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3.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drawings/drawing7.xml" ContentType="application/vnd.openxmlformats-officedocument.drawing+xml"/>
  <Override PartName="/xl/ctrlProps/ctrlProp78.xml" ContentType="application/vnd.ms-excel.controlproperties+xml"/>
  <Override PartName="/xl/drawings/drawing8.xml" ContentType="application/vnd.openxmlformats-officedocument.drawing+xml"/>
  <Override PartName="/xl/ctrlProps/ctrlProp79.xml" ContentType="application/vnd.ms-excel.controlproperties+xml"/>
  <Override PartName="/xl/drawings/drawing9.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C:\Users\ÄGARE\Desktop\Hästskokastning\"/>
    </mc:Choice>
  </mc:AlternateContent>
  <xr:revisionPtr revIDLastSave="0" documentId="13_ncr:1_{BD8C1638-D008-46A5-91B2-C9E61C8F2168}" xr6:coauthVersionLast="47" xr6:coauthVersionMax="47" xr10:uidLastSave="{00000000-0000-0000-0000-000000000000}"/>
  <bookViews>
    <workbookView xWindow="-108" yWindow="-108" windowWidth="23256" windowHeight="12456" firstSheet="1" activeTab="3" xr2:uid="{00000000-000D-0000-FFFF-FFFF00000000}"/>
  </bookViews>
  <sheets>
    <sheet name="Arbetsgång" sheetId="35" r:id="rId1"/>
    <sheet name="Utskrifter" sheetId="36" r:id="rId2"/>
    <sheet name="Lag2" sheetId="5" r:id="rId3"/>
    <sheet name="Inskrivning" sheetId="12" r:id="rId4"/>
    <sheet name="Lag" sheetId="41" r:id="rId5"/>
    <sheet name="Klass1" sheetId="34" r:id="rId6"/>
    <sheet name="Klass2" sheetId="33" r:id="rId7"/>
    <sheet name="Klass3" sheetId="32" r:id="rId8"/>
    <sheet name="Klass4" sheetId="48" r:id="rId9"/>
    <sheet name="Junior" sheetId="31" r:id="rId10"/>
    <sheet name="Minior" sheetId="30" r:id="rId11"/>
    <sheet name="Herr" sheetId="29" r:id="rId12"/>
    <sheet name="Dam" sheetId="28" r:id="rId13"/>
    <sheet name="Allaind." sheetId="17" r:id="rId14"/>
    <sheet name="Mixed" sheetId="19" r:id="rId15"/>
    <sheet name="Dubbel" sheetId="18" r:id="rId16"/>
    <sheet name="Herrdubbel" sheetId="55" r:id="rId17"/>
    <sheet name="Damdubbel" sheetId="54" r:id="rId18"/>
    <sheet name="Bonusjakten" sheetId="40" r:id="rId19"/>
    <sheet name="Andrachansen" sheetId="42" r:id="rId20"/>
    <sheet name="Landskapskamp" sheetId="44" r:id="rId21"/>
    <sheet name="Startordning" sheetId="9" r:id="rId22"/>
    <sheet name="Laguppställning" sheetId="14" r:id="rId23"/>
    <sheet name="Domarprotokoll" sheetId="10" r:id="rId24"/>
    <sheet name="Mixed2" sheetId="25" r:id="rId25"/>
    <sheet name="Mixed3" sheetId="24" r:id="rId26"/>
    <sheet name="Dubbel2" sheetId="23" r:id="rId27"/>
    <sheet name="Dubbel3" sheetId="22" r:id="rId28"/>
    <sheet name="Herrdubbel2" sheetId="59" r:id="rId29"/>
    <sheet name="Herrdubbel3" sheetId="58" r:id="rId30"/>
    <sheet name="Damdubbel2" sheetId="57" r:id="rId31"/>
    <sheet name="Damdubbel3" sheetId="56" r:id="rId32"/>
    <sheet name="Blandlag" sheetId="60" r:id="rId33"/>
    <sheet name="Landskapskamp2" sheetId="43" r:id="rId34"/>
    <sheet name="Andrachansen1" sheetId="46" r:id="rId35"/>
    <sheet name="Andrachansen2" sheetId="45" r:id="rId36"/>
    <sheet name="Andrachansen3" sheetId="47" r:id="rId37"/>
    <sheet name="Andrachansen4" sheetId="49" r:id="rId38"/>
    <sheet name="Sweden Masters" sheetId="51" r:id="rId39"/>
    <sheet name="Domarprotokoll Sweden Masters" sheetId="52" r:id="rId40"/>
    <sheet name="Startlista Sweden Masters" sheetId="53" r:id="rId41"/>
    <sheet name="Kladd" sheetId="61" r:id="rId42"/>
  </sheets>
  <definedNames>
    <definedName name="_xlnm._FilterDatabase" localSheetId="3" hidden="1">Inskrivning!$AV$7:$AW$7</definedName>
    <definedName name="_xlnm.Print_Area" localSheetId="19">Andrachansen!$A$1:$Z$23</definedName>
    <definedName name="_xlnm.Print_Area" localSheetId="0">Arbetsgång!$A$1:$B$76</definedName>
    <definedName name="_xlnm.Print_Area" localSheetId="23">Domarprotokoll!$A$151:$H$173</definedName>
    <definedName name="_xlnm.Print_Area" localSheetId="39">'Domarprotokoll Sweden Masters'!$I$1:$P$15</definedName>
    <definedName name="_xlnm.Print_Area" localSheetId="3">Inskrivning!$I$233:$K$463</definedName>
    <definedName name="_xlnm.Print_Area" localSheetId="5">Klass1!$A$1:$R$19</definedName>
    <definedName name="_xlnm.Print_Area" localSheetId="4">Lag!$A$1:$Q$5</definedName>
    <definedName name="_xlnm.Print_Area" localSheetId="22">Laguppställning!$A$1:$D$36</definedName>
    <definedName name="_xlnm.Print_Area" localSheetId="20">Landskapskamp!$A$1:$J$19</definedName>
    <definedName name="_xlnm.Print_Area" localSheetId="21">Startordning!$A$24:$K$46</definedName>
    <definedName name="_xlnm.Print_Area" localSheetId="38">'Sweden Masters'!$A$1:$R$28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57" i="10" l="1"/>
  <c r="S156" i="10"/>
  <c r="S155" i="10"/>
  <c r="S154" i="10"/>
  <c r="S153" i="10"/>
  <c r="S11" i="10"/>
  <c r="S10" i="10"/>
  <c r="S9" i="10"/>
  <c r="S8" i="10"/>
  <c r="S7" i="10"/>
  <c r="S6" i="10"/>
  <c r="S5" i="10"/>
  <c r="S4" i="10"/>
  <c r="S3" i="10"/>
  <c r="S2" i="10"/>
  <c r="Q230" i="12" l="1"/>
  <c r="E197" i="10" l="1"/>
  <c r="M174" i="10"/>
  <c r="E174" i="10"/>
  <c r="M151" i="10"/>
  <c r="D135" i="14"/>
  <c r="C135" i="14"/>
  <c r="B135" i="14"/>
  <c r="A135" i="14"/>
  <c r="D129" i="14"/>
  <c r="C129" i="14"/>
  <c r="B129" i="14"/>
  <c r="A129" i="14"/>
  <c r="D123" i="14"/>
  <c r="C123" i="14"/>
  <c r="B123" i="14"/>
  <c r="A123" i="14"/>
  <c r="D117" i="14"/>
  <c r="C117" i="14"/>
  <c r="B117" i="14"/>
  <c r="A117" i="14"/>
  <c r="D111" i="14"/>
  <c r="C111" i="14"/>
  <c r="B111" i="14"/>
  <c r="A111" i="14"/>
  <c r="D105" i="14"/>
  <c r="C105" i="14"/>
  <c r="B105" i="14"/>
  <c r="A105" i="14"/>
  <c r="A132" i="14"/>
  <c r="B132" i="14"/>
  <c r="C132" i="14"/>
  <c r="D132" i="14"/>
  <c r="A133" i="14"/>
  <c r="B133" i="14"/>
  <c r="C133" i="14"/>
  <c r="D133" i="14"/>
  <c r="A134" i="14"/>
  <c r="B134" i="14"/>
  <c r="C134" i="14"/>
  <c r="D134" i="14"/>
  <c r="D131" i="14"/>
  <c r="C131" i="14"/>
  <c r="B131" i="14"/>
  <c r="A131" i="14"/>
  <c r="D126" i="14"/>
  <c r="D127" i="14"/>
  <c r="D128" i="14"/>
  <c r="D125" i="14"/>
  <c r="C126" i="14"/>
  <c r="C127" i="14"/>
  <c r="C128" i="14"/>
  <c r="C125" i="14"/>
  <c r="B126" i="14"/>
  <c r="B127" i="14"/>
  <c r="B128" i="14"/>
  <c r="B125" i="14"/>
  <c r="D120" i="14"/>
  <c r="D121" i="14"/>
  <c r="D122" i="14"/>
  <c r="D119" i="14"/>
  <c r="C120" i="14"/>
  <c r="C121" i="14"/>
  <c r="C122" i="14"/>
  <c r="C119" i="14"/>
  <c r="B120" i="14"/>
  <c r="B121" i="14"/>
  <c r="B122" i="14"/>
  <c r="B119" i="14"/>
  <c r="A120" i="14"/>
  <c r="A121" i="14"/>
  <c r="A122" i="14"/>
  <c r="A119" i="14"/>
  <c r="D114" i="14"/>
  <c r="D115" i="14"/>
  <c r="D116" i="14"/>
  <c r="D113" i="14"/>
  <c r="C114" i="14"/>
  <c r="C115" i="14"/>
  <c r="C116" i="14"/>
  <c r="C113" i="14"/>
  <c r="B114" i="14"/>
  <c r="B115" i="14"/>
  <c r="B116" i="14"/>
  <c r="B113" i="14"/>
  <c r="A114" i="14"/>
  <c r="A115" i="14"/>
  <c r="A116" i="14"/>
  <c r="A113" i="14"/>
  <c r="D108" i="14"/>
  <c r="D109" i="14"/>
  <c r="D110" i="14"/>
  <c r="D107" i="14"/>
  <c r="C108" i="14"/>
  <c r="C109" i="14"/>
  <c r="C110" i="14"/>
  <c r="C107" i="14"/>
  <c r="B108" i="14"/>
  <c r="B109" i="14"/>
  <c r="B110" i="14"/>
  <c r="B107" i="14"/>
  <c r="A108" i="14"/>
  <c r="A109" i="14"/>
  <c r="A110" i="14"/>
  <c r="A107" i="14"/>
  <c r="D102" i="14"/>
  <c r="D103" i="14"/>
  <c r="D104" i="14"/>
  <c r="D101" i="14"/>
  <c r="O105" i="9"/>
  <c r="O104" i="9"/>
  <c r="O103" i="9"/>
  <c r="O102" i="9"/>
  <c r="O6" i="9"/>
  <c r="O5" i="9"/>
  <c r="O4" i="9"/>
  <c r="O3" i="9"/>
  <c r="L1008" i="12"/>
  <c r="M1008" i="12"/>
  <c r="N1008" i="12"/>
  <c r="O1008" i="12"/>
  <c r="P1008" i="12"/>
  <c r="L1009" i="12"/>
  <c r="M1009" i="12"/>
  <c r="N1009" i="12"/>
  <c r="O1009" i="12"/>
  <c r="P1009" i="12"/>
  <c r="L1010" i="12"/>
  <c r="C306" i="23" s="1"/>
  <c r="M1010" i="12"/>
  <c r="N1010" i="12"/>
  <c r="O1010" i="12"/>
  <c r="P1010" i="12"/>
  <c r="L1011" i="12"/>
  <c r="M1011" i="12"/>
  <c r="D307" i="23" s="1"/>
  <c r="N1011" i="12"/>
  <c r="O1011" i="12"/>
  <c r="P1011" i="12"/>
  <c r="L1012" i="12"/>
  <c r="M1012" i="12"/>
  <c r="N1012" i="12"/>
  <c r="O1012" i="12"/>
  <c r="P1012" i="12"/>
  <c r="L1013" i="12"/>
  <c r="M1013" i="12"/>
  <c r="N1013" i="12"/>
  <c r="O1013" i="12"/>
  <c r="P1013" i="12"/>
  <c r="L1014" i="12"/>
  <c r="M1014" i="12"/>
  <c r="N1014" i="12"/>
  <c r="O1014" i="12"/>
  <c r="P1014" i="12"/>
  <c r="L1015" i="12"/>
  <c r="M1015" i="12"/>
  <c r="N1015" i="12"/>
  <c r="O1015" i="12"/>
  <c r="P1015" i="12"/>
  <c r="L1016" i="12"/>
  <c r="M1016" i="12"/>
  <c r="N1016" i="12"/>
  <c r="O1016" i="12"/>
  <c r="P1016" i="12"/>
  <c r="L1017" i="12"/>
  <c r="M1017" i="12"/>
  <c r="N1017" i="12"/>
  <c r="O1017" i="12"/>
  <c r="P1017" i="12"/>
  <c r="L1018" i="12"/>
  <c r="M1018" i="12"/>
  <c r="N1018" i="12"/>
  <c r="O1018" i="12"/>
  <c r="P1018" i="12"/>
  <c r="L1019" i="12"/>
  <c r="M1019" i="12"/>
  <c r="N1019" i="12"/>
  <c r="O1019" i="12"/>
  <c r="P1019" i="12"/>
  <c r="L1020" i="12"/>
  <c r="M1020" i="12"/>
  <c r="N1020" i="12"/>
  <c r="O1020" i="12"/>
  <c r="P1020" i="12"/>
  <c r="L1021" i="12"/>
  <c r="M1021" i="12"/>
  <c r="N1021" i="12"/>
  <c r="O1021" i="12"/>
  <c r="P1021" i="12"/>
  <c r="L1022" i="12"/>
  <c r="M1022" i="12"/>
  <c r="N1022" i="12"/>
  <c r="O1022" i="12"/>
  <c r="P1022" i="12"/>
  <c r="L1023" i="12"/>
  <c r="M1023" i="12"/>
  <c r="N1023" i="12"/>
  <c r="O1023" i="12"/>
  <c r="P1023" i="12"/>
  <c r="L1024" i="12"/>
  <c r="M1024" i="12"/>
  <c r="N1024" i="12"/>
  <c r="O1024" i="12"/>
  <c r="P1024" i="12"/>
  <c r="L1025" i="12"/>
  <c r="M1025" i="12"/>
  <c r="N1025" i="12"/>
  <c r="O1025" i="12"/>
  <c r="P1025" i="12"/>
  <c r="L1026" i="12"/>
  <c r="M1026" i="12"/>
  <c r="N1026" i="12"/>
  <c r="O1026" i="12"/>
  <c r="P1026" i="12"/>
  <c r="L1027" i="12"/>
  <c r="M1027" i="12"/>
  <c r="N1027" i="12"/>
  <c r="O1027" i="12"/>
  <c r="P1027" i="12"/>
  <c r="L1028" i="12"/>
  <c r="M1028" i="12"/>
  <c r="N1028" i="12"/>
  <c r="O1028" i="12"/>
  <c r="P1028" i="12"/>
  <c r="L1029" i="12"/>
  <c r="M1029" i="12"/>
  <c r="N1029" i="12"/>
  <c r="O1029" i="12"/>
  <c r="P1029" i="12"/>
  <c r="L1030" i="12"/>
  <c r="M1030" i="12"/>
  <c r="N1030" i="12"/>
  <c r="O1030" i="12"/>
  <c r="P1030" i="12"/>
  <c r="L1031" i="12"/>
  <c r="M1031" i="12"/>
  <c r="N1031" i="12"/>
  <c r="O1031" i="12"/>
  <c r="P1031" i="12"/>
  <c r="L1032" i="12"/>
  <c r="M1032" i="12"/>
  <c r="N1032" i="12"/>
  <c r="O1032" i="12"/>
  <c r="P1032" i="12"/>
  <c r="L1033" i="12"/>
  <c r="M1033" i="12"/>
  <c r="N1033" i="12"/>
  <c r="O1033" i="12"/>
  <c r="P1033" i="12"/>
  <c r="L1034" i="12"/>
  <c r="M1034" i="12"/>
  <c r="N1034" i="12"/>
  <c r="O1034" i="12"/>
  <c r="P1034" i="12"/>
  <c r="L1035" i="12"/>
  <c r="M1035" i="12"/>
  <c r="N1035" i="12"/>
  <c r="O1035" i="12"/>
  <c r="P1035" i="12"/>
  <c r="L1036" i="12"/>
  <c r="M1036" i="12"/>
  <c r="N1036" i="12"/>
  <c r="O1036" i="12"/>
  <c r="P1036" i="12"/>
  <c r="L1037" i="12"/>
  <c r="M1037" i="12"/>
  <c r="N1037" i="12"/>
  <c r="O1037" i="12"/>
  <c r="P1037" i="12"/>
  <c r="L1038" i="12"/>
  <c r="M1038" i="12"/>
  <c r="N1038" i="12"/>
  <c r="O1038" i="12"/>
  <c r="P1038" i="12"/>
  <c r="L1039" i="12"/>
  <c r="M1039" i="12"/>
  <c r="N1039" i="12"/>
  <c r="O1039" i="12"/>
  <c r="P1039" i="12"/>
  <c r="L1040" i="12"/>
  <c r="M1040" i="12"/>
  <c r="N1040" i="12"/>
  <c r="O1040" i="12"/>
  <c r="P1040" i="12"/>
  <c r="L1041" i="12"/>
  <c r="M1041" i="12"/>
  <c r="N1041" i="12"/>
  <c r="O1041" i="12"/>
  <c r="P1041" i="12"/>
  <c r="L1042" i="12"/>
  <c r="M1042" i="12"/>
  <c r="N1042" i="12"/>
  <c r="O1042" i="12"/>
  <c r="P1042" i="12"/>
  <c r="L1043" i="12"/>
  <c r="M1043" i="12"/>
  <c r="N1043" i="12"/>
  <c r="O1043" i="12"/>
  <c r="P1043" i="12"/>
  <c r="L1044" i="12"/>
  <c r="M1044" i="12"/>
  <c r="N1044" i="12"/>
  <c r="O1044" i="12"/>
  <c r="P1044" i="12"/>
  <c r="L1045" i="12"/>
  <c r="M1045" i="12"/>
  <c r="N1045" i="12"/>
  <c r="O1045" i="12"/>
  <c r="P1045" i="12"/>
  <c r="L1046" i="12"/>
  <c r="M1046" i="12"/>
  <c r="N1046" i="12"/>
  <c r="O1046" i="12"/>
  <c r="P1046" i="12"/>
  <c r="L1047" i="12"/>
  <c r="D1054" i="5" s="1"/>
  <c r="M1047" i="12"/>
  <c r="E1054" i="5" s="1"/>
  <c r="N1047" i="12"/>
  <c r="F1054" i="5" s="1"/>
  <c r="O1047" i="12"/>
  <c r="G1054" i="5" s="1"/>
  <c r="P1047" i="12"/>
  <c r="H1054" i="5" s="1"/>
  <c r="L1048" i="12"/>
  <c r="M1048" i="12"/>
  <c r="N1048" i="12"/>
  <c r="O1048" i="12"/>
  <c r="P1048" i="12"/>
  <c r="L1049" i="12"/>
  <c r="M1049" i="12"/>
  <c r="N1049" i="12"/>
  <c r="O1049" i="12"/>
  <c r="P1049" i="12"/>
  <c r="L1050" i="12"/>
  <c r="M1050" i="12"/>
  <c r="N1050" i="12"/>
  <c r="O1050" i="12"/>
  <c r="P1050" i="12"/>
  <c r="L1051" i="12"/>
  <c r="M1051" i="12"/>
  <c r="N1051" i="12"/>
  <c r="O1051" i="12"/>
  <c r="P1051" i="12"/>
  <c r="L1052" i="12"/>
  <c r="M1052" i="12"/>
  <c r="N1052" i="12"/>
  <c r="O1052" i="12"/>
  <c r="P1052" i="12"/>
  <c r="L1053" i="12"/>
  <c r="M1053" i="12"/>
  <c r="N1053" i="12"/>
  <c r="O1053" i="12"/>
  <c r="P1053" i="12"/>
  <c r="L1054" i="12"/>
  <c r="M1054" i="12"/>
  <c r="N1054" i="12"/>
  <c r="O1054" i="12"/>
  <c r="P1054" i="12"/>
  <c r="L1055" i="12"/>
  <c r="M1055" i="12"/>
  <c r="N1055" i="12"/>
  <c r="O1055" i="12"/>
  <c r="P1055" i="12"/>
  <c r="L1056" i="12"/>
  <c r="M1056" i="12"/>
  <c r="N1056" i="12"/>
  <c r="O1056" i="12"/>
  <c r="P1056" i="12"/>
  <c r="L1057" i="12"/>
  <c r="M1057" i="12"/>
  <c r="N1057" i="12"/>
  <c r="O1057" i="12"/>
  <c r="P1057" i="12"/>
  <c r="L1058" i="12"/>
  <c r="M1058" i="12"/>
  <c r="N1058" i="12"/>
  <c r="O1058" i="12"/>
  <c r="P1058" i="12"/>
  <c r="L1059" i="12"/>
  <c r="M1059" i="12"/>
  <c r="N1059" i="12"/>
  <c r="O1059" i="12"/>
  <c r="P1059" i="12"/>
  <c r="L1060" i="12"/>
  <c r="M1060" i="12"/>
  <c r="N1060" i="12"/>
  <c r="O1060" i="12"/>
  <c r="P1060" i="12"/>
  <c r="L1061" i="12"/>
  <c r="M1061" i="12"/>
  <c r="N1061" i="12"/>
  <c r="O1061" i="12"/>
  <c r="P1061" i="12"/>
  <c r="L1062" i="12"/>
  <c r="M1062" i="12"/>
  <c r="N1062" i="12"/>
  <c r="O1062" i="12"/>
  <c r="P1062" i="12"/>
  <c r="L1063" i="12"/>
  <c r="M1063" i="12"/>
  <c r="N1063" i="12"/>
  <c r="O1063" i="12"/>
  <c r="P1063" i="12"/>
  <c r="L1064" i="12"/>
  <c r="M1064" i="12"/>
  <c r="N1064" i="12"/>
  <c r="O1064" i="12"/>
  <c r="P1064" i="12"/>
  <c r="L1065" i="12"/>
  <c r="M1065" i="12"/>
  <c r="N1065" i="12"/>
  <c r="O1065" i="12"/>
  <c r="P1065" i="12"/>
  <c r="L1066" i="12"/>
  <c r="M1066" i="12"/>
  <c r="N1066" i="12"/>
  <c r="O1066" i="12"/>
  <c r="P1066" i="12"/>
  <c r="L1067" i="12"/>
  <c r="M1067" i="12"/>
  <c r="N1067" i="12"/>
  <c r="O1067" i="12"/>
  <c r="P1067" i="12"/>
  <c r="L1068" i="12"/>
  <c r="M1068" i="12"/>
  <c r="N1068" i="12"/>
  <c r="O1068" i="12"/>
  <c r="P1068" i="12"/>
  <c r="L1069" i="12"/>
  <c r="M1069" i="12"/>
  <c r="N1069" i="12"/>
  <c r="O1069" i="12"/>
  <c r="P1069" i="12"/>
  <c r="L1070" i="12"/>
  <c r="M1070" i="12"/>
  <c r="N1070" i="12"/>
  <c r="O1070" i="12"/>
  <c r="P1070" i="12"/>
  <c r="L1071" i="12"/>
  <c r="M1071" i="12"/>
  <c r="N1071" i="12"/>
  <c r="O1071" i="12"/>
  <c r="P1071" i="12"/>
  <c r="L1072" i="12"/>
  <c r="M1072" i="12"/>
  <c r="N1072" i="12"/>
  <c r="O1072" i="12"/>
  <c r="P1072" i="12"/>
  <c r="L1073" i="12"/>
  <c r="M1073" i="12"/>
  <c r="N1073" i="12"/>
  <c r="O1073" i="12"/>
  <c r="P1073" i="12"/>
  <c r="L1074" i="12"/>
  <c r="M1074" i="12"/>
  <c r="N1074" i="12"/>
  <c r="O1074" i="12"/>
  <c r="P1074" i="12"/>
  <c r="L1075" i="12"/>
  <c r="M1075" i="12"/>
  <c r="N1075" i="12"/>
  <c r="O1075" i="12"/>
  <c r="P1075" i="12"/>
  <c r="L1076" i="12"/>
  <c r="M1076" i="12"/>
  <c r="N1076" i="12"/>
  <c r="O1076" i="12"/>
  <c r="P1076" i="12"/>
  <c r="L1077" i="12"/>
  <c r="M1077" i="12"/>
  <c r="N1077" i="12"/>
  <c r="O1077" i="12"/>
  <c r="P1077" i="12"/>
  <c r="L1078" i="12"/>
  <c r="M1078" i="12"/>
  <c r="N1078" i="12"/>
  <c r="O1078" i="12"/>
  <c r="P1078" i="12"/>
  <c r="L1079" i="12"/>
  <c r="M1079" i="12"/>
  <c r="N1079" i="12"/>
  <c r="O1079" i="12"/>
  <c r="P1079" i="12"/>
  <c r="L1080" i="12"/>
  <c r="M1080" i="12"/>
  <c r="N1080" i="12"/>
  <c r="O1080" i="12"/>
  <c r="P1080" i="12"/>
  <c r="L1081" i="12"/>
  <c r="M1081" i="12"/>
  <c r="N1081" i="12"/>
  <c r="O1081" i="12"/>
  <c r="P1081" i="12"/>
  <c r="L1082" i="12"/>
  <c r="M1082" i="12"/>
  <c r="N1082" i="12"/>
  <c r="O1082" i="12"/>
  <c r="P1082" i="12"/>
  <c r="L1083" i="12"/>
  <c r="M1083" i="12"/>
  <c r="N1083" i="12"/>
  <c r="O1083" i="12"/>
  <c r="P1083" i="12"/>
  <c r="L1084" i="12"/>
  <c r="M1084" i="12"/>
  <c r="N1084" i="12"/>
  <c r="O1084" i="12"/>
  <c r="P1084" i="12"/>
  <c r="L1085" i="12"/>
  <c r="M1085" i="12"/>
  <c r="N1085" i="12"/>
  <c r="O1085" i="12"/>
  <c r="P1085" i="12"/>
  <c r="L1086" i="12"/>
  <c r="M1086" i="12"/>
  <c r="N1086" i="12"/>
  <c r="O1086" i="12"/>
  <c r="P1086" i="12"/>
  <c r="L1087" i="12"/>
  <c r="M1087" i="12"/>
  <c r="N1087" i="12"/>
  <c r="O1087" i="12"/>
  <c r="P1087" i="12"/>
  <c r="L1088" i="12"/>
  <c r="M1088" i="12"/>
  <c r="N1088" i="12"/>
  <c r="O1088" i="12"/>
  <c r="P1088" i="12"/>
  <c r="L1089" i="12"/>
  <c r="M1089" i="12"/>
  <c r="N1089" i="12"/>
  <c r="O1089" i="12"/>
  <c r="P1089" i="12"/>
  <c r="L1090" i="12"/>
  <c r="M1090" i="12"/>
  <c r="N1090" i="12"/>
  <c r="O1090" i="12"/>
  <c r="P1090" i="12"/>
  <c r="L1091" i="12"/>
  <c r="M1091" i="12"/>
  <c r="N1091" i="12"/>
  <c r="O1091" i="12"/>
  <c r="P1091" i="12"/>
  <c r="L1092" i="12"/>
  <c r="M1092" i="12"/>
  <c r="N1092" i="12"/>
  <c r="O1092" i="12"/>
  <c r="P1092" i="12"/>
  <c r="L1093" i="12"/>
  <c r="M1093" i="12"/>
  <c r="N1093" i="12"/>
  <c r="O1093" i="12"/>
  <c r="P1093" i="12"/>
  <c r="L1094" i="12"/>
  <c r="M1094" i="12"/>
  <c r="N1094" i="12"/>
  <c r="O1094" i="12"/>
  <c r="P1094" i="12"/>
  <c r="L1095" i="12"/>
  <c r="M1095" i="12"/>
  <c r="N1095" i="12"/>
  <c r="O1095" i="12"/>
  <c r="P1095" i="12"/>
  <c r="L1096" i="12"/>
  <c r="M1096" i="12"/>
  <c r="N1096" i="12"/>
  <c r="O1096" i="12"/>
  <c r="P1096" i="12"/>
  <c r="L1097" i="12"/>
  <c r="M1097" i="12"/>
  <c r="N1097" i="12"/>
  <c r="O1097" i="12"/>
  <c r="P1097" i="12"/>
  <c r="L1098" i="12"/>
  <c r="M1098" i="12"/>
  <c r="N1098" i="12"/>
  <c r="O1098" i="12"/>
  <c r="P1098" i="12"/>
  <c r="L1099" i="12"/>
  <c r="M1099" i="12"/>
  <c r="N1099" i="12"/>
  <c r="O1099" i="12"/>
  <c r="P1099" i="12"/>
  <c r="L1100" i="12"/>
  <c r="M1100" i="12"/>
  <c r="N1100" i="12"/>
  <c r="O1100" i="12"/>
  <c r="P1100" i="12"/>
  <c r="L1101" i="12"/>
  <c r="M1101" i="12"/>
  <c r="N1101" i="12"/>
  <c r="O1101" i="12"/>
  <c r="P1101" i="12"/>
  <c r="L1102" i="12"/>
  <c r="M1102" i="12"/>
  <c r="N1102" i="12"/>
  <c r="O1102" i="12"/>
  <c r="P1102" i="12"/>
  <c r="L1103" i="12"/>
  <c r="M1103" i="12"/>
  <c r="N1103" i="12"/>
  <c r="O1103" i="12"/>
  <c r="P1103" i="12"/>
  <c r="L1104" i="12"/>
  <c r="M1104" i="12"/>
  <c r="N1104" i="12"/>
  <c r="O1104" i="12"/>
  <c r="P1104" i="12"/>
  <c r="L1105" i="12"/>
  <c r="M1105" i="12"/>
  <c r="N1105" i="12"/>
  <c r="O1105" i="12"/>
  <c r="P1105" i="12"/>
  <c r="L1106" i="12"/>
  <c r="M1106" i="12"/>
  <c r="N1106" i="12"/>
  <c r="O1106" i="12"/>
  <c r="P1106" i="12"/>
  <c r="L1107" i="12"/>
  <c r="M1107" i="12"/>
  <c r="N1107" i="12"/>
  <c r="O1107" i="12"/>
  <c r="P1107" i="12"/>
  <c r="L1108" i="12"/>
  <c r="M1108" i="12"/>
  <c r="N1108" i="12"/>
  <c r="O1108" i="12"/>
  <c r="P1108" i="12"/>
  <c r="L1109" i="12"/>
  <c r="M1109" i="12"/>
  <c r="N1109" i="12"/>
  <c r="O1109" i="12"/>
  <c r="P1109" i="12"/>
  <c r="L1110" i="12"/>
  <c r="M1110" i="12"/>
  <c r="N1110" i="12"/>
  <c r="O1110" i="12"/>
  <c r="P1110" i="12"/>
  <c r="L1111" i="12"/>
  <c r="M1111" i="12"/>
  <c r="N1111" i="12"/>
  <c r="O1111" i="12"/>
  <c r="P1111" i="12"/>
  <c r="L1112" i="12"/>
  <c r="M1112" i="12"/>
  <c r="N1112" i="12"/>
  <c r="O1112" i="12"/>
  <c r="P1112" i="12"/>
  <c r="L1113" i="12"/>
  <c r="M1113" i="12"/>
  <c r="N1113" i="12"/>
  <c r="O1113" i="12"/>
  <c r="P1113" i="12"/>
  <c r="L1114" i="12"/>
  <c r="M1114" i="12"/>
  <c r="N1114" i="12"/>
  <c r="O1114" i="12"/>
  <c r="P1114" i="12"/>
  <c r="L1115" i="12"/>
  <c r="M1115" i="12"/>
  <c r="N1115" i="12"/>
  <c r="O1115" i="12"/>
  <c r="P1115" i="12"/>
  <c r="L1116" i="12"/>
  <c r="M1116" i="12"/>
  <c r="N1116" i="12"/>
  <c r="O1116" i="12"/>
  <c r="P1116" i="12"/>
  <c r="L1117" i="12"/>
  <c r="M1117" i="12"/>
  <c r="N1117" i="12"/>
  <c r="O1117" i="12"/>
  <c r="P1117" i="12"/>
  <c r="L1118" i="12"/>
  <c r="M1118" i="12"/>
  <c r="N1118" i="12"/>
  <c r="O1118" i="12"/>
  <c r="P1118" i="12"/>
  <c r="L1119" i="12"/>
  <c r="M1119" i="12"/>
  <c r="N1119" i="12"/>
  <c r="O1119" i="12"/>
  <c r="P1119" i="12"/>
  <c r="L1120" i="12"/>
  <c r="M1120" i="12"/>
  <c r="N1120" i="12"/>
  <c r="O1120" i="12"/>
  <c r="P1120" i="12"/>
  <c r="L1121" i="12"/>
  <c r="M1121" i="12"/>
  <c r="N1121" i="12"/>
  <c r="O1121" i="12"/>
  <c r="P1121" i="12"/>
  <c r="L1122" i="12"/>
  <c r="M1122" i="12"/>
  <c r="N1122" i="12"/>
  <c r="O1122" i="12"/>
  <c r="P1122" i="12"/>
  <c r="L1123" i="12"/>
  <c r="M1123" i="12"/>
  <c r="N1123" i="12"/>
  <c r="O1123" i="12"/>
  <c r="P1123" i="12"/>
  <c r="L1124" i="12"/>
  <c r="M1124" i="12"/>
  <c r="N1124" i="12"/>
  <c r="O1124" i="12"/>
  <c r="P1124" i="12"/>
  <c r="L1125" i="12"/>
  <c r="M1125" i="12"/>
  <c r="N1125" i="12"/>
  <c r="O1125" i="12"/>
  <c r="P1125" i="12"/>
  <c r="L1126" i="12"/>
  <c r="M1126" i="12"/>
  <c r="N1126" i="12"/>
  <c r="O1126" i="12"/>
  <c r="P1126" i="12"/>
  <c r="L1127" i="12"/>
  <c r="M1127" i="12"/>
  <c r="N1127" i="12"/>
  <c r="O1127" i="12"/>
  <c r="P1127" i="12"/>
  <c r="L1128" i="12"/>
  <c r="M1128" i="12"/>
  <c r="N1128" i="12"/>
  <c r="O1128" i="12"/>
  <c r="P1128" i="12"/>
  <c r="L1129" i="12"/>
  <c r="M1129" i="12"/>
  <c r="N1129" i="12"/>
  <c r="O1129" i="12"/>
  <c r="P1129" i="12"/>
  <c r="L1130" i="12"/>
  <c r="M1130" i="12"/>
  <c r="N1130" i="12"/>
  <c r="O1130" i="12"/>
  <c r="P1130" i="12"/>
  <c r="L1131" i="12"/>
  <c r="M1131" i="12"/>
  <c r="N1131" i="12"/>
  <c r="O1131" i="12"/>
  <c r="P1131" i="12"/>
  <c r="L1132" i="12"/>
  <c r="M1132" i="12"/>
  <c r="N1132" i="12"/>
  <c r="O1132" i="12"/>
  <c r="P1132" i="12"/>
  <c r="L1133" i="12"/>
  <c r="M1133" i="12"/>
  <c r="N1133" i="12"/>
  <c r="O1133" i="12"/>
  <c r="P1133" i="12"/>
  <c r="L1134" i="12"/>
  <c r="M1134" i="12"/>
  <c r="N1134" i="12"/>
  <c r="O1134" i="12"/>
  <c r="P1134" i="12"/>
  <c r="L1135" i="12"/>
  <c r="M1135" i="12"/>
  <c r="N1135" i="12"/>
  <c r="O1135" i="12"/>
  <c r="P1135" i="12"/>
  <c r="L1136" i="12"/>
  <c r="M1136" i="12"/>
  <c r="N1136" i="12"/>
  <c r="O1136" i="12"/>
  <c r="P1136" i="12"/>
  <c r="L1137" i="12"/>
  <c r="M1137" i="12"/>
  <c r="N1137" i="12"/>
  <c r="O1137" i="12"/>
  <c r="P1137" i="12"/>
  <c r="L1138" i="12"/>
  <c r="M1138" i="12"/>
  <c r="N1138" i="12"/>
  <c r="O1138" i="12"/>
  <c r="P1138" i="12"/>
  <c r="L1139" i="12"/>
  <c r="M1139" i="12"/>
  <c r="N1139" i="12"/>
  <c r="O1139" i="12"/>
  <c r="P1139" i="12"/>
  <c r="L1140" i="12"/>
  <c r="M1140" i="12"/>
  <c r="N1140" i="12"/>
  <c r="O1140" i="12"/>
  <c r="P1140" i="12"/>
  <c r="L1141" i="12"/>
  <c r="M1141" i="12"/>
  <c r="N1141" i="12"/>
  <c r="O1141" i="12"/>
  <c r="P1141" i="12"/>
  <c r="L1142" i="12"/>
  <c r="M1142" i="12"/>
  <c r="N1142" i="12"/>
  <c r="O1142" i="12"/>
  <c r="P1142" i="12"/>
  <c r="L1143" i="12"/>
  <c r="M1143" i="12"/>
  <c r="N1143" i="12"/>
  <c r="O1143" i="12"/>
  <c r="P1143" i="12"/>
  <c r="L1144" i="12"/>
  <c r="M1144" i="12"/>
  <c r="N1144" i="12"/>
  <c r="O1144" i="12"/>
  <c r="P1144" i="12"/>
  <c r="L1145" i="12"/>
  <c r="M1145" i="12"/>
  <c r="N1145" i="12"/>
  <c r="O1145" i="12"/>
  <c r="P1145" i="12"/>
  <c r="L1146" i="12"/>
  <c r="M1146" i="12"/>
  <c r="N1146" i="12"/>
  <c r="O1146" i="12"/>
  <c r="P1146" i="12"/>
  <c r="L1147" i="12"/>
  <c r="M1147" i="12"/>
  <c r="N1147" i="12"/>
  <c r="O1147" i="12"/>
  <c r="P1147" i="12"/>
  <c r="L1148" i="12"/>
  <c r="M1148" i="12"/>
  <c r="N1148" i="12"/>
  <c r="O1148" i="12"/>
  <c r="P1148" i="12"/>
  <c r="L1149" i="12"/>
  <c r="M1149" i="12"/>
  <c r="N1149" i="12"/>
  <c r="O1149" i="12"/>
  <c r="P1149" i="12"/>
  <c r="L1150" i="12"/>
  <c r="M1150" i="12"/>
  <c r="N1150" i="12"/>
  <c r="O1150" i="12"/>
  <c r="P1150" i="12"/>
  <c r="L1151" i="12"/>
  <c r="M1151" i="12"/>
  <c r="N1151" i="12"/>
  <c r="O1151" i="12"/>
  <c r="P1151" i="12"/>
  <c r="L1152" i="12"/>
  <c r="M1152" i="12"/>
  <c r="N1152" i="12"/>
  <c r="O1152" i="12"/>
  <c r="P1152" i="12"/>
  <c r="L1153" i="12"/>
  <c r="M1153" i="12"/>
  <c r="N1153" i="12"/>
  <c r="O1153" i="12"/>
  <c r="P1153" i="12"/>
  <c r="L1154" i="12"/>
  <c r="M1154" i="12"/>
  <c r="N1154" i="12"/>
  <c r="O1154" i="12"/>
  <c r="P1154" i="12"/>
  <c r="L1155" i="12"/>
  <c r="M1155" i="12"/>
  <c r="N1155" i="12"/>
  <c r="O1155" i="12"/>
  <c r="P1155" i="12"/>
  <c r="L1156" i="12"/>
  <c r="M1156" i="12"/>
  <c r="N1156" i="12"/>
  <c r="O1156" i="12"/>
  <c r="P1156" i="12"/>
  <c r="L1157" i="12"/>
  <c r="M1157" i="12"/>
  <c r="N1157" i="12"/>
  <c r="O1157" i="12"/>
  <c r="P1157" i="12"/>
  <c r="L1158" i="12"/>
  <c r="M1158" i="12"/>
  <c r="N1158" i="12"/>
  <c r="O1158" i="12"/>
  <c r="P1158" i="12"/>
  <c r="L1159" i="12"/>
  <c r="M1159" i="12"/>
  <c r="N1159" i="12"/>
  <c r="O1159" i="12"/>
  <c r="P1159" i="12"/>
  <c r="L1160" i="12"/>
  <c r="M1160" i="12"/>
  <c r="N1160" i="12"/>
  <c r="O1160" i="12"/>
  <c r="P1160" i="12"/>
  <c r="L1161" i="12"/>
  <c r="M1161" i="12"/>
  <c r="N1161" i="12"/>
  <c r="O1161" i="12"/>
  <c r="P1161" i="12"/>
  <c r="L1162" i="12"/>
  <c r="M1162" i="12"/>
  <c r="N1162" i="12"/>
  <c r="O1162" i="12"/>
  <c r="P1162" i="12"/>
  <c r="L1163" i="12"/>
  <c r="M1163" i="12"/>
  <c r="N1163" i="12"/>
  <c r="O1163" i="12"/>
  <c r="P1163" i="12"/>
  <c r="L1164" i="12"/>
  <c r="M1164" i="12"/>
  <c r="N1164" i="12"/>
  <c r="O1164" i="12"/>
  <c r="P1164" i="12"/>
  <c r="L1165" i="12"/>
  <c r="M1165" i="12"/>
  <c r="N1165" i="12"/>
  <c r="O1165" i="12"/>
  <c r="P1165" i="12"/>
  <c r="L1166" i="12"/>
  <c r="M1166" i="12"/>
  <c r="N1166" i="12"/>
  <c r="O1166" i="12"/>
  <c r="P1166" i="12"/>
  <c r="L1167" i="12"/>
  <c r="M1167" i="12"/>
  <c r="N1167" i="12"/>
  <c r="O1167" i="12"/>
  <c r="P1167" i="12"/>
  <c r="L1168" i="12"/>
  <c r="M1168" i="12"/>
  <c r="N1168" i="12"/>
  <c r="O1168" i="12"/>
  <c r="P1168" i="12"/>
  <c r="L1169" i="12"/>
  <c r="M1169" i="12"/>
  <c r="N1169" i="12"/>
  <c r="O1169" i="12"/>
  <c r="P1169" i="12"/>
  <c r="L1170" i="12"/>
  <c r="M1170" i="12"/>
  <c r="N1170" i="12"/>
  <c r="O1170" i="12"/>
  <c r="P1170" i="12"/>
  <c r="L1171" i="12"/>
  <c r="M1171" i="12"/>
  <c r="N1171" i="12"/>
  <c r="O1171" i="12"/>
  <c r="P1171" i="12"/>
  <c r="L1172" i="12"/>
  <c r="M1172" i="12"/>
  <c r="N1172" i="12"/>
  <c r="O1172" i="12"/>
  <c r="P1172" i="12"/>
  <c r="L1173" i="12"/>
  <c r="M1173" i="12"/>
  <c r="N1173" i="12"/>
  <c r="O1173" i="12"/>
  <c r="P1173" i="12"/>
  <c r="L1174" i="12"/>
  <c r="M1174" i="12"/>
  <c r="N1174" i="12"/>
  <c r="O1174" i="12"/>
  <c r="P1174" i="12"/>
  <c r="L1175" i="12"/>
  <c r="M1175" i="12"/>
  <c r="N1175" i="12"/>
  <c r="O1175" i="12"/>
  <c r="P1175" i="12"/>
  <c r="L1176" i="12"/>
  <c r="M1176" i="12"/>
  <c r="N1176" i="12"/>
  <c r="O1176" i="12"/>
  <c r="P1176" i="12"/>
  <c r="L1177" i="12"/>
  <c r="M1177" i="12"/>
  <c r="N1177" i="12"/>
  <c r="O1177" i="12"/>
  <c r="P1177" i="12"/>
  <c r="L1178" i="12"/>
  <c r="M1178" i="12"/>
  <c r="N1178" i="12"/>
  <c r="O1178" i="12"/>
  <c r="P1178" i="12"/>
  <c r="L1179" i="12"/>
  <c r="M1179" i="12"/>
  <c r="N1179" i="12"/>
  <c r="O1179" i="12"/>
  <c r="P1179" i="12"/>
  <c r="L1180" i="12"/>
  <c r="M1180" i="12"/>
  <c r="N1180" i="12"/>
  <c r="O1180" i="12"/>
  <c r="P1180" i="12"/>
  <c r="L1181" i="12"/>
  <c r="M1181" i="12"/>
  <c r="N1181" i="12"/>
  <c r="O1181" i="12"/>
  <c r="P1181" i="12"/>
  <c r="L1182" i="12"/>
  <c r="M1182" i="12"/>
  <c r="N1182" i="12"/>
  <c r="O1182" i="12"/>
  <c r="P1182" i="12"/>
  <c r="L1183" i="12"/>
  <c r="M1183" i="12"/>
  <c r="N1183" i="12"/>
  <c r="O1183" i="12"/>
  <c r="P1183" i="12"/>
  <c r="L1184" i="12"/>
  <c r="M1184" i="12"/>
  <c r="N1184" i="12"/>
  <c r="O1184" i="12"/>
  <c r="P1184" i="12"/>
  <c r="L1185" i="12"/>
  <c r="M1185" i="12"/>
  <c r="N1185" i="12"/>
  <c r="O1185" i="12"/>
  <c r="P1185" i="12"/>
  <c r="L1186" i="12"/>
  <c r="M1186" i="12"/>
  <c r="N1186" i="12"/>
  <c r="O1186" i="12"/>
  <c r="P1186" i="12"/>
  <c r="L1187" i="12"/>
  <c r="M1187" i="12"/>
  <c r="N1187" i="12"/>
  <c r="O1187" i="12"/>
  <c r="P1187" i="12"/>
  <c r="L1188" i="12"/>
  <c r="M1188" i="12"/>
  <c r="N1188" i="12"/>
  <c r="O1188" i="12"/>
  <c r="P1188" i="12"/>
  <c r="L1189" i="12"/>
  <c r="M1189" i="12"/>
  <c r="N1189" i="12"/>
  <c r="O1189" i="12"/>
  <c r="P1189" i="12"/>
  <c r="L1190" i="12"/>
  <c r="M1190" i="12"/>
  <c r="N1190" i="12"/>
  <c r="O1190" i="12"/>
  <c r="P1190" i="12"/>
  <c r="L1191" i="12"/>
  <c r="M1191" i="12"/>
  <c r="N1191" i="12"/>
  <c r="O1191" i="12"/>
  <c r="P1191" i="12"/>
  <c r="L1192" i="12"/>
  <c r="M1192" i="12"/>
  <c r="N1192" i="12"/>
  <c r="O1192" i="12"/>
  <c r="P1192" i="12"/>
  <c r="L1193" i="12"/>
  <c r="M1193" i="12"/>
  <c r="N1193" i="12"/>
  <c r="O1193" i="12"/>
  <c r="P1193" i="12"/>
  <c r="L1194" i="12"/>
  <c r="M1194" i="12"/>
  <c r="N1194" i="12"/>
  <c r="O1194" i="12"/>
  <c r="P1194" i="12"/>
  <c r="L1195" i="12"/>
  <c r="M1195" i="12"/>
  <c r="N1195" i="12"/>
  <c r="O1195" i="12"/>
  <c r="P1195" i="12"/>
  <c r="L1196" i="12"/>
  <c r="M1196" i="12"/>
  <c r="N1196" i="12"/>
  <c r="O1196" i="12"/>
  <c r="P1196" i="12"/>
  <c r="L1197" i="12"/>
  <c r="M1197" i="12"/>
  <c r="N1197" i="12"/>
  <c r="O1197" i="12"/>
  <c r="P1197" i="12"/>
  <c r="L1198" i="12"/>
  <c r="M1198" i="12"/>
  <c r="N1198" i="12"/>
  <c r="O1198" i="12"/>
  <c r="P1198" i="12"/>
  <c r="L1199" i="12"/>
  <c r="M1199" i="12"/>
  <c r="N1199" i="12"/>
  <c r="O1199" i="12"/>
  <c r="P1199" i="12"/>
  <c r="L1200" i="12"/>
  <c r="M1200" i="12"/>
  <c r="N1200" i="12"/>
  <c r="O1200" i="12"/>
  <c r="P1200" i="12"/>
  <c r="L1201" i="12"/>
  <c r="M1201" i="12"/>
  <c r="N1201" i="12"/>
  <c r="O1201" i="12"/>
  <c r="P1201" i="12"/>
  <c r="L1202" i="12"/>
  <c r="M1202" i="12"/>
  <c r="N1202" i="12"/>
  <c r="O1202" i="12"/>
  <c r="P1202" i="12"/>
  <c r="L1203" i="12"/>
  <c r="M1203" i="12"/>
  <c r="N1203" i="12"/>
  <c r="O1203" i="12"/>
  <c r="P1203" i="12"/>
  <c r="L1204" i="12"/>
  <c r="M1204" i="12"/>
  <c r="N1204" i="12"/>
  <c r="O1204" i="12"/>
  <c r="P1204" i="12"/>
  <c r="L1205" i="12"/>
  <c r="M1205" i="12"/>
  <c r="N1205" i="12"/>
  <c r="O1205" i="12"/>
  <c r="P1205" i="12"/>
  <c r="L1206" i="12"/>
  <c r="M1206" i="12"/>
  <c r="N1206" i="12"/>
  <c r="O1206" i="12"/>
  <c r="P1206" i="12"/>
  <c r="P1007" i="12"/>
  <c r="O1007" i="12"/>
  <c r="N1007" i="12"/>
  <c r="M1007" i="12"/>
  <c r="L1007" i="12"/>
  <c r="P1210" i="12"/>
  <c r="O1210" i="12"/>
  <c r="N1210" i="12"/>
  <c r="M1210" i="12"/>
  <c r="L1210" i="12"/>
  <c r="W309" i="23"/>
  <c r="W310" i="23"/>
  <c r="W306" i="23"/>
  <c r="W307" i="23"/>
  <c r="W311" i="23"/>
  <c r="W312" i="23"/>
  <c r="W313" i="23"/>
  <c r="W314" i="23"/>
  <c r="W315" i="23"/>
  <c r="W316" i="23"/>
  <c r="W317" i="23"/>
  <c r="W318" i="23"/>
  <c r="W319" i="23"/>
  <c r="W320" i="23"/>
  <c r="W321" i="23"/>
  <c r="W322" i="23"/>
  <c r="W323" i="23"/>
  <c r="W324" i="23"/>
  <c r="W325" i="23"/>
  <c r="W326" i="23"/>
  <c r="W327" i="23"/>
  <c r="W328" i="23"/>
  <c r="W329" i="23"/>
  <c r="W330" i="23"/>
  <c r="W331" i="23"/>
  <c r="W332" i="23"/>
  <c r="W333" i="23"/>
  <c r="W334" i="23"/>
  <c r="W335" i="23"/>
  <c r="W336" i="23"/>
  <c r="W337" i="23"/>
  <c r="W338" i="23"/>
  <c r="W339" i="23"/>
  <c r="W340" i="23"/>
  <c r="W341" i="23"/>
  <c r="W342" i="23"/>
  <c r="W343" i="23"/>
  <c r="W344" i="23"/>
  <c r="W345" i="23"/>
  <c r="W346" i="23"/>
  <c r="W347" i="23"/>
  <c r="W348" i="23"/>
  <c r="W349" i="23"/>
  <c r="W350" i="23"/>
  <c r="W351" i="23"/>
  <c r="W352" i="23"/>
  <c r="W353" i="23"/>
  <c r="W354" i="23"/>
  <c r="W355" i="23"/>
  <c r="W356" i="23"/>
  <c r="W357" i="23"/>
  <c r="W358" i="23"/>
  <c r="W359" i="23"/>
  <c r="W360" i="23"/>
  <c r="W361" i="23"/>
  <c r="W362" i="23"/>
  <c r="W363" i="23"/>
  <c r="W364" i="23"/>
  <c r="W365" i="23"/>
  <c r="W366" i="23"/>
  <c r="W367" i="23"/>
  <c r="W368" i="23"/>
  <c r="W369" i="23"/>
  <c r="W370" i="23"/>
  <c r="W371" i="23"/>
  <c r="W372" i="23"/>
  <c r="W373" i="23"/>
  <c r="W374" i="23"/>
  <c r="W375" i="23"/>
  <c r="W376" i="23"/>
  <c r="W377" i="23"/>
  <c r="W378" i="23"/>
  <c r="W379" i="23"/>
  <c r="W380" i="23"/>
  <c r="W381" i="23"/>
  <c r="W382" i="23"/>
  <c r="W383" i="23"/>
  <c r="W384" i="23"/>
  <c r="W385" i="23"/>
  <c r="W386" i="23"/>
  <c r="W387" i="23"/>
  <c r="W388" i="23"/>
  <c r="W389" i="23"/>
  <c r="W390" i="23"/>
  <c r="W391" i="23"/>
  <c r="W392" i="23"/>
  <c r="W393" i="23"/>
  <c r="W394" i="23"/>
  <c r="W395" i="23"/>
  <c r="W396" i="23"/>
  <c r="W397" i="23"/>
  <c r="W398" i="23"/>
  <c r="W399" i="23"/>
  <c r="W400" i="23"/>
  <c r="W401" i="23"/>
  <c r="W402" i="23"/>
  <c r="W403" i="23"/>
  <c r="W404" i="23"/>
  <c r="W405" i="23"/>
  <c r="W406" i="23"/>
  <c r="W407" i="23"/>
  <c r="W408" i="23"/>
  <c r="W409" i="23"/>
  <c r="W410" i="23"/>
  <c r="W411" i="23"/>
  <c r="W412" i="23"/>
  <c r="W413" i="23"/>
  <c r="W414" i="23"/>
  <c r="W415" i="23"/>
  <c r="W416" i="23"/>
  <c r="W417" i="23"/>
  <c r="W418" i="23"/>
  <c r="W419" i="23"/>
  <c r="W420" i="23"/>
  <c r="W421" i="23"/>
  <c r="W422" i="23"/>
  <c r="W423" i="23"/>
  <c r="W424" i="23"/>
  <c r="W425" i="23"/>
  <c r="W426" i="23"/>
  <c r="W427" i="23"/>
  <c r="W428" i="23"/>
  <c r="W429" i="23"/>
  <c r="W430" i="23"/>
  <c r="W431" i="23"/>
  <c r="W432" i="23"/>
  <c r="W433" i="23"/>
  <c r="W434" i="23"/>
  <c r="W435" i="23"/>
  <c r="W436" i="23"/>
  <c r="W437" i="23"/>
  <c r="W438" i="23"/>
  <c r="W439" i="23"/>
  <c r="W440" i="23"/>
  <c r="W441" i="23"/>
  <c r="W442" i="23"/>
  <c r="W443" i="23"/>
  <c r="W444" i="23"/>
  <c r="W445" i="23"/>
  <c r="W446" i="23"/>
  <c r="W447" i="23"/>
  <c r="W448" i="23"/>
  <c r="W449" i="23"/>
  <c r="W450" i="23"/>
  <c r="W451" i="23"/>
  <c r="W452" i="23"/>
  <c r="W453" i="23"/>
  <c r="W454" i="23"/>
  <c r="W455" i="23"/>
  <c r="W456" i="23"/>
  <c r="W457" i="23"/>
  <c r="W458" i="23"/>
  <c r="W459" i="23"/>
  <c r="W460" i="23"/>
  <c r="W461" i="23"/>
  <c r="W462" i="23"/>
  <c r="W463" i="23"/>
  <c r="W464" i="23"/>
  <c r="W465" i="23"/>
  <c r="W466" i="23"/>
  <c r="W467" i="23"/>
  <c r="W468" i="23"/>
  <c r="W469" i="23"/>
  <c r="W470" i="23"/>
  <c r="W471" i="23"/>
  <c r="W472" i="23"/>
  <c r="W473" i="23"/>
  <c r="W474" i="23"/>
  <c r="W475" i="23"/>
  <c r="W476" i="23"/>
  <c r="W477" i="23"/>
  <c r="W478" i="23"/>
  <c r="W479" i="23"/>
  <c r="W480" i="23"/>
  <c r="W481" i="23"/>
  <c r="W482" i="23"/>
  <c r="W483" i="23"/>
  <c r="W484" i="23"/>
  <c r="W485" i="23"/>
  <c r="W486" i="23"/>
  <c r="W487" i="23"/>
  <c r="W488" i="23"/>
  <c r="W489" i="23"/>
  <c r="W490" i="23"/>
  <c r="W491" i="23"/>
  <c r="W492" i="23"/>
  <c r="W493" i="23"/>
  <c r="W494" i="23"/>
  <c r="W495" i="23"/>
  <c r="W496" i="23"/>
  <c r="W497" i="23"/>
  <c r="W498" i="23"/>
  <c r="W499" i="23"/>
  <c r="W500" i="23"/>
  <c r="W501" i="23"/>
  <c r="W502" i="23"/>
  <c r="W503" i="23"/>
  <c r="W504" i="23"/>
  <c r="W505" i="23"/>
  <c r="W308" i="23"/>
  <c r="W306" i="25"/>
  <c r="W307" i="25"/>
  <c r="W309" i="25"/>
  <c r="W310" i="25"/>
  <c r="W311" i="25"/>
  <c r="W312" i="25"/>
  <c r="W313" i="25"/>
  <c r="W314" i="25"/>
  <c r="W315" i="25"/>
  <c r="W316" i="25"/>
  <c r="W317" i="25"/>
  <c r="W318" i="25"/>
  <c r="W319" i="25"/>
  <c r="W320" i="25"/>
  <c r="W321" i="25"/>
  <c r="W322" i="25"/>
  <c r="W323" i="25"/>
  <c r="W324" i="25"/>
  <c r="W325" i="25"/>
  <c r="W326" i="25"/>
  <c r="W327" i="25"/>
  <c r="W328" i="25"/>
  <c r="W329" i="25"/>
  <c r="W330" i="25"/>
  <c r="W331" i="25"/>
  <c r="W332" i="25"/>
  <c r="W333" i="25"/>
  <c r="W334" i="25"/>
  <c r="W335" i="25"/>
  <c r="W336" i="25"/>
  <c r="W337" i="25"/>
  <c r="W338" i="25"/>
  <c r="W339" i="25"/>
  <c r="W340" i="25"/>
  <c r="W341" i="25"/>
  <c r="W342" i="25"/>
  <c r="W343" i="25"/>
  <c r="W344" i="25"/>
  <c r="W345" i="25"/>
  <c r="W346" i="25"/>
  <c r="W347" i="25"/>
  <c r="W348" i="25"/>
  <c r="W349" i="25"/>
  <c r="W350" i="25"/>
  <c r="W351" i="25"/>
  <c r="W352" i="25"/>
  <c r="W353" i="25"/>
  <c r="W354" i="25"/>
  <c r="W355" i="25"/>
  <c r="W356" i="25"/>
  <c r="W357" i="25"/>
  <c r="W358" i="25"/>
  <c r="W359" i="25"/>
  <c r="W360" i="25"/>
  <c r="W361" i="25"/>
  <c r="W362" i="25"/>
  <c r="W363" i="25"/>
  <c r="W364" i="25"/>
  <c r="W365" i="25"/>
  <c r="W366" i="25"/>
  <c r="W367" i="25"/>
  <c r="W368" i="25"/>
  <c r="W369" i="25"/>
  <c r="W370" i="25"/>
  <c r="W371" i="25"/>
  <c r="W372" i="25"/>
  <c r="W373" i="25"/>
  <c r="W374" i="25"/>
  <c r="W375" i="25"/>
  <c r="W376" i="25"/>
  <c r="W377" i="25"/>
  <c r="W378" i="25"/>
  <c r="W379" i="25"/>
  <c r="W380" i="25"/>
  <c r="W381" i="25"/>
  <c r="W382" i="25"/>
  <c r="W383" i="25"/>
  <c r="W384" i="25"/>
  <c r="W385" i="25"/>
  <c r="W386" i="25"/>
  <c r="W387" i="25"/>
  <c r="W388" i="25"/>
  <c r="W389" i="25"/>
  <c r="W390" i="25"/>
  <c r="W391" i="25"/>
  <c r="W392" i="25"/>
  <c r="W393" i="25"/>
  <c r="W394" i="25"/>
  <c r="W395" i="25"/>
  <c r="W396" i="25"/>
  <c r="W397" i="25"/>
  <c r="W398" i="25"/>
  <c r="W399" i="25"/>
  <c r="W400" i="25"/>
  <c r="W401" i="25"/>
  <c r="W402" i="25"/>
  <c r="W403" i="25"/>
  <c r="W404" i="25"/>
  <c r="W405" i="25"/>
  <c r="W406" i="25"/>
  <c r="W407" i="25"/>
  <c r="W408" i="25"/>
  <c r="W409" i="25"/>
  <c r="W410" i="25"/>
  <c r="W411" i="25"/>
  <c r="W412" i="25"/>
  <c r="W413" i="25"/>
  <c r="W414" i="25"/>
  <c r="W415" i="25"/>
  <c r="W416" i="25"/>
  <c r="W417" i="25"/>
  <c r="W418" i="25"/>
  <c r="W419" i="25"/>
  <c r="W420" i="25"/>
  <c r="W421" i="25"/>
  <c r="W422" i="25"/>
  <c r="W423" i="25"/>
  <c r="W424" i="25"/>
  <c r="W425" i="25"/>
  <c r="W426" i="25"/>
  <c r="W427" i="25"/>
  <c r="W428" i="25"/>
  <c r="W429" i="25"/>
  <c r="W430" i="25"/>
  <c r="W431" i="25"/>
  <c r="W432" i="25"/>
  <c r="W433" i="25"/>
  <c r="W434" i="25"/>
  <c r="W435" i="25"/>
  <c r="W436" i="25"/>
  <c r="W437" i="25"/>
  <c r="W438" i="25"/>
  <c r="W439" i="25"/>
  <c r="W440" i="25"/>
  <c r="W441" i="25"/>
  <c r="W442" i="25"/>
  <c r="W443" i="25"/>
  <c r="W444" i="25"/>
  <c r="W445" i="25"/>
  <c r="W446" i="25"/>
  <c r="W447" i="25"/>
  <c r="W448" i="25"/>
  <c r="W449" i="25"/>
  <c r="W450" i="25"/>
  <c r="W451" i="25"/>
  <c r="W452" i="25"/>
  <c r="W453" i="25"/>
  <c r="W454" i="25"/>
  <c r="W455" i="25"/>
  <c r="W456" i="25"/>
  <c r="W457" i="25"/>
  <c r="W458" i="25"/>
  <c r="W459" i="25"/>
  <c r="W460" i="25"/>
  <c r="W461" i="25"/>
  <c r="W462" i="25"/>
  <c r="W463" i="25"/>
  <c r="W464" i="25"/>
  <c r="W465" i="25"/>
  <c r="W466" i="25"/>
  <c r="W467" i="25"/>
  <c r="W468" i="25"/>
  <c r="W469" i="25"/>
  <c r="W470" i="25"/>
  <c r="W471" i="25"/>
  <c r="W472" i="25"/>
  <c r="W473" i="25"/>
  <c r="W474" i="25"/>
  <c r="W475" i="25"/>
  <c r="W476" i="25"/>
  <c r="W477" i="25"/>
  <c r="W478" i="25"/>
  <c r="W479" i="25"/>
  <c r="W480" i="25"/>
  <c r="W481" i="25"/>
  <c r="W482" i="25"/>
  <c r="W483" i="25"/>
  <c r="W484" i="25"/>
  <c r="W485" i="25"/>
  <c r="W486" i="25"/>
  <c r="W487" i="25"/>
  <c r="W488" i="25"/>
  <c r="W489" i="25"/>
  <c r="W490" i="25"/>
  <c r="W491" i="25"/>
  <c r="W492" i="25"/>
  <c r="W493" i="25"/>
  <c r="W494" i="25"/>
  <c r="W495" i="25"/>
  <c r="W496" i="25"/>
  <c r="W497" i="25"/>
  <c r="W498" i="25"/>
  <c r="W499" i="25"/>
  <c r="W500" i="25"/>
  <c r="W501" i="25"/>
  <c r="W502" i="25"/>
  <c r="W503" i="25"/>
  <c r="W504" i="25"/>
  <c r="W505" i="25"/>
  <c r="W308" i="25"/>
  <c r="A314" i="25"/>
  <c r="B314" i="25"/>
  <c r="C314" i="25"/>
  <c r="D314" i="25"/>
  <c r="E314" i="25"/>
  <c r="F314" i="25"/>
  <c r="G314" i="25"/>
  <c r="H314" i="25"/>
  <c r="I314" i="25"/>
  <c r="I416" i="24" s="1"/>
  <c r="J314" i="25"/>
  <c r="J416" i="24" s="1"/>
  <c r="K314" i="25"/>
  <c r="K416" i="24" s="1"/>
  <c r="L314" i="25"/>
  <c r="L416" i="24" s="1"/>
  <c r="M314" i="25"/>
  <c r="M416" i="24" s="1"/>
  <c r="N314" i="25"/>
  <c r="O314" i="25"/>
  <c r="A315" i="25"/>
  <c r="B315" i="25"/>
  <c r="C315" i="25"/>
  <c r="D315" i="25"/>
  <c r="E315" i="25"/>
  <c r="F315" i="25"/>
  <c r="G315" i="25"/>
  <c r="H315" i="25"/>
  <c r="I315" i="25"/>
  <c r="I417" i="24" s="1"/>
  <c r="J315" i="25"/>
  <c r="J417" i="24" s="1"/>
  <c r="K315" i="25"/>
  <c r="K417" i="24" s="1"/>
  <c r="L315" i="25"/>
  <c r="L417" i="24" s="1"/>
  <c r="M315" i="25"/>
  <c r="M417" i="24" s="1"/>
  <c r="N315" i="25"/>
  <c r="O315" i="25"/>
  <c r="A316" i="25"/>
  <c r="B316" i="25"/>
  <c r="C316" i="25"/>
  <c r="D316" i="25"/>
  <c r="E316" i="25"/>
  <c r="F316" i="25"/>
  <c r="G316" i="25"/>
  <c r="H316" i="25"/>
  <c r="I316" i="25"/>
  <c r="I419" i="24" s="1"/>
  <c r="J316" i="25"/>
  <c r="J419" i="24" s="1"/>
  <c r="K316" i="25"/>
  <c r="K419" i="24" s="1"/>
  <c r="L316" i="25"/>
  <c r="L419" i="24" s="1"/>
  <c r="M316" i="25"/>
  <c r="M419" i="24" s="1"/>
  <c r="N316" i="25"/>
  <c r="O316" i="25"/>
  <c r="A317" i="25"/>
  <c r="B317" i="25"/>
  <c r="C317" i="25"/>
  <c r="D317" i="25"/>
  <c r="E317" i="25"/>
  <c r="F317" i="25"/>
  <c r="G317" i="25"/>
  <c r="H317" i="25"/>
  <c r="I317" i="25"/>
  <c r="I420" i="24" s="1"/>
  <c r="J317" i="25"/>
  <c r="J420" i="24" s="1"/>
  <c r="K317" i="25"/>
  <c r="K420" i="24" s="1"/>
  <c r="L317" i="25"/>
  <c r="L420" i="24" s="1"/>
  <c r="M317" i="25"/>
  <c r="M420" i="24" s="1"/>
  <c r="N317" i="25"/>
  <c r="O317" i="25"/>
  <c r="A318" i="25"/>
  <c r="B318" i="25"/>
  <c r="C318" i="25"/>
  <c r="D318" i="25"/>
  <c r="E318" i="25"/>
  <c r="F318" i="25"/>
  <c r="G318" i="25"/>
  <c r="H318" i="25"/>
  <c r="I318" i="25"/>
  <c r="I422" i="24" s="1"/>
  <c r="J318" i="25"/>
  <c r="J422" i="24" s="1"/>
  <c r="K318" i="25"/>
  <c r="K422" i="24" s="1"/>
  <c r="L318" i="25"/>
  <c r="L422" i="24" s="1"/>
  <c r="M318" i="25"/>
  <c r="M422" i="24" s="1"/>
  <c r="N318" i="25"/>
  <c r="O318" i="25"/>
  <c r="A319" i="25"/>
  <c r="B319" i="25"/>
  <c r="C319" i="25"/>
  <c r="D319" i="25"/>
  <c r="E319" i="25"/>
  <c r="F319" i="25"/>
  <c r="G319" i="25"/>
  <c r="H319" i="25"/>
  <c r="I319" i="25"/>
  <c r="I423" i="24" s="1"/>
  <c r="J319" i="25"/>
  <c r="J423" i="24" s="1"/>
  <c r="K319" i="25"/>
  <c r="K423" i="24" s="1"/>
  <c r="L319" i="25"/>
  <c r="L423" i="24" s="1"/>
  <c r="M319" i="25"/>
  <c r="M423" i="24" s="1"/>
  <c r="N319" i="25"/>
  <c r="O319" i="25"/>
  <c r="A320" i="25"/>
  <c r="B320" i="25"/>
  <c r="C320" i="25"/>
  <c r="D320" i="25"/>
  <c r="E320" i="25"/>
  <c r="F320" i="25"/>
  <c r="G320" i="25"/>
  <c r="H320" i="25"/>
  <c r="I320" i="25"/>
  <c r="I425" i="24" s="1"/>
  <c r="J320" i="25"/>
  <c r="J425" i="24" s="1"/>
  <c r="K320" i="25"/>
  <c r="K425" i="24" s="1"/>
  <c r="L320" i="25"/>
  <c r="L425" i="24" s="1"/>
  <c r="M320" i="25"/>
  <c r="M425" i="24" s="1"/>
  <c r="N320" i="25"/>
  <c r="O320" i="25"/>
  <c r="A321" i="25"/>
  <c r="B321" i="25"/>
  <c r="C321" i="25"/>
  <c r="D321" i="25"/>
  <c r="E321" i="25"/>
  <c r="F321" i="25"/>
  <c r="G321" i="25"/>
  <c r="H321" i="25"/>
  <c r="I321" i="25"/>
  <c r="I426" i="24" s="1"/>
  <c r="J321" i="25"/>
  <c r="J426" i="24" s="1"/>
  <c r="K321" i="25"/>
  <c r="K426" i="24" s="1"/>
  <c r="L321" i="25"/>
  <c r="L426" i="24" s="1"/>
  <c r="M321" i="25"/>
  <c r="M426" i="24" s="1"/>
  <c r="N321" i="25"/>
  <c r="O321" i="25"/>
  <c r="A322" i="25"/>
  <c r="B322" i="25"/>
  <c r="C322" i="25"/>
  <c r="D322" i="25"/>
  <c r="E322" i="25"/>
  <c r="F322" i="25"/>
  <c r="G322" i="25"/>
  <c r="H322" i="25"/>
  <c r="I322" i="25"/>
  <c r="I428" i="24" s="1"/>
  <c r="J322" i="25"/>
  <c r="J428" i="24" s="1"/>
  <c r="K322" i="25"/>
  <c r="K428" i="24" s="1"/>
  <c r="L322" i="25"/>
  <c r="L428" i="24" s="1"/>
  <c r="M322" i="25"/>
  <c r="M428" i="24" s="1"/>
  <c r="N322" i="25"/>
  <c r="O322" i="25"/>
  <c r="A323" i="25"/>
  <c r="B323" i="25"/>
  <c r="C323" i="25"/>
  <c r="D323" i="25"/>
  <c r="E323" i="25"/>
  <c r="F323" i="25"/>
  <c r="G323" i="25"/>
  <c r="H323" i="25"/>
  <c r="I323" i="25"/>
  <c r="I429" i="24" s="1"/>
  <c r="J323" i="25"/>
  <c r="J429" i="24" s="1"/>
  <c r="K323" i="25"/>
  <c r="K429" i="24" s="1"/>
  <c r="L323" i="25"/>
  <c r="L429" i="24" s="1"/>
  <c r="M323" i="25"/>
  <c r="M429" i="24" s="1"/>
  <c r="N323" i="25"/>
  <c r="O323" i="25"/>
  <c r="A324" i="25"/>
  <c r="B324" i="25"/>
  <c r="C324" i="25"/>
  <c r="D324" i="25"/>
  <c r="E324" i="25"/>
  <c r="F324" i="25"/>
  <c r="G324" i="25"/>
  <c r="H324" i="25"/>
  <c r="I324" i="25"/>
  <c r="I431" i="24" s="1"/>
  <c r="J324" i="25"/>
  <c r="J431" i="24" s="1"/>
  <c r="K324" i="25"/>
  <c r="K431" i="24" s="1"/>
  <c r="L324" i="25"/>
  <c r="L431" i="24" s="1"/>
  <c r="M324" i="25"/>
  <c r="M431" i="24" s="1"/>
  <c r="N324" i="25"/>
  <c r="O324" i="25"/>
  <c r="A325" i="25"/>
  <c r="B325" i="25"/>
  <c r="C325" i="25"/>
  <c r="D325" i="25"/>
  <c r="E325" i="25"/>
  <c r="F325" i="25"/>
  <c r="G325" i="25"/>
  <c r="H325" i="25"/>
  <c r="I325" i="25"/>
  <c r="I432" i="24" s="1"/>
  <c r="J325" i="25"/>
  <c r="J432" i="24" s="1"/>
  <c r="K325" i="25"/>
  <c r="K432" i="24" s="1"/>
  <c r="L325" i="25"/>
  <c r="L432" i="24" s="1"/>
  <c r="M325" i="25"/>
  <c r="M432" i="24" s="1"/>
  <c r="N325" i="25"/>
  <c r="O325" i="25"/>
  <c r="A326" i="25"/>
  <c r="B326" i="25"/>
  <c r="C326" i="25"/>
  <c r="C434" i="24" s="1"/>
  <c r="D326" i="25"/>
  <c r="D434" i="24" s="1"/>
  <c r="E326" i="25"/>
  <c r="E434" i="24" s="1"/>
  <c r="F326" i="25"/>
  <c r="F434" i="24" s="1"/>
  <c r="G326" i="25"/>
  <c r="G434" i="24" s="1"/>
  <c r="H326" i="25"/>
  <c r="I326" i="25"/>
  <c r="I434" i="24" s="1"/>
  <c r="J326" i="25"/>
  <c r="J434" i="24" s="1"/>
  <c r="K326" i="25"/>
  <c r="K434" i="24" s="1"/>
  <c r="L326" i="25"/>
  <c r="L434" i="24" s="1"/>
  <c r="M326" i="25"/>
  <c r="M434" i="24" s="1"/>
  <c r="N326" i="25"/>
  <c r="O326" i="25"/>
  <c r="A327" i="25"/>
  <c r="B327" i="25"/>
  <c r="C327" i="25"/>
  <c r="D327" i="25"/>
  <c r="E327" i="25"/>
  <c r="F327" i="25"/>
  <c r="G327" i="25"/>
  <c r="H327" i="25"/>
  <c r="I327" i="25"/>
  <c r="I435" i="24" s="1"/>
  <c r="J327" i="25"/>
  <c r="J435" i="24" s="1"/>
  <c r="K327" i="25"/>
  <c r="K435" i="24" s="1"/>
  <c r="L327" i="25"/>
  <c r="L435" i="24" s="1"/>
  <c r="M327" i="25"/>
  <c r="M435" i="24" s="1"/>
  <c r="N327" i="25"/>
  <c r="O327" i="25"/>
  <c r="A328" i="25"/>
  <c r="B328" i="25"/>
  <c r="C328" i="25"/>
  <c r="D328" i="25"/>
  <c r="E328" i="25"/>
  <c r="F328" i="25"/>
  <c r="G328" i="25"/>
  <c r="H328" i="25"/>
  <c r="I328" i="25"/>
  <c r="I437" i="24" s="1"/>
  <c r="J328" i="25"/>
  <c r="J437" i="24" s="1"/>
  <c r="K328" i="25"/>
  <c r="K437" i="24" s="1"/>
  <c r="L328" i="25"/>
  <c r="L437" i="24" s="1"/>
  <c r="M328" i="25"/>
  <c r="M437" i="24" s="1"/>
  <c r="N328" i="25"/>
  <c r="O328" i="25"/>
  <c r="A329" i="25"/>
  <c r="B329" i="25"/>
  <c r="C329" i="25"/>
  <c r="D329" i="25"/>
  <c r="E329" i="25"/>
  <c r="F329" i="25"/>
  <c r="G329" i="25"/>
  <c r="H329" i="25"/>
  <c r="I329" i="25"/>
  <c r="I438" i="24" s="1"/>
  <c r="J329" i="25"/>
  <c r="J438" i="24" s="1"/>
  <c r="K329" i="25"/>
  <c r="K438" i="24" s="1"/>
  <c r="L329" i="25"/>
  <c r="L438" i="24" s="1"/>
  <c r="M329" i="25"/>
  <c r="M438" i="24" s="1"/>
  <c r="N329" i="25"/>
  <c r="O329" i="25"/>
  <c r="A330" i="25"/>
  <c r="B330" i="25"/>
  <c r="C330" i="25"/>
  <c r="D330" i="25"/>
  <c r="E330" i="25"/>
  <c r="F330" i="25"/>
  <c r="G330" i="25"/>
  <c r="H330" i="25"/>
  <c r="I330" i="25"/>
  <c r="I440" i="24" s="1"/>
  <c r="J330" i="25"/>
  <c r="J440" i="24" s="1"/>
  <c r="K330" i="25"/>
  <c r="K440" i="24" s="1"/>
  <c r="L330" i="25"/>
  <c r="L440" i="24" s="1"/>
  <c r="M330" i="25"/>
  <c r="M440" i="24" s="1"/>
  <c r="N330" i="25"/>
  <c r="O330" i="25"/>
  <c r="A331" i="25"/>
  <c r="B331" i="25"/>
  <c r="C331" i="25"/>
  <c r="D331" i="25"/>
  <c r="E331" i="25"/>
  <c r="F331" i="25"/>
  <c r="G331" i="25"/>
  <c r="H331" i="25"/>
  <c r="I331" i="25"/>
  <c r="I441" i="24" s="1"/>
  <c r="J331" i="25"/>
  <c r="J441" i="24" s="1"/>
  <c r="K331" i="25"/>
  <c r="K441" i="24" s="1"/>
  <c r="L331" i="25"/>
  <c r="L441" i="24" s="1"/>
  <c r="M331" i="25"/>
  <c r="M441" i="24" s="1"/>
  <c r="N331" i="25"/>
  <c r="O331" i="25"/>
  <c r="A332" i="25"/>
  <c r="B332" i="25"/>
  <c r="C332" i="25"/>
  <c r="D332" i="25"/>
  <c r="E332" i="25"/>
  <c r="F332" i="25"/>
  <c r="G332" i="25"/>
  <c r="H332" i="25"/>
  <c r="I332" i="25"/>
  <c r="I443" i="24" s="1"/>
  <c r="J332" i="25"/>
  <c r="J443" i="24" s="1"/>
  <c r="K332" i="25"/>
  <c r="K443" i="24" s="1"/>
  <c r="L332" i="25"/>
  <c r="L443" i="24" s="1"/>
  <c r="M332" i="25"/>
  <c r="M443" i="24" s="1"/>
  <c r="N332" i="25"/>
  <c r="O332" i="25"/>
  <c r="A333" i="25"/>
  <c r="B333" i="25"/>
  <c r="C333" i="25"/>
  <c r="D333" i="25"/>
  <c r="E333" i="25"/>
  <c r="F333" i="25"/>
  <c r="G333" i="25"/>
  <c r="H333" i="25"/>
  <c r="I333" i="25"/>
  <c r="I444" i="24" s="1"/>
  <c r="J333" i="25"/>
  <c r="J444" i="24" s="1"/>
  <c r="K333" i="25"/>
  <c r="K444" i="24" s="1"/>
  <c r="L333" i="25"/>
  <c r="L444" i="24" s="1"/>
  <c r="M333" i="25"/>
  <c r="M444" i="24" s="1"/>
  <c r="N333" i="25"/>
  <c r="O333" i="25"/>
  <c r="A334" i="25"/>
  <c r="B334" i="25"/>
  <c r="C334" i="25"/>
  <c r="D334" i="25"/>
  <c r="E334" i="25"/>
  <c r="F334" i="25"/>
  <c r="G334" i="25"/>
  <c r="H334" i="25"/>
  <c r="I334" i="25"/>
  <c r="I446" i="24" s="1"/>
  <c r="J334" i="25"/>
  <c r="J446" i="24" s="1"/>
  <c r="K334" i="25"/>
  <c r="K446" i="24" s="1"/>
  <c r="L334" i="25"/>
  <c r="L446" i="24" s="1"/>
  <c r="M334" i="25"/>
  <c r="M446" i="24" s="1"/>
  <c r="N334" i="25"/>
  <c r="O334" i="25"/>
  <c r="A335" i="25"/>
  <c r="B335" i="25"/>
  <c r="C335" i="25"/>
  <c r="D335" i="25"/>
  <c r="E335" i="25"/>
  <c r="F335" i="25"/>
  <c r="G335" i="25"/>
  <c r="H335" i="25"/>
  <c r="I335" i="25"/>
  <c r="I447" i="24" s="1"/>
  <c r="J335" i="25"/>
  <c r="J447" i="24" s="1"/>
  <c r="K335" i="25"/>
  <c r="K447" i="24" s="1"/>
  <c r="L335" i="25"/>
  <c r="L447" i="24" s="1"/>
  <c r="M335" i="25"/>
  <c r="M447" i="24" s="1"/>
  <c r="N335" i="25"/>
  <c r="O335" i="25"/>
  <c r="A336" i="25"/>
  <c r="B336" i="25"/>
  <c r="C336" i="25"/>
  <c r="D336" i="25"/>
  <c r="E336" i="25"/>
  <c r="F336" i="25"/>
  <c r="G336" i="25"/>
  <c r="H336" i="25"/>
  <c r="I336" i="25"/>
  <c r="I449" i="24" s="1"/>
  <c r="J336" i="25"/>
  <c r="J449" i="24" s="1"/>
  <c r="K336" i="25"/>
  <c r="K449" i="24" s="1"/>
  <c r="L336" i="25"/>
  <c r="L449" i="24" s="1"/>
  <c r="M336" i="25"/>
  <c r="M449" i="24" s="1"/>
  <c r="N336" i="25"/>
  <c r="O336" i="25"/>
  <c r="A337" i="25"/>
  <c r="B337" i="25"/>
  <c r="C337" i="25"/>
  <c r="D337" i="25"/>
  <c r="E337" i="25"/>
  <c r="F337" i="25"/>
  <c r="G337" i="25"/>
  <c r="H337" i="25"/>
  <c r="I337" i="25"/>
  <c r="I450" i="24" s="1"/>
  <c r="J337" i="25"/>
  <c r="J450" i="24" s="1"/>
  <c r="K337" i="25"/>
  <c r="K450" i="24" s="1"/>
  <c r="L337" i="25"/>
  <c r="L450" i="24" s="1"/>
  <c r="M337" i="25"/>
  <c r="M450" i="24" s="1"/>
  <c r="N337" i="25"/>
  <c r="O337" i="25"/>
  <c r="A338" i="25"/>
  <c r="B338" i="25"/>
  <c r="C338" i="25"/>
  <c r="D338" i="25"/>
  <c r="E338" i="25"/>
  <c r="F338" i="25"/>
  <c r="G338" i="25"/>
  <c r="H338" i="25"/>
  <c r="I338" i="25"/>
  <c r="I452" i="24" s="1"/>
  <c r="J338" i="25"/>
  <c r="J452" i="24" s="1"/>
  <c r="K338" i="25"/>
  <c r="K452" i="24" s="1"/>
  <c r="L338" i="25"/>
  <c r="L452" i="24" s="1"/>
  <c r="M338" i="25"/>
  <c r="M452" i="24" s="1"/>
  <c r="N338" i="25"/>
  <c r="O338" i="25"/>
  <c r="A339" i="25"/>
  <c r="B339" i="25"/>
  <c r="C339" i="25"/>
  <c r="D339" i="25"/>
  <c r="E339" i="25"/>
  <c r="F339" i="25"/>
  <c r="G339" i="25"/>
  <c r="H339" i="25"/>
  <c r="I339" i="25"/>
  <c r="I453" i="24" s="1"/>
  <c r="J339" i="25"/>
  <c r="J453" i="24" s="1"/>
  <c r="K339" i="25"/>
  <c r="K453" i="24" s="1"/>
  <c r="L339" i="25"/>
  <c r="L453" i="24" s="1"/>
  <c r="M339" i="25"/>
  <c r="M453" i="24" s="1"/>
  <c r="N339" i="25"/>
  <c r="O339" i="25"/>
  <c r="A340" i="25"/>
  <c r="B340" i="25"/>
  <c r="C340" i="25"/>
  <c r="D340" i="25"/>
  <c r="E340" i="25"/>
  <c r="F340" i="25"/>
  <c r="G340" i="25"/>
  <c r="H340" i="25"/>
  <c r="I340" i="25"/>
  <c r="I455" i="24" s="1"/>
  <c r="J340" i="25"/>
  <c r="J455" i="24" s="1"/>
  <c r="K340" i="25"/>
  <c r="K455" i="24" s="1"/>
  <c r="L340" i="25"/>
  <c r="L455" i="24" s="1"/>
  <c r="M340" i="25"/>
  <c r="M455" i="24" s="1"/>
  <c r="N340" i="25"/>
  <c r="O340" i="25"/>
  <c r="A341" i="25"/>
  <c r="B341" i="25"/>
  <c r="C341" i="25"/>
  <c r="D341" i="25"/>
  <c r="E341" i="25"/>
  <c r="F341" i="25"/>
  <c r="G341" i="25"/>
  <c r="H341" i="25"/>
  <c r="I341" i="25"/>
  <c r="I456" i="24" s="1"/>
  <c r="J341" i="25"/>
  <c r="J456" i="24" s="1"/>
  <c r="K341" i="25"/>
  <c r="K456" i="24" s="1"/>
  <c r="L341" i="25"/>
  <c r="L456" i="24" s="1"/>
  <c r="M341" i="25"/>
  <c r="M456" i="24" s="1"/>
  <c r="N341" i="25"/>
  <c r="O341" i="25"/>
  <c r="A342" i="25"/>
  <c r="B342" i="25"/>
  <c r="C342" i="25"/>
  <c r="D342" i="25"/>
  <c r="E342" i="25"/>
  <c r="F342" i="25"/>
  <c r="G342" i="25"/>
  <c r="H342" i="25"/>
  <c r="I342" i="25"/>
  <c r="I458" i="24" s="1"/>
  <c r="J342" i="25"/>
  <c r="J458" i="24" s="1"/>
  <c r="K342" i="25"/>
  <c r="K458" i="24" s="1"/>
  <c r="L342" i="25"/>
  <c r="L458" i="24" s="1"/>
  <c r="M342" i="25"/>
  <c r="M458" i="24" s="1"/>
  <c r="N342" i="25"/>
  <c r="O342" i="25"/>
  <c r="A343" i="25"/>
  <c r="B343" i="25"/>
  <c r="C343" i="25"/>
  <c r="D343" i="25"/>
  <c r="E343" i="25"/>
  <c r="F343" i="25"/>
  <c r="G343" i="25"/>
  <c r="H343" i="25"/>
  <c r="I343" i="25"/>
  <c r="I459" i="24" s="1"/>
  <c r="J343" i="25"/>
  <c r="J459" i="24" s="1"/>
  <c r="K343" i="25"/>
  <c r="K459" i="24" s="1"/>
  <c r="L343" i="25"/>
  <c r="L459" i="24" s="1"/>
  <c r="M343" i="25"/>
  <c r="M459" i="24" s="1"/>
  <c r="N343" i="25"/>
  <c r="O343" i="25"/>
  <c r="A344" i="25"/>
  <c r="B344" i="25"/>
  <c r="C344" i="25"/>
  <c r="D344" i="25"/>
  <c r="E344" i="25"/>
  <c r="F344" i="25"/>
  <c r="G344" i="25"/>
  <c r="H344" i="25"/>
  <c r="I344" i="25"/>
  <c r="I461" i="24" s="1"/>
  <c r="J344" i="25"/>
  <c r="J461" i="24" s="1"/>
  <c r="K344" i="25"/>
  <c r="K461" i="24" s="1"/>
  <c r="L344" i="25"/>
  <c r="L461" i="24" s="1"/>
  <c r="M344" i="25"/>
  <c r="M461" i="24" s="1"/>
  <c r="N344" i="25"/>
  <c r="O344" i="25"/>
  <c r="A345" i="25"/>
  <c r="B345" i="25"/>
  <c r="C345" i="25"/>
  <c r="D345" i="25"/>
  <c r="E345" i="25"/>
  <c r="F345" i="25"/>
  <c r="G345" i="25"/>
  <c r="H345" i="25"/>
  <c r="I345" i="25"/>
  <c r="I462" i="24" s="1"/>
  <c r="J345" i="25"/>
  <c r="J462" i="24" s="1"/>
  <c r="K345" i="25"/>
  <c r="K462" i="24" s="1"/>
  <c r="L345" i="25"/>
  <c r="L462" i="24" s="1"/>
  <c r="M345" i="25"/>
  <c r="M462" i="24" s="1"/>
  <c r="N345" i="25"/>
  <c r="O345" i="25"/>
  <c r="A346" i="25"/>
  <c r="B346" i="25"/>
  <c r="C346" i="25"/>
  <c r="C464" i="24" s="1"/>
  <c r="D346" i="25"/>
  <c r="D464" i="24" s="1"/>
  <c r="E346" i="25"/>
  <c r="E464" i="24" s="1"/>
  <c r="F346" i="25"/>
  <c r="F464" i="24" s="1"/>
  <c r="G346" i="25"/>
  <c r="G464" i="24" s="1"/>
  <c r="H346" i="25"/>
  <c r="I346" i="25"/>
  <c r="I464" i="24" s="1"/>
  <c r="J346" i="25"/>
  <c r="J464" i="24" s="1"/>
  <c r="K346" i="25"/>
  <c r="K464" i="24" s="1"/>
  <c r="L346" i="25"/>
  <c r="L464" i="24" s="1"/>
  <c r="M346" i="25"/>
  <c r="M464" i="24" s="1"/>
  <c r="N346" i="25"/>
  <c r="O346" i="25"/>
  <c r="A347" i="25"/>
  <c r="B347" i="25"/>
  <c r="C347" i="25"/>
  <c r="D347" i="25"/>
  <c r="E347" i="25"/>
  <c r="F347" i="25"/>
  <c r="G347" i="25"/>
  <c r="H347" i="25"/>
  <c r="I347" i="25"/>
  <c r="I465" i="24" s="1"/>
  <c r="J347" i="25"/>
  <c r="J465" i="24" s="1"/>
  <c r="K347" i="25"/>
  <c r="K465" i="24" s="1"/>
  <c r="L347" i="25"/>
  <c r="L465" i="24" s="1"/>
  <c r="M347" i="25"/>
  <c r="M465" i="24" s="1"/>
  <c r="N347" i="25"/>
  <c r="O347" i="25"/>
  <c r="A348" i="25"/>
  <c r="B348" i="25"/>
  <c r="C348" i="25"/>
  <c r="D348" i="25"/>
  <c r="E348" i="25"/>
  <c r="F348" i="25"/>
  <c r="G348" i="25"/>
  <c r="H348" i="25"/>
  <c r="I348" i="25"/>
  <c r="I467" i="24" s="1"/>
  <c r="J348" i="25"/>
  <c r="J467" i="24" s="1"/>
  <c r="K348" i="25"/>
  <c r="K467" i="24" s="1"/>
  <c r="L348" i="25"/>
  <c r="L467" i="24" s="1"/>
  <c r="M348" i="25"/>
  <c r="M467" i="24" s="1"/>
  <c r="N348" i="25"/>
  <c r="O348" i="25"/>
  <c r="A349" i="25"/>
  <c r="B349" i="25"/>
  <c r="C349" i="25"/>
  <c r="D349" i="25"/>
  <c r="E349" i="25"/>
  <c r="F349" i="25"/>
  <c r="G349" i="25"/>
  <c r="H349" i="25"/>
  <c r="I349" i="25"/>
  <c r="I468" i="24" s="1"/>
  <c r="J349" i="25"/>
  <c r="J468" i="24" s="1"/>
  <c r="K349" i="25"/>
  <c r="K468" i="24" s="1"/>
  <c r="L349" i="25"/>
  <c r="L468" i="24" s="1"/>
  <c r="M349" i="25"/>
  <c r="M468" i="24" s="1"/>
  <c r="N349" i="25"/>
  <c r="O349" i="25"/>
  <c r="A350" i="25"/>
  <c r="B350" i="25"/>
  <c r="C350" i="25"/>
  <c r="D350" i="25"/>
  <c r="E350" i="25"/>
  <c r="F350" i="25"/>
  <c r="G350" i="25"/>
  <c r="H350" i="25"/>
  <c r="I350" i="25"/>
  <c r="I470" i="24" s="1"/>
  <c r="J350" i="25"/>
  <c r="J470" i="24" s="1"/>
  <c r="K350" i="25"/>
  <c r="K470" i="24" s="1"/>
  <c r="L350" i="25"/>
  <c r="L470" i="24" s="1"/>
  <c r="M350" i="25"/>
  <c r="M470" i="24" s="1"/>
  <c r="N350" i="25"/>
  <c r="O350" i="25"/>
  <c r="A351" i="25"/>
  <c r="B351" i="25"/>
  <c r="C351" i="25"/>
  <c r="D351" i="25"/>
  <c r="E351" i="25"/>
  <c r="F351" i="25"/>
  <c r="G351" i="25"/>
  <c r="H351" i="25"/>
  <c r="I351" i="25"/>
  <c r="I471" i="24" s="1"/>
  <c r="J351" i="25"/>
  <c r="J471" i="24" s="1"/>
  <c r="K351" i="25"/>
  <c r="K471" i="24" s="1"/>
  <c r="L351" i="25"/>
  <c r="L471" i="24" s="1"/>
  <c r="M351" i="25"/>
  <c r="M471" i="24" s="1"/>
  <c r="N351" i="25"/>
  <c r="O351" i="25"/>
  <c r="A352" i="25"/>
  <c r="B352" i="25"/>
  <c r="C352" i="25"/>
  <c r="D352" i="25"/>
  <c r="E352" i="25"/>
  <c r="F352" i="25"/>
  <c r="G352" i="25"/>
  <c r="H352" i="25"/>
  <c r="I352" i="25"/>
  <c r="I473" i="24" s="1"/>
  <c r="J352" i="25"/>
  <c r="J473" i="24" s="1"/>
  <c r="K352" i="25"/>
  <c r="K473" i="24" s="1"/>
  <c r="L352" i="25"/>
  <c r="L473" i="24" s="1"/>
  <c r="M352" i="25"/>
  <c r="M473" i="24" s="1"/>
  <c r="N352" i="25"/>
  <c r="O352" i="25"/>
  <c r="A353" i="25"/>
  <c r="B353" i="25"/>
  <c r="C353" i="25"/>
  <c r="D353" i="25"/>
  <c r="E353" i="25"/>
  <c r="F353" i="25"/>
  <c r="G353" i="25"/>
  <c r="H353" i="25"/>
  <c r="I353" i="25"/>
  <c r="I474" i="24" s="1"/>
  <c r="J353" i="25"/>
  <c r="J474" i="24" s="1"/>
  <c r="K353" i="25"/>
  <c r="K474" i="24" s="1"/>
  <c r="L353" i="25"/>
  <c r="L474" i="24" s="1"/>
  <c r="M353" i="25"/>
  <c r="M474" i="24" s="1"/>
  <c r="N353" i="25"/>
  <c r="O353" i="25"/>
  <c r="A354" i="25"/>
  <c r="B354" i="25"/>
  <c r="C354" i="25"/>
  <c r="D354" i="25"/>
  <c r="E354" i="25"/>
  <c r="F354" i="25"/>
  <c r="G354" i="25"/>
  <c r="H354" i="25"/>
  <c r="I354" i="25"/>
  <c r="I476" i="24" s="1"/>
  <c r="J354" i="25"/>
  <c r="J476" i="24" s="1"/>
  <c r="K354" i="25"/>
  <c r="K476" i="24" s="1"/>
  <c r="L354" i="25"/>
  <c r="L476" i="24" s="1"/>
  <c r="M354" i="25"/>
  <c r="M476" i="24" s="1"/>
  <c r="N354" i="25"/>
  <c r="O354" i="25"/>
  <c r="A355" i="25"/>
  <c r="B355" i="25"/>
  <c r="C355" i="25"/>
  <c r="D355" i="25"/>
  <c r="E355" i="25"/>
  <c r="F355" i="25"/>
  <c r="G355" i="25"/>
  <c r="H355" i="25"/>
  <c r="I355" i="25"/>
  <c r="I477" i="24" s="1"/>
  <c r="J355" i="25"/>
  <c r="J477" i="24" s="1"/>
  <c r="K355" i="25"/>
  <c r="K477" i="24" s="1"/>
  <c r="L355" i="25"/>
  <c r="L477" i="24" s="1"/>
  <c r="M355" i="25"/>
  <c r="M477" i="24" s="1"/>
  <c r="N355" i="25"/>
  <c r="O355" i="25"/>
  <c r="A356" i="25"/>
  <c r="B356" i="25"/>
  <c r="C356" i="25"/>
  <c r="D356" i="25"/>
  <c r="E356" i="25"/>
  <c r="F356" i="25"/>
  <c r="G356" i="25"/>
  <c r="H356" i="25"/>
  <c r="I356" i="25"/>
  <c r="I479" i="24" s="1"/>
  <c r="J356" i="25"/>
  <c r="J479" i="24" s="1"/>
  <c r="K356" i="25"/>
  <c r="K479" i="24" s="1"/>
  <c r="L356" i="25"/>
  <c r="L479" i="24" s="1"/>
  <c r="M356" i="25"/>
  <c r="M479" i="24" s="1"/>
  <c r="N356" i="25"/>
  <c r="O356" i="25"/>
  <c r="A357" i="25"/>
  <c r="B357" i="25"/>
  <c r="C357" i="25"/>
  <c r="D357" i="25"/>
  <c r="E357" i="25"/>
  <c r="F357" i="25"/>
  <c r="G357" i="25"/>
  <c r="H357" i="25"/>
  <c r="I357" i="25"/>
  <c r="I480" i="24" s="1"/>
  <c r="J357" i="25"/>
  <c r="J480" i="24" s="1"/>
  <c r="K357" i="25"/>
  <c r="K480" i="24" s="1"/>
  <c r="L357" i="25"/>
  <c r="L480" i="24" s="1"/>
  <c r="M357" i="25"/>
  <c r="M480" i="24" s="1"/>
  <c r="N357" i="25"/>
  <c r="O357" i="25"/>
  <c r="A358" i="25"/>
  <c r="B358" i="25"/>
  <c r="C358" i="25"/>
  <c r="D358" i="25"/>
  <c r="E358" i="25"/>
  <c r="F358" i="25"/>
  <c r="G358" i="25"/>
  <c r="H358" i="25"/>
  <c r="I358" i="25"/>
  <c r="I482" i="24" s="1"/>
  <c r="J358" i="25"/>
  <c r="J482" i="24" s="1"/>
  <c r="K358" i="25"/>
  <c r="K482" i="24" s="1"/>
  <c r="L358" i="25"/>
  <c r="L482" i="24" s="1"/>
  <c r="M358" i="25"/>
  <c r="M482" i="24" s="1"/>
  <c r="N358" i="25"/>
  <c r="O358" i="25"/>
  <c r="A359" i="25"/>
  <c r="B359" i="25"/>
  <c r="C359" i="25"/>
  <c r="D359" i="25"/>
  <c r="E359" i="25"/>
  <c r="F359" i="25"/>
  <c r="G359" i="25"/>
  <c r="H359" i="25"/>
  <c r="I359" i="25"/>
  <c r="I483" i="24" s="1"/>
  <c r="J359" i="25"/>
  <c r="J483" i="24" s="1"/>
  <c r="K359" i="25"/>
  <c r="K483" i="24" s="1"/>
  <c r="L359" i="25"/>
  <c r="L483" i="24" s="1"/>
  <c r="M359" i="25"/>
  <c r="M483" i="24" s="1"/>
  <c r="N359" i="25"/>
  <c r="O359" i="25"/>
  <c r="A360" i="25"/>
  <c r="B360" i="25"/>
  <c r="C360" i="25"/>
  <c r="D360" i="25"/>
  <c r="E360" i="25"/>
  <c r="F360" i="25"/>
  <c r="G360" i="25"/>
  <c r="H360" i="25"/>
  <c r="I360" i="25"/>
  <c r="I485" i="24" s="1"/>
  <c r="J360" i="25"/>
  <c r="J485" i="24" s="1"/>
  <c r="K360" i="25"/>
  <c r="K485" i="24" s="1"/>
  <c r="L360" i="25"/>
  <c r="L485" i="24" s="1"/>
  <c r="M360" i="25"/>
  <c r="M485" i="24" s="1"/>
  <c r="N360" i="25"/>
  <c r="O360" i="25"/>
  <c r="A361" i="25"/>
  <c r="B361" i="25"/>
  <c r="C361" i="25"/>
  <c r="D361" i="25"/>
  <c r="E361" i="25"/>
  <c r="F361" i="25"/>
  <c r="G361" i="25"/>
  <c r="H361" i="25"/>
  <c r="I361" i="25"/>
  <c r="I486" i="24" s="1"/>
  <c r="J361" i="25"/>
  <c r="J486" i="24" s="1"/>
  <c r="K361" i="25"/>
  <c r="K486" i="24" s="1"/>
  <c r="L361" i="25"/>
  <c r="L486" i="24" s="1"/>
  <c r="M361" i="25"/>
  <c r="M486" i="24" s="1"/>
  <c r="N361" i="25"/>
  <c r="O361" i="25"/>
  <c r="A362" i="25"/>
  <c r="B362" i="25"/>
  <c r="C362" i="25"/>
  <c r="D362" i="25"/>
  <c r="E362" i="25"/>
  <c r="F362" i="25"/>
  <c r="G362" i="25"/>
  <c r="H362" i="25"/>
  <c r="I362" i="25"/>
  <c r="I488" i="24" s="1"/>
  <c r="J362" i="25"/>
  <c r="J488" i="24" s="1"/>
  <c r="K362" i="25"/>
  <c r="K488" i="24" s="1"/>
  <c r="L362" i="25"/>
  <c r="L488" i="24" s="1"/>
  <c r="M362" i="25"/>
  <c r="M488" i="24" s="1"/>
  <c r="N362" i="25"/>
  <c r="O362" i="25"/>
  <c r="A363" i="25"/>
  <c r="B363" i="25"/>
  <c r="C363" i="25"/>
  <c r="D363" i="25"/>
  <c r="E363" i="25"/>
  <c r="F363" i="25"/>
  <c r="G363" i="25"/>
  <c r="H363" i="25"/>
  <c r="I363" i="25"/>
  <c r="I489" i="24" s="1"/>
  <c r="J363" i="25"/>
  <c r="J489" i="24" s="1"/>
  <c r="K363" i="25"/>
  <c r="K489" i="24" s="1"/>
  <c r="L363" i="25"/>
  <c r="L489" i="24" s="1"/>
  <c r="M363" i="25"/>
  <c r="M489" i="24" s="1"/>
  <c r="N363" i="25"/>
  <c r="O363" i="25"/>
  <c r="A364" i="25"/>
  <c r="B364" i="25"/>
  <c r="C364" i="25"/>
  <c r="D364" i="25"/>
  <c r="E364" i="25"/>
  <c r="F364" i="25"/>
  <c r="G364" i="25"/>
  <c r="H364" i="25"/>
  <c r="I364" i="25"/>
  <c r="I491" i="24" s="1"/>
  <c r="J364" i="25"/>
  <c r="J491" i="24" s="1"/>
  <c r="K364" i="25"/>
  <c r="K491" i="24" s="1"/>
  <c r="L364" i="25"/>
  <c r="L491" i="24" s="1"/>
  <c r="M364" i="25"/>
  <c r="M491" i="24" s="1"/>
  <c r="N364" i="25"/>
  <c r="O364" i="25"/>
  <c r="A365" i="25"/>
  <c r="B365" i="25"/>
  <c r="C365" i="25"/>
  <c r="D365" i="25"/>
  <c r="E365" i="25"/>
  <c r="F365" i="25"/>
  <c r="G365" i="25"/>
  <c r="H365" i="25"/>
  <c r="I365" i="25"/>
  <c r="I492" i="24" s="1"/>
  <c r="J365" i="25"/>
  <c r="J492" i="24" s="1"/>
  <c r="K365" i="25"/>
  <c r="K492" i="24" s="1"/>
  <c r="L365" i="25"/>
  <c r="L492" i="24" s="1"/>
  <c r="M365" i="25"/>
  <c r="M492" i="24" s="1"/>
  <c r="N365" i="25"/>
  <c r="O365" i="25"/>
  <c r="A366" i="25"/>
  <c r="B366" i="25"/>
  <c r="C366" i="25"/>
  <c r="C494" i="24" s="1"/>
  <c r="D366" i="25"/>
  <c r="D494" i="24" s="1"/>
  <c r="E366" i="25"/>
  <c r="E494" i="24" s="1"/>
  <c r="F366" i="25"/>
  <c r="F494" i="24" s="1"/>
  <c r="G366" i="25"/>
  <c r="G494" i="24" s="1"/>
  <c r="H366" i="25"/>
  <c r="I366" i="25"/>
  <c r="I494" i="24" s="1"/>
  <c r="J366" i="25"/>
  <c r="J494" i="24" s="1"/>
  <c r="K366" i="25"/>
  <c r="K494" i="24" s="1"/>
  <c r="L366" i="25"/>
  <c r="L494" i="24" s="1"/>
  <c r="M366" i="25"/>
  <c r="M494" i="24" s="1"/>
  <c r="N366" i="25"/>
  <c r="O366" i="25"/>
  <c r="A367" i="25"/>
  <c r="B367" i="25"/>
  <c r="C367" i="25"/>
  <c r="D367" i="25"/>
  <c r="E367" i="25"/>
  <c r="F367" i="25"/>
  <c r="G367" i="25"/>
  <c r="H367" i="25"/>
  <c r="I367" i="25"/>
  <c r="I495" i="24" s="1"/>
  <c r="J367" i="25"/>
  <c r="J495" i="24" s="1"/>
  <c r="K367" i="25"/>
  <c r="K495" i="24" s="1"/>
  <c r="L367" i="25"/>
  <c r="L495" i="24" s="1"/>
  <c r="M367" i="25"/>
  <c r="M495" i="24" s="1"/>
  <c r="N367" i="25"/>
  <c r="O367" i="25"/>
  <c r="A368" i="25"/>
  <c r="B368" i="25"/>
  <c r="C368" i="25"/>
  <c r="D368" i="25"/>
  <c r="E368" i="25"/>
  <c r="F368" i="25"/>
  <c r="G368" i="25"/>
  <c r="H368" i="25"/>
  <c r="I368" i="25"/>
  <c r="I497" i="24" s="1"/>
  <c r="J368" i="25"/>
  <c r="J497" i="24" s="1"/>
  <c r="K368" i="25"/>
  <c r="K497" i="24" s="1"/>
  <c r="L368" i="25"/>
  <c r="L497" i="24" s="1"/>
  <c r="M368" i="25"/>
  <c r="M497" i="24" s="1"/>
  <c r="N368" i="25"/>
  <c r="O368" i="25"/>
  <c r="A369" i="25"/>
  <c r="B369" i="25"/>
  <c r="C369" i="25"/>
  <c r="D369" i="25"/>
  <c r="E369" i="25"/>
  <c r="F369" i="25"/>
  <c r="G369" i="25"/>
  <c r="H369" i="25"/>
  <c r="I369" i="25"/>
  <c r="I498" i="24" s="1"/>
  <c r="J369" i="25"/>
  <c r="J498" i="24" s="1"/>
  <c r="K369" i="25"/>
  <c r="K498" i="24" s="1"/>
  <c r="L369" i="25"/>
  <c r="L498" i="24" s="1"/>
  <c r="M369" i="25"/>
  <c r="M498" i="24" s="1"/>
  <c r="N369" i="25"/>
  <c r="O369" i="25"/>
  <c r="A370" i="25"/>
  <c r="B370" i="25"/>
  <c r="C370" i="25"/>
  <c r="D370" i="25"/>
  <c r="E370" i="25"/>
  <c r="F370" i="25"/>
  <c r="G370" i="25"/>
  <c r="H370" i="25"/>
  <c r="I370" i="25"/>
  <c r="I500" i="24" s="1"/>
  <c r="J370" i="25"/>
  <c r="J500" i="24" s="1"/>
  <c r="K370" i="25"/>
  <c r="K500" i="24" s="1"/>
  <c r="L370" i="25"/>
  <c r="L500" i="24" s="1"/>
  <c r="M370" i="25"/>
  <c r="M500" i="24" s="1"/>
  <c r="N370" i="25"/>
  <c r="O370" i="25"/>
  <c r="A371" i="25"/>
  <c r="B371" i="25"/>
  <c r="C371" i="25"/>
  <c r="D371" i="25"/>
  <c r="E371" i="25"/>
  <c r="F371" i="25"/>
  <c r="G371" i="25"/>
  <c r="H371" i="25"/>
  <c r="I371" i="25"/>
  <c r="I501" i="24" s="1"/>
  <c r="J371" i="25"/>
  <c r="J501" i="24" s="1"/>
  <c r="K371" i="25"/>
  <c r="K501" i="24" s="1"/>
  <c r="L371" i="25"/>
  <c r="L501" i="24" s="1"/>
  <c r="M371" i="25"/>
  <c r="M501" i="24" s="1"/>
  <c r="N371" i="25"/>
  <c r="O371" i="25"/>
  <c r="A372" i="25"/>
  <c r="B372" i="25"/>
  <c r="C372" i="25"/>
  <c r="D372" i="25"/>
  <c r="E372" i="25"/>
  <c r="F372" i="25"/>
  <c r="G372" i="25"/>
  <c r="H372" i="25"/>
  <c r="I372" i="25"/>
  <c r="I503" i="24" s="1"/>
  <c r="J372" i="25"/>
  <c r="J503" i="24" s="1"/>
  <c r="K372" i="25"/>
  <c r="K503" i="24" s="1"/>
  <c r="L372" i="25"/>
  <c r="L503" i="24" s="1"/>
  <c r="M372" i="25"/>
  <c r="M503" i="24" s="1"/>
  <c r="N372" i="25"/>
  <c r="O372" i="25"/>
  <c r="A373" i="25"/>
  <c r="B373" i="25"/>
  <c r="C373" i="25"/>
  <c r="D373" i="25"/>
  <c r="E373" i="25"/>
  <c r="F373" i="25"/>
  <c r="G373" i="25"/>
  <c r="H373" i="25"/>
  <c r="I373" i="25"/>
  <c r="I504" i="24" s="1"/>
  <c r="J373" i="25"/>
  <c r="J504" i="24" s="1"/>
  <c r="K373" i="25"/>
  <c r="K504" i="24" s="1"/>
  <c r="L373" i="25"/>
  <c r="L504" i="24" s="1"/>
  <c r="M373" i="25"/>
  <c r="M504" i="24" s="1"/>
  <c r="N373" i="25"/>
  <c r="O373" i="25"/>
  <c r="A374" i="25"/>
  <c r="B374" i="25"/>
  <c r="C374" i="25"/>
  <c r="D374" i="25"/>
  <c r="E374" i="25"/>
  <c r="F374" i="25"/>
  <c r="G374" i="25"/>
  <c r="H374" i="25"/>
  <c r="I374" i="25"/>
  <c r="I506" i="24" s="1"/>
  <c r="J374" i="25"/>
  <c r="J506" i="24" s="1"/>
  <c r="K374" i="25"/>
  <c r="K506" i="24" s="1"/>
  <c r="L374" i="25"/>
  <c r="L506" i="24" s="1"/>
  <c r="M374" i="25"/>
  <c r="M506" i="24" s="1"/>
  <c r="N374" i="25"/>
  <c r="O374" i="25"/>
  <c r="A375" i="25"/>
  <c r="B375" i="25"/>
  <c r="C375" i="25"/>
  <c r="D375" i="25"/>
  <c r="E375" i="25"/>
  <c r="F375" i="25"/>
  <c r="G375" i="25"/>
  <c r="H375" i="25"/>
  <c r="I375" i="25"/>
  <c r="I507" i="24" s="1"/>
  <c r="J375" i="25"/>
  <c r="J507" i="24" s="1"/>
  <c r="K375" i="25"/>
  <c r="K507" i="24" s="1"/>
  <c r="L375" i="25"/>
  <c r="L507" i="24" s="1"/>
  <c r="M375" i="25"/>
  <c r="M507" i="24" s="1"/>
  <c r="N375" i="25"/>
  <c r="O375" i="25"/>
  <c r="A376" i="25"/>
  <c r="B376" i="25"/>
  <c r="C376" i="25"/>
  <c r="D376" i="25"/>
  <c r="E376" i="25"/>
  <c r="F376" i="25"/>
  <c r="G376" i="25"/>
  <c r="H376" i="25"/>
  <c r="I376" i="25"/>
  <c r="I509" i="24" s="1"/>
  <c r="J376" i="25"/>
  <c r="J509" i="24" s="1"/>
  <c r="K376" i="25"/>
  <c r="K509" i="24" s="1"/>
  <c r="L376" i="25"/>
  <c r="L509" i="24" s="1"/>
  <c r="M376" i="25"/>
  <c r="M509" i="24" s="1"/>
  <c r="N376" i="25"/>
  <c r="O376" i="25"/>
  <c r="A377" i="25"/>
  <c r="B377" i="25"/>
  <c r="C377" i="25"/>
  <c r="D377" i="25"/>
  <c r="E377" i="25"/>
  <c r="F377" i="25"/>
  <c r="G377" i="25"/>
  <c r="H377" i="25"/>
  <c r="I377" i="25"/>
  <c r="I510" i="24" s="1"/>
  <c r="J377" i="25"/>
  <c r="J510" i="24" s="1"/>
  <c r="K377" i="25"/>
  <c r="K510" i="24" s="1"/>
  <c r="L377" i="25"/>
  <c r="L510" i="24" s="1"/>
  <c r="M377" i="25"/>
  <c r="M510" i="24" s="1"/>
  <c r="N377" i="25"/>
  <c r="O377" i="25"/>
  <c r="A378" i="25"/>
  <c r="B378" i="25"/>
  <c r="C378" i="25"/>
  <c r="D378" i="25"/>
  <c r="E378" i="25"/>
  <c r="F378" i="25"/>
  <c r="G378" i="25"/>
  <c r="H378" i="25"/>
  <c r="I378" i="25"/>
  <c r="I512" i="24" s="1"/>
  <c r="J378" i="25"/>
  <c r="J512" i="24" s="1"/>
  <c r="K378" i="25"/>
  <c r="K512" i="24" s="1"/>
  <c r="L378" i="25"/>
  <c r="L512" i="24" s="1"/>
  <c r="M378" i="25"/>
  <c r="M512" i="24" s="1"/>
  <c r="N378" i="25"/>
  <c r="O378" i="25"/>
  <c r="A379" i="25"/>
  <c r="B379" i="25"/>
  <c r="C379" i="25"/>
  <c r="D379" i="25"/>
  <c r="E379" i="25"/>
  <c r="F379" i="25"/>
  <c r="G379" i="25"/>
  <c r="H379" i="25"/>
  <c r="I379" i="25"/>
  <c r="I513" i="24" s="1"/>
  <c r="J379" i="25"/>
  <c r="J513" i="24" s="1"/>
  <c r="K379" i="25"/>
  <c r="K513" i="24" s="1"/>
  <c r="L379" i="25"/>
  <c r="L513" i="24" s="1"/>
  <c r="M379" i="25"/>
  <c r="M513" i="24" s="1"/>
  <c r="N379" i="25"/>
  <c r="O379" i="25"/>
  <c r="A380" i="25"/>
  <c r="B380" i="25"/>
  <c r="C380" i="25"/>
  <c r="D380" i="25"/>
  <c r="E380" i="25"/>
  <c r="F380" i="25"/>
  <c r="G380" i="25"/>
  <c r="H380" i="25"/>
  <c r="I380" i="25"/>
  <c r="I515" i="24" s="1"/>
  <c r="J380" i="25"/>
  <c r="J515" i="24" s="1"/>
  <c r="K380" i="25"/>
  <c r="K515" i="24" s="1"/>
  <c r="L380" i="25"/>
  <c r="L515" i="24" s="1"/>
  <c r="M380" i="25"/>
  <c r="M515" i="24" s="1"/>
  <c r="N380" i="25"/>
  <c r="O380" i="25"/>
  <c r="A381" i="25"/>
  <c r="B381" i="25"/>
  <c r="C381" i="25"/>
  <c r="D381" i="25"/>
  <c r="E381" i="25"/>
  <c r="F381" i="25"/>
  <c r="G381" i="25"/>
  <c r="H381" i="25"/>
  <c r="I381" i="25"/>
  <c r="I516" i="24" s="1"/>
  <c r="J381" i="25"/>
  <c r="J516" i="24" s="1"/>
  <c r="K381" i="25"/>
  <c r="K516" i="24" s="1"/>
  <c r="L381" i="25"/>
  <c r="L516" i="24" s="1"/>
  <c r="M381" i="25"/>
  <c r="M516" i="24" s="1"/>
  <c r="N381" i="25"/>
  <c r="O381" i="25"/>
  <c r="A382" i="25"/>
  <c r="B382" i="25"/>
  <c r="C382" i="25"/>
  <c r="D382" i="25"/>
  <c r="E382" i="25"/>
  <c r="F382" i="25"/>
  <c r="G382" i="25"/>
  <c r="H382" i="25"/>
  <c r="I382" i="25"/>
  <c r="I518" i="24" s="1"/>
  <c r="J382" i="25"/>
  <c r="J518" i="24" s="1"/>
  <c r="K382" i="25"/>
  <c r="K518" i="24" s="1"/>
  <c r="L382" i="25"/>
  <c r="L518" i="24" s="1"/>
  <c r="M382" i="25"/>
  <c r="M518" i="24" s="1"/>
  <c r="N382" i="25"/>
  <c r="O382" i="25"/>
  <c r="A383" i="25"/>
  <c r="B383" i="25"/>
  <c r="C383" i="25"/>
  <c r="D383" i="25"/>
  <c r="E383" i="25"/>
  <c r="F383" i="25"/>
  <c r="G383" i="25"/>
  <c r="H383" i="25"/>
  <c r="I383" i="25"/>
  <c r="I519" i="24" s="1"/>
  <c r="J383" i="25"/>
  <c r="J519" i="24" s="1"/>
  <c r="K383" i="25"/>
  <c r="K519" i="24" s="1"/>
  <c r="L383" i="25"/>
  <c r="L519" i="24" s="1"/>
  <c r="M383" i="25"/>
  <c r="M519" i="24" s="1"/>
  <c r="N383" i="25"/>
  <c r="O383" i="25"/>
  <c r="A384" i="25"/>
  <c r="B384" i="25"/>
  <c r="C384" i="25"/>
  <c r="D384" i="25"/>
  <c r="E384" i="25"/>
  <c r="F384" i="25"/>
  <c r="G384" i="25"/>
  <c r="H384" i="25"/>
  <c r="I384" i="25"/>
  <c r="I521" i="24" s="1"/>
  <c r="J384" i="25"/>
  <c r="J521" i="24" s="1"/>
  <c r="K384" i="25"/>
  <c r="K521" i="24" s="1"/>
  <c r="L384" i="25"/>
  <c r="L521" i="24" s="1"/>
  <c r="M384" i="25"/>
  <c r="M521" i="24" s="1"/>
  <c r="N384" i="25"/>
  <c r="O384" i="25"/>
  <c r="A385" i="25"/>
  <c r="B385" i="25"/>
  <c r="C385" i="25"/>
  <c r="D385" i="25"/>
  <c r="E385" i="25"/>
  <c r="F385" i="25"/>
  <c r="G385" i="25"/>
  <c r="H385" i="25"/>
  <c r="I385" i="25"/>
  <c r="I522" i="24" s="1"/>
  <c r="J385" i="25"/>
  <c r="J522" i="24" s="1"/>
  <c r="K385" i="25"/>
  <c r="K522" i="24" s="1"/>
  <c r="L385" i="25"/>
  <c r="L522" i="24" s="1"/>
  <c r="M385" i="25"/>
  <c r="M522" i="24" s="1"/>
  <c r="N385" i="25"/>
  <c r="O385" i="25"/>
  <c r="A386" i="25"/>
  <c r="B386" i="25"/>
  <c r="C386" i="25"/>
  <c r="C524" i="24" s="1"/>
  <c r="D386" i="25"/>
  <c r="D524" i="24" s="1"/>
  <c r="E386" i="25"/>
  <c r="E524" i="24" s="1"/>
  <c r="F386" i="25"/>
  <c r="F524" i="24" s="1"/>
  <c r="G386" i="25"/>
  <c r="G524" i="24" s="1"/>
  <c r="H386" i="25"/>
  <c r="I386" i="25"/>
  <c r="I524" i="24" s="1"/>
  <c r="J386" i="25"/>
  <c r="J524" i="24" s="1"/>
  <c r="K386" i="25"/>
  <c r="K524" i="24" s="1"/>
  <c r="L386" i="25"/>
  <c r="L524" i="24" s="1"/>
  <c r="M386" i="25"/>
  <c r="M524" i="24" s="1"/>
  <c r="N386" i="25"/>
  <c r="O386" i="25"/>
  <c r="A387" i="25"/>
  <c r="B387" i="25"/>
  <c r="C387" i="25"/>
  <c r="D387" i="25"/>
  <c r="E387" i="25"/>
  <c r="F387" i="25"/>
  <c r="G387" i="25"/>
  <c r="H387" i="25"/>
  <c r="I387" i="25"/>
  <c r="I525" i="24" s="1"/>
  <c r="J387" i="25"/>
  <c r="J525" i="24" s="1"/>
  <c r="K387" i="25"/>
  <c r="K525" i="24" s="1"/>
  <c r="L387" i="25"/>
  <c r="L525" i="24" s="1"/>
  <c r="M387" i="25"/>
  <c r="M525" i="24" s="1"/>
  <c r="N387" i="25"/>
  <c r="O387" i="25"/>
  <c r="A388" i="25"/>
  <c r="B388" i="25"/>
  <c r="C388" i="25"/>
  <c r="D388" i="25"/>
  <c r="E388" i="25"/>
  <c r="F388" i="25"/>
  <c r="G388" i="25"/>
  <c r="H388" i="25"/>
  <c r="I388" i="25"/>
  <c r="I527" i="24" s="1"/>
  <c r="J388" i="25"/>
  <c r="J527" i="24" s="1"/>
  <c r="K388" i="25"/>
  <c r="K527" i="24" s="1"/>
  <c r="L388" i="25"/>
  <c r="L527" i="24" s="1"/>
  <c r="M388" i="25"/>
  <c r="M527" i="24" s="1"/>
  <c r="N388" i="25"/>
  <c r="O388" i="25"/>
  <c r="A389" i="25"/>
  <c r="B389" i="25"/>
  <c r="C389" i="25"/>
  <c r="D389" i="25"/>
  <c r="E389" i="25"/>
  <c r="F389" i="25"/>
  <c r="G389" i="25"/>
  <c r="H389" i="25"/>
  <c r="I389" i="25"/>
  <c r="I528" i="24" s="1"/>
  <c r="J389" i="25"/>
  <c r="J528" i="24" s="1"/>
  <c r="K389" i="25"/>
  <c r="K528" i="24" s="1"/>
  <c r="L389" i="25"/>
  <c r="L528" i="24" s="1"/>
  <c r="M389" i="25"/>
  <c r="M528" i="24" s="1"/>
  <c r="N389" i="25"/>
  <c r="O389" i="25"/>
  <c r="A390" i="25"/>
  <c r="B390" i="25"/>
  <c r="C390" i="25"/>
  <c r="D390" i="25"/>
  <c r="E390" i="25"/>
  <c r="F390" i="25"/>
  <c r="G390" i="25"/>
  <c r="H390" i="25"/>
  <c r="I390" i="25"/>
  <c r="I530" i="24" s="1"/>
  <c r="J390" i="25"/>
  <c r="J530" i="24" s="1"/>
  <c r="K390" i="25"/>
  <c r="K530" i="24" s="1"/>
  <c r="L390" i="25"/>
  <c r="L530" i="24" s="1"/>
  <c r="M390" i="25"/>
  <c r="M530" i="24" s="1"/>
  <c r="N390" i="25"/>
  <c r="O390" i="25"/>
  <c r="A391" i="25"/>
  <c r="B391" i="25"/>
  <c r="C391" i="25"/>
  <c r="D391" i="25"/>
  <c r="E391" i="25"/>
  <c r="F391" i="25"/>
  <c r="G391" i="25"/>
  <c r="H391" i="25"/>
  <c r="I391" i="25"/>
  <c r="I531" i="24" s="1"/>
  <c r="J391" i="25"/>
  <c r="J531" i="24" s="1"/>
  <c r="K391" i="25"/>
  <c r="K531" i="24" s="1"/>
  <c r="L391" i="25"/>
  <c r="L531" i="24" s="1"/>
  <c r="M391" i="25"/>
  <c r="M531" i="24" s="1"/>
  <c r="N391" i="25"/>
  <c r="O391" i="25"/>
  <c r="A392" i="25"/>
  <c r="B392" i="25"/>
  <c r="C392" i="25"/>
  <c r="D392" i="25"/>
  <c r="E392" i="25"/>
  <c r="F392" i="25"/>
  <c r="G392" i="25"/>
  <c r="H392" i="25"/>
  <c r="I392" i="25"/>
  <c r="I533" i="24" s="1"/>
  <c r="J392" i="25"/>
  <c r="J533" i="24" s="1"/>
  <c r="K392" i="25"/>
  <c r="K533" i="24" s="1"/>
  <c r="L392" i="25"/>
  <c r="L533" i="24" s="1"/>
  <c r="M392" i="25"/>
  <c r="M533" i="24" s="1"/>
  <c r="N392" i="25"/>
  <c r="O392" i="25"/>
  <c r="A393" i="25"/>
  <c r="B393" i="25"/>
  <c r="C393" i="25"/>
  <c r="D393" i="25"/>
  <c r="E393" i="25"/>
  <c r="F393" i="25"/>
  <c r="G393" i="25"/>
  <c r="H393" i="25"/>
  <c r="I393" i="25"/>
  <c r="I534" i="24" s="1"/>
  <c r="J393" i="25"/>
  <c r="J534" i="24" s="1"/>
  <c r="K393" i="25"/>
  <c r="K534" i="24" s="1"/>
  <c r="L393" i="25"/>
  <c r="L534" i="24" s="1"/>
  <c r="M393" i="25"/>
  <c r="M534" i="24" s="1"/>
  <c r="N393" i="25"/>
  <c r="O393" i="25"/>
  <c r="A394" i="25"/>
  <c r="B394" i="25"/>
  <c r="C394" i="25"/>
  <c r="D394" i="25"/>
  <c r="E394" i="25"/>
  <c r="F394" i="25"/>
  <c r="G394" i="25"/>
  <c r="H394" i="25"/>
  <c r="I394" i="25"/>
  <c r="I536" i="24" s="1"/>
  <c r="J394" i="25"/>
  <c r="J536" i="24" s="1"/>
  <c r="K394" i="25"/>
  <c r="K536" i="24" s="1"/>
  <c r="L394" i="25"/>
  <c r="L536" i="24" s="1"/>
  <c r="M394" i="25"/>
  <c r="M536" i="24" s="1"/>
  <c r="N394" i="25"/>
  <c r="O394" i="25"/>
  <c r="A395" i="25"/>
  <c r="B395" i="25"/>
  <c r="C395" i="25"/>
  <c r="D395" i="25"/>
  <c r="E395" i="25"/>
  <c r="F395" i="25"/>
  <c r="G395" i="25"/>
  <c r="H395" i="25"/>
  <c r="I395" i="25"/>
  <c r="I537" i="24" s="1"/>
  <c r="J395" i="25"/>
  <c r="J537" i="24" s="1"/>
  <c r="K395" i="25"/>
  <c r="K537" i="24" s="1"/>
  <c r="L395" i="25"/>
  <c r="L537" i="24" s="1"/>
  <c r="M395" i="25"/>
  <c r="M537" i="24" s="1"/>
  <c r="N395" i="25"/>
  <c r="O395" i="25"/>
  <c r="A396" i="25"/>
  <c r="B396" i="25"/>
  <c r="C396" i="25"/>
  <c r="D396" i="25"/>
  <c r="E396" i="25"/>
  <c r="F396" i="25"/>
  <c r="G396" i="25"/>
  <c r="H396" i="25"/>
  <c r="I396" i="25"/>
  <c r="I539" i="24" s="1"/>
  <c r="J396" i="25"/>
  <c r="J539" i="24" s="1"/>
  <c r="K396" i="25"/>
  <c r="K539" i="24" s="1"/>
  <c r="L396" i="25"/>
  <c r="L539" i="24" s="1"/>
  <c r="M396" i="25"/>
  <c r="M539" i="24" s="1"/>
  <c r="N396" i="25"/>
  <c r="O396" i="25"/>
  <c r="A397" i="25"/>
  <c r="B397" i="25"/>
  <c r="C397" i="25"/>
  <c r="D397" i="25"/>
  <c r="E397" i="25"/>
  <c r="F397" i="25"/>
  <c r="G397" i="25"/>
  <c r="H397" i="25"/>
  <c r="I397" i="25"/>
  <c r="I540" i="24" s="1"/>
  <c r="J397" i="25"/>
  <c r="J540" i="24" s="1"/>
  <c r="K397" i="25"/>
  <c r="K540" i="24" s="1"/>
  <c r="L397" i="25"/>
  <c r="L540" i="24" s="1"/>
  <c r="M397" i="25"/>
  <c r="M540" i="24" s="1"/>
  <c r="N397" i="25"/>
  <c r="O397" i="25"/>
  <c r="A398" i="25"/>
  <c r="B398" i="25"/>
  <c r="C398" i="25"/>
  <c r="D398" i="25"/>
  <c r="E398" i="25"/>
  <c r="F398" i="25"/>
  <c r="G398" i="25"/>
  <c r="H398" i="25"/>
  <c r="I398" i="25"/>
  <c r="I542" i="24" s="1"/>
  <c r="J398" i="25"/>
  <c r="J542" i="24" s="1"/>
  <c r="K398" i="25"/>
  <c r="K542" i="24" s="1"/>
  <c r="L398" i="25"/>
  <c r="L542" i="24" s="1"/>
  <c r="M398" i="25"/>
  <c r="M542" i="24" s="1"/>
  <c r="N398" i="25"/>
  <c r="O398" i="25"/>
  <c r="A399" i="25"/>
  <c r="B399" i="25"/>
  <c r="C399" i="25"/>
  <c r="D399" i="25"/>
  <c r="E399" i="25"/>
  <c r="F399" i="25"/>
  <c r="G399" i="25"/>
  <c r="H399" i="25"/>
  <c r="I399" i="25"/>
  <c r="I543" i="24" s="1"/>
  <c r="J399" i="25"/>
  <c r="J543" i="24" s="1"/>
  <c r="K399" i="25"/>
  <c r="K543" i="24" s="1"/>
  <c r="L399" i="25"/>
  <c r="L543" i="24" s="1"/>
  <c r="M399" i="25"/>
  <c r="M543" i="24" s="1"/>
  <c r="N399" i="25"/>
  <c r="O399" i="25"/>
  <c r="A400" i="25"/>
  <c r="B400" i="25"/>
  <c r="C400" i="25"/>
  <c r="D400" i="25"/>
  <c r="E400" i="25"/>
  <c r="F400" i="25"/>
  <c r="G400" i="25"/>
  <c r="H400" i="25"/>
  <c r="I400" i="25"/>
  <c r="I545" i="24" s="1"/>
  <c r="J400" i="25"/>
  <c r="J545" i="24" s="1"/>
  <c r="K400" i="25"/>
  <c r="K545" i="24" s="1"/>
  <c r="L400" i="25"/>
  <c r="L545" i="24" s="1"/>
  <c r="M400" i="25"/>
  <c r="M545" i="24" s="1"/>
  <c r="N400" i="25"/>
  <c r="O400" i="25"/>
  <c r="A401" i="25"/>
  <c r="B401" i="25"/>
  <c r="C401" i="25"/>
  <c r="D401" i="25"/>
  <c r="E401" i="25"/>
  <c r="F401" i="25"/>
  <c r="G401" i="25"/>
  <c r="H401" i="25"/>
  <c r="I401" i="25"/>
  <c r="I546" i="24" s="1"/>
  <c r="J401" i="25"/>
  <c r="J546" i="24" s="1"/>
  <c r="K401" i="25"/>
  <c r="K546" i="24" s="1"/>
  <c r="L401" i="25"/>
  <c r="L546" i="24" s="1"/>
  <c r="M401" i="25"/>
  <c r="M546" i="24" s="1"/>
  <c r="N401" i="25"/>
  <c r="O401" i="25"/>
  <c r="A402" i="25"/>
  <c r="B402" i="25"/>
  <c r="C402" i="25"/>
  <c r="D402" i="25"/>
  <c r="E402" i="25"/>
  <c r="F402" i="25"/>
  <c r="G402" i="25"/>
  <c r="H402" i="25"/>
  <c r="I402" i="25"/>
  <c r="I548" i="24" s="1"/>
  <c r="J402" i="25"/>
  <c r="J548" i="24" s="1"/>
  <c r="K402" i="25"/>
  <c r="K548" i="24" s="1"/>
  <c r="L402" i="25"/>
  <c r="L548" i="24" s="1"/>
  <c r="M402" i="25"/>
  <c r="M548" i="24" s="1"/>
  <c r="N402" i="25"/>
  <c r="O402" i="25"/>
  <c r="A403" i="25"/>
  <c r="B403" i="25"/>
  <c r="C403" i="25"/>
  <c r="D403" i="25"/>
  <c r="E403" i="25"/>
  <c r="F403" i="25"/>
  <c r="G403" i="25"/>
  <c r="H403" i="25"/>
  <c r="I403" i="25"/>
  <c r="I549" i="24" s="1"/>
  <c r="J403" i="25"/>
  <c r="J549" i="24" s="1"/>
  <c r="K403" i="25"/>
  <c r="K549" i="24" s="1"/>
  <c r="L403" i="25"/>
  <c r="L549" i="24" s="1"/>
  <c r="M403" i="25"/>
  <c r="M549" i="24" s="1"/>
  <c r="N403" i="25"/>
  <c r="O403" i="25"/>
  <c r="A404" i="25"/>
  <c r="B404" i="25"/>
  <c r="C404" i="25"/>
  <c r="D404" i="25"/>
  <c r="E404" i="25"/>
  <c r="F404" i="25"/>
  <c r="G404" i="25"/>
  <c r="H404" i="25"/>
  <c r="I404" i="25"/>
  <c r="I551" i="24" s="1"/>
  <c r="J404" i="25"/>
  <c r="J551" i="24" s="1"/>
  <c r="K404" i="25"/>
  <c r="K551" i="24" s="1"/>
  <c r="L404" i="25"/>
  <c r="L551" i="24" s="1"/>
  <c r="M404" i="25"/>
  <c r="M551" i="24" s="1"/>
  <c r="N404" i="25"/>
  <c r="O404" i="25"/>
  <c r="A405" i="25"/>
  <c r="B405" i="25"/>
  <c r="C405" i="25"/>
  <c r="D405" i="25"/>
  <c r="E405" i="25"/>
  <c r="F405" i="25"/>
  <c r="G405" i="25"/>
  <c r="H405" i="25"/>
  <c r="I405" i="25"/>
  <c r="I552" i="24" s="1"/>
  <c r="J405" i="25"/>
  <c r="J552" i="24" s="1"/>
  <c r="K405" i="25"/>
  <c r="K552" i="24" s="1"/>
  <c r="L405" i="25"/>
  <c r="L552" i="24" s="1"/>
  <c r="M405" i="25"/>
  <c r="M552" i="24" s="1"/>
  <c r="N405" i="25"/>
  <c r="O405" i="25"/>
  <c r="A406" i="25"/>
  <c r="B406" i="25"/>
  <c r="C406" i="25"/>
  <c r="C554" i="24" s="1"/>
  <c r="D406" i="25"/>
  <c r="D554" i="24" s="1"/>
  <c r="E406" i="25"/>
  <c r="E554" i="24" s="1"/>
  <c r="F406" i="25"/>
  <c r="F554" i="24" s="1"/>
  <c r="G406" i="25"/>
  <c r="G554" i="24" s="1"/>
  <c r="H406" i="25"/>
  <c r="I406" i="25"/>
  <c r="I554" i="24" s="1"/>
  <c r="J406" i="25"/>
  <c r="J554" i="24" s="1"/>
  <c r="K406" i="25"/>
  <c r="K554" i="24" s="1"/>
  <c r="L406" i="25"/>
  <c r="L554" i="24" s="1"/>
  <c r="M406" i="25"/>
  <c r="M554" i="24" s="1"/>
  <c r="N406" i="25"/>
  <c r="O406" i="25"/>
  <c r="A407" i="25"/>
  <c r="B407" i="25"/>
  <c r="C407" i="25"/>
  <c r="D407" i="25"/>
  <c r="E407" i="25"/>
  <c r="F407" i="25"/>
  <c r="G407" i="25"/>
  <c r="H407" i="25"/>
  <c r="I407" i="25"/>
  <c r="I555" i="24" s="1"/>
  <c r="J407" i="25"/>
  <c r="J555" i="24" s="1"/>
  <c r="K407" i="25"/>
  <c r="K555" i="24" s="1"/>
  <c r="L407" i="25"/>
  <c r="L555" i="24" s="1"/>
  <c r="M407" i="25"/>
  <c r="M555" i="24" s="1"/>
  <c r="N407" i="25"/>
  <c r="O407" i="25"/>
  <c r="A408" i="25"/>
  <c r="B408" i="25"/>
  <c r="C408" i="25"/>
  <c r="D408" i="25"/>
  <c r="E408" i="25"/>
  <c r="F408" i="25"/>
  <c r="G408" i="25"/>
  <c r="H408" i="25"/>
  <c r="I408" i="25"/>
  <c r="I557" i="24" s="1"/>
  <c r="J408" i="25"/>
  <c r="J557" i="24" s="1"/>
  <c r="K408" i="25"/>
  <c r="K557" i="24" s="1"/>
  <c r="L408" i="25"/>
  <c r="L557" i="24" s="1"/>
  <c r="M408" i="25"/>
  <c r="M557" i="24" s="1"/>
  <c r="N408" i="25"/>
  <c r="O408" i="25"/>
  <c r="A409" i="25"/>
  <c r="B409" i="25"/>
  <c r="C409" i="25"/>
  <c r="D409" i="25"/>
  <c r="E409" i="25"/>
  <c r="F409" i="25"/>
  <c r="G409" i="25"/>
  <c r="H409" i="25"/>
  <c r="I409" i="25"/>
  <c r="I558" i="24" s="1"/>
  <c r="J409" i="25"/>
  <c r="J558" i="24" s="1"/>
  <c r="K409" i="25"/>
  <c r="K558" i="24" s="1"/>
  <c r="L409" i="25"/>
  <c r="L558" i="24" s="1"/>
  <c r="M409" i="25"/>
  <c r="M558" i="24" s="1"/>
  <c r="N409" i="25"/>
  <c r="O409" i="25"/>
  <c r="A410" i="25"/>
  <c r="B410" i="25"/>
  <c r="C410" i="25"/>
  <c r="D410" i="25"/>
  <c r="E410" i="25"/>
  <c r="F410" i="25"/>
  <c r="G410" i="25"/>
  <c r="H410" i="25"/>
  <c r="I410" i="25"/>
  <c r="I560" i="24" s="1"/>
  <c r="J410" i="25"/>
  <c r="J560" i="24" s="1"/>
  <c r="K410" i="25"/>
  <c r="K560" i="24" s="1"/>
  <c r="L410" i="25"/>
  <c r="L560" i="24" s="1"/>
  <c r="M410" i="25"/>
  <c r="M560" i="24" s="1"/>
  <c r="N410" i="25"/>
  <c r="O410" i="25"/>
  <c r="A411" i="25"/>
  <c r="B411" i="25"/>
  <c r="C411" i="25"/>
  <c r="D411" i="25"/>
  <c r="E411" i="25"/>
  <c r="F411" i="25"/>
  <c r="G411" i="25"/>
  <c r="H411" i="25"/>
  <c r="I411" i="25"/>
  <c r="I561" i="24" s="1"/>
  <c r="J411" i="25"/>
  <c r="J561" i="24" s="1"/>
  <c r="K411" i="25"/>
  <c r="K561" i="24" s="1"/>
  <c r="L411" i="25"/>
  <c r="L561" i="24" s="1"/>
  <c r="M411" i="25"/>
  <c r="M561" i="24" s="1"/>
  <c r="N411" i="25"/>
  <c r="O411" i="25"/>
  <c r="A412" i="25"/>
  <c r="B412" i="25"/>
  <c r="C412" i="25"/>
  <c r="D412" i="25"/>
  <c r="E412" i="25"/>
  <c r="F412" i="25"/>
  <c r="G412" i="25"/>
  <c r="H412" i="25"/>
  <c r="I412" i="25"/>
  <c r="I563" i="24" s="1"/>
  <c r="J412" i="25"/>
  <c r="J563" i="24" s="1"/>
  <c r="K412" i="25"/>
  <c r="K563" i="24" s="1"/>
  <c r="L412" i="25"/>
  <c r="L563" i="24" s="1"/>
  <c r="M412" i="25"/>
  <c r="M563" i="24" s="1"/>
  <c r="N412" i="25"/>
  <c r="O412" i="25"/>
  <c r="A413" i="25"/>
  <c r="B413" i="25"/>
  <c r="C413" i="25"/>
  <c r="D413" i="25"/>
  <c r="E413" i="25"/>
  <c r="F413" i="25"/>
  <c r="G413" i="25"/>
  <c r="H413" i="25"/>
  <c r="I413" i="25"/>
  <c r="I564" i="24" s="1"/>
  <c r="J413" i="25"/>
  <c r="J564" i="24" s="1"/>
  <c r="K413" i="25"/>
  <c r="K564" i="24" s="1"/>
  <c r="L413" i="25"/>
  <c r="L564" i="24" s="1"/>
  <c r="M413" i="25"/>
  <c r="M564" i="24" s="1"/>
  <c r="N413" i="25"/>
  <c r="O413" i="25"/>
  <c r="A414" i="25"/>
  <c r="B414" i="25"/>
  <c r="C414" i="25"/>
  <c r="D414" i="25"/>
  <c r="E414" i="25"/>
  <c r="F414" i="25"/>
  <c r="G414" i="25"/>
  <c r="H414" i="25"/>
  <c r="I414" i="25"/>
  <c r="I566" i="24" s="1"/>
  <c r="J414" i="25"/>
  <c r="J566" i="24" s="1"/>
  <c r="K414" i="25"/>
  <c r="K566" i="24" s="1"/>
  <c r="L414" i="25"/>
  <c r="L566" i="24" s="1"/>
  <c r="M414" i="25"/>
  <c r="M566" i="24" s="1"/>
  <c r="N414" i="25"/>
  <c r="O414" i="25"/>
  <c r="A415" i="25"/>
  <c r="B415" i="25"/>
  <c r="C415" i="25"/>
  <c r="D415" i="25"/>
  <c r="E415" i="25"/>
  <c r="F415" i="25"/>
  <c r="G415" i="25"/>
  <c r="H415" i="25"/>
  <c r="I415" i="25"/>
  <c r="I567" i="24" s="1"/>
  <c r="J415" i="25"/>
  <c r="J567" i="24" s="1"/>
  <c r="K415" i="25"/>
  <c r="K567" i="24" s="1"/>
  <c r="L415" i="25"/>
  <c r="L567" i="24" s="1"/>
  <c r="M415" i="25"/>
  <c r="M567" i="24" s="1"/>
  <c r="N415" i="25"/>
  <c r="O415" i="25"/>
  <c r="A416" i="25"/>
  <c r="B416" i="25"/>
  <c r="C416" i="25"/>
  <c r="D416" i="25"/>
  <c r="E416" i="25"/>
  <c r="F416" i="25"/>
  <c r="G416" i="25"/>
  <c r="H416" i="25"/>
  <c r="I416" i="25"/>
  <c r="I569" i="24" s="1"/>
  <c r="J416" i="25"/>
  <c r="J569" i="24" s="1"/>
  <c r="K416" i="25"/>
  <c r="K569" i="24" s="1"/>
  <c r="L416" i="25"/>
  <c r="L569" i="24" s="1"/>
  <c r="M416" i="25"/>
  <c r="M569" i="24" s="1"/>
  <c r="N416" i="25"/>
  <c r="O416" i="25"/>
  <c r="A417" i="25"/>
  <c r="B417" i="25"/>
  <c r="C417" i="25"/>
  <c r="D417" i="25"/>
  <c r="E417" i="25"/>
  <c r="F417" i="25"/>
  <c r="G417" i="25"/>
  <c r="H417" i="25"/>
  <c r="I417" i="25"/>
  <c r="I570" i="24" s="1"/>
  <c r="J417" i="25"/>
  <c r="J570" i="24" s="1"/>
  <c r="K417" i="25"/>
  <c r="K570" i="24" s="1"/>
  <c r="L417" i="25"/>
  <c r="L570" i="24" s="1"/>
  <c r="M417" i="25"/>
  <c r="M570" i="24" s="1"/>
  <c r="N417" i="25"/>
  <c r="O417" i="25"/>
  <c r="A418" i="25"/>
  <c r="B418" i="25"/>
  <c r="C418" i="25"/>
  <c r="D418" i="25"/>
  <c r="E418" i="25"/>
  <c r="F418" i="25"/>
  <c r="G418" i="25"/>
  <c r="H418" i="25"/>
  <c r="I418" i="25"/>
  <c r="I572" i="24" s="1"/>
  <c r="J418" i="25"/>
  <c r="J572" i="24" s="1"/>
  <c r="K418" i="25"/>
  <c r="K572" i="24" s="1"/>
  <c r="L418" i="25"/>
  <c r="L572" i="24" s="1"/>
  <c r="M418" i="25"/>
  <c r="M572" i="24" s="1"/>
  <c r="N418" i="25"/>
  <c r="O418" i="25"/>
  <c r="A419" i="25"/>
  <c r="B419" i="25"/>
  <c r="C419" i="25"/>
  <c r="D419" i="25"/>
  <c r="E419" i="25"/>
  <c r="F419" i="25"/>
  <c r="G419" i="25"/>
  <c r="H419" i="25"/>
  <c r="I419" i="25"/>
  <c r="I573" i="24" s="1"/>
  <c r="J419" i="25"/>
  <c r="J573" i="24" s="1"/>
  <c r="K419" i="25"/>
  <c r="K573" i="24" s="1"/>
  <c r="L419" i="25"/>
  <c r="L573" i="24" s="1"/>
  <c r="M419" i="25"/>
  <c r="M573" i="24" s="1"/>
  <c r="N419" i="25"/>
  <c r="O419" i="25"/>
  <c r="A420" i="25"/>
  <c r="B420" i="25"/>
  <c r="C420" i="25"/>
  <c r="D420" i="25"/>
  <c r="E420" i="25"/>
  <c r="F420" i="25"/>
  <c r="G420" i="25"/>
  <c r="H420" i="25"/>
  <c r="I420" i="25"/>
  <c r="I575" i="24" s="1"/>
  <c r="J420" i="25"/>
  <c r="J575" i="24" s="1"/>
  <c r="K420" i="25"/>
  <c r="K575" i="24" s="1"/>
  <c r="L420" i="25"/>
  <c r="L575" i="24" s="1"/>
  <c r="M420" i="25"/>
  <c r="M575" i="24" s="1"/>
  <c r="N420" i="25"/>
  <c r="O420" i="25"/>
  <c r="A421" i="25"/>
  <c r="B421" i="25"/>
  <c r="C421" i="25"/>
  <c r="D421" i="25"/>
  <c r="E421" i="25"/>
  <c r="F421" i="25"/>
  <c r="G421" i="25"/>
  <c r="H421" i="25"/>
  <c r="I421" i="25"/>
  <c r="I576" i="24" s="1"/>
  <c r="J421" i="25"/>
  <c r="J576" i="24" s="1"/>
  <c r="K421" i="25"/>
  <c r="K576" i="24" s="1"/>
  <c r="L421" i="25"/>
  <c r="L576" i="24" s="1"/>
  <c r="M421" i="25"/>
  <c r="M576" i="24" s="1"/>
  <c r="N421" i="25"/>
  <c r="O421" i="25"/>
  <c r="A422" i="25"/>
  <c r="B422" i="25"/>
  <c r="C422" i="25"/>
  <c r="D422" i="25"/>
  <c r="E422" i="25"/>
  <c r="F422" i="25"/>
  <c r="G422" i="25"/>
  <c r="H422" i="25"/>
  <c r="I422" i="25"/>
  <c r="I578" i="24" s="1"/>
  <c r="J422" i="25"/>
  <c r="J578" i="24" s="1"/>
  <c r="K422" i="25"/>
  <c r="K578" i="24" s="1"/>
  <c r="L422" i="25"/>
  <c r="L578" i="24" s="1"/>
  <c r="M422" i="25"/>
  <c r="M578" i="24" s="1"/>
  <c r="N422" i="25"/>
  <c r="O422" i="25"/>
  <c r="A423" i="25"/>
  <c r="B423" i="25"/>
  <c r="C423" i="25"/>
  <c r="D423" i="25"/>
  <c r="E423" i="25"/>
  <c r="F423" i="25"/>
  <c r="G423" i="25"/>
  <c r="H423" i="25"/>
  <c r="I423" i="25"/>
  <c r="I579" i="24" s="1"/>
  <c r="J423" i="25"/>
  <c r="J579" i="24" s="1"/>
  <c r="K423" i="25"/>
  <c r="K579" i="24" s="1"/>
  <c r="L423" i="25"/>
  <c r="L579" i="24" s="1"/>
  <c r="M423" i="25"/>
  <c r="M579" i="24" s="1"/>
  <c r="N423" i="25"/>
  <c r="O423" i="25"/>
  <c r="A424" i="25"/>
  <c r="B424" i="25"/>
  <c r="C424" i="25"/>
  <c r="D424" i="25"/>
  <c r="E424" i="25"/>
  <c r="F424" i="25"/>
  <c r="G424" i="25"/>
  <c r="H424" i="25"/>
  <c r="I424" i="25"/>
  <c r="I581" i="24" s="1"/>
  <c r="J424" i="25"/>
  <c r="J581" i="24" s="1"/>
  <c r="K424" i="25"/>
  <c r="K581" i="24" s="1"/>
  <c r="L424" i="25"/>
  <c r="L581" i="24" s="1"/>
  <c r="M424" i="25"/>
  <c r="M581" i="24" s="1"/>
  <c r="N424" i="25"/>
  <c r="O424" i="25"/>
  <c r="A425" i="25"/>
  <c r="B425" i="25"/>
  <c r="C425" i="25"/>
  <c r="D425" i="25"/>
  <c r="E425" i="25"/>
  <c r="F425" i="25"/>
  <c r="G425" i="25"/>
  <c r="H425" i="25"/>
  <c r="I425" i="25"/>
  <c r="I582" i="24" s="1"/>
  <c r="J425" i="25"/>
  <c r="J582" i="24" s="1"/>
  <c r="K425" i="25"/>
  <c r="K582" i="24" s="1"/>
  <c r="L425" i="25"/>
  <c r="L582" i="24" s="1"/>
  <c r="M425" i="25"/>
  <c r="M582" i="24" s="1"/>
  <c r="N425" i="25"/>
  <c r="O425" i="25"/>
  <c r="A426" i="25"/>
  <c r="B426" i="25"/>
  <c r="C426" i="25"/>
  <c r="C584" i="24" s="1"/>
  <c r="D426" i="25"/>
  <c r="D584" i="24" s="1"/>
  <c r="E426" i="25"/>
  <c r="E584" i="24" s="1"/>
  <c r="F426" i="25"/>
  <c r="F584" i="24" s="1"/>
  <c r="G426" i="25"/>
  <c r="G584" i="24" s="1"/>
  <c r="H426" i="25"/>
  <c r="I426" i="25"/>
  <c r="I584" i="24" s="1"/>
  <c r="J426" i="25"/>
  <c r="J584" i="24" s="1"/>
  <c r="K426" i="25"/>
  <c r="K584" i="24" s="1"/>
  <c r="L426" i="25"/>
  <c r="L584" i="24" s="1"/>
  <c r="M426" i="25"/>
  <c r="M584" i="24" s="1"/>
  <c r="N426" i="25"/>
  <c r="O426" i="25"/>
  <c r="A427" i="25"/>
  <c r="B427" i="25"/>
  <c r="C427" i="25"/>
  <c r="D427" i="25"/>
  <c r="E427" i="25"/>
  <c r="F427" i="25"/>
  <c r="G427" i="25"/>
  <c r="H427" i="25"/>
  <c r="I427" i="25"/>
  <c r="I585" i="24" s="1"/>
  <c r="J427" i="25"/>
  <c r="J585" i="24" s="1"/>
  <c r="K427" i="25"/>
  <c r="K585" i="24" s="1"/>
  <c r="L427" i="25"/>
  <c r="L585" i="24" s="1"/>
  <c r="M427" i="25"/>
  <c r="M585" i="24" s="1"/>
  <c r="N427" i="25"/>
  <c r="O427" i="25"/>
  <c r="A428" i="25"/>
  <c r="B428" i="25"/>
  <c r="C428" i="25"/>
  <c r="D428" i="25"/>
  <c r="E428" i="25"/>
  <c r="F428" i="25"/>
  <c r="G428" i="25"/>
  <c r="H428" i="25"/>
  <c r="I428" i="25"/>
  <c r="I587" i="24" s="1"/>
  <c r="J428" i="25"/>
  <c r="J587" i="24" s="1"/>
  <c r="K428" i="25"/>
  <c r="K587" i="24" s="1"/>
  <c r="L428" i="25"/>
  <c r="L587" i="24" s="1"/>
  <c r="M428" i="25"/>
  <c r="M587" i="24" s="1"/>
  <c r="N428" i="25"/>
  <c r="O428" i="25"/>
  <c r="A429" i="25"/>
  <c r="B429" i="25"/>
  <c r="C429" i="25"/>
  <c r="D429" i="25"/>
  <c r="E429" i="25"/>
  <c r="F429" i="25"/>
  <c r="G429" i="25"/>
  <c r="H429" i="25"/>
  <c r="I429" i="25"/>
  <c r="I588" i="24" s="1"/>
  <c r="J429" i="25"/>
  <c r="J588" i="24" s="1"/>
  <c r="K429" i="25"/>
  <c r="K588" i="24" s="1"/>
  <c r="L429" i="25"/>
  <c r="L588" i="24" s="1"/>
  <c r="M429" i="25"/>
  <c r="M588" i="24" s="1"/>
  <c r="N429" i="25"/>
  <c r="O429" i="25"/>
  <c r="A430" i="25"/>
  <c r="B430" i="25"/>
  <c r="C430" i="25"/>
  <c r="D430" i="25"/>
  <c r="E430" i="25"/>
  <c r="F430" i="25"/>
  <c r="G430" i="25"/>
  <c r="H430" i="25"/>
  <c r="I430" i="25"/>
  <c r="I590" i="24" s="1"/>
  <c r="J430" i="25"/>
  <c r="J590" i="24" s="1"/>
  <c r="K430" i="25"/>
  <c r="K590" i="24" s="1"/>
  <c r="L430" i="25"/>
  <c r="L590" i="24" s="1"/>
  <c r="M430" i="25"/>
  <c r="M590" i="24" s="1"/>
  <c r="N430" i="25"/>
  <c r="O430" i="25"/>
  <c r="A431" i="25"/>
  <c r="B431" i="25"/>
  <c r="C431" i="25"/>
  <c r="D431" i="25"/>
  <c r="E431" i="25"/>
  <c r="F431" i="25"/>
  <c r="G431" i="25"/>
  <c r="H431" i="25"/>
  <c r="I431" i="25"/>
  <c r="I591" i="24" s="1"/>
  <c r="J431" i="25"/>
  <c r="J591" i="24" s="1"/>
  <c r="K431" i="25"/>
  <c r="K591" i="24" s="1"/>
  <c r="L431" i="25"/>
  <c r="L591" i="24" s="1"/>
  <c r="M431" i="25"/>
  <c r="M591" i="24" s="1"/>
  <c r="N431" i="25"/>
  <c r="O431" i="25"/>
  <c r="A432" i="25"/>
  <c r="B432" i="25"/>
  <c r="C432" i="25"/>
  <c r="D432" i="25"/>
  <c r="E432" i="25"/>
  <c r="F432" i="25"/>
  <c r="G432" i="25"/>
  <c r="H432" i="25"/>
  <c r="I432" i="25"/>
  <c r="I593" i="24" s="1"/>
  <c r="J432" i="25"/>
  <c r="J593" i="24" s="1"/>
  <c r="K432" i="25"/>
  <c r="K593" i="24" s="1"/>
  <c r="L432" i="25"/>
  <c r="L593" i="24" s="1"/>
  <c r="M432" i="25"/>
  <c r="M593" i="24" s="1"/>
  <c r="N432" i="25"/>
  <c r="O432" i="25"/>
  <c r="A433" i="25"/>
  <c r="B433" i="25"/>
  <c r="C433" i="25"/>
  <c r="D433" i="25"/>
  <c r="E433" i="25"/>
  <c r="F433" i="25"/>
  <c r="G433" i="25"/>
  <c r="H433" i="25"/>
  <c r="I433" i="25"/>
  <c r="I594" i="24" s="1"/>
  <c r="J433" i="25"/>
  <c r="J594" i="24" s="1"/>
  <c r="K433" i="25"/>
  <c r="K594" i="24" s="1"/>
  <c r="L433" i="25"/>
  <c r="L594" i="24" s="1"/>
  <c r="M433" i="25"/>
  <c r="M594" i="24" s="1"/>
  <c r="N433" i="25"/>
  <c r="O433" i="25"/>
  <c r="A434" i="25"/>
  <c r="B434" i="25"/>
  <c r="C434" i="25"/>
  <c r="D434" i="25"/>
  <c r="E434" i="25"/>
  <c r="F434" i="25"/>
  <c r="G434" i="25"/>
  <c r="H434" i="25"/>
  <c r="I434" i="25"/>
  <c r="I596" i="24" s="1"/>
  <c r="J434" i="25"/>
  <c r="J596" i="24" s="1"/>
  <c r="K434" i="25"/>
  <c r="K596" i="24" s="1"/>
  <c r="L434" i="25"/>
  <c r="L596" i="24" s="1"/>
  <c r="M434" i="25"/>
  <c r="M596" i="24" s="1"/>
  <c r="N434" i="25"/>
  <c r="O434" i="25"/>
  <c r="A435" i="25"/>
  <c r="B435" i="25"/>
  <c r="C435" i="25"/>
  <c r="D435" i="25"/>
  <c r="E435" i="25"/>
  <c r="F435" i="25"/>
  <c r="G435" i="25"/>
  <c r="H435" i="25"/>
  <c r="I435" i="25"/>
  <c r="I597" i="24" s="1"/>
  <c r="J435" i="25"/>
  <c r="J597" i="24" s="1"/>
  <c r="K435" i="25"/>
  <c r="K597" i="24" s="1"/>
  <c r="L435" i="25"/>
  <c r="L597" i="24" s="1"/>
  <c r="M435" i="25"/>
  <c r="M597" i="24" s="1"/>
  <c r="N435" i="25"/>
  <c r="O435" i="25"/>
  <c r="A436" i="25"/>
  <c r="B436" i="25"/>
  <c r="C436" i="25"/>
  <c r="D436" i="25"/>
  <c r="E436" i="25"/>
  <c r="F436" i="25"/>
  <c r="G436" i="25"/>
  <c r="H436" i="25"/>
  <c r="I436" i="25"/>
  <c r="I599" i="24" s="1"/>
  <c r="J436" i="25"/>
  <c r="J599" i="24" s="1"/>
  <c r="K436" i="25"/>
  <c r="K599" i="24" s="1"/>
  <c r="L436" i="25"/>
  <c r="L599" i="24" s="1"/>
  <c r="M436" i="25"/>
  <c r="M599" i="24" s="1"/>
  <c r="N436" i="25"/>
  <c r="O436" i="25"/>
  <c r="A437" i="25"/>
  <c r="B437" i="25"/>
  <c r="C437" i="25"/>
  <c r="D437" i="25"/>
  <c r="E437" i="25"/>
  <c r="F437" i="25"/>
  <c r="G437" i="25"/>
  <c r="H437" i="25"/>
  <c r="I437" i="25"/>
  <c r="I600" i="24" s="1"/>
  <c r="J437" i="25"/>
  <c r="J600" i="24" s="1"/>
  <c r="K437" i="25"/>
  <c r="K600" i="24" s="1"/>
  <c r="L437" i="25"/>
  <c r="L600" i="24" s="1"/>
  <c r="M437" i="25"/>
  <c r="M600" i="24" s="1"/>
  <c r="N437" i="25"/>
  <c r="O437" i="25"/>
  <c r="A438" i="25"/>
  <c r="B438" i="25"/>
  <c r="C438" i="25"/>
  <c r="D438" i="25"/>
  <c r="E438" i="25"/>
  <c r="F438" i="25"/>
  <c r="G438" i="25"/>
  <c r="H438" i="25"/>
  <c r="I438" i="25"/>
  <c r="I602" i="24" s="1"/>
  <c r="J438" i="25"/>
  <c r="J602" i="24" s="1"/>
  <c r="K438" i="25"/>
  <c r="K602" i="24" s="1"/>
  <c r="L438" i="25"/>
  <c r="L602" i="24" s="1"/>
  <c r="M438" i="25"/>
  <c r="M602" i="24" s="1"/>
  <c r="N438" i="25"/>
  <c r="O438" i="25"/>
  <c r="A439" i="25"/>
  <c r="B439" i="25"/>
  <c r="C439" i="25"/>
  <c r="D439" i="25"/>
  <c r="E439" i="25"/>
  <c r="F439" i="25"/>
  <c r="G439" i="25"/>
  <c r="H439" i="25"/>
  <c r="I439" i="25"/>
  <c r="I603" i="24" s="1"/>
  <c r="J439" i="25"/>
  <c r="J603" i="24" s="1"/>
  <c r="K439" i="25"/>
  <c r="K603" i="24" s="1"/>
  <c r="L439" i="25"/>
  <c r="L603" i="24" s="1"/>
  <c r="M439" i="25"/>
  <c r="M603" i="24" s="1"/>
  <c r="N439" i="25"/>
  <c r="O439" i="25"/>
  <c r="A440" i="25"/>
  <c r="B440" i="25"/>
  <c r="C440" i="25"/>
  <c r="D440" i="25"/>
  <c r="E440" i="25"/>
  <c r="F440" i="25"/>
  <c r="G440" i="25"/>
  <c r="H440" i="25"/>
  <c r="I440" i="25"/>
  <c r="I605" i="24" s="1"/>
  <c r="J440" i="25"/>
  <c r="J605" i="24" s="1"/>
  <c r="K440" i="25"/>
  <c r="K605" i="24" s="1"/>
  <c r="L440" i="25"/>
  <c r="L605" i="24" s="1"/>
  <c r="M440" i="25"/>
  <c r="M605" i="24" s="1"/>
  <c r="N440" i="25"/>
  <c r="O440" i="25"/>
  <c r="A441" i="25"/>
  <c r="B441" i="25"/>
  <c r="C441" i="25"/>
  <c r="D441" i="25"/>
  <c r="E441" i="25"/>
  <c r="F441" i="25"/>
  <c r="G441" i="25"/>
  <c r="H441" i="25"/>
  <c r="I441" i="25"/>
  <c r="I606" i="24" s="1"/>
  <c r="J441" i="25"/>
  <c r="J606" i="24" s="1"/>
  <c r="K441" i="25"/>
  <c r="K606" i="24" s="1"/>
  <c r="L441" i="25"/>
  <c r="L606" i="24" s="1"/>
  <c r="M441" i="25"/>
  <c r="M606" i="24" s="1"/>
  <c r="N441" i="25"/>
  <c r="O441" i="25"/>
  <c r="A442" i="25"/>
  <c r="B442" i="25"/>
  <c r="C442" i="25"/>
  <c r="D442" i="25"/>
  <c r="E442" i="25"/>
  <c r="F442" i="25"/>
  <c r="G442" i="25"/>
  <c r="H442" i="25"/>
  <c r="I442" i="25"/>
  <c r="I608" i="24" s="1"/>
  <c r="J442" i="25"/>
  <c r="J608" i="24" s="1"/>
  <c r="K442" i="25"/>
  <c r="K608" i="24" s="1"/>
  <c r="L442" i="25"/>
  <c r="L608" i="24" s="1"/>
  <c r="M442" i="25"/>
  <c r="M608" i="24" s="1"/>
  <c r="N442" i="25"/>
  <c r="O442" i="25"/>
  <c r="A443" i="25"/>
  <c r="B443" i="25"/>
  <c r="C443" i="25"/>
  <c r="D443" i="25"/>
  <c r="E443" i="25"/>
  <c r="F443" i="25"/>
  <c r="G443" i="25"/>
  <c r="H443" i="25"/>
  <c r="I443" i="25"/>
  <c r="I609" i="24" s="1"/>
  <c r="J443" i="25"/>
  <c r="J609" i="24" s="1"/>
  <c r="K443" i="25"/>
  <c r="K609" i="24" s="1"/>
  <c r="L443" i="25"/>
  <c r="L609" i="24" s="1"/>
  <c r="M443" i="25"/>
  <c r="M609" i="24" s="1"/>
  <c r="N443" i="25"/>
  <c r="O443" i="25"/>
  <c r="A444" i="25"/>
  <c r="B444" i="25"/>
  <c r="C444" i="25"/>
  <c r="D444" i="25"/>
  <c r="E444" i="25"/>
  <c r="F444" i="25"/>
  <c r="G444" i="25"/>
  <c r="H444" i="25"/>
  <c r="I444" i="25"/>
  <c r="I611" i="24" s="1"/>
  <c r="J444" i="25"/>
  <c r="J611" i="24" s="1"/>
  <c r="K444" i="25"/>
  <c r="K611" i="24" s="1"/>
  <c r="L444" i="25"/>
  <c r="L611" i="24" s="1"/>
  <c r="M444" i="25"/>
  <c r="M611" i="24" s="1"/>
  <c r="N444" i="25"/>
  <c r="O444" i="25"/>
  <c r="A445" i="25"/>
  <c r="B445" i="25"/>
  <c r="C445" i="25"/>
  <c r="D445" i="25"/>
  <c r="E445" i="25"/>
  <c r="F445" i="25"/>
  <c r="G445" i="25"/>
  <c r="H445" i="25"/>
  <c r="I445" i="25"/>
  <c r="I612" i="24" s="1"/>
  <c r="J445" i="25"/>
  <c r="J612" i="24" s="1"/>
  <c r="K445" i="25"/>
  <c r="K612" i="24" s="1"/>
  <c r="L445" i="25"/>
  <c r="L612" i="24" s="1"/>
  <c r="M445" i="25"/>
  <c r="M612" i="24" s="1"/>
  <c r="N445" i="25"/>
  <c r="O445" i="25"/>
  <c r="A446" i="25"/>
  <c r="B446" i="25"/>
  <c r="C446" i="25"/>
  <c r="C614" i="24" s="1"/>
  <c r="D446" i="25"/>
  <c r="D614" i="24" s="1"/>
  <c r="E446" i="25"/>
  <c r="E614" i="24" s="1"/>
  <c r="F446" i="25"/>
  <c r="F614" i="24" s="1"/>
  <c r="G446" i="25"/>
  <c r="G614" i="24" s="1"/>
  <c r="H446" i="25"/>
  <c r="I446" i="25"/>
  <c r="I614" i="24" s="1"/>
  <c r="J446" i="25"/>
  <c r="J614" i="24" s="1"/>
  <c r="K446" i="25"/>
  <c r="K614" i="24" s="1"/>
  <c r="L446" i="25"/>
  <c r="L614" i="24" s="1"/>
  <c r="M446" i="25"/>
  <c r="M614" i="24" s="1"/>
  <c r="N446" i="25"/>
  <c r="O446" i="25"/>
  <c r="A447" i="25"/>
  <c r="B447" i="25"/>
  <c r="C447" i="25"/>
  <c r="D447" i="25"/>
  <c r="E447" i="25"/>
  <c r="F447" i="25"/>
  <c r="G447" i="25"/>
  <c r="H447" i="25"/>
  <c r="I447" i="25"/>
  <c r="I615" i="24" s="1"/>
  <c r="J447" i="25"/>
  <c r="J615" i="24" s="1"/>
  <c r="K447" i="25"/>
  <c r="K615" i="24" s="1"/>
  <c r="L447" i="25"/>
  <c r="L615" i="24" s="1"/>
  <c r="M447" i="25"/>
  <c r="M615" i="24" s="1"/>
  <c r="N447" i="25"/>
  <c r="O447" i="25"/>
  <c r="A448" i="25"/>
  <c r="B448" i="25"/>
  <c r="C448" i="25"/>
  <c r="D448" i="25"/>
  <c r="E448" i="25"/>
  <c r="F448" i="25"/>
  <c r="G448" i="25"/>
  <c r="H448" i="25"/>
  <c r="I448" i="25"/>
  <c r="I617" i="24" s="1"/>
  <c r="J448" i="25"/>
  <c r="J617" i="24" s="1"/>
  <c r="K448" i="25"/>
  <c r="K617" i="24" s="1"/>
  <c r="L448" i="25"/>
  <c r="L617" i="24" s="1"/>
  <c r="M448" i="25"/>
  <c r="M617" i="24" s="1"/>
  <c r="N448" i="25"/>
  <c r="O448" i="25"/>
  <c r="A449" i="25"/>
  <c r="B449" i="25"/>
  <c r="C449" i="25"/>
  <c r="D449" i="25"/>
  <c r="E449" i="25"/>
  <c r="F449" i="25"/>
  <c r="G449" i="25"/>
  <c r="H449" i="25"/>
  <c r="I449" i="25"/>
  <c r="I618" i="24" s="1"/>
  <c r="J449" i="25"/>
  <c r="J618" i="24" s="1"/>
  <c r="K449" i="25"/>
  <c r="K618" i="24" s="1"/>
  <c r="L449" i="25"/>
  <c r="L618" i="24" s="1"/>
  <c r="M449" i="25"/>
  <c r="M618" i="24" s="1"/>
  <c r="N449" i="25"/>
  <c r="O449" i="25"/>
  <c r="A450" i="25"/>
  <c r="B450" i="25"/>
  <c r="C450" i="25"/>
  <c r="D450" i="25"/>
  <c r="E450" i="25"/>
  <c r="F450" i="25"/>
  <c r="G450" i="25"/>
  <c r="H450" i="25"/>
  <c r="I450" i="25"/>
  <c r="I620" i="24" s="1"/>
  <c r="J450" i="25"/>
  <c r="J620" i="24" s="1"/>
  <c r="K450" i="25"/>
  <c r="K620" i="24" s="1"/>
  <c r="L450" i="25"/>
  <c r="L620" i="24" s="1"/>
  <c r="M450" i="25"/>
  <c r="M620" i="24" s="1"/>
  <c r="N450" i="25"/>
  <c r="O450" i="25"/>
  <c r="A451" i="25"/>
  <c r="B451" i="25"/>
  <c r="C451" i="25"/>
  <c r="D451" i="25"/>
  <c r="E451" i="25"/>
  <c r="F451" i="25"/>
  <c r="G451" i="25"/>
  <c r="H451" i="25"/>
  <c r="I451" i="25"/>
  <c r="I621" i="24" s="1"/>
  <c r="J451" i="25"/>
  <c r="J621" i="24" s="1"/>
  <c r="K451" i="25"/>
  <c r="K621" i="24" s="1"/>
  <c r="L451" i="25"/>
  <c r="L621" i="24" s="1"/>
  <c r="M451" i="25"/>
  <c r="M621" i="24" s="1"/>
  <c r="N451" i="25"/>
  <c r="O451" i="25"/>
  <c r="A452" i="25"/>
  <c r="B452" i="25"/>
  <c r="C452" i="25"/>
  <c r="D452" i="25"/>
  <c r="E452" i="25"/>
  <c r="F452" i="25"/>
  <c r="G452" i="25"/>
  <c r="H452" i="25"/>
  <c r="I452" i="25"/>
  <c r="I623" i="24" s="1"/>
  <c r="J452" i="25"/>
  <c r="J623" i="24" s="1"/>
  <c r="K452" i="25"/>
  <c r="K623" i="24" s="1"/>
  <c r="L452" i="25"/>
  <c r="L623" i="24" s="1"/>
  <c r="M452" i="25"/>
  <c r="M623" i="24" s="1"/>
  <c r="N452" i="25"/>
  <c r="O452" i="25"/>
  <c r="A453" i="25"/>
  <c r="B453" i="25"/>
  <c r="C453" i="25"/>
  <c r="D453" i="25"/>
  <c r="E453" i="25"/>
  <c r="F453" i="25"/>
  <c r="G453" i="25"/>
  <c r="H453" i="25"/>
  <c r="I453" i="25"/>
  <c r="I624" i="24" s="1"/>
  <c r="J453" i="25"/>
  <c r="J624" i="24" s="1"/>
  <c r="K453" i="25"/>
  <c r="K624" i="24" s="1"/>
  <c r="L453" i="25"/>
  <c r="L624" i="24" s="1"/>
  <c r="M453" i="25"/>
  <c r="M624" i="24" s="1"/>
  <c r="N453" i="25"/>
  <c r="O453" i="25"/>
  <c r="A454" i="25"/>
  <c r="B454" i="25"/>
  <c r="C454" i="25"/>
  <c r="D454" i="25"/>
  <c r="E454" i="25"/>
  <c r="F454" i="25"/>
  <c r="G454" i="25"/>
  <c r="H454" i="25"/>
  <c r="I454" i="25"/>
  <c r="I626" i="24" s="1"/>
  <c r="J454" i="25"/>
  <c r="J626" i="24" s="1"/>
  <c r="K454" i="25"/>
  <c r="K626" i="24" s="1"/>
  <c r="L454" i="25"/>
  <c r="L626" i="24" s="1"/>
  <c r="M454" i="25"/>
  <c r="M626" i="24" s="1"/>
  <c r="N454" i="25"/>
  <c r="O454" i="25"/>
  <c r="A455" i="25"/>
  <c r="B455" i="25"/>
  <c r="C455" i="25"/>
  <c r="D455" i="25"/>
  <c r="E455" i="25"/>
  <c r="F455" i="25"/>
  <c r="G455" i="25"/>
  <c r="H455" i="25"/>
  <c r="I455" i="25"/>
  <c r="I627" i="24" s="1"/>
  <c r="J455" i="25"/>
  <c r="J627" i="24" s="1"/>
  <c r="K455" i="25"/>
  <c r="K627" i="24" s="1"/>
  <c r="L455" i="25"/>
  <c r="L627" i="24" s="1"/>
  <c r="M455" i="25"/>
  <c r="M627" i="24" s="1"/>
  <c r="N455" i="25"/>
  <c r="O455" i="25"/>
  <c r="A456" i="25"/>
  <c r="B456" i="25"/>
  <c r="C456" i="25"/>
  <c r="D456" i="25"/>
  <c r="E456" i="25"/>
  <c r="F456" i="25"/>
  <c r="G456" i="25"/>
  <c r="H456" i="25"/>
  <c r="I456" i="25"/>
  <c r="I629" i="24" s="1"/>
  <c r="J456" i="25"/>
  <c r="J629" i="24" s="1"/>
  <c r="K456" i="25"/>
  <c r="K629" i="24" s="1"/>
  <c r="L456" i="25"/>
  <c r="L629" i="24" s="1"/>
  <c r="M456" i="25"/>
  <c r="M629" i="24" s="1"/>
  <c r="N456" i="25"/>
  <c r="O456" i="25"/>
  <c r="A457" i="25"/>
  <c r="B457" i="25"/>
  <c r="C457" i="25"/>
  <c r="D457" i="25"/>
  <c r="E457" i="25"/>
  <c r="F457" i="25"/>
  <c r="G457" i="25"/>
  <c r="H457" i="25"/>
  <c r="I457" i="25"/>
  <c r="I630" i="24" s="1"/>
  <c r="J457" i="25"/>
  <c r="J630" i="24" s="1"/>
  <c r="K457" i="25"/>
  <c r="K630" i="24" s="1"/>
  <c r="L457" i="25"/>
  <c r="L630" i="24" s="1"/>
  <c r="M457" i="25"/>
  <c r="M630" i="24" s="1"/>
  <c r="N457" i="25"/>
  <c r="O457" i="25"/>
  <c r="A458" i="25"/>
  <c r="B458" i="25"/>
  <c r="C458" i="25"/>
  <c r="D458" i="25"/>
  <c r="E458" i="25"/>
  <c r="F458" i="25"/>
  <c r="G458" i="25"/>
  <c r="H458" i="25"/>
  <c r="I458" i="25"/>
  <c r="I632" i="24" s="1"/>
  <c r="J458" i="25"/>
  <c r="J632" i="24" s="1"/>
  <c r="K458" i="25"/>
  <c r="K632" i="24" s="1"/>
  <c r="L458" i="25"/>
  <c r="L632" i="24" s="1"/>
  <c r="M458" i="25"/>
  <c r="M632" i="24" s="1"/>
  <c r="N458" i="25"/>
  <c r="O458" i="25"/>
  <c r="A459" i="25"/>
  <c r="B459" i="25"/>
  <c r="C459" i="25"/>
  <c r="D459" i="25"/>
  <c r="E459" i="25"/>
  <c r="F459" i="25"/>
  <c r="G459" i="25"/>
  <c r="H459" i="25"/>
  <c r="I459" i="25"/>
  <c r="I633" i="24" s="1"/>
  <c r="J459" i="25"/>
  <c r="J633" i="24" s="1"/>
  <c r="K459" i="25"/>
  <c r="K633" i="24" s="1"/>
  <c r="L459" i="25"/>
  <c r="L633" i="24" s="1"/>
  <c r="M459" i="25"/>
  <c r="M633" i="24" s="1"/>
  <c r="N459" i="25"/>
  <c r="O459" i="25"/>
  <c r="A460" i="25"/>
  <c r="B460" i="25"/>
  <c r="C460" i="25"/>
  <c r="D460" i="25"/>
  <c r="E460" i="25"/>
  <c r="F460" i="25"/>
  <c r="G460" i="25"/>
  <c r="H460" i="25"/>
  <c r="I460" i="25"/>
  <c r="I635" i="24" s="1"/>
  <c r="J460" i="25"/>
  <c r="J635" i="24" s="1"/>
  <c r="K460" i="25"/>
  <c r="K635" i="24" s="1"/>
  <c r="L460" i="25"/>
  <c r="L635" i="24" s="1"/>
  <c r="M460" i="25"/>
  <c r="M635" i="24" s="1"/>
  <c r="N460" i="25"/>
  <c r="O460" i="25"/>
  <c r="A461" i="25"/>
  <c r="B461" i="25"/>
  <c r="C461" i="25"/>
  <c r="D461" i="25"/>
  <c r="E461" i="25"/>
  <c r="F461" i="25"/>
  <c r="G461" i="25"/>
  <c r="H461" i="25"/>
  <c r="I461" i="25"/>
  <c r="I636" i="24" s="1"/>
  <c r="J461" i="25"/>
  <c r="J636" i="24" s="1"/>
  <c r="K461" i="25"/>
  <c r="K636" i="24" s="1"/>
  <c r="L461" i="25"/>
  <c r="L636" i="24" s="1"/>
  <c r="M461" i="25"/>
  <c r="M636" i="24" s="1"/>
  <c r="N461" i="25"/>
  <c r="O461" i="25"/>
  <c r="A462" i="25"/>
  <c r="B462" i="25"/>
  <c r="C462" i="25"/>
  <c r="D462" i="25"/>
  <c r="E462" i="25"/>
  <c r="F462" i="25"/>
  <c r="G462" i="25"/>
  <c r="H462" i="25"/>
  <c r="I462" i="25"/>
  <c r="I638" i="24" s="1"/>
  <c r="J462" i="25"/>
  <c r="J638" i="24" s="1"/>
  <c r="K462" i="25"/>
  <c r="K638" i="24" s="1"/>
  <c r="L462" i="25"/>
  <c r="L638" i="24" s="1"/>
  <c r="M462" i="25"/>
  <c r="M638" i="24" s="1"/>
  <c r="N462" i="25"/>
  <c r="O462" i="25"/>
  <c r="A463" i="25"/>
  <c r="B463" i="25"/>
  <c r="C463" i="25"/>
  <c r="D463" i="25"/>
  <c r="E463" i="25"/>
  <c r="F463" i="25"/>
  <c r="G463" i="25"/>
  <c r="H463" i="25"/>
  <c r="I463" i="25"/>
  <c r="I639" i="24" s="1"/>
  <c r="J463" i="25"/>
  <c r="J639" i="24" s="1"/>
  <c r="K463" i="25"/>
  <c r="K639" i="24" s="1"/>
  <c r="L463" i="25"/>
  <c r="L639" i="24" s="1"/>
  <c r="M463" i="25"/>
  <c r="M639" i="24" s="1"/>
  <c r="N463" i="25"/>
  <c r="O463" i="25"/>
  <c r="A464" i="25"/>
  <c r="B464" i="25"/>
  <c r="C464" i="25"/>
  <c r="D464" i="25"/>
  <c r="E464" i="25"/>
  <c r="F464" i="25"/>
  <c r="G464" i="25"/>
  <c r="H464" i="25"/>
  <c r="I464" i="25"/>
  <c r="I641" i="24" s="1"/>
  <c r="J464" i="25"/>
  <c r="J641" i="24" s="1"/>
  <c r="K464" i="25"/>
  <c r="K641" i="24" s="1"/>
  <c r="L464" i="25"/>
  <c r="L641" i="24" s="1"/>
  <c r="M464" i="25"/>
  <c r="M641" i="24" s="1"/>
  <c r="N464" i="25"/>
  <c r="O464" i="25"/>
  <c r="A465" i="25"/>
  <c r="B465" i="25"/>
  <c r="C465" i="25"/>
  <c r="D465" i="25"/>
  <c r="E465" i="25"/>
  <c r="F465" i="25"/>
  <c r="G465" i="25"/>
  <c r="H465" i="25"/>
  <c r="I465" i="25"/>
  <c r="I642" i="24" s="1"/>
  <c r="J465" i="25"/>
  <c r="J642" i="24" s="1"/>
  <c r="K465" i="25"/>
  <c r="K642" i="24" s="1"/>
  <c r="L465" i="25"/>
  <c r="L642" i="24" s="1"/>
  <c r="M465" i="25"/>
  <c r="M642" i="24" s="1"/>
  <c r="N465" i="25"/>
  <c r="O465" i="25"/>
  <c r="A466" i="25"/>
  <c r="B466" i="25"/>
  <c r="C466" i="25"/>
  <c r="C644" i="24" s="1"/>
  <c r="D466" i="25"/>
  <c r="D644" i="24" s="1"/>
  <c r="E466" i="25"/>
  <c r="E644" i="24" s="1"/>
  <c r="F466" i="25"/>
  <c r="F644" i="24" s="1"/>
  <c r="G466" i="25"/>
  <c r="G644" i="24" s="1"/>
  <c r="H466" i="25"/>
  <c r="I466" i="25"/>
  <c r="I644" i="24" s="1"/>
  <c r="J466" i="25"/>
  <c r="J644" i="24" s="1"/>
  <c r="K466" i="25"/>
  <c r="K644" i="24" s="1"/>
  <c r="L466" i="25"/>
  <c r="L644" i="24" s="1"/>
  <c r="M466" i="25"/>
  <c r="M644" i="24" s="1"/>
  <c r="N466" i="25"/>
  <c r="O466" i="25"/>
  <c r="A467" i="25"/>
  <c r="B467" i="25"/>
  <c r="C467" i="25"/>
  <c r="D467" i="25"/>
  <c r="E467" i="25"/>
  <c r="F467" i="25"/>
  <c r="G467" i="25"/>
  <c r="H467" i="25"/>
  <c r="I467" i="25"/>
  <c r="I645" i="24" s="1"/>
  <c r="J467" i="25"/>
  <c r="J645" i="24" s="1"/>
  <c r="K467" i="25"/>
  <c r="K645" i="24" s="1"/>
  <c r="L467" i="25"/>
  <c r="L645" i="24" s="1"/>
  <c r="M467" i="25"/>
  <c r="M645" i="24" s="1"/>
  <c r="N467" i="25"/>
  <c r="O467" i="25"/>
  <c r="A468" i="25"/>
  <c r="B468" i="25"/>
  <c r="C468" i="25"/>
  <c r="D468" i="25"/>
  <c r="E468" i="25"/>
  <c r="F468" i="25"/>
  <c r="G468" i="25"/>
  <c r="H468" i="25"/>
  <c r="I468" i="25"/>
  <c r="I647" i="24" s="1"/>
  <c r="J468" i="25"/>
  <c r="J647" i="24" s="1"/>
  <c r="K468" i="25"/>
  <c r="K647" i="24" s="1"/>
  <c r="L468" i="25"/>
  <c r="L647" i="24" s="1"/>
  <c r="M468" i="25"/>
  <c r="M647" i="24" s="1"/>
  <c r="N468" i="25"/>
  <c r="O468" i="25"/>
  <c r="A469" i="25"/>
  <c r="B469" i="25"/>
  <c r="C469" i="25"/>
  <c r="D469" i="25"/>
  <c r="E469" i="25"/>
  <c r="F469" i="25"/>
  <c r="G469" i="25"/>
  <c r="H469" i="25"/>
  <c r="I469" i="25"/>
  <c r="I648" i="24" s="1"/>
  <c r="J469" i="25"/>
  <c r="J648" i="24" s="1"/>
  <c r="K469" i="25"/>
  <c r="K648" i="24" s="1"/>
  <c r="L469" i="25"/>
  <c r="L648" i="24" s="1"/>
  <c r="M469" i="25"/>
  <c r="M648" i="24" s="1"/>
  <c r="N469" i="25"/>
  <c r="O469" i="25"/>
  <c r="A470" i="25"/>
  <c r="B470" i="25"/>
  <c r="C470" i="25"/>
  <c r="D470" i="25"/>
  <c r="E470" i="25"/>
  <c r="F470" i="25"/>
  <c r="G470" i="25"/>
  <c r="H470" i="25"/>
  <c r="I470" i="25"/>
  <c r="I650" i="24" s="1"/>
  <c r="J470" i="25"/>
  <c r="J650" i="24" s="1"/>
  <c r="K470" i="25"/>
  <c r="K650" i="24" s="1"/>
  <c r="L470" i="25"/>
  <c r="L650" i="24" s="1"/>
  <c r="M470" i="25"/>
  <c r="M650" i="24" s="1"/>
  <c r="N470" i="25"/>
  <c r="O470" i="25"/>
  <c r="A471" i="25"/>
  <c r="B471" i="25"/>
  <c r="C471" i="25"/>
  <c r="D471" i="25"/>
  <c r="E471" i="25"/>
  <c r="F471" i="25"/>
  <c r="G471" i="25"/>
  <c r="H471" i="25"/>
  <c r="I471" i="25"/>
  <c r="I651" i="24" s="1"/>
  <c r="J471" i="25"/>
  <c r="J651" i="24" s="1"/>
  <c r="K471" i="25"/>
  <c r="K651" i="24" s="1"/>
  <c r="L471" i="25"/>
  <c r="L651" i="24" s="1"/>
  <c r="M471" i="25"/>
  <c r="M651" i="24" s="1"/>
  <c r="N471" i="25"/>
  <c r="O471" i="25"/>
  <c r="A472" i="25"/>
  <c r="B472" i="25"/>
  <c r="C472" i="25"/>
  <c r="D472" i="25"/>
  <c r="E472" i="25"/>
  <c r="F472" i="25"/>
  <c r="G472" i="25"/>
  <c r="H472" i="25"/>
  <c r="I472" i="25"/>
  <c r="I653" i="24" s="1"/>
  <c r="J472" i="25"/>
  <c r="J653" i="24" s="1"/>
  <c r="K472" i="25"/>
  <c r="K653" i="24" s="1"/>
  <c r="L472" i="25"/>
  <c r="L653" i="24" s="1"/>
  <c r="M472" i="25"/>
  <c r="M653" i="24" s="1"/>
  <c r="N472" i="25"/>
  <c r="O472" i="25"/>
  <c r="A473" i="25"/>
  <c r="B473" i="25"/>
  <c r="C473" i="25"/>
  <c r="D473" i="25"/>
  <c r="E473" i="25"/>
  <c r="F473" i="25"/>
  <c r="G473" i="25"/>
  <c r="H473" i="25"/>
  <c r="I473" i="25"/>
  <c r="I654" i="24" s="1"/>
  <c r="J473" i="25"/>
  <c r="J654" i="24" s="1"/>
  <c r="K473" i="25"/>
  <c r="K654" i="24" s="1"/>
  <c r="L473" i="25"/>
  <c r="L654" i="24" s="1"/>
  <c r="M473" i="25"/>
  <c r="M654" i="24" s="1"/>
  <c r="N473" i="25"/>
  <c r="O473" i="25"/>
  <c r="A474" i="25"/>
  <c r="B474" i="25"/>
  <c r="C474" i="25"/>
  <c r="D474" i="25"/>
  <c r="E474" i="25"/>
  <c r="F474" i="25"/>
  <c r="G474" i="25"/>
  <c r="H474" i="25"/>
  <c r="I474" i="25"/>
  <c r="I656" i="24" s="1"/>
  <c r="J474" i="25"/>
  <c r="J656" i="24" s="1"/>
  <c r="K474" i="25"/>
  <c r="K656" i="24" s="1"/>
  <c r="L474" i="25"/>
  <c r="L656" i="24" s="1"/>
  <c r="M474" i="25"/>
  <c r="M656" i="24" s="1"/>
  <c r="N474" i="25"/>
  <c r="O474" i="25"/>
  <c r="A475" i="25"/>
  <c r="B475" i="25"/>
  <c r="C475" i="25"/>
  <c r="D475" i="25"/>
  <c r="E475" i="25"/>
  <c r="F475" i="25"/>
  <c r="G475" i="25"/>
  <c r="H475" i="25"/>
  <c r="I475" i="25"/>
  <c r="I657" i="24" s="1"/>
  <c r="J475" i="25"/>
  <c r="J657" i="24" s="1"/>
  <c r="K475" i="25"/>
  <c r="K657" i="24" s="1"/>
  <c r="L475" i="25"/>
  <c r="L657" i="24" s="1"/>
  <c r="M475" i="25"/>
  <c r="M657" i="24" s="1"/>
  <c r="N475" i="25"/>
  <c r="O475" i="25"/>
  <c r="A476" i="25"/>
  <c r="B476" i="25"/>
  <c r="C476" i="25"/>
  <c r="D476" i="25"/>
  <c r="E476" i="25"/>
  <c r="F476" i="25"/>
  <c r="G476" i="25"/>
  <c r="H476" i="25"/>
  <c r="I476" i="25"/>
  <c r="I659" i="24" s="1"/>
  <c r="J476" i="25"/>
  <c r="J659" i="24" s="1"/>
  <c r="K476" i="25"/>
  <c r="K659" i="24" s="1"/>
  <c r="L476" i="25"/>
  <c r="L659" i="24" s="1"/>
  <c r="M476" i="25"/>
  <c r="M659" i="24" s="1"/>
  <c r="N476" i="25"/>
  <c r="O476" i="25"/>
  <c r="A477" i="25"/>
  <c r="B477" i="25"/>
  <c r="C477" i="25"/>
  <c r="D477" i="25"/>
  <c r="E477" i="25"/>
  <c r="F477" i="25"/>
  <c r="G477" i="25"/>
  <c r="H477" i="25"/>
  <c r="I477" i="25"/>
  <c r="I660" i="24" s="1"/>
  <c r="J477" i="25"/>
  <c r="J660" i="24" s="1"/>
  <c r="K477" i="25"/>
  <c r="K660" i="24" s="1"/>
  <c r="L477" i="25"/>
  <c r="L660" i="24" s="1"/>
  <c r="M477" i="25"/>
  <c r="M660" i="24" s="1"/>
  <c r="N477" i="25"/>
  <c r="O477" i="25"/>
  <c r="A478" i="25"/>
  <c r="B478" i="25"/>
  <c r="C478" i="25"/>
  <c r="D478" i="25"/>
  <c r="E478" i="25"/>
  <c r="F478" i="25"/>
  <c r="G478" i="25"/>
  <c r="H478" i="25"/>
  <c r="I478" i="25"/>
  <c r="I662" i="24" s="1"/>
  <c r="J478" i="25"/>
  <c r="J662" i="24" s="1"/>
  <c r="K478" i="25"/>
  <c r="K662" i="24" s="1"/>
  <c r="L478" i="25"/>
  <c r="L662" i="24" s="1"/>
  <c r="M478" i="25"/>
  <c r="M662" i="24" s="1"/>
  <c r="N478" i="25"/>
  <c r="O478" i="25"/>
  <c r="A479" i="25"/>
  <c r="B479" i="25"/>
  <c r="C479" i="25"/>
  <c r="D479" i="25"/>
  <c r="E479" i="25"/>
  <c r="F479" i="25"/>
  <c r="G479" i="25"/>
  <c r="H479" i="25"/>
  <c r="I479" i="25"/>
  <c r="I663" i="24" s="1"/>
  <c r="J479" i="25"/>
  <c r="J663" i="24" s="1"/>
  <c r="K479" i="25"/>
  <c r="K663" i="24" s="1"/>
  <c r="L479" i="25"/>
  <c r="L663" i="24" s="1"/>
  <c r="M479" i="25"/>
  <c r="M663" i="24" s="1"/>
  <c r="N479" i="25"/>
  <c r="O479" i="25"/>
  <c r="A480" i="25"/>
  <c r="B480" i="25"/>
  <c r="C480" i="25"/>
  <c r="D480" i="25"/>
  <c r="E480" i="25"/>
  <c r="F480" i="25"/>
  <c r="G480" i="25"/>
  <c r="H480" i="25"/>
  <c r="I480" i="25"/>
  <c r="I665" i="24" s="1"/>
  <c r="J480" i="25"/>
  <c r="J665" i="24" s="1"/>
  <c r="K480" i="25"/>
  <c r="K665" i="24" s="1"/>
  <c r="L480" i="25"/>
  <c r="L665" i="24" s="1"/>
  <c r="M480" i="25"/>
  <c r="M665" i="24" s="1"/>
  <c r="N480" i="25"/>
  <c r="O480" i="25"/>
  <c r="A481" i="25"/>
  <c r="B481" i="25"/>
  <c r="C481" i="25"/>
  <c r="D481" i="25"/>
  <c r="E481" i="25"/>
  <c r="F481" i="25"/>
  <c r="G481" i="25"/>
  <c r="H481" i="25"/>
  <c r="I481" i="25"/>
  <c r="I666" i="24" s="1"/>
  <c r="J481" i="25"/>
  <c r="J666" i="24" s="1"/>
  <c r="K481" i="25"/>
  <c r="K666" i="24" s="1"/>
  <c r="L481" i="25"/>
  <c r="L666" i="24" s="1"/>
  <c r="M481" i="25"/>
  <c r="M666" i="24" s="1"/>
  <c r="N481" i="25"/>
  <c r="O481" i="25"/>
  <c r="A482" i="25"/>
  <c r="B482" i="25"/>
  <c r="C482" i="25"/>
  <c r="D482" i="25"/>
  <c r="E482" i="25"/>
  <c r="F482" i="25"/>
  <c r="G482" i="25"/>
  <c r="H482" i="25"/>
  <c r="I482" i="25"/>
  <c r="I668" i="24" s="1"/>
  <c r="J482" i="25"/>
  <c r="J668" i="24" s="1"/>
  <c r="K482" i="25"/>
  <c r="K668" i="24" s="1"/>
  <c r="L482" i="25"/>
  <c r="L668" i="24" s="1"/>
  <c r="M482" i="25"/>
  <c r="M668" i="24" s="1"/>
  <c r="N482" i="25"/>
  <c r="O482" i="25"/>
  <c r="A483" i="25"/>
  <c r="B483" i="25"/>
  <c r="C483" i="25"/>
  <c r="D483" i="25"/>
  <c r="E483" i="25"/>
  <c r="F483" i="25"/>
  <c r="G483" i="25"/>
  <c r="H483" i="25"/>
  <c r="I483" i="25"/>
  <c r="I669" i="24" s="1"/>
  <c r="J483" i="25"/>
  <c r="J669" i="24" s="1"/>
  <c r="K483" i="25"/>
  <c r="K669" i="24" s="1"/>
  <c r="L483" i="25"/>
  <c r="L669" i="24" s="1"/>
  <c r="M483" i="25"/>
  <c r="M669" i="24" s="1"/>
  <c r="N483" i="25"/>
  <c r="O483" i="25"/>
  <c r="A484" i="25"/>
  <c r="B484" i="25"/>
  <c r="C484" i="25"/>
  <c r="D484" i="25"/>
  <c r="E484" i="25"/>
  <c r="F484" i="25"/>
  <c r="G484" i="25"/>
  <c r="H484" i="25"/>
  <c r="I484" i="25"/>
  <c r="I671" i="24" s="1"/>
  <c r="J484" i="25"/>
  <c r="J671" i="24" s="1"/>
  <c r="K484" i="25"/>
  <c r="K671" i="24" s="1"/>
  <c r="L484" i="25"/>
  <c r="L671" i="24" s="1"/>
  <c r="M484" i="25"/>
  <c r="M671" i="24" s="1"/>
  <c r="N484" i="25"/>
  <c r="O484" i="25"/>
  <c r="A485" i="25"/>
  <c r="B485" i="25"/>
  <c r="C485" i="25"/>
  <c r="D485" i="25"/>
  <c r="E485" i="25"/>
  <c r="F485" i="25"/>
  <c r="G485" i="25"/>
  <c r="H485" i="25"/>
  <c r="I485" i="25"/>
  <c r="I672" i="24" s="1"/>
  <c r="J485" i="25"/>
  <c r="J672" i="24" s="1"/>
  <c r="K485" i="25"/>
  <c r="K672" i="24" s="1"/>
  <c r="L485" i="25"/>
  <c r="L672" i="24" s="1"/>
  <c r="M485" i="25"/>
  <c r="M672" i="24" s="1"/>
  <c r="N485" i="25"/>
  <c r="O485" i="25"/>
  <c r="A486" i="25"/>
  <c r="B486" i="25"/>
  <c r="C486" i="25"/>
  <c r="D486" i="25"/>
  <c r="D674" i="24" s="1"/>
  <c r="E486" i="25"/>
  <c r="E674" i="24" s="1"/>
  <c r="F486" i="25"/>
  <c r="F674" i="24" s="1"/>
  <c r="G486" i="25"/>
  <c r="G674" i="24" s="1"/>
  <c r="H486" i="25"/>
  <c r="I486" i="25"/>
  <c r="I674" i="24" s="1"/>
  <c r="J486" i="25"/>
  <c r="J674" i="24" s="1"/>
  <c r="K486" i="25"/>
  <c r="K674" i="24" s="1"/>
  <c r="L486" i="25"/>
  <c r="L674" i="24" s="1"/>
  <c r="M486" i="25"/>
  <c r="M674" i="24" s="1"/>
  <c r="N486" i="25"/>
  <c r="O486" i="25"/>
  <c r="A487" i="25"/>
  <c r="B487" i="25"/>
  <c r="C487" i="25"/>
  <c r="D487" i="25"/>
  <c r="E487" i="25"/>
  <c r="F487" i="25"/>
  <c r="G487" i="25"/>
  <c r="H487" i="25"/>
  <c r="I487" i="25"/>
  <c r="I675" i="24" s="1"/>
  <c r="J487" i="25"/>
  <c r="J675" i="24" s="1"/>
  <c r="K487" i="25"/>
  <c r="K675" i="24" s="1"/>
  <c r="L487" i="25"/>
  <c r="L675" i="24" s="1"/>
  <c r="M487" i="25"/>
  <c r="M675" i="24" s="1"/>
  <c r="N487" i="25"/>
  <c r="O487" i="25"/>
  <c r="A488" i="25"/>
  <c r="B488" i="25"/>
  <c r="C488" i="25"/>
  <c r="D488" i="25"/>
  <c r="E488" i="25"/>
  <c r="F488" i="25"/>
  <c r="G488" i="25"/>
  <c r="H488" i="25"/>
  <c r="I488" i="25"/>
  <c r="I677" i="24" s="1"/>
  <c r="J488" i="25"/>
  <c r="J677" i="24" s="1"/>
  <c r="K488" i="25"/>
  <c r="K677" i="24" s="1"/>
  <c r="L488" i="25"/>
  <c r="L677" i="24" s="1"/>
  <c r="M488" i="25"/>
  <c r="M677" i="24" s="1"/>
  <c r="N488" i="25"/>
  <c r="O488" i="25"/>
  <c r="A489" i="25"/>
  <c r="B489" i="25"/>
  <c r="C489" i="25"/>
  <c r="D489" i="25"/>
  <c r="E489" i="25"/>
  <c r="F489" i="25"/>
  <c r="G489" i="25"/>
  <c r="H489" i="25"/>
  <c r="I489" i="25"/>
  <c r="I678" i="24" s="1"/>
  <c r="J489" i="25"/>
  <c r="J678" i="24" s="1"/>
  <c r="K489" i="25"/>
  <c r="K678" i="24" s="1"/>
  <c r="L489" i="25"/>
  <c r="L678" i="24" s="1"/>
  <c r="M489" i="25"/>
  <c r="M678" i="24" s="1"/>
  <c r="N489" i="25"/>
  <c r="O489" i="25"/>
  <c r="A490" i="25"/>
  <c r="B490" i="25"/>
  <c r="C490" i="25"/>
  <c r="D490" i="25"/>
  <c r="E490" i="25"/>
  <c r="F490" i="25"/>
  <c r="G490" i="25"/>
  <c r="H490" i="25"/>
  <c r="I490" i="25"/>
  <c r="I680" i="24" s="1"/>
  <c r="J490" i="25"/>
  <c r="J680" i="24" s="1"/>
  <c r="K490" i="25"/>
  <c r="K680" i="24" s="1"/>
  <c r="L490" i="25"/>
  <c r="L680" i="24" s="1"/>
  <c r="M490" i="25"/>
  <c r="M680" i="24" s="1"/>
  <c r="N490" i="25"/>
  <c r="O490" i="25"/>
  <c r="A491" i="25"/>
  <c r="B491" i="25"/>
  <c r="C491" i="25"/>
  <c r="D491" i="25"/>
  <c r="E491" i="25"/>
  <c r="F491" i="25"/>
  <c r="G491" i="25"/>
  <c r="H491" i="25"/>
  <c r="I491" i="25"/>
  <c r="I681" i="24" s="1"/>
  <c r="J491" i="25"/>
  <c r="J681" i="24" s="1"/>
  <c r="K491" i="25"/>
  <c r="K681" i="24" s="1"/>
  <c r="L491" i="25"/>
  <c r="L681" i="24" s="1"/>
  <c r="M491" i="25"/>
  <c r="M681" i="24" s="1"/>
  <c r="N491" i="25"/>
  <c r="O491" i="25"/>
  <c r="A492" i="25"/>
  <c r="B492" i="25"/>
  <c r="C492" i="25"/>
  <c r="D492" i="25"/>
  <c r="E492" i="25"/>
  <c r="F492" i="25"/>
  <c r="G492" i="25"/>
  <c r="H492" i="25"/>
  <c r="I492" i="25"/>
  <c r="I683" i="24" s="1"/>
  <c r="J492" i="25"/>
  <c r="J683" i="24" s="1"/>
  <c r="K492" i="25"/>
  <c r="K683" i="24" s="1"/>
  <c r="L492" i="25"/>
  <c r="L683" i="24" s="1"/>
  <c r="M492" i="25"/>
  <c r="M683" i="24" s="1"/>
  <c r="N492" i="25"/>
  <c r="O492" i="25"/>
  <c r="A493" i="25"/>
  <c r="B493" i="25"/>
  <c r="C493" i="25"/>
  <c r="D493" i="25"/>
  <c r="E493" i="25"/>
  <c r="F493" i="25"/>
  <c r="G493" i="25"/>
  <c r="H493" i="25"/>
  <c r="I493" i="25"/>
  <c r="I684" i="24" s="1"/>
  <c r="J493" i="25"/>
  <c r="J684" i="24" s="1"/>
  <c r="K493" i="25"/>
  <c r="K684" i="24" s="1"/>
  <c r="L493" i="25"/>
  <c r="L684" i="24" s="1"/>
  <c r="M493" i="25"/>
  <c r="M684" i="24" s="1"/>
  <c r="N493" i="25"/>
  <c r="O493" i="25"/>
  <c r="A494" i="25"/>
  <c r="B494" i="25"/>
  <c r="C494" i="25"/>
  <c r="D494" i="25"/>
  <c r="E494" i="25"/>
  <c r="F494" i="25"/>
  <c r="G494" i="25"/>
  <c r="H494" i="25"/>
  <c r="I494" i="25"/>
  <c r="I686" i="24" s="1"/>
  <c r="J494" i="25"/>
  <c r="J686" i="24" s="1"/>
  <c r="K494" i="25"/>
  <c r="K686" i="24" s="1"/>
  <c r="L494" i="25"/>
  <c r="L686" i="24" s="1"/>
  <c r="M494" i="25"/>
  <c r="M686" i="24" s="1"/>
  <c r="N494" i="25"/>
  <c r="O494" i="25"/>
  <c r="A495" i="25"/>
  <c r="B495" i="25"/>
  <c r="C495" i="25"/>
  <c r="D495" i="25"/>
  <c r="E495" i="25"/>
  <c r="F495" i="25"/>
  <c r="G495" i="25"/>
  <c r="H495" i="25"/>
  <c r="I495" i="25"/>
  <c r="I687" i="24" s="1"/>
  <c r="J495" i="25"/>
  <c r="J687" i="24" s="1"/>
  <c r="K495" i="25"/>
  <c r="K687" i="24" s="1"/>
  <c r="L495" i="25"/>
  <c r="L687" i="24" s="1"/>
  <c r="M495" i="25"/>
  <c r="M687" i="24" s="1"/>
  <c r="N495" i="25"/>
  <c r="O495" i="25"/>
  <c r="A496" i="25"/>
  <c r="B496" i="25"/>
  <c r="C496" i="25"/>
  <c r="D496" i="25"/>
  <c r="E496" i="25"/>
  <c r="F496" i="25"/>
  <c r="G496" i="25"/>
  <c r="H496" i="25"/>
  <c r="I496" i="25"/>
  <c r="I689" i="24" s="1"/>
  <c r="J496" i="25"/>
  <c r="J689" i="24" s="1"/>
  <c r="K496" i="25"/>
  <c r="K689" i="24" s="1"/>
  <c r="L496" i="25"/>
  <c r="L689" i="24" s="1"/>
  <c r="M496" i="25"/>
  <c r="M689" i="24" s="1"/>
  <c r="N496" i="25"/>
  <c r="O496" i="25"/>
  <c r="A497" i="25"/>
  <c r="B497" i="25"/>
  <c r="C497" i="25"/>
  <c r="D497" i="25"/>
  <c r="E497" i="25"/>
  <c r="F497" i="25"/>
  <c r="G497" i="25"/>
  <c r="H497" i="25"/>
  <c r="I497" i="25"/>
  <c r="I690" i="24" s="1"/>
  <c r="J497" i="25"/>
  <c r="J690" i="24" s="1"/>
  <c r="K497" i="25"/>
  <c r="K690" i="24" s="1"/>
  <c r="L497" i="25"/>
  <c r="L690" i="24" s="1"/>
  <c r="M497" i="25"/>
  <c r="M690" i="24" s="1"/>
  <c r="N497" i="25"/>
  <c r="O497" i="25"/>
  <c r="A498" i="25"/>
  <c r="B498" i="25"/>
  <c r="C498" i="25"/>
  <c r="D498" i="25"/>
  <c r="E498" i="25"/>
  <c r="F498" i="25"/>
  <c r="G498" i="25"/>
  <c r="H498" i="25"/>
  <c r="I498" i="25"/>
  <c r="I692" i="24" s="1"/>
  <c r="J498" i="25"/>
  <c r="J692" i="24" s="1"/>
  <c r="K498" i="25"/>
  <c r="K692" i="24" s="1"/>
  <c r="L498" i="25"/>
  <c r="L692" i="24" s="1"/>
  <c r="M498" i="25"/>
  <c r="M692" i="24" s="1"/>
  <c r="N498" i="25"/>
  <c r="O498" i="25"/>
  <c r="A499" i="25"/>
  <c r="B499" i="25"/>
  <c r="C499" i="25"/>
  <c r="D499" i="25"/>
  <c r="E499" i="25"/>
  <c r="F499" i="25"/>
  <c r="G499" i="25"/>
  <c r="H499" i="25"/>
  <c r="I499" i="25"/>
  <c r="I693" i="24" s="1"/>
  <c r="J499" i="25"/>
  <c r="J693" i="24" s="1"/>
  <c r="K499" i="25"/>
  <c r="K693" i="24" s="1"/>
  <c r="L499" i="25"/>
  <c r="L693" i="24" s="1"/>
  <c r="M499" i="25"/>
  <c r="M693" i="24" s="1"/>
  <c r="N499" i="25"/>
  <c r="O499" i="25"/>
  <c r="A500" i="25"/>
  <c r="B500" i="25"/>
  <c r="C500" i="25"/>
  <c r="D500" i="25"/>
  <c r="E500" i="25"/>
  <c r="F500" i="25"/>
  <c r="G500" i="25"/>
  <c r="H500" i="25"/>
  <c r="I500" i="25"/>
  <c r="I695" i="24" s="1"/>
  <c r="J500" i="25"/>
  <c r="J695" i="24" s="1"/>
  <c r="K500" i="25"/>
  <c r="K695" i="24" s="1"/>
  <c r="L500" i="25"/>
  <c r="L695" i="24" s="1"/>
  <c r="M500" i="25"/>
  <c r="M695" i="24" s="1"/>
  <c r="N500" i="25"/>
  <c r="O500" i="25"/>
  <c r="A501" i="25"/>
  <c r="B501" i="25"/>
  <c r="C501" i="25"/>
  <c r="D501" i="25"/>
  <c r="E501" i="25"/>
  <c r="F501" i="25"/>
  <c r="G501" i="25"/>
  <c r="H501" i="25"/>
  <c r="I501" i="25"/>
  <c r="I696" i="24" s="1"/>
  <c r="J501" i="25"/>
  <c r="J696" i="24" s="1"/>
  <c r="K501" i="25"/>
  <c r="K696" i="24" s="1"/>
  <c r="L501" i="25"/>
  <c r="L696" i="24" s="1"/>
  <c r="M501" i="25"/>
  <c r="M696" i="24" s="1"/>
  <c r="N501" i="25"/>
  <c r="O501" i="25"/>
  <c r="A502" i="25"/>
  <c r="B502" i="25"/>
  <c r="C502" i="25"/>
  <c r="D502" i="25"/>
  <c r="E502" i="25"/>
  <c r="F502" i="25"/>
  <c r="G502" i="25"/>
  <c r="H502" i="25"/>
  <c r="I502" i="25"/>
  <c r="I698" i="24" s="1"/>
  <c r="J502" i="25"/>
  <c r="J698" i="24" s="1"/>
  <c r="K502" i="25"/>
  <c r="K698" i="24" s="1"/>
  <c r="L502" i="25"/>
  <c r="L698" i="24" s="1"/>
  <c r="M502" i="25"/>
  <c r="M698" i="24" s="1"/>
  <c r="N502" i="25"/>
  <c r="O502" i="25"/>
  <c r="A503" i="25"/>
  <c r="B503" i="25"/>
  <c r="C503" i="25"/>
  <c r="D503" i="25"/>
  <c r="E503" i="25"/>
  <c r="F503" i="25"/>
  <c r="G503" i="25"/>
  <c r="H503" i="25"/>
  <c r="I503" i="25"/>
  <c r="I699" i="24" s="1"/>
  <c r="J503" i="25"/>
  <c r="J699" i="24" s="1"/>
  <c r="K503" i="25"/>
  <c r="K699" i="24" s="1"/>
  <c r="L503" i="25"/>
  <c r="L699" i="24" s="1"/>
  <c r="M503" i="25"/>
  <c r="M699" i="24" s="1"/>
  <c r="N503" i="25"/>
  <c r="O503" i="25"/>
  <c r="A504" i="25"/>
  <c r="B504" i="25"/>
  <c r="C504" i="25"/>
  <c r="D504" i="25"/>
  <c r="E504" i="25"/>
  <c r="F504" i="25"/>
  <c r="G504" i="25"/>
  <c r="H504" i="25"/>
  <c r="I504" i="25"/>
  <c r="I701" i="24" s="1"/>
  <c r="J504" i="25"/>
  <c r="J701" i="24" s="1"/>
  <c r="K504" i="25"/>
  <c r="K701" i="24" s="1"/>
  <c r="L504" i="25"/>
  <c r="L701" i="24" s="1"/>
  <c r="M504" i="25"/>
  <c r="M701" i="24" s="1"/>
  <c r="N504" i="25"/>
  <c r="O504" i="25"/>
  <c r="A505" i="25"/>
  <c r="B505" i="25"/>
  <c r="C505" i="25"/>
  <c r="D505" i="25"/>
  <c r="E505" i="25"/>
  <c r="F505" i="25"/>
  <c r="G505" i="25"/>
  <c r="H505" i="25"/>
  <c r="I505" i="25"/>
  <c r="I702" i="24" s="1"/>
  <c r="J505" i="25"/>
  <c r="J702" i="24" s="1"/>
  <c r="K505" i="25"/>
  <c r="K702" i="24" s="1"/>
  <c r="L505" i="25"/>
  <c r="L702" i="24" s="1"/>
  <c r="M505" i="25"/>
  <c r="M702" i="24" s="1"/>
  <c r="N505" i="25"/>
  <c r="O505" i="25"/>
  <c r="C306" i="25"/>
  <c r="D306" i="25"/>
  <c r="E306" i="25"/>
  <c r="F306" i="25"/>
  <c r="G306" i="25"/>
  <c r="I306" i="25"/>
  <c r="J306" i="25"/>
  <c r="K306" i="25"/>
  <c r="L306" i="25"/>
  <c r="M306" i="25"/>
  <c r="N306" i="25"/>
  <c r="C307" i="25"/>
  <c r="D307" i="25"/>
  <c r="E307" i="25"/>
  <c r="F307" i="25"/>
  <c r="G307" i="25"/>
  <c r="I307" i="25"/>
  <c r="J307" i="25"/>
  <c r="K307" i="25"/>
  <c r="L307" i="25"/>
  <c r="M307" i="25"/>
  <c r="N307" i="25"/>
  <c r="A309" i="25"/>
  <c r="A408" i="24" s="1"/>
  <c r="B309" i="25"/>
  <c r="B408" i="24" s="1"/>
  <c r="C309" i="25"/>
  <c r="D309" i="25"/>
  <c r="E309" i="25"/>
  <c r="F309" i="25"/>
  <c r="G309" i="25"/>
  <c r="H309" i="25"/>
  <c r="I309" i="25"/>
  <c r="I408" i="24" s="1"/>
  <c r="J309" i="25"/>
  <c r="J408" i="24" s="1"/>
  <c r="K309" i="25"/>
  <c r="K408" i="24" s="1"/>
  <c r="L309" i="25"/>
  <c r="L408" i="24" s="1"/>
  <c r="M309" i="25"/>
  <c r="M408" i="24" s="1"/>
  <c r="N309" i="25"/>
  <c r="O309" i="25"/>
  <c r="A310" i="25"/>
  <c r="A410" i="24" s="1"/>
  <c r="B310" i="25"/>
  <c r="B410" i="24" s="1"/>
  <c r="C310" i="25"/>
  <c r="D310" i="25"/>
  <c r="E310" i="25"/>
  <c r="F310" i="25"/>
  <c r="G310" i="25"/>
  <c r="H310" i="25"/>
  <c r="I310" i="25"/>
  <c r="I410" i="24" s="1"/>
  <c r="J310" i="25"/>
  <c r="J410" i="24" s="1"/>
  <c r="K310" i="25"/>
  <c r="K410" i="24" s="1"/>
  <c r="L310" i="25"/>
  <c r="L410" i="24" s="1"/>
  <c r="M310" i="25"/>
  <c r="M410" i="24" s="1"/>
  <c r="N310" i="25"/>
  <c r="O310" i="25"/>
  <c r="A311" i="25"/>
  <c r="A411" i="24" s="1"/>
  <c r="B311" i="25"/>
  <c r="B411" i="24" s="1"/>
  <c r="C311" i="25"/>
  <c r="D311" i="25"/>
  <c r="E311" i="25"/>
  <c r="F311" i="25"/>
  <c r="G311" i="25"/>
  <c r="H311" i="25"/>
  <c r="I311" i="25"/>
  <c r="I411" i="24" s="1"/>
  <c r="J311" i="25"/>
  <c r="J411" i="24" s="1"/>
  <c r="K311" i="25"/>
  <c r="K411" i="24" s="1"/>
  <c r="L311" i="25"/>
  <c r="L411" i="24" s="1"/>
  <c r="M311" i="25"/>
  <c r="M411" i="24" s="1"/>
  <c r="N311" i="25"/>
  <c r="O311" i="25"/>
  <c r="A312" i="25"/>
  <c r="B312" i="25"/>
  <c r="C312" i="25"/>
  <c r="D312" i="25"/>
  <c r="E312" i="25"/>
  <c r="F312" i="25"/>
  <c r="G312" i="25"/>
  <c r="H312" i="25"/>
  <c r="I312" i="25"/>
  <c r="I413" i="24" s="1"/>
  <c r="J312" i="25"/>
  <c r="J413" i="24" s="1"/>
  <c r="K312" i="25"/>
  <c r="K413" i="24" s="1"/>
  <c r="L312" i="25"/>
  <c r="L413" i="24" s="1"/>
  <c r="M312" i="25"/>
  <c r="M413" i="24" s="1"/>
  <c r="N312" i="25"/>
  <c r="O312" i="25"/>
  <c r="A313" i="25"/>
  <c r="B313" i="25"/>
  <c r="C313" i="25"/>
  <c r="D313" i="25"/>
  <c r="E313" i="25"/>
  <c r="F313" i="25"/>
  <c r="G313" i="25"/>
  <c r="H313" i="25"/>
  <c r="I313" i="25"/>
  <c r="I414" i="24" s="1"/>
  <c r="J313" i="25"/>
  <c r="J414" i="24" s="1"/>
  <c r="K313" i="25"/>
  <c r="K414" i="24" s="1"/>
  <c r="L313" i="25"/>
  <c r="L414" i="24" s="1"/>
  <c r="M313" i="25"/>
  <c r="M414" i="24" s="1"/>
  <c r="N313" i="25"/>
  <c r="O313" i="25"/>
  <c r="O308" i="25"/>
  <c r="N308" i="25"/>
  <c r="M308" i="25"/>
  <c r="L308" i="25"/>
  <c r="K308" i="25"/>
  <c r="J308" i="25"/>
  <c r="J404" i="24" s="1"/>
  <c r="I308" i="25"/>
  <c r="H308" i="25"/>
  <c r="G308" i="25"/>
  <c r="F308" i="25"/>
  <c r="E308" i="25"/>
  <c r="D308" i="25"/>
  <c r="C308" i="25"/>
  <c r="B308" i="25"/>
  <c r="A308" i="25"/>
  <c r="A309" i="23"/>
  <c r="A408" i="22" s="1"/>
  <c r="B309" i="23"/>
  <c r="C309" i="23"/>
  <c r="D309" i="23"/>
  <c r="E309" i="23"/>
  <c r="F309" i="23"/>
  <c r="G309" i="23"/>
  <c r="H309" i="23"/>
  <c r="I309" i="23"/>
  <c r="J309" i="23"/>
  <c r="K309" i="23"/>
  <c r="L309" i="23"/>
  <c r="M309" i="23"/>
  <c r="N309" i="23"/>
  <c r="O309" i="23"/>
  <c r="A310" i="23"/>
  <c r="A410" i="22" s="1"/>
  <c r="B310" i="23"/>
  <c r="C310" i="23"/>
  <c r="D310" i="23"/>
  <c r="E310" i="23"/>
  <c r="F310" i="23"/>
  <c r="G310" i="23"/>
  <c r="H310" i="23"/>
  <c r="I310" i="23"/>
  <c r="I410" i="22" s="1"/>
  <c r="J310" i="23"/>
  <c r="K310" i="23"/>
  <c r="L310" i="23"/>
  <c r="M310" i="23"/>
  <c r="N310" i="23"/>
  <c r="O310" i="23"/>
  <c r="D306" i="23"/>
  <c r="E306" i="23"/>
  <c r="F306" i="23"/>
  <c r="G306" i="23"/>
  <c r="I306" i="23"/>
  <c r="I404" i="22" s="1"/>
  <c r="J306" i="23"/>
  <c r="K306" i="23"/>
  <c r="L306" i="23"/>
  <c r="M306" i="23"/>
  <c r="N306" i="23"/>
  <c r="C307" i="23"/>
  <c r="E307" i="23"/>
  <c r="F307" i="23"/>
  <c r="G307" i="23"/>
  <c r="I307" i="23"/>
  <c r="J307" i="23"/>
  <c r="J405" i="22" s="1"/>
  <c r="K307" i="23"/>
  <c r="L307" i="23"/>
  <c r="M307" i="23"/>
  <c r="N307" i="23"/>
  <c r="A311" i="23"/>
  <c r="B311" i="23"/>
  <c r="B411" i="22" s="1"/>
  <c r="C311" i="23"/>
  <c r="D311" i="23"/>
  <c r="E311" i="23"/>
  <c r="F311" i="23"/>
  <c r="G311" i="23"/>
  <c r="H311" i="23"/>
  <c r="I311" i="23"/>
  <c r="J311" i="23"/>
  <c r="J411" i="22" s="1"/>
  <c r="K311" i="23"/>
  <c r="L311" i="23"/>
  <c r="M311" i="23"/>
  <c r="N311" i="23"/>
  <c r="O311" i="23"/>
  <c r="A312" i="23"/>
  <c r="A413" i="22" s="1"/>
  <c r="B312" i="23"/>
  <c r="B413" i="22" s="1"/>
  <c r="C312" i="23"/>
  <c r="D312" i="23"/>
  <c r="E312" i="23"/>
  <c r="F312" i="23"/>
  <c r="G312" i="23"/>
  <c r="H312" i="23"/>
  <c r="I312" i="23"/>
  <c r="J312" i="23"/>
  <c r="K312" i="23"/>
  <c r="L312" i="23"/>
  <c r="M312" i="23"/>
  <c r="M413" i="22" s="1"/>
  <c r="N312" i="23"/>
  <c r="N413" i="22" s="1"/>
  <c r="O312" i="23"/>
  <c r="A313" i="23"/>
  <c r="A414" i="22" s="1"/>
  <c r="B313" i="23"/>
  <c r="B414" i="22" s="1"/>
  <c r="C313" i="23"/>
  <c r="D313" i="23"/>
  <c r="D414" i="22" s="1"/>
  <c r="E313" i="23"/>
  <c r="E414" i="22" s="1"/>
  <c r="F313" i="23"/>
  <c r="F414" i="22" s="1"/>
  <c r="G313" i="23"/>
  <c r="G414" i="22" s="1"/>
  <c r="H313" i="23"/>
  <c r="I313" i="23"/>
  <c r="J313" i="23"/>
  <c r="K313" i="23"/>
  <c r="L313" i="23"/>
  <c r="M313" i="23"/>
  <c r="M414" i="22" s="1"/>
  <c r="N313" i="23"/>
  <c r="N414" i="22" s="1"/>
  <c r="O313" i="23"/>
  <c r="A314" i="23"/>
  <c r="A416" i="22" s="1"/>
  <c r="B314" i="23"/>
  <c r="B416" i="22" s="1"/>
  <c r="C314" i="23"/>
  <c r="D314" i="23"/>
  <c r="D416" i="22" s="1"/>
  <c r="E314" i="23"/>
  <c r="E416" i="22" s="1"/>
  <c r="F314" i="23"/>
  <c r="F416" i="22" s="1"/>
  <c r="G314" i="23"/>
  <c r="G416" i="22" s="1"/>
  <c r="H314" i="23"/>
  <c r="I314" i="23"/>
  <c r="J314" i="23"/>
  <c r="K314" i="23"/>
  <c r="K416" i="22" s="1"/>
  <c r="L314" i="23"/>
  <c r="L416" i="22" s="1"/>
  <c r="M314" i="23"/>
  <c r="M416" i="22" s="1"/>
  <c r="N314" i="23"/>
  <c r="N416" i="22" s="1"/>
  <c r="O314" i="23"/>
  <c r="A315" i="23"/>
  <c r="A417" i="22" s="1"/>
  <c r="B315" i="23"/>
  <c r="B417" i="22" s="1"/>
  <c r="C315" i="23"/>
  <c r="D315" i="23"/>
  <c r="D417" i="22" s="1"/>
  <c r="E315" i="23"/>
  <c r="E417" i="22" s="1"/>
  <c r="F315" i="23"/>
  <c r="F417" i="22" s="1"/>
  <c r="G315" i="23"/>
  <c r="G417" i="22" s="1"/>
  <c r="H315" i="23"/>
  <c r="I315" i="23"/>
  <c r="J315" i="23"/>
  <c r="K315" i="23"/>
  <c r="L315" i="23"/>
  <c r="M315" i="23"/>
  <c r="M417" i="22" s="1"/>
  <c r="N315" i="23"/>
  <c r="N417" i="22" s="1"/>
  <c r="O315" i="23"/>
  <c r="A316" i="23"/>
  <c r="A419" i="22" s="1"/>
  <c r="B316" i="23"/>
  <c r="B419" i="22" s="1"/>
  <c r="C316" i="23"/>
  <c r="D316" i="23"/>
  <c r="D419" i="22" s="1"/>
  <c r="E316" i="23"/>
  <c r="E419" i="22" s="1"/>
  <c r="F316" i="23"/>
  <c r="F419" i="22" s="1"/>
  <c r="G316" i="23"/>
  <c r="G419" i="22" s="1"/>
  <c r="H316" i="23"/>
  <c r="I316" i="23"/>
  <c r="J316" i="23"/>
  <c r="J419" i="22" s="1"/>
  <c r="K316" i="23"/>
  <c r="L316" i="23"/>
  <c r="M316" i="23"/>
  <c r="M419" i="22" s="1"/>
  <c r="N316" i="23"/>
  <c r="N419" i="22" s="1"/>
  <c r="O316" i="23"/>
  <c r="A317" i="23"/>
  <c r="A420" i="22" s="1"/>
  <c r="B317" i="23"/>
  <c r="C317" i="23"/>
  <c r="D317" i="23"/>
  <c r="D420" i="22" s="1"/>
  <c r="E317" i="23"/>
  <c r="E420" i="22" s="1"/>
  <c r="F317" i="23"/>
  <c r="F420" i="22" s="1"/>
  <c r="G317" i="23"/>
  <c r="G420" i="22" s="1"/>
  <c r="H317" i="23"/>
  <c r="I317" i="23"/>
  <c r="J317" i="23"/>
  <c r="K317" i="23"/>
  <c r="L317" i="23"/>
  <c r="M317" i="23"/>
  <c r="N317" i="23"/>
  <c r="N420" i="22" s="1"/>
  <c r="O317" i="23"/>
  <c r="A318" i="23"/>
  <c r="A422" i="22" s="1"/>
  <c r="B318" i="23"/>
  <c r="B422" i="22" s="1"/>
  <c r="C318" i="23"/>
  <c r="D318" i="23"/>
  <c r="D422" i="22" s="1"/>
  <c r="E318" i="23"/>
  <c r="E422" i="22" s="1"/>
  <c r="F318" i="23"/>
  <c r="F422" i="22" s="1"/>
  <c r="G318" i="23"/>
  <c r="G422" i="22" s="1"/>
  <c r="H318" i="23"/>
  <c r="I318" i="23"/>
  <c r="J318" i="23"/>
  <c r="K318" i="23"/>
  <c r="K422" i="22" s="1"/>
  <c r="L318" i="23"/>
  <c r="M318" i="23"/>
  <c r="N318" i="23"/>
  <c r="O318" i="23"/>
  <c r="A319" i="23"/>
  <c r="A423" i="22" s="1"/>
  <c r="B319" i="23"/>
  <c r="C319" i="23"/>
  <c r="D319" i="23"/>
  <c r="D423" i="22" s="1"/>
  <c r="E319" i="23"/>
  <c r="E423" i="22" s="1"/>
  <c r="F319" i="23"/>
  <c r="F423" i="22" s="1"/>
  <c r="G319" i="23"/>
  <c r="G423" i="22" s="1"/>
  <c r="H319" i="23"/>
  <c r="I319" i="23"/>
  <c r="J319" i="23"/>
  <c r="K319" i="23"/>
  <c r="L319" i="23"/>
  <c r="L423" i="22" s="1"/>
  <c r="M319" i="23"/>
  <c r="N319" i="23"/>
  <c r="O319" i="23"/>
  <c r="A320" i="23"/>
  <c r="A425" i="22" s="1"/>
  <c r="B320" i="23"/>
  <c r="B425" i="22" s="1"/>
  <c r="C320" i="23"/>
  <c r="D320" i="23"/>
  <c r="D425" i="22" s="1"/>
  <c r="E320" i="23"/>
  <c r="E425" i="22" s="1"/>
  <c r="F320" i="23"/>
  <c r="F425" i="22" s="1"/>
  <c r="G320" i="23"/>
  <c r="G425" i="22" s="1"/>
  <c r="H320" i="23"/>
  <c r="I320" i="23"/>
  <c r="J320" i="23"/>
  <c r="J425" i="22" s="1"/>
  <c r="K320" i="23"/>
  <c r="L320" i="23"/>
  <c r="M320" i="23"/>
  <c r="N320" i="23"/>
  <c r="O320" i="23"/>
  <c r="A321" i="23"/>
  <c r="A426" i="22" s="1"/>
  <c r="B321" i="23"/>
  <c r="B426" i="22" s="1"/>
  <c r="C321" i="23"/>
  <c r="D321" i="23"/>
  <c r="E321" i="23"/>
  <c r="E426" i="22" s="1"/>
  <c r="F321" i="23"/>
  <c r="F426" i="22" s="1"/>
  <c r="G321" i="23"/>
  <c r="G426" i="22" s="1"/>
  <c r="H321" i="23"/>
  <c r="I321" i="23"/>
  <c r="J321" i="23"/>
  <c r="K321" i="23"/>
  <c r="L321" i="23"/>
  <c r="M321" i="23"/>
  <c r="M426" i="22" s="1"/>
  <c r="N321" i="23"/>
  <c r="N426" i="22" s="1"/>
  <c r="O321" i="23"/>
  <c r="A322" i="23"/>
  <c r="A428" i="22" s="1"/>
  <c r="B322" i="23"/>
  <c r="C322" i="23"/>
  <c r="D322" i="23"/>
  <c r="E322" i="23"/>
  <c r="E428" i="22" s="1"/>
  <c r="F322" i="23"/>
  <c r="F428" i="22" s="1"/>
  <c r="G322" i="23"/>
  <c r="G428" i="22" s="1"/>
  <c r="H322" i="23"/>
  <c r="I322" i="23"/>
  <c r="J322" i="23"/>
  <c r="K322" i="23"/>
  <c r="K428" i="22" s="1"/>
  <c r="L322" i="23"/>
  <c r="L428" i="22" s="1"/>
  <c r="M322" i="23"/>
  <c r="N322" i="23"/>
  <c r="O322" i="23"/>
  <c r="A323" i="23"/>
  <c r="B323" i="23"/>
  <c r="B429" i="22" s="1"/>
  <c r="C323" i="23"/>
  <c r="D323" i="23"/>
  <c r="E323" i="23"/>
  <c r="E429" i="22" s="1"/>
  <c r="F323" i="23"/>
  <c r="F429" i="22" s="1"/>
  <c r="G323" i="23"/>
  <c r="G429" i="22" s="1"/>
  <c r="H323" i="23"/>
  <c r="I323" i="23"/>
  <c r="J323" i="23"/>
  <c r="K323" i="23"/>
  <c r="L323" i="23"/>
  <c r="M323" i="23"/>
  <c r="N323" i="23"/>
  <c r="O323" i="23"/>
  <c r="A324" i="23"/>
  <c r="A431" i="22" s="1"/>
  <c r="B324" i="23"/>
  <c r="B431" i="22" s="1"/>
  <c r="C324" i="23"/>
  <c r="D324" i="23"/>
  <c r="E324" i="23"/>
  <c r="E431" i="22" s="1"/>
  <c r="F324" i="23"/>
  <c r="F431" i="22" s="1"/>
  <c r="G324" i="23"/>
  <c r="G431" i="22" s="1"/>
  <c r="H324" i="23"/>
  <c r="I324" i="23"/>
  <c r="J324" i="23"/>
  <c r="K324" i="23"/>
  <c r="L324" i="23"/>
  <c r="M324" i="23"/>
  <c r="N324" i="23"/>
  <c r="O324" i="23"/>
  <c r="A325" i="23"/>
  <c r="A432" i="22" s="1"/>
  <c r="B325" i="23"/>
  <c r="B432" i="22" s="1"/>
  <c r="C325" i="23"/>
  <c r="D325" i="23"/>
  <c r="E325" i="23"/>
  <c r="E432" i="22" s="1"/>
  <c r="F325" i="23"/>
  <c r="F432" i="22" s="1"/>
  <c r="G325" i="23"/>
  <c r="G432" i="22" s="1"/>
  <c r="H325" i="23"/>
  <c r="I325" i="23"/>
  <c r="J325" i="23"/>
  <c r="K325" i="23"/>
  <c r="L325" i="23"/>
  <c r="M325" i="23"/>
  <c r="N325" i="23"/>
  <c r="N432" i="22" s="1"/>
  <c r="O325" i="23"/>
  <c r="A326" i="23"/>
  <c r="B326" i="23"/>
  <c r="C326" i="23"/>
  <c r="D326" i="23"/>
  <c r="E326" i="23"/>
  <c r="F326" i="23"/>
  <c r="G326" i="23"/>
  <c r="H326" i="23"/>
  <c r="I326" i="23"/>
  <c r="J326" i="23"/>
  <c r="K326" i="23"/>
  <c r="K434" i="22" s="1"/>
  <c r="L326" i="23"/>
  <c r="M326" i="23"/>
  <c r="M434" i="22" s="1"/>
  <c r="N326" i="23"/>
  <c r="N434" i="22" s="1"/>
  <c r="O326" i="23"/>
  <c r="A327" i="23"/>
  <c r="A435" i="22" s="1"/>
  <c r="B327" i="23"/>
  <c r="B435" i="22" s="1"/>
  <c r="C327" i="23"/>
  <c r="D327" i="23"/>
  <c r="E327" i="23"/>
  <c r="E435" i="22" s="1"/>
  <c r="F327" i="23"/>
  <c r="F435" i="22" s="1"/>
  <c r="G327" i="23"/>
  <c r="G435" i="22" s="1"/>
  <c r="H327" i="23"/>
  <c r="I327" i="23"/>
  <c r="J327" i="23"/>
  <c r="K327" i="23"/>
  <c r="L327" i="23"/>
  <c r="M327" i="23"/>
  <c r="N327" i="23"/>
  <c r="O327" i="23"/>
  <c r="A328" i="23"/>
  <c r="A437" i="22" s="1"/>
  <c r="B328" i="23"/>
  <c r="B437" i="22" s="1"/>
  <c r="C328" i="23"/>
  <c r="D328" i="23"/>
  <c r="E328" i="23"/>
  <c r="F328" i="23"/>
  <c r="F437" i="22" s="1"/>
  <c r="G328" i="23"/>
  <c r="G437" i="22" s="1"/>
  <c r="H328" i="23"/>
  <c r="I328" i="23"/>
  <c r="J328" i="23"/>
  <c r="K328" i="23"/>
  <c r="L328" i="23"/>
  <c r="M328" i="23"/>
  <c r="N328" i="23"/>
  <c r="O328" i="23"/>
  <c r="A329" i="23"/>
  <c r="A438" i="22" s="1"/>
  <c r="B329" i="23"/>
  <c r="B438" i="22" s="1"/>
  <c r="C329" i="23"/>
  <c r="D329" i="23"/>
  <c r="D438" i="22" s="1"/>
  <c r="E329" i="23"/>
  <c r="F329" i="23"/>
  <c r="F438" i="22" s="1"/>
  <c r="G329" i="23"/>
  <c r="G438" i="22" s="1"/>
  <c r="H329" i="23"/>
  <c r="I329" i="23"/>
  <c r="J329" i="23"/>
  <c r="K329" i="23"/>
  <c r="L329" i="23"/>
  <c r="M329" i="23"/>
  <c r="N329" i="23"/>
  <c r="N438" i="22" s="1"/>
  <c r="O329" i="23"/>
  <c r="A330" i="23"/>
  <c r="A440" i="22" s="1"/>
  <c r="B330" i="23"/>
  <c r="B440" i="22" s="1"/>
  <c r="C330" i="23"/>
  <c r="D330" i="23"/>
  <c r="D440" i="22" s="1"/>
  <c r="E330" i="23"/>
  <c r="F330" i="23"/>
  <c r="F440" i="22" s="1"/>
  <c r="G330" i="23"/>
  <c r="G440" i="22" s="1"/>
  <c r="H330" i="23"/>
  <c r="I330" i="23"/>
  <c r="J330" i="23"/>
  <c r="K330" i="23"/>
  <c r="K440" i="22" s="1"/>
  <c r="L330" i="23"/>
  <c r="M330" i="23"/>
  <c r="N330" i="23"/>
  <c r="N440" i="22" s="1"/>
  <c r="O330" i="23"/>
  <c r="A331" i="23"/>
  <c r="A441" i="22" s="1"/>
  <c r="B331" i="23"/>
  <c r="B441" i="22" s="1"/>
  <c r="C331" i="23"/>
  <c r="D331" i="23"/>
  <c r="D441" i="22" s="1"/>
  <c r="E331" i="23"/>
  <c r="F331" i="23"/>
  <c r="F441" i="22" s="1"/>
  <c r="G331" i="23"/>
  <c r="G441" i="22" s="1"/>
  <c r="H331" i="23"/>
  <c r="I331" i="23"/>
  <c r="J331" i="23"/>
  <c r="K331" i="23"/>
  <c r="L331" i="23"/>
  <c r="M331" i="23"/>
  <c r="N331" i="23"/>
  <c r="O331" i="23"/>
  <c r="A332" i="23"/>
  <c r="A443" i="22" s="1"/>
  <c r="B332" i="23"/>
  <c r="B443" i="22" s="1"/>
  <c r="C332" i="23"/>
  <c r="D332" i="23"/>
  <c r="D443" i="22" s="1"/>
  <c r="E332" i="23"/>
  <c r="F332" i="23"/>
  <c r="G332" i="23"/>
  <c r="G443" i="22" s="1"/>
  <c r="H332" i="23"/>
  <c r="I332" i="23"/>
  <c r="J332" i="23"/>
  <c r="K332" i="23"/>
  <c r="L332" i="23"/>
  <c r="M332" i="23"/>
  <c r="N332" i="23"/>
  <c r="O332" i="23"/>
  <c r="A333" i="23"/>
  <c r="A444" i="22" s="1"/>
  <c r="B333" i="23"/>
  <c r="B444" i="22" s="1"/>
  <c r="C333" i="23"/>
  <c r="D333" i="23"/>
  <c r="D444" i="22" s="1"/>
  <c r="E333" i="23"/>
  <c r="E444" i="22" s="1"/>
  <c r="F333" i="23"/>
  <c r="G333" i="23"/>
  <c r="G444" i="22" s="1"/>
  <c r="H333" i="23"/>
  <c r="I333" i="23"/>
  <c r="J333" i="23"/>
  <c r="K333" i="23"/>
  <c r="L333" i="23"/>
  <c r="M333" i="23"/>
  <c r="N333" i="23"/>
  <c r="N444" i="22" s="1"/>
  <c r="O333" i="23"/>
  <c r="A334" i="23"/>
  <c r="A446" i="22" s="1"/>
  <c r="B334" i="23"/>
  <c r="B446" i="22" s="1"/>
  <c r="C334" i="23"/>
  <c r="D334" i="23"/>
  <c r="D446" i="22" s="1"/>
  <c r="E334" i="23"/>
  <c r="E446" i="22" s="1"/>
  <c r="F334" i="23"/>
  <c r="G334" i="23"/>
  <c r="G446" i="22" s="1"/>
  <c r="H334" i="23"/>
  <c r="I334" i="23"/>
  <c r="J334" i="23"/>
  <c r="K334" i="23"/>
  <c r="K446" i="22" s="1"/>
  <c r="L334" i="23"/>
  <c r="M334" i="23"/>
  <c r="N334" i="23"/>
  <c r="O334" i="23"/>
  <c r="A335" i="23"/>
  <c r="A447" i="22" s="1"/>
  <c r="B335" i="23"/>
  <c r="B447" i="22" s="1"/>
  <c r="C335" i="23"/>
  <c r="D335" i="23"/>
  <c r="D447" i="22" s="1"/>
  <c r="E335" i="23"/>
  <c r="E447" i="22" s="1"/>
  <c r="F335" i="23"/>
  <c r="G335" i="23"/>
  <c r="G447" i="22" s="1"/>
  <c r="H335" i="23"/>
  <c r="I335" i="23"/>
  <c r="J335" i="23"/>
  <c r="J447" i="22" s="1"/>
  <c r="K335" i="23"/>
  <c r="L335" i="23"/>
  <c r="M335" i="23"/>
  <c r="N335" i="23"/>
  <c r="O335" i="23"/>
  <c r="A336" i="23"/>
  <c r="A449" i="22" s="1"/>
  <c r="B336" i="23"/>
  <c r="B449" i="22" s="1"/>
  <c r="C336" i="23"/>
  <c r="D336" i="23"/>
  <c r="D449" i="22" s="1"/>
  <c r="E336" i="23"/>
  <c r="E449" i="22" s="1"/>
  <c r="F336" i="23"/>
  <c r="G336" i="23"/>
  <c r="G449" i="22" s="1"/>
  <c r="H336" i="23"/>
  <c r="I336" i="23"/>
  <c r="J336" i="23"/>
  <c r="K336" i="23"/>
  <c r="L336" i="23"/>
  <c r="M336" i="23"/>
  <c r="N336" i="23"/>
  <c r="O336" i="23"/>
  <c r="A337" i="23"/>
  <c r="A450" i="22" s="1"/>
  <c r="B337" i="23"/>
  <c r="B450" i="22" s="1"/>
  <c r="C337" i="23"/>
  <c r="D337" i="23"/>
  <c r="D450" i="22" s="1"/>
  <c r="E337" i="23"/>
  <c r="E450" i="22" s="1"/>
  <c r="F337" i="23"/>
  <c r="G337" i="23"/>
  <c r="G450" i="22" s="1"/>
  <c r="H337" i="23"/>
  <c r="I337" i="23"/>
  <c r="J337" i="23"/>
  <c r="J450" i="22" s="1"/>
  <c r="K337" i="23"/>
  <c r="L337" i="23"/>
  <c r="M337" i="23"/>
  <c r="N337" i="23"/>
  <c r="N450" i="22" s="1"/>
  <c r="O337" i="23"/>
  <c r="A338" i="23"/>
  <c r="A452" i="22" s="1"/>
  <c r="B338" i="23"/>
  <c r="B452" i="22" s="1"/>
  <c r="C338" i="23"/>
  <c r="D338" i="23"/>
  <c r="D452" i="22" s="1"/>
  <c r="E338" i="23"/>
  <c r="E452" i="22" s="1"/>
  <c r="F338" i="23"/>
  <c r="G338" i="23"/>
  <c r="G452" i="22" s="1"/>
  <c r="H338" i="23"/>
  <c r="I338" i="23"/>
  <c r="J338" i="23"/>
  <c r="K338" i="23"/>
  <c r="K452" i="22" s="1"/>
  <c r="L338" i="23"/>
  <c r="M338" i="23"/>
  <c r="N338" i="23"/>
  <c r="O338" i="23"/>
  <c r="A339" i="23"/>
  <c r="A453" i="22" s="1"/>
  <c r="B339" i="23"/>
  <c r="B453" i="22" s="1"/>
  <c r="C339" i="23"/>
  <c r="D339" i="23"/>
  <c r="D453" i="22" s="1"/>
  <c r="E339" i="23"/>
  <c r="E453" i="22" s="1"/>
  <c r="F339" i="23"/>
  <c r="G339" i="23"/>
  <c r="G453" i="22" s="1"/>
  <c r="H339" i="23"/>
  <c r="I339" i="23"/>
  <c r="J339" i="23"/>
  <c r="K339" i="23"/>
  <c r="L339" i="23"/>
  <c r="M339" i="23"/>
  <c r="M453" i="22" s="1"/>
  <c r="N339" i="23"/>
  <c r="O339" i="23"/>
  <c r="A340" i="23"/>
  <c r="A455" i="22" s="1"/>
  <c r="B340" i="23"/>
  <c r="B455" i="22" s="1"/>
  <c r="C340" i="23"/>
  <c r="D340" i="23"/>
  <c r="D455" i="22" s="1"/>
  <c r="E340" i="23"/>
  <c r="E455" i="22" s="1"/>
  <c r="F340" i="23"/>
  <c r="G340" i="23"/>
  <c r="G455" i="22" s="1"/>
  <c r="H340" i="23"/>
  <c r="I340" i="23"/>
  <c r="J340" i="23"/>
  <c r="K340" i="23"/>
  <c r="L340" i="23"/>
  <c r="M340" i="23"/>
  <c r="N340" i="23"/>
  <c r="O340" i="23"/>
  <c r="A341" i="23"/>
  <c r="A456" i="22" s="1"/>
  <c r="B341" i="23"/>
  <c r="B456" i="22" s="1"/>
  <c r="C341" i="23"/>
  <c r="D341" i="23"/>
  <c r="D456" i="22" s="1"/>
  <c r="E341" i="23"/>
  <c r="E456" i="22" s="1"/>
  <c r="F341" i="23"/>
  <c r="G341" i="23"/>
  <c r="H341" i="23"/>
  <c r="I341" i="23"/>
  <c r="J341" i="23"/>
  <c r="J456" i="22" s="1"/>
  <c r="K341" i="23"/>
  <c r="L341" i="23"/>
  <c r="M341" i="23"/>
  <c r="N341" i="23"/>
  <c r="N456" i="22" s="1"/>
  <c r="O341" i="23"/>
  <c r="A342" i="23"/>
  <c r="A458" i="22" s="1"/>
  <c r="B342" i="23"/>
  <c r="B458" i="22" s="1"/>
  <c r="C342" i="23"/>
  <c r="D342" i="23"/>
  <c r="D458" i="22" s="1"/>
  <c r="E342" i="23"/>
  <c r="E458" i="22" s="1"/>
  <c r="F342" i="23"/>
  <c r="F458" i="22" s="1"/>
  <c r="G342" i="23"/>
  <c r="H342" i="23"/>
  <c r="I342" i="23"/>
  <c r="J342" i="23"/>
  <c r="J458" i="22" s="1"/>
  <c r="K342" i="23"/>
  <c r="K458" i="22" s="1"/>
  <c r="L342" i="23"/>
  <c r="M342" i="23"/>
  <c r="N342" i="23"/>
  <c r="N458" i="22" s="1"/>
  <c r="O342" i="23"/>
  <c r="A343" i="23"/>
  <c r="A459" i="22" s="1"/>
  <c r="B343" i="23"/>
  <c r="B459" i="22" s="1"/>
  <c r="C343" i="23"/>
  <c r="D343" i="23"/>
  <c r="D459" i="22" s="1"/>
  <c r="E343" i="23"/>
  <c r="E459" i="22" s="1"/>
  <c r="F343" i="23"/>
  <c r="F459" i="22" s="1"/>
  <c r="G343" i="23"/>
  <c r="H343" i="23"/>
  <c r="I343" i="23"/>
  <c r="J343" i="23"/>
  <c r="K343" i="23"/>
  <c r="L343" i="23"/>
  <c r="M343" i="23"/>
  <c r="M459" i="22" s="1"/>
  <c r="N343" i="23"/>
  <c r="O343" i="23"/>
  <c r="A344" i="23"/>
  <c r="A461" i="22" s="1"/>
  <c r="B344" i="23"/>
  <c r="B461" i="22" s="1"/>
  <c r="C344" i="23"/>
  <c r="D344" i="23"/>
  <c r="D461" i="22" s="1"/>
  <c r="E344" i="23"/>
  <c r="E461" i="22" s="1"/>
  <c r="F344" i="23"/>
  <c r="F461" i="22" s="1"/>
  <c r="G344" i="23"/>
  <c r="H344" i="23"/>
  <c r="I344" i="23"/>
  <c r="J344" i="23"/>
  <c r="K344" i="23"/>
  <c r="L344" i="23"/>
  <c r="M344" i="23"/>
  <c r="M461" i="22" s="1"/>
  <c r="N344" i="23"/>
  <c r="O344" i="23"/>
  <c r="A345" i="23"/>
  <c r="B345" i="23"/>
  <c r="C345" i="23"/>
  <c r="D345" i="23"/>
  <c r="D462" i="22" s="1"/>
  <c r="E345" i="23"/>
  <c r="E462" i="22" s="1"/>
  <c r="F345" i="23"/>
  <c r="F462" i="22" s="1"/>
  <c r="G345" i="23"/>
  <c r="H345" i="23"/>
  <c r="I345" i="23"/>
  <c r="J345" i="23"/>
  <c r="J462" i="22" s="1"/>
  <c r="K345" i="23"/>
  <c r="L345" i="23"/>
  <c r="M345" i="23"/>
  <c r="M462" i="22" s="1"/>
  <c r="N345" i="23"/>
  <c r="N462" i="22" s="1"/>
  <c r="O345" i="23"/>
  <c r="A346" i="23"/>
  <c r="A464" i="22" s="1"/>
  <c r="B346" i="23"/>
  <c r="B464" i="22" s="1"/>
  <c r="C346" i="23"/>
  <c r="D346" i="23"/>
  <c r="D464" i="22" s="1"/>
  <c r="E346" i="23"/>
  <c r="E464" i="22" s="1"/>
  <c r="F346" i="23"/>
  <c r="F464" i="22" s="1"/>
  <c r="G346" i="23"/>
  <c r="G464" i="22" s="1"/>
  <c r="H346" i="23"/>
  <c r="I346" i="23"/>
  <c r="J346" i="23"/>
  <c r="K346" i="23"/>
  <c r="K464" i="22" s="1"/>
  <c r="L346" i="23"/>
  <c r="L464" i="22" s="1"/>
  <c r="M346" i="23"/>
  <c r="M464" i="22" s="1"/>
  <c r="N346" i="23"/>
  <c r="N464" i="22" s="1"/>
  <c r="O346" i="23"/>
  <c r="A347" i="23"/>
  <c r="A465" i="22" s="1"/>
  <c r="B347" i="23"/>
  <c r="B465" i="22" s="1"/>
  <c r="C347" i="23"/>
  <c r="D347" i="23"/>
  <c r="D465" i="22" s="1"/>
  <c r="E347" i="23"/>
  <c r="E465" i="22" s="1"/>
  <c r="F347" i="23"/>
  <c r="F465" i="22" s="1"/>
  <c r="G347" i="23"/>
  <c r="G465" i="22" s="1"/>
  <c r="H347" i="23"/>
  <c r="I347" i="23"/>
  <c r="J347" i="23"/>
  <c r="K347" i="23"/>
  <c r="L347" i="23"/>
  <c r="M347" i="23"/>
  <c r="N347" i="23"/>
  <c r="O347" i="23"/>
  <c r="A348" i="23"/>
  <c r="A467" i="22" s="1"/>
  <c r="B348" i="23"/>
  <c r="B467" i="22" s="1"/>
  <c r="C348" i="23"/>
  <c r="D348" i="23"/>
  <c r="D467" i="22" s="1"/>
  <c r="E348" i="23"/>
  <c r="E467" i="22" s="1"/>
  <c r="F348" i="23"/>
  <c r="F467" i="22" s="1"/>
  <c r="G348" i="23"/>
  <c r="G467" i="22" s="1"/>
  <c r="H348" i="23"/>
  <c r="I348" i="23"/>
  <c r="J348" i="23"/>
  <c r="K348" i="23"/>
  <c r="L348" i="23"/>
  <c r="M348" i="23"/>
  <c r="N348" i="23"/>
  <c r="O348" i="23"/>
  <c r="A349" i="23"/>
  <c r="A468" i="22" s="1"/>
  <c r="B349" i="23"/>
  <c r="B468" i="22" s="1"/>
  <c r="C349" i="23"/>
  <c r="D349" i="23"/>
  <c r="D468" i="22" s="1"/>
  <c r="E349" i="23"/>
  <c r="E468" i="22" s="1"/>
  <c r="F349" i="23"/>
  <c r="F468" i="22" s="1"/>
  <c r="G349" i="23"/>
  <c r="G468" i="22" s="1"/>
  <c r="H349" i="23"/>
  <c r="I349" i="23"/>
  <c r="J349" i="23"/>
  <c r="K349" i="23"/>
  <c r="L349" i="23"/>
  <c r="M349" i="23"/>
  <c r="N349" i="23"/>
  <c r="N468" i="22" s="1"/>
  <c r="O349" i="23"/>
  <c r="A350" i="23"/>
  <c r="A470" i="22" s="1"/>
  <c r="B350" i="23"/>
  <c r="B470" i="22" s="1"/>
  <c r="C350" i="23"/>
  <c r="D350" i="23"/>
  <c r="D470" i="22" s="1"/>
  <c r="E350" i="23"/>
  <c r="E470" i="22" s="1"/>
  <c r="F350" i="23"/>
  <c r="F470" i="22" s="1"/>
  <c r="G350" i="23"/>
  <c r="G470" i="22" s="1"/>
  <c r="H350" i="23"/>
  <c r="I350" i="23"/>
  <c r="J350" i="23"/>
  <c r="K350" i="23"/>
  <c r="K470" i="22" s="1"/>
  <c r="L350" i="23"/>
  <c r="M350" i="23"/>
  <c r="N350" i="23"/>
  <c r="O350" i="23"/>
  <c r="A351" i="23"/>
  <c r="A471" i="22" s="1"/>
  <c r="B351" i="23"/>
  <c r="B471" i="22" s="1"/>
  <c r="C351" i="23"/>
  <c r="D351" i="23"/>
  <c r="D471" i="22" s="1"/>
  <c r="E351" i="23"/>
  <c r="E471" i="22" s="1"/>
  <c r="F351" i="23"/>
  <c r="F471" i="22" s="1"/>
  <c r="G351" i="23"/>
  <c r="G471" i="22" s="1"/>
  <c r="H351" i="23"/>
  <c r="I351" i="23"/>
  <c r="J351" i="23"/>
  <c r="K351" i="23"/>
  <c r="L351" i="23"/>
  <c r="M351" i="23"/>
  <c r="N351" i="23"/>
  <c r="O351" i="23"/>
  <c r="A352" i="23"/>
  <c r="A473" i="22" s="1"/>
  <c r="B352" i="23"/>
  <c r="B473" i="22" s="1"/>
  <c r="C352" i="23"/>
  <c r="D352" i="23"/>
  <c r="D473" i="22" s="1"/>
  <c r="E352" i="23"/>
  <c r="E473" i="22" s="1"/>
  <c r="F352" i="23"/>
  <c r="F473" i="22" s="1"/>
  <c r="G352" i="23"/>
  <c r="G473" i="22" s="1"/>
  <c r="H352" i="23"/>
  <c r="I352" i="23"/>
  <c r="J352" i="23"/>
  <c r="K352" i="23"/>
  <c r="L352" i="23"/>
  <c r="M352" i="23"/>
  <c r="N352" i="23"/>
  <c r="O352" i="23"/>
  <c r="A353" i="23"/>
  <c r="A474" i="22" s="1"/>
  <c r="B353" i="23"/>
  <c r="B474" i="22" s="1"/>
  <c r="C353" i="23"/>
  <c r="D353" i="23"/>
  <c r="D474" i="22" s="1"/>
  <c r="E353" i="23"/>
  <c r="E474" i="22" s="1"/>
  <c r="F353" i="23"/>
  <c r="F474" i="22" s="1"/>
  <c r="G353" i="23"/>
  <c r="G474" i="22" s="1"/>
  <c r="H353" i="23"/>
  <c r="I353" i="23"/>
  <c r="J353" i="23"/>
  <c r="K353" i="23"/>
  <c r="L353" i="23"/>
  <c r="M353" i="23"/>
  <c r="N353" i="23"/>
  <c r="N474" i="22" s="1"/>
  <c r="O353" i="23"/>
  <c r="A354" i="23"/>
  <c r="A476" i="22" s="1"/>
  <c r="B354" i="23"/>
  <c r="B476" i="22" s="1"/>
  <c r="C354" i="23"/>
  <c r="D354" i="23"/>
  <c r="D476" i="22" s="1"/>
  <c r="E354" i="23"/>
  <c r="E476" i="22" s="1"/>
  <c r="F354" i="23"/>
  <c r="F476" i="22" s="1"/>
  <c r="G354" i="23"/>
  <c r="G476" i="22" s="1"/>
  <c r="H354" i="23"/>
  <c r="I354" i="23"/>
  <c r="J354" i="23"/>
  <c r="K354" i="23"/>
  <c r="K476" i="22" s="1"/>
  <c r="L354" i="23"/>
  <c r="M354" i="23"/>
  <c r="N354" i="23"/>
  <c r="O354" i="23"/>
  <c r="A355" i="23"/>
  <c r="A477" i="22" s="1"/>
  <c r="B355" i="23"/>
  <c r="B477" i="22" s="1"/>
  <c r="C355" i="23"/>
  <c r="D355" i="23"/>
  <c r="D477" i="22" s="1"/>
  <c r="E355" i="23"/>
  <c r="F355" i="23"/>
  <c r="G355" i="23"/>
  <c r="G477" i="22" s="1"/>
  <c r="H355" i="23"/>
  <c r="I355" i="23"/>
  <c r="J355" i="23"/>
  <c r="K355" i="23"/>
  <c r="L355" i="23"/>
  <c r="M355" i="23"/>
  <c r="N355" i="23"/>
  <c r="O355" i="23"/>
  <c r="A356" i="23"/>
  <c r="A479" i="22" s="1"/>
  <c r="B356" i="23"/>
  <c r="B479" i="22" s="1"/>
  <c r="C356" i="23"/>
  <c r="D356" i="23"/>
  <c r="D479" i="22" s="1"/>
  <c r="E356" i="23"/>
  <c r="E479" i="22" s="1"/>
  <c r="F356" i="23"/>
  <c r="F479" i="22" s="1"/>
  <c r="G356" i="23"/>
  <c r="G479" i="22" s="1"/>
  <c r="H356" i="23"/>
  <c r="I356" i="23"/>
  <c r="J356" i="23"/>
  <c r="K356" i="23"/>
  <c r="L356" i="23"/>
  <c r="M356" i="23"/>
  <c r="N356" i="23"/>
  <c r="O356" i="23"/>
  <c r="A357" i="23"/>
  <c r="A480" i="22" s="1"/>
  <c r="B357" i="23"/>
  <c r="B480" i="22" s="1"/>
  <c r="C357" i="23"/>
  <c r="D357" i="23"/>
  <c r="D480" i="22" s="1"/>
  <c r="E357" i="23"/>
  <c r="E480" i="22" s="1"/>
  <c r="F357" i="23"/>
  <c r="F480" i="22" s="1"/>
  <c r="G357" i="23"/>
  <c r="G480" i="22" s="1"/>
  <c r="H357" i="23"/>
  <c r="I357" i="23"/>
  <c r="J357" i="23"/>
  <c r="K357" i="23"/>
  <c r="L357" i="23"/>
  <c r="M357" i="23"/>
  <c r="N357" i="23"/>
  <c r="N480" i="22" s="1"/>
  <c r="O357" i="23"/>
  <c r="A358" i="23"/>
  <c r="A482" i="22" s="1"/>
  <c r="B358" i="23"/>
  <c r="B482" i="22" s="1"/>
  <c r="C358" i="23"/>
  <c r="D358" i="23"/>
  <c r="D482" i="22" s="1"/>
  <c r="E358" i="23"/>
  <c r="F358" i="23"/>
  <c r="F482" i="22" s="1"/>
  <c r="G358" i="23"/>
  <c r="G482" i="22" s="1"/>
  <c r="H358" i="23"/>
  <c r="I358" i="23"/>
  <c r="J358" i="23"/>
  <c r="K358" i="23"/>
  <c r="K482" i="22" s="1"/>
  <c r="L358" i="23"/>
  <c r="M358" i="23"/>
  <c r="N358" i="23"/>
  <c r="N482" i="22" s="1"/>
  <c r="O358" i="23"/>
  <c r="A359" i="23"/>
  <c r="A483" i="22" s="1"/>
  <c r="B359" i="23"/>
  <c r="B483" i="22" s="1"/>
  <c r="C359" i="23"/>
  <c r="D359" i="23"/>
  <c r="D483" i="22" s="1"/>
  <c r="E359" i="23"/>
  <c r="F359" i="23"/>
  <c r="F483" i="22" s="1"/>
  <c r="G359" i="23"/>
  <c r="G483" i="22" s="1"/>
  <c r="H359" i="23"/>
  <c r="I359" i="23"/>
  <c r="J359" i="23"/>
  <c r="K359" i="23"/>
  <c r="K483" i="22" s="1"/>
  <c r="L359" i="23"/>
  <c r="M359" i="23"/>
  <c r="N359" i="23"/>
  <c r="O359" i="23"/>
  <c r="A360" i="23"/>
  <c r="A485" i="22" s="1"/>
  <c r="B360" i="23"/>
  <c r="B485" i="22" s="1"/>
  <c r="C360" i="23"/>
  <c r="D360" i="23"/>
  <c r="D485" i="22" s="1"/>
  <c r="E360" i="23"/>
  <c r="E485" i="22" s="1"/>
  <c r="F360" i="23"/>
  <c r="F485" i="22" s="1"/>
  <c r="G360" i="23"/>
  <c r="G485" i="22" s="1"/>
  <c r="H360" i="23"/>
  <c r="I360" i="23"/>
  <c r="J360" i="23"/>
  <c r="K360" i="23"/>
  <c r="L360" i="23"/>
  <c r="M360" i="23"/>
  <c r="N360" i="23"/>
  <c r="O360" i="23"/>
  <c r="A361" i="23"/>
  <c r="A486" i="22" s="1"/>
  <c r="B361" i="23"/>
  <c r="B486" i="22" s="1"/>
  <c r="C361" i="23"/>
  <c r="D361" i="23"/>
  <c r="D486" i="22" s="1"/>
  <c r="E361" i="23"/>
  <c r="F361" i="23"/>
  <c r="F486" i="22" s="1"/>
  <c r="G361" i="23"/>
  <c r="G486" i="22" s="1"/>
  <c r="H361" i="23"/>
  <c r="I361" i="23"/>
  <c r="J361" i="23"/>
  <c r="K361" i="23"/>
  <c r="L361" i="23"/>
  <c r="M361" i="23"/>
  <c r="N361" i="23"/>
  <c r="N486" i="22" s="1"/>
  <c r="O361" i="23"/>
  <c r="A362" i="23"/>
  <c r="B362" i="23"/>
  <c r="C362" i="23"/>
  <c r="D362" i="23"/>
  <c r="D488" i="22" s="1"/>
  <c r="E362" i="23"/>
  <c r="E488" i="22" s="1"/>
  <c r="F362" i="23"/>
  <c r="F488" i="22" s="1"/>
  <c r="G362" i="23"/>
  <c r="G488" i="22" s="1"/>
  <c r="H362" i="23"/>
  <c r="I362" i="23"/>
  <c r="I488" i="22" s="1"/>
  <c r="J362" i="23"/>
  <c r="J488" i="22" s="1"/>
  <c r="K362" i="23"/>
  <c r="K488" i="22" s="1"/>
  <c r="L362" i="23"/>
  <c r="L488" i="22" s="1"/>
  <c r="M362" i="23"/>
  <c r="M488" i="22" s="1"/>
  <c r="N362" i="23"/>
  <c r="N488" i="22" s="1"/>
  <c r="O362" i="23"/>
  <c r="A363" i="23"/>
  <c r="A489" i="22" s="1"/>
  <c r="B363" i="23"/>
  <c r="B489" i="22" s="1"/>
  <c r="C363" i="23"/>
  <c r="D363" i="23"/>
  <c r="D489" i="22" s="1"/>
  <c r="E363" i="23"/>
  <c r="F363" i="23"/>
  <c r="F489" i="22" s="1"/>
  <c r="G363" i="23"/>
  <c r="G489" i="22" s="1"/>
  <c r="H363" i="23"/>
  <c r="I363" i="23"/>
  <c r="I489" i="22" s="1"/>
  <c r="J363" i="23"/>
  <c r="J489" i="22" s="1"/>
  <c r="K363" i="23"/>
  <c r="K489" i="22" s="1"/>
  <c r="L363" i="23"/>
  <c r="L489" i="22" s="1"/>
  <c r="M363" i="23"/>
  <c r="M489" i="22" s="1"/>
  <c r="N363" i="23"/>
  <c r="N489" i="22" s="1"/>
  <c r="O363" i="23"/>
  <c r="A364" i="23"/>
  <c r="A491" i="22" s="1"/>
  <c r="B364" i="23"/>
  <c r="B491" i="22" s="1"/>
  <c r="C364" i="23"/>
  <c r="D364" i="23"/>
  <c r="D491" i="22" s="1"/>
  <c r="E364" i="23"/>
  <c r="E491" i="22" s="1"/>
  <c r="F364" i="23"/>
  <c r="F491" i="22" s="1"/>
  <c r="G364" i="23"/>
  <c r="G491" i="22" s="1"/>
  <c r="H364" i="23"/>
  <c r="I364" i="23"/>
  <c r="I491" i="22" s="1"/>
  <c r="J364" i="23"/>
  <c r="J491" i="22" s="1"/>
  <c r="K364" i="23"/>
  <c r="K491" i="22" s="1"/>
  <c r="L364" i="23"/>
  <c r="L491" i="22" s="1"/>
  <c r="M364" i="23"/>
  <c r="M491" i="22" s="1"/>
  <c r="N364" i="23"/>
  <c r="N491" i="22" s="1"/>
  <c r="O364" i="23"/>
  <c r="A365" i="23"/>
  <c r="A492" i="22" s="1"/>
  <c r="B365" i="23"/>
  <c r="B492" i="22" s="1"/>
  <c r="C365" i="23"/>
  <c r="D365" i="23"/>
  <c r="D492" i="22" s="1"/>
  <c r="E365" i="23"/>
  <c r="E492" i="22" s="1"/>
  <c r="F365" i="23"/>
  <c r="F492" i="22" s="1"/>
  <c r="G365" i="23"/>
  <c r="G492" i="22" s="1"/>
  <c r="H365" i="23"/>
  <c r="I365" i="23"/>
  <c r="I492" i="22" s="1"/>
  <c r="J365" i="23"/>
  <c r="J492" i="22" s="1"/>
  <c r="K365" i="23"/>
  <c r="K492" i="22" s="1"/>
  <c r="L365" i="23"/>
  <c r="L492" i="22" s="1"/>
  <c r="M365" i="23"/>
  <c r="M492" i="22" s="1"/>
  <c r="N365" i="23"/>
  <c r="N492" i="22" s="1"/>
  <c r="O365" i="23"/>
  <c r="A366" i="23"/>
  <c r="A494" i="22" s="1"/>
  <c r="B366" i="23"/>
  <c r="B494" i="22" s="1"/>
  <c r="C366" i="23"/>
  <c r="D366" i="23"/>
  <c r="E366" i="23"/>
  <c r="F366" i="23"/>
  <c r="G366" i="23"/>
  <c r="H366" i="23"/>
  <c r="I366" i="23"/>
  <c r="I494" i="22" s="1"/>
  <c r="J366" i="23"/>
  <c r="J494" i="22" s="1"/>
  <c r="K366" i="23"/>
  <c r="K494" i="22" s="1"/>
  <c r="L366" i="23"/>
  <c r="L494" i="22" s="1"/>
  <c r="M366" i="23"/>
  <c r="M494" i="22" s="1"/>
  <c r="N366" i="23"/>
  <c r="N494" i="22" s="1"/>
  <c r="O366" i="23"/>
  <c r="A367" i="23"/>
  <c r="A495" i="22" s="1"/>
  <c r="B367" i="23"/>
  <c r="B495" i="22" s="1"/>
  <c r="C367" i="23"/>
  <c r="D367" i="23"/>
  <c r="D495" i="22" s="1"/>
  <c r="E367" i="23"/>
  <c r="F367" i="23"/>
  <c r="F495" i="22" s="1"/>
  <c r="G367" i="23"/>
  <c r="G495" i="22" s="1"/>
  <c r="H367" i="23"/>
  <c r="I367" i="23"/>
  <c r="I495" i="22" s="1"/>
  <c r="J367" i="23"/>
  <c r="J495" i="22" s="1"/>
  <c r="K367" i="23"/>
  <c r="K495" i="22" s="1"/>
  <c r="L367" i="23"/>
  <c r="L495" i="22" s="1"/>
  <c r="M367" i="23"/>
  <c r="M495" i="22" s="1"/>
  <c r="N367" i="23"/>
  <c r="N495" i="22" s="1"/>
  <c r="O367" i="23"/>
  <c r="A368" i="23"/>
  <c r="A497" i="22" s="1"/>
  <c r="B368" i="23"/>
  <c r="B497" i="22" s="1"/>
  <c r="C368" i="23"/>
  <c r="D368" i="23"/>
  <c r="D497" i="22" s="1"/>
  <c r="E368" i="23"/>
  <c r="E497" i="22" s="1"/>
  <c r="F368" i="23"/>
  <c r="F497" i="22" s="1"/>
  <c r="G368" i="23"/>
  <c r="G497" i="22" s="1"/>
  <c r="H368" i="23"/>
  <c r="I368" i="23"/>
  <c r="I497" i="22" s="1"/>
  <c r="J368" i="23"/>
  <c r="J497" i="22" s="1"/>
  <c r="K368" i="23"/>
  <c r="K497" i="22" s="1"/>
  <c r="L368" i="23"/>
  <c r="L497" i="22" s="1"/>
  <c r="M368" i="23"/>
  <c r="M497" i="22" s="1"/>
  <c r="N368" i="23"/>
  <c r="N497" i="22" s="1"/>
  <c r="O368" i="23"/>
  <c r="A369" i="23"/>
  <c r="A498" i="22" s="1"/>
  <c r="B369" i="23"/>
  <c r="B498" i="22" s="1"/>
  <c r="C369" i="23"/>
  <c r="D369" i="23"/>
  <c r="D498" i="22" s="1"/>
  <c r="E369" i="23"/>
  <c r="E498" i="22" s="1"/>
  <c r="F369" i="23"/>
  <c r="F498" i="22" s="1"/>
  <c r="G369" i="23"/>
  <c r="G498" i="22" s="1"/>
  <c r="H369" i="23"/>
  <c r="I369" i="23"/>
  <c r="I498" i="22" s="1"/>
  <c r="J369" i="23"/>
  <c r="J498" i="22" s="1"/>
  <c r="K369" i="23"/>
  <c r="K498" i="22" s="1"/>
  <c r="L369" i="23"/>
  <c r="L498" i="22" s="1"/>
  <c r="M369" i="23"/>
  <c r="M498" i="22" s="1"/>
  <c r="N369" i="23"/>
  <c r="N498" i="22" s="1"/>
  <c r="O369" i="23"/>
  <c r="A370" i="23"/>
  <c r="A500" i="22" s="1"/>
  <c r="B370" i="23"/>
  <c r="B500" i="22" s="1"/>
  <c r="C370" i="23"/>
  <c r="D370" i="23"/>
  <c r="D500" i="22" s="1"/>
  <c r="E370" i="23"/>
  <c r="F370" i="23"/>
  <c r="F500" i="22" s="1"/>
  <c r="G370" i="23"/>
  <c r="G500" i="22" s="1"/>
  <c r="H370" i="23"/>
  <c r="I370" i="23"/>
  <c r="I500" i="22" s="1"/>
  <c r="J370" i="23"/>
  <c r="J500" i="22" s="1"/>
  <c r="K370" i="23"/>
  <c r="K500" i="22" s="1"/>
  <c r="L370" i="23"/>
  <c r="L500" i="22" s="1"/>
  <c r="M370" i="23"/>
  <c r="M500" i="22" s="1"/>
  <c r="N370" i="23"/>
  <c r="N500" i="22" s="1"/>
  <c r="O370" i="23"/>
  <c r="A371" i="23"/>
  <c r="A501" i="22" s="1"/>
  <c r="B371" i="23"/>
  <c r="B501" i="22" s="1"/>
  <c r="C371" i="23"/>
  <c r="D371" i="23"/>
  <c r="E371" i="23"/>
  <c r="F371" i="23"/>
  <c r="F501" i="22" s="1"/>
  <c r="G371" i="23"/>
  <c r="G501" i="22" s="1"/>
  <c r="H371" i="23"/>
  <c r="I371" i="23"/>
  <c r="I501" i="22" s="1"/>
  <c r="J371" i="23"/>
  <c r="J501" i="22" s="1"/>
  <c r="K371" i="23"/>
  <c r="K501" i="22" s="1"/>
  <c r="L371" i="23"/>
  <c r="L501" i="22" s="1"/>
  <c r="M371" i="23"/>
  <c r="M501" i="22" s="1"/>
  <c r="N371" i="23"/>
  <c r="N501" i="22" s="1"/>
  <c r="O371" i="23"/>
  <c r="A372" i="23"/>
  <c r="A503" i="22" s="1"/>
  <c r="B372" i="23"/>
  <c r="B503" i="22" s="1"/>
  <c r="C372" i="23"/>
  <c r="D372" i="23"/>
  <c r="D503" i="22" s="1"/>
  <c r="E372" i="23"/>
  <c r="E503" i="22" s="1"/>
  <c r="F372" i="23"/>
  <c r="F503" i="22" s="1"/>
  <c r="G372" i="23"/>
  <c r="G503" i="22" s="1"/>
  <c r="H372" i="23"/>
  <c r="I372" i="23"/>
  <c r="I503" i="22" s="1"/>
  <c r="J372" i="23"/>
  <c r="J503" i="22" s="1"/>
  <c r="K372" i="23"/>
  <c r="K503" i="22" s="1"/>
  <c r="L372" i="23"/>
  <c r="L503" i="22" s="1"/>
  <c r="M372" i="23"/>
  <c r="M503" i="22" s="1"/>
  <c r="N372" i="23"/>
  <c r="N503" i="22" s="1"/>
  <c r="O372" i="23"/>
  <c r="A373" i="23"/>
  <c r="A504" i="22" s="1"/>
  <c r="B373" i="23"/>
  <c r="B504" i="22" s="1"/>
  <c r="C373" i="23"/>
  <c r="D373" i="23"/>
  <c r="D504" i="22" s="1"/>
  <c r="E373" i="23"/>
  <c r="E504" i="22" s="1"/>
  <c r="F373" i="23"/>
  <c r="F504" i="22" s="1"/>
  <c r="G373" i="23"/>
  <c r="G504" i="22" s="1"/>
  <c r="H373" i="23"/>
  <c r="I373" i="23"/>
  <c r="I504" i="22" s="1"/>
  <c r="J373" i="23"/>
  <c r="J504" i="22" s="1"/>
  <c r="K373" i="23"/>
  <c r="K504" i="22" s="1"/>
  <c r="L373" i="23"/>
  <c r="L504" i="22" s="1"/>
  <c r="M373" i="23"/>
  <c r="M504" i="22" s="1"/>
  <c r="N373" i="23"/>
  <c r="N504" i="22" s="1"/>
  <c r="O373" i="23"/>
  <c r="A374" i="23"/>
  <c r="A506" i="22" s="1"/>
  <c r="B374" i="23"/>
  <c r="B506" i="22" s="1"/>
  <c r="C374" i="23"/>
  <c r="D374" i="23"/>
  <c r="D506" i="22" s="1"/>
  <c r="E374" i="23"/>
  <c r="E506" i="22" s="1"/>
  <c r="F374" i="23"/>
  <c r="F506" i="22" s="1"/>
  <c r="G374" i="23"/>
  <c r="H374" i="23"/>
  <c r="I374" i="23"/>
  <c r="I506" i="22" s="1"/>
  <c r="J374" i="23"/>
  <c r="J506" i="22" s="1"/>
  <c r="K374" i="23"/>
  <c r="K506" i="22" s="1"/>
  <c r="L374" i="23"/>
  <c r="L506" i="22" s="1"/>
  <c r="M374" i="23"/>
  <c r="M506" i="22" s="1"/>
  <c r="N374" i="23"/>
  <c r="N506" i="22" s="1"/>
  <c r="O374" i="23"/>
  <c r="A375" i="23"/>
  <c r="A507" i="22" s="1"/>
  <c r="B375" i="23"/>
  <c r="B507" i="22" s="1"/>
  <c r="C375" i="23"/>
  <c r="D375" i="23"/>
  <c r="D507" i="22" s="1"/>
  <c r="E375" i="23"/>
  <c r="F375" i="23"/>
  <c r="F507" i="22" s="1"/>
  <c r="G375" i="23"/>
  <c r="G507" i="22" s="1"/>
  <c r="H375" i="23"/>
  <c r="I375" i="23"/>
  <c r="I507" i="22" s="1"/>
  <c r="J375" i="23"/>
  <c r="J507" i="22" s="1"/>
  <c r="K375" i="23"/>
  <c r="K507" i="22" s="1"/>
  <c r="L375" i="23"/>
  <c r="L507" i="22" s="1"/>
  <c r="M375" i="23"/>
  <c r="M507" i="22" s="1"/>
  <c r="N375" i="23"/>
  <c r="N507" i="22" s="1"/>
  <c r="O375" i="23"/>
  <c r="A376" i="23"/>
  <c r="A509" i="22" s="1"/>
  <c r="B376" i="23"/>
  <c r="B509" i="22" s="1"/>
  <c r="C376" i="23"/>
  <c r="D376" i="23"/>
  <c r="D509" i="22" s="1"/>
  <c r="E376" i="23"/>
  <c r="E509" i="22" s="1"/>
  <c r="F376" i="23"/>
  <c r="F509" i="22" s="1"/>
  <c r="G376" i="23"/>
  <c r="G509" i="22" s="1"/>
  <c r="H376" i="23"/>
  <c r="I376" i="23"/>
  <c r="I509" i="22" s="1"/>
  <c r="J376" i="23"/>
  <c r="J509" i="22" s="1"/>
  <c r="K376" i="23"/>
  <c r="K509" i="22" s="1"/>
  <c r="L376" i="23"/>
  <c r="L509" i="22" s="1"/>
  <c r="M376" i="23"/>
  <c r="M509" i="22" s="1"/>
  <c r="N376" i="23"/>
  <c r="N509" i="22" s="1"/>
  <c r="O376" i="23"/>
  <c r="A377" i="23"/>
  <c r="A510" i="22" s="1"/>
  <c r="B377" i="23"/>
  <c r="B510" i="22" s="1"/>
  <c r="C377" i="23"/>
  <c r="D377" i="23"/>
  <c r="D510" i="22" s="1"/>
  <c r="E377" i="23"/>
  <c r="E510" i="22" s="1"/>
  <c r="F377" i="23"/>
  <c r="F510" i="22" s="1"/>
  <c r="G377" i="23"/>
  <c r="G510" i="22" s="1"/>
  <c r="H377" i="23"/>
  <c r="I377" i="23"/>
  <c r="I510" i="22" s="1"/>
  <c r="J377" i="23"/>
  <c r="J510" i="22" s="1"/>
  <c r="K377" i="23"/>
  <c r="K510" i="22" s="1"/>
  <c r="L377" i="23"/>
  <c r="L510" i="22" s="1"/>
  <c r="M377" i="23"/>
  <c r="M510" i="22" s="1"/>
  <c r="N377" i="23"/>
  <c r="N510" i="22" s="1"/>
  <c r="O377" i="23"/>
  <c r="A378" i="23"/>
  <c r="A512" i="22" s="1"/>
  <c r="B378" i="23"/>
  <c r="B512" i="22" s="1"/>
  <c r="C378" i="23"/>
  <c r="D378" i="23"/>
  <c r="D512" i="22" s="1"/>
  <c r="E378" i="23"/>
  <c r="F378" i="23"/>
  <c r="F512" i="22" s="1"/>
  <c r="G378" i="23"/>
  <c r="G512" i="22" s="1"/>
  <c r="H378" i="23"/>
  <c r="I378" i="23"/>
  <c r="I512" i="22" s="1"/>
  <c r="J378" i="23"/>
  <c r="J512" i="22" s="1"/>
  <c r="K378" i="23"/>
  <c r="K512" i="22" s="1"/>
  <c r="L378" i="23"/>
  <c r="L512" i="22" s="1"/>
  <c r="M378" i="23"/>
  <c r="M512" i="22" s="1"/>
  <c r="N378" i="23"/>
  <c r="N512" i="22" s="1"/>
  <c r="O378" i="23"/>
  <c r="A379" i="23"/>
  <c r="A513" i="22" s="1"/>
  <c r="B379" i="23"/>
  <c r="B513" i="22" s="1"/>
  <c r="C379" i="23"/>
  <c r="D379" i="23"/>
  <c r="D513" i="22" s="1"/>
  <c r="E379" i="23"/>
  <c r="F379" i="23"/>
  <c r="F513" i="22" s="1"/>
  <c r="G379" i="23"/>
  <c r="G513" i="22" s="1"/>
  <c r="H379" i="23"/>
  <c r="I379" i="23"/>
  <c r="I513" i="22" s="1"/>
  <c r="J379" i="23"/>
  <c r="J513" i="22" s="1"/>
  <c r="K379" i="23"/>
  <c r="K513" i="22" s="1"/>
  <c r="L379" i="23"/>
  <c r="L513" i="22" s="1"/>
  <c r="M379" i="23"/>
  <c r="M513" i="22" s="1"/>
  <c r="N379" i="23"/>
  <c r="N513" i="22" s="1"/>
  <c r="O379" i="23"/>
  <c r="A380" i="23"/>
  <c r="A515" i="22" s="1"/>
  <c r="B380" i="23"/>
  <c r="B515" i="22" s="1"/>
  <c r="C380" i="23"/>
  <c r="D380" i="23"/>
  <c r="D515" i="22" s="1"/>
  <c r="E380" i="23"/>
  <c r="E515" i="22" s="1"/>
  <c r="F380" i="23"/>
  <c r="F515" i="22" s="1"/>
  <c r="G380" i="23"/>
  <c r="G515" i="22" s="1"/>
  <c r="H380" i="23"/>
  <c r="I380" i="23"/>
  <c r="I515" i="22" s="1"/>
  <c r="J380" i="23"/>
  <c r="J515" i="22" s="1"/>
  <c r="K380" i="23"/>
  <c r="K515" i="22" s="1"/>
  <c r="L380" i="23"/>
  <c r="L515" i="22" s="1"/>
  <c r="M380" i="23"/>
  <c r="M515" i="22" s="1"/>
  <c r="N380" i="23"/>
  <c r="N515" i="22" s="1"/>
  <c r="O380" i="23"/>
  <c r="A381" i="23"/>
  <c r="B381" i="23"/>
  <c r="C381" i="23"/>
  <c r="D381" i="23"/>
  <c r="D516" i="22" s="1"/>
  <c r="E381" i="23"/>
  <c r="E516" i="22" s="1"/>
  <c r="F381" i="23"/>
  <c r="F516" i="22" s="1"/>
  <c r="G381" i="23"/>
  <c r="G516" i="22" s="1"/>
  <c r="H381" i="23"/>
  <c r="I381" i="23"/>
  <c r="I516" i="22" s="1"/>
  <c r="J381" i="23"/>
  <c r="J516" i="22" s="1"/>
  <c r="K381" i="23"/>
  <c r="K516" i="22" s="1"/>
  <c r="L381" i="23"/>
  <c r="L516" i="22" s="1"/>
  <c r="M381" i="23"/>
  <c r="M516" i="22" s="1"/>
  <c r="N381" i="23"/>
  <c r="N516" i="22" s="1"/>
  <c r="O381" i="23"/>
  <c r="A382" i="23"/>
  <c r="A518" i="22" s="1"/>
  <c r="B382" i="23"/>
  <c r="B518" i="22" s="1"/>
  <c r="C382" i="23"/>
  <c r="D382" i="23"/>
  <c r="D518" i="22" s="1"/>
  <c r="E382" i="23"/>
  <c r="F382" i="23"/>
  <c r="F518" i="22" s="1"/>
  <c r="G382" i="23"/>
  <c r="G518" i="22" s="1"/>
  <c r="H382" i="23"/>
  <c r="I382" i="23"/>
  <c r="I518" i="22" s="1"/>
  <c r="J382" i="23"/>
  <c r="J518" i="22" s="1"/>
  <c r="K382" i="23"/>
  <c r="K518" i="22" s="1"/>
  <c r="L382" i="23"/>
  <c r="L518" i="22" s="1"/>
  <c r="M382" i="23"/>
  <c r="M518" i="22" s="1"/>
  <c r="N382" i="23"/>
  <c r="N518" i="22" s="1"/>
  <c r="O382" i="23"/>
  <c r="A383" i="23"/>
  <c r="A519" i="22" s="1"/>
  <c r="B383" i="23"/>
  <c r="B519" i="22" s="1"/>
  <c r="C383" i="23"/>
  <c r="D383" i="23"/>
  <c r="D519" i="22" s="1"/>
  <c r="E383" i="23"/>
  <c r="E519" i="22" s="1"/>
  <c r="F383" i="23"/>
  <c r="F519" i="22" s="1"/>
  <c r="G383" i="23"/>
  <c r="G519" i="22" s="1"/>
  <c r="H383" i="23"/>
  <c r="I383" i="23"/>
  <c r="I519" i="22" s="1"/>
  <c r="J383" i="23"/>
  <c r="J519" i="22" s="1"/>
  <c r="K383" i="23"/>
  <c r="K519" i="22" s="1"/>
  <c r="L383" i="23"/>
  <c r="L519" i="22" s="1"/>
  <c r="M383" i="23"/>
  <c r="M519" i="22" s="1"/>
  <c r="N383" i="23"/>
  <c r="N519" i="22" s="1"/>
  <c r="O383" i="23"/>
  <c r="A384" i="23"/>
  <c r="A521" i="22" s="1"/>
  <c r="B384" i="23"/>
  <c r="B521" i="22" s="1"/>
  <c r="C384" i="23"/>
  <c r="D384" i="23"/>
  <c r="D521" i="22" s="1"/>
  <c r="E384" i="23"/>
  <c r="E521" i="22" s="1"/>
  <c r="F384" i="23"/>
  <c r="F521" i="22" s="1"/>
  <c r="G384" i="23"/>
  <c r="G521" i="22" s="1"/>
  <c r="H384" i="23"/>
  <c r="I384" i="23"/>
  <c r="I521" i="22" s="1"/>
  <c r="J384" i="23"/>
  <c r="J521" i="22" s="1"/>
  <c r="K384" i="23"/>
  <c r="K521" i="22" s="1"/>
  <c r="L384" i="23"/>
  <c r="L521" i="22" s="1"/>
  <c r="M384" i="23"/>
  <c r="M521" i="22" s="1"/>
  <c r="N384" i="23"/>
  <c r="N521" i="22" s="1"/>
  <c r="O384" i="23"/>
  <c r="A385" i="23"/>
  <c r="A522" i="22" s="1"/>
  <c r="B385" i="23"/>
  <c r="B522" i="22" s="1"/>
  <c r="C385" i="23"/>
  <c r="D385" i="23"/>
  <c r="D522" i="22" s="1"/>
  <c r="E385" i="23"/>
  <c r="E522" i="22" s="1"/>
  <c r="F385" i="23"/>
  <c r="F522" i="22" s="1"/>
  <c r="G385" i="23"/>
  <c r="G522" i="22" s="1"/>
  <c r="H385" i="23"/>
  <c r="I385" i="23"/>
  <c r="I522" i="22" s="1"/>
  <c r="J385" i="23"/>
  <c r="J522" i="22" s="1"/>
  <c r="K385" i="23"/>
  <c r="K522" i="22" s="1"/>
  <c r="L385" i="23"/>
  <c r="L522" i="22" s="1"/>
  <c r="M385" i="23"/>
  <c r="M522" i="22" s="1"/>
  <c r="N385" i="23"/>
  <c r="N522" i="22" s="1"/>
  <c r="O385" i="23"/>
  <c r="A386" i="23"/>
  <c r="A524" i="22" s="1"/>
  <c r="B386" i="23"/>
  <c r="B524" i="22" s="1"/>
  <c r="C386" i="23"/>
  <c r="D386" i="23"/>
  <c r="E386" i="23"/>
  <c r="F386" i="23"/>
  <c r="G386" i="23"/>
  <c r="H386" i="23"/>
  <c r="I386" i="23"/>
  <c r="I524" i="22" s="1"/>
  <c r="J386" i="23"/>
  <c r="J524" i="22" s="1"/>
  <c r="K386" i="23"/>
  <c r="K524" i="22" s="1"/>
  <c r="L386" i="23"/>
  <c r="L524" i="22" s="1"/>
  <c r="M386" i="23"/>
  <c r="M524" i="22" s="1"/>
  <c r="N386" i="23"/>
  <c r="N524" i="22" s="1"/>
  <c r="O386" i="23"/>
  <c r="A387" i="23"/>
  <c r="A525" i="22" s="1"/>
  <c r="B387" i="23"/>
  <c r="B525" i="22" s="1"/>
  <c r="C387" i="23"/>
  <c r="D387" i="23"/>
  <c r="D525" i="22" s="1"/>
  <c r="E387" i="23"/>
  <c r="E525" i="22" s="1"/>
  <c r="F387" i="23"/>
  <c r="F525" i="22" s="1"/>
  <c r="G387" i="23"/>
  <c r="G525" i="22" s="1"/>
  <c r="H387" i="23"/>
  <c r="I387" i="23"/>
  <c r="I525" i="22" s="1"/>
  <c r="J387" i="23"/>
  <c r="J525" i="22" s="1"/>
  <c r="K387" i="23"/>
  <c r="K525" i="22" s="1"/>
  <c r="L387" i="23"/>
  <c r="L525" i="22" s="1"/>
  <c r="M387" i="23"/>
  <c r="M525" i="22" s="1"/>
  <c r="N387" i="23"/>
  <c r="N525" i="22" s="1"/>
  <c r="O387" i="23"/>
  <c r="A388" i="23"/>
  <c r="A527" i="22" s="1"/>
  <c r="B388" i="23"/>
  <c r="B527" i="22" s="1"/>
  <c r="C388" i="23"/>
  <c r="D388" i="23"/>
  <c r="D527" i="22" s="1"/>
  <c r="E388" i="23"/>
  <c r="E527" i="22" s="1"/>
  <c r="F388" i="23"/>
  <c r="F527" i="22" s="1"/>
  <c r="G388" i="23"/>
  <c r="G527" i="22" s="1"/>
  <c r="H388" i="23"/>
  <c r="I388" i="23"/>
  <c r="I527" i="22" s="1"/>
  <c r="J388" i="23"/>
  <c r="J527" i="22" s="1"/>
  <c r="K388" i="23"/>
  <c r="K527" i="22" s="1"/>
  <c r="L388" i="23"/>
  <c r="L527" i="22" s="1"/>
  <c r="M388" i="23"/>
  <c r="M527" i="22" s="1"/>
  <c r="N388" i="23"/>
  <c r="N527" i="22" s="1"/>
  <c r="O388" i="23"/>
  <c r="A389" i="23"/>
  <c r="A528" i="22" s="1"/>
  <c r="B389" i="23"/>
  <c r="B528" i="22" s="1"/>
  <c r="C389" i="23"/>
  <c r="D389" i="23"/>
  <c r="D528" i="22" s="1"/>
  <c r="E389" i="23"/>
  <c r="E528" i="22" s="1"/>
  <c r="F389" i="23"/>
  <c r="F528" i="22" s="1"/>
  <c r="G389" i="23"/>
  <c r="G528" i="22" s="1"/>
  <c r="H389" i="23"/>
  <c r="I389" i="23"/>
  <c r="I528" i="22" s="1"/>
  <c r="J389" i="23"/>
  <c r="J528" i="22" s="1"/>
  <c r="K389" i="23"/>
  <c r="K528" i="22" s="1"/>
  <c r="L389" i="23"/>
  <c r="L528" i="22" s="1"/>
  <c r="M389" i="23"/>
  <c r="M528" i="22" s="1"/>
  <c r="N389" i="23"/>
  <c r="N528" i="22" s="1"/>
  <c r="O389" i="23"/>
  <c r="A390" i="23"/>
  <c r="A530" i="22" s="1"/>
  <c r="B390" i="23"/>
  <c r="B530" i="22" s="1"/>
  <c r="C390" i="23"/>
  <c r="D390" i="23"/>
  <c r="D530" i="22" s="1"/>
  <c r="E390" i="23"/>
  <c r="F390" i="23"/>
  <c r="F530" i="22" s="1"/>
  <c r="G390" i="23"/>
  <c r="G530" i="22" s="1"/>
  <c r="H390" i="23"/>
  <c r="I390" i="23"/>
  <c r="I530" i="22" s="1"/>
  <c r="J390" i="23"/>
  <c r="J530" i="22" s="1"/>
  <c r="K390" i="23"/>
  <c r="K530" i="22" s="1"/>
  <c r="L390" i="23"/>
  <c r="L530" i="22" s="1"/>
  <c r="M390" i="23"/>
  <c r="M530" i="22" s="1"/>
  <c r="N390" i="23"/>
  <c r="N530" i="22" s="1"/>
  <c r="O390" i="23"/>
  <c r="A391" i="23"/>
  <c r="A531" i="22" s="1"/>
  <c r="B391" i="23"/>
  <c r="B531" i="22" s="1"/>
  <c r="C391" i="23"/>
  <c r="D391" i="23"/>
  <c r="D531" i="22" s="1"/>
  <c r="E391" i="23"/>
  <c r="F391" i="23"/>
  <c r="F531" i="22" s="1"/>
  <c r="G391" i="23"/>
  <c r="G531" i="22" s="1"/>
  <c r="H391" i="23"/>
  <c r="I391" i="23"/>
  <c r="I531" i="22" s="1"/>
  <c r="J391" i="23"/>
  <c r="J531" i="22" s="1"/>
  <c r="K391" i="23"/>
  <c r="K531" i="22" s="1"/>
  <c r="L391" i="23"/>
  <c r="L531" i="22" s="1"/>
  <c r="M391" i="23"/>
  <c r="M531" i="22" s="1"/>
  <c r="N391" i="23"/>
  <c r="N531" i="22" s="1"/>
  <c r="O391" i="23"/>
  <c r="A392" i="23"/>
  <c r="A533" i="22" s="1"/>
  <c r="B392" i="23"/>
  <c r="B533" i="22" s="1"/>
  <c r="C392" i="23"/>
  <c r="D392" i="23"/>
  <c r="D533" i="22" s="1"/>
  <c r="E392" i="23"/>
  <c r="E533" i="22" s="1"/>
  <c r="F392" i="23"/>
  <c r="F533" i="22" s="1"/>
  <c r="G392" i="23"/>
  <c r="G533" i="22" s="1"/>
  <c r="H392" i="23"/>
  <c r="I392" i="23"/>
  <c r="I533" i="22" s="1"/>
  <c r="J392" i="23"/>
  <c r="J533" i="22" s="1"/>
  <c r="K392" i="23"/>
  <c r="K533" i="22" s="1"/>
  <c r="L392" i="23"/>
  <c r="L533" i="22" s="1"/>
  <c r="M392" i="23"/>
  <c r="M533" i="22" s="1"/>
  <c r="N392" i="23"/>
  <c r="N533" i="22" s="1"/>
  <c r="O392" i="23"/>
  <c r="A393" i="23"/>
  <c r="A534" i="22" s="1"/>
  <c r="B393" i="23"/>
  <c r="B534" i="22" s="1"/>
  <c r="C393" i="23"/>
  <c r="D393" i="23"/>
  <c r="D534" i="22" s="1"/>
  <c r="E393" i="23"/>
  <c r="E534" i="22" s="1"/>
  <c r="F393" i="23"/>
  <c r="F534" i="22" s="1"/>
  <c r="G393" i="23"/>
  <c r="G534" i="22" s="1"/>
  <c r="H393" i="23"/>
  <c r="I393" i="23"/>
  <c r="I534" i="22" s="1"/>
  <c r="J393" i="23"/>
  <c r="J534" i="22" s="1"/>
  <c r="K393" i="23"/>
  <c r="K534" i="22" s="1"/>
  <c r="L393" i="23"/>
  <c r="L534" i="22" s="1"/>
  <c r="M393" i="23"/>
  <c r="M534" i="22" s="1"/>
  <c r="N393" i="23"/>
  <c r="N534" i="22" s="1"/>
  <c r="O393" i="23"/>
  <c r="A394" i="23"/>
  <c r="A536" i="22" s="1"/>
  <c r="B394" i="23"/>
  <c r="B536" i="22" s="1"/>
  <c r="C394" i="23"/>
  <c r="D394" i="23"/>
  <c r="D536" i="22" s="1"/>
  <c r="E394" i="23"/>
  <c r="F394" i="23"/>
  <c r="F536" i="22" s="1"/>
  <c r="G394" i="23"/>
  <c r="G536" i="22" s="1"/>
  <c r="H394" i="23"/>
  <c r="I394" i="23"/>
  <c r="I536" i="22" s="1"/>
  <c r="J394" i="23"/>
  <c r="J536" i="22" s="1"/>
  <c r="K394" i="23"/>
  <c r="K536" i="22" s="1"/>
  <c r="L394" i="23"/>
  <c r="L536" i="22" s="1"/>
  <c r="M394" i="23"/>
  <c r="M536" i="22" s="1"/>
  <c r="N394" i="23"/>
  <c r="N536" i="22" s="1"/>
  <c r="O394" i="23"/>
  <c r="A395" i="23"/>
  <c r="A537" i="22" s="1"/>
  <c r="B395" i="23"/>
  <c r="B537" i="22" s="1"/>
  <c r="C395" i="23"/>
  <c r="D395" i="23"/>
  <c r="E395" i="23"/>
  <c r="E537" i="22" s="1"/>
  <c r="F395" i="23"/>
  <c r="F537" i="22" s="1"/>
  <c r="G395" i="23"/>
  <c r="G537" i="22" s="1"/>
  <c r="H395" i="23"/>
  <c r="I395" i="23"/>
  <c r="I537" i="22" s="1"/>
  <c r="J395" i="23"/>
  <c r="J537" i="22" s="1"/>
  <c r="K395" i="23"/>
  <c r="K537" i="22" s="1"/>
  <c r="L395" i="23"/>
  <c r="L537" i="22" s="1"/>
  <c r="M395" i="23"/>
  <c r="M537" i="22" s="1"/>
  <c r="N395" i="23"/>
  <c r="N537" i="22" s="1"/>
  <c r="O395" i="23"/>
  <c r="A396" i="23"/>
  <c r="A539" i="22" s="1"/>
  <c r="B396" i="23"/>
  <c r="B539" i="22" s="1"/>
  <c r="C396" i="23"/>
  <c r="D396" i="23"/>
  <c r="D539" i="22" s="1"/>
  <c r="E396" i="23"/>
  <c r="E539" i="22" s="1"/>
  <c r="F396" i="23"/>
  <c r="F539" i="22" s="1"/>
  <c r="G396" i="23"/>
  <c r="G539" i="22" s="1"/>
  <c r="H396" i="23"/>
  <c r="I396" i="23"/>
  <c r="I539" i="22" s="1"/>
  <c r="J396" i="23"/>
  <c r="J539" i="22" s="1"/>
  <c r="K396" i="23"/>
  <c r="K539" i="22" s="1"/>
  <c r="L396" i="23"/>
  <c r="L539" i="22" s="1"/>
  <c r="M396" i="23"/>
  <c r="M539" i="22" s="1"/>
  <c r="N396" i="23"/>
  <c r="N539" i="22" s="1"/>
  <c r="O396" i="23"/>
  <c r="A397" i="23"/>
  <c r="B397" i="23"/>
  <c r="C397" i="23"/>
  <c r="D397" i="23"/>
  <c r="D540" i="22" s="1"/>
  <c r="E397" i="23"/>
  <c r="E540" i="22" s="1"/>
  <c r="F397" i="23"/>
  <c r="F540" i="22" s="1"/>
  <c r="G397" i="23"/>
  <c r="G540" i="22" s="1"/>
  <c r="H397" i="23"/>
  <c r="I397" i="23"/>
  <c r="I540" i="22" s="1"/>
  <c r="J397" i="23"/>
  <c r="J540" i="22" s="1"/>
  <c r="K397" i="23"/>
  <c r="K540" i="22" s="1"/>
  <c r="L397" i="23"/>
  <c r="L540" i="22" s="1"/>
  <c r="M397" i="23"/>
  <c r="M540" i="22" s="1"/>
  <c r="N397" i="23"/>
  <c r="N540" i="22" s="1"/>
  <c r="O397" i="23"/>
  <c r="A398" i="23"/>
  <c r="A542" i="22" s="1"/>
  <c r="B398" i="23"/>
  <c r="B542" i="22" s="1"/>
  <c r="C398" i="23"/>
  <c r="D398" i="23"/>
  <c r="D542" i="22" s="1"/>
  <c r="E398" i="23"/>
  <c r="E542" i="22" s="1"/>
  <c r="F398" i="23"/>
  <c r="F542" i="22" s="1"/>
  <c r="G398" i="23"/>
  <c r="G542" i="22" s="1"/>
  <c r="H398" i="23"/>
  <c r="I398" i="23"/>
  <c r="I542" i="22" s="1"/>
  <c r="J398" i="23"/>
  <c r="J542" i="22" s="1"/>
  <c r="K398" i="23"/>
  <c r="K542" i="22" s="1"/>
  <c r="L398" i="23"/>
  <c r="L542" i="22" s="1"/>
  <c r="M398" i="23"/>
  <c r="M542" i="22" s="1"/>
  <c r="N398" i="23"/>
  <c r="N542" i="22" s="1"/>
  <c r="O398" i="23"/>
  <c r="A399" i="23"/>
  <c r="A543" i="22" s="1"/>
  <c r="B399" i="23"/>
  <c r="B543" i="22" s="1"/>
  <c r="C399" i="23"/>
  <c r="D399" i="23"/>
  <c r="D543" i="22" s="1"/>
  <c r="E399" i="23"/>
  <c r="E543" i="22" s="1"/>
  <c r="F399" i="23"/>
  <c r="F543" i="22" s="1"/>
  <c r="G399" i="23"/>
  <c r="G543" i="22" s="1"/>
  <c r="H399" i="23"/>
  <c r="I399" i="23"/>
  <c r="I543" i="22" s="1"/>
  <c r="J399" i="23"/>
  <c r="J543" i="22" s="1"/>
  <c r="K399" i="23"/>
  <c r="K543" i="22" s="1"/>
  <c r="L399" i="23"/>
  <c r="L543" i="22" s="1"/>
  <c r="M399" i="23"/>
  <c r="M543" i="22" s="1"/>
  <c r="N399" i="23"/>
  <c r="N543" i="22" s="1"/>
  <c r="O399" i="23"/>
  <c r="A400" i="23"/>
  <c r="A545" i="22" s="1"/>
  <c r="B400" i="23"/>
  <c r="B545" i="22" s="1"/>
  <c r="C400" i="23"/>
  <c r="D400" i="23"/>
  <c r="D545" i="22" s="1"/>
  <c r="E400" i="23"/>
  <c r="E545" i="22" s="1"/>
  <c r="F400" i="23"/>
  <c r="F545" i="22" s="1"/>
  <c r="G400" i="23"/>
  <c r="G545" i="22" s="1"/>
  <c r="H400" i="23"/>
  <c r="I400" i="23"/>
  <c r="I545" i="22" s="1"/>
  <c r="J400" i="23"/>
  <c r="J545" i="22" s="1"/>
  <c r="K400" i="23"/>
  <c r="K545" i="22" s="1"/>
  <c r="L400" i="23"/>
  <c r="L545" i="22" s="1"/>
  <c r="M400" i="23"/>
  <c r="M545" i="22" s="1"/>
  <c r="N400" i="23"/>
  <c r="N545" i="22" s="1"/>
  <c r="O400" i="23"/>
  <c r="A401" i="23"/>
  <c r="A546" i="22" s="1"/>
  <c r="B401" i="23"/>
  <c r="B546" i="22" s="1"/>
  <c r="C401" i="23"/>
  <c r="D401" i="23"/>
  <c r="D546" i="22" s="1"/>
  <c r="E401" i="23"/>
  <c r="E546" i="22" s="1"/>
  <c r="F401" i="23"/>
  <c r="F546" i="22" s="1"/>
  <c r="G401" i="23"/>
  <c r="G546" i="22" s="1"/>
  <c r="H401" i="23"/>
  <c r="I401" i="23"/>
  <c r="I546" i="22" s="1"/>
  <c r="J401" i="23"/>
  <c r="J546" i="22" s="1"/>
  <c r="K401" i="23"/>
  <c r="K546" i="22" s="1"/>
  <c r="L401" i="23"/>
  <c r="L546" i="22" s="1"/>
  <c r="M401" i="23"/>
  <c r="M546" i="22" s="1"/>
  <c r="N401" i="23"/>
  <c r="N546" i="22" s="1"/>
  <c r="O401" i="23"/>
  <c r="A402" i="23"/>
  <c r="A548" i="22" s="1"/>
  <c r="B402" i="23"/>
  <c r="B548" i="22" s="1"/>
  <c r="C402" i="23"/>
  <c r="D402" i="23"/>
  <c r="D548" i="22" s="1"/>
  <c r="E402" i="23"/>
  <c r="E548" i="22" s="1"/>
  <c r="F402" i="23"/>
  <c r="F548" i="22" s="1"/>
  <c r="G402" i="23"/>
  <c r="G548" i="22" s="1"/>
  <c r="H402" i="23"/>
  <c r="I402" i="23"/>
  <c r="I548" i="22" s="1"/>
  <c r="J402" i="23"/>
  <c r="J548" i="22" s="1"/>
  <c r="K402" i="23"/>
  <c r="K548" i="22" s="1"/>
  <c r="L402" i="23"/>
  <c r="L548" i="22" s="1"/>
  <c r="M402" i="23"/>
  <c r="M548" i="22" s="1"/>
  <c r="N402" i="23"/>
  <c r="N548" i="22" s="1"/>
  <c r="O402" i="23"/>
  <c r="A403" i="23"/>
  <c r="A549" i="22" s="1"/>
  <c r="B403" i="23"/>
  <c r="B549" i="22" s="1"/>
  <c r="C403" i="23"/>
  <c r="D403" i="23"/>
  <c r="D549" i="22" s="1"/>
  <c r="E403" i="23"/>
  <c r="E549" i="22" s="1"/>
  <c r="F403" i="23"/>
  <c r="F549" i="22" s="1"/>
  <c r="G403" i="23"/>
  <c r="G549" i="22" s="1"/>
  <c r="H403" i="23"/>
  <c r="I403" i="23"/>
  <c r="I549" i="22" s="1"/>
  <c r="J403" i="23"/>
  <c r="J549" i="22" s="1"/>
  <c r="K403" i="23"/>
  <c r="K549" i="22" s="1"/>
  <c r="L403" i="23"/>
  <c r="L549" i="22" s="1"/>
  <c r="M403" i="23"/>
  <c r="M549" i="22" s="1"/>
  <c r="N403" i="23"/>
  <c r="N549" i="22" s="1"/>
  <c r="O403" i="23"/>
  <c r="A404" i="23"/>
  <c r="A551" i="22" s="1"/>
  <c r="B404" i="23"/>
  <c r="B551" i="22" s="1"/>
  <c r="C404" i="23"/>
  <c r="D404" i="23"/>
  <c r="D551" i="22" s="1"/>
  <c r="E404" i="23"/>
  <c r="E551" i="22" s="1"/>
  <c r="F404" i="23"/>
  <c r="F551" i="22" s="1"/>
  <c r="G404" i="23"/>
  <c r="G551" i="22" s="1"/>
  <c r="H404" i="23"/>
  <c r="I404" i="23"/>
  <c r="I551" i="22" s="1"/>
  <c r="J404" i="23"/>
  <c r="J551" i="22" s="1"/>
  <c r="K404" i="23"/>
  <c r="K551" i="22" s="1"/>
  <c r="L404" i="23"/>
  <c r="L551" i="22" s="1"/>
  <c r="M404" i="23"/>
  <c r="M551" i="22" s="1"/>
  <c r="N404" i="23"/>
  <c r="N551" i="22" s="1"/>
  <c r="O404" i="23"/>
  <c r="A405" i="23"/>
  <c r="A552" i="22" s="1"/>
  <c r="B405" i="23"/>
  <c r="B552" i="22" s="1"/>
  <c r="C405" i="23"/>
  <c r="D405" i="23"/>
  <c r="D552" i="22" s="1"/>
  <c r="E405" i="23"/>
  <c r="E552" i="22" s="1"/>
  <c r="F405" i="23"/>
  <c r="F552" i="22" s="1"/>
  <c r="G405" i="23"/>
  <c r="G552" i="22" s="1"/>
  <c r="H405" i="23"/>
  <c r="I405" i="23"/>
  <c r="I552" i="22" s="1"/>
  <c r="J405" i="23"/>
  <c r="J552" i="22" s="1"/>
  <c r="K405" i="23"/>
  <c r="K552" i="22" s="1"/>
  <c r="L405" i="23"/>
  <c r="L552" i="22" s="1"/>
  <c r="M405" i="23"/>
  <c r="M552" i="22" s="1"/>
  <c r="N405" i="23"/>
  <c r="N552" i="22" s="1"/>
  <c r="O405" i="23"/>
  <c r="A406" i="23"/>
  <c r="A554" i="22" s="1"/>
  <c r="B406" i="23"/>
  <c r="B554" i="22" s="1"/>
  <c r="C406" i="23"/>
  <c r="D406" i="23"/>
  <c r="E406" i="23"/>
  <c r="F406" i="23"/>
  <c r="G406" i="23"/>
  <c r="H406" i="23"/>
  <c r="I406" i="23"/>
  <c r="I554" i="22" s="1"/>
  <c r="J406" i="23"/>
  <c r="J554" i="22" s="1"/>
  <c r="K406" i="23"/>
  <c r="K554" i="22" s="1"/>
  <c r="L406" i="23"/>
  <c r="L554" i="22" s="1"/>
  <c r="M406" i="23"/>
  <c r="M554" i="22" s="1"/>
  <c r="N406" i="23"/>
  <c r="N554" i="22" s="1"/>
  <c r="O406" i="23"/>
  <c r="A407" i="23"/>
  <c r="A555" i="22" s="1"/>
  <c r="B407" i="23"/>
  <c r="B555" i="22" s="1"/>
  <c r="C407" i="23"/>
  <c r="D407" i="23"/>
  <c r="D555" i="22" s="1"/>
  <c r="E407" i="23"/>
  <c r="F407" i="23"/>
  <c r="F555" i="22" s="1"/>
  <c r="G407" i="23"/>
  <c r="G555" i="22" s="1"/>
  <c r="H407" i="23"/>
  <c r="I407" i="23"/>
  <c r="I555" i="22" s="1"/>
  <c r="J407" i="23"/>
  <c r="J555" i="22" s="1"/>
  <c r="K407" i="23"/>
  <c r="K555" i="22" s="1"/>
  <c r="L407" i="23"/>
  <c r="L555" i="22" s="1"/>
  <c r="M407" i="23"/>
  <c r="M555" i="22" s="1"/>
  <c r="N407" i="23"/>
  <c r="N555" i="22" s="1"/>
  <c r="O407" i="23"/>
  <c r="A408" i="23"/>
  <c r="A557" i="22" s="1"/>
  <c r="B408" i="23"/>
  <c r="B557" i="22" s="1"/>
  <c r="C408" i="23"/>
  <c r="D408" i="23"/>
  <c r="D557" i="22" s="1"/>
  <c r="E408" i="23"/>
  <c r="E557" i="22" s="1"/>
  <c r="F408" i="23"/>
  <c r="F557" i="22" s="1"/>
  <c r="G408" i="23"/>
  <c r="G557" i="22" s="1"/>
  <c r="H408" i="23"/>
  <c r="I408" i="23"/>
  <c r="I557" i="22" s="1"/>
  <c r="J408" i="23"/>
  <c r="J557" i="22" s="1"/>
  <c r="K408" i="23"/>
  <c r="K557" i="22" s="1"/>
  <c r="L408" i="23"/>
  <c r="L557" i="22" s="1"/>
  <c r="M408" i="23"/>
  <c r="M557" i="22" s="1"/>
  <c r="N408" i="23"/>
  <c r="N557" i="22" s="1"/>
  <c r="O408" i="23"/>
  <c r="A409" i="23"/>
  <c r="A558" i="22" s="1"/>
  <c r="B409" i="23"/>
  <c r="B558" i="22" s="1"/>
  <c r="C409" i="23"/>
  <c r="D409" i="23"/>
  <c r="D558" i="22" s="1"/>
  <c r="E409" i="23"/>
  <c r="E558" i="22" s="1"/>
  <c r="F409" i="23"/>
  <c r="F558" i="22" s="1"/>
  <c r="G409" i="23"/>
  <c r="G558" i="22" s="1"/>
  <c r="H409" i="23"/>
  <c r="I409" i="23"/>
  <c r="I558" i="22" s="1"/>
  <c r="J409" i="23"/>
  <c r="J558" i="22" s="1"/>
  <c r="K409" i="23"/>
  <c r="K558" i="22" s="1"/>
  <c r="L409" i="23"/>
  <c r="L558" i="22" s="1"/>
  <c r="M409" i="23"/>
  <c r="M558" i="22" s="1"/>
  <c r="N409" i="23"/>
  <c r="N558" i="22" s="1"/>
  <c r="O409" i="23"/>
  <c r="A410" i="23"/>
  <c r="A560" i="22" s="1"/>
  <c r="B410" i="23"/>
  <c r="B560" i="22" s="1"/>
  <c r="C410" i="23"/>
  <c r="D410" i="23"/>
  <c r="D560" i="22" s="1"/>
  <c r="E410" i="23"/>
  <c r="E560" i="22" s="1"/>
  <c r="F410" i="23"/>
  <c r="F560" i="22" s="1"/>
  <c r="G410" i="23"/>
  <c r="G560" i="22" s="1"/>
  <c r="H410" i="23"/>
  <c r="I410" i="23"/>
  <c r="I560" i="22" s="1"/>
  <c r="J410" i="23"/>
  <c r="J560" i="22" s="1"/>
  <c r="K410" i="23"/>
  <c r="K560" i="22" s="1"/>
  <c r="L410" i="23"/>
  <c r="L560" i="22" s="1"/>
  <c r="M410" i="23"/>
  <c r="M560" i="22" s="1"/>
  <c r="N410" i="23"/>
  <c r="N560" i="22" s="1"/>
  <c r="O410" i="23"/>
  <c r="A411" i="23"/>
  <c r="A561" i="22" s="1"/>
  <c r="B411" i="23"/>
  <c r="B561" i="22" s="1"/>
  <c r="C411" i="23"/>
  <c r="D411" i="23"/>
  <c r="D561" i="22" s="1"/>
  <c r="E411" i="23"/>
  <c r="F411" i="23"/>
  <c r="F561" i="22" s="1"/>
  <c r="G411" i="23"/>
  <c r="G561" i="22" s="1"/>
  <c r="H411" i="23"/>
  <c r="I411" i="23"/>
  <c r="I561" i="22" s="1"/>
  <c r="J411" i="23"/>
  <c r="J561" i="22" s="1"/>
  <c r="K411" i="23"/>
  <c r="K561" i="22" s="1"/>
  <c r="L411" i="23"/>
  <c r="L561" i="22" s="1"/>
  <c r="M411" i="23"/>
  <c r="M561" i="22" s="1"/>
  <c r="N411" i="23"/>
  <c r="N561" i="22" s="1"/>
  <c r="O411" i="23"/>
  <c r="A412" i="23"/>
  <c r="A563" i="22" s="1"/>
  <c r="B412" i="23"/>
  <c r="B563" i="22" s="1"/>
  <c r="C412" i="23"/>
  <c r="D412" i="23"/>
  <c r="D563" i="22" s="1"/>
  <c r="E412" i="23"/>
  <c r="E563" i="22" s="1"/>
  <c r="F412" i="23"/>
  <c r="F563" i="22" s="1"/>
  <c r="G412" i="23"/>
  <c r="G563" i="22" s="1"/>
  <c r="H412" i="23"/>
  <c r="I412" i="23"/>
  <c r="I563" i="22" s="1"/>
  <c r="J412" i="23"/>
  <c r="J563" i="22" s="1"/>
  <c r="K412" i="23"/>
  <c r="K563" i="22" s="1"/>
  <c r="L412" i="23"/>
  <c r="L563" i="22" s="1"/>
  <c r="M412" i="23"/>
  <c r="M563" i="22" s="1"/>
  <c r="N412" i="23"/>
  <c r="N563" i="22" s="1"/>
  <c r="O412" i="23"/>
  <c r="A413" i="23"/>
  <c r="A564" i="22" s="1"/>
  <c r="B413" i="23"/>
  <c r="B564" i="22" s="1"/>
  <c r="C413" i="23"/>
  <c r="D413" i="23"/>
  <c r="D564" i="22" s="1"/>
  <c r="E413" i="23"/>
  <c r="E564" i="22" s="1"/>
  <c r="F413" i="23"/>
  <c r="F564" i="22" s="1"/>
  <c r="G413" i="23"/>
  <c r="G564" i="22" s="1"/>
  <c r="H413" i="23"/>
  <c r="I413" i="23"/>
  <c r="I564" i="22" s="1"/>
  <c r="J413" i="23"/>
  <c r="J564" i="22" s="1"/>
  <c r="K413" i="23"/>
  <c r="K564" i="22" s="1"/>
  <c r="L413" i="23"/>
  <c r="L564" i="22" s="1"/>
  <c r="M413" i="23"/>
  <c r="M564" i="22" s="1"/>
  <c r="N413" i="23"/>
  <c r="N564" i="22" s="1"/>
  <c r="O413" i="23"/>
  <c r="A414" i="23"/>
  <c r="A566" i="22" s="1"/>
  <c r="B414" i="23"/>
  <c r="B566" i="22" s="1"/>
  <c r="C414" i="23"/>
  <c r="D414" i="23"/>
  <c r="D566" i="22" s="1"/>
  <c r="E414" i="23"/>
  <c r="E566" i="22" s="1"/>
  <c r="F414" i="23"/>
  <c r="F566" i="22" s="1"/>
  <c r="G414" i="23"/>
  <c r="G566" i="22" s="1"/>
  <c r="H414" i="23"/>
  <c r="I414" i="23"/>
  <c r="I566" i="22" s="1"/>
  <c r="J414" i="23"/>
  <c r="J566" i="22" s="1"/>
  <c r="K414" i="23"/>
  <c r="K566" i="22" s="1"/>
  <c r="L414" i="23"/>
  <c r="L566" i="22" s="1"/>
  <c r="M414" i="23"/>
  <c r="M566" i="22" s="1"/>
  <c r="N414" i="23"/>
  <c r="N566" i="22" s="1"/>
  <c r="O414" i="23"/>
  <c r="A415" i="23"/>
  <c r="A567" i="22" s="1"/>
  <c r="B415" i="23"/>
  <c r="B567" i="22" s="1"/>
  <c r="C415" i="23"/>
  <c r="D415" i="23"/>
  <c r="D567" i="22" s="1"/>
  <c r="E415" i="23"/>
  <c r="E567" i="22" s="1"/>
  <c r="F415" i="23"/>
  <c r="F567" i="22" s="1"/>
  <c r="G415" i="23"/>
  <c r="G567" i="22" s="1"/>
  <c r="H415" i="23"/>
  <c r="I415" i="23"/>
  <c r="I567" i="22" s="1"/>
  <c r="J415" i="23"/>
  <c r="J567" i="22" s="1"/>
  <c r="K415" i="23"/>
  <c r="K567" i="22" s="1"/>
  <c r="L415" i="23"/>
  <c r="L567" i="22" s="1"/>
  <c r="M415" i="23"/>
  <c r="M567" i="22" s="1"/>
  <c r="N415" i="23"/>
  <c r="N567" i="22" s="1"/>
  <c r="O415" i="23"/>
  <c r="A416" i="23"/>
  <c r="A569" i="22" s="1"/>
  <c r="B416" i="23"/>
  <c r="B569" i="22" s="1"/>
  <c r="C416" i="23"/>
  <c r="D416" i="23"/>
  <c r="D569" i="22" s="1"/>
  <c r="E416" i="23"/>
  <c r="E569" i="22" s="1"/>
  <c r="F416" i="23"/>
  <c r="F569" i="22" s="1"/>
  <c r="G416" i="23"/>
  <c r="G569" i="22" s="1"/>
  <c r="H416" i="23"/>
  <c r="I416" i="23"/>
  <c r="I569" i="22" s="1"/>
  <c r="J416" i="23"/>
  <c r="J569" i="22" s="1"/>
  <c r="K416" i="23"/>
  <c r="K569" i="22" s="1"/>
  <c r="L416" i="23"/>
  <c r="L569" i="22" s="1"/>
  <c r="M416" i="23"/>
  <c r="M569" i="22" s="1"/>
  <c r="N416" i="23"/>
  <c r="N569" i="22" s="1"/>
  <c r="O416" i="23"/>
  <c r="A417" i="23"/>
  <c r="A570" i="22" s="1"/>
  <c r="B417" i="23"/>
  <c r="B570" i="22" s="1"/>
  <c r="C417" i="23"/>
  <c r="D417" i="23"/>
  <c r="D570" i="22" s="1"/>
  <c r="E417" i="23"/>
  <c r="E570" i="22" s="1"/>
  <c r="F417" i="23"/>
  <c r="F570" i="22" s="1"/>
  <c r="G417" i="23"/>
  <c r="G570" i="22" s="1"/>
  <c r="H417" i="23"/>
  <c r="I417" i="23"/>
  <c r="I570" i="22" s="1"/>
  <c r="J417" i="23"/>
  <c r="J570" i="22" s="1"/>
  <c r="K417" i="23"/>
  <c r="K570" i="22" s="1"/>
  <c r="L417" i="23"/>
  <c r="L570" i="22" s="1"/>
  <c r="M417" i="23"/>
  <c r="M570" i="22" s="1"/>
  <c r="N417" i="23"/>
  <c r="N570" i="22" s="1"/>
  <c r="O417" i="23"/>
  <c r="A418" i="23"/>
  <c r="A572" i="22" s="1"/>
  <c r="B418" i="23"/>
  <c r="B572" i="22" s="1"/>
  <c r="C418" i="23"/>
  <c r="D418" i="23"/>
  <c r="D572" i="22" s="1"/>
  <c r="E418" i="23"/>
  <c r="E572" i="22" s="1"/>
  <c r="F418" i="23"/>
  <c r="F572" i="22" s="1"/>
  <c r="G418" i="23"/>
  <c r="G572" i="22" s="1"/>
  <c r="H418" i="23"/>
  <c r="I418" i="23"/>
  <c r="I572" i="22" s="1"/>
  <c r="J418" i="23"/>
  <c r="J572" i="22" s="1"/>
  <c r="K418" i="23"/>
  <c r="K572" i="22" s="1"/>
  <c r="L418" i="23"/>
  <c r="L572" i="22" s="1"/>
  <c r="M418" i="23"/>
  <c r="M572" i="22" s="1"/>
  <c r="N418" i="23"/>
  <c r="N572" i="22" s="1"/>
  <c r="O418" i="23"/>
  <c r="A419" i="23"/>
  <c r="A573" i="22" s="1"/>
  <c r="B419" i="23"/>
  <c r="B573" i="22" s="1"/>
  <c r="C419" i="23"/>
  <c r="D419" i="23"/>
  <c r="D573" i="22" s="1"/>
  <c r="E419" i="23"/>
  <c r="E573" i="22" s="1"/>
  <c r="F419" i="23"/>
  <c r="F573" i="22" s="1"/>
  <c r="G419" i="23"/>
  <c r="G573" i="22" s="1"/>
  <c r="H419" i="23"/>
  <c r="I419" i="23"/>
  <c r="I573" i="22" s="1"/>
  <c r="J419" i="23"/>
  <c r="J573" i="22" s="1"/>
  <c r="K419" i="23"/>
  <c r="K573" i="22" s="1"/>
  <c r="L419" i="23"/>
  <c r="L573" i="22" s="1"/>
  <c r="M419" i="23"/>
  <c r="M573" i="22" s="1"/>
  <c r="N419" i="23"/>
  <c r="N573" i="22" s="1"/>
  <c r="O419" i="23"/>
  <c r="A420" i="23"/>
  <c r="A575" i="22" s="1"/>
  <c r="B420" i="23"/>
  <c r="B575" i="22" s="1"/>
  <c r="C420" i="23"/>
  <c r="D420" i="23"/>
  <c r="D575" i="22" s="1"/>
  <c r="E420" i="23"/>
  <c r="E575" i="22" s="1"/>
  <c r="F420" i="23"/>
  <c r="F575" i="22" s="1"/>
  <c r="G420" i="23"/>
  <c r="G575" i="22" s="1"/>
  <c r="H420" i="23"/>
  <c r="I420" i="23"/>
  <c r="I575" i="22" s="1"/>
  <c r="J420" i="23"/>
  <c r="J575" i="22" s="1"/>
  <c r="K420" i="23"/>
  <c r="K575" i="22" s="1"/>
  <c r="L420" i="23"/>
  <c r="L575" i="22" s="1"/>
  <c r="M420" i="23"/>
  <c r="M575" i="22" s="1"/>
  <c r="N420" i="23"/>
  <c r="N575" i="22" s="1"/>
  <c r="O420" i="23"/>
  <c r="A421" i="23"/>
  <c r="A576" i="22" s="1"/>
  <c r="B421" i="23"/>
  <c r="B576" i="22" s="1"/>
  <c r="C421" i="23"/>
  <c r="D421" i="23"/>
  <c r="D576" i="22" s="1"/>
  <c r="E421" i="23"/>
  <c r="E576" i="22" s="1"/>
  <c r="F421" i="23"/>
  <c r="F576" i="22" s="1"/>
  <c r="G421" i="23"/>
  <c r="G576" i="22" s="1"/>
  <c r="H421" i="23"/>
  <c r="I421" i="23"/>
  <c r="I576" i="22" s="1"/>
  <c r="J421" i="23"/>
  <c r="J576" i="22" s="1"/>
  <c r="K421" i="23"/>
  <c r="K576" i="22" s="1"/>
  <c r="L421" i="23"/>
  <c r="L576" i="22" s="1"/>
  <c r="M421" i="23"/>
  <c r="M576" i="22" s="1"/>
  <c r="N421" i="23"/>
  <c r="N576" i="22" s="1"/>
  <c r="O421" i="23"/>
  <c r="A422" i="23"/>
  <c r="A578" i="22" s="1"/>
  <c r="B422" i="23"/>
  <c r="B578" i="22" s="1"/>
  <c r="C422" i="23"/>
  <c r="D422" i="23"/>
  <c r="D578" i="22" s="1"/>
  <c r="E422" i="23"/>
  <c r="E578" i="22" s="1"/>
  <c r="F422" i="23"/>
  <c r="F578" i="22" s="1"/>
  <c r="G422" i="23"/>
  <c r="G578" i="22" s="1"/>
  <c r="H422" i="23"/>
  <c r="I422" i="23"/>
  <c r="I578" i="22" s="1"/>
  <c r="J422" i="23"/>
  <c r="J578" i="22" s="1"/>
  <c r="K422" i="23"/>
  <c r="K578" i="22" s="1"/>
  <c r="L422" i="23"/>
  <c r="L578" i="22" s="1"/>
  <c r="M422" i="23"/>
  <c r="M578" i="22" s="1"/>
  <c r="N422" i="23"/>
  <c r="N578" i="22" s="1"/>
  <c r="O422" i="23"/>
  <c r="A423" i="23"/>
  <c r="A579" i="22" s="1"/>
  <c r="B423" i="23"/>
  <c r="B579" i="22" s="1"/>
  <c r="C423" i="23"/>
  <c r="D423" i="23"/>
  <c r="D579" i="22" s="1"/>
  <c r="E423" i="23"/>
  <c r="E579" i="22" s="1"/>
  <c r="F423" i="23"/>
  <c r="F579" i="22" s="1"/>
  <c r="G423" i="23"/>
  <c r="G579" i="22" s="1"/>
  <c r="H423" i="23"/>
  <c r="I423" i="23"/>
  <c r="I579" i="22" s="1"/>
  <c r="J423" i="23"/>
  <c r="J579" i="22" s="1"/>
  <c r="K423" i="23"/>
  <c r="K579" i="22" s="1"/>
  <c r="L423" i="23"/>
  <c r="L579" i="22" s="1"/>
  <c r="M423" i="23"/>
  <c r="M579" i="22" s="1"/>
  <c r="N423" i="23"/>
  <c r="N579" i="22" s="1"/>
  <c r="O423" i="23"/>
  <c r="A424" i="23"/>
  <c r="A581" i="22" s="1"/>
  <c r="B424" i="23"/>
  <c r="B581" i="22" s="1"/>
  <c r="C424" i="23"/>
  <c r="D424" i="23"/>
  <c r="D581" i="22" s="1"/>
  <c r="E424" i="23"/>
  <c r="E581" i="22" s="1"/>
  <c r="F424" i="23"/>
  <c r="F581" i="22" s="1"/>
  <c r="G424" i="23"/>
  <c r="H424" i="23"/>
  <c r="I424" i="23"/>
  <c r="I581" i="22" s="1"/>
  <c r="J424" i="23"/>
  <c r="J581" i="22" s="1"/>
  <c r="K424" i="23"/>
  <c r="K581" i="22" s="1"/>
  <c r="L424" i="23"/>
  <c r="L581" i="22" s="1"/>
  <c r="M424" i="23"/>
  <c r="M581" i="22" s="1"/>
  <c r="N424" i="23"/>
  <c r="N581" i="22" s="1"/>
  <c r="O424" i="23"/>
  <c r="A425" i="23"/>
  <c r="A582" i="22" s="1"/>
  <c r="B425" i="23"/>
  <c r="B582" i="22" s="1"/>
  <c r="C425" i="23"/>
  <c r="D425" i="23"/>
  <c r="E425" i="23"/>
  <c r="F425" i="23"/>
  <c r="G425" i="23"/>
  <c r="H425" i="23"/>
  <c r="I425" i="23"/>
  <c r="I582" i="22" s="1"/>
  <c r="J425" i="23"/>
  <c r="J582" i="22" s="1"/>
  <c r="K425" i="23"/>
  <c r="K582" i="22" s="1"/>
  <c r="L425" i="23"/>
  <c r="L582" i="22" s="1"/>
  <c r="M425" i="23"/>
  <c r="M582" i="22" s="1"/>
  <c r="N425" i="23"/>
  <c r="N582" i="22" s="1"/>
  <c r="O425" i="23"/>
  <c r="A426" i="23"/>
  <c r="A584" i="22" s="1"/>
  <c r="B426" i="23"/>
  <c r="B584" i="22" s="1"/>
  <c r="C426" i="23"/>
  <c r="D426" i="23"/>
  <c r="E426" i="23"/>
  <c r="F426" i="23"/>
  <c r="G426" i="23"/>
  <c r="H426" i="23"/>
  <c r="I426" i="23"/>
  <c r="I584" i="22" s="1"/>
  <c r="J426" i="23"/>
  <c r="J584" i="22" s="1"/>
  <c r="K426" i="23"/>
  <c r="K584" i="22" s="1"/>
  <c r="L426" i="23"/>
  <c r="L584" i="22" s="1"/>
  <c r="M426" i="23"/>
  <c r="M584" i="22" s="1"/>
  <c r="N426" i="23"/>
  <c r="N584" i="22" s="1"/>
  <c r="O426" i="23"/>
  <c r="A427" i="23"/>
  <c r="A585" i="22" s="1"/>
  <c r="B427" i="23"/>
  <c r="B585" i="22" s="1"/>
  <c r="C427" i="23"/>
  <c r="D427" i="23"/>
  <c r="E427" i="23"/>
  <c r="F427" i="23"/>
  <c r="G427" i="23"/>
  <c r="H427" i="23"/>
  <c r="I427" i="23"/>
  <c r="I585" i="22" s="1"/>
  <c r="J427" i="23"/>
  <c r="J585" i="22" s="1"/>
  <c r="K427" i="23"/>
  <c r="K585" i="22" s="1"/>
  <c r="L427" i="23"/>
  <c r="L585" i="22" s="1"/>
  <c r="M427" i="23"/>
  <c r="M585" i="22" s="1"/>
  <c r="N427" i="23"/>
  <c r="N585" i="22" s="1"/>
  <c r="O427" i="23"/>
  <c r="A428" i="23"/>
  <c r="A587" i="22" s="1"/>
  <c r="B428" i="23"/>
  <c r="B587" i="22" s="1"/>
  <c r="C428" i="23"/>
  <c r="D428" i="23"/>
  <c r="E428" i="23"/>
  <c r="F428" i="23"/>
  <c r="G428" i="23"/>
  <c r="H428" i="23"/>
  <c r="I428" i="23"/>
  <c r="I587" i="22" s="1"/>
  <c r="J428" i="23"/>
  <c r="J587" i="22" s="1"/>
  <c r="K428" i="23"/>
  <c r="K587" i="22" s="1"/>
  <c r="L428" i="23"/>
  <c r="L587" i="22" s="1"/>
  <c r="M428" i="23"/>
  <c r="M587" i="22" s="1"/>
  <c r="N428" i="23"/>
  <c r="N587" i="22" s="1"/>
  <c r="O428" i="23"/>
  <c r="A429" i="23"/>
  <c r="A588" i="22" s="1"/>
  <c r="B429" i="23"/>
  <c r="B588" i="22" s="1"/>
  <c r="C429" i="23"/>
  <c r="D429" i="23"/>
  <c r="E429" i="23"/>
  <c r="F429" i="23"/>
  <c r="G429" i="23"/>
  <c r="H429" i="23"/>
  <c r="I429" i="23"/>
  <c r="I588" i="22" s="1"/>
  <c r="J429" i="23"/>
  <c r="J588" i="22" s="1"/>
  <c r="K429" i="23"/>
  <c r="K588" i="22" s="1"/>
  <c r="L429" i="23"/>
  <c r="L588" i="22" s="1"/>
  <c r="M429" i="23"/>
  <c r="M588" i="22" s="1"/>
  <c r="N429" i="23"/>
  <c r="N588" i="22" s="1"/>
  <c r="O429" i="23"/>
  <c r="A430" i="23"/>
  <c r="A590" i="22" s="1"/>
  <c r="B430" i="23"/>
  <c r="B590" i="22" s="1"/>
  <c r="C430" i="23"/>
  <c r="D430" i="23"/>
  <c r="E430" i="23"/>
  <c r="F430" i="23"/>
  <c r="G430" i="23"/>
  <c r="H430" i="23"/>
  <c r="I430" i="23"/>
  <c r="I590" i="22" s="1"/>
  <c r="J430" i="23"/>
  <c r="J590" i="22" s="1"/>
  <c r="K430" i="23"/>
  <c r="K590" i="22" s="1"/>
  <c r="L430" i="23"/>
  <c r="L590" i="22" s="1"/>
  <c r="M430" i="23"/>
  <c r="M590" i="22" s="1"/>
  <c r="N430" i="23"/>
  <c r="N590" i="22" s="1"/>
  <c r="O430" i="23"/>
  <c r="A431" i="23"/>
  <c r="A591" i="22" s="1"/>
  <c r="B431" i="23"/>
  <c r="B591" i="22" s="1"/>
  <c r="C431" i="23"/>
  <c r="D431" i="23"/>
  <c r="E431" i="23"/>
  <c r="F431" i="23"/>
  <c r="G431" i="23"/>
  <c r="H431" i="23"/>
  <c r="I431" i="23"/>
  <c r="I591" i="22" s="1"/>
  <c r="J431" i="23"/>
  <c r="J591" i="22" s="1"/>
  <c r="K431" i="23"/>
  <c r="K591" i="22" s="1"/>
  <c r="L431" i="23"/>
  <c r="L591" i="22" s="1"/>
  <c r="M431" i="23"/>
  <c r="M591" i="22" s="1"/>
  <c r="N431" i="23"/>
  <c r="N591" i="22" s="1"/>
  <c r="O431" i="23"/>
  <c r="A432" i="23"/>
  <c r="A593" i="22" s="1"/>
  <c r="B432" i="23"/>
  <c r="B593" i="22" s="1"/>
  <c r="C432" i="23"/>
  <c r="D432" i="23"/>
  <c r="E432" i="23"/>
  <c r="F432" i="23"/>
  <c r="G432" i="23"/>
  <c r="H432" i="23"/>
  <c r="I432" i="23"/>
  <c r="I593" i="22" s="1"/>
  <c r="J432" i="23"/>
  <c r="J593" i="22" s="1"/>
  <c r="K432" i="23"/>
  <c r="K593" i="22" s="1"/>
  <c r="L432" i="23"/>
  <c r="L593" i="22" s="1"/>
  <c r="M432" i="23"/>
  <c r="M593" i="22" s="1"/>
  <c r="N432" i="23"/>
  <c r="N593" i="22" s="1"/>
  <c r="O432" i="23"/>
  <c r="A433" i="23"/>
  <c r="A594" i="22" s="1"/>
  <c r="B433" i="23"/>
  <c r="B594" i="22" s="1"/>
  <c r="C433" i="23"/>
  <c r="D433" i="23"/>
  <c r="E433" i="23"/>
  <c r="F433" i="23"/>
  <c r="G433" i="23"/>
  <c r="H433" i="23"/>
  <c r="I433" i="23"/>
  <c r="I594" i="22" s="1"/>
  <c r="J433" i="23"/>
  <c r="J594" i="22" s="1"/>
  <c r="K433" i="23"/>
  <c r="K594" i="22" s="1"/>
  <c r="L433" i="23"/>
  <c r="L594" i="22" s="1"/>
  <c r="M433" i="23"/>
  <c r="M594" i="22" s="1"/>
  <c r="N433" i="23"/>
  <c r="N594" i="22" s="1"/>
  <c r="O433" i="23"/>
  <c r="A434" i="23"/>
  <c r="A596" i="22" s="1"/>
  <c r="B434" i="23"/>
  <c r="B596" i="22" s="1"/>
  <c r="C434" i="23"/>
  <c r="D434" i="23"/>
  <c r="E434" i="23"/>
  <c r="F434" i="23"/>
  <c r="G434" i="23"/>
  <c r="H434" i="23"/>
  <c r="I434" i="23"/>
  <c r="I596" i="22" s="1"/>
  <c r="J434" i="23"/>
  <c r="J596" i="22" s="1"/>
  <c r="K434" i="23"/>
  <c r="K596" i="22" s="1"/>
  <c r="L434" i="23"/>
  <c r="L596" i="22" s="1"/>
  <c r="M434" i="23"/>
  <c r="M596" i="22" s="1"/>
  <c r="N434" i="23"/>
  <c r="N596" i="22" s="1"/>
  <c r="O434" i="23"/>
  <c r="A435" i="23"/>
  <c r="A597" i="22" s="1"/>
  <c r="B435" i="23"/>
  <c r="B597" i="22" s="1"/>
  <c r="C435" i="23"/>
  <c r="D435" i="23"/>
  <c r="E435" i="23"/>
  <c r="F435" i="23"/>
  <c r="G435" i="23"/>
  <c r="H435" i="23"/>
  <c r="I435" i="23"/>
  <c r="I597" i="22" s="1"/>
  <c r="J435" i="23"/>
  <c r="J597" i="22" s="1"/>
  <c r="K435" i="23"/>
  <c r="K597" i="22" s="1"/>
  <c r="L435" i="23"/>
  <c r="L597" i="22" s="1"/>
  <c r="M435" i="23"/>
  <c r="M597" i="22" s="1"/>
  <c r="N435" i="23"/>
  <c r="N597" i="22" s="1"/>
  <c r="O435" i="23"/>
  <c r="A436" i="23"/>
  <c r="A599" i="22" s="1"/>
  <c r="B436" i="23"/>
  <c r="B599" i="22" s="1"/>
  <c r="C436" i="23"/>
  <c r="D436" i="23"/>
  <c r="E436" i="23"/>
  <c r="F436" i="23"/>
  <c r="G436" i="23"/>
  <c r="H436" i="23"/>
  <c r="I436" i="23"/>
  <c r="I599" i="22" s="1"/>
  <c r="J436" i="23"/>
  <c r="J599" i="22" s="1"/>
  <c r="K436" i="23"/>
  <c r="K599" i="22" s="1"/>
  <c r="L436" i="23"/>
  <c r="L599" i="22" s="1"/>
  <c r="M436" i="23"/>
  <c r="M599" i="22" s="1"/>
  <c r="N436" i="23"/>
  <c r="N599" i="22" s="1"/>
  <c r="O436" i="23"/>
  <c r="A437" i="23"/>
  <c r="A600" i="22" s="1"/>
  <c r="B437" i="23"/>
  <c r="B600" i="22" s="1"/>
  <c r="C437" i="23"/>
  <c r="D437" i="23"/>
  <c r="E437" i="23"/>
  <c r="F437" i="23"/>
  <c r="G437" i="23"/>
  <c r="H437" i="23"/>
  <c r="I437" i="23"/>
  <c r="I600" i="22" s="1"/>
  <c r="J437" i="23"/>
  <c r="J600" i="22" s="1"/>
  <c r="K437" i="23"/>
  <c r="K600" i="22" s="1"/>
  <c r="L437" i="23"/>
  <c r="L600" i="22" s="1"/>
  <c r="M437" i="23"/>
  <c r="M600" i="22" s="1"/>
  <c r="N437" i="23"/>
  <c r="N600" i="22" s="1"/>
  <c r="O437" i="23"/>
  <c r="A438" i="23"/>
  <c r="A602" i="22" s="1"/>
  <c r="B438" i="23"/>
  <c r="B602" i="22" s="1"/>
  <c r="C438" i="23"/>
  <c r="D438" i="23"/>
  <c r="E438" i="23"/>
  <c r="F438" i="23"/>
  <c r="G438" i="23"/>
  <c r="H438" i="23"/>
  <c r="I438" i="23"/>
  <c r="I602" i="22" s="1"/>
  <c r="J438" i="23"/>
  <c r="J602" i="22" s="1"/>
  <c r="K438" i="23"/>
  <c r="K602" i="22" s="1"/>
  <c r="L438" i="23"/>
  <c r="L602" i="22" s="1"/>
  <c r="M438" i="23"/>
  <c r="M602" i="22" s="1"/>
  <c r="N438" i="23"/>
  <c r="N602" i="22" s="1"/>
  <c r="O438" i="23"/>
  <c r="A439" i="23"/>
  <c r="A603" i="22" s="1"/>
  <c r="B439" i="23"/>
  <c r="B603" i="22" s="1"/>
  <c r="C439" i="23"/>
  <c r="D439" i="23"/>
  <c r="E439" i="23"/>
  <c r="F439" i="23"/>
  <c r="G439" i="23"/>
  <c r="H439" i="23"/>
  <c r="I439" i="23"/>
  <c r="I603" i="22" s="1"/>
  <c r="J439" i="23"/>
  <c r="J603" i="22" s="1"/>
  <c r="K439" i="23"/>
  <c r="K603" i="22" s="1"/>
  <c r="L439" i="23"/>
  <c r="L603" i="22" s="1"/>
  <c r="M439" i="23"/>
  <c r="M603" i="22" s="1"/>
  <c r="N439" i="23"/>
  <c r="N603" i="22" s="1"/>
  <c r="O439" i="23"/>
  <c r="A440" i="23"/>
  <c r="A605" i="22" s="1"/>
  <c r="B440" i="23"/>
  <c r="B605" i="22" s="1"/>
  <c r="C440" i="23"/>
  <c r="D440" i="23"/>
  <c r="E440" i="23"/>
  <c r="F440" i="23"/>
  <c r="G440" i="23"/>
  <c r="H440" i="23"/>
  <c r="I440" i="23"/>
  <c r="I605" i="22" s="1"/>
  <c r="J440" i="23"/>
  <c r="J605" i="22" s="1"/>
  <c r="K440" i="23"/>
  <c r="K605" i="22" s="1"/>
  <c r="L440" i="23"/>
  <c r="L605" i="22" s="1"/>
  <c r="M440" i="23"/>
  <c r="M605" i="22" s="1"/>
  <c r="N440" i="23"/>
  <c r="N605" i="22" s="1"/>
  <c r="O440" i="23"/>
  <c r="A441" i="23"/>
  <c r="A606" i="22" s="1"/>
  <c r="B441" i="23"/>
  <c r="B606" i="22" s="1"/>
  <c r="C441" i="23"/>
  <c r="D441" i="23"/>
  <c r="E441" i="23"/>
  <c r="F441" i="23"/>
  <c r="G441" i="23"/>
  <c r="H441" i="23"/>
  <c r="I441" i="23"/>
  <c r="I606" i="22" s="1"/>
  <c r="J441" i="23"/>
  <c r="J606" i="22" s="1"/>
  <c r="K441" i="23"/>
  <c r="K606" i="22" s="1"/>
  <c r="L441" i="23"/>
  <c r="L606" i="22" s="1"/>
  <c r="M441" i="23"/>
  <c r="M606" i="22" s="1"/>
  <c r="N441" i="23"/>
  <c r="N606" i="22" s="1"/>
  <c r="O441" i="23"/>
  <c r="A442" i="23"/>
  <c r="A608" i="22" s="1"/>
  <c r="B442" i="23"/>
  <c r="B608" i="22" s="1"/>
  <c r="C442" i="23"/>
  <c r="D442" i="23"/>
  <c r="E442" i="23"/>
  <c r="F442" i="23"/>
  <c r="G442" i="23"/>
  <c r="H442" i="23"/>
  <c r="I442" i="23"/>
  <c r="I608" i="22" s="1"/>
  <c r="J442" i="23"/>
  <c r="J608" i="22" s="1"/>
  <c r="K442" i="23"/>
  <c r="K608" i="22" s="1"/>
  <c r="L442" i="23"/>
  <c r="L608" i="22" s="1"/>
  <c r="M442" i="23"/>
  <c r="M608" i="22" s="1"/>
  <c r="N442" i="23"/>
  <c r="N608" i="22" s="1"/>
  <c r="O442" i="23"/>
  <c r="A443" i="23"/>
  <c r="A609" i="22" s="1"/>
  <c r="B443" i="23"/>
  <c r="B609" i="22" s="1"/>
  <c r="C443" i="23"/>
  <c r="D443" i="23"/>
  <c r="E443" i="23"/>
  <c r="F443" i="23"/>
  <c r="G443" i="23"/>
  <c r="H443" i="23"/>
  <c r="I443" i="23"/>
  <c r="I609" i="22" s="1"/>
  <c r="J443" i="23"/>
  <c r="J609" i="22" s="1"/>
  <c r="K443" i="23"/>
  <c r="K609" i="22" s="1"/>
  <c r="L443" i="23"/>
  <c r="L609" i="22" s="1"/>
  <c r="M443" i="23"/>
  <c r="M609" i="22" s="1"/>
  <c r="N443" i="23"/>
  <c r="N609" i="22" s="1"/>
  <c r="O443" i="23"/>
  <c r="A444" i="23"/>
  <c r="A611" i="22" s="1"/>
  <c r="B444" i="23"/>
  <c r="B611" i="22" s="1"/>
  <c r="C444" i="23"/>
  <c r="D444" i="23"/>
  <c r="E444" i="23"/>
  <c r="F444" i="23"/>
  <c r="G444" i="23"/>
  <c r="H444" i="23"/>
  <c r="I444" i="23"/>
  <c r="I611" i="22" s="1"/>
  <c r="J444" i="23"/>
  <c r="J611" i="22" s="1"/>
  <c r="K444" i="23"/>
  <c r="K611" i="22" s="1"/>
  <c r="L444" i="23"/>
  <c r="L611" i="22" s="1"/>
  <c r="M444" i="23"/>
  <c r="M611" i="22" s="1"/>
  <c r="N444" i="23"/>
  <c r="N611" i="22" s="1"/>
  <c r="O444" i="23"/>
  <c r="A445" i="23"/>
  <c r="A612" i="22" s="1"/>
  <c r="B445" i="23"/>
  <c r="B612" i="22" s="1"/>
  <c r="C445" i="23"/>
  <c r="D445" i="23"/>
  <c r="E445" i="23"/>
  <c r="F445" i="23"/>
  <c r="G445" i="23"/>
  <c r="H445" i="23"/>
  <c r="I445" i="23"/>
  <c r="I612" i="22" s="1"/>
  <c r="J445" i="23"/>
  <c r="J612" i="22" s="1"/>
  <c r="K445" i="23"/>
  <c r="K612" i="22" s="1"/>
  <c r="L445" i="23"/>
  <c r="L612" i="22" s="1"/>
  <c r="M445" i="23"/>
  <c r="M612" i="22" s="1"/>
  <c r="N445" i="23"/>
  <c r="N612" i="22" s="1"/>
  <c r="O445" i="23"/>
  <c r="A446" i="23"/>
  <c r="A614" i="22" s="1"/>
  <c r="B446" i="23"/>
  <c r="B614" i="22" s="1"/>
  <c r="C446" i="23"/>
  <c r="D446" i="23"/>
  <c r="E446" i="23"/>
  <c r="F446" i="23"/>
  <c r="G446" i="23"/>
  <c r="H446" i="23"/>
  <c r="I446" i="23"/>
  <c r="I614" i="22" s="1"/>
  <c r="J446" i="23"/>
  <c r="J614" i="22" s="1"/>
  <c r="K446" i="23"/>
  <c r="K614" i="22" s="1"/>
  <c r="L446" i="23"/>
  <c r="L614" i="22" s="1"/>
  <c r="M446" i="23"/>
  <c r="M614" i="22" s="1"/>
  <c r="N446" i="23"/>
  <c r="N614" i="22" s="1"/>
  <c r="O446" i="23"/>
  <c r="A447" i="23"/>
  <c r="A615" i="22" s="1"/>
  <c r="B447" i="23"/>
  <c r="B615" i="22" s="1"/>
  <c r="C447" i="23"/>
  <c r="D447" i="23"/>
  <c r="E447" i="23"/>
  <c r="F447" i="23"/>
  <c r="G447" i="23"/>
  <c r="H447" i="23"/>
  <c r="I447" i="23"/>
  <c r="I615" i="22" s="1"/>
  <c r="J447" i="23"/>
  <c r="J615" i="22" s="1"/>
  <c r="K447" i="23"/>
  <c r="K615" i="22" s="1"/>
  <c r="L447" i="23"/>
  <c r="L615" i="22" s="1"/>
  <c r="M447" i="23"/>
  <c r="M615" i="22" s="1"/>
  <c r="N447" i="23"/>
  <c r="N615" i="22" s="1"/>
  <c r="O447" i="23"/>
  <c r="A448" i="23"/>
  <c r="A617" i="22" s="1"/>
  <c r="B448" i="23"/>
  <c r="B617" i="22" s="1"/>
  <c r="C448" i="23"/>
  <c r="D448" i="23"/>
  <c r="E448" i="23"/>
  <c r="F448" i="23"/>
  <c r="G448" i="23"/>
  <c r="H448" i="23"/>
  <c r="I448" i="23"/>
  <c r="I617" i="22" s="1"/>
  <c r="J448" i="23"/>
  <c r="J617" i="22" s="1"/>
  <c r="K448" i="23"/>
  <c r="K617" i="22" s="1"/>
  <c r="L448" i="23"/>
  <c r="L617" i="22" s="1"/>
  <c r="M448" i="23"/>
  <c r="M617" i="22" s="1"/>
  <c r="N448" i="23"/>
  <c r="N617" i="22" s="1"/>
  <c r="O448" i="23"/>
  <c r="A449" i="23"/>
  <c r="A618" i="22" s="1"/>
  <c r="B449" i="23"/>
  <c r="B618" i="22" s="1"/>
  <c r="C449" i="23"/>
  <c r="D449" i="23"/>
  <c r="E449" i="23"/>
  <c r="F449" i="23"/>
  <c r="G449" i="23"/>
  <c r="H449" i="23"/>
  <c r="I449" i="23"/>
  <c r="I618" i="22" s="1"/>
  <c r="J449" i="23"/>
  <c r="J618" i="22" s="1"/>
  <c r="K449" i="23"/>
  <c r="K618" i="22" s="1"/>
  <c r="L449" i="23"/>
  <c r="L618" i="22" s="1"/>
  <c r="M449" i="23"/>
  <c r="M618" i="22" s="1"/>
  <c r="N449" i="23"/>
  <c r="N618" i="22" s="1"/>
  <c r="O449" i="23"/>
  <c r="A450" i="23"/>
  <c r="A620" i="22" s="1"/>
  <c r="B450" i="23"/>
  <c r="B620" i="22" s="1"/>
  <c r="C450" i="23"/>
  <c r="D450" i="23"/>
  <c r="E450" i="23"/>
  <c r="F450" i="23"/>
  <c r="G450" i="23"/>
  <c r="H450" i="23"/>
  <c r="I450" i="23"/>
  <c r="I620" i="22" s="1"/>
  <c r="J450" i="23"/>
  <c r="J620" i="22" s="1"/>
  <c r="K450" i="23"/>
  <c r="K620" i="22" s="1"/>
  <c r="L450" i="23"/>
  <c r="L620" i="22" s="1"/>
  <c r="M450" i="23"/>
  <c r="M620" i="22" s="1"/>
  <c r="N450" i="23"/>
  <c r="N620" i="22" s="1"/>
  <c r="O450" i="23"/>
  <c r="A451" i="23"/>
  <c r="A621" i="22" s="1"/>
  <c r="B451" i="23"/>
  <c r="B621" i="22" s="1"/>
  <c r="C451" i="23"/>
  <c r="D451" i="23"/>
  <c r="E451" i="23"/>
  <c r="F451" i="23"/>
  <c r="G451" i="23"/>
  <c r="H451" i="23"/>
  <c r="I451" i="23"/>
  <c r="I621" i="22" s="1"/>
  <c r="J451" i="23"/>
  <c r="J621" i="22" s="1"/>
  <c r="K451" i="23"/>
  <c r="K621" i="22" s="1"/>
  <c r="L451" i="23"/>
  <c r="L621" i="22" s="1"/>
  <c r="M451" i="23"/>
  <c r="M621" i="22" s="1"/>
  <c r="N451" i="23"/>
  <c r="N621" i="22" s="1"/>
  <c r="O451" i="23"/>
  <c r="A452" i="23"/>
  <c r="A623" i="22" s="1"/>
  <c r="B452" i="23"/>
  <c r="B623" i="22" s="1"/>
  <c r="C452" i="23"/>
  <c r="D452" i="23"/>
  <c r="E452" i="23"/>
  <c r="F452" i="23"/>
  <c r="G452" i="23"/>
  <c r="H452" i="23"/>
  <c r="I452" i="23"/>
  <c r="I623" i="22" s="1"/>
  <c r="J452" i="23"/>
  <c r="J623" i="22" s="1"/>
  <c r="K452" i="23"/>
  <c r="K623" i="22" s="1"/>
  <c r="L452" i="23"/>
  <c r="L623" i="22" s="1"/>
  <c r="M452" i="23"/>
  <c r="M623" i="22" s="1"/>
  <c r="N452" i="23"/>
  <c r="N623" i="22" s="1"/>
  <c r="O452" i="23"/>
  <c r="A453" i="23"/>
  <c r="A624" i="22" s="1"/>
  <c r="B453" i="23"/>
  <c r="B624" i="22" s="1"/>
  <c r="C453" i="23"/>
  <c r="D453" i="23"/>
  <c r="E453" i="23"/>
  <c r="F453" i="23"/>
  <c r="G453" i="23"/>
  <c r="H453" i="23"/>
  <c r="I453" i="23"/>
  <c r="I624" i="22" s="1"/>
  <c r="J453" i="23"/>
  <c r="J624" i="22" s="1"/>
  <c r="K453" i="23"/>
  <c r="K624" i="22" s="1"/>
  <c r="L453" i="23"/>
  <c r="L624" i="22" s="1"/>
  <c r="M453" i="23"/>
  <c r="M624" i="22" s="1"/>
  <c r="N453" i="23"/>
  <c r="N624" i="22" s="1"/>
  <c r="O453" i="23"/>
  <c r="A454" i="23"/>
  <c r="A626" i="22" s="1"/>
  <c r="B454" i="23"/>
  <c r="B626" i="22" s="1"/>
  <c r="C454" i="23"/>
  <c r="D454" i="23"/>
  <c r="E454" i="23"/>
  <c r="F454" i="23"/>
  <c r="G454" i="23"/>
  <c r="H454" i="23"/>
  <c r="I454" i="23"/>
  <c r="I626" i="22" s="1"/>
  <c r="J454" i="23"/>
  <c r="J626" i="22" s="1"/>
  <c r="K454" i="23"/>
  <c r="K626" i="22" s="1"/>
  <c r="L454" i="23"/>
  <c r="L626" i="22" s="1"/>
  <c r="M454" i="23"/>
  <c r="M626" i="22" s="1"/>
  <c r="N454" i="23"/>
  <c r="N626" i="22" s="1"/>
  <c r="O454" i="23"/>
  <c r="A455" i="23"/>
  <c r="A627" i="22" s="1"/>
  <c r="B455" i="23"/>
  <c r="B627" i="22" s="1"/>
  <c r="C455" i="23"/>
  <c r="D455" i="23"/>
  <c r="E455" i="23"/>
  <c r="F455" i="23"/>
  <c r="G455" i="23"/>
  <c r="H455" i="23"/>
  <c r="I455" i="23"/>
  <c r="I627" i="22" s="1"/>
  <c r="J455" i="23"/>
  <c r="J627" i="22" s="1"/>
  <c r="K455" i="23"/>
  <c r="K627" i="22" s="1"/>
  <c r="L455" i="23"/>
  <c r="L627" i="22" s="1"/>
  <c r="M455" i="23"/>
  <c r="M627" i="22" s="1"/>
  <c r="N455" i="23"/>
  <c r="N627" i="22" s="1"/>
  <c r="O455" i="23"/>
  <c r="A456" i="23"/>
  <c r="A629" i="22" s="1"/>
  <c r="B456" i="23"/>
  <c r="B629" i="22" s="1"/>
  <c r="C456" i="23"/>
  <c r="D456" i="23"/>
  <c r="E456" i="23"/>
  <c r="F456" i="23"/>
  <c r="G456" i="23"/>
  <c r="H456" i="23"/>
  <c r="I456" i="23"/>
  <c r="I629" i="22" s="1"/>
  <c r="J456" i="23"/>
  <c r="J629" i="22" s="1"/>
  <c r="K456" i="23"/>
  <c r="K629" i="22" s="1"/>
  <c r="L456" i="23"/>
  <c r="L629" i="22" s="1"/>
  <c r="M456" i="23"/>
  <c r="M629" i="22" s="1"/>
  <c r="N456" i="23"/>
  <c r="N629" i="22" s="1"/>
  <c r="O456" i="23"/>
  <c r="A457" i="23"/>
  <c r="A630" i="22" s="1"/>
  <c r="B457" i="23"/>
  <c r="B630" i="22" s="1"/>
  <c r="C457" i="23"/>
  <c r="D457" i="23"/>
  <c r="E457" i="23"/>
  <c r="F457" i="23"/>
  <c r="G457" i="23"/>
  <c r="H457" i="23"/>
  <c r="I457" i="23"/>
  <c r="I630" i="22" s="1"/>
  <c r="J457" i="23"/>
  <c r="J630" i="22" s="1"/>
  <c r="K457" i="23"/>
  <c r="K630" i="22" s="1"/>
  <c r="L457" i="23"/>
  <c r="L630" i="22" s="1"/>
  <c r="M457" i="23"/>
  <c r="M630" i="22" s="1"/>
  <c r="N457" i="23"/>
  <c r="N630" i="22" s="1"/>
  <c r="O457" i="23"/>
  <c r="A458" i="23"/>
  <c r="A632" i="22" s="1"/>
  <c r="B458" i="23"/>
  <c r="B632" i="22" s="1"/>
  <c r="C458" i="23"/>
  <c r="D458" i="23"/>
  <c r="E458" i="23"/>
  <c r="F458" i="23"/>
  <c r="G458" i="23"/>
  <c r="H458" i="23"/>
  <c r="I458" i="23"/>
  <c r="I632" i="22" s="1"/>
  <c r="J458" i="23"/>
  <c r="J632" i="22" s="1"/>
  <c r="K458" i="23"/>
  <c r="K632" i="22" s="1"/>
  <c r="L458" i="23"/>
  <c r="L632" i="22" s="1"/>
  <c r="M458" i="23"/>
  <c r="M632" i="22" s="1"/>
  <c r="N458" i="23"/>
  <c r="N632" i="22" s="1"/>
  <c r="O458" i="23"/>
  <c r="A459" i="23"/>
  <c r="A633" i="22" s="1"/>
  <c r="B459" i="23"/>
  <c r="B633" i="22" s="1"/>
  <c r="C459" i="23"/>
  <c r="D459" i="23"/>
  <c r="E459" i="23"/>
  <c r="F459" i="23"/>
  <c r="G459" i="23"/>
  <c r="H459" i="23"/>
  <c r="I459" i="23"/>
  <c r="I633" i="22" s="1"/>
  <c r="J459" i="23"/>
  <c r="J633" i="22" s="1"/>
  <c r="K459" i="23"/>
  <c r="K633" i="22" s="1"/>
  <c r="L459" i="23"/>
  <c r="L633" i="22" s="1"/>
  <c r="M459" i="23"/>
  <c r="M633" i="22" s="1"/>
  <c r="N459" i="23"/>
  <c r="N633" i="22" s="1"/>
  <c r="O459" i="23"/>
  <c r="A460" i="23"/>
  <c r="A635" i="22" s="1"/>
  <c r="B460" i="23"/>
  <c r="B635" i="22" s="1"/>
  <c r="C460" i="23"/>
  <c r="D460" i="23"/>
  <c r="E460" i="23"/>
  <c r="F460" i="23"/>
  <c r="G460" i="23"/>
  <c r="H460" i="23"/>
  <c r="I460" i="23"/>
  <c r="I635" i="22" s="1"/>
  <c r="J460" i="23"/>
  <c r="J635" i="22" s="1"/>
  <c r="K460" i="23"/>
  <c r="K635" i="22" s="1"/>
  <c r="L460" i="23"/>
  <c r="L635" i="22" s="1"/>
  <c r="M460" i="23"/>
  <c r="M635" i="22" s="1"/>
  <c r="N460" i="23"/>
  <c r="N635" i="22" s="1"/>
  <c r="O460" i="23"/>
  <c r="A461" i="23"/>
  <c r="A636" i="22" s="1"/>
  <c r="B461" i="23"/>
  <c r="B636" i="22" s="1"/>
  <c r="C461" i="23"/>
  <c r="D461" i="23"/>
  <c r="E461" i="23"/>
  <c r="F461" i="23"/>
  <c r="G461" i="23"/>
  <c r="H461" i="23"/>
  <c r="I461" i="23"/>
  <c r="I636" i="22" s="1"/>
  <c r="J461" i="23"/>
  <c r="J636" i="22" s="1"/>
  <c r="K461" i="23"/>
  <c r="K636" i="22" s="1"/>
  <c r="L461" i="23"/>
  <c r="L636" i="22" s="1"/>
  <c r="M461" i="23"/>
  <c r="M636" i="22" s="1"/>
  <c r="N461" i="23"/>
  <c r="N636" i="22" s="1"/>
  <c r="O461" i="23"/>
  <c r="A462" i="23"/>
  <c r="A638" i="22" s="1"/>
  <c r="B462" i="23"/>
  <c r="B638" i="22" s="1"/>
  <c r="C462" i="23"/>
  <c r="D462" i="23"/>
  <c r="E462" i="23"/>
  <c r="F462" i="23"/>
  <c r="G462" i="23"/>
  <c r="H462" i="23"/>
  <c r="I462" i="23"/>
  <c r="I638" i="22" s="1"/>
  <c r="J462" i="23"/>
  <c r="J638" i="22" s="1"/>
  <c r="K462" i="23"/>
  <c r="K638" i="22" s="1"/>
  <c r="L462" i="23"/>
  <c r="L638" i="22" s="1"/>
  <c r="M462" i="23"/>
  <c r="M638" i="22" s="1"/>
  <c r="N462" i="23"/>
  <c r="N638" i="22" s="1"/>
  <c r="O462" i="23"/>
  <c r="A463" i="23"/>
  <c r="A639" i="22" s="1"/>
  <c r="B463" i="23"/>
  <c r="B639" i="22" s="1"/>
  <c r="C463" i="23"/>
  <c r="D463" i="23"/>
  <c r="E463" i="23"/>
  <c r="F463" i="23"/>
  <c r="G463" i="23"/>
  <c r="H463" i="23"/>
  <c r="I463" i="23"/>
  <c r="I639" i="22" s="1"/>
  <c r="J463" i="23"/>
  <c r="J639" i="22" s="1"/>
  <c r="K463" i="23"/>
  <c r="K639" i="22" s="1"/>
  <c r="L463" i="23"/>
  <c r="L639" i="22" s="1"/>
  <c r="M463" i="23"/>
  <c r="M639" i="22" s="1"/>
  <c r="N463" i="23"/>
  <c r="N639" i="22" s="1"/>
  <c r="O463" i="23"/>
  <c r="A464" i="23"/>
  <c r="A641" i="22" s="1"/>
  <c r="B464" i="23"/>
  <c r="B641" i="22" s="1"/>
  <c r="C464" i="23"/>
  <c r="D464" i="23"/>
  <c r="E464" i="23"/>
  <c r="F464" i="23"/>
  <c r="G464" i="23"/>
  <c r="H464" i="23"/>
  <c r="I464" i="23"/>
  <c r="I641" i="22" s="1"/>
  <c r="J464" i="23"/>
  <c r="J641" i="22" s="1"/>
  <c r="K464" i="23"/>
  <c r="K641" i="22" s="1"/>
  <c r="L464" i="23"/>
  <c r="L641" i="22" s="1"/>
  <c r="M464" i="23"/>
  <c r="M641" i="22" s="1"/>
  <c r="N464" i="23"/>
  <c r="N641" i="22" s="1"/>
  <c r="O464" i="23"/>
  <c r="A465" i="23"/>
  <c r="A642" i="22" s="1"/>
  <c r="B465" i="23"/>
  <c r="B642" i="22" s="1"/>
  <c r="C465" i="23"/>
  <c r="D465" i="23"/>
  <c r="E465" i="23"/>
  <c r="F465" i="23"/>
  <c r="G465" i="23"/>
  <c r="H465" i="23"/>
  <c r="I465" i="23"/>
  <c r="I642" i="22" s="1"/>
  <c r="J465" i="23"/>
  <c r="J642" i="22" s="1"/>
  <c r="K465" i="23"/>
  <c r="K642" i="22" s="1"/>
  <c r="L465" i="23"/>
  <c r="L642" i="22" s="1"/>
  <c r="M465" i="23"/>
  <c r="M642" i="22" s="1"/>
  <c r="N465" i="23"/>
  <c r="N642" i="22" s="1"/>
  <c r="O465" i="23"/>
  <c r="A466" i="23"/>
  <c r="A644" i="22" s="1"/>
  <c r="B466" i="23"/>
  <c r="B644" i="22" s="1"/>
  <c r="C466" i="23"/>
  <c r="D466" i="23"/>
  <c r="E466" i="23"/>
  <c r="F466" i="23"/>
  <c r="G466" i="23"/>
  <c r="H466" i="23"/>
  <c r="I466" i="23"/>
  <c r="I644" i="22" s="1"/>
  <c r="J466" i="23"/>
  <c r="J644" i="22" s="1"/>
  <c r="K466" i="23"/>
  <c r="K644" i="22" s="1"/>
  <c r="L466" i="23"/>
  <c r="L644" i="22" s="1"/>
  <c r="M466" i="23"/>
  <c r="M644" i="22" s="1"/>
  <c r="N466" i="23"/>
  <c r="N644" i="22" s="1"/>
  <c r="O466" i="23"/>
  <c r="A467" i="23"/>
  <c r="A645" i="22" s="1"/>
  <c r="B467" i="23"/>
  <c r="B645" i="22" s="1"/>
  <c r="C467" i="23"/>
  <c r="D467" i="23"/>
  <c r="E467" i="23"/>
  <c r="F467" i="23"/>
  <c r="G467" i="23"/>
  <c r="H467" i="23"/>
  <c r="I467" i="23"/>
  <c r="I645" i="22" s="1"/>
  <c r="J467" i="23"/>
  <c r="J645" i="22" s="1"/>
  <c r="K467" i="23"/>
  <c r="K645" i="22" s="1"/>
  <c r="L467" i="23"/>
  <c r="L645" i="22" s="1"/>
  <c r="M467" i="23"/>
  <c r="M645" i="22" s="1"/>
  <c r="N467" i="23"/>
  <c r="N645" i="22" s="1"/>
  <c r="O467" i="23"/>
  <c r="A468" i="23"/>
  <c r="A647" i="22" s="1"/>
  <c r="B468" i="23"/>
  <c r="B647" i="22" s="1"/>
  <c r="C468" i="23"/>
  <c r="D468" i="23"/>
  <c r="E468" i="23"/>
  <c r="F468" i="23"/>
  <c r="G468" i="23"/>
  <c r="H468" i="23"/>
  <c r="I468" i="23"/>
  <c r="I647" i="22" s="1"/>
  <c r="J468" i="23"/>
  <c r="J647" i="22" s="1"/>
  <c r="K468" i="23"/>
  <c r="K647" i="22" s="1"/>
  <c r="L468" i="23"/>
  <c r="L647" i="22" s="1"/>
  <c r="M468" i="23"/>
  <c r="M647" i="22" s="1"/>
  <c r="N468" i="23"/>
  <c r="N647" i="22" s="1"/>
  <c r="O468" i="23"/>
  <c r="A469" i="23"/>
  <c r="A648" i="22" s="1"/>
  <c r="B469" i="23"/>
  <c r="B648" i="22" s="1"/>
  <c r="C469" i="23"/>
  <c r="D469" i="23"/>
  <c r="E469" i="23"/>
  <c r="F469" i="23"/>
  <c r="G469" i="23"/>
  <c r="H469" i="23"/>
  <c r="I469" i="23"/>
  <c r="I648" i="22" s="1"/>
  <c r="J469" i="23"/>
  <c r="J648" i="22" s="1"/>
  <c r="K469" i="23"/>
  <c r="K648" i="22" s="1"/>
  <c r="L469" i="23"/>
  <c r="L648" i="22" s="1"/>
  <c r="M469" i="23"/>
  <c r="M648" i="22" s="1"/>
  <c r="N469" i="23"/>
  <c r="N648" i="22" s="1"/>
  <c r="O469" i="23"/>
  <c r="A470" i="23"/>
  <c r="A650" i="22" s="1"/>
  <c r="B470" i="23"/>
  <c r="B650" i="22" s="1"/>
  <c r="C470" i="23"/>
  <c r="D470" i="23"/>
  <c r="E470" i="23"/>
  <c r="F470" i="23"/>
  <c r="G470" i="23"/>
  <c r="H470" i="23"/>
  <c r="I470" i="23"/>
  <c r="I650" i="22" s="1"/>
  <c r="J470" i="23"/>
  <c r="J650" i="22" s="1"/>
  <c r="K470" i="23"/>
  <c r="K650" i="22" s="1"/>
  <c r="L470" i="23"/>
  <c r="L650" i="22" s="1"/>
  <c r="M470" i="23"/>
  <c r="M650" i="22" s="1"/>
  <c r="N470" i="23"/>
  <c r="N650" i="22" s="1"/>
  <c r="O470" i="23"/>
  <c r="A471" i="23"/>
  <c r="A651" i="22" s="1"/>
  <c r="B471" i="23"/>
  <c r="B651" i="22" s="1"/>
  <c r="C471" i="23"/>
  <c r="D471" i="23"/>
  <c r="E471" i="23"/>
  <c r="F471" i="23"/>
  <c r="G471" i="23"/>
  <c r="H471" i="23"/>
  <c r="I471" i="23"/>
  <c r="I651" i="22" s="1"/>
  <c r="J471" i="23"/>
  <c r="J651" i="22" s="1"/>
  <c r="K471" i="23"/>
  <c r="K651" i="22" s="1"/>
  <c r="L471" i="23"/>
  <c r="L651" i="22" s="1"/>
  <c r="M471" i="23"/>
  <c r="M651" i="22" s="1"/>
  <c r="N471" i="23"/>
  <c r="N651" i="22" s="1"/>
  <c r="O471" i="23"/>
  <c r="A472" i="23"/>
  <c r="A653" i="22" s="1"/>
  <c r="B472" i="23"/>
  <c r="B653" i="22" s="1"/>
  <c r="C472" i="23"/>
  <c r="D472" i="23"/>
  <c r="E472" i="23"/>
  <c r="F472" i="23"/>
  <c r="G472" i="23"/>
  <c r="H472" i="23"/>
  <c r="I472" i="23"/>
  <c r="I653" i="22" s="1"/>
  <c r="J472" i="23"/>
  <c r="J653" i="22" s="1"/>
  <c r="K472" i="23"/>
  <c r="K653" i="22" s="1"/>
  <c r="L472" i="23"/>
  <c r="L653" i="22" s="1"/>
  <c r="M472" i="23"/>
  <c r="M653" i="22" s="1"/>
  <c r="N472" i="23"/>
  <c r="N653" i="22" s="1"/>
  <c r="O472" i="23"/>
  <c r="A473" i="23"/>
  <c r="A654" i="22" s="1"/>
  <c r="B473" i="23"/>
  <c r="B654" i="22" s="1"/>
  <c r="C473" i="23"/>
  <c r="D473" i="23"/>
  <c r="E473" i="23"/>
  <c r="F473" i="23"/>
  <c r="G473" i="23"/>
  <c r="H473" i="23"/>
  <c r="I473" i="23"/>
  <c r="I654" i="22" s="1"/>
  <c r="J473" i="23"/>
  <c r="J654" i="22" s="1"/>
  <c r="K473" i="23"/>
  <c r="K654" i="22" s="1"/>
  <c r="L473" i="23"/>
  <c r="L654" i="22" s="1"/>
  <c r="M473" i="23"/>
  <c r="M654" i="22" s="1"/>
  <c r="N473" i="23"/>
  <c r="N654" i="22" s="1"/>
  <c r="O473" i="23"/>
  <c r="A474" i="23"/>
  <c r="A656" i="22" s="1"/>
  <c r="B474" i="23"/>
  <c r="B656" i="22" s="1"/>
  <c r="C474" i="23"/>
  <c r="D474" i="23"/>
  <c r="E474" i="23"/>
  <c r="F474" i="23"/>
  <c r="G474" i="23"/>
  <c r="H474" i="23"/>
  <c r="I474" i="23"/>
  <c r="I656" i="22" s="1"/>
  <c r="J474" i="23"/>
  <c r="J656" i="22" s="1"/>
  <c r="K474" i="23"/>
  <c r="K656" i="22" s="1"/>
  <c r="L474" i="23"/>
  <c r="L656" i="22" s="1"/>
  <c r="M474" i="23"/>
  <c r="M656" i="22" s="1"/>
  <c r="N474" i="23"/>
  <c r="N656" i="22" s="1"/>
  <c r="O474" i="23"/>
  <c r="A475" i="23"/>
  <c r="A657" i="22" s="1"/>
  <c r="B475" i="23"/>
  <c r="B657" i="22" s="1"/>
  <c r="C475" i="23"/>
  <c r="D475" i="23"/>
  <c r="E475" i="23"/>
  <c r="F475" i="23"/>
  <c r="G475" i="23"/>
  <c r="H475" i="23"/>
  <c r="I475" i="23"/>
  <c r="I657" i="22" s="1"/>
  <c r="J475" i="23"/>
  <c r="J657" i="22" s="1"/>
  <c r="K475" i="23"/>
  <c r="K657" i="22" s="1"/>
  <c r="L475" i="23"/>
  <c r="L657" i="22" s="1"/>
  <c r="M475" i="23"/>
  <c r="M657" i="22" s="1"/>
  <c r="N475" i="23"/>
  <c r="N657" i="22" s="1"/>
  <c r="O475" i="23"/>
  <c r="A476" i="23"/>
  <c r="A659" i="22" s="1"/>
  <c r="B476" i="23"/>
  <c r="B659" i="22" s="1"/>
  <c r="C476" i="23"/>
  <c r="D476" i="23"/>
  <c r="E476" i="23"/>
  <c r="F476" i="23"/>
  <c r="G476" i="23"/>
  <c r="H476" i="23"/>
  <c r="I476" i="23"/>
  <c r="I659" i="22" s="1"/>
  <c r="J476" i="23"/>
  <c r="J659" i="22" s="1"/>
  <c r="K476" i="23"/>
  <c r="K659" i="22" s="1"/>
  <c r="L476" i="23"/>
  <c r="L659" i="22" s="1"/>
  <c r="M476" i="23"/>
  <c r="M659" i="22" s="1"/>
  <c r="N476" i="23"/>
  <c r="N659" i="22" s="1"/>
  <c r="O476" i="23"/>
  <c r="A477" i="23"/>
  <c r="A660" i="22" s="1"/>
  <c r="B477" i="23"/>
  <c r="B660" i="22" s="1"/>
  <c r="C477" i="23"/>
  <c r="D477" i="23"/>
  <c r="E477" i="23"/>
  <c r="F477" i="23"/>
  <c r="G477" i="23"/>
  <c r="H477" i="23"/>
  <c r="I477" i="23"/>
  <c r="I660" i="22" s="1"/>
  <c r="J477" i="23"/>
  <c r="J660" i="22" s="1"/>
  <c r="K477" i="23"/>
  <c r="K660" i="22" s="1"/>
  <c r="L477" i="23"/>
  <c r="L660" i="22" s="1"/>
  <c r="M477" i="23"/>
  <c r="M660" i="22" s="1"/>
  <c r="N477" i="23"/>
  <c r="N660" i="22" s="1"/>
  <c r="O477" i="23"/>
  <c r="A478" i="23"/>
  <c r="A662" i="22" s="1"/>
  <c r="B478" i="23"/>
  <c r="B662" i="22" s="1"/>
  <c r="C478" i="23"/>
  <c r="D478" i="23"/>
  <c r="E478" i="23"/>
  <c r="F478" i="23"/>
  <c r="G478" i="23"/>
  <c r="H478" i="23"/>
  <c r="I478" i="23"/>
  <c r="I662" i="22" s="1"/>
  <c r="J478" i="23"/>
  <c r="J662" i="22" s="1"/>
  <c r="K478" i="23"/>
  <c r="K662" i="22" s="1"/>
  <c r="L478" i="23"/>
  <c r="L662" i="22" s="1"/>
  <c r="M478" i="23"/>
  <c r="M662" i="22" s="1"/>
  <c r="N478" i="23"/>
  <c r="N662" i="22" s="1"/>
  <c r="O478" i="23"/>
  <c r="A479" i="23"/>
  <c r="A663" i="22" s="1"/>
  <c r="B479" i="23"/>
  <c r="B663" i="22" s="1"/>
  <c r="C479" i="23"/>
  <c r="D479" i="23"/>
  <c r="E479" i="23"/>
  <c r="F479" i="23"/>
  <c r="G479" i="23"/>
  <c r="H479" i="23"/>
  <c r="I479" i="23"/>
  <c r="I663" i="22" s="1"/>
  <c r="J479" i="23"/>
  <c r="J663" i="22" s="1"/>
  <c r="K479" i="23"/>
  <c r="K663" i="22" s="1"/>
  <c r="L479" i="23"/>
  <c r="L663" i="22" s="1"/>
  <c r="M479" i="23"/>
  <c r="M663" i="22" s="1"/>
  <c r="N479" i="23"/>
  <c r="N663" i="22" s="1"/>
  <c r="O479" i="23"/>
  <c r="A480" i="23"/>
  <c r="A665" i="22" s="1"/>
  <c r="B480" i="23"/>
  <c r="B665" i="22" s="1"/>
  <c r="C480" i="23"/>
  <c r="D480" i="23"/>
  <c r="E480" i="23"/>
  <c r="F480" i="23"/>
  <c r="G480" i="23"/>
  <c r="H480" i="23"/>
  <c r="I480" i="23"/>
  <c r="I665" i="22" s="1"/>
  <c r="J480" i="23"/>
  <c r="J665" i="22" s="1"/>
  <c r="K480" i="23"/>
  <c r="K665" i="22" s="1"/>
  <c r="L480" i="23"/>
  <c r="L665" i="22" s="1"/>
  <c r="M480" i="23"/>
  <c r="M665" i="22" s="1"/>
  <c r="N480" i="23"/>
  <c r="N665" i="22" s="1"/>
  <c r="O480" i="23"/>
  <c r="A481" i="23"/>
  <c r="A666" i="22" s="1"/>
  <c r="B481" i="23"/>
  <c r="B666" i="22" s="1"/>
  <c r="C481" i="23"/>
  <c r="D481" i="23"/>
  <c r="E481" i="23"/>
  <c r="F481" i="23"/>
  <c r="G481" i="23"/>
  <c r="H481" i="23"/>
  <c r="I481" i="23"/>
  <c r="I666" i="22" s="1"/>
  <c r="J481" i="23"/>
  <c r="J666" i="22" s="1"/>
  <c r="K481" i="23"/>
  <c r="K666" i="22" s="1"/>
  <c r="L481" i="23"/>
  <c r="L666" i="22" s="1"/>
  <c r="M481" i="23"/>
  <c r="M666" i="22" s="1"/>
  <c r="N481" i="23"/>
  <c r="N666" i="22" s="1"/>
  <c r="O481" i="23"/>
  <c r="A482" i="23"/>
  <c r="A668" i="22" s="1"/>
  <c r="B482" i="23"/>
  <c r="B668" i="22" s="1"/>
  <c r="C482" i="23"/>
  <c r="D482" i="23"/>
  <c r="E482" i="23"/>
  <c r="F482" i="23"/>
  <c r="G482" i="23"/>
  <c r="H482" i="23"/>
  <c r="I482" i="23"/>
  <c r="I668" i="22" s="1"/>
  <c r="J482" i="23"/>
  <c r="J668" i="22" s="1"/>
  <c r="K482" i="23"/>
  <c r="K668" i="22" s="1"/>
  <c r="L482" i="23"/>
  <c r="L668" i="22" s="1"/>
  <c r="M482" i="23"/>
  <c r="M668" i="22" s="1"/>
  <c r="N482" i="23"/>
  <c r="N668" i="22" s="1"/>
  <c r="O482" i="23"/>
  <c r="A483" i="23"/>
  <c r="A669" i="22" s="1"/>
  <c r="B483" i="23"/>
  <c r="B669" i="22" s="1"/>
  <c r="C483" i="23"/>
  <c r="D483" i="23"/>
  <c r="E483" i="23"/>
  <c r="F483" i="23"/>
  <c r="G483" i="23"/>
  <c r="H483" i="23"/>
  <c r="I483" i="23"/>
  <c r="I669" i="22" s="1"/>
  <c r="J483" i="23"/>
  <c r="J669" i="22" s="1"/>
  <c r="K483" i="23"/>
  <c r="K669" i="22" s="1"/>
  <c r="L483" i="23"/>
  <c r="L669" i="22" s="1"/>
  <c r="M483" i="23"/>
  <c r="M669" i="22" s="1"/>
  <c r="N483" i="23"/>
  <c r="N669" i="22" s="1"/>
  <c r="O483" i="23"/>
  <c r="A484" i="23"/>
  <c r="A671" i="22" s="1"/>
  <c r="B484" i="23"/>
  <c r="B671" i="22" s="1"/>
  <c r="C484" i="23"/>
  <c r="D484" i="23"/>
  <c r="E484" i="23"/>
  <c r="F484" i="23"/>
  <c r="G484" i="23"/>
  <c r="H484" i="23"/>
  <c r="I484" i="23"/>
  <c r="I671" i="22" s="1"/>
  <c r="J484" i="23"/>
  <c r="J671" i="22" s="1"/>
  <c r="K484" i="23"/>
  <c r="K671" i="22" s="1"/>
  <c r="L484" i="23"/>
  <c r="L671" i="22" s="1"/>
  <c r="M484" i="23"/>
  <c r="M671" i="22" s="1"/>
  <c r="N484" i="23"/>
  <c r="N671" i="22" s="1"/>
  <c r="O484" i="23"/>
  <c r="A485" i="23"/>
  <c r="A672" i="22" s="1"/>
  <c r="B485" i="23"/>
  <c r="B672" i="22" s="1"/>
  <c r="C485" i="23"/>
  <c r="D485" i="23"/>
  <c r="E485" i="23"/>
  <c r="F485" i="23"/>
  <c r="G485" i="23"/>
  <c r="H485" i="23"/>
  <c r="I485" i="23"/>
  <c r="I672" i="22" s="1"/>
  <c r="J485" i="23"/>
  <c r="J672" i="22" s="1"/>
  <c r="K485" i="23"/>
  <c r="K672" i="22" s="1"/>
  <c r="L485" i="23"/>
  <c r="L672" i="22" s="1"/>
  <c r="M485" i="23"/>
  <c r="M672" i="22" s="1"/>
  <c r="N485" i="23"/>
  <c r="N672" i="22" s="1"/>
  <c r="O485" i="23"/>
  <c r="A486" i="23"/>
  <c r="A674" i="22" s="1"/>
  <c r="B486" i="23"/>
  <c r="B674" i="22" s="1"/>
  <c r="C486" i="23"/>
  <c r="D486" i="23"/>
  <c r="E486" i="23"/>
  <c r="F486" i="23"/>
  <c r="G486" i="23"/>
  <c r="H486" i="23"/>
  <c r="I486" i="23"/>
  <c r="I674" i="22" s="1"/>
  <c r="J486" i="23"/>
  <c r="J674" i="22" s="1"/>
  <c r="K486" i="23"/>
  <c r="K674" i="22" s="1"/>
  <c r="L486" i="23"/>
  <c r="L674" i="22" s="1"/>
  <c r="M486" i="23"/>
  <c r="M674" i="22" s="1"/>
  <c r="N486" i="23"/>
  <c r="N674" i="22" s="1"/>
  <c r="O486" i="23"/>
  <c r="A487" i="23"/>
  <c r="A675" i="22" s="1"/>
  <c r="B487" i="23"/>
  <c r="B675" i="22" s="1"/>
  <c r="C487" i="23"/>
  <c r="D487" i="23"/>
  <c r="E487" i="23"/>
  <c r="F487" i="23"/>
  <c r="G487" i="23"/>
  <c r="H487" i="23"/>
  <c r="I487" i="23"/>
  <c r="I675" i="22" s="1"/>
  <c r="J487" i="23"/>
  <c r="J675" i="22" s="1"/>
  <c r="K487" i="23"/>
  <c r="K675" i="22" s="1"/>
  <c r="L487" i="23"/>
  <c r="L675" i="22" s="1"/>
  <c r="M487" i="23"/>
  <c r="M675" i="22" s="1"/>
  <c r="N487" i="23"/>
  <c r="N675" i="22" s="1"/>
  <c r="O487" i="23"/>
  <c r="A488" i="23"/>
  <c r="A677" i="22" s="1"/>
  <c r="B488" i="23"/>
  <c r="B677" i="22" s="1"/>
  <c r="C488" i="23"/>
  <c r="D488" i="23"/>
  <c r="E488" i="23"/>
  <c r="F488" i="23"/>
  <c r="G488" i="23"/>
  <c r="H488" i="23"/>
  <c r="I488" i="23"/>
  <c r="I677" i="22" s="1"/>
  <c r="J488" i="23"/>
  <c r="J677" i="22" s="1"/>
  <c r="K488" i="23"/>
  <c r="K677" i="22" s="1"/>
  <c r="L488" i="23"/>
  <c r="L677" i="22" s="1"/>
  <c r="M488" i="23"/>
  <c r="M677" i="22" s="1"/>
  <c r="N488" i="23"/>
  <c r="N677" i="22" s="1"/>
  <c r="O488" i="23"/>
  <c r="A489" i="23"/>
  <c r="A678" i="22" s="1"/>
  <c r="B489" i="23"/>
  <c r="B678" i="22" s="1"/>
  <c r="C489" i="23"/>
  <c r="D489" i="23"/>
  <c r="E489" i="23"/>
  <c r="F489" i="23"/>
  <c r="G489" i="23"/>
  <c r="H489" i="23"/>
  <c r="I489" i="23"/>
  <c r="I678" i="22" s="1"/>
  <c r="J489" i="23"/>
  <c r="J678" i="22" s="1"/>
  <c r="K489" i="23"/>
  <c r="K678" i="22" s="1"/>
  <c r="L489" i="23"/>
  <c r="L678" i="22" s="1"/>
  <c r="M489" i="23"/>
  <c r="M678" i="22" s="1"/>
  <c r="N489" i="23"/>
  <c r="N678" i="22" s="1"/>
  <c r="O489" i="23"/>
  <c r="A490" i="23"/>
  <c r="A680" i="22" s="1"/>
  <c r="B490" i="23"/>
  <c r="B680" i="22" s="1"/>
  <c r="C490" i="23"/>
  <c r="D490" i="23"/>
  <c r="E490" i="23"/>
  <c r="F490" i="23"/>
  <c r="G490" i="23"/>
  <c r="H490" i="23"/>
  <c r="I490" i="23"/>
  <c r="I680" i="22" s="1"/>
  <c r="J490" i="23"/>
  <c r="J680" i="22" s="1"/>
  <c r="K490" i="23"/>
  <c r="K680" i="22" s="1"/>
  <c r="L490" i="23"/>
  <c r="L680" i="22" s="1"/>
  <c r="M490" i="23"/>
  <c r="M680" i="22" s="1"/>
  <c r="N490" i="23"/>
  <c r="N680" i="22" s="1"/>
  <c r="O490" i="23"/>
  <c r="A491" i="23"/>
  <c r="A681" i="22" s="1"/>
  <c r="B491" i="23"/>
  <c r="B681" i="22" s="1"/>
  <c r="C491" i="23"/>
  <c r="D491" i="23"/>
  <c r="E491" i="23"/>
  <c r="F491" i="23"/>
  <c r="G491" i="23"/>
  <c r="H491" i="23"/>
  <c r="I491" i="23"/>
  <c r="I681" i="22" s="1"/>
  <c r="J491" i="23"/>
  <c r="J681" i="22" s="1"/>
  <c r="K491" i="23"/>
  <c r="K681" i="22" s="1"/>
  <c r="L491" i="23"/>
  <c r="L681" i="22" s="1"/>
  <c r="M491" i="23"/>
  <c r="M681" i="22" s="1"/>
  <c r="N491" i="23"/>
  <c r="N681" i="22" s="1"/>
  <c r="O491" i="23"/>
  <c r="A492" i="23"/>
  <c r="A683" i="22" s="1"/>
  <c r="B492" i="23"/>
  <c r="B683" i="22" s="1"/>
  <c r="C492" i="23"/>
  <c r="D492" i="23"/>
  <c r="E492" i="23"/>
  <c r="F492" i="23"/>
  <c r="G492" i="23"/>
  <c r="H492" i="23"/>
  <c r="I492" i="23"/>
  <c r="I683" i="22" s="1"/>
  <c r="J492" i="23"/>
  <c r="J683" i="22" s="1"/>
  <c r="K492" i="23"/>
  <c r="K683" i="22" s="1"/>
  <c r="L492" i="23"/>
  <c r="L683" i="22" s="1"/>
  <c r="M492" i="23"/>
  <c r="M683" i="22" s="1"/>
  <c r="N492" i="23"/>
  <c r="N683" i="22" s="1"/>
  <c r="O492" i="23"/>
  <c r="A493" i="23"/>
  <c r="A684" i="22" s="1"/>
  <c r="B493" i="23"/>
  <c r="B684" i="22" s="1"/>
  <c r="C493" i="23"/>
  <c r="D493" i="23"/>
  <c r="E493" i="23"/>
  <c r="F493" i="23"/>
  <c r="G493" i="23"/>
  <c r="H493" i="23"/>
  <c r="I493" i="23"/>
  <c r="I684" i="22" s="1"/>
  <c r="J493" i="23"/>
  <c r="J684" i="22" s="1"/>
  <c r="K493" i="23"/>
  <c r="K684" i="22" s="1"/>
  <c r="L493" i="23"/>
  <c r="L684" i="22" s="1"/>
  <c r="M493" i="23"/>
  <c r="M684" i="22" s="1"/>
  <c r="N493" i="23"/>
  <c r="N684" i="22" s="1"/>
  <c r="O493" i="23"/>
  <c r="A494" i="23"/>
  <c r="A686" i="22" s="1"/>
  <c r="B494" i="23"/>
  <c r="B686" i="22" s="1"/>
  <c r="C494" i="23"/>
  <c r="D494" i="23"/>
  <c r="E494" i="23"/>
  <c r="F494" i="23"/>
  <c r="G494" i="23"/>
  <c r="H494" i="23"/>
  <c r="I494" i="23"/>
  <c r="I686" i="22" s="1"/>
  <c r="J494" i="23"/>
  <c r="J686" i="22" s="1"/>
  <c r="K494" i="23"/>
  <c r="K686" i="22" s="1"/>
  <c r="L494" i="23"/>
  <c r="L686" i="22" s="1"/>
  <c r="M494" i="23"/>
  <c r="M686" i="22" s="1"/>
  <c r="N494" i="23"/>
  <c r="N686" i="22" s="1"/>
  <c r="O494" i="23"/>
  <c r="A495" i="23"/>
  <c r="A687" i="22" s="1"/>
  <c r="B495" i="23"/>
  <c r="B687" i="22" s="1"/>
  <c r="C495" i="23"/>
  <c r="D495" i="23"/>
  <c r="E495" i="23"/>
  <c r="F495" i="23"/>
  <c r="G495" i="23"/>
  <c r="H495" i="23"/>
  <c r="I495" i="23"/>
  <c r="I687" i="22" s="1"/>
  <c r="J495" i="23"/>
  <c r="J687" i="22" s="1"/>
  <c r="K495" i="23"/>
  <c r="K687" i="22" s="1"/>
  <c r="L495" i="23"/>
  <c r="L687" i="22" s="1"/>
  <c r="M495" i="23"/>
  <c r="M687" i="22" s="1"/>
  <c r="N495" i="23"/>
  <c r="N687" i="22" s="1"/>
  <c r="O495" i="23"/>
  <c r="A496" i="23"/>
  <c r="A689" i="22" s="1"/>
  <c r="B496" i="23"/>
  <c r="B689" i="22" s="1"/>
  <c r="C496" i="23"/>
  <c r="D496" i="23"/>
  <c r="E496" i="23"/>
  <c r="F496" i="23"/>
  <c r="G496" i="23"/>
  <c r="H496" i="23"/>
  <c r="I496" i="23"/>
  <c r="I689" i="22" s="1"/>
  <c r="J496" i="23"/>
  <c r="J689" i="22" s="1"/>
  <c r="K496" i="23"/>
  <c r="K689" i="22" s="1"/>
  <c r="L496" i="23"/>
  <c r="L689" i="22" s="1"/>
  <c r="M496" i="23"/>
  <c r="M689" i="22" s="1"/>
  <c r="N496" i="23"/>
  <c r="N689" i="22" s="1"/>
  <c r="O496" i="23"/>
  <c r="A497" i="23"/>
  <c r="A690" i="22" s="1"/>
  <c r="B497" i="23"/>
  <c r="B690" i="22" s="1"/>
  <c r="C497" i="23"/>
  <c r="D497" i="23"/>
  <c r="E497" i="23"/>
  <c r="F497" i="23"/>
  <c r="G497" i="23"/>
  <c r="H497" i="23"/>
  <c r="I497" i="23"/>
  <c r="I690" i="22" s="1"/>
  <c r="J497" i="23"/>
  <c r="J690" i="22" s="1"/>
  <c r="K497" i="23"/>
  <c r="K690" i="22" s="1"/>
  <c r="L497" i="23"/>
  <c r="L690" i="22" s="1"/>
  <c r="M497" i="23"/>
  <c r="M690" i="22" s="1"/>
  <c r="N497" i="23"/>
  <c r="N690" i="22" s="1"/>
  <c r="O497" i="23"/>
  <c r="A498" i="23"/>
  <c r="A692" i="22" s="1"/>
  <c r="B498" i="23"/>
  <c r="B692" i="22" s="1"/>
  <c r="C498" i="23"/>
  <c r="D498" i="23"/>
  <c r="E498" i="23"/>
  <c r="F498" i="23"/>
  <c r="G498" i="23"/>
  <c r="H498" i="23"/>
  <c r="I498" i="23"/>
  <c r="I692" i="22" s="1"/>
  <c r="J498" i="23"/>
  <c r="J692" i="22" s="1"/>
  <c r="K498" i="23"/>
  <c r="K692" i="22" s="1"/>
  <c r="L498" i="23"/>
  <c r="L692" i="22" s="1"/>
  <c r="M498" i="23"/>
  <c r="M692" i="22" s="1"/>
  <c r="N498" i="23"/>
  <c r="N692" i="22" s="1"/>
  <c r="O498" i="23"/>
  <c r="A499" i="23"/>
  <c r="A693" i="22" s="1"/>
  <c r="B499" i="23"/>
  <c r="B693" i="22" s="1"/>
  <c r="C499" i="23"/>
  <c r="D499" i="23"/>
  <c r="E499" i="23"/>
  <c r="F499" i="23"/>
  <c r="G499" i="23"/>
  <c r="H499" i="23"/>
  <c r="I499" i="23"/>
  <c r="I693" i="22" s="1"/>
  <c r="J499" i="23"/>
  <c r="J693" i="22" s="1"/>
  <c r="K499" i="23"/>
  <c r="K693" i="22" s="1"/>
  <c r="L499" i="23"/>
  <c r="L693" i="22" s="1"/>
  <c r="M499" i="23"/>
  <c r="M693" i="22" s="1"/>
  <c r="N499" i="23"/>
  <c r="N693" i="22" s="1"/>
  <c r="O499" i="23"/>
  <c r="A500" i="23"/>
  <c r="A695" i="22" s="1"/>
  <c r="B500" i="23"/>
  <c r="B695" i="22" s="1"/>
  <c r="C500" i="23"/>
  <c r="D500" i="23"/>
  <c r="E500" i="23"/>
  <c r="F500" i="23"/>
  <c r="G500" i="23"/>
  <c r="H500" i="23"/>
  <c r="I500" i="23"/>
  <c r="I695" i="22" s="1"/>
  <c r="J500" i="23"/>
  <c r="J695" i="22" s="1"/>
  <c r="K500" i="23"/>
  <c r="K695" i="22" s="1"/>
  <c r="L500" i="23"/>
  <c r="L695" i="22" s="1"/>
  <c r="M500" i="23"/>
  <c r="M695" i="22" s="1"/>
  <c r="N500" i="23"/>
  <c r="N695" i="22" s="1"/>
  <c r="O500" i="23"/>
  <c r="A501" i="23"/>
  <c r="A696" i="22" s="1"/>
  <c r="B501" i="23"/>
  <c r="B696" i="22" s="1"/>
  <c r="C501" i="23"/>
  <c r="D501" i="23"/>
  <c r="E501" i="23"/>
  <c r="F501" i="23"/>
  <c r="G501" i="23"/>
  <c r="H501" i="23"/>
  <c r="I501" i="23"/>
  <c r="I696" i="22" s="1"/>
  <c r="J501" i="23"/>
  <c r="J696" i="22" s="1"/>
  <c r="K501" i="23"/>
  <c r="K696" i="22" s="1"/>
  <c r="L501" i="23"/>
  <c r="L696" i="22" s="1"/>
  <c r="M501" i="23"/>
  <c r="M696" i="22" s="1"/>
  <c r="N501" i="23"/>
  <c r="N696" i="22" s="1"/>
  <c r="O501" i="23"/>
  <c r="A502" i="23"/>
  <c r="A698" i="22" s="1"/>
  <c r="B502" i="23"/>
  <c r="B698" i="22" s="1"/>
  <c r="C502" i="23"/>
  <c r="D502" i="23"/>
  <c r="E502" i="23"/>
  <c r="F502" i="23"/>
  <c r="G502" i="23"/>
  <c r="H502" i="23"/>
  <c r="I502" i="23"/>
  <c r="I698" i="22" s="1"/>
  <c r="J502" i="23"/>
  <c r="J698" i="22" s="1"/>
  <c r="K502" i="23"/>
  <c r="K698" i="22" s="1"/>
  <c r="L502" i="23"/>
  <c r="L698" i="22" s="1"/>
  <c r="M502" i="23"/>
  <c r="M698" i="22" s="1"/>
  <c r="N502" i="23"/>
  <c r="N698" i="22" s="1"/>
  <c r="O502" i="23"/>
  <c r="A503" i="23"/>
  <c r="A699" i="22" s="1"/>
  <c r="B503" i="23"/>
  <c r="B699" i="22" s="1"/>
  <c r="C503" i="23"/>
  <c r="D503" i="23"/>
  <c r="E503" i="23"/>
  <c r="F503" i="23"/>
  <c r="G503" i="23"/>
  <c r="H503" i="23"/>
  <c r="I503" i="23"/>
  <c r="I699" i="22" s="1"/>
  <c r="J503" i="23"/>
  <c r="J699" i="22" s="1"/>
  <c r="K503" i="23"/>
  <c r="K699" i="22" s="1"/>
  <c r="L503" i="23"/>
  <c r="L699" i="22" s="1"/>
  <c r="M503" i="23"/>
  <c r="M699" i="22" s="1"/>
  <c r="N503" i="23"/>
  <c r="N699" i="22" s="1"/>
  <c r="O503" i="23"/>
  <c r="A504" i="23"/>
  <c r="A701" i="22" s="1"/>
  <c r="B504" i="23"/>
  <c r="B701" i="22" s="1"/>
  <c r="C504" i="23"/>
  <c r="D504" i="23"/>
  <c r="E504" i="23"/>
  <c r="F504" i="23"/>
  <c r="G504" i="23"/>
  <c r="H504" i="23"/>
  <c r="I504" i="23"/>
  <c r="I701" i="22" s="1"/>
  <c r="J504" i="23"/>
  <c r="J701" i="22" s="1"/>
  <c r="K504" i="23"/>
  <c r="K701" i="22" s="1"/>
  <c r="L504" i="23"/>
  <c r="L701" i="22" s="1"/>
  <c r="M504" i="23"/>
  <c r="M701" i="22" s="1"/>
  <c r="N504" i="23"/>
  <c r="N701" i="22" s="1"/>
  <c r="O504" i="23"/>
  <c r="A505" i="23"/>
  <c r="A702" i="22" s="1"/>
  <c r="B505" i="23"/>
  <c r="B702" i="22" s="1"/>
  <c r="C505" i="23"/>
  <c r="D505" i="23"/>
  <c r="E505" i="23"/>
  <c r="F505" i="23"/>
  <c r="G505" i="23"/>
  <c r="H505" i="23"/>
  <c r="I505" i="23"/>
  <c r="I702" i="22" s="1"/>
  <c r="J505" i="23"/>
  <c r="J702" i="22" s="1"/>
  <c r="K505" i="23"/>
  <c r="K702" i="22" s="1"/>
  <c r="L505" i="23"/>
  <c r="L702" i="22" s="1"/>
  <c r="M505" i="23"/>
  <c r="M702" i="22" s="1"/>
  <c r="N505" i="23"/>
  <c r="N702" i="22" s="1"/>
  <c r="O505" i="23"/>
  <c r="O308" i="23"/>
  <c r="N308" i="23"/>
  <c r="N407" i="22" s="1"/>
  <c r="M308" i="23"/>
  <c r="L308" i="23"/>
  <c r="L407" i="22" s="1"/>
  <c r="K308" i="23"/>
  <c r="K407" i="22" s="1"/>
  <c r="J308" i="23"/>
  <c r="J407" i="22" s="1"/>
  <c r="I308" i="23"/>
  <c r="I407" i="22" s="1"/>
  <c r="H308" i="23"/>
  <c r="G308" i="23"/>
  <c r="F308" i="23"/>
  <c r="E308" i="23"/>
  <c r="D308" i="23"/>
  <c r="C308" i="23"/>
  <c r="B308" i="23"/>
  <c r="B407" i="22" s="1"/>
  <c r="A308" i="23"/>
  <c r="A407" i="22" s="1"/>
  <c r="W314" i="40"/>
  <c r="W304" i="40"/>
  <c r="W311" i="40"/>
  <c r="W316" i="40"/>
  <c r="W318" i="40"/>
  <c r="W313" i="40"/>
  <c r="W309" i="40"/>
  <c r="W310" i="40"/>
  <c r="W315" i="40"/>
  <c r="W312" i="40"/>
  <c r="W320" i="40"/>
  <c r="W321" i="40"/>
  <c r="W322" i="40"/>
  <c r="W323" i="40"/>
  <c r="W324" i="40"/>
  <c r="W325" i="40"/>
  <c r="W326" i="40"/>
  <c r="W327" i="40"/>
  <c r="W328" i="40"/>
  <c r="W308" i="40"/>
  <c r="W329" i="40"/>
  <c r="W330" i="40"/>
  <c r="W331" i="40"/>
  <c r="W332" i="40"/>
  <c r="W333" i="40"/>
  <c r="W334" i="40"/>
  <c r="W335" i="40"/>
  <c r="W336" i="40"/>
  <c r="W337" i="40"/>
  <c r="W338" i="40"/>
  <c r="W339" i="40"/>
  <c r="W340" i="40"/>
  <c r="W341" i="40"/>
  <c r="W342" i="40"/>
  <c r="W343" i="40"/>
  <c r="W344" i="40"/>
  <c r="W345" i="40"/>
  <c r="W346" i="40"/>
  <c r="W307" i="40"/>
  <c r="W347" i="40"/>
  <c r="W348" i="40"/>
  <c r="W349" i="40"/>
  <c r="W350" i="40"/>
  <c r="W351" i="40"/>
  <c r="W352" i="40"/>
  <c r="W353" i="40"/>
  <c r="W354" i="40"/>
  <c r="W355" i="40"/>
  <c r="W356" i="40"/>
  <c r="W357" i="40"/>
  <c r="W358" i="40"/>
  <c r="W359" i="40"/>
  <c r="W360" i="40"/>
  <c r="W361" i="40"/>
  <c r="W362" i="40"/>
  <c r="W306" i="40"/>
  <c r="W363" i="40"/>
  <c r="W364" i="40"/>
  <c r="W365" i="40"/>
  <c r="W366" i="40"/>
  <c r="W367" i="40"/>
  <c r="W368" i="40"/>
  <c r="W369" i="40"/>
  <c r="W370" i="40"/>
  <c r="W371" i="40"/>
  <c r="W372" i="40"/>
  <c r="W373" i="40"/>
  <c r="W374" i="40"/>
  <c r="W375" i="40"/>
  <c r="W376" i="40"/>
  <c r="W377" i="40"/>
  <c r="W378" i="40"/>
  <c r="W379" i="40"/>
  <c r="W380" i="40"/>
  <c r="W317" i="40"/>
  <c r="W381" i="40"/>
  <c r="W382" i="40"/>
  <c r="W383" i="40"/>
  <c r="W384" i="40"/>
  <c r="W385" i="40"/>
  <c r="W386" i="40"/>
  <c r="W387" i="40"/>
  <c r="W388" i="40"/>
  <c r="W389" i="40"/>
  <c r="W390" i="40"/>
  <c r="W391" i="40"/>
  <c r="W392" i="40"/>
  <c r="W393" i="40"/>
  <c r="W394" i="40"/>
  <c r="W395" i="40"/>
  <c r="W305" i="40"/>
  <c r="W396" i="40"/>
  <c r="W397" i="40"/>
  <c r="W398" i="40"/>
  <c r="W399" i="40"/>
  <c r="W400" i="40"/>
  <c r="W401" i="40"/>
  <c r="W402" i="40"/>
  <c r="W403" i="40"/>
  <c r="W404" i="40"/>
  <c r="W405" i="40"/>
  <c r="W406" i="40"/>
  <c r="W407" i="40"/>
  <c r="W408" i="40"/>
  <c r="W409" i="40"/>
  <c r="W410" i="40"/>
  <c r="W411" i="40"/>
  <c r="W412" i="40"/>
  <c r="W413" i="40"/>
  <c r="W414" i="40"/>
  <c r="W415" i="40"/>
  <c r="W416" i="40"/>
  <c r="W417" i="40"/>
  <c r="W418" i="40"/>
  <c r="W419" i="40"/>
  <c r="W420" i="40"/>
  <c r="W421" i="40"/>
  <c r="W422" i="40"/>
  <c r="W423" i="40"/>
  <c r="W424" i="40"/>
  <c r="W425" i="40"/>
  <c r="W426" i="40"/>
  <c r="W427" i="40"/>
  <c r="W428" i="40"/>
  <c r="W429" i="40"/>
  <c r="W430" i="40"/>
  <c r="W431" i="40"/>
  <c r="W432" i="40"/>
  <c r="W433" i="40"/>
  <c r="W434" i="40"/>
  <c r="W435" i="40"/>
  <c r="W436" i="40"/>
  <c r="W437" i="40"/>
  <c r="W438" i="40"/>
  <c r="W439" i="40"/>
  <c r="W440" i="40"/>
  <c r="W441" i="40"/>
  <c r="W442" i="40"/>
  <c r="W443" i="40"/>
  <c r="W444" i="40"/>
  <c r="W445" i="40"/>
  <c r="W446" i="40"/>
  <c r="W447" i="40"/>
  <c r="W448" i="40"/>
  <c r="W449" i="40"/>
  <c r="W450" i="40"/>
  <c r="W451" i="40"/>
  <c r="W452" i="40"/>
  <c r="W453" i="40"/>
  <c r="W454" i="40"/>
  <c r="W455" i="40"/>
  <c r="W456" i="40"/>
  <c r="W457" i="40"/>
  <c r="W458" i="40"/>
  <c r="W459" i="40"/>
  <c r="W460" i="40"/>
  <c r="W461" i="40"/>
  <c r="W462" i="40"/>
  <c r="W463" i="40"/>
  <c r="W464" i="40"/>
  <c r="W465" i="40"/>
  <c r="W466" i="40"/>
  <c r="W467" i="40"/>
  <c r="W468" i="40"/>
  <c r="W469" i="40"/>
  <c r="W470" i="40"/>
  <c r="W471" i="40"/>
  <c r="W472" i="40"/>
  <c r="W473" i="40"/>
  <c r="W474" i="40"/>
  <c r="W475" i="40"/>
  <c r="W476" i="40"/>
  <c r="W477" i="40"/>
  <c r="W478" i="40"/>
  <c r="W479" i="40"/>
  <c r="W480" i="40"/>
  <c r="W481" i="40"/>
  <c r="W482" i="40"/>
  <c r="W483" i="40"/>
  <c r="W484" i="40"/>
  <c r="W485" i="40"/>
  <c r="W486" i="40"/>
  <c r="W487" i="40"/>
  <c r="W488" i="40"/>
  <c r="W489" i="40"/>
  <c r="W490" i="40"/>
  <c r="W491" i="40"/>
  <c r="W492" i="40"/>
  <c r="W493" i="40"/>
  <c r="W494" i="40"/>
  <c r="W495" i="40"/>
  <c r="W496" i="40"/>
  <c r="W497" i="40"/>
  <c r="W498" i="40"/>
  <c r="W499" i="40"/>
  <c r="W500" i="40"/>
  <c r="W501" i="40"/>
  <c r="W502" i="40"/>
  <c r="W503" i="40"/>
  <c r="W319" i="40"/>
  <c r="O403" i="22"/>
  <c r="N403" i="22"/>
  <c r="M403" i="22"/>
  <c r="L403" i="22"/>
  <c r="K403" i="22"/>
  <c r="J403" i="22"/>
  <c r="I403" i="22"/>
  <c r="H403" i="22"/>
  <c r="G403" i="22"/>
  <c r="F403" i="22"/>
  <c r="E403" i="22"/>
  <c r="D403" i="22"/>
  <c r="C403" i="22"/>
  <c r="B403" i="22"/>
  <c r="A403" i="22"/>
  <c r="N402" i="22"/>
  <c r="M402" i="22"/>
  <c r="L402" i="22"/>
  <c r="K402" i="22"/>
  <c r="J402" i="22"/>
  <c r="I402" i="22"/>
  <c r="H402" i="22"/>
  <c r="G402" i="22"/>
  <c r="F402" i="22"/>
  <c r="E402" i="22"/>
  <c r="D402" i="22"/>
  <c r="C402" i="22"/>
  <c r="M486" i="22"/>
  <c r="L486" i="22"/>
  <c r="K486" i="22"/>
  <c r="J486" i="22"/>
  <c r="I486" i="22"/>
  <c r="N485" i="22"/>
  <c r="M485" i="22"/>
  <c r="L485" i="22"/>
  <c r="K485" i="22"/>
  <c r="J485" i="22"/>
  <c r="I485" i="22"/>
  <c r="N483" i="22"/>
  <c r="M483" i="22"/>
  <c r="L483" i="22"/>
  <c r="J483" i="22"/>
  <c r="I483" i="22"/>
  <c r="M482" i="22"/>
  <c r="L482" i="22"/>
  <c r="J482" i="22"/>
  <c r="I482" i="22"/>
  <c r="M480" i="22"/>
  <c r="L480" i="22"/>
  <c r="K480" i="22"/>
  <c r="J480" i="22"/>
  <c r="I480" i="22"/>
  <c r="N479" i="22"/>
  <c r="M479" i="22"/>
  <c r="L479" i="22"/>
  <c r="K479" i="22"/>
  <c r="J479" i="22"/>
  <c r="I479" i="22"/>
  <c r="N477" i="22"/>
  <c r="M477" i="22"/>
  <c r="L477" i="22"/>
  <c r="K477" i="22"/>
  <c r="J477" i="22"/>
  <c r="I477" i="22"/>
  <c r="N476" i="22"/>
  <c r="M476" i="22"/>
  <c r="L476" i="22"/>
  <c r="J476" i="22"/>
  <c r="I476" i="22"/>
  <c r="M474" i="22"/>
  <c r="L474" i="22"/>
  <c r="K474" i="22"/>
  <c r="J474" i="22"/>
  <c r="I474" i="22"/>
  <c r="N473" i="22"/>
  <c r="M473" i="22"/>
  <c r="L473" i="22"/>
  <c r="K473" i="22"/>
  <c r="J473" i="22"/>
  <c r="I473" i="22"/>
  <c r="N471" i="22"/>
  <c r="M471" i="22"/>
  <c r="L471" i="22"/>
  <c r="K471" i="22"/>
  <c r="J471" i="22"/>
  <c r="I471" i="22"/>
  <c r="N470" i="22"/>
  <c r="M470" i="22"/>
  <c r="L470" i="22"/>
  <c r="J470" i="22"/>
  <c r="I470" i="22"/>
  <c r="M468" i="22"/>
  <c r="L468" i="22"/>
  <c r="K468" i="22"/>
  <c r="J468" i="22"/>
  <c r="I468" i="22"/>
  <c r="N467" i="22"/>
  <c r="M467" i="22"/>
  <c r="L467" i="22"/>
  <c r="K467" i="22"/>
  <c r="J467" i="22"/>
  <c r="I467" i="22"/>
  <c r="N465" i="22"/>
  <c r="M465" i="22"/>
  <c r="L465" i="22"/>
  <c r="K465" i="22"/>
  <c r="J465" i="22"/>
  <c r="I465" i="22"/>
  <c r="J464" i="22"/>
  <c r="I464" i="22"/>
  <c r="I466" i="22" s="1"/>
  <c r="J227" i="18" s="1"/>
  <c r="L462" i="22"/>
  <c r="K462" i="22"/>
  <c r="I462" i="22"/>
  <c r="N461" i="22"/>
  <c r="L461" i="22"/>
  <c r="K461" i="22"/>
  <c r="J461" i="22"/>
  <c r="I461" i="22"/>
  <c r="N459" i="22"/>
  <c r="L459" i="22"/>
  <c r="K459" i="22"/>
  <c r="J459" i="22"/>
  <c r="I459" i="22"/>
  <c r="M458" i="22"/>
  <c r="L458" i="22"/>
  <c r="I458" i="22"/>
  <c r="M456" i="22"/>
  <c r="L456" i="22"/>
  <c r="K456" i="22"/>
  <c r="I456" i="22"/>
  <c r="N455" i="22"/>
  <c r="M455" i="22"/>
  <c r="L455" i="22"/>
  <c r="K455" i="22"/>
  <c r="J455" i="22"/>
  <c r="I455" i="22"/>
  <c r="N453" i="22"/>
  <c r="L453" i="22"/>
  <c r="K453" i="22"/>
  <c r="J453" i="22"/>
  <c r="I453" i="22"/>
  <c r="N452" i="22"/>
  <c r="N454" i="22" s="1"/>
  <c r="O224" i="18" s="1"/>
  <c r="M452" i="22"/>
  <c r="L452" i="22"/>
  <c r="J452" i="22"/>
  <c r="I452" i="22"/>
  <c r="M450" i="22"/>
  <c r="L450" i="22"/>
  <c r="K450" i="22"/>
  <c r="I450" i="22"/>
  <c r="N449" i="22"/>
  <c r="M449" i="22"/>
  <c r="L449" i="22"/>
  <c r="L451" i="22" s="1"/>
  <c r="M223" i="18" s="1"/>
  <c r="K449" i="22"/>
  <c r="J449" i="22"/>
  <c r="I449" i="22"/>
  <c r="N447" i="22"/>
  <c r="M447" i="22"/>
  <c r="L447" i="22"/>
  <c r="K447" i="22"/>
  <c r="I447" i="22"/>
  <c r="N446" i="22"/>
  <c r="M446" i="22"/>
  <c r="L446" i="22"/>
  <c r="J446" i="22"/>
  <c r="I446" i="22"/>
  <c r="M444" i="22"/>
  <c r="L444" i="22"/>
  <c r="K444" i="22"/>
  <c r="J444" i="22"/>
  <c r="I444" i="22"/>
  <c r="N443" i="22"/>
  <c r="M443" i="22"/>
  <c r="L443" i="22"/>
  <c r="L445" i="22" s="1"/>
  <c r="M221" i="18" s="1"/>
  <c r="K443" i="22"/>
  <c r="J443" i="22"/>
  <c r="I443" i="22"/>
  <c r="N441" i="22"/>
  <c r="M441" i="22"/>
  <c r="L441" i="22"/>
  <c r="K441" i="22"/>
  <c r="J441" i="22"/>
  <c r="I441" i="22"/>
  <c r="M440" i="22"/>
  <c r="L440" i="22"/>
  <c r="L442" i="22" s="1"/>
  <c r="M220" i="18" s="1"/>
  <c r="J440" i="22"/>
  <c r="I440" i="22"/>
  <c r="M438" i="22"/>
  <c r="L438" i="22"/>
  <c r="K438" i="22"/>
  <c r="J438" i="22"/>
  <c r="I438" i="22"/>
  <c r="N437" i="22"/>
  <c r="M437" i="22"/>
  <c r="L437" i="22"/>
  <c r="K437" i="22"/>
  <c r="J437" i="22"/>
  <c r="I437" i="22"/>
  <c r="N435" i="22"/>
  <c r="M435" i="22"/>
  <c r="L435" i="22"/>
  <c r="K435" i="22"/>
  <c r="J435" i="22"/>
  <c r="I435" i="22"/>
  <c r="L434" i="22"/>
  <c r="L436" i="22" s="1"/>
  <c r="M208" i="18" s="1"/>
  <c r="J434" i="22"/>
  <c r="J436" i="22" s="1"/>
  <c r="K208" i="18" s="1"/>
  <c r="I434" i="22"/>
  <c r="M432" i="22"/>
  <c r="L432" i="22"/>
  <c r="K432" i="22"/>
  <c r="J432" i="22"/>
  <c r="I432" i="22"/>
  <c r="N431" i="22"/>
  <c r="M431" i="22"/>
  <c r="L431" i="22"/>
  <c r="K431" i="22"/>
  <c r="J431" i="22"/>
  <c r="J433" i="22" s="1"/>
  <c r="K218" i="18" s="1"/>
  <c r="I431" i="22"/>
  <c r="N429" i="22"/>
  <c r="M429" i="22"/>
  <c r="L429" i="22"/>
  <c r="K429" i="22"/>
  <c r="J429" i="22"/>
  <c r="I429" i="22"/>
  <c r="A429" i="22"/>
  <c r="N428" i="22"/>
  <c r="M428" i="22"/>
  <c r="J428" i="22"/>
  <c r="I428" i="22"/>
  <c r="B428" i="22"/>
  <c r="L426" i="22"/>
  <c r="K426" i="22"/>
  <c r="J426" i="22"/>
  <c r="I426" i="22"/>
  <c r="N425" i="22"/>
  <c r="M425" i="22"/>
  <c r="M427" i="22" s="1"/>
  <c r="N216" i="18" s="1"/>
  <c r="L425" i="22"/>
  <c r="K425" i="22"/>
  <c r="I425" i="22"/>
  <c r="N423" i="22"/>
  <c r="M423" i="22"/>
  <c r="K423" i="22"/>
  <c r="J423" i="22"/>
  <c r="I423" i="22"/>
  <c r="B423" i="22"/>
  <c r="N422" i="22"/>
  <c r="M422" i="22"/>
  <c r="L422" i="22"/>
  <c r="L424" i="22" s="1"/>
  <c r="M215" i="18" s="1"/>
  <c r="J422" i="22"/>
  <c r="I422" i="22"/>
  <c r="M420" i="22"/>
  <c r="L420" i="22"/>
  <c r="K420" i="22"/>
  <c r="J420" i="22"/>
  <c r="I420" i="22"/>
  <c r="B420" i="22"/>
  <c r="L419" i="22"/>
  <c r="L421" i="22" s="1"/>
  <c r="M214" i="18" s="1"/>
  <c r="K419" i="22"/>
  <c r="K421" i="22" s="1"/>
  <c r="L214" i="18" s="1"/>
  <c r="I419" i="22"/>
  <c r="I421" i="22" s="1"/>
  <c r="J214" i="18" s="1"/>
  <c r="L417" i="22"/>
  <c r="K417" i="22"/>
  <c r="J417" i="22"/>
  <c r="I417" i="22"/>
  <c r="J416" i="22"/>
  <c r="I416" i="22"/>
  <c r="L414" i="22"/>
  <c r="K414" i="22"/>
  <c r="J414" i="22"/>
  <c r="I414" i="22"/>
  <c r="L413" i="22"/>
  <c r="K413" i="22"/>
  <c r="J413" i="22"/>
  <c r="I413" i="22"/>
  <c r="M411" i="22"/>
  <c r="L411" i="22"/>
  <c r="K411" i="22"/>
  <c r="I411" i="22"/>
  <c r="A411" i="22"/>
  <c r="N405" i="22"/>
  <c r="M405" i="22"/>
  <c r="L405" i="22"/>
  <c r="K405" i="22"/>
  <c r="I405" i="22"/>
  <c r="M404" i="22"/>
  <c r="L404" i="22"/>
  <c r="K404" i="22"/>
  <c r="J404" i="22"/>
  <c r="N410" i="22"/>
  <c r="M410" i="22"/>
  <c r="L410" i="22"/>
  <c r="L412" i="22" s="1"/>
  <c r="M205" i="18" s="1"/>
  <c r="K410" i="22"/>
  <c r="K412" i="22" s="1"/>
  <c r="L205" i="18" s="1"/>
  <c r="J410" i="22"/>
  <c r="B410" i="22"/>
  <c r="M408" i="22"/>
  <c r="L408" i="22"/>
  <c r="K408" i="22"/>
  <c r="J408" i="22"/>
  <c r="I408" i="22"/>
  <c r="B408" i="22"/>
  <c r="M407" i="22"/>
  <c r="O305" i="23"/>
  <c r="N305" i="23"/>
  <c r="M305" i="23"/>
  <c r="L305" i="23"/>
  <c r="K305" i="23"/>
  <c r="J305" i="23"/>
  <c r="I305" i="23"/>
  <c r="H305" i="23"/>
  <c r="G305" i="23"/>
  <c r="F305" i="23"/>
  <c r="E305" i="23"/>
  <c r="D305" i="23"/>
  <c r="C305" i="23"/>
  <c r="B305" i="23"/>
  <c r="A305" i="23"/>
  <c r="N304" i="23"/>
  <c r="M304" i="23"/>
  <c r="L304" i="23"/>
  <c r="K304" i="23"/>
  <c r="J304" i="23"/>
  <c r="I304" i="23"/>
  <c r="H304" i="23"/>
  <c r="G304" i="23"/>
  <c r="F304" i="23"/>
  <c r="E304" i="23"/>
  <c r="D304" i="23"/>
  <c r="C304" i="23"/>
  <c r="C402" i="24"/>
  <c r="D402" i="24"/>
  <c r="E402" i="24"/>
  <c r="F402" i="24"/>
  <c r="G402" i="24"/>
  <c r="H402" i="24"/>
  <c r="I402" i="24"/>
  <c r="J402" i="24"/>
  <c r="K402" i="24"/>
  <c r="L402" i="24"/>
  <c r="M402" i="24"/>
  <c r="N402" i="24"/>
  <c r="B403" i="24"/>
  <c r="C403" i="24"/>
  <c r="D403" i="24"/>
  <c r="E403" i="24"/>
  <c r="F403" i="24"/>
  <c r="G403" i="24"/>
  <c r="H403" i="24"/>
  <c r="I403" i="24"/>
  <c r="J403" i="24"/>
  <c r="K403" i="24"/>
  <c r="L403" i="24"/>
  <c r="M403" i="24"/>
  <c r="N403" i="24"/>
  <c r="O403" i="24"/>
  <c r="A403" i="24"/>
  <c r="D1029" i="5"/>
  <c r="E1029" i="5"/>
  <c r="E477" i="22"/>
  <c r="F477" i="22"/>
  <c r="E482" i="22"/>
  <c r="E483" i="22"/>
  <c r="E486" i="22"/>
  <c r="E489" i="22"/>
  <c r="E495" i="22"/>
  <c r="E500" i="22"/>
  <c r="D501" i="22"/>
  <c r="E501" i="22"/>
  <c r="G506" i="22"/>
  <c r="E507" i="22"/>
  <c r="E512" i="22"/>
  <c r="E513" i="22"/>
  <c r="E518" i="22"/>
  <c r="E530" i="22"/>
  <c r="E531" i="22"/>
  <c r="E536" i="22"/>
  <c r="D537" i="22"/>
  <c r="E555" i="22"/>
  <c r="E561" i="22"/>
  <c r="C304" i="25"/>
  <c r="D304" i="25"/>
  <c r="E304" i="25"/>
  <c r="F304" i="25"/>
  <c r="G304" i="25"/>
  <c r="H304" i="25"/>
  <c r="I304" i="25"/>
  <c r="J304" i="25"/>
  <c r="K304" i="25"/>
  <c r="L304" i="25"/>
  <c r="M304" i="25"/>
  <c r="N304" i="25"/>
  <c r="B305" i="25"/>
  <c r="C305" i="25"/>
  <c r="D305" i="25"/>
  <c r="E305" i="25"/>
  <c r="F305" i="25"/>
  <c r="G305" i="25"/>
  <c r="H305" i="25"/>
  <c r="I305" i="25"/>
  <c r="J305" i="25"/>
  <c r="K305" i="25"/>
  <c r="L305" i="25"/>
  <c r="M305" i="25"/>
  <c r="N305" i="25"/>
  <c r="O305" i="25"/>
  <c r="A305" i="25"/>
  <c r="W302" i="60"/>
  <c r="W303" i="60"/>
  <c r="W307" i="60"/>
  <c r="W304" i="60"/>
  <c r="W305" i="60"/>
  <c r="W308" i="60"/>
  <c r="W309" i="60"/>
  <c r="W310" i="60"/>
  <c r="W311" i="60"/>
  <c r="W312" i="60"/>
  <c r="W313" i="60"/>
  <c r="W314" i="60"/>
  <c r="W315" i="60"/>
  <c r="W316" i="60"/>
  <c r="W317" i="60"/>
  <c r="W318" i="60"/>
  <c r="W319" i="60"/>
  <c r="W320" i="60"/>
  <c r="W321" i="60"/>
  <c r="W322" i="60"/>
  <c r="W323" i="60"/>
  <c r="W324" i="60"/>
  <c r="W325" i="60"/>
  <c r="W326" i="60"/>
  <c r="W327" i="60"/>
  <c r="W328" i="60"/>
  <c r="W329" i="60"/>
  <c r="W330" i="60"/>
  <c r="W331" i="60"/>
  <c r="W332" i="60"/>
  <c r="W333" i="60"/>
  <c r="W334" i="60"/>
  <c r="W335" i="60"/>
  <c r="W336" i="60"/>
  <c r="W337" i="60"/>
  <c r="W338" i="60"/>
  <c r="W339" i="60"/>
  <c r="W340" i="60"/>
  <c r="W341" i="60"/>
  <c r="W342" i="60"/>
  <c r="W343" i="60"/>
  <c r="W344" i="60"/>
  <c r="W345" i="60"/>
  <c r="W346" i="60"/>
  <c r="W347" i="60"/>
  <c r="W348" i="60"/>
  <c r="W349" i="60"/>
  <c r="W350" i="60"/>
  <c r="W351" i="60"/>
  <c r="W352" i="60"/>
  <c r="W353" i="60"/>
  <c r="W354" i="60"/>
  <c r="W355" i="60"/>
  <c r="W356" i="60"/>
  <c r="W357" i="60"/>
  <c r="W358" i="60"/>
  <c r="W359" i="60"/>
  <c r="W360" i="60"/>
  <c r="W361" i="60"/>
  <c r="W362" i="60"/>
  <c r="W363" i="60"/>
  <c r="W364" i="60"/>
  <c r="W365" i="60"/>
  <c r="W366" i="60"/>
  <c r="W367" i="60"/>
  <c r="W368" i="60"/>
  <c r="W369" i="60"/>
  <c r="W370" i="60"/>
  <c r="W371" i="60"/>
  <c r="W372" i="60"/>
  <c r="W373" i="60"/>
  <c r="W374" i="60"/>
  <c r="W375" i="60"/>
  <c r="W376" i="60"/>
  <c r="W377" i="60"/>
  <c r="W378" i="60"/>
  <c r="W379" i="60"/>
  <c r="W380" i="60"/>
  <c r="W381" i="60"/>
  <c r="W382" i="60"/>
  <c r="W383" i="60"/>
  <c r="W384" i="60"/>
  <c r="W385" i="60"/>
  <c r="W386" i="60"/>
  <c r="W387" i="60"/>
  <c r="W388" i="60"/>
  <c r="W389" i="60"/>
  <c r="W390" i="60"/>
  <c r="W391" i="60"/>
  <c r="W392" i="60"/>
  <c r="W393" i="60"/>
  <c r="W394" i="60"/>
  <c r="W395" i="60"/>
  <c r="W396" i="60"/>
  <c r="W397" i="60"/>
  <c r="W398" i="60"/>
  <c r="W399" i="60"/>
  <c r="W400" i="60"/>
  <c r="W401" i="60"/>
  <c r="W402" i="60"/>
  <c r="W403" i="60"/>
  <c r="W404" i="60"/>
  <c r="W405" i="60"/>
  <c r="W406" i="60"/>
  <c r="W407" i="60"/>
  <c r="W408" i="60"/>
  <c r="W409" i="60"/>
  <c r="W410" i="60"/>
  <c r="W411" i="60"/>
  <c r="W412" i="60"/>
  <c r="W413" i="60"/>
  <c r="W414" i="60"/>
  <c r="W415" i="60"/>
  <c r="W416" i="60"/>
  <c r="W417" i="60"/>
  <c r="W418" i="60"/>
  <c r="W419" i="60"/>
  <c r="W420" i="60"/>
  <c r="W421" i="60"/>
  <c r="W422" i="60"/>
  <c r="W423" i="60"/>
  <c r="W424" i="60"/>
  <c r="W425" i="60"/>
  <c r="W426" i="60"/>
  <c r="W427" i="60"/>
  <c r="W428" i="60"/>
  <c r="W429" i="60"/>
  <c r="W430" i="60"/>
  <c r="W431" i="60"/>
  <c r="W432" i="60"/>
  <c r="W433" i="60"/>
  <c r="W434" i="60"/>
  <c r="W435" i="60"/>
  <c r="W436" i="60"/>
  <c r="W437" i="60"/>
  <c r="W438" i="60"/>
  <c r="W439" i="60"/>
  <c r="W440" i="60"/>
  <c r="W441" i="60"/>
  <c r="W442" i="60"/>
  <c r="W443" i="60"/>
  <c r="W444" i="60"/>
  <c r="W445" i="60"/>
  <c r="W446" i="60"/>
  <c r="W447" i="60"/>
  <c r="W448" i="60"/>
  <c r="W449" i="60"/>
  <c r="W450" i="60"/>
  <c r="W451" i="60"/>
  <c r="W452" i="60"/>
  <c r="W453" i="60"/>
  <c r="W454" i="60"/>
  <c r="W455" i="60"/>
  <c r="W456" i="60"/>
  <c r="W457" i="60"/>
  <c r="W458" i="60"/>
  <c r="W459" i="60"/>
  <c r="W460" i="60"/>
  <c r="W461" i="60"/>
  <c r="W462" i="60"/>
  <c r="W463" i="60"/>
  <c r="W464" i="60"/>
  <c r="W465" i="60"/>
  <c r="W466" i="60"/>
  <c r="W467" i="60"/>
  <c r="W468" i="60"/>
  <c r="W469" i="60"/>
  <c r="W470" i="60"/>
  <c r="W471" i="60"/>
  <c r="W472" i="60"/>
  <c r="W473" i="60"/>
  <c r="W474" i="60"/>
  <c r="W475" i="60"/>
  <c r="W476" i="60"/>
  <c r="W477" i="60"/>
  <c r="W478" i="60"/>
  <c r="W479" i="60"/>
  <c r="W480" i="60"/>
  <c r="W481" i="60"/>
  <c r="W482" i="60"/>
  <c r="W483" i="60"/>
  <c r="W484" i="60"/>
  <c r="W485" i="60"/>
  <c r="W486" i="60"/>
  <c r="W487" i="60"/>
  <c r="W488" i="60"/>
  <c r="W489" i="60"/>
  <c r="W490" i="60"/>
  <c r="W491" i="60"/>
  <c r="W492" i="60"/>
  <c r="W493" i="60"/>
  <c r="W494" i="60"/>
  <c r="W495" i="60"/>
  <c r="W496" i="60"/>
  <c r="W497" i="60"/>
  <c r="W498" i="60"/>
  <c r="W499" i="60"/>
  <c r="W500" i="60"/>
  <c r="W501" i="60"/>
  <c r="I302" i="60"/>
  <c r="Z1004" i="5" s="1"/>
  <c r="J302" i="60"/>
  <c r="AA1004" i="5" s="1"/>
  <c r="K302" i="60"/>
  <c r="AB1004" i="5" s="1"/>
  <c r="L302" i="60"/>
  <c r="AC1004" i="5" s="1"/>
  <c r="M302" i="60"/>
  <c r="AD1004" i="5" s="1"/>
  <c r="I303" i="60"/>
  <c r="Z1005" i="5" s="1"/>
  <c r="J303" i="60"/>
  <c r="AA1005" i="5" s="1"/>
  <c r="K303" i="60"/>
  <c r="AB1005" i="5" s="1"/>
  <c r="L303" i="60"/>
  <c r="AC1005" i="5" s="1"/>
  <c r="M303" i="60"/>
  <c r="AD1005" i="5" s="1"/>
  <c r="A307" i="60"/>
  <c r="R1010" i="5" s="1"/>
  <c r="B307" i="60"/>
  <c r="C307" i="60"/>
  <c r="T1010" i="5" s="1"/>
  <c r="D307" i="60"/>
  <c r="U1010" i="5" s="1"/>
  <c r="E307" i="60"/>
  <c r="V1010" i="5" s="1"/>
  <c r="F307" i="60"/>
  <c r="W1010" i="5" s="1"/>
  <c r="G307" i="60"/>
  <c r="X1010" i="5" s="1"/>
  <c r="H307" i="60"/>
  <c r="Y1010" i="5" s="1"/>
  <c r="I307" i="60"/>
  <c r="Z1010" i="5" s="1"/>
  <c r="J307" i="60"/>
  <c r="AA1010" i="5" s="1"/>
  <c r="K307" i="60"/>
  <c r="AB1010" i="5" s="1"/>
  <c r="L307" i="60"/>
  <c r="AC1010" i="5" s="1"/>
  <c r="M307" i="60"/>
  <c r="AD1010" i="5" s="1"/>
  <c r="N307" i="60"/>
  <c r="AE1010" i="5" s="1"/>
  <c r="O307" i="60"/>
  <c r="AF1010" i="5" s="1"/>
  <c r="I304" i="60"/>
  <c r="Z1006" i="5" s="1"/>
  <c r="J304" i="60"/>
  <c r="AA1006" i="5" s="1"/>
  <c r="K304" i="60"/>
  <c r="AB1006" i="5" s="1"/>
  <c r="L304" i="60"/>
  <c r="AC1006" i="5" s="1"/>
  <c r="M304" i="60"/>
  <c r="AD1006" i="5" s="1"/>
  <c r="I305" i="60"/>
  <c r="Z1007" i="5" s="1"/>
  <c r="J305" i="60"/>
  <c r="AA1007" i="5" s="1"/>
  <c r="K305" i="60"/>
  <c r="AB1007" i="5" s="1"/>
  <c r="L305" i="60"/>
  <c r="AC1007" i="5" s="1"/>
  <c r="M305" i="60"/>
  <c r="AD1007" i="5" s="1"/>
  <c r="A308" i="60"/>
  <c r="R1011" i="5" s="1"/>
  <c r="B308" i="60"/>
  <c r="C308" i="60"/>
  <c r="T1011" i="5" s="1"/>
  <c r="D308" i="60"/>
  <c r="U1011" i="5" s="1"/>
  <c r="E308" i="60"/>
  <c r="V1011" i="5" s="1"/>
  <c r="F308" i="60"/>
  <c r="W1011" i="5" s="1"/>
  <c r="G308" i="60"/>
  <c r="X1011" i="5" s="1"/>
  <c r="H308" i="60"/>
  <c r="Y1011" i="5" s="1"/>
  <c r="I308" i="60"/>
  <c r="Z1011" i="5" s="1"/>
  <c r="J308" i="60"/>
  <c r="AA1011" i="5" s="1"/>
  <c r="K308" i="60"/>
  <c r="AB1011" i="5" s="1"/>
  <c r="L308" i="60"/>
  <c r="AC1011" i="5" s="1"/>
  <c r="M308" i="60"/>
  <c r="AD1011" i="5" s="1"/>
  <c r="N308" i="60"/>
  <c r="AE1011" i="5" s="1"/>
  <c r="O308" i="60"/>
  <c r="AF1011" i="5" s="1"/>
  <c r="A309" i="60"/>
  <c r="R1012" i="5" s="1"/>
  <c r="B309" i="60"/>
  <c r="C309" i="60"/>
  <c r="T1012" i="5" s="1"/>
  <c r="D309" i="60"/>
  <c r="U1012" i="5" s="1"/>
  <c r="E309" i="60"/>
  <c r="V1012" i="5" s="1"/>
  <c r="F309" i="60"/>
  <c r="W1012" i="5" s="1"/>
  <c r="G309" i="60"/>
  <c r="X1012" i="5" s="1"/>
  <c r="H309" i="60"/>
  <c r="Y1012" i="5" s="1"/>
  <c r="I309" i="60"/>
  <c r="Z1012" i="5" s="1"/>
  <c r="J309" i="60"/>
  <c r="AA1012" i="5" s="1"/>
  <c r="K309" i="60"/>
  <c r="AB1012" i="5" s="1"/>
  <c r="L309" i="60"/>
  <c r="AC1012" i="5" s="1"/>
  <c r="M309" i="60"/>
  <c r="AD1012" i="5" s="1"/>
  <c r="N309" i="60"/>
  <c r="AE1012" i="5" s="1"/>
  <c r="O309" i="60"/>
  <c r="AF1012" i="5" s="1"/>
  <c r="A310" i="60"/>
  <c r="R1014" i="5" s="1"/>
  <c r="B310" i="60"/>
  <c r="C310" i="60"/>
  <c r="T1014" i="5" s="1"/>
  <c r="D310" i="60"/>
  <c r="U1014" i="5" s="1"/>
  <c r="E310" i="60"/>
  <c r="V1014" i="5" s="1"/>
  <c r="F310" i="60"/>
  <c r="W1014" i="5" s="1"/>
  <c r="G310" i="60"/>
  <c r="X1014" i="5" s="1"/>
  <c r="H310" i="60"/>
  <c r="Y1014" i="5" s="1"/>
  <c r="I310" i="60"/>
  <c r="Z1014" i="5" s="1"/>
  <c r="J310" i="60"/>
  <c r="AA1014" i="5" s="1"/>
  <c r="K310" i="60"/>
  <c r="AB1014" i="5" s="1"/>
  <c r="L310" i="60"/>
  <c r="AC1014" i="5" s="1"/>
  <c r="M310" i="60"/>
  <c r="AD1014" i="5" s="1"/>
  <c r="N310" i="60"/>
  <c r="AE1014" i="5" s="1"/>
  <c r="O310" i="60"/>
  <c r="AF1014" i="5" s="1"/>
  <c r="A311" i="60"/>
  <c r="R1015" i="5" s="1"/>
  <c r="B311" i="60"/>
  <c r="C311" i="60"/>
  <c r="T1015" i="5" s="1"/>
  <c r="D311" i="60"/>
  <c r="U1015" i="5" s="1"/>
  <c r="E311" i="60"/>
  <c r="V1015" i="5" s="1"/>
  <c r="F311" i="60"/>
  <c r="W1015" i="5" s="1"/>
  <c r="G311" i="60"/>
  <c r="X1015" i="5" s="1"/>
  <c r="H311" i="60"/>
  <c r="Y1015" i="5" s="1"/>
  <c r="I311" i="60"/>
  <c r="Z1015" i="5" s="1"/>
  <c r="J311" i="60"/>
  <c r="AA1015" i="5" s="1"/>
  <c r="K311" i="60"/>
  <c r="AB1015" i="5" s="1"/>
  <c r="L311" i="60"/>
  <c r="AC1015" i="5" s="1"/>
  <c r="M311" i="60"/>
  <c r="AD1015" i="5" s="1"/>
  <c r="N311" i="60"/>
  <c r="AE1015" i="5" s="1"/>
  <c r="O311" i="60"/>
  <c r="AF1015" i="5" s="1"/>
  <c r="A312" i="60"/>
  <c r="R1016" i="5" s="1"/>
  <c r="B312" i="60"/>
  <c r="C312" i="60"/>
  <c r="T1016" i="5" s="1"/>
  <c r="D312" i="60"/>
  <c r="U1016" i="5" s="1"/>
  <c r="E312" i="60"/>
  <c r="V1016" i="5" s="1"/>
  <c r="F312" i="60"/>
  <c r="W1016" i="5" s="1"/>
  <c r="G312" i="60"/>
  <c r="X1016" i="5" s="1"/>
  <c r="H312" i="60"/>
  <c r="Y1016" i="5" s="1"/>
  <c r="I312" i="60"/>
  <c r="Z1016" i="5" s="1"/>
  <c r="J312" i="60"/>
  <c r="AA1016" i="5" s="1"/>
  <c r="K312" i="60"/>
  <c r="AB1016" i="5" s="1"/>
  <c r="L312" i="60"/>
  <c r="AC1016" i="5" s="1"/>
  <c r="M312" i="60"/>
  <c r="AD1016" i="5" s="1"/>
  <c r="N312" i="60"/>
  <c r="AE1016" i="5" s="1"/>
  <c r="O312" i="60"/>
  <c r="AF1016" i="5" s="1"/>
  <c r="A313" i="60"/>
  <c r="R1017" i="5" s="1"/>
  <c r="B313" i="60"/>
  <c r="C313" i="60"/>
  <c r="T1017" i="5" s="1"/>
  <c r="D313" i="60"/>
  <c r="U1017" i="5" s="1"/>
  <c r="E313" i="60"/>
  <c r="V1017" i="5" s="1"/>
  <c r="F313" i="60"/>
  <c r="W1017" i="5" s="1"/>
  <c r="G313" i="60"/>
  <c r="X1017" i="5" s="1"/>
  <c r="H313" i="60"/>
  <c r="Y1017" i="5" s="1"/>
  <c r="I313" i="60"/>
  <c r="Z1017" i="5" s="1"/>
  <c r="J313" i="60"/>
  <c r="AA1017" i="5" s="1"/>
  <c r="K313" i="60"/>
  <c r="AB1017" i="5" s="1"/>
  <c r="L313" i="60"/>
  <c r="AC1017" i="5" s="1"/>
  <c r="M313" i="60"/>
  <c r="AD1017" i="5" s="1"/>
  <c r="N313" i="60"/>
  <c r="AE1017" i="5" s="1"/>
  <c r="O313" i="60"/>
  <c r="AF1017" i="5" s="1"/>
  <c r="A314" i="60"/>
  <c r="R1019" i="5" s="1"/>
  <c r="B314" i="60"/>
  <c r="C314" i="60"/>
  <c r="T1019" i="5" s="1"/>
  <c r="D314" i="60"/>
  <c r="U1019" i="5" s="1"/>
  <c r="E314" i="60"/>
  <c r="V1019" i="5" s="1"/>
  <c r="F314" i="60"/>
  <c r="W1019" i="5" s="1"/>
  <c r="G314" i="60"/>
  <c r="X1019" i="5" s="1"/>
  <c r="H314" i="60"/>
  <c r="Y1019" i="5" s="1"/>
  <c r="I314" i="60"/>
  <c r="Z1019" i="5" s="1"/>
  <c r="J314" i="60"/>
  <c r="AA1019" i="5" s="1"/>
  <c r="K314" i="60"/>
  <c r="AB1019" i="5" s="1"/>
  <c r="L314" i="60"/>
  <c r="AC1019" i="5" s="1"/>
  <c r="M314" i="60"/>
  <c r="AD1019" i="5" s="1"/>
  <c r="N314" i="60"/>
  <c r="AE1019" i="5" s="1"/>
  <c r="O314" i="60"/>
  <c r="AF1019" i="5" s="1"/>
  <c r="A315" i="60"/>
  <c r="R1020" i="5" s="1"/>
  <c r="B315" i="60"/>
  <c r="C315" i="60"/>
  <c r="T1020" i="5" s="1"/>
  <c r="D315" i="60"/>
  <c r="U1020" i="5" s="1"/>
  <c r="E315" i="60"/>
  <c r="V1020" i="5" s="1"/>
  <c r="F315" i="60"/>
  <c r="W1020" i="5" s="1"/>
  <c r="G315" i="60"/>
  <c r="X1020" i="5" s="1"/>
  <c r="H315" i="60"/>
  <c r="Y1020" i="5" s="1"/>
  <c r="I315" i="60"/>
  <c r="Z1020" i="5" s="1"/>
  <c r="J315" i="60"/>
  <c r="AA1020" i="5" s="1"/>
  <c r="K315" i="60"/>
  <c r="AB1020" i="5" s="1"/>
  <c r="L315" i="60"/>
  <c r="AC1020" i="5" s="1"/>
  <c r="M315" i="60"/>
  <c r="AD1020" i="5" s="1"/>
  <c r="N315" i="60"/>
  <c r="AE1020" i="5" s="1"/>
  <c r="AE1023" i="5" s="1"/>
  <c r="O158" i="41" s="1"/>
  <c r="O315" i="60"/>
  <c r="AF1020" i="5" s="1"/>
  <c r="A316" i="60"/>
  <c r="R1021" i="5" s="1"/>
  <c r="B316" i="60"/>
  <c r="C316" i="60"/>
  <c r="T1021" i="5" s="1"/>
  <c r="D316" i="60"/>
  <c r="U1021" i="5" s="1"/>
  <c r="E316" i="60"/>
  <c r="V1021" i="5" s="1"/>
  <c r="F316" i="60"/>
  <c r="W1021" i="5" s="1"/>
  <c r="G316" i="60"/>
  <c r="X1021" i="5" s="1"/>
  <c r="H316" i="60"/>
  <c r="Y1021" i="5" s="1"/>
  <c r="I316" i="60"/>
  <c r="Z1021" i="5" s="1"/>
  <c r="J316" i="60"/>
  <c r="AA1021" i="5" s="1"/>
  <c r="K316" i="60"/>
  <c r="AB1021" i="5" s="1"/>
  <c r="L316" i="60"/>
  <c r="AC1021" i="5" s="1"/>
  <c r="M316" i="60"/>
  <c r="AD1021" i="5" s="1"/>
  <c r="N316" i="60"/>
  <c r="AE1021" i="5" s="1"/>
  <c r="O316" i="60"/>
  <c r="AF1021" i="5" s="1"/>
  <c r="A317" i="60"/>
  <c r="R1022" i="5" s="1"/>
  <c r="B317" i="60"/>
  <c r="C317" i="60"/>
  <c r="T1022" i="5" s="1"/>
  <c r="D317" i="60"/>
  <c r="U1022" i="5" s="1"/>
  <c r="E317" i="60"/>
  <c r="V1022" i="5" s="1"/>
  <c r="F317" i="60"/>
  <c r="W1022" i="5" s="1"/>
  <c r="G317" i="60"/>
  <c r="X1022" i="5" s="1"/>
  <c r="H317" i="60"/>
  <c r="Y1022" i="5" s="1"/>
  <c r="I317" i="60"/>
  <c r="Z1022" i="5" s="1"/>
  <c r="J317" i="60"/>
  <c r="AA1022" i="5" s="1"/>
  <c r="K317" i="60"/>
  <c r="AB1022" i="5" s="1"/>
  <c r="L317" i="60"/>
  <c r="AC1022" i="5" s="1"/>
  <c r="M317" i="60"/>
  <c r="AD1022" i="5" s="1"/>
  <c r="N317" i="60"/>
  <c r="AE1022" i="5" s="1"/>
  <c r="O317" i="60"/>
  <c r="AF1022" i="5" s="1"/>
  <c r="A318" i="60"/>
  <c r="R1024" i="5" s="1"/>
  <c r="B318" i="60"/>
  <c r="C318" i="60"/>
  <c r="T1024" i="5" s="1"/>
  <c r="D318" i="60"/>
  <c r="U1024" i="5" s="1"/>
  <c r="E318" i="60"/>
  <c r="V1024" i="5" s="1"/>
  <c r="F318" i="60"/>
  <c r="W1024" i="5" s="1"/>
  <c r="G318" i="60"/>
  <c r="X1024" i="5" s="1"/>
  <c r="H318" i="60"/>
  <c r="Y1024" i="5" s="1"/>
  <c r="I318" i="60"/>
  <c r="Z1024" i="5" s="1"/>
  <c r="J318" i="60"/>
  <c r="AA1024" i="5" s="1"/>
  <c r="K318" i="60"/>
  <c r="AB1024" i="5" s="1"/>
  <c r="L318" i="60"/>
  <c r="AC1024" i="5" s="1"/>
  <c r="M318" i="60"/>
  <c r="AD1024" i="5" s="1"/>
  <c r="N318" i="60"/>
  <c r="AE1024" i="5" s="1"/>
  <c r="O318" i="60"/>
  <c r="AF1024" i="5" s="1"/>
  <c r="A319" i="60"/>
  <c r="R1025" i="5" s="1"/>
  <c r="B319" i="60"/>
  <c r="C319" i="60"/>
  <c r="T1025" i="5" s="1"/>
  <c r="D319" i="60"/>
  <c r="U1025" i="5" s="1"/>
  <c r="E319" i="60"/>
  <c r="V1025" i="5" s="1"/>
  <c r="F319" i="60"/>
  <c r="W1025" i="5" s="1"/>
  <c r="G319" i="60"/>
  <c r="X1025" i="5" s="1"/>
  <c r="H319" i="60"/>
  <c r="Y1025" i="5" s="1"/>
  <c r="I319" i="60"/>
  <c r="Z1025" i="5" s="1"/>
  <c r="J319" i="60"/>
  <c r="AA1025" i="5" s="1"/>
  <c r="K319" i="60"/>
  <c r="AB1025" i="5" s="1"/>
  <c r="L319" i="60"/>
  <c r="AC1025" i="5" s="1"/>
  <c r="M319" i="60"/>
  <c r="AD1025" i="5" s="1"/>
  <c r="N319" i="60"/>
  <c r="AE1025" i="5" s="1"/>
  <c r="O319" i="60"/>
  <c r="AF1025" i="5" s="1"/>
  <c r="A320" i="60"/>
  <c r="R1026" i="5" s="1"/>
  <c r="B320" i="60"/>
  <c r="C320" i="60"/>
  <c r="T1026" i="5" s="1"/>
  <c r="D320" i="60"/>
  <c r="U1026" i="5" s="1"/>
  <c r="E320" i="60"/>
  <c r="V1026" i="5" s="1"/>
  <c r="F320" i="60"/>
  <c r="W1026" i="5" s="1"/>
  <c r="G320" i="60"/>
  <c r="X1026" i="5" s="1"/>
  <c r="H320" i="60"/>
  <c r="Y1026" i="5" s="1"/>
  <c r="I320" i="60"/>
  <c r="Z1026" i="5" s="1"/>
  <c r="J320" i="60"/>
  <c r="AA1026" i="5" s="1"/>
  <c r="K320" i="60"/>
  <c r="AB1026" i="5" s="1"/>
  <c r="L320" i="60"/>
  <c r="AC1026" i="5" s="1"/>
  <c r="M320" i="60"/>
  <c r="AD1026" i="5" s="1"/>
  <c r="N320" i="60"/>
  <c r="AE1026" i="5" s="1"/>
  <c r="O320" i="60"/>
  <c r="AF1026" i="5" s="1"/>
  <c r="A321" i="60"/>
  <c r="R1027" i="5" s="1"/>
  <c r="B321" i="60"/>
  <c r="C321" i="60"/>
  <c r="T1027" i="5" s="1"/>
  <c r="D321" i="60"/>
  <c r="U1027" i="5" s="1"/>
  <c r="E321" i="60"/>
  <c r="V1027" i="5" s="1"/>
  <c r="F321" i="60"/>
  <c r="W1027" i="5" s="1"/>
  <c r="G321" i="60"/>
  <c r="X1027" i="5" s="1"/>
  <c r="H321" i="60"/>
  <c r="Y1027" i="5" s="1"/>
  <c r="I321" i="60"/>
  <c r="Z1027" i="5" s="1"/>
  <c r="J321" i="60"/>
  <c r="AA1027" i="5" s="1"/>
  <c r="K321" i="60"/>
  <c r="AB1027" i="5" s="1"/>
  <c r="L321" i="60"/>
  <c r="AC1027" i="5" s="1"/>
  <c r="M321" i="60"/>
  <c r="AD1027" i="5" s="1"/>
  <c r="N321" i="60"/>
  <c r="AE1027" i="5" s="1"/>
  <c r="O321" i="60"/>
  <c r="AF1027" i="5" s="1"/>
  <c r="A322" i="60"/>
  <c r="R1029" i="5" s="1"/>
  <c r="B322" i="60"/>
  <c r="C322" i="60"/>
  <c r="T1029" i="5" s="1"/>
  <c r="D322" i="60"/>
  <c r="U1029" i="5" s="1"/>
  <c r="E322" i="60"/>
  <c r="V1029" i="5" s="1"/>
  <c r="F322" i="60"/>
  <c r="W1029" i="5" s="1"/>
  <c r="G322" i="60"/>
  <c r="X1029" i="5" s="1"/>
  <c r="H322" i="60"/>
  <c r="Y1029" i="5" s="1"/>
  <c r="I322" i="60"/>
  <c r="Z1029" i="5" s="1"/>
  <c r="J322" i="60"/>
  <c r="AA1029" i="5" s="1"/>
  <c r="K322" i="60"/>
  <c r="AB1029" i="5" s="1"/>
  <c r="L322" i="60"/>
  <c r="AC1029" i="5" s="1"/>
  <c r="M322" i="60"/>
  <c r="AD1029" i="5" s="1"/>
  <c r="N322" i="60"/>
  <c r="AE1029" i="5" s="1"/>
  <c r="O322" i="60"/>
  <c r="AF1029" i="5" s="1"/>
  <c r="A323" i="60"/>
  <c r="R1030" i="5" s="1"/>
  <c r="B323" i="60"/>
  <c r="C323" i="60"/>
  <c r="T1030" i="5" s="1"/>
  <c r="D323" i="60"/>
  <c r="U1030" i="5" s="1"/>
  <c r="E323" i="60"/>
  <c r="V1030" i="5" s="1"/>
  <c r="F323" i="60"/>
  <c r="W1030" i="5" s="1"/>
  <c r="G323" i="60"/>
  <c r="X1030" i="5" s="1"/>
  <c r="H323" i="60"/>
  <c r="Y1030" i="5" s="1"/>
  <c r="I323" i="60"/>
  <c r="Z1030" i="5" s="1"/>
  <c r="J323" i="60"/>
  <c r="AA1030" i="5" s="1"/>
  <c r="K323" i="60"/>
  <c r="AB1030" i="5" s="1"/>
  <c r="L323" i="60"/>
  <c r="AC1030" i="5" s="1"/>
  <c r="M323" i="60"/>
  <c r="AD1030" i="5" s="1"/>
  <c r="N323" i="60"/>
  <c r="AE1030" i="5" s="1"/>
  <c r="O323" i="60"/>
  <c r="AF1030" i="5" s="1"/>
  <c r="A324" i="60"/>
  <c r="R1031" i="5" s="1"/>
  <c r="B324" i="60"/>
  <c r="C324" i="60"/>
  <c r="T1031" i="5" s="1"/>
  <c r="D324" i="60"/>
  <c r="U1031" i="5" s="1"/>
  <c r="E324" i="60"/>
  <c r="V1031" i="5" s="1"/>
  <c r="F324" i="60"/>
  <c r="W1031" i="5" s="1"/>
  <c r="G324" i="60"/>
  <c r="X1031" i="5" s="1"/>
  <c r="H324" i="60"/>
  <c r="Y1031" i="5" s="1"/>
  <c r="I324" i="60"/>
  <c r="Z1031" i="5" s="1"/>
  <c r="J324" i="60"/>
  <c r="AA1031" i="5" s="1"/>
  <c r="K324" i="60"/>
  <c r="AB1031" i="5" s="1"/>
  <c r="L324" i="60"/>
  <c r="AC1031" i="5" s="1"/>
  <c r="M324" i="60"/>
  <c r="AD1031" i="5" s="1"/>
  <c r="N324" i="60"/>
  <c r="AE1031" i="5" s="1"/>
  <c r="O324" i="60"/>
  <c r="AF1031" i="5" s="1"/>
  <c r="A325" i="60"/>
  <c r="R1032" i="5" s="1"/>
  <c r="B325" i="60"/>
  <c r="C325" i="60"/>
  <c r="T1032" i="5" s="1"/>
  <c r="D325" i="60"/>
  <c r="U1032" i="5" s="1"/>
  <c r="E325" i="60"/>
  <c r="V1032" i="5" s="1"/>
  <c r="F325" i="60"/>
  <c r="W1032" i="5" s="1"/>
  <c r="G325" i="60"/>
  <c r="X1032" i="5" s="1"/>
  <c r="H325" i="60"/>
  <c r="Y1032" i="5" s="1"/>
  <c r="I325" i="60"/>
  <c r="Z1032" i="5" s="1"/>
  <c r="J325" i="60"/>
  <c r="AA1032" i="5" s="1"/>
  <c r="K325" i="60"/>
  <c r="AB1032" i="5" s="1"/>
  <c r="L325" i="60"/>
  <c r="AC1032" i="5" s="1"/>
  <c r="M325" i="60"/>
  <c r="AD1032" i="5" s="1"/>
  <c r="N325" i="60"/>
  <c r="AE1032" i="5" s="1"/>
  <c r="O325" i="60"/>
  <c r="AF1032" i="5" s="1"/>
  <c r="A326" i="60"/>
  <c r="R1034" i="5" s="1"/>
  <c r="B326" i="60"/>
  <c r="C326" i="60"/>
  <c r="T1034" i="5" s="1"/>
  <c r="D326" i="60"/>
  <c r="U1034" i="5" s="1"/>
  <c r="E326" i="60"/>
  <c r="V1034" i="5" s="1"/>
  <c r="F326" i="60"/>
  <c r="W1034" i="5" s="1"/>
  <c r="G326" i="60"/>
  <c r="X1034" i="5" s="1"/>
  <c r="H326" i="60"/>
  <c r="Y1034" i="5" s="1"/>
  <c r="I326" i="60"/>
  <c r="Z1034" i="5" s="1"/>
  <c r="J326" i="60"/>
  <c r="AA1034" i="5" s="1"/>
  <c r="K326" i="60"/>
  <c r="AB1034" i="5" s="1"/>
  <c r="L326" i="60"/>
  <c r="AC1034" i="5" s="1"/>
  <c r="M326" i="60"/>
  <c r="AD1034" i="5" s="1"/>
  <c r="N326" i="60"/>
  <c r="AE1034" i="5" s="1"/>
  <c r="O326" i="60"/>
  <c r="AF1034" i="5" s="1"/>
  <c r="A327" i="60"/>
  <c r="R1035" i="5" s="1"/>
  <c r="B327" i="60"/>
  <c r="C327" i="60"/>
  <c r="T1035" i="5" s="1"/>
  <c r="D327" i="60"/>
  <c r="U1035" i="5" s="1"/>
  <c r="E327" i="60"/>
  <c r="V1035" i="5" s="1"/>
  <c r="F327" i="60"/>
  <c r="W1035" i="5" s="1"/>
  <c r="G327" i="60"/>
  <c r="X1035" i="5" s="1"/>
  <c r="H327" i="60"/>
  <c r="Y1035" i="5" s="1"/>
  <c r="I327" i="60"/>
  <c r="Z1035" i="5" s="1"/>
  <c r="J327" i="60"/>
  <c r="AA1035" i="5" s="1"/>
  <c r="K327" i="60"/>
  <c r="AB1035" i="5" s="1"/>
  <c r="L327" i="60"/>
  <c r="AC1035" i="5" s="1"/>
  <c r="M327" i="60"/>
  <c r="AD1035" i="5" s="1"/>
  <c r="N327" i="60"/>
  <c r="AE1035" i="5" s="1"/>
  <c r="O327" i="60"/>
  <c r="AF1035" i="5" s="1"/>
  <c r="A328" i="60"/>
  <c r="R1036" i="5" s="1"/>
  <c r="B328" i="60"/>
  <c r="C328" i="60"/>
  <c r="T1036" i="5" s="1"/>
  <c r="D328" i="60"/>
  <c r="U1036" i="5" s="1"/>
  <c r="E328" i="60"/>
  <c r="V1036" i="5" s="1"/>
  <c r="F328" i="60"/>
  <c r="W1036" i="5" s="1"/>
  <c r="G328" i="60"/>
  <c r="X1036" i="5" s="1"/>
  <c r="H328" i="60"/>
  <c r="Y1036" i="5" s="1"/>
  <c r="I328" i="60"/>
  <c r="Z1036" i="5" s="1"/>
  <c r="J328" i="60"/>
  <c r="AA1036" i="5" s="1"/>
  <c r="K328" i="60"/>
  <c r="AB1036" i="5" s="1"/>
  <c r="L328" i="60"/>
  <c r="AC1036" i="5" s="1"/>
  <c r="M328" i="60"/>
  <c r="AD1036" i="5" s="1"/>
  <c r="N328" i="60"/>
  <c r="AE1036" i="5" s="1"/>
  <c r="O328" i="60"/>
  <c r="AF1036" i="5" s="1"/>
  <c r="A329" i="60"/>
  <c r="R1037" i="5" s="1"/>
  <c r="B329" i="60"/>
  <c r="C329" i="60"/>
  <c r="T1037" i="5" s="1"/>
  <c r="D329" i="60"/>
  <c r="U1037" i="5" s="1"/>
  <c r="E329" i="60"/>
  <c r="V1037" i="5" s="1"/>
  <c r="F329" i="60"/>
  <c r="W1037" i="5" s="1"/>
  <c r="G329" i="60"/>
  <c r="X1037" i="5" s="1"/>
  <c r="H329" i="60"/>
  <c r="Y1037" i="5" s="1"/>
  <c r="I329" i="60"/>
  <c r="Z1037" i="5" s="1"/>
  <c r="J329" i="60"/>
  <c r="AA1037" i="5" s="1"/>
  <c r="K329" i="60"/>
  <c r="AB1037" i="5" s="1"/>
  <c r="L329" i="60"/>
  <c r="AC1037" i="5" s="1"/>
  <c r="M329" i="60"/>
  <c r="AD1037" i="5" s="1"/>
  <c r="N329" i="60"/>
  <c r="AE1037" i="5" s="1"/>
  <c r="O329" i="60"/>
  <c r="AF1037" i="5" s="1"/>
  <c r="A330" i="60"/>
  <c r="R1039" i="5" s="1"/>
  <c r="B330" i="60"/>
  <c r="C330" i="60"/>
  <c r="T1039" i="5" s="1"/>
  <c r="D330" i="60"/>
  <c r="U1039" i="5" s="1"/>
  <c r="E330" i="60"/>
  <c r="V1039" i="5" s="1"/>
  <c r="F330" i="60"/>
  <c r="W1039" i="5" s="1"/>
  <c r="G330" i="60"/>
  <c r="X1039" i="5" s="1"/>
  <c r="H330" i="60"/>
  <c r="Y1039" i="5" s="1"/>
  <c r="I330" i="60"/>
  <c r="Z1039" i="5" s="1"/>
  <c r="J330" i="60"/>
  <c r="AA1039" i="5" s="1"/>
  <c r="K330" i="60"/>
  <c r="AB1039" i="5" s="1"/>
  <c r="L330" i="60"/>
  <c r="AC1039" i="5" s="1"/>
  <c r="M330" i="60"/>
  <c r="AD1039" i="5" s="1"/>
  <c r="N330" i="60"/>
  <c r="AE1039" i="5" s="1"/>
  <c r="O330" i="60"/>
  <c r="AF1039" i="5" s="1"/>
  <c r="A331" i="60"/>
  <c r="R1040" i="5" s="1"/>
  <c r="B331" i="60"/>
  <c r="C331" i="60"/>
  <c r="T1040" i="5" s="1"/>
  <c r="D331" i="60"/>
  <c r="U1040" i="5" s="1"/>
  <c r="E331" i="60"/>
  <c r="V1040" i="5" s="1"/>
  <c r="F331" i="60"/>
  <c r="W1040" i="5" s="1"/>
  <c r="G331" i="60"/>
  <c r="X1040" i="5" s="1"/>
  <c r="H331" i="60"/>
  <c r="Y1040" i="5" s="1"/>
  <c r="I331" i="60"/>
  <c r="Z1040" i="5" s="1"/>
  <c r="J331" i="60"/>
  <c r="AA1040" i="5" s="1"/>
  <c r="K331" i="60"/>
  <c r="AB1040" i="5" s="1"/>
  <c r="L331" i="60"/>
  <c r="AC1040" i="5" s="1"/>
  <c r="M331" i="60"/>
  <c r="AD1040" i="5" s="1"/>
  <c r="N331" i="60"/>
  <c r="AE1040" i="5" s="1"/>
  <c r="O331" i="60"/>
  <c r="AF1040" i="5" s="1"/>
  <c r="A332" i="60"/>
  <c r="R1041" i="5" s="1"/>
  <c r="B332" i="60"/>
  <c r="C332" i="60"/>
  <c r="T1041" i="5" s="1"/>
  <c r="D332" i="60"/>
  <c r="U1041" i="5" s="1"/>
  <c r="E332" i="60"/>
  <c r="V1041" i="5" s="1"/>
  <c r="F332" i="60"/>
  <c r="W1041" i="5" s="1"/>
  <c r="G332" i="60"/>
  <c r="X1041" i="5" s="1"/>
  <c r="H332" i="60"/>
  <c r="Y1041" i="5" s="1"/>
  <c r="I332" i="60"/>
  <c r="Z1041" i="5" s="1"/>
  <c r="J332" i="60"/>
  <c r="AA1041" i="5" s="1"/>
  <c r="K332" i="60"/>
  <c r="AB1041" i="5" s="1"/>
  <c r="L332" i="60"/>
  <c r="AC1041" i="5" s="1"/>
  <c r="M332" i="60"/>
  <c r="AD1041" i="5" s="1"/>
  <c r="N332" i="60"/>
  <c r="AE1041" i="5" s="1"/>
  <c r="O332" i="60"/>
  <c r="AF1041" i="5" s="1"/>
  <c r="A333" i="60"/>
  <c r="R1042" i="5" s="1"/>
  <c r="B333" i="60"/>
  <c r="C333" i="60"/>
  <c r="T1042" i="5" s="1"/>
  <c r="D333" i="60"/>
  <c r="U1042" i="5" s="1"/>
  <c r="E333" i="60"/>
  <c r="V1042" i="5" s="1"/>
  <c r="F333" i="60"/>
  <c r="W1042" i="5" s="1"/>
  <c r="G333" i="60"/>
  <c r="X1042" i="5" s="1"/>
  <c r="H333" i="60"/>
  <c r="Y1042" i="5" s="1"/>
  <c r="I333" i="60"/>
  <c r="Z1042" i="5" s="1"/>
  <c r="J333" i="60"/>
  <c r="AA1042" i="5" s="1"/>
  <c r="K333" i="60"/>
  <c r="AB1042" i="5" s="1"/>
  <c r="L333" i="60"/>
  <c r="AC1042" i="5" s="1"/>
  <c r="M333" i="60"/>
  <c r="AD1042" i="5" s="1"/>
  <c r="N333" i="60"/>
  <c r="AE1042" i="5" s="1"/>
  <c r="O333" i="60"/>
  <c r="AF1042" i="5" s="1"/>
  <c r="A334" i="60"/>
  <c r="B334" i="60"/>
  <c r="C334" i="60"/>
  <c r="D334" i="60"/>
  <c r="E334" i="60"/>
  <c r="F334" i="60"/>
  <c r="G334" i="60"/>
  <c r="H334" i="60"/>
  <c r="I334" i="60"/>
  <c r="J334" i="60"/>
  <c r="K334" i="60"/>
  <c r="L334" i="60"/>
  <c r="M334" i="60"/>
  <c r="N334" i="60"/>
  <c r="O334" i="60"/>
  <c r="A335" i="60"/>
  <c r="B335" i="60"/>
  <c r="C335" i="60"/>
  <c r="D335" i="60"/>
  <c r="E335" i="60"/>
  <c r="F335" i="60"/>
  <c r="G335" i="60"/>
  <c r="H335" i="60"/>
  <c r="I335" i="60"/>
  <c r="J335" i="60"/>
  <c r="K335" i="60"/>
  <c r="L335" i="60"/>
  <c r="M335" i="60"/>
  <c r="N335" i="60"/>
  <c r="O335" i="60"/>
  <c r="A336" i="60"/>
  <c r="B336" i="60"/>
  <c r="C336" i="60"/>
  <c r="D336" i="60"/>
  <c r="E336" i="60"/>
  <c r="F336" i="60"/>
  <c r="G336" i="60"/>
  <c r="H336" i="60"/>
  <c r="I336" i="60"/>
  <c r="J336" i="60"/>
  <c r="K336" i="60"/>
  <c r="L336" i="60"/>
  <c r="M336" i="60"/>
  <c r="N336" i="60"/>
  <c r="O336" i="60"/>
  <c r="A337" i="60"/>
  <c r="B337" i="60"/>
  <c r="C337" i="60"/>
  <c r="D337" i="60"/>
  <c r="E337" i="60"/>
  <c r="F337" i="60"/>
  <c r="G337" i="60"/>
  <c r="H337" i="60"/>
  <c r="I337" i="60"/>
  <c r="J337" i="60"/>
  <c r="K337" i="60"/>
  <c r="L337" i="60"/>
  <c r="M337" i="60"/>
  <c r="N337" i="60"/>
  <c r="O337" i="60"/>
  <c r="A338" i="60"/>
  <c r="B338" i="60"/>
  <c r="C338" i="60"/>
  <c r="D338" i="60"/>
  <c r="E338" i="60"/>
  <c r="F338" i="60"/>
  <c r="G338" i="60"/>
  <c r="H338" i="60"/>
  <c r="I338" i="60"/>
  <c r="J338" i="60"/>
  <c r="K338" i="60"/>
  <c r="L338" i="60"/>
  <c r="M338" i="60"/>
  <c r="N338" i="60"/>
  <c r="O338" i="60"/>
  <c r="A339" i="60"/>
  <c r="B339" i="60"/>
  <c r="C339" i="60"/>
  <c r="D339" i="60"/>
  <c r="E339" i="60"/>
  <c r="F339" i="60"/>
  <c r="G339" i="60"/>
  <c r="H339" i="60"/>
  <c r="I339" i="60"/>
  <c r="J339" i="60"/>
  <c r="K339" i="60"/>
  <c r="L339" i="60"/>
  <c r="M339" i="60"/>
  <c r="N339" i="60"/>
  <c r="O339" i="60"/>
  <c r="A340" i="60"/>
  <c r="B340" i="60"/>
  <c r="C340" i="60"/>
  <c r="D340" i="60"/>
  <c r="E340" i="60"/>
  <c r="F340" i="60"/>
  <c r="G340" i="60"/>
  <c r="H340" i="60"/>
  <c r="I340" i="60"/>
  <c r="J340" i="60"/>
  <c r="K340" i="60"/>
  <c r="L340" i="60"/>
  <c r="M340" i="60"/>
  <c r="N340" i="60"/>
  <c r="O340" i="60"/>
  <c r="A341" i="60"/>
  <c r="B341" i="60"/>
  <c r="C341" i="60"/>
  <c r="D341" i="60"/>
  <c r="E341" i="60"/>
  <c r="F341" i="60"/>
  <c r="G341" i="60"/>
  <c r="H341" i="60"/>
  <c r="I341" i="60"/>
  <c r="J341" i="60"/>
  <c r="K341" i="60"/>
  <c r="L341" i="60"/>
  <c r="M341" i="60"/>
  <c r="N341" i="60"/>
  <c r="O341" i="60"/>
  <c r="A342" i="60"/>
  <c r="B342" i="60"/>
  <c r="C342" i="60"/>
  <c r="D342" i="60"/>
  <c r="E342" i="60"/>
  <c r="F342" i="60"/>
  <c r="G342" i="60"/>
  <c r="H342" i="60"/>
  <c r="I342" i="60"/>
  <c r="J342" i="60"/>
  <c r="K342" i="60"/>
  <c r="L342" i="60"/>
  <c r="M342" i="60"/>
  <c r="N342" i="60"/>
  <c r="O342" i="60"/>
  <c r="A343" i="60"/>
  <c r="B343" i="60"/>
  <c r="C343" i="60"/>
  <c r="D343" i="60"/>
  <c r="E343" i="60"/>
  <c r="F343" i="60"/>
  <c r="G343" i="60"/>
  <c r="H343" i="60"/>
  <c r="I343" i="60"/>
  <c r="J343" i="60"/>
  <c r="K343" i="60"/>
  <c r="L343" i="60"/>
  <c r="M343" i="60"/>
  <c r="N343" i="60"/>
  <c r="O343" i="60"/>
  <c r="A344" i="60"/>
  <c r="B344" i="60"/>
  <c r="C344" i="60"/>
  <c r="D344" i="60"/>
  <c r="E344" i="60"/>
  <c r="F344" i="60"/>
  <c r="G344" i="60"/>
  <c r="H344" i="60"/>
  <c r="I344" i="60"/>
  <c r="J344" i="60"/>
  <c r="K344" i="60"/>
  <c r="L344" i="60"/>
  <c r="M344" i="60"/>
  <c r="N344" i="60"/>
  <c r="O344" i="60"/>
  <c r="A345" i="60"/>
  <c r="B345" i="60"/>
  <c r="C345" i="60"/>
  <c r="D345" i="60"/>
  <c r="E345" i="60"/>
  <c r="F345" i="60"/>
  <c r="G345" i="60"/>
  <c r="H345" i="60"/>
  <c r="I345" i="60"/>
  <c r="J345" i="60"/>
  <c r="K345" i="60"/>
  <c r="L345" i="60"/>
  <c r="M345" i="60"/>
  <c r="N345" i="60"/>
  <c r="O345" i="60"/>
  <c r="A346" i="60"/>
  <c r="B346" i="60"/>
  <c r="C346" i="60"/>
  <c r="D346" i="60"/>
  <c r="E346" i="60"/>
  <c r="F346" i="60"/>
  <c r="G346" i="60"/>
  <c r="H346" i="60"/>
  <c r="I346" i="60"/>
  <c r="J346" i="60"/>
  <c r="K346" i="60"/>
  <c r="L346" i="60"/>
  <c r="M346" i="60"/>
  <c r="N346" i="60"/>
  <c r="O346" i="60"/>
  <c r="A347" i="60"/>
  <c r="B347" i="60"/>
  <c r="C347" i="60"/>
  <c r="D347" i="60"/>
  <c r="E347" i="60"/>
  <c r="F347" i="60"/>
  <c r="G347" i="60"/>
  <c r="H347" i="60"/>
  <c r="I347" i="60"/>
  <c r="J347" i="60"/>
  <c r="K347" i="60"/>
  <c r="L347" i="60"/>
  <c r="M347" i="60"/>
  <c r="N347" i="60"/>
  <c r="O347" i="60"/>
  <c r="A348" i="60"/>
  <c r="B348" i="60"/>
  <c r="C348" i="60"/>
  <c r="D348" i="60"/>
  <c r="E348" i="60"/>
  <c r="F348" i="60"/>
  <c r="G348" i="60"/>
  <c r="H348" i="60"/>
  <c r="I348" i="60"/>
  <c r="J348" i="60"/>
  <c r="K348" i="60"/>
  <c r="L348" i="60"/>
  <c r="M348" i="60"/>
  <c r="N348" i="60"/>
  <c r="O348" i="60"/>
  <c r="A349" i="60"/>
  <c r="B349" i="60"/>
  <c r="C349" i="60"/>
  <c r="D349" i="60"/>
  <c r="E349" i="60"/>
  <c r="F349" i="60"/>
  <c r="G349" i="60"/>
  <c r="H349" i="60"/>
  <c r="I349" i="60"/>
  <c r="J349" i="60"/>
  <c r="K349" i="60"/>
  <c r="L349" i="60"/>
  <c r="M349" i="60"/>
  <c r="N349" i="60"/>
  <c r="O349" i="60"/>
  <c r="A350" i="60"/>
  <c r="B350" i="60"/>
  <c r="C350" i="60"/>
  <c r="D350" i="60"/>
  <c r="E350" i="60"/>
  <c r="F350" i="60"/>
  <c r="G350" i="60"/>
  <c r="H350" i="60"/>
  <c r="I350" i="60"/>
  <c r="J350" i="60"/>
  <c r="K350" i="60"/>
  <c r="L350" i="60"/>
  <c r="M350" i="60"/>
  <c r="N350" i="60"/>
  <c r="O350" i="60"/>
  <c r="A351" i="60"/>
  <c r="B351" i="60"/>
  <c r="C351" i="60"/>
  <c r="D351" i="60"/>
  <c r="E351" i="60"/>
  <c r="F351" i="60"/>
  <c r="G351" i="60"/>
  <c r="H351" i="60"/>
  <c r="I351" i="60"/>
  <c r="J351" i="60"/>
  <c r="K351" i="60"/>
  <c r="L351" i="60"/>
  <c r="M351" i="60"/>
  <c r="N351" i="60"/>
  <c r="O351" i="60"/>
  <c r="A352" i="60"/>
  <c r="B352" i="60"/>
  <c r="C352" i="60"/>
  <c r="D352" i="60"/>
  <c r="E352" i="60"/>
  <c r="F352" i="60"/>
  <c r="G352" i="60"/>
  <c r="H352" i="60"/>
  <c r="I352" i="60"/>
  <c r="J352" i="60"/>
  <c r="K352" i="60"/>
  <c r="L352" i="60"/>
  <c r="M352" i="60"/>
  <c r="N352" i="60"/>
  <c r="O352" i="60"/>
  <c r="A353" i="60"/>
  <c r="B353" i="60"/>
  <c r="C353" i="60"/>
  <c r="D353" i="60"/>
  <c r="E353" i="60"/>
  <c r="F353" i="60"/>
  <c r="G353" i="60"/>
  <c r="H353" i="60"/>
  <c r="I353" i="60"/>
  <c r="J353" i="60"/>
  <c r="K353" i="60"/>
  <c r="L353" i="60"/>
  <c r="M353" i="60"/>
  <c r="N353" i="60"/>
  <c r="O353" i="60"/>
  <c r="A354" i="60"/>
  <c r="B354" i="60"/>
  <c r="C354" i="60"/>
  <c r="D354" i="60"/>
  <c r="E354" i="60"/>
  <c r="F354" i="60"/>
  <c r="G354" i="60"/>
  <c r="H354" i="60"/>
  <c r="I354" i="60"/>
  <c r="J354" i="60"/>
  <c r="K354" i="60"/>
  <c r="L354" i="60"/>
  <c r="M354" i="60"/>
  <c r="N354" i="60"/>
  <c r="O354" i="60"/>
  <c r="A355" i="60"/>
  <c r="B355" i="60"/>
  <c r="C355" i="60"/>
  <c r="D355" i="60"/>
  <c r="E355" i="60"/>
  <c r="F355" i="60"/>
  <c r="G355" i="60"/>
  <c r="H355" i="60"/>
  <c r="I355" i="60"/>
  <c r="J355" i="60"/>
  <c r="K355" i="60"/>
  <c r="L355" i="60"/>
  <c r="M355" i="60"/>
  <c r="N355" i="60"/>
  <c r="O355" i="60"/>
  <c r="A356" i="60"/>
  <c r="B356" i="60"/>
  <c r="C356" i="60"/>
  <c r="D356" i="60"/>
  <c r="E356" i="60"/>
  <c r="F356" i="60"/>
  <c r="G356" i="60"/>
  <c r="H356" i="60"/>
  <c r="I356" i="60"/>
  <c r="J356" i="60"/>
  <c r="K356" i="60"/>
  <c r="L356" i="60"/>
  <c r="M356" i="60"/>
  <c r="N356" i="60"/>
  <c r="O356" i="60"/>
  <c r="A357" i="60"/>
  <c r="B357" i="60"/>
  <c r="C357" i="60"/>
  <c r="D357" i="60"/>
  <c r="E357" i="60"/>
  <c r="F357" i="60"/>
  <c r="G357" i="60"/>
  <c r="H357" i="60"/>
  <c r="I357" i="60"/>
  <c r="J357" i="60"/>
  <c r="K357" i="60"/>
  <c r="L357" i="60"/>
  <c r="M357" i="60"/>
  <c r="N357" i="60"/>
  <c r="O357" i="60"/>
  <c r="A358" i="60"/>
  <c r="B358" i="60"/>
  <c r="C358" i="60"/>
  <c r="D358" i="60"/>
  <c r="E358" i="60"/>
  <c r="F358" i="60"/>
  <c r="G358" i="60"/>
  <c r="H358" i="60"/>
  <c r="I358" i="60"/>
  <c r="J358" i="60"/>
  <c r="K358" i="60"/>
  <c r="L358" i="60"/>
  <c r="M358" i="60"/>
  <c r="N358" i="60"/>
  <c r="O358" i="60"/>
  <c r="A359" i="60"/>
  <c r="B359" i="60"/>
  <c r="C359" i="60"/>
  <c r="D359" i="60"/>
  <c r="E359" i="60"/>
  <c r="F359" i="60"/>
  <c r="G359" i="60"/>
  <c r="H359" i="60"/>
  <c r="I359" i="60"/>
  <c r="J359" i="60"/>
  <c r="K359" i="60"/>
  <c r="L359" i="60"/>
  <c r="M359" i="60"/>
  <c r="N359" i="60"/>
  <c r="O359" i="60"/>
  <c r="A360" i="60"/>
  <c r="B360" i="60"/>
  <c r="C360" i="60"/>
  <c r="D360" i="60"/>
  <c r="E360" i="60"/>
  <c r="F360" i="60"/>
  <c r="G360" i="60"/>
  <c r="H360" i="60"/>
  <c r="I360" i="60"/>
  <c r="J360" i="60"/>
  <c r="K360" i="60"/>
  <c r="L360" i="60"/>
  <c r="M360" i="60"/>
  <c r="N360" i="60"/>
  <c r="O360" i="60"/>
  <c r="A361" i="60"/>
  <c r="B361" i="60"/>
  <c r="C361" i="60"/>
  <c r="D361" i="60"/>
  <c r="E361" i="60"/>
  <c r="F361" i="60"/>
  <c r="G361" i="60"/>
  <c r="H361" i="60"/>
  <c r="I361" i="60"/>
  <c r="J361" i="60"/>
  <c r="K361" i="60"/>
  <c r="L361" i="60"/>
  <c r="M361" i="60"/>
  <c r="N361" i="60"/>
  <c r="O361" i="60"/>
  <c r="A362" i="60"/>
  <c r="B362" i="60"/>
  <c r="C362" i="60"/>
  <c r="D362" i="60"/>
  <c r="E362" i="60"/>
  <c r="F362" i="60"/>
  <c r="G362" i="60"/>
  <c r="H362" i="60"/>
  <c r="I362" i="60"/>
  <c r="J362" i="60"/>
  <c r="K362" i="60"/>
  <c r="L362" i="60"/>
  <c r="M362" i="60"/>
  <c r="N362" i="60"/>
  <c r="O362" i="60"/>
  <c r="A363" i="60"/>
  <c r="B363" i="60"/>
  <c r="C363" i="60"/>
  <c r="D363" i="60"/>
  <c r="E363" i="60"/>
  <c r="F363" i="60"/>
  <c r="G363" i="60"/>
  <c r="H363" i="60"/>
  <c r="I363" i="60"/>
  <c r="J363" i="60"/>
  <c r="K363" i="60"/>
  <c r="L363" i="60"/>
  <c r="M363" i="60"/>
  <c r="N363" i="60"/>
  <c r="O363" i="60"/>
  <c r="A364" i="60"/>
  <c r="B364" i="60"/>
  <c r="C364" i="60"/>
  <c r="D364" i="60"/>
  <c r="E364" i="60"/>
  <c r="F364" i="60"/>
  <c r="G364" i="60"/>
  <c r="H364" i="60"/>
  <c r="I364" i="60"/>
  <c r="J364" i="60"/>
  <c r="K364" i="60"/>
  <c r="L364" i="60"/>
  <c r="M364" i="60"/>
  <c r="N364" i="60"/>
  <c r="O364" i="60"/>
  <c r="A365" i="60"/>
  <c r="B365" i="60"/>
  <c r="C365" i="60"/>
  <c r="D365" i="60"/>
  <c r="E365" i="60"/>
  <c r="F365" i="60"/>
  <c r="G365" i="60"/>
  <c r="H365" i="60"/>
  <c r="I365" i="60"/>
  <c r="J365" i="60"/>
  <c r="K365" i="60"/>
  <c r="L365" i="60"/>
  <c r="M365" i="60"/>
  <c r="N365" i="60"/>
  <c r="O365" i="60"/>
  <c r="A366" i="60"/>
  <c r="B366" i="60"/>
  <c r="C366" i="60"/>
  <c r="D366" i="60"/>
  <c r="E366" i="60"/>
  <c r="F366" i="60"/>
  <c r="G366" i="60"/>
  <c r="H366" i="60"/>
  <c r="I366" i="60"/>
  <c r="J366" i="60"/>
  <c r="K366" i="60"/>
  <c r="L366" i="60"/>
  <c r="M366" i="60"/>
  <c r="N366" i="60"/>
  <c r="O366" i="60"/>
  <c r="A367" i="60"/>
  <c r="B367" i="60"/>
  <c r="C367" i="60"/>
  <c r="D367" i="60"/>
  <c r="E367" i="60"/>
  <c r="F367" i="60"/>
  <c r="G367" i="60"/>
  <c r="H367" i="60"/>
  <c r="I367" i="60"/>
  <c r="J367" i="60"/>
  <c r="K367" i="60"/>
  <c r="L367" i="60"/>
  <c r="M367" i="60"/>
  <c r="N367" i="60"/>
  <c r="O367" i="60"/>
  <c r="A368" i="60"/>
  <c r="B368" i="60"/>
  <c r="C368" i="60"/>
  <c r="D368" i="60"/>
  <c r="E368" i="60"/>
  <c r="F368" i="60"/>
  <c r="G368" i="60"/>
  <c r="H368" i="60"/>
  <c r="I368" i="60"/>
  <c r="J368" i="60"/>
  <c r="K368" i="60"/>
  <c r="L368" i="60"/>
  <c r="M368" i="60"/>
  <c r="N368" i="60"/>
  <c r="O368" i="60"/>
  <c r="A369" i="60"/>
  <c r="B369" i="60"/>
  <c r="C369" i="60"/>
  <c r="D369" i="60"/>
  <c r="E369" i="60"/>
  <c r="F369" i="60"/>
  <c r="G369" i="60"/>
  <c r="H369" i="60"/>
  <c r="I369" i="60"/>
  <c r="J369" i="60"/>
  <c r="K369" i="60"/>
  <c r="L369" i="60"/>
  <c r="M369" i="60"/>
  <c r="N369" i="60"/>
  <c r="O369" i="60"/>
  <c r="A370" i="60"/>
  <c r="B370" i="60"/>
  <c r="C370" i="60"/>
  <c r="D370" i="60"/>
  <c r="E370" i="60"/>
  <c r="F370" i="60"/>
  <c r="G370" i="60"/>
  <c r="H370" i="60"/>
  <c r="I370" i="60"/>
  <c r="J370" i="60"/>
  <c r="K370" i="60"/>
  <c r="L370" i="60"/>
  <c r="M370" i="60"/>
  <c r="N370" i="60"/>
  <c r="O370" i="60"/>
  <c r="A371" i="60"/>
  <c r="B371" i="60"/>
  <c r="C371" i="60"/>
  <c r="D371" i="60"/>
  <c r="E371" i="60"/>
  <c r="F371" i="60"/>
  <c r="G371" i="60"/>
  <c r="H371" i="60"/>
  <c r="I371" i="60"/>
  <c r="J371" i="60"/>
  <c r="K371" i="60"/>
  <c r="L371" i="60"/>
  <c r="M371" i="60"/>
  <c r="N371" i="60"/>
  <c r="O371" i="60"/>
  <c r="A372" i="60"/>
  <c r="B372" i="60"/>
  <c r="C372" i="60"/>
  <c r="D372" i="60"/>
  <c r="E372" i="60"/>
  <c r="F372" i="60"/>
  <c r="G372" i="60"/>
  <c r="H372" i="60"/>
  <c r="I372" i="60"/>
  <c r="J372" i="60"/>
  <c r="K372" i="60"/>
  <c r="L372" i="60"/>
  <c r="M372" i="60"/>
  <c r="N372" i="60"/>
  <c r="O372" i="60"/>
  <c r="A373" i="60"/>
  <c r="B373" i="60"/>
  <c r="C373" i="60"/>
  <c r="D373" i="60"/>
  <c r="E373" i="60"/>
  <c r="F373" i="60"/>
  <c r="G373" i="60"/>
  <c r="H373" i="60"/>
  <c r="I373" i="60"/>
  <c r="J373" i="60"/>
  <c r="K373" i="60"/>
  <c r="L373" i="60"/>
  <c r="M373" i="60"/>
  <c r="N373" i="60"/>
  <c r="O373" i="60"/>
  <c r="A374" i="60"/>
  <c r="B374" i="60"/>
  <c r="C374" i="60"/>
  <c r="D374" i="60"/>
  <c r="E374" i="60"/>
  <c r="F374" i="60"/>
  <c r="G374" i="60"/>
  <c r="H374" i="60"/>
  <c r="I374" i="60"/>
  <c r="J374" i="60"/>
  <c r="K374" i="60"/>
  <c r="L374" i="60"/>
  <c r="M374" i="60"/>
  <c r="N374" i="60"/>
  <c r="O374" i="60"/>
  <c r="A375" i="60"/>
  <c r="B375" i="60"/>
  <c r="C375" i="60"/>
  <c r="D375" i="60"/>
  <c r="E375" i="60"/>
  <c r="F375" i="60"/>
  <c r="G375" i="60"/>
  <c r="H375" i="60"/>
  <c r="I375" i="60"/>
  <c r="J375" i="60"/>
  <c r="K375" i="60"/>
  <c r="L375" i="60"/>
  <c r="M375" i="60"/>
  <c r="N375" i="60"/>
  <c r="O375" i="60"/>
  <c r="A376" i="60"/>
  <c r="B376" i="60"/>
  <c r="C376" i="60"/>
  <c r="D376" i="60"/>
  <c r="E376" i="60"/>
  <c r="F376" i="60"/>
  <c r="G376" i="60"/>
  <c r="H376" i="60"/>
  <c r="I376" i="60"/>
  <c r="J376" i="60"/>
  <c r="K376" i="60"/>
  <c r="L376" i="60"/>
  <c r="M376" i="60"/>
  <c r="N376" i="60"/>
  <c r="O376" i="60"/>
  <c r="A377" i="60"/>
  <c r="B377" i="60"/>
  <c r="C377" i="60"/>
  <c r="D377" i="60"/>
  <c r="E377" i="60"/>
  <c r="F377" i="60"/>
  <c r="G377" i="60"/>
  <c r="H377" i="60"/>
  <c r="I377" i="60"/>
  <c r="J377" i="60"/>
  <c r="K377" i="60"/>
  <c r="L377" i="60"/>
  <c r="M377" i="60"/>
  <c r="N377" i="60"/>
  <c r="O377" i="60"/>
  <c r="A378" i="60"/>
  <c r="B378" i="60"/>
  <c r="C378" i="60"/>
  <c r="D378" i="60"/>
  <c r="E378" i="60"/>
  <c r="F378" i="60"/>
  <c r="G378" i="60"/>
  <c r="H378" i="60"/>
  <c r="I378" i="60"/>
  <c r="J378" i="60"/>
  <c r="K378" i="60"/>
  <c r="L378" i="60"/>
  <c r="M378" i="60"/>
  <c r="N378" i="60"/>
  <c r="O378" i="60"/>
  <c r="A379" i="60"/>
  <c r="B379" i="60"/>
  <c r="C379" i="60"/>
  <c r="D379" i="60"/>
  <c r="E379" i="60"/>
  <c r="F379" i="60"/>
  <c r="G379" i="60"/>
  <c r="H379" i="60"/>
  <c r="I379" i="60"/>
  <c r="J379" i="60"/>
  <c r="K379" i="60"/>
  <c r="L379" i="60"/>
  <c r="M379" i="60"/>
  <c r="N379" i="60"/>
  <c r="O379" i="60"/>
  <c r="A380" i="60"/>
  <c r="B380" i="60"/>
  <c r="C380" i="60"/>
  <c r="D380" i="60"/>
  <c r="E380" i="60"/>
  <c r="F380" i="60"/>
  <c r="G380" i="60"/>
  <c r="H380" i="60"/>
  <c r="I380" i="60"/>
  <c r="J380" i="60"/>
  <c r="K380" i="60"/>
  <c r="L380" i="60"/>
  <c r="M380" i="60"/>
  <c r="N380" i="60"/>
  <c r="O380" i="60"/>
  <c r="A381" i="60"/>
  <c r="B381" i="60"/>
  <c r="C381" i="60"/>
  <c r="D381" i="60"/>
  <c r="E381" i="60"/>
  <c r="F381" i="60"/>
  <c r="G381" i="60"/>
  <c r="H381" i="60"/>
  <c r="I381" i="60"/>
  <c r="J381" i="60"/>
  <c r="K381" i="60"/>
  <c r="L381" i="60"/>
  <c r="M381" i="60"/>
  <c r="N381" i="60"/>
  <c r="O381" i="60"/>
  <c r="A382" i="60"/>
  <c r="B382" i="60"/>
  <c r="C382" i="60"/>
  <c r="D382" i="60"/>
  <c r="E382" i="60"/>
  <c r="F382" i="60"/>
  <c r="G382" i="60"/>
  <c r="H382" i="60"/>
  <c r="I382" i="60"/>
  <c r="J382" i="60"/>
  <c r="K382" i="60"/>
  <c r="L382" i="60"/>
  <c r="M382" i="60"/>
  <c r="N382" i="60"/>
  <c r="O382" i="60"/>
  <c r="A383" i="60"/>
  <c r="B383" i="60"/>
  <c r="C383" i="60"/>
  <c r="D383" i="60"/>
  <c r="E383" i="60"/>
  <c r="F383" i="60"/>
  <c r="G383" i="60"/>
  <c r="H383" i="60"/>
  <c r="I383" i="60"/>
  <c r="J383" i="60"/>
  <c r="K383" i="60"/>
  <c r="L383" i="60"/>
  <c r="M383" i="60"/>
  <c r="N383" i="60"/>
  <c r="O383" i="60"/>
  <c r="A384" i="60"/>
  <c r="B384" i="60"/>
  <c r="C384" i="60"/>
  <c r="D384" i="60"/>
  <c r="E384" i="60"/>
  <c r="F384" i="60"/>
  <c r="G384" i="60"/>
  <c r="H384" i="60"/>
  <c r="I384" i="60"/>
  <c r="J384" i="60"/>
  <c r="K384" i="60"/>
  <c r="L384" i="60"/>
  <c r="M384" i="60"/>
  <c r="N384" i="60"/>
  <c r="O384" i="60"/>
  <c r="A385" i="60"/>
  <c r="B385" i="60"/>
  <c r="C385" i="60"/>
  <c r="D385" i="60"/>
  <c r="E385" i="60"/>
  <c r="F385" i="60"/>
  <c r="G385" i="60"/>
  <c r="H385" i="60"/>
  <c r="I385" i="60"/>
  <c r="J385" i="60"/>
  <c r="K385" i="60"/>
  <c r="L385" i="60"/>
  <c r="M385" i="60"/>
  <c r="N385" i="60"/>
  <c r="O385" i="60"/>
  <c r="A386" i="60"/>
  <c r="B386" i="60"/>
  <c r="C386" i="60"/>
  <c r="D386" i="60"/>
  <c r="E386" i="60"/>
  <c r="F386" i="60"/>
  <c r="G386" i="60"/>
  <c r="H386" i="60"/>
  <c r="I386" i="60"/>
  <c r="J386" i="60"/>
  <c r="K386" i="60"/>
  <c r="L386" i="60"/>
  <c r="M386" i="60"/>
  <c r="N386" i="60"/>
  <c r="O386" i="60"/>
  <c r="A387" i="60"/>
  <c r="B387" i="60"/>
  <c r="C387" i="60"/>
  <c r="D387" i="60"/>
  <c r="E387" i="60"/>
  <c r="F387" i="60"/>
  <c r="G387" i="60"/>
  <c r="H387" i="60"/>
  <c r="I387" i="60"/>
  <c r="J387" i="60"/>
  <c r="K387" i="60"/>
  <c r="L387" i="60"/>
  <c r="M387" i="60"/>
  <c r="N387" i="60"/>
  <c r="O387" i="60"/>
  <c r="A388" i="60"/>
  <c r="B388" i="60"/>
  <c r="C388" i="60"/>
  <c r="D388" i="60"/>
  <c r="E388" i="60"/>
  <c r="F388" i="60"/>
  <c r="G388" i="60"/>
  <c r="H388" i="60"/>
  <c r="I388" i="60"/>
  <c r="J388" i="60"/>
  <c r="K388" i="60"/>
  <c r="L388" i="60"/>
  <c r="M388" i="60"/>
  <c r="N388" i="60"/>
  <c r="O388" i="60"/>
  <c r="A389" i="60"/>
  <c r="B389" i="60"/>
  <c r="C389" i="60"/>
  <c r="D389" i="60"/>
  <c r="E389" i="60"/>
  <c r="F389" i="60"/>
  <c r="G389" i="60"/>
  <c r="H389" i="60"/>
  <c r="I389" i="60"/>
  <c r="J389" i="60"/>
  <c r="K389" i="60"/>
  <c r="L389" i="60"/>
  <c r="M389" i="60"/>
  <c r="N389" i="60"/>
  <c r="O389" i="60"/>
  <c r="A390" i="60"/>
  <c r="B390" i="60"/>
  <c r="C390" i="60"/>
  <c r="D390" i="60"/>
  <c r="E390" i="60"/>
  <c r="F390" i="60"/>
  <c r="G390" i="60"/>
  <c r="H390" i="60"/>
  <c r="I390" i="60"/>
  <c r="J390" i="60"/>
  <c r="K390" i="60"/>
  <c r="L390" i="60"/>
  <c r="M390" i="60"/>
  <c r="N390" i="60"/>
  <c r="O390" i="60"/>
  <c r="A391" i="60"/>
  <c r="B391" i="60"/>
  <c r="C391" i="60"/>
  <c r="D391" i="60"/>
  <c r="E391" i="60"/>
  <c r="F391" i="60"/>
  <c r="G391" i="60"/>
  <c r="H391" i="60"/>
  <c r="I391" i="60"/>
  <c r="J391" i="60"/>
  <c r="K391" i="60"/>
  <c r="L391" i="60"/>
  <c r="M391" i="60"/>
  <c r="N391" i="60"/>
  <c r="O391" i="60"/>
  <c r="A392" i="60"/>
  <c r="B392" i="60"/>
  <c r="C392" i="60"/>
  <c r="D392" i="60"/>
  <c r="E392" i="60"/>
  <c r="F392" i="60"/>
  <c r="G392" i="60"/>
  <c r="H392" i="60"/>
  <c r="I392" i="60"/>
  <c r="J392" i="60"/>
  <c r="K392" i="60"/>
  <c r="L392" i="60"/>
  <c r="M392" i="60"/>
  <c r="N392" i="60"/>
  <c r="O392" i="60"/>
  <c r="A393" i="60"/>
  <c r="B393" i="60"/>
  <c r="C393" i="60"/>
  <c r="D393" i="60"/>
  <c r="E393" i="60"/>
  <c r="F393" i="60"/>
  <c r="G393" i="60"/>
  <c r="H393" i="60"/>
  <c r="I393" i="60"/>
  <c r="J393" i="60"/>
  <c r="K393" i="60"/>
  <c r="L393" i="60"/>
  <c r="M393" i="60"/>
  <c r="N393" i="60"/>
  <c r="O393" i="60"/>
  <c r="A394" i="60"/>
  <c r="B394" i="60"/>
  <c r="C394" i="60"/>
  <c r="D394" i="60"/>
  <c r="E394" i="60"/>
  <c r="F394" i="60"/>
  <c r="G394" i="60"/>
  <c r="H394" i="60"/>
  <c r="I394" i="60"/>
  <c r="J394" i="60"/>
  <c r="K394" i="60"/>
  <c r="L394" i="60"/>
  <c r="M394" i="60"/>
  <c r="N394" i="60"/>
  <c r="O394" i="60"/>
  <c r="A395" i="60"/>
  <c r="B395" i="60"/>
  <c r="C395" i="60"/>
  <c r="D395" i="60"/>
  <c r="E395" i="60"/>
  <c r="F395" i="60"/>
  <c r="G395" i="60"/>
  <c r="H395" i="60"/>
  <c r="I395" i="60"/>
  <c r="J395" i="60"/>
  <c r="K395" i="60"/>
  <c r="L395" i="60"/>
  <c r="M395" i="60"/>
  <c r="N395" i="60"/>
  <c r="O395" i="60"/>
  <c r="A396" i="60"/>
  <c r="B396" i="60"/>
  <c r="C396" i="60"/>
  <c r="D396" i="60"/>
  <c r="E396" i="60"/>
  <c r="F396" i="60"/>
  <c r="G396" i="60"/>
  <c r="H396" i="60"/>
  <c r="I396" i="60"/>
  <c r="J396" i="60"/>
  <c r="K396" i="60"/>
  <c r="L396" i="60"/>
  <c r="M396" i="60"/>
  <c r="N396" i="60"/>
  <c r="O396" i="60"/>
  <c r="A397" i="60"/>
  <c r="B397" i="60"/>
  <c r="C397" i="60"/>
  <c r="D397" i="60"/>
  <c r="E397" i="60"/>
  <c r="F397" i="60"/>
  <c r="G397" i="60"/>
  <c r="H397" i="60"/>
  <c r="I397" i="60"/>
  <c r="J397" i="60"/>
  <c r="K397" i="60"/>
  <c r="L397" i="60"/>
  <c r="M397" i="60"/>
  <c r="N397" i="60"/>
  <c r="O397" i="60"/>
  <c r="A398" i="60"/>
  <c r="B398" i="60"/>
  <c r="C398" i="60"/>
  <c r="D398" i="60"/>
  <c r="E398" i="60"/>
  <c r="F398" i="60"/>
  <c r="G398" i="60"/>
  <c r="H398" i="60"/>
  <c r="I398" i="60"/>
  <c r="J398" i="60"/>
  <c r="K398" i="60"/>
  <c r="L398" i="60"/>
  <c r="M398" i="60"/>
  <c r="N398" i="60"/>
  <c r="O398" i="60"/>
  <c r="A399" i="60"/>
  <c r="B399" i="60"/>
  <c r="C399" i="60"/>
  <c r="D399" i="60"/>
  <c r="E399" i="60"/>
  <c r="F399" i="60"/>
  <c r="G399" i="60"/>
  <c r="H399" i="60"/>
  <c r="I399" i="60"/>
  <c r="J399" i="60"/>
  <c r="K399" i="60"/>
  <c r="L399" i="60"/>
  <c r="M399" i="60"/>
  <c r="N399" i="60"/>
  <c r="O399" i="60"/>
  <c r="A400" i="60"/>
  <c r="B400" i="60"/>
  <c r="C400" i="60"/>
  <c r="D400" i="60"/>
  <c r="E400" i="60"/>
  <c r="F400" i="60"/>
  <c r="G400" i="60"/>
  <c r="H400" i="60"/>
  <c r="I400" i="60"/>
  <c r="J400" i="60"/>
  <c r="K400" i="60"/>
  <c r="L400" i="60"/>
  <c r="M400" i="60"/>
  <c r="N400" i="60"/>
  <c r="O400" i="60"/>
  <c r="A401" i="60"/>
  <c r="B401" i="60"/>
  <c r="C401" i="60"/>
  <c r="D401" i="60"/>
  <c r="E401" i="60"/>
  <c r="F401" i="60"/>
  <c r="G401" i="60"/>
  <c r="H401" i="60"/>
  <c r="I401" i="60"/>
  <c r="J401" i="60"/>
  <c r="K401" i="60"/>
  <c r="L401" i="60"/>
  <c r="M401" i="60"/>
  <c r="N401" i="60"/>
  <c r="O401" i="60"/>
  <c r="A402" i="60"/>
  <c r="B402" i="60"/>
  <c r="C402" i="60"/>
  <c r="D402" i="60"/>
  <c r="E402" i="60"/>
  <c r="F402" i="60"/>
  <c r="G402" i="60"/>
  <c r="H402" i="60"/>
  <c r="I402" i="60"/>
  <c r="J402" i="60"/>
  <c r="K402" i="60"/>
  <c r="L402" i="60"/>
  <c r="M402" i="60"/>
  <c r="N402" i="60"/>
  <c r="O402" i="60"/>
  <c r="A403" i="60"/>
  <c r="B403" i="60"/>
  <c r="C403" i="60"/>
  <c r="D403" i="60"/>
  <c r="E403" i="60"/>
  <c r="F403" i="60"/>
  <c r="G403" i="60"/>
  <c r="H403" i="60"/>
  <c r="I403" i="60"/>
  <c r="J403" i="60"/>
  <c r="K403" i="60"/>
  <c r="L403" i="60"/>
  <c r="M403" i="60"/>
  <c r="N403" i="60"/>
  <c r="O403" i="60"/>
  <c r="A404" i="60"/>
  <c r="B404" i="60"/>
  <c r="C404" i="60"/>
  <c r="D404" i="60"/>
  <c r="E404" i="60"/>
  <c r="F404" i="60"/>
  <c r="G404" i="60"/>
  <c r="H404" i="60"/>
  <c r="I404" i="60"/>
  <c r="J404" i="60"/>
  <c r="K404" i="60"/>
  <c r="L404" i="60"/>
  <c r="M404" i="60"/>
  <c r="N404" i="60"/>
  <c r="O404" i="60"/>
  <c r="A405" i="60"/>
  <c r="B405" i="60"/>
  <c r="C405" i="60"/>
  <c r="D405" i="60"/>
  <c r="E405" i="60"/>
  <c r="F405" i="60"/>
  <c r="G405" i="60"/>
  <c r="H405" i="60"/>
  <c r="I405" i="60"/>
  <c r="J405" i="60"/>
  <c r="K405" i="60"/>
  <c r="L405" i="60"/>
  <c r="M405" i="60"/>
  <c r="N405" i="60"/>
  <c r="O405" i="60"/>
  <c r="A406" i="60"/>
  <c r="B406" i="60"/>
  <c r="C406" i="60"/>
  <c r="D406" i="60"/>
  <c r="E406" i="60"/>
  <c r="F406" i="60"/>
  <c r="G406" i="60"/>
  <c r="H406" i="60"/>
  <c r="I406" i="60"/>
  <c r="J406" i="60"/>
  <c r="K406" i="60"/>
  <c r="L406" i="60"/>
  <c r="M406" i="60"/>
  <c r="N406" i="60"/>
  <c r="O406" i="60"/>
  <c r="A407" i="60"/>
  <c r="B407" i="60"/>
  <c r="C407" i="60"/>
  <c r="D407" i="60"/>
  <c r="E407" i="60"/>
  <c r="F407" i="60"/>
  <c r="G407" i="60"/>
  <c r="H407" i="60"/>
  <c r="I407" i="60"/>
  <c r="J407" i="60"/>
  <c r="K407" i="60"/>
  <c r="L407" i="60"/>
  <c r="M407" i="60"/>
  <c r="N407" i="60"/>
  <c r="O407" i="60"/>
  <c r="A408" i="60"/>
  <c r="B408" i="60"/>
  <c r="C408" i="60"/>
  <c r="D408" i="60"/>
  <c r="E408" i="60"/>
  <c r="F408" i="60"/>
  <c r="G408" i="60"/>
  <c r="H408" i="60"/>
  <c r="I408" i="60"/>
  <c r="J408" i="60"/>
  <c r="K408" i="60"/>
  <c r="L408" i="60"/>
  <c r="M408" i="60"/>
  <c r="N408" i="60"/>
  <c r="O408" i="60"/>
  <c r="A409" i="60"/>
  <c r="B409" i="60"/>
  <c r="C409" i="60"/>
  <c r="D409" i="60"/>
  <c r="E409" i="60"/>
  <c r="F409" i="60"/>
  <c r="G409" i="60"/>
  <c r="H409" i="60"/>
  <c r="I409" i="60"/>
  <c r="J409" i="60"/>
  <c r="K409" i="60"/>
  <c r="L409" i="60"/>
  <c r="M409" i="60"/>
  <c r="N409" i="60"/>
  <c r="O409" i="60"/>
  <c r="A410" i="60"/>
  <c r="B410" i="60"/>
  <c r="C410" i="60"/>
  <c r="D410" i="60"/>
  <c r="E410" i="60"/>
  <c r="F410" i="60"/>
  <c r="G410" i="60"/>
  <c r="H410" i="60"/>
  <c r="I410" i="60"/>
  <c r="J410" i="60"/>
  <c r="K410" i="60"/>
  <c r="L410" i="60"/>
  <c r="M410" i="60"/>
  <c r="N410" i="60"/>
  <c r="O410" i="60"/>
  <c r="A411" i="60"/>
  <c r="B411" i="60"/>
  <c r="C411" i="60"/>
  <c r="D411" i="60"/>
  <c r="E411" i="60"/>
  <c r="F411" i="60"/>
  <c r="G411" i="60"/>
  <c r="H411" i="60"/>
  <c r="I411" i="60"/>
  <c r="J411" i="60"/>
  <c r="K411" i="60"/>
  <c r="L411" i="60"/>
  <c r="M411" i="60"/>
  <c r="N411" i="60"/>
  <c r="O411" i="60"/>
  <c r="A412" i="60"/>
  <c r="B412" i="60"/>
  <c r="C412" i="60"/>
  <c r="D412" i="60"/>
  <c r="E412" i="60"/>
  <c r="F412" i="60"/>
  <c r="G412" i="60"/>
  <c r="H412" i="60"/>
  <c r="I412" i="60"/>
  <c r="J412" i="60"/>
  <c r="K412" i="60"/>
  <c r="L412" i="60"/>
  <c r="M412" i="60"/>
  <c r="N412" i="60"/>
  <c r="O412" i="60"/>
  <c r="A413" i="60"/>
  <c r="B413" i="60"/>
  <c r="C413" i="60"/>
  <c r="D413" i="60"/>
  <c r="E413" i="60"/>
  <c r="F413" i="60"/>
  <c r="G413" i="60"/>
  <c r="H413" i="60"/>
  <c r="I413" i="60"/>
  <c r="J413" i="60"/>
  <c r="K413" i="60"/>
  <c r="L413" i="60"/>
  <c r="M413" i="60"/>
  <c r="N413" i="60"/>
  <c r="O413" i="60"/>
  <c r="A414" i="60"/>
  <c r="B414" i="60"/>
  <c r="C414" i="60"/>
  <c r="D414" i="60"/>
  <c r="E414" i="60"/>
  <c r="F414" i="60"/>
  <c r="G414" i="60"/>
  <c r="H414" i="60"/>
  <c r="I414" i="60"/>
  <c r="J414" i="60"/>
  <c r="K414" i="60"/>
  <c r="L414" i="60"/>
  <c r="M414" i="60"/>
  <c r="N414" i="60"/>
  <c r="O414" i="60"/>
  <c r="A415" i="60"/>
  <c r="B415" i="60"/>
  <c r="C415" i="60"/>
  <c r="D415" i="60"/>
  <c r="E415" i="60"/>
  <c r="F415" i="60"/>
  <c r="G415" i="60"/>
  <c r="H415" i="60"/>
  <c r="I415" i="60"/>
  <c r="J415" i="60"/>
  <c r="K415" i="60"/>
  <c r="L415" i="60"/>
  <c r="M415" i="60"/>
  <c r="N415" i="60"/>
  <c r="O415" i="60"/>
  <c r="A416" i="60"/>
  <c r="B416" i="60"/>
  <c r="C416" i="60"/>
  <c r="D416" i="60"/>
  <c r="E416" i="60"/>
  <c r="F416" i="60"/>
  <c r="G416" i="60"/>
  <c r="H416" i="60"/>
  <c r="I416" i="60"/>
  <c r="J416" i="60"/>
  <c r="K416" i="60"/>
  <c r="L416" i="60"/>
  <c r="M416" i="60"/>
  <c r="N416" i="60"/>
  <c r="O416" i="60"/>
  <c r="A417" i="60"/>
  <c r="B417" i="60"/>
  <c r="C417" i="60"/>
  <c r="D417" i="60"/>
  <c r="E417" i="60"/>
  <c r="F417" i="60"/>
  <c r="G417" i="60"/>
  <c r="H417" i="60"/>
  <c r="I417" i="60"/>
  <c r="J417" i="60"/>
  <c r="K417" i="60"/>
  <c r="L417" i="60"/>
  <c r="M417" i="60"/>
  <c r="N417" i="60"/>
  <c r="O417" i="60"/>
  <c r="A418" i="60"/>
  <c r="B418" i="60"/>
  <c r="C418" i="60"/>
  <c r="D418" i="60"/>
  <c r="E418" i="60"/>
  <c r="F418" i="60"/>
  <c r="G418" i="60"/>
  <c r="H418" i="60"/>
  <c r="I418" i="60"/>
  <c r="J418" i="60"/>
  <c r="K418" i="60"/>
  <c r="L418" i="60"/>
  <c r="M418" i="60"/>
  <c r="N418" i="60"/>
  <c r="O418" i="60"/>
  <c r="A419" i="60"/>
  <c r="B419" i="60"/>
  <c r="C419" i="60"/>
  <c r="D419" i="60"/>
  <c r="E419" i="60"/>
  <c r="F419" i="60"/>
  <c r="G419" i="60"/>
  <c r="H419" i="60"/>
  <c r="I419" i="60"/>
  <c r="J419" i="60"/>
  <c r="K419" i="60"/>
  <c r="L419" i="60"/>
  <c r="M419" i="60"/>
  <c r="N419" i="60"/>
  <c r="O419" i="60"/>
  <c r="A420" i="60"/>
  <c r="B420" i="60"/>
  <c r="C420" i="60"/>
  <c r="D420" i="60"/>
  <c r="E420" i="60"/>
  <c r="F420" i="60"/>
  <c r="G420" i="60"/>
  <c r="H420" i="60"/>
  <c r="I420" i="60"/>
  <c r="J420" i="60"/>
  <c r="K420" i="60"/>
  <c r="L420" i="60"/>
  <c r="M420" i="60"/>
  <c r="N420" i="60"/>
  <c r="O420" i="60"/>
  <c r="A421" i="60"/>
  <c r="B421" i="60"/>
  <c r="C421" i="60"/>
  <c r="D421" i="60"/>
  <c r="E421" i="60"/>
  <c r="F421" i="60"/>
  <c r="G421" i="60"/>
  <c r="H421" i="60"/>
  <c r="I421" i="60"/>
  <c r="J421" i="60"/>
  <c r="K421" i="60"/>
  <c r="L421" i="60"/>
  <c r="M421" i="60"/>
  <c r="N421" i="60"/>
  <c r="O421" i="60"/>
  <c r="A422" i="60"/>
  <c r="B422" i="60"/>
  <c r="C422" i="60"/>
  <c r="D422" i="60"/>
  <c r="E422" i="60"/>
  <c r="F422" i="60"/>
  <c r="G422" i="60"/>
  <c r="H422" i="60"/>
  <c r="I422" i="60"/>
  <c r="J422" i="60"/>
  <c r="K422" i="60"/>
  <c r="L422" i="60"/>
  <c r="M422" i="60"/>
  <c r="N422" i="60"/>
  <c r="O422" i="60"/>
  <c r="A423" i="60"/>
  <c r="B423" i="60"/>
  <c r="C423" i="60"/>
  <c r="D423" i="60"/>
  <c r="E423" i="60"/>
  <c r="F423" i="60"/>
  <c r="G423" i="60"/>
  <c r="H423" i="60"/>
  <c r="I423" i="60"/>
  <c r="J423" i="60"/>
  <c r="K423" i="60"/>
  <c r="L423" i="60"/>
  <c r="M423" i="60"/>
  <c r="N423" i="60"/>
  <c r="O423" i="60"/>
  <c r="A424" i="60"/>
  <c r="B424" i="60"/>
  <c r="C424" i="60"/>
  <c r="D424" i="60"/>
  <c r="E424" i="60"/>
  <c r="F424" i="60"/>
  <c r="G424" i="60"/>
  <c r="H424" i="60"/>
  <c r="I424" i="60"/>
  <c r="J424" i="60"/>
  <c r="K424" i="60"/>
  <c r="L424" i="60"/>
  <c r="M424" i="60"/>
  <c r="N424" i="60"/>
  <c r="O424" i="60"/>
  <c r="A425" i="60"/>
  <c r="B425" i="60"/>
  <c r="C425" i="60"/>
  <c r="D425" i="60"/>
  <c r="E425" i="60"/>
  <c r="F425" i="60"/>
  <c r="G425" i="60"/>
  <c r="H425" i="60"/>
  <c r="I425" i="60"/>
  <c r="J425" i="60"/>
  <c r="K425" i="60"/>
  <c r="L425" i="60"/>
  <c r="M425" i="60"/>
  <c r="N425" i="60"/>
  <c r="O425" i="60"/>
  <c r="A426" i="60"/>
  <c r="B426" i="60"/>
  <c r="C426" i="60"/>
  <c r="D426" i="60"/>
  <c r="E426" i="60"/>
  <c r="F426" i="60"/>
  <c r="G426" i="60"/>
  <c r="H426" i="60"/>
  <c r="I426" i="60"/>
  <c r="J426" i="60"/>
  <c r="K426" i="60"/>
  <c r="L426" i="60"/>
  <c r="M426" i="60"/>
  <c r="N426" i="60"/>
  <c r="O426" i="60"/>
  <c r="A427" i="60"/>
  <c r="B427" i="60"/>
  <c r="C427" i="60"/>
  <c r="D427" i="60"/>
  <c r="E427" i="60"/>
  <c r="F427" i="60"/>
  <c r="G427" i="60"/>
  <c r="H427" i="60"/>
  <c r="I427" i="60"/>
  <c r="J427" i="60"/>
  <c r="K427" i="60"/>
  <c r="L427" i="60"/>
  <c r="M427" i="60"/>
  <c r="N427" i="60"/>
  <c r="O427" i="60"/>
  <c r="A428" i="60"/>
  <c r="B428" i="60"/>
  <c r="C428" i="60"/>
  <c r="D428" i="60"/>
  <c r="E428" i="60"/>
  <c r="F428" i="60"/>
  <c r="G428" i="60"/>
  <c r="H428" i="60"/>
  <c r="I428" i="60"/>
  <c r="J428" i="60"/>
  <c r="K428" i="60"/>
  <c r="L428" i="60"/>
  <c r="M428" i="60"/>
  <c r="N428" i="60"/>
  <c r="O428" i="60"/>
  <c r="A429" i="60"/>
  <c r="B429" i="60"/>
  <c r="C429" i="60"/>
  <c r="D429" i="60"/>
  <c r="E429" i="60"/>
  <c r="F429" i="60"/>
  <c r="G429" i="60"/>
  <c r="H429" i="60"/>
  <c r="I429" i="60"/>
  <c r="J429" i="60"/>
  <c r="K429" i="60"/>
  <c r="L429" i="60"/>
  <c r="M429" i="60"/>
  <c r="N429" i="60"/>
  <c r="O429" i="60"/>
  <c r="A430" i="60"/>
  <c r="B430" i="60"/>
  <c r="C430" i="60"/>
  <c r="D430" i="60"/>
  <c r="E430" i="60"/>
  <c r="F430" i="60"/>
  <c r="G430" i="60"/>
  <c r="H430" i="60"/>
  <c r="I430" i="60"/>
  <c r="J430" i="60"/>
  <c r="K430" i="60"/>
  <c r="L430" i="60"/>
  <c r="M430" i="60"/>
  <c r="N430" i="60"/>
  <c r="O430" i="60"/>
  <c r="A431" i="60"/>
  <c r="B431" i="60"/>
  <c r="C431" i="60"/>
  <c r="D431" i="60"/>
  <c r="E431" i="60"/>
  <c r="F431" i="60"/>
  <c r="G431" i="60"/>
  <c r="H431" i="60"/>
  <c r="I431" i="60"/>
  <c r="J431" i="60"/>
  <c r="K431" i="60"/>
  <c r="L431" i="60"/>
  <c r="M431" i="60"/>
  <c r="N431" i="60"/>
  <c r="O431" i="60"/>
  <c r="A432" i="60"/>
  <c r="B432" i="60"/>
  <c r="C432" i="60"/>
  <c r="D432" i="60"/>
  <c r="E432" i="60"/>
  <c r="F432" i="60"/>
  <c r="G432" i="60"/>
  <c r="H432" i="60"/>
  <c r="I432" i="60"/>
  <c r="J432" i="60"/>
  <c r="K432" i="60"/>
  <c r="L432" i="60"/>
  <c r="M432" i="60"/>
  <c r="N432" i="60"/>
  <c r="O432" i="60"/>
  <c r="A433" i="60"/>
  <c r="B433" i="60"/>
  <c r="C433" i="60"/>
  <c r="D433" i="60"/>
  <c r="E433" i="60"/>
  <c r="F433" i="60"/>
  <c r="G433" i="60"/>
  <c r="H433" i="60"/>
  <c r="I433" i="60"/>
  <c r="J433" i="60"/>
  <c r="K433" i="60"/>
  <c r="L433" i="60"/>
  <c r="M433" i="60"/>
  <c r="N433" i="60"/>
  <c r="O433" i="60"/>
  <c r="A434" i="60"/>
  <c r="B434" i="60"/>
  <c r="C434" i="60"/>
  <c r="D434" i="60"/>
  <c r="E434" i="60"/>
  <c r="F434" i="60"/>
  <c r="G434" i="60"/>
  <c r="H434" i="60"/>
  <c r="I434" i="60"/>
  <c r="J434" i="60"/>
  <c r="K434" i="60"/>
  <c r="L434" i="60"/>
  <c r="M434" i="60"/>
  <c r="N434" i="60"/>
  <c r="O434" i="60"/>
  <c r="A435" i="60"/>
  <c r="B435" i="60"/>
  <c r="C435" i="60"/>
  <c r="D435" i="60"/>
  <c r="E435" i="60"/>
  <c r="F435" i="60"/>
  <c r="G435" i="60"/>
  <c r="H435" i="60"/>
  <c r="I435" i="60"/>
  <c r="J435" i="60"/>
  <c r="K435" i="60"/>
  <c r="L435" i="60"/>
  <c r="M435" i="60"/>
  <c r="N435" i="60"/>
  <c r="O435" i="60"/>
  <c r="A436" i="60"/>
  <c r="B436" i="60"/>
  <c r="C436" i="60"/>
  <c r="D436" i="60"/>
  <c r="E436" i="60"/>
  <c r="F436" i="60"/>
  <c r="G436" i="60"/>
  <c r="H436" i="60"/>
  <c r="I436" i="60"/>
  <c r="J436" i="60"/>
  <c r="K436" i="60"/>
  <c r="L436" i="60"/>
  <c r="M436" i="60"/>
  <c r="N436" i="60"/>
  <c r="O436" i="60"/>
  <c r="A437" i="60"/>
  <c r="B437" i="60"/>
  <c r="C437" i="60"/>
  <c r="D437" i="60"/>
  <c r="E437" i="60"/>
  <c r="F437" i="60"/>
  <c r="G437" i="60"/>
  <c r="H437" i="60"/>
  <c r="I437" i="60"/>
  <c r="J437" i="60"/>
  <c r="K437" i="60"/>
  <c r="L437" i="60"/>
  <c r="M437" i="60"/>
  <c r="N437" i="60"/>
  <c r="O437" i="60"/>
  <c r="A438" i="60"/>
  <c r="B438" i="60"/>
  <c r="C438" i="60"/>
  <c r="D438" i="60"/>
  <c r="E438" i="60"/>
  <c r="F438" i="60"/>
  <c r="G438" i="60"/>
  <c r="H438" i="60"/>
  <c r="I438" i="60"/>
  <c r="J438" i="60"/>
  <c r="K438" i="60"/>
  <c r="L438" i="60"/>
  <c r="M438" i="60"/>
  <c r="N438" i="60"/>
  <c r="O438" i="60"/>
  <c r="A439" i="60"/>
  <c r="B439" i="60"/>
  <c r="C439" i="60"/>
  <c r="D439" i="60"/>
  <c r="E439" i="60"/>
  <c r="F439" i="60"/>
  <c r="G439" i="60"/>
  <c r="H439" i="60"/>
  <c r="I439" i="60"/>
  <c r="J439" i="60"/>
  <c r="K439" i="60"/>
  <c r="L439" i="60"/>
  <c r="M439" i="60"/>
  <c r="N439" i="60"/>
  <c r="O439" i="60"/>
  <c r="A440" i="60"/>
  <c r="B440" i="60"/>
  <c r="C440" i="60"/>
  <c r="D440" i="60"/>
  <c r="E440" i="60"/>
  <c r="F440" i="60"/>
  <c r="G440" i="60"/>
  <c r="H440" i="60"/>
  <c r="I440" i="60"/>
  <c r="J440" i="60"/>
  <c r="K440" i="60"/>
  <c r="L440" i="60"/>
  <c r="M440" i="60"/>
  <c r="N440" i="60"/>
  <c r="O440" i="60"/>
  <c r="A441" i="60"/>
  <c r="B441" i="60"/>
  <c r="C441" i="60"/>
  <c r="D441" i="60"/>
  <c r="E441" i="60"/>
  <c r="F441" i="60"/>
  <c r="G441" i="60"/>
  <c r="H441" i="60"/>
  <c r="I441" i="60"/>
  <c r="J441" i="60"/>
  <c r="K441" i="60"/>
  <c r="L441" i="60"/>
  <c r="M441" i="60"/>
  <c r="N441" i="60"/>
  <c r="O441" i="60"/>
  <c r="A442" i="60"/>
  <c r="B442" i="60"/>
  <c r="C442" i="60"/>
  <c r="D442" i="60"/>
  <c r="E442" i="60"/>
  <c r="F442" i="60"/>
  <c r="G442" i="60"/>
  <c r="H442" i="60"/>
  <c r="I442" i="60"/>
  <c r="J442" i="60"/>
  <c r="K442" i="60"/>
  <c r="L442" i="60"/>
  <c r="M442" i="60"/>
  <c r="N442" i="60"/>
  <c r="O442" i="60"/>
  <c r="A443" i="60"/>
  <c r="B443" i="60"/>
  <c r="C443" i="60"/>
  <c r="D443" i="60"/>
  <c r="E443" i="60"/>
  <c r="F443" i="60"/>
  <c r="G443" i="60"/>
  <c r="H443" i="60"/>
  <c r="I443" i="60"/>
  <c r="J443" i="60"/>
  <c r="K443" i="60"/>
  <c r="L443" i="60"/>
  <c r="M443" i="60"/>
  <c r="N443" i="60"/>
  <c r="O443" i="60"/>
  <c r="A444" i="60"/>
  <c r="B444" i="60"/>
  <c r="C444" i="60"/>
  <c r="D444" i="60"/>
  <c r="E444" i="60"/>
  <c r="F444" i="60"/>
  <c r="G444" i="60"/>
  <c r="H444" i="60"/>
  <c r="I444" i="60"/>
  <c r="J444" i="60"/>
  <c r="K444" i="60"/>
  <c r="L444" i="60"/>
  <c r="M444" i="60"/>
  <c r="N444" i="60"/>
  <c r="O444" i="60"/>
  <c r="A445" i="60"/>
  <c r="B445" i="60"/>
  <c r="C445" i="60"/>
  <c r="D445" i="60"/>
  <c r="E445" i="60"/>
  <c r="F445" i="60"/>
  <c r="G445" i="60"/>
  <c r="H445" i="60"/>
  <c r="I445" i="60"/>
  <c r="J445" i="60"/>
  <c r="K445" i="60"/>
  <c r="L445" i="60"/>
  <c r="M445" i="60"/>
  <c r="N445" i="60"/>
  <c r="O445" i="60"/>
  <c r="A446" i="60"/>
  <c r="B446" i="60"/>
  <c r="C446" i="60"/>
  <c r="D446" i="60"/>
  <c r="E446" i="60"/>
  <c r="F446" i="60"/>
  <c r="G446" i="60"/>
  <c r="H446" i="60"/>
  <c r="I446" i="60"/>
  <c r="J446" i="60"/>
  <c r="K446" i="60"/>
  <c r="L446" i="60"/>
  <c r="M446" i="60"/>
  <c r="N446" i="60"/>
  <c r="O446" i="60"/>
  <c r="A447" i="60"/>
  <c r="B447" i="60"/>
  <c r="C447" i="60"/>
  <c r="D447" i="60"/>
  <c r="E447" i="60"/>
  <c r="F447" i="60"/>
  <c r="G447" i="60"/>
  <c r="H447" i="60"/>
  <c r="I447" i="60"/>
  <c r="J447" i="60"/>
  <c r="K447" i="60"/>
  <c r="L447" i="60"/>
  <c r="M447" i="60"/>
  <c r="N447" i="60"/>
  <c r="O447" i="60"/>
  <c r="A448" i="60"/>
  <c r="B448" i="60"/>
  <c r="C448" i="60"/>
  <c r="D448" i="60"/>
  <c r="E448" i="60"/>
  <c r="F448" i="60"/>
  <c r="G448" i="60"/>
  <c r="H448" i="60"/>
  <c r="I448" i="60"/>
  <c r="J448" i="60"/>
  <c r="K448" i="60"/>
  <c r="L448" i="60"/>
  <c r="M448" i="60"/>
  <c r="N448" i="60"/>
  <c r="O448" i="60"/>
  <c r="A449" i="60"/>
  <c r="B449" i="60"/>
  <c r="C449" i="60"/>
  <c r="D449" i="60"/>
  <c r="E449" i="60"/>
  <c r="F449" i="60"/>
  <c r="G449" i="60"/>
  <c r="H449" i="60"/>
  <c r="I449" i="60"/>
  <c r="J449" i="60"/>
  <c r="K449" i="60"/>
  <c r="L449" i="60"/>
  <c r="M449" i="60"/>
  <c r="N449" i="60"/>
  <c r="O449" i="60"/>
  <c r="A450" i="60"/>
  <c r="B450" i="60"/>
  <c r="C450" i="60"/>
  <c r="D450" i="60"/>
  <c r="E450" i="60"/>
  <c r="F450" i="60"/>
  <c r="G450" i="60"/>
  <c r="H450" i="60"/>
  <c r="I450" i="60"/>
  <c r="J450" i="60"/>
  <c r="K450" i="60"/>
  <c r="L450" i="60"/>
  <c r="M450" i="60"/>
  <c r="N450" i="60"/>
  <c r="O450" i="60"/>
  <c r="A451" i="60"/>
  <c r="B451" i="60"/>
  <c r="C451" i="60"/>
  <c r="D451" i="60"/>
  <c r="E451" i="60"/>
  <c r="F451" i="60"/>
  <c r="G451" i="60"/>
  <c r="H451" i="60"/>
  <c r="I451" i="60"/>
  <c r="J451" i="60"/>
  <c r="K451" i="60"/>
  <c r="L451" i="60"/>
  <c r="M451" i="60"/>
  <c r="N451" i="60"/>
  <c r="O451" i="60"/>
  <c r="A452" i="60"/>
  <c r="B452" i="60"/>
  <c r="C452" i="60"/>
  <c r="D452" i="60"/>
  <c r="E452" i="60"/>
  <c r="F452" i="60"/>
  <c r="G452" i="60"/>
  <c r="H452" i="60"/>
  <c r="I452" i="60"/>
  <c r="J452" i="60"/>
  <c r="K452" i="60"/>
  <c r="L452" i="60"/>
  <c r="M452" i="60"/>
  <c r="N452" i="60"/>
  <c r="O452" i="60"/>
  <c r="A453" i="60"/>
  <c r="B453" i="60"/>
  <c r="C453" i="60"/>
  <c r="D453" i="60"/>
  <c r="E453" i="60"/>
  <c r="F453" i="60"/>
  <c r="G453" i="60"/>
  <c r="H453" i="60"/>
  <c r="I453" i="60"/>
  <c r="J453" i="60"/>
  <c r="K453" i="60"/>
  <c r="L453" i="60"/>
  <c r="M453" i="60"/>
  <c r="N453" i="60"/>
  <c r="O453" i="60"/>
  <c r="A454" i="60"/>
  <c r="B454" i="60"/>
  <c r="C454" i="60"/>
  <c r="D454" i="60"/>
  <c r="E454" i="60"/>
  <c r="F454" i="60"/>
  <c r="G454" i="60"/>
  <c r="H454" i="60"/>
  <c r="I454" i="60"/>
  <c r="J454" i="60"/>
  <c r="K454" i="60"/>
  <c r="L454" i="60"/>
  <c r="M454" i="60"/>
  <c r="N454" i="60"/>
  <c r="O454" i="60"/>
  <c r="A455" i="60"/>
  <c r="B455" i="60"/>
  <c r="C455" i="60"/>
  <c r="D455" i="60"/>
  <c r="E455" i="60"/>
  <c r="F455" i="60"/>
  <c r="G455" i="60"/>
  <c r="H455" i="60"/>
  <c r="I455" i="60"/>
  <c r="J455" i="60"/>
  <c r="K455" i="60"/>
  <c r="L455" i="60"/>
  <c r="M455" i="60"/>
  <c r="N455" i="60"/>
  <c r="O455" i="60"/>
  <c r="A456" i="60"/>
  <c r="B456" i="60"/>
  <c r="C456" i="60"/>
  <c r="D456" i="60"/>
  <c r="E456" i="60"/>
  <c r="F456" i="60"/>
  <c r="G456" i="60"/>
  <c r="H456" i="60"/>
  <c r="I456" i="60"/>
  <c r="J456" i="60"/>
  <c r="K456" i="60"/>
  <c r="L456" i="60"/>
  <c r="M456" i="60"/>
  <c r="N456" i="60"/>
  <c r="O456" i="60"/>
  <c r="A457" i="60"/>
  <c r="B457" i="60"/>
  <c r="C457" i="60"/>
  <c r="D457" i="60"/>
  <c r="E457" i="60"/>
  <c r="F457" i="60"/>
  <c r="G457" i="60"/>
  <c r="H457" i="60"/>
  <c r="I457" i="60"/>
  <c r="J457" i="60"/>
  <c r="K457" i="60"/>
  <c r="L457" i="60"/>
  <c r="M457" i="60"/>
  <c r="N457" i="60"/>
  <c r="O457" i="60"/>
  <c r="A458" i="60"/>
  <c r="B458" i="60"/>
  <c r="C458" i="60"/>
  <c r="D458" i="60"/>
  <c r="E458" i="60"/>
  <c r="F458" i="60"/>
  <c r="G458" i="60"/>
  <c r="H458" i="60"/>
  <c r="I458" i="60"/>
  <c r="J458" i="60"/>
  <c r="K458" i="60"/>
  <c r="L458" i="60"/>
  <c r="M458" i="60"/>
  <c r="N458" i="60"/>
  <c r="O458" i="60"/>
  <c r="A459" i="60"/>
  <c r="B459" i="60"/>
  <c r="C459" i="60"/>
  <c r="D459" i="60"/>
  <c r="E459" i="60"/>
  <c r="F459" i="60"/>
  <c r="G459" i="60"/>
  <c r="H459" i="60"/>
  <c r="I459" i="60"/>
  <c r="J459" i="60"/>
  <c r="K459" i="60"/>
  <c r="L459" i="60"/>
  <c r="M459" i="60"/>
  <c r="N459" i="60"/>
  <c r="O459" i="60"/>
  <c r="A460" i="60"/>
  <c r="B460" i="60"/>
  <c r="C460" i="60"/>
  <c r="D460" i="60"/>
  <c r="E460" i="60"/>
  <c r="F460" i="60"/>
  <c r="G460" i="60"/>
  <c r="H460" i="60"/>
  <c r="I460" i="60"/>
  <c r="J460" i="60"/>
  <c r="K460" i="60"/>
  <c r="L460" i="60"/>
  <c r="M460" i="60"/>
  <c r="N460" i="60"/>
  <c r="O460" i="60"/>
  <c r="A461" i="60"/>
  <c r="B461" i="60"/>
  <c r="C461" i="60"/>
  <c r="D461" i="60"/>
  <c r="E461" i="60"/>
  <c r="F461" i="60"/>
  <c r="G461" i="60"/>
  <c r="H461" i="60"/>
  <c r="I461" i="60"/>
  <c r="J461" i="60"/>
  <c r="K461" i="60"/>
  <c r="L461" i="60"/>
  <c r="M461" i="60"/>
  <c r="N461" i="60"/>
  <c r="O461" i="60"/>
  <c r="A462" i="60"/>
  <c r="B462" i="60"/>
  <c r="C462" i="60"/>
  <c r="D462" i="60"/>
  <c r="E462" i="60"/>
  <c r="F462" i="60"/>
  <c r="G462" i="60"/>
  <c r="H462" i="60"/>
  <c r="I462" i="60"/>
  <c r="J462" i="60"/>
  <c r="K462" i="60"/>
  <c r="L462" i="60"/>
  <c r="M462" i="60"/>
  <c r="N462" i="60"/>
  <c r="O462" i="60"/>
  <c r="A463" i="60"/>
  <c r="B463" i="60"/>
  <c r="C463" i="60"/>
  <c r="D463" i="60"/>
  <c r="E463" i="60"/>
  <c r="F463" i="60"/>
  <c r="G463" i="60"/>
  <c r="H463" i="60"/>
  <c r="I463" i="60"/>
  <c r="J463" i="60"/>
  <c r="K463" i="60"/>
  <c r="L463" i="60"/>
  <c r="M463" i="60"/>
  <c r="N463" i="60"/>
  <c r="O463" i="60"/>
  <c r="A464" i="60"/>
  <c r="B464" i="60"/>
  <c r="C464" i="60"/>
  <c r="D464" i="60"/>
  <c r="E464" i="60"/>
  <c r="F464" i="60"/>
  <c r="G464" i="60"/>
  <c r="H464" i="60"/>
  <c r="I464" i="60"/>
  <c r="J464" i="60"/>
  <c r="K464" i="60"/>
  <c r="L464" i="60"/>
  <c r="M464" i="60"/>
  <c r="N464" i="60"/>
  <c r="O464" i="60"/>
  <c r="A465" i="60"/>
  <c r="B465" i="60"/>
  <c r="C465" i="60"/>
  <c r="D465" i="60"/>
  <c r="E465" i="60"/>
  <c r="F465" i="60"/>
  <c r="G465" i="60"/>
  <c r="H465" i="60"/>
  <c r="I465" i="60"/>
  <c r="J465" i="60"/>
  <c r="K465" i="60"/>
  <c r="L465" i="60"/>
  <c r="M465" i="60"/>
  <c r="N465" i="60"/>
  <c r="O465" i="60"/>
  <c r="A466" i="60"/>
  <c r="B466" i="60"/>
  <c r="C466" i="60"/>
  <c r="D466" i="60"/>
  <c r="E466" i="60"/>
  <c r="F466" i="60"/>
  <c r="G466" i="60"/>
  <c r="H466" i="60"/>
  <c r="I466" i="60"/>
  <c r="J466" i="60"/>
  <c r="K466" i="60"/>
  <c r="L466" i="60"/>
  <c r="M466" i="60"/>
  <c r="N466" i="60"/>
  <c r="O466" i="60"/>
  <c r="A467" i="60"/>
  <c r="B467" i="60"/>
  <c r="C467" i="60"/>
  <c r="D467" i="60"/>
  <c r="E467" i="60"/>
  <c r="F467" i="60"/>
  <c r="G467" i="60"/>
  <c r="H467" i="60"/>
  <c r="I467" i="60"/>
  <c r="J467" i="60"/>
  <c r="K467" i="60"/>
  <c r="L467" i="60"/>
  <c r="M467" i="60"/>
  <c r="N467" i="60"/>
  <c r="O467" i="60"/>
  <c r="A468" i="60"/>
  <c r="B468" i="60"/>
  <c r="C468" i="60"/>
  <c r="D468" i="60"/>
  <c r="E468" i="60"/>
  <c r="F468" i="60"/>
  <c r="G468" i="60"/>
  <c r="H468" i="60"/>
  <c r="I468" i="60"/>
  <c r="J468" i="60"/>
  <c r="K468" i="60"/>
  <c r="L468" i="60"/>
  <c r="M468" i="60"/>
  <c r="N468" i="60"/>
  <c r="O468" i="60"/>
  <c r="A469" i="60"/>
  <c r="B469" i="60"/>
  <c r="C469" i="60"/>
  <c r="D469" i="60"/>
  <c r="E469" i="60"/>
  <c r="F469" i="60"/>
  <c r="G469" i="60"/>
  <c r="H469" i="60"/>
  <c r="I469" i="60"/>
  <c r="J469" i="60"/>
  <c r="K469" i="60"/>
  <c r="L469" i="60"/>
  <c r="M469" i="60"/>
  <c r="N469" i="60"/>
  <c r="O469" i="60"/>
  <c r="A470" i="60"/>
  <c r="B470" i="60"/>
  <c r="C470" i="60"/>
  <c r="D470" i="60"/>
  <c r="E470" i="60"/>
  <c r="F470" i="60"/>
  <c r="G470" i="60"/>
  <c r="H470" i="60"/>
  <c r="I470" i="60"/>
  <c r="J470" i="60"/>
  <c r="K470" i="60"/>
  <c r="L470" i="60"/>
  <c r="M470" i="60"/>
  <c r="N470" i="60"/>
  <c r="O470" i="60"/>
  <c r="A471" i="60"/>
  <c r="B471" i="60"/>
  <c r="C471" i="60"/>
  <c r="D471" i="60"/>
  <c r="E471" i="60"/>
  <c r="F471" i="60"/>
  <c r="G471" i="60"/>
  <c r="H471" i="60"/>
  <c r="I471" i="60"/>
  <c r="J471" i="60"/>
  <c r="K471" i="60"/>
  <c r="L471" i="60"/>
  <c r="M471" i="60"/>
  <c r="N471" i="60"/>
  <c r="O471" i="60"/>
  <c r="A472" i="60"/>
  <c r="B472" i="60"/>
  <c r="C472" i="60"/>
  <c r="D472" i="60"/>
  <c r="E472" i="60"/>
  <c r="F472" i="60"/>
  <c r="G472" i="60"/>
  <c r="H472" i="60"/>
  <c r="I472" i="60"/>
  <c r="J472" i="60"/>
  <c r="K472" i="60"/>
  <c r="L472" i="60"/>
  <c r="M472" i="60"/>
  <c r="N472" i="60"/>
  <c r="O472" i="60"/>
  <c r="A473" i="60"/>
  <c r="B473" i="60"/>
  <c r="C473" i="60"/>
  <c r="D473" i="60"/>
  <c r="E473" i="60"/>
  <c r="F473" i="60"/>
  <c r="G473" i="60"/>
  <c r="H473" i="60"/>
  <c r="I473" i="60"/>
  <c r="J473" i="60"/>
  <c r="K473" i="60"/>
  <c r="L473" i="60"/>
  <c r="M473" i="60"/>
  <c r="N473" i="60"/>
  <c r="O473" i="60"/>
  <c r="A474" i="60"/>
  <c r="B474" i="60"/>
  <c r="C474" i="60"/>
  <c r="D474" i="60"/>
  <c r="E474" i="60"/>
  <c r="F474" i="60"/>
  <c r="G474" i="60"/>
  <c r="H474" i="60"/>
  <c r="I474" i="60"/>
  <c r="J474" i="60"/>
  <c r="K474" i="60"/>
  <c r="L474" i="60"/>
  <c r="M474" i="60"/>
  <c r="N474" i="60"/>
  <c r="O474" i="60"/>
  <c r="A475" i="60"/>
  <c r="B475" i="60"/>
  <c r="C475" i="60"/>
  <c r="D475" i="60"/>
  <c r="E475" i="60"/>
  <c r="F475" i="60"/>
  <c r="G475" i="60"/>
  <c r="H475" i="60"/>
  <c r="I475" i="60"/>
  <c r="J475" i="60"/>
  <c r="K475" i="60"/>
  <c r="L475" i="60"/>
  <c r="M475" i="60"/>
  <c r="N475" i="60"/>
  <c r="O475" i="60"/>
  <c r="A476" i="60"/>
  <c r="B476" i="60"/>
  <c r="C476" i="60"/>
  <c r="D476" i="60"/>
  <c r="E476" i="60"/>
  <c r="F476" i="60"/>
  <c r="G476" i="60"/>
  <c r="H476" i="60"/>
  <c r="I476" i="60"/>
  <c r="J476" i="60"/>
  <c r="K476" i="60"/>
  <c r="L476" i="60"/>
  <c r="M476" i="60"/>
  <c r="N476" i="60"/>
  <c r="O476" i="60"/>
  <c r="A477" i="60"/>
  <c r="B477" i="60"/>
  <c r="C477" i="60"/>
  <c r="D477" i="60"/>
  <c r="E477" i="60"/>
  <c r="F477" i="60"/>
  <c r="G477" i="60"/>
  <c r="H477" i="60"/>
  <c r="I477" i="60"/>
  <c r="J477" i="60"/>
  <c r="K477" i="60"/>
  <c r="L477" i="60"/>
  <c r="M477" i="60"/>
  <c r="N477" i="60"/>
  <c r="O477" i="60"/>
  <c r="A478" i="60"/>
  <c r="B478" i="60"/>
  <c r="C478" i="60"/>
  <c r="D478" i="60"/>
  <c r="E478" i="60"/>
  <c r="F478" i="60"/>
  <c r="G478" i="60"/>
  <c r="H478" i="60"/>
  <c r="I478" i="60"/>
  <c r="J478" i="60"/>
  <c r="K478" i="60"/>
  <c r="L478" i="60"/>
  <c r="M478" i="60"/>
  <c r="N478" i="60"/>
  <c r="O478" i="60"/>
  <c r="A479" i="60"/>
  <c r="B479" i="60"/>
  <c r="C479" i="60"/>
  <c r="D479" i="60"/>
  <c r="E479" i="60"/>
  <c r="F479" i="60"/>
  <c r="G479" i="60"/>
  <c r="H479" i="60"/>
  <c r="I479" i="60"/>
  <c r="J479" i="60"/>
  <c r="K479" i="60"/>
  <c r="L479" i="60"/>
  <c r="M479" i="60"/>
  <c r="N479" i="60"/>
  <c r="O479" i="60"/>
  <c r="A480" i="60"/>
  <c r="B480" i="60"/>
  <c r="C480" i="60"/>
  <c r="D480" i="60"/>
  <c r="E480" i="60"/>
  <c r="F480" i="60"/>
  <c r="G480" i="60"/>
  <c r="H480" i="60"/>
  <c r="I480" i="60"/>
  <c r="J480" i="60"/>
  <c r="K480" i="60"/>
  <c r="L480" i="60"/>
  <c r="M480" i="60"/>
  <c r="N480" i="60"/>
  <c r="O480" i="60"/>
  <c r="A481" i="60"/>
  <c r="B481" i="60"/>
  <c r="C481" i="60"/>
  <c r="D481" i="60"/>
  <c r="E481" i="60"/>
  <c r="F481" i="60"/>
  <c r="G481" i="60"/>
  <c r="H481" i="60"/>
  <c r="I481" i="60"/>
  <c r="J481" i="60"/>
  <c r="K481" i="60"/>
  <c r="L481" i="60"/>
  <c r="M481" i="60"/>
  <c r="N481" i="60"/>
  <c r="O481" i="60"/>
  <c r="A482" i="60"/>
  <c r="B482" i="60"/>
  <c r="C482" i="60"/>
  <c r="D482" i="60"/>
  <c r="E482" i="60"/>
  <c r="F482" i="60"/>
  <c r="G482" i="60"/>
  <c r="H482" i="60"/>
  <c r="I482" i="60"/>
  <c r="J482" i="60"/>
  <c r="K482" i="60"/>
  <c r="L482" i="60"/>
  <c r="M482" i="60"/>
  <c r="N482" i="60"/>
  <c r="O482" i="60"/>
  <c r="A483" i="60"/>
  <c r="B483" i="60"/>
  <c r="C483" i="60"/>
  <c r="D483" i="60"/>
  <c r="E483" i="60"/>
  <c r="F483" i="60"/>
  <c r="G483" i="60"/>
  <c r="H483" i="60"/>
  <c r="I483" i="60"/>
  <c r="J483" i="60"/>
  <c r="K483" i="60"/>
  <c r="L483" i="60"/>
  <c r="M483" i="60"/>
  <c r="N483" i="60"/>
  <c r="O483" i="60"/>
  <c r="A484" i="60"/>
  <c r="B484" i="60"/>
  <c r="C484" i="60"/>
  <c r="D484" i="60"/>
  <c r="E484" i="60"/>
  <c r="F484" i="60"/>
  <c r="G484" i="60"/>
  <c r="H484" i="60"/>
  <c r="I484" i="60"/>
  <c r="J484" i="60"/>
  <c r="K484" i="60"/>
  <c r="L484" i="60"/>
  <c r="M484" i="60"/>
  <c r="N484" i="60"/>
  <c r="O484" i="60"/>
  <c r="A485" i="60"/>
  <c r="B485" i="60"/>
  <c r="C485" i="60"/>
  <c r="D485" i="60"/>
  <c r="E485" i="60"/>
  <c r="F485" i="60"/>
  <c r="G485" i="60"/>
  <c r="H485" i="60"/>
  <c r="I485" i="60"/>
  <c r="J485" i="60"/>
  <c r="K485" i="60"/>
  <c r="L485" i="60"/>
  <c r="M485" i="60"/>
  <c r="N485" i="60"/>
  <c r="O485" i="60"/>
  <c r="A486" i="60"/>
  <c r="B486" i="60"/>
  <c r="C486" i="60"/>
  <c r="D486" i="60"/>
  <c r="E486" i="60"/>
  <c r="F486" i="60"/>
  <c r="G486" i="60"/>
  <c r="H486" i="60"/>
  <c r="I486" i="60"/>
  <c r="J486" i="60"/>
  <c r="K486" i="60"/>
  <c r="L486" i="60"/>
  <c r="M486" i="60"/>
  <c r="N486" i="60"/>
  <c r="O486" i="60"/>
  <c r="A487" i="60"/>
  <c r="B487" i="60"/>
  <c r="C487" i="60"/>
  <c r="D487" i="60"/>
  <c r="E487" i="60"/>
  <c r="F487" i="60"/>
  <c r="G487" i="60"/>
  <c r="H487" i="60"/>
  <c r="I487" i="60"/>
  <c r="J487" i="60"/>
  <c r="K487" i="60"/>
  <c r="L487" i="60"/>
  <c r="M487" i="60"/>
  <c r="N487" i="60"/>
  <c r="O487" i="60"/>
  <c r="A488" i="60"/>
  <c r="B488" i="60"/>
  <c r="C488" i="60"/>
  <c r="D488" i="60"/>
  <c r="E488" i="60"/>
  <c r="F488" i="60"/>
  <c r="G488" i="60"/>
  <c r="H488" i="60"/>
  <c r="I488" i="60"/>
  <c r="J488" i="60"/>
  <c r="K488" i="60"/>
  <c r="L488" i="60"/>
  <c r="M488" i="60"/>
  <c r="N488" i="60"/>
  <c r="O488" i="60"/>
  <c r="A489" i="60"/>
  <c r="B489" i="60"/>
  <c r="C489" i="60"/>
  <c r="D489" i="60"/>
  <c r="E489" i="60"/>
  <c r="F489" i="60"/>
  <c r="G489" i="60"/>
  <c r="H489" i="60"/>
  <c r="I489" i="60"/>
  <c r="J489" i="60"/>
  <c r="K489" i="60"/>
  <c r="L489" i="60"/>
  <c r="M489" i="60"/>
  <c r="N489" i="60"/>
  <c r="O489" i="60"/>
  <c r="A490" i="60"/>
  <c r="B490" i="60"/>
  <c r="C490" i="60"/>
  <c r="D490" i="60"/>
  <c r="E490" i="60"/>
  <c r="F490" i="60"/>
  <c r="G490" i="60"/>
  <c r="H490" i="60"/>
  <c r="I490" i="60"/>
  <c r="J490" i="60"/>
  <c r="K490" i="60"/>
  <c r="L490" i="60"/>
  <c r="M490" i="60"/>
  <c r="N490" i="60"/>
  <c r="O490" i="60"/>
  <c r="A491" i="60"/>
  <c r="B491" i="60"/>
  <c r="C491" i="60"/>
  <c r="D491" i="60"/>
  <c r="E491" i="60"/>
  <c r="F491" i="60"/>
  <c r="G491" i="60"/>
  <c r="H491" i="60"/>
  <c r="I491" i="60"/>
  <c r="J491" i="60"/>
  <c r="K491" i="60"/>
  <c r="L491" i="60"/>
  <c r="M491" i="60"/>
  <c r="N491" i="60"/>
  <c r="O491" i="60"/>
  <c r="A492" i="60"/>
  <c r="B492" i="60"/>
  <c r="C492" i="60"/>
  <c r="D492" i="60"/>
  <c r="E492" i="60"/>
  <c r="F492" i="60"/>
  <c r="G492" i="60"/>
  <c r="H492" i="60"/>
  <c r="I492" i="60"/>
  <c r="J492" i="60"/>
  <c r="K492" i="60"/>
  <c r="L492" i="60"/>
  <c r="M492" i="60"/>
  <c r="N492" i="60"/>
  <c r="O492" i="60"/>
  <c r="A493" i="60"/>
  <c r="B493" i="60"/>
  <c r="C493" i="60"/>
  <c r="D493" i="60"/>
  <c r="E493" i="60"/>
  <c r="F493" i="60"/>
  <c r="G493" i="60"/>
  <c r="H493" i="60"/>
  <c r="I493" i="60"/>
  <c r="J493" i="60"/>
  <c r="K493" i="60"/>
  <c r="L493" i="60"/>
  <c r="M493" i="60"/>
  <c r="N493" i="60"/>
  <c r="O493" i="60"/>
  <c r="A494" i="60"/>
  <c r="B494" i="60"/>
  <c r="C494" i="60"/>
  <c r="D494" i="60"/>
  <c r="E494" i="60"/>
  <c r="F494" i="60"/>
  <c r="G494" i="60"/>
  <c r="H494" i="60"/>
  <c r="I494" i="60"/>
  <c r="J494" i="60"/>
  <c r="K494" i="60"/>
  <c r="L494" i="60"/>
  <c r="M494" i="60"/>
  <c r="N494" i="60"/>
  <c r="O494" i="60"/>
  <c r="A495" i="60"/>
  <c r="B495" i="60"/>
  <c r="C495" i="60"/>
  <c r="D495" i="60"/>
  <c r="E495" i="60"/>
  <c r="F495" i="60"/>
  <c r="G495" i="60"/>
  <c r="H495" i="60"/>
  <c r="I495" i="60"/>
  <c r="J495" i="60"/>
  <c r="K495" i="60"/>
  <c r="L495" i="60"/>
  <c r="M495" i="60"/>
  <c r="N495" i="60"/>
  <c r="O495" i="60"/>
  <c r="A496" i="60"/>
  <c r="B496" i="60"/>
  <c r="C496" i="60"/>
  <c r="D496" i="60"/>
  <c r="E496" i="60"/>
  <c r="F496" i="60"/>
  <c r="G496" i="60"/>
  <c r="H496" i="60"/>
  <c r="I496" i="60"/>
  <c r="J496" i="60"/>
  <c r="K496" i="60"/>
  <c r="L496" i="60"/>
  <c r="M496" i="60"/>
  <c r="N496" i="60"/>
  <c r="O496" i="60"/>
  <c r="A497" i="60"/>
  <c r="B497" i="60"/>
  <c r="C497" i="60"/>
  <c r="D497" i="60"/>
  <c r="E497" i="60"/>
  <c r="F497" i="60"/>
  <c r="G497" i="60"/>
  <c r="H497" i="60"/>
  <c r="I497" i="60"/>
  <c r="J497" i="60"/>
  <c r="K497" i="60"/>
  <c r="L497" i="60"/>
  <c r="M497" i="60"/>
  <c r="N497" i="60"/>
  <c r="O497" i="60"/>
  <c r="A498" i="60"/>
  <c r="B498" i="60"/>
  <c r="C498" i="60"/>
  <c r="D498" i="60"/>
  <c r="E498" i="60"/>
  <c r="F498" i="60"/>
  <c r="G498" i="60"/>
  <c r="H498" i="60"/>
  <c r="I498" i="60"/>
  <c r="J498" i="60"/>
  <c r="K498" i="60"/>
  <c r="L498" i="60"/>
  <c r="M498" i="60"/>
  <c r="N498" i="60"/>
  <c r="O498" i="60"/>
  <c r="A499" i="60"/>
  <c r="B499" i="60"/>
  <c r="C499" i="60"/>
  <c r="D499" i="60"/>
  <c r="E499" i="60"/>
  <c r="F499" i="60"/>
  <c r="G499" i="60"/>
  <c r="H499" i="60"/>
  <c r="I499" i="60"/>
  <c r="J499" i="60"/>
  <c r="K499" i="60"/>
  <c r="L499" i="60"/>
  <c r="M499" i="60"/>
  <c r="N499" i="60"/>
  <c r="O499" i="60"/>
  <c r="A500" i="60"/>
  <c r="B500" i="60"/>
  <c r="C500" i="60"/>
  <c r="D500" i="60"/>
  <c r="E500" i="60"/>
  <c r="F500" i="60"/>
  <c r="G500" i="60"/>
  <c r="H500" i="60"/>
  <c r="I500" i="60"/>
  <c r="J500" i="60"/>
  <c r="K500" i="60"/>
  <c r="L500" i="60"/>
  <c r="M500" i="60"/>
  <c r="N500" i="60"/>
  <c r="O500" i="60"/>
  <c r="A501" i="60"/>
  <c r="B501" i="60"/>
  <c r="C501" i="60"/>
  <c r="D501" i="60"/>
  <c r="E501" i="60"/>
  <c r="F501" i="60"/>
  <c r="G501" i="60"/>
  <c r="H501" i="60"/>
  <c r="I501" i="60"/>
  <c r="J501" i="60"/>
  <c r="K501" i="60"/>
  <c r="L501" i="60"/>
  <c r="M501" i="60"/>
  <c r="N501" i="60"/>
  <c r="O501" i="60"/>
  <c r="W306" i="60"/>
  <c r="O306" i="60"/>
  <c r="AF1009" i="5" s="1"/>
  <c r="N306" i="60"/>
  <c r="AE1009" i="5" s="1"/>
  <c r="M306" i="60"/>
  <c r="AD1009" i="5" s="1"/>
  <c r="L306" i="60"/>
  <c r="AC1009" i="5" s="1"/>
  <c r="K306" i="60"/>
  <c r="AB1009" i="5" s="1"/>
  <c r="J306" i="60"/>
  <c r="AA1009" i="5" s="1"/>
  <c r="I306" i="60"/>
  <c r="Z1009" i="5" s="1"/>
  <c r="Z1013" i="5" s="1"/>
  <c r="J156" i="41" s="1"/>
  <c r="H306" i="60"/>
  <c r="Y1009" i="5" s="1"/>
  <c r="G306" i="60"/>
  <c r="X1009" i="5" s="1"/>
  <c r="F306" i="60"/>
  <c r="W1009" i="5" s="1"/>
  <c r="E306" i="60"/>
  <c r="V1009" i="5" s="1"/>
  <c r="D306" i="60"/>
  <c r="U1009" i="5" s="1"/>
  <c r="C306" i="60"/>
  <c r="T1009" i="5" s="1"/>
  <c r="B306" i="60"/>
  <c r="A306" i="60"/>
  <c r="R1009" i="5" s="1"/>
  <c r="C300" i="60"/>
  <c r="D300" i="60"/>
  <c r="E300" i="60"/>
  <c r="F300" i="60"/>
  <c r="G300" i="60"/>
  <c r="H300" i="60"/>
  <c r="I300" i="60"/>
  <c r="J300" i="60"/>
  <c r="K300" i="60"/>
  <c r="L300" i="60"/>
  <c r="M300" i="60"/>
  <c r="N300" i="60"/>
  <c r="B301" i="60"/>
  <c r="C301" i="60"/>
  <c r="D301" i="60"/>
  <c r="E301" i="60"/>
  <c r="F301" i="60"/>
  <c r="G301" i="60"/>
  <c r="H301" i="60"/>
  <c r="I301" i="60"/>
  <c r="J301" i="60"/>
  <c r="K301" i="60"/>
  <c r="L301" i="60"/>
  <c r="M301" i="60"/>
  <c r="N301" i="60"/>
  <c r="O301" i="60"/>
  <c r="A301" i="60"/>
  <c r="AA3" i="12"/>
  <c r="Z3" i="12"/>
  <c r="T4" i="54"/>
  <c r="T4" i="55"/>
  <c r="V3" i="12"/>
  <c r="U3" i="12"/>
  <c r="T4" i="19" s="1"/>
  <c r="AA1003" i="12"/>
  <c r="Z1003" i="12"/>
  <c r="V1003" i="12"/>
  <c r="T204" i="18" s="1"/>
  <c r="U1003" i="12"/>
  <c r="T204" i="19" s="1"/>
  <c r="C107" i="41"/>
  <c r="C106" i="41"/>
  <c r="C114" i="41"/>
  <c r="C115" i="41"/>
  <c r="C111" i="41"/>
  <c r="C116" i="41"/>
  <c r="C117" i="41"/>
  <c r="C118" i="41"/>
  <c r="C113" i="41"/>
  <c r="C119" i="41"/>
  <c r="C120" i="41"/>
  <c r="C121" i="41"/>
  <c r="C122" i="41"/>
  <c r="C110" i="41"/>
  <c r="C123" i="41"/>
  <c r="C124" i="41"/>
  <c r="C125" i="41"/>
  <c r="C112" i="41"/>
  <c r="C126" i="41"/>
  <c r="C127" i="41"/>
  <c r="C128" i="41"/>
  <c r="C109" i="41"/>
  <c r="C129" i="41"/>
  <c r="C130" i="41"/>
  <c r="C131" i="41"/>
  <c r="C132" i="41"/>
  <c r="C133" i="41"/>
  <c r="C134" i="41"/>
  <c r="C135" i="41"/>
  <c r="C136" i="41"/>
  <c r="C137" i="41"/>
  <c r="C138" i="41"/>
  <c r="C139" i="41"/>
  <c r="C140" i="41"/>
  <c r="C141" i="41"/>
  <c r="C142" i="41"/>
  <c r="C143" i="41"/>
  <c r="C144" i="41"/>
  <c r="C145" i="41"/>
  <c r="C146" i="41"/>
  <c r="C147" i="41"/>
  <c r="C148" i="41"/>
  <c r="C149" i="41"/>
  <c r="C150" i="41"/>
  <c r="C151" i="41"/>
  <c r="C152" i="41"/>
  <c r="C153" i="41"/>
  <c r="C154" i="41"/>
  <c r="C155" i="41"/>
  <c r="C108" i="41"/>
  <c r="C156" i="41"/>
  <c r="C157" i="41"/>
  <c r="C158" i="41"/>
  <c r="C159" i="41"/>
  <c r="C160" i="41"/>
  <c r="C161" i="41"/>
  <c r="C162" i="41"/>
  <c r="C105" i="41"/>
  <c r="B162" i="41"/>
  <c r="B161" i="41"/>
  <c r="B160" i="41"/>
  <c r="B159" i="41"/>
  <c r="B158" i="41"/>
  <c r="B157" i="41"/>
  <c r="B156" i="41"/>
  <c r="X156" i="41" s="1"/>
  <c r="B108" i="41"/>
  <c r="B155" i="41"/>
  <c r="B154" i="41"/>
  <c r="B153" i="41"/>
  <c r="B152" i="41"/>
  <c r="B151" i="41"/>
  <c r="B150" i="41"/>
  <c r="B149" i="41"/>
  <c r="B148" i="41"/>
  <c r="B147" i="41"/>
  <c r="B146" i="41"/>
  <c r="B145" i="41"/>
  <c r="B144" i="41"/>
  <c r="B143" i="41"/>
  <c r="B141" i="41"/>
  <c r="B142" i="41"/>
  <c r="B140" i="41"/>
  <c r="B139" i="41"/>
  <c r="B138" i="41"/>
  <c r="B137" i="41"/>
  <c r="B136" i="41"/>
  <c r="B135" i="41"/>
  <c r="B134" i="41"/>
  <c r="B133" i="41"/>
  <c r="B132" i="41"/>
  <c r="B131" i="41"/>
  <c r="B130" i="41"/>
  <c r="B129" i="41"/>
  <c r="B109" i="41"/>
  <c r="B128" i="41"/>
  <c r="B127" i="41"/>
  <c r="B126" i="41"/>
  <c r="B112" i="41"/>
  <c r="B125" i="41"/>
  <c r="B124" i="41"/>
  <c r="B123" i="41"/>
  <c r="B110" i="41"/>
  <c r="X110" i="41" s="1"/>
  <c r="B122" i="41"/>
  <c r="B121" i="41"/>
  <c r="B120" i="41"/>
  <c r="B119" i="41"/>
  <c r="B113" i="41"/>
  <c r="B118" i="41"/>
  <c r="B117" i="41"/>
  <c r="B116" i="41"/>
  <c r="B111" i="41"/>
  <c r="B115" i="41"/>
  <c r="B114" i="41"/>
  <c r="B106" i="41"/>
  <c r="B107" i="41"/>
  <c r="X107" i="41" s="1"/>
  <c r="B105" i="41"/>
  <c r="X153" i="41"/>
  <c r="X147" i="41"/>
  <c r="X140" i="41"/>
  <c r="N1252" i="5"/>
  <c r="M1252" i="5"/>
  <c r="L1252" i="5"/>
  <c r="K1252" i="5"/>
  <c r="J1252" i="5"/>
  <c r="N1251" i="5"/>
  <c r="M1251" i="5"/>
  <c r="L1251" i="5"/>
  <c r="K1251" i="5"/>
  <c r="J1251" i="5"/>
  <c r="N1250" i="5"/>
  <c r="M1250" i="5"/>
  <c r="L1250" i="5"/>
  <c r="K1250" i="5"/>
  <c r="J1250" i="5"/>
  <c r="N1249" i="5"/>
  <c r="M1249" i="5"/>
  <c r="L1249" i="5"/>
  <c r="K1249" i="5"/>
  <c r="J1249" i="5"/>
  <c r="N1247" i="5"/>
  <c r="M1247" i="5"/>
  <c r="L1247" i="5"/>
  <c r="K1247" i="5"/>
  <c r="J1247" i="5"/>
  <c r="N1246" i="5"/>
  <c r="M1246" i="5"/>
  <c r="L1246" i="5"/>
  <c r="K1246" i="5"/>
  <c r="J1246" i="5"/>
  <c r="N1245" i="5"/>
  <c r="M1245" i="5"/>
  <c r="L1245" i="5"/>
  <c r="K1245" i="5"/>
  <c r="J1245" i="5"/>
  <c r="N1244" i="5"/>
  <c r="N1248" i="5" s="1"/>
  <c r="N154" i="41" s="1"/>
  <c r="M1244" i="5"/>
  <c r="M1248" i="5" s="1"/>
  <c r="M154" i="41" s="1"/>
  <c r="L1244" i="5"/>
  <c r="K1244" i="5"/>
  <c r="K1248" i="5" s="1"/>
  <c r="K154" i="41" s="1"/>
  <c r="J1244" i="5"/>
  <c r="N1242" i="5"/>
  <c r="M1242" i="5"/>
  <c r="L1242" i="5"/>
  <c r="K1242" i="5"/>
  <c r="J1242" i="5"/>
  <c r="N1241" i="5"/>
  <c r="M1241" i="5"/>
  <c r="L1241" i="5"/>
  <c r="K1241" i="5"/>
  <c r="J1241" i="5"/>
  <c r="N1240" i="5"/>
  <c r="M1240" i="5"/>
  <c r="L1240" i="5"/>
  <c r="K1240" i="5"/>
  <c r="J1240" i="5"/>
  <c r="N1239" i="5"/>
  <c r="M1239" i="5"/>
  <c r="L1239" i="5"/>
  <c r="K1239" i="5"/>
  <c r="J1239" i="5"/>
  <c r="J1243" i="5" s="1"/>
  <c r="J153" i="41" s="1"/>
  <c r="N1237" i="5"/>
  <c r="M1237" i="5"/>
  <c r="L1237" i="5"/>
  <c r="K1237" i="5"/>
  <c r="J1237" i="5"/>
  <c r="N1236" i="5"/>
  <c r="M1236" i="5"/>
  <c r="L1236" i="5"/>
  <c r="K1236" i="5"/>
  <c r="J1236" i="5"/>
  <c r="N1235" i="5"/>
  <c r="M1235" i="5"/>
  <c r="L1235" i="5"/>
  <c r="K1235" i="5"/>
  <c r="J1235" i="5"/>
  <c r="N1234" i="5"/>
  <c r="M1234" i="5"/>
  <c r="L1234" i="5"/>
  <c r="K1234" i="5"/>
  <c r="J1234" i="5"/>
  <c r="N1232" i="5"/>
  <c r="M1232" i="5"/>
  <c r="L1232" i="5"/>
  <c r="K1232" i="5"/>
  <c r="J1232" i="5"/>
  <c r="N1231" i="5"/>
  <c r="M1231" i="5"/>
  <c r="L1231" i="5"/>
  <c r="K1231" i="5"/>
  <c r="J1231" i="5"/>
  <c r="N1230" i="5"/>
  <c r="M1230" i="5"/>
  <c r="L1230" i="5"/>
  <c r="K1230" i="5"/>
  <c r="J1230" i="5"/>
  <c r="N1229" i="5"/>
  <c r="N1233" i="5" s="1"/>
  <c r="N151" i="41" s="1"/>
  <c r="M1229" i="5"/>
  <c r="M1233" i="5" s="1"/>
  <c r="M151" i="41" s="1"/>
  <c r="L1229" i="5"/>
  <c r="K1229" i="5"/>
  <c r="J1229" i="5"/>
  <c r="N1227" i="5"/>
  <c r="M1227" i="5"/>
  <c r="L1227" i="5"/>
  <c r="K1227" i="5"/>
  <c r="J1227" i="5"/>
  <c r="N1226" i="5"/>
  <c r="M1226" i="5"/>
  <c r="L1226" i="5"/>
  <c r="K1226" i="5"/>
  <c r="J1226" i="5"/>
  <c r="N1225" i="5"/>
  <c r="M1225" i="5"/>
  <c r="L1225" i="5"/>
  <c r="K1225" i="5"/>
  <c r="J1225" i="5"/>
  <c r="N1224" i="5"/>
  <c r="M1224" i="5"/>
  <c r="L1224" i="5"/>
  <c r="K1224" i="5"/>
  <c r="J1224" i="5"/>
  <c r="J1228" i="5" s="1"/>
  <c r="J150" i="41" s="1"/>
  <c r="N1222" i="5"/>
  <c r="M1222" i="5"/>
  <c r="L1222" i="5"/>
  <c r="K1222" i="5"/>
  <c r="J1222" i="5"/>
  <c r="N1221" i="5"/>
  <c r="M1221" i="5"/>
  <c r="L1221" i="5"/>
  <c r="K1221" i="5"/>
  <c r="J1221" i="5"/>
  <c r="N1220" i="5"/>
  <c r="M1220" i="5"/>
  <c r="L1220" i="5"/>
  <c r="K1220" i="5"/>
  <c r="J1220" i="5"/>
  <c r="N1219" i="5"/>
  <c r="M1219" i="5"/>
  <c r="L1219" i="5"/>
  <c r="K1219" i="5"/>
  <c r="J1219" i="5"/>
  <c r="N1217" i="5"/>
  <c r="M1217" i="5"/>
  <c r="L1217" i="5"/>
  <c r="K1217" i="5"/>
  <c r="J1217" i="5"/>
  <c r="N1216" i="5"/>
  <c r="M1216" i="5"/>
  <c r="L1216" i="5"/>
  <c r="K1216" i="5"/>
  <c r="J1216" i="5"/>
  <c r="N1215" i="5"/>
  <c r="M1215" i="5"/>
  <c r="L1215" i="5"/>
  <c r="K1215" i="5"/>
  <c r="J1215" i="5"/>
  <c r="N1214" i="5"/>
  <c r="N1218" i="5" s="1"/>
  <c r="N148" i="41" s="1"/>
  <c r="M1214" i="5"/>
  <c r="M1218" i="5" s="1"/>
  <c r="M148" i="41" s="1"/>
  <c r="L1214" i="5"/>
  <c r="K1214" i="5"/>
  <c r="J1214" i="5"/>
  <c r="N1212" i="5"/>
  <c r="M1212" i="5"/>
  <c r="L1212" i="5"/>
  <c r="K1212" i="5"/>
  <c r="J1212" i="5"/>
  <c r="N1211" i="5"/>
  <c r="M1211" i="5"/>
  <c r="L1211" i="5"/>
  <c r="K1211" i="5"/>
  <c r="J1211" i="5"/>
  <c r="N1210" i="5"/>
  <c r="M1210" i="5"/>
  <c r="L1210" i="5"/>
  <c r="K1210" i="5"/>
  <c r="J1210" i="5"/>
  <c r="N1209" i="5"/>
  <c r="M1209" i="5"/>
  <c r="L1209" i="5"/>
  <c r="K1209" i="5"/>
  <c r="J1209" i="5"/>
  <c r="J1213" i="5" s="1"/>
  <c r="J147" i="41" s="1"/>
  <c r="N1207" i="5"/>
  <c r="M1207" i="5"/>
  <c r="L1207" i="5"/>
  <c r="K1207" i="5"/>
  <c r="J1207" i="5"/>
  <c r="N1206" i="5"/>
  <c r="M1206" i="5"/>
  <c r="L1206" i="5"/>
  <c r="K1206" i="5"/>
  <c r="J1206" i="5"/>
  <c r="N1205" i="5"/>
  <c r="M1205" i="5"/>
  <c r="L1205" i="5"/>
  <c r="K1205" i="5"/>
  <c r="J1205" i="5"/>
  <c r="N1204" i="5"/>
  <c r="M1204" i="5"/>
  <c r="L1204" i="5"/>
  <c r="K1204" i="5"/>
  <c r="J1204" i="5"/>
  <c r="N1202" i="5"/>
  <c r="M1202" i="5"/>
  <c r="L1202" i="5"/>
  <c r="K1202" i="5"/>
  <c r="J1202" i="5"/>
  <c r="N1201" i="5"/>
  <c r="M1201" i="5"/>
  <c r="L1201" i="5"/>
  <c r="K1201" i="5"/>
  <c r="J1201" i="5"/>
  <c r="N1200" i="5"/>
  <c r="M1200" i="5"/>
  <c r="L1200" i="5"/>
  <c r="K1200" i="5"/>
  <c r="J1200" i="5"/>
  <c r="N1199" i="5"/>
  <c r="N1203" i="5" s="1"/>
  <c r="N145" i="41" s="1"/>
  <c r="M1199" i="5"/>
  <c r="M1203" i="5" s="1"/>
  <c r="M145" i="41" s="1"/>
  <c r="L1199" i="5"/>
  <c r="K1199" i="5"/>
  <c r="J1199" i="5"/>
  <c r="N1197" i="5"/>
  <c r="M1197" i="5"/>
  <c r="L1197" i="5"/>
  <c r="K1197" i="5"/>
  <c r="J1197" i="5"/>
  <c r="N1196" i="5"/>
  <c r="M1196" i="5"/>
  <c r="L1196" i="5"/>
  <c r="K1196" i="5"/>
  <c r="J1196" i="5"/>
  <c r="N1195" i="5"/>
  <c r="M1195" i="5"/>
  <c r="L1195" i="5"/>
  <c r="K1195" i="5"/>
  <c r="J1195" i="5"/>
  <c r="N1194" i="5"/>
  <c r="M1194" i="5"/>
  <c r="L1194" i="5"/>
  <c r="K1194" i="5"/>
  <c r="J1194" i="5"/>
  <c r="J1198" i="5" s="1"/>
  <c r="J144" i="41" s="1"/>
  <c r="N1192" i="5"/>
  <c r="M1192" i="5"/>
  <c r="L1192" i="5"/>
  <c r="K1192" i="5"/>
  <c r="J1192" i="5"/>
  <c r="N1191" i="5"/>
  <c r="M1191" i="5"/>
  <c r="L1191" i="5"/>
  <c r="K1191" i="5"/>
  <c r="J1191" i="5"/>
  <c r="N1190" i="5"/>
  <c r="M1190" i="5"/>
  <c r="L1190" i="5"/>
  <c r="K1190" i="5"/>
  <c r="J1190" i="5"/>
  <c r="N1189" i="5"/>
  <c r="M1189" i="5"/>
  <c r="L1189" i="5"/>
  <c r="K1189" i="5"/>
  <c r="J1189" i="5"/>
  <c r="N1187" i="5"/>
  <c r="M1187" i="5"/>
  <c r="L1187" i="5"/>
  <c r="K1187" i="5"/>
  <c r="J1187" i="5"/>
  <c r="N1186" i="5"/>
  <c r="M1186" i="5"/>
  <c r="L1186" i="5"/>
  <c r="K1186" i="5"/>
  <c r="J1186" i="5"/>
  <c r="N1185" i="5"/>
  <c r="M1185" i="5"/>
  <c r="L1185" i="5"/>
  <c r="K1185" i="5"/>
  <c r="J1185" i="5"/>
  <c r="N1184" i="5"/>
  <c r="N1188" i="5" s="1"/>
  <c r="N142" i="41" s="1"/>
  <c r="M1184" i="5"/>
  <c r="M1188" i="5" s="1"/>
  <c r="M142" i="41" s="1"/>
  <c r="L1184" i="5"/>
  <c r="K1184" i="5"/>
  <c r="J1184" i="5"/>
  <c r="N1182" i="5"/>
  <c r="M1182" i="5"/>
  <c r="L1182" i="5"/>
  <c r="K1182" i="5"/>
  <c r="J1182" i="5"/>
  <c r="N1181" i="5"/>
  <c r="M1181" i="5"/>
  <c r="L1181" i="5"/>
  <c r="K1181" i="5"/>
  <c r="J1181" i="5"/>
  <c r="N1180" i="5"/>
  <c r="M1180" i="5"/>
  <c r="L1180" i="5"/>
  <c r="K1180" i="5"/>
  <c r="J1180" i="5"/>
  <c r="N1179" i="5"/>
  <c r="M1179" i="5"/>
  <c r="L1179" i="5"/>
  <c r="K1179" i="5"/>
  <c r="J1179" i="5"/>
  <c r="J1183" i="5" s="1"/>
  <c r="J141" i="41" s="1"/>
  <c r="N1177" i="5"/>
  <c r="M1177" i="5"/>
  <c r="L1177" i="5"/>
  <c r="K1177" i="5"/>
  <c r="J1177" i="5"/>
  <c r="N1176" i="5"/>
  <c r="M1176" i="5"/>
  <c r="L1176" i="5"/>
  <c r="K1176" i="5"/>
  <c r="J1176" i="5"/>
  <c r="N1175" i="5"/>
  <c r="M1175" i="5"/>
  <c r="L1175" i="5"/>
  <c r="K1175" i="5"/>
  <c r="J1175" i="5"/>
  <c r="N1174" i="5"/>
  <c r="M1174" i="5"/>
  <c r="L1174" i="5"/>
  <c r="K1174" i="5"/>
  <c r="J1174" i="5"/>
  <c r="N1172" i="5"/>
  <c r="M1172" i="5"/>
  <c r="L1172" i="5"/>
  <c r="K1172" i="5"/>
  <c r="J1172" i="5"/>
  <c r="N1171" i="5"/>
  <c r="M1171" i="5"/>
  <c r="L1171" i="5"/>
  <c r="K1171" i="5"/>
  <c r="J1171" i="5"/>
  <c r="N1170" i="5"/>
  <c r="M1170" i="5"/>
  <c r="L1170" i="5"/>
  <c r="K1170" i="5"/>
  <c r="J1170" i="5"/>
  <c r="N1169" i="5"/>
  <c r="N1173" i="5" s="1"/>
  <c r="N139" i="41" s="1"/>
  <c r="M1169" i="5"/>
  <c r="M1173" i="5" s="1"/>
  <c r="M139" i="41" s="1"/>
  <c r="L1169" i="5"/>
  <c r="K1169" i="5"/>
  <c r="J1169" i="5"/>
  <c r="N1167" i="5"/>
  <c r="M1167" i="5"/>
  <c r="L1167" i="5"/>
  <c r="K1167" i="5"/>
  <c r="J1167" i="5"/>
  <c r="N1166" i="5"/>
  <c r="M1166" i="5"/>
  <c r="L1166" i="5"/>
  <c r="K1166" i="5"/>
  <c r="J1166" i="5"/>
  <c r="N1165" i="5"/>
  <c r="M1165" i="5"/>
  <c r="L1165" i="5"/>
  <c r="K1165" i="5"/>
  <c r="J1165" i="5"/>
  <c r="N1164" i="5"/>
  <c r="M1164" i="5"/>
  <c r="L1164" i="5"/>
  <c r="K1164" i="5"/>
  <c r="J1164" i="5"/>
  <c r="J1168" i="5" s="1"/>
  <c r="J138" i="41" s="1"/>
  <c r="N1162" i="5"/>
  <c r="M1162" i="5"/>
  <c r="L1162" i="5"/>
  <c r="K1162" i="5"/>
  <c r="J1162" i="5"/>
  <c r="N1161" i="5"/>
  <c r="M1161" i="5"/>
  <c r="L1161" i="5"/>
  <c r="K1161" i="5"/>
  <c r="J1161" i="5"/>
  <c r="N1160" i="5"/>
  <c r="M1160" i="5"/>
  <c r="L1160" i="5"/>
  <c r="K1160" i="5"/>
  <c r="J1160" i="5"/>
  <c r="N1159" i="5"/>
  <c r="M1159" i="5"/>
  <c r="L1159" i="5"/>
  <c r="K1159" i="5"/>
  <c r="J1159" i="5"/>
  <c r="N1157" i="5"/>
  <c r="M1157" i="5"/>
  <c r="L1157" i="5"/>
  <c r="K1157" i="5"/>
  <c r="J1157" i="5"/>
  <c r="N1156" i="5"/>
  <c r="M1156" i="5"/>
  <c r="L1156" i="5"/>
  <c r="K1156" i="5"/>
  <c r="J1156" i="5"/>
  <c r="N1155" i="5"/>
  <c r="M1155" i="5"/>
  <c r="L1155" i="5"/>
  <c r="K1155" i="5"/>
  <c r="J1155" i="5"/>
  <c r="N1154" i="5"/>
  <c r="N1158" i="5" s="1"/>
  <c r="N136" i="41" s="1"/>
  <c r="M1154" i="5"/>
  <c r="M1158" i="5" s="1"/>
  <c r="M136" i="41" s="1"/>
  <c r="L1154" i="5"/>
  <c r="K1154" i="5"/>
  <c r="J1154" i="5"/>
  <c r="N1152" i="5"/>
  <c r="M1152" i="5"/>
  <c r="L1152" i="5"/>
  <c r="K1152" i="5"/>
  <c r="J1152" i="5"/>
  <c r="N1151" i="5"/>
  <c r="M1151" i="5"/>
  <c r="L1151" i="5"/>
  <c r="K1151" i="5"/>
  <c r="J1151" i="5"/>
  <c r="N1150" i="5"/>
  <c r="M1150" i="5"/>
  <c r="L1150" i="5"/>
  <c r="K1150" i="5"/>
  <c r="J1150" i="5"/>
  <c r="N1149" i="5"/>
  <c r="M1149" i="5"/>
  <c r="L1149" i="5"/>
  <c r="K1149" i="5"/>
  <c r="J1149" i="5"/>
  <c r="J1153" i="5" s="1"/>
  <c r="J135" i="41" s="1"/>
  <c r="N1147" i="5"/>
  <c r="M1147" i="5"/>
  <c r="L1147" i="5"/>
  <c r="K1147" i="5"/>
  <c r="J1147" i="5"/>
  <c r="N1146" i="5"/>
  <c r="M1146" i="5"/>
  <c r="L1146" i="5"/>
  <c r="K1146" i="5"/>
  <c r="J1146" i="5"/>
  <c r="N1145" i="5"/>
  <c r="M1145" i="5"/>
  <c r="L1145" i="5"/>
  <c r="K1145" i="5"/>
  <c r="J1145" i="5"/>
  <c r="N1144" i="5"/>
  <c r="M1144" i="5"/>
  <c r="L1144" i="5"/>
  <c r="K1144" i="5"/>
  <c r="J1144" i="5"/>
  <c r="N1142" i="5"/>
  <c r="M1142" i="5"/>
  <c r="L1142" i="5"/>
  <c r="K1142" i="5"/>
  <c r="J1142" i="5"/>
  <c r="N1141" i="5"/>
  <c r="M1141" i="5"/>
  <c r="L1141" i="5"/>
  <c r="K1141" i="5"/>
  <c r="J1141" i="5"/>
  <c r="N1140" i="5"/>
  <c r="M1140" i="5"/>
  <c r="L1140" i="5"/>
  <c r="K1140" i="5"/>
  <c r="J1140" i="5"/>
  <c r="N1139" i="5"/>
  <c r="N1143" i="5" s="1"/>
  <c r="N133" i="41" s="1"/>
  <c r="M1139" i="5"/>
  <c r="M1143" i="5" s="1"/>
  <c r="M133" i="41" s="1"/>
  <c r="L1139" i="5"/>
  <c r="K1139" i="5"/>
  <c r="J1139" i="5"/>
  <c r="N1137" i="5"/>
  <c r="M1137" i="5"/>
  <c r="L1137" i="5"/>
  <c r="K1137" i="5"/>
  <c r="J1137" i="5"/>
  <c r="N1136" i="5"/>
  <c r="M1136" i="5"/>
  <c r="L1136" i="5"/>
  <c r="K1136" i="5"/>
  <c r="J1136" i="5"/>
  <c r="N1135" i="5"/>
  <c r="M1135" i="5"/>
  <c r="L1135" i="5"/>
  <c r="K1135" i="5"/>
  <c r="J1135" i="5"/>
  <c r="N1134" i="5"/>
  <c r="M1134" i="5"/>
  <c r="L1134" i="5"/>
  <c r="K1134" i="5"/>
  <c r="J1134" i="5"/>
  <c r="J1138" i="5" s="1"/>
  <c r="J132" i="41" s="1"/>
  <c r="N1132" i="5"/>
  <c r="M1132" i="5"/>
  <c r="L1132" i="5"/>
  <c r="K1132" i="5"/>
  <c r="J1132" i="5"/>
  <c r="N1131" i="5"/>
  <c r="M1131" i="5"/>
  <c r="L1131" i="5"/>
  <c r="K1131" i="5"/>
  <c r="J1131" i="5"/>
  <c r="N1130" i="5"/>
  <c r="M1130" i="5"/>
  <c r="L1130" i="5"/>
  <c r="K1130" i="5"/>
  <c r="J1130" i="5"/>
  <c r="N1129" i="5"/>
  <c r="M1129" i="5"/>
  <c r="L1129" i="5"/>
  <c r="K1129" i="5"/>
  <c r="J1129" i="5"/>
  <c r="N1127" i="5"/>
  <c r="M1127" i="5"/>
  <c r="L1127" i="5"/>
  <c r="K1127" i="5"/>
  <c r="J1127" i="5"/>
  <c r="N1126" i="5"/>
  <c r="M1126" i="5"/>
  <c r="L1126" i="5"/>
  <c r="K1126" i="5"/>
  <c r="J1126" i="5"/>
  <c r="N1125" i="5"/>
  <c r="M1125" i="5"/>
  <c r="L1125" i="5"/>
  <c r="K1125" i="5"/>
  <c r="J1125" i="5"/>
  <c r="N1124" i="5"/>
  <c r="N1128" i="5" s="1"/>
  <c r="N130" i="41" s="1"/>
  <c r="M1124" i="5"/>
  <c r="M1128" i="5" s="1"/>
  <c r="M130" i="41" s="1"/>
  <c r="L1124" i="5"/>
  <c r="K1124" i="5"/>
  <c r="J1124" i="5"/>
  <c r="N1122" i="5"/>
  <c r="M1122" i="5"/>
  <c r="L1122" i="5"/>
  <c r="K1122" i="5"/>
  <c r="J1122" i="5"/>
  <c r="N1121" i="5"/>
  <c r="M1121" i="5"/>
  <c r="L1121" i="5"/>
  <c r="K1121" i="5"/>
  <c r="J1121" i="5"/>
  <c r="N1120" i="5"/>
  <c r="M1120" i="5"/>
  <c r="L1120" i="5"/>
  <c r="K1120" i="5"/>
  <c r="J1120" i="5"/>
  <c r="N1119" i="5"/>
  <c r="M1119" i="5"/>
  <c r="L1119" i="5"/>
  <c r="K1119" i="5"/>
  <c r="J1119" i="5"/>
  <c r="J1123" i="5" s="1"/>
  <c r="J129" i="41" s="1"/>
  <c r="N1117" i="5"/>
  <c r="M1117" i="5"/>
  <c r="L1117" i="5"/>
  <c r="K1117" i="5"/>
  <c r="J1117" i="5"/>
  <c r="N1116" i="5"/>
  <c r="M1116" i="5"/>
  <c r="L1116" i="5"/>
  <c r="K1116" i="5"/>
  <c r="J1116" i="5"/>
  <c r="N1115" i="5"/>
  <c r="M1115" i="5"/>
  <c r="L1115" i="5"/>
  <c r="K1115" i="5"/>
  <c r="J1115" i="5"/>
  <c r="N1114" i="5"/>
  <c r="M1114" i="5"/>
  <c r="L1114" i="5"/>
  <c r="K1114" i="5"/>
  <c r="J1114" i="5"/>
  <c r="N1112" i="5"/>
  <c r="M1112" i="5"/>
  <c r="L1112" i="5"/>
  <c r="K1112" i="5"/>
  <c r="J1112" i="5"/>
  <c r="N1111" i="5"/>
  <c r="M1111" i="5"/>
  <c r="L1111" i="5"/>
  <c r="K1111" i="5"/>
  <c r="J1111" i="5"/>
  <c r="N1110" i="5"/>
  <c r="M1110" i="5"/>
  <c r="L1110" i="5"/>
  <c r="K1110" i="5"/>
  <c r="J1110" i="5"/>
  <c r="N1109" i="5"/>
  <c r="N1113" i="5" s="1"/>
  <c r="N128" i="41" s="1"/>
  <c r="M1109" i="5"/>
  <c r="M1113" i="5" s="1"/>
  <c r="M128" i="41" s="1"/>
  <c r="L1109" i="5"/>
  <c r="K1109" i="5"/>
  <c r="J1109" i="5"/>
  <c r="N1107" i="5"/>
  <c r="M1107" i="5"/>
  <c r="L1107" i="5"/>
  <c r="K1107" i="5"/>
  <c r="J1107" i="5"/>
  <c r="N1106" i="5"/>
  <c r="M1106" i="5"/>
  <c r="L1106" i="5"/>
  <c r="K1106" i="5"/>
  <c r="J1106" i="5"/>
  <c r="N1105" i="5"/>
  <c r="M1105" i="5"/>
  <c r="L1105" i="5"/>
  <c r="K1105" i="5"/>
  <c r="J1105" i="5"/>
  <c r="N1104" i="5"/>
  <c r="M1104" i="5"/>
  <c r="L1104" i="5"/>
  <c r="K1104" i="5"/>
  <c r="J1104" i="5"/>
  <c r="J1108" i="5" s="1"/>
  <c r="J127" i="41" s="1"/>
  <c r="N1102" i="5"/>
  <c r="M1102" i="5"/>
  <c r="L1102" i="5"/>
  <c r="K1102" i="5"/>
  <c r="J1102" i="5"/>
  <c r="N1101" i="5"/>
  <c r="M1101" i="5"/>
  <c r="L1101" i="5"/>
  <c r="K1101" i="5"/>
  <c r="J1101" i="5"/>
  <c r="N1100" i="5"/>
  <c r="M1100" i="5"/>
  <c r="L1100" i="5"/>
  <c r="K1100" i="5"/>
  <c r="J1100" i="5"/>
  <c r="N1099" i="5"/>
  <c r="M1099" i="5"/>
  <c r="L1099" i="5"/>
  <c r="K1099" i="5"/>
  <c r="J1099" i="5"/>
  <c r="N1097" i="5"/>
  <c r="M1097" i="5"/>
  <c r="L1097" i="5"/>
  <c r="K1097" i="5"/>
  <c r="J1097" i="5"/>
  <c r="N1096" i="5"/>
  <c r="M1096" i="5"/>
  <c r="L1096" i="5"/>
  <c r="K1096" i="5"/>
  <c r="J1096" i="5"/>
  <c r="N1095" i="5"/>
  <c r="M1095" i="5"/>
  <c r="L1095" i="5"/>
  <c r="K1095" i="5"/>
  <c r="J1095" i="5"/>
  <c r="N1094" i="5"/>
  <c r="M1094" i="5"/>
  <c r="M1098" i="5" s="1"/>
  <c r="M112" i="41" s="1"/>
  <c r="L1094" i="5"/>
  <c r="K1094" i="5"/>
  <c r="J1094" i="5"/>
  <c r="N1092" i="5"/>
  <c r="M1092" i="5"/>
  <c r="L1092" i="5"/>
  <c r="K1092" i="5"/>
  <c r="J1092" i="5"/>
  <c r="N1091" i="5"/>
  <c r="M1091" i="5"/>
  <c r="L1091" i="5"/>
  <c r="K1091" i="5"/>
  <c r="J1091" i="5"/>
  <c r="N1090" i="5"/>
  <c r="M1090" i="5"/>
  <c r="L1090" i="5"/>
  <c r="K1090" i="5"/>
  <c r="J1090" i="5"/>
  <c r="N1089" i="5"/>
  <c r="M1089" i="5"/>
  <c r="L1089" i="5"/>
  <c r="K1089" i="5"/>
  <c r="J1089" i="5"/>
  <c r="J1093" i="5" s="1"/>
  <c r="J125" i="41" s="1"/>
  <c r="N1087" i="5"/>
  <c r="M1087" i="5"/>
  <c r="L1087" i="5"/>
  <c r="K1087" i="5"/>
  <c r="J1087" i="5"/>
  <c r="N1086" i="5"/>
  <c r="M1086" i="5"/>
  <c r="L1086" i="5"/>
  <c r="K1086" i="5"/>
  <c r="J1086" i="5"/>
  <c r="N1085" i="5"/>
  <c r="M1085" i="5"/>
  <c r="L1085" i="5"/>
  <c r="K1085" i="5"/>
  <c r="J1085" i="5"/>
  <c r="N1084" i="5"/>
  <c r="M1084" i="5"/>
  <c r="L1084" i="5"/>
  <c r="K1084" i="5"/>
  <c r="J1084" i="5"/>
  <c r="N1082" i="5"/>
  <c r="M1082" i="5"/>
  <c r="L1082" i="5"/>
  <c r="K1082" i="5"/>
  <c r="J1082" i="5"/>
  <c r="N1081" i="5"/>
  <c r="M1081" i="5"/>
  <c r="L1081" i="5"/>
  <c r="K1081" i="5"/>
  <c r="J1081" i="5"/>
  <c r="N1080" i="5"/>
  <c r="M1080" i="5"/>
  <c r="L1080" i="5"/>
  <c r="K1080" i="5"/>
  <c r="J1080" i="5"/>
  <c r="N1079" i="5"/>
  <c r="N1083" i="5" s="1"/>
  <c r="N123" i="41" s="1"/>
  <c r="M1079" i="5"/>
  <c r="M1083" i="5" s="1"/>
  <c r="M123" i="41" s="1"/>
  <c r="L1079" i="5"/>
  <c r="K1079" i="5"/>
  <c r="J1079" i="5"/>
  <c r="N1077" i="5"/>
  <c r="M1077" i="5"/>
  <c r="L1077" i="5"/>
  <c r="K1077" i="5"/>
  <c r="J1077" i="5"/>
  <c r="N1076" i="5"/>
  <c r="M1076" i="5"/>
  <c r="L1076" i="5"/>
  <c r="K1076" i="5"/>
  <c r="J1076" i="5"/>
  <c r="N1075" i="5"/>
  <c r="M1075" i="5"/>
  <c r="L1075" i="5"/>
  <c r="K1075" i="5"/>
  <c r="J1075" i="5"/>
  <c r="N1074" i="5"/>
  <c r="M1074" i="5"/>
  <c r="L1074" i="5"/>
  <c r="K1074" i="5"/>
  <c r="J1074" i="5"/>
  <c r="J1078" i="5" s="1"/>
  <c r="J110" i="41" s="1"/>
  <c r="N1072" i="5"/>
  <c r="M1072" i="5"/>
  <c r="L1072" i="5"/>
  <c r="K1072" i="5"/>
  <c r="J1072" i="5"/>
  <c r="N1071" i="5"/>
  <c r="M1071" i="5"/>
  <c r="L1071" i="5"/>
  <c r="K1071" i="5"/>
  <c r="J1071" i="5"/>
  <c r="N1070" i="5"/>
  <c r="M1070" i="5"/>
  <c r="L1070" i="5"/>
  <c r="K1070" i="5"/>
  <c r="J1070" i="5"/>
  <c r="N1069" i="5"/>
  <c r="M1069" i="5"/>
  <c r="L1069" i="5"/>
  <c r="K1069" i="5"/>
  <c r="J1069" i="5"/>
  <c r="N1067" i="5"/>
  <c r="M1067" i="5"/>
  <c r="L1067" i="5"/>
  <c r="K1067" i="5"/>
  <c r="J1067" i="5"/>
  <c r="N1066" i="5"/>
  <c r="M1066" i="5"/>
  <c r="L1066" i="5"/>
  <c r="K1066" i="5"/>
  <c r="J1066" i="5"/>
  <c r="N1065" i="5"/>
  <c r="M1065" i="5"/>
  <c r="L1065" i="5"/>
  <c r="K1065" i="5"/>
  <c r="J1065" i="5"/>
  <c r="N1064" i="5"/>
  <c r="N1068" i="5" s="1"/>
  <c r="N121" i="41" s="1"/>
  <c r="M1064" i="5"/>
  <c r="M1068" i="5" s="1"/>
  <c r="M121" i="41" s="1"/>
  <c r="L1064" i="5"/>
  <c r="K1064" i="5"/>
  <c r="J1064" i="5"/>
  <c r="N1062" i="5"/>
  <c r="M1062" i="5"/>
  <c r="L1062" i="5"/>
  <c r="K1062" i="5"/>
  <c r="J1062" i="5"/>
  <c r="N1061" i="5"/>
  <c r="M1061" i="5"/>
  <c r="L1061" i="5"/>
  <c r="K1061" i="5"/>
  <c r="J1061" i="5"/>
  <c r="N1060" i="5"/>
  <c r="M1060" i="5"/>
  <c r="L1060" i="5"/>
  <c r="K1060" i="5"/>
  <c r="J1060" i="5"/>
  <c r="N1059" i="5"/>
  <c r="M1059" i="5"/>
  <c r="L1059" i="5"/>
  <c r="K1059" i="5"/>
  <c r="J1059" i="5"/>
  <c r="J1063" i="5" s="1"/>
  <c r="J120" i="41" s="1"/>
  <c r="N1057" i="5"/>
  <c r="M1057" i="5"/>
  <c r="L1057" i="5"/>
  <c r="K1057" i="5"/>
  <c r="J1057" i="5"/>
  <c r="N1056" i="5"/>
  <c r="M1056" i="5"/>
  <c r="L1056" i="5"/>
  <c r="K1056" i="5"/>
  <c r="J1056" i="5"/>
  <c r="N1055" i="5"/>
  <c r="M1055" i="5"/>
  <c r="L1055" i="5"/>
  <c r="K1055" i="5"/>
  <c r="J1055" i="5"/>
  <c r="N1054" i="5"/>
  <c r="M1054" i="5"/>
  <c r="L1054" i="5"/>
  <c r="K1054" i="5"/>
  <c r="J1054" i="5"/>
  <c r="N1052" i="5"/>
  <c r="M1052" i="5"/>
  <c r="L1052" i="5"/>
  <c r="K1052" i="5"/>
  <c r="J1052" i="5"/>
  <c r="N1051" i="5"/>
  <c r="M1051" i="5"/>
  <c r="L1051" i="5"/>
  <c r="K1051" i="5"/>
  <c r="J1051" i="5"/>
  <c r="N1050" i="5"/>
  <c r="M1050" i="5"/>
  <c r="L1050" i="5"/>
  <c r="K1050" i="5"/>
  <c r="J1050" i="5"/>
  <c r="N1049" i="5"/>
  <c r="M1049" i="5"/>
  <c r="M1053" i="5" s="1"/>
  <c r="M113" i="41" s="1"/>
  <c r="L1049" i="5"/>
  <c r="K1049" i="5"/>
  <c r="J1049" i="5"/>
  <c r="N1047" i="5"/>
  <c r="M1047" i="5"/>
  <c r="L1047" i="5"/>
  <c r="K1047" i="5"/>
  <c r="J1047" i="5"/>
  <c r="N1046" i="5"/>
  <c r="M1046" i="5"/>
  <c r="L1046" i="5"/>
  <c r="K1046" i="5"/>
  <c r="J1046" i="5"/>
  <c r="N1045" i="5"/>
  <c r="M1045" i="5"/>
  <c r="L1045" i="5"/>
  <c r="K1045" i="5"/>
  <c r="J1045" i="5"/>
  <c r="N1044" i="5"/>
  <c r="M1044" i="5"/>
  <c r="L1044" i="5"/>
  <c r="K1044" i="5"/>
  <c r="J1044" i="5"/>
  <c r="J1048" i="5" s="1"/>
  <c r="J118" i="41" s="1"/>
  <c r="S1042" i="5"/>
  <c r="N1042" i="5"/>
  <c r="M1042" i="5"/>
  <c r="L1042" i="5"/>
  <c r="K1042" i="5"/>
  <c r="J1042" i="5"/>
  <c r="S1041" i="5"/>
  <c r="N1041" i="5"/>
  <c r="M1041" i="5"/>
  <c r="L1041" i="5"/>
  <c r="K1041" i="5"/>
  <c r="J1041" i="5"/>
  <c r="S1040" i="5"/>
  <c r="N1040" i="5"/>
  <c r="M1040" i="5"/>
  <c r="L1040" i="5"/>
  <c r="K1040" i="5"/>
  <c r="J1040" i="5"/>
  <c r="S1039" i="5"/>
  <c r="N1039" i="5"/>
  <c r="N1043" i="5" s="1"/>
  <c r="N117" i="41" s="1"/>
  <c r="M1039" i="5"/>
  <c r="L1039" i="5"/>
  <c r="K1039" i="5"/>
  <c r="K1043" i="5" s="1"/>
  <c r="K117" i="41" s="1"/>
  <c r="J1039" i="5"/>
  <c r="J1043" i="5" s="1"/>
  <c r="J117" i="41" s="1"/>
  <c r="S1037" i="5"/>
  <c r="N1037" i="5"/>
  <c r="M1037" i="5"/>
  <c r="L1037" i="5"/>
  <c r="K1037" i="5"/>
  <c r="J1037" i="5"/>
  <c r="S1036" i="5"/>
  <c r="N1036" i="5"/>
  <c r="M1036" i="5"/>
  <c r="L1036" i="5"/>
  <c r="K1036" i="5"/>
  <c r="J1036" i="5"/>
  <c r="S1035" i="5"/>
  <c r="N1035" i="5"/>
  <c r="M1035" i="5"/>
  <c r="L1035" i="5"/>
  <c r="K1035" i="5"/>
  <c r="J1035" i="5"/>
  <c r="S1034" i="5"/>
  <c r="N1034" i="5"/>
  <c r="N1038" i="5" s="1"/>
  <c r="N116" i="41" s="1"/>
  <c r="M1034" i="5"/>
  <c r="L1034" i="5"/>
  <c r="K1034" i="5"/>
  <c r="K1038" i="5" s="1"/>
  <c r="K116" i="41" s="1"/>
  <c r="J1034" i="5"/>
  <c r="J1038" i="5" s="1"/>
  <c r="J116" i="41" s="1"/>
  <c r="S1032" i="5"/>
  <c r="N1032" i="5"/>
  <c r="M1032" i="5"/>
  <c r="L1032" i="5"/>
  <c r="K1032" i="5"/>
  <c r="J1032" i="5"/>
  <c r="S1031" i="5"/>
  <c r="N1031" i="5"/>
  <c r="M1031" i="5"/>
  <c r="L1031" i="5"/>
  <c r="K1031" i="5"/>
  <c r="J1031" i="5"/>
  <c r="S1030" i="5"/>
  <c r="N1030" i="5"/>
  <c r="M1030" i="5"/>
  <c r="L1030" i="5"/>
  <c r="K1030" i="5"/>
  <c r="J1030" i="5"/>
  <c r="S1029" i="5"/>
  <c r="N1029" i="5"/>
  <c r="N1033" i="5" s="1"/>
  <c r="N111" i="41" s="1"/>
  <c r="M1029" i="5"/>
  <c r="L1029" i="5"/>
  <c r="K1029" i="5"/>
  <c r="K1033" i="5" s="1"/>
  <c r="K111" i="41" s="1"/>
  <c r="J1029" i="5"/>
  <c r="J1033" i="5" s="1"/>
  <c r="J111" i="41" s="1"/>
  <c r="S1027" i="5"/>
  <c r="N1027" i="5"/>
  <c r="M1027" i="5"/>
  <c r="L1027" i="5"/>
  <c r="K1027" i="5"/>
  <c r="J1027" i="5"/>
  <c r="S1026" i="5"/>
  <c r="N1026" i="5"/>
  <c r="M1026" i="5"/>
  <c r="L1026" i="5"/>
  <c r="K1026" i="5"/>
  <c r="J1026" i="5"/>
  <c r="S1025" i="5"/>
  <c r="N1025" i="5"/>
  <c r="M1025" i="5"/>
  <c r="L1025" i="5"/>
  <c r="K1025" i="5"/>
  <c r="J1025" i="5"/>
  <c r="S1024" i="5"/>
  <c r="N1024" i="5"/>
  <c r="N1028" i="5" s="1"/>
  <c r="N115" i="41" s="1"/>
  <c r="M1024" i="5"/>
  <c r="L1024" i="5"/>
  <c r="K1024" i="5"/>
  <c r="K1028" i="5" s="1"/>
  <c r="K115" i="41" s="1"/>
  <c r="J1024" i="5"/>
  <c r="J1028" i="5" s="1"/>
  <c r="J115" i="41" s="1"/>
  <c r="S1022" i="5"/>
  <c r="N1022" i="5"/>
  <c r="M1022" i="5"/>
  <c r="L1022" i="5"/>
  <c r="K1022" i="5"/>
  <c r="J1022" i="5"/>
  <c r="S1021" i="5"/>
  <c r="N1021" i="5"/>
  <c r="M1021" i="5"/>
  <c r="L1021" i="5"/>
  <c r="K1021" i="5"/>
  <c r="J1021" i="5"/>
  <c r="S1020" i="5"/>
  <c r="N1020" i="5"/>
  <c r="M1020" i="5"/>
  <c r="L1020" i="5"/>
  <c r="K1020" i="5"/>
  <c r="J1020" i="5"/>
  <c r="S1019" i="5"/>
  <c r="N1019" i="5"/>
  <c r="N1023" i="5" s="1"/>
  <c r="N114" i="41" s="1"/>
  <c r="M1019" i="5"/>
  <c r="L1019" i="5"/>
  <c r="K1019" i="5"/>
  <c r="K1023" i="5" s="1"/>
  <c r="K114" i="41" s="1"/>
  <c r="J1019" i="5"/>
  <c r="J1023" i="5" s="1"/>
  <c r="J114" i="41" s="1"/>
  <c r="S1017" i="5"/>
  <c r="N1017" i="5"/>
  <c r="M1017" i="5"/>
  <c r="L1017" i="5"/>
  <c r="K1017" i="5"/>
  <c r="J1017" i="5"/>
  <c r="S1016" i="5"/>
  <c r="N1016" i="5"/>
  <c r="M1016" i="5"/>
  <c r="L1016" i="5"/>
  <c r="K1016" i="5"/>
  <c r="J1016" i="5"/>
  <c r="S1015" i="5"/>
  <c r="N1015" i="5"/>
  <c r="M1015" i="5"/>
  <c r="L1015" i="5"/>
  <c r="K1015" i="5"/>
  <c r="J1015" i="5"/>
  <c r="S1014" i="5"/>
  <c r="N1014" i="5"/>
  <c r="N1018" i="5" s="1"/>
  <c r="N106" i="41" s="1"/>
  <c r="M1014" i="5"/>
  <c r="L1014" i="5"/>
  <c r="K1014" i="5"/>
  <c r="K1018" i="5" s="1"/>
  <c r="K106" i="41" s="1"/>
  <c r="J1014" i="5"/>
  <c r="J1018" i="5" s="1"/>
  <c r="J106" i="41" s="1"/>
  <c r="N1012" i="5"/>
  <c r="M1012" i="5"/>
  <c r="L1012" i="5"/>
  <c r="K1012" i="5"/>
  <c r="J1012" i="5"/>
  <c r="N1011" i="5"/>
  <c r="M1011" i="5"/>
  <c r="L1011" i="5"/>
  <c r="K1011" i="5"/>
  <c r="J1011" i="5"/>
  <c r="N1010" i="5"/>
  <c r="M1010" i="5"/>
  <c r="L1010" i="5"/>
  <c r="K1010" i="5"/>
  <c r="J1010" i="5"/>
  <c r="N1009" i="5"/>
  <c r="M1009" i="5"/>
  <c r="L1009" i="5"/>
  <c r="K1009" i="5"/>
  <c r="J1009" i="5"/>
  <c r="S1007" i="5"/>
  <c r="N1007" i="5"/>
  <c r="M1007" i="5"/>
  <c r="L1007" i="5"/>
  <c r="K1007" i="5"/>
  <c r="J1007" i="5"/>
  <c r="S1006" i="5"/>
  <c r="N1006" i="5"/>
  <c r="M1006" i="5"/>
  <c r="L1006" i="5"/>
  <c r="K1006" i="5"/>
  <c r="J1006" i="5"/>
  <c r="S1005" i="5"/>
  <c r="N1005" i="5"/>
  <c r="M1005" i="5"/>
  <c r="L1005" i="5"/>
  <c r="K1005" i="5"/>
  <c r="J1005" i="5"/>
  <c r="S1004" i="5"/>
  <c r="N1004" i="5"/>
  <c r="N1008" i="5" s="1"/>
  <c r="N105" i="41" s="1"/>
  <c r="M1004" i="5"/>
  <c r="L1004" i="5"/>
  <c r="K1004" i="5"/>
  <c r="J1004" i="5"/>
  <c r="J1008" i="5" s="1"/>
  <c r="J105" i="41" s="1"/>
  <c r="K1206" i="12"/>
  <c r="B503" i="40" s="1"/>
  <c r="J1206" i="12"/>
  <c r="A503" i="40" s="1"/>
  <c r="K1205" i="12"/>
  <c r="B502" i="40" s="1"/>
  <c r="J1205" i="12"/>
  <c r="A502" i="40" s="1"/>
  <c r="K1204" i="12"/>
  <c r="B501" i="40" s="1"/>
  <c r="J1204" i="12"/>
  <c r="A501" i="40" s="1"/>
  <c r="K1203" i="12"/>
  <c r="B500" i="40" s="1"/>
  <c r="J1203" i="12"/>
  <c r="A500" i="40" s="1"/>
  <c r="K1202" i="12"/>
  <c r="B499" i="40" s="1"/>
  <c r="J1202" i="12"/>
  <c r="A499" i="40" s="1"/>
  <c r="K1201" i="12"/>
  <c r="B498" i="40" s="1"/>
  <c r="J1201" i="12"/>
  <c r="A498" i="40" s="1"/>
  <c r="K1200" i="12"/>
  <c r="B497" i="40" s="1"/>
  <c r="J1200" i="12"/>
  <c r="A497" i="40" s="1"/>
  <c r="K1199" i="12"/>
  <c r="B496" i="40" s="1"/>
  <c r="J1199" i="12"/>
  <c r="A496" i="40" s="1"/>
  <c r="K1198" i="12"/>
  <c r="B495" i="40" s="1"/>
  <c r="J1198" i="12"/>
  <c r="A495" i="40" s="1"/>
  <c r="K1197" i="12"/>
  <c r="B494" i="40" s="1"/>
  <c r="J1197" i="12"/>
  <c r="A494" i="40" s="1"/>
  <c r="K1196" i="12"/>
  <c r="B493" i="40" s="1"/>
  <c r="J1196" i="12"/>
  <c r="A493" i="40" s="1"/>
  <c r="K1195" i="12"/>
  <c r="B492" i="40" s="1"/>
  <c r="J1195" i="12"/>
  <c r="A492" i="40" s="1"/>
  <c r="K1194" i="12"/>
  <c r="B491" i="40" s="1"/>
  <c r="J1194" i="12"/>
  <c r="A491" i="40" s="1"/>
  <c r="K1193" i="12"/>
  <c r="B490" i="40" s="1"/>
  <c r="J1193" i="12"/>
  <c r="A490" i="40" s="1"/>
  <c r="K1192" i="12"/>
  <c r="B489" i="40" s="1"/>
  <c r="J1192" i="12"/>
  <c r="A489" i="40" s="1"/>
  <c r="K1191" i="12"/>
  <c r="B488" i="40" s="1"/>
  <c r="J1191" i="12"/>
  <c r="A488" i="40" s="1"/>
  <c r="K1190" i="12"/>
  <c r="B487" i="40" s="1"/>
  <c r="J1190" i="12"/>
  <c r="A487" i="40" s="1"/>
  <c r="K1189" i="12"/>
  <c r="B486" i="40" s="1"/>
  <c r="J1189" i="12"/>
  <c r="A486" i="40" s="1"/>
  <c r="K1188" i="12"/>
  <c r="B485" i="40" s="1"/>
  <c r="J1188" i="12"/>
  <c r="A485" i="40" s="1"/>
  <c r="K1187" i="12"/>
  <c r="B484" i="40" s="1"/>
  <c r="J1187" i="12"/>
  <c r="A484" i="40" s="1"/>
  <c r="K1186" i="12"/>
  <c r="B483" i="40" s="1"/>
  <c r="J1186" i="12"/>
  <c r="A483" i="40" s="1"/>
  <c r="K1185" i="12"/>
  <c r="B482" i="40" s="1"/>
  <c r="J1185" i="12"/>
  <c r="A482" i="40" s="1"/>
  <c r="K1184" i="12"/>
  <c r="B481" i="40" s="1"/>
  <c r="J1184" i="12"/>
  <c r="A481" i="40" s="1"/>
  <c r="K1183" i="12"/>
  <c r="B480" i="40" s="1"/>
  <c r="J1183" i="12"/>
  <c r="A480" i="40" s="1"/>
  <c r="K1182" i="12"/>
  <c r="B479" i="40" s="1"/>
  <c r="J1182" i="12"/>
  <c r="A479" i="40" s="1"/>
  <c r="K1181" i="12"/>
  <c r="B478" i="40" s="1"/>
  <c r="J1181" i="12"/>
  <c r="A478" i="40" s="1"/>
  <c r="K1180" i="12"/>
  <c r="B477" i="40" s="1"/>
  <c r="J1180" i="12"/>
  <c r="A477" i="40" s="1"/>
  <c r="K1179" i="12"/>
  <c r="B476" i="40" s="1"/>
  <c r="J1179" i="12"/>
  <c r="A476" i="40" s="1"/>
  <c r="K1178" i="12"/>
  <c r="B475" i="40" s="1"/>
  <c r="J1178" i="12"/>
  <c r="A475" i="40" s="1"/>
  <c r="K1177" i="12"/>
  <c r="B474" i="40" s="1"/>
  <c r="J1177" i="12"/>
  <c r="A474" i="40" s="1"/>
  <c r="K1176" i="12"/>
  <c r="B473" i="40" s="1"/>
  <c r="J1176" i="12"/>
  <c r="A473" i="40" s="1"/>
  <c r="K1175" i="12"/>
  <c r="B472" i="40" s="1"/>
  <c r="J1175" i="12"/>
  <c r="A472" i="40" s="1"/>
  <c r="K1174" i="12"/>
  <c r="B471" i="40" s="1"/>
  <c r="J1174" i="12"/>
  <c r="A471" i="40" s="1"/>
  <c r="K1173" i="12"/>
  <c r="B470" i="40" s="1"/>
  <c r="J1173" i="12"/>
  <c r="A470" i="40" s="1"/>
  <c r="K1172" i="12"/>
  <c r="B469" i="40" s="1"/>
  <c r="J1172" i="12"/>
  <c r="A469" i="40" s="1"/>
  <c r="K1171" i="12"/>
  <c r="B468" i="40" s="1"/>
  <c r="J1171" i="12"/>
  <c r="A468" i="40" s="1"/>
  <c r="K1170" i="12"/>
  <c r="B467" i="40" s="1"/>
  <c r="J1170" i="12"/>
  <c r="A467" i="40" s="1"/>
  <c r="K1169" i="12"/>
  <c r="B466" i="40" s="1"/>
  <c r="J1169" i="12"/>
  <c r="A466" i="40" s="1"/>
  <c r="K1168" i="12"/>
  <c r="B465" i="40" s="1"/>
  <c r="J1168" i="12"/>
  <c r="A465" i="40" s="1"/>
  <c r="K1167" i="12"/>
  <c r="B464" i="40" s="1"/>
  <c r="J1167" i="12"/>
  <c r="A464" i="40" s="1"/>
  <c r="K1166" i="12"/>
  <c r="B463" i="40" s="1"/>
  <c r="J1166" i="12"/>
  <c r="A463" i="40" s="1"/>
  <c r="K1165" i="12"/>
  <c r="B462" i="40" s="1"/>
  <c r="J1165" i="12"/>
  <c r="A462" i="40" s="1"/>
  <c r="K1164" i="12"/>
  <c r="B461" i="40" s="1"/>
  <c r="J1164" i="12"/>
  <c r="A461" i="40" s="1"/>
  <c r="K1163" i="12"/>
  <c r="B460" i="40" s="1"/>
  <c r="J1163" i="12"/>
  <c r="A460" i="40" s="1"/>
  <c r="K1162" i="12"/>
  <c r="B459" i="40" s="1"/>
  <c r="J1162" i="12"/>
  <c r="A459" i="40" s="1"/>
  <c r="K1161" i="12"/>
  <c r="B458" i="40" s="1"/>
  <c r="J1161" i="12"/>
  <c r="A458" i="40" s="1"/>
  <c r="K1160" i="12"/>
  <c r="B457" i="40" s="1"/>
  <c r="J1160" i="12"/>
  <c r="A457" i="40" s="1"/>
  <c r="K1159" i="12"/>
  <c r="B456" i="40" s="1"/>
  <c r="J1159" i="12"/>
  <c r="A456" i="40" s="1"/>
  <c r="K1158" i="12"/>
  <c r="B455" i="40" s="1"/>
  <c r="J1158" i="12"/>
  <c r="A455" i="40" s="1"/>
  <c r="K1157" i="12"/>
  <c r="B454" i="40" s="1"/>
  <c r="J1157" i="12"/>
  <c r="A454" i="40" s="1"/>
  <c r="K1156" i="12"/>
  <c r="B453" i="40" s="1"/>
  <c r="J1156" i="12"/>
  <c r="A453" i="40" s="1"/>
  <c r="K1155" i="12"/>
  <c r="B452" i="40" s="1"/>
  <c r="J1155" i="12"/>
  <c r="A452" i="40" s="1"/>
  <c r="K1154" i="12"/>
  <c r="B451" i="40" s="1"/>
  <c r="J1154" i="12"/>
  <c r="A451" i="40" s="1"/>
  <c r="K1153" i="12"/>
  <c r="B450" i="40" s="1"/>
  <c r="J1153" i="12"/>
  <c r="A450" i="40" s="1"/>
  <c r="K1152" i="12"/>
  <c r="B449" i="40" s="1"/>
  <c r="J1152" i="12"/>
  <c r="A449" i="40" s="1"/>
  <c r="K1151" i="12"/>
  <c r="B448" i="40" s="1"/>
  <c r="J1151" i="12"/>
  <c r="A448" i="40" s="1"/>
  <c r="K1150" i="12"/>
  <c r="B447" i="40" s="1"/>
  <c r="J1150" i="12"/>
  <c r="A447" i="40" s="1"/>
  <c r="K1149" i="12"/>
  <c r="B446" i="40" s="1"/>
  <c r="J1149" i="12"/>
  <c r="A446" i="40" s="1"/>
  <c r="K1148" i="12"/>
  <c r="B445" i="40" s="1"/>
  <c r="J1148" i="12"/>
  <c r="A445" i="40" s="1"/>
  <c r="K1147" i="12"/>
  <c r="B444" i="40" s="1"/>
  <c r="J1147" i="12"/>
  <c r="A444" i="40" s="1"/>
  <c r="K1146" i="12"/>
  <c r="B443" i="40" s="1"/>
  <c r="J1146" i="12"/>
  <c r="A443" i="40" s="1"/>
  <c r="K1145" i="12"/>
  <c r="B442" i="40" s="1"/>
  <c r="J1145" i="12"/>
  <c r="A442" i="40" s="1"/>
  <c r="K1144" i="12"/>
  <c r="B441" i="40" s="1"/>
  <c r="J1144" i="12"/>
  <c r="A441" i="40" s="1"/>
  <c r="K1143" i="12"/>
  <c r="B440" i="40" s="1"/>
  <c r="J1143" i="12"/>
  <c r="A440" i="40" s="1"/>
  <c r="K1142" i="12"/>
  <c r="B439" i="40" s="1"/>
  <c r="J1142" i="12"/>
  <c r="A439" i="40" s="1"/>
  <c r="K1141" i="12"/>
  <c r="B438" i="40" s="1"/>
  <c r="J1141" i="12"/>
  <c r="A438" i="40" s="1"/>
  <c r="K1140" i="12"/>
  <c r="B437" i="40" s="1"/>
  <c r="J1140" i="12"/>
  <c r="A437" i="40" s="1"/>
  <c r="K1139" i="12"/>
  <c r="B436" i="40" s="1"/>
  <c r="J1139" i="12"/>
  <c r="A436" i="40" s="1"/>
  <c r="K1138" i="12"/>
  <c r="B435" i="40" s="1"/>
  <c r="J1138" i="12"/>
  <c r="A435" i="40" s="1"/>
  <c r="K1137" i="12"/>
  <c r="B434" i="40" s="1"/>
  <c r="J1137" i="12"/>
  <c r="A434" i="40" s="1"/>
  <c r="K1136" i="12"/>
  <c r="B433" i="40" s="1"/>
  <c r="J1136" i="12"/>
  <c r="A433" i="40" s="1"/>
  <c r="K1135" i="12"/>
  <c r="B432" i="40" s="1"/>
  <c r="J1135" i="12"/>
  <c r="A432" i="40" s="1"/>
  <c r="K1134" i="12"/>
  <c r="B431" i="40" s="1"/>
  <c r="J1134" i="12"/>
  <c r="A431" i="40" s="1"/>
  <c r="K1133" i="12"/>
  <c r="B430" i="40" s="1"/>
  <c r="J1133" i="12"/>
  <c r="A430" i="40" s="1"/>
  <c r="K1132" i="12"/>
  <c r="B429" i="40" s="1"/>
  <c r="J1132" i="12"/>
  <c r="A429" i="40" s="1"/>
  <c r="K1131" i="12"/>
  <c r="B428" i="40" s="1"/>
  <c r="J1131" i="12"/>
  <c r="A428" i="40" s="1"/>
  <c r="K1130" i="12"/>
  <c r="B427" i="40" s="1"/>
  <c r="J1130" i="12"/>
  <c r="A427" i="40" s="1"/>
  <c r="K1129" i="12"/>
  <c r="B426" i="40" s="1"/>
  <c r="J1129" i="12"/>
  <c r="A426" i="40" s="1"/>
  <c r="K1128" i="12"/>
  <c r="B425" i="40" s="1"/>
  <c r="J1128" i="12"/>
  <c r="A425" i="40" s="1"/>
  <c r="K1127" i="12"/>
  <c r="B424" i="40" s="1"/>
  <c r="J1127" i="12"/>
  <c r="A424" i="40" s="1"/>
  <c r="K1126" i="12"/>
  <c r="B423" i="40" s="1"/>
  <c r="J1126" i="12"/>
  <c r="A423" i="40" s="1"/>
  <c r="K1125" i="12"/>
  <c r="B422" i="40" s="1"/>
  <c r="J1125" i="12"/>
  <c r="A422" i="40" s="1"/>
  <c r="K1124" i="12"/>
  <c r="B421" i="40" s="1"/>
  <c r="J1124" i="12"/>
  <c r="A421" i="40" s="1"/>
  <c r="K1123" i="12"/>
  <c r="B420" i="40" s="1"/>
  <c r="J1123" i="12"/>
  <c r="A420" i="40" s="1"/>
  <c r="K1122" i="12"/>
  <c r="B419" i="40" s="1"/>
  <c r="J1122" i="12"/>
  <c r="A419" i="40" s="1"/>
  <c r="K1121" i="12"/>
  <c r="B418" i="40" s="1"/>
  <c r="J1121" i="12"/>
  <c r="A418" i="40" s="1"/>
  <c r="K1120" i="12"/>
  <c r="B417" i="40" s="1"/>
  <c r="J1120" i="12"/>
  <c r="A417" i="40" s="1"/>
  <c r="K1119" i="12"/>
  <c r="B416" i="40" s="1"/>
  <c r="J1119" i="12"/>
  <c r="A416" i="40" s="1"/>
  <c r="K1118" i="12"/>
  <c r="B415" i="40" s="1"/>
  <c r="J1118" i="12"/>
  <c r="A415" i="40" s="1"/>
  <c r="K1117" i="12"/>
  <c r="B414" i="40" s="1"/>
  <c r="J1117" i="12"/>
  <c r="A414" i="40" s="1"/>
  <c r="K1116" i="12"/>
  <c r="B413" i="40" s="1"/>
  <c r="J1116" i="12"/>
  <c r="A413" i="40" s="1"/>
  <c r="K1115" i="12"/>
  <c r="B412" i="40" s="1"/>
  <c r="J1115" i="12"/>
  <c r="A412" i="40" s="1"/>
  <c r="K1114" i="12"/>
  <c r="B411" i="40" s="1"/>
  <c r="J1114" i="12"/>
  <c r="A411" i="40" s="1"/>
  <c r="K1113" i="12"/>
  <c r="B410" i="40" s="1"/>
  <c r="J1113" i="12"/>
  <c r="A410" i="40" s="1"/>
  <c r="K1112" i="12"/>
  <c r="B409" i="40" s="1"/>
  <c r="J1112" i="12"/>
  <c r="A409" i="40" s="1"/>
  <c r="K1111" i="12"/>
  <c r="B408" i="40" s="1"/>
  <c r="J1111" i="12"/>
  <c r="A408" i="40" s="1"/>
  <c r="K1110" i="12"/>
  <c r="B407" i="40" s="1"/>
  <c r="J1110" i="12"/>
  <c r="A407" i="40" s="1"/>
  <c r="K1109" i="12"/>
  <c r="B406" i="40" s="1"/>
  <c r="J1109" i="12"/>
  <c r="A406" i="40" s="1"/>
  <c r="K1108" i="12"/>
  <c r="B405" i="40" s="1"/>
  <c r="J1108" i="12"/>
  <c r="A405" i="40" s="1"/>
  <c r="K1107" i="12"/>
  <c r="B404" i="40" s="1"/>
  <c r="J1107" i="12"/>
  <c r="A404" i="40" s="1"/>
  <c r="K1106" i="12"/>
  <c r="B403" i="40" s="1"/>
  <c r="J1106" i="12"/>
  <c r="A403" i="40" s="1"/>
  <c r="K1105" i="12"/>
  <c r="B402" i="40" s="1"/>
  <c r="J1105" i="12"/>
  <c r="A402" i="40" s="1"/>
  <c r="K1104" i="12"/>
  <c r="B401" i="40" s="1"/>
  <c r="J1104" i="12"/>
  <c r="A401" i="40" s="1"/>
  <c r="K1103" i="12"/>
  <c r="B400" i="40" s="1"/>
  <c r="J1103" i="12"/>
  <c r="A400" i="40" s="1"/>
  <c r="K1102" i="12"/>
  <c r="B399" i="40" s="1"/>
  <c r="J1102" i="12"/>
  <c r="A399" i="40" s="1"/>
  <c r="K1101" i="12"/>
  <c r="B398" i="40" s="1"/>
  <c r="J1101" i="12"/>
  <c r="A398" i="40" s="1"/>
  <c r="K1100" i="12"/>
  <c r="B397" i="40" s="1"/>
  <c r="J1100" i="12"/>
  <c r="A397" i="40" s="1"/>
  <c r="K1099" i="12"/>
  <c r="B396" i="40" s="1"/>
  <c r="J1099" i="12"/>
  <c r="A396" i="40" s="1"/>
  <c r="K1098" i="12"/>
  <c r="G137" i="9" s="1"/>
  <c r="J1098" i="12"/>
  <c r="B211" i="10" s="1"/>
  <c r="K1097" i="12"/>
  <c r="B395" i="40" s="1"/>
  <c r="J1097" i="12"/>
  <c r="A395" i="40" s="1"/>
  <c r="K1096" i="12"/>
  <c r="B394" i="40" s="1"/>
  <c r="J1096" i="12"/>
  <c r="A394" i="40" s="1"/>
  <c r="K1095" i="12"/>
  <c r="B393" i="40" s="1"/>
  <c r="J1095" i="12"/>
  <c r="A393" i="40" s="1"/>
  <c r="K1094" i="12"/>
  <c r="B392" i="40" s="1"/>
  <c r="J1094" i="12"/>
  <c r="A392" i="40" s="1"/>
  <c r="K1093" i="12"/>
  <c r="B391" i="40" s="1"/>
  <c r="J1093" i="12"/>
  <c r="A391" i="40" s="1"/>
  <c r="K1092" i="12"/>
  <c r="B390" i="40" s="1"/>
  <c r="J1092" i="12"/>
  <c r="A390" i="40" s="1"/>
  <c r="K1091" i="12"/>
  <c r="B389" i="40" s="1"/>
  <c r="J1091" i="12"/>
  <c r="A389" i="40" s="1"/>
  <c r="K1090" i="12"/>
  <c r="B388" i="40" s="1"/>
  <c r="J1090" i="12"/>
  <c r="A388" i="40" s="1"/>
  <c r="K1089" i="12"/>
  <c r="B387" i="40" s="1"/>
  <c r="J1089" i="12"/>
  <c r="A387" i="40" s="1"/>
  <c r="K1088" i="12"/>
  <c r="B386" i="40" s="1"/>
  <c r="J1088" i="12"/>
  <c r="A386" i="40" s="1"/>
  <c r="K1087" i="12"/>
  <c r="B385" i="40" s="1"/>
  <c r="J1087" i="12"/>
  <c r="A385" i="40" s="1"/>
  <c r="K1086" i="12"/>
  <c r="B384" i="40" s="1"/>
  <c r="J1086" i="12"/>
  <c r="A384" i="40" s="1"/>
  <c r="K1085" i="12"/>
  <c r="B383" i="40" s="1"/>
  <c r="J1085" i="12"/>
  <c r="A383" i="40" s="1"/>
  <c r="K1084" i="12"/>
  <c r="B382" i="40" s="1"/>
  <c r="J1084" i="12"/>
  <c r="A382" i="40" s="1"/>
  <c r="K1083" i="12"/>
  <c r="B381" i="40" s="1"/>
  <c r="J1083" i="12"/>
  <c r="A381" i="40" s="1"/>
  <c r="K1082" i="12"/>
  <c r="C141" i="9" s="1"/>
  <c r="J1082" i="12"/>
  <c r="J192" i="10" s="1"/>
  <c r="K1081" i="12"/>
  <c r="B380" i="40" s="1"/>
  <c r="J1081" i="12"/>
  <c r="A380" i="40" s="1"/>
  <c r="K1080" i="12"/>
  <c r="B379" i="40" s="1"/>
  <c r="J1080" i="12"/>
  <c r="A379" i="40" s="1"/>
  <c r="K1079" i="12"/>
  <c r="B378" i="40" s="1"/>
  <c r="J1079" i="12"/>
  <c r="A378" i="40" s="1"/>
  <c r="K1078" i="12"/>
  <c r="B377" i="40" s="1"/>
  <c r="J1078" i="12"/>
  <c r="A377" i="40" s="1"/>
  <c r="K1077" i="12"/>
  <c r="B376" i="40" s="1"/>
  <c r="J1077" i="12"/>
  <c r="A376" i="40" s="1"/>
  <c r="K1076" i="12"/>
  <c r="B375" i="40" s="1"/>
  <c r="J1076" i="12"/>
  <c r="A375" i="40" s="1"/>
  <c r="K1075" i="12"/>
  <c r="B374" i="40" s="1"/>
  <c r="J1075" i="12"/>
  <c r="A374" i="40" s="1"/>
  <c r="K1074" i="12"/>
  <c r="B373" i="40" s="1"/>
  <c r="J1074" i="12"/>
  <c r="A373" i="40" s="1"/>
  <c r="K1073" i="12"/>
  <c r="B372" i="40" s="1"/>
  <c r="J1073" i="12"/>
  <c r="A372" i="40" s="1"/>
  <c r="K1072" i="12"/>
  <c r="B371" i="40" s="1"/>
  <c r="J1072" i="12"/>
  <c r="A371" i="40" s="1"/>
  <c r="K1071" i="12"/>
  <c r="B370" i="40" s="1"/>
  <c r="J1071" i="12"/>
  <c r="A370" i="40" s="1"/>
  <c r="K1070" i="12"/>
  <c r="B369" i="40" s="1"/>
  <c r="J1070" i="12"/>
  <c r="A369" i="40" s="1"/>
  <c r="K1069" i="12"/>
  <c r="B368" i="40" s="1"/>
  <c r="J1069" i="12"/>
  <c r="A368" i="40" s="1"/>
  <c r="K1068" i="12"/>
  <c r="B367" i="40" s="1"/>
  <c r="J1068" i="12"/>
  <c r="A367" i="40" s="1"/>
  <c r="K1067" i="12"/>
  <c r="B366" i="40" s="1"/>
  <c r="J1067" i="12"/>
  <c r="A366" i="40" s="1"/>
  <c r="K1066" i="12"/>
  <c r="B365" i="40" s="1"/>
  <c r="J1066" i="12"/>
  <c r="A365" i="40" s="1"/>
  <c r="K1065" i="12"/>
  <c r="B364" i="40" s="1"/>
  <c r="J1065" i="12"/>
  <c r="A364" i="40" s="1"/>
  <c r="K1064" i="12"/>
  <c r="B363" i="40" s="1"/>
  <c r="J1064" i="12"/>
  <c r="A363" i="40" s="1"/>
  <c r="K1063" i="12"/>
  <c r="K119" i="9" s="1"/>
  <c r="J1063" i="12"/>
  <c r="J119" i="9" s="1"/>
  <c r="K1062" i="12"/>
  <c r="B362" i="40" s="1"/>
  <c r="J1062" i="12"/>
  <c r="A362" i="40" s="1"/>
  <c r="K1061" i="12"/>
  <c r="B361" i="40" s="1"/>
  <c r="J1061" i="12"/>
  <c r="A361" i="40" s="1"/>
  <c r="K1060" i="12"/>
  <c r="B360" i="40" s="1"/>
  <c r="J1060" i="12"/>
  <c r="A360" i="40" s="1"/>
  <c r="K1059" i="12"/>
  <c r="B359" i="40" s="1"/>
  <c r="J1059" i="12"/>
  <c r="A359" i="40" s="1"/>
  <c r="K1058" i="12"/>
  <c r="B358" i="40" s="1"/>
  <c r="J1058" i="12"/>
  <c r="A358" i="40" s="1"/>
  <c r="K1057" i="12"/>
  <c r="B357" i="40" s="1"/>
  <c r="J1057" i="12"/>
  <c r="A357" i="40" s="1"/>
  <c r="K1056" i="12"/>
  <c r="B356" i="40" s="1"/>
  <c r="J1056" i="12"/>
  <c r="A356" i="40" s="1"/>
  <c r="K1055" i="12"/>
  <c r="B355" i="40" s="1"/>
  <c r="J1055" i="12"/>
  <c r="A355" i="40" s="1"/>
  <c r="K1054" i="12"/>
  <c r="B354" i="40" s="1"/>
  <c r="J1054" i="12"/>
  <c r="A354" i="40" s="1"/>
  <c r="K1053" i="12"/>
  <c r="B353" i="40" s="1"/>
  <c r="J1053" i="12"/>
  <c r="A353" i="40" s="1"/>
  <c r="K1052" i="12"/>
  <c r="B352" i="40" s="1"/>
  <c r="J1052" i="12"/>
  <c r="A352" i="40" s="1"/>
  <c r="K1051" i="12"/>
  <c r="B351" i="40" s="1"/>
  <c r="J1051" i="12"/>
  <c r="A351" i="40" s="1"/>
  <c r="K1050" i="12"/>
  <c r="B350" i="40" s="1"/>
  <c r="J1050" i="12"/>
  <c r="A350" i="40" s="1"/>
  <c r="K1049" i="12"/>
  <c r="B349" i="40" s="1"/>
  <c r="J1049" i="12"/>
  <c r="A349" i="40" s="1"/>
  <c r="K1048" i="12"/>
  <c r="B348" i="40" s="1"/>
  <c r="J1048" i="12"/>
  <c r="A348" i="40" s="1"/>
  <c r="K1047" i="12"/>
  <c r="B347" i="40" s="1"/>
  <c r="J1047" i="12"/>
  <c r="A347" i="40" s="1"/>
  <c r="K1046" i="12"/>
  <c r="G122" i="9" s="1"/>
  <c r="J1046" i="12"/>
  <c r="J173" i="10" s="1"/>
  <c r="K1045" i="12"/>
  <c r="B346" i="40" s="1"/>
  <c r="J1045" i="12"/>
  <c r="A346" i="40" s="1"/>
  <c r="K1044" i="12"/>
  <c r="B345" i="40" s="1"/>
  <c r="J1044" i="12"/>
  <c r="A345" i="40" s="1"/>
  <c r="K1043" i="12"/>
  <c r="B344" i="40" s="1"/>
  <c r="J1043" i="12"/>
  <c r="A344" i="40" s="1"/>
  <c r="K1042" i="12"/>
  <c r="B343" i="40" s="1"/>
  <c r="J1042" i="12"/>
  <c r="A343" i="40" s="1"/>
  <c r="K1041" i="12"/>
  <c r="B342" i="40" s="1"/>
  <c r="J1041" i="12"/>
  <c r="A342" i="40" s="1"/>
  <c r="K1040" i="12"/>
  <c r="B341" i="40" s="1"/>
  <c r="J1040" i="12"/>
  <c r="A341" i="40" s="1"/>
  <c r="K1039" i="12"/>
  <c r="B340" i="40" s="1"/>
  <c r="J1039" i="12"/>
  <c r="A340" i="40" s="1"/>
  <c r="K1038" i="12"/>
  <c r="B339" i="40" s="1"/>
  <c r="J1038" i="12"/>
  <c r="A339" i="40" s="1"/>
  <c r="K1037" i="12"/>
  <c r="B338" i="40" s="1"/>
  <c r="J1037" i="12"/>
  <c r="A338" i="40" s="1"/>
  <c r="K1036" i="12"/>
  <c r="B337" i="40" s="1"/>
  <c r="J1036" i="12"/>
  <c r="A337" i="40" s="1"/>
  <c r="K1035" i="12"/>
  <c r="B336" i="40" s="1"/>
  <c r="J1035" i="12"/>
  <c r="A336" i="40" s="1"/>
  <c r="K1034" i="12"/>
  <c r="B335" i="40" s="1"/>
  <c r="J1034" i="12"/>
  <c r="A335" i="40" s="1"/>
  <c r="K1033" i="12"/>
  <c r="B334" i="40" s="1"/>
  <c r="J1033" i="12"/>
  <c r="A334" i="40" s="1"/>
  <c r="K1032" i="12"/>
  <c r="B333" i="40" s="1"/>
  <c r="J1032" i="12"/>
  <c r="A333" i="40" s="1"/>
  <c r="K1031" i="12"/>
  <c r="B332" i="40" s="1"/>
  <c r="J1031" i="12"/>
  <c r="A332" i="40" s="1"/>
  <c r="K1030" i="12"/>
  <c r="B331" i="40" s="1"/>
  <c r="J1030" i="12"/>
  <c r="A331" i="40" s="1"/>
  <c r="K1029" i="12"/>
  <c r="B330" i="40" s="1"/>
  <c r="J1029" i="12"/>
  <c r="A330" i="40" s="1"/>
  <c r="K1028" i="12"/>
  <c r="B329" i="40" s="1"/>
  <c r="J1028" i="12"/>
  <c r="A329" i="40" s="1"/>
  <c r="K1027" i="12"/>
  <c r="G103" i="9" s="1"/>
  <c r="J1027" i="12"/>
  <c r="F103" i="9" s="1"/>
  <c r="J1024" i="12"/>
  <c r="A326" i="40" s="1"/>
  <c r="K1024" i="12"/>
  <c r="B326" i="40" s="1"/>
  <c r="J1025" i="12"/>
  <c r="A327" i="40" s="1"/>
  <c r="K1025" i="12"/>
  <c r="B327" i="40" s="1"/>
  <c r="J1026" i="12"/>
  <c r="A328" i="40" s="1"/>
  <c r="K1026" i="12"/>
  <c r="B328" i="40" s="1"/>
  <c r="J1020" i="12"/>
  <c r="A322" i="40" s="1"/>
  <c r="K1020" i="12"/>
  <c r="B322" i="40" s="1"/>
  <c r="J1021" i="12"/>
  <c r="A323" i="40" s="1"/>
  <c r="K1021" i="12"/>
  <c r="B323" i="40" s="1"/>
  <c r="J1022" i="12"/>
  <c r="A324" i="40" s="1"/>
  <c r="K1022" i="12"/>
  <c r="B324" i="40" s="1"/>
  <c r="J1023" i="12"/>
  <c r="A325" i="40" s="1"/>
  <c r="K1023" i="12"/>
  <c r="B325" i="40" s="1"/>
  <c r="J1016" i="12"/>
  <c r="A315" i="40" s="1"/>
  <c r="K1016" i="12"/>
  <c r="B315" i="40" s="1"/>
  <c r="J1017" i="12"/>
  <c r="A312" i="40" s="1"/>
  <c r="K1017" i="12"/>
  <c r="B312" i="40" s="1"/>
  <c r="J1018" i="12"/>
  <c r="A320" i="40" s="1"/>
  <c r="K1018" i="12"/>
  <c r="B320" i="40" s="1"/>
  <c r="J1019" i="12"/>
  <c r="A321" i="40" s="1"/>
  <c r="K1019" i="12"/>
  <c r="B321" i="40" s="1"/>
  <c r="K1014" i="12"/>
  <c r="B309" i="40" s="1"/>
  <c r="J1014" i="12"/>
  <c r="A309" i="40" s="1"/>
  <c r="J1015" i="12"/>
  <c r="A310" i="40" s="1"/>
  <c r="K1015" i="12"/>
  <c r="B310" i="40" s="1"/>
  <c r="J1013" i="12"/>
  <c r="A313" i="40" s="1"/>
  <c r="K1013" i="12"/>
  <c r="B313" i="40" s="1"/>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N437" i="31" s="1"/>
  <c r="A1140" i="12"/>
  <c r="K438" i="31" s="1"/>
  <c r="A1141" i="12"/>
  <c r="H439" i="31" s="1"/>
  <c r="A1142" i="12"/>
  <c r="A1143" i="12"/>
  <c r="M441" i="31" s="1"/>
  <c r="A1144" i="12"/>
  <c r="A1145" i="12"/>
  <c r="A1146" i="12"/>
  <c r="A1147" i="12"/>
  <c r="O445" i="31" s="1"/>
  <c r="A1148" i="12"/>
  <c r="K446" i="31" s="1"/>
  <c r="A1149" i="12"/>
  <c r="H447" i="31" s="1"/>
  <c r="A1150" i="12"/>
  <c r="E448" i="31" s="1"/>
  <c r="A1151" i="12"/>
  <c r="B449" i="31" s="1"/>
  <c r="A1152" i="12"/>
  <c r="K450" i="31" s="1"/>
  <c r="A1153" i="12"/>
  <c r="H451" i="31" s="1"/>
  <c r="A1154" i="12"/>
  <c r="E452" i="31" s="1"/>
  <c r="A1155" i="12"/>
  <c r="B453" i="31" s="1"/>
  <c r="A1156" i="12"/>
  <c r="K454" i="31" s="1"/>
  <c r="A1157" i="12"/>
  <c r="H455" i="31" s="1"/>
  <c r="A1158" i="12"/>
  <c r="E456" i="31" s="1"/>
  <c r="A1159" i="12"/>
  <c r="B457" i="31" s="1"/>
  <c r="A1160" i="12"/>
  <c r="K458" i="31" s="1"/>
  <c r="A1161" i="12"/>
  <c r="H459" i="31" s="1"/>
  <c r="A1162" i="12"/>
  <c r="E460" i="31" s="1"/>
  <c r="A1163" i="12"/>
  <c r="B461" i="31" s="1"/>
  <c r="A1164" i="12"/>
  <c r="K462" i="31" s="1"/>
  <c r="A1165" i="12"/>
  <c r="H463" i="31" s="1"/>
  <c r="A1166" i="12"/>
  <c r="E464" i="31" s="1"/>
  <c r="A1167" i="12"/>
  <c r="B465" i="31" s="1"/>
  <c r="A1168" i="12"/>
  <c r="K466" i="31" s="1"/>
  <c r="A1169" i="12"/>
  <c r="H467" i="31" s="1"/>
  <c r="A1170" i="12"/>
  <c r="E468" i="31" s="1"/>
  <c r="A1171" i="12"/>
  <c r="B469" i="31" s="1"/>
  <c r="A1172" i="12"/>
  <c r="K470" i="31" s="1"/>
  <c r="A1173" i="12"/>
  <c r="H471" i="31" s="1"/>
  <c r="A1174" i="12"/>
  <c r="E472" i="31" s="1"/>
  <c r="A1175" i="12"/>
  <c r="B473" i="31" s="1"/>
  <c r="A1176" i="12"/>
  <c r="K474" i="31" s="1"/>
  <c r="A1177" i="12"/>
  <c r="H475" i="31" s="1"/>
  <c r="A1178" i="12"/>
  <c r="E476" i="31" s="1"/>
  <c r="A1179" i="12"/>
  <c r="B477" i="31" s="1"/>
  <c r="A1180" i="12"/>
  <c r="K478" i="31" s="1"/>
  <c r="A1181" i="12"/>
  <c r="H479" i="31" s="1"/>
  <c r="A1182" i="12"/>
  <c r="E480" i="31" s="1"/>
  <c r="A1183" i="12"/>
  <c r="B481" i="31" s="1"/>
  <c r="A1184" i="12"/>
  <c r="K482" i="31" s="1"/>
  <c r="A1185" i="12"/>
  <c r="H483" i="31" s="1"/>
  <c r="A1186" i="12"/>
  <c r="E484" i="31" s="1"/>
  <c r="A1187" i="12"/>
  <c r="B485" i="31" s="1"/>
  <c r="A1188" i="12"/>
  <c r="K486" i="31" s="1"/>
  <c r="A1189" i="12"/>
  <c r="H487" i="31" s="1"/>
  <c r="A1190" i="12"/>
  <c r="E488" i="31" s="1"/>
  <c r="A1191" i="12"/>
  <c r="B489" i="31" s="1"/>
  <c r="A1192" i="12"/>
  <c r="K490" i="31" s="1"/>
  <c r="A1193" i="12"/>
  <c r="H491" i="31" s="1"/>
  <c r="A1194" i="12"/>
  <c r="E492" i="31" s="1"/>
  <c r="A1195" i="12"/>
  <c r="B493" i="31" s="1"/>
  <c r="A1196" i="12"/>
  <c r="K494" i="31" s="1"/>
  <c r="A1197" i="12"/>
  <c r="H495" i="31" s="1"/>
  <c r="A1198" i="12"/>
  <c r="E496" i="31" s="1"/>
  <c r="A1199" i="12"/>
  <c r="B497" i="31" s="1"/>
  <c r="A1200" i="12"/>
  <c r="K498" i="31" s="1"/>
  <c r="A1201" i="12"/>
  <c r="H499" i="31" s="1"/>
  <c r="A1202" i="12"/>
  <c r="E500" i="31" s="1"/>
  <c r="A1203" i="12"/>
  <c r="B501" i="31" s="1"/>
  <c r="A1204" i="12"/>
  <c r="K502" i="31" s="1"/>
  <c r="A1205" i="12"/>
  <c r="H503" i="31" s="1"/>
  <c r="A1206" i="12"/>
  <c r="E504" i="31" s="1"/>
  <c r="W1206" i="12"/>
  <c r="W1205" i="12"/>
  <c r="W1204" i="12"/>
  <c r="W1203" i="12"/>
  <c r="W1202" i="12"/>
  <c r="W1201" i="12"/>
  <c r="W1200" i="12"/>
  <c r="W1199" i="12"/>
  <c r="W1198" i="12"/>
  <c r="W1197" i="12"/>
  <c r="W1196" i="12"/>
  <c r="W1195" i="12"/>
  <c r="W1194" i="12"/>
  <c r="W1193" i="12"/>
  <c r="W1192" i="12"/>
  <c r="W1191" i="12"/>
  <c r="W1190" i="12"/>
  <c r="W1189" i="12"/>
  <c r="W1188" i="12"/>
  <c r="W1187" i="12"/>
  <c r="W1186" i="12"/>
  <c r="W1185" i="12"/>
  <c r="W1184" i="12"/>
  <c r="W1183" i="12"/>
  <c r="W1182" i="12"/>
  <c r="W1181" i="12"/>
  <c r="W1180" i="12"/>
  <c r="W1179" i="12"/>
  <c r="W1178" i="12"/>
  <c r="W1177" i="12"/>
  <c r="W1176" i="12"/>
  <c r="W1175" i="12"/>
  <c r="W1174" i="12"/>
  <c r="W1173" i="12"/>
  <c r="W1172" i="12"/>
  <c r="W1171" i="12"/>
  <c r="W1170" i="12"/>
  <c r="W1169" i="12"/>
  <c r="W1168" i="12"/>
  <c r="W1167" i="12"/>
  <c r="W1166" i="12"/>
  <c r="W1165" i="12"/>
  <c r="W1164" i="12"/>
  <c r="W1163" i="12"/>
  <c r="W1162" i="12"/>
  <c r="W1161" i="12"/>
  <c r="W1160" i="12"/>
  <c r="W1159" i="12"/>
  <c r="W1158" i="12"/>
  <c r="W1157" i="12"/>
  <c r="W1156" i="12"/>
  <c r="W1155" i="12"/>
  <c r="W1154" i="12"/>
  <c r="W1153" i="12"/>
  <c r="W1152" i="12"/>
  <c r="W1151" i="12"/>
  <c r="W1150" i="12"/>
  <c r="W1149" i="12"/>
  <c r="W1148" i="12"/>
  <c r="W1147" i="12"/>
  <c r="W1146" i="12"/>
  <c r="W1145" i="12"/>
  <c r="W1144" i="12"/>
  <c r="W1143" i="12"/>
  <c r="W1142" i="12"/>
  <c r="W1141" i="12"/>
  <c r="W1140" i="12"/>
  <c r="W1139" i="12"/>
  <c r="W1138" i="12"/>
  <c r="W1137" i="12"/>
  <c r="W1136" i="12"/>
  <c r="W1135" i="12"/>
  <c r="W1134" i="12"/>
  <c r="W1133" i="12"/>
  <c r="W1132" i="12"/>
  <c r="W1131" i="12"/>
  <c r="W1130" i="12"/>
  <c r="W1129" i="12"/>
  <c r="W1128" i="12"/>
  <c r="W1127" i="12"/>
  <c r="W1126" i="12"/>
  <c r="W1125" i="12"/>
  <c r="W1124" i="12"/>
  <c r="W1123" i="12"/>
  <c r="W1122" i="12"/>
  <c r="W1121" i="12"/>
  <c r="W1120" i="12"/>
  <c r="W1119" i="12"/>
  <c r="W1118" i="12"/>
  <c r="W1117" i="12"/>
  <c r="W1116" i="12"/>
  <c r="W1115" i="12"/>
  <c r="W1114" i="12"/>
  <c r="W1113" i="12"/>
  <c r="W1112" i="12"/>
  <c r="W1111" i="12"/>
  <c r="W1110" i="12"/>
  <c r="W1109" i="12"/>
  <c r="W1108" i="12"/>
  <c r="W1107" i="12"/>
  <c r="W1106" i="12"/>
  <c r="W1105" i="12"/>
  <c r="W1104" i="12"/>
  <c r="W1103" i="12"/>
  <c r="W1102" i="12"/>
  <c r="W1101" i="12"/>
  <c r="W1100" i="12"/>
  <c r="W1099" i="12"/>
  <c r="W1098" i="12"/>
  <c r="W1097" i="12"/>
  <c r="W1096" i="12"/>
  <c r="W1095" i="12"/>
  <c r="W1094" i="12"/>
  <c r="W1093" i="12"/>
  <c r="W1092" i="12"/>
  <c r="W1091" i="12"/>
  <c r="W1090" i="12"/>
  <c r="W1089" i="12"/>
  <c r="W1088" i="12"/>
  <c r="W1087" i="12"/>
  <c r="W1086" i="12"/>
  <c r="W1085" i="12"/>
  <c r="W1084" i="12"/>
  <c r="W1083" i="12"/>
  <c r="W1082" i="12"/>
  <c r="W1081" i="12"/>
  <c r="W1080" i="12"/>
  <c r="W1079" i="12"/>
  <c r="W1078" i="12"/>
  <c r="W1077" i="12"/>
  <c r="W1076" i="12"/>
  <c r="W1075" i="12"/>
  <c r="W1074" i="12"/>
  <c r="W1073" i="12"/>
  <c r="W1072" i="12"/>
  <c r="W1071" i="12"/>
  <c r="W1070" i="12"/>
  <c r="W1069" i="12"/>
  <c r="W1068" i="12"/>
  <c r="W1067" i="12"/>
  <c r="W1066" i="12"/>
  <c r="W1065" i="12"/>
  <c r="W1064" i="12"/>
  <c r="W1063" i="12"/>
  <c r="W1062" i="12"/>
  <c r="W1061" i="12"/>
  <c r="W1060" i="12"/>
  <c r="W1059" i="12"/>
  <c r="W1058" i="12"/>
  <c r="W1057" i="12"/>
  <c r="W1056" i="12"/>
  <c r="W1055" i="12"/>
  <c r="W1054" i="12"/>
  <c r="W1053" i="12"/>
  <c r="W1052" i="12"/>
  <c r="W1051" i="12"/>
  <c r="W1050" i="12"/>
  <c r="W1049" i="12"/>
  <c r="W1048" i="12"/>
  <c r="W1047" i="12"/>
  <c r="W1046" i="12"/>
  <c r="W1045" i="12"/>
  <c r="W1044" i="12"/>
  <c r="W1043" i="12"/>
  <c r="W1042" i="12"/>
  <c r="W1041" i="12"/>
  <c r="W1040" i="12"/>
  <c r="W1039" i="12"/>
  <c r="W1038" i="12"/>
  <c r="W1037" i="12"/>
  <c r="W1036" i="12"/>
  <c r="W1035" i="12"/>
  <c r="W1034" i="12"/>
  <c r="W1033" i="12"/>
  <c r="W1032" i="12"/>
  <c r="W1031" i="12"/>
  <c r="W1030" i="12"/>
  <c r="W1029" i="12"/>
  <c r="W1028" i="12"/>
  <c r="W1027" i="12"/>
  <c r="W1026" i="12"/>
  <c r="W1025" i="12"/>
  <c r="W1024" i="12"/>
  <c r="W1023" i="12"/>
  <c r="W1022" i="12"/>
  <c r="W1021" i="12"/>
  <c r="W1020" i="12"/>
  <c r="W1019" i="12"/>
  <c r="W1018" i="12"/>
  <c r="W1017" i="12"/>
  <c r="W1016" i="12"/>
  <c r="W1015" i="12"/>
  <c r="W1014" i="12"/>
  <c r="W1013" i="12"/>
  <c r="A1008" i="12"/>
  <c r="A1009" i="12"/>
  <c r="A1010" i="12"/>
  <c r="A1011" i="12"/>
  <c r="A1012" i="12"/>
  <c r="A1007" i="12"/>
  <c r="W1012" i="12"/>
  <c r="K1012" i="12"/>
  <c r="C108" i="9" s="1"/>
  <c r="J1012" i="12"/>
  <c r="A305" i="60" s="1"/>
  <c r="R1007" i="5" s="1"/>
  <c r="A128" i="14" s="1"/>
  <c r="W1011" i="12"/>
  <c r="K1011" i="12"/>
  <c r="B304" i="60" s="1"/>
  <c r="J1011" i="12"/>
  <c r="A304" i="60" s="1"/>
  <c r="R1006" i="5" s="1"/>
  <c r="A127" i="14" s="1"/>
  <c r="W1010" i="12"/>
  <c r="K1010" i="12"/>
  <c r="C106" i="9" s="1"/>
  <c r="J1010" i="12"/>
  <c r="B106" i="9" s="1"/>
  <c r="W1009" i="12"/>
  <c r="K1009" i="12"/>
  <c r="B303" i="60" s="1"/>
  <c r="J1009" i="12"/>
  <c r="A303" i="60" s="1"/>
  <c r="R1005" i="5" s="1"/>
  <c r="A126" i="14" s="1"/>
  <c r="W1008" i="12"/>
  <c r="K1008" i="12"/>
  <c r="B302" i="60" s="1"/>
  <c r="J1008" i="12"/>
  <c r="B104" i="9" s="1"/>
  <c r="W1007" i="12"/>
  <c r="K1007" i="12"/>
  <c r="B319" i="40" s="1"/>
  <c r="J1007" i="12"/>
  <c r="B154" i="10" s="1"/>
  <c r="W1003" i="12"/>
  <c r="J7" i="5"/>
  <c r="K7" i="5"/>
  <c r="L7" i="5"/>
  <c r="M7" i="5"/>
  <c r="N7" i="5"/>
  <c r="E7" i="5"/>
  <c r="F7" i="5"/>
  <c r="G7" i="5"/>
  <c r="H7" i="5"/>
  <c r="D7" i="5"/>
  <c r="D8" i="5" s="1"/>
  <c r="W3"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E44" i="31" s="1"/>
  <c r="A47" i="12"/>
  <c r="A48" i="12"/>
  <c r="A49" i="12"/>
  <c r="A50" i="12"/>
  <c r="A51" i="12"/>
  <c r="A52" i="12"/>
  <c r="A53" i="12"/>
  <c r="A54" i="12"/>
  <c r="A55" i="12"/>
  <c r="A56" i="12"/>
  <c r="A57" i="12"/>
  <c r="A58" i="12"/>
  <c r="J58" i="30" s="1"/>
  <c r="A59" i="12"/>
  <c r="A60" i="12"/>
  <c r="A61" i="12"/>
  <c r="A62" i="12"/>
  <c r="A63" i="12"/>
  <c r="A64" i="12"/>
  <c r="A65" i="12"/>
  <c r="A66" i="12"/>
  <c r="A67" i="12"/>
  <c r="A68" i="12"/>
  <c r="A69" i="12"/>
  <c r="A70" i="12"/>
  <c r="J70" i="30" s="1"/>
  <c r="A71" i="12"/>
  <c r="A72" i="12"/>
  <c r="A73" i="12"/>
  <c r="A74" i="12"/>
  <c r="A75" i="12"/>
  <c r="A76" i="12"/>
  <c r="A77" i="12"/>
  <c r="A78" i="12"/>
  <c r="A79" i="12"/>
  <c r="A80" i="12"/>
  <c r="A81" i="12"/>
  <c r="A82" i="12"/>
  <c r="J82" i="30" s="1"/>
  <c r="A83" i="12"/>
  <c r="A84" i="12"/>
  <c r="A85" i="12"/>
  <c r="A86" i="12"/>
  <c r="A87" i="12"/>
  <c r="A88" i="12"/>
  <c r="A89" i="12"/>
  <c r="A90" i="12"/>
  <c r="A91" i="12"/>
  <c r="A92" i="12"/>
  <c r="A93" i="12"/>
  <c r="A94" i="12"/>
  <c r="L93" i="30" s="1"/>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L165" i="28" s="1"/>
  <c r="A168" i="12"/>
  <c r="A169" i="12"/>
  <c r="A170" i="12"/>
  <c r="A171" i="12"/>
  <c r="A172" i="12"/>
  <c r="A173" i="12"/>
  <c r="A174" i="12"/>
  <c r="A175" i="12"/>
  <c r="A176" i="12"/>
  <c r="A177" i="12"/>
  <c r="A178" i="12"/>
  <c r="A179" i="12"/>
  <c r="L177" i="28" s="1"/>
  <c r="A180" i="12"/>
  <c r="A181" i="12"/>
  <c r="A182" i="12"/>
  <c r="A183" i="12"/>
  <c r="A184" i="12"/>
  <c r="A185" i="12"/>
  <c r="A186" i="12"/>
  <c r="A187" i="12"/>
  <c r="A188" i="12"/>
  <c r="A189" i="12"/>
  <c r="A190" i="12"/>
  <c r="A191" i="12"/>
  <c r="L189" i="28" s="1"/>
  <c r="A192" i="12"/>
  <c r="A193" i="12"/>
  <c r="A194" i="12"/>
  <c r="A195" i="12"/>
  <c r="A196" i="12"/>
  <c r="A197" i="12"/>
  <c r="A198" i="12"/>
  <c r="A199" i="12"/>
  <c r="A200" i="12"/>
  <c r="A201" i="12"/>
  <c r="A202" i="12"/>
  <c r="A203" i="12"/>
  <c r="L201" i="28" s="1"/>
  <c r="A204" i="12"/>
  <c r="A205" i="12"/>
  <c r="A206" i="12"/>
  <c r="A8" i="12"/>
  <c r="P6" i="28" s="1"/>
  <c r="A9" i="12"/>
  <c r="A10" i="12"/>
  <c r="A7" i="12"/>
  <c r="U4" i="48"/>
  <c r="U4" i="32"/>
  <c r="U4" i="33"/>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P46" i="48" s="1"/>
  <c r="G37" i="12"/>
  <c r="G38" i="12"/>
  <c r="G39" i="12"/>
  <c r="G40" i="12"/>
  <c r="G41" i="12"/>
  <c r="G42" i="12"/>
  <c r="G43" i="12"/>
  <c r="G44" i="12"/>
  <c r="G45" i="12"/>
  <c r="G46" i="12"/>
  <c r="G47" i="12"/>
  <c r="G48" i="12"/>
  <c r="G49" i="12"/>
  <c r="G50" i="12"/>
  <c r="G51" i="12"/>
  <c r="G52" i="12"/>
  <c r="G53" i="12"/>
  <c r="G54" i="12"/>
  <c r="G55" i="12"/>
  <c r="G56" i="12"/>
  <c r="G57" i="12"/>
  <c r="G58" i="12"/>
  <c r="G59" i="12"/>
  <c r="G60" i="12"/>
  <c r="E22" i="48" s="1"/>
  <c r="G61" i="12"/>
  <c r="G62" i="12"/>
  <c r="G63" i="12"/>
  <c r="G64" i="12"/>
  <c r="G65" i="12"/>
  <c r="G66" i="12"/>
  <c r="G67" i="12"/>
  <c r="G68" i="12"/>
  <c r="G69" i="12"/>
  <c r="G70" i="12"/>
  <c r="G71" i="12"/>
  <c r="G72" i="12"/>
  <c r="P36" i="33" s="1"/>
  <c r="G73" i="12"/>
  <c r="G74" i="12"/>
  <c r="G75" i="12"/>
  <c r="G76" i="12"/>
  <c r="G77" i="12"/>
  <c r="G78" i="12"/>
  <c r="G79" i="12"/>
  <c r="G80" i="12"/>
  <c r="G81" i="12"/>
  <c r="G82" i="12"/>
  <c r="G83" i="12"/>
  <c r="G84" i="12"/>
  <c r="P54" i="32" s="1"/>
  <c r="G85" i="12"/>
  <c r="G86" i="12"/>
  <c r="G87" i="12"/>
  <c r="G88" i="12"/>
  <c r="G89" i="12"/>
  <c r="G90" i="12"/>
  <c r="G91" i="12"/>
  <c r="G92" i="12"/>
  <c r="G93" i="12"/>
  <c r="G94" i="12"/>
  <c r="G95" i="12"/>
  <c r="G96" i="12"/>
  <c r="C94" i="48" s="1"/>
  <c r="G97" i="12"/>
  <c r="G98" i="12"/>
  <c r="G99" i="12"/>
  <c r="G100" i="12"/>
  <c r="G101" i="12"/>
  <c r="G102" i="12"/>
  <c r="G103" i="12"/>
  <c r="G104" i="12"/>
  <c r="G105" i="12"/>
  <c r="G106" i="12"/>
  <c r="G107" i="12"/>
  <c r="G108" i="12"/>
  <c r="O106" i="48" s="1"/>
  <c r="G109" i="12"/>
  <c r="G110" i="12"/>
  <c r="G111" i="12"/>
  <c r="G112" i="12"/>
  <c r="G113" i="12"/>
  <c r="G114" i="12"/>
  <c r="G115" i="12"/>
  <c r="G116" i="12"/>
  <c r="G117" i="12"/>
  <c r="G118" i="12"/>
  <c r="G119" i="12"/>
  <c r="G120" i="12"/>
  <c r="G118" i="33" s="1"/>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8" i="12"/>
  <c r="G9" i="12"/>
  <c r="G10" i="12"/>
  <c r="G7" i="12"/>
  <c r="J11" i="12"/>
  <c r="K11" i="12"/>
  <c r="B9" i="60" s="1"/>
  <c r="J12" i="12"/>
  <c r="K12" i="12"/>
  <c r="B10" i="60" s="1"/>
  <c r="J13" i="12"/>
  <c r="K13" i="12"/>
  <c r="J14" i="12"/>
  <c r="K14" i="12"/>
  <c r="J15" i="12"/>
  <c r="K15" i="12"/>
  <c r="J16" i="12"/>
  <c r="K16" i="12"/>
  <c r="J17" i="12"/>
  <c r="K17" i="12"/>
  <c r="J18" i="12"/>
  <c r="K18" i="12"/>
  <c r="J19" i="12"/>
  <c r="K19" i="12"/>
  <c r="J20" i="12"/>
  <c r="K20" i="12"/>
  <c r="J21" i="12"/>
  <c r="E22" i="49" s="1"/>
  <c r="K21" i="12"/>
  <c r="F22" i="49" s="1"/>
  <c r="J22" i="12"/>
  <c r="K22" i="12"/>
  <c r="J23" i="12"/>
  <c r="K23" i="12"/>
  <c r="J24" i="12"/>
  <c r="K24" i="12"/>
  <c r="J25" i="12"/>
  <c r="K25" i="12"/>
  <c r="J26" i="12"/>
  <c r="E28" i="49" s="1"/>
  <c r="K26" i="12"/>
  <c r="F28" i="49" s="1"/>
  <c r="J27" i="12"/>
  <c r="E29" i="49" s="1"/>
  <c r="K27" i="12"/>
  <c r="F29" i="49" s="1"/>
  <c r="J28" i="12"/>
  <c r="K28" i="12"/>
  <c r="J29" i="12"/>
  <c r="K29" i="12"/>
  <c r="J30" i="12"/>
  <c r="K30" i="12"/>
  <c r="J31" i="12"/>
  <c r="K31" i="12"/>
  <c r="J32" i="12"/>
  <c r="K32" i="12"/>
  <c r="J33" i="12"/>
  <c r="E34" i="49" s="1"/>
  <c r="K33" i="12"/>
  <c r="F34" i="49" s="1"/>
  <c r="J34" i="12"/>
  <c r="K34" i="12"/>
  <c r="J35" i="12"/>
  <c r="K35" i="12"/>
  <c r="J36" i="12"/>
  <c r="K36" i="12"/>
  <c r="J37" i="12"/>
  <c r="K37" i="12"/>
  <c r="J38" i="12"/>
  <c r="K38" i="12"/>
  <c r="J39" i="12"/>
  <c r="E39" i="49" s="1"/>
  <c r="K39" i="12"/>
  <c r="F39" i="49" s="1"/>
  <c r="J40" i="12"/>
  <c r="K40" i="12"/>
  <c r="J41" i="12"/>
  <c r="K41" i="12"/>
  <c r="J42" i="12"/>
  <c r="K42" i="12"/>
  <c r="J43" i="12"/>
  <c r="K43" i="12"/>
  <c r="J44" i="12"/>
  <c r="K44" i="12"/>
  <c r="J45" i="12"/>
  <c r="E45" i="49" s="1"/>
  <c r="K45" i="12"/>
  <c r="F45" i="49" s="1"/>
  <c r="J46" i="12"/>
  <c r="E46" i="49" s="1"/>
  <c r="K46" i="12"/>
  <c r="F46" i="49" s="1"/>
  <c r="J47" i="12"/>
  <c r="K47" i="12"/>
  <c r="J48" i="12"/>
  <c r="K48" i="12"/>
  <c r="J49" i="12"/>
  <c r="K49" i="12"/>
  <c r="J50" i="12"/>
  <c r="K50" i="12"/>
  <c r="J51" i="12"/>
  <c r="K51" i="12"/>
  <c r="J52" i="12"/>
  <c r="K52" i="12"/>
  <c r="J53" i="12"/>
  <c r="K53" i="12"/>
  <c r="J54" i="12"/>
  <c r="E53" i="49" s="1"/>
  <c r="K54" i="12"/>
  <c r="J55" i="12"/>
  <c r="K55" i="12"/>
  <c r="J56" i="12"/>
  <c r="E54" i="49" s="1"/>
  <c r="K56" i="12"/>
  <c r="F54" i="49" s="1"/>
  <c r="J57" i="12"/>
  <c r="E55" i="49" s="1"/>
  <c r="K57" i="12"/>
  <c r="F55" i="49" s="1"/>
  <c r="J58" i="12"/>
  <c r="K58" i="12"/>
  <c r="J59" i="12"/>
  <c r="E57" i="49" s="1"/>
  <c r="K59" i="12"/>
  <c r="F57" i="49" s="1"/>
  <c r="J60" i="12"/>
  <c r="E58" i="49" s="1"/>
  <c r="K60" i="12"/>
  <c r="J61" i="12"/>
  <c r="K61" i="12"/>
  <c r="J62" i="12"/>
  <c r="K62" i="12"/>
  <c r="J63" i="12"/>
  <c r="K63" i="12"/>
  <c r="J64" i="12"/>
  <c r="K64" i="12"/>
  <c r="J65" i="12"/>
  <c r="K65" i="12"/>
  <c r="J66" i="12"/>
  <c r="K66" i="12"/>
  <c r="J67" i="12"/>
  <c r="K67" i="12"/>
  <c r="J68" i="12"/>
  <c r="K68" i="12"/>
  <c r="J69" i="12"/>
  <c r="K69" i="12"/>
  <c r="J70" i="12"/>
  <c r="K70" i="12"/>
  <c r="J71" i="12"/>
  <c r="K71" i="12"/>
  <c r="J72" i="12"/>
  <c r="E151" i="49" s="1"/>
  <c r="K72" i="12"/>
  <c r="J73" i="12"/>
  <c r="K73" i="12"/>
  <c r="J74" i="12"/>
  <c r="K74" i="12"/>
  <c r="J75" i="12"/>
  <c r="K75" i="12"/>
  <c r="J76" i="12"/>
  <c r="E138" i="49" s="1"/>
  <c r="K76" i="12"/>
  <c r="F138" i="49" s="1"/>
  <c r="J77" i="12"/>
  <c r="K77" i="12"/>
  <c r="J78" i="12"/>
  <c r="E146" i="49" s="1"/>
  <c r="K78" i="12"/>
  <c r="J79" i="12"/>
  <c r="E145" i="49" s="1"/>
  <c r="K79" i="12"/>
  <c r="J80" i="12"/>
  <c r="E154" i="49" s="1"/>
  <c r="K80" i="12"/>
  <c r="F154" i="49" s="1"/>
  <c r="J81" i="12"/>
  <c r="E66" i="49" s="1"/>
  <c r="K81" i="12"/>
  <c r="F66" i="49" s="1"/>
  <c r="J82" i="12"/>
  <c r="E65" i="49" s="1"/>
  <c r="K82" i="12"/>
  <c r="F65" i="49" s="1"/>
  <c r="J83" i="12"/>
  <c r="K83" i="12"/>
  <c r="J84" i="12"/>
  <c r="K84" i="12"/>
  <c r="J85" i="12"/>
  <c r="E134" i="49" s="1"/>
  <c r="K85" i="12"/>
  <c r="J86" i="12"/>
  <c r="K86" i="12"/>
  <c r="J87" i="12"/>
  <c r="K87" i="12"/>
  <c r="J88" i="12"/>
  <c r="K88" i="12"/>
  <c r="J89" i="12"/>
  <c r="E136" i="49" s="1"/>
  <c r="K89" i="12"/>
  <c r="F136" i="49" s="1"/>
  <c r="J90" i="12"/>
  <c r="K90" i="12"/>
  <c r="J91" i="12"/>
  <c r="K91" i="12"/>
  <c r="J92" i="12"/>
  <c r="K92" i="12"/>
  <c r="J93" i="12"/>
  <c r="K93" i="12"/>
  <c r="J94" i="12"/>
  <c r="K94" i="12"/>
  <c r="J95" i="12"/>
  <c r="K95" i="12"/>
  <c r="J96" i="12"/>
  <c r="K96" i="12"/>
  <c r="J97" i="12"/>
  <c r="K97" i="12"/>
  <c r="J98" i="12"/>
  <c r="E137" i="49" s="1"/>
  <c r="K98" i="12"/>
  <c r="F137" i="49" s="1"/>
  <c r="J99" i="12"/>
  <c r="E140" i="49" s="1"/>
  <c r="K99" i="12"/>
  <c r="F140" i="49" s="1"/>
  <c r="J100" i="12"/>
  <c r="K100" i="12"/>
  <c r="J101" i="12"/>
  <c r="K101" i="12"/>
  <c r="J102" i="12"/>
  <c r="K102" i="12"/>
  <c r="J103" i="12"/>
  <c r="K103" i="12"/>
  <c r="J104" i="12"/>
  <c r="E139" i="49" s="1"/>
  <c r="K104" i="12"/>
  <c r="F139" i="49" s="1"/>
  <c r="J105" i="12"/>
  <c r="K105" i="12"/>
  <c r="J106" i="12"/>
  <c r="K106" i="12"/>
  <c r="J107" i="12"/>
  <c r="K107" i="12"/>
  <c r="J108" i="12"/>
  <c r="K108" i="12"/>
  <c r="J109" i="12"/>
  <c r="K109" i="12"/>
  <c r="J110" i="12"/>
  <c r="K110" i="12"/>
  <c r="J111" i="12"/>
  <c r="K111" i="12"/>
  <c r="J112" i="12"/>
  <c r="K112" i="12"/>
  <c r="J113" i="12"/>
  <c r="K113" i="12"/>
  <c r="J114" i="12"/>
  <c r="K114" i="12"/>
  <c r="J115" i="12"/>
  <c r="K115" i="12"/>
  <c r="J116" i="12"/>
  <c r="K116" i="12"/>
  <c r="J117" i="12"/>
  <c r="K117" i="12"/>
  <c r="J118" i="12"/>
  <c r="K118" i="12"/>
  <c r="J119" i="12"/>
  <c r="K119" i="12"/>
  <c r="J120" i="12"/>
  <c r="K120" i="12"/>
  <c r="J121" i="12"/>
  <c r="K121" i="12"/>
  <c r="J122" i="12"/>
  <c r="K122" i="12"/>
  <c r="J123" i="12"/>
  <c r="K123" i="12"/>
  <c r="J124" i="12"/>
  <c r="K124" i="12"/>
  <c r="J125" i="12"/>
  <c r="K125" i="12"/>
  <c r="J126" i="12"/>
  <c r="K126" i="12"/>
  <c r="J127" i="12"/>
  <c r="K127" i="12"/>
  <c r="J128" i="12"/>
  <c r="K128" i="12"/>
  <c r="J129" i="12"/>
  <c r="K129" i="12"/>
  <c r="J130" i="12"/>
  <c r="K130" i="12"/>
  <c r="J131" i="12"/>
  <c r="K131" i="12"/>
  <c r="J132" i="12"/>
  <c r="K132" i="12"/>
  <c r="J133" i="12"/>
  <c r="K133" i="12"/>
  <c r="J134" i="12"/>
  <c r="K134" i="12"/>
  <c r="J135" i="12"/>
  <c r="K135" i="12"/>
  <c r="J136" i="12"/>
  <c r="K136" i="12"/>
  <c r="J137" i="12"/>
  <c r="K137" i="12"/>
  <c r="J138" i="12"/>
  <c r="K138" i="12"/>
  <c r="J139" i="12"/>
  <c r="K139" i="12"/>
  <c r="J140" i="12"/>
  <c r="K140" i="12"/>
  <c r="J141" i="12"/>
  <c r="K141" i="12"/>
  <c r="J142" i="12"/>
  <c r="K142" i="12"/>
  <c r="J143" i="12"/>
  <c r="K143" i="12"/>
  <c r="J144" i="12"/>
  <c r="K144" i="12"/>
  <c r="J145" i="12"/>
  <c r="K145" i="12"/>
  <c r="J146" i="12"/>
  <c r="K146" i="12"/>
  <c r="J147" i="12"/>
  <c r="K147" i="12"/>
  <c r="J148" i="12"/>
  <c r="K148" i="12"/>
  <c r="J149" i="12"/>
  <c r="K149" i="12"/>
  <c r="J150" i="12"/>
  <c r="K150" i="12"/>
  <c r="J151" i="12"/>
  <c r="K151" i="12"/>
  <c r="J152" i="12"/>
  <c r="K152" i="12"/>
  <c r="J153" i="12"/>
  <c r="K153" i="12"/>
  <c r="J154" i="12"/>
  <c r="K154" i="12"/>
  <c r="J155" i="12"/>
  <c r="K155" i="12"/>
  <c r="J156" i="12"/>
  <c r="K156" i="12"/>
  <c r="J157" i="12"/>
  <c r="K157" i="12"/>
  <c r="J158" i="12"/>
  <c r="K158" i="12"/>
  <c r="J159" i="12"/>
  <c r="K159" i="12"/>
  <c r="J160" i="12"/>
  <c r="K160" i="12"/>
  <c r="J161" i="12"/>
  <c r="K161" i="12"/>
  <c r="J162" i="12"/>
  <c r="K162" i="12"/>
  <c r="J163" i="12"/>
  <c r="K163" i="12"/>
  <c r="J164" i="12"/>
  <c r="K164" i="12"/>
  <c r="J165" i="12"/>
  <c r="K165" i="12"/>
  <c r="J166" i="12"/>
  <c r="K166" i="12"/>
  <c r="J167" i="12"/>
  <c r="B164" i="17" s="1"/>
  <c r="K167" i="12"/>
  <c r="C164" i="17" s="1"/>
  <c r="J168" i="12"/>
  <c r="B165" i="17" s="1"/>
  <c r="K168" i="12"/>
  <c r="K51" i="9" s="1"/>
  <c r="J169" i="12"/>
  <c r="B166" i="17" s="1"/>
  <c r="K169" i="12"/>
  <c r="F160" i="45" s="1"/>
  <c r="J170" i="12"/>
  <c r="J53" i="9" s="1"/>
  <c r="K170" i="12"/>
  <c r="K53" i="9" s="1"/>
  <c r="J171" i="12"/>
  <c r="J54" i="9" s="1"/>
  <c r="K171" i="12"/>
  <c r="C168" i="17" s="1"/>
  <c r="J172" i="12"/>
  <c r="B169" i="17" s="1"/>
  <c r="K172" i="12"/>
  <c r="C169" i="17" s="1"/>
  <c r="J173" i="12"/>
  <c r="B170" i="17" s="1"/>
  <c r="K173" i="12"/>
  <c r="C170" i="17" s="1"/>
  <c r="J174" i="12"/>
  <c r="B171" i="17" s="1"/>
  <c r="K174" i="12"/>
  <c r="B171" i="40" s="1"/>
  <c r="J175" i="12"/>
  <c r="B172" i="17" s="1"/>
  <c r="K175" i="12"/>
  <c r="C172" i="17" s="1"/>
  <c r="J176" i="12"/>
  <c r="J59" i="9" s="1"/>
  <c r="K176" i="12"/>
  <c r="K59" i="9" s="1"/>
  <c r="J177" i="12"/>
  <c r="J60" i="9" s="1"/>
  <c r="K177" i="12"/>
  <c r="C174" i="17" s="1"/>
  <c r="J178" i="12"/>
  <c r="J61" i="9" s="1"/>
  <c r="K178" i="12"/>
  <c r="K61" i="9" s="1"/>
  <c r="J179" i="12"/>
  <c r="B176" i="17" s="1"/>
  <c r="K179" i="12"/>
  <c r="C176" i="17" s="1"/>
  <c r="J180" i="12"/>
  <c r="B177" i="17" s="1"/>
  <c r="K180" i="12"/>
  <c r="B177" i="40" s="1"/>
  <c r="J181" i="12"/>
  <c r="B178" i="17" s="1"/>
  <c r="K181" i="12"/>
  <c r="F178" i="49" s="1"/>
  <c r="J182" i="12"/>
  <c r="J65" i="9" s="1"/>
  <c r="K182" i="12"/>
  <c r="K65" i="9" s="1"/>
  <c r="J183" i="12"/>
  <c r="J66" i="9" s="1"/>
  <c r="K183" i="12"/>
  <c r="C180" i="17" s="1"/>
  <c r="J184" i="12"/>
  <c r="B181" i="17" s="1"/>
  <c r="K184" i="12"/>
  <c r="F181" i="49" s="1"/>
  <c r="J185" i="12"/>
  <c r="B182" i="17" s="1"/>
  <c r="K185" i="12"/>
  <c r="C182" i="17" s="1"/>
  <c r="J186" i="12"/>
  <c r="B183" i="17" s="1"/>
  <c r="K186" i="12"/>
  <c r="F183" i="49" s="1"/>
  <c r="J187" i="12"/>
  <c r="B184" i="17" s="1"/>
  <c r="K187" i="12"/>
  <c r="F178" i="46" s="1"/>
  <c r="J188" i="12"/>
  <c r="K188" i="12"/>
  <c r="J189" i="12"/>
  <c r="K189" i="12"/>
  <c r="C186" i="17" s="1"/>
  <c r="J190" i="12"/>
  <c r="K190" i="12"/>
  <c r="J191" i="12"/>
  <c r="K191" i="12"/>
  <c r="C188" i="17" s="1"/>
  <c r="J192" i="12"/>
  <c r="B189" i="17" s="1"/>
  <c r="K192" i="12"/>
  <c r="F189" i="49" s="1"/>
  <c r="J193" i="12"/>
  <c r="B190" i="17" s="1"/>
  <c r="K193" i="12"/>
  <c r="F185" i="47" s="1"/>
  <c r="J194" i="12"/>
  <c r="K194" i="12"/>
  <c r="J195" i="12"/>
  <c r="K195" i="12"/>
  <c r="C192" i="17" s="1"/>
  <c r="J196" i="12"/>
  <c r="K196" i="12"/>
  <c r="J197" i="12"/>
  <c r="B194" i="17" s="1"/>
  <c r="K197" i="12"/>
  <c r="C194" i="17" s="1"/>
  <c r="J198" i="12"/>
  <c r="B195" i="17" s="1"/>
  <c r="K198" i="12"/>
  <c r="B195" i="40" s="1"/>
  <c r="J199" i="12"/>
  <c r="B196" i="17" s="1"/>
  <c r="K199" i="12"/>
  <c r="F196" i="49" s="1"/>
  <c r="J200" i="12"/>
  <c r="K200" i="12"/>
  <c r="J201" i="12"/>
  <c r="K201" i="12"/>
  <c r="C198" i="17" s="1"/>
  <c r="J202" i="12"/>
  <c r="B199" i="17" s="1"/>
  <c r="K202" i="12"/>
  <c r="J203" i="12"/>
  <c r="B200" i="17" s="1"/>
  <c r="K203" i="12"/>
  <c r="C200" i="17" s="1"/>
  <c r="J204" i="12"/>
  <c r="B201" i="17" s="1"/>
  <c r="K204" i="12"/>
  <c r="C90" i="9" s="1"/>
  <c r="J205" i="12"/>
  <c r="B202" i="17" s="1"/>
  <c r="K205" i="12"/>
  <c r="B202" i="40" s="1"/>
  <c r="J206" i="12"/>
  <c r="K206" i="12"/>
  <c r="J7" i="12"/>
  <c r="J8" i="12"/>
  <c r="A11" i="60" s="1"/>
  <c r="K8" i="12"/>
  <c r="B11" i="60" s="1"/>
  <c r="J9" i="12"/>
  <c r="K9" i="12"/>
  <c r="J10" i="12"/>
  <c r="K10" i="12"/>
  <c r="K7" i="12"/>
  <c r="B71" i="40" s="1"/>
  <c r="U4" i="34"/>
  <c r="C53" i="41"/>
  <c r="C54" i="41"/>
  <c r="C55" i="41"/>
  <c r="C56" i="41"/>
  <c r="C57" i="41"/>
  <c r="C58" i="41"/>
  <c r="C59" i="41"/>
  <c r="C60" i="41"/>
  <c r="C61" i="41"/>
  <c r="C62" i="41"/>
  <c r="B62" i="41"/>
  <c r="X62" i="41" s="1"/>
  <c r="B61" i="41"/>
  <c r="X61" i="41" s="1"/>
  <c r="B60" i="41"/>
  <c r="X60" i="41" s="1"/>
  <c r="B59" i="41"/>
  <c r="X59" i="41" s="1"/>
  <c r="B58" i="41"/>
  <c r="X58" i="41" s="1"/>
  <c r="B57" i="41"/>
  <c r="X57" i="41" s="1"/>
  <c r="B56" i="41"/>
  <c r="A56" i="41" s="1"/>
  <c r="B55" i="41"/>
  <c r="B53" i="41"/>
  <c r="B54" i="41"/>
  <c r="X54" i="41" s="1"/>
  <c r="E4" i="5"/>
  <c r="E8" i="5" s="1"/>
  <c r="F4" i="5"/>
  <c r="G4" i="5"/>
  <c r="H4" i="5"/>
  <c r="J4" i="5"/>
  <c r="K4" i="5"/>
  <c r="L4" i="5"/>
  <c r="M4" i="5"/>
  <c r="N4" i="5"/>
  <c r="E5" i="5"/>
  <c r="F5" i="5"/>
  <c r="F8" i="5" s="1"/>
  <c r="G5" i="5"/>
  <c r="G8" i="5" s="1"/>
  <c r="G13" i="41" s="1"/>
  <c r="H5" i="5"/>
  <c r="J5" i="5"/>
  <c r="K5" i="5"/>
  <c r="L5" i="5"/>
  <c r="M5" i="5"/>
  <c r="N5" i="5"/>
  <c r="E6" i="5"/>
  <c r="F6" i="5"/>
  <c r="G6" i="5"/>
  <c r="H6" i="5"/>
  <c r="J6" i="5"/>
  <c r="K6" i="5"/>
  <c r="L6" i="5"/>
  <c r="M6" i="5"/>
  <c r="N6" i="5"/>
  <c r="E9" i="5"/>
  <c r="F9" i="5"/>
  <c r="G9" i="5"/>
  <c r="H9" i="5"/>
  <c r="H13" i="5" s="1"/>
  <c r="J9" i="5"/>
  <c r="K9" i="5"/>
  <c r="L9" i="5"/>
  <c r="M9" i="5"/>
  <c r="N9" i="5"/>
  <c r="E10" i="5"/>
  <c r="F10" i="5"/>
  <c r="F13" i="5" s="1"/>
  <c r="G10" i="5"/>
  <c r="H10" i="5"/>
  <c r="J10" i="5"/>
  <c r="K10" i="5"/>
  <c r="L10" i="5"/>
  <c r="M10" i="5"/>
  <c r="N10" i="5"/>
  <c r="E11" i="5"/>
  <c r="E13" i="5" s="1"/>
  <c r="F11" i="5"/>
  <c r="G11" i="5"/>
  <c r="G13" i="5" s="1"/>
  <c r="H11" i="5"/>
  <c r="J11" i="5"/>
  <c r="K11" i="5"/>
  <c r="L11" i="5"/>
  <c r="M11" i="5"/>
  <c r="N11" i="5"/>
  <c r="E12" i="5"/>
  <c r="F12" i="5"/>
  <c r="G12" i="5"/>
  <c r="H12" i="5"/>
  <c r="J12" i="5"/>
  <c r="K12" i="5"/>
  <c r="L12" i="5"/>
  <c r="M12" i="5"/>
  <c r="N12" i="5"/>
  <c r="E14" i="5"/>
  <c r="F14" i="5"/>
  <c r="G14" i="5"/>
  <c r="G18" i="5" s="1"/>
  <c r="H14" i="5"/>
  <c r="H18" i="5" s="1"/>
  <c r="J14" i="5"/>
  <c r="K14" i="5"/>
  <c r="L14" i="5"/>
  <c r="M14" i="5"/>
  <c r="N14" i="5"/>
  <c r="E15" i="5"/>
  <c r="F15" i="5"/>
  <c r="G15" i="5"/>
  <c r="H15" i="5"/>
  <c r="J15" i="5"/>
  <c r="K15" i="5"/>
  <c r="L15" i="5"/>
  <c r="M15" i="5"/>
  <c r="N15" i="5"/>
  <c r="N18" i="5" s="1"/>
  <c r="N9" i="41" s="1"/>
  <c r="E16" i="5"/>
  <c r="F16" i="5"/>
  <c r="F18" i="5" s="1"/>
  <c r="G16" i="5"/>
  <c r="H16" i="5"/>
  <c r="J16" i="5"/>
  <c r="K16" i="5"/>
  <c r="L16" i="5"/>
  <c r="M16" i="5"/>
  <c r="N16" i="5"/>
  <c r="E17" i="5"/>
  <c r="F17" i="5"/>
  <c r="G17" i="5"/>
  <c r="H17" i="5"/>
  <c r="J17" i="5"/>
  <c r="K17" i="5"/>
  <c r="L17" i="5"/>
  <c r="M17" i="5"/>
  <c r="N17" i="5"/>
  <c r="E19" i="5"/>
  <c r="F19" i="5"/>
  <c r="G19" i="5"/>
  <c r="G23" i="5" s="1"/>
  <c r="H19" i="5"/>
  <c r="H23" i="5" s="1"/>
  <c r="J19" i="5"/>
  <c r="K19" i="5"/>
  <c r="L19" i="5"/>
  <c r="M19" i="5"/>
  <c r="N19" i="5"/>
  <c r="E20" i="5"/>
  <c r="F20" i="5"/>
  <c r="F23" i="5" s="1"/>
  <c r="G20" i="5"/>
  <c r="H20" i="5"/>
  <c r="J20" i="5"/>
  <c r="J23" i="5" s="1"/>
  <c r="K20" i="5"/>
  <c r="L20" i="5"/>
  <c r="M20" i="5"/>
  <c r="N20" i="5"/>
  <c r="E21" i="5"/>
  <c r="F21" i="5"/>
  <c r="G21" i="5"/>
  <c r="H21" i="5"/>
  <c r="J21" i="5"/>
  <c r="K21" i="5"/>
  <c r="L21" i="5"/>
  <c r="M21" i="5"/>
  <c r="N21" i="5"/>
  <c r="E22" i="5"/>
  <c r="F22" i="5"/>
  <c r="G22" i="5"/>
  <c r="H22" i="5"/>
  <c r="J22" i="5"/>
  <c r="K22" i="5"/>
  <c r="L22" i="5"/>
  <c r="L23" i="5" s="1"/>
  <c r="M22" i="5"/>
  <c r="M23" i="5" s="1"/>
  <c r="N22" i="5"/>
  <c r="E23" i="5"/>
  <c r="N23" i="5"/>
  <c r="E24" i="5"/>
  <c r="F24" i="5"/>
  <c r="G24" i="5"/>
  <c r="G28" i="5" s="1"/>
  <c r="H24" i="5"/>
  <c r="H28" i="5" s="1"/>
  <c r="J24" i="5"/>
  <c r="K24" i="5"/>
  <c r="L24" i="5"/>
  <c r="L28" i="5" s="1"/>
  <c r="M24" i="5"/>
  <c r="N24" i="5"/>
  <c r="E25" i="5"/>
  <c r="F25" i="5"/>
  <c r="G25" i="5"/>
  <c r="H25" i="5"/>
  <c r="J25" i="5"/>
  <c r="K25" i="5"/>
  <c r="K28" i="5"/>
  <c r="L25" i="5"/>
  <c r="M25" i="5"/>
  <c r="N25" i="5"/>
  <c r="N28" i="5" s="1"/>
  <c r="E26" i="5"/>
  <c r="F26" i="5"/>
  <c r="G26" i="5"/>
  <c r="H26" i="5"/>
  <c r="J26" i="5"/>
  <c r="K26" i="5"/>
  <c r="L26" i="5"/>
  <c r="M26" i="5"/>
  <c r="M28" i="5" s="1"/>
  <c r="N26" i="5"/>
  <c r="E27" i="5"/>
  <c r="F27" i="5"/>
  <c r="G27" i="5"/>
  <c r="H27" i="5"/>
  <c r="J27" i="5"/>
  <c r="K27" i="5"/>
  <c r="L27" i="5"/>
  <c r="M27" i="5"/>
  <c r="N27" i="5"/>
  <c r="E28" i="5"/>
  <c r="F28" i="5"/>
  <c r="J28" i="5"/>
  <c r="E29" i="5"/>
  <c r="F29" i="5"/>
  <c r="F33" i="5" s="1"/>
  <c r="G29" i="5"/>
  <c r="H29" i="5"/>
  <c r="J29" i="5"/>
  <c r="K29" i="5"/>
  <c r="K33" i="5" s="1"/>
  <c r="L29" i="5"/>
  <c r="L33" i="5" s="1"/>
  <c r="M29" i="5"/>
  <c r="N29" i="5"/>
  <c r="N33" i="5" s="1"/>
  <c r="E30" i="5"/>
  <c r="E33" i="5" s="1"/>
  <c r="F30" i="5"/>
  <c r="G30" i="5"/>
  <c r="H30" i="5"/>
  <c r="J30" i="5"/>
  <c r="K30" i="5"/>
  <c r="L30" i="5"/>
  <c r="M30" i="5"/>
  <c r="M33" i="5" s="1"/>
  <c r="N30" i="5"/>
  <c r="E31" i="5"/>
  <c r="F31" i="5"/>
  <c r="G31" i="5"/>
  <c r="H31" i="5"/>
  <c r="J31" i="5"/>
  <c r="K31" i="5"/>
  <c r="L31" i="5"/>
  <c r="M31" i="5"/>
  <c r="N31" i="5"/>
  <c r="E32" i="5"/>
  <c r="F32" i="5"/>
  <c r="G32" i="5"/>
  <c r="H32" i="5"/>
  <c r="J32" i="5"/>
  <c r="K32" i="5"/>
  <c r="L32" i="5"/>
  <c r="M32" i="5"/>
  <c r="N32" i="5"/>
  <c r="G33" i="5"/>
  <c r="H33" i="5"/>
  <c r="J33" i="5"/>
  <c r="E34" i="5"/>
  <c r="E38" i="5" s="1"/>
  <c r="F34" i="5"/>
  <c r="F38" i="5" s="1"/>
  <c r="G34" i="5"/>
  <c r="H34" i="5"/>
  <c r="J34" i="5"/>
  <c r="K34" i="5"/>
  <c r="L34" i="5"/>
  <c r="M34" i="5"/>
  <c r="N34" i="5"/>
  <c r="E35" i="5"/>
  <c r="F35" i="5"/>
  <c r="G35" i="5"/>
  <c r="G38" i="5" s="1"/>
  <c r="H35" i="5"/>
  <c r="J35" i="5"/>
  <c r="K35" i="5"/>
  <c r="L35" i="5"/>
  <c r="M35" i="5"/>
  <c r="N35" i="5"/>
  <c r="E36" i="5"/>
  <c r="F36" i="5"/>
  <c r="G36" i="5"/>
  <c r="H36" i="5"/>
  <c r="J36" i="5"/>
  <c r="K36" i="5"/>
  <c r="L36" i="5"/>
  <c r="M36" i="5"/>
  <c r="N36" i="5"/>
  <c r="E37" i="5"/>
  <c r="F37" i="5"/>
  <c r="G37" i="5"/>
  <c r="H37" i="5"/>
  <c r="J37" i="5"/>
  <c r="J38" i="5" s="1"/>
  <c r="J7" i="41" s="1"/>
  <c r="K37" i="5"/>
  <c r="L37" i="5"/>
  <c r="L38" i="5" s="1"/>
  <c r="L7" i="41" s="1"/>
  <c r="M37" i="5"/>
  <c r="N37" i="5"/>
  <c r="E39" i="5"/>
  <c r="F39" i="5"/>
  <c r="G39" i="5"/>
  <c r="H39" i="5"/>
  <c r="J39" i="5"/>
  <c r="J43" i="5" s="1"/>
  <c r="K39" i="5"/>
  <c r="L39" i="5"/>
  <c r="L43" i="5" s="1"/>
  <c r="M39" i="5"/>
  <c r="N39" i="5"/>
  <c r="N43" i="5" s="1"/>
  <c r="E40" i="5"/>
  <c r="F40" i="5"/>
  <c r="G40" i="5"/>
  <c r="G43" i="5" s="1"/>
  <c r="H40" i="5"/>
  <c r="H43" i="5" s="1"/>
  <c r="J40" i="5"/>
  <c r="K40" i="5"/>
  <c r="K43" i="5" s="1"/>
  <c r="L40" i="5"/>
  <c r="M40" i="5"/>
  <c r="M43" i="5" s="1"/>
  <c r="N40" i="5"/>
  <c r="E41" i="5"/>
  <c r="F41" i="5"/>
  <c r="G41" i="5"/>
  <c r="H41" i="5"/>
  <c r="J41" i="5"/>
  <c r="K41" i="5"/>
  <c r="L41" i="5"/>
  <c r="M41" i="5"/>
  <c r="N41" i="5"/>
  <c r="E42" i="5"/>
  <c r="F42" i="5"/>
  <c r="G42" i="5"/>
  <c r="H42" i="5"/>
  <c r="J42" i="5"/>
  <c r="K42" i="5"/>
  <c r="L42" i="5"/>
  <c r="M42" i="5"/>
  <c r="N42" i="5"/>
  <c r="E43" i="5"/>
  <c r="E44" i="5"/>
  <c r="E48" i="5" s="1"/>
  <c r="F44" i="5"/>
  <c r="G44" i="5"/>
  <c r="H44" i="5"/>
  <c r="J44" i="5"/>
  <c r="J48" i="5" s="1"/>
  <c r="K44" i="5"/>
  <c r="L44" i="5"/>
  <c r="M44" i="5"/>
  <c r="M48" i="5"/>
  <c r="N44" i="5"/>
  <c r="E45" i="5"/>
  <c r="F45" i="5"/>
  <c r="G45" i="5"/>
  <c r="H45" i="5"/>
  <c r="H48" i="5" s="1"/>
  <c r="J45" i="5"/>
  <c r="K45" i="5"/>
  <c r="L45" i="5"/>
  <c r="L48" i="5" s="1"/>
  <c r="M45" i="5"/>
  <c r="N45" i="5"/>
  <c r="N48" i="5" s="1"/>
  <c r="E46" i="5"/>
  <c r="F46" i="5"/>
  <c r="G46" i="5"/>
  <c r="H46" i="5"/>
  <c r="J46" i="5"/>
  <c r="K46" i="5"/>
  <c r="L46" i="5"/>
  <c r="M46" i="5"/>
  <c r="N46" i="5"/>
  <c r="E47" i="5"/>
  <c r="F47" i="5"/>
  <c r="F48" i="5"/>
  <c r="G47" i="5"/>
  <c r="H47" i="5"/>
  <c r="J47" i="5"/>
  <c r="K47" i="5"/>
  <c r="L47" i="5"/>
  <c r="M47" i="5"/>
  <c r="N47" i="5"/>
  <c r="K48" i="5"/>
  <c r="E49" i="5"/>
  <c r="F49" i="5"/>
  <c r="F53" i="5" s="1"/>
  <c r="G49" i="5"/>
  <c r="H49" i="5"/>
  <c r="J49" i="5"/>
  <c r="J53" i="5" s="1"/>
  <c r="K49" i="5"/>
  <c r="L49" i="5"/>
  <c r="M49" i="5"/>
  <c r="N49" i="5"/>
  <c r="N53" i="5" s="1"/>
  <c r="E50" i="5"/>
  <c r="F50" i="5"/>
  <c r="G50" i="5"/>
  <c r="H50" i="5"/>
  <c r="H53" i="5" s="1"/>
  <c r="J50" i="5"/>
  <c r="K50" i="5"/>
  <c r="K53" i="5" s="1"/>
  <c r="L50" i="5"/>
  <c r="M50" i="5"/>
  <c r="M53" i="5" s="1"/>
  <c r="N50" i="5"/>
  <c r="E51" i="5"/>
  <c r="F51" i="5"/>
  <c r="G51" i="5"/>
  <c r="H51" i="5"/>
  <c r="J51" i="5"/>
  <c r="K51" i="5"/>
  <c r="L51" i="5"/>
  <c r="M51" i="5"/>
  <c r="N51" i="5"/>
  <c r="E52" i="5"/>
  <c r="F52" i="5"/>
  <c r="G52" i="5"/>
  <c r="H52" i="5"/>
  <c r="J52" i="5"/>
  <c r="K52" i="5"/>
  <c r="L52" i="5"/>
  <c r="M52" i="5"/>
  <c r="N52" i="5"/>
  <c r="E53" i="5"/>
  <c r="G53" i="5"/>
  <c r="E54" i="5"/>
  <c r="E58" i="5" s="1"/>
  <c r="F54" i="5"/>
  <c r="G54" i="5"/>
  <c r="H54" i="5"/>
  <c r="J54" i="5"/>
  <c r="J58" i="5"/>
  <c r="K54" i="5"/>
  <c r="L54" i="5"/>
  <c r="M54" i="5"/>
  <c r="N54" i="5"/>
  <c r="E55" i="5"/>
  <c r="F55" i="5"/>
  <c r="F58" i="5" s="1"/>
  <c r="G55" i="5"/>
  <c r="H55" i="5"/>
  <c r="J55" i="5"/>
  <c r="K55" i="5"/>
  <c r="L55" i="5"/>
  <c r="L58" i="5" s="1"/>
  <c r="M55" i="5"/>
  <c r="N55" i="5"/>
  <c r="N58" i="5" s="1"/>
  <c r="E56" i="5"/>
  <c r="F56" i="5"/>
  <c r="G56" i="5"/>
  <c r="H56" i="5"/>
  <c r="J56" i="5"/>
  <c r="K56" i="5"/>
  <c r="L56" i="5"/>
  <c r="M56" i="5"/>
  <c r="N56" i="5"/>
  <c r="E57" i="5"/>
  <c r="F57" i="5"/>
  <c r="G57" i="5"/>
  <c r="G58" i="5" s="1"/>
  <c r="H57" i="5"/>
  <c r="H58" i="5" s="1"/>
  <c r="J57" i="5"/>
  <c r="K57" i="5"/>
  <c r="L57" i="5"/>
  <c r="M57" i="5"/>
  <c r="N57" i="5"/>
  <c r="K58" i="5"/>
  <c r="M58" i="5"/>
  <c r="E59" i="5"/>
  <c r="E63" i="5" s="1"/>
  <c r="F59" i="5"/>
  <c r="F63" i="5" s="1"/>
  <c r="G59" i="5"/>
  <c r="H59" i="5"/>
  <c r="J59" i="5"/>
  <c r="K59" i="5"/>
  <c r="L59" i="5"/>
  <c r="M59" i="5"/>
  <c r="N59" i="5"/>
  <c r="N63" i="5" s="1"/>
  <c r="E60" i="5"/>
  <c r="F60" i="5"/>
  <c r="G60" i="5"/>
  <c r="G63" i="5" s="1"/>
  <c r="H60" i="5"/>
  <c r="J60" i="5"/>
  <c r="K60" i="5"/>
  <c r="L60" i="5"/>
  <c r="M60" i="5"/>
  <c r="M63" i="5" s="1"/>
  <c r="N60" i="5"/>
  <c r="E61" i="5"/>
  <c r="F61" i="5"/>
  <c r="G61" i="5"/>
  <c r="H61" i="5"/>
  <c r="H63" i="5" s="1"/>
  <c r="J61" i="5"/>
  <c r="K61" i="5"/>
  <c r="L61" i="5"/>
  <c r="L63" i="5" s="1"/>
  <c r="M61" i="5"/>
  <c r="N61" i="5"/>
  <c r="E62" i="5"/>
  <c r="F62" i="5"/>
  <c r="G62" i="5"/>
  <c r="H62" i="5"/>
  <c r="J62" i="5"/>
  <c r="J63" i="5" s="1"/>
  <c r="K62" i="5"/>
  <c r="L62" i="5"/>
  <c r="M62" i="5"/>
  <c r="N62" i="5"/>
  <c r="E64" i="5"/>
  <c r="E68" i="5" s="1"/>
  <c r="F64" i="5"/>
  <c r="F68" i="5" s="1"/>
  <c r="G64" i="5"/>
  <c r="G68" i="5" s="1"/>
  <c r="H64" i="5"/>
  <c r="J64" i="5"/>
  <c r="J68" i="5" s="1"/>
  <c r="J11" i="41" s="1"/>
  <c r="K64" i="5"/>
  <c r="L64" i="5"/>
  <c r="M64" i="5"/>
  <c r="N64" i="5"/>
  <c r="N68" i="5" s="1"/>
  <c r="N11" i="41" s="1"/>
  <c r="E65" i="5"/>
  <c r="F65" i="5"/>
  <c r="G65" i="5"/>
  <c r="H65" i="5"/>
  <c r="H68" i="5" s="1"/>
  <c r="J65" i="5"/>
  <c r="K65" i="5"/>
  <c r="L65" i="5"/>
  <c r="M65" i="5"/>
  <c r="N65" i="5"/>
  <c r="E66" i="5"/>
  <c r="F66" i="5"/>
  <c r="G66" i="5"/>
  <c r="H66" i="5"/>
  <c r="J66" i="5"/>
  <c r="K66" i="5"/>
  <c r="L66" i="5"/>
  <c r="M66" i="5"/>
  <c r="N66" i="5"/>
  <c r="E67" i="5"/>
  <c r="F67" i="5"/>
  <c r="G67" i="5"/>
  <c r="H67" i="5"/>
  <c r="J67" i="5"/>
  <c r="K67" i="5"/>
  <c r="L67" i="5"/>
  <c r="M67" i="5"/>
  <c r="N67" i="5"/>
  <c r="E69" i="5"/>
  <c r="F69" i="5"/>
  <c r="G69" i="5"/>
  <c r="H69" i="5"/>
  <c r="H73" i="5" s="1"/>
  <c r="J69" i="5"/>
  <c r="J73" i="5" s="1"/>
  <c r="K69" i="5"/>
  <c r="L69" i="5"/>
  <c r="M69" i="5"/>
  <c r="M73" i="5" s="1"/>
  <c r="N69" i="5"/>
  <c r="E70" i="5"/>
  <c r="E73" i="5" s="1"/>
  <c r="F70" i="5"/>
  <c r="F73" i="5" s="1"/>
  <c r="G70" i="5"/>
  <c r="G73" i="5" s="1"/>
  <c r="H70" i="5"/>
  <c r="J70" i="5"/>
  <c r="K70" i="5"/>
  <c r="L70" i="5"/>
  <c r="M70" i="5"/>
  <c r="N70" i="5"/>
  <c r="E71" i="5"/>
  <c r="F71" i="5"/>
  <c r="G71" i="5"/>
  <c r="H71" i="5"/>
  <c r="J71" i="5"/>
  <c r="K71" i="5"/>
  <c r="K73" i="5" s="1"/>
  <c r="L71" i="5"/>
  <c r="M71" i="5"/>
  <c r="N71" i="5"/>
  <c r="E72" i="5"/>
  <c r="F72" i="5"/>
  <c r="G72" i="5"/>
  <c r="H72" i="5"/>
  <c r="J72" i="5"/>
  <c r="K72" i="5"/>
  <c r="L72" i="5"/>
  <c r="M72" i="5"/>
  <c r="N72" i="5"/>
  <c r="L73" i="5"/>
  <c r="N73" i="5"/>
  <c r="E74" i="5"/>
  <c r="E78" i="5" s="1"/>
  <c r="F74" i="5"/>
  <c r="F78" i="5" s="1"/>
  <c r="G74" i="5"/>
  <c r="G78" i="5" s="1"/>
  <c r="H74" i="5"/>
  <c r="J74" i="5"/>
  <c r="K74" i="5"/>
  <c r="K78" i="5" s="1"/>
  <c r="L74" i="5"/>
  <c r="M74" i="5"/>
  <c r="M78" i="5"/>
  <c r="N74" i="5"/>
  <c r="E75" i="5"/>
  <c r="F75" i="5"/>
  <c r="G75" i="5"/>
  <c r="H75" i="5"/>
  <c r="J75" i="5"/>
  <c r="J78" i="5" s="1"/>
  <c r="K75" i="5"/>
  <c r="L75" i="5"/>
  <c r="M75" i="5"/>
  <c r="N75" i="5"/>
  <c r="E76" i="5"/>
  <c r="F76" i="5"/>
  <c r="G76" i="5"/>
  <c r="H76" i="5"/>
  <c r="H78" i="5" s="1"/>
  <c r="J76" i="5"/>
  <c r="K76" i="5"/>
  <c r="L76" i="5"/>
  <c r="M76" i="5"/>
  <c r="N76" i="5"/>
  <c r="E77" i="5"/>
  <c r="F77" i="5"/>
  <c r="G77" i="5"/>
  <c r="H77" i="5"/>
  <c r="J77" i="5"/>
  <c r="K77" i="5"/>
  <c r="L77" i="5"/>
  <c r="L78" i="5" s="1"/>
  <c r="M77" i="5"/>
  <c r="N77" i="5"/>
  <c r="E79" i="5"/>
  <c r="F79" i="5"/>
  <c r="F83" i="5"/>
  <c r="G79" i="5"/>
  <c r="G83" i="5" s="1"/>
  <c r="H79" i="5"/>
  <c r="J79" i="5"/>
  <c r="J83" i="5" s="1"/>
  <c r="K79" i="5"/>
  <c r="K83" i="5" s="1"/>
  <c r="L79" i="5"/>
  <c r="M79" i="5"/>
  <c r="N79" i="5"/>
  <c r="E80" i="5"/>
  <c r="E83" i="5" s="1"/>
  <c r="F80" i="5"/>
  <c r="G80" i="5"/>
  <c r="H80" i="5"/>
  <c r="J80" i="5"/>
  <c r="K80" i="5"/>
  <c r="L80" i="5"/>
  <c r="M80" i="5"/>
  <c r="N80" i="5"/>
  <c r="N83" i="5" s="1"/>
  <c r="E81" i="5"/>
  <c r="F81" i="5"/>
  <c r="G81" i="5"/>
  <c r="H81" i="5"/>
  <c r="J81" i="5"/>
  <c r="K81" i="5"/>
  <c r="L81" i="5"/>
  <c r="M81" i="5"/>
  <c r="N81" i="5"/>
  <c r="E82" i="5"/>
  <c r="F82" i="5"/>
  <c r="G82" i="5"/>
  <c r="H82" i="5"/>
  <c r="J82" i="5"/>
  <c r="K82" i="5"/>
  <c r="L82" i="5"/>
  <c r="M82" i="5"/>
  <c r="N82" i="5"/>
  <c r="H83" i="5"/>
  <c r="L83" i="5"/>
  <c r="E84" i="5"/>
  <c r="F84" i="5"/>
  <c r="G84" i="5"/>
  <c r="H84" i="5"/>
  <c r="H88" i="5" s="1"/>
  <c r="J84" i="5"/>
  <c r="K84" i="5"/>
  <c r="L84" i="5"/>
  <c r="M84" i="5"/>
  <c r="M88" i="5" s="1"/>
  <c r="M8" i="41" s="1"/>
  <c r="N84" i="5"/>
  <c r="E85" i="5"/>
  <c r="E88" i="5" s="1"/>
  <c r="F85" i="5"/>
  <c r="G85" i="5"/>
  <c r="G88" i="5"/>
  <c r="H85" i="5"/>
  <c r="J85" i="5"/>
  <c r="K85" i="5"/>
  <c r="L85" i="5"/>
  <c r="M85" i="5"/>
  <c r="N85" i="5"/>
  <c r="E86" i="5"/>
  <c r="F86" i="5"/>
  <c r="F88" i="5" s="1"/>
  <c r="G86" i="5"/>
  <c r="H86" i="5"/>
  <c r="J86" i="5"/>
  <c r="K86" i="5"/>
  <c r="L86" i="5"/>
  <c r="M86" i="5"/>
  <c r="N86" i="5"/>
  <c r="E87" i="5"/>
  <c r="F87" i="5"/>
  <c r="G87" i="5"/>
  <c r="H87" i="5"/>
  <c r="J87" i="5"/>
  <c r="J88" i="5" s="1"/>
  <c r="J8" i="41" s="1"/>
  <c r="K87" i="5"/>
  <c r="L87" i="5"/>
  <c r="M87" i="5"/>
  <c r="N87" i="5"/>
  <c r="E89" i="5"/>
  <c r="F89" i="5"/>
  <c r="G89" i="5"/>
  <c r="H89" i="5"/>
  <c r="J89" i="5"/>
  <c r="J93" i="5" s="1"/>
  <c r="K89" i="5"/>
  <c r="L89" i="5"/>
  <c r="M89" i="5"/>
  <c r="N89" i="5"/>
  <c r="N93" i="5" s="1"/>
  <c r="E90" i="5"/>
  <c r="F90" i="5"/>
  <c r="G90" i="5"/>
  <c r="H90" i="5"/>
  <c r="J90" i="5"/>
  <c r="K90" i="5"/>
  <c r="L90" i="5"/>
  <c r="M90" i="5"/>
  <c r="M93" i="5" s="1"/>
  <c r="N90" i="5"/>
  <c r="E91" i="5"/>
  <c r="F91" i="5"/>
  <c r="G91" i="5"/>
  <c r="H91" i="5"/>
  <c r="J91" i="5"/>
  <c r="K91" i="5"/>
  <c r="L91" i="5"/>
  <c r="L93" i="5" s="1"/>
  <c r="M91" i="5"/>
  <c r="N91" i="5"/>
  <c r="E92" i="5"/>
  <c r="F92" i="5"/>
  <c r="G92" i="5"/>
  <c r="H92" i="5"/>
  <c r="J92" i="5"/>
  <c r="K92" i="5"/>
  <c r="L92" i="5"/>
  <c r="M92" i="5"/>
  <c r="N92" i="5"/>
  <c r="E93" i="5"/>
  <c r="F93" i="5"/>
  <c r="K93" i="5"/>
  <c r="E94" i="5"/>
  <c r="F94" i="5"/>
  <c r="F98" i="5" s="1"/>
  <c r="G94" i="5"/>
  <c r="G98" i="5" s="1"/>
  <c r="H94" i="5"/>
  <c r="J94" i="5"/>
  <c r="K94" i="5"/>
  <c r="K98" i="5" s="1"/>
  <c r="L94" i="5"/>
  <c r="L98" i="5" s="1"/>
  <c r="M94" i="5"/>
  <c r="N94" i="5"/>
  <c r="N98" i="5" s="1"/>
  <c r="E95" i="5"/>
  <c r="E98" i="5" s="1"/>
  <c r="F95" i="5"/>
  <c r="G95" i="5"/>
  <c r="H95" i="5"/>
  <c r="J95" i="5"/>
  <c r="K95" i="5"/>
  <c r="L95" i="5"/>
  <c r="M95" i="5"/>
  <c r="N95" i="5"/>
  <c r="E96" i="5"/>
  <c r="F96" i="5"/>
  <c r="G96" i="5"/>
  <c r="H96" i="5"/>
  <c r="H98" i="5" s="1"/>
  <c r="J96" i="5"/>
  <c r="K96" i="5"/>
  <c r="L96" i="5"/>
  <c r="M96" i="5"/>
  <c r="N96" i="5"/>
  <c r="E97" i="5"/>
  <c r="F97" i="5"/>
  <c r="G97" i="5"/>
  <c r="H97" i="5"/>
  <c r="J97" i="5"/>
  <c r="K97" i="5"/>
  <c r="L97" i="5"/>
  <c r="M97" i="5"/>
  <c r="N97" i="5"/>
  <c r="E99" i="5"/>
  <c r="E103" i="5" s="1"/>
  <c r="F99" i="5"/>
  <c r="G99" i="5"/>
  <c r="G103" i="5" s="1"/>
  <c r="H99" i="5"/>
  <c r="H103" i="5" s="1"/>
  <c r="J99" i="5"/>
  <c r="J103" i="5" s="1"/>
  <c r="K99" i="5"/>
  <c r="L99" i="5"/>
  <c r="M99" i="5"/>
  <c r="M103" i="5" s="1"/>
  <c r="N99" i="5"/>
  <c r="E100" i="5"/>
  <c r="F100" i="5"/>
  <c r="G100" i="5"/>
  <c r="H100" i="5"/>
  <c r="J100" i="5"/>
  <c r="K100" i="5"/>
  <c r="K103" i="5" s="1"/>
  <c r="L100" i="5"/>
  <c r="L103" i="5" s="1"/>
  <c r="M100" i="5"/>
  <c r="N100" i="5"/>
  <c r="N103" i="5"/>
  <c r="E101" i="5"/>
  <c r="F101" i="5"/>
  <c r="G101" i="5"/>
  <c r="H101" i="5"/>
  <c r="J101" i="5"/>
  <c r="K101" i="5"/>
  <c r="L101" i="5"/>
  <c r="M101" i="5"/>
  <c r="N101" i="5"/>
  <c r="E102" i="5"/>
  <c r="F102" i="5"/>
  <c r="G102" i="5"/>
  <c r="H102" i="5"/>
  <c r="J102" i="5"/>
  <c r="K102" i="5"/>
  <c r="L102" i="5"/>
  <c r="M102" i="5"/>
  <c r="N102" i="5"/>
  <c r="F103" i="5"/>
  <c r="E104" i="5"/>
  <c r="F104" i="5"/>
  <c r="G104" i="5"/>
  <c r="G108" i="5" s="1"/>
  <c r="H104" i="5"/>
  <c r="H108" i="5" s="1"/>
  <c r="J104" i="5"/>
  <c r="K104" i="5"/>
  <c r="K108" i="5" s="1"/>
  <c r="K12" i="41" s="1"/>
  <c r="L104" i="5"/>
  <c r="M104" i="5"/>
  <c r="N104" i="5"/>
  <c r="E105" i="5"/>
  <c r="E108" i="5" s="1"/>
  <c r="F105" i="5"/>
  <c r="F108" i="5" s="1"/>
  <c r="G105" i="5"/>
  <c r="H105" i="5"/>
  <c r="J105" i="5"/>
  <c r="K105" i="5"/>
  <c r="L105" i="5"/>
  <c r="M105" i="5"/>
  <c r="N105" i="5"/>
  <c r="N108" i="5" s="1"/>
  <c r="N12" i="41" s="1"/>
  <c r="E106" i="5"/>
  <c r="F106" i="5"/>
  <c r="G106" i="5"/>
  <c r="H106" i="5"/>
  <c r="J106" i="5"/>
  <c r="K106" i="5"/>
  <c r="L106" i="5"/>
  <c r="M106" i="5"/>
  <c r="N106" i="5"/>
  <c r="E107" i="5"/>
  <c r="F107" i="5"/>
  <c r="G107" i="5"/>
  <c r="H107" i="5"/>
  <c r="J107" i="5"/>
  <c r="J108" i="5" s="1"/>
  <c r="J12" i="41" s="1"/>
  <c r="K107" i="5"/>
  <c r="L107" i="5"/>
  <c r="M107" i="5"/>
  <c r="M108" i="5" s="1"/>
  <c r="M12" i="41" s="1"/>
  <c r="N107" i="5"/>
  <c r="E109" i="5"/>
  <c r="F109" i="5"/>
  <c r="G109" i="5"/>
  <c r="G113" i="5" s="1"/>
  <c r="H109" i="5"/>
  <c r="J109" i="5"/>
  <c r="K109" i="5"/>
  <c r="L109" i="5"/>
  <c r="M109" i="5"/>
  <c r="N109" i="5"/>
  <c r="E110" i="5"/>
  <c r="E113" i="5" s="1"/>
  <c r="F110" i="5"/>
  <c r="G110" i="5"/>
  <c r="H110" i="5"/>
  <c r="J110" i="5"/>
  <c r="J113" i="5" s="1"/>
  <c r="K110" i="5"/>
  <c r="L110" i="5"/>
  <c r="M110" i="5"/>
  <c r="N110" i="5"/>
  <c r="N113" i="5" s="1"/>
  <c r="E111" i="5"/>
  <c r="F111" i="5"/>
  <c r="G111" i="5"/>
  <c r="H111" i="5"/>
  <c r="J111" i="5"/>
  <c r="K111" i="5"/>
  <c r="L111" i="5"/>
  <c r="M111" i="5"/>
  <c r="N111" i="5"/>
  <c r="E112" i="5"/>
  <c r="F112" i="5"/>
  <c r="G112" i="5"/>
  <c r="H112" i="5"/>
  <c r="J112" i="5"/>
  <c r="K112" i="5"/>
  <c r="K113" i="5" s="1"/>
  <c r="L112" i="5"/>
  <c r="M112" i="5"/>
  <c r="N112" i="5"/>
  <c r="F113" i="5"/>
  <c r="L113" i="5"/>
  <c r="M113" i="5"/>
  <c r="E114" i="5"/>
  <c r="F114" i="5"/>
  <c r="G114" i="5"/>
  <c r="G118" i="5" s="1"/>
  <c r="H114" i="5"/>
  <c r="H118" i="5" s="1"/>
  <c r="J114" i="5"/>
  <c r="K114" i="5"/>
  <c r="L114" i="5"/>
  <c r="M114" i="5"/>
  <c r="N114" i="5"/>
  <c r="E115" i="5"/>
  <c r="F115" i="5"/>
  <c r="F118" i="5" s="1"/>
  <c r="G115" i="5"/>
  <c r="H115" i="5"/>
  <c r="J115" i="5"/>
  <c r="J118" i="5" s="1"/>
  <c r="K115" i="5"/>
  <c r="K118" i="5" s="1"/>
  <c r="L115" i="5"/>
  <c r="M115" i="5"/>
  <c r="N115" i="5"/>
  <c r="E116" i="5"/>
  <c r="F116" i="5"/>
  <c r="G116" i="5"/>
  <c r="H116" i="5"/>
  <c r="J116" i="5"/>
  <c r="K116" i="5"/>
  <c r="L116" i="5"/>
  <c r="M116" i="5"/>
  <c r="M118" i="5" s="1"/>
  <c r="N116" i="5"/>
  <c r="N118" i="5" s="1"/>
  <c r="E117" i="5"/>
  <c r="F117" i="5"/>
  <c r="G117" i="5"/>
  <c r="H117" i="5"/>
  <c r="J117" i="5"/>
  <c r="K117" i="5"/>
  <c r="L117" i="5"/>
  <c r="M117" i="5"/>
  <c r="N117" i="5"/>
  <c r="E118" i="5"/>
  <c r="E119" i="5"/>
  <c r="F119" i="5"/>
  <c r="F123" i="5"/>
  <c r="G119" i="5"/>
  <c r="G123" i="5" s="1"/>
  <c r="H119" i="5"/>
  <c r="J119" i="5"/>
  <c r="J123" i="5" s="1"/>
  <c r="K119" i="5"/>
  <c r="K123" i="5" s="1"/>
  <c r="L119" i="5"/>
  <c r="M119" i="5"/>
  <c r="N119" i="5"/>
  <c r="E120" i="5"/>
  <c r="F120" i="5"/>
  <c r="G120" i="5"/>
  <c r="H120" i="5"/>
  <c r="J120" i="5"/>
  <c r="K120" i="5"/>
  <c r="L120" i="5"/>
  <c r="M120" i="5"/>
  <c r="M123" i="5" s="1"/>
  <c r="N120" i="5"/>
  <c r="N123" i="5" s="1"/>
  <c r="E121" i="5"/>
  <c r="F121" i="5"/>
  <c r="G121" i="5"/>
  <c r="H121" i="5"/>
  <c r="J121" i="5"/>
  <c r="K121" i="5"/>
  <c r="L121" i="5"/>
  <c r="M121" i="5"/>
  <c r="N121" i="5"/>
  <c r="E122" i="5"/>
  <c r="F122" i="5"/>
  <c r="G122" i="5"/>
  <c r="H122" i="5"/>
  <c r="J122" i="5"/>
  <c r="K122" i="5"/>
  <c r="L122" i="5"/>
  <c r="M122" i="5"/>
  <c r="N122" i="5"/>
  <c r="E123" i="5"/>
  <c r="H123" i="5"/>
  <c r="L123" i="5"/>
  <c r="E124" i="5"/>
  <c r="F124" i="5"/>
  <c r="G124" i="5"/>
  <c r="H124" i="5"/>
  <c r="J124" i="5"/>
  <c r="J128" i="5" s="1"/>
  <c r="K124" i="5"/>
  <c r="K128" i="5" s="1"/>
  <c r="L124" i="5"/>
  <c r="L128" i="5" s="1"/>
  <c r="M124" i="5"/>
  <c r="N124" i="5"/>
  <c r="N128" i="5" s="1"/>
  <c r="E125" i="5"/>
  <c r="E128" i="5" s="1"/>
  <c r="F125" i="5"/>
  <c r="G125" i="5"/>
  <c r="H125" i="5"/>
  <c r="J125" i="5"/>
  <c r="K125" i="5"/>
  <c r="L125" i="5"/>
  <c r="M125" i="5"/>
  <c r="N125" i="5"/>
  <c r="E126" i="5"/>
  <c r="F126" i="5"/>
  <c r="G126" i="5"/>
  <c r="G128" i="5" s="1"/>
  <c r="H126" i="5"/>
  <c r="H128" i="5" s="1"/>
  <c r="J126" i="5"/>
  <c r="K126" i="5"/>
  <c r="L126" i="5"/>
  <c r="M126" i="5"/>
  <c r="N126" i="5"/>
  <c r="E127" i="5"/>
  <c r="F127" i="5"/>
  <c r="G127" i="5"/>
  <c r="H127" i="5"/>
  <c r="J127" i="5"/>
  <c r="K127" i="5"/>
  <c r="L127" i="5"/>
  <c r="M127" i="5"/>
  <c r="N127" i="5"/>
  <c r="M128" i="5"/>
  <c r="E129" i="5"/>
  <c r="F129" i="5"/>
  <c r="F133" i="5" s="1"/>
  <c r="G129" i="5"/>
  <c r="H129" i="5"/>
  <c r="J129" i="5"/>
  <c r="K129" i="5"/>
  <c r="K133" i="5" s="1"/>
  <c r="L129" i="5"/>
  <c r="M129" i="5"/>
  <c r="N129" i="5"/>
  <c r="N133" i="5" s="1"/>
  <c r="E130" i="5"/>
  <c r="E133" i="5" s="1"/>
  <c r="F130" i="5"/>
  <c r="G130" i="5"/>
  <c r="G133" i="5" s="1"/>
  <c r="H130" i="5"/>
  <c r="H133" i="5" s="1"/>
  <c r="J130" i="5"/>
  <c r="K130" i="5"/>
  <c r="L130" i="5"/>
  <c r="M130" i="5"/>
  <c r="N130" i="5"/>
  <c r="E131" i="5"/>
  <c r="F131" i="5"/>
  <c r="G131" i="5"/>
  <c r="H131" i="5"/>
  <c r="J131" i="5"/>
  <c r="K131" i="5"/>
  <c r="L131" i="5"/>
  <c r="L133" i="5" s="1"/>
  <c r="M131" i="5"/>
  <c r="N131" i="5"/>
  <c r="E132" i="5"/>
  <c r="F132" i="5"/>
  <c r="G132" i="5"/>
  <c r="H132" i="5"/>
  <c r="J132" i="5"/>
  <c r="K132" i="5"/>
  <c r="L132" i="5"/>
  <c r="M132" i="5"/>
  <c r="N132" i="5"/>
  <c r="M133" i="5"/>
  <c r="E134" i="5"/>
  <c r="F134" i="5"/>
  <c r="G134" i="5"/>
  <c r="H134" i="5"/>
  <c r="H138" i="5" s="1"/>
  <c r="J134" i="5"/>
  <c r="K134" i="5"/>
  <c r="L134" i="5"/>
  <c r="M134" i="5"/>
  <c r="N134" i="5"/>
  <c r="E135" i="5"/>
  <c r="F135" i="5"/>
  <c r="G135" i="5"/>
  <c r="H135" i="5"/>
  <c r="J135" i="5"/>
  <c r="J138" i="5" s="1"/>
  <c r="K135" i="5"/>
  <c r="K138" i="5" s="1"/>
  <c r="L135" i="5"/>
  <c r="L138" i="5" s="1"/>
  <c r="M135" i="5"/>
  <c r="N135" i="5"/>
  <c r="E136" i="5"/>
  <c r="E138" i="5" s="1"/>
  <c r="F136" i="5"/>
  <c r="G136" i="5"/>
  <c r="H136" i="5"/>
  <c r="J136" i="5"/>
  <c r="K136" i="5"/>
  <c r="L136" i="5"/>
  <c r="M136" i="5"/>
  <c r="M138" i="5" s="1"/>
  <c r="N136" i="5"/>
  <c r="E137" i="5"/>
  <c r="F137" i="5"/>
  <c r="G137" i="5"/>
  <c r="H137" i="5"/>
  <c r="J137" i="5"/>
  <c r="K137" i="5"/>
  <c r="L137" i="5"/>
  <c r="M137" i="5"/>
  <c r="N137" i="5"/>
  <c r="F138" i="5"/>
  <c r="G138" i="5"/>
  <c r="E139" i="5"/>
  <c r="F139" i="5"/>
  <c r="G139" i="5"/>
  <c r="G143" i="5" s="1"/>
  <c r="H139" i="5"/>
  <c r="H143" i="5" s="1"/>
  <c r="J139" i="5"/>
  <c r="K139" i="5"/>
  <c r="L139" i="5"/>
  <c r="M139" i="5"/>
  <c r="M143" i="5" s="1"/>
  <c r="N139" i="5"/>
  <c r="E140" i="5"/>
  <c r="E143" i="5" s="1"/>
  <c r="F140" i="5"/>
  <c r="G140" i="5"/>
  <c r="H140" i="5"/>
  <c r="J140" i="5"/>
  <c r="J143" i="5" s="1"/>
  <c r="K140" i="5"/>
  <c r="L140" i="5"/>
  <c r="M140" i="5"/>
  <c r="N140" i="5"/>
  <c r="E141" i="5"/>
  <c r="F141" i="5"/>
  <c r="G141" i="5"/>
  <c r="H141" i="5"/>
  <c r="J141" i="5"/>
  <c r="K141" i="5"/>
  <c r="L141" i="5"/>
  <c r="M141" i="5"/>
  <c r="N141" i="5"/>
  <c r="E142" i="5"/>
  <c r="F142" i="5"/>
  <c r="F143" i="5" s="1"/>
  <c r="G142" i="5"/>
  <c r="H142" i="5"/>
  <c r="J142" i="5"/>
  <c r="K142" i="5"/>
  <c r="L142" i="5"/>
  <c r="M142" i="5"/>
  <c r="N142" i="5"/>
  <c r="L143" i="5"/>
  <c r="N143" i="5"/>
  <c r="E144" i="5"/>
  <c r="F144" i="5"/>
  <c r="G144" i="5"/>
  <c r="H144" i="5"/>
  <c r="J144" i="5"/>
  <c r="K144" i="5"/>
  <c r="L144" i="5"/>
  <c r="L148" i="5" s="1"/>
  <c r="M144" i="5"/>
  <c r="M148" i="5" s="1"/>
  <c r="N144" i="5"/>
  <c r="E145" i="5"/>
  <c r="E148" i="5" s="1"/>
  <c r="F145" i="5"/>
  <c r="F148" i="5" s="1"/>
  <c r="G145" i="5"/>
  <c r="G148" i="5" s="1"/>
  <c r="H145" i="5"/>
  <c r="J145" i="5"/>
  <c r="J148" i="5" s="1"/>
  <c r="K145" i="5"/>
  <c r="L145" i="5"/>
  <c r="M145" i="5"/>
  <c r="N145" i="5"/>
  <c r="E146" i="5"/>
  <c r="F146" i="5"/>
  <c r="G146" i="5"/>
  <c r="H146" i="5"/>
  <c r="J146" i="5"/>
  <c r="K146" i="5"/>
  <c r="L146" i="5"/>
  <c r="M146" i="5"/>
  <c r="N146" i="5"/>
  <c r="N148" i="5" s="1"/>
  <c r="E147" i="5"/>
  <c r="F147" i="5"/>
  <c r="G147" i="5"/>
  <c r="H147" i="5"/>
  <c r="J147" i="5"/>
  <c r="K147" i="5"/>
  <c r="L147" i="5"/>
  <c r="M147" i="5"/>
  <c r="N147" i="5"/>
  <c r="E149" i="5"/>
  <c r="E153" i="5" s="1"/>
  <c r="F149" i="5"/>
  <c r="F153" i="5" s="1"/>
  <c r="G149" i="5"/>
  <c r="H149" i="5"/>
  <c r="J149" i="5"/>
  <c r="K149" i="5"/>
  <c r="K153" i="5" s="1"/>
  <c r="L149" i="5"/>
  <c r="M149" i="5"/>
  <c r="N149" i="5"/>
  <c r="E150" i="5"/>
  <c r="F150" i="5"/>
  <c r="G150" i="5"/>
  <c r="H150" i="5"/>
  <c r="J150" i="5"/>
  <c r="K150" i="5"/>
  <c r="L150" i="5"/>
  <c r="M150" i="5"/>
  <c r="N150" i="5"/>
  <c r="N153" i="5" s="1"/>
  <c r="E151" i="5"/>
  <c r="F151" i="5"/>
  <c r="G151" i="5"/>
  <c r="H151" i="5"/>
  <c r="J151" i="5"/>
  <c r="K151" i="5"/>
  <c r="L151" i="5"/>
  <c r="M151" i="5"/>
  <c r="N151" i="5"/>
  <c r="E152" i="5"/>
  <c r="F152" i="5"/>
  <c r="G152" i="5"/>
  <c r="H152" i="5"/>
  <c r="J152" i="5"/>
  <c r="K152" i="5"/>
  <c r="L152" i="5"/>
  <c r="M152" i="5"/>
  <c r="N152" i="5"/>
  <c r="G153" i="5"/>
  <c r="H153" i="5"/>
  <c r="J153" i="5"/>
  <c r="L153" i="5"/>
  <c r="E154" i="5"/>
  <c r="E158" i="5" s="1"/>
  <c r="F154" i="5"/>
  <c r="F158" i="5" s="1"/>
  <c r="G154" i="5"/>
  <c r="H154" i="5"/>
  <c r="J154" i="5"/>
  <c r="J158" i="5" s="1"/>
  <c r="K154" i="5"/>
  <c r="K158" i="5" s="1"/>
  <c r="L154" i="5"/>
  <c r="M154" i="5"/>
  <c r="M158" i="5"/>
  <c r="N154" i="5"/>
  <c r="N158" i="5" s="1"/>
  <c r="E155" i="5"/>
  <c r="F155" i="5"/>
  <c r="G155" i="5"/>
  <c r="G158" i="5" s="1"/>
  <c r="H155" i="5"/>
  <c r="J155" i="5"/>
  <c r="K155" i="5"/>
  <c r="L155" i="5"/>
  <c r="L158" i="5" s="1"/>
  <c r="M155" i="5"/>
  <c r="N155" i="5"/>
  <c r="E156" i="5"/>
  <c r="F156" i="5"/>
  <c r="G156" i="5"/>
  <c r="H156" i="5"/>
  <c r="J156" i="5"/>
  <c r="K156" i="5"/>
  <c r="L156" i="5"/>
  <c r="M156" i="5"/>
  <c r="N156" i="5"/>
  <c r="E157" i="5"/>
  <c r="F157" i="5"/>
  <c r="G157" i="5"/>
  <c r="H157" i="5"/>
  <c r="J157" i="5"/>
  <c r="K157" i="5"/>
  <c r="L157" i="5"/>
  <c r="M157" i="5"/>
  <c r="N157" i="5"/>
  <c r="H158" i="5"/>
  <c r="E159" i="5"/>
  <c r="E163" i="5" s="1"/>
  <c r="F159" i="5"/>
  <c r="G159" i="5"/>
  <c r="H159" i="5"/>
  <c r="H163" i="5" s="1"/>
  <c r="J159" i="5"/>
  <c r="J163" i="5" s="1"/>
  <c r="K159" i="5"/>
  <c r="L159" i="5"/>
  <c r="L163" i="5" s="1"/>
  <c r="M159" i="5"/>
  <c r="N159" i="5"/>
  <c r="E160" i="5"/>
  <c r="F160" i="5"/>
  <c r="F163" i="5" s="1"/>
  <c r="G160" i="5"/>
  <c r="G163" i="5" s="1"/>
  <c r="H160" i="5"/>
  <c r="J160" i="5"/>
  <c r="K160" i="5"/>
  <c r="K163" i="5" s="1"/>
  <c r="L160" i="5"/>
  <c r="M160" i="5"/>
  <c r="N160" i="5"/>
  <c r="E161" i="5"/>
  <c r="F161" i="5"/>
  <c r="G161" i="5"/>
  <c r="H161" i="5"/>
  <c r="J161" i="5"/>
  <c r="K161" i="5"/>
  <c r="L161" i="5"/>
  <c r="M161" i="5"/>
  <c r="N161" i="5"/>
  <c r="N163" i="5" s="1"/>
  <c r="E162" i="5"/>
  <c r="F162" i="5"/>
  <c r="G162" i="5"/>
  <c r="H162" i="5"/>
  <c r="J162" i="5"/>
  <c r="K162" i="5"/>
  <c r="L162" i="5"/>
  <c r="M162" i="5"/>
  <c r="M163" i="5" s="1"/>
  <c r="N162" i="5"/>
  <c r="E164" i="5"/>
  <c r="E168" i="5" s="1"/>
  <c r="F164" i="5"/>
  <c r="G164" i="5"/>
  <c r="G168" i="5" s="1"/>
  <c r="H164" i="5"/>
  <c r="H168" i="5" s="1"/>
  <c r="J164" i="5"/>
  <c r="J168" i="5" s="1"/>
  <c r="K164" i="5"/>
  <c r="L164" i="5"/>
  <c r="M164" i="5"/>
  <c r="M168" i="5" s="1"/>
  <c r="N164" i="5"/>
  <c r="E165" i="5"/>
  <c r="F165" i="5"/>
  <c r="G165" i="5"/>
  <c r="H165" i="5"/>
  <c r="J165" i="5"/>
  <c r="K165" i="5"/>
  <c r="L165" i="5"/>
  <c r="M165" i="5"/>
  <c r="N165" i="5"/>
  <c r="E166" i="5"/>
  <c r="F166" i="5"/>
  <c r="F168" i="5" s="1"/>
  <c r="G166" i="5"/>
  <c r="H166" i="5"/>
  <c r="J166" i="5"/>
  <c r="K166" i="5"/>
  <c r="L166" i="5"/>
  <c r="M166" i="5"/>
  <c r="N166" i="5"/>
  <c r="E167" i="5"/>
  <c r="F167" i="5"/>
  <c r="G167" i="5"/>
  <c r="H167" i="5"/>
  <c r="J167" i="5"/>
  <c r="K167" i="5"/>
  <c r="L167" i="5"/>
  <c r="M167" i="5"/>
  <c r="N167" i="5"/>
  <c r="K168" i="5"/>
  <c r="N168" i="5"/>
  <c r="E169" i="5"/>
  <c r="F169" i="5"/>
  <c r="G169" i="5"/>
  <c r="H169" i="5"/>
  <c r="J169" i="5"/>
  <c r="K169" i="5"/>
  <c r="L169" i="5"/>
  <c r="M169" i="5"/>
  <c r="N169" i="5"/>
  <c r="E170" i="5"/>
  <c r="F170" i="5"/>
  <c r="G170" i="5"/>
  <c r="G173" i="5" s="1"/>
  <c r="H170" i="5"/>
  <c r="H173" i="5" s="1"/>
  <c r="J170" i="5"/>
  <c r="K170" i="5"/>
  <c r="L170" i="5"/>
  <c r="L173" i="5" s="1"/>
  <c r="M170" i="5"/>
  <c r="M173" i="5" s="1"/>
  <c r="N170" i="5"/>
  <c r="E171" i="5"/>
  <c r="F171" i="5"/>
  <c r="F173" i="5" s="1"/>
  <c r="G171" i="5"/>
  <c r="H171" i="5"/>
  <c r="J171" i="5"/>
  <c r="K171" i="5"/>
  <c r="K173" i="5" s="1"/>
  <c r="L171" i="5"/>
  <c r="M171" i="5"/>
  <c r="N171" i="5"/>
  <c r="E172" i="5"/>
  <c r="F172" i="5"/>
  <c r="G172" i="5"/>
  <c r="H172" i="5"/>
  <c r="J172" i="5"/>
  <c r="K172" i="5"/>
  <c r="L172" i="5"/>
  <c r="M172" i="5"/>
  <c r="N172" i="5"/>
  <c r="E173" i="5"/>
  <c r="J173" i="5"/>
  <c r="N173" i="5"/>
  <c r="E174" i="5"/>
  <c r="F174" i="5"/>
  <c r="G174" i="5"/>
  <c r="H174" i="5"/>
  <c r="H178" i="5" s="1"/>
  <c r="J174" i="5"/>
  <c r="J178" i="5" s="1"/>
  <c r="K174" i="5"/>
  <c r="L174" i="5"/>
  <c r="M174" i="5"/>
  <c r="N174" i="5"/>
  <c r="N178" i="5" s="1"/>
  <c r="E175" i="5"/>
  <c r="E178" i="5" s="1"/>
  <c r="F175" i="5"/>
  <c r="F178" i="5" s="1"/>
  <c r="G175" i="5"/>
  <c r="H175" i="5"/>
  <c r="J175" i="5"/>
  <c r="K175" i="5"/>
  <c r="K178" i="5" s="1"/>
  <c r="L175" i="5"/>
  <c r="M175" i="5"/>
  <c r="N175" i="5"/>
  <c r="E176" i="5"/>
  <c r="F176" i="5"/>
  <c r="G176" i="5"/>
  <c r="H176" i="5"/>
  <c r="J176" i="5"/>
  <c r="K176" i="5"/>
  <c r="L176" i="5"/>
  <c r="L178" i="5" s="1"/>
  <c r="M176" i="5"/>
  <c r="N176" i="5"/>
  <c r="E177" i="5"/>
  <c r="F177" i="5"/>
  <c r="G177" i="5"/>
  <c r="H177" i="5"/>
  <c r="J177" i="5"/>
  <c r="K177" i="5"/>
  <c r="L177" i="5"/>
  <c r="M177" i="5"/>
  <c r="N177" i="5"/>
  <c r="G178" i="5"/>
  <c r="E179" i="5"/>
  <c r="E183" i="5" s="1"/>
  <c r="F179" i="5"/>
  <c r="G179" i="5"/>
  <c r="G183" i="5"/>
  <c r="H179" i="5"/>
  <c r="J179" i="5"/>
  <c r="K179" i="5"/>
  <c r="L179" i="5"/>
  <c r="L183" i="5" s="1"/>
  <c r="M179" i="5"/>
  <c r="N179" i="5"/>
  <c r="E180" i="5"/>
  <c r="F180" i="5"/>
  <c r="F183" i="5" s="1"/>
  <c r="G180" i="5"/>
  <c r="H180" i="5"/>
  <c r="J180" i="5"/>
  <c r="K180" i="5"/>
  <c r="L180" i="5"/>
  <c r="M180" i="5"/>
  <c r="N180" i="5"/>
  <c r="E181" i="5"/>
  <c r="F181" i="5"/>
  <c r="G181" i="5"/>
  <c r="H181" i="5"/>
  <c r="J181" i="5"/>
  <c r="K181" i="5"/>
  <c r="L181" i="5"/>
  <c r="M181" i="5"/>
  <c r="N181" i="5"/>
  <c r="N183" i="5" s="1"/>
  <c r="E182" i="5"/>
  <c r="F182" i="5"/>
  <c r="G182" i="5"/>
  <c r="H182" i="5"/>
  <c r="J182" i="5"/>
  <c r="K182" i="5"/>
  <c r="L182" i="5"/>
  <c r="M182" i="5"/>
  <c r="N182" i="5"/>
  <c r="H183" i="5"/>
  <c r="K183" i="5"/>
  <c r="M183" i="5"/>
  <c r="E184" i="5"/>
  <c r="E188" i="5" s="1"/>
  <c r="F184" i="5"/>
  <c r="G184" i="5"/>
  <c r="G188" i="5"/>
  <c r="H184" i="5"/>
  <c r="J184" i="5"/>
  <c r="K184" i="5"/>
  <c r="K188" i="5" s="1"/>
  <c r="L184" i="5"/>
  <c r="M184" i="5"/>
  <c r="M188" i="5" s="1"/>
  <c r="N184" i="5"/>
  <c r="E185" i="5"/>
  <c r="F185" i="5"/>
  <c r="F188" i="5" s="1"/>
  <c r="G185" i="5"/>
  <c r="H185" i="5"/>
  <c r="J185" i="5"/>
  <c r="K185" i="5"/>
  <c r="L185" i="5"/>
  <c r="M185" i="5"/>
  <c r="N185" i="5"/>
  <c r="E186" i="5"/>
  <c r="F186" i="5"/>
  <c r="G186" i="5"/>
  <c r="H186" i="5"/>
  <c r="H188" i="5" s="1"/>
  <c r="J186" i="5"/>
  <c r="J188" i="5" s="1"/>
  <c r="K186" i="5"/>
  <c r="L186" i="5"/>
  <c r="M186" i="5"/>
  <c r="N186" i="5"/>
  <c r="E187" i="5"/>
  <c r="F187" i="5"/>
  <c r="G187" i="5"/>
  <c r="H187" i="5"/>
  <c r="J187" i="5"/>
  <c r="K187" i="5"/>
  <c r="L187" i="5"/>
  <c r="L188" i="5" s="1"/>
  <c r="M187" i="5"/>
  <c r="N187" i="5"/>
  <c r="E189" i="5"/>
  <c r="F189" i="5"/>
  <c r="F193" i="5" s="1"/>
  <c r="G189" i="5"/>
  <c r="H189" i="5"/>
  <c r="H193" i="5" s="1"/>
  <c r="J189" i="5"/>
  <c r="K189" i="5"/>
  <c r="L189" i="5"/>
  <c r="M189" i="5"/>
  <c r="N189" i="5"/>
  <c r="E190" i="5"/>
  <c r="F190" i="5"/>
  <c r="G190" i="5"/>
  <c r="H190" i="5"/>
  <c r="J190" i="5"/>
  <c r="J193" i="5" s="1"/>
  <c r="K190" i="5"/>
  <c r="L190" i="5"/>
  <c r="L193" i="5" s="1"/>
  <c r="M190" i="5"/>
  <c r="M193" i="5" s="1"/>
  <c r="N190" i="5"/>
  <c r="E191" i="5"/>
  <c r="F191" i="5"/>
  <c r="G191" i="5"/>
  <c r="H191" i="5"/>
  <c r="J191" i="5"/>
  <c r="K191" i="5"/>
  <c r="K193" i="5" s="1"/>
  <c r="L191" i="5"/>
  <c r="M191" i="5"/>
  <c r="N191" i="5"/>
  <c r="N193" i="5" s="1"/>
  <c r="E192" i="5"/>
  <c r="F192" i="5"/>
  <c r="G192" i="5"/>
  <c r="H192" i="5"/>
  <c r="J192" i="5"/>
  <c r="K192" i="5"/>
  <c r="L192" i="5"/>
  <c r="M192" i="5"/>
  <c r="N192" i="5"/>
  <c r="E193" i="5"/>
  <c r="G193" i="5"/>
  <c r="E194" i="5"/>
  <c r="E198" i="5" s="1"/>
  <c r="F194" i="5"/>
  <c r="G194" i="5"/>
  <c r="H194" i="5"/>
  <c r="J194" i="5"/>
  <c r="K194" i="5"/>
  <c r="K198" i="5" s="1"/>
  <c r="L194" i="5"/>
  <c r="L198" i="5" s="1"/>
  <c r="M194" i="5"/>
  <c r="M198" i="5" s="1"/>
  <c r="N194" i="5"/>
  <c r="E195" i="5"/>
  <c r="F195" i="5"/>
  <c r="G195" i="5"/>
  <c r="G198" i="5" s="1"/>
  <c r="H195" i="5"/>
  <c r="J195" i="5"/>
  <c r="K195" i="5"/>
  <c r="L195" i="5"/>
  <c r="M195" i="5"/>
  <c r="N195" i="5"/>
  <c r="E196" i="5"/>
  <c r="F196" i="5"/>
  <c r="G196" i="5"/>
  <c r="H196" i="5"/>
  <c r="J196" i="5"/>
  <c r="K196" i="5"/>
  <c r="L196" i="5"/>
  <c r="M196" i="5"/>
  <c r="N196" i="5"/>
  <c r="E197" i="5"/>
  <c r="F197" i="5"/>
  <c r="G197" i="5"/>
  <c r="H197" i="5"/>
  <c r="J197" i="5"/>
  <c r="K197" i="5"/>
  <c r="L197" i="5"/>
  <c r="M197" i="5"/>
  <c r="N197" i="5"/>
  <c r="H198" i="5"/>
  <c r="J198" i="5"/>
  <c r="N198" i="5"/>
  <c r="E199" i="5"/>
  <c r="F199" i="5"/>
  <c r="G199" i="5"/>
  <c r="H199" i="5"/>
  <c r="J199" i="5"/>
  <c r="K199" i="5"/>
  <c r="L199" i="5"/>
  <c r="L203" i="5" s="1"/>
  <c r="M199" i="5"/>
  <c r="M203" i="5" s="1"/>
  <c r="N199" i="5"/>
  <c r="N203" i="5" s="1"/>
  <c r="E200" i="5"/>
  <c r="F200" i="5"/>
  <c r="F203" i="5" s="1"/>
  <c r="G200" i="5"/>
  <c r="G203" i="5" s="1"/>
  <c r="H200" i="5"/>
  <c r="J200" i="5"/>
  <c r="K200" i="5"/>
  <c r="L200" i="5"/>
  <c r="M200" i="5"/>
  <c r="N200" i="5"/>
  <c r="E201" i="5"/>
  <c r="E203" i="5" s="1"/>
  <c r="F201" i="5"/>
  <c r="G201" i="5"/>
  <c r="H201" i="5"/>
  <c r="J201" i="5"/>
  <c r="J203" i="5" s="1"/>
  <c r="K201" i="5"/>
  <c r="L201" i="5"/>
  <c r="M201" i="5"/>
  <c r="N201" i="5"/>
  <c r="E202" i="5"/>
  <c r="F202" i="5"/>
  <c r="G202" i="5"/>
  <c r="H202" i="5"/>
  <c r="J202" i="5"/>
  <c r="K202" i="5"/>
  <c r="L202" i="5"/>
  <c r="M202" i="5"/>
  <c r="N202" i="5"/>
  <c r="H203" i="5"/>
  <c r="E204" i="5"/>
  <c r="E208" i="5" s="1"/>
  <c r="E53" i="41" s="1"/>
  <c r="F204" i="5"/>
  <c r="F208" i="5" s="1"/>
  <c r="F53" i="41" s="1"/>
  <c r="G204" i="5"/>
  <c r="H204" i="5"/>
  <c r="H208" i="5" s="1"/>
  <c r="H53" i="41" s="1"/>
  <c r="J204" i="5"/>
  <c r="K204" i="5"/>
  <c r="L204" i="5"/>
  <c r="M204" i="5"/>
  <c r="M208" i="5" s="1"/>
  <c r="M53" i="41" s="1"/>
  <c r="N204" i="5"/>
  <c r="E205" i="5"/>
  <c r="F205" i="5"/>
  <c r="G205" i="5"/>
  <c r="H205" i="5"/>
  <c r="J205" i="5"/>
  <c r="K205" i="5"/>
  <c r="L205" i="5"/>
  <c r="L208" i="5" s="1"/>
  <c r="L53" i="41" s="1"/>
  <c r="M205" i="5"/>
  <c r="N205" i="5"/>
  <c r="E206" i="5"/>
  <c r="F206" i="5"/>
  <c r="G206" i="5"/>
  <c r="H206" i="5"/>
  <c r="J206" i="5"/>
  <c r="J208" i="5" s="1"/>
  <c r="J53" i="41" s="1"/>
  <c r="K206" i="5"/>
  <c r="L206" i="5"/>
  <c r="M206" i="5"/>
  <c r="N206" i="5"/>
  <c r="E207" i="5"/>
  <c r="F207" i="5"/>
  <c r="G207" i="5"/>
  <c r="H207" i="5"/>
  <c r="J207" i="5"/>
  <c r="K207" i="5"/>
  <c r="K208" i="5" s="1"/>
  <c r="K53" i="41" s="1"/>
  <c r="L207" i="5"/>
  <c r="M207" i="5"/>
  <c r="N207" i="5"/>
  <c r="N208" i="5"/>
  <c r="N53" i="41" s="1"/>
  <c r="E209" i="5"/>
  <c r="E213" i="5" s="1"/>
  <c r="E54" i="41" s="1"/>
  <c r="F209" i="5"/>
  <c r="G209" i="5"/>
  <c r="H209" i="5"/>
  <c r="J209" i="5"/>
  <c r="K209" i="5"/>
  <c r="L209" i="5"/>
  <c r="M209" i="5"/>
  <c r="M213" i="5"/>
  <c r="M54" i="41" s="1"/>
  <c r="N209" i="5"/>
  <c r="E210" i="5"/>
  <c r="F210" i="5"/>
  <c r="G210" i="5"/>
  <c r="G213" i="5" s="1"/>
  <c r="G54" i="41" s="1"/>
  <c r="H210" i="5"/>
  <c r="J210" i="5"/>
  <c r="J213" i="5" s="1"/>
  <c r="J54" i="41" s="1"/>
  <c r="K210" i="5"/>
  <c r="K213" i="5" s="1"/>
  <c r="K54" i="41" s="1"/>
  <c r="L210" i="5"/>
  <c r="M210" i="5"/>
  <c r="N210" i="5"/>
  <c r="N213" i="5" s="1"/>
  <c r="N54" i="41" s="1"/>
  <c r="E211" i="5"/>
  <c r="F211" i="5"/>
  <c r="G211" i="5"/>
  <c r="H211" i="5"/>
  <c r="J211" i="5"/>
  <c r="K211" i="5"/>
  <c r="L211" i="5"/>
  <c r="M211" i="5"/>
  <c r="N211" i="5"/>
  <c r="E212" i="5"/>
  <c r="F212" i="5"/>
  <c r="G212" i="5"/>
  <c r="H212" i="5"/>
  <c r="J212" i="5"/>
  <c r="K212" i="5"/>
  <c r="L212" i="5"/>
  <c r="M212" i="5"/>
  <c r="N212" i="5"/>
  <c r="F213" i="5"/>
  <c r="F54" i="41"/>
  <c r="H213" i="5"/>
  <c r="H54" i="41" s="1"/>
  <c r="E214" i="5"/>
  <c r="E218" i="5" s="1"/>
  <c r="E55" i="41" s="1"/>
  <c r="F214" i="5"/>
  <c r="F218" i="5" s="1"/>
  <c r="F55" i="41" s="1"/>
  <c r="G214" i="5"/>
  <c r="G218" i="5" s="1"/>
  <c r="G55" i="41" s="1"/>
  <c r="H214" i="5"/>
  <c r="H218" i="5" s="1"/>
  <c r="H55" i="41" s="1"/>
  <c r="J214" i="5"/>
  <c r="J218" i="5" s="1"/>
  <c r="J55" i="41" s="1"/>
  <c r="K214" i="5"/>
  <c r="K218" i="5" s="1"/>
  <c r="K55" i="41" s="1"/>
  <c r="L214" i="5"/>
  <c r="L218" i="5" s="1"/>
  <c r="L55" i="41" s="1"/>
  <c r="M214" i="5"/>
  <c r="N214" i="5"/>
  <c r="E215" i="5"/>
  <c r="F215" i="5"/>
  <c r="G215" i="5"/>
  <c r="H215" i="5"/>
  <c r="J215" i="5"/>
  <c r="K215" i="5"/>
  <c r="L215" i="5"/>
  <c r="M215" i="5"/>
  <c r="M218" i="5" s="1"/>
  <c r="M55" i="41" s="1"/>
  <c r="N215" i="5"/>
  <c r="E216" i="5"/>
  <c r="F216" i="5"/>
  <c r="G216" i="5"/>
  <c r="H216" i="5"/>
  <c r="J216" i="5"/>
  <c r="K216" i="5"/>
  <c r="L216" i="5"/>
  <c r="M216" i="5"/>
  <c r="N216" i="5"/>
  <c r="E217" i="5"/>
  <c r="F217" i="5"/>
  <c r="G217" i="5"/>
  <c r="H217" i="5"/>
  <c r="J217" i="5"/>
  <c r="K217" i="5"/>
  <c r="L217" i="5"/>
  <c r="M217" i="5"/>
  <c r="N217" i="5"/>
  <c r="N218" i="5" s="1"/>
  <c r="N55" i="41" s="1"/>
  <c r="E219" i="5"/>
  <c r="E223" i="5" s="1"/>
  <c r="E56" i="41" s="1"/>
  <c r="F219" i="5"/>
  <c r="G219" i="5"/>
  <c r="H219" i="5"/>
  <c r="J219" i="5"/>
  <c r="K219" i="5"/>
  <c r="L219" i="5"/>
  <c r="M219" i="5"/>
  <c r="N219" i="5"/>
  <c r="E220" i="5"/>
  <c r="F220" i="5"/>
  <c r="G220" i="5"/>
  <c r="G223" i="5" s="1"/>
  <c r="G56" i="41" s="1"/>
  <c r="H220" i="5"/>
  <c r="H223" i="5" s="1"/>
  <c r="H56" i="41" s="1"/>
  <c r="J220" i="5"/>
  <c r="K220" i="5"/>
  <c r="L220" i="5"/>
  <c r="M220" i="5"/>
  <c r="N220" i="5"/>
  <c r="E221" i="5"/>
  <c r="F221" i="5"/>
  <c r="G221" i="5"/>
  <c r="H221" i="5"/>
  <c r="J221" i="5"/>
  <c r="K221" i="5"/>
  <c r="L221" i="5"/>
  <c r="L223" i="5" s="1"/>
  <c r="L56" i="41" s="1"/>
  <c r="M221" i="5"/>
  <c r="N221" i="5"/>
  <c r="N223" i="5" s="1"/>
  <c r="N56" i="41" s="1"/>
  <c r="E222" i="5"/>
  <c r="F222" i="5"/>
  <c r="G222" i="5"/>
  <c r="H222" i="5"/>
  <c r="J222" i="5"/>
  <c r="K222" i="5"/>
  <c r="L222" i="5"/>
  <c r="M222" i="5"/>
  <c r="M223" i="5" s="1"/>
  <c r="M56" i="41" s="1"/>
  <c r="N222" i="5"/>
  <c r="F223" i="5"/>
  <c r="F56" i="41" s="1"/>
  <c r="E224" i="5"/>
  <c r="F224" i="5"/>
  <c r="G224" i="5"/>
  <c r="H224" i="5"/>
  <c r="H228" i="5" s="1"/>
  <c r="H57" i="41" s="1"/>
  <c r="J224" i="5"/>
  <c r="J228" i="5" s="1"/>
  <c r="J57" i="41" s="1"/>
  <c r="K224" i="5"/>
  <c r="K228" i="5" s="1"/>
  <c r="K57" i="41" s="1"/>
  <c r="L224" i="5"/>
  <c r="M224" i="5"/>
  <c r="M228" i="5" s="1"/>
  <c r="M57" i="41" s="1"/>
  <c r="N224" i="5"/>
  <c r="N228" i="5" s="1"/>
  <c r="N57" i="41" s="1"/>
  <c r="E225" i="5"/>
  <c r="E228" i="5" s="1"/>
  <c r="E57" i="41" s="1"/>
  <c r="F225" i="5"/>
  <c r="G225" i="5"/>
  <c r="H225" i="5"/>
  <c r="J225" i="5"/>
  <c r="K225" i="5"/>
  <c r="L225" i="5"/>
  <c r="M225" i="5"/>
  <c r="N225" i="5"/>
  <c r="E226" i="5"/>
  <c r="F226" i="5"/>
  <c r="G226" i="5"/>
  <c r="H226" i="5"/>
  <c r="J226" i="5"/>
  <c r="K226" i="5"/>
  <c r="L226" i="5"/>
  <c r="M226" i="5"/>
  <c r="N226" i="5"/>
  <c r="E227" i="5"/>
  <c r="F227" i="5"/>
  <c r="G227" i="5"/>
  <c r="H227" i="5"/>
  <c r="J227" i="5"/>
  <c r="K227" i="5"/>
  <c r="L227" i="5"/>
  <c r="L228" i="5" s="1"/>
  <c r="L57" i="41" s="1"/>
  <c r="M227" i="5"/>
  <c r="N227" i="5"/>
  <c r="F228" i="5"/>
  <c r="F57" i="41"/>
  <c r="E229" i="5"/>
  <c r="F229" i="5"/>
  <c r="F233" i="5" s="1"/>
  <c r="F58" i="41" s="1"/>
  <c r="G229" i="5"/>
  <c r="H229" i="5"/>
  <c r="H233" i="5" s="1"/>
  <c r="H58" i="41" s="1"/>
  <c r="J229" i="5"/>
  <c r="K229" i="5"/>
  <c r="L229" i="5"/>
  <c r="L233" i="5" s="1"/>
  <c r="L58" i="41" s="1"/>
  <c r="M229" i="5"/>
  <c r="M233" i="5" s="1"/>
  <c r="M58" i="41" s="1"/>
  <c r="N229" i="5"/>
  <c r="E230" i="5"/>
  <c r="E233" i="5" s="1"/>
  <c r="E58" i="41" s="1"/>
  <c r="F230" i="5"/>
  <c r="G230" i="5"/>
  <c r="H230" i="5"/>
  <c r="J230" i="5"/>
  <c r="K230" i="5"/>
  <c r="L230" i="5"/>
  <c r="M230" i="5"/>
  <c r="N230" i="5"/>
  <c r="N233" i="5" s="1"/>
  <c r="N58" i="41" s="1"/>
  <c r="E231" i="5"/>
  <c r="F231" i="5"/>
  <c r="G231" i="5"/>
  <c r="H231" i="5"/>
  <c r="J231" i="5"/>
  <c r="K231" i="5"/>
  <c r="L231" i="5"/>
  <c r="M231" i="5"/>
  <c r="N231" i="5"/>
  <c r="E232" i="5"/>
  <c r="F232" i="5"/>
  <c r="G232" i="5"/>
  <c r="H232" i="5"/>
  <c r="J232" i="5"/>
  <c r="K232" i="5"/>
  <c r="K233" i="5" s="1"/>
  <c r="K58" i="41" s="1"/>
  <c r="L232" i="5"/>
  <c r="M232" i="5"/>
  <c r="N232" i="5"/>
  <c r="G233" i="5"/>
  <c r="G58" i="41" s="1"/>
  <c r="E234" i="5"/>
  <c r="E238" i="5"/>
  <c r="E59" i="41"/>
  <c r="F234" i="5"/>
  <c r="G234" i="5"/>
  <c r="H234" i="5"/>
  <c r="J234" i="5"/>
  <c r="K234" i="5"/>
  <c r="K238" i="5" s="1"/>
  <c r="K59" i="41" s="1"/>
  <c r="L234" i="5"/>
  <c r="M234" i="5"/>
  <c r="M238" i="5" s="1"/>
  <c r="M59" i="41" s="1"/>
  <c r="N234" i="5"/>
  <c r="E235" i="5"/>
  <c r="F235" i="5"/>
  <c r="G235" i="5"/>
  <c r="H235" i="5"/>
  <c r="H238" i="5" s="1"/>
  <c r="H59" i="41" s="1"/>
  <c r="J235" i="5"/>
  <c r="K235" i="5"/>
  <c r="L235" i="5"/>
  <c r="L238" i="5" s="1"/>
  <c r="L59" i="41" s="1"/>
  <c r="M235" i="5"/>
  <c r="N235" i="5"/>
  <c r="N238" i="5" s="1"/>
  <c r="N59" i="41" s="1"/>
  <c r="E236" i="5"/>
  <c r="F236" i="5"/>
  <c r="G236" i="5"/>
  <c r="H236" i="5"/>
  <c r="J236" i="5"/>
  <c r="K236" i="5"/>
  <c r="L236" i="5"/>
  <c r="M236" i="5"/>
  <c r="N236" i="5"/>
  <c r="E237" i="5"/>
  <c r="F237" i="5"/>
  <c r="F238" i="5" s="1"/>
  <c r="F59" i="41" s="1"/>
  <c r="G237" i="5"/>
  <c r="H237" i="5"/>
  <c r="J237" i="5"/>
  <c r="K237" i="5"/>
  <c r="L237" i="5"/>
  <c r="M237" i="5"/>
  <c r="N237" i="5"/>
  <c r="G238" i="5"/>
  <c r="G59" i="41" s="1"/>
  <c r="J238" i="5"/>
  <c r="J59" i="41"/>
  <c r="E239" i="5"/>
  <c r="F239" i="5"/>
  <c r="G239" i="5"/>
  <c r="H239" i="5"/>
  <c r="J239" i="5"/>
  <c r="J243" i="5" s="1"/>
  <c r="J60" i="41" s="1"/>
  <c r="K239" i="5"/>
  <c r="K243" i="5" s="1"/>
  <c r="K60" i="41" s="1"/>
  <c r="L239" i="5"/>
  <c r="M239" i="5"/>
  <c r="N239" i="5"/>
  <c r="N243" i="5" s="1"/>
  <c r="N60" i="41" s="1"/>
  <c r="E240" i="5"/>
  <c r="F240" i="5"/>
  <c r="G240" i="5"/>
  <c r="H240" i="5"/>
  <c r="J240" i="5"/>
  <c r="K240" i="5"/>
  <c r="L240" i="5"/>
  <c r="M240" i="5"/>
  <c r="N240" i="5"/>
  <c r="E241" i="5"/>
  <c r="F241" i="5"/>
  <c r="G241" i="5"/>
  <c r="H241" i="5"/>
  <c r="J241" i="5"/>
  <c r="K241" i="5"/>
  <c r="L241" i="5"/>
  <c r="M241" i="5"/>
  <c r="M243" i="5" s="1"/>
  <c r="M60" i="41" s="1"/>
  <c r="N241" i="5"/>
  <c r="E242" i="5"/>
  <c r="F242" i="5"/>
  <c r="G242" i="5"/>
  <c r="G243" i="5" s="1"/>
  <c r="G60" i="41" s="1"/>
  <c r="H242" i="5"/>
  <c r="J242" i="5"/>
  <c r="K242" i="5"/>
  <c r="L242" i="5"/>
  <c r="M242" i="5"/>
  <c r="N242" i="5"/>
  <c r="H243" i="5"/>
  <c r="H60" i="41" s="1"/>
  <c r="E244" i="5"/>
  <c r="F244" i="5"/>
  <c r="G244" i="5"/>
  <c r="H244" i="5"/>
  <c r="H248" i="5" s="1"/>
  <c r="H61" i="41" s="1"/>
  <c r="J244" i="5"/>
  <c r="J248" i="5" s="1"/>
  <c r="J61" i="41" s="1"/>
  <c r="K244" i="5"/>
  <c r="K248" i="5" s="1"/>
  <c r="K61" i="41" s="1"/>
  <c r="L244" i="5"/>
  <c r="L248" i="5" s="1"/>
  <c r="L61" i="41" s="1"/>
  <c r="M244" i="5"/>
  <c r="M248" i="5" s="1"/>
  <c r="M61" i="41" s="1"/>
  <c r="N244" i="5"/>
  <c r="N248" i="5" s="1"/>
  <c r="N61" i="41" s="1"/>
  <c r="E245" i="5"/>
  <c r="F245" i="5"/>
  <c r="G245" i="5"/>
  <c r="H245" i="5"/>
  <c r="J245" i="5"/>
  <c r="K245" i="5"/>
  <c r="L245" i="5"/>
  <c r="M245" i="5"/>
  <c r="N245" i="5"/>
  <c r="E246" i="5"/>
  <c r="F246" i="5"/>
  <c r="G246" i="5"/>
  <c r="H246" i="5"/>
  <c r="J246" i="5"/>
  <c r="K246" i="5"/>
  <c r="L246" i="5"/>
  <c r="M246" i="5"/>
  <c r="N246" i="5"/>
  <c r="E247" i="5"/>
  <c r="E248" i="5" s="1"/>
  <c r="E61" i="41" s="1"/>
  <c r="F247" i="5"/>
  <c r="G247" i="5"/>
  <c r="G248" i="5"/>
  <c r="G61" i="41" s="1"/>
  <c r="H247" i="5"/>
  <c r="J247" i="5"/>
  <c r="K247" i="5"/>
  <c r="L247" i="5"/>
  <c r="M247" i="5"/>
  <c r="N247" i="5"/>
  <c r="F248" i="5"/>
  <c r="F61" i="41"/>
  <c r="E249" i="5"/>
  <c r="F249" i="5"/>
  <c r="G249" i="5"/>
  <c r="H249" i="5"/>
  <c r="H253" i="5" s="1"/>
  <c r="H62" i="41" s="1"/>
  <c r="J249" i="5"/>
  <c r="K249" i="5"/>
  <c r="L249" i="5"/>
  <c r="M249" i="5"/>
  <c r="M253" i="5" s="1"/>
  <c r="M62" i="41" s="1"/>
  <c r="N249" i="5"/>
  <c r="N253" i="5" s="1"/>
  <c r="N62" i="41" s="1"/>
  <c r="E250" i="5"/>
  <c r="F250" i="5"/>
  <c r="G250" i="5"/>
  <c r="H250" i="5"/>
  <c r="J250" i="5"/>
  <c r="K250" i="5"/>
  <c r="L250" i="5"/>
  <c r="M250" i="5"/>
  <c r="N250" i="5"/>
  <c r="E251" i="5"/>
  <c r="F251" i="5"/>
  <c r="G251" i="5"/>
  <c r="H251" i="5"/>
  <c r="J251" i="5"/>
  <c r="K251" i="5"/>
  <c r="L251" i="5"/>
  <c r="M251" i="5"/>
  <c r="N251" i="5"/>
  <c r="E252" i="5"/>
  <c r="F252" i="5"/>
  <c r="G252" i="5"/>
  <c r="H252" i="5"/>
  <c r="J252" i="5"/>
  <c r="K252" i="5"/>
  <c r="L252" i="5"/>
  <c r="M252" i="5"/>
  <c r="N252" i="5"/>
  <c r="G253" i="5"/>
  <c r="G62" i="41" s="1"/>
  <c r="D252" i="5"/>
  <c r="D251" i="5"/>
  <c r="D250" i="5"/>
  <c r="D249" i="5"/>
  <c r="D253" i="5" s="1"/>
  <c r="D62" i="41" s="1"/>
  <c r="D247" i="5"/>
  <c r="D246" i="5"/>
  <c r="D245" i="5"/>
  <c r="D244" i="5"/>
  <c r="D242" i="5"/>
  <c r="D241" i="5"/>
  <c r="D240" i="5"/>
  <c r="D243" i="5"/>
  <c r="D60" i="41" s="1"/>
  <c r="D239" i="5"/>
  <c r="D237" i="5"/>
  <c r="D236" i="5"/>
  <c r="D235" i="5"/>
  <c r="D238" i="5" s="1"/>
  <c r="D59" i="41" s="1"/>
  <c r="D234" i="5"/>
  <c r="D232" i="5"/>
  <c r="D231" i="5"/>
  <c r="D230" i="5"/>
  <c r="D233" i="5" s="1"/>
  <c r="D58" i="41" s="1"/>
  <c r="D229" i="5"/>
  <c r="D227" i="5"/>
  <c r="D226" i="5"/>
  <c r="D225" i="5"/>
  <c r="D228" i="5" s="1"/>
  <c r="D57" i="41" s="1"/>
  <c r="D224" i="5"/>
  <c r="D222" i="5"/>
  <c r="D221" i="5"/>
  <c r="D220" i="5"/>
  <c r="D219" i="5"/>
  <c r="D223" i="5" s="1"/>
  <c r="D56" i="41" s="1"/>
  <c r="D217" i="5"/>
  <c r="D216" i="5"/>
  <c r="D215" i="5"/>
  <c r="D214" i="5"/>
  <c r="D212" i="5"/>
  <c r="D211" i="5"/>
  <c r="D210" i="5"/>
  <c r="D209" i="5"/>
  <c r="D207" i="5"/>
  <c r="D206" i="5"/>
  <c r="D205" i="5"/>
  <c r="D208" i="5" s="1"/>
  <c r="D53" i="41" s="1"/>
  <c r="D204" i="5"/>
  <c r="D202" i="5"/>
  <c r="D201" i="5"/>
  <c r="D203" i="5" s="1"/>
  <c r="D200" i="5"/>
  <c r="D199" i="5"/>
  <c r="D197" i="5"/>
  <c r="D196" i="5"/>
  <c r="D195" i="5"/>
  <c r="D198" i="5" s="1"/>
  <c r="D194" i="5"/>
  <c r="D192" i="5"/>
  <c r="D191" i="5"/>
  <c r="D190" i="5"/>
  <c r="D189" i="5"/>
  <c r="D193" i="5" s="1"/>
  <c r="D187" i="5"/>
  <c r="D186" i="5"/>
  <c r="D188" i="5" s="1"/>
  <c r="D185" i="5"/>
  <c r="D184" i="5"/>
  <c r="D182" i="5"/>
  <c r="D181" i="5"/>
  <c r="D183" i="5" s="1"/>
  <c r="D180" i="5"/>
  <c r="D179" i="5"/>
  <c r="D177" i="5"/>
  <c r="D176" i="5"/>
  <c r="D178" i="5" s="1"/>
  <c r="D175" i="5"/>
  <c r="D174" i="5"/>
  <c r="D172" i="5"/>
  <c r="D171" i="5"/>
  <c r="D170" i="5"/>
  <c r="D169" i="5"/>
  <c r="D167" i="5"/>
  <c r="D166" i="5"/>
  <c r="D165" i="5"/>
  <c r="D164" i="5"/>
  <c r="D168" i="5" s="1"/>
  <c r="D162" i="5"/>
  <c r="D161" i="5"/>
  <c r="D163" i="5" s="1"/>
  <c r="D160" i="5"/>
  <c r="D159" i="5"/>
  <c r="D157" i="5"/>
  <c r="D156" i="5"/>
  <c r="D155" i="5"/>
  <c r="D154" i="5"/>
  <c r="D152" i="5"/>
  <c r="D151" i="5"/>
  <c r="D150" i="5"/>
  <c r="D149" i="5"/>
  <c r="D153" i="5" s="1"/>
  <c r="D147" i="5"/>
  <c r="D146" i="5"/>
  <c r="D148" i="5" s="1"/>
  <c r="D145" i="5"/>
  <c r="D144" i="5"/>
  <c r="D142" i="5"/>
  <c r="D141" i="5"/>
  <c r="D140" i="5"/>
  <c r="D139" i="5"/>
  <c r="D137" i="5"/>
  <c r="D136" i="5"/>
  <c r="D135" i="5"/>
  <c r="D134" i="5"/>
  <c r="D132" i="5"/>
  <c r="D131" i="5"/>
  <c r="D133" i="5" s="1"/>
  <c r="D130" i="5"/>
  <c r="D129" i="5"/>
  <c r="D127" i="5"/>
  <c r="D128" i="5" s="1"/>
  <c r="D126" i="5"/>
  <c r="D125" i="5"/>
  <c r="D124" i="5"/>
  <c r="D122" i="5"/>
  <c r="D121" i="5"/>
  <c r="D120" i="5"/>
  <c r="D119" i="5"/>
  <c r="D123" i="5" s="1"/>
  <c r="D117" i="5"/>
  <c r="D116" i="5"/>
  <c r="D115" i="5"/>
  <c r="D114" i="5"/>
  <c r="D118" i="5" s="1"/>
  <c r="D112" i="5"/>
  <c r="D111" i="5"/>
  <c r="D110" i="5"/>
  <c r="D109" i="5"/>
  <c r="D113" i="5" s="1"/>
  <c r="D107" i="5"/>
  <c r="D106" i="5"/>
  <c r="D105" i="5"/>
  <c r="D104" i="5"/>
  <c r="D108" i="5" s="1"/>
  <c r="D102" i="5"/>
  <c r="D101" i="5"/>
  <c r="D100" i="5"/>
  <c r="D99" i="5"/>
  <c r="D103" i="5" s="1"/>
  <c r="D97" i="5"/>
  <c r="D96" i="5"/>
  <c r="D95" i="5"/>
  <c r="D94" i="5"/>
  <c r="D98" i="5" s="1"/>
  <c r="D92" i="5"/>
  <c r="D91" i="5"/>
  <c r="D90" i="5"/>
  <c r="D89" i="5"/>
  <c r="D93" i="5" s="1"/>
  <c r="D87" i="5"/>
  <c r="D86" i="5"/>
  <c r="D85" i="5"/>
  <c r="D84" i="5"/>
  <c r="D88" i="5" s="1"/>
  <c r="D82" i="5"/>
  <c r="D81" i="5"/>
  <c r="D80" i="5"/>
  <c r="D79" i="5"/>
  <c r="D83" i="5" s="1"/>
  <c r="D77" i="5"/>
  <c r="D76" i="5"/>
  <c r="D75" i="5"/>
  <c r="D74" i="5"/>
  <c r="D78" i="5" s="1"/>
  <c r="D72" i="5"/>
  <c r="D71" i="5"/>
  <c r="D70" i="5"/>
  <c r="D69" i="5"/>
  <c r="D73" i="5" s="1"/>
  <c r="D67" i="5"/>
  <c r="D66" i="5"/>
  <c r="D65" i="5"/>
  <c r="D64" i="5"/>
  <c r="D62" i="5"/>
  <c r="D61" i="5"/>
  <c r="D60" i="5"/>
  <c r="D59" i="5"/>
  <c r="D63" i="5" s="1"/>
  <c r="D57" i="5"/>
  <c r="D56" i="5"/>
  <c r="D55" i="5"/>
  <c r="D54" i="5"/>
  <c r="D58" i="5" s="1"/>
  <c r="D52" i="5"/>
  <c r="D51" i="5"/>
  <c r="D50" i="5"/>
  <c r="D49" i="5"/>
  <c r="D53" i="5" s="1"/>
  <c r="D47" i="5"/>
  <c r="D46" i="5"/>
  <c r="D45" i="5"/>
  <c r="D44" i="5"/>
  <c r="D42" i="5"/>
  <c r="D41" i="5"/>
  <c r="D40" i="5"/>
  <c r="D39" i="5"/>
  <c r="D43" i="5" s="1"/>
  <c r="D37" i="5"/>
  <c r="D36" i="5"/>
  <c r="D35" i="5"/>
  <c r="D34" i="5"/>
  <c r="D38" i="5" s="1"/>
  <c r="D32" i="5"/>
  <c r="D31" i="5"/>
  <c r="D30" i="5"/>
  <c r="D29" i="5"/>
  <c r="D27" i="5"/>
  <c r="D26" i="5"/>
  <c r="D25" i="5"/>
  <c r="D24" i="5"/>
  <c r="D28" i="5" s="1"/>
  <c r="D22" i="5"/>
  <c r="D21" i="5"/>
  <c r="D20" i="5"/>
  <c r="D19" i="5"/>
  <c r="D23" i="5" s="1"/>
  <c r="D17" i="5"/>
  <c r="D16" i="5"/>
  <c r="D15" i="5"/>
  <c r="D14" i="5"/>
  <c r="D18" i="5" s="1"/>
  <c r="D12" i="5"/>
  <c r="D11" i="5"/>
  <c r="D10" i="5"/>
  <c r="D9" i="5"/>
  <c r="D13" i="5" s="1"/>
  <c r="D6" i="5"/>
  <c r="D5" i="5"/>
  <c r="D4" i="5"/>
  <c r="D33" i="5"/>
  <c r="D48" i="5"/>
  <c r="D138" i="5"/>
  <c r="D213" i="5"/>
  <c r="D54" i="41" s="1"/>
  <c r="E243" i="5"/>
  <c r="E60" i="41"/>
  <c r="N78" i="5"/>
  <c r="F43" i="5"/>
  <c r="D68" i="5"/>
  <c r="D143" i="5"/>
  <c r="D173" i="5"/>
  <c r="D218" i="5"/>
  <c r="D55" i="41" s="1"/>
  <c r="G48" i="5"/>
  <c r="K63" i="5"/>
  <c r="M178" i="5"/>
  <c r="N188" i="5"/>
  <c r="M98" i="5"/>
  <c r="A60" i="41"/>
  <c r="A59" i="41"/>
  <c r="A54" i="41"/>
  <c r="X56" i="41"/>
  <c r="A58" i="41"/>
  <c r="A62" i="41"/>
  <c r="A57" i="41"/>
  <c r="A61" i="41"/>
  <c r="J12" i="52"/>
  <c r="J14" i="52"/>
  <c r="D28" i="51"/>
  <c r="H17" i="53"/>
  <c r="D27" i="51"/>
  <c r="H16" i="53"/>
  <c r="D25" i="51"/>
  <c r="H14" i="53"/>
  <c r="D24" i="51"/>
  <c r="H13" i="53"/>
  <c r="D23" i="51"/>
  <c r="H12" i="53"/>
  <c r="D22" i="51"/>
  <c r="H11" i="53"/>
  <c r="D21" i="51"/>
  <c r="H10" i="53"/>
  <c r="D20" i="51"/>
  <c r="H9" i="53"/>
  <c r="D19" i="51"/>
  <c r="H8" i="53"/>
  <c r="D18" i="51"/>
  <c r="H7" i="53"/>
  <c r="D17" i="51"/>
  <c r="H6" i="53"/>
  <c r="C28" i="51"/>
  <c r="C27" i="51"/>
  <c r="C25" i="51"/>
  <c r="C24" i="51"/>
  <c r="J11" i="52"/>
  <c r="C23" i="51"/>
  <c r="G12" i="53"/>
  <c r="C22" i="51"/>
  <c r="G11" i="53"/>
  <c r="C21" i="51"/>
  <c r="G10" i="53"/>
  <c r="C20" i="51"/>
  <c r="G9" i="53"/>
  <c r="C19" i="51"/>
  <c r="G8" i="53"/>
  <c r="C18" i="51"/>
  <c r="G7" i="53"/>
  <c r="C17" i="51"/>
  <c r="G6" i="53"/>
  <c r="D16" i="51"/>
  <c r="C17" i="53"/>
  <c r="D15" i="51"/>
  <c r="C16" i="53"/>
  <c r="C16" i="51"/>
  <c r="B17" i="53"/>
  <c r="C15" i="51"/>
  <c r="B16" i="53"/>
  <c r="J25" i="51"/>
  <c r="P25" i="51"/>
  <c r="C26" i="51"/>
  <c r="J13" i="52"/>
  <c r="D26" i="51"/>
  <c r="H15" i="53"/>
  <c r="J26" i="51"/>
  <c r="P26" i="51"/>
  <c r="J27" i="51"/>
  <c r="P27" i="51"/>
  <c r="J28" i="51"/>
  <c r="P28" i="51"/>
  <c r="B28" i="51"/>
  <c r="B27" i="51"/>
  <c r="B26" i="51"/>
  <c r="B25" i="51"/>
  <c r="B24" i="51"/>
  <c r="B23" i="51"/>
  <c r="B22" i="51"/>
  <c r="B21" i="51"/>
  <c r="B20" i="51"/>
  <c r="B19" i="51"/>
  <c r="B18" i="51"/>
  <c r="A16" i="53"/>
  <c r="B17" i="51"/>
  <c r="B16" i="51"/>
  <c r="B15" i="51"/>
  <c r="P24" i="51"/>
  <c r="J24" i="51"/>
  <c r="P23" i="51"/>
  <c r="J23" i="51"/>
  <c r="P22" i="51"/>
  <c r="J22" i="51"/>
  <c r="P21" i="51"/>
  <c r="J21" i="51"/>
  <c r="P20" i="51"/>
  <c r="J20" i="51"/>
  <c r="P19" i="51"/>
  <c r="J19" i="51"/>
  <c r="P18" i="51"/>
  <c r="J18" i="51"/>
  <c r="P17" i="51"/>
  <c r="J17" i="51"/>
  <c r="A70" i="14"/>
  <c r="B70" i="14"/>
  <c r="C70" i="14"/>
  <c r="D70" i="14"/>
  <c r="A71" i="14"/>
  <c r="B71" i="14"/>
  <c r="C71" i="14"/>
  <c r="D71" i="14"/>
  <c r="A72" i="14"/>
  <c r="B72" i="14"/>
  <c r="C72" i="14"/>
  <c r="D72" i="14"/>
  <c r="D69" i="14"/>
  <c r="C69" i="14"/>
  <c r="B69" i="14"/>
  <c r="A69" i="14"/>
  <c r="A64" i="14"/>
  <c r="B64" i="14"/>
  <c r="C64" i="14"/>
  <c r="D64" i="14"/>
  <c r="A65" i="14"/>
  <c r="B65" i="14"/>
  <c r="C65" i="14"/>
  <c r="D65" i="14"/>
  <c r="A66" i="14"/>
  <c r="B66" i="14"/>
  <c r="C66" i="14"/>
  <c r="D66" i="14"/>
  <c r="D63" i="14"/>
  <c r="C63" i="14"/>
  <c r="B63" i="14"/>
  <c r="A63" i="14"/>
  <c r="A58" i="14"/>
  <c r="B58" i="14"/>
  <c r="C58" i="14"/>
  <c r="D58" i="14"/>
  <c r="A59" i="14"/>
  <c r="B59" i="14"/>
  <c r="C59" i="14"/>
  <c r="D59" i="14"/>
  <c r="A60" i="14"/>
  <c r="B60" i="14"/>
  <c r="C60" i="14"/>
  <c r="D60" i="14"/>
  <c r="D57" i="14"/>
  <c r="C57" i="14"/>
  <c r="B57" i="14"/>
  <c r="A57" i="14"/>
  <c r="A52" i="14"/>
  <c r="B52" i="14"/>
  <c r="C52" i="14"/>
  <c r="D52" i="14"/>
  <c r="A53" i="14"/>
  <c r="B53" i="14"/>
  <c r="C53" i="14"/>
  <c r="D53" i="14"/>
  <c r="A54" i="14"/>
  <c r="B54" i="14"/>
  <c r="C54" i="14"/>
  <c r="D54" i="14"/>
  <c r="D51" i="14"/>
  <c r="C51" i="14"/>
  <c r="B51" i="14"/>
  <c r="A51" i="14"/>
  <c r="A46" i="14"/>
  <c r="B46" i="14"/>
  <c r="C46" i="14"/>
  <c r="D46" i="14"/>
  <c r="A47" i="14"/>
  <c r="B47" i="14"/>
  <c r="C47" i="14"/>
  <c r="D47" i="14"/>
  <c r="A48" i="14"/>
  <c r="B48" i="14"/>
  <c r="C48" i="14"/>
  <c r="D48" i="14"/>
  <c r="D45" i="14"/>
  <c r="C45" i="14"/>
  <c r="B45" i="14"/>
  <c r="A45" i="14"/>
  <c r="A40" i="14"/>
  <c r="B40" i="14"/>
  <c r="C40" i="14"/>
  <c r="D40" i="14"/>
  <c r="A41" i="14"/>
  <c r="B41" i="14"/>
  <c r="C41" i="14"/>
  <c r="D41" i="14"/>
  <c r="A42" i="14"/>
  <c r="B42" i="14"/>
  <c r="C42" i="14"/>
  <c r="D42" i="14"/>
  <c r="D39" i="14"/>
  <c r="C39" i="14"/>
  <c r="B39" i="14"/>
  <c r="A39" i="14"/>
  <c r="A21" i="14"/>
  <c r="B21" i="14"/>
  <c r="C21" i="14"/>
  <c r="D21" i="14"/>
  <c r="A22" i="14"/>
  <c r="B22" i="14"/>
  <c r="C22" i="14"/>
  <c r="D22" i="14"/>
  <c r="A23" i="14"/>
  <c r="B23" i="14"/>
  <c r="C23" i="14"/>
  <c r="D23" i="14"/>
  <c r="D20" i="14"/>
  <c r="C20" i="14"/>
  <c r="B20" i="14"/>
  <c r="A20" i="14"/>
  <c r="A15" i="14"/>
  <c r="B15" i="14"/>
  <c r="C15" i="14"/>
  <c r="D15" i="14"/>
  <c r="A16" i="14"/>
  <c r="B16" i="14"/>
  <c r="C16" i="14"/>
  <c r="D16" i="14"/>
  <c r="A17" i="14"/>
  <c r="B17" i="14"/>
  <c r="C17" i="14"/>
  <c r="D17" i="14"/>
  <c r="D14" i="14"/>
  <c r="C14" i="14"/>
  <c r="B14" i="14"/>
  <c r="A14" i="14"/>
  <c r="A9" i="14"/>
  <c r="B9" i="14"/>
  <c r="C9" i="14"/>
  <c r="D9" i="14"/>
  <c r="A10" i="14"/>
  <c r="B10" i="14"/>
  <c r="C10" i="14"/>
  <c r="D10" i="14"/>
  <c r="A11" i="14"/>
  <c r="B11" i="14"/>
  <c r="C11" i="14"/>
  <c r="D11" i="14"/>
  <c r="D8" i="14"/>
  <c r="C8" i="14"/>
  <c r="B8" i="14"/>
  <c r="A8" i="14"/>
  <c r="A33" i="14"/>
  <c r="B33" i="14"/>
  <c r="C33" i="14"/>
  <c r="D33" i="14"/>
  <c r="A34" i="14"/>
  <c r="B34" i="14"/>
  <c r="C34" i="14"/>
  <c r="D34" i="14"/>
  <c r="A35" i="14"/>
  <c r="B35" i="14"/>
  <c r="C35" i="14"/>
  <c r="D35" i="14"/>
  <c r="D32" i="14"/>
  <c r="C32" i="14"/>
  <c r="B32" i="14"/>
  <c r="A32" i="14"/>
  <c r="C27" i="14"/>
  <c r="D27" i="14"/>
  <c r="C28" i="14"/>
  <c r="D28" i="14"/>
  <c r="C29" i="14"/>
  <c r="D29" i="14"/>
  <c r="D26" i="14"/>
  <c r="C26" i="14"/>
  <c r="B27" i="14"/>
  <c r="B28" i="14"/>
  <c r="B29" i="14"/>
  <c r="B26" i="14"/>
  <c r="D36" i="14"/>
  <c r="C36" i="14"/>
  <c r="B36" i="14"/>
  <c r="A36" i="14"/>
  <c r="D30" i="14"/>
  <c r="C30" i="14"/>
  <c r="B30" i="14"/>
  <c r="A30" i="14"/>
  <c r="A2" i="14"/>
  <c r="D3" i="14"/>
  <c r="D4" i="14"/>
  <c r="D5" i="14"/>
  <c r="D2" i="14"/>
  <c r="C3" i="14"/>
  <c r="C4" i="14"/>
  <c r="C5" i="14"/>
  <c r="C2" i="14"/>
  <c r="B3" i="14"/>
  <c r="B4" i="14"/>
  <c r="B5" i="14"/>
  <c r="B2" i="14"/>
  <c r="A3" i="14"/>
  <c r="A4" i="14"/>
  <c r="A5" i="14"/>
  <c r="B52" i="41"/>
  <c r="C52" i="41"/>
  <c r="B51" i="41"/>
  <c r="C51" i="41"/>
  <c r="B50" i="41"/>
  <c r="C50" i="41"/>
  <c r="B49" i="41"/>
  <c r="C49" i="41"/>
  <c r="B48" i="41"/>
  <c r="C48" i="41"/>
  <c r="B47" i="41"/>
  <c r="C47" i="41"/>
  <c r="B46" i="41"/>
  <c r="C46" i="41"/>
  <c r="B5" i="41"/>
  <c r="C5" i="41"/>
  <c r="W11" i="60"/>
  <c r="W24" i="60"/>
  <c r="W12" i="60"/>
  <c r="W9" i="60"/>
  <c r="W10" i="60"/>
  <c r="W21" i="60"/>
  <c r="W22" i="60"/>
  <c r="W17" i="60"/>
  <c r="W18" i="60"/>
  <c r="W19" i="60"/>
  <c r="W20" i="60"/>
  <c r="W13" i="60"/>
  <c r="W14" i="60"/>
  <c r="W15" i="60"/>
  <c r="W16" i="60"/>
  <c r="W29" i="60"/>
  <c r="W30" i="60"/>
  <c r="W31" i="60"/>
  <c r="W32" i="60"/>
  <c r="W33" i="60"/>
  <c r="W34" i="60"/>
  <c r="W25" i="60"/>
  <c r="W26" i="60"/>
  <c r="W27" i="60"/>
  <c r="W28" i="60"/>
  <c r="W35" i="60"/>
  <c r="W36" i="60"/>
  <c r="W37" i="60"/>
  <c r="W38" i="60"/>
  <c r="W39" i="60"/>
  <c r="W40" i="60"/>
  <c r="W41" i="60"/>
  <c r="W42" i="60"/>
  <c r="W43" i="60"/>
  <c r="W44" i="60"/>
  <c r="W45" i="60"/>
  <c r="W46" i="60"/>
  <c r="W47" i="60"/>
  <c r="W48" i="60"/>
  <c r="W49" i="60"/>
  <c r="W50" i="60"/>
  <c r="W51" i="60"/>
  <c r="W52" i="60"/>
  <c r="W53" i="60"/>
  <c r="W54" i="60"/>
  <c r="W55" i="60"/>
  <c r="W56" i="60"/>
  <c r="W57" i="60"/>
  <c r="W58" i="60"/>
  <c r="W59" i="60"/>
  <c r="W60" i="60"/>
  <c r="W61" i="60"/>
  <c r="W62" i="60"/>
  <c r="W63" i="60"/>
  <c r="W64" i="60"/>
  <c r="W65" i="60"/>
  <c r="W66" i="60"/>
  <c r="W67" i="60"/>
  <c r="W68" i="60"/>
  <c r="W69" i="60"/>
  <c r="W70" i="60"/>
  <c r="W71" i="60"/>
  <c r="W72" i="60"/>
  <c r="W73" i="60"/>
  <c r="W74" i="60"/>
  <c r="W75" i="60"/>
  <c r="W76" i="60"/>
  <c r="W77" i="60"/>
  <c r="W78" i="60"/>
  <c r="W79" i="60"/>
  <c r="W80" i="60"/>
  <c r="W81" i="60"/>
  <c r="W82" i="60"/>
  <c r="W83" i="60"/>
  <c r="W84" i="60"/>
  <c r="W85" i="60"/>
  <c r="W86" i="60"/>
  <c r="W87" i="60"/>
  <c r="W88" i="60"/>
  <c r="W89" i="60"/>
  <c r="W90" i="60"/>
  <c r="W91" i="60"/>
  <c r="W92" i="60"/>
  <c r="W93" i="60"/>
  <c r="W94" i="60"/>
  <c r="W95" i="60"/>
  <c r="W96" i="60"/>
  <c r="W97" i="60"/>
  <c r="W98" i="60"/>
  <c r="W99" i="60"/>
  <c r="W100" i="60"/>
  <c r="W101" i="60"/>
  <c r="W102" i="60"/>
  <c r="W103" i="60"/>
  <c r="W104" i="60"/>
  <c r="W105" i="60"/>
  <c r="W106" i="60"/>
  <c r="W107" i="60"/>
  <c r="W108" i="60"/>
  <c r="W109" i="60"/>
  <c r="W110" i="60"/>
  <c r="W111" i="60"/>
  <c r="W112" i="60"/>
  <c r="W113" i="60"/>
  <c r="W114" i="60"/>
  <c r="W115" i="60"/>
  <c r="W116" i="60"/>
  <c r="W117" i="60"/>
  <c r="W118" i="60"/>
  <c r="W119" i="60"/>
  <c r="W120" i="60"/>
  <c r="W121" i="60"/>
  <c r="W122" i="60"/>
  <c r="W123" i="60"/>
  <c r="W124" i="60"/>
  <c r="W125" i="60"/>
  <c r="W126" i="60"/>
  <c r="W127" i="60"/>
  <c r="W128" i="60"/>
  <c r="W129" i="60"/>
  <c r="W130" i="60"/>
  <c r="W131" i="60"/>
  <c r="W132" i="60"/>
  <c r="W133" i="60"/>
  <c r="W134" i="60"/>
  <c r="W135" i="60"/>
  <c r="W136" i="60"/>
  <c r="W137" i="60"/>
  <c r="W138" i="60"/>
  <c r="W139" i="60"/>
  <c r="W140" i="60"/>
  <c r="W141" i="60"/>
  <c r="W142" i="60"/>
  <c r="W143" i="60"/>
  <c r="W144" i="60"/>
  <c r="W145" i="60"/>
  <c r="W146" i="60"/>
  <c r="W147" i="60"/>
  <c r="W148" i="60"/>
  <c r="W149" i="60"/>
  <c r="W150" i="60"/>
  <c r="W151" i="60"/>
  <c r="W152" i="60"/>
  <c r="W153" i="60"/>
  <c r="W154" i="60"/>
  <c r="W155" i="60"/>
  <c r="W156" i="60"/>
  <c r="W157" i="60"/>
  <c r="W158" i="60"/>
  <c r="W159" i="60"/>
  <c r="W160" i="60"/>
  <c r="W161" i="60"/>
  <c r="W162" i="60"/>
  <c r="W163" i="60"/>
  <c r="W164" i="60"/>
  <c r="W165" i="60"/>
  <c r="W166" i="60"/>
  <c r="W167" i="60"/>
  <c r="W168" i="60"/>
  <c r="W169" i="60"/>
  <c r="W170" i="60"/>
  <c r="W171" i="60"/>
  <c r="W172" i="60"/>
  <c r="W173" i="60"/>
  <c r="W174" i="60"/>
  <c r="W175" i="60"/>
  <c r="W176" i="60"/>
  <c r="W177" i="60"/>
  <c r="W178" i="60"/>
  <c r="W179" i="60"/>
  <c r="W180" i="60"/>
  <c r="W181" i="60"/>
  <c r="W182" i="60"/>
  <c r="W183" i="60"/>
  <c r="W184" i="60"/>
  <c r="W185" i="60"/>
  <c r="W186" i="60"/>
  <c r="W187" i="60"/>
  <c r="W188" i="60"/>
  <c r="W189" i="60"/>
  <c r="W190" i="60"/>
  <c r="W191" i="60"/>
  <c r="W192" i="60"/>
  <c r="W193" i="60"/>
  <c r="W194" i="60"/>
  <c r="W195" i="60"/>
  <c r="W196" i="60"/>
  <c r="W197" i="60"/>
  <c r="W198" i="60"/>
  <c r="W199" i="60"/>
  <c r="W200" i="60"/>
  <c r="W201" i="60"/>
  <c r="W202" i="60"/>
  <c r="W203" i="60"/>
  <c r="W204" i="60"/>
  <c r="W205" i="60"/>
  <c r="W206" i="60"/>
  <c r="W207" i="60"/>
  <c r="W208" i="60"/>
  <c r="W23" i="60"/>
  <c r="A24" i="60"/>
  <c r="B24" i="60"/>
  <c r="C24" i="60"/>
  <c r="T22" i="5" s="1"/>
  <c r="D24" i="60"/>
  <c r="E24" i="60"/>
  <c r="F24" i="60"/>
  <c r="G24" i="60"/>
  <c r="H24" i="60"/>
  <c r="I24" i="60"/>
  <c r="J24" i="60"/>
  <c r="AA22" i="5" s="1"/>
  <c r="K24" i="60"/>
  <c r="AB22" i="5" s="1"/>
  <c r="L24" i="60"/>
  <c r="M24" i="60"/>
  <c r="AD22" i="5" s="1"/>
  <c r="N24" i="60"/>
  <c r="O24" i="60"/>
  <c r="AF22" i="5" s="1"/>
  <c r="C12" i="60"/>
  <c r="D12" i="60"/>
  <c r="U7" i="5" s="1"/>
  <c r="E12" i="60"/>
  <c r="F12" i="60"/>
  <c r="W22" i="5" s="1"/>
  <c r="G12" i="60"/>
  <c r="H12" i="60"/>
  <c r="I12" i="60"/>
  <c r="Z22" i="5" s="1"/>
  <c r="J12" i="60"/>
  <c r="AA7" i="5" s="1"/>
  <c r="K12" i="60"/>
  <c r="L12" i="60"/>
  <c r="AC7" i="5" s="1"/>
  <c r="M12" i="60"/>
  <c r="AD7" i="5" s="1"/>
  <c r="N12" i="60"/>
  <c r="O12" i="60"/>
  <c r="AF7" i="5" s="1"/>
  <c r="C9" i="60"/>
  <c r="D9" i="60"/>
  <c r="E9" i="60"/>
  <c r="F9" i="60"/>
  <c r="G9" i="60"/>
  <c r="H9" i="60"/>
  <c r="I9" i="60"/>
  <c r="J9" i="60"/>
  <c r="AA4" i="5" s="1"/>
  <c r="K9" i="60"/>
  <c r="AB4" i="5" s="1"/>
  <c r="L9" i="60"/>
  <c r="M9" i="60"/>
  <c r="AD4" i="5" s="1"/>
  <c r="N9" i="60"/>
  <c r="O9" i="60"/>
  <c r="C10" i="60"/>
  <c r="D10" i="60"/>
  <c r="E10" i="60"/>
  <c r="F10" i="60"/>
  <c r="G10" i="60"/>
  <c r="H10" i="60"/>
  <c r="Y5" i="5" s="1"/>
  <c r="I10" i="60"/>
  <c r="Z5" i="5" s="1"/>
  <c r="J10" i="60"/>
  <c r="K10" i="60"/>
  <c r="L10" i="60"/>
  <c r="M10" i="60"/>
  <c r="N10" i="60"/>
  <c r="O10" i="60"/>
  <c r="A21" i="60"/>
  <c r="B21" i="60"/>
  <c r="C21" i="60"/>
  <c r="D21" i="60"/>
  <c r="E21" i="60"/>
  <c r="F21" i="60"/>
  <c r="W19" i="5" s="1"/>
  <c r="G21" i="60"/>
  <c r="H21" i="60"/>
  <c r="I21" i="60"/>
  <c r="J21" i="60"/>
  <c r="AA19" i="5" s="1"/>
  <c r="K21" i="60"/>
  <c r="L21" i="60"/>
  <c r="M21" i="60"/>
  <c r="N21" i="60"/>
  <c r="O21" i="60"/>
  <c r="A22" i="60"/>
  <c r="B22" i="60"/>
  <c r="C22" i="60"/>
  <c r="D22" i="60"/>
  <c r="E22" i="60"/>
  <c r="F22" i="60"/>
  <c r="G22" i="60"/>
  <c r="H22" i="60"/>
  <c r="I22" i="60"/>
  <c r="J22" i="60"/>
  <c r="K22" i="60"/>
  <c r="L22" i="60"/>
  <c r="M22" i="60"/>
  <c r="N22" i="60"/>
  <c r="O22" i="60"/>
  <c r="A17" i="60"/>
  <c r="B17" i="60"/>
  <c r="C17" i="60"/>
  <c r="D17" i="60"/>
  <c r="E17" i="60"/>
  <c r="F17" i="60"/>
  <c r="G17" i="60"/>
  <c r="H17" i="60"/>
  <c r="I17" i="60"/>
  <c r="J17" i="60"/>
  <c r="K17" i="60"/>
  <c r="L17" i="60"/>
  <c r="M17" i="60"/>
  <c r="N17" i="60"/>
  <c r="O17" i="60"/>
  <c r="A18" i="60"/>
  <c r="B18" i="60"/>
  <c r="C18" i="60"/>
  <c r="D18" i="60"/>
  <c r="E18" i="60"/>
  <c r="F18" i="60"/>
  <c r="G18" i="60"/>
  <c r="H18" i="60"/>
  <c r="I18" i="60"/>
  <c r="J18" i="60"/>
  <c r="K18" i="60"/>
  <c r="L18" i="60"/>
  <c r="M18" i="60"/>
  <c r="N18" i="60"/>
  <c r="O18" i="60"/>
  <c r="A19" i="60"/>
  <c r="B19" i="60"/>
  <c r="C19" i="60"/>
  <c r="D19" i="60"/>
  <c r="E19" i="60"/>
  <c r="V16" i="5" s="1"/>
  <c r="F19" i="60"/>
  <c r="W16" i="5" s="1"/>
  <c r="G19" i="60"/>
  <c r="H19" i="60"/>
  <c r="Y16" i="5" s="1"/>
  <c r="I19" i="60"/>
  <c r="Z16" i="5" s="1"/>
  <c r="J19" i="60"/>
  <c r="AA16" i="5" s="1"/>
  <c r="K19" i="60"/>
  <c r="L19" i="60"/>
  <c r="M19" i="60"/>
  <c r="AD16" i="5" s="1"/>
  <c r="N19" i="60"/>
  <c r="AE16" i="5" s="1"/>
  <c r="O19" i="60"/>
  <c r="A20" i="60"/>
  <c r="B20" i="60"/>
  <c r="C20" i="60"/>
  <c r="T17" i="5" s="1"/>
  <c r="D20" i="60"/>
  <c r="E20" i="60"/>
  <c r="F20" i="60"/>
  <c r="W17" i="5" s="1"/>
  <c r="G20" i="60"/>
  <c r="H20" i="60"/>
  <c r="I20" i="60"/>
  <c r="J20" i="60"/>
  <c r="K20" i="60"/>
  <c r="L20" i="60"/>
  <c r="M20" i="60"/>
  <c r="AD17" i="5" s="1"/>
  <c r="N20" i="60"/>
  <c r="AE17" i="5" s="1"/>
  <c r="O20" i="60"/>
  <c r="AF17" i="5" s="1"/>
  <c r="A13" i="60"/>
  <c r="B13" i="60"/>
  <c r="C13" i="60"/>
  <c r="T9" i="5" s="1"/>
  <c r="D13" i="60"/>
  <c r="E13" i="60"/>
  <c r="F13" i="60"/>
  <c r="W9" i="5" s="1"/>
  <c r="G13" i="60"/>
  <c r="H13" i="60"/>
  <c r="I13" i="60"/>
  <c r="Z9" i="5" s="1"/>
  <c r="J13" i="60"/>
  <c r="AA9" i="5" s="1"/>
  <c r="K13" i="60"/>
  <c r="L13" i="60"/>
  <c r="AC9" i="5" s="1"/>
  <c r="M13" i="60"/>
  <c r="N13" i="60"/>
  <c r="O13" i="60"/>
  <c r="AF9" i="5" s="1"/>
  <c r="A14" i="60"/>
  <c r="B14" i="60"/>
  <c r="C14" i="60"/>
  <c r="D14" i="60"/>
  <c r="U10" i="5" s="1"/>
  <c r="E14" i="60"/>
  <c r="F14" i="60"/>
  <c r="W10" i="5" s="1"/>
  <c r="G14" i="60"/>
  <c r="H14" i="60"/>
  <c r="I14" i="60"/>
  <c r="Z10" i="5" s="1"/>
  <c r="J14" i="60"/>
  <c r="K14" i="60"/>
  <c r="AB10" i="5" s="1"/>
  <c r="L14" i="60"/>
  <c r="AC10" i="5" s="1"/>
  <c r="M14" i="60"/>
  <c r="N14" i="60"/>
  <c r="O14" i="60"/>
  <c r="AF5" i="5" s="1"/>
  <c r="A15" i="60"/>
  <c r="B15" i="60"/>
  <c r="C15" i="60"/>
  <c r="D15" i="60"/>
  <c r="U11" i="5" s="1"/>
  <c r="E15" i="60"/>
  <c r="V11" i="5" s="1"/>
  <c r="F15" i="60"/>
  <c r="W11" i="5" s="1"/>
  <c r="G15" i="60"/>
  <c r="H15" i="60"/>
  <c r="I15" i="60"/>
  <c r="Z11" i="5" s="1"/>
  <c r="J15" i="60"/>
  <c r="K15" i="60"/>
  <c r="L15" i="60"/>
  <c r="M15" i="60"/>
  <c r="N15" i="60"/>
  <c r="O15" i="60"/>
  <c r="A16" i="60"/>
  <c r="B16" i="60"/>
  <c r="C16" i="60"/>
  <c r="T12" i="5" s="1"/>
  <c r="D16" i="60"/>
  <c r="E16" i="60"/>
  <c r="F16" i="60"/>
  <c r="G16" i="60"/>
  <c r="H16" i="60"/>
  <c r="I16" i="60"/>
  <c r="J16" i="60"/>
  <c r="K16" i="60"/>
  <c r="L16" i="60"/>
  <c r="M16" i="60"/>
  <c r="N16" i="60"/>
  <c r="O16" i="60"/>
  <c r="AF12" i="5" s="1"/>
  <c r="A29" i="60"/>
  <c r="R29" i="5" s="1"/>
  <c r="B29" i="60"/>
  <c r="S29" i="5" s="1"/>
  <c r="C29" i="60"/>
  <c r="T29" i="5" s="1"/>
  <c r="D29" i="60"/>
  <c r="U29" i="5" s="1"/>
  <c r="E29" i="60"/>
  <c r="V29" i="5" s="1"/>
  <c r="F29" i="60"/>
  <c r="W29" i="5" s="1"/>
  <c r="G29" i="60"/>
  <c r="X29" i="5" s="1"/>
  <c r="H29" i="60"/>
  <c r="Y29" i="5" s="1"/>
  <c r="I29" i="60"/>
  <c r="Z29" i="5" s="1"/>
  <c r="J29" i="60"/>
  <c r="AA29" i="5" s="1"/>
  <c r="K29" i="60"/>
  <c r="AB29" i="5" s="1"/>
  <c r="L29" i="60"/>
  <c r="AC29" i="5" s="1"/>
  <c r="M29" i="60"/>
  <c r="AD29" i="5" s="1"/>
  <c r="N29" i="60"/>
  <c r="AE29" i="5" s="1"/>
  <c r="O29" i="60"/>
  <c r="AF29" i="5" s="1"/>
  <c r="A30" i="60"/>
  <c r="R30" i="5" s="1"/>
  <c r="B30" i="60"/>
  <c r="S30" i="5" s="1"/>
  <c r="C30" i="60"/>
  <c r="T30" i="5" s="1"/>
  <c r="D30" i="60"/>
  <c r="U30" i="5" s="1"/>
  <c r="E30" i="60"/>
  <c r="V30" i="5" s="1"/>
  <c r="F30" i="60"/>
  <c r="W30" i="5" s="1"/>
  <c r="G30" i="60"/>
  <c r="X30" i="5" s="1"/>
  <c r="H30" i="60"/>
  <c r="Y30" i="5" s="1"/>
  <c r="I30" i="60"/>
  <c r="Z30" i="5" s="1"/>
  <c r="J30" i="60"/>
  <c r="AA30" i="5" s="1"/>
  <c r="K30" i="60"/>
  <c r="AB30" i="5" s="1"/>
  <c r="L30" i="60"/>
  <c r="AC30" i="5" s="1"/>
  <c r="M30" i="60"/>
  <c r="AD30" i="5" s="1"/>
  <c r="N30" i="60"/>
  <c r="AE30" i="5" s="1"/>
  <c r="O30" i="60"/>
  <c r="AF30" i="5" s="1"/>
  <c r="A31" i="60"/>
  <c r="R31" i="5" s="1"/>
  <c r="B31" i="60"/>
  <c r="S31" i="5" s="1"/>
  <c r="C31" i="60"/>
  <c r="T31" i="5" s="1"/>
  <c r="D31" i="60"/>
  <c r="U31" i="5" s="1"/>
  <c r="E31" i="60"/>
  <c r="V31" i="5" s="1"/>
  <c r="F31" i="60"/>
  <c r="W31" i="5" s="1"/>
  <c r="G31" i="60"/>
  <c r="X31" i="5" s="1"/>
  <c r="H31" i="60"/>
  <c r="Y31" i="5" s="1"/>
  <c r="I31" i="60"/>
  <c r="Z31" i="5" s="1"/>
  <c r="J31" i="60"/>
  <c r="AA31" i="5" s="1"/>
  <c r="K31" i="60"/>
  <c r="AB31" i="5" s="1"/>
  <c r="L31" i="60"/>
  <c r="AC31" i="5" s="1"/>
  <c r="M31" i="60"/>
  <c r="AD31" i="5" s="1"/>
  <c r="N31" i="60"/>
  <c r="AE31" i="5" s="1"/>
  <c r="O31" i="60"/>
  <c r="AF31" i="5" s="1"/>
  <c r="A32" i="60"/>
  <c r="R32" i="5" s="1"/>
  <c r="B32" i="60"/>
  <c r="S32" i="5" s="1"/>
  <c r="C32" i="60"/>
  <c r="T32" i="5" s="1"/>
  <c r="D32" i="60"/>
  <c r="U32" i="5" s="1"/>
  <c r="E32" i="60"/>
  <c r="V32" i="5" s="1"/>
  <c r="F32" i="60"/>
  <c r="W32" i="5" s="1"/>
  <c r="G32" i="60"/>
  <c r="X32" i="5" s="1"/>
  <c r="H32" i="60"/>
  <c r="Y32" i="5" s="1"/>
  <c r="I32" i="60"/>
  <c r="Z32" i="5" s="1"/>
  <c r="J32" i="60"/>
  <c r="AA32" i="5" s="1"/>
  <c r="K32" i="60"/>
  <c r="AB32" i="5" s="1"/>
  <c r="L32" i="60"/>
  <c r="AC32" i="5" s="1"/>
  <c r="M32" i="60"/>
  <c r="AD32" i="5" s="1"/>
  <c r="N32" i="60"/>
  <c r="AE32" i="5" s="1"/>
  <c r="O32" i="60"/>
  <c r="AF32" i="5" s="1"/>
  <c r="A33" i="60"/>
  <c r="R34" i="5" s="1"/>
  <c r="B33" i="60"/>
  <c r="S34" i="5" s="1"/>
  <c r="C33" i="60"/>
  <c r="T34" i="5" s="1"/>
  <c r="D33" i="60"/>
  <c r="U34" i="5" s="1"/>
  <c r="E33" i="60"/>
  <c r="V34" i="5" s="1"/>
  <c r="F33" i="60"/>
  <c r="W34" i="5" s="1"/>
  <c r="G33" i="60"/>
  <c r="X34" i="5" s="1"/>
  <c r="H33" i="60"/>
  <c r="Y34" i="5" s="1"/>
  <c r="I33" i="60"/>
  <c r="Z34" i="5" s="1"/>
  <c r="J33" i="60"/>
  <c r="AA34" i="5" s="1"/>
  <c r="K33" i="60"/>
  <c r="AB34" i="5" s="1"/>
  <c r="L33" i="60"/>
  <c r="AC34" i="5" s="1"/>
  <c r="M33" i="60"/>
  <c r="AD34" i="5" s="1"/>
  <c r="N33" i="60"/>
  <c r="AE34" i="5" s="1"/>
  <c r="O33" i="60"/>
  <c r="AF34" i="5" s="1"/>
  <c r="A34" i="60"/>
  <c r="R35" i="5" s="1"/>
  <c r="B34" i="60"/>
  <c r="S35" i="5" s="1"/>
  <c r="C34" i="60"/>
  <c r="T35" i="5" s="1"/>
  <c r="D34" i="60"/>
  <c r="U35" i="5" s="1"/>
  <c r="E34" i="60"/>
  <c r="V35" i="5" s="1"/>
  <c r="F34" i="60"/>
  <c r="W35" i="5" s="1"/>
  <c r="G34" i="60"/>
  <c r="X35" i="5" s="1"/>
  <c r="H34" i="60"/>
  <c r="Y35" i="5" s="1"/>
  <c r="I34" i="60"/>
  <c r="Z35" i="5" s="1"/>
  <c r="J34" i="60"/>
  <c r="AA35" i="5" s="1"/>
  <c r="K34" i="60"/>
  <c r="AB35" i="5" s="1"/>
  <c r="L34" i="60"/>
  <c r="AC35" i="5" s="1"/>
  <c r="M34" i="60"/>
  <c r="AD35" i="5" s="1"/>
  <c r="N34" i="60"/>
  <c r="AE35" i="5" s="1"/>
  <c r="O34" i="60"/>
  <c r="AF35" i="5" s="1"/>
  <c r="A25" i="60"/>
  <c r="R24" i="5" s="1"/>
  <c r="B25" i="60"/>
  <c r="S24" i="5" s="1"/>
  <c r="C25" i="60"/>
  <c r="T24" i="5" s="1"/>
  <c r="D25" i="60"/>
  <c r="U24" i="5" s="1"/>
  <c r="U28" i="5" s="1"/>
  <c r="E49" i="41" s="1"/>
  <c r="E25" i="60"/>
  <c r="F25" i="60"/>
  <c r="W24" i="5" s="1"/>
  <c r="G25" i="60"/>
  <c r="X24" i="5" s="1"/>
  <c r="H25" i="60"/>
  <c r="I25" i="60"/>
  <c r="J25" i="60"/>
  <c r="AA24" i="5" s="1"/>
  <c r="K25" i="60"/>
  <c r="AB24" i="5" s="1"/>
  <c r="L25" i="60"/>
  <c r="M25" i="60"/>
  <c r="N25" i="60"/>
  <c r="O25" i="60"/>
  <c r="AF24" i="5" s="1"/>
  <c r="A26" i="60"/>
  <c r="R25" i="5" s="1"/>
  <c r="B26" i="60"/>
  <c r="S25" i="5" s="1"/>
  <c r="C26" i="60"/>
  <c r="T25" i="5" s="1"/>
  <c r="D26" i="60"/>
  <c r="U25" i="5" s="1"/>
  <c r="E26" i="60"/>
  <c r="F26" i="60"/>
  <c r="G26" i="60"/>
  <c r="H26" i="60"/>
  <c r="I26" i="60"/>
  <c r="J26" i="60"/>
  <c r="K26" i="60"/>
  <c r="L26" i="60"/>
  <c r="AC25" i="5" s="1"/>
  <c r="M26" i="60"/>
  <c r="AD25" i="5" s="1"/>
  <c r="N26" i="60"/>
  <c r="O26" i="60"/>
  <c r="AF25" i="5" s="1"/>
  <c r="A27" i="60"/>
  <c r="R26" i="5" s="1"/>
  <c r="B27" i="60"/>
  <c r="S26" i="5" s="1"/>
  <c r="C27" i="60"/>
  <c r="D27" i="60"/>
  <c r="E27" i="60"/>
  <c r="F27" i="60"/>
  <c r="G27" i="60"/>
  <c r="H27" i="60"/>
  <c r="I27" i="60"/>
  <c r="J27" i="60"/>
  <c r="AA26" i="5" s="1"/>
  <c r="K27" i="60"/>
  <c r="AB26" i="5" s="1"/>
  <c r="L27" i="60"/>
  <c r="AC26" i="5" s="1"/>
  <c r="M27" i="60"/>
  <c r="N27" i="60"/>
  <c r="O27" i="60"/>
  <c r="A28" i="60"/>
  <c r="R27" i="5" s="1"/>
  <c r="B28" i="60"/>
  <c r="S27" i="5" s="1"/>
  <c r="C28" i="60"/>
  <c r="D28" i="60"/>
  <c r="U27" i="5" s="1"/>
  <c r="E28" i="60"/>
  <c r="V27" i="5" s="1"/>
  <c r="F28" i="60"/>
  <c r="W27" i="5" s="1"/>
  <c r="G28" i="60"/>
  <c r="X27" i="5" s="1"/>
  <c r="H28" i="60"/>
  <c r="Y27" i="5" s="1"/>
  <c r="I28" i="60"/>
  <c r="Z27" i="5" s="1"/>
  <c r="J28" i="60"/>
  <c r="K28" i="60"/>
  <c r="AB27" i="5" s="1"/>
  <c r="L28" i="60"/>
  <c r="M28" i="60"/>
  <c r="N28" i="60"/>
  <c r="O28" i="60"/>
  <c r="A35" i="60"/>
  <c r="R36" i="5" s="1"/>
  <c r="B35" i="60"/>
  <c r="S36" i="5" s="1"/>
  <c r="C35" i="60"/>
  <c r="T36" i="5" s="1"/>
  <c r="D35" i="60"/>
  <c r="U36" i="5" s="1"/>
  <c r="E35" i="60"/>
  <c r="V36" i="5" s="1"/>
  <c r="F35" i="60"/>
  <c r="W36" i="5" s="1"/>
  <c r="G35" i="60"/>
  <c r="X36" i="5" s="1"/>
  <c r="H35" i="60"/>
  <c r="Y36" i="5" s="1"/>
  <c r="I35" i="60"/>
  <c r="Z36" i="5" s="1"/>
  <c r="J35" i="60"/>
  <c r="AA36" i="5" s="1"/>
  <c r="K35" i="60"/>
  <c r="AB36" i="5" s="1"/>
  <c r="L35" i="60"/>
  <c r="AC36" i="5" s="1"/>
  <c r="M35" i="60"/>
  <c r="AD36" i="5" s="1"/>
  <c r="N35" i="60"/>
  <c r="AE36" i="5" s="1"/>
  <c r="O35" i="60"/>
  <c r="AF36" i="5" s="1"/>
  <c r="A36" i="60"/>
  <c r="R37" i="5" s="1"/>
  <c r="B36" i="60"/>
  <c r="S37" i="5" s="1"/>
  <c r="C36" i="60"/>
  <c r="T37" i="5" s="1"/>
  <c r="D36" i="60"/>
  <c r="U37" i="5" s="1"/>
  <c r="E36" i="60"/>
  <c r="V37" i="5" s="1"/>
  <c r="F36" i="60"/>
  <c r="W37" i="5" s="1"/>
  <c r="G36" i="60"/>
  <c r="X37" i="5" s="1"/>
  <c r="H36" i="60"/>
  <c r="Y37" i="5" s="1"/>
  <c r="I36" i="60"/>
  <c r="Z37" i="5" s="1"/>
  <c r="J36" i="60"/>
  <c r="AA37" i="5" s="1"/>
  <c r="K36" i="60"/>
  <c r="AB37" i="5" s="1"/>
  <c r="L36" i="60"/>
  <c r="AC37" i="5" s="1"/>
  <c r="M36" i="60"/>
  <c r="AD37" i="5" s="1"/>
  <c r="N36" i="60"/>
  <c r="AE37" i="5" s="1"/>
  <c r="O36" i="60"/>
  <c r="AF37" i="5" s="1"/>
  <c r="A37" i="60"/>
  <c r="R39" i="5" s="1"/>
  <c r="B37" i="60"/>
  <c r="S39" i="5" s="1"/>
  <c r="C37" i="60"/>
  <c r="T39" i="5" s="1"/>
  <c r="D37" i="60"/>
  <c r="U39" i="5" s="1"/>
  <c r="E37" i="60"/>
  <c r="V39" i="5" s="1"/>
  <c r="F37" i="60"/>
  <c r="W39" i="5" s="1"/>
  <c r="G37" i="60"/>
  <c r="X39" i="5" s="1"/>
  <c r="H37" i="60"/>
  <c r="Y39" i="5" s="1"/>
  <c r="I37" i="60"/>
  <c r="Z39" i="5" s="1"/>
  <c r="J37" i="60"/>
  <c r="AA39" i="5" s="1"/>
  <c r="K37" i="60"/>
  <c r="AB39" i="5" s="1"/>
  <c r="L37" i="60"/>
  <c r="AC39" i="5" s="1"/>
  <c r="M37" i="60"/>
  <c r="AD39" i="5" s="1"/>
  <c r="N37" i="60"/>
  <c r="AE39" i="5" s="1"/>
  <c r="O37" i="60"/>
  <c r="AF39" i="5" s="1"/>
  <c r="A38" i="60"/>
  <c r="R40" i="5" s="1"/>
  <c r="B38" i="60"/>
  <c r="S40" i="5" s="1"/>
  <c r="C38" i="60"/>
  <c r="T40" i="5" s="1"/>
  <c r="D38" i="60"/>
  <c r="U40" i="5" s="1"/>
  <c r="E38" i="60"/>
  <c r="V40" i="5" s="1"/>
  <c r="F38" i="60"/>
  <c r="W40" i="5" s="1"/>
  <c r="G38" i="60"/>
  <c r="X40" i="5" s="1"/>
  <c r="H38" i="60"/>
  <c r="Y40" i="5" s="1"/>
  <c r="I38" i="60"/>
  <c r="Z40" i="5" s="1"/>
  <c r="J38" i="60"/>
  <c r="AA40" i="5" s="1"/>
  <c r="K38" i="60"/>
  <c r="AB40" i="5" s="1"/>
  <c r="L38" i="60"/>
  <c r="AC40" i="5" s="1"/>
  <c r="M38" i="60"/>
  <c r="AD40" i="5" s="1"/>
  <c r="N38" i="60"/>
  <c r="AE40" i="5" s="1"/>
  <c r="O38" i="60"/>
  <c r="AF40" i="5" s="1"/>
  <c r="A39" i="60"/>
  <c r="R41" i="5" s="1"/>
  <c r="B39" i="60"/>
  <c r="S41" i="5" s="1"/>
  <c r="C39" i="60"/>
  <c r="T41" i="5" s="1"/>
  <c r="D39" i="60"/>
  <c r="U41" i="5" s="1"/>
  <c r="E39" i="60"/>
  <c r="V41" i="5" s="1"/>
  <c r="F39" i="60"/>
  <c r="W41" i="5" s="1"/>
  <c r="G39" i="60"/>
  <c r="X41" i="5" s="1"/>
  <c r="H39" i="60"/>
  <c r="Y41" i="5" s="1"/>
  <c r="I39" i="60"/>
  <c r="Z41" i="5" s="1"/>
  <c r="J39" i="60"/>
  <c r="AA41" i="5" s="1"/>
  <c r="K39" i="60"/>
  <c r="AB41" i="5" s="1"/>
  <c r="L39" i="60"/>
  <c r="AC41" i="5" s="1"/>
  <c r="M39" i="60"/>
  <c r="AD41" i="5" s="1"/>
  <c r="N39" i="60"/>
  <c r="AE41" i="5" s="1"/>
  <c r="O39" i="60"/>
  <c r="AF41" i="5" s="1"/>
  <c r="A40" i="60"/>
  <c r="R42" i="5" s="1"/>
  <c r="B40" i="60"/>
  <c r="S42" i="5" s="1"/>
  <c r="C40" i="60"/>
  <c r="T42" i="5" s="1"/>
  <c r="D40" i="60"/>
  <c r="U42" i="5" s="1"/>
  <c r="E40" i="60"/>
  <c r="V42" i="5" s="1"/>
  <c r="F40" i="60"/>
  <c r="W42" i="5" s="1"/>
  <c r="G40" i="60"/>
  <c r="X42" i="5" s="1"/>
  <c r="H40" i="60"/>
  <c r="Y42" i="5" s="1"/>
  <c r="I40" i="60"/>
  <c r="Z42" i="5" s="1"/>
  <c r="J40" i="60"/>
  <c r="AA42" i="5" s="1"/>
  <c r="K40" i="60"/>
  <c r="AB42" i="5" s="1"/>
  <c r="L40" i="60"/>
  <c r="AC42" i="5" s="1"/>
  <c r="M40" i="60"/>
  <c r="AD42" i="5" s="1"/>
  <c r="N40" i="60"/>
  <c r="AE42" i="5"/>
  <c r="O40" i="60"/>
  <c r="AF42" i="5" s="1"/>
  <c r="A41" i="60"/>
  <c r="B41" i="60"/>
  <c r="C41" i="60"/>
  <c r="D41" i="60"/>
  <c r="E41" i="60"/>
  <c r="F41" i="60"/>
  <c r="G41" i="60"/>
  <c r="H41" i="60"/>
  <c r="I41" i="60"/>
  <c r="J41" i="60"/>
  <c r="K41" i="60"/>
  <c r="L41" i="60"/>
  <c r="M41" i="60"/>
  <c r="N41" i="60"/>
  <c r="O41" i="60"/>
  <c r="A42" i="60"/>
  <c r="B42" i="60"/>
  <c r="C42" i="60"/>
  <c r="D42" i="60"/>
  <c r="E42" i="60"/>
  <c r="F42" i="60"/>
  <c r="G42" i="60"/>
  <c r="H42" i="60"/>
  <c r="I42" i="60"/>
  <c r="J42" i="60"/>
  <c r="K42" i="60"/>
  <c r="L42" i="60"/>
  <c r="M42" i="60"/>
  <c r="N42" i="60"/>
  <c r="O42" i="60"/>
  <c r="A43" i="60"/>
  <c r="B43" i="60"/>
  <c r="C43" i="60"/>
  <c r="D43" i="60"/>
  <c r="E43" i="60"/>
  <c r="F43" i="60"/>
  <c r="G43" i="60"/>
  <c r="H43" i="60"/>
  <c r="I43" i="60"/>
  <c r="J43" i="60"/>
  <c r="K43" i="60"/>
  <c r="L43" i="60"/>
  <c r="M43" i="60"/>
  <c r="N43" i="60"/>
  <c r="O43" i="60"/>
  <c r="A44" i="60"/>
  <c r="B44" i="60"/>
  <c r="C44" i="60"/>
  <c r="D44" i="60"/>
  <c r="E44" i="60"/>
  <c r="F44" i="60"/>
  <c r="G44" i="60"/>
  <c r="H44" i="60"/>
  <c r="I44" i="60"/>
  <c r="J44" i="60"/>
  <c r="K44" i="60"/>
  <c r="L44" i="60"/>
  <c r="M44" i="60"/>
  <c r="N44" i="60"/>
  <c r="O44" i="60"/>
  <c r="A45" i="60"/>
  <c r="B45" i="60"/>
  <c r="C45" i="60"/>
  <c r="D45" i="60"/>
  <c r="E45" i="60"/>
  <c r="F45" i="60"/>
  <c r="G45" i="60"/>
  <c r="H45" i="60"/>
  <c r="I45" i="60"/>
  <c r="J45" i="60"/>
  <c r="K45" i="60"/>
  <c r="L45" i="60"/>
  <c r="M45" i="60"/>
  <c r="N45" i="60"/>
  <c r="O45" i="60"/>
  <c r="A46" i="60"/>
  <c r="B46" i="60"/>
  <c r="C46" i="60"/>
  <c r="D46" i="60"/>
  <c r="E46" i="60"/>
  <c r="F46" i="60"/>
  <c r="G46" i="60"/>
  <c r="H46" i="60"/>
  <c r="I46" i="60"/>
  <c r="J46" i="60"/>
  <c r="K46" i="60"/>
  <c r="L46" i="60"/>
  <c r="M46" i="60"/>
  <c r="N46" i="60"/>
  <c r="O46" i="60"/>
  <c r="A47" i="60"/>
  <c r="B47" i="60"/>
  <c r="C47" i="60"/>
  <c r="D47" i="60"/>
  <c r="E47" i="60"/>
  <c r="F47" i="60"/>
  <c r="G47" i="60"/>
  <c r="H47" i="60"/>
  <c r="I47" i="60"/>
  <c r="J47" i="60"/>
  <c r="K47" i="60"/>
  <c r="L47" i="60"/>
  <c r="M47" i="60"/>
  <c r="N47" i="60"/>
  <c r="O47" i="60"/>
  <c r="A48" i="60"/>
  <c r="B48" i="60"/>
  <c r="C48" i="60"/>
  <c r="D48" i="60"/>
  <c r="E48" i="60"/>
  <c r="F48" i="60"/>
  <c r="G48" i="60"/>
  <c r="H48" i="60"/>
  <c r="I48" i="60"/>
  <c r="J48" i="60"/>
  <c r="K48" i="60"/>
  <c r="L48" i="60"/>
  <c r="M48" i="60"/>
  <c r="N48" i="60"/>
  <c r="O48" i="60"/>
  <c r="A49" i="60"/>
  <c r="B49" i="60"/>
  <c r="C49" i="60"/>
  <c r="D49" i="60"/>
  <c r="E49" i="60"/>
  <c r="F49" i="60"/>
  <c r="G49" i="60"/>
  <c r="H49" i="60"/>
  <c r="I49" i="60"/>
  <c r="J49" i="60"/>
  <c r="K49" i="60"/>
  <c r="L49" i="60"/>
  <c r="M49" i="60"/>
  <c r="N49" i="60"/>
  <c r="O49" i="60"/>
  <c r="A50" i="60"/>
  <c r="B50" i="60"/>
  <c r="C50" i="60"/>
  <c r="D50" i="60"/>
  <c r="E50" i="60"/>
  <c r="F50" i="60"/>
  <c r="G50" i="60"/>
  <c r="H50" i="60"/>
  <c r="I50" i="60"/>
  <c r="J50" i="60"/>
  <c r="K50" i="60"/>
  <c r="L50" i="60"/>
  <c r="M50" i="60"/>
  <c r="N50" i="60"/>
  <c r="O50" i="60"/>
  <c r="A51" i="60"/>
  <c r="B51" i="60"/>
  <c r="C51" i="60"/>
  <c r="D51" i="60"/>
  <c r="E51" i="60"/>
  <c r="F51" i="60"/>
  <c r="G51" i="60"/>
  <c r="H51" i="60"/>
  <c r="I51" i="60"/>
  <c r="J51" i="60"/>
  <c r="K51" i="60"/>
  <c r="L51" i="60"/>
  <c r="M51" i="60"/>
  <c r="N51" i="60"/>
  <c r="O51" i="60"/>
  <c r="A52" i="60"/>
  <c r="B52" i="60"/>
  <c r="C52" i="60"/>
  <c r="D52" i="60"/>
  <c r="E52" i="60"/>
  <c r="F52" i="60"/>
  <c r="G52" i="60"/>
  <c r="H52" i="60"/>
  <c r="I52" i="60"/>
  <c r="J52" i="60"/>
  <c r="K52" i="60"/>
  <c r="L52" i="60"/>
  <c r="M52" i="60"/>
  <c r="N52" i="60"/>
  <c r="O52" i="60"/>
  <c r="A53" i="60"/>
  <c r="B53" i="60"/>
  <c r="C53" i="60"/>
  <c r="D53" i="60"/>
  <c r="E53" i="60"/>
  <c r="F53" i="60"/>
  <c r="G53" i="60"/>
  <c r="H53" i="60"/>
  <c r="I53" i="60"/>
  <c r="J53" i="60"/>
  <c r="K53" i="60"/>
  <c r="L53" i="60"/>
  <c r="M53" i="60"/>
  <c r="N53" i="60"/>
  <c r="O53" i="60"/>
  <c r="A54" i="60"/>
  <c r="B54" i="60"/>
  <c r="C54" i="60"/>
  <c r="D54" i="60"/>
  <c r="E54" i="60"/>
  <c r="F54" i="60"/>
  <c r="G54" i="60"/>
  <c r="H54" i="60"/>
  <c r="I54" i="60"/>
  <c r="J54" i="60"/>
  <c r="K54" i="60"/>
  <c r="L54" i="60"/>
  <c r="M54" i="60"/>
  <c r="N54" i="60"/>
  <c r="O54" i="60"/>
  <c r="A55" i="60"/>
  <c r="B55" i="60"/>
  <c r="C55" i="60"/>
  <c r="D55" i="60"/>
  <c r="E55" i="60"/>
  <c r="F55" i="60"/>
  <c r="G55" i="60"/>
  <c r="H55" i="60"/>
  <c r="I55" i="60"/>
  <c r="J55" i="60"/>
  <c r="K55" i="60"/>
  <c r="L55" i="60"/>
  <c r="M55" i="60"/>
  <c r="N55" i="60"/>
  <c r="O55" i="60"/>
  <c r="A56" i="60"/>
  <c r="B56" i="60"/>
  <c r="C56" i="60"/>
  <c r="D56" i="60"/>
  <c r="E56" i="60"/>
  <c r="F56" i="60"/>
  <c r="G56" i="60"/>
  <c r="H56" i="60"/>
  <c r="I56" i="60"/>
  <c r="J56" i="60"/>
  <c r="K56" i="60"/>
  <c r="L56" i="60"/>
  <c r="M56" i="60"/>
  <c r="N56" i="60"/>
  <c r="O56" i="60"/>
  <c r="A57" i="60"/>
  <c r="B57" i="60"/>
  <c r="C57" i="60"/>
  <c r="D57" i="60"/>
  <c r="E57" i="60"/>
  <c r="F57" i="60"/>
  <c r="G57" i="60"/>
  <c r="H57" i="60"/>
  <c r="I57" i="60"/>
  <c r="J57" i="60"/>
  <c r="K57" i="60"/>
  <c r="L57" i="60"/>
  <c r="M57" i="60"/>
  <c r="N57" i="60"/>
  <c r="O57" i="60"/>
  <c r="A58" i="60"/>
  <c r="B58" i="60"/>
  <c r="C58" i="60"/>
  <c r="D58" i="60"/>
  <c r="E58" i="60"/>
  <c r="F58" i="60"/>
  <c r="G58" i="60"/>
  <c r="H58" i="60"/>
  <c r="I58" i="60"/>
  <c r="J58" i="60"/>
  <c r="K58" i="60"/>
  <c r="L58" i="60"/>
  <c r="M58" i="60"/>
  <c r="N58" i="60"/>
  <c r="O58" i="60"/>
  <c r="A59" i="60"/>
  <c r="B59" i="60"/>
  <c r="C59" i="60"/>
  <c r="D59" i="60"/>
  <c r="E59" i="60"/>
  <c r="F59" i="60"/>
  <c r="G59" i="60"/>
  <c r="H59" i="60"/>
  <c r="I59" i="60"/>
  <c r="J59" i="60"/>
  <c r="K59" i="60"/>
  <c r="L59" i="60"/>
  <c r="M59" i="60"/>
  <c r="N59" i="60"/>
  <c r="O59" i="60"/>
  <c r="A60" i="60"/>
  <c r="B60" i="60"/>
  <c r="C60" i="60"/>
  <c r="D60" i="60"/>
  <c r="E60" i="60"/>
  <c r="F60" i="60"/>
  <c r="G60" i="60"/>
  <c r="H60" i="60"/>
  <c r="I60" i="60"/>
  <c r="J60" i="60"/>
  <c r="K60" i="60"/>
  <c r="L60" i="60"/>
  <c r="M60" i="60"/>
  <c r="N60" i="60"/>
  <c r="O60" i="60"/>
  <c r="A61" i="60"/>
  <c r="B61" i="60"/>
  <c r="C61" i="60"/>
  <c r="D61" i="60"/>
  <c r="E61" i="60"/>
  <c r="F61" i="60"/>
  <c r="G61" i="60"/>
  <c r="H61" i="60"/>
  <c r="I61" i="60"/>
  <c r="J61" i="60"/>
  <c r="K61" i="60"/>
  <c r="L61" i="60"/>
  <c r="M61" i="60"/>
  <c r="N61" i="60"/>
  <c r="O61" i="60"/>
  <c r="A62" i="60"/>
  <c r="B62" i="60"/>
  <c r="C62" i="60"/>
  <c r="D62" i="60"/>
  <c r="E62" i="60"/>
  <c r="F62" i="60"/>
  <c r="G62" i="60"/>
  <c r="H62" i="60"/>
  <c r="I62" i="60"/>
  <c r="J62" i="60"/>
  <c r="K62" i="60"/>
  <c r="L62" i="60"/>
  <c r="M62" i="60"/>
  <c r="N62" i="60"/>
  <c r="O62" i="60"/>
  <c r="A63" i="60"/>
  <c r="B63" i="60"/>
  <c r="C63" i="60"/>
  <c r="D63" i="60"/>
  <c r="E63" i="60"/>
  <c r="F63" i="60"/>
  <c r="G63" i="60"/>
  <c r="H63" i="60"/>
  <c r="I63" i="60"/>
  <c r="J63" i="60"/>
  <c r="K63" i="60"/>
  <c r="L63" i="60"/>
  <c r="M63" i="60"/>
  <c r="N63" i="60"/>
  <c r="O63" i="60"/>
  <c r="A64" i="60"/>
  <c r="B64" i="60"/>
  <c r="C64" i="60"/>
  <c r="D64" i="60"/>
  <c r="E64" i="60"/>
  <c r="F64" i="60"/>
  <c r="G64" i="60"/>
  <c r="H64" i="60"/>
  <c r="I64" i="60"/>
  <c r="J64" i="60"/>
  <c r="K64" i="60"/>
  <c r="L64" i="60"/>
  <c r="M64" i="60"/>
  <c r="N64" i="60"/>
  <c r="O64" i="60"/>
  <c r="A65" i="60"/>
  <c r="B65" i="60"/>
  <c r="C65" i="60"/>
  <c r="D65" i="60"/>
  <c r="E65" i="60"/>
  <c r="F65" i="60"/>
  <c r="G65" i="60"/>
  <c r="H65" i="60"/>
  <c r="I65" i="60"/>
  <c r="J65" i="60"/>
  <c r="K65" i="60"/>
  <c r="L65" i="60"/>
  <c r="M65" i="60"/>
  <c r="N65" i="60"/>
  <c r="O65" i="60"/>
  <c r="A66" i="60"/>
  <c r="B66" i="60"/>
  <c r="C66" i="60"/>
  <c r="D66" i="60"/>
  <c r="E66" i="60"/>
  <c r="F66" i="60"/>
  <c r="G66" i="60"/>
  <c r="H66" i="60"/>
  <c r="I66" i="60"/>
  <c r="J66" i="60"/>
  <c r="K66" i="60"/>
  <c r="L66" i="60"/>
  <c r="M66" i="60"/>
  <c r="N66" i="60"/>
  <c r="O66" i="60"/>
  <c r="A67" i="60"/>
  <c r="B67" i="60"/>
  <c r="C67" i="60"/>
  <c r="D67" i="60"/>
  <c r="E67" i="60"/>
  <c r="F67" i="60"/>
  <c r="G67" i="60"/>
  <c r="H67" i="60"/>
  <c r="I67" i="60"/>
  <c r="J67" i="60"/>
  <c r="K67" i="60"/>
  <c r="L67" i="60"/>
  <c r="M67" i="60"/>
  <c r="N67" i="60"/>
  <c r="O67" i="60"/>
  <c r="A68" i="60"/>
  <c r="B68" i="60"/>
  <c r="C68" i="60"/>
  <c r="D68" i="60"/>
  <c r="E68" i="60"/>
  <c r="F68" i="60"/>
  <c r="G68" i="60"/>
  <c r="H68" i="60"/>
  <c r="I68" i="60"/>
  <c r="J68" i="60"/>
  <c r="K68" i="60"/>
  <c r="L68" i="60"/>
  <c r="M68" i="60"/>
  <c r="N68" i="60"/>
  <c r="O68" i="60"/>
  <c r="A69" i="60"/>
  <c r="B69" i="60"/>
  <c r="C69" i="60"/>
  <c r="D69" i="60"/>
  <c r="E69" i="60"/>
  <c r="F69" i="60"/>
  <c r="G69" i="60"/>
  <c r="H69" i="60"/>
  <c r="I69" i="60"/>
  <c r="J69" i="60"/>
  <c r="K69" i="60"/>
  <c r="L69" i="60"/>
  <c r="M69" i="60"/>
  <c r="N69" i="60"/>
  <c r="O69" i="60"/>
  <c r="A70" i="60"/>
  <c r="B70" i="60"/>
  <c r="C70" i="60"/>
  <c r="D70" i="60"/>
  <c r="E70" i="60"/>
  <c r="F70" i="60"/>
  <c r="G70" i="60"/>
  <c r="H70" i="60"/>
  <c r="I70" i="60"/>
  <c r="J70" i="60"/>
  <c r="K70" i="60"/>
  <c r="L70" i="60"/>
  <c r="M70" i="60"/>
  <c r="N70" i="60"/>
  <c r="O70" i="60"/>
  <c r="A71" i="60"/>
  <c r="B71" i="60"/>
  <c r="C71" i="60"/>
  <c r="D71" i="60"/>
  <c r="E71" i="60"/>
  <c r="F71" i="60"/>
  <c r="G71" i="60"/>
  <c r="H71" i="60"/>
  <c r="I71" i="60"/>
  <c r="J71" i="60"/>
  <c r="K71" i="60"/>
  <c r="L71" i="60"/>
  <c r="M71" i="60"/>
  <c r="N71" i="60"/>
  <c r="O71" i="60"/>
  <c r="A72" i="60"/>
  <c r="B72" i="60"/>
  <c r="C72" i="60"/>
  <c r="D72" i="60"/>
  <c r="E72" i="60"/>
  <c r="F72" i="60"/>
  <c r="G72" i="60"/>
  <c r="H72" i="60"/>
  <c r="I72" i="60"/>
  <c r="J72" i="60"/>
  <c r="K72" i="60"/>
  <c r="L72" i="60"/>
  <c r="M72" i="60"/>
  <c r="N72" i="60"/>
  <c r="O72" i="60"/>
  <c r="A73" i="60"/>
  <c r="B73" i="60"/>
  <c r="C73" i="60"/>
  <c r="D73" i="60"/>
  <c r="E73" i="60"/>
  <c r="F73" i="60"/>
  <c r="G73" i="60"/>
  <c r="H73" i="60"/>
  <c r="I73" i="60"/>
  <c r="J73" i="60"/>
  <c r="K73" i="60"/>
  <c r="L73" i="60"/>
  <c r="M73" i="60"/>
  <c r="N73" i="60"/>
  <c r="O73" i="60"/>
  <c r="A74" i="60"/>
  <c r="B74" i="60"/>
  <c r="C74" i="60"/>
  <c r="D74" i="60"/>
  <c r="E74" i="60"/>
  <c r="F74" i="60"/>
  <c r="G74" i="60"/>
  <c r="H74" i="60"/>
  <c r="I74" i="60"/>
  <c r="J74" i="60"/>
  <c r="K74" i="60"/>
  <c r="L74" i="60"/>
  <c r="M74" i="60"/>
  <c r="N74" i="60"/>
  <c r="O74" i="60"/>
  <c r="A75" i="60"/>
  <c r="B75" i="60"/>
  <c r="C75" i="60"/>
  <c r="D75" i="60"/>
  <c r="E75" i="60"/>
  <c r="F75" i="60"/>
  <c r="G75" i="60"/>
  <c r="H75" i="60"/>
  <c r="I75" i="60"/>
  <c r="J75" i="60"/>
  <c r="K75" i="60"/>
  <c r="L75" i="60"/>
  <c r="M75" i="60"/>
  <c r="N75" i="60"/>
  <c r="O75" i="60"/>
  <c r="A76" i="60"/>
  <c r="B76" i="60"/>
  <c r="C76" i="60"/>
  <c r="D76" i="60"/>
  <c r="E76" i="60"/>
  <c r="F76" i="60"/>
  <c r="G76" i="60"/>
  <c r="H76" i="60"/>
  <c r="I76" i="60"/>
  <c r="J76" i="60"/>
  <c r="K76" i="60"/>
  <c r="L76" i="60"/>
  <c r="M76" i="60"/>
  <c r="N76" i="60"/>
  <c r="O76" i="60"/>
  <c r="A77" i="60"/>
  <c r="B77" i="60"/>
  <c r="C77" i="60"/>
  <c r="D77" i="60"/>
  <c r="E77" i="60"/>
  <c r="F77" i="60"/>
  <c r="G77" i="60"/>
  <c r="H77" i="60"/>
  <c r="I77" i="60"/>
  <c r="J77" i="60"/>
  <c r="K77" i="60"/>
  <c r="L77" i="60"/>
  <c r="M77" i="60"/>
  <c r="N77" i="60"/>
  <c r="O77" i="60"/>
  <c r="A78" i="60"/>
  <c r="B78" i="60"/>
  <c r="C78" i="60"/>
  <c r="D78" i="60"/>
  <c r="E78" i="60"/>
  <c r="F78" i="60"/>
  <c r="G78" i="60"/>
  <c r="H78" i="60"/>
  <c r="I78" i="60"/>
  <c r="J78" i="60"/>
  <c r="K78" i="60"/>
  <c r="L78" i="60"/>
  <c r="M78" i="60"/>
  <c r="N78" i="60"/>
  <c r="O78" i="60"/>
  <c r="A79" i="60"/>
  <c r="B79" i="60"/>
  <c r="C79" i="60"/>
  <c r="D79" i="60"/>
  <c r="E79" i="60"/>
  <c r="F79" i="60"/>
  <c r="G79" i="60"/>
  <c r="H79" i="60"/>
  <c r="I79" i="60"/>
  <c r="J79" i="60"/>
  <c r="K79" i="60"/>
  <c r="L79" i="60"/>
  <c r="M79" i="60"/>
  <c r="N79" i="60"/>
  <c r="O79" i="60"/>
  <c r="A80" i="60"/>
  <c r="B80" i="60"/>
  <c r="C80" i="60"/>
  <c r="D80" i="60"/>
  <c r="E80" i="60"/>
  <c r="F80" i="60"/>
  <c r="G80" i="60"/>
  <c r="H80" i="60"/>
  <c r="I80" i="60"/>
  <c r="J80" i="60"/>
  <c r="K80" i="60"/>
  <c r="L80" i="60"/>
  <c r="M80" i="60"/>
  <c r="N80" i="60"/>
  <c r="O80" i="60"/>
  <c r="A81" i="60"/>
  <c r="B81" i="60"/>
  <c r="C81" i="60"/>
  <c r="D81" i="60"/>
  <c r="E81" i="60"/>
  <c r="F81" i="60"/>
  <c r="G81" i="60"/>
  <c r="H81" i="60"/>
  <c r="I81" i="60"/>
  <c r="J81" i="60"/>
  <c r="K81" i="60"/>
  <c r="L81" i="60"/>
  <c r="M81" i="60"/>
  <c r="N81" i="60"/>
  <c r="O81" i="60"/>
  <c r="A82" i="60"/>
  <c r="B82" i="60"/>
  <c r="C82" i="60"/>
  <c r="D82" i="60"/>
  <c r="E82" i="60"/>
  <c r="F82" i="60"/>
  <c r="G82" i="60"/>
  <c r="H82" i="60"/>
  <c r="I82" i="60"/>
  <c r="J82" i="60"/>
  <c r="K82" i="60"/>
  <c r="L82" i="60"/>
  <c r="M82" i="60"/>
  <c r="N82" i="60"/>
  <c r="O82" i="60"/>
  <c r="A83" i="60"/>
  <c r="B83" i="60"/>
  <c r="C83" i="60"/>
  <c r="D83" i="60"/>
  <c r="E83" i="60"/>
  <c r="F83" i="60"/>
  <c r="G83" i="60"/>
  <c r="H83" i="60"/>
  <c r="I83" i="60"/>
  <c r="J83" i="60"/>
  <c r="K83" i="60"/>
  <c r="L83" i="60"/>
  <c r="M83" i="60"/>
  <c r="N83" i="60"/>
  <c r="O83" i="60"/>
  <c r="A84" i="60"/>
  <c r="B84" i="60"/>
  <c r="C84" i="60"/>
  <c r="D84" i="60"/>
  <c r="E84" i="60"/>
  <c r="F84" i="60"/>
  <c r="G84" i="60"/>
  <c r="H84" i="60"/>
  <c r="I84" i="60"/>
  <c r="J84" i="60"/>
  <c r="K84" i="60"/>
  <c r="L84" i="60"/>
  <c r="M84" i="60"/>
  <c r="N84" i="60"/>
  <c r="O84" i="60"/>
  <c r="A85" i="60"/>
  <c r="B85" i="60"/>
  <c r="C85" i="60"/>
  <c r="D85" i="60"/>
  <c r="E85" i="60"/>
  <c r="F85" i="60"/>
  <c r="G85" i="60"/>
  <c r="H85" i="60"/>
  <c r="I85" i="60"/>
  <c r="J85" i="60"/>
  <c r="K85" i="60"/>
  <c r="L85" i="60"/>
  <c r="M85" i="60"/>
  <c r="N85" i="60"/>
  <c r="O85" i="60"/>
  <c r="A86" i="60"/>
  <c r="B86" i="60"/>
  <c r="C86" i="60"/>
  <c r="D86" i="60"/>
  <c r="E86" i="60"/>
  <c r="F86" i="60"/>
  <c r="G86" i="60"/>
  <c r="H86" i="60"/>
  <c r="I86" i="60"/>
  <c r="J86" i="60"/>
  <c r="K86" i="60"/>
  <c r="L86" i="60"/>
  <c r="M86" i="60"/>
  <c r="N86" i="60"/>
  <c r="O86" i="60"/>
  <c r="A87" i="60"/>
  <c r="B87" i="60"/>
  <c r="C87" i="60"/>
  <c r="D87" i="60"/>
  <c r="E87" i="60"/>
  <c r="F87" i="60"/>
  <c r="G87" i="60"/>
  <c r="H87" i="60"/>
  <c r="I87" i="60"/>
  <c r="J87" i="60"/>
  <c r="K87" i="60"/>
  <c r="L87" i="60"/>
  <c r="M87" i="60"/>
  <c r="N87" i="60"/>
  <c r="O87" i="60"/>
  <c r="A88" i="60"/>
  <c r="B88" i="60"/>
  <c r="C88" i="60"/>
  <c r="D88" i="60"/>
  <c r="E88" i="60"/>
  <c r="F88" i="60"/>
  <c r="G88" i="60"/>
  <c r="H88" i="60"/>
  <c r="I88" i="60"/>
  <c r="J88" i="60"/>
  <c r="K88" i="60"/>
  <c r="L88" i="60"/>
  <c r="M88" i="60"/>
  <c r="N88" i="60"/>
  <c r="O88" i="60"/>
  <c r="A89" i="60"/>
  <c r="B89" i="60"/>
  <c r="C89" i="60"/>
  <c r="D89" i="60"/>
  <c r="E89" i="60"/>
  <c r="F89" i="60"/>
  <c r="G89" i="60"/>
  <c r="H89" i="60"/>
  <c r="I89" i="60"/>
  <c r="J89" i="60"/>
  <c r="K89" i="60"/>
  <c r="L89" i="60"/>
  <c r="M89" i="60"/>
  <c r="N89" i="60"/>
  <c r="O89" i="60"/>
  <c r="A90" i="60"/>
  <c r="B90" i="60"/>
  <c r="C90" i="60"/>
  <c r="D90" i="60"/>
  <c r="E90" i="60"/>
  <c r="F90" i="60"/>
  <c r="G90" i="60"/>
  <c r="H90" i="60"/>
  <c r="I90" i="60"/>
  <c r="J90" i="60"/>
  <c r="K90" i="60"/>
  <c r="L90" i="60"/>
  <c r="M90" i="60"/>
  <c r="N90" i="60"/>
  <c r="O90" i="60"/>
  <c r="A91" i="60"/>
  <c r="B91" i="60"/>
  <c r="C91" i="60"/>
  <c r="D91" i="60"/>
  <c r="E91" i="60"/>
  <c r="F91" i="60"/>
  <c r="G91" i="60"/>
  <c r="H91" i="60"/>
  <c r="I91" i="60"/>
  <c r="J91" i="60"/>
  <c r="K91" i="60"/>
  <c r="L91" i="60"/>
  <c r="M91" i="60"/>
  <c r="N91" i="60"/>
  <c r="O91" i="60"/>
  <c r="A92" i="60"/>
  <c r="B92" i="60"/>
  <c r="C92" i="60"/>
  <c r="D92" i="60"/>
  <c r="E92" i="60"/>
  <c r="F92" i="60"/>
  <c r="G92" i="60"/>
  <c r="H92" i="60"/>
  <c r="I92" i="60"/>
  <c r="J92" i="60"/>
  <c r="K92" i="60"/>
  <c r="L92" i="60"/>
  <c r="M92" i="60"/>
  <c r="N92" i="60"/>
  <c r="O92" i="60"/>
  <c r="A93" i="60"/>
  <c r="B93" i="60"/>
  <c r="C93" i="60"/>
  <c r="D93" i="60"/>
  <c r="E93" i="60"/>
  <c r="F93" i="60"/>
  <c r="G93" i="60"/>
  <c r="H93" i="60"/>
  <c r="I93" i="60"/>
  <c r="J93" i="60"/>
  <c r="K93" i="60"/>
  <c r="L93" i="60"/>
  <c r="M93" i="60"/>
  <c r="N93" i="60"/>
  <c r="O93" i="60"/>
  <c r="A94" i="60"/>
  <c r="B94" i="60"/>
  <c r="C94" i="60"/>
  <c r="D94" i="60"/>
  <c r="E94" i="60"/>
  <c r="F94" i="60"/>
  <c r="G94" i="60"/>
  <c r="H94" i="60"/>
  <c r="I94" i="60"/>
  <c r="J94" i="60"/>
  <c r="K94" i="60"/>
  <c r="L94" i="60"/>
  <c r="M94" i="60"/>
  <c r="N94" i="60"/>
  <c r="O94" i="60"/>
  <c r="A95" i="60"/>
  <c r="B95" i="60"/>
  <c r="C95" i="60"/>
  <c r="D95" i="60"/>
  <c r="E95" i="60"/>
  <c r="F95" i="60"/>
  <c r="G95" i="60"/>
  <c r="H95" i="60"/>
  <c r="I95" i="60"/>
  <c r="J95" i="60"/>
  <c r="K95" i="60"/>
  <c r="L95" i="60"/>
  <c r="M95" i="60"/>
  <c r="N95" i="60"/>
  <c r="O95" i="60"/>
  <c r="A96" i="60"/>
  <c r="B96" i="60"/>
  <c r="C96" i="60"/>
  <c r="D96" i="60"/>
  <c r="E96" i="60"/>
  <c r="F96" i="60"/>
  <c r="G96" i="60"/>
  <c r="H96" i="60"/>
  <c r="I96" i="60"/>
  <c r="J96" i="60"/>
  <c r="K96" i="60"/>
  <c r="L96" i="60"/>
  <c r="M96" i="60"/>
  <c r="N96" i="60"/>
  <c r="O96" i="60"/>
  <c r="A97" i="60"/>
  <c r="B97" i="60"/>
  <c r="C97" i="60"/>
  <c r="D97" i="60"/>
  <c r="E97" i="60"/>
  <c r="F97" i="60"/>
  <c r="G97" i="60"/>
  <c r="H97" i="60"/>
  <c r="I97" i="60"/>
  <c r="J97" i="60"/>
  <c r="K97" i="60"/>
  <c r="L97" i="60"/>
  <c r="M97" i="60"/>
  <c r="N97" i="60"/>
  <c r="O97" i="60"/>
  <c r="A98" i="60"/>
  <c r="B98" i="60"/>
  <c r="C98" i="60"/>
  <c r="D98" i="60"/>
  <c r="E98" i="60"/>
  <c r="F98" i="60"/>
  <c r="G98" i="60"/>
  <c r="H98" i="60"/>
  <c r="I98" i="60"/>
  <c r="J98" i="60"/>
  <c r="K98" i="60"/>
  <c r="L98" i="60"/>
  <c r="M98" i="60"/>
  <c r="N98" i="60"/>
  <c r="O98" i="60"/>
  <c r="A99" i="60"/>
  <c r="B99" i="60"/>
  <c r="C99" i="60"/>
  <c r="D99" i="60"/>
  <c r="E99" i="60"/>
  <c r="F99" i="60"/>
  <c r="G99" i="60"/>
  <c r="H99" i="60"/>
  <c r="I99" i="60"/>
  <c r="J99" i="60"/>
  <c r="K99" i="60"/>
  <c r="L99" i="60"/>
  <c r="M99" i="60"/>
  <c r="N99" i="60"/>
  <c r="O99" i="60"/>
  <c r="A100" i="60"/>
  <c r="B100" i="60"/>
  <c r="C100" i="60"/>
  <c r="D100" i="60"/>
  <c r="E100" i="60"/>
  <c r="F100" i="60"/>
  <c r="G100" i="60"/>
  <c r="H100" i="60"/>
  <c r="I100" i="60"/>
  <c r="J100" i="60"/>
  <c r="K100" i="60"/>
  <c r="L100" i="60"/>
  <c r="M100" i="60"/>
  <c r="N100" i="60"/>
  <c r="O100" i="60"/>
  <c r="A101" i="60"/>
  <c r="B101" i="60"/>
  <c r="C101" i="60"/>
  <c r="D101" i="60"/>
  <c r="E101" i="60"/>
  <c r="F101" i="60"/>
  <c r="G101" i="60"/>
  <c r="H101" i="60"/>
  <c r="I101" i="60"/>
  <c r="J101" i="60"/>
  <c r="K101" i="60"/>
  <c r="L101" i="60"/>
  <c r="M101" i="60"/>
  <c r="N101" i="60"/>
  <c r="O101" i="60"/>
  <c r="A102" i="60"/>
  <c r="B102" i="60"/>
  <c r="C102" i="60"/>
  <c r="D102" i="60"/>
  <c r="E102" i="60"/>
  <c r="F102" i="60"/>
  <c r="G102" i="60"/>
  <c r="H102" i="60"/>
  <c r="I102" i="60"/>
  <c r="J102" i="60"/>
  <c r="K102" i="60"/>
  <c r="L102" i="60"/>
  <c r="M102" i="60"/>
  <c r="N102" i="60"/>
  <c r="O102" i="60"/>
  <c r="A103" i="60"/>
  <c r="B103" i="60"/>
  <c r="C103" i="60"/>
  <c r="D103" i="60"/>
  <c r="E103" i="60"/>
  <c r="F103" i="60"/>
  <c r="G103" i="60"/>
  <c r="H103" i="60"/>
  <c r="I103" i="60"/>
  <c r="J103" i="60"/>
  <c r="K103" i="60"/>
  <c r="L103" i="60"/>
  <c r="M103" i="60"/>
  <c r="N103" i="60"/>
  <c r="O103" i="60"/>
  <c r="A104" i="60"/>
  <c r="B104" i="60"/>
  <c r="C104" i="60"/>
  <c r="D104" i="60"/>
  <c r="E104" i="60"/>
  <c r="F104" i="60"/>
  <c r="G104" i="60"/>
  <c r="H104" i="60"/>
  <c r="I104" i="60"/>
  <c r="J104" i="60"/>
  <c r="K104" i="60"/>
  <c r="L104" i="60"/>
  <c r="M104" i="60"/>
  <c r="N104" i="60"/>
  <c r="O104" i="60"/>
  <c r="A105" i="60"/>
  <c r="B105" i="60"/>
  <c r="C105" i="60"/>
  <c r="D105" i="60"/>
  <c r="E105" i="60"/>
  <c r="F105" i="60"/>
  <c r="G105" i="60"/>
  <c r="H105" i="60"/>
  <c r="I105" i="60"/>
  <c r="J105" i="60"/>
  <c r="K105" i="60"/>
  <c r="L105" i="60"/>
  <c r="M105" i="60"/>
  <c r="N105" i="60"/>
  <c r="O105" i="60"/>
  <c r="A106" i="60"/>
  <c r="B106" i="60"/>
  <c r="C106" i="60"/>
  <c r="D106" i="60"/>
  <c r="E106" i="60"/>
  <c r="F106" i="60"/>
  <c r="G106" i="60"/>
  <c r="H106" i="60"/>
  <c r="I106" i="60"/>
  <c r="J106" i="60"/>
  <c r="K106" i="60"/>
  <c r="L106" i="60"/>
  <c r="M106" i="60"/>
  <c r="N106" i="60"/>
  <c r="O106" i="60"/>
  <c r="A107" i="60"/>
  <c r="B107" i="60"/>
  <c r="C107" i="60"/>
  <c r="D107" i="60"/>
  <c r="E107" i="60"/>
  <c r="F107" i="60"/>
  <c r="G107" i="60"/>
  <c r="H107" i="60"/>
  <c r="I107" i="60"/>
  <c r="J107" i="60"/>
  <c r="K107" i="60"/>
  <c r="L107" i="60"/>
  <c r="M107" i="60"/>
  <c r="N107" i="60"/>
  <c r="O107" i="60"/>
  <c r="A108" i="60"/>
  <c r="B108" i="60"/>
  <c r="C108" i="60"/>
  <c r="D108" i="60"/>
  <c r="E108" i="60"/>
  <c r="F108" i="60"/>
  <c r="G108" i="60"/>
  <c r="H108" i="60"/>
  <c r="I108" i="60"/>
  <c r="J108" i="60"/>
  <c r="K108" i="60"/>
  <c r="L108" i="60"/>
  <c r="M108" i="60"/>
  <c r="N108" i="60"/>
  <c r="O108" i="60"/>
  <c r="A109" i="60"/>
  <c r="B109" i="60"/>
  <c r="C109" i="60"/>
  <c r="D109" i="60"/>
  <c r="E109" i="60"/>
  <c r="F109" i="60"/>
  <c r="G109" i="60"/>
  <c r="H109" i="60"/>
  <c r="I109" i="60"/>
  <c r="J109" i="60"/>
  <c r="K109" i="60"/>
  <c r="L109" i="60"/>
  <c r="M109" i="60"/>
  <c r="N109" i="60"/>
  <c r="O109" i="60"/>
  <c r="A110" i="60"/>
  <c r="B110" i="60"/>
  <c r="C110" i="60"/>
  <c r="D110" i="60"/>
  <c r="E110" i="60"/>
  <c r="F110" i="60"/>
  <c r="G110" i="60"/>
  <c r="H110" i="60"/>
  <c r="I110" i="60"/>
  <c r="J110" i="60"/>
  <c r="K110" i="60"/>
  <c r="L110" i="60"/>
  <c r="M110" i="60"/>
  <c r="N110" i="60"/>
  <c r="O110" i="60"/>
  <c r="A111" i="60"/>
  <c r="B111" i="60"/>
  <c r="C111" i="60"/>
  <c r="D111" i="60"/>
  <c r="E111" i="60"/>
  <c r="F111" i="60"/>
  <c r="G111" i="60"/>
  <c r="H111" i="60"/>
  <c r="I111" i="60"/>
  <c r="J111" i="60"/>
  <c r="K111" i="60"/>
  <c r="L111" i="60"/>
  <c r="M111" i="60"/>
  <c r="N111" i="60"/>
  <c r="O111" i="60"/>
  <c r="A112" i="60"/>
  <c r="B112" i="60"/>
  <c r="C112" i="60"/>
  <c r="D112" i="60"/>
  <c r="E112" i="60"/>
  <c r="F112" i="60"/>
  <c r="G112" i="60"/>
  <c r="H112" i="60"/>
  <c r="I112" i="60"/>
  <c r="J112" i="60"/>
  <c r="K112" i="60"/>
  <c r="L112" i="60"/>
  <c r="M112" i="60"/>
  <c r="N112" i="60"/>
  <c r="O112" i="60"/>
  <c r="A113" i="60"/>
  <c r="B113" i="60"/>
  <c r="C113" i="60"/>
  <c r="D113" i="60"/>
  <c r="E113" i="60"/>
  <c r="F113" i="60"/>
  <c r="G113" i="60"/>
  <c r="H113" i="60"/>
  <c r="I113" i="60"/>
  <c r="J113" i="60"/>
  <c r="K113" i="60"/>
  <c r="L113" i="60"/>
  <c r="M113" i="60"/>
  <c r="N113" i="60"/>
  <c r="O113" i="60"/>
  <c r="A114" i="60"/>
  <c r="B114" i="60"/>
  <c r="C114" i="60"/>
  <c r="D114" i="60"/>
  <c r="E114" i="60"/>
  <c r="F114" i="60"/>
  <c r="G114" i="60"/>
  <c r="H114" i="60"/>
  <c r="I114" i="60"/>
  <c r="J114" i="60"/>
  <c r="K114" i="60"/>
  <c r="L114" i="60"/>
  <c r="M114" i="60"/>
  <c r="N114" i="60"/>
  <c r="O114" i="60"/>
  <c r="A115" i="60"/>
  <c r="B115" i="60"/>
  <c r="C115" i="60"/>
  <c r="D115" i="60"/>
  <c r="E115" i="60"/>
  <c r="F115" i="60"/>
  <c r="G115" i="60"/>
  <c r="H115" i="60"/>
  <c r="I115" i="60"/>
  <c r="J115" i="60"/>
  <c r="K115" i="60"/>
  <c r="L115" i="60"/>
  <c r="M115" i="60"/>
  <c r="N115" i="60"/>
  <c r="O115" i="60"/>
  <c r="A116" i="60"/>
  <c r="B116" i="60"/>
  <c r="C116" i="60"/>
  <c r="D116" i="60"/>
  <c r="E116" i="60"/>
  <c r="F116" i="60"/>
  <c r="G116" i="60"/>
  <c r="H116" i="60"/>
  <c r="I116" i="60"/>
  <c r="J116" i="60"/>
  <c r="K116" i="60"/>
  <c r="L116" i="60"/>
  <c r="M116" i="60"/>
  <c r="N116" i="60"/>
  <c r="O116" i="60"/>
  <c r="A117" i="60"/>
  <c r="B117" i="60"/>
  <c r="C117" i="60"/>
  <c r="D117" i="60"/>
  <c r="E117" i="60"/>
  <c r="F117" i="60"/>
  <c r="G117" i="60"/>
  <c r="H117" i="60"/>
  <c r="I117" i="60"/>
  <c r="J117" i="60"/>
  <c r="K117" i="60"/>
  <c r="L117" i="60"/>
  <c r="M117" i="60"/>
  <c r="N117" i="60"/>
  <c r="O117" i="60"/>
  <c r="A118" i="60"/>
  <c r="B118" i="60"/>
  <c r="C118" i="60"/>
  <c r="D118" i="60"/>
  <c r="E118" i="60"/>
  <c r="F118" i="60"/>
  <c r="G118" i="60"/>
  <c r="H118" i="60"/>
  <c r="I118" i="60"/>
  <c r="J118" i="60"/>
  <c r="K118" i="60"/>
  <c r="L118" i="60"/>
  <c r="M118" i="60"/>
  <c r="N118" i="60"/>
  <c r="O118" i="60"/>
  <c r="A119" i="60"/>
  <c r="B119" i="60"/>
  <c r="C119" i="60"/>
  <c r="D119" i="60"/>
  <c r="E119" i="60"/>
  <c r="F119" i="60"/>
  <c r="G119" i="60"/>
  <c r="H119" i="60"/>
  <c r="I119" i="60"/>
  <c r="J119" i="60"/>
  <c r="K119" i="60"/>
  <c r="L119" i="60"/>
  <c r="M119" i="60"/>
  <c r="N119" i="60"/>
  <c r="O119" i="60"/>
  <c r="A120" i="60"/>
  <c r="B120" i="60"/>
  <c r="C120" i="60"/>
  <c r="D120" i="60"/>
  <c r="E120" i="60"/>
  <c r="F120" i="60"/>
  <c r="G120" i="60"/>
  <c r="H120" i="60"/>
  <c r="I120" i="60"/>
  <c r="J120" i="60"/>
  <c r="K120" i="60"/>
  <c r="L120" i="60"/>
  <c r="M120" i="60"/>
  <c r="N120" i="60"/>
  <c r="O120" i="60"/>
  <c r="A121" i="60"/>
  <c r="B121" i="60"/>
  <c r="C121" i="60"/>
  <c r="D121" i="60"/>
  <c r="E121" i="60"/>
  <c r="F121" i="60"/>
  <c r="G121" i="60"/>
  <c r="H121" i="60"/>
  <c r="I121" i="60"/>
  <c r="J121" i="60"/>
  <c r="K121" i="60"/>
  <c r="L121" i="60"/>
  <c r="M121" i="60"/>
  <c r="N121" i="60"/>
  <c r="O121" i="60"/>
  <c r="A122" i="60"/>
  <c r="B122" i="60"/>
  <c r="C122" i="60"/>
  <c r="D122" i="60"/>
  <c r="E122" i="60"/>
  <c r="F122" i="60"/>
  <c r="G122" i="60"/>
  <c r="H122" i="60"/>
  <c r="I122" i="60"/>
  <c r="J122" i="60"/>
  <c r="K122" i="60"/>
  <c r="L122" i="60"/>
  <c r="M122" i="60"/>
  <c r="N122" i="60"/>
  <c r="O122" i="60"/>
  <c r="A123" i="60"/>
  <c r="B123" i="60"/>
  <c r="C123" i="60"/>
  <c r="D123" i="60"/>
  <c r="E123" i="60"/>
  <c r="F123" i="60"/>
  <c r="G123" i="60"/>
  <c r="H123" i="60"/>
  <c r="I123" i="60"/>
  <c r="J123" i="60"/>
  <c r="K123" i="60"/>
  <c r="L123" i="60"/>
  <c r="M123" i="60"/>
  <c r="N123" i="60"/>
  <c r="O123" i="60"/>
  <c r="A124" i="60"/>
  <c r="B124" i="60"/>
  <c r="C124" i="60"/>
  <c r="D124" i="60"/>
  <c r="E124" i="60"/>
  <c r="F124" i="60"/>
  <c r="G124" i="60"/>
  <c r="H124" i="60"/>
  <c r="I124" i="60"/>
  <c r="J124" i="60"/>
  <c r="K124" i="60"/>
  <c r="L124" i="60"/>
  <c r="M124" i="60"/>
  <c r="N124" i="60"/>
  <c r="O124" i="60"/>
  <c r="A125" i="60"/>
  <c r="B125" i="60"/>
  <c r="C125" i="60"/>
  <c r="D125" i="60"/>
  <c r="E125" i="60"/>
  <c r="F125" i="60"/>
  <c r="G125" i="60"/>
  <c r="H125" i="60"/>
  <c r="I125" i="60"/>
  <c r="J125" i="60"/>
  <c r="K125" i="60"/>
  <c r="L125" i="60"/>
  <c r="M125" i="60"/>
  <c r="N125" i="60"/>
  <c r="O125" i="60"/>
  <c r="A126" i="60"/>
  <c r="B126" i="60"/>
  <c r="C126" i="60"/>
  <c r="D126" i="60"/>
  <c r="E126" i="60"/>
  <c r="F126" i="60"/>
  <c r="G126" i="60"/>
  <c r="H126" i="60"/>
  <c r="I126" i="60"/>
  <c r="J126" i="60"/>
  <c r="K126" i="60"/>
  <c r="L126" i="60"/>
  <c r="M126" i="60"/>
  <c r="N126" i="60"/>
  <c r="O126" i="60"/>
  <c r="A127" i="60"/>
  <c r="B127" i="60"/>
  <c r="C127" i="60"/>
  <c r="D127" i="60"/>
  <c r="E127" i="60"/>
  <c r="F127" i="60"/>
  <c r="G127" i="60"/>
  <c r="H127" i="60"/>
  <c r="I127" i="60"/>
  <c r="J127" i="60"/>
  <c r="K127" i="60"/>
  <c r="L127" i="60"/>
  <c r="M127" i="60"/>
  <c r="N127" i="60"/>
  <c r="O127" i="60"/>
  <c r="A128" i="60"/>
  <c r="B128" i="60"/>
  <c r="C128" i="60"/>
  <c r="D128" i="60"/>
  <c r="E128" i="60"/>
  <c r="F128" i="60"/>
  <c r="G128" i="60"/>
  <c r="H128" i="60"/>
  <c r="I128" i="60"/>
  <c r="J128" i="60"/>
  <c r="K128" i="60"/>
  <c r="L128" i="60"/>
  <c r="M128" i="60"/>
  <c r="N128" i="60"/>
  <c r="O128" i="60"/>
  <c r="A129" i="60"/>
  <c r="B129" i="60"/>
  <c r="C129" i="60"/>
  <c r="D129" i="60"/>
  <c r="E129" i="60"/>
  <c r="F129" i="60"/>
  <c r="G129" i="60"/>
  <c r="H129" i="60"/>
  <c r="I129" i="60"/>
  <c r="J129" i="60"/>
  <c r="K129" i="60"/>
  <c r="L129" i="60"/>
  <c r="M129" i="60"/>
  <c r="N129" i="60"/>
  <c r="O129" i="60"/>
  <c r="A130" i="60"/>
  <c r="B130" i="60"/>
  <c r="C130" i="60"/>
  <c r="D130" i="60"/>
  <c r="E130" i="60"/>
  <c r="F130" i="60"/>
  <c r="G130" i="60"/>
  <c r="H130" i="60"/>
  <c r="I130" i="60"/>
  <c r="J130" i="60"/>
  <c r="K130" i="60"/>
  <c r="L130" i="60"/>
  <c r="M130" i="60"/>
  <c r="N130" i="60"/>
  <c r="O130" i="60"/>
  <c r="A131" i="60"/>
  <c r="B131" i="60"/>
  <c r="C131" i="60"/>
  <c r="D131" i="60"/>
  <c r="E131" i="60"/>
  <c r="F131" i="60"/>
  <c r="G131" i="60"/>
  <c r="H131" i="60"/>
  <c r="I131" i="60"/>
  <c r="J131" i="60"/>
  <c r="K131" i="60"/>
  <c r="L131" i="60"/>
  <c r="M131" i="60"/>
  <c r="N131" i="60"/>
  <c r="O131" i="60"/>
  <c r="A132" i="60"/>
  <c r="B132" i="60"/>
  <c r="C132" i="60"/>
  <c r="D132" i="60"/>
  <c r="E132" i="60"/>
  <c r="F132" i="60"/>
  <c r="G132" i="60"/>
  <c r="H132" i="60"/>
  <c r="I132" i="60"/>
  <c r="J132" i="60"/>
  <c r="K132" i="60"/>
  <c r="L132" i="60"/>
  <c r="M132" i="60"/>
  <c r="N132" i="60"/>
  <c r="O132" i="60"/>
  <c r="A133" i="60"/>
  <c r="B133" i="60"/>
  <c r="C133" i="60"/>
  <c r="D133" i="60"/>
  <c r="E133" i="60"/>
  <c r="F133" i="60"/>
  <c r="G133" i="60"/>
  <c r="H133" i="60"/>
  <c r="I133" i="60"/>
  <c r="J133" i="60"/>
  <c r="K133" i="60"/>
  <c r="L133" i="60"/>
  <c r="M133" i="60"/>
  <c r="N133" i="60"/>
  <c r="O133" i="60"/>
  <c r="A134" i="60"/>
  <c r="B134" i="60"/>
  <c r="C134" i="60"/>
  <c r="D134" i="60"/>
  <c r="E134" i="60"/>
  <c r="F134" i="60"/>
  <c r="G134" i="60"/>
  <c r="H134" i="60"/>
  <c r="I134" i="60"/>
  <c r="J134" i="60"/>
  <c r="K134" i="60"/>
  <c r="L134" i="60"/>
  <c r="M134" i="60"/>
  <c r="N134" i="60"/>
  <c r="O134" i="60"/>
  <c r="A135" i="60"/>
  <c r="B135" i="60"/>
  <c r="C135" i="60"/>
  <c r="D135" i="60"/>
  <c r="E135" i="60"/>
  <c r="F135" i="60"/>
  <c r="G135" i="60"/>
  <c r="H135" i="60"/>
  <c r="I135" i="60"/>
  <c r="J135" i="60"/>
  <c r="K135" i="60"/>
  <c r="L135" i="60"/>
  <c r="M135" i="60"/>
  <c r="N135" i="60"/>
  <c r="O135" i="60"/>
  <c r="A136" i="60"/>
  <c r="B136" i="60"/>
  <c r="C136" i="60"/>
  <c r="D136" i="60"/>
  <c r="E136" i="60"/>
  <c r="F136" i="60"/>
  <c r="G136" i="60"/>
  <c r="H136" i="60"/>
  <c r="I136" i="60"/>
  <c r="J136" i="60"/>
  <c r="K136" i="60"/>
  <c r="L136" i="60"/>
  <c r="M136" i="60"/>
  <c r="N136" i="60"/>
  <c r="O136" i="60"/>
  <c r="A137" i="60"/>
  <c r="B137" i="60"/>
  <c r="C137" i="60"/>
  <c r="D137" i="60"/>
  <c r="E137" i="60"/>
  <c r="F137" i="60"/>
  <c r="G137" i="60"/>
  <c r="H137" i="60"/>
  <c r="I137" i="60"/>
  <c r="J137" i="60"/>
  <c r="K137" i="60"/>
  <c r="L137" i="60"/>
  <c r="M137" i="60"/>
  <c r="N137" i="60"/>
  <c r="O137" i="60"/>
  <c r="A138" i="60"/>
  <c r="B138" i="60"/>
  <c r="C138" i="60"/>
  <c r="D138" i="60"/>
  <c r="E138" i="60"/>
  <c r="F138" i="60"/>
  <c r="G138" i="60"/>
  <c r="H138" i="60"/>
  <c r="I138" i="60"/>
  <c r="J138" i="60"/>
  <c r="K138" i="60"/>
  <c r="L138" i="60"/>
  <c r="M138" i="60"/>
  <c r="N138" i="60"/>
  <c r="O138" i="60"/>
  <c r="A139" i="60"/>
  <c r="B139" i="60"/>
  <c r="C139" i="60"/>
  <c r="D139" i="60"/>
  <c r="E139" i="60"/>
  <c r="F139" i="60"/>
  <c r="G139" i="60"/>
  <c r="H139" i="60"/>
  <c r="I139" i="60"/>
  <c r="J139" i="60"/>
  <c r="K139" i="60"/>
  <c r="L139" i="60"/>
  <c r="M139" i="60"/>
  <c r="N139" i="60"/>
  <c r="O139" i="60"/>
  <c r="A140" i="60"/>
  <c r="B140" i="60"/>
  <c r="C140" i="60"/>
  <c r="D140" i="60"/>
  <c r="E140" i="60"/>
  <c r="F140" i="60"/>
  <c r="G140" i="60"/>
  <c r="H140" i="60"/>
  <c r="I140" i="60"/>
  <c r="J140" i="60"/>
  <c r="K140" i="60"/>
  <c r="L140" i="60"/>
  <c r="M140" i="60"/>
  <c r="N140" i="60"/>
  <c r="O140" i="60"/>
  <c r="A141" i="60"/>
  <c r="B141" i="60"/>
  <c r="C141" i="60"/>
  <c r="D141" i="60"/>
  <c r="E141" i="60"/>
  <c r="F141" i="60"/>
  <c r="G141" i="60"/>
  <c r="H141" i="60"/>
  <c r="I141" i="60"/>
  <c r="J141" i="60"/>
  <c r="K141" i="60"/>
  <c r="L141" i="60"/>
  <c r="M141" i="60"/>
  <c r="N141" i="60"/>
  <c r="O141" i="60"/>
  <c r="A142" i="60"/>
  <c r="B142" i="60"/>
  <c r="C142" i="60"/>
  <c r="D142" i="60"/>
  <c r="E142" i="60"/>
  <c r="F142" i="60"/>
  <c r="G142" i="60"/>
  <c r="H142" i="60"/>
  <c r="I142" i="60"/>
  <c r="J142" i="60"/>
  <c r="K142" i="60"/>
  <c r="L142" i="60"/>
  <c r="M142" i="60"/>
  <c r="N142" i="60"/>
  <c r="O142" i="60"/>
  <c r="A143" i="60"/>
  <c r="B143" i="60"/>
  <c r="C143" i="60"/>
  <c r="D143" i="60"/>
  <c r="E143" i="60"/>
  <c r="F143" i="60"/>
  <c r="G143" i="60"/>
  <c r="H143" i="60"/>
  <c r="I143" i="60"/>
  <c r="J143" i="60"/>
  <c r="K143" i="60"/>
  <c r="L143" i="60"/>
  <c r="M143" i="60"/>
  <c r="N143" i="60"/>
  <c r="O143" i="60"/>
  <c r="A144" i="60"/>
  <c r="B144" i="60"/>
  <c r="C144" i="60"/>
  <c r="D144" i="60"/>
  <c r="E144" i="60"/>
  <c r="F144" i="60"/>
  <c r="G144" i="60"/>
  <c r="H144" i="60"/>
  <c r="I144" i="60"/>
  <c r="J144" i="60"/>
  <c r="K144" i="60"/>
  <c r="L144" i="60"/>
  <c r="M144" i="60"/>
  <c r="N144" i="60"/>
  <c r="O144" i="60"/>
  <c r="A145" i="60"/>
  <c r="B145" i="60"/>
  <c r="C145" i="60"/>
  <c r="D145" i="60"/>
  <c r="E145" i="60"/>
  <c r="F145" i="60"/>
  <c r="G145" i="60"/>
  <c r="H145" i="60"/>
  <c r="I145" i="60"/>
  <c r="J145" i="60"/>
  <c r="K145" i="60"/>
  <c r="L145" i="60"/>
  <c r="M145" i="60"/>
  <c r="N145" i="60"/>
  <c r="O145" i="60"/>
  <c r="A146" i="60"/>
  <c r="B146" i="60"/>
  <c r="C146" i="60"/>
  <c r="D146" i="60"/>
  <c r="E146" i="60"/>
  <c r="F146" i="60"/>
  <c r="G146" i="60"/>
  <c r="H146" i="60"/>
  <c r="I146" i="60"/>
  <c r="J146" i="60"/>
  <c r="K146" i="60"/>
  <c r="L146" i="60"/>
  <c r="M146" i="60"/>
  <c r="N146" i="60"/>
  <c r="O146" i="60"/>
  <c r="A147" i="60"/>
  <c r="B147" i="60"/>
  <c r="C147" i="60"/>
  <c r="D147" i="60"/>
  <c r="E147" i="60"/>
  <c r="F147" i="60"/>
  <c r="G147" i="60"/>
  <c r="H147" i="60"/>
  <c r="I147" i="60"/>
  <c r="J147" i="60"/>
  <c r="K147" i="60"/>
  <c r="L147" i="60"/>
  <c r="M147" i="60"/>
  <c r="N147" i="60"/>
  <c r="O147" i="60"/>
  <c r="A148" i="60"/>
  <c r="B148" i="60"/>
  <c r="C148" i="60"/>
  <c r="D148" i="60"/>
  <c r="E148" i="60"/>
  <c r="F148" i="60"/>
  <c r="G148" i="60"/>
  <c r="H148" i="60"/>
  <c r="I148" i="60"/>
  <c r="J148" i="60"/>
  <c r="K148" i="60"/>
  <c r="L148" i="60"/>
  <c r="M148" i="60"/>
  <c r="N148" i="60"/>
  <c r="O148" i="60"/>
  <c r="A149" i="60"/>
  <c r="B149" i="60"/>
  <c r="C149" i="60"/>
  <c r="D149" i="60"/>
  <c r="E149" i="60"/>
  <c r="F149" i="60"/>
  <c r="G149" i="60"/>
  <c r="H149" i="60"/>
  <c r="I149" i="60"/>
  <c r="J149" i="60"/>
  <c r="K149" i="60"/>
  <c r="L149" i="60"/>
  <c r="M149" i="60"/>
  <c r="N149" i="60"/>
  <c r="O149" i="60"/>
  <c r="A150" i="60"/>
  <c r="B150" i="60"/>
  <c r="C150" i="60"/>
  <c r="D150" i="60"/>
  <c r="E150" i="60"/>
  <c r="F150" i="60"/>
  <c r="G150" i="60"/>
  <c r="H150" i="60"/>
  <c r="I150" i="60"/>
  <c r="J150" i="60"/>
  <c r="K150" i="60"/>
  <c r="L150" i="60"/>
  <c r="M150" i="60"/>
  <c r="N150" i="60"/>
  <c r="O150" i="60"/>
  <c r="A151" i="60"/>
  <c r="B151" i="60"/>
  <c r="C151" i="60"/>
  <c r="D151" i="60"/>
  <c r="E151" i="60"/>
  <c r="F151" i="60"/>
  <c r="G151" i="60"/>
  <c r="H151" i="60"/>
  <c r="I151" i="60"/>
  <c r="J151" i="60"/>
  <c r="K151" i="60"/>
  <c r="L151" i="60"/>
  <c r="M151" i="60"/>
  <c r="N151" i="60"/>
  <c r="O151" i="60"/>
  <c r="A152" i="60"/>
  <c r="B152" i="60"/>
  <c r="C152" i="60"/>
  <c r="D152" i="60"/>
  <c r="E152" i="60"/>
  <c r="F152" i="60"/>
  <c r="G152" i="60"/>
  <c r="H152" i="60"/>
  <c r="I152" i="60"/>
  <c r="J152" i="60"/>
  <c r="K152" i="60"/>
  <c r="L152" i="60"/>
  <c r="M152" i="60"/>
  <c r="N152" i="60"/>
  <c r="O152" i="60"/>
  <c r="A153" i="60"/>
  <c r="B153" i="60"/>
  <c r="C153" i="60"/>
  <c r="D153" i="60"/>
  <c r="E153" i="60"/>
  <c r="F153" i="60"/>
  <c r="G153" i="60"/>
  <c r="H153" i="60"/>
  <c r="I153" i="60"/>
  <c r="J153" i="60"/>
  <c r="K153" i="60"/>
  <c r="L153" i="60"/>
  <c r="M153" i="60"/>
  <c r="N153" i="60"/>
  <c r="O153" i="60"/>
  <c r="A154" i="60"/>
  <c r="B154" i="60"/>
  <c r="C154" i="60"/>
  <c r="D154" i="60"/>
  <c r="E154" i="60"/>
  <c r="F154" i="60"/>
  <c r="G154" i="60"/>
  <c r="H154" i="60"/>
  <c r="I154" i="60"/>
  <c r="J154" i="60"/>
  <c r="K154" i="60"/>
  <c r="L154" i="60"/>
  <c r="M154" i="60"/>
  <c r="N154" i="60"/>
  <c r="O154" i="60"/>
  <c r="A155" i="60"/>
  <c r="B155" i="60"/>
  <c r="C155" i="60"/>
  <c r="D155" i="60"/>
  <c r="E155" i="60"/>
  <c r="F155" i="60"/>
  <c r="G155" i="60"/>
  <c r="H155" i="60"/>
  <c r="I155" i="60"/>
  <c r="J155" i="60"/>
  <c r="K155" i="60"/>
  <c r="L155" i="60"/>
  <c r="M155" i="60"/>
  <c r="N155" i="60"/>
  <c r="O155" i="60"/>
  <c r="A156" i="60"/>
  <c r="B156" i="60"/>
  <c r="C156" i="60"/>
  <c r="D156" i="60"/>
  <c r="E156" i="60"/>
  <c r="F156" i="60"/>
  <c r="G156" i="60"/>
  <c r="H156" i="60"/>
  <c r="I156" i="60"/>
  <c r="J156" i="60"/>
  <c r="K156" i="60"/>
  <c r="L156" i="60"/>
  <c r="M156" i="60"/>
  <c r="N156" i="60"/>
  <c r="O156" i="60"/>
  <c r="A157" i="60"/>
  <c r="B157" i="60"/>
  <c r="C157" i="60"/>
  <c r="D157" i="60"/>
  <c r="E157" i="60"/>
  <c r="F157" i="60"/>
  <c r="G157" i="60"/>
  <c r="H157" i="60"/>
  <c r="I157" i="60"/>
  <c r="J157" i="60"/>
  <c r="K157" i="60"/>
  <c r="L157" i="60"/>
  <c r="M157" i="60"/>
  <c r="N157" i="60"/>
  <c r="O157" i="60"/>
  <c r="A158" i="60"/>
  <c r="B158" i="60"/>
  <c r="C158" i="60"/>
  <c r="D158" i="60"/>
  <c r="E158" i="60"/>
  <c r="F158" i="60"/>
  <c r="G158" i="60"/>
  <c r="H158" i="60"/>
  <c r="I158" i="60"/>
  <c r="J158" i="60"/>
  <c r="K158" i="60"/>
  <c r="L158" i="60"/>
  <c r="M158" i="60"/>
  <c r="N158" i="60"/>
  <c r="O158" i="60"/>
  <c r="A159" i="60"/>
  <c r="B159" i="60"/>
  <c r="C159" i="60"/>
  <c r="D159" i="60"/>
  <c r="E159" i="60"/>
  <c r="F159" i="60"/>
  <c r="G159" i="60"/>
  <c r="H159" i="60"/>
  <c r="I159" i="60"/>
  <c r="J159" i="60"/>
  <c r="K159" i="60"/>
  <c r="L159" i="60"/>
  <c r="M159" i="60"/>
  <c r="N159" i="60"/>
  <c r="O159" i="60"/>
  <c r="A160" i="60"/>
  <c r="B160" i="60"/>
  <c r="C160" i="60"/>
  <c r="D160" i="60"/>
  <c r="E160" i="60"/>
  <c r="F160" i="60"/>
  <c r="G160" i="60"/>
  <c r="H160" i="60"/>
  <c r="I160" i="60"/>
  <c r="J160" i="60"/>
  <c r="K160" i="60"/>
  <c r="L160" i="60"/>
  <c r="M160" i="60"/>
  <c r="N160" i="60"/>
  <c r="O160" i="60"/>
  <c r="A161" i="60"/>
  <c r="B161" i="60"/>
  <c r="C161" i="60"/>
  <c r="D161" i="60"/>
  <c r="E161" i="60"/>
  <c r="F161" i="60"/>
  <c r="G161" i="60"/>
  <c r="H161" i="60"/>
  <c r="I161" i="60"/>
  <c r="J161" i="60"/>
  <c r="K161" i="60"/>
  <c r="L161" i="60"/>
  <c r="M161" i="60"/>
  <c r="N161" i="60"/>
  <c r="O161" i="60"/>
  <c r="A162" i="60"/>
  <c r="B162" i="60"/>
  <c r="C162" i="60"/>
  <c r="D162" i="60"/>
  <c r="E162" i="60"/>
  <c r="F162" i="60"/>
  <c r="G162" i="60"/>
  <c r="H162" i="60"/>
  <c r="I162" i="60"/>
  <c r="J162" i="60"/>
  <c r="K162" i="60"/>
  <c r="L162" i="60"/>
  <c r="M162" i="60"/>
  <c r="N162" i="60"/>
  <c r="O162" i="60"/>
  <c r="A163" i="60"/>
  <c r="B163" i="60"/>
  <c r="C163" i="60"/>
  <c r="D163" i="60"/>
  <c r="E163" i="60"/>
  <c r="F163" i="60"/>
  <c r="G163" i="60"/>
  <c r="H163" i="60"/>
  <c r="I163" i="60"/>
  <c r="J163" i="60"/>
  <c r="K163" i="60"/>
  <c r="L163" i="60"/>
  <c r="M163" i="60"/>
  <c r="N163" i="60"/>
  <c r="O163" i="60"/>
  <c r="A164" i="60"/>
  <c r="B164" i="60"/>
  <c r="C164" i="60"/>
  <c r="D164" i="60"/>
  <c r="E164" i="60"/>
  <c r="F164" i="60"/>
  <c r="G164" i="60"/>
  <c r="H164" i="60"/>
  <c r="I164" i="60"/>
  <c r="J164" i="60"/>
  <c r="K164" i="60"/>
  <c r="L164" i="60"/>
  <c r="M164" i="60"/>
  <c r="N164" i="60"/>
  <c r="O164" i="60"/>
  <c r="A165" i="60"/>
  <c r="B165" i="60"/>
  <c r="C165" i="60"/>
  <c r="D165" i="60"/>
  <c r="E165" i="60"/>
  <c r="F165" i="60"/>
  <c r="G165" i="60"/>
  <c r="H165" i="60"/>
  <c r="I165" i="60"/>
  <c r="J165" i="60"/>
  <c r="K165" i="60"/>
  <c r="L165" i="60"/>
  <c r="M165" i="60"/>
  <c r="N165" i="60"/>
  <c r="O165" i="60"/>
  <c r="A166" i="60"/>
  <c r="B166" i="60"/>
  <c r="C166" i="60"/>
  <c r="D166" i="60"/>
  <c r="E166" i="60"/>
  <c r="F166" i="60"/>
  <c r="G166" i="60"/>
  <c r="H166" i="60"/>
  <c r="I166" i="60"/>
  <c r="J166" i="60"/>
  <c r="K166" i="60"/>
  <c r="L166" i="60"/>
  <c r="M166" i="60"/>
  <c r="N166" i="60"/>
  <c r="O166" i="60"/>
  <c r="A167" i="60"/>
  <c r="B167" i="60"/>
  <c r="C167" i="60"/>
  <c r="D167" i="60"/>
  <c r="E167" i="60"/>
  <c r="F167" i="60"/>
  <c r="G167" i="60"/>
  <c r="H167" i="60"/>
  <c r="I167" i="60"/>
  <c r="J167" i="60"/>
  <c r="K167" i="60"/>
  <c r="L167" i="60"/>
  <c r="M167" i="60"/>
  <c r="N167" i="60"/>
  <c r="O167" i="60"/>
  <c r="A168" i="60"/>
  <c r="B168" i="60"/>
  <c r="C168" i="60"/>
  <c r="D168" i="60"/>
  <c r="E168" i="60"/>
  <c r="F168" i="60"/>
  <c r="G168" i="60"/>
  <c r="H168" i="60"/>
  <c r="I168" i="60"/>
  <c r="J168" i="60"/>
  <c r="K168" i="60"/>
  <c r="L168" i="60"/>
  <c r="M168" i="60"/>
  <c r="N168" i="60"/>
  <c r="O168" i="60"/>
  <c r="A169" i="60"/>
  <c r="B169" i="60"/>
  <c r="C169" i="60"/>
  <c r="D169" i="60"/>
  <c r="E169" i="60"/>
  <c r="F169" i="60"/>
  <c r="G169" i="60"/>
  <c r="H169" i="60"/>
  <c r="I169" i="60"/>
  <c r="J169" i="60"/>
  <c r="K169" i="60"/>
  <c r="L169" i="60"/>
  <c r="M169" i="60"/>
  <c r="N169" i="60"/>
  <c r="O169" i="60"/>
  <c r="A170" i="60"/>
  <c r="B170" i="60"/>
  <c r="C170" i="60"/>
  <c r="D170" i="60"/>
  <c r="E170" i="60"/>
  <c r="F170" i="60"/>
  <c r="G170" i="60"/>
  <c r="H170" i="60"/>
  <c r="I170" i="60"/>
  <c r="J170" i="60"/>
  <c r="K170" i="60"/>
  <c r="L170" i="60"/>
  <c r="M170" i="60"/>
  <c r="N170" i="60"/>
  <c r="O170" i="60"/>
  <c r="A171" i="60"/>
  <c r="B171" i="60"/>
  <c r="C171" i="60"/>
  <c r="D171" i="60"/>
  <c r="E171" i="60"/>
  <c r="F171" i="60"/>
  <c r="G171" i="60"/>
  <c r="H171" i="60"/>
  <c r="I171" i="60"/>
  <c r="J171" i="60"/>
  <c r="K171" i="60"/>
  <c r="L171" i="60"/>
  <c r="M171" i="60"/>
  <c r="N171" i="60"/>
  <c r="O171" i="60"/>
  <c r="A172" i="60"/>
  <c r="B172" i="60"/>
  <c r="C172" i="60"/>
  <c r="D172" i="60"/>
  <c r="E172" i="60"/>
  <c r="F172" i="60"/>
  <c r="G172" i="60"/>
  <c r="H172" i="60"/>
  <c r="I172" i="60"/>
  <c r="J172" i="60"/>
  <c r="K172" i="60"/>
  <c r="L172" i="60"/>
  <c r="M172" i="60"/>
  <c r="N172" i="60"/>
  <c r="O172" i="60"/>
  <c r="A173" i="60"/>
  <c r="B173" i="60"/>
  <c r="C173" i="60"/>
  <c r="D173" i="60"/>
  <c r="E173" i="60"/>
  <c r="F173" i="60"/>
  <c r="G173" i="60"/>
  <c r="H173" i="60"/>
  <c r="I173" i="60"/>
  <c r="J173" i="60"/>
  <c r="K173" i="60"/>
  <c r="L173" i="60"/>
  <c r="M173" i="60"/>
  <c r="N173" i="60"/>
  <c r="O173" i="60"/>
  <c r="A174" i="60"/>
  <c r="B174" i="60"/>
  <c r="C174" i="60"/>
  <c r="D174" i="60"/>
  <c r="E174" i="60"/>
  <c r="F174" i="60"/>
  <c r="G174" i="60"/>
  <c r="H174" i="60"/>
  <c r="I174" i="60"/>
  <c r="J174" i="60"/>
  <c r="K174" i="60"/>
  <c r="L174" i="60"/>
  <c r="M174" i="60"/>
  <c r="N174" i="60"/>
  <c r="O174" i="60"/>
  <c r="A175" i="60"/>
  <c r="B175" i="60"/>
  <c r="C175" i="60"/>
  <c r="D175" i="60"/>
  <c r="E175" i="60"/>
  <c r="F175" i="60"/>
  <c r="G175" i="60"/>
  <c r="H175" i="60"/>
  <c r="I175" i="60"/>
  <c r="J175" i="60"/>
  <c r="K175" i="60"/>
  <c r="L175" i="60"/>
  <c r="M175" i="60"/>
  <c r="N175" i="60"/>
  <c r="O175" i="60"/>
  <c r="A176" i="60"/>
  <c r="B176" i="60"/>
  <c r="C176" i="60"/>
  <c r="D176" i="60"/>
  <c r="E176" i="60"/>
  <c r="F176" i="60"/>
  <c r="G176" i="60"/>
  <c r="H176" i="60"/>
  <c r="I176" i="60"/>
  <c r="J176" i="60"/>
  <c r="K176" i="60"/>
  <c r="L176" i="60"/>
  <c r="M176" i="60"/>
  <c r="N176" i="60"/>
  <c r="O176" i="60"/>
  <c r="A177" i="60"/>
  <c r="B177" i="60"/>
  <c r="C177" i="60"/>
  <c r="D177" i="60"/>
  <c r="E177" i="60"/>
  <c r="F177" i="60"/>
  <c r="G177" i="60"/>
  <c r="H177" i="60"/>
  <c r="I177" i="60"/>
  <c r="J177" i="60"/>
  <c r="K177" i="60"/>
  <c r="L177" i="60"/>
  <c r="M177" i="60"/>
  <c r="N177" i="60"/>
  <c r="O177" i="60"/>
  <c r="A178" i="60"/>
  <c r="B178" i="60"/>
  <c r="C178" i="60"/>
  <c r="D178" i="60"/>
  <c r="E178" i="60"/>
  <c r="F178" i="60"/>
  <c r="G178" i="60"/>
  <c r="H178" i="60"/>
  <c r="I178" i="60"/>
  <c r="J178" i="60"/>
  <c r="K178" i="60"/>
  <c r="L178" i="60"/>
  <c r="M178" i="60"/>
  <c r="N178" i="60"/>
  <c r="O178" i="60"/>
  <c r="A179" i="60"/>
  <c r="B179" i="60"/>
  <c r="C179" i="60"/>
  <c r="D179" i="60"/>
  <c r="E179" i="60"/>
  <c r="F179" i="60"/>
  <c r="G179" i="60"/>
  <c r="H179" i="60"/>
  <c r="I179" i="60"/>
  <c r="J179" i="60"/>
  <c r="K179" i="60"/>
  <c r="L179" i="60"/>
  <c r="M179" i="60"/>
  <c r="N179" i="60"/>
  <c r="O179" i="60"/>
  <c r="A180" i="60"/>
  <c r="B180" i="60"/>
  <c r="C180" i="60"/>
  <c r="D180" i="60"/>
  <c r="E180" i="60"/>
  <c r="F180" i="60"/>
  <c r="G180" i="60"/>
  <c r="H180" i="60"/>
  <c r="I180" i="60"/>
  <c r="J180" i="60"/>
  <c r="K180" i="60"/>
  <c r="L180" i="60"/>
  <c r="M180" i="60"/>
  <c r="N180" i="60"/>
  <c r="O180" i="60"/>
  <c r="A181" i="60"/>
  <c r="B181" i="60"/>
  <c r="C181" i="60"/>
  <c r="D181" i="60"/>
  <c r="E181" i="60"/>
  <c r="F181" i="60"/>
  <c r="G181" i="60"/>
  <c r="H181" i="60"/>
  <c r="I181" i="60"/>
  <c r="J181" i="60"/>
  <c r="K181" i="60"/>
  <c r="L181" i="60"/>
  <c r="M181" i="60"/>
  <c r="N181" i="60"/>
  <c r="O181" i="60"/>
  <c r="A182" i="60"/>
  <c r="B182" i="60"/>
  <c r="C182" i="60"/>
  <c r="D182" i="60"/>
  <c r="E182" i="60"/>
  <c r="F182" i="60"/>
  <c r="G182" i="60"/>
  <c r="H182" i="60"/>
  <c r="I182" i="60"/>
  <c r="J182" i="60"/>
  <c r="K182" i="60"/>
  <c r="L182" i="60"/>
  <c r="M182" i="60"/>
  <c r="N182" i="60"/>
  <c r="O182" i="60"/>
  <c r="A183" i="60"/>
  <c r="B183" i="60"/>
  <c r="C183" i="60"/>
  <c r="D183" i="60"/>
  <c r="E183" i="60"/>
  <c r="F183" i="60"/>
  <c r="G183" i="60"/>
  <c r="H183" i="60"/>
  <c r="I183" i="60"/>
  <c r="J183" i="60"/>
  <c r="K183" i="60"/>
  <c r="L183" i="60"/>
  <c r="M183" i="60"/>
  <c r="N183" i="60"/>
  <c r="O183" i="60"/>
  <c r="A184" i="60"/>
  <c r="B184" i="60"/>
  <c r="C184" i="60"/>
  <c r="D184" i="60"/>
  <c r="E184" i="60"/>
  <c r="F184" i="60"/>
  <c r="G184" i="60"/>
  <c r="H184" i="60"/>
  <c r="I184" i="60"/>
  <c r="J184" i="60"/>
  <c r="K184" i="60"/>
  <c r="L184" i="60"/>
  <c r="M184" i="60"/>
  <c r="N184" i="60"/>
  <c r="O184" i="60"/>
  <c r="A185" i="60"/>
  <c r="B185" i="60"/>
  <c r="C185" i="60"/>
  <c r="D185" i="60"/>
  <c r="E185" i="60"/>
  <c r="F185" i="60"/>
  <c r="G185" i="60"/>
  <c r="H185" i="60"/>
  <c r="I185" i="60"/>
  <c r="J185" i="60"/>
  <c r="K185" i="60"/>
  <c r="L185" i="60"/>
  <c r="M185" i="60"/>
  <c r="N185" i="60"/>
  <c r="O185" i="60"/>
  <c r="A186" i="60"/>
  <c r="B186" i="60"/>
  <c r="C186" i="60"/>
  <c r="D186" i="60"/>
  <c r="E186" i="60"/>
  <c r="F186" i="60"/>
  <c r="G186" i="60"/>
  <c r="H186" i="60"/>
  <c r="I186" i="60"/>
  <c r="J186" i="60"/>
  <c r="K186" i="60"/>
  <c r="L186" i="60"/>
  <c r="M186" i="60"/>
  <c r="N186" i="60"/>
  <c r="O186" i="60"/>
  <c r="A187" i="60"/>
  <c r="B187" i="60"/>
  <c r="C187" i="60"/>
  <c r="D187" i="60"/>
  <c r="E187" i="60"/>
  <c r="F187" i="60"/>
  <c r="G187" i="60"/>
  <c r="H187" i="60"/>
  <c r="I187" i="60"/>
  <c r="J187" i="60"/>
  <c r="K187" i="60"/>
  <c r="L187" i="60"/>
  <c r="M187" i="60"/>
  <c r="N187" i="60"/>
  <c r="O187" i="60"/>
  <c r="A188" i="60"/>
  <c r="B188" i="60"/>
  <c r="C188" i="60"/>
  <c r="D188" i="60"/>
  <c r="E188" i="60"/>
  <c r="F188" i="60"/>
  <c r="G188" i="60"/>
  <c r="H188" i="60"/>
  <c r="I188" i="60"/>
  <c r="J188" i="60"/>
  <c r="K188" i="60"/>
  <c r="L188" i="60"/>
  <c r="M188" i="60"/>
  <c r="N188" i="60"/>
  <c r="O188" i="60"/>
  <c r="A189" i="60"/>
  <c r="B189" i="60"/>
  <c r="C189" i="60"/>
  <c r="D189" i="60"/>
  <c r="E189" i="60"/>
  <c r="F189" i="60"/>
  <c r="G189" i="60"/>
  <c r="H189" i="60"/>
  <c r="I189" i="60"/>
  <c r="J189" i="60"/>
  <c r="K189" i="60"/>
  <c r="L189" i="60"/>
  <c r="M189" i="60"/>
  <c r="N189" i="60"/>
  <c r="O189" i="60"/>
  <c r="A190" i="60"/>
  <c r="B190" i="60"/>
  <c r="C190" i="60"/>
  <c r="D190" i="60"/>
  <c r="E190" i="60"/>
  <c r="F190" i="60"/>
  <c r="G190" i="60"/>
  <c r="H190" i="60"/>
  <c r="I190" i="60"/>
  <c r="J190" i="60"/>
  <c r="K190" i="60"/>
  <c r="L190" i="60"/>
  <c r="M190" i="60"/>
  <c r="N190" i="60"/>
  <c r="O190" i="60"/>
  <c r="A191" i="60"/>
  <c r="B191" i="60"/>
  <c r="C191" i="60"/>
  <c r="D191" i="60"/>
  <c r="E191" i="60"/>
  <c r="F191" i="60"/>
  <c r="G191" i="60"/>
  <c r="H191" i="60"/>
  <c r="I191" i="60"/>
  <c r="J191" i="60"/>
  <c r="K191" i="60"/>
  <c r="L191" i="60"/>
  <c r="M191" i="60"/>
  <c r="N191" i="60"/>
  <c r="O191" i="60"/>
  <c r="A192" i="60"/>
  <c r="B192" i="60"/>
  <c r="C192" i="60"/>
  <c r="D192" i="60"/>
  <c r="E192" i="60"/>
  <c r="F192" i="60"/>
  <c r="G192" i="60"/>
  <c r="H192" i="60"/>
  <c r="I192" i="60"/>
  <c r="J192" i="60"/>
  <c r="K192" i="60"/>
  <c r="L192" i="60"/>
  <c r="M192" i="60"/>
  <c r="N192" i="60"/>
  <c r="O192" i="60"/>
  <c r="A193" i="60"/>
  <c r="B193" i="60"/>
  <c r="C193" i="60"/>
  <c r="D193" i="60"/>
  <c r="E193" i="60"/>
  <c r="F193" i="60"/>
  <c r="G193" i="60"/>
  <c r="H193" i="60"/>
  <c r="I193" i="60"/>
  <c r="J193" i="60"/>
  <c r="K193" i="60"/>
  <c r="L193" i="60"/>
  <c r="M193" i="60"/>
  <c r="N193" i="60"/>
  <c r="O193" i="60"/>
  <c r="A194" i="60"/>
  <c r="B194" i="60"/>
  <c r="C194" i="60"/>
  <c r="D194" i="60"/>
  <c r="E194" i="60"/>
  <c r="F194" i="60"/>
  <c r="G194" i="60"/>
  <c r="H194" i="60"/>
  <c r="I194" i="60"/>
  <c r="J194" i="60"/>
  <c r="K194" i="60"/>
  <c r="L194" i="60"/>
  <c r="M194" i="60"/>
  <c r="N194" i="60"/>
  <c r="O194" i="60"/>
  <c r="A195" i="60"/>
  <c r="B195" i="60"/>
  <c r="C195" i="60"/>
  <c r="D195" i="60"/>
  <c r="E195" i="60"/>
  <c r="F195" i="60"/>
  <c r="G195" i="60"/>
  <c r="H195" i="60"/>
  <c r="I195" i="60"/>
  <c r="J195" i="60"/>
  <c r="K195" i="60"/>
  <c r="L195" i="60"/>
  <c r="M195" i="60"/>
  <c r="N195" i="60"/>
  <c r="O195" i="60"/>
  <c r="A196" i="60"/>
  <c r="B196" i="60"/>
  <c r="C196" i="60"/>
  <c r="D196" i="60"/>
  <c r="E196" i="60"/>
  <c r="F196" i="60"/>
  <c r="G196" i="60"/>
  <c r="H196" i="60"/>
  <c r="I196" i="60"/>
  <c r="J196" i="60"/>
  <c r="K196" i="60"/>
  <c r="L196" i="60"/>
  <c r="M196" i="60"/>
  <c r="N196" i="60"/>
  <c r="O196" i="60"/>
  <c r="A197" i="60"/>
  <c r="B197" i="60"/>
  <c r="C197" i="60"/>
  <c r="D197" i="60"/>
  <c r="E197" i="60"/>
  <c r="F197" i="60"/>
  <c r="G197" i="60"/>
  <c r="H197" i="60"/>
  <c r="I197" i="60"/>
  <c r="J197" i="60"/>
  <c r="K197" i="60"/>
  <c r="L197" i="60"/>
  <c r="M197" i="60"/>
  <c r="N197" i="60"/>
  <c r="O197" i="60"/>
  <c r="A198" i="60"/>
  <c r="B198" i="60"/>
  <c r="C198" i="60"/>
  <c r="D198" i="60"/>
  <c r="E198" i="60"/>
  <c r="F198" i="60"/>
  <c r="G198" i="60"/>
  <c r="H198" i="60"/>
  <c r="I198" i="60"/>
  <c r="J198" i="60"/>
  <c r="K198" i="60"/>
  <c r="L198" i="60"/>
  <c r="M198" i="60"/>
  <c r="N198" i="60"/>
  <c r="O198" i="60"/>
  <c r="A199" i="60"/>
  <c r="B199" i="60"/>
  <c r="C199" i="60"/>
  <c r="D199" i="60"/>
  <c r="E199" i="60"/>
  <c r="F199" i="60"/>
  <c r="G199" i="60"/>
  <c r="H199" i="60"/>
  <c r="I199" i="60"/>
  <c r="J199" i="60"/>
  <c r="K199" i="60"/>
  <c r="L199" i="60"/>
  <c r="M199" i="60"/>
  <c r="N199" i="60"/>
  <c r="O199" i="60"/>
  <c r="A200" i="60"/>
  <c r="B200" i="60"/>
  <c r="C200" i="60"/>
  <c r="D200" i="60"/>
  <c r="E200" i="60"/>
  <c r="F200" i="60"/>
  <c r="G200" i="60"/>
  <c r="H200" i="60"/>
  <c r="I200" i="60"/>
  <c r="J200" i="60"/>
  <c r="K200" i="60"/>
  <c r="L200" i="60"/>
  <c r="M200" i="60"/>
  <c r="N200" i="60"/>
  <c r="O200" i="60"/>
  <c r="A201" i="60"/>
  <c r="B201" i="60"/>
  <c r="C201" i="60"/>
  <c r="D201" i="60"/>
  <c r="E201" i="60"/>
  <c r="F201" i="60"/>
  <c r="G201" i="60"/>
  <c r="H201" i="60"/>
  <c r="I201" i="60"/>
  <c r="J201" i="60"/>
  <c r="K201" i="60"/>
  <c r="L201" i="60"/>
  <c r="M201" i="60"/>
  <c r="N201" i="60"/>
  <c r="O201" i="60"/>
  <c r="A202" i="60"/>
  <c r="B202" i="60"/>
  <c r="C202" i="60"/>
  <c r="D202" i="60"/>
  <c r="E202" i="60"/>
  <c r="F202" i="60"/>
  <c r="G202" i="60"/>
  <c r="H202" i="60"/>
  <c r="I202" i="60"/>
  <c r="J202" i="60"/>
  <c r="K202" i="60"/>
  <c r="L202" i="60"/>
  <c r="M202" i="60"/>
  <c r="N202" i="60"/>
  <c r="O202" i="60"/>
  <c r="A203" i="60"/>
  <c r="B203" i="60"/>
  <c r="C203" i="60"/>
  <c r="D203" i="60"/>
  <c r="E203" i="60"/>
  <c r="F203" i="60"/>
  <c r="G203" i="60"/>
  <c r="H203" i="60"/>
  <c r="I203" i="60"/>
  <c r="J203" i="60"/>
  <c r="K203" i="60"/>
  <c r="L203" i="60"/>
  <c r="M203" i="60"/>
  <c r="N203" i="60"/>
  <c r="O203" i="60"/>
  <c r="A204" i="60"/>
  <c r="B204" i="60"/>
  <c r="C204" i="60"/>
  <c r="D204" i="60"/>
  <c r="E204" i="60"/>
  <c r="F204" i="60"/>
  <c r="G204" i="60"/>
  <c r="H204" i="60"/>
  <c r="I204" i="60"/>
  <c r="J204" i="60"/>
  <c r="K204" i="60"/>
  <c r="L204" i="60"/>
  <c r="M204" i="60"/>
  <c r="N204" i="60"/>
  <c r="O204" i="60"/>
  <c r="A205" i="60"/>
  <c r="B205" i="60"/>
  <c r="C205" i="60"/>
  <c r="D205" i="60"/>
  <c r="E205" i="60"/>
  <c r="F205" i="60"/>
  <c r="G205" i="60"/>
  <c r="H205" i="60"/>
  <c r="I205" i="60"/>
  <c r="J205" i="60"/>
  <c r="K205" i="60"/>
  <c r="L205" i="60"/>
  <c r="M205" i="60"/>
  <c r="N205" i="60"/>
  <c r="O205" i="60"/>
  <c r="A206" i="60"/>
  <c r="B206" i="60"/>
  <c r="C206" i="60"/>
  <c r="D206" i="60"/>
  <c r="E206" i="60"/>
  <c r="F206" i="60"/>
  <c r="G206" i="60"/>
  <c r="H206" i="60"/>
  <c r="I206" i="60"/>
  <c r="J206" i="60"/>
  <c r="K206" i="60"/>
  <c r="L206" i="60"/>
  <c r="M206" i="60"/>
  <c r="N206" i="60"/>
  <c r="O206" i="60"/>
  <c r="A207" i="60"/>
  <c r="B207" i="60"/>
  <c r="C207" i="60"/>
  <c r="D207" i="60"/>
  <c r="E207" i="60"/>
  <c r="F207" i="60"/>
  <c r="G207" i="60"/>
  <c r="H207" i="60"/>
  <c r="I207" i="60"/>
  <c r="J207" i="60"/>
  <c r="K207" i="60"/>
  <c r="L207" i="60"/>
  <c r="M207" i="60"/>
  <c r="N207" i="60"/>
  <c r="O207" i="60"/>
  <c r="A208" i="60"/>
  <c r="B208" i="60"/>
  <c r="C208" i="60"/>
  <c r="D208" i="60"/>
  <c r="E208" i="60"/>
  <c r="F208" i="60"/>
  <c r="G208" i="60"/>
  <c r="H208" i="60"/>
  <c r="I208" i="60"/>
  <c r="J208" i="60"/>
  <c r="K208" i="60"/>
  <c r="L208" i="60"/>
  <c r="M208" i="60"/>
  <c r="N208" i="60"/>
  <c r="O208" i="60"/>
  <c r="C11" i="60"/>
  <c r="D11" i="60"/>
  <c r="E11" i="60"/>
  <c r="V25" i="5"/>
  <c r="F11" i="60"/>
  <c r="W6" i="5" s="1"/>
  <c r="W25" i="5"/>
  <c r="G11" i="60"/>
  <c r="X6" i="5" s="1"/>
  <c r="H11" i="60"/>
  <c r="Y20" i="5" s="1"/>
  <c r="I11" i="60"/>
  <c r="J11" i="60"/>
  <c r="AA6" i="5" s="1"/>
  <c r="K11" i="60"/>
  <c r="AB20" i="5" s="1"/>
  <c r="AB25" i="5"/>
  <c r="L11" i="60"/>
  <c r="AC20" i="5" s="1"/>
  <c r="M11" i="60"/>
  <c r="N11" i="60"/>
  <c r="AE6" i="5" s="1"/>
  <c r="O11" i="60"/>
  <c r="O23" i="60"/>
  <c r="N23" i="60"/>
  <c r="AE24" i="5"/>
  <c r="M23" i="60"/>
  <c r="AD21" i="5" s="1"/>
  <c r="L23" i="60"/>
  <c r="AC21" i="5" s="1"/>
  <c r="K23" i="60"/>
  <c r="AB21" i="5" s="1"/>
  <c r="J23" i="60"/>
  <c r="AA21" i="5" s="1"/>
  <c r="I23" i="60"/>
  <c r="H23" i="60"/>
  <c r="G23" i="60"/>
  <c r="X21" i="5" s="1"/>
  <c r="F23" i="60"/>
  <c r="W21" i="5" s="1"/>
  <c r="E23" i="60"/>
  <c r="D23" i="60"/>
  <c r="C23" i="60"/>
  <c r="B23" i="60"/>
  <c r="A23" i="60"/>
  <c r="O8" i="60"/>
  <c r="N8" i="60"/>
  <c r="M8" i="60"/>
  <c r="L8" i="60"/>
  <c r="K8" i="60"/>
  <c r="J8" i="60"/>
  <c r="I8" i="60"/>
  <c r="H8" i="60"/>
  <c r="G8" i="60"/>
  <c r="F8" i="60"/>
  <c r="E8" i="60"/>
  <c r="D8" i="60"/>
  <c r="C8" i="60"/>
  <c r="B8" i="60"/>
  <c r="A8" i="60"/>
  <c r="N7" i="60"/>
  <c r="M7" i="60"/>
  <c r="L7" i="60"/>
  <c r="K7" i="60"/>
  <c r="J7" i="60"/>
  <c r="I7" i="60"/>
  <c r="H7" i="60"/>
  <c r="G7" i="60"/>
  <c r="F7" i="60"/>
  <c r="E7" i="60"/>
  <c r="D7" i="60"/>
  <c r="C7" i="60"/>
  <c r="U1" i="44"/>
  <c r="T1" i="44"/>
  <c r="W1" i="44" s="1"/>
  <c r="Y1" i="42"/>
  <c r="X1" i="17"/>
  <c r="I1" i="44"/>
  <c r="U17" i="5"/>
  <c r="X17" i="5"/>
  <c r="AB16" i="5"/>
  <c r="AC16" i="5"/>
  <c r="V24" i="5"/>
  <c r="AE25" i="5"/>
  <c r="AE27" i="5"/>
  <c r="V26" i="5"/>
  <c r="Y25" i="5"/>
  <c r="Q25" i="51"/>
  <c r="F6" i="53"/>
  <c r="Q27" i="51"/>
  <c r="Q18" i="51"/>
  <c r="F7" i="53"/>
  <c r="A17" i="53"/>
  <c r="Q28" i="51"/>
  <c r="Q22" i="51"/>
  <c r="Q24" i="51"/>
  <c r="Q19" i="51"/>
  <c r="Q20" i="51"/>
  <c r="Q21" i="51"/>
  <c r="Q17" i="51"/>
  <c r="Q23" i="51"/>
  <c r="Q26" i="51"/>
  <c r="J9" i="52"/>
  <c r="B15" i="52"/>
  <c r="J8" i="52"/>
  <c r="G17" i="53"/>
  <c r="B14" i="52"/>
  <c r="J7" i="52"/>
  <c r="J6" i="52"/>
  <c r="G16" i="53"/>
  <c r="J4" i="52"/>
  <c r="J5" i="52"/>
  <c r="G15" i="53"/>
  <c r="J15" i="52"/>
  <c r="G14" i="53"/>
  <c r="G13" i="53"/>
  <c r="J10" i="52"/>
  <c r="AE26" i="5"/>
  <c r="AA27" i="5"/>
  <c r="AD26" i="5"/>
  <c r="X19" i="5"/>
  <c r="AF11" i="5"/>
  <c r="AE11" i="5"/>
  <c r="AA11" i="5"/>
  <c r="Z26" i="5"/>
  <c r="T11" i="5"/>
  <c r="AE19" i="5"/>
  <c r="Y26" i="5"/>
  <c r="X26" i="5"/>
  <c r="AD19" i="5"/>
  <c r="AF27" i="5"/>
  <c r="T27" i="5"/>
  <c r="W26" i="5"/>
  <c r="Z25" i="5"/>
  <c r="Z20" i="5"/>
  <c r="AC19" i="5"/>
  <c r="AB19" i="5"/>
  <c r="AD27" i="5"/>
  <c r="U26" i="5"/>
  <c r="X20" i="5"/>
  <c r="AC27" i="5"/>
  <c r="AF26" i="5"/>
  <c r="T26" i="5"/>
  <c r="W20" i="5"/>
  <c r="U9" i="5"/>
  <c r="V17" i="5"/>
  <c r="AE7" i="5"/>
  <c r="U5" i="5"/>
  <c r="AD11" i="5"/>
  <c r="AE10" i="5"/>
  <c r="X25" i="5"/>
  <c r="Z24" i="5"/>
  <c r="AC17" i="5"/>
  <c r="AF16" i="5"/>
  <c r="T16" i="5"/>
  <c r="AB9" i="5"/>
  <c r="AB12" i="5"/>
  <c r="AC11" i="5"/>
  <c r="AD10" i="5"/>
  <c r="Y24" i="5"/>
  <c r="AB17" i="5"/>
  <c r="AD6" i="5"/>
  <c r="AA12" i="5"/>
  <c r="AB11" i="5"/>
  <c r="V20" i="5"/>
  <c r="AA17" i="5"/>
  <c r="Z12" i="5"/>
  <c r="U20" i="5"/>
  <c r="Z17" i="5"/>
  <c r="AA10" i="5"/>
  <c r="Y17" i="5"/>
  <c r="Z7" i="5"/>
  <c r="X9" i="5"/>
  <c r="Y11" i="5"/>
  <c r="W4" i="5"/>
  <c r="Y7" i="5"/>
  <c r="Z6" i="5"/>
  <c r="X11" i="5"/>
  <c r="Y10" i="5"/>
  <c r="X10" i="5"/>
  <c r="U12" i="5"/>
  <c r="AA25" i="5"/>
  <c r="AD24" i="5"/>
  <c r="X16" i="5"/>
  <c r="AF4" i="5"/>
  <c r="T4" i="5"/>
  <c r="V7" i="5"/>
  <c r="X5" i="5"/>
  <c r="AC24" i="5"/>
  <c r="V6" i="5"/>
  <c r="AE9" i="5"/>
  <c r="AE12" i="5"/>
  <c r="T7" i="5"/>
  <c r="U6" i="5"/>
  <c r="AD9" i="5"/>
  <c r="AD12" i="5"/>
  <c r="W14" i="59"/>
  <c r="W15" i="59"/>
  <c r="W16" i="59"/>
  <c r="W17" i="59"/>
  <c r="W11" i="59"/>
  <c r="W12" i="59"/>
  <c r="W9" i="59"/>
  <c r="W10" i="59"/>
  <c r="W18" i="59"/>
  <c r="W19" i="59"/>
  <c r="W20" i="59"/>
  <c r="W21" i="59"/>
  <c r="W22" i="59"/>
  <c r="W23" i="59"/>
  <c r="W24" i="59"/>
  <c r="W25" i="59"/>
  <c r="W26" i="59"/>
  <c r="W27" i="59"/>
  <c r="W28" i="59"/>
  <c r="W29" i="59"/>
  <c r="W30" i="59"/>
  <c r="W31" i="59"/>
  <c r="W32" i="59"/>
  <c r="W33" i="59"/>
  <c r="W34" i="59"/>
  <c r="W35" i="59"/>
  <c r="W36" i="59"/>
  <c r="W37" i="59"/>
  <c r="W38" i="59"/>
  <c r="W39" i="59"/>
  <c r="W40" i="59"/>
  <c r="W41" i="59"/>
  <c r="W42" i="59"/>
  <c r="W43" i="59"/>
  <c r="W44" i="59"/>
  <c r="W45" i="59"/>
  <c r="W46" i="59"/>
  <c r="W47" i="59"/>
  <c r="W48" i="59"/>
  <c r="W49" i="59"/>
  <c r="W50" i="59"/>
  <c r="W51" i="59"/>
  <c r="W52" i="59"/>
  <c r="W53" i="59"/>
  <c r="W54" i="59"/>
  <c r="W55" i="59"/>
  <c r="W56" i="59"/>
  <c r="W57" i="59"/>
  <c r="W58" i="59"/>
  <c r="W59" i="59"/>
  <c r="W60" i="59"/>
  <c r="W61" i="59"/>
  <c r="W62" i="59"/>
  <c r="W63" i="59"/>
  <c r="W64" i="59"/>
  <c r="W65" i="59"/>
  <c r="W66" i="59"/>
  <c r="W67" i="59"/>
  <c r="W68" i="59"/>
  <c r="W69" i="59"/>
  <c r="W70" i="59"/>
  <c r="W71" i="59"/>
  <c r="W72" i="59"/>
  <c r="W73" i="59"/>
  <c r="W74" i="59"/>
  <c r="W75" i="59"/>
  <c r="W76" i="59"/>
  <c r="W77" i="59"/>
  <c r="W78" i="59"/>
  <c r="W79" i="59"/>
  <c r="W80" i="59"/>
  <c r="W81" i="59"/>
  <c r="W82" i="59"/>
  <c r="W83" i="59"/>
  <c r="W84" i="59"/>
  <c r="W85" i="59"/>
  <c r="W86" i="59"/>
  <c r="W87" i="59"/>
  <c r="W88" i="59"/>
  <c r="W89" i="59"/>
  <c r="W90" i="59"/>
  <c r="W91" i="59"/>
  <c r="W92" i="59"/>
  <c r="W93" i="59"/>
  <c r="W94" i="59"/>
  <c r="W95" i="59"/>
  <c r="W96" i="59"/>
  <c r="W97" i="59"/>
  <c r="W98" i="59"/>
  <c r="W99" i="59"/>
  <c r="W100" i="59"/>
  <c r="W101" i="59"/>
  <c r="W102" i="59"/>
  <c r="W103" i="59"/>
  <c r="W104" i="59"/>
  <c r="W105" i="59"/>
  <c r="W106" i="59"/>
  <c r="W107" i="59"/>
  <c r="W108" i="59"/>
  <c r="W109" i="59"/>
  <c r="W110" i="59"/>
  <c r="W111" i="59"/>
  <c r="W112" i="59"/>
  <c r="W113" i="59"/>
  <c r="W114" i="59"/>
  <c r="W115" i="59"/>
  <c r="W116" i="59"/>
  <c r="W117" i="59"/>
  <c r="W118" i="59"/>
  <c r="W119" i="59"/>
  <c r="W120" i="59"/>
  <c r="W121" i="59"/>
  <c r="W122" i="59"/>
  <c r="W123" i="59"/>
  <c r="W124" i="59"/>
  <c r="W125" i="59"/>
  <c r="W126" i="59"/>
  <c r="W127" i="59"/>
  <c r="W128" i="59"/>
  <c r="W129" i="59"/>
  <c r="W130" i="59"/>
  <c r="W131" i="59"/>
  <c r="W132" i="59"/>
  <c r="W133" i="59"/>
  <c r="W134" i="59"/>
  <c r="W135" i="59"/>
  <c r="W136" i="59"/>
  <c r="W137" i="59"/>
  <c r="W138" i="59"/>
  <c r="W139" i="59"/>
  <c r="W140" i="59"/>
  <c r="W141" i="59"/>
  <c r="W142" i="59"/>
  <c r="W143" i="59"/>
  <c r="W144" i="59"/>
  <c r="W145" i="59"/>
  <c r="W146" i="59"/>
  <c r="W147" i="59"/>
  <c r="W148" i="59"/>
  <c r="W149" i="59"/>
  <c r="W150" i="59"/>
  <c r="W151" i="59"/>
  <c r="W152" i="59"/>
  <c r="W153" i="59"/>
  <c r="W154" i="59"/>
  <c r="W155" i="59"/>
  <c r="W156" i="59"/>
  <c r="W157" i="59"/>
  <c r="W158" i="59"/>
  <c r="W159" i="59"/>
  <c r="W160" i="59"/>
  <c r="W161" i="59"/>
  <c r="W162" i="59"/>
  <c r="W163" i="59"/>
  <c r="W164" i="59"/>
  <c r="W165" i="59"/>
  <c r="W166" i="59"/>
  <c r="W167" i="59"/>
  <c r="W168" i="59"/>
  <c r="W169" i="59"/>
  <c r="W170" i="59"/>
  <c r="W171" i="59"/>
  <c r="W172" i="59"/>
  <c r="W173" i="59"/>
  <c r="W174" i="59"/>
  <c r="W175" i="59"/>
  <c r="W176" i="59"/>
  <c r="W177" i="59"/>
  <c r="W178" i="59"/>
  <c r="W179" i="59"/>
  <c r="W180" i="59"/>
  <c r="W181" i="59"/>
  <c r="W182" i="59"/>
  <c r="W183" i="59"/>
  <c r="W184" i="59"/>
  <c r="W185" i="59"/>
  <c r="W186" i="59"/>
  <c r="W187" i="59"/>
  <c r="W188" i="59"/>
  <c r="W189" i="59"/>
  <c r="W190" i="59"/>
  <c r="W191" i="59"/>
  <c r="W192" i="59"/>
  <c r="W193" i="59"/>
  <c r="W194" i="59"/>
  <c r="W195" i="59"/>
  <c r="W196" i="59"/>
  <c r="W197" i="59"/>
  <c r="W198" i="59"/>
  <c r="W199" i="59"/>
  <c r="W200" i="59"/>
  <c r="W201" i="59"/>
  <c r="W202" i="59"/>
  <c r="W203" i="59"/>
  <c r="W204" i="59"/>
  <c r="W205" i="59"/>
  <c r="W206" i="59"/>
  <c r="W207" i="59"/>
  <c r="W208" i="59"/>
  <c r="W13" i="59"/>
  <c r="A14" i="59"/>
  <c r="A11" i="58" s="1"/>
  <c r="B14" i="59"/>
  <c r="B11" i="58" s="1"/>
  <c r="C14" i="59"/>
  <c r="C11" i="58" s="1"/>
  <c r="D14" i="59"/>
  <c r="D11" i="58" s="1"/>
  <c r="E14" i="59"/>
  <c r="E11" i="58" s="1"/>
  <c r="F14" i="59"/>
  <c r="F11" i="58" s="1"/>
  <c r="G14" i="59"/>
  <c r="G11" i="58" s="1"/>
  <c r="H14" i="59"/>
  <c r="H11" i="58" s="1"/>
  <c r="I14" i="59"/>
  <c r="I11" i="58" s="1"/>
  <c r="J14" i="59"/>
  <c r="J11" i="58" s="1"/>
  <c r="K14" i="59"/>
  <c r="K11" i="58" s="1"/>
  <c r="L14" i="59"/>
  <c r="L11" i="58" s="1"/>
  <c r="M14" i="59"/>
  <c r="M11" i="58" s="1"/>
  <c r="N14" i="59"/>
  <c r="N11" i="58" s="1"/>
  <c r="O14" i="59"/>
  <c r="O11" i="58" s="1"/>
  <c r="A15" i="59"/>
  <c r="A13" i="58" s="1"/>
  <c r="B15" i="59"/>
  <c r="B13" i="58" s="1"/>
  <c r="C15" i="59"/>
  <c r="C13" i="58" s="1"/>
  <c r="D15" i="59"/>
  <c r="D13" i="58" s="1"/>
  <c r="E15" i="59"/>
  <c r="E13" i="58" s="1"/>
  <c r="F15" i="59"/>
  <c r="F13" i="58" s="1"/>
  <c r="G15" i="59"/>
  <c r="G13" i="58" s="1"/>
  <c r="H15" i="59"/>
  <c r="H13" i="58" s="1"/>
  <c r="I15" i="59"/>
  <c r="I13" i="58" s="1"/>
  <c r="J15" i="59"/>
  <c r="J13" i="58" s="1"/>
  <c r="K15" i="59"/>
  <c r="K13" i="58" s="1"/>
  <c r="L15" i="59"/>
  <c r="L13" i="58" s="1"/>
  <c r="M15" i="59"/>
  <c r="M13" i="58" s="1"/>
  <c r="N15" i="59"/>
  <c r="N13" i="58" s="1"/>
  <c r="O15" i="59"/>
  <c r="O13" i="58" s="1"/>
  <c r="A16" i="59"/>
  <c r="A14" i="58" s="1"/>
  <c r="B16" i="59"/>
  <c r="B14" i="58" s="1"/>
  <c r="C16" i="59"/>
  <c r="C14" i="58" s="1"/>
  <c r="D16" i="59"/>
  <c r="D14" i="58" s="1"/>
  <c r="E16" i="59"/>
  <c r="E14" i="58" s="1"/>
  <c r="F16" i="59"/>
  <c r="F14" i="58" s="1"/>
  <c r="G16" i="59"/>
  <c r="G14" i="58" s="1"/>
  <c r="H16" i="59"/>
  <c r="H14" i="58" s="1"/>
  <c r="I16" i="59"/>
  <c r="I14" i="58" s="1"/>
  <c r="J16" i="59"/>
  <c r="J14" i="58" s="1"/>
  <c r="K16" i="59"/>
  <c r="K14" i="58" s="1"/>
  <c r="L16" i="59"/>
  <c r="L14" i="58" s="1"/>
  <c r="M16" i="59"/>
  <c r="M14" i="58" s="1"/>
  <c r="N16" i="59"/>
  <c r="N14" i="58" s="1"/>
  <c r="O16" i="59"/>
  <c r="O14" i="58" s="1"/>
  <c r="A17" i="59"/>
  <c r="A16" i="58" s="1"/>
  <c r="B17" i="59"/>
  <c r="B16" i="58" s="1"/>
  <c r="C17" i="59"/>
  <c r="C16" i="58" s="1"/>
  <c r="D17" i="59"/>
  <c r="D16" i="58" s="1"/>
  <c r="E17" i="59"/>
  <c r="E16" i="58" s="1"/>
  <c r="F17" i="59"/>
  <c r="F16" i="58" s="1"/>
  <c r="G17" i="59"/>
  <c r="G16" i="58" s="1"/>
  <c r="H17" i="59"/>
  <c r="H16" i="58" s="1"/>
  <c r="I17" i="59"/>
  <c r="I16" i="58" s="1"/>
  <c r="J17" i="59"/>
  <c r="J16" i="58" s="1"/>
  <c r="K17" i="59"/>
  <c r="K16" i="58" s="1"/>
  <c r="L17" i="59"/>
  <c r="L16" i="58" s="1"/>
  <c r="M17" i="59"/>
  <c r="M16" i="58" s="1"/>
  <c r="N17" i="59"/>
  <c r="N16" i="58" s="1"/>
  <c r="O17" i="59"/>
  <c r="O16" i="58" s="1"/>
  <c r="A11" i="59"/>
  <c r="A7" i="58" s="1"/>
  <c r="B11" i="59"/>
  <c r="B7" i="58" s="1"/>
  <c r="C11" i="59"/>
  <c r="C7" i="58" s="1"/>
  <c r="D11" i="59"/>
  <c r="D7" i="58" s="1"/>
  <c r="E11" i="59"/>
  <c r="E7" i="58" s="1"/>
  <c r="F11" i="59"/>
  <c r="F7" i="58" s="1"/>
  <c r="G11" i="59"/>
  <c r="G7" i="58" s="1"/>
  <c r="I11" i="59"/>
  <c r="I7" i="58" s="1"/>
  <c r="J11" i="59"/>
  <c r="J7" i="58" s="1"/>
  <c r="K11" i="59"/>
  <c r="K7" i="58" s="1"/>
  <c r="L11" i="59"/>
  <c r="L7" i="58" s="1"/>
  <c r="M11" i="59"/>
  <c r="M7" i="58" s="1"/>
  <c r="A12" i="59"/>
  <c r="A8" i="58" s="1"/>
  <c r="B12" i="59"/>
  <c r="B8" i="58" s="1"/>
  <c r="C12" i="59"/>
  <c r="C8" i="58" s="1"/>
  <c r="D12" i="59"/>
  <c r="D8" i="58" s="1"/>
  <c r="E12" i="59"/>
  <c r="E8" i="58" s="1"/>
  <c r="F12" i="59"/>
  <c r="F8" i="58" s="1"/>
  <c r="G12" i="59"/>
  <c r="G8" i="58" s="1"/>
  <c r="I12" i="59"/>
  <c r="I8" i="58" s="1"/>
  <c r="J12" i="59"/>
  <c r="J8" i="58" s="1"/>
  <c r="K12" i="59"/>
  <c r="K8" i="58" s="1"/>
  <c r="L12" i="59"/>
  <c r="L8" i="58" s="1"/>
  <c r="M12" i="59"/>
  <c r="M8" i="58" s="1"/>
  <c r="M9" i="58" s="1"/>
  <c r="N5" i="55" s="1"/>
  <c r="A9" i="59"/>
  <c r="A4" i="58" s="1"/>
  <c r="B9" i="59"/>
  <c r="B4" i="58" s="1"/>
  <c r="C9" i="59"/>
  <c r="C4" i="58" s="1"/>
  <c r="D9" i="59"/>
  <c r="D4" i="58" s="1"/>
  <c r="E9" i="59"/>
  <c r="E4" i="58" s="1"/>
  <c r="F9" i="59"/>
  <c r="F4" i="58" s="1"/>
  <c r="G9" i="59"/>
  <c r="G4" i="58" s="1"/>
  <c r="I9" i="59"/>
  <c r="I4" i="58" s="1"/>
  <c r="J9" i="59"/>
  <c r="J4" i="58" s="1"/>
  <c r="K9" i="59"/>
  <c r="K4" i="58" s="1"/>
  <c r="L9" i="59"/>
  <c r="L4" i="58" s="1"/>
  <c r="M9" i="59"/>
  <c r="M4" i="58" s="1"/>
  <c r="A10" i="59"/>
  <c r="A5" i="58" s="1"/>
  <c r="A6" i="58" s="1"/>
  <c r="B4" i="55" s="1"/>
  <c r="A4" i="55" s="1"/>
  <c r="B10" i="59"/>
  <c r="B5" i="58" s="1"/>
  <c r="C10" i="59"/>
  <c r="C5" i="58" s="1"/>
  <c r="D10" i="59"/>
  <c r="D5" i="58" s="1"/>
  <c r="E10" i="59"/>
  <c r="E5" i="58" s="1"/>
  <c r="F10" i="59"/>
  <c r="F5" i="58" s="1"/>
  <c r="G10" i="59"/>
  <c r="G5" i="58" s="1"/>
  <c r="I10" i="59"/>
  <c r="I5" i="58" s="1"/>
  <c r="J10" i="59"/>
  <c r="J5" i="58" s="1"/>
  <c r="J6" i="58" s="1"/>
  <c r="K4" i="55" s="1"/>
  <c r="K10" i="59"/>
  <c r="K5" i="58" s="1"/>
  <c r="K6" i="58" s="1"/>
  <c r="L4" i="55" s="1"/>
  <c r="L10" i="59"/>
  <c r="L5" i="58" s="1"/>
  <c r="M10" i="59"/>
  <c r="M5" i="58" s="1"/>
  <c r="A18" i="59"/>
  <c r="A17" i="58" s="1"/>
  <c r="B18" i="59"/>
  <c r="B17" i="58" s="1"/>
  <c r="C18" i="59"/>
  <c r="C17" i="58" s="1"/>
  <c r="D18" i="59"/>
  <c r="D17" i="58" s="1"/>
  <c r="E18" i="59"/>
  <c r="E17" i="58" s="1"/>
  <c r="F18" i="59"/>
  <c r="F17" i="58" s="1"/>
  <c r="G18" i="59"/>
  <c r="G17" i="58" s="1"/>
  <c r="H18" i="59"/>
  <c r="H17" i="58" s="1"/>
  <c r="I18" i="59"/>
  <c r="I17" i="58" s="1"/>
  <c r="J18" i="59"/>
  <c r="J17" i="58" s="1"/>
  <c r="K18" i="59"/>
  <c r="K17" i="58" s="1"/>
  <c r="L18" i="59"/>
  <c r="L17" i="58" s="1"/>
  <c r="M18" i="59"/>
  <c r="M17" i="58" s="1"/>
  <c r="N18" i="59"/>
  <c r="N17" i="58" s="1"/>
  <c r="O18" i="59"/>
  <c r="O17" i="58" s="1"/>
  <c r="A19" i="59"/>
  <c r="A19" i="58" s="1"/>
  <c r="B19" i="59"/>
  <c r="B19" i="58" s="1"/>
  <c r="C19" i="59"/>
  <c r="C19" i="58" s="1"/>
  <c r="D19" i="59"/>
  <c r="D19" i="58" s="1"/>
  <c r="E19" i="59"/>
  <c r="E19" i="58" s="1"/>
  <c r="F19" i="59"/>
  <c r="F19" i="58" s="1"/>
  <c r="G19" i="59"/>
  <c r="G19" i="58" s="1"/>
  <c r="H19" i="59"/>
  <c r="H19" i="58" s="1"/>
  <c r="I19" i="59"/>
  <c r="I19" i="58" s="1"/>
  <c r="J19" i="59"/>
  <c r="J19" i="58" s="1"/>
  <c r="K19" i="59"/>
  <c r="K19" i="58" s="1"/>
  <c r="L19" i="59"/>
  <c r="L19" i="58" s="1"/>
  <c r="M19" i="59"/>
  <c r="M19" i="58" s="1"/>
  <c r="N19" i="59"/>
  <c r="N19" i="58" s="1"/>
  <c r="O19" i="59"/>
  <c r="O19" i="58" s="1"/>
  <c r="A20" i="59"/>
  <c r="A20" i="58" s="1"/>
  <c r="B20" i="59"/>
  <c r="B20" i="58" s="1"/>
  <c r="C20" i="59"/>
  <c r="C20" i="58" s="1"/>
  <c r="D20" i="59"/>
  <c r="D20" i="58" s="1"/>
  <c r="E20" i="59"/>
  <c r="E20" i="58" s="1"/>
  <c r="F20" i="59"/>
  <c r="F20" i="58" s="1"/>
  <c r="G20" i="59"/>
  <c r="G20" i="58" s="1"/>
  <c r="H20" i="59"/>
  <c r="H20" i="58" s="1"/>
  <c r="I20" i="59"/>
  <c r="I20" i="58" s="1"/>
  <c r="J20" i="59"/>
  <c r="J20" i="58" s="1"/>
  <c r="K20" i="59"/>
  <c r="K20" i="58" s="1"/>
  <c r="L20" i="59"/>
  <c r="L20" i="58" s="1"/>
  <c r="M20" i="59"/>
  <c r="M20" i="58" s="1"/>
  <c r="N20" i="59"/>
  <c r="N20" i="58" s="1"/>
  <c r="O20" i="59"/>
  <c r="O20" i="58" s="1"/>
  <c r="A21" i="59"/>
  <c r="A22" i="58" s="1"/>
  <c r="B21" i="59"/>
  <c r="B22" i="58" s="1"/>
  <c r="C21" i="59"/>
  <c r="C22" i="58" s="1"/>
  <c r="D21" i="59"/>
  <c r="D22" i="58" s="1"/>
  <c r="E21" i="59"/>
  <c r="E22" i="58" s="1"/>
  <c r="F21" i="59"/>
  <c r="F22" i="58" s="1"/>
  <c r="G21" i="59"/>
  <c r="G22" i="58" s="1"/>
  <c r="H21" i="59"/>
  <c r="H22" i="58" s="1"/>
  <c r="I21" i="59"/>
  <c r="I22" i="58" s="1"/>
  <c r="J21" i="59"/>
  <c r="J22" i="58" s="1"/>
  <c r="K21" i="59"/>
  <c r="K22" i="58" s="1"/>
  <c r="L21" i="59"/>
  <c r="L22" i="58" s="1"/>
  <c r="M21" i="59"/>
  <c r="M22" i="58" s="1"/>
  <c r="N21" i="59"/>
  <c r="N22" i="58" s="1"/>
  <c r="O21" i="59"/>
  <c r="O22" i="58" s="1"/>
  <c r="A22" i="59"/>
  <c r="A23" i="58" s="1"/>
  <c r="B22" i="59"/>
  <c r="B23" i="58" s="1"/>
  <c r="C22" i="59"/>
  <c r="C23" i="58" s="1"/>
  <c r="D22" i="59"/>
  <c r="D23" i="58" s="1"/>
  <c r="E22" i="59"/>
  <c r="E23" i="58" s="1"/>
  <c r="F22" i="59"/>
  <c r="F23" i="58" s="1"/>
  <c r="G22" i="59"/>
  <c r="G23" i="58" s="1"/>
  <c r="H22" i="59"/>
  <c r="H23" i="58" s="1"/>
  <c r="I22" i="59"/>
  <c r="I23" i="58" s="1"/>
  <c r="J22" i="59"/>
  <c r="J23" i="58" s="1"/>
  <c r="K22" i="59"/>
  <c r="K23" i="58" s="1"/>
  <c r="L22" i="59"/>
  <c r="L23" i="58" s="1"/>
  <c r="M22" i="59"/>
  <c r="M23" i="58" s="1"/>
  <c r="N22" i="59"/>
  <c r="N23" i="58" s="1"/>
  <c r="O22" i="59"/>
  <c r="O23" i="58" s="1"/>
  <c r="A23" i="59"/>
  <c r="A25" i="58" s="1"/>
  <c r="B23" i="59"/>
  <c r="B25" i="58" s="1"/>
  <c r="C23" i="59"/>
  <c r="C25" i="58" s="1"/>
  <c r="D23" i="59"/>
  <c r="D25" i="58" s="1"/>
  <c r="E23" i="59"/>
  <c r="E25" i="58" s="1"/>
  <c r="F23" i="59"/>
  <c r="F25" i="58" s="1"/>
  <c r="G23" i="59"/>
  <c r="G25" i="58" s="1"/>
  <c r="H23" i="59"/>
  <c r="H25" i="58" s="1"/>
  <c r="I23" i="59"/>
  <c r="I25" i="58" s="1"/>
  <c r="J23" i="59"/>
  <c r="J25" i="58" s="1"/>
  <c r="K23" i="59"/>
  <c r="K25" i="58" s="1"/>
  <c r="L23" i="59"/>
  <c r="L25" i="58" s="1"/>
  <c r="M23" i="59"/>
  <c r="M25" i="58" s="1"/>
  <c r="N23" i="59"/>
  <c r="N25" i="58" s="1"/>
  <c r="O23" i="59"/>
  <c r="O25" i="58" s="1"/>
  <c r="A24" i="59"/>
  <c r="A26" i="58" s="1"/>
  <c r="B24" i="59"/>
  <c r="B26" i="58" s="1"/>
  <c r="C24" i="59"/>
  <c r="C26" i="58" s="1"/>
  <c r="D24" i="59"/>
  <c r="D26" i="58" s="1"/>
  <c r="E24" i="59"/>
  <c r="E26" i="58" s="1"/>
  <c r="F24" i="59"/>
  <c r="F26" i="58" s="1"/>
  <c r="G24" i="59"/>
  <c r="G26" i="58" s="1"/>
  <c r="H24" i="59"/>
  <c r="H26" i="58" s="1"/>
  <c r="I24" i="59"/>
  <c r="I26" i="58" s="1"/>
  <c r="J24" i="59"/>
  <c r="J26" i="58" s="1"/>
  <c r="K24" i="59"/>
  <c r="K26" i="58" s="1"/>
  <c r="L24" i="59"/>
  <c r="L26" i="58" s="1"/>
  <c r="M24" i="59"/>
  <c r="M26" i="58" s="1"/>
  <c r="N24" i="59"/>
  <c r="N26" i="58" s="1"/>
  <c r="O24" i="59"/>
  <c r="O26" i="58" s="1"/>
  <c r="A25" i="59"/>
  <c r="A28" i="58" s="1"/>
  <c r="B25" i="59"/>
  <c r="B28" i="58" s="1"/>
  <c r="C25" i="59"/>
  <c r="C28" i="58" s="1"/>
  <c r="D25" i="59"/>
  <c r="D28" i="58" s="1"/>
  <c r="E25" i="59"/>
  <c r="E28" i="58" s="1"/>
  <c r="F25" i="59"/>
  <c r="F28" i="58" s="1"/>
  <c r="G25" i="59"/>
  <c r="G28" i="58" s="1"/>
  <c r="H25" i="59"/>
  <c r="H28" i="58" s="1"/>
  <c r="I25" i="59"/>
  <c r="I28" i="58" s="1"/>
  <c r="J25" i="59"/>
  <c r="J28" i="58" s="1"/>
  <c r="K25" i="59"/>
  <c r="K28" i="58" s="1"/>
  <c r="L25" i="59"/>
  <c r="L28" i="58" s="1"/>
  <c r="M25" i="59"/>
  <c r="M28" i="58" s="1"/>
  <c r="N25" i="59"/>
  <c r="N28" i="58" s="1"/>
  <c r="O25" i="59"/>
  <c r="O28" i="58" s="1"/>
  <c r="A26" i="59"/>
  <c r="A29" i="58" s="1"/>
  <c r="B26" i="59"/>
  <c r="B29" i="58" s="1"/>
  <c r="C26" i="59"/>
  <c r="C29" i="58" s="1"/>
  <c r="D26" i="59"/>
  <c r="D29" i="58" s="1"/>
  <c r="E26" i="59"/>
  <c r="E29" i="58" s="1"/>
  <c r="F26" i="59"/>
  <c r="F29" i="58" s="1"/>
  <c r="G26" i="59"/>
  <c r="G29" i="58" s="1"/>
  <c r="H26" i="59"/>
  <c r="H29" i="58" s="1"/>
  <c r="I26" i="59"/>
  <c r="I29" i="58" s="1"/>
  <c r="J26" i="59"/>
  <c r="J29" i="58" s="1"/>
  <c r="K26" i="59"/>
  <c r="K29" i="58" s="1"/>
  <c r="L26" i="59"/>
  <c r="L29" i="58" s="1"/>
  <c r="M26" i="59"/>
  <c r="M29" i="58" s="1"/>
  <c r="N26" i="59"/>
  <c r="N29" i="58" s="1"/>
  <c r="O26" i="59"/>
  <c r="O29" i="58" s="1"/>
  <c r="A27" i="59"/>
  <c r="A31" i="58" s="1"/>
  <c r="B27" i="59"/>
  <c r="B31" i="58" s="1"/>
  <c r="C27" i="59"/>
  <c r="C31" i="58" s="1"/>
  <c r="D27" i="59"/>
  <c r="D31" i="58" s="1"/>
  <c r="E27" i="59"/>
  <c r="E31" i="58" s="1"/>
  <c r="F27" i="59"/>
  <c r="F31" i="58" s="1"/>
  <c r="G27" i="59"/>
  <c r="G31" i="58" s="1"/>
  <c r="H27" i="59"/>
  <c r="H31" i="58" s="1"/>
  <c r="I27" i="59"/>
  <c r="I31" i="58" s="1"/>
  <c r="J27" i="59"/>
  <c r="J31" i="58" s="1"/>
  <c r="K27" i="59"/>
  <c r="K31" i="58" s="1"/>
  <c r="L27" i="59"/>
  <c r="L31" i="58" s="1"/>
  <c r="M27" i="59"/>
  <c r="M31" i="58" s="1"/>
  <c r="N27" i="59"/>
  <c r="N31" i="58" s="1"/>
  <c r="O27" i="59"/>
  <c r="O31" i="58" s="1"/>
  <c r="A28" i="59"/>
  <c r="A32" i="58" s="1"/>
  <c r="B28" i="59"/>
  <c r="B32" i="58" s="1"/>
  <c r="C28" i="59"/>
  <c r="C32" i="58" s="1"/>
  <c r="D28" i="59"/>
  <c r="D32" i="58" s="1"/>
  <c r="E28" i="59"/>
  <c r="E32" i="58" s="1"/>
  <c r="F28" i="59"/>
  <c r="F32" i="58" s="1"/>
  <c r="G28" i="59"/>
  <c r="G32" i="58" s="1"/>
  <c r="H28" i="59"/>
  <c r="H32" i="58" s="1"/>
  <c r="I28" i="59"/>
  <c r="I32" i="58" s="1"/>
  <c r="J28" i="59"/>
  <c r="J32" i="58" s="1"/>
  <c r="K28" i="59"/>
  <c r="K32" i="58" s="1"/>
  <c r="L28" i="59"/>
  <c r="L32" i="58" s="1"/>
  <c r="M28" i="59"/>
  <c r="M32" i="58" s="1"/>
  <c r="N28" i="59"/>
  <c r="N32" i="58" s="1"/>
  <c r="O28" i="59"/>
  <c r="O32" i="58" s="1"/>
  <c r="A29" i="59"/>
  <c r="A34" i="58" s="1"/>
  <c r="B29" i="59"/>
  <c r="B34" i="58" s="1"/>
  <c r="C29" i="59"/>
  <c r="C34" i="58" s="1"/>
  <c r="D29" i="59"/>
  <c r="D34" i="58" s="1"/>
  <c r="E29" i="59"/>
  <c r="E34" i="58" s="1"/>
  <c r="F29" i="59"/>
  <c r="F34" i="58" s="1"/>
  <c r="G29" i="59"/>
  <c r="G34" i="58" s="1"/>
  <c r="H29" i="59"/>
  <c r="H34" i="58" s="1"/>
  <c r="I29" i="59"/>
  <c r="I34" i="58" s="1"/>
  <c r="J29" i="59"/>
  <c r="J34" i="58" s="1"/>
  <c r="K29" i="59"/>
  <c r="K34" i="58" s="1"/>
  <c r="L29" i="59"/>
  <c r="L34" i="58" s="1"/>
  <c r="M29" i="59"/>
  <c r="M34" i="58" s="1"/>
  <c r="N29" i="59"/>
  <c r="N34" i="58" s="1"/>
  <c r="O29" i="59"/>
  <c r="O34" i="58" s="1"/>
  <c r="A30" i="59"/>
  <c r="A35" i="58" s="1"/>
  <c r="B30" i="59"/>
  <c r="B35" i="58" s="1"/>
  <c r="C30" i="59"/>
  <c r="C35" i="58" s="1"/>
  <c r="D30" i="59"/>
  <c r="D35" i="58" s="1"/>
  <c r="E30" i="59"/>
  <c r="E35" i="58" s="1"/>
  <c r="F30" i="59"/>
  <c r="F35" i="58" s="1"/>
  <c r="G30" i="59"/>
  <c r="G35" i="58" s="1"/>
  <c r="H30" i="59"/>
  <c r="H35" i="58" s="1"/>
  <c r="I30" i="59"/>
  <c r="I35" i="58" s="1"/>
  <c r="J30" i="59"/>
  <c r="J35" i="58" s="1"/>
  <c r="K30" i="59"/>
  <c r="K35" i="58" s="1"/>
  <c r="L30" i="59"/>
  <c r="L35" i="58" s="1"/>
  <c r="M30" i="59"/>
  <c r="M35" i="58" s="1"/>
  <c r="N30" i="59"/>
  <c r="N35" i="58" s="1"/>
  <c r="O30" i="59"/>
  <c r="O35" i="58" s="1"/>
  <c r="A31" i="59"/>
  <c r="A37" i="58" s="1"/>
  <c r="B31" i="59"/>
  <c r="B37" i="58" s="1"/>
  <c r="C31" i="59"/>
  <c r="C37" i="58" s="1"/>
  <c r="D31" i="59"/>
  <c r="D37" i="58" s="1"/>
  <c r="E31" i="59"/>
  <c r="E37" i="58" s="1"/>
  <c r="F31" i="59"/>
  <c r="F37" i="58" s="1"/>
  <c r="G31" i="59"/>
  <c r="G37" i="58" s="1"/>
  <c r="H31" i="59"/>
  <c r="H37" i="58" s="1"/>
  <c r="I31" i="59"/>
  <c r="I37" i="58" s="1"/>
  <c r="J31" i="59"/>
  <c r="J37" i="58" s="1"/>
  <c r="K31" i="59"/>
  <c r="K37" i="58" s="1"/>
  <c r="L31" i="59"/>
  <c r="L37" i="58" s="1"/>
  <c r="M31" i="59"/>
  <c r="M37" i="58" s="1"/>
  <c r="N31" i="59"/>
  <c r="N37" i="58" s="1"/>
  <c r="O31" i="59"/>
  <c r="O37" i="58" s="1"/>
  <c r="A32" i="59"/>
  <c r="A38" i="58" s="1"/>
  <c r="B32" i="59"/>
  <c r="B38" i="58" s="1"/>
  <c r="C32" i="59"/>
  <c r="C38" i="58" s="1"/>
  <c r="D32" i="59"/>
  <c r="D38" i="58" s="1"/>
  <c r="E32" i="59"/>
  <c r="E38" i="58" s="1"/>
  <c r="F32" i="59"/>
  <c r="F38" i="58" s="1"/>
  <c r="G32" i="59"/>
  <c r="G38" i="58" s="1"/>
  <c r="H32" i="59"/>
  <c r="H38" i="58" s="1"/>
  <c r="I32" i="59"/>
  <c r="I38" i="58" s="1"/>
  <c r="J32" i="59"/>
  <c r="J38" i="58" s="1"/>
  <c r="K32" i="59"/>
  <c r="K38" i="58" s="1"/>
  <c r="L32" i="59"/>
  <c r="L38" i="58" s="1"/>
  <c r="M32" i="59"/>
  <c r="M38" i="58" s="1"/>
  <c r="N32" i="59"/>
  <c r="N38" i="58" s="1"/>
  <c r="O32" i="59"/>
  <c r="O38" i="58" s="1"/>
  <c r="A33" i="59"/>
  <c r="A40" i="58" s="1"/>
  <c r="B33" i="59"/>
  <c r="B40" i="58" s="1"/>
  <c r="C33" i="59"/>
  <c r="C40" i="58" s="1"/>
  <c r="D33" i="59"/>
  <c r="D40" i="58" s="1"/>
  <c r="E33" i="59"/>
  <c r="E40" i="58" s="1"/>
  <c r="F33" i="59"/>
  <c r="F40" i="58" s="1"/>
  <c r="G33" i="59"/>
  <c r="G40" i="58" s="1"/>
  <c r="H33" i="59"/>
  <c r="H40" i="58" s="1"/>
  <c r="I33" i="59"/>
  <c r="I40" i="58" s="1"/>
  <c r="J33" i="59"/>
  <c r="J40" i="58" s="1"/>
  <c r="K33" i="59"/>
  <c r="K40" i="58" s="1"/>
  <c r="L33" i="59"/>
  <c r="L40" i="58" s="1"/>
  <c r="M33" i="59"/>
  <c r="M40" i="58" s="1"/>
  <c r="N33" i="59"/>
  <c r="N40" i="58" s="1"/>
  <c r="O33" i="59"/>
  <c r="O40" i="58" s="1"/>
  <c r="A34" i="59"/>
  <c r="A41" i="58" s="1"/>
  <c r="B34" i="59"/>
  <c r="B41" i="58" s="1"/>
  <c r="C34" i="59"/>
  <c r="C41" i="58" s="1"/>
  <c r="D34" i="59"/>
  <c r="D41" i="58" s="1"/>
  <c r="E34" i="59"/>
  <c r="E41" i="58" s="1"/>
  <c r="F34" i="59"/>
  <c r="F41" i="58" s="1"/>
  <c r="G34" i="59"/>
  <c r="G41" i="58" s="1"/>
  <c r="H34" i="59"/>
  <c r="H41" i="58" s="1"/>
  <c r="I34" i="59"/>
  <c r="I41" i="58" s="1"/>
  <c r="J34" i="59"/>
  <c r="J41" i="58" s="1"/>
  <c r="K34" i="59"/>
  <c r="K41" i="58" s="1"/>
  <c r="L34" i="59"/>
  <c r="L41" i="58" s="1"/>
  <c r="M34" i="59"/>
  <c r="M41" i="58" s="1"/>
  <c r="N34" i="59"/>
  <c r="N41" i="58" s="1"/>
  <c r="O34" i="59"/>
  <c r="O41" i="58" s="1"/>
  <c r="A35" i="59"/>
  <c r="A43" i="58" s="1"/>
  <c r="B35" i="59"/>
  <c r="B43" i="58" s="1"/>
  <c r="C35" i="59"/>
  <c r="C43" i="58" s="1"/>
  <c r="D35" i="59"/>
  <c r="D43" i="58" s="1"/>
  <c r="E35" i="59"/>
  <c r="E43" i="58" s="1"/>
  <c r="F35" i="59"/>
  <c r="F43" i="58" s="1"/>
  <c r="G35" i="59"/>
  <c r="G43" i="58" s="1"/>
  <c r="H35" i="59"/>
  <c r="H43" i="58" s="1"/>
  <c r="I35" i="59"/>
  <c r="I43" i="58" s="1"/>
  <c r="J35" i="59"/>
  <c r="J43" i="58" s="1"/>
  <c r="K35" i="59"/>
  <c r="K43" i="58" s="1"/>
  <c r="L35" i="59"/>
  <c r="L43" i="58" s="1"/>
  <c r="M35" i="59"/>
  <c r="M43" i="58" s="1"/>
  <c r="N35" i="59"/>
  <c r="N43" i="58" s="1"/>
  <c r="O35" i="59"/>
  <c r="O43" i="58" s="1"/>
  <c r="A36" i="59"/>
  <c r="A44" i="58" s="1"/>
  <c r="B36" i="59"/>
  <c r="B44" i="58" s="1"/>
  <c r="C36" i="59"/>
  <c r="C44" i="58" s="1"/>
  <c r="D36" i="59"/>
  <c r="D44" i="58" s="1"/>
  <c r="E36" i="59"/>
  <c r="E44" i="58" s="1"/>
  <c r="F36" i="59"/>
  <c r="F44" i="58" s="1"/>
  <c r="G36" i="59"/>
  <c r="G44" i="58" s="1"/>
  <c r="H36" i="59"/>
  <c r="H44" i="58" s="1"/>
  <c r="I36" i="59"/>
  <c r="I44" i="58" s="1"/>
  <c r="J36" i="59"/>
  <c r="J44" i="58" s="1"/>
  <c r="K36" i="59"/>
  <c r="K44" i="58" s="1"/>
  <c r="L36" i="59"/>
  <c r="L44" i="58" s="1"/>
  <c r="M36" i="59"/>
  <c r="M44" i="58" s="1"/>
  <c r="M45" i="58" s="1"/>
  <c r="N17" i="55" s="1"/>
  <c r="N36" i="59"/>
  <c r="N44" i="58" s="1"/>
  <c r="O36" i="59"/>
  <c r="O44" i="58" s="1"/>
  <c r="A37" i="59"/>
  <c r="A46" i="58" s="1"/>
  <c r="B37" i="59"/>
  <c r="B46" i="58" s="1"/>
  <c r="C37" i="59"/>
  <c r="C46" i="58" s="1"/>
  <c r="D37" i="59"/>
  <c r="D46" i="58" s="1"/>
  <c r="E37" i="59"/>
  <c r="E46" i="58" s="1"/>
  <c r="F37" i="59"/>
  <c r="F46" i="58" s="1"/>
  <c r="G37" i="59"/>
  <c r="G46" i="58" s="1"/>
  <c r="H37" i="59"/>
  <c r="H46" i="58" s="1"/>
  <c r="I37" i="59"/>
  <c r="I46" i="58" s="1"/>
  <c r="J37" i="59"/>
  <c r="J46" i="58" s="1"/>
  <c r="K37" i="59"/>
  <c r="K46" i="58" s="1"/>
  <c r="L37" i="59"/>
  <c r="L46" i="58" s="1"/>
  <c r="M37" i="59"/>
  <c r="M46" i="58" s="1"/>
  <c r="N37" i="59"/>
  <c r="N46" i="58" s="1"/>
  <c r="O37" i="59"/>
  <c r="O46" i="58" s="1"/>
  <c r="A38" i="59"/>
  <c r="A47" i="58" s="1"/>
  <c r="B38" i="59"/>
  <c r="B47" i="58" s="1"/>
  <c r="C38" i="59"/>
  <c r="C47" i="58" s="1"/>
  <c r="D38" i="59"/>
  <c r="D47" i="58" s="1"/>
  <c r="E38" i="59"/>
  <c r="E47" i="58" s="1"/>
  <c r="F38" i="59"/>
  <c r="F47" i="58" s="1"/>
  <c r="G38" i="59"/>
  <c r="G47" i="58" s="1"/>
  <c r="H38" i="59"/>
  <c r="H47" i="58" s="1"/>
  <c r="I38" i="59"/>
  <c r="I47" i="58" s="1"/>
  <c r="J38" i="59"/>
  <c r="J47" i="58" s="1"/>
  <c r="K38" i="59"/>
  <c r="K47" i="58" s="1"/>
  <c r="L38" i="59"/>
  <c r="L47" i="58" s="1"/>
  <c r="M38" i="59"/>
  <c r="M47" i="58" s="1"/>
  <c r="N38" i="59"/>
  <c r="N47" i="58" s="1"/>
  <c r="O38" i="59"/>
  <c r="O47" i="58" s="1"/>
  <c r="A39" i="59"/>
  <c r="A49" i="58" s="1"/>
  <c r="B39" i="59"/>
  <c r="B49" i="58" s="1"/>
  <c r="C39" i="59"/>
  <c r="C49" i="58" s="1"/>
  <c r="D39" i="59"/>
  <c r="D49" i="58" s="1"/>
  <c r="E39" i="59"/>
  <c r="E49" i="58" s="1"/>
  <c r="F39" i="59"/>
  <c r="F49" i="58" s="1"/>
  <c r="G39" i="59"/>
  <c r="G49" i="58" s="1"/>
  <c r="H39" i="59"/>
  <c r="H49" i="58" s="1"/>
  <c r="I39" i="59"/>
  <c r="I49" i="58" s="1"/>
  <c r="J39" i="59"/>
  <c r="J49" i="58" s="1"/>
  <c r="K39" i="59"/>
  <c r="K49" i="58" s="1"/>
  <c r="L39" i="59"/>
  <c r="L49" i="58" s="1"/>
  <c r="M39" i="59"/>
  <c r="M49" i="58" s="1"/>
  <c r="N39" i="59"/>
  <c r="N49" i="58" s="1"/>
  <c r="O39" i="59"/>
  <c r="O49" i="58" s="1"/>
  <c r="A40" i="59"/>
  <c r="A50" i="58" s="1"/>
  <c r="B40" i="59"/>
  <c r="B50" i="58" s="1"/>
  <c r="C40" i="59"/>
  <c r="C50" i="58" s="1"/>
  <c r="D40" i="59"/>
  <c r="D50" i="58" s="1"/>
  <c r="E40" i="59"/>
  <c r="E50" i="58" s="1"/>
  <c r="F40" i="59"/>
  <c r="F50" i="58" s="1"/>
  <c r="G40" i="59"/>
  <c r="G50" i="58" s="1"/>
  <c r="H40" i="59"/>
  <c r="H50" i="58" s="1"/>
  <c r="I40" i="59"/>
  <c r="I50" i="58" s="1"/>
  <c r="J40" i="59"/>
  <c r="J50" i="58" s="1"/>
  <c r="K40" i="59"/>
  <c r="K50" i="58" s="1"/>
  <c r="L40" i="59"/>
  <c r="L50" i="58" s="1"/>
  <c r="M40" i="59"/>
  <c r="M50" i="58" s="1"/>
  <c r="N40" i="59"/>
  <c r="N50" i="58" s="1"/>
  <c r="O40" i="59"/>
  <c r="O50" i="58" s="1"/>
  <c r="A41" i="59"/>
  <c r="A52" i="58" s="1"/>
  <c r="B41" i="59"/>
  <c r="B52" i="58" s="1"/>
  <c r="C41" i="59"/>
  <c r="C52" i="58" s="1"/>
  <c r="D41" i="59"/>
  <c r="D52" i="58" s="1"/>
  <c r="E41" i="59"/>
  <c r="E52" i="58" s="1"/>
  <c r="F41" i="59"/>
  <c r="F52" i="58" s="1"/>
  <c r="G41" i="59"/>
  <c r="G52" i="58" s="1"/>
  <c r="H41" i="59"/>
  <c r="H52" i="58" s="1"/>
  <c r="I41" i="59"/>
  <c r="I52" i="58" s="1"/>
  <c r="J41" i="59"/>
  <c r="J52" i="58" s="1"/>
  <c r="K41" i="59"/>
  <c r="K52" i="58" s="1"/>
  <c r="L41" i="59"/>
  <c r="L52" i="58" s="1"/>
  <c r="M41" i="59"/>
  <c r="M52" i="58" s="1"/>
  <c r="N41" i="59"/>
  <c r="N52" i="58" s="1"/>
  <c r="O41" i="59"/>
  <c r="O52" i="58" s="1"/>
  <c r="A42" i="59"/>
  <c r="A53" i="58" s="1"/>
  <c r="B42" i="59"/>
  <c r="B53" i="58" s="1"/>
  <c r="C42" i="59"/>
  <c r="C53" i="58" s="1"/>
  <c r="D42" i="59"/>
  <c r="D53" i="58" s="1"/>
  <c r="E42" i="59"/>
  <c r="E53" i="58" s="1"/>
  <c r="F42" i="59"/>
  <c r="F53" i="58" s="1"/>
  <c r="G42" i="59"/>
  <c r="G53" i="58" s="1"/>
  <c r="H42" i="59"/>
  <c r="H53" i="58" s="1"/>
  <c r="I42" i="59"/>
  <c r="I53" i="58" s="1"/>
  <c r="J42" i="59"/>
  <c r="J53" i="58" s="1"/>
  <c r="K42" i="59"/>
  <c r="K53" i="58" s="1"/>
  <c r="L42" i="59"/>
  <c r="L53" i="58" s="1"/>
  <c r="M42" i="59"/>
  <c r="M53" i="58" s="1"/>
  <c r="N42" i="59"/>
  <c r="N53" i="58" s="1"/>
  <c r="O42" i="59"/>
  <c r="O53" i="58" s="1"/>
  <c r="A43" i="59"/>
  <c r="A55" i="58" s="1"/>
  <c r="B43" i="59"/>
  <c r="B55" i="58" s="1"/>
  <c r="C43" i="59"/>
  <c r="C55" i="58" s="1"/>
  <c r="D43" i="59"/>
  <c r="D55" i="58" s="1"/>
  <c r="E43" i="59"/>
  <c r="E55" i="58" s="1"/>
  <c r="F43" i="59"/>
  <c r="F55" i="58" s="1"/>
  <c r="G43" i="59"/>
  <c r="G55" i="58" s="1"/>
  <c r="H43" i="59"/>
  <c r="H55" i="58" s="1"/>
  <c r="I43" i="59"/>
  <c r="I55" i="58" s="1"/>
  <c r="J43" i="59"/>
  <c r="J55" i="58" s="1"/>
  <c r="K43" i="59"/>
  <c r="K55" i="58" s="1"/>
  <c r="L43" i="59"/>
  <c r="L55" i="58" s="1"/>
  <c r="M43" i="59"/>
  <c r="M55" i="58" s="1"/>
  <c r="N43" i="59"/>
  <c r="N55" i="58" s="1"/>
  <c r="O43" i="59"/>
  <c r="O55" i="58" s="1"/>
  <c r="A44" i="59"/>
  <c r="A56" i="58" s="1"/>
  <c r="B44" i="59"/>
  <c r="B56" i="58" s="1"/>
  <c r="C44" i="59"/>
  <c r="C56" i="58" s="1"/>
  <c r="D44" i="59"/>
  <c r="D56" i="58" s="1"/>
  <c r="E44" i="59"/>
  <c r="E56" i="58" s="1"/>
  <c r="F44" i="59"/>
  <c r="F56" i="58" s="1"/>
  <c r="G44" i="59"/>
  <c r="G56" i="58" s="1"/>
  <c r="H44" i="59"/>
  <c r="H56" i="58" s="1"/>
  <c r="I44" i="59"/>
  <c r="I56" i="58" s="1"/>
  <c r="J44" i="59"/>
  <c r="J56" i="58" s="1"/>
  <c r="K44" i="59"/>
  <c r="K56" i="58" s="1"/>
  <c r="L44" i="59"/>
  <c r="L56" i="58" s="1"/>
  <c r="M44" i="59"/>
  <c r="M56" i="58" s="1"/>
  <c r="N44" i="59"/>
  <c r="N56" i="58" s="1"/>
  <c r="O44" i="59"/>
  <c r="O56" i="58" s="1"/>
  <c r="A45" i="59"/>
  <c r="A58" i="58" s="1"/>
  <c r="B45" i="59"/>
  <c r="B58" i="58" s="1"/>
  <c r="C45" i="59"/>
  <c r="C58" i="58" s="1"/>
  <c r="D45" i="59"/>
  <c r="D58" i="58" s="1"/>
  <c r="E45" i="59"/>
  <c r="E58" i="58" s="1"/>
  <c r="F45" i="59"/>
  <c r="F58" i="58" s="1"/>
  <c r="G45" i="59"/>
  <c r="G58" i="58" s="1"/>
  <c r="H45" i="59"/>
  <c r="H58" i="58" s="1"/>
  <c r="I45" i="59"/>
  <c r="I58" i="58" s="1"/>
  <c r="J45" i="59"/>
  <c r="J58" i="58" s="1"/>
  <c r="K45" i="59"/>
  <c r="K58" i="58" s="1"/>
  <c r="L45" i="59"/>
  <c r="L58" i="58" s="1"/>
  <c r="M45" i="59"/>
  <c r="M58" i="58" s="1"/>
  <c r="N45" i="59"/>
  <c r="N58" i="58" s="1"/>
  <c r="O45" i="59"/>
  <c r="O58" i="58" s="1"/>
  <c r="A46" i="59"/>
  <c r="A59" i="58" s="1"/>
  <c r="B46" i="59"/>
  <c r="B59" i="58" s="1"/>
  <c r="C46" i="59"/>
  <c r="C59" i="58" s="1"/>
  <c r="D46" i="59"/>
  <c r="D59" i="58" s="1"/>
  <c r="E46" i="59"/>
  <c r="E59" i="58" s="1"/>
  <c r="F46" i="59"/>
  <c r="F59" i="58" s="1"/>
  <c r="G46" i="59"/>
  <c r="G59" i="58" s="1"/>
  <c r="H46" i="59"/>
  <c r="H59" i="58" s="1"/>
  <c r="I46" i="59"/>
  <c r="I59" i="58" s="1"/>
  <c r="J46" i="59"/>
  <c r="J59" i="58" s="1"/>
  <c r="K46" i="59"/>
  <c r="K59" i="58" s="1"/>
  <c r="L46" i="59"/>
  <c r="L59" i="58" s="1"/>
  <c r="M46" i="59"/>
  <c r="M59" i="58" s="1"/>
  <c r="N46" i="59"/>
  <c r="N59" i="58" s="1"/>
  <c r="O46" i="59"/>
  <c r="O59" i="58" s="1"/>
  <c r="A47" i="59"/>
  <c r="A61" i="58" s="1"/>
  <c r="B47" i="59"/>
  <c r="B61" i="58" s="1"/>
  <c r="C47" i="59"/>
  <c r="C61" i="58" s="1"/>
  <c r="D47" i="59"/>
  <c r="D61" i="58" s="1"/>
  <c r="E47" i="59"/>
  <c r="E61" i="58" s="1"/>
  <c r="F47" i="59"/>
  <c r="F61" i="58" s="1"/>
  <c r="G47" i="59"/>
  <c r="G61" i="58" s="1"/>
  <c r="H47" i="59"/>
  <c r="H61" i="58" s="1"/>
  <c r="I47" i="59"/>
  <c r="I61" i="58" s="1"/>
  <c r="J47" i="59"/>
  <c r="J61" i="58" s="1"/>
  <c r="K47" i="59"/>
  <c r="K61" i="58" s="1"/>
  <c r="L47" i="59"/>
  <c r="L61" i="58" s="1"/>
  <c r="M47" i="59"/>
  <c r="M61" i="58" s="1"/>
  <c r="N47" i="59"/>
  <c r="N61" i="58" s="1"/>
  <c r="O47" i="59"/>
  <c r="O61" i="58" s="1"/>
  <c r="A48" i="59"/>
  <c r="A62" i="58" s="1"/>
  <c r="B48" i="59"/>
  <c r="B62" i="58" s="1"/>
  <c r="C48" i="59"/>
  <c r="C62" i="58" s="1"/>
  <c r="D48" i="59"/>
  <c r="D62" i="58" s="1"/>
  <c r="E48" i="59"/>
  <c r="E62" i="58" s="1"/>
  <c r="F48" i="59"/>
  <c r="F62" i="58" s="1"/>
  <c r="G48" i="59"/>
  <c r="G62" i="58" s="1"/>
  <c r="H48" i="59"/>
  <c r="H62" i="58" s="1"/>
  <c r="I48" i="59"/>
  <c r="I62" i="58" s="1"/>
  <c r="J48" i="59"/>
  <c r="J62" i="58" s="1"/>
  <c r="K48" i="59"/>
  <c r="K62" i="58" s="1"/>
  <c r="L48" i="59"/>
  <c r="L62" i="58" s="1"/>
  <c r="M48" i="59"/>
  <c r="M62" i="58" s="1"/>
  <c r="N48" i="59"/>
  <c r="N62" i="58" s="1"/>
  <c r="O48" i="59"/>
  <c r="O62" i="58" s="1"/>
  <c r="A49" i="59"/>
  <c r="A64" i="58" s="1"/>
  <c r="B49" i="59"/>
  <c r="B64" i="58" s="1"/>
  <c r="C49" i="59"/>
  <c r="C64" i="58" s="1"/>
  <c r="D49" i="59"/>
  <c r="D64" i="58" s="1"/>
  <c r="E49" i="59"/>
  <c r="E64" i="58" s="1"/>
  <c r="F49" i="59"/>
  <c r="F64" i="58" s="1"/>
  <c r="G49" i="59"/>
  <c r="G64" i="58" s="1"/>
  <c r="H49" i="59"/>
  <c r="H64" i="58" s="1"/>
  <c r="I49" i="59"/>
  <c r="I64" i="58" s="1"/>
  <c r="J49" i="59"/>
  <c r="J64" i="58" s="1"/>
  <c r="K49" i="59"/>
  <c r="K64" i="58" s="1"/>
  <c r="L49" i="59"/>
  <c r="L64" i="58" s="1"/>
  <c r="M49" i="59"/>
  <c r="M64" i="58" s="1"/>
  <c r="N49" i="59"/>
  <c r="N64" i="58" s="1"/>
  <c r="O49" i="59"/>
  <c r="O64" i="58" s="1"/>
  <c r="A50" i="59"/>
  <c r="A65" i="58" s="1"/>
  <c r="B50" i="59"/>
  <c r="B65" i="58" s="1"/>
  <c r="C50" i="59"/>
  <c r="C65" i="58" s="1"/>
  <c r="D50" i="59"/>
  <c r="D65" i="58" s="1"/>
  <c r="E50" i="59"/>
  <c r="E65" i="58" s="1"/>
  <c r="F50" i="59"/>
  <c r="F65" i="58" s="1"/>
  <c r="G50" i="59"/>
  <c r="G65" i="58" s="1"/>
  <c r="H50" i="59"/>
  <c r="H65" i="58" s="1"/>
  <c r="I50" i="59"/>
  <c r="I65" i="58" s="1"/>
  <c r="J50" i="59"/>
  <c r="J65" i="58" s="1"/>
  <c r="K50" i="59"/>
  <c r="K65" i="58" s="1"/>
  <c r="L50" i="59"/>
  <c r="L65" i="58" s="1"/>
  <c r="M50" i="59"/>
  <c r="M65" i="58" s="1"/>
  <c r="N50" i="59"/>
  <c r="N65" i="58" s="1"/>
  <c r="O50" i="59"/>
  <c r="O65" i="58" s="1"/>
  <c r="A51" i="59"/>
  <c r="A67" i="58" s="1"/>
  <c r="B51" i="59"/>
  <c r="B67" i="58" s="1"/>
  <c r="C51" i="59"/>
  <c r="C67" i="58" s="1"/>
  <c r="D51" i="59"/>
  <c r="D67" i="58" s="1"/>
  <c r="E51" i="59"/>
  <c r="E67" i="58" s="1"/>
  <c r="F51" i="59"/>
  <c r="F67" i="58" s="1"/>
  <c r="G51" i="59"/>
  <c r="G67" i="58" s="1"/>
  <c r="H51" i="59"/>
  <c r="H67" i="58" s="1"/>
  <c r="I51" i="59"/>
  <c r="I67" i="58" s="1"/>
  <c r="J51" i="59"/>
  <c r="J67" i="58" s="1"/>
  <c r="K51" i="59"/>
  <c r="K67" i="58" s="1"/>
  <c r="L51" i="59"/>
  <c r="L67" i="58" s="1"/>
  <c r="M51" i="59"/>
  <c r="M67" i="58" s="1"/>
  <c r="N51" i="59"/>
  <c r="N67" i="58" s="1"/>
  <c r="O51" i="59"/>
  <c r="O67" i="58" s="1"/>
  <c r="A52" i="59"/>
  <c r="A68" i="58" s="1"/>
  <c r="B52" i="59"/>
  <c r="B68" i="58" s="1"/>
  <c r="C52" i="59"/>
  <c r="C68" i="58" s="1"/>
  <c r="D52" i="59"/>
  <c r="D68" i="58" s="1"/>
  <c r="E52" i="59"/>
  <c r="E68" i="58" s="1"/>
  <c r="F52" i="59"/>
  <c r="F68" i="58" s="1"/>
  <c r="G52" i="59"/>
  <c r="G68" i="58" s="1"/>
  <c r="H52" i="59"/>
  <c r="H68" i="58" s="1"/>
  <c r="I52" i="59"/>
  <c r="I68" i="58" s="1"/>
  <c r="J52" i="59"/>
  <c r="J68" i="58" s="1"/>
  <c r="K52" i="59"/>
  <c r="K68" i="58" s="1"/>
  <c r="L52" i="59"/>
  <c r="L68" i="58" s="1"/>
  <c r="M52" i="59"/>
  <c r="M68" i="58" s="1"/>
  <c r="M69" i="58" s="1"/>
  <c r="N26" i="55" s="1"/>
  <c r="N52" i="59"/>
  <c r="N68" i="58" s="1"/>
  <c r="O52" i="59"/>
  <c r="O68" i="58" s="1"/>
  <c r="A53" i="59"/>
  <c r="A70" i="58" s="1"/>
  <c r="B53" i="59"/>
  <c r="B70" i="58" s="1"/>
  <c r="C53" i="59"/>
  <c r="C70" i="58" s="1"/>
  <c r="D53" i="59"/>
  <c r="D70" i="58" s="1"/>
  <c r="E53" i="59"/>
  <c r="E70" i="58" s="1"/>
  <c r="F53" i="59"/>
  <c r="F70" i="58" s="1"/>
  <c r="G53" i="59"/>
  <c r="G70" i="58" s="1"/>
  <c r="H53" i="59"/>
  <c r="H70" i="58" s="1"/>
  <c r="I53" i="59"/>
  <c r="I70" i="58" s="1"/>
  <c r="J53" i="59"/>
  <c r="J70" i="58" s="1"/>
  <c r="K53" i="59"/>
  <c r="K70" i="58" s="1"/>
  <c r="L53" i="59"/>
  <c r="L70" i="58" s="1"/>
  <c r="M53" i="59"/>
  <c r="M70" i="58" s="1"/>
  <c r="N53" i="59"/>
  <c r="N70" i="58" s="1"/>
  <c r="O53" i="59"/>
  <c r="O70" i="58" s="1"/>
  <c r="A54" i="59"/>
  <c r="A71" i="58" s="1"/>
  <c r="B54" i="59"/>
  <c r="B71" i="58" s="1"/>
  <c r="C54" i="59"/>
  <c r="C71" i="58" s="1"/>
  <c r="D54" i="59"/>
  <c r="D71" i="58" s="1"/>
  <c r="E54" i="59"/>
  <c r="E71" i="58" s="1"/>
  <c r="F54" i="59"/>
  <c r="F71" i="58" s="1"/>
  <c r="G54" i="59"/>
  <c r="G71" i="58" s="1"/>
  <c r="H54" i="59"/>
  <c r="H71" i="58" s="1"/>
  <c r="I54" i="59"/>
  <c r="I71" i="58" s="1"/>
  <c r="J54" i="59"/>
  <c r="J71" i="58" s="1"/>
  <c r="K54" i="59"/>
  <c r="K71" i="58" s="1"/>
  <c r="L54" i="59"/>
  <c r="L71" i="58" s="1"/>
  <c r="M54" i="59"/>
  <c r="M71" i="58" s="1"/>
  <c r="N54" i="59"/>
  <c r="N71" i="58" s="1"/>
  <c r="O54" i="59"/>
  <c r="O71" i="58" s="1"/>
  <c r="A55" i="59"/>
  <c r="A73" i="58" s="1"/>
  <c r="B55" i="59"/>
  <c r="B73" i="58" s="1"/>
  <c r="C55" i="59"/>
  <c r="C73" i="58" s="1"/>
  <c r="D55" i="59"/>
  <c r="D73" i="58" s="1"/>
  <c r="E55" i="59"/>
  <c r="E73" i="58" s="1"/>
  <c r="F55" i="59"/>
  <c r="F73" i="58" s="1"/>
  <c r="G55" i="59"/>
  <c r="G73" i="58" s="1"/>
  <c r="H55" i="59"/>
  <c r="H73" i="58" s="1"/>
  <c r="I55" i="59"/>
  <c r="I73" i="58" s="1"/>
  <c r="J55" i="59"/>
  <c r="J73" i="58" s="1"/>
  <c r="K55" i="59"/>
  <c r="K73" i="58" s="1"/>
  <c r="L55" i="59"/>
  <c r="L73" i="58" s="1"/>
  <c r="M55" i="59"/>
  <c r="M73" i="58" s="1"/>
  <c r="N55" i="59"/>
  <c r="N73" i="58" s="1"/>
  <c r="O55" i="59"/>
  <c r="O73" i="58" s="1"/>
  <c r="A56" i="59"/>
  <c r="A74" i="58" s="1"/>
  <c r="B56" i="59"/>
  <c r="B74" i="58" s="1"/>
  <c r="C56" i="59"/>
  <c r="C74" i="58" s="1"/>
  <c r="D56" i="59"/>
  <c r="D74" i="58" s="1"/>
  <c r="E56" i="59"/>
  <c r="E74" i="58" s="1"/>
  <c r="F56" i="59"/>
  <c r="F74" i="58" s="1"/>
  <c r="G56" i="59"/>
  <c r="G74" i="58" s="1"/>
  <c r="H56" i="59"/>
  <c r="H74" i="58" s="1"/>
  <c r="I56" i="59"/>
  <c r="I74" i="58" s="1"/>
  <c r="J56" i="59"/>
  <c r="J74" i="58" s="1"/>
  <c r="K56" i="59"/>
  <c r="K74" i="58" s="1"/>
  <c r="L56" i="59"/>
  <c r="L74" i="58" s="1"/>
  <c r="M56" i="59"/>
  <c r="M74" i="58" s="1"/>
  <c r="N56" i="59"/>
  <c r="N74" i="58" s="1"/>
  <c r="O56" i="59"/>
  <c r="O74" i="58" s="1"/>
  <c r="A57" i="59"/>
  <c r="A76" i="58" s="1"/>
  <c r="B57" i="59"/>
  <c r="B76" i="58" s="1"/>
  <c r="C57" i="59"/>
  <c r="C76" i="58" s="1"/>
  <c r="D57" i="59"/>
  <c r="D76" i="58" s="1"/>
  <c r="E57" i="59"/>
  <c r="E76" i="58" s="1"/>
  <c r="F57" i="59"/>
  <c r="F76" i="58" s="1"/>
  <c r="G57" i="59"/>
  <c r="G76" i="58" s="1"/>
  <c r="H57" i="59"/>
  <c r="H76" i="58" s="1"/>
  <c r="I57" i="59"/>
  <c r="I76" i="58" s="1"/>
  <c r="J57" i="59"/>
  <c r="J76" i="58" s="1"/>
  <c r="K57" i="59"/>
  <c r="K76" i="58" s="1"/>
  <c r="L57" i="59"/>
  <c r="L76" i="58" s="1"/>
  <c r="M57" i="59"/>
  <c r="M76" i="58" s="1"/>
  <c r="N57" i="59"/>
  <c r="N76" i="58" s="1"/>
  <c r="O57" i="59"/>
  <c r="O76" i="58" s="1"/>
  <c r="A58" i="59"/>
  <c r="A77" i="58" s="1"/>
  <c r="B58" i="59"/>
  <c r="B77" i="58" s="1"/>
  <c r="C58" i="59"/>
  <c r="C77" i="58" s="1"/>
  <c r="D58" i="59"/>
  <c r="D77" i="58" s="1"/>
  <c r="E58" i="59"/>
  <c r="E77" i="58" s="1"/>
  <c r="F58" i="59"/>
  <c r="F77" i="58" s="1"/>
  <c r="G58" i="59"/>
  <c r="G77" i="58" s="1"/>
  <c r="H58" i="59"/>
  <c r="H77" i="58" s="1"/>
  <c r="I58" i="59"/>
  <c r="I77" i="58" s="1"/>
  <c r="J58" i="59"/>
  <c r="J77" i="58" s="1"/>
  <c r="K58" i="59"/>
  <c r="K77" i="58" s="1"/>
  <c r="L58" i="59"/>
  <c r="L77" i="58" s="1"/>
  <c r="M58" i="59"/>
  <c r="M77" i="58" s="1"/>
  <c r="N58" i="59"/>
  <c r="N77" i="58" s="1"/>
  <c r="O58" i="59"/>
  <c r="O77" i="58" s="1"/>
  <c r="A59" i="59"/>
  <c r="A79" i="58" s="1"/>
  <c r="B59" i="59"/>
  <c r="B79" i="58" s="1"/>
  <c r="C59" i="59"/>
  <c r="C79" i="58" s="1"/>
  <c r="D59" i="59"/>
  <c r="D79" i="58" s="1"/>
  <c r="E59" i="59"/>
  <c r="E79" i="58" s="1"/>
  <c r="F59" i="59"/>
  <c r="F79" i="58" s="1"/>
  <c r="G59" i="59"/>
  <c r="G79" i="58" s="1"/>
  <c r="H59" i="59"/>
  <c r="H79" i="58" s="1"/>
  <c r="I59" i="59"/>
  <c r="I79" i="58" s="1"/>
  <c r="J59" i="59"/>
  <c r="J79" i="58" s="1"/>
  <c r="K59" i="59"/>
  <c r="K79" i="58" s="1"/>
  <c r="L59" i="59"/>
  <c r="L79" i="58" s="1"/>
  <c r="M59" i="59"/>
  <c r="M79" i="58" s="1"/>
  <c r="N59" i="59"/>
  <c r="N79" i="58" s="1"/>
  <c r="O59" i="59"/>
  <c r="O79" i="58" s="1"/>
  <c r="A60" i="59"/>
  <c r="A80" i="58" s="1"/>
  <c r="B60" i="59"/>
  <c r="B80" i="58" s="1"/>
  <c r="C60" i="59"/>
  <c r="C80" i="58" s="1"/>
  <c r="D60" i="59"/>
  <c r="D80" i="58" s="1"/>
  <c r="E60" i="59"/>
  <c r="E80" i="58" s="1"/>
  <c r="F60" i="59"/>
  <c r="F80" i="58" s="1"/>
  <c r="G60" i="59"/>
  <c r="G80" i="58" s="1"/>
  <c r="H60" i="59"/>
  <c r="H80" i="58" s="1"/>
  <c r="I60" i="59"/>
  <c r="I80" i="58" s="1"/>
  <c r="J60" i="59"/>
  <c r="J80" i="58" s="1"/>
  <c r="K60" i="59"/>
  <c r="K80" i="58" s="1"/>
  <c r="L60" i="59"/>
  <c r="L80" i="58" s="1"/>
  <c r="M60" i="59"/>
  <c r="M80" i="58" s="1"/>
  <c r="N60" i="59"/>
  <c r="N80" i="58" s="1"/>
  <c r="O60" i="59"/>
  <c r="O80" i="58" s="1"/>
  <c r="A61" i="59"/>
  <c r="A82" i="58" s="1"/>
  <c r="B61" i="59"/>
  <c r="B82" i="58" s="1"/>
  <c r="C61" i="59"/>
  <c r="C82" i="58" s="1"/>
  <c r="D61" i="59"/>
  <c r="D82" i="58" s="1"/>
  <c r="E61" i="59"/>
  <c r="E82" i="58" s="1"/>
  <c r="F61" i="59"/>
  <c r="F82" i="58" s="1"/>
  <c r="G61" i="59"/>
  <c r="G82" i="58" s="1"/>
  <c r="H61" i="59"/>
  <c r="H82" i="58" s="1"/>
  <c r="I61" i="59"/>
  <c r="I82" i="58" s="1"/>
  <c r="J61" i="59"/>
  <c r="J82" i="58" s="1"/>
  <c r="K61" i="59"/>
  <c r="K82" i="58" s="1"/>
  <c r="L61" i="59"/>
  <c r="L82" i="58" s="1"/>
  <c r="M61" i="59"/>
  <c r="M82" i="58" s="1"/>
  <c r="N61" i="59"/>
  <c r="N82" i="58" s="1"/>
  <c r="O61" i="59"/>
  <c r="O82" i="58" s="1"/>
  <c r="A62" i="59"/>
  <c r="A83" i="58" s="1"/>
  <c r="B62" i="59"/>
  <c r="B83" i="58" s="1"/>
  <c r="C62" i="59"/>
  <c r="C83" i="58" s="1"/>
  <c r="D62" i="59"/>
  <c r="D83" i="58" s="1"/>
  <c r="E62" i="59"/>
  <c r="E83" i="58" s="1"/>
  <c r="F62" i="59"/>
  <c r="F83" i="58" s="1"/>
  <c r="G62" i="59"/>
  <c r="G83" i="58" s="1"/>
  <c r="H62" i="59"/>
  <c r="H83" i="58" s="1"/>
  <c r="I62" i="59"/>
  <c r="I83" i="58" s="1"/>
  <c r="J62" i="59"/>
  <c r="J83" i="58" s="1"/>
  <c r="J84" i="58" s="1"/>
  <c r="K30" i="55" s="1"/>
  <c r="K62" i="59"/>
  <c r="K83" i="58" s="1"/>
  <c r="L62" i="59"/>
  <c r="L83" i="58" s="1"/>
  <c r="M62" i="59"/>
  <c r="M83" i="58" s="1"/>
  <c r="N62" i="59"/>
  <c r="N83" i="58" s="1"/>
  <c r="O62" i="59"/>
  <c r="O83" i="58" s="1"/>
  <c r="A63" i="59"/>
  <c r="A85" i="58" s="1"/>
  <c r="B63" i="59"/>
  <c r="B85" i="58" s="1"/>
  <c r="C63" i="59"/>
  <c r="C85" i="58" s="1"/>
  <c r="D63" i="59"/>
  <c r="D85" i="58" s="1"/>
  <c r="E63" i="59"/>
  <c r="E85" i="58" s="1"/>
  <c r="F63" i="59"/>
  <c r="F85" i="58" s="1"/>
  <c r="G63" i="59"/>
  <c r="G85" i="58" s="1"/>
  <c r="H63" i="59"/>
  <c r="H85" i="58" s="1"/>
  <c r="I63" i="59"/>
  <c r="I85" i="58" s="1"/>
  <c r="J63" i="59"/>
  <c r="J85" i="58" s="1"/>
  <c r="K63" i="59"/>
  <c r="K85" i="58" s="1"/>
  <c r="L63" i="59"/>
  <c r="L85" i="58" s="1"/>
  <c r="M63" i="59"/>
  <c r="M85" i="58" s="1"/>
  <c r="N63" i="59"/>
  <c r="N85" i="58" s="1"/>
  <c r="O63" i="59"/>
  <c r="O85" i="58" s="1"/>
  <c r="A64" i="59"/>
  <c r="A86" i="58" s="1"/>
  <c r="B64" i="59"/>
  <c r="B86" i="58" s="1"/>
  <c r="C64" i="59"/>
  <c r="C86" i="58" s="1"/>
  <c r="D64" i="59"/>
  <c r="D86" i="58" s="1"/>
  <c r="E64" i="59"/>
  <c r="E86" i="58" s="1"/>
  <c r="F64" i="59"/>
  <c r="F86" i="58" s="1"/>
  <c r="G64" i="59"/>
  <c r="G86" i="58" s="1"/>
  <c r="H64" i="59"/>
  <c r="H86" i="58" s="1"/>
  <c r="I64" i="59"/>
  <c r="I86" i="58" s="1"/>
  <c r="J64" i="59"/>
  <c r="J86" i="58" s="1"/>
  <c r="K64" i="59"/>
  <c r="K86" i="58" s="1"/>
  <c r="L64" i="59"/>
  <c r="L86" i="58" s="1"/>
  <c r="M64" i="59"/>
  <c r="M86" i="58" s="1"/>
  <c r="N64" i="59"/>
  <c r="N86" i="58" s="1"/>
  <c r="N87" i="58" s="1"/>
  <c r="O31" i="55" s="1"/>
  <c r="O64" i="59"/>
  <c r="O86" i="58" s="1"/>
  <c r="A65" i="59"/>
  <c r="A88" i="58" s="1"/>
  <c r="B65" i="59"/>
  <c r="B88" i="58" s="1"/>
  <c r="C65" i="59"/>
  <c r="C88" i="58" s="1"/>
  <c r="D65" i="59"/>
  <c r="D88" i="58" s="1"/>
  <c r="E65" i="59"/>
  <c r="E88" i="58" s="1"/>
  <c r="F65" i="59"/>
  <c r="F88" i="58" s="1"/>
  <c r="G65" i="59"/>
  <c r="G88" i="58" s="1"/>
  <c r="H65" i="59"/>
  <c r="H88" i="58" s="1"/>
  <c r="I65" i="59"/>
  <c r="I88" i="58" s="1"/>
  <c r="J65" i="59"/>
  <c r="J88" i="58" s="1"/>
  <c r="K65" i="59"/>
  <c r="K88" i="58" s="1"/>
  <c r="L65" i="59"/>
  <c r="L88" i="58" s="1"/>
  <c r="M65" i="59"/>
  <c r="M88" i="58" s="1"/>
  <c r="N65" i="59"/>
  <c r="N88" i="58" s="1"/>
  <c r="O65" i="59"/>
  <c r="O88" i="58" s="1"/>
  <c r="A66" i="59"/>
  <c r="A89" i="58" s="1"/>
  <c r="B66" i="59"/>
  <c r="B89" i="58" s="1"/>
  <c r="C66" i="59"/>
  <c r="C89" i="58" s="1"/>
  <c r="D66" i="59"/>
  <c r="D89" i="58" s="1"/>
  <c r="E66" i="59"/>
  <c r="E89" i="58" s="1"/>
  <c r="F66" i="59"/>
  <c r="F89" i="58" s="1"/>
  <c r="G66" i="59"/>
  <c r="G89" i="58" s="1"/>
  <c r="H66" i="59"/>
  <c r="H89" i="58" s="1"/>
  <c r="I66" i="59"/>
  <c r="I89" i="58" s="1"/>
  <c r="J66" i="59"/>
  <c r="J89" i="58" s="1"/>
  <c r="J90" i="58" s="1"/>
  <c r="K32" i="55" s="1"/>
  <c r="K66" i="59"/>
  <c r="K89" i="58" s="1"/>
  <c r="L66" i="59"/>
  <c r="L89" i="58" s="1"/>
  <c r="M66" i="59"/>
  <c r="M89" i="58" s="1"/>
  <c r="N66" i="59"/>
  <c r="N89" i="58" s="1"/>
  <c r="O66" i="59"/>
  <c r="O89" i="58" s="1"/>
  <c r="A67" i="59"/>
  <c r="A91" i="58" s="1"/>
  <c r="B67" i="59"/>
  <c r="B91" i="58" s="1"/>
  <c r="C67" i="59"/>
  <c r="C91" i="58" s="1"/>
  <c r="D67" i="59"/>
  <c r="D91" i="58" s="1"/>
  <c r="E67" i="59"/>
  <c r="E91" i="58" s="1"/>
  <c r="F67" i="59"/>
  <c r="F91" i="58" s="1"/>
  <c r="G67" i="59"/>
  <c r="G91" i="58" s="1"/>
  <c r="H67" i="59"/>
  <c r="H91" i="58" s="1"/>
  <c r="I67" i="59"/>
  <c r="I91" i="58" s="1"/>
  <c r="J67" i="59"/>
  <c r="J91" i="58" s="1"/>
  <c r="K67" i="59"/>
  <c r="K91" i="58" s="1"/>
  <c r="L67" i="59"/>
  <c r="L91" i="58" s="1"/>
  <c r="M67" i="59"/>
  <c r="M91" i="58" s="1"/>
  <c r="N67" i="59"/>
  <c r="N91" i="58" s="1"/>
  <c r="O67" i="59"/>
  <c r="O91" i="58" s="1"/>
  <c r="A68" i="59"/>
  <c r="A92" i="58" s="1"/>
  <c r="B68" i="59"/>
  <c r="B92" i="58" s="1"/>
  <c r="C68" i="59"/>
  <c r="C92" i="58" s="1"/>
  <c r="D68" i="59"/>
  <c r="D92" i="58" s="1"/>
  <c r="E68" i="59"/>
  <c r="E92" i="58" s="1"/>
  <c r="F68" i="59"/>
  <c r="F92" i="58" s="1"/>
  <c r="G68" i="59"/>
  <c r="G92" i="58" s="1"/>
  <c r="H68" i="59"/>
  <c r="H92" i="58" s="1"/>
  <c r="I68" i="59"/>
  <c r="I92" i="58" s="1"/>
  <c r="J68" i="59"/>
  <c r="J92" i="58" s="1"/>
  <c r="K68" i="59"/>
  <c r="K92" i="58" s="1"/>
  <c r="L68" i="59"/>
  <c r="L92" i="58" s="1"/>
  <c r="M68" i="59"/>
  <c r="M92" i="58" s="1"/>
  <c r="N68" i="59"/>
  <c r="N92" i="58" s="1"/>
  <c r="O68" i="59"/>
  <c r="O92" i="58" s="1"/>
  <c r="A69" i="59"/>
  <c r="A94" i="58" s="1"/>
  <c r="B69" i="59"/>
  <c r="B94" i="58" s="1"/>
  <c r="C69" i="59"/>
  <c r="C94" i="58" s="1"/>
  <c r="D69" i="59"/>
  <c r="D94" i="58" s="1"/>
  <c r="E69" i="59"/>
  <c r="E94" i="58" s="1"/>
  <c r="F69" i="59"/>
  <c r="F94" i="58" s="1"/>
  <c r="G69" i="59"/>
  <c r="G94" i="58" s="1"/>
  <c r="H69" i="59"/>
  <c r="H94" i="58" s="1"/>
  <c r="I69" i="59"/>
  <c r="I94" i="58" s="1"/>
  <c r="J69" i="59"/>
  <c r="J94" i="58" s="1"/>
  <c r="K69" i="59"/>
  <c r="K94" i="58" s="1"/>
  <c r="L69" i="59"/>
  <c r="L94" i="58" s="1"/>
  <c r="M69" i="59"/>
  <c r="M94" i="58" s="1"/>
  <c r="N69" i="59"/>
  <c r="N94" i="58" s="1"/>
  <c r="O69" i="59"/>
  <c r="O94" i="58" s="1"/>
  <c r="A70" i="59"/>
  <c r="A95" i="58" s="1"/>
  <c r="B70" i="59"/>
  <c r="B95" i="58" s="1"/>
  <c r="C70" i="59"/>
  <c r="C95" i="58" s="1"/>
  <c r="D70" i="59"/>
  <c r="D95" i="58" s="1"/>
  <c r="E70" i="59"/>
  <c r="E95" i="58" s="1"/>
  <c r="F70" i="59"/>
  <c r="F95" i="58" s="1"/>
  <c r="G70" i="59"/>
  <c r="G95" i="58" s="1"/>
  <c r="H70" i="59"/>
  <c r="H95" i="58" s="1"/>
  <c r="I70" i="59"/>
  <c r="I95" i="58" s="1"/>
  <c r="J70" i="59"/>
  <c r="J95" i="58" s="1"/>
  <c r="J96" i="58" s="1"/>
  <c r="K34" i="55" s="1"/>
  <c r="K70" i="59"/>
  <c r="K95" i="58" s="1"/>
  <c r="L70" i="59"/>
  <c r="L95" i="58" s="1"/>
  <c r="M70" i="59"/>
  <c r="M95" i="58" s="1"/>
  <c r="N70" i="59"/>
  <c r="N95" i="58" s="1"/>
  <c r="O70" i="59"/>
  <c r="O95" i="58" s="1"/>
  <c r="A71" i="59"/>
  <c r="A97" i="58" s="1"/>
  <c r="B71" i="59"/>
  <c r="B97" i="58" s="1"/>
  <c r="C71" i="59"/>
  <c r="C97" i="58" s="1"/>
  <c r="D71" i="59"/>
  <c r="D97" i="58" s="1"/>
  <c r="E71" i="59"/>
  <c r="E97" i="58" s="1"/>
  <c r="F71" i="59"/>
  <c r="F97" i="58" s="1"/>
  <c r="G71" i="59"/>
  <c r="G97" i="58" s="1"/>
  <c r="H71" i="59"/>
  <c r="H97" i="58" s="1"/>
  <c r="I71" i="59"/>
  <c r="I97" i="58" s="1"/>
  <c r="J71" i="59"/>
  <c r="J97" i="58" s="1"/>
  <c r="K71" i="59"/>
  <c r="K97" i="58" s="1"/>
  <c r="L71" i="59"/>
  <c r="L97" i="58" s="1"/>
  <c r="M71" i="59"/>
  <c r="M97" i="58" s="1"/>
  <c r="N71" i="59"/>
  <c r="N97" i="58" s="1"/>
  <c r="O71" i="59"/>
  <c r="O97" i="58" s="1"/>
  <c r="A72" i="59"/>
  <c r="A98" i="58" s="1"/>
  <c r="B72" i="59"/>
  <c r="B98" i="58" s="1"/>
  <c r="C72" i="59"/>
  <c r="C98" i="58" s="1"/>
  <c r="D72" i="59"/>
  <c r="D98" i="58" s="1"/>
  <c r="E72" i="59"/>
  <c r="E98" i="58" s="1"/>
  <c r="F72" i="59"/>
  <c r="F98" i="58" s="1"/>
  <c r="G72" i="59"/>
  <c r="G98" i="58" s="1"/>
  <c r="H72" i="59"/>
  <c r="H98" i="58" s="1"/>
  <c r="I72" i="59"/>
  <c r="I98" i="58" s="1"/>
  <c r="J72" i="59"/>
  <c r="J98" i="58" s="1"/>
  <c r="K72" i="59"/>
  <c r="K98" i="58" s="1"/>
  <c r="L72" i="59"/>
  <c r="L98" i="58" s="1"/>
  <c r="M72" i="59"/>
  <c r="M98" i="58" s="1"/>
  <c r="N72" i="59"/>
  <c r="N98" i="58" s="1"/>
  <c r="O72" i="59"/>
  <c r="O98" i="58" s="1"/>
  <c r="O99" i="58" s="1"/>
  <c r="P35" i="55" s="1"/>
  <c r="A73" i="59"/>
  <c r="A100" i="58" s="1"/>
  <c r="B73" i="59"/>
  <c r="B100" i="58" s="1"/>
  <c r="C73" i="59"/>
  <c r="C100" i="58" s="1"/>
  <c r="D73" i="59"/>
  <c r="D100" i="58" s="1"/>
  <c r="E73" i="59"/>
  <c r="E100" i="58" s="1"/>
  <c r="F73" i="59"/>
  <c r="F100" i="58" s="1"/>
  <c r="G73" i="59"/>
  <c r="G100" i="58" s="1"/>
  <c r="H73" i="59"/>
  <c r="H100" i="58" s="1"/>
  <c r="I73" i="59"/>
  <c r="I100" i="58" s="1"/>
  <c r="J73" i="59"/>
  <c r="J100" i="58" s="1"/>
  <c r="K73" i="59"/>
  <c r="K100" i="58" s="1"/>
  <c r="L73" i="59"/>
  <c r="L100" i="58" s="1"/>
  <c r="M73" i="59"/>
  <c r="M100" i="58" s="1"/>
  <c r="N73" i="59"/>
  <c r="N100" i="58" s="1"/>
  <c r="O73" i="59"/>
  <c r="O100" i="58" s="1"/>
  <c r="A74" i="59"/>
  <c r="A101" i="58" s="1"/>
  <c r="B74" i="59"/>
  <c r="B101" i="58" s="1"/>
  <c r="C74" i="59"/>
  <c r="C101" i="58" s="1"/>
  <c r="D74" i="59"/>
  <c r="D101" i="58" s="1"/>
  <c r="E74" i="59"/>
  <c r="E101" i="58" s="1"/>
  <c r="F74" i="59"/>
  <c r="F101" i="58" s="1"/>
  <c r="G74" i="59"/>
  <c r="G101" i="58" s="1"/>
  <c r="H74" i="59"/>
  <c r="H101" i="58" s="1"/>
  <c r="I74" i="59"/>
  <c r="I101" i="58" s="1"/>
  <c r="J74" i="59"/>
  <c r="J101" i="58" s="1"/>
  <c r="K74" i="59"/>
  <c r="K101" i="58" s="1"/>
  <c r="L74" i="59"/>
  <c r="L101" i="58" s="1"/>
  <c r="M74" i="59"/>
  <c r="M101" i="58" s="1"/>
  <c r="N74" i="59"/>
  <c r="N101" i="58" s="1"/>
  <c r="O74" i="59"/>
  <c r="O101" i="58" s="1"/>
  <c r="A75" i="59"/>
  <c r="A103" i="58" s="1"/>
  <c r="B75" i="59"/>
  <c r="B103" i="58" s="1"/>
  <c r="C75" i="59"/>
  <c r="C103" i="58" s="1"/>
  <c r="D75" i="59"/>
  <c r="D103" i="58" s="1"/>
  <c r="E75" i="59"/>
  <c r="E103" i="58" s="1"/>
  <c r="F75" i="59"/>
  <c r="F103" i="58" s="1"/>
  <c r="G75" i="59"/>
  <c r="G103" i="58" s="1"/>
  <c r="H75" i="59"/>
  <c r="H103" i="58" s="1"/>
  <c r="I75" i="59"/>
  <c r="I103" i="58" s="1"/>
  <c r="J75" i="59"/>
  <c r="J103" i="58" s="1"/>
  <c r="K75" i="59"/>
  <c r="K103" i="58" s="1"/>
  <c r="L75" i="59"/>
  <c r="L103" i="58" s="1"/>
  <c r="M75" i="59"/>
  <c r="M103" i="58" s="1"/>
  <c r="N75" i="59"/>
  <c r="N103" i="58" s="1"/>
  <c r="O75" i="59"/>
  <c r="O103" i="58" s="1"/>
  <c r="A76" i="59"/>
  <c r="A104" i="58" s="1"/>
  <c r="B76" i="59"/>
  <c r="B104" i="58" s="1"/>
  <c r="C76" i="59"/>
  <c r="C104" i="58" s="1"/>
  <c r="D76" i="59"/>
  <c r="D104" i="58" s="1"/>
  <c r="E76" i="59"/>
  <c r="E104" i="58" s="1"/>
  <c r="F76" i="59"/>
  <c r="F104" i="58" s="1"/>
  <c r="G76" i="59"/>
  <c r="G104" i="58" s="1"/>
  <c r="H76" i="59"/>
  <c r="H104" i="58" s="1"/>
  <c r="I76" i="59"/>
  <c r="I104" i="58" s="1"/>
  <c r="J76" i="59"/>
  <c r="J104" i="58" s="1"/>
  <c r="K76" i="59"/>
  <c r="K104" i="58" s="1"/>
  <c r="L76" i="59"/>
  <c r="L104" i="58" s="1"/>
  <c r="M76" i="59"/>
  <c r="M104" i="58" s="1"/>
  <c r="N76" i="59"/>
  <c r="N104" i="58" s="1"/>
  <c r="O76" i="59"/>
  <c r="O104" i="58" s="1"/>
  <c r="A77" i="59"/>
  <c r="A106" i="58" s="1"/>
  <c r="B77" i="59"/>
  <c r="B106" i="58" s="1"/>
  <c r="C77" i="59"/>
  <c r="C106" i="58" s="1"/>
  <c r="D77" i="59"/>
  <c r="D106" i="58" s="1"/>
  <c r="E77" i="59"/>
  <c r="E106" i="58" s="1"/>
  <c r="F77" i="59"/>
  <c r="F106" i="58" s="1"/>
  <c r="G77" i="59"/>
  <c r="G106" i="58" s="1"/>
  <c r="H77" i="59"/>
  <c r="H106" i="58" s="1"/>
  <c r="I77" i="59"/>
  <c r="I106" i="58" s="1"/>
  <c r="J77" i="59"/>
  <c r="J106" i="58" s="1"/>
  <c r="K77" i="59"/>
  <c r="K106" i="58" s="1"/>
  <c r="L77" i="59"/>
  <c r="L106" i="58" s="1"/>
  <c r="M77" i="59"/>
  <c r="M106" i="58" s="1"/>
  <c r="N77" i="59"/>
  <c r="N106" i="58" s="1"/>
  <c r="O77" i="59"/>
  <c r="O106" i="58" s="1"/>
  <c r="A78" i="59"/>
  <c r="A107" i="58" s="1"/>
  <c r="B78" i="59"/>
  <c r="B107" i="58" s="1"/>
  <c r="C78" i="59"/>
  <c r="C107" i="58" s="1"/>
  <c r="D78" i="59"/>
  <c r="D107" i="58" s="1"/>
  <c r="E78" i="59"/>
  <c r="E107" i="58" s="1"/>
  <c r="F78" i="59"/>
  <c r="F107" i="58" s="1"/>
  <c r="G78" i="59"/>
  <c r="G107" i="58" s="1"/>
  <c r="H78" i="59"/>
  <c r="H107" i="58" s="1"/>
  <c r="I78" i="59"/>
  <c r="I107" i="58" s="1"/>
  <c r="J78" i="59"/>
  <c r="J107" i="58" s="1"/>
  <c r="K78" i="59"/>
  <c r="K107" i="58" s="1"/>
  <c r="L78" i="59"/>
  <c r="L107" i="58" s="1"/>
  <c r="M78" i="59"/>
  <c r="M107" i="58" s="1"/>
  <c r="N78" i="59"/>
  <c r="N107" i="58" s="1"/>
  <c r="O78" i="59"/>
  <c r="O107" i="58" s="1"/>
  <c r="A79" i="59"/>
  <c r="A109" i="58" s="1"/>
  <c r="B79" i="59"/>
  <c r="B109" i="58" s="1"/>
  <c r="C79" i="59"/>
  <c r="C109" i="58" s="1"/>
  <c r="D79" i="59"/>
  <c r="D109" i="58" s="1"/>
  <c r="E79" i="59"/>
  <c r="E109" i="58" s="1"/>
  <c r="F79" i="59"/>
  <c r="F109" i="58" s="1"/>
  <c r="G79" i="59"/>
  <c r="G109" i="58" s="1"/>
  <c r="H79" i="59"/>
  <c r="H109" i="58" s="1"/>
  <c r="I79" i="59"/>
  <c r="I109" i="58" s="1"/>
  <c r="J79" i="59"/>
  <c r="J109" i="58" s="1"/>
  <c r="K79" i="59"/>
  <c r="K109" i="58" s="1"/>
  <c r="L79" i="59"/>
  <c r="L109" i="58" s="1"/>
  <c r="M79" i="59"/>
  <c r="M109" i="58" s="1"/>
  <c r="N79" i="59"/>
  <c r="N109" i="58" s="1"/>
  <c r="O79" i="59"/>
  <c r="O109" i="58" s="1"/>
  <c r="A80" i="59"/>
  <c r="A110" i="58" s="1"/>
  <c r="B80" i="59"/>
  <c r="B110" i="58" s="1"/>
  <c r="C80" i="59"/>
  <c r="C110" i="58" s="1"/>
  <c r="C111" i="58" s="1"/>
  <c r="D39" i="55" s="1"/>
  <c r="D80" i="59"/>
  <c r="D110" i="58" s="1"/>
  <c r="E80" i="59"/>
  <c r="E110" i="58" s="1"/>
  <c r="F80" i="59"/>
  <c r="F110" i="58" s="1"/>
  <c r="G80" i="59"/>
  <c r="G110" i="58" s="1"/>
  <c r="H80" i="59"/>
  <c r="H110" i="58" s="1"/>
  <c r="I80" i="59"/>
  <c r="I110" i="58" s="1"/>
  <c r="J80" i="59"/>
  <c r="J110" i="58" s="1"/>
  <c r="K80" i="59"/>
  <c r="K110" i="58" s="1"/>
  <c r="L80" i="59"/>
  <c r="L110" i="58" s="1"/>
  <c r="M80" i="59"/>
  <c r="M110" i="58" s="1"/>
  <c r="N80" i="59"/>
  <c r="N110" i="58" s="1"/>
  <c r="O80" i="59"/>
  <c r="O110" i="58" s="1"/>
  <c r="A81" i="59"/>
  <c r="A112" i="58" s="1"/>
  <c r="B81" i="59"/>
  <c r="B112" i="58" s="1"/>
  <c r="C81" i="59"/>
  <c r="C112" i="58" s="1"/>
  <c r="D81" i="59"/>
  <c r="D112" i="58" s="1"/>
  <c r="E81" i="59"/>
  <c r="E112" i="58" s="1"/>
  <c r="F81" i="59"/>
  <c r="F112" i="58" s="1"/>
  <c r="G81" i="59"/>
  <c r="G112" i="58" s="1"/>
  <c r="H81" i="59"/>
  <c r="H112" i="58" s="1"/>
  <c r="I81" i="59"/>
  <c r="I112" i="58" s="1"/>
  <c r="J81" i="59"/>
  <c r="J112" i="58" s="1"/>
  <c r="K81" i="59"/>
  <c r="K112" i="58" s="1"/>
  <c r="L81" i="59"/>
  <c r="L112" i="58" s="1"/>
  <c r="M81" i="59"/>
  <c r="M112" i="58" s="1"/>
  <c r="N81" i="59"/>
  <c r="N112" i="58" s="1"/>
  <c r="O81" i="59"/>
  <c r="O112" i="58" s="1"/>
  <c r="A82" i="59"/>
  <c r="A113" i="58" s="1"/>
  <c r="B82" i="59"/>
  <c r="B113" i="58" s="1"/>
  <c r="C82" i="59"/>
  <c r="C113" i="58" s="1"/>
  <c r="D82" i="59"/>
  <c r="D113" i="58" s="1"/>
  <c r="E82" i="59"/>
  <c r="E113" i="58" s="1"/>
  <c r="F82" i="59"/>
  <c r="F113" i="58" s="1"/>
  <c r="G82" i="59"/>
  <c r="G113" i="58" s="1"/>
  <c r="H82" i="59"/>
  <c r="H113" i="58" s="1"/>
  <c r="I82" i="59"/>
  <c r="I113" i="58" s="1"/>
  <c r="J82" i="59"/>
  <c r="J113" i="58" s="1"/>
  <c r="K82" i="59"/>
  <c r="K113" i="58" s="1"/>
  <c r="L82" i="59"/>
  <c r="L113" i="58" s="1"/>
  <c r="M82" i="59"/>
  <c r="M113" i="58" s="1"/>
  <c r="N82" i="59"/>
  <c r="N113" i="58" s="1"/>
  <c r="O82" i="59"/>
  <c r="O113" i="58" s="1"/>
  <c r="A83" i="59"/>
  <c r="A115" i="58" s="1"/>
  <c r="B83" i="59"/>
  <c r="B115" i="58" s="1"/>
  <c r="C83" i="59"/>
  <c r="C115" i="58" s="1"/>
  <c r="D83" i="59"/>
  <c r="D115" i="58" s="1"/>
  <c r="E83" i="59"/>
  <c r="E115" i="58" s="1"/>
  <c r="F83" i="59"/>
  <c r="F115" i="58" s="1"/>
  <c r="G83" i="59"/>
  <c r="G115" i="58" s="1"/>
  <c r="H83" i="59"/>
  <c r="H115" i="58" s="1"/>
  <c r="I83" i="59"/>
  <c r="I115" i="58" s="1"/>
  <c r="J83" i="59"/>
  <c r="J115" i="58" s="1"/>
  <c r="K83" i="59"/>
  <c r="K115" i="58" s="1"/>
  <c r="L83" i="59"/>
  <c r="L115" i="58" s="1"/>
  <c r="M83" i="59"/>
  <c r="M115" i="58" s="1"/>
  <c r="N83" i="59"/>
  <c r="N115" i="58" s="1"/>
  <c r="O83" i="59"/>
  <c r="O115" i="58" s="1"/>
  <c r="A84" i="59"/>
  <c r="A116" i="58" s="1"/>
  <c r="B84" i="59"/>
  <c r="B116" i="58" s="1"/>
  <c r="C84" i="59"/>
  <c r="C116" i="58" s="1"/>
  <c r="C117" i="58" s="1"/>
  <c r="D41" i="55" s="1"/>
  <c r="D84" i="59"/>
  <c r="D116" i="58" s="1"/>
  <c r="E84" i="59"/>
  <c r="E116" i="58" s="1"/>
  <c r="F84" i="59"/>
  <c r="F116" i="58" s="1"/>
  <c r="G84" i="59"/>
  <c r="G116" i="58" s="1"/>
  <c r="H84" i="59"/>
  <c r="H116" i="58" s="1"/>
  <c r="I84" i="59"/>
  <c r="I116" i="58" s="1"/>
  <c r="J84" i="59"/>
  <c r="J116" i="58" s="1"/>
  <c r="K84" i="59"/>
  <c r="K116" i="58" s="1"/>
  <c r="L84" i="59"/>
  <c r="L116" i="58"/>
  <c r="M84" i="59"/>
  <c r="M116" i="58" s="1"/>
  <c r="N84" i="59"/>
  <c r="N116" i="58" s="1"/>
  <c r="O84" i="59"/>
  <c r="O116" i="58" s="1"/>
  <c r="A85" i="59"/>
  <c r="A118" i="58" s="1"/>
  <c r="B85" i="59"/>
  <c r="B118" i="58" s="1"/>
  <c r="C85" i="59"/>
  <c r="C118" i="58" s="1"/>
  <c r="D85" i="59"/>
  <c r="D118" i="58" s="1"/>
  <c r="E85" i="59"/>
  <c r="E118" i="58" s="1"/>
  <c r="F85" i="59"/>
  <c r="F118" i="58" s="1"/>
  <c r="G85" i="59"/>
  <c r="G118" i="58" s="1"/>
  <c r="H85" i="59"/>
  <c r="H118" i="58" s="1"/>
  <c r="I85" i="59"/>
  <c r="I118" i="58" s="1"/>
  <c r="J85" i="59"/>
  <c r="J118" i="58" s="1"/>
  <c r="K85" i="59"/>
  <c r="K118" i="58" s="1"/>
  <c r="L85" i="59"/>
  <c r="L118" i="58" s="1"/>
  <c r="M85" i="59"/>
  <c r="M118" i="58" s="1"/>
  <c r="N85" i="59"/>
  <c r="N118" i="58" s="1"/>
  <c r="O85" i="59"/>
  <c r="O118" i="58" s="1"/>
  <c r="A86" i="59"/>
  <c r="A119" i="58" s="1"/>
  <c r="B86" i="59"/>
  <c r="B119" i="58" s="1"/>
  <c r="C86" i="59"/>
  <c r="C119" i="58" s="1"/>
  <c r="D86" i="59"/>
  <c r="D119" i="58" s="1"/>
  <c r="E86" i="59"/>
  <c r="E119" i="58" s="1"/>
  <c r="F86" i="59"/>
  <c r="F119" i="58" s="1"/>
  <c r="G86" i="59"/>
  <c r="G119" i="58" s="1"/>
  <c r="H86" i="59"/>
  <c r="H119" i="58" s="1"/>
  <c r="I86" i="59"/>
  <c r="I119" i="58" s="1"/>
  <c r="J86" i="59"/>
  <c r="J119" i="58" s="1"/>
  <c r="K86" i="59"/>
  <c r="K119" i="58" s="1"/>
  <c r="L86" i="59"/>
  <c r="L119" i="58" s="1"/>
  <c r="M86" i="59"/>
  <c r="M119" i="58" s="1"/>
  <c r="N86" i="59"/>
  <c r="N119" i="58" s="1"/>
  <c r="O86" i="59"/>
  <c r="O119" i="58" s="1"/>
  <c r="A87" i="59"/>
  <c r="A121" i="58" s="1"/>
  <c r="B87" i="59"/>
  <c r="B121" i="58" s="1"/>
  <c r="C87" i="59"/>
  <c r="C121" i="58" s="1"/>
  <c r="D87" i="59"/>
  <c r="D121" i="58" s="1"/>
  <c r="E87" i="59"/>
  <c r="E121" i="58" s="1"/>
  <c r="F87" i="59"/>
  <c r="F121" i="58" s="1"/>
  <c r="G87" i="59"/>
  <c r="G121" i="58" s="1"/>
  <c r="H87" i="59"/>
  <c r="H121" i="58" s="1"/>
  <c r="I87" i="59"/>
  <c r="I121" i="58" s="1"/>
  <c r="J87" i="59"/>
  <c r="J121" i="58" s="1"/>
  <c r="K87" i="59"/>
  <c r="K121" i="58" s="1"/>
  <c r="L87" i="59"/>
  <c r="L121" i="58" s="1"/>
  <c r="M87" i="59"/>
  <c r="M121" i="58" s="1"/>
  <c r="N87" i="59"/>
  <c r="N121" i="58" s="1"/>
  <c r="O87" i="59"/>
  <c r="O121" i="58" s="1"/>
  <c r="A88" i="59"/>
  <c r="A122" i="58" s="1"/>
  <c r="B88" i="59"/>
  <c r="B122" i="58" s="1"/>
  <c r="C88" i="59"/>
  <c r="C122" i="58" s="1"/>
  <c r="D88" i="59"/>
  <c r="D122" i="58" s="1"/>
  <c r="E88" i="59"/>
  <c r="E122" i="58" s="1"/>
  <c r="F88" i="59"/>
  <c r="F122" i="58" s="1"/>
  <c r="G88" i="59"/>
  <c r="G122" i="58" s="1"/>
  <c r="H88" i="59"/>
  <c r="H122" i="58" s="1"/>
  <c r="I88" i="59"/>
  <c r="I122" i="58" s="1"/>
  <c r="J88" i="59"/>
  <c r="J122" i="58" s="1"/>
  <c r="K88" i="59"/>
  <c r="K122" i="58" s="1"/>
  <c r="L88" i="59"/>
  <c r="L122" i="58" s="1"/>
  <c r="M88" i="59"/>
  <c r="M122" i="58" s="1"/>
  <c r="N88" i="59"/>
  <c r="N122" i="58" s="1"/>
  <c r="O88" i="59"/>
  <c r="O122" i="58" s="1"/>
  <c r="A89" i="59"/>
  <c r="A124" i="58" s="1"/>
  <c r="B89" i="59"/>
  <c r="B124" i="58" s="1"/>
  <c r="C89" i="59"/>
  <c r="C124" i="58" s="1"/>
  <c r="D89" i="59"/>
  <c r="D124" i="58" s="1"/>
  <c r="E89" i="59"/>
  <c r="E124" i="58" s="1"/>
  <c r="F89" i="59"/>
  <c r="F124" i="58" s="1"/>
  <c r="G89" i="59"/>
  <c r="G124" i="58" s="1"/>
  <c r="H89" i="59"/>
  <c r="H124" i="58" s="1"/>
  <c r="I89" i="59"/>
  <c r="I124" i="58"/>
  <c r="J89" i="59"/>
  <c r="J124" i="58" s="1"/>
  <c r="K89" i="59"/>
  <c r="K124" i="58" s="1"/>
  <c r="L89" i="59"/>
  <c r="L124" i="58" s="1"/>
  <c r="M89" i="59"/>
  <c r="M124" i="58" s="1"/>
  <c r="N89" i="59"/>
  <c r="N124" i="58" s="1"/>
  <c r="O89" i="59"/>
  <c r="O124" i="58" s="1"/>
  <c r="A90" i="59"/>
  <c r="A125" i="58" s="1"/>
  <c r="B90" i="59"/>
  <c r="B125" i="58" s="1"/>
  <c r="C90" i="59"/>
  <c r="C125" i="58" s="1"/>
  <c r="D90" i="59"/>
  <c r="D125" i="58" s="1"/>
  <c r="E90" i="59"/>
  <c r="E125" i="58" s="1"/>
  <c r="F90" i="59"/>
  <c r="F125" i="58" s="1"/>
  <c r="G90" i="59"/>
  <c r="G125" i="58" s="1"/>
  <c r="H90" i="59"/>
  <c r="H125" i="58" s="1"/>
  <c r="I90" i="59"/>
  <c r="I125" i="58" s="1"/>
  <c r="J90" i="59"/>
  <c r="J125" i="58" s="1"/>
  <c r="K90" i="59"/>
  <c r="K125" i="58" s="1"/>
  <c r="L90" i="59"/>
  <c r="L125" i="58" s="1"/>
  <c r="M90" i="59"/>
  <c r="M125" i="58" s="1"/>
  <c r="N90" i="59"/>
  <c r="N125" i="58" s="1"/>
  <c r="O90" i="59"/>
  <c r="O125" i="58" s="1"/>
  <c r="A91" i="59"/>
  <c r="A127" i="58" s="1"/>
  <c r="B91" i="59"/>
  <c r="B127" i="58" s="1"/>
  <c r="C91" i="59"/>
  <c r="C127" i="58" s="1"/>
  <c r="D91" i="59"/>
  <c r="D127" i="58" s="1"/>
  <c r="E91" i="59"/>
  <c r="E127" i="58" s="1"/>
  <c r="F91" i="59"/>
  <c r="F127" i="58" s="1"/>
  <c r="G91" i="59"/>
  <c r="G127" i="58" s="1"/>
  <c r="H91" i="59"/>
  <c r="H127" i="58" s="1"/>
  <c r="I91" i="59"/>
  <c r="I127" i="58" s="1"/>
  <c r="J91" i="59"/>
  <c r="J127" i="58" s="1"/>
  <c r="K91" i="59"/>
  <c r="K127" i="58" s="1"/>
  <c r="L91" i="59"/>
  <c r="L127" i="58" s="1"/>
  <c r="M91" i="59"/>
  <c r="M127" i="58" s="1"/>
  <c r="N91" i="59"/>
  <c r="N127" i="58" s="1"/>
  <c r="O91" i="59"/>
  <c r="O127" i="58" s="1"/>
  <c r="A92" i="59"/>
  <c r="A128" i="58" s="1"/>
  <c r="B92" i="59"/>
  <c r="B128" i="58" s="1"/>
  <c r="C92" i="59"/>
  <c r="C128" i="58" s="1"/>
  <c r="D92" i="59"/>
  <c r="D128" i="58" s="1"/>
  <c r="E92" i="59"/>
  <c r="E128" i="58" s="1"/>
  <c r="F92" i="59"/>
  <c r="F128" i="58" s="1"/>
  <c r="G92" i="59"/>
  <c r="G128" i="58" s="1"/>
  <c r="H92" i="59"/>
  <c r="H128" i="58" s="1"/>
  <c r="I92" i="59"/>
  <c r="I128" i="58" s="1"/>
  <c r="J92" i="59"/>
  <c r="J128" i="58" s="1"/>
  <c r="J129" i="58" s="1"/>
  <c r="K45" i="55" s="1"/>
  <c r="K92" i="59"/>
  <c r="K128" i="58" s="1"/>
  <c r="L92" i="59"/>
  <c r="L128" i="58" s="1"/>
  <c r="M92" i="59"/>
  <c r="M128" i="58" s="1"/>
  <c r="N92" i="59"/>
  <c r="N128" i="58" s="1"/>
  <c r="O92" i="59"/>
  <c r="O128" i="58" s="1"/>
  <c r="A93" i="59"/>
  <c r="A130" i="58" s="1"/>
  <c r="B93" i="59"/>
  <c r="B130" i="58" s="1"/>
  <c r="C93" i="59"/>
  <c r="C130" i="58" s="1"/>
  <c r="D93" i="59"/>
  <c r="D130" i="58" s="1"/>
  <c r="E93" i="59"/>
  <c r="E130" i="58" s="1"/>
  <c r="F93" i="59"/>
  <c r="F130" i="58" s="1"/>
  <c r="G93" i="59"/>
  <c r="G130" i="58" s="1"/>
  <c r="H93" i="59"/>
  <c r="H130" i="58" s="1"/>
  <c r="I93" i="59"/>
  <c r="I130" i="58" s="1"/>
  <c r="J93" i="59"/>
  <c r="J130" i="58" s="1"/>
  <c r="K93" i="59"/>
  <c r="K130" i="58"/>
  <c r="L93" i="59"/>
  <c r="L130" i="58" s="1"/>
  <c r="M93" i="59"/>
  <c r="M130" i="58" s="1"/>
  <c r="N93" i="59"/>
  <c r="N130" i="58" s="1"/>
  <c r="O93" i="59"/>
  <c r="O130" i="58" s="1"/>
  <c r="A94" i="59"/>
  <c r="A131" i="58" s="1"/>
  <c r="B94" i="59"/>
  <c r="B131" i="58" s="1"/>
  <c r="C94" i="59"/>
  <c r="C131" i="58" s="1"/>
  <c r="C132" i="58" s="1"/>
  <c r="D46" i="55" s="1"/>
  <c r="D94" i="59"/>
  <c r="D131" i="58" s="1"/>
  <c r="E94" i="59"/>
  <c r="E131" i="58" s="1"/>
  <c r="F94" i="59"/>
  <c r="F131" i="58" s="1"/>
  <c r="G94" i="59"/>
  <c r="G131" i="58" s="1"/>
  <c r="H94" i="59"/>
  <c r="H131" i="58" s="1"/>
  <c r="I94" i="59"/>
  <c r="I131" i="58" s="1"/>
  <c r="J94" i="59"/>
  <c r="J131" i="58" s="1"/>
  <c r="K94" i="59"/>
  <c r="K131" i="58" s="1"/>
  <c r="L94" i="59"/>
  <c r="L131" i="58" s="1"/>
  <c r="M94" i="59"/>
  <c r="M131" i="58" s="1"/>
  <c r="N94" i="59"/>
  <c r="N131" i="58" s="1"/>
  <c r="O94" i="59"/>
  <c r="O131" i="58" s="1"/>
  <c r="A95" i="59"/>
  <c r="A133" i="58" s="1"/>
  <c r="B95" i="59"/>
  <c r="B133" i="58" s="1"/>
  <c r="C95" i="59"/>
  <c r="C133" i="58" s="1"/>
  <c r="D95" i="59"/>
  <c r="D133" i="58" s="1"/>
  <c r="E95" i="59"/>
  <c r="E133" i="58" s="1"/>
  <c r="F95" i="59"/>
  <c r="F133" i="58" s="1"/>
  <c r="G95" i="59"/>
  <c r="G133" i="58" s="1"/>
  <c r="H95" i="59"/>
  <c r="H133" i="58" s="1"/>
  <c r="I95" i="59"/>
  <c r="I133" i="58" s="1"/>
  <c r="J95" i="59"/>
  <c r="J133" i="58" s="1"/>
  <c r="K95" i="59"/>
  <c r="K133" i="58" s="1"/>
  <c r="L95" i="59"/>
  <c r="L133" i="58" s="1"/>
  <c r="M95" i="59"/>
  <c r="M133" i="58" s="1"/>
  <c r="N95" i="59"/>
  <c r="N133" i="58" s="1"/>
  <c r="O95" i="59"/>
  <c r="O133" i="58" s="1"/>
  <c r="A96" i="59"/>
  <c r="A134" i="58" s="1"/>
  <c r="B96" i="59"/>
  <c r="B134" i="58" s="1"/>
  <c r="C96" i="59"/>
  <c r="C134" i="58" s="1"/>
  <c r="D96" i="59"/>
  <c r="D134" i="58" s="1"/>
  <c r="D135" i="58" s="1"/>
  <c r="E47" i="55" s="1"/>
  <c r="E96" i="59"/>
  <c r="E134" i="58" s="1"/>
  <c r="F96" i="59"/>
  <c r="F134" i="58" s="1"/>
  <c r="G96" i="59"/>
  <c r="G134" i="58" s="1"/>
  <c r="H96" i="59"/>
  <c r="H134" i="58" s="1"/>
  <c r="I96" i="59"/>
  <c r="I134" i="58" s="1"/>
  <c r="J96" i="59"/>
  <c r="J134" i="58" s="1"/>
  <c r="J135" i="58" s="1"/>
  <c r="K47" i="55" s="1"/>
  <c r="K96" i="59"/>
  <c r="K134" i="58" s="1"/>
  <c r="L96" i="59"/>
  <c r="L134" i="58" s="1"/>
  <c r="M96" i="59"/>
  <c r="M134" i="58" s="1"/>
  <c r="N96" i="59"/>
  <c r="N134" i="58" s="1"/>
  <c r="O96" i="59"/>
  <c r="O134" i="58" s="1"/>
  <c r="A97" i="59"/>
  <c r="A136" i="58" s="1"/>
  <c r="B97" i="59"/>
  <c r="B136" i="58" s="1"/>
  <c r="C97" i="59"/>
  <c r="C136" i="58" s="1"/>
  <c r="D97" i="59"/>
  <c r="D136" i="58" s="1"/>
  <c r="E97" i="59"/>
  <c r="E136" i="58" s="1"/>
  <c r="F97" i="59"/>
  <c r="F136" i="58" s="1"/>
  <c r="G97" i="59"/>
  <c r="G136" i="58" s="1"/>
  <c r="H97" i="59"/>
  <c r="H136" i="58" s="1"/>
  <c r="I97" i="59"/>
  <c r="I136" i="58" s="1"/>
  <c r="J97" i="59"/>
  <c r="J136" i="58" s="1"/>
  <c r="K97" i="59"/>
  <c r="K136" i="58" s="1"/>
  <c r="L97" i="59"/>
  <c r="L136" i="58" s="1"/>
  <c r="M97" i="59"/>
  <c r="M136" i="58" s="1"/>
  <c r="N97" i="59"/>
  <c r="N136" i="58" s="1"/>
  <c r="O97" i="59"/>
  <c r="O136" i="58" s="1"/>
  <c r="A98" i="59"/>
  <c r="A137" i="58" s="1"/>
  <c r="B98" i="59"/>
  <c r="B137" i="58" s="1"/>
  <c r="C98" i="59"/>
  <c r="C137" i="58" s="1"/>
  <c r="D98" i="59"/>
  <c r="D137" i="58" s="1"/>
  <c r="E98" i="59"/>
  <c r="E137" i="58" s="1"/>
  <c r="F98" i="59"/>
  <c r="F137" i="58" s="1"/>
  <c r="G98" i="59"/>
  <c r="G137" i="58" s="1"/>
  <c r="H98" i="59"/>
  <c r="H137" i="58" s="1"/>
  <c r="I98" i="59"/>
  <c r="I137" i="58" s="1"/>
  <c r="J98" i="59"/>
  <c r="J137" i="58" s="1"/>
  <c r="J138" i="58" s="1"/>
  <c r="K48" i="55" s="1"/>
  <c r="K98" i="59"/>
  <c r="K137" i="58" s="1"/>
  <c r="L98" i="59"/>
  <c r="L137" i="58" s="1"/>
  <c r="M98" i="59"/>
  <c r="M137" i="58" s="1"/>
  <c r="N98" i="59"/>
  <c r="N137" i="58" s="1"/>
  <c r="O98" i="59"/>
  <c r="O137" i="58" s="1"/>
  <c r="A99" i="59"/>
  <c r="A139" i="58" s="1"/>
  <c r="B99" i="59"/>
  <c r="B139" i="58" s="1"/>
  <c r="C99" i="59"/>
  <c r="C139" i="58" s="1"/>
  <c r="D99" i="59"/>
  <c r="D139" i="58" s="1"/>
  <c r="E99" i="59"/>
  <c r="E139" i="58" s="1"/>
  <c r="F99" i="59"/>
  <c r="F139" i="58" s="1"/>
  <c r="G99" i="59"/>
  <c r="G139" i="58" s="1"/>
  <c r="H99" i="59"/>
  <c r="H139" i="58" s="1"/>
  <c r="I99" i="59"/>
  <c r="I139" i="58" s="1"/>
  <c r="J99" i="59"/>
  <c r="J139" i="58" s="1"/>
  <c r="K99" i="59"/>
  <c r="K139" i="58" s="1"/>
  <c r="L99" i="59"/>
  <c r="L139" i="58" s="1"/>
  <c r="M99" i="59"/>
  <c r="M139" i="58" s="1"/>
  <c r="N99" i="59"/>
  <c r="N139" i="58" s="1"/>
  <c r="O99" i="59"/>
  <c r="O139" i="58" s="1"/>
  <c r="A100" i="59"/>
  <c r="A140" i="58" s="1"/>
  <c r="B100" i="59"/>
  <c r="B140" i="58" s="1"/>
  <c r="C100" i="59"/>
  <c r="C140" i="58" s="1"/>
  <c r="D100" i="59"/>
  <c r="D140" i="58" s="1"/>
  <c r="E100" i="59"/>
  <c r="E140" i="58" s="1"/>
  <c r="F100" i="59"/>
  <c r="F140" i="58" s="1"/>
  <c r="G100" i="59"/>
  <c r="G140" i="58" s="1"/>
  <c r="H100" i="59"/>
  <c r="H140" i="58" s="1"/>
  <c r="I100" i="59"/>
  <c r="I140" i="58" s="1"/>
  <c r="J100" i="59"/>
  <c r="J140" i="58" s="1"/>
  <c r="K100" i="59"/>
  <c r="K140" i="58" s="1"/>
  <c r="L100" i="59"/>
  <c r="L140" i="58" s="1"/>
  <c r="M100" i="59"/>
  <c r="M140" i="58" s="1"/>
  <c r="N100" i="59"/>
  <c r="N140" i="58" s="1"/>
  <c r="O100" i="59"/>
  <c r="O140" i="58" s="1"/>
  <c r="A101" i="59"/>
  <c r="A142" i="58" s="1"/>
  <c r="B101" i="59"/>
  <c r="B142" i="58" s="1"/>
  <c r="C101" i="59"/>
  <c r="C142" i="58" s="1"/>
  <c r="D101" i="59"/>
  <c r="D142" i="58" s="1"/>
  <c r="E101" i="59"/>
  <c r="E142" i="58" s="1"/>
  <c r="F101" i="59"/>
  <c r="F142" i="58" s="1"/>
  <c r="G101" i="59"/>
  <c r="G142" i="58" s="1"/>
  <c r="H101" i="59"/>
  <c r="H142" i="58" s="1"/>
  <c r="I101" i="59"/>
  <c r="I142" i="58" s="1"/>
  <c r="J101" i="59"/>
  <c r="J142" i="58" s="1"/>
  <c r="K101" i="59"/>
  <c r="K142" i="58" s="1"/>
  <c r="L101" i="59"/>
  <c r="L142" i="58" s="1"/>
  <c r="M101" i="59"/>
  <c r="M142" i="58" s="1"/>
  <c r="N101" i="59"/>
  <c r="N142" i="58" s="1"/>
  <c r="O101" i="59"/>
  <c r="O142" i="58" s="1"/>
  <c r="A102" i="59"/>
  <c r="A143" i="58" s="1"/>
  <c r="B102" i="59"/>
  <c r="B143" i="58" s="1"/>
  <c r="C102" i="59"/>
  <c r="C143" i="58" s="1"/>
  <c r="D102" i="59"/>
  <c r="D143" i="58" s="1"/>
  <c r="E102" i="59"/>
  <c r="E143" i="58" s="1"/>
  <c r="F102" i="59"/>
  <c r="F143" i="58" s="1"/>
  <c r="G102" i="59"/>
  <c r="G143" i="58" s="1"/>
  <c r="H102" i="59"/>
  <c r="H143" i="58" s="1"/>
  <c r="I102" i="59"/>
  <c r="I143" i="58" s="1"/>
  <c r="J102" i="59"/>
  <c r="J143" i="58" s="1"/>
  <c r="K102" i="59"/>
  <c r="K143" i="58" s="1"/>
  <c r="L102" i="59"/>
  <c r="L143" i="58" s="1"/>
  <c r="M102" i="59"/>
  <c r="M143" i="58" s="1"/>
  <c r="N102" i="59"/>
  <c r="N143" i="58" s="1"/>
  <c r="O102" i="59"/>
  <c r="O143" i="58" s="1"/>
  <c r="A103" i="59"/>
  <c r="A145" i="58" s="1"/>
  <c r="B103" i="59"/>
  <c r="B145" i="58" s="1"/>
  <c r="C103" i="59"/>
  <c r="C145" i="58" s="1"/>
  <c r="D103" i="59"/>
  <c r="D145" i="58" s="1"/>
  <c r="E103" i="59"/>
  <c r="E145" i="58" s="1"/>
  <c r="F103" i="59"/>
  <c r="F145" i="58" s="1"/>
  <c r="G103" i="59"/>
  <c r="G145" i="58" s="1"/>
  <c r="H103" i="59"/>
  <c r="H145" i="58" s="1"/>
  <c r="I103" i="59"/>
  <c r="I145" i="58" s="1"/>
  <c r="J103" i="59"/>
  <c r="J145" i="58" s="1"/>
  <c r="K103" i="59"/>
  <c r="K145" i="58" s="1"/>
  <c r="L103" i="59"/>
  <c r="L145" i="58" s="1"/>
  <c r="M103" i="59"/>
  <c r="M145" i="58" s="1"/>
  <c r="N103" i="59"/>
  <c r="N145" i="58" s="1"/>
  <c r="O103" i="59"/>
  <c r="O145" i="58" s="1"/>
  <c r="A104" i="59"/>
  <c r="A146" i="58" s="1"/>
  <c r="B104" i="59"/>
  <c r="B146" i="58" s="1"/>
  <c r="C104" i="59"/>
  <c r="C146" i="58" s="1"/>
  <c r="D104" i="59"/>
  <c r="D146" i="58" s="1"/>
  <c r="D147" i="58" s="1"/>
  <c r="E51" i="55" s="1"/>
  <c r="E104" i="59"/>
  <c r="E146" i="58" s="1"/>
  <c r="F104" i="59"/>
  <c r="F146" i="58" s="1"/>
  <c r="G104" i="59"/>
  <c r="G146" i="58" s="1"/>
  <c r="H104" i="59"/>
  <c r="H146" i="58" s="1"/>
  <c r="I104" i="59"/>
  <c r="I146" i="58" s="1"/>
  <c r="J104" i="59"/>
  <c r="J146" i="58" s="1"/>
  <c r="K104" i="59"/>
  <c r="K146" i="58" s="1"/>
  <c r="L104" i="59"/>
  <c r="L146" i="58" s="1"/>
  <c r="M104" i="59"/>
  <c r="M146" i="58" s="1"/>
  <c r="N104" i="59"/>
  <c r="N146" i="58" s="1"/>
  <c r="O104" i="59"/>
  <c r="O146" i="58" s="1"/>
  <c r="A105" i="59"/>
  <c r="A148" i="58" s="1"/>
  <c r="B105" i="59"/>
  <c r="B148" i="58" s="1"/>
  <c r="C105" i="59"/>
  <c r="C148" i="58" s="1"/>
  <c r="D105" i="59"/>
  <c r="D148" i="58" s="1"/>
  <c r="E105" i="59"/>
  <c r="E148" i="58" s="1"/>
  <c r="F105" i="59"/>
  <c r="F148" i="58" s="1"/>
  <c r="G105" i="59"/>
  <c r="G148" i="58" s="1"/>
  <c r="H105" i="59"/>
  <c r="H148" i="58" s="1"/>
  <c r="I105" i="59"/>
  <c r="I148" i="58" s="1"/>
  <c r="J105" i="59"/>
  <c r="J148" i="58" s="1"/>
  <c r="K105" i="59"/>
  <c r="K148" i="58" s="1"/>
  <c r="L105" i="59"/>
  <c r="L148" i="58" s="1"/>
  <c r="M105" i="59"/>
  <c r="M148" i="58" s="1"/>
  <c r="N105" i="59"/>
  <c r="N148" i="58" s="1"/>
  <c r="O105" i="59"/>
  <c r="O148" i="58" s="1"/>
  <c r="A106" i="59"/>
  <c r="A149" i="58" s="1"/>
  <c r="B106" i="59"/>
  <c r="B149" i="58" s="1"/>
  <c r="C106" i="59"/>
  <c r="C149" i="58" s="1"/>
  <c r="D106" i="59"/>
  <c r="D149" i="58" s="1"/>
  <c r="E106" i="59"/>
  <c r="E149" i="58" s="1"/>
  <c r="F106" i="59"/>
  <c r="F149" i="58" s="1"/>
  <c r="G106" i="59"/>
  <c r="G149" i="58" s="1"/>
  <c r="H106" i="59"/>
  <c r="H149" i="58" s="1"/>
  <c r="I106" i="59"/>
  <c r="I149" i="58" s="1"/>
  <c r="J106" i="59"/>
  <c r="J149" i="58" s="1"/>
  <c r="J150" i="58" s="1"/>
  <c r="K52" i="55" s="1"/>
  <c r="K106" i="59"/>
  <c r="K149" i="58" s="1"/>
  <c r="L106" i="59"/>
  <c r="L149" i="58" s="1"/>
  <c r="M106" i="59"/>
  <c r="M149" i="58" s="1"/>
  <c r="N106" i="59"/>
  <c r="N149" i="58" s="1"/>
  <c r="O106" i="59"/>
  <c r="O149" i="58" s="1"/>
  <c r="A107" i="59"/>
  <c r="A151" i="58" s="1"/>
  <c r="B107" i="59"/>
  <c r="B151" i="58" s="1"/>
  <c r="C107" i="59"/>
  <c r="C151" i="58" s="1"/>
  <c r="D107" i="59"/>
  <c r="D151" i="58" s="1"/>
  <c r="E107" i="59"/>
  <c r="E151" i="58" s="1"/>
  <c r="F107" i="59"/>
  <c r="F151" i="58" s="1"/>
  <c r="G107" i="59"/>
  <c r="G151" i="58" s="1"/>
  <c r="H107" i="59"/>
  <c r="H151" i="58" s="1"/>
  <c r="I107" i="59"/>
  <c r="I151" i="58" s="1"/>
  <c r="J107" i="59"/>
  <c r="J151" i="58" s="1"/>
  <c r="K107" i="59"/>
  <c r="K151" i="58" s="1"/>
  <c r="L107" i="59"/>
  <c r="L151" i="58" s="1"/>
  <c r="M107" i="59"/>
  <c r="M151" i="58" s="1"/>
  <c r="N107" i="59"/>
  <c r="N151" i="58" s="1"/>
  <c r="O107" i="59"/>
  <c r="O151" i="58" s="1"/>
  <c r="A108" i="59"/>
  <c r="A152" i="58" s="1"/>
  <c r="B108" i="59"/>
  <c r="B152" i="58" s="1"/>
  <c r="C108" i="59"/>
  <c r="C152" i="58" s="1"/>
  <c r="D108" i="59"/>
  <c r="D152" i="58" s="1"/>
  <c r="D153" i="58" s="1"/>
  <c r="E53" i="55" s="1"/>
  <c r="E108" i="59"/>
  <c r="E152" i="58" s="1"/>
  <c r="F108" i="59"/>
  <c r="F152" i="58" s="1"/>
  <c r="G108" i="59"/>
  <c r="G152" i="58" s="1"/>
  <c r="H108" i="59"/>
  <c r="H152" i="58" s="1"/>
  <c r="I108" i="59"/>
  <c r="I152" i="58" s="1"/>
  <c r="J108" i="59"/>
  <c r="J152" i="58" s="1"/>
  <c r="K108" i="59"/>
  <c r="K152" i="58" s="1"/>
  <c r="L108" i="59"/>
  <c r="L152" i="58" s="1"/>
  <c r="M108" i="59"/>
  <c r="M152" i="58" s="1"/>
  <c r="N108" i="59"/>
  <c r="N152" i="58" s="1"/>
  <c r="O108" i="59"/>
  <c r="O152" i="58" s="1"/>
  <c r="A109" i="59"/>
  <c r="A154" i="58" s="1"/>
  <c r="B109" i="59"/>
  <c r="B154" i="58" s="1"/>
  <c r="C109" i="59"/>
  <c r="C154" i="58" s="1"/>
  <c r="D109" i="59"/>
  <c r="D154" i="58" s="1"/>
  <c r="E109" i="59"/>
  <c r="E154" i="58" s="1"/>
  <c r="F109" i="59"/>
  <c r="F154" i="58" s="1"/>
  <c r="G109" i="59"/>
  <c r="G154" i="58" s="1"/>
  <c r="H109" i="59"/>
  <c r="H154" i="58" s="1"/>
  <c r="I109" i="59"/>
  <c r="I154" i="58" s="1"/>
  <c r="J109" i="59"/>
  <c r="J154" i="58" s="1"/>
  <c r="K109" i="59"/>
  <c r="K154" i="58" s="1"/>
  <c r="L109" i="59"/>
  <c r="L154" i="58" s="1"/>
  <c r="M109" i="59"/>
  <c r="M154" i="58" s="1"/>
  <c r="N109" i="59"/>
  <c r="N154" i="58" s="1"/>
  <c r="O109" i="59"/>
  <c r="O154" i="58" s="1"/>
  <c r="A110" i="59"/>
  <c r="A155" i="58" s="1"/>
  <c r="B110" i="59"/>
  <c r="B155" i="58" s="1"/>
  <c r="C110" i="59"/>
  <c r="C155" i="58" s="1"/>
  <c r="D110" i="59"/>
  <c r="D155" i="58" s="1"/>
  <c r="E110" i="59"/>
  <c r="E155" i="58" s="1"/>
  <c r="F110" i="59"/>
  <c r="F155" i="58" s="1"/>
  <c r="G110" i="59"/>
  <c r="G155" i="58" s="1"/>
  <c r="H110" i="59"/>
  <c r="H155" i="58" s="1"/>
  <c r="I110" i="59"/>
  <c r="I155" i="58" s="1"/>
  <c r="J110" i="59"/>
  <c r="J155" i="58" s="1"/>
  <c r="K110" i="59"/>
  <c r="K155" i="58" s="1"/>
  <c r="L110" i="59"/>
  <c r="L155" i="58" s="1"/>
  <c r="M110" i="59"/>
  <c r="M155" i="58" s="1"/>
  <c r="N110" i="59"/>
  <c r="N155" i="58" s="1"/>
  <c r="O110" i="59"/>
  <c r="O155" i="58" s="1"/>
  <c r="A111" i="59"/>
  <c r="A157" i="58" s="1"/>
  <c r="B111" i="59"/>
  <c r="B157" i="58" s="1"/>
  <c r="C111" i="59"/>
  <c r="C157" i="58" s="1"/>
  <c r="D111" i="59"/>
  <c r="D157" i="58" s="1"/>
  <c r="E111" i="59"/>
  <c r="E157" i="58" s="1"/>
  <c r="F111" i="59"/>
  <c r="F157" i="58" s="1"/>
  <c r="G111" i="59"/>
  <c r="G157" i="58" s="1"/>
  <c r="H111" i="59"/>
  <c r="H157" i="58" s="1"/>
  <c r="I111" i="59"/>
  <c r="I157" i="58" s="1"/>
  <c r="J111" i="59"/>
  <c r="J157" i="58" s="1"/>
  <c r="K111" i="59"/>
  <c r="K157" i="58" s="1"/>
  <c r="L111" i="59"/>
  <c r="L157" i="58" s="1"/>
  <c r="M111" i="59"/>
  <c r="M157" i="58" s="1"/>
  <c r="N111" i="59"/>
  <c r="N157" i="58" s="1"/>
  <c r="O111" i="59"/>
  <c r="O157" i="58" s="1"/>
  <c r="A112" i="59"/>
  <c r="A158" i="58" s="1"/>
  <c r="B112" i="59"/>
  <c r="B158" i="58" s="1"/>
  <c r="C112" i="59"/>
  <c r="C158" i="58" s="1"/>
  <c r="D112" i="59"/>
  <c r="D158" i="58" s="1"/>
  <c r="D159" i="58" s="1"/>
  <c r="E55" i="55" s="1"/>
  <c r="E112" i="59"/>
  <c r="E158" i="58" s="1"/>
  <c r="F112" i="59"/>
  <c r="F158" i="58" s="1"/>
  <c r="G112" i="59"/>
  <c r="G158" i="58" s="1"/>
  <c r="H112" i="59"/>
  <c r="H158" i="58" s="1"/>
  <c r="I112" i="59"/>
  <c r="I158" i="58" s="1"/>
  <c r="J112" i="59"/>
  <c r="J158" i="58" s="1"/>
  <c r="K112" i="59"/>
  <c r="K158" i="58" s="1"/>
  <c r="L112" i="59"/>
  <c r="L158" i="58" s="1"/>
  <c r="M112" i="59"/>
  <c r="M158" i="58" s="1"/>
  <c r="N112" i="59"/>
  <c r="N158" i="58" s="1"/>
  <c r="O112" i="59"/>
  <c r="O158" i="58" s="1"/>
  <c r="A113" i="59"/>
  <c r="A160" i="58" s="1"/>
  <c r="B113" i="59"/>
  <c r="B160" i="58" s="1"/>
  <c r="C113" i="59"/>
  <c r="C160" i="58" s="1"/>
  <c r="D113" i="59"/>
  <c r="D160" i="58" s="1"/>
  <c r="E113" i="59"/>
  <c r="E160" i="58" s="1"/>
  <c r="F113" i="59"/>
  <c r="F160" i="58" s="1"/>
  <c r="G113" i="59"/>
  <c r="G160" i="58" s="1"/>
  <c r="H113" i="59"/>
  <c r="H160" i="58" s="1"/>
  <c r="I113" i="59"/>
  <c r="I160" i="58" s="1"/>
  <c r="J113" i="59"/>
  <c r="J160" i="58" s="1"/>
  <c r="K113" i="59"/>
  <c r="K160" i="58" s="1"/>
  <c r="L113" i="59"/>
  <c r="L160" i="58" s="1"/>
  <c r="M113" i="59"/>
  <c r="M160" i="58" s="1"/>
  <c r="N113" i="59"/>
  <c r="N160" i="58" s="1"/>
  <c r="O113" i="59"/>
  <c r="O160" i="58" s="1"/>
  <c r="A114" i="59"/>
  <c r="A161" i="58" s="1"/>
  <c r="B114" i="59"/>
  <c r="B161" i="58" s="1"/>
  <c r="C114" i="59"/>
  <c r="C161" i="58" s="1"/>
  <c r="D114" i="59"/>
  <c r="D161" i="58" s="1"/>
  <c r="E114" i="59"/>
  <c r="E161" i="58" s="1"/>
  <c r="F114" i="59"/>
  <c r="F161" i="58" s="1"/>
  <c r="G114" i="59"/>
  <c r="G161" i="58" s="1"/>
  <c r="H114" i="59"/>
  <c r="H161" i="58" s="1"/>
  <c r="I114" i="59"/>
  <c r="I161" i="58" s="1"/>
  <c r="J114" i="59"/>
  <c r="J161" i="58" s="1"/>
  <c r="J162" i="58" s="1"/>
  <c r="K56" i="55" s="1"/>
  <c r="K114" i="59"/>
  <c r="K161" i="58" s="1"/>
  <c r="L114" i="59"/>
  <c r="L161" i="58" s="1"/>
  <c r="M114" i="59"/>
  <c r="M161" i="58" s="1"/>
  <c r="N114" i="59"/>
  <c r="N161" i="58" s="1"/>
  <c r="O114" i="59"/>
  <c r="O161" i="58" s="1"/>
  <c r="A115" i="59"/>
  <c r="A163" i="58" s="1"/>
  <c r="B115" i="59"/>
  <c r="B163" i="58" s="1"/>
  <c r="C115" i="59"/>
  <c r="C163" i="58" s="1"/>
  <c r="D115" i="59"/>
  <c r="D163" i="58" s="1"/>
  <c r="E115" i="59"/>
  <c r="E163" i="58" s="1"/>
  <c r="F115" i="59"/>
  <c r="F163" i="58" s="1"/>
  <c r="G115" i="59"/>
  <c r="G163" i="58" s="1"/>
  <c r="H115" i="59"/>
  <c r="H163" i="58" s="1"/>
  <c r="I115" i="59"/>
  <c r="I163" i="58" s="1"/>
  <c r="J115" i="59"/>
  <c r="J163" i="58" s="1"/>
  <c r="K115" i="59"/>
  <c r="K163" i="58" s="1"/>
  <c r="L115" i="59"/>
  <c r="L163" i="58" s="1"/>
  <c r="M115" i="59"/>
  <c r="M163" i="58" s="1"/>
  <c r="N115" i="59"/>
  <c r="N163" i="58" s="1"/>
  <c r="O115" i="59"/>
  <c r="O163" i="58" s="1"/>
  <c r="A116" i="59"/>
  <c r="A164" i="58" s="1"/>
  <c r="B116" i="59"/>
  <c r="B164" i="58" s="1"/>
  <c r="C116" i="59"/>
  <c r="C164" i="58" s="1"/>
  <c r="D116" i="59"/>
  <c r="D164" i="58" s="1"/>
  <c r="D165" i="58" s="1"/>
  <c r="E57" i="55" s="1"/>
  <c r="E116" i="59"/>
  <c r="E164" i="58" s="1"/>
  <c r="F116" i="59"/>
  <c r="F164" i="58" s="1"/>
  <c r="G116" i="59"/>
  <c r="G164" i="58" s="1"/>
  <c r="H116" i="59"/>
  <c r="H164" i="58" s="1"/>
  <c r="I116" i="59"/>
  <c r="I164" i="58" s="1"/>
  <c r="J116" i="59"/>
  <c r="J164" i="58" s="1"/>
  <c r="J165" i="58" s="1"/>
  <c r="K57" i="55" s="1"/>
  <c r="K116" i="59"/>
  <c r="K164" i="58" s="1"/>
  <c r="L116" i="59"/>
  <c r="L164" i="58" s="1"/>
  <c r="M116" i="59"/>
  <c r="M164" i="58" s="1"/>
  <c r="N116" i="59"/>
  <c r="N164" i="58" s="1"/>
  <c r="O116" i="59"/>
  <c r="O164" i="58" s="1"/>
  <c r="A117" i="59"/>
  <c r="A166" i="58" s="1"/>
  <c r="B117" i="59"/>
  <c r="B166" i="58" s="1"/>
  <c r="C117" i="59"/>
  <c r="C166" i="58" s="1"/>
  <c r="D117" i="59"/>
  <c r="D166" i="58" s="1"/>
  <c r="E117" i="59"/>
  <c r="E166" i="58" s="1"/>
  <c r="F117" i="59"/>
  <c r="F166" i="58" s="1"/>
  <c r="G117" i="59"/>
  <c r="G166" i="58" s="1"/>
  <c r="H117" i="59"/>
  <c r="H166" i="58" s="1"/>
  <c r="I117" i="59"/>
  <c r="I166" i="58" s="1"/>
  <c r="J117" i="59"/>
  <c r="J166" i="58" s="1"/>
  <c r="K117" i="59"/>
  <c r="K166" i="58" s="1"/>
  <c r="L117" i="59"/>
  <c r="L166" i="58" s="1"/>
  <c r="M117" i="59"/>
  <c r="M166" i="58" s="1"/>
  <c r="N117" i="59"/>
  <c r="N166" i="58" s="1"/>
  <c r="O117" i="59"/>
  <c r="O166" i="58" s="1"/>
  <c r="A118" i="59"/>
  <c r="A167" i="58" s="1"/>
  <c r="B118" i="59"/>
  <c r="B167" i="58" s="1"/>
  <c r="C118" i="59"/>
  <c r="C167" i="58" s="1"/>
  <c r="D118" i="59"/>
  <c r="D167" i="58" s="1"/>
  <c r="E118" i="59"/>
  <c r="E167" i="58" s="1"/>
  <c r="F118" i="59"/>
  <c r="F167" i="58" s="1"/>
  <c r="G118" i="59"/>
  <c r="G167" i="58" s="1"/>
  <c r="H118" i="59"/>
  <c r="H167" i="58" s="1"/>
  <c r="I118" i="59"/>
  <c r="I167" i="58" s="1"/>
  <c r="J118" i="59"/>
  <c r="J167" i="58" s="1"/>
  <c r="K118" i="59"/>
  <c r="K167" i="58" s="1"/>
  <c r="L118" i="59"/>
  <c r="L167" i="58" s="1"/>
  <c r="M118" i="59"/>
  <c r="M167" i="58" s="1"/>
  <c r="N118" i="59"/>
  <c r="N167" i="58" s="1"/>
  <c r="O118" i="59"/>
  <c r="O167" i="58" s="1"/>
  <c r="A119" i="59"/>
  <c r="A169" i="58" s="1"/>
  <c r="B119" i="59"/>
  <c r="B169" i="58" s="1"/>
  <c r="C119" i="59"/>
  <c r="C169" i="58" s="1"/>
  <c r="D119" i="59"/>
  <c r="D169" i="58" s="1"/>
  <c r="E119" i="59"/>
  <c r="E169" i="58" s="1"/>
  <c r="F119" i="59"/>
  <c r="F169" i="58" s="1"/>
  <c r="G119" i="59"/>
  <c r="G169" i="58" s="1"/>
  <c r="H119" i="59"/>
  <c r="H169" i="58" s="1"/>
  <c r="I119" i="59"/>
  <c r="I169" i="58" s="1"/>
  <c r="J119" i="59"/>
  <c r="J169" i="58" s="1"/>
  <c r="K119" i="59"/>
  <c r="K169" i="58" s="1"/>
  <c r="L119" i="59"/>
  <c r="L169" i="58" s="1"/>
  <c r="M119" i="59"/>
  <c r="M169" i="58" s="1"/>
  <c r="N119" i="59"/>
  <c r="N169" i="58" s="1"/>
  <c r="O119" i="59"/>
  <c r="O169" i="58" s="1"/>
  <c r="A120" i="59"/>
  <c r="A170" i="58" s="1"/>
  <c r="B120" i="59"/>
  <c r="B170" i="58" s="1"/>
  <c r="C120" i="59"/>
  <c r="C170" i="58" s="1"/>
  <c r="D120" i="59"/>
  <c r="D170" i="58" s="1"/>
  <c r="E120" i="59"/>
  <c r="E170" i="58" s="1"/>
  <c r="F120" i="59"/>
  <c r="F170" i="58" s="1"/>
  <c r="G120" i="59"/>
  <c r="G170" i="58" s="1"/>
  <c r="H120" i="59"/>
  <c r="H170" i="58" s="1"/>
  <c r="I120" i="59"/>
  <c r="I170" i="58" s="1"/>
  <c r="J120" i="59"/>
  <c r="J170" i="58" s="1"/>
  <c r="K120" i="59"/>
  <c r="K170" i="58" s="1"/>
  <c r="L120" i="59"/>
  <c r="L170" i="58" s="1"/>
  <c r="M120" i="59"/>
  <c r="M170" i="58" s="1"/>
  <c r="N120" i="59"/>
  <c r="N170" i="58" s="1"/>
  <c r="O120" i="59"/>
  <c r="O170" i="58" s="1"/>
  <c r="A121" i="59"/>
  <c r="A172" i="58" s="1"/>
  <c r="B121" i="59"/>
  <c r="B172" i="58" s="1"/>
  <c r="C121" i="59"/>
  <c r="C172" i="58" s="1"/>
  <c r="D121" i="59"/>
  <c r="D172" i="58" s="1"/>
  <c r="E121" i="59"/>
  <c r="E172" i="58" s="1"/>
  <c r="F121" i="59"/>
  <c r="F172" i="58" s="1"/>
  <c r="G121" i="59"/>
  <c r="G172" i="58" s="1"/>
  <c r="H121" i="59"/>
  <c r="H172" i="58" s="1"/>
  <c r="I121" i="59"/>
  <c r="I172" i="58" s="1"/>
  <c r="J121" i="59"/>
  <c r="J172" i="58" s="1"/>
  <c r="K121" i="59"/>
  <c r="K172" i="58" s="1"/>
  <c r="L121" i="59"/>
  <c r="L172" i="58" s="1"/>
  <c r="M121" i="59"/>
  <c r="M172" i="58" s="1"/>
  <c r="N121" i="59"/>
  <c r="N172" i="58" s="1"/>
  <c r="O121" i="59"/>
  <c r="O172" i="58" s="1"/>
  <c r="A122" i="59"/>
  <c r="A173" i="58" s="1"/>
  <c r="B122" i="59"/>
  <c r="B173" i="58" s="1"/>
  <c r="C122" i="59"/>
  <c r="C173" i="58" s="1"/>
  <c r="D122" i="59"/>
  <c r="D173" i="58" s="1"/>
  <c r="D174" i="58" s="1"/>
  <c r="E60" i="55" s="1"/>
  <c r="E122" i="59"/>
  <c r="E173" i="58" s="1"/>
  <c r="F122" i="59"/>
  <c r="F173" i="58" s="1"/>
  <c r="G122" i="59"/>
  <c r="G173" i="58" s="1"/>
  <c r="H122" i="59"/>
  <c r="H173" i="58" s="1"/>
  <c r="I122" i="59"/>
  <c r="I173" i="58" s="1"/>
  <c r="J122" i="59"/>
  <c r="J173" i="58" s="1"/>
  <c r="K122" i="59"/>
  <c r="K173" i="58" s="1"/>
  <c r="L122" i="59"/>
  <c r="L173" i="58" s="1"/>
  <c r="M122" i="59"/>
  <c r="M173" i="58" s="1"/>
  <c r="N122" i="59"/>
  <c r="N173" i="58" s="1"/>
  <c r="O122" i="59"/>
  <c r="O173" i="58" s="1"/>
  <c r="A123" i="59"/>
  <c r="A175" i="58" s="1"/>
  <c r="B123" i="59"/>
  <c r="B175" i="58" s="1"/>
  <c r="C123" i="59"/>
  <c r="C175" i="58" s="1"/>
  <c r="C177" i="58" s="1"/>
  <c r="D61" i="55" s="1"/>
  <c r="D123" i="59"/>
  <c r="D175" i="58" s="1"/>
  <c r="E123" i="59"/>
  <c r="E175" i="58" s="1"/>
  <c r="F123" i="59"/>
  <c r="F175" i="58" s="1"/>
  <c r="G123" i="59"/>
  <c r="G175" i="58" s="1"/>
  <c r="H123" i="59"/>
  <c r="H175" i="58" s="1"/>
  <c r="I123" i="59"/>
  <c r="I175" i="58" s="1"/>
  <c r="J123" i="59"/>
  <c r="J175" i="58" s="1"/>
  <c r="K123" i="59"/>
  <c r="K175" i="58" s="1"/>
  <c r="L123" i="59"/>
  <c r="L175" i="58" s="1"/>
  <c r="M123" i="59"/>
  <c r="M175" i="58" s="1"/>
  <c r="N123" i="59"/>
  <c r="N175" i="58" s="1"/>
  <c r="O123" i="59"/>
  <c r="O175" i="58" s="1"/>
  <c r="A124" i="59"/>
  <c r="A176" i="58" s="1"/>
  <c r="B124" i="59"/>
  <c r="B176" i="58" s="1"/>
  <c r="C124" i="59"/>
  <c r="C176" i="58" s="1"/>
  <c r="D124" i="59"/>
  <c r="D176" i="58" s="1"/>
  <c r="E124" i="59"/>
  <c r="E176" i="58" s="1"/>
  <c r="F124" i="59"/>
  <c r="F176" i="58" s="1"/>
  <c r="G124" i="59"/>
  <c r="G176" i="58" s="1"/>
  <c r="H124" i="59"/>
  <c r="H176" i="58" s="1"/>
  <c r="I124" i="59"/>
  <c r="I176" i="58" s="1"/>
  <c r="J124" i="59"/>
  <c r="J176" i="58" s="1"/>
  <c r="K124" i="59"/>
  <c r="K176" i="58" s="1"/>
  <c r="L124" i="59"/>
  <c r="L176" i="58" s="1"/>
  <c r="M124" i="59"/>
  <c r="M176" i="58" s="1"/>
  <c r="N124" i="59"/>
  <c r="N176" i="58" s="1"/>
  <c r="O124" i="59"/>
  <c r="O176" i="58" s="1"/>
  <c r="A125" i="59"/>
  <c r="A178" i="58" s="1"/>
  <c r="B125" i="59"/>
  <c r="B178" i="58" s="1"/>
  <c r="C125" i="59"/>
  <c r="C178" i="58" s="1"/>
  <c r="D125" i="59"/>
  <c r="D178" i="58" s="1"/>
  <c r="E125" i="59"/>
  <c r="E178" i="58" s="1"/>
  <c r="F125" i="59"/>
  <c r="F178" i="58" s="1"/>
  <c r="G125" i="59"/>
  <c r="G178" i="58" s="1"/>
  <c r="H125" i="59"/>
  <c r="H178" i="58" s="1"/>
  <c r="I125" i="59"/>
  <c r="I178" i="58" s="1"/>
  <c r="J125" i="59"/>
  <c r="J178" i="58" s="1"/>
  <c r="K125" i="59"/>
  <c r="K178" i="58" s="1"/>
  <c r="L125" i="59"/>
  <c r="L178" i="58" s="1"/>
  <c r="M125" i="59"/>
  <c r="M178" i="58" s="1"/>
  <c r="N125" i="59"/>
  <c r="N178" i="58" s="1"/>
  <c r="O125" i="59"/>
  <c r="O178" i="58" s="1"/>
  <c r="A126" i="59"/>
  <c r="A179" i="58" s="1"/>
  <c r="B126" i="59"/>
  <c r="B179" i="58" s="1"/>
  <c r="C126" i="59"/>
  <c r="C179" i="58" s="1"/>
  <c r="D126" i="59"/>
  <c r="D179" i="58" s="1"/>
  <c r="E126" i="59"/>
  <c r="E179" i="58" s="1"/>
  <c r="F126" i="59"/>
  <c r="F179" i="58" s="1"/>
  <c r="G126" i="59"/>
  <c r="G179" i="58" s="1"/>
  <c r="H126" i="59"/>
  <c r="H179" i="58" s="1"/>
  <c r="I126" i="59"/>
  <c r="I179" i="58" s="1"/>
  <c r="J126" i="59"/>
  <c r="J179" i="58" s="1"/>
  <c r="J180" i="58" s="1"/>
  <c r="K62" i="55" s="1"/>
  <c r="K126" i="59"/>
  <c r="K179" i="58" s="1"/>
  <c r="L126" i="59"/>
  <c r="L179" i="58" s="1"/>
  <c r="M126" i="59"/>
  <c r="M179" i="58" s="1"/>
  <c r="N126" i="59"/>
  <c r="N179" i="58" s="1"/>
  <c r="O126" i="59"/>
  <c r="O179" i="58" s="1"/>
  <c r="A127" i="59"/>
  <c r="A181" i="58" s="1"/>
  <c r="B127" i="59"/>
  <c r="B181" i="58" s="1"/>
  <c r="C127" i="59"/>
  <c r="C181" i="58" s="1"/>
  <c r="D127" i="59"/>
  <c r="D181" i="58" s="1"/>
  <c r="E127" i="59"/>
  <c r="E181" i="58" s="1"/>
  <c r="F127" i="59"/>
  <c r="F181" i="58" s="1"/>
  <c r="G127" i="59"/>
  <c r="G181" i="58" s="1"/>
  <c r="H127" i="59"/>
  <c r="H181" i="58" s="1"/>
  <c r="I127" i="59"/>
  <c r="I181" i="58" s="1"/>
  <c r="J127" i="59"/>
  <c r="J181" i="58" s="1"/>
  <c r="K127" i="59"/>
  <c r="K181" i="58" s="1"/>
  <c r="L127" i="59"/>
  <c r="L181" i="58" s="1"/>
  <c r="M127" i="59"/>
  <c r="M181" i="58" s="1"/>
  <c r="N127" i="59"/>
  <c r="N181" i="58" s="1"/>
  <c r="O127" i="59"/>
  <c r="O181" i="58" s="1"/>
  <c r="A128" i="59"/>
  <c r="A182" i="58" s="1"/>
  <c r="B128" i="59"/>
  <c r="B182" i="58" s="1"/>
  <c r="C128" i="59"/>
  <c r="C182" i="58" s="1"/>
  <c r="D128" i="59"/>
  <c r="D182" i="58" s="1"/>
  <c r="D183" i="58" s="1"/>
  <c r="E63" i="55" s="1"/>
  <c r="E128" i="59"/>
  <c r="E182" i="58" s="1"/>
  <c r="F128" i="59"/>
  <c r="F182" i="58" s="1"/>
  <c r="G128" i="59"/>
  <c r="G182" i="58" s="1"/>
  <c r="H128" i="59"/>
  <c r="H182" i="58" s="1"/>
  <c r="I128" i="59"/>
  <c r="I182" i="58" s="1"/>
  <c r="J128" i="59"/>
  <c r="J182" i="58" s="1"/>
  <c r="J183" i="58" s="1"/>
  <c r="K63" i="55" s="1"/>
  <c r="K128" i="59"/>
  <c r="K182" i="58" s="1"/>
  <c r="L128" i="59"/>
  <c r="L182" i="58" s="1"/>
  <c r="M128" i="59"/>
  <c r="M182" i="58" s="1"/>
  <c r="N128" i="59"/>
  <c r="N182" i="58" s="1"/>
  <c r="O128" i="59"/>
  <c r="O182" i="58" s="1"/>
  <c r="A129" i="59"/>
  <c r="A184" i="58" s="1"/>
  <c r="B129" i="59"/>
  <c r="B184" i="58" s="1"/>
  <c r="C129" i="59"/>
  <c r="C184" i="58" s="1"/>
  <c r="D129" i="59"/>
  <c r="D184" i="58" s="1"/>
  <c r="E129" i="59"/>
  <c r="E184" i="58" s="1"/>
  <c r="F129" i="59"/>
  <c r="F184" i="58" s="1"/>
  <c r="G129" i="59"/>
  <c r="G184" i="58" s="1"/>
  <c r="H129" i="59"/>
  <c r="H184" i="58" s="1"/>
  <c r="I129" i="59"/>
  <c r="I184" i="58" s="1"/>
  <c r="J129" i="59"/>
  <c r="J184" i="58" s="1"/>
  <c r="K129" i="59"/>
  <c r="K184" i="58" s="1"/>
  <c r="L129" i="59"/>
  <c r="L184" i="58" s="1"/>
  <c r="M129" i="59"/>
  <c r="M184" i="58" s="1"/>
  <c r="N129" i="59"/>
  <c r="N184" i="58" s="1"/>
  <c r="O129" i="59"/>
  <c r="O184" i="58" s="1"/>
  <c r="A130" i="59"/>
  <c r="A185" i="58" s="1"/>
  <c r="B130" i="59"/>
  <c r="B185" i="58" s="1"/>
  <c r="C130" i="59"/>
  <c r="C185" i="58" s="1"/>
  <c r="D130" i="59"/>
  <c r="D185" i="58" s="1"/>
  <c r="E130" i="59"/>
  <c r="E185" i="58" s="1"/>
  <c r="F130" i="59"/>
  <c r="F185" i="58" s="1"/>
  <c r="G130" i="59"/>
  <c r="G185" i="58" s="1"/>
  <c r="H130" i="59"/>
  <c r="H185" i="58" s="1"/>
  <c r="I130" i="59"/>
  <c r="I185" i="58" s="1"/>
  <c r="J130" i="59"/>
  <c r="J185" i="58" s="1"/>
  <c r="K130" i="59"/>
  <c r="K185" i="58" s="1"/>
  <c r="L130" i="59"/>
  <c r="L185" i="58" s="1"/>
  <c r="M130" i="59"/>
  <c r="M185" i="58" s="1"/>
  <c r="N130" i="59"/>
  <c r="N185" i="58" s="1"/>
  <c r="O130" i="59"/>
  <c r="O185" i="58" s="1"/>
  <c r="A131" i="59"/>
  <c r="A187" i="58" s="1"/>
  <c r="B131" i="59"/>
  <c r="B187" i="58" s="1"/>
  <c r="C131" i="59"/>
  <c r="C187" i="58" s="1"/>
  <c r="D131" i="59"/>
  <c r="D187" i="58" s="1"/>
  <c r="E131" i="59"/>
  <c r="E187" i="58" s="1"/>
  <c r="F131" i="59"/>
  <c r="F187" i="58" s="1"/>
  <c r="G131" i="59"/>
  <c r="G187" i="58" s="1"/>
  <c r="H131" i="59"/>
  <c r="H187" i="58" s="1"/>
  <c r="I131" i="59"/>
  <c r="I187" i="58" s="1"/>
  <c r="J131" i="59"/>
  <c r="J187" i="58" s="1"/>
  <c r="K131" i="59"/>
  <c r="K187" i="58" s="1"/>
  <c r="L131" i="59"/>
  <c r="L187" i="58" s="1"/>
  <c r="M131" i="59"/>
  <c r="M187" i="58" s="1"/>
  <c r="N131" i="59"/>
  <c r="N187" i="58" s="1"/>
  <c r="O131" i="59"/>
  <c r="O187" i="58" s="1"/>
  <c r="A132" i="59"/>
  <c r="A188" i="58" s="1"/>
  <c r="B132" i="59"/>
  <c r="B188" i="58" s="1"/>
  <c r="C132" i="59"/>
  <c r="C188" i="58" s="1"/>
  <c r="D132" i="59"/>
  <c r="D188" i="58" s="1"/>
  <c r="D189" i="58" s="1"/>
  <c r="E65" i="55" s="1"/>
  <c r="E132" i="59"/>
  <c r="E188" i="58" s="1"/>
  <c r="F132" i="59"/>
  <c r="F188" i="58" s="1"/>
  <c r="G132" i="59"/>
  <c r="G188" i="58" s="1"/>
  <c r="H132" i="59"/>
  <c r="H188" i="58" s="1"/>
  <c r="I132" i="59"/>
  <c r="I188" i="58" s="1"/>
  <c r="J132" i="59"/>
  <c r="J188" i="58" s="1"/>
  <c r="K132" i="59"/>
  <c r="K188" i="58" s="1"/>
  <c r="L132" i="59"/>
  <c r="L188" i="58" s="1"/>
  <c r="M132" i="59"/>
  <c r="M188" i="58" s="1"/>
  <c r="N132" i="59"/>
  <c r="N188" i="58" s="1"/>
  <c r="O132" i="59"/>
  <c r="O188" i="58" s="1"/>
  <c r="A133" i="59"/>
  <c r="A190" i="58" s="1"/>
  <c r="B133" i="59"/>
  <c r="B190" i="58" s="1"/>
  <c r="C133" i="59"/>
  <c r="C190" i="58" s="1"/>
  <c r="D133" i="59"/>
  <c r="D190" i="58" s="1"/>
  <c r="E133" i="59"/>
  <c r="E190" i="58" s="1"/>
  <c r="F133" i="59"/>
  <c r="F190" i="58" s="1"/>
  <c r="G133" i="59"/>
  <c r="G190" i="58" s="1"/>
  <c r="H133" i="59"/>
  <c r="H190" i="58" s="1"/>
  <c r="I133" i="59"/>
  <c r="I190" i="58" s="1"/>
  <c r="J133" i="59"/>
  <c r="J190" i="58" s="1"/>
  <c r="K133" i="59"/>
  <c r="K190" i="58" s="1"/>
  <c r="L133" i="59"/>
  <c r="L190" i="58" s="1"/>
  <c r="M133" i="59"/>
  <c r="M190" i="58" s="1"/>
  <c r="N133" i="59"/>
  <c r="N190" i="58" s="1"/>
  <c r="O133" i="59"/>
  <c r="O190" i="58" s="1"/>
  <c r="A134" i="59"/>
  <c r="A191" i="58" s="1"/>
  <c r="B134" i="59"/>
  <c r="B191" i="58" s="1"/>
  <c r="C134" i="59"/>
  <c r="C191" i="58" s="1"/>
  <c r="D134" i="59"/>
  <c r="D191" i="58" s="1"/>
  <c r="E134" i="59"/>
  <c r="E191" i="58" s="1"/>
  <c r="F134" i="59"/>
  <c r="F191" i="58" s="1"/>
  <c r="G134" i="59"/>
  <c r="G191" i="58" s="1"/>
  <c r="H134" i="59"/>
  <c r="H191" i="58" s="1"/>
  <c r="I134" i="59"/>
  <c r="I191" i="58" s="1"/>
  <c r="J134" i="59"/>
  <c r="J191" i="58" s="1"/>
  <c r="J192" i="58" s="1"/>
  <c r="K66" i="55" s="1"/>
  <c r="K134" i="59"/>
  <c r="K191" i="58" s="1"/>
  <c r="L134" i="59"/>
  <c r="L191" i="58" s="1"/>
  <c r="M134" i="59"/>
  <c r="M191" i="58" s="1"/>
  <c r="N134" i="59"/>
  <c r="N191" i="58" s="1"/>
  <c r="O134" i="59"/>
  <c r="O191" i="58" s="1"/>
  <c r="A135" i="59"/>
  <c r="A193" i="58" s="1"/>
  <c r="B135" i="59"/>
  <c r="B193" i="58" s="1"/>
  <c r="C135" i="59"/>
  <c r="C193" i="58" s="1"/>
  <c r="D135" i="59"/>
  <c r="D193" i="58" s="1"/>
  <c r="E135" i="59"/>
  <c r="E193" i="58" s="1"/>
  <c r="F135" i="59"/>
  <c r="F193" i="58" s="1"/>
  <c r="G135" i="59"/>
  <c r="G193" i="58" s="1"/>
  <c r="H135" i="59"/>
  <c r="H193" i="58" s="1"/>
  <c r="I135" i="59"/>
  <c r="I193" i="58" s="1"/>
  <c r="J135" i="59"/>
  <c r="J193" i="58" s="1"/>
  <c r="K135" i="59"/>
  <c r="K193" i="58" s="1"/>
  <c r="L135" i="59"/>
  <c r="L193" i="58" s="1"/>
  <c r="M135" i="59"/>
  <c r="M193" i="58" s="1"/>
  <c r="N135" i="59"/>
  <c r="N193" i="58" s="1"/>
  <c r="O135" i="59"/>
  <c r="O193" i="58" s="1"/>
  <c r="A136" i="59"/>
  <c r="A194" i="58" s="1"/>
  <c r="B136" i="59"/>
  <c r="B194" i="58" s="1"/>
  <c r="C136" i="59"/>
  <c r="C194" i="58" s="1"/>
  <c r="D136" i="59"/>
  <c r="D194" i="58" s="1"/>
  <c r="E136" i="59"/>
  <c r="E194" i="58" s="1"/>
  <c r="F136" i="59"/>
  <c r="F194" i="58" s="1"/>
  <c r="G136" i="59"/>
  <c r="G194" i="58" s="1"/>
  <c r="H136" i="59"/>
  <c r="H194" i="58" s="1"/>
  <c r="I136" i="59"/>
  <c r="I194" i="58" s="1"/>
  <c r="J136" i="59"/>
  <c r="J194" i="58" s="1"/>
  <c r="K136" i="59"/>
  <c r="K194" i="58" s="1"/>
  <c r="L136" i="59"/>
  <c r="L194" i="58" s="1"/>
  <c r="M136" i="59"/>
  <c r="M194" i="58" s="1"/>
  <c r="N136" i="59"/>
  <c r="N194" i="58" s="1"/>
  <c r="O136" i="59"/>
  <c r="O194" i="58" s="1"/>
  <c r="A137" i="59"/>
  <c r="A196" i="58" s="1"/>
  <c r="B137" i="59"/>
  <c r="B196" i="58" s="1"/>
  <c r="C137" i="59"/>
  <c r="C196" i="58" s="1"/>
  <c r="D137" i="59"/>
  <c r="D196" i="58" s="1"/>
  <c r="E137" i="59"/>
  <c r="E196" i="58" s="1"/>
  <c r="F137" i="59"/>
  <c r="F196" i="58" s="1"/>
  <c r="G137" i="59"/>
  <c r="G196" i="58" s="1"/>
  <c r="H137" i="59"/>
  <c r="H196" i="58" s="1"/>
  <c r="I137" i="59"/>
  <c r="I196" i="58" s="1"/>
  <c r="J137" i="59"/>
  <c r="J196" i="58" s="1"/>
  <c r="K137" i="59"/>
  <c r="K196" i="58" s="1"/>
  <c r="L137" i="59"/>
  <c r="L196" i="58" s="1"/>
  <c r="M137" i="59"/>
  <c r="M196" i="58" s="1"/>
  <c r="N137" i="59"/>
  <c r="N196" i="58" s="1"/>
  <c r="O137" i="59"/>
  <c r="O196" i="58" s="1"/>
  <c r="A138" i="59"/>
  <c r="A197" i="58" s="1"/>
  <c r="B138" i="59"/>
  <c r="B197" i="58" s="1"/>
  <c r="C138" i="59"/>
  <c r="C197" i="58" s="1"/>
  <c r="D138" i="59"/>
  <c r="D197" i="58" s="1"/>
  <c r="D198" i="58" s="1"/>
  <c r="E68" i="55" s="1"/>
  <c r="E138" i="59"/>
  <c r="E197" i="58" s="1"/>
  <c r="F138" i="59"/>
  <c r="F197" i="58" s="1"/>
  <c r="G138" i="59"/>
  <c r="G197" i="58" s="1"/>
  <c r="H138" i="59"/>
  <c r="H197" i="58" s="1"/>
  <c r="I138" i="59"/>
  <c r="I197" i="58" s="1"/>
  <c r="J138" i="59"/>
  <c r="J197" i="58" s="1"/>
  <c r="K138" i="59"/>
  <c r="K197" i="58" s="1"/>
  <c r="L138" i="59"/>
  <c r="L197" i="58" s="1"/>
  <c r="M138" i="59"/>
  <c r="M197" i="58" s="1"/>
  <c r="N138" i="59"/>
  <c r="N197" i="58" s="1"/>
  <c r="O138" i="59"/>
  <c r="O197" i="58" s="1"/>
  <c r="A139" i="59"/>
  <c r="A199" i="58" s="1"/>
  <c r="B139" i="59"/>
  <c r="B199" i="58" s="1"/>
  <c r="C139" i="59"/>
  <c r="C199" i="58" s="1"/>
  <c r="D139" i="59"/>
  <c r="D199" i="58" s="1"/>
  <c r="E139" i="59"/>
  <c r="E199" i="58" s="1"/>
  <c r="F139" i="59"/>
  <c r="F199" i="58" s="1"/>
  <c r="G139" i="59"/>
  <c r="G199" i="58" s="1"/>
  <c r="H139" i="59"/>
  <c r="H199" i="58" s="1"/>
  <c r="I139" i="59"/>
  <c r="I199" i="58" s="1"/>
  <c r="J139" i="59"/>
  <c r="J199" i="58" s="1"/>
  <c r="K139" i="59"/>
  <c r="K199" i="58" s="1"/>
  <c r="L139" i="59"/>
  <c r="L199" i="58" s="1"/>
  <c r="M139" i="59"/>
  <c r="M199" i="58" s="1"/>
  <c r="N139" i="59"/>
  <c r="N199" i="58" s="1"/>
  <c r="O139" i="59"/>
  <c r="O199" i="58" s="1"/>
  <c r="A140" i="59"/>
  <c r="A200" i="58" s="1"/>
  <c r="B140" i="59"/>
  <c r="B200" i="58" s="1"/>
  <c r="C140" i="59"/>
  <c r="C200" i="58" s="1"/>
  <c r="D140" i="59"/>
  <c r="D200" i="58" s="1"/>
  <c r="D201" i="58" s="1"/>
  <c r="E69" i="55" s="1"/>
  <c r="E140" i="59"/>
  <c r="E200" i="58" s="1"/>
  <c r="F140" i="59"/>
  <c r="F200" i="58" s="1"/>
  <c r="G140" i="59"/>
  <c r="G200" i="58" s="1"/>
  <c r="H140" i="59"/>
  <c r="H200" i="58" s="1"/>
  <c r="I140" i="59"/>
  <c r="I200" i="58" s="1"/>
  <c r="J140" i="59"/>
  <c r="J200" i="58" s="1"/>
  <c r="K140" i="59"/>
  <c r="K200" i="58" s="1"/>
  <c r="L140" i="59"/>
  <c r="L200" i="58" s="1"/>
  <c r="M140" i="59"/>
  <c r="M200" i="58" s="1"/>
  <c r="N140" i="59"/>
  <c r="N200" i="58" s="1"/>
  <c r="O140" i="59"/>
  <c r="O200" i="58" s="1"/>
  <c r="A141" i="59"/>
  <c r="A202" i="58" s="1"/>
  <c r="B141" i="59"/>
  <c r="B202" i="58" s="1"/>
  <c r="C141" i="59"/>
  <c r="C202" i="58" s="1"/>
  <c r="D141" i="59"/>
  <c r="D202" i="58" s="1"/>
  <c r="E141" i="59"/>
  <c r="E202" i="58" s="1"/>
  <c r="F141" i="59"/>
  <c r="F202" i="58" s="1"/>
  <c r="G141" i="59"/>
  <c r="G202" i="58" s="1"/>
  <c r="H141" i="59"/>
  <c r="H202" i="58" s="1"/>
  <c r="I141" i="59"/>
  <c r="I202" i="58" s="1"/>
  <c r="J141" i="59"/>
  <c r="J202" i="58" s="1"/>
  <c r="K141" i="59"/>
  <c r="K202" i="58" s="1"/>
  <c r="L141" i="59"/>
  <c r="L202" i="58" s="1"/>
  <c r="M141" i="59"/>
  <c r="M202" i="58" s="1"/>
  <c r="N141" i="59"/>
  <c r="N202" i="58" s="1"/>
  <c r="O141" i="59"/>
  <c r="O202" i="58" s="1"/>
  <c r="A142" i="59"/>
  <c r="A203" i="58" s="1"/>
  <c r="B142" i="59"/>
  <c r="B203" i="58" s="1"/>
  <c r="C142" i="59"/>
  <c r="C203" i="58" s="1"/>
  <c r="D142" i="59"/>
  <c r="D203" i="58" s="1"/>
  <c r="E142" i="59"/>
  <c r="E203" i="58" s="1"/>
  <c r="F142" i="59"/>
  <c r="F203" i="58" s="1"/>
  <c r="G142" i="59"/>
  <c r="G203" i="58" s="1"/>
  <c r="H142" i="59"/>
  <c r="H203" i="58" s="1"/>
  <c r="I142" i="59"/>
  <c r="I203" i="58" s="1"/>
  <c r="J142" i="59"/>
  <c r="J203" i="58" s="1"/>
  <c r="K142" i="59"/>
  <c r="K203" i="58" s="1"/>
  <c r="L142" i="59"/>
  <c r="L203" i="58" s="1"/>
  <c r="M142" i="59"/>
  <c r="M203" i="58" s="1"/>
  <c r="N142" i="59"/>
  <c r="N203" i="58" s="1"/>
  <c r="O142" i="59"/>
  <c r="O203" i="58" s="1"/>
  <c r="A143" i="59"/>
  <c r="A205" i="58" s="1"/>
  <c r="B143" i="59"/>
  <c r="B205" i="58" s="1"/>
  <c r="C143" i="59"/>
  <c r="C205" i="58" s="1"/>
  <c r="D143" i="59"/>
  <c r="D205" i="58" s="1"/>
  <c r="E143" i="59"/>
  <c r="E205" i="58" s="1"/>
  <c r="F143" i="59"/>
  <c r="F205" i="58" s="1"/>
  <c r="G143" i="59"/>
  <c r="G205" i="58" s="1"/>
  <c r="H143" i="59"/>
  <c r="H205" i="58" s="1"/>
  <c r="I143" i="59"/>
  <c r="I205" i="58" s="1"/>
  <c r="J143" i="59"/>
  <c r="J205" i="58" s="1"/>
  <c r="K143" i="59"/>
  <c r="K205" i="58" s="1"/>
  <c r="L143" i="59"/>
  <c r="L205" i="58" s="1"/>
  <c r="M143" i="59"/>
  <c r="M205" i="58" s="1"/>
  <c r="N143" i="59"/>
  <c r="N205" i="58" s="1"/>
  <c r="O143" i="59"/>
  <c r="O205" i="58" s="1"/>
  <c r="A144" i="59"/>
  <c r="A206" i="58" s="1"/>
  <c r="B144" i="59"/>
  <c r="B206" i="58" s="1"/>
  <c r="C144" i="59"/>
  <c r="C206" i="58" s="1"/>
  <c r="D144" i="59"/>
  <c r="D206" i="58" s="1"/>
  <c r="E144" i="59"/>
  <c r="E206" i="58" s="1"/>
  <c r="F144" i="59"/>
  <c r="F206" i="58" s="1"/>
  <c r="G144" i="59"/>
  <c r="G206" i="58" s="1"/>
  <c r="H144" i="59"/>
  <c r="H206" i="58" s="1"/>
  <c r="I144" i="59"/>
  <c r="I206" i="58" s="1"/>
  <c r="J144" i="59"/>
  <c r="J206" i="58" s="1"/>
  <c r="J207" i="58" s="1"/>
  <c r="K71" i="55" s="1"/>
  <c r="K144" i="59"/>
  <c r="K206" i="58" s="1"/>
  <c r="L144" i="59"/>
  <c r="L206" i="58" s="1"/>
  <c r="M144" i="59"/>
  <c r="M206" i="58" s="1"/>
  <c r="N144" i="59"/>
  <c r="N206" i="58" s="1"/>
  <c r="O144" i="59"/>
  <c r="O206" i="58" s="1"/>
  <c r="A145" i="59"/>
  <c r="A208" i="58" s="1"/>
  <c r="B145" i="59"/>
  <c r="B208" i="58" s="1"/>
  <c r="C145" i="59"/>
  <c r="C208" i="58" s="1"/>
  <c r="D145" i="59"/>
  <c r="D208" i="58" s="1"/>
  <c r="E145" i="59"/>
  <c r="E208" i="58" s="1"/>
  <c r="F145" i="59"/>
  <c r="F208" i="58" s="1"/>
  <c r="G145" i="59"/>
  <c r="G208" i="58" s="1"/>
  <c r="H145" i="59"/>
  <c r="H208" i="58" s="1"/>
  <c r="I145" i="59"/>
  <c r="I208" i="58" s="1"/>
  <c r="J145" i="59"/>
  <c r="J208" i="58" s="1"/>
  <c r="K145" i="59"/>
  <c r="K208" i="58" s="1"/>
  <c r="L145" i="59"/>
  <c r="L208" i="58" s="1"/>
  <c r="M145" i="59"/>
  <c r="M208" i="58" s="1"/>
  <c r="N145" i="59"/>
  <c r="N208" i="58" s="1"/>
  <c r="O145" i="59"/>
  <c r="O208" i="58" s="1"/>
  <c r="A146" i="59"/>
  <c r="A209" i="58" s="1"/>
  <c r="B146" i="59"/>
  <c r="B209" i="58" s="1"/>
  <c r="C146" i="59"/>
  <c r="C209" i="58" s="1"/>
  <c r="D146" i="59"/>
  <c r="D209" i="58" s="1"/>
  <c r="D210" i="58" s="1"/>
  <c r="E72" i="55" s="1"/>
  <c r="E146" i="59"/>
  <c r="E209" i="58" s="1"/>
  <c r="F146" i="59"/>
  <c r="F209" i="58" s="1"/>
  <c r="G146" i="59"/>
  <c r="G209" i="58" s="1"/>
  <c r="H146" i="59"/>
  <c r="H209" i="58" s="1"/>
  <c r="I146" i="59"/>
  <c r="I209" i="58" s="1"/>
  <c r="J146" i="59"/>
  <c r="J209" i="58" s="1"/>
  <c r="J210" i="58" s="1"/>
  <c r="K72" i="55" s="1"/>
  <c r="K146" i="59"/>
  <c r="K209" i="58" s="1"/>
  <c r="L146" i="59"/>
  <c r="L209" i="58" s="1"/>
  <c r="M146" i="59"/>
  <c r="M209" i="58" s="1"/>
  <c r="N146" i="59"/>
  <c r="N209" i="58" s="1"/>
  <c r="O146" i="59"/>
  <c r="O209" i="58" s="1"/>
  <c r="A147" i="59"/>
  <c r="A211" i="58" s="1"/>
  <c r="B147" i="59"/>
  <c r="B211" i="58" s="1"/>
  <c r="C147" i="59"/>
  <c r="C211" i="58" s="1"/>
  <c r="D147" i="59"/>
  <c r="D211" i="58" s="1"/>
  <c r="E147" i="59"/>
  <c r="E211" i="58" s="1"/>
  <c r="F147" i="59"/>
  <c r="F211" i="58" s="1"/>
  <c r="G147" i="59"/>
  <c r="G211" i="58" s="1"/>
  <c r="H147" i="59"/>
  <c r="H211" i="58" s="1"/>
  <c r="I147" i="59"/>
  <c r="I211" i="58" s="1"/>
  <c r="J147" i="59"/>
  <c r="J211" i="58" s="1"/>
  <c r="K147" i="59"/>
  <c r="K211" i="58" s="1"/>
  <c r="L147" i="59"/>
  <c r="L211" i="58" s="1"/>
  <c r="M147" i="59"/>
  <c r="M211" i="58" s="1"/>
  <c r="N147" i="59"/>
  <c r="N211" i="58" s="1"/>
  <c r="O147" i="59"/>
  <c r="O211" i="58" s="1"/>
  <c r="A148" i="59"/>
  <c r="A212" i="58" s="1"/>
  <c r="B148" i="59"/>
  <c r="B212" i="58" s="1"/>
  <c r="C148" i="59"/>
  <c r="C212" i="58" s="1"/>
  <c r="D148" i="59"/>
  <c r="D212" i="58" s="1"/>
  <c r="D213" i="58" s="1"/>
  <c r="E73" i="55" s="1"/>
  <c r="E148" i="59"/>
  <c r="E212" i="58" s="1"/>
  <c r="F148" i="59"/>
  <c r="F212" i="58" s="1"/>
  <c r="G148" i="59"/>
  <c r="G212" i="58" s="1"/>
  <c r="H148" i="59"/>
  <c r="H212" i="58" s="1"/>
  <c r="I148" i="59"/>
  <c r="I212" i="58" s="1"/>
  <c r="J148" i="59"/>
  <c r="J212" i="58" s="1"/>
  <c r="K148" i="59"/>
  <c r="K212" i="58" s="1"/>
  <c r="L148" i="59"/>
  <c r="L212" i="58" s="1"/>
  <c r="M148" i="59"/>
  <c r="M212" i="58" s="1"/>
  <c r="N148" i="59"/>
  <c r="N212" i="58" s="1"/>
  <c r="O148" i="59"/>
  <c r="O212" i="58" s="1"/>
  <c r="A149" i="59"/>
  <c r="A214" i="58" s="1"/>
  <c r="B149" i="59"/>
  <c r="B214" i="58" s="1"/>
  <c r="C149" i="59"/>
  <c r="C214" i="58" s="1"/>
  <c r="D149" i="59"/>
  <c r="D214" i="58" s="1"/>
  <c r="E149" i="59"/>
  <c r="E214" i="58" s="1"/>
  <c r="F149" i="59"/>
  <c r="F214" i="58" s="1"/>
  <c r="G149" i="59"/>
  <c r="G214" i="58" s="1"/>
  <c r="H149" i="59"/>
  <c r="H214" i="58" s="1"/>
  <c r="I149" i="59"/>
  <c r="I214" i="58" s="1"/>
  <c r="J149" i="59"/>
  <c r="J214" i="58" s="1"/>
  <c r="K149" i="59"/>
  <c r="K214" i="58" s="1"/>
  <c r="L149" i="59"/>
  <c r="L214" i="58" s="1"/>
  <c r="M149" i="59"/>
  <c r="M214" i="58" s="1"/>
  <c r="N149" i="59"/>
  <c r="N214" i="58" s="1"/>
  <c r="O149" i="59"/>
  <c r="O214" i="58" s="1"/>
  <c r="A150" i="59"/>
  <c r="A215" i="58" s="1"/>
  <c r="B150" i="59"/>
  <c r="B215" i="58" s="1"/>
  <c r="C150" i="59"/>
  <c r="C215" i="58" s="1"/>
  <c r="D150" i="59"/>
  <c r="D215" i="58" s="1"/>
  <c r="E150" i="59"/>
  <c r="E215" i="58" s="1"/>
  <c r="F150" i="59"/>
  <c r="F215" i="58" s="1"/>
  <c r="G150" i="59"/>
  <c r="G215" i="58" s="1"/>
  <c r="H150" i="59"/>
  <c r="H215" i="58" s="1"/>
  <c r="I150" i="59"/>
  <c r="I215" i="58" s="1"/>
  <c r="J150" i="59"/>
  <c r="J215" i="58" s="1"/>
  <c r="K150" i="59"/>
  <c r="K215" i="58" s="1"/>
  <c r="L150" i="59"/>
  <c r="L215" i="58" s="1"/>
  <c r="M150" i="59"/>
  <c r="M215" i="58" s="1"/>
  <c r="N150" i="59"/>
  <c r="N215" i="58" s="1"/>
  <c r="O150" i="59"/>
  <c r="O215" i="58" s="1"/>
  <c r="A151" i="59"/>
  <c r="A217" i="58" s="1"/>
  <c r="B151" i="59"/>
  <c r="B217" i="58" s="1"/>
  <c r="C151" i="59"/>
  <c r="C217" i="58" s="1"/>
  <c r="D151" i="59"/>
  <c r="D217" i="58" s="1"/>
  <c r="E151" i="59"/>
  <c r="E217" i="58" s="1"/>
  <c r="F151" i="59"/>
  <c r="F217" i="58" s="1"/>
  <c r="G151" i="59"/>
  <c r="G217" i="58" s="1"/>
  <c r="H151" i="59"/>
  <c r="H217" i="58" s="1"/>
  <c r="I151" i="59"/>
  <c r="I217" i="58" s="1"/>
  <c r="J151" i="59"/>
  <c r="J217" i="58" s="1"/>
  <c r="K151" i="59"/>
  <c r="K217" i="58" s="1"/>
  <c r="L151" i="59"/>
  <c r="L217" i="58" s="1"/>
  <c r="M151" i="59"/>
  <c r="M217" i="58" s="1"/>
  <c r="N151" i="59"/>
  <c r="N217" i="58" s="1"/>
  <c r="O151" i="59"/>
  <c r="O217" i="58" s="1"/>
  <c r="A152" i="59"/>
  <c r="A218" i="58" s="1"/>
  <c r="B152" i="59"/>
  <c r="B218" i="58" s="1"/>
  <c r="C152" i="59"/>
  <c r="C218" i="58" s="1"/>
  <c r="D152" i="59"/>
  <c r="D218" i="58" s="1"/>
  <c r="D219" i="58" s="1"/>
  <c r="E75" i="55" s="1"/>
  <c r="E152" i="59"/>
  <c r="E218" i="58" s="1"/>
  <c r="F152" i="59"/>
  <c r="F218" i="58" s="1"/>
  <c r="G152" i="59"/>
  <c r="G218" i="58" s="1"/>
  <c r="H152" i="59"/>
  <c r="H218" i="58" s="1"/>
  <c r="I152" i="59"/>
  <c r="I218" i="58" s="1"/>
  <c r="J152" i="59"/>
  <c r="J218" i="58" s="1"/>
  <c r="K152" i="59"/>
  <c r="K218" i="58" s="1"/>
  <c r="L152" i="59"/>
  <c r="L218" i="58" s="1"/>
  <c r="M152" i="59"/>
  <c r="M218" i="58" s="1"/>
  <c r="N152" i="59"/>
  <c r="N218" i="58" s="1"/>
  <c r="O152" i="59"/>
  <c r="O218" i="58" s="1"/>
  <c r="A153" i="59"/>
  <c r="A220" i="58" s="1"/>
  <c r="B153" i="59"/>
  <c r="B220" i="58" s="1"/>
  <c r="C153" i="59"/>
  <c r="C220" i="58" s="1"/>
  <c r="D153" i="59"/>
  <c r="D220" i="58" s="1"/>
  <c r="E153" i="59"/>
  <c r="E220" i="58" s="1"/>
  <c r="F153" i="59"/>
  <c r="F220" i="58" s="1"/>
  <c r="G153" i="59"/>
  <c r="G220" i="58" s="1"/>
  <c r="H153" i="59"/>
  <c r="H220" i="58" s="1"/>
  <c r="I153" i="59"/>
  <c r="I220" i="58" s="1"/>
  <c r="J153" i="59"/>
  <c r="J220" i="58" s="1"/>
  <c r="K153" i="59"/>
  <c r="K220" i="58" s="1"/>
  <c r="L153" i="59"/>
  <c r="L220" i="58" s="1"/>
  <c r="M153" i="59"/>
  <c r="M220" i="58" s="1"/>
  <c r="N153" i="59"/>
  <c r="N220" i="58" s="1"/>
  <c r="O153" i="59"/>
  <c r="O220" i="58" s="1"/>
  <c r="A154" i="59"/>
  <c r="A221" i="58" s="1"/>
  <c r="B154" i="59"/>
  <c r="B221" i="58" s="1"/>
  <c r="C154" i="59"/>
  <c r="C221" i="58" s="1"/>
  <c r="D154" i="59"/>
  <c r="D221" i="58" s="1"/>
  <c r="E154" i="59"/>
  <c r="E221" i="58" s="1"/>
  <c r="F154" i="59"/>
  <c r="F221" i="58" s="1"/>
  <c r="G154" i="59"/>
  <c r="G221" i="58" s="1"/>
  <c r="H154" i="59"/>
  <c r="H221" i="58" s="1"/>
  <c r="I154" i="59"/>
  <c r="I221" i="58" s="1"/>
  <c r="J154" i="59"/>
  <c r="J221" i="58" s="1"/>
  <c r="K154" i="59"/>
  <c r="K221" i="58" s="1"/>
  <c r="L154" i="59"/>
  <c r="L221" i="58" s="1"/>
  <c r="M154" i="59"/>
  <c r="M221" i="58" s="1"/>
  <c r="N154" i="59"/>
  <c r="N221" i="58" s="1"/>
  <c r="N222" i="58" s="1"/>
  <c r="O76" i="55" s="1"/>
  <c r="O154" i="59"/>
  <c r="O221" i="58" s="1"/>
  <c r="A155" i="59"/>
  <c r="A223" i="58" s="1"/>
  <c r="B155" i="59"/>
  <c r="B223" i="58" s="1"/>
  <c r="C155" i="59"/>
  <c r="C223" i="58" s="1"/>
  <c r="D155" i="59"/>
  <c r="D223" i="58" s="1"/>
  <c r="E155" i="59"/>
  <c r="E223" i="58" s="1"/>
  <c r="F155" i="59"/>
  <c r="F223" i="58" s="1"/>
  <c r="G155" i="59"/>
  <c r="G223" i="58" s="1"/>
  <c r="H155" i="59"/>
  <c r="H223" i="58" s="1"/>
  <c r="I155" i="59"/>
  <c r="I223" i="58" s="1"/>
  <c r="J155" i="59"/>
  <c r="J223" i="58" s="1"/>
  <c r="K155" i="59"/>
  <c r="K223" i="58" s="1"/>
  <c r="L155" i="59"/>
  <c r="L223" i="58" s="1"/>
  <c r="M155" i="59"/>
  <c r="M223" i="58" s="1"/>
  <c r="N155" i="59"/>
  <c r="N223" i="58" s="1"/>
  <c r="O155" i="59"/>
  <c r="O223" i="58" s="1"/>
  <c r="A156" i="59"/>
  <c r="A224" i="58" s="1"/>
  <c r="B156" i="59"/>
  <c r="B224" i="58" s="1"/>
  <c r="C156" i="59"/>
  <c r="C224" i="58" s="1"/>
  <c r="D156" i="59"/>
  <c r="D224" i="58" s="1"/>
  <c r="E156" i="59"/>
  <c r="E224" i="58" s="1"/>
  <c r="F156" i="59"/>
  <c r="F224" i="58" s="1"/>
  <c r="G156" i="59"/>
  <c r="G224" i="58" s="1"/>
  <c r="H156" i="59"/>
  <c r="H224" i="58" s="1"/>
  <c r="I156" i="59"/>
  <c r="I224" i="58" s="1"/>
  <c r="J156" i="59"/>
  <c r="J224" i="58" s="1"/>
  <c r="J225" i="58" s="1"/>
  <c r="K77" i="55" s="1"/>
  <c r="K156" i="59"/>
  <c r="K224" i="58" s="1"/>
  <c r="L156" i="59"/>
  <c r="L224" i="58" s="1"/>
  <c r="M156" i="59"/>
  <c r="M224" i="58" s="1"/>
  <c r="N156" i="59"/>
  <c r="N224" i="58" s="1"/>
  <c r="O156" i="59"/>
  <c r="O224" i="58" s="1"/>
  <c r="A157" i="59"/>
  <c r="A226" i="58" s="1"/>
  <c r="B157" i="59"/>
  <c r="B226" i="58" s="1"/>
  <c r="C157" i="59"/>
  <c r="C226" i="58" s="1"/>
  <c r="D157" i="59"/>
  <c r="D226" i="58" s="1"/>
  <c r="E157" i="59"/>
  <c r="E226" i="58" s="1"/>
  <c r="F157" i="59"/>
  <c r="F226" i="58" s="1"/>
  <c r="G157" i="59"/>
  <c r="G226" i="58" s="1"/>
  <c r="H157" i="59"/>
  <c r="H226" i="58" s="1"/>
  <c r="I157" i="59"/>
  <c r="I226" i="58" s="1"/>
  <c r="J157" i="59"/>
  <c r="J226" i="58" s="1"/>
  <c r="K157" i="59"/>
  <c r="K226" i="58" s="1"/>
  <c r="L157" i="59"/>
  <c r="L226" i="58" s="1"/>
  <c r="M157" i="59"/>
  <c r="M226" i="58" s="1"/>
  <c r="N157" i="59"/>
  <c r="N226" i="58" s="1"/>
  <c r="O157" i="59"/>
  <c r="O226" i="58" s="1"/>
  <c r="A158" i="59"/>
  <c r="A227" i="58" s="1"/>
  <c r="B158" i="59"/>
  <c r="B227" i="58" s="1"/>
  <c r="C158" i="59"/>
  <c r="C227" i="58" s="1"/>
  <c r="D158" i="59"/>
  <c r="D227" i="58" s="1"/>
  <c r="E158" i="59"/>
  <c r="E227" i="58" s="1"/>
  <c r="F158" i="59"/>
  <c r="F227" i="58" s="1"/>
  <c r="G158" i="59"/>
  <c r="G227" i="58" s="1"/>
  <c r="H158" i="59"/>
  <c r="H227" i="58" s="1"/>
  <c r="I158" i="59"/>
  <c r="I227" i="58" s="1"/>
  <c r="J158" i="59"/>
  <c r="J227" i="58" s="1"/>
  <c r="J228" i="58" s="1"/>
  <c r="K78" i="55" s="1"/>
  <c r="K158" i="59"/>
  <c r="K227" i="58" s="1"/>
  <c r="L158" i="59"/>
  <c r="L227" i="58" s="1"/>
  <c r="M158" i="59"/>
  <c r="M227" i="58" s="1"/>
  <c r="N158" i="59"/>
  <c r="N227" i="58" s="1"/>
  <c r="O158" i="59"/>
  <c r="O227" i="58" s="1"/>
  <c r="A159" i="59"/>
  <c r="A229" i="58" s="1"/>
  <c r="B159" i="59"/>
  <c r="B229" i="58" s="1"/>
  <c r="C159" i="59"/>
  <c r="C229" i="58" s="1"/>
  <c r="D159" i="59"/>
  <c r="D229" i="58" s="1"/>
  <c r="E159" i="59"/>
  <c r="E229" i="58" s="1"/>
  <c r="F159" i="59"/>
  <c r="F229" i="58" s="1"/>
  <c r="G159" i="59"/>
  <c r="G229" i="58" s="1"/>
  <c r="H159" i="59"/>
  <c r="H229" i="58" s="1"/>
  <c r="I159" i="59"/>
  <c r="I229" i="58" s="1"/>
  <c r="J159" i="59"/>
  <c r="J229" i="58" s="1"/>
  <c r="K159" i="59"/>
  <c r="K229" i="58" s="1"/>
  <c r="L159" i="59"/>
  <c r="L229" i="58" s="1"/>
  <c r="M159" i="59"/>
  <c r="M229" i="58" s="1"/>
  <c r="N159" i="59"/>
  <c r="N229" i="58" s="1"/>
  <c r="O159" i="59"/>
  <c r="O229" i="58" s="1"/>
  <c r="A160" i="59"/>
  <c r="A230" i="58" s="1"/>
  <c r="B160" i="59"/>
  <c r="B230" i="58" s="1"/>
  <c r="C160" i="59"/>
  <c r="C230" i="58" s="1"/>
  <c r="D160" i="59"/>
  <c r="D230" i="58" s="1"/>
  <c r="D231" i="58" s="1"/>
  <c r="E79" i="55" s="1"/>
  <c r="E160" i="59"/>
  <c r="E230" i="58" s="1"/>
  <c r="F160" i="59"/>
  <c r="F230" i="58" s="1"/>
  <c r="G160" i="59"/>
  <c r="G230" i="58" s="1"/>
  <c r="H160" i="59"/>
  <c r="H230" i="58" s="1"/>
  <c r="I160" i="59"/>
  <c r="I230" i="58" s="1"/>
  <c r="J160" i="59"/>
  <c r="J230" i="58" s="1"/>
  <c r="K160" i="59"/>
  <c r="K230" i="58" s="1"/>
  <c r="L160" i="59"/>
  <c r="L230" i="58" s="1"/>
  <c r="M160" i="59"/>
  <c r="M230" i="58" s="1"/>
  <c r="N160" i="59"/>
  <c r="N230" i="58" s="1"/>
  <c r="O160" i="59"/>
  <c r="O230" i="58" s="1"/>
  <c r="A161" i="59"/>
  <c r="A232" i="58" s="1"/>
  <c r="B161" i="59"/>
  <c r="B232" i="58" s="1"/>
  <c r="C161" i="59"/>
  <c r="C232" i="58" s="1"/>
  <c r="D161" i="59"/>
  <c r="D232" i="58" s="1"/>
  <c r="E161" i="59"/>
  <c r="E232" i="58" s="1"/>
  <c r="F161" i="59"/>
  <c r="F232" i="58" s="1"/>
  <c r="G161" i="59"/>
  <c r="G232" i="58" s="1"/>
  <c r="H161" i="59"/>
  <c r="H232" i="58" s="1"/>
  <c r="I161" i="59"/>
  <c r="I232" i="58" s="1"/>
  <c r="J161" i="59"/>
  <c r="J232" i="58" s="1"/>
  <c r="K161" i="59"/>
  <c r="K232" i="58" s="1"/>
  <c r="L161" i="59"/>
  <c r="L232" i="58" s="1"/>
  <c r="M161" i="59"/>
  <c r="M232" i="58" s="1"/>
  <c r="N161" i="59"/>
  <c r="N232" i="58" s="1"/>
  <c r="O161" i="59"/>
  <c r="O232" i="58" s="1"/>
  <c r="A162" i="59"/>
  <c r="A233" i="58" s="1"/>
  <c r="B162" i="59"/>
  <c r="B233" i="58" s="1"/>
  <c r="C162" i="59"/>
  <c r="C233" i="58" s="1"/>
  <c r="D162" i="59"/>
  <c r="D233" i="58" s="1"/>
  <c r="E162" i="59"/>
  <c r="E233" i="58" s="1"/>
  <c r="F162" i="59"/>
  <c r="F233" i="58" s="1"/>
  <c r="G162" i="59"/>
  <c r="G233" i="58" s="1"/>
  <c r="H162" i="59"/>
  <c r="H233" i="58" s="1"/>
  <c r="I162" i="59"/>
  <c r="I233" i="58" s="1"/>
  <c r="J162" i="59"/>
  <c r="J233" i="58" s="1"/>
  <c r="J234" i="58" s="1"/>
  <c r="K80" i="55" s="1"/>
  <c r="K162" i="59"/>
  <c r="K233" i="58" s="1"/>
  <c r="L162" i="59"/>
  <c r="L233" i="58" s="1"/>
  <c r="M162" i="59"/>
  <c r="M233" i="58" s="1"/>
  <c r="N162" i="59"/>
  <c r="N233" i="58" s="1"/>
  <c r="O162" i="59"/>
  <c r="O233" i="58" s="1"/>
  <c r="A163" i="59"/>
  <c r="A235" i="58" s="1"/>
  <c r="B163" i="59"/>
  <c r="B235" i="58" s="1"/>
  <c r="C163" i="59"/>
  <c r="C235" i="58" s="1"/>
  <c r="D163" i="59"/>
  <c r="D235" i="58" s="1"/>
  <c r="E163" i="59"/>
  <c r="E235" i="58" s="1"/>
  <c r="F163" i="59"/>
  <c r="F235" i="58" s="1"/>
  <c r="G163" i="59"/>
  <c r="G235" i="58" s="1"/>
  <c r="H163" i="59"/>
  <c r="H235" i="58" s="1"/>
  <c r="I163" i="59"/>
  <c r="I235" i="58" s="1"/>
  <c r="J163" i="59"/>
  <c r="J235" i="58" s="1"/>
  <c r="K163" i="59"/>
  <c r="K235" i="58" s="1"/>
  <c r="L163" i="59"/>
  <c r="L235" i="58" s="1"/>
  <c r="M163" i="59"/>
  <c r="M235" i="58" s="1"/>
  <c r="N163" i="59"/>
  <c r="N235" i="58" s="1"/>
  <c r="O163" i="59"/>
  <c r="O235" i="58" s="1"/>
  <c r="A164" i="59"/>
  <c r="A236" i="58" s="1"/>
  <c r="B164" i="59"/>
  <c r="B236" i="58" s="1"/>
  <c r="C164" i="59"/>
  <c r="C236" i="58" s="1"/>
  <c r="D164" i="59"/>
  <c r="D236" i="58" s="1"/>
  <c r="E164" i="59"/>
  <c r="E236" i="58" s="1"/>
  <c r="F164" i="59"/>
  <c r="F236" i="58" s="1"/>
  <c r="G164" i="59"/>
  <c r="G236" i="58" s="1"/>
  <c r="H164" i="59"/>
  <c r="H236" i="58" s="1"/>
  <c r="I164" i="59"/>
  <c r="I236" i="58" s="1"/>
  <c r="J164" i="59"/>
  <c r="J236" i="58" s="1"/>
  <c r="K164" i="59"/>
  <c r="K236" i="58" s="1"/>
  <c r="L164" i="59"/>
  <c r="L236" i="58" s="1"/>
  <c r="M164" i="59"/>
  <c r="M236" i="58" s="1"/>
  <c r="N164" i="59"/>
  <c r="N236" i="58" s="1"/>
  <c r="O164" i="59"/>
  <c r="O236" i="58" s="1"/>
  <c r="A165" i="59"/>
  <c r="A238" i="58" s="1"/>
  <c r="B165" i="59"/>
  <c r="B238" i="58" s="1"/>
  <c r="C165" i="59"/>
  <c r="C238" i="58" s="1"/>
  <c r="D165" i="59"/>
  <c r="D238" i="58" s="1"/>
  <c r="E165" i="59"/>
  <c r="E238" i="58" s="1"/>
  <c r="F165" i="59"/>
  <c r="F238" i="58" s="1"/>
  <c r="G165" i="59"/>
  <c r="G238" i="58" s="1"/>
  <c r="H165" i="59"/>
  <c r="H238" i="58" s="1"/>
  <c r="I165" i="59"/>
  <c r="I238" i="58" s="1"/>
  <c r="J165" i="59"/>
  <c r="J238" i="58" s="1"/>
  <c r="K165" i="59"/>
  <c r="K238" i="58" s="1"/>
  <c r="L165" i="59"/>
  <c r="L238" i="58" s="1"/>
  <c r="M165" i="59"/>
  <c r="M238" i="58" s="1"/>
  <c r="N165" i="59"/>
  <c r="N238" i="58" s="1"/>
  <c r="O165" i="59"/>
  <c r="O238" i="58" s="1"/>
  <c r="A166" i="59"/>
  <c r="A239" i="58" s="1"/>
  <c r="B166" i="59"/>
  <c r="B239" i="58" s="1"/>
  <c r="C166" i="59"/>
  <c r="C239" i="58" s="1"/>
  <c r="D166" i="59"/>
  <c r="D239" i="58" s="1"/>
  <c r="E166" i="59"/>
  <c r="E239" i="58" s="1"/>
  <c r="F166" i="59"/>
  <c r="F239" i="58" s="1"/>
  <c r="G166" i="59"/>
  <c r="G239" i="58" s="1"/>
  <c r="H166" i="59"/>
  <c r="H239" i="58" s="1"/>
  <c r="H240" i="58" s="1"/>
  <c r="I82" i="55" s="1"/>
  <c r="I166" i="59"/>
  <c r="I239" i="58" s="1"/>
  <c r="J166" i="59"/>
  <c r="J239" i="58" s="1"/>
  <c r="K166" i="59"/>
  <c r="K239" i="58" s="1"/>
  <c r="K240" i="58" s="1"/>
  <c r="L82" i="55" s="1"/>
  <c r="L166" i="59"/>
  <c r="L239" i="58" s="1"/>
  <c r="M166" i="59"/>
  <c r="M239" i="58" s="1"/>
  <c r="N166" i="59"/>
  <c r="N239" i="58" s="1"/>
  <c r="O166" i="59"/>
  <c r="O239" i="58" s="1"/>
  <c r="A167" i="59"/>
  <c r="A241" i="58" s="1"/>
  <c r="B167" i="59"/>
  <c r="B241" i="58" s="1"/>
  <c r="C167" i="59"/>
  <c r="C241" i="58" s="1"/>
  <c r="D167" i="59"/>
  <c r="D241" i="58" s="1"/>
  <c r="E167" i="59"/>
  <c r="E241" i="58" s="1"/>
  <c r="F167" i="59"/>
  <c r="F241" i="58" s="1"/>
  <c r="G167" i="59"/>
  <c r="G241" i="58" s="1"/>
  <c r="H167" i="59"/>
  <c r="H241" i="58" s="1"/>
  <c r="I167" i="59"/>
  <c r="I241" i="58" s="1"/>
  <c r="J167" i="59"/>
  <c r="J241" i="58" s="1"/>
  <c r="K167" i="59"/>
  <c r="K241" i="58" s="1"/>
  <c r="L167" i="59"/>
  <c r="L241" i="58" s="1"/>
  <c r="M167" i="59"/>
  <c r="M241" i="58" s="1"/>
  <c r="N167" i="59"/>
  <c r="N241" i="58" s="1"/>
  <c r="O167" i="59"/>
  <c r="O241" i="58" s="1"/>
  <c r="A168" i="59"/>
  <c r="A242" i="58" s="1"/>
  <c r="B168" i="59"/>
  <c r="B242" i="58" s="1"/>
  <c r="C168" i="59"/>
  <c r="C242" i="58" s="1"/>
  <c r="D168" i="59"/>
  <c r="D242" i="58" s="1"/>
  <c r="E168" i="59"/>
  <c r="E242" i="58" s="1"/>
  <c r="E243" i="58" s="1"/>
  <c r="F83" i="55" s="1"/>
  <c r="F168" i="59"/>
  <c r="F242" i="58" s="1"/>
  <c r="G168" i="59"/>
  <c r="G242" i="58" s="1"/>
  <c r="H168" i="59"/>
  <c r="H242" i="58" s="1"/>
  <c r="I168" i="59"/>
  <c r="I242" i="58" s="1"/>
  <c r="J168" i="59"/>
  <c r="J242" i="58" s="1"/>
  <c r="K168" i="59"/>
  <c r="K242" i="58" s="1"/>
  <c r="L168" i="59"/>
  <c r="L242" i="58" s="1"/>
  <c r="M168" i="59"/>
  <c r="M242" i="58" s="1"/>
  <c r="N168" i="59"/>
  <c r="N242" i="58" s="1"/>
  <c r="O168" i="59"/>
  <c r="O242" i="58" s="1"/>
  <c r="A169" i="59"/>
  <c r="A244" i="58" s="1"/>
  <c r="B169" i="59"/>
  <c r="B244" i="58" s="1"/>
  <c r="C169" i="59"/>
  <c r="C244" i="58" s="1"/>
  <c r="D169" i="59"/>
  <c r="D244" i="58" s="1"/>
  <c r="E169" i="59"/>
  <c r="E244" i="58" s="1"/>
  <c r="F169" i="59"/>
  <c r="F244" i="58" s="1"/>
  <c r="G169" i="59"/>
  <c r="G244" i="58" s="1"/>
  <c r="H169" i="59"/>
  <c r="H244" i="58" s="1"/>
  <c r="I169" i="59"/>
  <c r="I244" i="58" s="1"/>
  <c r="J169" i="59"/>
  <c r="J244" i="58" s="1"/>
  <c r="K169" i="59"/>
  <c r="K244" i="58" s="1"/>
  <c r="L169" i="59"/>
  <c r="L244" i="58" s="1"/>
  <c r="M169" i="59"/>
  <c r="M244" i="58" s="1"/>
  <c r="N169" i="59"/>
  <c r="N244" i="58" s="1"/>
  <c r="O169" i="59"/>
  <c r="O244" i="58" s="1"/>
  <c r="A170" i="59"/>
  <c r="A245" i="58" s="1"/>
  <c r="B170" i="59"/>
  <c r="B245" i="58" s="1"/>
  <c r="C170" i="59"/>
  <c r="C245" i="58" s="1"/>
  <c r="D170" i="59"/>
  <c r="D245" i="58" s="1"/>
  <c r="D246" i="58" s="1"/>
  <c r="E84" i="55" s="1"/>
  <c r="E170" i="59"/>
  <c r="E245" i="58" s="1"/>
  <c r="F170" i="59"/>
  <c r="F245" i="58" s="1"/>
  <c r="G170" i="59"/>
  <c r="G245" i="58" s="1"/>
  <c r="H170" i="59"/>
  <c r="H245" i="58" s="1"/>
  <c r="I170" i="59"/>
  <c r="I245" i="58" s="1"/>
  <c r="J170" i="59"/>
  <c r="J245" i="58" s="1"/>
  <c r="J246" i="58" s="1"/>
  <c r="K84" i="55" s="1"/>
  <c r="K170" i="59"/>
  <c r="K245" i="58" s="1"/>
  <c r="L170" i="59"/>
  <c r="L245" i="58" s="1"/>
  <c r="M170" i="59"/>
  <c r="M245" i="58" s="1"/>
  <c r="N170" i="59"/>
  <c r="N245" i="58" s="1"/>
  <c r="O170" i="59"/>
  <c r="O245" i="58" s="1"/>
  <c r="A171" i="59"/>
  <c r="A247" i="58" s="1"/>
  <c r="B171" i="59"/>
  <c r="B247" i="58" s="1"/>
  <c r="C171" i="59"/>
  <c r="C247" i="58" s="1"/>
  <c r="D171" i="59"/>
  <c r="D247" i="58" s="1"/>
  <c r="E171" i="59"/>
  <c r="E247" i="58" s="1"/>
  <c r="F171" i="59"/>
  <c r="F247" i="58" s="1"/>
  <c r="G171" i="59"/>
  <c r="G247" i="58" s="1"/>
  <c r="H171" i="59"/>
  <c r="H247" i="58" s="1"/>
  <c r="I171" i="59"/>
  <c r="I247" i="58" s="1"/>
  <c r="J171" i="59"/>
  <c r="J247" i="58" s="1"/>
  <c r="K171" i="59"/>
  <c r="K247" i="58" s="1"/>
  <c r="L171" i="59"/>
  <c r="L247" i="58" s="1"/>
  <c r="M171" i="59"/>
  <c r="M247" i="58" s="1"/>
  <c r="N171" i="59"/>
  <c r="N247" i="58" s="1"/>
  <c r="O171" i="59"/>
  <c r="O247" i="58" s="1"/>
  <c r="A172" i="59"/>
  <c r="A248" i="58" s="1"/>
  <c r="B172" i="59"/>
  <c r="B248" i="58" s="1"/>
  <c r="C172" i="59"/>
  <c r="C248" i="58" s="1"/>
  <c r="D172" i="59"/>
  <c r="D248" i="58" s="1"/>
  <c r="E172" i="59"/>
  <c r="E248" i="58" s="1"/>
  <c r="F172" i="59"/>
  <c r="F248" i="58" s="1"/>
  <c r="G172" i="59"/>
  <c r="G248" i="58" s="1"/>
  <c r="H172" i="59"/>
  <c r="H248" i="58" s="1"/>
  <c r="I172" i="59"/>
  <c r="I248" i="58" s="1"/>
  <c r="J172" i="59"/>
  <c r="J248" i="58" s="1"/>
  <c r="K172" i="59"/>
  <c r="K248" i="58" s="1"/>
  <c r="L172" i="59"/>
  <c r="L248" i="58" s="1"/>
  <c r="M172" i="59"/>
  <c r="M248" i="58" s="1"/>
  <c r="N172" i="59"/>
  <c r="N248" i="58" s="1"/>
  <c r="O172" i="59"/>
  <c r="O248" i="58" s="1"/>
  <c r="A173" i="59"/>
  <c r="A250" i="58" s="1"/>
  <c r="B173" i="59"/>
  <c r="B250" i="58" s="1"/>
  <c r="C173" i="59"/>
  <c r="C250" i="58" s="1"/>
  <c r="D173" i="59"/>
  <c r="D250" i="58" s="1"/>
  <c r="E173" i="59"/>
  <c r="E250" i="58" s="1"/>
  <c r="F173" i="59"/>
  <c r="F250" i="58" s="1"/>
  <c r="G173" i="59"/>
  <c r="G250" i="58" s="1"/>
  <c r="H173" i="59"/>
  <c r="H250" i="58" s="1"/>
  <c r="I173" i="59"/>
  <c r="I250" i="58" s="1"/>
  <c r="J173" i="59"/>
  <c r="J250" i="58" s="1"/>
  <c r="K173" i="59"/>
  <c r="K250" i="58" s="1"/>
  <c r="L173" i="59"/>
  <c r="L250" i="58" s="1"/>
  <c r="M173" i="59"/>
  <c r="M250" i="58" s="1"/>
  <c r="N173" i="59"/>
  <c r="N250" i="58" s="1"/>
  <c r="O173" i="59"/>
  <c r="O250" i="58" s="1"/>
  <c r="A174" i="59"/>
  <c r="A251" i="58" s="1"/>
  <c r="B174" i="59"/>
  <c r="B251" i="58" s="1"/>
  <c r="C174" i="59"/>
  <c r="C251" i="58" s="1"/>
  <c r="C252" i="58" s="1"/>
  <c r="D86" i="55" s="1"/>
  <c r="D174" i="59"/>
  <c r="D251" i="58" s="1"/>
  <c r="E174" i="59"/>
  <c r="E251" i="58" s="1"/>
  <c r="F174" i="59"/>
  <c r="F251" i="58" s="1"/>
  <c r="G174" i="59"/>
  <c r="G251" i="58" s="1"/>
  <c r="H174" i="59"/>
  <c r="H251" i="58" s="1"/>
  <c r="I174" i="59"/>
  <c r="I251" i="58" s="1"/>
  <c r="J174" i="59"/>
  <c r="J251" i="58" s="1"/>
  <c r="J252" i="58" s="1"/>
  <c r="K86" i="55" s="1"/>
  <c r="K174" i="59"/>
  <c r="K251" i="58" s="1"/>
  <c r="L174" i="59"/>
  <c r="L251" i="58" s="1"/>
  <c r="M174" i="59"/>
  <c r="M251" i="58" s="1"/>
  <c r="N174" i="59"/>
  <c r="N251" i="58" s="1"/>
  <c r="O174" i="59"/>
  <c r="O251" i="58" s="1"/>
  <c r="A175" i="59"/>
  <c r="A253" i="58" s="1"/>
  <c r="B175" i="59"/>
  <c r="B253" i="58" s="1"/>
  <c r="C175" i="59"/>
  <c r="C253" i="58" s="1"/>
  <c r="D175" i="59"/>
  <c r="D253" i="58" s="1"/>
  <c r="E175" i="59"/>
  <c r="E253" i="58" s="1"/>
  <c r="F175" i="59"/>
  <c r="F253" i="58" s="1"/>
  <c r="G175" i="59"/>
  <c r="G253" i="58" s="1"/>
  <c r="H175" i="59"/>
  <c r="H253" i="58" s="1"/>
  <c r="I175" i="59"/>
  <c r="I253" i="58" s="1"/>
  <c r="J175" i="59"/>
  <c r="J253" i="58" s="1"/>
  <c r="K175" i="59"/>
  <c r="K253" i="58" s="1"/>
  <c r="L175" i="59"/>
  <c r="L253" i="58" s="1"/>
  <c r="M175" i="59"/>
  <c r="M253" i="58" s="1"/>
  <c r="N175" i="59"/>
  <c r="N253" i="58" s="1"/>
  <c r="O175" i="59"/>
  <c r="O253" i="58" s="1"/>
  <c r="A176" i="59"/>
  <c r="A254" i="58" s="1"/>
  <c r="B176" i="59"/>
  <c r="B254" i="58" s="1"/>
  <c r="C176" i="59"/>
  <c r="C254" i="58" s="1"/>
  <c r="D176" i="59"/>
  <c r="D254" i="58" s="1"/>
  <c r="E176" i="59"/>
  <c r="E254" i="58" s="1"/>
  <c r="F176" i="59"/>
  <c r="F254" i="58" s="1"/>
  <c r="G176" i="59"/>
  <c r="G254" i="58" s="1"/>
  <c r="H176" i="59"/>
  <c r="H254" i="58" s="1"/>
  <c r="I176" i="59"/>
  <c r="I254" i="58" s="1"/>
  <c r="J176" i="59"/>
  <c r="J254" i="58" s="1"/>
  <c r="K176" i="59"/>
  <c r="K254" i="58" s="1"/>
  <c r="L176" i="59"/>
  <c r="L254" i="58" s="1"/>
  <c r="M176" i="59"/>
  <c r="M254" i="58" s="1"/>
  <c r="N176" i="59"/>
  <c r="N254" i="58" s="1"/>
  <c r="N255" i="58" s="1"/>
  <c r="O87" i="55" s="1"/>
  <c r="O176" i="59"/>
  <c r="O254" i="58" s="1"/>
  <c r="A177" i="59"/>
  <c r="A256" i="58" s="1"/>
  <c r="B177" i="59"/>
  <c r="B256" i="58" s="1"/>
  <c r="C177" i="59"/>
  <c r="C256" i="58" s="1"/>
  <c r="D177" i="59"/>
  <c r="D256" i="58" s="1"/>
  <c r="E177" i="59"/>
  <c r="E256" i="58" s="1"/>
  <c r="F177" i="59"/>
  <c r="F256" i="58" s="1"/>
  <c r="G177" i="59"/>
  <c r="G256" i="58" s="1"/>
  <c r="H177" i="59"/>
  <c r="H256" i="58" s="1"/>
  <c r="I177" i="59"/>
  <c r="I256" i="58" s="1"/>
  <c r="J177" i="59"/>
  <c r="J256" i="58" s="1"/>
  <c r="K177" i="59"/>
  <c r="K256" i="58" s="1"/>
  <c r="L177" i="59"/>
  <c r="L256" i="58" s="1"/>
  <c r="M177" i="59"/>
  <c r="M256" i="58" s="1"/>
  <c r="N177" i="59"/>
  <c r="N256" i="58" s="1"/>
  <c r="O177" i="59"/>
  <c r="O256" i="58" s="1"/>
  <c r="A178" i="59"/>
  <c r="A257" i="58" s="1"/>
  <c r="B178" i="59"/>
  <c r="B257" i="58" s="1"/>
  <c r="C178" i="59"/>
  <c r="C257" i="58" s="1"/>
  <c r="D178" i="59"/>
  <c r="D257" i="58" s="1"/>
  <c r="E178" i="59"/>
  <c r="E257" i="58" s="1"/>
  <c r="F178" i="59"/>
  <c r="F257" i="58" s="1"/>
  <c r="G178" i="59"/>
  <c r="G257" i="58" s="1"/>
  <c r="H178" i="59"/>
  <c r="H257" i="58" s="1"/>
  <c r="I178" i="59"/>
  <c r="I257" i="58" s="1"/>
  <c r="J178" i="59"/>
  <c r="J257" i="58" s="1"/>
  <c r="K178" i="59"/>
  <c r="K257" i="58" s="1"/>
  <c r="L178" i="59"/>
  <c r="L257" i="58" s="1"/>
  <c r="M178" i="59"/>
  <c r="M257" i="58" s="1"/>
  <c r="N178" i="59"/>
  <c r="N257" i="58" s="1"/>
  <c r="O178" i="59"/>
  <c r="O257" i="58" s="1"/>
  <c r="A179" i="59"/>
  <c r="A259" i="58" s="1"/>
  <c r="B179" i="59"/>
  <c r="B259" i="58" s="1"/>
  <c r="C179" i="59"/>
  <c r="C259" i="58" s="1"/>
  <c r="D179" i="59"/>
  <c r="D259" i="58" s="1"/>
  <c r="E179" i="59"/>
  <c r="E259" i="58" s="1"/>
  <c r="F179" i="59"/>
  <c r="F259" i="58" s="1"/>
  <c r="G179" i="59"/>
  <c r="G259" i="58" s="1"/>
  <c r="H179" i="59"/>
  <c r="H259" i="58" s="1"/>
  <c r="I179" i="59"/>
  <c r="I259" i="58" s="1"/>
  <c r="J179" i="59"/>
  <c r="J259" i="58" s="1"/>
  <c r="K179" i="59"/>
  <c r="K259" i="58" s="1"/>
  <c r="L179" i="59"/>
  <c r="L259" i="58" s="1"/>
  <c r="M179" i="59"/>
  <c r="M259" i="58" s="1"/>
  <c r="N179" i="59"/>
  <c r="N259" i="58" s="1"/>
  <c r="O179" i="59"/>
  <c r="O259" i="58" s="1"/>
  <c r="A180" i="59"/>
  <c r="A260" i="58" s="1"/>
  <c r="B180" i="59"/>
  <c r="B260" i="58" s="1"/>
  <c r="C180" i="59"/>
  <c r="C260" i="58" s="1"/>
  <c r="D180" i="59"/>
  <c r="D260" i="58" s="1"/>
  <c r="E180" i="59"/>
  <c r="E260" i="58" s="1"/>
  <c r="F180" i="59"/>
  <c r="F260" i="58" s="1"/>
  <c r="G180" i="59"/>
  <c r="G260" i="58" s="1"/>
  <c r="H180" i="59"/>
  <c r="H260" i="58" s="1"/>
  <c r="I180" i="59"/>
  <c r="I260" i="58" s="1"/>
  <c r="J180" i="59"/>
  <c r="J260" i="58" s="1"/>
  <c r="K180" i="59"/>
  <c r="K260" i="58" s="1"/>
  <c r="L180" i="59"/>
  <c r="L260" i="58" s="1"/>
  <c r="M180" i="59"/>
  <c r="M260" i="58" s="1"/>
  <c r="N180" i="59"/>
  <c r="N260" i="58" s="1"/>
  <c r="O180" i="59"/>
  <c r="O260" i="58" s="1"/>
  <c r="A181" i="59"/>
  <c r="A262" i="58" s="1"/>
  <c r="B181" i="59"/>
  <c r="B262" i="58" s="1"/>
  <c r="C181" i="59"/>
  <c r="C262" i="58" s="1"/>
  <c r="D181" i="59"/>
  <c r="D262" i="58" s="1"/>
  <c r="E181" i="59"/>
  <c r="E262" i="58" s="1"/>
  <c r="F181" i="59"/>
  <c r="F262" i="58" s="1"/>
  <c r="G181" i="59"/>
  <c r="G262" i="58" s="1"/>
  <c r="H181" i="59"/>
  <c r="H262" i="58" s="1"/>
  <c r="I181" i="59"/>
  <c r="I262" i="58" s="1"/>
  <c r="J181" i="59"/>
  <c r="J262" i="58" s="1"/>
  <c r="K181" i="59"/>
  <c r="K262" i="58" s="1"/>
  <c r="L181" i="59"/>
  <c r="L262" i="58" s="1"/>
  <c r="M181" i="59"/>
  <c r="M262" i="58" s="1"/>
  <c r="N181" i="59"/>
  <c r="N262" i="58" s="1"/>
  <c r="O181" i="59"/>
  <c r="O262" i="58" s="1"/>
  <c r="A182" i="59"/>
  <c r="A263" i="58" s="1"/>
  <c r="B182" i="59"/>
  <c r="B263" i="58" s="1"/>
  <c r="C182" i="59"/>
  <c r="C263" i="58" s="1"/>
  <c r="D182" i="59"/>
  <c r="D263" i="58" s="1"/>
  <c r="E182" i="59"/>
  <c r="E263" i="58" s="1"/>
  <c r="F182" i="59"/>
  <c r="F263" i="58" s="1"/>
  <c r="G182" i="59"/>
  <c r="G263" i="58" s="1"/>
  <c r="H182" i="59"/>
  <c r="H263" i="58" s="1"/>
  <c r="I182" i="59"/>
  <c r="I263" i="58" s="1"/>
  <c r="J182" i="59"/>
  <c r="J263" i="58" s="1"/>
  <c r="K182" i="59"/>
  <c r="K263" i="58" s="1"/>
  <c r="L182" i="59"/>
  <c r="L263" i="58" s="1"/>
  <c r="M182" i="59"/>
  <c r="M263" i="58" s="1"/>
  <c r="N182" i="59"/>
  <c r="N263" i="58" s="1"/>
  <c r="O182" i="59"/>
  <c r="O263" i="58" s="1"/>
  <c r="A183" i="59"/>
  <c r="A265" i="58" s="1"/>
  <c r="B183" i="59"/>
  <c r="B265" i="58" s="1"/>
  <c r="C183" i="59"/>
  <c r="C265" i="58" s="1"/>
  <c r="D183" i="59"/>
  <c r="D265" i="58" s="1"/>
  <c r="E183" i="59"/>
  <c r="E265" i="58" s="1"/>
  <c r="F183" i="59"/>
  <c r="F265" i="58" s="1"/>
  <c r="G183" i="59"/>
  <c r="G265" i="58" s="1"/>
  <c r="H183" i="59"/>
  <c r="H265" i="58" s="1"/>
  <c r="I183" i="59"/>
  <c r="I265" i="58" s="1"/>
  <c r="J183" i="59"/>
  <c r="J265" i="58" s="1"/>
  <c r="K183" i="59"/>
  <c r="K265" i="58" s="1"/>
  <c r="L183" i="59"/>
  <c r="L265" i="58" s="1"/>
  <c r="M183" i="59"/>
  <c r="M265" i="58" s="1"/>
  <c r="N183" i="59"/>
  <c r="N265" i="58" s="1"/>
  <c r="O183" i="59"/>
  <c r="O265" i="58" s="1"/>
  <c r="A184" i="59"/>
  <c r="A266" i="58" s="1"/>
  <c r="B184" i="59"/>
  <c r="B266" i="58" s="1"/>
  <c r="C184" i="59"/>
  <c r="C266" i="58" s="1"/>
  <c r="D184" i="59"/>
  <c r="D266" i="58" s="1"/>
  <c r="E184" i="59"/>
  <c r="E266" i="58" s="1"/>
  <c r="F184" i="59"/>
  <c r="F266" i="58" s="1"/>
  <c r="G184" i="59"/>
  <c r="G266" i="58" s="1"/>
  <c r="H184" i="59"/>
  <c r="H266" i="58" s="1"/>
  <c r="I184" i="59"/>
  <c r="I266" i="58" s="1"/>
  <c r="J184" i="59"/>
  <c r="J266" i="58" s="1"/>
  <c r="K184" i="59"/>
  <c r="K266" i="58" s="1"/>
  <c r="L184" i="59"/>
  <c r="L266" i="58" s="1"/>
  <c r="M184" i="59"/>
  <c r="M266" i="58" s="1"/>
  <c r="N184" i="59"/>
  <c r="N266" i="58" s="1"/>
  <c r="O184" i="59"/>
  <c r="O266" i="58" s="1"/>
  <c r="A185" i="59"/>
  <c r="A268" i="58" s="1"/>
  <c r="B185" i="59"/>
  <c r="B268" i="58" s="1"/>
  <c r="C185" i="59"/>
  <c r="C268" i="58" s="1"/>
  <c r="D185" i="59"/>
  <c r="D268" i="58" s="1"/>
  <c r="E185" i="59"/>
  <c r="E268" i="58" s="1"/>
  <c r="F185" i="59"/>
  <c r="F268" i="58" s="1"/>
  <c r="G185" i="59"/>
  <c r="G268" i="58" s="1"/>
  <c r="H185" i="59"/>
  <c r="H268" i="58" s="1"/>
  <c r="I185" i="59"/>
  <c r="I268" i="58" s="1"/>
  <c r="J185" i="59"/>
  <c r="J268" i="58" s="1"/>
  <c r="K185" i="59"/>
  <c r="K268" i="58" s="1"/>
  <c r="L185" i="59"/>
  <c r="L268" i="58" s="1"/>
  <c r="M185" i="59"/>
  <c r="M268" i="58" s="1"/>
  <c r="N185" i="59"/>
  <c r="N268" i="58" s="1"/>
  <c r="O185" i="59"/>
  <c r="O268" i="58" s="1"/>
  <c r="A186" i="59"/>
  <c r="A269" i="58" s="1"/>
  <c r="B186" i="59"/>
  <c r="B269" i="58" s="1"/>
  <c r="C186" i="59"/>
  <c r="C269" i="58" s="1"/>
  <c r="D186" i="59"/>
  <c r="D269" i="58" s="1"/>
  <c r="E186" i="59"/>
  <c r="E269" i="58" s="1"/>
  <c r="F186" i="59"/>
  <c r="F269" i="58" s="1"/>
  <c r="G186" i="59"/>
  <c r="G269" i="58" s="1"/>
  <c r="H186" i="59"/>
  <c r="H269" i="58" s="1"/>
  <c r="I186" i="59"/>
  <c r="I269" i="58" s="1"/>
  <c r="J186" i="59"/>
  <c r="J269" i="58" s="1"/>
  <c r="K186" i="59"/>
  <c r="K269" i="58" s="1"/>
  <c r="L186" i="59"/>
  <c r="L269" i="58" s="1"/>
  <c r="M186" i="59"/>
  <c r="M269" i="58" s="1"/>
  <c r="N186" i="59"/>
  <c r="N269" i="58" s="1"/>
  <c r="O186" i="59"/>
  <c r="O269" i="58" s="1"/>
  <c r="A187" i="59"/>
  <c r="A271" i="58" s="1"/>
  <c r="B187" i="59"/>
  <c r="B271" i="58" s="1"/>
  <c r="C187" i="59"/>
  <c r="C271" i="58" s="1"/>
  <c r="D187" i="59"/>
  <c r="D271" i="58" s="1"/>
  <c r="E187" i="59"/>
  <c r="E271" i="58" s="1"/>
  <c r="F187" i="59"/>
  <c r="F271" i="58" s="1"/>
  <c r="G187" i="59"/>
  <c r="G271" i="58" s="1"/>
  <c r="H187" i="59"/>
  <c r="H271" i="58" s="1"/>
  <c r="I187" i="59"/>
  <c r="I271" i="58" s="1"/>
  <c r="J187" i="59"/>
  <c r="J271" i="58" s="1"/>
  <c r="K187" i="59"/>
  <c r="K271" i="58" s="1"/>
  <c r="L187" i="59"/>
  <c r="L271" i="58" s="1"/>
  <c r="M187" i="59"/>
  <c r="M271" i="58" s="1"/>
  <c r="N187" i="59"/>
  <c r="N271" i="58" s="1"/>
  <c r="O187" i="59"/>
  <c r="O271" i="58" s="1"/>
  <c r="A188" i="59"/>
  <c r="A272" i="58" s="1"/>
  <c r="B188" i="59"/>
  <c r="B272" i="58" s="1"/>
  <c r="C188" i="59"/>
  <c r="C272" i="58" s="1"/>
  <c r="D188" i="59"/>
  <c r="D272" i="58" s="1"/>
  <c r="E188" i="59"/>
  <c r="E272" i="58" s="1"/>
  <c r="F188" i="59"/>
  <c r="F272" i="58" s="1"/>
  <c r="G188" i="59"/>
  <c r="G272" i="58" s="1"/>
  <c r="H188" i="59"/>
  <c r="H272" i="58" s="1"/>
  <c r="I188" i="59"/>
  <c r="I272" i="58" s="1"/>
  <c r="J188" i="59"/>
  <c r="J272" i="58" s="1"/>
  <c r="K188" i="59"/>
  <c r="K272" i="58" s="1"/>
  <c r="L188" i="59"/>
  <c r="L272" i="58" s="1"/>
  <c r="L273" i="58" s="1"/>
  <c r="M93" i="55" s="1"/>
  <c r="M188" i="59"/>
  <c r="M272" i="58" s="1"/>
  <c r="N188" i="59"/>
  <c r="N272" i="58" s="1"/>
  <c r="O188" i="59"/>
  <c r="O272" i="58" s="1"/>
  <c r="A189" i="59"/>
  <c r="A274" i="58" s="1"/>
  <c r="B189" i="59"/>
  <c r="B274" i="58" s="1"/>
  <c r="C189" i="59"/>
  <c r="C274" i="58" s="1"/>
  <c r="D189" i="59"/>
  <c r="D274" i="58" s="1"/>
  <c r="E189" i="59"/>
  <c r="E274" i="58" s="1"/>
  <c r="F189" i="59"/>
  <c r="F274" i="58" s="1"/>
  <c r="G189" i="59"/>
  <c r="G274" i="58" s="1"/>
  <c r="H189" i="59"/>
  <c r="H274" i="58" s="1"/>
  <c r="I189" i="59"/>
  <c r="I274" i="58" s="1"/>
  <c r="J189" i="59"/>
  <c r="J274" i="58" s="1"/>
  <c r="K189" i="59"/>
  <c r="K274" i="58" s="1"/>
  <c r="L189" i="59"/>
  <c r="L274" i="58" s="1"/>
  <c r="M189" i="59"/>
  <c r="M274" i="58" s="1"/>
  <c r="N189" i="59"/>
  <c r="N274" i="58" s="1"/>
  <c r="O189" i="59"/>
  <c r="O274" i="58" s="1"/>
  <c r="A190" i="59"/>
  <c r="A275" i="58" s="1"/>
  <c r="B190" i="59"/>
  <c r="B275" i="58" s="1"/>
  <c r="C190" i="59"/>
  <c r="C275" i="58" s="1"/>
  <c r="D190" i="59"/>
  <c r="D275" i="58" s="1"/>
  <c r="E190" i="59"/>
  <c r="E275" i="58" s="1"/>
  <c r="F190" i="59"/>
  <c r="F275" i="58" s="1"/>
  <c r="G190" i="59"/>
  <c r="G275" i="58" s="1"/>
  <c r="H190" i="59"/>
  <c r="H275" i="58" s="1"/>
  <c r="I190" i="59"/>
  <c r="I275" i="58" s="1"/>
  <c r="J190" i="59"/>
  <c r="J275" i="58" s="1"/>
  <c r="K190" i="59"/>
  <c r="K275" i="58" s="1"/>
  <c r="L190" i="59"/>
  <c r="L275" i="58" s="1"/>
  <c r="M190" i="59"/>
  <c r="M275" i="58" s="1"/>
  <c r="N190" i="59"/>
  <c r="N275" i="58" s="1"/>
  <c r="O190" i="59"/>
  <c r="O275" i="58" s="1"/>
  <c r="A191" i="59"/>
  <c r="A277" i="58" s="1"/>
  <c r="B191" i="59"/>
  <c r="B277" i="58" s="1"/>
  <c r="C191" i="59"/>
  <c r="C277" i="58" s="1"/>
  <c r="D191" i="59"/>
  <c r="D277" i="58" s="1"/>
  <c r="E191" i="59"/>
  <c r="E277" i="58" s="1"/>
  <c r="F191" i="59"/>
  <c r="F277" i="58" s="1"/>
  <c r="G191" i="59"/>
  <c r="G277" i="58" s="1"/>
  <c r="H191" i="59"/>
  <c r="H277" i="58" s="1"/>
  <c r="I191" i="59"/>
  <c r="I277" i="58" s="1"/>
  <c r="J191" i="59"/>
  <c r="J277" i="58" s="1"/>
  <c r="K191" i="59"/>
  <c r="K277" i="58" s="1"/>
  <c r="L191" i="59"/>
  <c r="L277" i="58" s="1"/>
  <c r="M191" i="59"/>
  <c r="M277" i="58" s="1"/>
  <c r="N191" i="59"/>
  <c r="N277" i="58" s="1"/>
  <c r="O191" i="59"/>
  <c r="O277" i="58" s="1"/>
  <c r="A192" i="59"/>
  <c r="A278" i="58" s="1"/>
  <c r="B192" i="59"/>
  <c r="B278" i="58" s="1"/>
  <c r="C192" i="59"/>
  <c r="C278" i="58" s="1"/>
  <c r="D192" i="59"/>
  <c r="D278" i="58" s="1"/>
  <c r="E192" i="59"/>
  <c r="E278" i="58" s="1"/>
  <c r="F192" i="59"/>
  <c r="F278" i="58" s="1"/>
  <c r="G192" i="59"/>
  <c r="G278" i="58" s="1"/>
  <c r="H192" i="59"/>
  <c r="H278" i="58" s="1"/>
  <c r="I192" i="59"/>
  <c r="I278" i="58" s="1"/>
  <c r="J192" i="59"/>
  <c r="J278" i="58" s="1"/>
  <c r="K192" i="59"/>
  <c r="K278" i="58" s="1"/>
  <c r="L192" i="59"/>
  <c r="L278" i="58" s="1"/>
  <c r="M192" i="59"/>
  <c r="M278" i="58" s="1"/>
  <c r="N192" i="59"/>
  <c r="N278" i="58" s="1"/>
  <c r="O192" i="59"/>
  <c r="O278" i="58" s="1"/>
  <c r="A193" i="59"/>
  <c r="A280" i="58" s="1"/>
  <c r="B193" i="59"/>
  <c r="B280" i="58" s="1"/>
  <c r="C193" i="59"/>
  <c r="C280" i="58" s="1"/>
  <c r="D193" i="59"/>
  <c r="D280" i="58" s="1"/>
  <c r="E193" i="59"/>
  <c r="E280" i="58" s="1"/>
  <c r="F193" i="59"/>
  <c r="F280" i="58" s="1"/>
  <c r="G193" i="59"/>
  <c r="G280" i="58" s="1"/>
  <c r="H193" i="59"/>
  <c r="H280" i="58" s="1"/>
  <c r="I193" i="59"/>
  <c r="I280" i="58" s="1"/>
  <c r="J193" i="59"/>
  <c r="J280" i="58" s="1"/>
  <c r="K193" i="59"/>
  <c r="K280" i="58" s="1"/>
  <c r="L193" i="59"/>
  <c r="L280" i="58" s="1"/>
  <c r="M193" i="59"/>
  <c r="M280" i="58" s="1"/>
  <c r="N193" i="59"/>
  <c r="N280" i="58" s="1"/>
  <c r="O193" i="59"/>
  <c r="O280" i="58" s="1"/>
  <c r="A194" i="59"/>
  <c r="A281" i="58" s="1"/>
  <c r="B194" i="59"/>
  <c r="B281" i="58" s="1"/>
  <c r="C194" i="59"/>
  <c r="C281" i="58" s="1"/>
  <c r="D194" i="59"/>
  <c r="D281" i="58" s="1"/>
  <c r="E194" i="59"/>
  <c r="E281" i="58" s="1"/>
  <c r="F194" i="59"/>
  <c r="F281" i="58" s="1"/>
  <c r="G194" i="59"/>
  <c r="G281" i="58" s="1"/>
  <c r="H194" i="59"/>
  <c r="H281" i="58" s="1"/>
  <c r="I194" i="59"/>
  <c r="I281" i="58" s="1"/>
  <c r="J194" i="59"/>
  <c r="J281" i="58" s="1"/>
  <c r="K194" i="59"/>
  <c r="K281" i="58" s="1"/>
  <c r="L194" i="59"/>
  <c r="L281" i="58" s="1"/>
  <c r="M194" i="59"/>
  <c r="M281" i="58" s="1"/>
  <c r="N194" i="59"/>
  <c r="N281" i="58" s="1"/>
  <c r="O194" i="59"/>
  <c r="O281" i="58" s="1"/>
  <c r="A195" i="59"/>
  <c r="A283" i="58" s="1"/>
  <c r="B195" i="59"/>
  <c r="B283" i="58" s="1"/>
  <c r="C195" i="59"/>
  <c r="C283" i="58" s="1"/>
  <c r="D195" i="59"/>
  <c r="D283" i="58" s="1"/>
  <c r="E195" i="59"/>
  <c r="E283" i="58" s="1"/>
  <c r="F195" i="59"/>
  <c r="F283" i="58" s="1"/>
  <c r="G195" i="59"/>
  <c r="G283" i="58" s="1"/>
  <c r="H195" i="59"/>
  <c r="H283" i="58" s="1"/>
  <c r="I195" i="59"/>
  <c r="I283" i="58" s="1"/>
  <c r="J195" i="59"/>
  <c r="J283" i="58" s="1"/>
  <c r="K195" i="59"/>
  <c r="K283" i="58" s="1"/>
  <c r="L195" i="59"/>
  <c r="L283" i="58" s="1"/>
  <c r="M195" i="59"/>
  <c r="M283" i="58" s="1"/>
  <c r="N195" i="59"/>
  <c r="N283" i="58" s="1"/>
  <c r="O195" i="59"/>
  <c r="O283" i="58" s="1"/>
  <c r="A196" i="59"/>
  <c r="A284" i="58" s="1"/>
  <c r="B196" i="59"/>
  <c r="B284" i="58" s="1"/>
  <c r="C196" i="59"/>
  <c r="C284" i="58" s="1"/>
  <c r="D196" i="59"/>
  <c r="D284" i="58" s="1"/>
  <c r="E196" i="59"/>
  <c r="E284" i="58" s="1"/>
  <c r="F196" i="59"/>
  <c r="F284" i="58" s="1"/>
  <c r="G196" i="59"/>
  <c r="G284" i="58" s="1"/>
  <c r="H196" i="59"/>
  <c r="H284" i="58" s="1"/>
  <c r="I196" i="59"/>
  <c r="I284" i="58" s="1"/>
  <c r="J196" i="59"/>
  <c r="J284" i="58" s="1"/>
  <c r="K196" i="59"/>
  <c r="K284" i="58" s="1"/>
  <c r="L196" i="59"/>
  <c r="L284" i="58" s="1"/>
  <c r="M196" i="59"/>
  <c r="M284" i="58" s="1"/>
  <c r="N196" i="59"/>
  <c r="N284" i="58" s="1"/>
  <c r="O196" i="59"/>
  <c r="O284" i="58" s="1"/>
  <c r="A197" i="59"/>
  <c r="A286" i="58" s="1"/>
  <c r="B197" i="59"/>
  <c r="B286" i="58" s="1"/>
  <c r="C197" i="59"/>
  <c r="C286" i="58" s="1"/>
  <c r="D197" i="59"/>
  <c r="D286" i="58" s="1"/>
  <c r="E197" i="59"/>
  <c r="E286" i="58" s="1"/>
  <c r="F197" i="59"/>
  <c r="F286" i="58" s="1"/>
  <c r="G197" i="59"/>
  <c r="G286" i="58" s="1"/>
  <c r="H197" i="59"/>
  <c r="H286" i="58" s="1"/>
  <c r="I197" i="59"/>
  <c r="I286" i="58" s="1"/>
  <c r="J197" i="59"/>
  <c r="J286" i="58" s="1"/>
  <c r="K197" i="59"/>
  <c r="K286" i="58" s="1"/>
  <c r="L197" i="59"/>
  <c r="L286" i="58" s="1"/>
  <c r="M197" i="59"/>
  <c r="M286" i="58" s="1"/>
  <c r="N197" i="59"/>
  <c r="N286" i="58" s="1"/>
  <c r="O197" i="59"/>
  <c r="O286" i="58" s="1"/>
  <c r="A198" i="59"/>
  <c r="A287" i="58" s="1"/>
  <c r="B198" i="59"/>
  <c r="B287" i="58" s="1"/>
  <c r="C198" i="59"/>
  <c r="C287" i="58" s="1"/>
  <c r="D198" i="59"/>
  <c r="D287" i="58" s="1"/>
  <c r="E198" i="59"/>
  <c r="E287" i="58" s="1"/>
  <c r="F198" i="59"/>
  <c r="F287" i="58" s="1"/>
  <c r="G198" i="59"/>
  <c r="G287" i="58" s="1"/>
  <c r="H198" i="59"/>
  <c r="H287" i="58" s="1"/>
  <c r="H288" i="58" s="1"/>
  <c r="I98" i="55" s="1"/>
  <c r="I198" i="59"/>
  <c r="I287" i="58" s="1"/>
  <c r="J198" i="59"/>
  <c r="J287" i="58" s="1"/>
  <c r="K198" i="59"/>
  <c r="K287" i="58" s="1"/>
  <c r="L198" i="59"/>
  <c r="L287" i="58" s="1"/>
  <c r="M198" i="59"/>
  <c r="M287" i="58" s="1"/>
  <c r="N198" i="59"/>
  <c r="N287" i="58" s="1"/>
  <c r="O198" i="59"/>
  <c r="O287" i="58" s="1"/>
  <c r="A199" i="59"/>
  <c r="A289" i="58" s="1"/>
  <c r="B199" i="59"/>
  <c r="B289" i="58" s="1"/>
  <c r="C199" i="59"/>
  <c r="C289" i="58" s="1"/>
  <c r="D199" i="59"/>
  <c r="D289" i="58" s="1"/>
  <c r="E199" i="59"/>
  <c r="E289" i="58" s="1"/>
  <c r="F199" i="59"/>
  <c r="F289" i="58" s="1"/>
  <c r="G199" i="59"/>
  <c r="G289" i="58" s="1"/>
  <c r="H199" i="59"/>
  <c r="H289" i="58" s="1"/>
  <c r="I199" i="59"/>
  <c r="I289" i="58" s="1"/>
  <c r="J199" i="59"/>
  <c r="J289" i="58" s="1"/>
  <c r="K199" i="59"/>
  <c r="K289" i="58" s="1"/>
  <c r="L199" i="59"/>
  <c r="L289" i="58" s="1"/>
  <c r="M199" i="59"/>
  <c r="M289" i="58" s="1"/>
  <c r="N199" i="59"/>
  <c r="N289" i="58" s="1"/>
  <c r="O199" i="59"/>
  <c r="O289" i="58" s="1"/>
  <c r="A200" i="59"/>
  <c r="A290" i="58" s="1"/>
  <c r="B200" i="59"/>
  <c r="B290" i="58" s="1"/>
  <c r="C200" i="59"/>
  <c r="C290" i="58" s="1"/>
  <c r="D200" i="59"/>
  <c r="D290" i="58" s="1"/>
  <c r="E200" i="59"/>
  <c r="E290" i="58" s="1"/>
  <c r="F200" i="59"/>
  <c r="F290" i="58" s="1"/>
  <c r="G200" i="59"/>
  <c r="G290" i="58" s="1"/>
  <c r="H200" i="59"/>
  <c r="H290" i="58" s="1"/>
  <c r="I200" i="59"/>
  <c r="I290" i="58" s="1"/>
  <c r="J200" i="59"/>
  <c r="J290" i="58" s="1"/>
  <c r="K200" i="59"/>
  <c r="K290" i="58" s="1"/>
  <c r="L200" i="59"/>
  <c r="L290" i="58" s="1"/>
  <c r="M200" i="59"/>
  <c r="M290" i="58" s="1"/>
  <c r="N200" i="59"/>
  <c r="N290" i="58" s="1"/>
  <c r="O200" i="59"/>
  <c r="O290" i="58" s="1"/>
  <c r="A201" i="59"/>
  <c r="A292" i="58" s="1"/>
  <c r="B201" i="59"/>
  <c r="B292" i="58" s="1"/>
  <c r="C201" i="59"/>
  <c r="C292" i="58" s="1"/>
  <c r="D201" i="59"/>
  <c r="D292" i="58" s="1"/>
  <c r="E201" i="59"/>
  <c r="E292" i="58" s="1"/>
  <c r="F201" i="59"/>
  <c r="F292" i="58" s="1"/>
  <c r="G201" i="59"/>
  <c r="G292" i="58" s="1"/>
  <c r="H201" i="59"/>
  <c r="H292" i="58" s="1"/>
  <c r="I201" i="59"/>
  <c r="I292" i="58" s="1"/>
  <c r="J201" i="59"/>
  <c r="J292" i="58" s="1"/>
  <c r="K201" i="59"/>
  <c r="K292" i="58" s="1"/>
  <c r="L201" i="59"/>
  <c r="L292" i="58" s="1"/>
  <c r="M201" i="59"/>
  <c r="M292" i="58" s="1"/>
  <c r="N201" i="59"/>
  <c r="N292" i="58" s="1"/>
  <c r="O201" i="59"/>
  <c r="O292" i="58" s="1"/>
  <c r="A202" i="59"/>
  <c r="A293" i="58" s="1"/>
  <c r="B202" i="59"/>
  <c r="B293" i="58" s="1"/>
  <c r="C202" i="59"/>
  <c r="C293" i="58" s="1"/>
  <c r="D202" i="59"/>
  <c r="D293" i="58" s="1"/>
  <c r="E202" i="59"/>
  <c r="E293" i="58" s="1"/>
  <c r="F202" i="59"/>
  <c r="F293" i="58" s="1"/>
  <c r="G202" i="59"/>
  <c r="G293" i="58" s="1"/>
  <c r="H202" i="59"/>
  <c r="H293" i="58" s="1"/>
  <c r="I202" i="59"/>
  <c r="I293" i="58" s="1"/>
  <c r="J202" i="59"/>
  <c r="J293" i="58" s="1"/>
  <c r="K202" i="59"/>
  <c r="K293" i="58" s="1"/>
  <c r="L202" i="59"/>
  <c r="L293" i="58" s="1"/>
  <c r="M202" i="59"/>
  <c r="M293" i="58" s="1"/>
  <c r="N202" i="59"/>
  <c r="N293" i="58" s="1"/>
  <c r="O202" i="59"/>
  <c r="O293" i="58" s="1"/>
  <c r="A203" i="59"/>
  <c r="A295" i="58" s="1"/>
  <c r="B203" i="59"/>
  <c r="B295" i="58" s="1"/>
  <c r="C203" i="59"/>
  <c r="C295" i="58" s="1"/>
  <c r="D203" i="59"/>
  <c r="D295" i="58" s="1"/>
  <c r="E203" i="59"/>
  <c r="E295" i="58" s="1"/>
  <c r="F203" i="59"/>
  <c r="F295" i="58" s="1"/>
  <c r="G203" i="59"/>
  <c r="G295" i="58" s="1"/>
  <c r="H203" i="59"/>
  <c r="H295" i="58" s="1"/>
  <c r="I203" i="59"/>
  <c r="I295" i="58" s="1"/>
  <c r="J203" i="59"/>
  <c r="J295" i="58" s="1"/>
  <c r="K203" i="59"/>
  <c r="K295" i="58" s="1"/>
  <c r="L203" i="59"/>
  <c r="L295" i="58" s="1"/>
  <c r="M203" i="59"/>
  <c r="M295" i="58" s="1"/>
  <c r="N203" i="59"/>
  <c r="N295" i="58" s="1"/>
  <c r="O203" i="59"/>
  <c r="O295" i="58" s="1"/>
  <c r="A204" i="59"/>
  <c r="A296" i="58" s="1"/>
  <c r="B204" i="59"/>
  <c r="B296" i="58" s="1"/>
  <c r="C204" i="59"/>
  <c r="C296" i="58" s="1"/>
  <c r="D204" i="59"/>
  <c r="D296" i="58" s="1"/>
  <c r="E204" i="59"/>
  <c r="E296" i="58" s="1"/>
  <c r="F204" i="59"/>
  <c r="F296" i="58" s="1"/>
  <c r="G204" i="59"/>
  <c r="G296" i="58" s="1"/>
  <c r="H204" i="59"/>
  <c r="H296" i="58" s="1"/>
  <c r="I204" i="59"/>
  <c r="I296" i="58" s="1"/>
  <c r="J204" i="59"/>
  <c r="J296" i="58" s="1"/>
  <c r="K204" i="59"/>
  <c r="K296" i="58" s="1"/>
  <c r="L204" i="59"/>
  <c r="L296" i="58" s="1"/>
  <c r="L297" i="58" s="1"/>
  <c r="M101" i="55" s="1"/>
  <c r="M204" i="59"/>
  <c r="M296" i="58" s="1"/>
  <c r="N204" i="59"/>
  <c r="N296" i="58" s="1"/>
  <c r="O204" i="59"/>
  <c r="O296" i="58" s="1"/>
  <c r="A205" i="59"/>
  <c r="A298" i="58" s="1"/>
  <c r="B205" i="59"/>
  <c r="B298" i="58" s="1"/>
  <c r="C205" i="59"/>
  <c r="C298" i="58" s="1"/>
  <c r="D205" i="59"/>
  <c r="D298" i="58" s="1"/>
  <c r="E205" i="59"/>
  <c r="E298" i="58" s="1"/>
  <c r="F205" i="59"/>
  <c r="F298" i="58" s="1"/>
  <c r="G205" i="59"/>
  <c r="G298" i="58" s="1"/>
  <c r="H205" i="59"/>
  <c r="H298" i="58" s="1"/>
  <c r="I205" i="59"/>
  <c r="I298" i="58" s="1"/>
  <c r="J205" i="59"/>
  <c r="J298" i="58" s="1"/>
  <c r="K205" i="59"/>
  <c r="K298" i="58" s="1"/>
  <c r="L205" i="59"/>
  <c r="L298" i="58" s="1"/>
  <c r="M205" i="59"/>
  <c r="M298" i="58" s="1"/>
  <c r="N205" i="59"/>
  <c r="N298" i="58" s="1"/>
  <c r="O205" i="59"/>
  <c r="O298" i="58" s="1"/>
  <c r="A206" i="59"/>
  <c r="A299" i="58" s="1"/>
  <c r="B206" i="59"/>
  <c r="B299" i="58" s="1"/>
  <c r="C206" i="59"/>
  <c r="C299" i="58" s="1"/>
  <c r="D206" i="59"/>
  <c r="D299" i="58" s="1"/>
  <c r="E206" i="59"/>
  <c r="E299" i="58" s="1"/>
  <c r="F206" i="59"/>
  <c r="F299" i="58" s="1"/>
  <c r="G206" i="59"/>
  <c r="G299" i="58" s="1"/>
  <c r="H206" i="59"/>
  <c r="H299" i="58" s="1"/>
  <c r="I206" i="59"/>
  <c r="I299" i="58" s="1"/>
  <c r="J206" i="59"/>
  <c r="J299" i="58" s="1"/>
  <c r="K206" i="59"/>
  <c r="K299" i="58" s="1"/>
  <c r="L206" i="59"/>
  <c r="L299" i="58" s="1"/>
  <c r="M206" i="59"/>
  <c r="M299" i="58" s="1"/>
  <c r="N206" i="59"/>
  <c r="N299" i="58" s="1"/>
  <c r="O206" i="59"/>
  <c r="O299" i="58" s="1"/>
  <c r="A207" i="59"/>
  <c r="A301" i="58" s="1"/>
  <c r="B207" i="59"/>
  <c r="B301" i="58" s="1"/>
  <c r="C207" i="59"/>
  <c r="C301" i="58" s="1"/>
  <c r="D207" i="59"/>
  <c r="D301" i="58" s="1"/>
  <c r="E207" i="59"/>
  <c r="E301" i="58" s="1"/>
  <c r="F207" i="59"/>
  <c r="F301" i="58" s="1"/>
  <c r="G207" i="59"/>
  <c r="G301" i="58" s="1"/>
  <c r="H207" i="59"/>
  <c r="H301" i="58" s="1"/>
  <c r="I207" i="59"/>
  <c r="I301" i="58" s="1"/>
  <c r="J207" i="59"/>
  <c r="J301" i="58" s="1"/>
  <c r="K207" i="59"/>
  <c r="K301" i="58" s="1"/>
  <c r="L207" i="59"/>
  <c r="L301" i="58" s="1"/>
  <c r="M207" i="59"/>
  <c r="M301" i="58" s="1"/>
  <c r="N207" i="59"/>
  <c r="N301" i="58" s="1"/>
  <c r="O207" i="59"/>
  <c r="O301" i="58" s="1"/>
  <c r="A208" i="59"/>
  <c r="A302" i="58" s="1"/>
  <c r="B208" i="59"/>
  <c r="B302" i="58" s="1"/>
  <c r="C208" i="59"/>
  <c r="C302" i="58" s="1"/>
  <c r="D208" i="59"/>
  <c r="D302" i="58" s="1"/>
  <c r="E208" i="59"/>
  <c r="E302" i="58" s="1"/>
  <c r="F208" i="59"/>
  <c r="F302" i="58" s="1"/>
  <c r="G208" i="59"/>
  <c r="G302" i="58" s="1"/>
  <c r="H208" i="59"/>
  <c r="H302" i="58" s="1"/>
  <c r="I208" i="59"/>
  <c r="I302" i="58" s="1"/>
  <c r="J208" i="59"/>
  <c r="J302" i="58" s="1"/>
  <c r="K208" i="59"/>
  <c r="K302" i="58" s="1"/>
  <c r="L208" i="59"/>
  <c r="L302" i="58" s="1"/>
  <c r="M208" i="59"/>
  <c r="M302" i="58" s="1"/>
  <c r="N208" i="59"/>
  <c r="N302" i="58" s="1"/>
  <c r="O208" i="59"/>
  <c r="O302" i="58" s="1"/>
  <c r="O13" i="59"/>
  <c r="O10" i="58" s="1"/>
  <c r="N13" i="59"/>
  <c r="N10" i="58" s="1"/>
  <c r="M13" i="59"/>
  <c r="M10" i="58" s="1"/>
  <c r="L13" i="59"/>
  <c r="L10" i="58" s="1"/>
  <c r="K13" i="59"/>
  <c r="K10" i="58" s="1"/>
  <c r="J13" i="59"/>
  <c r="J10" i="58" s="1"/>
  <c r="I13" i="59"/>
  <c r="I10" i="58" s="1"/>
  <c r="H13" i="59"/>
  <c r="H10" i="58" s="1"/>
  <c r="H12" i="58" s="1"/>
  <c r="I9" i="55" s="1"/>
  <c r="G13" i="59"/>
  <c r="G10" i="58" s="1"/>
  <c r="F13" i="59"/>
  <c r="F10" i="58" s="1"/>
  <c r="E13" i="59"/>
  <c r="E10" i="58" s="1"/>
  <c r="D13" i="59"/>
  <c r="D10" i="58" s="1"/>
  <c r="C13" i="59"/>
  <c r="C10" i="58" s="1"/>
  <c r="B13" i="59"/>
  <c r="B10" i="58" s="1"/>
  <c r="A13" i="59"/>
  <c r="A10" i="58" s="1"/>
  <c r="O3" i="56"/>
  <c r="N3" i="56"/>
  <c r="M3" i="56"/>
  <c r="L3" i="56"/>
  <c r="K3" i="56"/>
  <c r="J3" i="56"/>
  <c r="I3" i="56"/>
  <c r="H3" i="56"/>
  <c r="G3" i="56"/>
  <c r="F3" i="56"/>
  <c r="E3" i="56"/>
  <c r="D3" i="56"/>
  <c r="C3" i="56"/>
  <c r="B3" i="56"/>
  <c r="A3" i="56"/>
  <c r="N2" i="56"/>
  <c r="M2" i="56"/>
  <c r="L2" i="56"/>
  <c r="K2" i="56"/>
  <c r="J2" i="56"/>
  <c r="I2" i="56"/>
  <c r="H2" i="56"/>
  <c r="G2" i="56"/>
  <c r="F2" i="56"/>
  <c r="E2" i="56"/>
  <c r="D2" i="56"/>
  <c r="C2" i="56"/>
  <c r="A10" i="57"/>
  <c r="A5" i="56" s="1"/>
  <c r="B10" i="57"/>
  <c r="B5" i="56" s="1"/>
  <c r="C10" i="57"/>
  <c r="C5" i="56" s="1"/>
  <c r="D10" i="57"/>
  <c r="D5" i="56" s="1"/>
  <c r="E10" i="57"/>
  <c r="E5" i="56" s="1"/>
  <c r="F10" i="57"/>
  <c r="F5" i="56" s="1"/>
  <c r="G10" i="57"/>
  <c r="G5" i="56" s="1"/>
  <c r="I10" i="57"/>
  <c r="I5" i="56" s="1"/>
  <c r="J10" i="57"/>
  <c r="J5" i="56" s="1"/>
  <c r="K10" i="57"/>
  <c r="K5" i="56" s="1"/>
  <c r="L10" i="57"/>
  <c r="L5" i="56" s="1"/>
  <c r="M10" i="57"/>
  <c r="M5" i="56" s="1"/>
  <c r="W10" i="57"/>
  <c r="A11" i="57"/>
  <c r="A7" i="56" s="1"/>
  <c r="B11" i="57"/>
  <c r="B7" i="56" s="1"/>
  <c r="C11" i="57"/>
  <c r="C7" i="56" s="1"/>
  <c r="D11" i="57"/>
  <c r="D7" i="56" s="1"/>
  <c r="E11" i="57"/>
  <c r="E7" i="56" s="1"/>
  <c r="F11" i="57"/>
  <c r="F7" i="56" s="1"/>
  <c r="G11" i="57"/>
  <c r="G7" i="56" s="1"/>
  <c r="I11" i="57"/>
  <c r="I7" i="56" s="1"/>
  <c r="J11" i="57"/>
  <c r="J7" i="56" s="1"/>
  <c r="K11" i="57"/>
  <c r="K7" i="56" s="1"/>
  <c r="L11" i="57"/>
  <c r="L7" i="56" s="1"/>
  <c r="M11" i="57"/>
  <c r="M7" i="56" s="1"/>
  <c r="W11" i="57"/>
  <c r="A12" i="57"/>
  <c r="A8" i="56" s="1"/>
  <c r="B12" i="57"/>
  <c r="B8" i="56" s="1"/>
  <c r="C12" i="57"/>
  <c r="C8" i="56" s="1"/>
  <c r="D12" i="57"/>
  <c r="D8" i="56" s="1"/>
  <c r="E12" i="57"/>
  <c r="E8" i="56" s="1"/>
  <c r="F12" i="57"/>
  <c r="F8" i="56" s="1"/>
  <c r="G12" i="57"/>
  <c r="G8" i="56" s="1"/>
  <c r="I12" i="57"/>
  <c r="I8" i="56" s="1"/>
  <c r="J12" i="57"/>
  <c r="J8" i="56" s="1"/>
  <c r="K12" i="57"/>
  <c r="K8" i="56" s="1"/>
  <c r="L12" i="57"/>
  <c r="L8" i="56" s="1"/>
  <c r="M12" i="57"/>
  <c r="M8" i="56" s="1"/>
  <c r="W12" i="57"/>
  <c r="A13" i="57"/>
  <c r="A10" i="56" s="1"/>
  <c r="B13" i="57"/>
  <c r="B10" i="56" s="1"/>
  <c r="C13" i="57"/>
  <c r="C10" i="56" s="1"/>
  <c r="D13" i="57"/>
  <c r="D10" i="56" s="1"/>
  <c r="E13" i="57"/>
  <c r="E10" i="56" s="1"/>
  <c r="F13" i="57"/>
  <c r="F10" i="56" s="1"/>
  <c r="G13" i="57"/>
  <c r="G10" i="56" s="1"/>
  <c r="I13" i="57"/>
  <c r="I10" i="56" s="1"/>
  <c r="J13" i="57"/>
  <c r="J10" i="56" s="1"/>
  <c r="K13" i="57"/>
  <c r="K10" i="56" s="1"/>
  <c r="L13" i="57"/>
  <c r="L10" i="56" s="1"/>
  <c r="M13" i="57"/>
  <c r="M10" i="56" s="1"/>
  <c r="W13" i="57"/>
  <c r="A14" i="57"/>
  <c r="A11" i="56" s="1"/>
  <c r="B14" i="57"/>
  <c r="B11" i="56" s="1"/>
  <c r="C14" i="57"/>
  <c r="C11" i="56" s="1"/>
  <c r="D14" i="57"/>
  <c r="D11" i="56" s="1"/>
  <c r="E14" i="57"/>
  <c r="E11" i="56"/>
  <c r="F14" i="57"/>
  <c r="F11" i="56" s="1"/>
  <c r="G14" i="57"/>
  <c r="G11" i="56"/>
  <c r="H14" i="57"/>
  <c r="H11" i="56" s="1"/>
  <c r="I14" i="57"/>
  <c r="I11" i="56" s="1"/>
  <c r="J14" i="57"/>
  <c r="J11" i="56" s="1"/>
  <c r="K14" i="57"/>
  <c r="K11" i="56" s="1"/>
  <c r="L14" i="57"/>
  <c r="L11" i="56" s="1"/>
  <c r="M14" i="57"/>
  <c r="M11" i="56" s="1"/>
  <c r="N14" i="57"/>
  <c r="N11" i="56" s="1"/>
  <c r="O14" i="57"/>
  <c r="O11" i="56" s="1"/>
  <c r="W14" i="57"/>
  <c r="A15" i="57"/>
  <c r="A13" i="56" s="1"/>
  <c r="B15" i="57"/>
  <c r="B13" i="56" s="1"/>
  <c r="C15" i="57"/>
  <c r="C13" i="56" s="1"/>
  <c r="D15" i="57"/>
  <c r="D13" i="56" s="1"/>
  <c r="E15" i="57"/>
  <c r="E13" i="56" s="1"/>
  <c r="F15" i="57"/>
  <c r="F13" i="56" s="1"/>
  <c r="G15" i="57"/>
  <c r="G13" i="56" s="1"/>
  <c r="H15" i="57"/>
  <c r="H13" i="56" s="1"/>
  <c r="H15" i="56" s="1"/>
  <c r="I7" i="54" s="1"/>
  <c r="I15" i="57"/>
  <c r="I13" i="56" s="1"/>
  <c r="J15" i="57"/>
  <c r="J13" i="56" s="1"/>
  <c r="K15" i="57"/>
  <c r="K13" i="56" s="1"/>
  <c r="L15" i="57"/>
  <c r="L13" i="56" s="1"/>
  <c r="M15" i="57"/>
  <c r="M13" i="56" s="1"/>
  <c r="N15" i="57"/>
  <c r="N13" i="56" s="1"/>
  <c r="O15" i="57"/>
  <c r="O13" i="56" s="1"/>
  <c r="W15" i="57"/>
  <c r="A16" i="57"/>
  <c r="A14" i="56" s="1"/>
  <c r="B16" i="57"/>
  <c r="B14" i="56" s="1"/>
  <c r="C16" i="57"/>
  <c r="C14" i="56" s="1"/>
  <c r="D16" i="57"/>
  <c r="D14" i="56" s="1"/>
  <c r="E16" i="57"/>
  <c r="E14" i="56" s="1"/>
  <c r="F16" i="57"/>
  <c r="F14" i="56" s="1"/>
  <c r="G16" i="57"/>
  <c r="G14" i="56" s="1"/>
  <c r="H16" i="57"/>
  <c r="H14" i="56" s="1"/>
  <c r="I16" i="57"/>
  <c r="I14" i="56" s="1"/>
  <c r="J16" i="57"/>
  <c r="J14" i="56" s="1"/>
  <c r="K16" i="57"/>
  <c r="K14" i="56" s="1"/>
  <c r="L16" i="57"/>
  <c r="L14" i="56" s="1"/>
  <c r="M16" i="57"/>
  <c r="M14" i="56" s="1"/>
  <c r="N16" i="57"/>
  <c r="N14" i="56" s="1"/>
  <c r="O16" i="57"/>
  <c r="O14" i="56" s="1"/>
  <c r="W16" i="57"/>
  <c r="A17" i="57"/>
  <c r="A16" i="56" s="1"/>
  <c r="B17" i="57"/>
  <c r="B16" i="56" s="1"/>
  <c r="C17" i="57"/>
  <c r="C16" i="56" s="1"/>
  <c r="D17" i="57"/>
  <c r="D16" i="56" s="1"/>
  <c r="E17" i="57"/>
  <c r="E16" i="56" s="1"/>
  <c r="F17" i="57"/>
  <c r="F16" i="56" s="1"/>
  <c r="G17" i="57"/>
  <c r="G16" i="56" s="1"/>
  <c r="H17" i="57"/>
  <c r="H16" i="56" s="1"/>
  <c r="I17" i="57"/>
  <c r="I16" i="56" s="1"/>
  <c r="J17" i="57"/>
  <c r="J16" i="56" s="1"/>
  <c r="K17" i="57"/>
  <c r="K16" i="56" s="1"/>
  <c r="L17" i="57"/>
  <c r="L16" i="56" s="1"/>
  <c r="M17" i="57"/>
  <c r="M16" i="56" s="1"/>
  <c r="N17" i="57"/>
  <c r="N16" i="56" s="1"/>
  <c r="O17" i="57"/>
  <c r="O16" i="56" s="1"/>
  <c r="W17" i="57"/>
  <c r="A18" i="57"/>
  <c r="A17" i="56" s="1"/>
  <c r="B18" i="57"/>
  <c r="B17" i="56" s="1"/>
  <c r="C18" i="57"/>
  <c r="C17" i="56" s="1"/>
  <c r="D18" i="57"/>
  <c r="D17" i="56" s="1"/>
  <c r="E18" i="57"/>
  <c r="E17" i="56" s="1"/>
  <c r="F18" i="57"/>
  <c r="F17" i="56" s="1"/>
  <c r="G18" i="57"/>
  <c r="G17" i="56" s="1"/>
  <c r="H18" i="57"/>
  <c r="H17" i="56" s="1"/>
  <c r="I18" i="57"/>
  <c r="I17" i="56" s="1"/>
  <c r="J18" i="57"/>
  <c r="J17" i="56" s="1"/>
  <c r="K18" i="57"/>
  <c r="K17" i="56" s="1"/>
  <c r="L18" i="57"/>
  <c r="L17" i="56" s="1"/>
  <c r="M18" i="57"/>
  <c r="M17" i="56" s="1"/>
  <c r="N18" i="57"/>
  <c r="N17" i="56" s="1"/>
  <c r="O18" i="57"/>
  <c r="O17" i="56" s="1"/>
  <c r="W18" i="57"/>
  <c r="A19" i="57"/>
  <c r="A19" i="56" s="1"/>
  <c r="B19" i="57"/>
  <c r="B19" i="56" s="1"/>
  <c r="C19" i="57"/>
  <c r="C19" i="56" s="1"/>
  <c r="D19" i="57"/>
  <c r="D19" i="56" s="1"/>
  <c r="E19" i="57"/>
  <c r="E19" i="56" s="1"/>
  <c r="F19" i="57"/>
  <c r="F19" i="56" s="1"/>
  <c r="G19" i="57"/>
  <c r="G19" i="56" s="1"/>
  <c r="H19" i="57"/>
  <c r="H19" i="56" s="1"/>
  <c r="I19" i="57"/>
  <c r="I19" i="56" s="1"/>
  <c r="J19" i="57"/>
  <c r="J19" i="56" s="1"/>
  <c r="K19" i="57"/>
  <c r="K19" i="56" s="1"/>
  <c r="L19" i="57"/>
  <c r="L19" i="56" s="1"/>
  <c r="M19" i="57"/>
  <c r="M19" i="56" s="1"/>
  <c r="N19" i="57"/>
  <c r="N19" i="56" s="1"/>
  <c r="O19" i="57"/>
  <c r="O19" i="56" s="1"/>
  <c r="W19" i="57"/>
  <c r="A20" i="57"/>
  <c r="A20" i="56" s="1"/>
  <c r="B20" i="57"/>
  <c r="B20" i="56" s="1"/>
  <c r="C20" i="57"/>
  <c r="C20" i="56" s="1"/>
  <c r="D20" i="57"/>
  <c r="D20" i="56" s="1"/>
  <c r="E20" i="57"/>
  <c r="E20" i="56" s="1"/>
  <c r="F20" i="57"/>
  <c r="F20" i="56" s="1"/>
  <c r="G20" i="57"/>
  <c r="G20" i="56" s="1"/>
  <c r="H20" i="57"/>
  <c r="H20" i="56" s="1"/>
  <c r="I20" i="57"/>
  <c r="I20" i="56" s="1"/>
  <c r="J20" i="57"/>
  <c r="J20" i="56" s="1"/>
  <c r="K20" i="57"/>
  <c r="K20" i="56" s="1"/>
  <c r="L20" i="57"/>
  <c r="L20" i="56" s="1"/>
  <c r="M20" i="57"/>
  <c r="M20" i="56" s="1"/>
  <c r="N20" i="57"/>
  <c r="N20" i="56" s="1"/>
  <c r="O20" i="57"/>
  <c r="O20" i="56" s="1"/>
  <c r="W20" i="57"/>
  <c r="A21" i="57"/>
  <c r="A22" i="56" s="1"/>
  <c r="B21" i="57"/>
  <c r="B22" i="56" s="1"/>
  <c r="C21" i="57"/>
  <c r="C22" i="56" s="1"/>
  <c r="D21" i="57"/>
  <c r="D22" i="56" s="1"/>
  <c r="E21" i="57"/>
  <c r="E22" i="56" s="1"/>
  <c r="F21" i="57"/>
  <c r="F22" i="56" s="1"/>
  <c r="G21" i="57"/>
  <c r="G22" i="56" s="1"/>
  <c r="H21" i="57"/>
  <c r="H22" i="56" s="1"/>
  <c r="I21" i="57"/>
  <c r="I22" i="56" s="1"/>
  <c r="J21" i="57"/>
  <c r="J22" i="56" s="1"/>
  <c r="K21" i="57"/>
  <c r="K22" i="56" s="1"/>
  <c r="L21" i="57"/>
  <c r="L22" i="56" s="1"/>
  <c r="M21" i="57"/>
  <c r="M22" i="56" s="1"/>
  <c r="N21" i="57"/>
  <c r="N22" i="56" s="1"/>
  <c r="O21" i="57"/>
  <c r="O22" i="56" s="1"/>
  <c r="W21" i="57"/>
  <c r="A22" i="57"/>
  <c r="A23" i="56" s="1"/>
  <c r="B22" i="57"/>
  <c r="B23" i="56" s="1"/>
  <c r="C22" i="57"/>
  <c r="C23" i="56" s="1"/>
  <c r="D22" i="57"/>
  <c r="D23" i="56" s="1"/>
  <c r="E22" i="57"/>
  <c r="E23" i="56" s="1"/>
  <c r="F22" i="57"/>
  <c r="F23" i="56" s="1"/>
  <c r="G22" i="57"/>
  <c r="G23" i="56" s="1"/>
  <c r="H22" i="57"/>
  <c r="H23" i="56" s="1"/>
  <c r="I22" i="57"/>
  <c r="I23" i="56" s="1"/>
  <c r="J22" i="57"/>
  <c r="J23" i="56" s="1"/>
  <c r="K22" i="57"/>
  <c r="K23" i="56" s="1"/>
  <c r="L22" i="57"/>
  <c r="L23" i="56" s="1"/>
  <c r="M22" i="57"/>
  <c r="M23" i="56" s="1"/>
  <c r="N22" i="57"/>
  <c r="N23" i="56" s="1"/>
  <c r="O22" i="57"/>
  <c r="O23" i="56" s="1"/>
  <c r="W22" i="57"/>
  <c r="A23" i="57"/>
  <c r="A25" i="56" s="1"/>
  <c r="B23" i="57"/>
  <c r="B25" i="56" s="1"/>
  <c r="C23" i="57"/>
  <c r="C25" i="56" s="1"/>
  <c r="D23" i="57"/>
  <c r="D25" i="56" s="1"/>
  <c r="E23" i="57"/>
  <c r="E25" i="56" s="1"/>
  <c r="F23" i="57"/>
  <c r="F25" i="56" s="1"/>
  <c r="G23" i="57"/>
  <c r="G25" i="56" s="1"/>
  <c r="H23" i="57"/>
  <c r="H25" i="56" s="1"/>
  <c r="I23" i="57"/>
  <c r="I25" i="56" s="1"/>
  <c r="J23" i="57"/>
  <c r="J25" i="56" s="1"/>
  <c r="K23" i="57"/>
  <c r="K25" i="56" s="1"/>
  <c r="L23" i="57"/>
  <c r="L25" i="56" s="1"/>
  <c r="M23" i="57"/>
  <c r="M25" i="56" s="1"/>
  <c r="N23" i="57"/>
  <c r="N25" i="56" s="1"/>
  <c r="O23" i="57"/>
  <c r="O25" i="56" s="1"/>
  <c r="W23" i="57"/>
  <c r="A24" i="57"/>
  <c r="A26" i="56" s="1"/>
  <c r="B24" i="57"/>
  <c r="B26" i="56" s="1"/>
  <c r="C24" i="57"/>
  <c r="C26" i="56" s="1"/>
  <c r="D24" i="57"/>
  <c r="D26" i="56" s="1"/>
  <c r="E24" i="57"/>
  <c r="E26" i="56" s="1"/>
  <c r="F24" i="57"/>
  <c r="F26" i="56" s="1"/>
  <c r="G24" i="57"/>
  <c r="G26" i="56" s="1"/>
  <c r="H24" i="57"/>
  <c r="H26" i="56" s="1"/>
  <c r="I24" i="57"/>
  <c r="I26" i="56" s="1"/>
  <c r="J24" i="57"/>
  <c r="J26" i="56" s="1"/>
  <c r="K24" i="57"/>
  <c r="K26" i="56" s="1"/>
  <c r="L24" i="57"/>
  <c r="L26" i="56" s="1"/>
  <c r="M24" i="57"/>
  <c r="M26" i="56" s="1"/>
  <c r="N24" i="57"/>
  <c r="N26" i="56" s="1"/>
  <c r="O24" i="57"/>
  <c r="O26" i="56" s="1"/>
  <c r="W24" i="57"/>
  <c r="A25" i="57"/>
  <c r="A28" i="56" s="1"/>
  <c r="B25" i="57"/>
  <c r="B28" i="56" s="1"/>
  <c r="C25" i="57"/>
  <c r="C28" i="56" s="1"/>
  <c r="D25" i="57"/>
  <c r="D28" i="56" s="1"/>
  <c r="E25" i="57"/>
  <c r="E28" i="56" s="1"/>
  <c r="F25" i="57"/>
  <c r="F28" i="56" s="1"/>
  <c r="G25" i="57"/>
  <c r="G28" i="56" s="1"/>
  <c r="H25" i="57"/>
  <c r="H28" i="56" s="1"/>
  <c r="I25" i="57"/>
  <c r="I28" i="56" s="1"/>
  <c r="J25" i="57"/>
  <c r="J28" i="56" s="1"/>
  <c r="K25" i="57"/>
  <c r="K28" i="56" s="1"/>
  <c r="L25" i="57"/>
  <c r="L28" i="56" s="1"/>
  <c r="M25" i="57"/>
  <c r="M28" i="56" s="1"/>
  <c r="N25" i="57"/>
  <c r="N28" i="56" s="1"/>
  <c r="O25" i="57"/>
  <c r="O28" i="56" s="1"/>
  <c r="W25" i="57"/>
  <c r="A26" i="57"/>
  <c r="A29" i="56" s="1"/>
  <c r="B26" i="57"/>
  <c r="B29" i="56" s="1"/>
  <c r="C26" i="57"/>
  <c r="C29" i="56" s="1"/>
  <c r="D26" i="57"/>
  <c r="D29" i="56" s="1"/>
  <c r="E26" i="57"/>
  <c r="E29" i="56" s="1"/>
  <c r="F26" i="57"/>
  <c r="F29" i="56" s="1"/>
  <c r="G26" i="57"/>
  <c r="G29" i="56" s="1"/>
  <c r="H26" i="57"/>
  <c r="H29" i="56" s="1"/>
  <c r="I26" i="57"/>
  <c r="I29" i="56" s="1"/>
  <c r="J26" i="57"/>
  <c r="J29" i="56" s="1"/>
  <c r="K26" i="57"/>
  <c r="K29" i="56" s="1"/>
  <c r="L26" i="57"/>
  <c r="L29" i="56" s="1"/>
  <c r="M26" i="57"/>
  <c r="M29" i="56" s="1"/>
  <c r="N26" i="57"/>
  <c r="N29" i="56" s="1"/>
  <c r="O26" i="57"/>
  <c r="O29" i="56" s="1"/>
  <c r="W26" i="57"/>
  <c r="A27" i="57"/>
  <c r="A31" i="56" s="1"/>
  <c r="B27" i="57"/>
  <c r="B31" i="56" s="1"/>
  <c r="C27" i="57"/>
  <c r="C31" i="56" s="1"/>
  <c r="D27" i="57"/>
  <c r="D31" i="56" s="1"/>
  <c r="E27" i="57"/>
  <c r="E31" i="56" s="1"/>
  <c r="F27" i="57"/>
  <c r="F31" i="56" s="1"/>
  <c r="G27" i="57"/>
  <c r="G31" i="56"/>
  <c r="H27" i="57"/>
  <c r="H31" i="56" s="1"/>
  <c r="I27" i="57"/>
  <c r="I31" i="56" s="1"/>
  <c r="J27" i="57"/>
  <c r="J31" i="56" s="1"/>
  <c r="K27" i="57"/>
  <c r="K31" i="56" s="1"/>
  <c r="L27" i="57"/>
  <c r="L31" i="56" s="1"/>
  <c r="M27" i="57"/>
  <c r="M31" i="56" s="1"/>
  <c r="N27" i="57"/>
  <c r="N31" i="56" s="1"/>
  <c r="O27" i="57"/>
  <c r="O31" i="56" s="1"/>
  <c r="W27" i="57"/>
  <c r="A28" i="57"/>
  <c r="A32" i="56" s="1"/>
  <c r="B28" i="57"/>
  <c r="B32" i="56" s="1"/>
  <c r="C28" i="57"/>
  <c r="C32" i="56" s="1"/>
  <c r="D28" i="57"/>
  <c r="D32" i="56" s="1"/>
  <c r="E28" i="57"/>
  <c r="E32" i="56" s="1"/>
  <c r="F28" i="57"/>
  <c r="F32" i="56" s="1"/>
  <c r="G28" i="57"/>
  <c r="G32" i="56" s="1"/>
  <c r="G33" i="56" s="1"/>
  <c r="H18" i="54" s="1"/>
  <c r="H28" i="57"/>
  <c r="H32" i="56" s="1"/>
  <c r="I28" i="57"/>
  <c r="I32" i="56" s="1"/>
  <c r="J28" i="57"/>
  <c r="J32" i="56" s="1"/>
  <c r="K28" i="57"/>
  <c r="K32" i="56" s="1"/>
  <c r="L28" i="57"/>
  <c r="L32" i="56" s="1"/>
  <c r="M28" i="57"/>
  <c r="M32" i="56" s="1"/>
  <c r="N28" i="57"/>
  <c r="N32" i="56" s="1"/>
  <c r="O28" i="57"/>
  <c r="O32" i="56" s="1"/>
  <c r="W28" i="57"/>
  <c r="A29" i="57"/>
  <c r="A34" i="56" s="1"/>
  <c r="B29" i="57"/>
  <c r="B34" i="56" s="1"/>
  <c r="C29" i="57"/>
  <c r="C34" i="56" s="1"/>
  <c r="D29" i="57"/>
  <c r="D34" i="56" s="1"/>
  <c r="E29" i="57"/>
  <c r="E34" i="56" s="1"/>
  <c r="F29" i="57"/>
  <c r="F34" i="56" s="1"/>
  <c r="G29" i="57"/>
  <c r="G34" i="56" s="1"/>
  <c r="H29" i="57"/>
  <c r="H34" i="56" s="1"/>
  <c r="I29" i="57"/>
  <c r="I34" i="56" s="1"/>
  <c r="J29" i="57"/>
  <c r="J34" i="56" s="1"/>
  <c r="K29" i="57"/>
  <c r="K34" i="56" s="1"/>
  <c r="L29" i="57"/>
  <c r="L34" i="56" s="1"/>
  <c r="M29" i="57"/>
  <c r="M34" i="56" s="1"/>
  <c r="N29" i="57"/>
  <c r="N34" i="56" s="1"/>
  <c r="O29" i="57"/>
  <c r="O34" i="56" s="1"/>
  <c r="W29" i="57"/>
  <c r="A30" i="57"/>
  <c r="A35" i="56" s="1"/>
  <c r="B30" i="57"/>
  <c r="B35" i="56" s="1"/>
  <c r="C30" i="57"/>
  <c r="C35" i="56" s="1"/>
  <c r="D30" i="57"/>
  <c r="D35" i="56" s="1"/>
  <c r="E30" i="57"/>
  <c r="E35" i="56" s="1"/>
  <c r="F30" i="57"/>
  <c r="F35" i="56" s="1"/>
  <c r="G30" i="57"/>
  <c r="G35" i="56" s="1"/>
  <c r="H30" i="57"/>
  <c r="H35" i="56" s="1"/>
  <c r="I30" i="57"/>
  <c r="I35" i="56" s="1"/>
  <c r="J30" i="57"/>
  <c r="J35" i="56" s="1"/>
  <c r="K30" i="57"/>
  <c r="K35" i="56" s="1"/>
  <c r="L30" i="57"/>
  <c r="L35" i="56" s="1"/>
  <c r="L36" i="56" s="1"/>
  <c r="M14" i="54" s="1"/>
  <c r="M30" i="57"/>
  <c r="M35" i="56" s="1"/>
  <c r="N30" i="57"/>
  <c r="N35" i="56" s="1"/>
  <c r="O30" i="57"/>
  <c r="O35" i="56" s="1"/>
  <c r="W30" i="57"/>
  <c r="A31" i="57"/>
  <c r="A37" i="56" s="1"/>
  <c r="B31" i="57"/>
  <c r="B37" i="56" s="1"/>
  <c r="C31" i="57"/>
  <c r="C37" i="56" s="1"/>
  <c r="D31" i="57"/>
  <c r="D37" i="56" s="1"/>
  <c r="E31" i="57"/>
  <c r="E37" i="56" s="1"/>
  <c r="F31" i="57"/>
  <c r="F37" i="56" s="1"/>
  <c r="G31" i="57"/>
  <c r="G37" i="56" s="1"/>
  <c r="H31" i="57"/>
  <c r="H37" i="56" s="1"/>
  <c r="I31" i="57"/>
  <c r="I37" i="56" s="1"/>
  <c r="J31" i="57"/>
  <c r="J37" i="56" s="1"/>
  <c r="K31" i="57"/>
  <c r="K37" i="56" s="1"/>
  <c r="L31" i="57"/>
  <c r="L37" i="56" s="1"/>
  <c r="M31" i="57"/>
  <c r="M37" i="56" s="1"/>
  <c r="N31" i="57"/>
  <c r="N37" i="56" s="1"/>
  <c r="O31" i="57"/>
  <c r="O37" i="56" s="1"/>
  <c r="W31" i="57"/>
  <c r="A32" i="57"/>
  <c r="A38" i="56" s="1"/>
  <c r="B32" i="57"/>
  <c r="B38" i="56" s="1"/>
  <c r="C32" i="57"/>
  <c r="C38" i="56" s="1"/>
  <c r="D32" i="57"/>
  <c r="D38" i="56" s="1"/>
  <c r="E32" i="57"/>
  <c r="E38" i="56" s="1"/>
  <c r="F32" i="57"/>
  <c r="F38" i="56" s="1"/>
  <c r="G32" i="57"/>
  <c r="G38" i="56" s="1"/>
  <c r="H32" i="57"/>
  <c r="H38" i="56" s="1"/>
  <c r="I32" i="57"/>
  <c r="I38" i="56" s="1"/>
  <c r="J32" i="57"/>
  <c r="J38" i="56" s="1"/>
  <c r="K32" i="57"/>
  <c r="K38" i="56" s="1"/>
  <c r="L32" i="57"/>
  <c r="L38" i="56" s="1"/>
  <c r="M32" i="57"/>
  <c r="M38" i="56" s="1"/>
  <c r="N32" i="57"/>
  <c r="N38" i="56" s="1"/>
  <c r="O32" i="57"/>
  <c r="O38" i="56" s="1"/>
  <c r="W32" i="57"/>
  <c r="A33" i="57"/>
  <c r="A40" i="56" s="1"/>
  <c r="B33" i="57"/>
  <c r="B40" i="56" s="1"/>
  <c r="C33" i="57"/>
  <c r="C40" i="56" s="1"/>
  <c r="D33" i="57"/>
  <c r="D40" i="56" s="1"/>
  <c r="E33" i="57"/>
  <c r="E40" i="56" s="1"/>
  <c r="F33" i="57"/>
  <c r="F40" i="56" s="1"/>
  <c r="G33" i="57"/>
  <c r="G40" i="56" s="1"/>
  <c r="H33" i="57"/>
  <c r="H40" i="56" s="1"/>
  <c r="I33" i="57"/>
  <c r="I40" i="56" s="1"/>
  <c r="J33" i="57"/>
  <c r="J40" i="56" s="1"/>
  <c r="K33" i="57"/>
  <c r="K40" i="56" s="1"/>
  <c r="K42" i="56" s="1"/>
  <c r="L8" i="54" s="1"/>
  <c r="L33" i="57"/>
  <c r="L40" i="56" s="1"/>
  <c r="M33" i="57"/>
  <c r="M40" i="56" s="1"/>
  <c r="N33" i="57"/>
  <c r="N40" i="56" s="1"/>
  <c r="O33" i="57"/>
  <c r="O40" i="56" s="1"/>
  <c r="W33" i="57"/>
  <c r="A34" i="57"/>
  <c r="A41" i="56" s="1"/>
  <c r="B34" i="57"/>
  <c r="B41" i="56" s="1"/>
  <c r="C34" i="57"/>
  <c r="C41" i="56" s="1"/>
  <c r="D34" i="57"/>
  <c r="D41" i="56" s="1"/>
  <c r="E34" i="57"/>
  <c r="E41" i="56" s="1"/>
  <c r="F34" i="57"/>
  <c r="F41" i="56" s="1"/>
  <c r="G34" i="57"/>
  <c r="G41" i="56" s="1"/>
  <c r="H34" i="57"/>
  <c r="H41" i="56" s="1"/>
  <c r="I34" i="57"/>
  <c r="I41" i="56" s="1"/>
  <c r="J34" i="57"/>
  <c r="J41" i="56" s="1"/>
  <c r="K34" i="57"/>
  <c r="K41" i="56" s="1"/>
  <c r="L34" i="57"/>
  <c r="L41" i="56" s="1"/>
  <c r="M34" i="57"/>
  <c r="M41" i="56" s="1"/>
  <c r="N34" i="57"/>
  <c r="N41" i="56" s="1"/>
  <c r="O34" i="57"/>
  <c r="O41" i="56" s="1"/>
  <c r="W34" i="57"/>
  <c r="A35" i="57"/>
  <c r="A43" i="56" s="1"/>
  <c r="B35" i="57"/>
  <c r="B43" i="56" s="1"/>
  <c r="C35" i="57"/>
  <c r="C43" i="56" s="1"/>
  <c r="D35" i="57"/>
  <c r="D43" i="56" s="1"/>
  <c r="E35" i="57"/>
  <c r="E43" i="56" s="1"/>
  <c r="F35" i="57"/>
  <c r="F43" i="56" s="1"/>
  <c r="G35" i="57"/>
  <c r="G43" i="56" s="1"/>
  <c r="H35" i="57"/>
  <c r="H43" i="56" s="1"/>
  <c r="I35" i="57"/>
  <c r="I43" i="56" s="1"/>
  <c r="J35" i="57"/>
  <c r="J43" i="56" s="1"/>
  <c r="K35" i="57"/>
  <c r="K43" i="56" s="1"/>
  <c r="L35" i="57"/>
  <c r="L43" i="56" s="1"/>
  <c r="M35" i="57"/>
  <c r="M43" i="56" s="1"/>
  <c r="N35" i="57"/>
  <c r="N43" i="56" s="1"/>
  <c r="O35" i="57"/>
  <c r="O43" i="56" s="1"/>
  <c r="W35" i="57"/>
  <c r="A36" i="57"/>
  <c r="A44" i="56" s="1"/>
  <c r="B36" i="57"/>
  <c r="B44" i="56" s="1"/>
  <c r="C36" i="57"/>
  <c r="C44" i="56" s="1"/>
  <c r="D36" i="57"/>
  <c r="D44" i="56" s="1"/>
  <c r="E36" i="57"/>
  <c r="E44" i="56" s="1"/>
  <c r="F36" i="57"/>
  <c r="F44" i="56" s="1"/>
  <c r="G36" i="57"/>
  <c r="G44" i="56" s="1"/>
  <c r="H36" i="57"/>
  <c r="H44" i="56" s="1"/>
  <c r="I36" i="57"/>
  <c r="I44" i="56" s="1"/>
  <c r="J36" i="57"/>
  <c r="J44" i="56" s="1"/>
  <c r="K36" i="57"/>
  <c r="K44" i="56" s="1"/>
  <c r="L36" i="57"/>
  <c r="L44" i="56" s="1"/>
  <c r="M36" i="57"/>
  <c r="M44" i="56" s="1"/>
  <c r="N36" i="57"/>
  <c r="N44" i="56" s="1"/>
  <c r="O36" i="57"/>
  <c r="O44" i="56" s="1"/>
  <c r="W36" i="57"/>
  <c r="A37" i="57"/>
  <c r="A46" i="56" s="1"/>
  <c r="B37" i="57"/>
  <c r="B46" i="56" s="1"/>
  <c r="C37" i="57"/>
  <c r="C46" i="56" s="1"/>
  <c r="D37" i="57"/>
  <c r="D46" i="56" s="1"/>
  <c r="E37" i="57"/>
  <c r="E46" i="56" s="1"/>
  <c r="F37" i="57"/>
  <c r="F46" i="56" s="1"/>
  <c r="G37" i="57"/>
  <c r="G46" i="56" s="1"/>
  <c r="H37" i="57"/>
  <c r="H46" i="56" s="1"/>
  <c r="I37" i="57"/>
  <c r="I46" i="56" s="1"/>
  <c r="J37" i="57"/>
  <c r="J46" i="56" s="1"/>
  <c r="K37" i="57"/>
  <c r="K46" i="56" s="1"/>
  <c r="L37" i="57"/>
  <c r="L46" i="56" s="1"/>
  <c r="M37" i="57"/>
  <c r="M46" i="56" s="1"/>
  <c r="N37" i="57"/>
  <c r="N46" i="56" s="1"/>
  <c r="O37" i="57"/>
  <c r="O46" i="56" s="1"/>
  <c r="W37" i="57"/>
  <c r="A38" i="57"/>
  <c r="A47" i="56" s="1"/>
  <c r="B38" i="57"/>
  <c r="B47" i="56" s="1"/>
  <c r="C38" i="57"/>
  <c r="C47" i="56" s="1"/>
  <c r="D38" i="57"/>
  <c r="D47" i="56" s="1"/>
  <c r="E38" i="57"/>
  <c r="E47" i="56" s="1"/>
  <c r="E48" i="56" s="1"/>
  <c r="F15" i="54" s="1"/>
  <c r="F38" i="57"/>
  <c r="F47" i="56" s="1"/>
  <c r="G38" i="57"/>
  <c r="G47" i="56" s="1"/>
  <c r="H38" i="57"/>
  <c r="H47" i="56" s="1"/>
  <c r="I38" i="57"/>
  <c r="I47" i="56" s="1"/>
  <c r="J38" i="57"/>
  <c r="J47" i="56" s="1"/>
  <c r="K38" i="57"/>
  <c r="K47" i="56" s="1"/>
  <c r="L38" i="57"/>
  <c r="L47" i="56" s="1"/>
  <c r="M38" i="57"/>
  <c r="M47" i="56" s="1"/>
  <c r="N38" i="57"/>
  <c r="N47" i="56" s="1"/>
  <c r="O38" i="57"/>
  <c r="O47" i="56" s="1"/>
  <c r="W38" i="57"/>
  <c r="A39" i="57"/>
  <c r="A49" i="56" s="1"/>
  <c r="B39" i="57"/>
  <c r="B49" i="56" s="1"/>
  <c r="C39" i="57"/>
  <c r="C49" i="56" s="1"/>
  <c r="D39" i="57"/>
  <c r="D49" i="56" s="1"/>
  <c r="E39" i="57"/>
  <c r="E49" i="56" s="1"/>
  <c r="F39" i="57"/>
  <c r="F49" i="56" s="1"/>
  <c r="G39" i="57"/>
  <c r="G49" i="56" s="1"/>
  <c r="H39" i="57"/>
  <c r="H49" i="56" s="1"/>
  <c r="I39" i="57"/>
  <c r="I49" i="56" s="1"/>
  <c r="J39" i="57"/>
  <c r="J49" i="56" s="1"/>
  <c r="K39" i="57"/>
  <c r="K49" i="56" s="1"/>
  <c r="L39" i="57"/>
  <c r="L49" i="56" s="1"/>
  <c r="M39" i="57"/>
  <c r="M49" i="56" s="1"/>
  <c r="N39" i="57"/>
  <c r="N49" i="56" s="1"/>
  <c r="O39" i="57"/>
  <c r="O49" i="56" s="1"/>
  <c r="W39" i="57"/>
  <c r="A40" i="57"/>
  <c r="A50" i="56" s="1"/>
  <c r="B40" i="57"/>
  <c r="B50" i="56" s="1"/>
  <c r="C40" i="57"/>
  <c r="C50" i="56" s="1"/>
  <c r="D40" i="57"/>
  <c r="D50" i="56" s="1"/>
  <c r="E40" i="57"/>
  <c r="E50" i="56" s="1"/>
  <c r="F40" i="57"/>
  <c r="F50" i="56" s="1"/>
  <c r="G40" i="57"/>
  <c r="G50" i="56" s="1"/>
  <c r="H40" i="57"/>
  <c r="H50" i="56" s="1"/>
  <c r="I40" i="57"/>
  <c r="I50" i="56" s="1"/>
  <c r="J40" i="57"/>
  <c r="J50" i="56" s="1"/>
  <c r="K40" i="57"/>
  <c r="K50" i="56" s="1"/>
  <c r="L40" i="57"/>
  <c r="L50" i="56" s="1"/>
  <c r="M40" i="57"/>
  <c r="M50" i="56" s="1"/>
  <c r="N40" i="57"/>
  <c r="N50" i="56" s="1"/>
  <c r="O40" i="57"/>
  <c r="O50" i="56" s="1"/>
  <c r="W40" i="57"/>
  <c r="A41" i="57"/>
  <c r="A52" i="56" s="1"/>
  <c r="B41" i="57"/>
  <c r="B52" i="56" s="1"/>
  <c r="C41" i="57"/>
  <c r="C52" i="56" s="1"/>
  <c r="D41" i="57"/>
  <c r="D52" i="56" s="1"/>
  <c r="E41" i="57"/>
  <c r="E52" i="56" s="1"/>
  <c r="F41" i="57"/>
  <c r="F52" i="56" s="1"/>
  <c r="G41" i="57"/>
  <c r="G52" i="56" s="1"/>
  <c r="H41" i="57"/>
  <c r="H52" i="56" s="1"/>
  <c r="I41" i="57"/>
  <c r="I52" i="56" s="1"/>
  <c r="J41" i="57"/>
  <c r="J52" i="56" s="1"/>
  <c r="K41" i="57"/>
  <c r="K52" i="56" s="1"/>
  <c r="L41" i="57"/>
  <c r="L52" i="56" s="1"/>
  <c r="M41" i="57"/>
  <c r="M52" i="56" s="1"/>
  <c r="N41" i="57"/>
  <c r="N52" i="56" s="1"/>
  <c r="O41" i="57"/>
  <c r="O52" i="56" s="1"/>
  <c r="W41" i="57"/>
  <c r="A42" i="57"/>
  <c r="A53" i="56" s="1"/>
  <c r="B42" i="57"/>
  <c r="B53" i="56" s="1"/>
  <c r="C42" i="57"/>
  <c r="C53" i="56" s="1"/>
  <c r="D42" i="57"/>
  <c r="D53" i="56" s="1"/>
  <c r="E42" i="57"/>
  <c r="E53" i="56" s="1"/>
  <c r="F42" i="57"/>
  <c r="F53" i="56" s="1"/>
  <c r="G42" i="57"/>
  <c r="G53" i="56" s="1"/>
  <c r="H42" i="57"/>
  <c r="H53" i="56" s="1"/>
  <c r="I42" i="57"/>
  <c r="I53" i="56" s="1"/>
  <c r="J42" i="57"/>
  <c r="J53" i="56" s="1"/>
  <c r="K42" i="57"/>
  <c r="K53" i="56" s="1"/>
  <c r="L42" i="57"/>
  <c r="L53" i="56" s="1"/>
  <c r="M42" i="57"/>
  <c r="M53" i="56" s="1"/>
  <c r="N42" i="57"/>
  <c r="N53" i="56" s="1"/>
  <c r="O42" i="57"/>
  <c r="O53" i="56" s="1"/>
  <c r="W42" i="57"/>
  <c r="A43" i="57"/>
  <c r="A55" i="56" s="1"/>
  <c r="B43" i="57"/>
  <c r="B55" i="56" s="1"/>
  <c r="C43" i="57"/>
  <c r="C55" i="56" s="1"/>
  <c r="D43" i="57"/>
  <c r="D55" i="56" s="1"/>
  <c r="E43" i="57"/>
  <c r="E55" i="56" s="1"/>
  <c r="F43" i="57"/>
  <c r="F55" i="56" s="1"/>
  <c r="G43" i="57"/>
  <c r="G55" i="56" s="1"/>
  <c r="H43" i="57"/>
  <c r="H55" i="56" s="1"/>
  <c r="I43" i="57"/>
  <c r="I55" i="56" s="1"/>
  <c r="J43" i="57"/>
  <c r="J55" i="56" s="1"/>
  <c r="K43" i="57"/>
  <c r="K55" i="56" s="1"/>
  <c r="L43" i="57"/>
  <c r="L55" i="56" s="1"/>
  <c r="M43" i="57"/>
  <c r="M55" i="56" s="1"/>
  <c r="N43" i="57"/>
  <c r="N55" i="56" s="1"/>
  <c r="O43" i="57"/>
  <c r="O55" i="56" s="1"/>
  <c r="W43" i="57"/>
  <c r="A44" i="57"/>
  <c r="A56" i="56" s="1"/>
  <c r="B44" i="57"/>
  <c r="B56" i="56" s="1"/>
  <c r="C44" i="57"/>
  <c r="C56" i="56" s="1"/>
  <c r="D44" i="57"/>
  <c r="D56" i="56" s="1"/>
  <c r="E44" i="57"/>
  <c r="E56" i="56" s="1"/>
  <c r="F44" i="57"/>
  <c r="F56" i="56" s="1"/>
  <c r="G44" i="57"/>
  <c r="G56" i="56" s="1"/>
  <c r="H44" i="57"/>
  <c r="H56" i="56" s="1"/>
  <c r="I44" i="57"/>
  <c r="I56" i="56" s="1"/>
  <c r="J44" i="57"/>
  <c r="J56" i="56" s="1"/>
  <c r="K44" i="57"/>
  <c r="K56" i="56" s="1"/>
  <c r="L44" i="57"/>
  <c r="L56" i="56" s="1"/>
  <c r="M44" i="57"/>
  <c r="M56" i="56" s="1"/>
  <c r="N44" i="57"/>
  <c r="N56" i="56" s="1"/>
  <c r="O44" i="57"/>
  <c r="O56" i="56" s="1"/>
  <c r="W44" i="57"/>
  <c r="A45" i="57"/>
  <c r="A58" i="56" s="1"/>
  <c r="B45" i="57"/>
  <c r="B58" i="56" s="1"/>
  <c r="C45" i="57"/>
  <c r="C58" i="56" s="1"/>
  <c r="D45" i="57"/>
  <c r="D58" i="56" s="1"/>
  <c r="E45" i="57"/>
  <c r="E58" i="56" s="1"/>
  <c r="F45" i="57"/>
  <c r="F58" i="56" s="1"/>
  <c r="G45" i="57"/>
  <c r="G58" i="56" s="1"/>
  <c r="H45" i="57"/>
  <c r="H58" i="56" s="1"/>
  <c r="I45" i="57"/>
  <c r="I58" i="56" s="1"/>
  <c r="J45" i="57"/>
  <c r="J58" i="56" s="1"/>
  <c r="K45" i="57"/>
  <c r="K58" i="56" s="1"/>
  <c r="L45" i="57"/>
  <c r="L58" i="56" s="1"/>
  <c r="M45" i="57"/>
  <c r="M58" i="56" s="1"/>
  <c r="N45" i="57"/>
  <c r="N58" i="56" s="1"/>
  <c r="O45" i="57"/>
  <c r="O58" i="56" s="1"/>
  <c r="W45" i="57"/>
  <c r="A46" i="57"/>
  <c r="A59" i="56" s="1"/>
  <c r="B46" i="57"/>
  <c r="B59" i="56" s="1"/>
  <c r="C46" i="57"/>
  <c r="C59" i="56" s="1"/>
  <c r="D46" i="57"/>
  <c r="D59" i="56" s="1"/>
  <c r="E46" i="57"/>
  <c r="E59" i="56" s="1"/>
  <c r="F46" i="57"/>
  <c r="F59" i="56" s="1"/>
  <c r="G46" i="57"/>
  <c r="G59" i="56" s="1"/>
  <c r="H46" i="57"/>
  <c r="H59" i="56" s="1"/>
  <c r="I46" i="57"/>
  <c r="I59" i="56" s="1"/>
  <c r="J46" i="57"/>
  <c r="J59" i="56" s="1"/>
  <c r="K46" i="57"/>
  <c r="K59" i="56" s="1"/>
  <c r="L46" i="57"/>
  <c r="L59" i="56" s="1"/>
  <c r="M46" i="57"/>
  <c r="M59" i="56" s="1"/>
  <c r="N46" i="57"/>
  <c r="N59" i="56" s="1"/>
  <c r="O46" i="57"/>
  <c r="O59" i="56" s="1"/>
  <c r="W46" i="57"/>
  <c r="A47" i="57"/>
  <c r="A61" i="56" s="1"/>
  <c r="B47" i="57"/>
  <c r="B61" i="56" s="1"/>
  <c r="C47" i="57"/>
  <c r="C61" i="56" s="1"/>
  <c r="D47" i="57"/>
  <c r="D61" i="56" s="1"/>
  <c r="E47" i="57"/>
  <c r="E61" i="56" s="1"/>
  <c r="F47" i="57"/>
  <c r="F61" i="56" s="1"/>
  <c r="G47" i="57"/>
  <c r="G61" i="56" s="1"/>
  <c r="H47" i="57"/>
  <c r="H61" i="56" s="1"/>
  <c r="I47" i="57"/>
  <c r="I61" i="56" s="1"/>
  <c r="J47" i="57"/>
  <c r="J61" i="56" s="1"/>
  <c r="K47" i="57"/>
  <c r="K61" i="56" s="1"/>
  <c r="L47" i="57"/>
  <c r="L61" i="56" s="1"/>
  <c r="M47" i="57"/>
  <c r="M61" i="56" s="1"/>
  <c r="N47" i="57"/>
  <c r="N61" i="56" s="1"/>
  <c r="O47" i="57"/>
  <c r="O61" i="56" s="1"/>
  <c r="W47" i="57"/>
  <c r="A48" i="57"/>
  <c r="A62" i="56" s="1"/>
  <c r="B48" i="57"/>
  <c r="B62" i="56" s="1"/>
  <c r="C48" i="57"/>
  <c r="C62" i="56" s="1"/>
  <c r="D48" i="57"/>
  <c r="D62" i="56" s="1"/>
  <c r="E48" i="57"/>
  <c r="E62" i="56" s="1"/>
  <c r="F48" i="57"/>
  <c r="F62" i="56" s="1"/>
  <c r="G48" i="57"/>
  <c r="G62" i="56" s="1"/>
  <c r="H48" i="57"/>
  <c r="H62" i="56" s="1"/>
  <c r="I48" i="57"/>
  <c r="I62" i="56" s="1"/>
  <c r="J48" i="57"/>
  <c r="J62" i="56" s="1"/>
  <c r="K48" i="57"/>
  <c r="K62" i="56" s="1"/>
  <c r="L48" i="57"/>
  <c r="L62" i="56" s="1"/>
  <c r="M48" i="57"/>
  <c r="M62" i="56" s="1"/>
  <c r="N48" i="57"/>
  <c r="N62" i="56" s="1"/>
  <c r="O48" i="57"/>
  <c r="O62" i="56" s="1"/>
  <c r="W48" i="57"/>
  <c r="A49" i="57"/>
  <c r="A64" i="56" s="1"/>
  <c r="B49" i="57"/>
  <c r="B64" i="56" s="1"/>
  <c r="C49" i="57"/>
  <c r="C64" i="56" s="1"/>
  <c r="D49" i="57"/>
  <c r="D64" i="56" s="1"/>
  <c r="E49" i="57"/>
  <c r="E64" i="56" s="1"/>
  <c r="F49" i="57"/>
  <c r="F64" i="56" s="1"/>
  <c r="G49" i="57"/>
  <c r="G64" i="56" s="1"/>
  <c r="H49" i="57"/>
  <c r="H64" i="56" s="1"/>
  <c r="I49" i="57"/>
  <c r="I64" i="56" s="1"/>
  <c r="J49" i="57"/>
  <c r="J64" i="56" s="1"/>
  <c r="K49" i="57"/>
  <c r="K64" i="56" s="1"/>
  <c r="L49" i="57"/>
  <c r="L64" i="56" s="1"/>
  <c r="M49" i="57"/>
  <c r="M64" i="56" s="1"/>
  <c r="N49" i="57"/>
  <c r="N64" i="56" s="1"/>
  <c r="O49" i="57"/>
  <c r="O64" i="56" s="1"/>
  <c r="W49" i="57"/>
  <c r="A50" i="57"/>
  <c r="A65" i="56" s="1"/>
  <c r="B50" i="57"/>
  <c r="B65" i="56" s="1"/>
  <c r="C50" i="57"/>
  <c r="C65" i="56" s="1"/>
  <c r="D50" i="57"/>
  <c r="D65" i="56" s="1"/>
  <c r="E50" i="57"/>
  <c r="E65" i="56" s="1"/>
  <c r="F50" i="57"/>
  <c r="F65" i="56" s="1"/>
  <c r="G50" i="57"/>
  <c r="G65" i="56" s="1"/>
  <c r="H50" i="57"/>
  <c r="H65" i="56" s="1"/>
  <c r="I50" i="57"/>
  <c r="I65" i="56" s="1"/>
  <c r="J50" i="57"/>
  <c r="J65" i="56" s="1"/>
  <c r="K50" i="57"/>
  <c r="K65" i="56" s="1"/>
  <c r="L50" i="57"/>
  <c r="L65" i="56" s="1"/>
  <c r="M50" i="57"/>
  <c r="M65" i="56" s="1"/>
  <c r="N50" i="57"/>
  <c r="N65" i="56" s="1"/>
  <c r="O50" i="57"/>
  <c r="O65" i="56" s="1"/>
  <c r="W50" i="57"/>
  <c r="A51" i="57"/>
  <c r="A67" i="56" s="1"/>
  <c r="B51" i="57"/>
  <c r="B67" i="56" s="1"/>
  <c r="C51" i="57"/>
  <c r="C67" i="56" s="1"/>
  <c r="D51" i="57"/>
  <c r="D67" i="56" s="1"/>
  <c r="E51" i="57"/>
  <c r="E67" i="56" s="1"/>
  <c r="F51" i="57"/>
  <c r="F67" i="56" s="1"/>
  <c r="G51" i="57"/>
  <c r="G67" i="56" s="1"/>
  <c r="H51" i="57"/>
  <c r="H67" i="56" s="1"/>
  <c r="I51" i="57"/>
  <c r="I67" i="56" s="1"/>
  <c r="J51" i="57"/>
  <c r="J67" i="56" s="1"/>
  <c r="K51" i="57"/>
  <c r="K67" i="56" s="1"/>
  <c r="L51" i="57"/>
  <c r="L67" i="56" s="1"/>
  <c r="M51" i="57"/>
  <c r="M67" i="56" s="1"/>
  <c r="N51" i="57"/>
  <c r="N67" i="56" s="1"/>
  <c r="O51" i="57"/>
  <c r="O67" i="56" s="1"/>
  <c r="W51" i="57"/>
  <c r="A52" i="57"/>
  <c r="A68" i="56" s="1"/>
  <c r="B52" i="57"/>
  <c r="B68" i="56" s="1"/>
  <c r="C52" i="57"/>
  <c r="C68" i="56" s="1"/>
  <c r="D52" i="57"/>
  <c r="D68" i="56" s="1"/>
  <c r="E52" i="57"/>
  <c r="E68" i="56" s="1"/>
  <c r="F52" i="57"/>
  <c r="F68" i="56" s="1"/>
  <c r="G52" i="57"/>
  <c r="G68" i="56" s="1"/>
  <c r="H52" i="57"/>
  <c r="H68" i="56" s="1"/>
  <c r="I52" i="57"/>
  <c r="I68" i="56" s="1"/>
  <c r="J52" i="57"/>
  <c r="J68" i="56" s="1"/>
  <c r="K52" i="57"/>
  <c r="K68" i="56" s="1"/>
  <c r="L52" i="57"/>
  <c r="L68" i="56" s="1"/>
  <c r="M52" i="57"/>
  <c r="M68" i="56" s="1"/>
  <c r="N52" i="57"/>
  <c r="N68" i="56" s="1"/>
  <c r="O52" i="57"/>
  <c r="O68" i="56" s="1"/>
  <c r="W52" i="57"/>
  <c r="A53" i="57"/>
  <c r="A70" i="56" s="1"/>
  <c r="B53" i="57"/>
  <c r="B70" i="56" s="1"/>
  <c r="C53" i="57"/>
  <c r="C70" i="56" s="1"/>
  <c r="D53" i="57"/>
  <c r="D70" i="56" s="1"/>
  <c r="E53" i="57"/>
  <c r="E70" i="56" s="1"/>
  <c r="F53" i="57"/>
  <c r="F70" i="56" s="1"/>
  <c r="G53" i="57"/>
  <c r="G70" i="56" s="1"/>
  <c r="H53" i="57"/>
  <c r="H70" i="56" s="1"/>
  <c r="I53" i="57"/>
  <c r="I70" i="56" s="1"/>
  <c r="J53" i="57"/>
  <c r="J70" i="56" s="1"/>
  <c r="K53" i="57"/>
  <c r="K70" i="56" s="1"/>
  <c r="L53" i="57"/>
  <c r="L70" i="56" s="1"/>
  <c r="M53" i="57"/>
  <c r="M70" i="56" s="1"/>
  <c r="N53" i="57"/>
  <c r="N70" i="56" s="1"/>
  <c r="O53" i="57"/>
  <c r="O70" i="56" s="1"/>
  <c r="W53" i="57"/>
  <c r="A54" i="57"/>
  <c r="A71" i="56" s="1"/>
  <c r="B54" i="57"/>
  <c r="B71" i="56" s="1"/>
  <c r="C54" i="57"/>
  <c r="C71" i="56" s="1"/>
  <c r="D54" i="57"/>
  <c r="D71" i="56" s="1"/>
  <c r="E54" i="57"/>
  <c r="E71" i="56" s="1"/>
  <c r="F54" i="57"/>
  <c r="F71" i="56" s="1"/>
  <c r="G54" i="57"/>
  <c r="G71" i="56" s="1"/>
  <c r="H54" i="57"/>
  <c r="H71" i="56" s="1"/>
  <c r="I54" i="57"/>
  <c r="I71" i="56" s="1"/>
  <c r="J54" i="57"/>
  <c r="J71" i="56" s="1"/>
  <c r="K54" i="57"/>
  <c r="K71" i="56"/>
  <c r="L54" i="57"/>
  <c r="L71" i="56" s="1"/>
  <c r="M54" i="57"/>
  <c r="M71" i="56" s="1"/>
  <c r="N54" i="57"/>
  <c r="N71" i="56" s="1"/>
  <c r="O54" i="57"/>
  <c r="O71" i="56" s="1"/>
  <c r="W54" i="57"/>
  <c r="A55" i="57"/>
  <c r="A73" i="56" s="1"/>
  <c r="B55" i="57"/>
  <c r="B73" i="56" s="1"/>
  <c r="C55" i="57"/>
  <c r="C73" i="56" s="1"/>
  <c r="D55" i="57"/>
  <c r="D73" i="56" s="1"/>
  <c r="E55" i="57"/>
  <c r="E73" i="56" s="1"/>
  <c r="F55" i="57"/>
  <c r="F73" i="56" s="1"/>
  <c r="G55" i="57"/>
  <c r="G73" i="56" s="1"/>
  <c r="H55" i="57"/>
  <c r="H73" i="56" s="1"/>
  <c r="I55" i="57"/>
  <c r="I73" i="56" s="1"/>
  <c r="J55" i="57"/>
  <c r="J73" i="56" s="1"/>
  <c r="K55" i="57"/>
  <c r="K73" i="56" s="1"/>
  <c r="L55" i="57"/>
  <c r="L73" i="56" s="1"/>
  <c r="M55" i="57"/>
  <c r="M73" i="56" s="1"/>
  <c r="N55" i="57"/>
  <c r="N73" i="56" s="1"/>
  <c r="O55" i="57"/>
  <c r="O73" i="56" s="1"/>
  <c r="W55" i="57"/>
  <c r="A56" i="57"/>
  <c r="A74" i="56" s="1"/>
  <c r="B56" i="57"/>
  <c r="B74" i="56" s="1"/>
  <c r="C56" i="57"/>
  <c r="C74" i="56" s="1"/>
  <c r="D56" i="57"/>
  <c r="D74" i="56" s="1"/>
  <c r="E56" i="57"/>
  <c r="E74" i="56" s="1"/>
  <c r="F56" i="57"/>
  <c r="F74" i="56" s="1"/>
  <c r="G56" i="57"/>
  <c r="G74" i="56" s="1"/>
  <c r="H56" i="57"/>
  <c r="H74" i="56" s="1"/>
  <c r="I56" i="57"/>
  <c r="I74" i="56" s="1"/>
  <c r="J56" i="57"/>
  <c r="J74" i="56" s="1"/>
  <c r="K56" i="57"/>
  <c r="K74" i="56" s="1"/>
  <c r="L56" i="57"/>
  <c r="L74" i="56" s="1"/>
  <c r="M56" i="57"/>
  <c r="M74" i="56" s="1"/>
  <c r="N56" i="57"/>
  <c r="N74" i="56" s="1"/>
  <c r="O56" i="57"/>
  <c r="O74" i="56" s="1"/>
  <c r="W56" i="57"/>
  <c r="A57" i="57"/>
  <c r="A76" i="56" s="1"/>
  <c r="B57" i="57"/>
  <c r="B76" i="56" s="1"/>
  <c r="C57" i="57"/>
  <c r="C76" i="56" s="1"/>
  <c r="D57" i="57"/>
  <c r="D76" i="56" s="1"/>
  <c r="E57" i="57"/>
  <c r="E76" i="56" s="1"/>
  <c r="F57" i="57"/>
  <c r="F76" i="56" s="1"/>
  <c r="G57" i="57"/>
  <c r="G76" i="56" s="1"/>
  <c r="H57" i="57"/>
  <c r="H76" i="56" s="1"/>
  <c r="I57" i="57"/>
  <c r="I76" i="56" s="1"/>
  <c r="J57" i="57"/>
  <c r="J76" i="56" s="1"/>
  <c r="K57" i="57"/>
  <c r="K76" i="56" s="1"/>
  <c r="K78" i="56" s="1"/>
  <c r="L28" i="54" s="1"/>
  <c r="L57" i="57"/>
  <c r="L76" i="56" s="1"/>
  <c r="M57" i="57"/>
  <c r="M76" i="56" s="1"/>
  <c r="N57" i="57"/>
  <c r="N76" i="56" s="1"/>
  <c r="O57" i="57"/>
  <c r="O76" i="56" s="1"/>
  <c r="W57" i="57"/>
  <c r="A58" i="57"/>
  <c r="A77" i="56" s="1"/>
  <c r="B58" i="57"/>
  <c r="B77" i="56" s="1"/>
  <c r="C58" i="57"/>
  <c r="C77" i="56" s="1"/>
  <c r="D58" i="57"/>
  <c r="D77" i="56" s="1"/>
  <c r="E58" i="57"/>
  <c r="E77" i="56" s="1"/>
  <c r="F58" i="57"/>
  <c r="F77" i="56" s="1"/>
  <c r="G58" i="57"/>
  <c r="G77" i="56" s="1"/>
  <c r="H58" i="57"/>
  <c r="H77" i="56" s="1"/>
  <c r="I58" i="57"/>
  <c r="I77" i="56" s="1"/>
  <c r="J58" i="57"/>
  <c r="J77" i="56" s="1"/>
  <c r="K58" i="57"/>
  <c r="K77" i="56" s="1"/>
  <c r="L58" i="57"/>
  <c r="L77" i="56" s="1"/>
  <c r="M58" i="57"/>
  <c r="M77" i="56" s="1"/>
  <c r="N58" i="57"/>
  <c r="N77" i="56" s="1"/>
  <c r="O58" i="57"/>
  <c r="O77" i="56" s="1"/>
  <c r="W58" i="57"/>
  <c r="A59" i="57"/>
  <c r="A79" i="56" s="1"/>
  <c r="B59" i="57"/>
  <c r="B79" i="56" s="1"/>
  <c r="C59" i="57"/>
  <c r="C79" i="56" s="1"/>
  <c r="D59" i="57"/>
  <c r="D79" i="56" s="1"/>
  <c r="E59" i="57"/>
  <c r="E79" i="56" s="1"/>
  <c r="F59" i="57"/>
  <c r="F79" i="56" s="1"/>
  <c r="G59" i="57"/>
  <c r="G79" i="56" s="1"/>
  <c r="H59" i="57"/>
  <c r="H79" i="56" s="1"/>
  <c r="I59" i="57"/>
  <c r="I79" i="56" s="1"/>
  <c r="J59" i="57"/>
  <c r="J79" i="56" s="1"/>
  <c r="K59" i="57"/>
  <c r="K79" i="56" s="1"/>
  <c r="L59" i="57"/>
  <c r="L79" i="56" s="1"/>
  <c r="M59" i="57"/>
  <c r="M79" i="56" s="1"/>
  <c r="N59" i="57"/>
  <c r="N79" i="56" s="1"/>
  <c r="O59" i="57"/>
  <c r="O79" i="56" s="1"/>
  <c r="W59" i="57"/>
  <c r="A60" i="57"/>
  <c r="A80" i="56" s="1"/>
  <c r="B60" i="57"/>
  <c r="B80" i="56" s="1"/>
  <c r="C60" i="57"/>
  <c r="C80" i="56" s="1"/>
  <c r="D60" i="57"/>
  <c r="D80" i="56" s="1"/>
  <c r="E60" i="57"/>
  <c r="E80" i="56" s="1"/>
  <c r="F60" i="57"/>
  <c r="F80" i="56" s="1"/>
  <c r="G60" i="57"/>
  <c r="G80" i="56" s="1"/>
  <c r="H60" i="57"/>
  <c r="H80" i="56" s="1"/>
  <c r="I60" i="57"/>
  <c r="I80" i="56" s="1"/>
  <c r="J60" i="57"/>
  <c r="J80" i="56" s="1"/>
  <c r="K60" i="57"/>
  <c r="K80" i="56" s="1"/>
  <c r="L60" i="57"/>
  <c r="L80" i="56" s="1"/>
  <c r="M60" i="57"/>
  <c r="M80" i="56" s="1"/>
  <c r="N60" i="57"/>
  <c r="N80" i="56" s="1"/>
  <c r="O60" i="57"/>
  <c r="O80" i="56" s="1"/>
  <c r="W60" i="57"/>
  <c r="A61" i="57"/>
  <c r="A82" i="56" s="1"/>
  <c r="B61" i="57"/>
  <c r="B82" i="56" s="1"/>
  <c r="C61" i="57"/>
  <c r="C82" i="56" s="1"/>
  <c r="D61" i="57"/>
  <c r="D82" i="56"/>
  <c r="E61" i="57"/>
  <c r="E82" i="56" s="1"/>
  <c r="F61" i="57"/>
  <c r="F82" i="56"/>
  <c r="G61" i="57"/>
  <c r="G82" i="56" s="1"/>
  <c r="H61" i="57"/>
  <c r="H82" i="56" s="1"/>
  <c r="I61" i="57"/>
  <c r="I82" i="56" s="1"/>
  <c r="J61" i="57"/>
  <c r="J82" i="56" s="1"/>
  <c r="K61" i="57"/>
  <c r="K82" i="56" s="1"/>
  <c r="L61" i="57"/>
  <c r="L82" i="56" s="1"/>
  <c r="M61" i="57"/>
  <c r="M82" i="56" s="1"/>
  <c r="N61" i="57"/>
  <c r="N82" i="56" s="1"/>
  <c r="O61" i="57"/>
  <c r="O82" i="56" s="1"/>
  <c r="W61" i="57"/>
  <c r="A62" i="57"/>
  <c r="A83" i="56" s="1"/>
  <c r="B62" i="57"/>
  <c r="B83" i="56" s="1"/>
  <c r="C62" i="57"/>
  <c r="C83" i="56" s="1"/>
  <c r="D62" i="57"/>
  <c r="D83" i="56" s="1"/>
  <c r="E62" i="57"/>
  <c r="E83" i="56" s="1"/>
  <c r="F62" i="57"/>
  <c r="F83" i="56" s="1"/>
  <c r="F84" i="56" s="1"/>
  <c r="G30" i="54" s="1"/>
  <c r="G62" i="57"/>
  <c r="G83" i="56" s="1"/>
  <c r="H62" i="57"/>
  <c r="H83" i="56" s="1"/>
  <c r="I62" i="57"/>
  <c r="I83" i="56" s="1"/>
  <c r="J62" i="57"/>
  <c r="J83" i="56" s="1"/>
  <c r="K62" i="57"/>
  <c r="K83" i="56" s="1"/>
  <c r="L62" i="57"/>
  <c r="L83" i="56" s="1"/>
  <c r="M62" i="57"/>
  <c r="M83" i="56" s="1"/>
  <c r="N62" i="57"/>
  <c r="N83" i="56" s="1"/>
  <c r="O62" i="57"/>
  <c r="O83" i="56" s="1"/>
  <c r="W62" i="57"/>
  <c r="A63" i="57"/>
  <c r="A85" i="56" s="1"/>
  <c r="B63" i="57"/>
  <c r="B85" i="56" s="1"/>
  <c r="C63" i="57"/>
  <c r="C85" i="56" s="1"/>
  <c r="C87" i="56" s="1"/>
  <c r="D31" i="54" s="1"/>
  <c r="D63" i="57"/>
  <c r="D85" i="56" s="1"/>
  <c r="E63" i="57"/>
  <c r="E85" i="56" s="1"/>
  <c r="F63" i="57"/>
  <c r="F85" i="56" s="1"/>
  <c r="G63" i="57"/>
  <c r="G85" i="56" s="1"/>
  <c r="H63" i="57"/>
  <c r="H85" i="56" s="1"/>
  <c r="I63" i="57"/>
  <c r="I85" i="56" s="1"/>
  <c r="J63" i="57"/>
  <c r="J85" i="56" s="1"/>
  <c r="K63" i="57"/>
  <c r="K85" i="56" s="1"/>
  <c r="L63" i="57"/>
  <c r="L85" i="56" s="1"/>
  <c r="M63" i="57"/>
  <c r="M85" i="56" s="1"/>
  <c r="N63" i="57"/>
  <c r="N85" i="56" s="1"/>
  <c r="O63" i="57"/>
  <c r="O85" i="56" s="1"/>
  <c r="W63" i="57"/>
  <c r="A64" i="57"/>
  <c r="A86" i="56" s="1"/>
  <c r="B64" i="57"/>
  <c r="B86" i="56" s="1"/>
  <c r="C64" i="57"/>
  <c r="C86" i="56" s="1"/>
  <c r="D64" i="57"/>
  <c r="D86" i="56" s="1"/>
  <c r="E64" i="57"/>
  <c r="E86" i="56" s="1"/>
  <c r="F64" i="57"/>
  <c r="F86" i="56" s="1"/>
  <c r="G64" i="57"/>
  <c r="G86" i="56" s="1"/>
  <c r="H64" i="57"/>
  <c r="H86" i="56" s="1"/>
  <c r="I64" i="57"/>
  <c r="I86" i="56" s="1"/>
  <c r="J64" i="57"/>
  <c r="J86" i="56" s="1"/>
  <c r="K64" i="57"/>
  <c r="K86" i="56" s="1"/>
  <c r="L64" i="57"/>
  <c r="L86" i="56" s="1"/>
  <c r="M64" i="57"/>
  <c r="M86" i="56" s="1"/>
  <c r="N64" i="57"/>
  <c r="N86" i="56" s="1"/>
  <c r="O64" i="57"/>
  <c r="O86" i="56" s="1"/>
  <c r="W64" i="57"/>
  <c r="A65" i="57"/>
  <c r="A88" i="56" s="1"/>
  <c r="B65" i="57"/>
  <c r="B88" i="56" s="1"/>
  <c r="C65" i="57"/>
  <c r="C88" i="56" s="1"/>
  <c r="D65" i="57"/>
  <c r="D88" i="56" s="1"/>
  <c r="E65" i="57"/>
  <c r="E88" i="56" s="1"/>
  <c r="F65" i="57"/>
  <c r="F88" i="56" s="1"/>
  <c r="G65" i="57"/>
  <c r="G88" i="56" s="1"/>
  <c r="G90" i="56" s="1"/>
  <c r="H32" i="54" s="1"/>
  <c r="H65" i="57"/>
  <c r="H88" i="56" s="1"/>
  <c r="I65" i="57"/>
  <c r="I88" i="56" s="1"/>
  <c r="J65" i="57"/>
  <c r="J88" i="56" s="1"/>
  <c r="K65" i="57"/>
  <c r="K88" i="56" s="1"/>
  <c r="L65" i="57"/>
  <c r="L88" i="56" s="1"/>
  <c r="M65" i="57"/>
  <c r="M88" i="56" s="1"/>
  <c r="N65" i="57"/>
  <c r="N88" i="56" s="1"/>
  <c r="O65" i="57"/>
  <c r="O88" i="56" s="1"/>
  <c r="W65" i="57"/>
  <c r="A66" i="57"/>
  <c r="A89" i="56" s="1"/>
  <c r="B66" i="57"/>
  <c r="B89" i="56" s="1"/>
  <c r="C66" i="57"/>
  <c r="C89" i="56" s="1"/>
  <c r="D66" i="57"/>
  <c r="D89" i="56" s="1"/>
  <c r="E66" i="57"/>
  <c r="E89" i="56" s="1"/>
  <c r="F66" i="57"/>
  <c r="F89" i="56" s="1"/>
  <c r="G66" i="57"/>
  <c r="G89" i="56" s="1"/>
  <c r="H66" i="57"/>
  <c r="H89" i="56" s="1"/>
  <c r="I66" i="57"/>
  <c r="I89" i="56" s="1"/>
  <c r="J66" i="57"/>
  <c r="J89" i="56" s="1"/>
  <c r="K66" i="57"/>
  <c r="K89" i="56" s="1"/>
  <c r="L66" i="57"/>
  <c r="L89" i="56" s="1"/>
  <c r="M66" i="57"/>
  <c r="M89" i="56" s="1"/>
  <c r="N66" i="57"/>
  <c r="N89" i="56" s="1"/>
  <c r="O66" i="57"/>
  <c r="O89" i="56" s="1"/>
  <c r="W66" i="57"/>
  <c r="A67" i="57"/>
  <c r="A91" i="56" s="1"/>
  <c r="B67" i="57"/>
  <c r="B91" i="56" s="1"/>
  <c r="C67" i="57"/>
  <c r="C91" i="56" s="1"/>
  <c r="D67" i="57"/>
  <c r="D91" i="56" s="1"/>
  <c r="D93" i="56" s="1"/>
  <c r="E33" i="54" s="1"/>
  <c r="E67" i="57"/>
  <c r="E91" i="56" s="1"/>
  <c r="F67" i="57"/>
  <c r="F91" i="56" s="1"/>
  <c r="G67" i="57"/>
  <c r="G91" i="56" s="1"/>
  <c r="H67" i="57"/>
  <c r="H91" i="56" s="1"/>
  <c r="I67" i="57"/>
  <c r="I91" i="56" s="1"/>
  <c r="J67" i="57"/>
  <c r="J91" i="56" s="1"/>
  <c r="K67" i="57"/>
  <c r="K91" i="56" s="1"/>
  <c r="L67" i="57"/>
  <c r="L91" i="56" s="1"/>
  <c r="M67" i="57"/>
  <c r="M91" i="56" s="1"/>
  <c r="N67" i="57"/>
  <c r="N91" i="56" s="1"/>
  <c r="O67" i="57"/>
  <c r="O91" i="56" s="1"/>
  <c r="W67" i="57"/>
  <c r="A68" i="57"/>
  <c r="A92" i="56" s="1"/>
  <c r="B68" i="57"/>
  <c r="B92" i="56" s="1"/>
  <c r="C68" i="57"/>
  <c r="C92" i="56" s="1"/>
  <c r="D68" i="57"/>
  <c r="D92" i="56" s="1"/>
  <c r="E68" i="57"/>
  <c r="E92" i="56" s="1"/>
  <c r="F68" i="57"/>
  <c r="F92" i="56" s="1"/>
  <c r="G68" i="57"/>
  <c r="G92" i="56" s="1"/>
  <c r="H68" i="57"/>
  <c r="H92" i="56" s="1"/>
  <c r="I68" i="57"/>
  <c r="I92" i="56" s="1"/>
  <c r="J68" i="57"/>
  <c r="J92" i="56" s="1"/>
  <c r="K68" i="57"/>
  <c r="K92" i="56" s="1"/>
  <c r="L68" i="57"/>
  <c r="L92" i="56" s="1"/>
  <c r="M68" i="57"/>
  <c r="M92" i="56" s="1"/>
  <c r="N68" i="57"/>
  <c r="N92" i="56" s="1"/>
  <c r="O68" i="57"/>
  <c r="O92" i="56" s="1"/>
  <c r="W68" i="57"/>
  <c r="A69" i="57"/>
  <c r="A94" i="56" s="1"/>
  <c r="B69" i="57"/>
  <c r="B94" i="56" s="1"/>
  <c r="C69" i="57"/>
  <c r="C94" i="56" s="1"/>
  <c r="D69" i="57"/>
  <c r="D94" i="56" s="1"/>
  <c r="E69" i="57"/>
  <c r="E94" i="56" s="1"/>
  <c r="F69" i="57"/>
  <c r="F94" i="56" s="1"/>
  <c r="G69" i="57"/>
  <c r="G94" i="56" s="1"/>
  <c r="H69" i="57"/>
  <c r="H94" i="56" s="1"/>
  <c r="I69" i="57"/>
  <c r="I94" i="56" s="1"/>
  <c r="J69" i="57"/>
  <c r="J94" i="56" s="1"/>
  <c r="K69" i="57"/>
  <c r="K94" i="56" s="1"/>
  <c r="L69" i="57"/>
  <c r="L94" i="56" s="1"/>
  <c r="M69" i="57"/>
  <c r="M94" i="56" s="1"/>
  <c r="N69" i="57"/>
  <c r="N94" i="56" s="1"/>
  <c r="O69" i="57"/>
  <c r="O94" i="56" s="1"/>
  <c r="W69" i="57"/>
  <c r="A70" i="57"/>
  <c r="A95" i="56" s="1"/>
  <c r="B70" i="57"/>
  <c r="B95" i="56" s="1"/>
  <c r="C70" i="57"/>
  <c r="C95" i="56" s="1"/>
  <c r="D70" i="57"/>
  <c r="D95" i="56" s="1"/>
  <c r="E70" i="57"/>
  <c r="E95" i="56" s="1"/>
  <c r="F70" i="57"/>
  <c r="F95" i="56" s="1"/>
  <c r="G70" i="57"/>
  <c r="G95" i="56" s="1"/>
  <c r="H70" i="57"/>
  <c r="H95" i="56" s="1"/>
  <c r="I70" i="57"/>
  <c r="I95" i="56" s="1"/>
  <c r="J70" i="57"/>
  <c r="J95" i="56" s="1"/>
  <c r="K70" i="57"/>
  <c r="K95" i="56" s="1"/>
  <c r="L70" i="57"/>
  <c r="L95" i="56" s="1"/>
  <c r="M70" i="57"/>
  <c r="M95" i="56" s="1"/>
  <c r="N70" i="57"/>
  <c r="N95" i="56" s="1"/>
  <c r="O70" i="57"/>
  <c r="O95" i="56" s="1"/>
  <c r="W70" i="57"/>
  <c r="A71" i="57"/>
  <c r="A97" i="56" s="1"/>
  <c r="B71" i="57"/>
  <c r="B97" i="56" s="1"/>
  <c r="C71" i="57"/>
  <c r="C97" i="56" s="1"/>
  <c r="D71" i="57"/>
  <c r="D97" i="56" s="1"/>
  <c r="E71" i="57"/>
  <c r="E97" i="56" s="1"/>
  <c r="F71" i="57"/>
  <c r="F97" i="56" s="1"/>
  <c r="G71" i="57"/>
  <c r="G97" i="56" s="1"/>
  <c r="H71" i="57"/>
  <c r="H97" i="56" s="1"/>
  <c r="I71" i="57"/>
  <c r="I97" i="56" s="1"/>
  <c r="J71" i="57"/>
  <c r="J97" i="56" s="1"/>
  <c r="K71" i="57"/>
  <c r="K97" i="56" s="1"/>
  <c r="L71" i="57"/>
  <c r="L97" i="56" s="1"/>
  <c r="M71" i="57"/>
  <c r="M97" i="56" s="1"/>
  <c r="N71" i="57"/>
  <c r="N97" i="56" s="1"/>
  <c r="O71" i="57"/>
  <c r="O97" i="56" s="1"/>
  <c r="W71" i="57"/>
  <c r="A72" i="57"/>
  <c r="A98" i="56" s="1"/>
  <c r="B72" i="57"/>
  <c r="B98" i="56" s="1"/>
  <c r="C72" i="57"/>
  <c r="C98" i="56" s="1"/>
  <c r="D72" i="57"/>
  <c r="D98" i="56" s="1"/>
  <c r="E72" i="57"/>
  <c r="E98" i="56" s="1"/>
  <c r="F72" i="57"/>
  <c r="F98" i="56" s="1"/>
  <c r="G72" i="57"/>
  <c r="G98" i="56" s="1"/>
  <c r="H72" i="57"/>
  <c r="H98" i="56" s="1"/>
  <c r="I72" i="57"/>
  <c r="I98" i="56" s="1"/>
  <c r="J72" i="57"/>
  <c r="J98" i="56" s="1"/>
  <c r="K72" i="57"/>
  <c r="K98" i="56" s="1"/>
  <c r="L72" i="57"/>
  <c r="L98" i="56" s="1"/>
  <c r="M72" i="57"/>
  <c r="M98" i="56" s="1"/>
  <c r="N72" i="57"/>
  <c r="N98" i="56" s="1"/>
  <c r="N99" i="56" s="1"/>
  <c r="O35" i="54" s="1"/>
  <c r="O72" i="57"/>
  <c r="O98" i="56" s="1"/>
  <c r="W72" i="57"/>
  <c r="A73" i="57"/>
  <c r="A100" i="56" s="1"/>
  <c r="B73" i="57"/>
  <c r="B100" i="56" s="1"/>
  <c r="C73" i="57"/>
  <c r="C100" i="56" s="1"/>
  <c r="D73" i="57"/>
  <c r="D100" i="56" s="1"/>
  <c r="D102" i="56" s="1"/>
  <c r="E36" i="54" s="1"/>
  <c r="E73" i="57"/>
  <c r="E100" i="56" s="1"/>
  <c r="F73" i="57"/>
  <c r="F100" i="56" s="1"/>
  <c r="G73" i="57"/>
  <c r="G100" i="56" s="1"/>
  <c r="H73" i="57"/>
  <c r="H100" i="56" s="1"/>
  <c r="I73" i="57"/>
  <c r="I100" i="56" s="1"/>
  <c r="J73" i="57"/>
  <c r="J100" i="56" s="1"/>
  <c r="K73" i="57"/>
  <c r="K100" i="56" s="1"/>
  <c r="L73" i="57"/>
  <c r="L100" i="56" s="1"/>
  <c r="M73" i="57"/>
  <c r="M100" i="56" s="1"/>
  <c r="N73" i="57"/>
  <c r="N100" i="56" s="1"/>
  <c r="O73" i="57"/>
  <c r="O100" i="56" s="1"/>
  <c r="W73" i="57"/>
  <c r="A74" i="57"/>
  <c r="A101" i="56" s="1"/>
  <c r="B74" i="57"/>
  <c r="B101" i="56" s="1"/>
  <c r="C74" i="57"/>
  <c r="C101" i="56" s="1"/>
  <c r="D74" i="57"/>
  <c r="D101" i="56" s="1"/>
  <c r="E74" i="57"/>
  <c r="E101" i="56" s="1"/>
  <c r="F74" i="57"/>
  <c r="F101" i="56" s="1"/>
  <c r="G74" i="57"/>
  <c r="G101" i="56" s="1"/>
  <c r="H74" i="57"/>
  <c r="H101" i="56" s="1"/>
  <c r="I74" i="57"/>
  <c r="I101" i="56" s="1"/>
  <c r="J74" i="57"/>
  <c r="J101" i="56" s="1"/>
  <c r="K74" i="57"/>
  <c r="K101" i="56" s="1"/>
  <c r="L74" i="57"/>
  <c r="L101" i="56" s="1"/>
  <c r="M74" i="57"/>
  <c r="M101" i="56" s="1"/>
  <c r="N74" i="57"/>
  <c r="N101" i="56" s="1"/>
  <c r="O74" i="57"/>
  <c r="O101" i="56" s="1"/>
  <c r="W74" i="57"/>
  <c r="A75" i="57"/>
  <c r="A103" i="56" s="1"/>
  <c r="B75" i="57"/>
  <c r="B103" i="56" s="1"/>
  <c r="C75" i="57"/>
  <c r="C103" i="56" s="1"/>
  <c r="D75" i="57"/>
  <c r="D103" i="56" s="1"/>
  <c r="E75" i="57"/>
  <c r="E103" i="56" s="1"/>
  <c r="F75" i="57"/>
  <c r="F103" i="56" s="1"/>
  <c r="G75" i="57"/>
  <c r="G103" i="56" s="1"/>
  <c r="H75" i="57"/>
  <c r="H103" i="56" s="1"/>
  <c r="I75" i="57"/>
  <c r="I103" i="56" s="1"/>
  <c r="J75" i="57"/>
  <c r="J103" i="56" s="1"/>
  <c r="K75" i="57"/>
  <c r="K103" i="56" s="1"/>
  <c r="L75" i="57"/>
  <c r="L103" i="56" s="1"/>
  <c r="M75" i="57"/>
  <c r="M103" i="56" s="1"/>
  <c r="N75" i="57"/>
  <c r="N103" i="56" s="1"/>
  <c r="O75" i="57"/>
  <c r="O103" i="56" s="1"/>
  <c r="W75" i="57"/>
  <c r="A76" i="57"/>
  <c r="A104" i="56" s="1"/>
  <c r="B76" i="57"/>
  <c r="B104" i="56" s="1"/>
  <c r="C76" i="57"/>
  <c r="C104" i="56" s="1"/>
  <c r="D76" i="57"/>
  <c r="D104" i="56" s="1"/>
  <c r="E76" i="57"/>
  <c r="E104" i="56" s="1"/>
  <c r="F76" i="57"/>
  <c r="F104" i="56" s="1"/>
  <c r="G76" i="57"/>
  <c r="G104" i="56" s="1"/>
  <c r="H76" i="57"/>
  <c r="H104" i="56" s="1"/>
  <c r="I76" i="57"/>
  <c r="I104" i="56" s="1"/>
  <c r="J76" i="57"/>
  <c r="J104" i="56" s="1"/>
  <c r="K76" i="57"/>
  <c r="K104" i="56" s="1"/>
  <c r="L76" i="57"/>
  <c r="L104" i="56" s="1"/>
  <c r="M76" i="57"/>
  <c r="M104" i="56" s="1"/>
  <c r="N76" i="57"/>
  <c r="N104" i="56" s="1"/>
  <c r="O76" i="57"/>
  <c r="O104" i="56" s="1"/>
  <c r="W76" i="57"/>
  <c r="A77" i="57"/>
  <c r="A106" i="56" s="1"/>
  <c r="B77" i="57"/>
  <c r="B106" i="56" s="1"/>
  <c r="C77" i="57"/>
  <c r="C106" i="56" s="1"/>
  <c r="D77" i="57"/>
  <c r="D106" i="56" s="1"/>
  <c r="E77" i="57"/>
  <c r="E106" i="56" s="1"/>
  <c r="F77" i="57"/>
  <c r="F106" i="56"/>
  <c r="G77" i="57"/>
  <c r="G106" i="56" s="1"/>
  <c r="H77" i="57"/>
  <c r="H106" i="56" s="1"/>
  <c r="I77" i="57"/>
  <c r="I106" i="56" s="1"/>
  <c r="J77" i="57"/>
  <c r="J106" i="56" s="1"/>
  <c r="K77" i="57"/>
  <c r="K106" i="56" s="1"/>
  <c r="L77" i="57"/>
  <c r="L106" i="56" s="1"/>
  <c r="M77" i="57"/>
  <c r="M106" i="56" s="1"/>
  <c r="N77" i="57"/>
  <c r="N106" i="56" s="1"/>
  <c r="O77" i="57"/>
  <c r="O106" i="56" s="1"/>
  <c r="W77" i="57"/>
  <c r="A78" i="57"/>
  <c r="A107" i="56" s="1"/>
  <c r="B78" i="57"/>
  <c r="B107" i="56" s="1"/>
  <c r="C78" i="57"/>
  <c r="C107" i="56" s="1"/>
  <c r="D78" i="57"/>
  <c r="D107" i="56" s="1"/>
  <c r="E78" i="57"/>
  <c r="E107" i="56" s="1"/>
  <c r="F78" i="57"/>
  <c r="F107" i="56" s="1"/>
  <c r="G78" i="57"/>
  <c r="G107" i="56" s="1"/>
  <c r="H78" i="57"/>
  <c r="H107" i="56" s="1"/>
  <c r="I78" i="57"/>
  <c r="I107" i="56" s="1"/>
  <c r="J78" i="57"/>
  <c r="J107" i="56" s="1"/>
  <c r="K78" i="57"/>
  <c r="K107" i="56" s="1"/>
  <c r="L78" i="57"/>
  <c r="L107" i="56" s="1"/>
  <c r="M78" i="57"/>
  <c r="M107" i="56" s="1"/>
  <c r="N78" i="57"/>
  <c r="N107" i="56" s="1"/>
  <c r="O78" i="57"/>
  <c r="O107" i="56" s="1"/>
  <c r="W78" i="57"/>
  <c r="A79" i="57"/>
  <c r="A109" i="56" s="1"/>
  <c r="B79" i="57"/>
  <c r="B109" i="56" s="1"/>
  <c r="C79" i="57"/>
  <c r="C109" i="56" s="1"/>
  <c r="D79" i="57"/>
  <c r="D109" i="56" s="1"/>
  <c r="E79" i="57"/>
  <c r="E109" i="56" s="1"/>
  <c r="F79" i="57"/>
  <c r="F109" i="56" s="1"/>
  <c r="G79" i="57"/>
  <c r="G109" i="56" s="1"/>
  <c r="H79" i="57"/>
  <c r="H109" i="56" s="1"/>
  <c r="I79" i="57"/>
  <c r="I109" i="56" s="1"/>
  <c r="J79" i="57"/>
  <c r="J109" i="56" s="1"/>
  <c r="K79" i="57"/>
  <c r="K109" i="56" s="1"/>
  <c r="L79" i="57"/>
  <c r="L109" i="56" s="1"/>
  <c r="M79" i="57"/>
  <c r="M109" i="56" s="1"/>
  <c r="N79" i="57"/>
  <c r="N109" i="56" s="1"/>
  <c r="O79" i="57"/>
  <c r="O109" i="56" s="1"/>
  <c r="W79" i="57"/>
  <c r="A80" i="57"/>
  <c r="A110" i="56" s="1"/>
  <c r="B80" i="57"/>
  <c r="B110" i="56" s="1"/>
  <c r="C80" i="57"/>
  <c r="C110" i="56" s="1"/>
  <c r="D80" i="57"/>
  <c r="D110" i="56" s="1"/>
  <c r="E80" i="57"/>
  <c r="E110" i="56" s="1"/>
  <c r="F80" i="57"/>
  <c r="F110" i="56" s="1"/>
  <c r="G80" i="57"/>
  <c r="G110" i="56" s="1"/>
  <c r="H80" i="57"/>
  <c r="H110" i="56" s="1"/>
  <c r="I80" i="57"/>
  <c r="I110" i="56" s="1"/>
  <c r="J80" i="57"/>
  <c r="J110" i="56" s="1"/>
  <c r="K80" i="57"/>
  <c r="K110" i="56" s="1"/>
  <c r="L80" i="57"/>
  <c r="L110" i="56" s="1"/>
  <c r="M80" i="57"/>
  <c r="M110" i="56" s="1"/>
  <c r="N80" i="57"/>
  <c r="N110" i="56" s="1"/>
  <c r="O80" i="57"/>
  <c r="O110" i="56" s="1"/>
  <c r="W80" i="57"/>
  <c r="A81" i="57"/>
  <c r="A112" i="56" s="1"/>
  <c r="B81" i="57"/>
  <c r="B112" i="56" s="1"/>
  <c r="C81" i="57"/>
  <c r="C112" i="56"/>
  <c r="D81" i="57"/>
  <c r="D112" i="56" s="1"/>
  <c r="E81" i="57"/>
  <c r="E112" i="56" s="1"/>
  <c r="F81" i="57"/>
  <c r="F112" i="56" s="1"/>
  <c r="G81" i="57"/>
  <c r="G112" i="56" s="1"/>
  <c r="H81" i="57"/>
  <c r="H112" i="56" s="1"/>
  <c r="I81" i="57"/>
  <c r="I112" i="56" s="1"/>
  <c r="J81" i="57"/>
  <c r="J112" i="56" s="1"/>
  <c r="K81" i="57"/>
  <c r="K112" i="56" s="1"/>
  <c r="L81" i="57"/>
  <c r="L112" i="56" s="1"/>
  <c r="M81" i="57"/>
  <c r="M112" i="56" s="1"/>
  <c r="N81" i="57"/>
  <c r="N112" i="56" s="1"/>
  <c r="O81" i="57"/>
  <c r="O112" i="56" s="1"/>
  <c r="W81" i="57"/>
  <c r="A82" i="57"/>
  <c r="A113" i="56" s="1"/>
  <c r="B82" i="57"/>
  <c r="B113" i="56" s="1"/>
  <c r="C82" i="57"/>
  <c r="C113" i="56" s="1"/>
  <c r="D82" i="57"/>
  <c r="D113" i="56" s="1"/>
  <c r="E82" i="57"/>
  <c r="E113" i="56" s="1"/>
  <c r="F82" i="57"/>
  <c r="F113" i="56" s="1"/>
  <c r="G82" i="57"/>
  <c r="G113" i="56" s="1"/>
  <c r="H82" i="57"/>
  <c r="H113" i="56" s="1"/>
  <c r="I82" i="57"/>
  <c r="I113" i="56" s="1"/>
  <c r="J82" i="57"/>
  <c r="J113" i="56" s="1"/>
  <c r="K82" i="57"/>
  <c r="K113" i="56" s="1"/>
  <c r="L82" i="57"/>
  <c r="L113" i="56" s="1"/>
  <c r="M82" i="57"/>
  <c r="M113" i="56" s="1"/>
  <c r="N82" i="57"/>
  <c r="N113" i="56" s="1"/>
  <c r="O82" i="57"/>
  <c r="O113" i="56" s="1"/>
  <c r="W82" i="57"/>
  <c r="A83" i="57"/>
  <c r="A115" i="56" s="1"/>
  <c r="B83" i="57"/>
  <c r="B115" i="56" s="1"/>
  <c r="C83" i="57"/>
  <c r="C115" i="56" s="1"/>
  <c r="D83" i="57"/>
  <c r="D115" i="56" s="1"/>
  <c r="E83" i="57"/>
  <c r="E115" i="56" s="1"/>
  <c r="F83" i="57"/>
  <c r="F115" i="56" s="1"/>
  <c r="G83" i="57"/>
  <c r="G115" i="56" s="1"/>
  <c r="H83" i="57"/>
  <c r="H115" i="56" s="1"/>
  <c r="I83" i="57"/>
  <c r="I115" i="56" s="1"/>
  <c r="J83" i="57"/>
  <c r="J115" i="56" s="1"/>
  <c r="K83" i="57"/>
  <c r="K115" i="56" s="1"/>
  <c r="L83" i="57"/>
  <c r="L115" i="56" s="1"/>
  <c r="M83" i="57"/>
  <c r="M115" i="56" s="1"/>
  <c r="N83" i="57"/>
  <c r="N115" i="56" s="1"/>
  <c r="O83" i="57"/>
  <c r="O115" i="56" s="1"/>
  <c r="W83" i="57"/>
  <c r="A84" i="57"/>
  <c r="A116" i="56" s="1"/>
  <c r="B84" i="57"/>
  <c r="B116" i="56" s="1"/>
  <c r="C84" i="57"/>
  <c r="C116" i="56" s="1"/>
  <c r="D84" i="57"/>
  <c r="D116" i="56" s="1"/>
  <c r="E84" i="57"/>
  <c r="E116" i="56" s="1"/>
  <c r="E117" i="56" s="1"/>
  <c r="F41" i="54" s="1"/>
  <c r="F84" i="57"/>
  <c r="F116" i="56" s="1"/>
  <c r="G84" i="57"/>
  <c r="G116" i="56" s="1"/>
  <c r="H84" i="57"/>
  <c r="H116" i="56" s="1"/>
  <c r="I84" i="57"/>
  <c r="I116" i="56" s="1"/>
  <c r="J84" i="57"/>
  <c r="J116" i="56" s="1"/>
  <c r="K84" i="57"/>
  <c r="K116" i="56" s="1"/>
  <c r="L84" i="57"/>
  <c r="L116" i="56" s="1"/>
  <c r="M84" i="57"/>
  <c r="M116" i="56" s="1"/>
  <c r="N84" i="57"/>
  <c r="N116" i="56"/>
  <c r="O84" i="57"/>
  <c r="O116" i="56" s="1"/>
  <c r="W84" i="57"/>
  <c r="A85" i="57"/>
  <c r="A118" i="56" s="1"/>
  <c r="B85" i="57"/>
  <c r="B118" i="56" s="1"/>
  <c r="C85" i="57"/>
  <c r="C118" i="56" s="1"/>
  <c r="D85" i="57"/>
  <c r="D118" i="56" s="1"/>
  <c r="E85" i="57"/>
  <c r="E118" i="56" s="1"/>
  <c r="F85" i="57"/>
  <c r="F118" i="56" s="1"/>
  <c r="G85" i="57"/>
  <c r="G118" i="56" s="1"/>
  <c r="H85" i="57"/>
  <c r="H118" i="56" s="1"/>
  <c r="I85" i="57"/>
  <c r="I118" i="56" s="1"/>
  <c r="J85" i="57"/>
  <c r="J118" i="56" s="1"/>
  <c r="K85" i="57"/>
  <c r="K118" i="56" s="1"/>
  <c r="L85" i="57"/>
  <c r="L118" i="56" s="1"/>
  <c r="M85" i="57"/>
  <c r="M118" i="56" s="1"/>
  <c r="N85" i="57"/>
  <c r="N118" i="56" s="1"/>
  <c r="O85" i="57"/>
  <c r="O118" i="56" s="1"/>
  <c r="W85" i="57"/>
  <c r="A86" i="57"/>
  <c r="A119" i="56" s="1"/>
  <c r="B86" i="57"/>
  <c r="B119" i="56" s="1"/>
  <c r="C86" i="57"/>
  <c r="C119" i="56" s="1"/>
  <c r="D86" i="57"/>
  <c r="D119" i="56" s="1"/>
  <c r="E86" i="57"/>
  <c r="E119" i="56" s="1"/>
  <c r="F86" i="57"/>
  <c r="F119" i="56" s="1"/>
  <c r="G86" i="57"/>
  <c r="G119" i="56" s="1"/>
  <c r="H86" i="57"/>
  <c r="H119" i="56" s="1"/>
  <c r="I86" i="57"/>
  <c r="I119" i="56" s="1"/>
  <c r="J86" i="57"/>
  <c r="J119" i="56" s="1"/>
  <c r="K86" i="57"/>
  <c r="K119" i="56" s="1"/>
  <c r="L86" i="57"/>
  <c r="L119" i="56" s="1"/>
  <c r="M86" i="57"/>
  <c r="M119" i="56" s="1"/>
  <c r="N86" i="57"/>
  <c r="N119" i="56" s="1"/>
  <c r="O86" i="57"/>
  <c r="O119" i="56" s="1"/>
  <c r="W86" i="57"/>
  <c r="A87" i="57"/>
  <c r="A121" i="56" s="1"/>
  <c r="B87" i="57"/>
  <c r="B121" i="56" s="1"/>
  <c r="C87" i="57"/>
  <c r="C121" i="56" s="1"/>
  <c r="D87" i="57"/>
  <c r="D121" i="56" s="1"/>
  <c r="E87" i="57"/>
  <c r="E121" i="56" s="1"/>
  <c r="F87" i="57"/>
  <c r="F121" i="56" s="1"/>
  <c r="G87" i="57"/>
  <c r="G121" i="56" s="1"/>
  <c r="H87" i="57"/>
  <c r="H121" i="56" s="1"/>
  <c r="I87" i="57"/>
  <c r="I121" i="56" s="1"/>
  <c r="J87" i="57"/>
  <c r="J121" i="56" s="1"/>
  <c r="K87" i="57"/>
  <c r="K121" i="56" s="1"/>
  <c r="L87" i="57"/>
  <c r="L121" i="56" s="1"/>
  <c r="M87" i="57"/>
  <c r="M121" i="56" s="1"/>
  <c r="N87" i="57"/>
  <c r="N121" i="56" s="1"/>
  <c r="O87" i="57"/>
  <c r="O121" i="56" s="1"/>
  <c r="W87" i="57"/>
  <c r="A88" i="57"/>
  <c r="A122" i="56" s="1"/>
  <c r="B88" i="57"/>
  <c r="B122" i="56" s="1"/>
  <c r="C88" i="57"/>
  <c r="C122" i="56" s="1"/>
  <c r="D88" i="57"/>
  <c r="D122" i="56" s="1"/>
  <c r="E88" i="57"/>
  <c r="E122" i="56" s="1"/>
  <c r="F88" i="57"/>
  <c r="F122" i="56" s="1"/>
  <c r="G88" i="57"/>
  <c r="G122" i="56" s="1"/>
  <c r="H88" i="57"/>
  <c r="H122" i="56" s="1"/>
  <c r="I88" i="57"/>
  <c r="I122" i="56" s="1"/>
  <c r="J88" i="57"/>
  <c r="J122" i="56" s="1"/>
  <c r="K88" i="57"/>
  <c r="K122" i="56" s="1"/>
  <c r="L88" i="57"/>
  <c r="L122" i="56" s="1"/>
  <c r="M88" i="57"/>
  <c r="M122" i="56" s="1"/>
  <c r="N88" i="57"/>
  <c r="N122" i="56" s="1"/>
  <c r="O88" i="57"/>
  <c r="O122" i="56" s="1"/>
  <c r="W88" i="57"/>
  <c r="A89" i="57"/>
  <c r="A124" i="56" s="1"/>
  <c r="B89" i="57"/>
  <c r="B124" i="56" s="1"/>
  <c r="C89" i="57"/>
  <c r="C124" i="56" s="1"/>
  <c r="D89" i="57"/>
  <c r="D124" i="56" s="1"/>
  <c r="E89" i="57"/>
  <c r="E124" i="56" s="1"/>
  <c r="F89" i="57"/>
  <c r="F124" i="56" s="1"/>
  <c r="G89" i="57"/>
  <c r="G124" i="56" s="1"/>
  <c r="H89" i="57"/>
  <c r="H124" i="56" s="1"/>
  <c r="I89" i="57"/>
  <c r="I124" i="56" s="1"/>
  <c r="J89" i="57"/>
  <c r="J124" i="56" s="1"/>
  <c r="K89" i="57"/>
  <c r="K124" i="56" s="1"/>
  <c r="L89" i="57"/>
  <c r="L124" i="56" s="1"/>
  <c r="M89" i="57"/>
  <c r="M124" i="56" s="1"/>
  <c r="N89" i="57"/>
  <c r="N124" i="56" s="1"/>
  <c r="O89" i="57"/>
  <c r="O124" i="56" s="1"/>
  <c r="W89" i="57"/>
  <c r="A90" i="57"/>
  <c r="A125" i="56" s="1"/>
  <c r="B90" i="57"/>
  <c r="B125" i="56" s="1"/>
  <c r="C90" i="57"/>
  <c r="C125" i="56" s="1"/>
  <c r="D90" i="57"/>
  <c r="D125" i="56" s="1"/>
  <c r="E90" i="57"/>
  <c r="E125" i="56" s="1"/>
  <c r="F90" i="57"/>
  <c r="F125" i="56" s="1"/>
  <c r="G90" i="57"/>
  <c r="G125" i="56" s="1"/>
  <c r="H90" i="57"/>
  <c r="H125" i="56" s="1"/>
  <c r="I90" i="57"/>
  <c r="I125" i="56" s="1"/>
  <c r="J90" i="57"/>
  <c r="J125" i="56" s="1"/>
  <c r="K90" i="57"/>
  <c r="K125" i="56" s="1"/>
  <c r="L90" i="57"/>
  <c r="L125" i="56" s="1"/>
  <c r="M90" i="57"/>
  <c r="M125" i="56" s="1"/>
  <c r="M126" i="56" s="1"/>
  <c r="N44" i="54" s="1"/>
  <c r="N90" i="57"/>
  <c r="N125" i="56" s="1"/>
  <c r="O90" i="57"/>
  <c r="O125" i="56" s="1"/>
  <c r="W90" i="57"/>
  <c r="A91" i="57"/>
  <c r="A127" i="56" s="1"/>
  <c r="B91" i="57"/>
  <c r="B127" i="56" s="1"/>
  <c r="C91" i="57"/>
  <c r="C127" i="56" s="1"/>
  <c r="D91" i="57"/>
  <c r="D127" i="56" s="1"/>
  <c r="E91" i="57"/>
  <c r="E127" i="56" s="1"/>
  <c r="F91" i="57"/>
  <c r="F127" i="56" s="1"/>
  <c r="G91" i="57"/>
  <c r="G127" i="56" s="1"/>
  <c r="H91" i="57"/>
  <c r="H127" i="56" s="1"/>
  <c r="I91" i="57"/>
  <c r="I127" i="56" s="1"/>
  <c r="J91" i="57"/>
  <c r="J127" i="56" s="1"/>
  <c r="K91" i="57"/>
  <c r="K127" i="56" s="1"/>
  <c r="L91" i="57"/>
  <c r="L127" i="56" s="1"/>
  <c r="M91" i="57"/>
  <c r="M127" i="56" s="1"/>
  <c r="N91" i="57"/>
  <c r="N127" i="56" s="1"/>
  <c r="O91" i="57"/>
  <c r="O127" i="56" s="1"/>
  <c r="W91" i="57"/>
  <c r="A92" i="57"/>
  <c r="A128" i="56" s="1"/>
  <c r="B92" i="57"/>
  <c r="B128" i="56" s="1"/>
  <c r="C92" i="57"/>
  <c r="C128" i="56" s="1"/>
  <c r="D92" i="57"/>
  <c r="D128" i="56" s="1"/>
  <c r="E92" i="57"/>
  <c r="E128" i="56" s="1"/>
  <c r="F92" i="57"/>
  <c r="F128" i="56" s="1"/>
  <c r="G92" i="57"/>
  <c r="G128" i="56" s="1"/>
  <c r="H92" i="57"/>
  <c r="H128" i="56" s="1"/>
  <c r="I92" i="57"/>
  <c r="I128" i="56" s="1"/>
  <c r="J92" i="57"/>
  <c r="J128" i="56" s="1"/>
  <c r="K92" i="57"/>
  <c r="K128" i="56" s="1"/>
  <c r="L92" i="57"/>
  <c r="L128" i="56" s="1"/>
  <c r="M92" i="57"/>
  <c r="M128" i="56" s="1"/>
  <c r="N92" i="57"/>
  <c r="N128" i="56" s="1"/>
  <c r="O92" i="57"/>
  <c r="O128" i="56" s="1"/>
  <c r="W92" i="57"/>
  <c r="A93" i="57"/>
  <c r="A130" i="56" s="1"/>
  <c r="B93" i="57"/>
  <c r="B130" i="56" s="1"/>
  <c r="C93" i="57"/>
  <c r="C130" i="56" s="1"/>
  <c r="D93" i="57"/>
  <c r="D130" i="56" s="1"/>
  <c r="E93" i="57"/>
  <c r="E130" i="56" s="1"/>
  <c r="F93" i="57"/>
  <c r="F130" i="56" s="1"/>
  <c r="G93" i="57"/>
  <c r="G130" i="56" s="1"/>
  <c r="H93" i="57"/>
  <c r="H130" i="56" s="1"/>
  <c r="I93" i="57"/>
  <c r="I130" i="56" s="1"/>
  <c r="J93" i="57"/>
  <c r="J130" i="56" s="1"/>
  <c r="K93" i="57"/>
  <c r="K130" i="56" s="1"/>
  <c r="L93" i="57"/>
  <c r="L130" i="56" s="1"/>
  <c r="M93" i="57"/>
  <c r="M130" i="56" s="1"/>
  <c r="N93" i="57"/>
  <c r="N130" i="56" s="1"/>
  <c r="O93" i="57"/>
  <c r="O130" i="56" s="1"/>
  <c r="W93" i="57"/>
  <c r="A94" i="57"/>
  <c r="A131" i="56" s="1"/>
  <c r="B94" i="57"/>
  <c r="B131" i="56" s="1"/>
  <c r="C94" i="57"/>
  <c r="C131" i="56" s="1"/>
  <c r="D94" i="57"/>
  <c r="D131" i="56" s="1"/>
  <c r="E94" i="57"/>
  <c r="E131" i="56" s="1"/>
  <c r="F94" i="57"/>
  <c r="F131" i="56" s="1"/>
  <c r="G94" i="57"/>
  <c r="G131" i="56" s="1"/>
  <c r="H94" i="57"/>
  <c r="H131" i="56" s="1"/>
  <c r="I94" i="57"/>
  <c r="I131" i="56" s="1"/>
  <c r="J94" i="57"/>
  <c r="J131" i="56" s="1"/>
  <c r="K94" i="57"/>
  <c r="K131" i="56" s="1"/>
  <c r="L94" i="57"/>
  <c r="L131" i="56" s="1"/>
  <c r="M94" i="57"/>
  <c r="M131" i="56" s="1"/>
  <c r="N94" i="57"/>
  <c r="N131" i="56" s="1"/>
  <c r="O94" i="57"/>
  <c r="O131" i="56" s="1"/>
  <c r="W94" i="57"/>
  <c r="A95" i="57"/>
  <c r="A133" i="56" s="1"/>
  <c r="B95" i="57"/>
  <c r="B133" i="56" s="1"/>
  <c r="C95" i="57"/>
  <c r="C133" i="56" s="1"/>
  <c r="D95" i="57"/>
  <c r="D133" i="56" s="1"/>
  <c r="E95" i="57"/>
  <c r="E133" i="56" s="1"/>
  <c r="F95" i="57"/>
  <c r="F133" i="56" s="1"/>
  <c r="G95" i="57"/>
  <c r="G133" i="56" s="1"/>
  <c r="H95" i="57"/>
  <c r="H133" i="56" s="1"/>
  <c r="I95" i="57"/>
  <c r="I133" i="56" s="1"/>
  <c r="J95" i="57"/>
  <c r="J133" i="56" s="1"/>
  <c r="K95" i="57"/>
  <c r="K133" i="56" s="1"/>
  <c r="L95" i="57"/>
  <c r="L133" i="56" s="1"/>
  <c r="M95" i="57"/>
  <c r="M133" i="56" s="1"/>
  <c r="N95" i="57"/>
  <c r="N133" i="56" s="1"/>
  <c r="O95" i="57"/>
  <c r="O133" i="56" s="1"/>
  <c r="W95" i="57"/>
  <c r="A96" i="57"/>
  <c r="A134" i="56" s="1"/>
  <c r="B96" i="57"/>
  <c r="B134" i="56" s="1"/>
  <c r="C96" i="57"/>
  <c r="C134" i="56" s="1"/>
  <c r="D96" i="57"/>
  <c r="D134" i="56" s="1"/>
  <c r="E96" i="57"/>
  <c r="E134" i="56" s="1"/>
  <c r="F96" i="57"/>
  <c r="F134" i="56" s="1"/>
  <c r="G96" i="57"/>
  <c r="G134" i="56" s="1"/>
  <c r="H96" i="57"/>
  <c r="H134" i="56" s="1"/>
  <c r="I96" i="57"/>
  <c r="I134" i="56" s="1"/>
  <c r="J96" i="57"/>
  <c r="J134" i="56" s="1"/>
  <c r="K96" i="57"/>
  <c r="K134" i="56" s="1"/>
  <c r="L96" i="57"/>
  <c r="L134" i="56" s="1"/>
  <c r="M96" i="57"/>
  <c r="M134" i="56" s="1"/>
  <c r="N96" i="57"/>
  <c r="N134" i="56" s="1"/>
  <c r="O96" i="57"/>
  <c r="O134" i="56" s="1"/>
  <c r="W96" i="57"/>
  <c r="A97" i="57"/>
  <c r="A136" i="56" s="1"/>
  <c r="B97" i="57"/>
  <c r="B136" i="56" s="1"/>
  <c r="C97" i="57"/>
  <c r="C136" i="56" s="1"/>
  <c r="D97" i="57"/>
  <c r="D136" i="56" s="1"/>
  <c r="E97" i="57"/>
  <c r="E136" i="56" s="1"/>
  <c r="F97" i="57"/>
  <c r="F136" i="56" s="1"/>
  <c r="G97" i="57"/>
  <c r="G136" i="56" s="1"/>
  <c r="H97" i="57"/>
  <c r="H136" i="56" s="1"/>
  <c r="I97" i="57"/>
  <c r="I136" i="56" s="1"/>
  <c r="J97" i="57"/>
  <c r="J136" i="56" s="1"/>
  <c r="K97" i="57"/>
  <c r="K136" i="56" s="1"/>
  <c r="L97" i="57"/>
  <c r="L136" i="56" s="1"/>
  <c r="M97" i="57"/>
  <c r="M136" i="56" s="1"/>
  <c r="N97" i="57"/>
  <c r="N136" i="56" s="1"/>
  <c r="O97" i="57"/>
  <c r="O136" i="56" s="1"/>
  <c r="W97" i="57"/>
  <c r="A98" i="57"/>
  <c r="A137" i="56" s="1"/>
  <c r="B98" i="57"/>
  <c r="B137" i="56" s="1"/>
  <c r="C98" i="57"/>
  <c r="C137" i="56" s="1"/>
  <c r="D98" i="57"/>
  <c r="D137" i="56" s="1"/>
  <c r="E98" i="57"/>
  <c r="E137" i="56" s="1"/>
  <c r="F98" i="57"/>
  <c r="F137" i="56" s="1"/>
  <c r="G98" i="57"/>
  <c r="G137" i="56" s="1"/>
  <c r="H98" i="57"/>
  <c r="H137" i="56" s="1"/>
  <c r="H138" i="56" s="1"/>
  <c r="I48" i="54" s="1"/>
  <c r="I98" i="57"/>
  <c r="I137" i="56" s="1"/>
  <c r="J98" i="57"/>
  <c r="J137" i="56" s="1"/>
  <c r="K98" i="57"/>
  <c r="K137" i="56" s="1"/>
  <c r="L98" i="57"/>
  <c r="L137" i="56" s="1"/>
  <c r="M98" i="57"/>
  <c r="M137" i="56" s="1"/>
  <c r="N98" i="57"/>
  <c r="N137" i="56" s="1"/>
  <c r="O98" i="57"/>
  <c r="O137" i="56" s="1"/>
  <c r="W98" i="57"/>
  <c r="A99" i="57"/>
  <c r="A139" i="56" s="1"/>
  <c r="B99" i="57"/>
  <c r="B139" i="56" s="1"/>
  <c r="C99" i="57"/>
  <c r="C139" i="56" s="1"/>
  <c r="D99" i="57"/>
  <c r="D139" i="56" s="1"/>
  <c r="E99" i="57"/>
  <c r="E139" i="56" s="1"/>
  <c r="F99" i="57"/>
  <c r="F139" i="56" s="1"/>
  <c r="G99" i="57"/>
  <c r="G139" i="56" s="1"/>
  <c r="H99" i="57"/>
  <c r="H139" i="56" s="1"/>
  <c r="I99" i="57"/>
  <c r="I139" i="56" s="1"/>
  <c r="J99" i="57"/>
  <c r="J139" i="56" s="1"/>
  <c r="K99" i="57"/>
  <c r="K139" i="56" s="1"/>
  <c r="L99" i="57"/>
  <c r="L139" i="56" s="1"/>
  <c r="M99" i="57"/>
  <c r="M139" i="56" s="1"/>
  <c r="N99" i="57"/>
  <c r="N139" i="56" s="1"/>
  <c r="O99" i="57"/>
  <c r="O139" i="56" s="1"/>
  <c r="W99" i="57"/>
  <c r="A100" i="57"/>
  <c r="A140" i="56" s="1"/>
  <c r="B100" i="57"/>
  <c r="B140" i="56" s="1"/>
  <c r="C100" i="57"/>
  <c r="C140" i="56" s="1"/>
  <c r="D100" i="57"/>
  <c r="D140" i="56" s="1"/>
  <c r="E100" i="57"/>
  <c r="E140" i="56" s="1"/>
  <c r="F100" i="57"/>
  <c r="F140" i="56" s="1"/>
  <c r="G100" i="57"/>
  <c r="G140" i="56" s="1"/>
  <c r="H100" i="57"/>
  <c r="H140" i="56" s="1"/>
  <c r="I100" i="57"/>
  <c r="I140" i="56" s="1"/>
  <c r="J100" i="57"/>
  <c r="J140" i="56" s="1"/>
  <c r="K100" i="57"/>
  <c r="K140" i="56" s="1"/>
  <c r="L100" i="57"/>
  <c r="L140" i="56" s="1"/>
  <c r="M100" i="57"/>
  <c r="M140" i="56" s="1"/>
  <c r="N100" i="57"/>
  <c r="N140" i="56" s="1"/>
  <c r="O100" i="57"/>
  <c r="O140" i="56" s="1"/>
  <c r="W100" i="57"/>
  <c r="A101" i="57"/>
  <c r="A142" i="56" s="1"/>
  <c r="B101" i="57"/>
  <c r="B142" i="56" s="1"/>
  <c r="C101" i="57"/>
  <c r="C142" i="56" s="1"/>
  <c r="D101" i="57"/>
  <c r="D142" i="56" s="1"/>
  <c r="E101" i="57"/>
  <c r="E142" i="56" s="1"/>
  <c r="F101" i="57"/>
  <c r="F142" i="56" s="1"/>
  <c r="G101" i="57"/>
  <c r="G142" i="56" s="1"/>
  <c r="H101" i="57"/>
  <c r="H142" i="56" s="1"/>
  <c r="I101" i="57"/>
  <c r="I142" i="56" s="1"/>
  <c r="J101" i="57"/>
  <c r="J142" i="56" s="1"/>
  <c r="K101" i="57"/>
  <c r="K142" i="56" s="1"/>
  <c r="L101" i="57"/>
  <c r="L142" i="56" s="1"/>
  <c r="M101" i="57"/>
  <c r="M142" i="56" s="1"/>
  <c r="N101" i="57"/>
  <c r="N142" i="56" s="1"/>
  <c r="O101" i="57"/>
  <c r="O142" i="56" s="1"/>
  <c r="W101" i="57"/>
  <c r="A102" i="57"/>
  <c r="A143" i="56" s="1"/>
  <c r="B102" i="57"/>
  <c r="B143" i="56" s="1"/>
  <c r="C102" i="57"/>
  <c r="C143" i="56" s="1"/>
  <c r="D102" i="57"/>
  <c r="D143" i="56" s="1"/>
  <c r="E102" i="57"/>
  <c r="E143" i="56" s="1"/>
  <c r="F102" i="57"/>
  <c r="F143" i="56" s="1"/>
  <c r="G102" i="57"/>
  <c r="G143" i="56" s="1"/>
  <c r="H102" i="57"/>
  <c r="H143" i="56" s="1"/>
  <c r="I102" i="57"/>
  <c r="I143" i="56" s="1"/>
  <c r="J102" i="57"/>
  <c r="J143" i="56" s="1"/>
  <c r="K102" i="57"/>
  <c r="K143" i="56" s="1"/>
  <c r="L102" i="57"/>
  <c r="L143" i="56" s="1"/>
  <c r="M102" i="57"/>
  <c r="M143" i="56" s="1"/>
  <c r="N102" i="57"/>
  <c r="N143" i="56" s="1"/>
  <c r="O102" i="57"/>
  <c r="O143" i="56" s="1"/>
  <c r="W102" i="57"/>
  <c r="A103" i="57"/>
  <c r="A145" i="56" s="1"/>
  <c r="B103" i="57"/>
  <c r="B145" i="56" s="1"/>
  <c r="C103" i="57"/>
  <c r="C145" i="56" s="1"/>
  <c r="D103" i="57"/>
  <c r="D145" i="56" s="1"/>
  <c r="E103" i="57"/>
  <c r="E145" i="56" s="1"/>
  <c r="F103" i="57"/>
  <c r="F145" i="56" s="1"/>
  <c r="G103" i="57"/>
  <c r="G145" i="56" s="1"/>
  <c r="H103" i="57"/>
  <c r="H145" i="56" s="1"/>
  <c r="I103" i="57"/>
  <c r="I145" i="56" s="1"/>
  <c r="J103" i="57"/>
  <c r="J145" i="56" s="1"/>
  <c r="K103" i="57"/>
  <c r="K145" i="56" s="1"/>
  <c r="L103" i="57"/>
  <c r="L145" i="56" s="1"/>
  <c r="M103" i="57"/>
  <c r="M145" i="56" s="1"/>
  <c r="N103" i="57"/>
  <c r="N145" i="56" s="1"/>
  <c r="O103" i="57"/>
  <c r="O145" i="56" s="1"/>
  <c r="W103" i="57"/>
  <c r="A104" i="57"/>
  <c r="A146" i="56" s="1"/>
  <c r="B104" i="57"/>
  <c r="B146" i="56" s="1"/>
  <c r="C104" i="57"/>
  <c r="C146" i="56" s="1"/>
  <c r="D104" i="57"/>
  <c r="D146" i="56" s="1"/>
  <c r="E104" i="57"/>
  <c r="E146" i="56" s="1"/>
  <c r="F104" i="57"/>
  <c r="F146" i="56" s="1"/>
  <c r="G104" i="57"/>
  <c r="G146" i="56" s="1"/>
  <c r="H104" i="57"/>
  <c r="H146" i="56" s="1"/>
  <c r="I104" i="57"/>
  <c r="I146" i="56" s="1"/>
  <c r="J104" i="57"/>
  <c r="J146" i="56" s="1"/>
  <c r="K104" i="57"/>
  <c r="K146" i="56" s="1"/>
  <c r="L104" i="57"/>
  <c r="L146" i="56" s="1"/>
  <c r="M104" i="57"/>
  <c r="M146" i="56" s="1"/>
  <c r="N104" i="57"/>
  <c r="N146" i="56" s="1"/>
  <c r="O104" i="57"/>
  <c r="O146" i="56" s="1"/>
  <c r="W104" i="57"/>
  <c r="A105" i="57"/>
  <c r="A148" i="56" s="1"/>
  <c r="B105" i="57"/>
  <c r="B148" i="56" s="1"/>
  <c r="C105" i="57"/>
  <c r="C148" i="56" s="1"/>
  <c r="D105" i="57"/>
  <c r="D148" i="56" s="1"/>
  <c r="E105" i="57"/>
  <c r="E148" i="56" s="1"/>
  <c r="F105" i="57"/>
  <c r="F148" i="56" s="1"/>
  <c r="G105" i="57"/>
  <c r="G148" i="56" s="1"/>
  <c r="H105" i="57"/>
  <c r="H148" i="56" s="1"/>
  <c r="I105" i="57"/>
  <c r="I148" i="56" s="1"/>
  <c r="J105" i="57"/>
  <c r="J148" i="56" s="1"/>
  <c r="K105" i="57"/>
  <c r="K148" i="56" s="1"/>
  <c r="L105" i="57"/>
  <c r="L148" i="56" s="1"/>
  <c r="M105" i="57"/>
  <c r="M148" i="56" s="1"/>
  <c r="N105" i="57"/>
  <c r="N148" i="56" s="1"/>
  <c r="O105" i="57"/>
  <c r="O148" i="56" s="1"/>
  <c r="W105" i="57"/>
  <c r="A106" i="57"/>
  <c r="A149" i="56" s="1"/>
  <c r="B106" i="57"/>
  <c r="B149" i="56" s="1"/>
  <c r="C106" i="57"/>
  <c r="C149" i="56" s="1"/>
  <c r="D106" i="57"/>
  <c r="D149" i="56" s="1"/>
  <c r="E106" i="57"/>
  <c r="E149" i="56" s="1"/>
  <c r="F106" i="57"/>
  <c r="F149" i="56" s="1"/>
  <c r="G106" i="57"/>
  <c r="G149" i="56" s="1"/>
  <c r="H106" i="57"/>
  <c r="H149" i="56" s="1"/>
  <c r="I106" i="57"/>
  <c r="I149" i="56" s="1"/>
  <c r="J106" i="57"/>
  <c r="J149" i="56" s="1"/>
  <c r="K106" i="57"/>
  <c r="K149" i="56" s="1"/>
  <c r="L106" i="57"/>
  <c r="L149" i="56" s="1"/>
  <c r="M106" i="57"/>
  <c r="M149" i="56" s="1"/>
  <c r="N106" i="57"/>
  <c r="N149" i="56" s="1"/>
  <c r="O106" i="57"/>
  <c r="O149" i="56" s="1"/>
  <c r="W106" i="57"/>
  <c r="A107" i="57"/>
  <c r="A151" i="56" s="1"/>
  <c r="B107" i="57"/>
  <c r="B151" i="56" s="1"/>
  <c r="C107" i="57"/>
  <c r="C151" i="56" s="1"/>
  <c r="D107" i="57"/>
  <c r="D151" i="56"/>
  <c r="E107" i="57"/>
  <c r="E151" i="56" s="1"/>
  <c r="F107" i="57"/>
  <c r="F151" i="56" s="1"/>
  <c r="G107" i="57"/>
  <c r="G151" i="56" s="1"/>
  <c r="H107" i="57"/>
  <c r="H151" i="56" s="1"/>
  <c r="I107" i="57"/>
  <c r="I151" i="56" s="1"/>
  <c r="J107" i="57"/>
  <c r="J151" i="56" s="1"/>
  <c r="K107" i="57"/>
  <c r="K151" i="56" s="1"/>
  <c r="L107" i="57"/>
  <c r="L151" i="56" s="1"/>
  <c r="M107" i="57"/>
  <c r="M151" i="56" s="1"/>
  <c r="N107" i="57"/>
  <c r="N151" i="56" s="1"/>
  <c r="O107" i="57"/>
  <c r="O151" i="56" s="1"/>
  <c r="W107" i="57"/>
  <c r="A108" i="57"/>
  <c r="A152" i="56" s="1"/>
  <c r="B108" i="57"/>
  <c r="B152" i="56" s="1"/>
  <c r="C108" i="57"/>
  <c r="C152" i="56" s="1"/>
  <c r="D108" i="57"/>
  <c r="D152" i="56" s="1"/>
  <c r="E108" i="57"/>
  <c r="E152" i="56" s="1"/>
  <c r="F108" i="57"/>
  <c r="F152" i="56" s="1"/>
  <c r="G108" i="57"/>
  <c r="G152" i="56" s="1"/>
  <c r="G153" i="56" s="1"/>
  <c r="H53" i="54" s="1"/>
  <c r="H108" i="57"/>
  <c r="H152" i="56" s="1"/>
  <c r="I108" i="57"/>
  <c r="I152" i="56" s="1"/>
  <c r="J108" i="57"/>
  <c r="J152" i="56" s="1"/>
  <c r="J153" i="56" s="1"/>
  <c r="K53" i="54" s="1"/>
  <c r="K108" i="57"/>
  <c r="K152" i="56" s="1"/>
  <c r="L108" i="57"/>
  <c r="L152" i="56" s="1"/>
  <c r="M108" i="57"/>
  <c r="M152" i="56" s="1"/>
  <c r="N108" i="57"/>
  <c r="N152" i="56" s="1"/>
  <c r="O108" i="57"/>
  <c r="O152" i="56" s="1"/>
  <c r="W108" i="57"/>
  <c r="A109" i="57"/>
  <c r="A154" i="56" s="1"/>
  <c r="B109" i="57"/>
  <c r="B154" i="56" s="1"/>
  <c r="C109" i="57"/>
  <c r="C154" i="56" s="1"/>
  <c r="D109" i="57"/>
  <c r="D154" i="56" s="1"/>
  <c r="E109" i="57"/>
  <c r="E154" i="56" s="1"/>
  <c r="F109" i="57"/>
  <c r="F154" i="56" s="1"/>
  <c r="G109" i="57"/>
  <c r="G154" i="56" s="1"/>
  <c r="H109" i="57"/>
  <c r="H154" i="56" s="1"/>
  <c r="I109" i="57"/>
  <c r="I154" i="56" s="1"/>
  <c r="J109" i="57"/>
  <c r="J154" i="56" s="1"/>
  <c r="K109" i="57"/>
  <c r="K154" i="56" s="1"/>
  <c r="L109" i="57"/>
  <c r="L154" i="56" s="1"/>
  <c r="M109" i="57"/>
  <c r="M154" i="56" s="1"/>
  <c r="N109" i="57"/>
  <c r="N154" i="56" s="1"/>
  <c r="O109" i="57"/>
  <c r="O154" i="56" s="1"/>
  <c r="W109" i="57"/>
  <c r="A110" i="57"/>
  <c r="A155" i="56" s="1"/>
  <c r="B110" i="57"/>
  <c r="B155" i="56" s="1"/>
  <c r="C110" i="57"/>
  <c r="C155" i="56" s="1"/>
  <c r="D110" i="57"/>
  <c r="D155" i="56" s="1"/>
  <c r="E110" i="57"/>
  <c r="E155" i="56" s="1"/>
  <c r="F110" i="57"/>
  <c r="F155" i="56" s="1"/>
  <c r="G110" i="57"/>
  <c r="G155" i="56" s="1"/>
  <c r="H110" i="57"/>
  <c r="H155" i="56" s="1"/>
  <c r="I110" i="57"/>
  <c r="I155" i="56" s="1"/>
  <c r="J110" i="57"/>
  <c r="J155" i="56" s="1"/>
  <c r="K110" i="57"/>
  <c r="K155" i="56" s="1"/>
  <c r="L110" i="57"/>
  <c r="L155" i="56" s="1"/>
  <c r="M110" i="57"/>
  <c r="M155" i="56" s="1"/>
  <c r="N110" i="57"/>
  <c r="N155" i="56" s="1"/>
  <c r="O110" i="57"/>
  <c r="O155" i="56" s="1"/>
  <c r="W110" i="57"/>
  <c r="A111" i="57"/>
  <c r="A157" i="56" s="1"/>
  <c r="B111" i="57"/>
  <c r="B157" i="56" s="1"/>
  <c r="C111" i="57"/>
  <c r="C157" i="56" s="1"/>
  <c r="D111" i="57"/>
  <c r="D157" i="56" s="1"/>
  <c r="E111" i="57"/>
  <c r="E157" i="56" s="1"/>
  <c r="F111" i="57"/>
  <c r="F157" i="56" s="1"/>
  <c r="G111" i="57"/>
  <c r="G157" i="56" s="1"/>
  <c r="H111" i="57"/>
  <c r="H157" i="56" s="1"/>
  <c r="I111" i="57"/>
  <c r="I157" i="56" s="1"/>
  <c r="J111" i="57"/>
  <c r="J157" i="56" s="1"/>
  <c r="K111" i="57"/>
  <c r="K157" i="56" s="1"/>
  <c r="L111" i="57"/>
  <c r="L157" i="56" s="1"/>
  <c r="M111" i="57"/>
  <c r="M157" i="56" s="1"/>
  <c r="N111" i="57"/>
  <c r="N157" i="56" s="1"/>
  <c r="O111" i="57"/>
  <c r="O157" i="56" s="1"/>
  <c r="W111" i="57"/>
  <c r="A112" i="57"/>
  <c r="A158" i="56" s="1"/>
  <c r="B112" i="57"/>
  <c r="B158" i="56" s="1"/>
  <c r="C112" i="57"/>
  <c r="C158" i="56" s="1"/>
  <c r="D112" i="57"/>
  <c r="D158" i="56" s="1"/>
  <c r="E112" i="57"/>
  <c r="E158" i="56" s="1"/>
  <c r="F112" i="57"/>
  <c r="F158" i="56" s="1"/>
  <c r="G112" i="57"/>
  <c r="G158" i="56" s="1"/>
  <c r="H112" i="57"/>
  <c r="H158" i="56" s="1"/>
  <c r="I112" i="57"/>
  <c r="I158" i="56" s="1"/>
  <c r="J112" i="57"/>
  <c r="J158" i="56" s="1"/>
  <c r="K112" i="57"/>
  <c r="K158" i="56" s="1"/>
  <c r="L112" i="57"/>
  <c r="L158" i="56" s="1"/>
  <c r="M112" i="57"/>
  <c r="M158" i="56" s="1"/>
  <c r="N112" i="57"/>
  <c r="N158" i="56" s="1"/>
  <c r="O112" i="57"/>
  <c r="O158" i="56" s="1"/>
  <c r="W112" i="57"/>
  <c r="A113" i="57"/>
  <c r="A160" i="56" s="1"/>
  <c r="B113" i="57"/>
  <c r="B160" i="56" s="1"/>
  <c r="C113" i="57"/>
  <c r="C160" i="56" s="1"/>
  <c r="D113" i="57"/>
  <c r="D160" i="56" s="1"/>
  <c r="E113" i="57"/>
  <c r="E160" i="56" s="1"/>
  <c r="F113" i="57"/>
  <c r="F160" i="56" s="1"/>
  <c r="G113" i="57"/>
  <c r="G160" i="56" s="1"/>
  <c r="H113" i="57"/>
  <c r="H160" i="56" s="1"/>
  <c r="I113" i="57"/>
  <c r="I160" i="56" s="1"/>
  <c r="J113" i="57"/>
  <c r="J160" i="56" s="1"/>
  <c r="K113" i="57"/>
  <c r="K160" i="56" s="1"/>
  <c r="K162" i="56" s="1"/>
  <c r="L56" i="54" s="1"/>
  <c r="L113" i="57"/>
  <c r="L160" i="56" s="1"/>
  <c r="M113" i="57"/>
  <c r="M160" i="56" s="1"/>
  <c r="N113" i="57"/>
  <c r="N160" i="56" s="1"/>
  <c r="O113" i="57"/>
  <c r="O160" i="56" s="1"/>
  <c r="W113" i="57"/>
  <c r="A114" i="57"/>
  <c r="A161" i="56" s="1"/>
  <c r="B114" i="57"/>
  <c r="B161" i="56" s="1"/>
  <c r="C114" i="57"/>
  <c r="C161" i="56" s="1"/>
  <c r="D114" i="57"/>
  <c r="D161" i="56" s="1"/>
  <c r="E114" i="57"/>
  <c r="E161" i="56" s="1"/>
  <c r="F114" i="57"/>
  <c r="F161" i="56" s="1"/>
  <c r="G114" i="57"/>
  <c r="G161" i="56" s="1"/>
  <c r="H114" i="57"/>
  <c r="H161" i="56" s="1"/>
  <c r="I114" i="57"/>
  <c r="I161" i="56" s="1"/>
  <c r="J114" i="57"/>
  <c r="J161" i="56" s="1"/>
  <c r="K114" i="57"/>
  <c r="K161" i="56" s="1"/>
  <c r="L114" i="57"/>
  <c r="L161" i="56" s="1"/>
  <c r="M114" i="57"/>
  <c r="M161" i="56" s="1"/>
  <c r="N114" i="57"/>
  <c r="N161" i="56" s="1"/>
  <c r="O114" i="57"/>
  <c r="O161" i="56" s="1"/>
  <c r="W114" i="57"/>
  <c r="A115" i="57"/>
  <c r="A163" i="56" s="1"/>
  <c r="B115" i="57"/>
  <c r="B163" i="56" s="1"/>
  <c r="C115" i="57"/>
  <c r="C163" i="56" s="1"/>
  <c r="D115" i="57"/>
  <c r="D163" i="56" s="1"/>
  <c r="E115" i="57"/>
  <c r="E163" i="56" s="1"/>
  <c r="F115" i="57"/>
  <c r="F163" i="56" s="1"/>
  <c r="G115" i="57"/>
  <c r="G163" i="56" s="1"/>
  <c r="H115" i="57"/>
  <c r="H163" i="56" s="1"/>
  <c r="I115" i="57"/>
  <c r="I163" i="56" s="1"/>
  <c r="J115" i="57"/>
  <c r="J163" i="56" s="1"/>
  <c r="K115" i="57"/>
  <c r="K163" i="56" s="1"/>
  <c r="L115" i="57"/>
  <c r="L163" i="56" s="1"/>
  <c r="M115" i="57"/>
  <c r="M163" i="56" s="1"/>
  <c r="N115" i="57"/>
  <c r="N163" i="56" s="1"/>
  <c r="O115" i="57"/>
  <c r="O163" i="56" s="1"/>
  <c r="W115" i="57"/>
  <c r="A116" i="57"/>
  <c r="A164" i="56" s="1"/>
  <c r="B116" i="57"/>
  <c r="B164" i="56" s="1"/>
  <c r="C116" i="57"/>
  <c r="C164" i="56" s="1"/>
  <c r="D116" i="57"/>
  <c r="D164" i="56" s="1"/>
  <c r="E116" i="57"/>
  <c r="E164" i="56" s="1"/>
  <c r="F116" i="57"/>
  <c r="F164" i="56" s="1"/>
  <c r="G116" i="57"/>
  <c r="G164" i="56" s="1"/>
  <c r="H116" i="57"/>
  <c r="H164" i="56" s="1"/>
  <c r="I116" i="57"/>
  <c r="I164" i="56" s="1"/>
  <c r="J116" i="57"/>
  <c r="J164" i="56" s="1"/>
  <c r="K116" i="57"/>
  <c r="K164" i="56" s="1"/>
  <c r="L116" i="57"/>
  <c r="L164" i="56" s="1"/>
  <c r="M116" i="57"/>
  <c r="M164" i="56" s="1"/>
  <c r="N116" i="57"/>
  <c r="N164" i="56" s="1"/>
  <c r="O116" i="57"/>
  <c r="O164" i="56" s="1"/>
  <c r="W116" i="57"/>
  <c r="A117" i="57"/>
  <c r="A166" i="56" s="1"/>
  <c r="B117" i="57"/>
  <c r="B166" i="56" s="1"/>
  <c r="C117" i="57"/>
  <c r="C166" i="56" s="1"/>
  <c r="D117" i="57"/>
  <c r="D166" i="56" s="1"/>
  <c r="E117" i="57"/>
  <c r="E166" i="56" s="1"/>
  <c r="F117" i="57"/>
  <c r="F166" i="56" s="1"/>
  <c r="G117" i="57"/>
  <c r="G166" i="56" s="1"/>
  <c r="H117" i="57"/>
  <c r="H166" i="56" s="1"/>
  <c r="I117" i="57"/>
  <c r="I166" i="56" s="1"/>
  <c r="J117" i="57"/>
  <c r="J166" i="56" s="1"/>
  <c r="K117" i="57"/>
  <c r="K166" i="56" s="1"/>
  <c r="L117" i="57"/>
  <c r="L166" i="56" s="1"/>
  <c r="M117" i="57"/>
  <c r="M166" i="56" s="1"/>
  <c r="N117" i="57"/>
  <c r="N166" i="56" s="1"/>
  <c r="O117" i="57"/>
  <c r="O166" i="56" s="1"/>
  <c r="W117" i="57"/>
  <c r="A118" i="57"/>
  <c r="A167" i="56" s="1"/>
  <c r="B118" i="57"/>
  <c r="B167" i="56" s="1"/>
  <c r="C118" i="57"/>
  <c r="C167" i="56" s="1"/>
  <c r="D118" i="57"/>
  <c r="D167" i="56" s="1"/>
  <c r="E118" i="57"/>
  <c r="E167" i="56" s="1"/>
  <c r="F118" i="57"/>
  <c r="F167" i="56" s="1"/>
  <c r="G118" i="57"/>
  <c r="G167" i="56" s="1"/>
  <c r="H118" i="57"/>
  <c r="H167" i="56" s="1"/>
  <c r="I118" i="57"/>
  <c r="I167" i="56" s="1"/>
  <c r="J118" i="57"/>
  <c r="J167" i="56" s="1"/>
  <c r="K118" i="57"/>
  <c r="K167" i="56" s="1"/>
  <c r="L118" i="57"/>
  <c r="L167" i="56" s="1"/>
  <c r="M118" i="57"/>
  <c r="M167" i="56" s="1"/>
  <c r="N118" i="57"/>
  <c r="N167" i="56" s="1"/>
  <c r="O118" i="57"/>
  <c r="O167" i="56" s="1"/>
  <c r="W118" i="57"/>
  <c r="A119" i="57"/>
  <c r="A169" i="56" s="1"/>
  <c r="B119" i="57"/>
  <c r="B169" i="56" s="1"/>
  <c r="C119" i="57"/>
  <c r="C169" i="56" s="1"/>
  <c r="D119" i="57"/>
  <c r="D169" i="56" s="1"/>
  <c r="E119" i="57"/>
  <c r="E169" i="56" s="1"/>
  <c r="F119" i="57"/>
  <c r="F169" i="56" s="1"/>
  <c r="G119" i="57"/>
  <c r="G169" i="56" s="1"/>
  <c r="H119" i="57"/>
  <c r="H169" i="56" s="1"/>
  <c r="I119" i="57"/>
  <c r="I169" i="56" s="1"/>
  <c r="J119" i="57"/>
  <c r="J169" i="56" s="1"/>
  <c r="K119" i="57"/>
  <c r="K169" i="56" s="1"/>
  <c r="L119" i="57"/>
  <c r="L169" i="56" s="1"/>
  <c r="M119" i="57"/>
  <c r="M169" i="56" s="1"/>
  <c r="N119" i="57"/>
  <c r="N169" i="56" s="1"/>
  <c r="O119" i="57"/>
  <c r="O169" i="56" s="1"/>
  <c r="W119" i="57"/>
  <c r="A120" i="57"/>
  <c r="A170" i="56" s="1"/>
  <c r="B120" i="57"/>
  <c r="B170" i="56" s="1"/>
  <c r="C120" i="57"/>
  <c r="C170" i="56" s="1"/>
  <c r="D120" i="57"/>
  <c r="D170" i="56" s="1"/>
  <c r="E120" i="57"/>
  <c r="E170" i="56" s="1"/>
  <c r="F120" i="57"/>
  <c r="F170" i="56" s="1"/>
  <c r="G120" i="57"/>
  <c r="G170" i="56" s="1"/>
  <c r="H120" i="57"/>
  <c r="H170" i="56" s="1"/>
  <c r="I120" i="57"/>
  <c r="I170" i="56" s="1"/>
  <c r="J120" i="57"/>
  <c r="J170" i="56" s="1"/>
  <c r="K120" i="57"/>
  <c r="K170" i="56" s="1"/>
  <c r="L120" i="57"/>
  <c r="L170" i="56" s="1"/>
  <c r="M120" i="57"/>
  <c r="M170" i="56" s="1"/>
  <c r="N120" i="57"/>
  <c r="N170" i="56" s="1"/>
  <c r="O120" i="57"/>
  <c r="O170" i="56" s="1"/>
  <c r="W120" i="57"/>
  <c r="A121" i="57"/>
  <c r="A172" i="56" s="1"/>
  <c r="B121" i="57"/>
  <c r="B172" i="56" s="1"/>
  <c r="C121" i="57"/>
  <c r="C172" i="56" s="1"/>
  <c r="D121" i="57"/>
  <c r="D172" i="56" s="1"/>
  <c r="E121" i="57"/>
  <c r="E172" i="56" s="1"/>
  <c r="F121" i="57"/>
  <c r="F172" i="56" s="1"/>
  <c r="G121" i="57"/>
  <c r="G172" i="56" s="1"/>
  <c r="H121" i="57"/>
  <c r="H172" i="56" s="1"/>
  <c r="I121" i="57"/>
  <c r="I172" i="56" s="1"/>
  <c r="J121" i="57"/>
  <c r="J172" i="56" s="1"/>
  <c r="K121" i="57"/>
  <c r="K172" i="56" s="1"/>
  <c r="L121" i="57"/>
  <c r="L172" i="56" s="1"/>
  <c r="M121" i="57"/>
  <c r="M172" i="56" s="1"/>
  <c r="N121" i="57"/>
  <c r="N172" i="56" s="1"/>
  <c r="O121" i="57"/>
  <c r="O172" i="56" s="1"/>
  <c r="W121" i="57"/>
  <c r="A122" i="57"/>
  <c r="A173" i="56" s="1"/>
  <c r="B122" i="57"/>
  <c r="B173" i="56" s="1"/>
  <c r="C122" i="57"/>
  <c r="C173" i="56" s="1"/>
  <c r="D122" i="57"/>
  <c r="D173" i="56" s="1"/>
  <c r="E122" i="57"/>
  <c r="E173" i="56" s="1"/>
  <c r="F122" i="57"/>
  <c r="F173" i="56" s="1"/>
  <c r="G122" i="57"/>
  <c r="G173" i="56" s="1"/>
  <c r="H122" i="57"/>
  <c r="H173" i="56" s="1"/>
  <c r="I122" i="57"/>
  <c r="I173" i="56" s="1"/>
  <c r="J122" i="57"/>
  <c r="J173" i="56" s="1"/>
  <c r="K122" i="57"/>
  <c r="K173" i="56" s="1"/>
  <c r="L122" i="57"/>
  <c r="L173" i="56" s="1"/>
  <c r="M122" i="57"/>
  <c r="M173" i="56" s="1"/>
  <c r="N122" i="57"/>
  <c r="N173" i="56" s="1"/>
  <c r="O122" i="57"/>
  <c r="O173" i="56" s="1"/>
  <c r="W122" i="57"/>
  <c r="A123" i="57"/>
  <c r="A175" i="56" s="1"/>
  <c r="B123" i="57"/>
  <c r="B175" i="56" s="1"/>
  <c r="C123" i="57"/>
  <c r="C175" i="56" s="1"/>
  <c r="D123" i="57"/>
  <c r="D175" i="56" s="1"/>
  <c r="E123" i="57"/>
  <c r="E175" i="56" s="1"/>
  <c r="F123" i="57"/>
  <c r="F175" i="56" s="1"/>
  <c r="G123" i="57"/>
  <c r="G175" i="56" s="1"/>
  <c r="H123" i="57"/>
  <c r="H175" i="56" s="1"/>
  <c r="I123" i="57"/>
  <c r="I175" i="56" s="1"/>
  <c r="J123" i="57"/>
  <c r="J175" i="56" s="1"/>
  <c r="K123" i="57"/>
  <c r="K175" i="56" s="1"/>
  <c r="L123" i="57"/>
  <c r="L175" i="56" s="1"/>
  <c r="M123" i="57"/>
  <c r="M175" i="56" s="1"/>
  <c r="N123" i="57"/>
  <c r="N175" i="56" s="1"/>
  <c r="O123" i="57"/>
  <c r="O175" i="56" s="1"/>
  <c r="W123" i="57"/>
  <c r="A124" i="57"/>
  <c r="A176" i="56" s="1"/>
  <c r="B124" i="57"/>
  <c r="B176" i="56" s="1"/>
  <c r="C124" i="57"/>
  <c r="C176" i="56" s="1"/>
  <c r="D124" i="57"/>
  <c r="D176" i="56" s="1"/>
  <c r="E124" i="57"/>
  <c r="E176" i="56" s="1"/>
  <c r="F124" i="57"/>
  <c r="F176" i="56" s="1"/>
  <c r="G124" i="57"/>
  <c r="G176" i="56" s="1"/>
  <c r="H124" i="57"/>
  <c r="H176" i="56" s="1"/>
  <c r="I124" i="57"/>
  <c r="I176" i="56" s="1"/>
  <c r="J124" i="57"/>
  <c r="J176" i="56" s="1"/>
  <c r="K124" i="57"/>
  <c r="K176" i="56" s="1"/>
  <c r="L124" i="57"/>
  <c r="L176" i="56" s="1"/>
  <c r="M124" i="57"/>
  <c r="M176" i="56" s="1"/>
  <c r="N124" i="57"/>
  <c r="N176" i="56" s="1"/>
  <c r="O124" i="57"/>
  <c r="O176" i="56" s="1"/>
  <c r="W124" i="57"/>
  <c r="A125" i="57"/>
  <c r="A178" i="56" s="1"/>
  <c r="B125" i="57"/>
  <c r="B178" i="56" s="1"/>
  <c r="C125" i="57"/>
  <c r="C178" i="56" s="1"/>
  <c r="D125" i="57"/>
  <c r="D178" i="56" s="1"/>
  <c r="E125" i="57"/>
  <c r="E178" i="56" s="1"/>
  <c r="F125" i="57"/>
  <c r="F178" i="56" s="1"/>
  <c r="G125" i="57"/>
  <c r="G178" i="56" s="1"/>
  <c r="H125" i="57"/>
  <c r="H178" i="56" s="1"/>
  <c r="I125" i="57"/>
  <c r="I178" i="56" s="1"/>
  <c r="J125" i="57"/>
  <c r="J178" i="56" s="1"/>
  <c r="K125" i="57"/>
  <c r="K178" i="56" s="1"/>
  <c r="L125" i="57"/>
  <c r="L178" i="56" s="1"/>
  <c r="M125" i="57"/>
  <c r="M178" i="56" s="1"/>
  <c r="N125" i="57"/>
  <c r="N178" i="56" s="1"/>
  <c r="O125" i="57"/>
  <c r="O178" i="56" s="1"/>
  <c r="W125" i="57"/>
  <c r="A126" i="57"/>
  <c r="A179" i="56" s="1"/>
  <c r="B126" i="57"/>
  <c r="B179" i="56" s="1"/>
  <c r="C126" i="57"/>
  <c r="C179" i="56" s="1"/>
  <c r="D126" i="57"/>
  <c r="D179" i="56" s="1"/>
  <c r="E126" i="57"/>
  <c r="E179" i="56" s="1"/>
  <c r="F126" i="57"/>
  <c r="F179" i="56" s="1"/>
  <c r="G126" i="57"/>
  <c r="G179" i="56" s="1"/>
  <c r="H126" i="57"/>
  <c r="H179" i="56" s="1"/>
  <c r="I126" i="57"/>
  <c r="I179" i="56" s="1"/>
  <c r="J126" i="57"/>
  <c r="J179" i="56" s="1"/>
  <c r="K126" i="57"/>
  <c r="K179" i="56" s="1"/>
  <c r="L126" i="57"/>
  <c r="L179" i="56" s="1"/>
  <c r="M126" i="57"/>
  <c r="M179" i="56" s="1"/>
  <c r="N126" i="57"/>
  <c r="N179" i="56" s="1"/>
  <c r="O126" i="57"/>
  <c r="O179" i="56" s="1"/>
  <c r="W126" i="57"/>
  <c r="A127" i="57"/>
  <c r="A181" i="56" s="1"/>
  <c r="B127" i="57"/>
  <c r="B181" i="56" s="1"/>
  <c r="C127" i="57"/>
  <c r="C181" i="56" s="1"/>
  <c r="D127" i="57"/>
  <c r="D181" i="56" s="1"/>
  <c r="E127" i="57"/>
  <c r="E181" i="56" s="1"/>
  <c r="F127" i="57"/>
  <c r="F181" i="56" s="1"/>
  <c r="G127" i="57"/>
  <c r="G181" i="56" s="1"/>
  <c r="H127" i="57"/>
  <c r="H181" i="56" s="1"/>
  <c r="I127" i="57"/>
  <c r="I181" i="56" s="1"/>
  <c r="J127" i="57"/>
  <c r="J181" i="56" s="1"/>
  <c r="K127" i="57"/>
  <c r="K181" i="56" s="1"/>
  <c r="L127" i="57"/>
  <c r="L181" i="56" s="1"/>
  <c r="M127" i="57"/>
  <c r="M181" i="56" s="1"/>
  <c r="N127" i="57"/>
  <c r="N181" i="56" s="1"/>
  <c r="O127" i="57"/>
  <c r="O181" i="56" s="1"/>
  <c r="W127" i="57"/>
  <c r="A128" i="57"/>
  <c r="A182" i="56" s="1"/>
  <c r="B128" i="57"/>
  <c r="B182" i="56" s="1"/>
  <c r="C128" i="57"/>
  <c r="C182" i="56" s="1"/>
  <c r="D128" i="57"/>
  <c r="D182" i="56" s="1"/>
  <c r="E128" i="57"/>
  <c r="E182" i="56" s="1"/>
  <c r="F128" i="57"/>
  <c r="F182" i="56" s="1"/>
  <c r="G128" i="57"/>
  <c r="G182" i="56" s="1"/>
  <c r="H128" i="57"/>
  <c r="H182" i="56" s="1"/>
  <c r="I128" i="57"/>
  <c r="I182" i="56" s="1"/>
  <c r="J128" i="57"/>
  <c r="J182" i="56" s="1"/>
  <c r="K128" i="57"/>
  <c r="K182" i="56" s="1"/>
  <c r="L128" i="57"/>
  <c r="L182" i="56" s="1"/>
  <c r="M128" i="57"/>
  <c r="M182" i="56"/>
  <c r="N128" i="57"/>
  <c r="N182" i="56" s="1"/>
  <c r="O128" i="57"/>
  <c r="O182" i="56" s="1"/>
  <c r="W128" i="57"/>
  <c r="A129" i="57"/>
  <c r="A184" i="56" s="1"/>
  <c r="B129" i="57"/>
  <c r="B184" i="56" s="1"/>
  <c r="C129" i="57"/>
  <c r="C184" i="56" s="1"/>
  <c r="D129" i="57"/>
  <c r="D184" i="56" s="1"/>
  <c r="E129" i="57"/>
  <c r="E184" i="56" s="1"/>
  <c r="F129" i="57"/>
  <c r="F184" i="56" s="1"/>
  <c r="G129" i="57"/>
  <c r="G184" i="56" s="1"/>
  <c r="H129" i="57"/>
  <c r="H184" i="56" s="1"/>
  <c r="I129" i="57"/>
  <c r="I184" i="56" s="1"/>
  <c r="J129" i="57"/>
  <c r="J184" i="56" s="1"/>
  <c r="K129" i="57"/>
  <c r="K184" i="56" s="1"/>
  <c r="L129" i="57"/>
  <c r="L184" i="56" s="1"/>
  <c r="M129" i="57"/>
  <c r="M184" i="56" s="1"/>
  <c r="N129" i="57"/>
  <c r="N184" i="56" s="1"/>
  <c r="O129" i="57"/>
  <c r="O184" i="56" s="1"/>
  <c r="W129" i="57"/>
  <c r="A130" i="57"/>
  <c r="A185" i="56" s="1"/>
  <c r="B130" i="57"/>
  <c r="B185" i="56" s="1"/>
  <c r="C130" i="57"/>
  <c r="C185" i="56" s="1"/>
  <c r="D130" i="57"/>
  <c r="D185" i="56" s="1"/>
  <c r="E130" i="57"/>
  <c r="E185" i="56" s="1"/>
  <c r="F130" i="57"/>
  <c r="F185" i="56" s="1"/>
  <c r="G130" i="57"/>
  <c r="G185" i="56" s="1"/>
  <c r="H130" i="57"/>
  <c r="H185" i="56" s="1"/>
  <c r="I130" i="57"/>
  <c r="I185" i="56" s="1"/>
  <c r="J130" i="57"/>
  <c r="J185" i="56" s="1"/>
  <c r="K130" i="57"/>
  <c r="K185" i="56" s="1"/>
  <c r="L130" i="57"/>
  <c r="L185" i="56" s="1"/>
  <c r="M130" i="57"/>
  <c r="M185" i="56" s="1"/>
  <c r="N130" i="57"/>
  <c r="N185" i="56" s="1"/>
  <c r="O130" i="57"/>
  <c r="O185" i="56" s="1"/>
  <c r="W130" i="57"/>
  <c r="A131" i="57"/>
  <c r="A187" i="56" s="1"/>
  <c r="B131" i="57"/>
  <c r="B187" i="56" s="1"/>
  <c r="C131" i="57"/>
  <c r="C187" i="56" s="1"/>
  <c r="D131" i="57"/>
  <c r="D187" i="56" s="1"/>
  <c r="E131" i="57"/>
  <c r="E187" i="56" s="1"/>
  <c r="F131" i="57"/>
  <c r="F187" i="56" s="1"/>
  <c r="G131" i="57"/>
  <c r="G187" i="56" s="1"/>
  <c r="H131" i="57"/>
  <c r="H187" i="56" s="1"/>
  <c r="I131" i="57"/>
  <c r="I187" i="56" s="1"/>
  <c r="J131" i="57"/>
  <c r="J187" i="56" s="1"/>
  <c r="K131" i="57"/>
  <c r="K187" i="56" s="1"/>
  <c r="L131" i="57"/>
  <c r="L187" i="56" s="1"/>
  <c r="M131" i="57"/>
  <c r="M187" i="56" s="1"/>
  <c r="N131" i="57"/>
  <c r="N187" i="56" s="1"/>
  <c r="O131" i="57"/>
  <c r="O187" i="56" s="1"/>
  <c r="W131" i="57"/>
  <c r="A132" i="57"/>
  <c r="A188" i="56" s="1"/>
  <c r="B132" i="57"/>
  <c r="B188" i="56" s="1"/>
  <c r="C132" i="57"/>
  <c r="C188" i="56" s="1"/>
  <c r="D132" i="57"/>
  <c r="D188" i="56" s="1"/>
  <c r="E132" i="57"/>
  <c r="E188" i="56" s="1"/>
  <c r="F132" i="57"/>
  <c r="F188" i="56" s="1"/>
  <c r="F189" i="56" s="1"/>
  <c r="G65" i="54" s="1"/>
  <c r="G132" i="57"/>
  <c r="G188" i="56" s="1"/>
  <c r="H132" i="57"/>
  <c r="H188" i="56" s="1"/>
  <c r="I132" i="57"/>
  <c r="I188" i="56" s="1"/>
  <c r="J132" i="57"/>
  <c r="J188" i="56" s="1"/>
  <c r="K132" i="57"/>
  <c r="K188" i="56" s="1"/>
  <c r="L132" i="57"/>
  <c r="L188" i="56" s="1"/>
  <c r="M132" i="57"/>
  <c r="M188" i="56" s="1"/>
  <c r="N132" i="57"/>
  <c r="N188" i="56" s="1"/>
  <c r="O132" i="57"/>
  <c r="O188" i="56" s="1"/>
  <c r="W132" i="57"/>
  <c r="A133" i="57"/>
  <c r="A190" i="56" s="1"/>
  <c r="B133" i="57"/>
  <c r="B190" i="56" s="1"/>
  <c r="C133" i="57"/>
  <c r="C190" i="56" s="1"/>
  <c r="D133" i="57"/>
  <c r="D190" i="56" s="1"/>
  <c r="E133" i="57"/>
  <c r="E190" i="56" s="1"/>
  <c r="F133" i="57"/>
  <c r="F190" i="56" s="1"/>
  <c r="G133" i="57"/>
  <c r="G190" i="56" s="1"/>
  <c r="H133" i="57"/>
  <c r="H190" i="56" s="1"/>
  <c r="I133" i="57"/>
  <c r="I190" i="56" s="1"/>
  <c r="J133" i="57"/>
  <c r="J190" i="56" s="1"/>
  <c r="K133" i="57"/>
  <c r="K190" i="56" s="1"/>
  <c r="L133" i="57"/>
  <c r="L190" i="56" s="1"/>
  <c r="M133" i="57"/>
  <c r="M190" i="56" s="1"/>
  <c r="N133" i="57"/>
  <c r="N190" i="56" s="1"/>
  <c r="O133" i="57"/>
  <c r="O190" i="56" s="1"/>
  <c r="W133" i="57"/>
  <c r="A134" i="57"/>
  <c r="A191" i="56" s="1"/>
  <c r="B134" i="57"/>
  <c r="B191" i="56" s="1"/>
  <c r="C134" i="57"/>
  <c r="C191" i="56" s="1"/>
  <c r="D134" i="57"/>
  <c r="D191" i="56" s="1"/>
  <c r="E134" i="57"/>
  <c r="E191" i="56" s="1"/>
  <c r="F134" i="57"/>
  <c r="F191" i="56" s="1"/>
  <c r="G134" i="57"/>
  <c r="G191" i="56" s="1"/>
  <c r="H134" i="57"/>
  <c r="H191" i="56" s="1"/>
  <c r="I134" i="57"/>
  <c r="I191" i="56" s="1"/>
  <c r="J134" i="57"/>
  <c r="J191" i="56" s="1"/>
  <c r="K134" i="57"/>
  <c r="K191" i="56" s="1"/>
  <c r="L134" i="57"/>
  <c r="L191" i="56" s="1"/>
  <c r="L192" i="56" s="1"/>
  <c r="M66" i="54" s="1"/>
  <c r="M134" i="57"/>
  <c r="M191" i="56" s="1"/>
  <c r="N134" i="57"/>
  <c r="N191" i="56" s="1"/>
  <c r="O134" i="57"/>
  <c r="O191" i="56" s="1"/>
  <c r="W134" i="57"/>
  <c r="A135" i="57"/>
  <c r="A193" i="56" s="1"/>
  <c r="B135" i="57"/>
  <c r="B193" i="56" s="1"/>
  <c r="C135" i="57"/>
  <c r="C193" i="56" s="1"/>
  <c r="D135" i="57"/>
  <c r="D193" i="56" s="1"/>
  <c r="E135" i="57"/>
  <c r="E193" i="56" s="1"/>
  <c r="F135" i="57"/>
  <c r="F193" i="56" s="1"/>
  <c r="G135" i="57"/>
  <c r="G193" i="56" s="1"/>
  <c r="H135" i="57"/>
  <c r="H193" i="56" s="1"/>
  <c r="I135" i="57"/>
  <c r="I193" i="56" s="1"/>
  <c r="J135" i="57"/>
  <c r="J193" i="56" s="1"/>
  <c r="K135" i="57"/>
  <c r="K193" i="56" s="1"/>
  <c r="L135" i="57"/>
  <c r="L193" i="56" s="1"/>
  <c r="M135" i="57"/>
  <c r="M193" i="56" s="1"/>
  <c r="N135" i="57"/>
  <c r="N193" i="56" s="1"/>
  <c r="O135" i="57"/>
  <c r="O193" i="56" s="1"/>
  <c r="W135" i="57"/>
  <c r="A136" i="57"/>
  <c r="A194" i="56" s="1"/>
  <c r="B136" i="57"/>
  <c r="B194" i="56" s="1"/>
  <c r="C136" i="57"/>
  <c r="C194" i="56" s="1"/>
  <c r="D136" i="57"/>
  <c r="D194" i="56" s="1"/>
  <c r="E136" i="57"/>
  <c r="E194" i="56" s="1"/>
  <c r="F136" i="57"/>
  <c r="F194" i="56" s="1"/>
  <c r="G136" i="57"/>
  <c r="G194" i="56" s="1"/>
  <c r="H136" i="57"/>
  <c r="H194" i="56" s="1"/>
  <c r="I136" i="57"/>
  <c r="I194" i="56" s="1"/>
  <c r="J136" i="57"/>
  <c r="J194" i="56" s="1"/>
  <c r="K136" i="57"/>
  <c r="K194" i="56" s="1"/>
  <c r="L136" i="57"/>
  <c r="L194" i="56" s="1"/>
  <c r="M136" i="57"/>
  <c r="M194" i="56" s="1"/>
  <c r="N136" i="57"/>
  <c r="N194" i="56" s="1"/>
  <c r="O136" i="57"/>
  <c r="O194" i="56" s="1"/>
  <c r="W136" i="57"/>
  <c r="A137" i="57"/>
  <c r="A196" i="56" s="1"/>
  <c r="B137" i="57"/>
  <c r="B196" i="56" s="1"/>
  <c r="C137" i="57"/>
  <c r="C196" i="56" s="1"/>
  <c r="D137" i="57"/>
  <c r="D196" i="56" s="1"/>
  <c r="E137" i="57"/>
  <c r="E196" i="56" s="1"/>
  <c r="F137" i="57"/>
  <c r="F196" i="56" s="1"/>
  <c r="G137" i="57"/>
  <c r="G196" i="56" s="1"/>
  <c r="H137" i="57"/>
  <c r="H196" i="56" s="1"/>
  <c r="I137" i="57"/>
  <c r="I196" i="56" s="1"/>
  <c r="J137" i="57"/>
  <c r="J196" i="56" s="1"/>
  <c r="K137" i="57"/>
  <c r="K196" i="56" s="1"/>
  <c r="L137" i="57"/>
  <c r="L196" i="56" s="1"/>
  <c r="M137" i="57"/>
  <c r="M196" i="56" s="1"/>
  <c r="N137" i="57"/>
  <c r="N196" i="56" s="1"/>
  <c r="O137" i="57"/>
  <c r="O196" i="56" s="1"/>
  <c r="W137" i="57"/>
  <c r="A138" i="57"/>
  <c r="A197" i="56" s="1"/>
  <c r="B138" i="57"/>
  <c r="B197" i="56" s="1"/>
  <c r="C138" i="57"/>
  <c r="C197" i="56" s="1"/>
  <c r="D138" i="57"/>
  <c r="D197" i="56" s="1"/>
  <c r="E138" i="57"/>
  <c r="E197" i="56" s="1"/>
  <c r="F138" i="57"/>
  <c r="F197" i="56" s="1"/>
  <c r="G138" i="57"/>
  <c r="G197" i="56" s="1"/>
  <c r="H138" i="57"/>
  <c r="H197" i="56" s="1"/>
  <c r="I138" i="57"/>
  <c r="I197" i="56" s="1"/>
  <c r="J138" i="57"/>
  <c r="J197" i="56" s="1"/>
  <c r="K138" i="57"/>
  <c r="K197" i="56" s="1"/>
  <c r="L138" i="57"/>
  <c r="L197" i="56" s="1"/>
  <c r="M138" i="57"/>
  <c r="M197" i="56" s="1"/>
  <c r="N138" i="57"/>
  <c r="N197" i="56" s="1"/>
  <c r="O138" i="57"/>
  <c r="O197" i="56" s="1"/>
  <c r="W138" i="57"/>
  <c r="A139" i="57"/>
  <c r="A199" i="56" s="1"/>
  <c r="B139" i="57"/>
  <c r="B199" i="56" s="1"/>
  <c r="C139" i="57"/>
  <c r="C199" i="56" s="1"/>
  <c r="D139" i="57"/>
  <c r="D199" i="56" s="1"/>
  <c r="E139" i="57"/>
  <c r="E199" i="56" s="1"/>
  <c r="F139" i="57"/>
  <c r="F199" i="56" s="1"/>
  <c r="G139" i="57"/>
  <c r="G199" i="56" s="1"/>
  <c r="H139" i="57"/>
  <c r="H199" i="56" s="1"/>
  <c r="I139" i="57"/>
  <c r="I199" i="56" s="1"/>
  <c r="J139" i="57"/>
  <c r="J199" i="56" s="1"/>
  <c r="K139" i="57"/>
  <c r="K199" i="56" s="1"/>
  <c r="L139" i="57"/>
  <c r="L199" i="56" s="1"/>
  <c r="M139" i="57"/>
  <c r="M199" i="56" s="1"/>
  <c r="N139" i="57"/>
  <c r="N199" i="56" s="1"/>
  <c r="O139" i="57"/>
  <c r="O199" i="56" s="1"/>
  <c r="W139" i="57"/>
  <c r="A140" i="57"/>
  <c r="A200" i="56" s="1"/>
  <c r="B140" i="57"/>
  <c r="B200" i="56" s="1"/>
  <c r="C140" i="57"/>
  <c r="C200" i="56" s="1"/>
  <c r="D140" i="57"/>
  <c r="D200" i="56" s="1"/>
  <c r="E140" i="57"/>
  <c r="E200" i="56" s="1"/>
  <c r="F140" i="57"/>
  <c r="F200" i="56" s="1"/>
  <c r="G140" i="57"/>
  <c r="G200" i="56" s="1"/>
  <c r="H140" i="57"/>
  <c r="H200" i="56" s="1"/>
  <c r="I140" i="57"/>
  <c r="I200" i="56" s="1"/>
  <c r="J140" i="57"/>
  <c r="J200" i="56" s="1"/>
  <c r="K140" i="57"/>
  <c r="K200" i="56" s="1"/>
  <c r="L140" i="57"/>
  <c r="L200" i="56" s="1"/>
  <c r="M140" i="57"/>
  <c r="M200" i="56" s="1"/>
  <c r="N140" i="57"/>
  <c r="N200" i="56" s="1"/>
  <c r="O140" i="57"/>
  <c r="O200" i="56" s="1"/>
  <c r="W140" i="57"/>
  <c r="A141" i="57"/>
  <c r="A202" i="56" s="1"/>
  <c r="B141" i="57"/>
  <c r="B202" i="56" s="1"/>
  <c r="C141" i="57"/>
  <c r="C202" i="56" s="1"/>
  <c r="D141" i="57"/>
  <c r="D202" i="56" s="1"/>
  <c r="E141" i="57"/>
  <c r="E202" i="56" s="1"/>
  <c r="F141" i="57"/>
  <c r="F202" i="56" s="1"/>
  <c r="G141" i="57"/>
  <c r="G202" i="56" s="1"/>
  <c r="H141" i="57"/>
  <c r="H202" i="56" s="1"/>
  <c r="I141" i="57"/>
  <c r="I202" i="56" s="1"/>
  <c r="J141" i="57"/>
  <c r="J202" i="56" s="1"/>
  <c r="K141" i="57"/>
  <c r="K202" i="56" s="1"/>
  <c r="L141" i="57"/>
  <c r="L202" i="56" s="1"/>
  <c r="M141" i="57"/>
  <c r="M202" i="56" s="1"/>
  <c r="N141" i="57"/>
  <c r="N202" i="56" s="1"/>
  <c r="O141" i="57"/>
  <c r="O202" i="56" s="1"/>
  <c r="W141" i="57"/>
  <c r="A142" i="57"/>
  <c r="A203" i="56" s="1"/>
  <c r="B142" i="57"/>
  <c r="B203" i="56" s="1"/>
  <c r="C142" i="57"/>
  <c r="C203" i="56" s="1"/>
  <c r="D142" i="57"/>
  <c r="D203" i="56" s="1"/>
  <c r="E142" i="57"/>
  <c r="E203" i="56" s="1"/>
  <c r="F142" i="57"/>
  <c r="F203" i="56" s="1"/>
  <c r="G142" i="57"/>
  <c r="G203" i="56" s="1"/>
  <c r="H142" i="57"/>
  <c r="H203" i="56" s="1"/>
  <c r="I142" i="57"/>
  <c r="I203" i="56" s="1"/>
  <c r="J142" i="57"/>
  <c r="J203" i="56" s="1"/>
  <c r="K142" i="57"/>
  <c r="K203" i="56" s="1"/>
  <c r="L142" i="57"/>
  <c r="L203" i="56" s="1"/>
  <c r="M142" i="57"/>
  <c r="M203" i="56" s="1"/>
  <c r="N142" i="57"/>
  <c r="N203" i="56" s="1"/>
  <c r="O142" i="57"/>
  <c r="O203" i="56" s="1"/>
  <c r="W142" i="57"/>
  <c r="A143" i="57"/>
  <c r="A205" i="56" s="1"/>
  <c r="B143" i="57"/>
  <c r="B205" i="56" s="1"/>
  <c r="C143" i="57"/>
  <c r="C205" i="56" s="1"/>
  <c r="D143" i="57"/>
  <c r="D205" i="56" s="1"/>
  <c r="E143" i="57"/>
  <c r="E205" i="56" s="1"/>
  <c r="F143" i="57"/>
  <c r="F205" i="56" s="1"/>
  <c r="G143" i="57"/>
  <c r="G205" i="56" s="1"/>
  <c r="H143" i="57"/>
  <c r="H205" i="56" s="1"/>
  <c r="I143" i="57"/>
  <c r="I205" i="56" s="1"/>
  <c r="J143" i="57"/>
  <c r="J205" i="56" s="1"/>
  <c r="K143" i="57"/>
  <c r="K205" i="56" s="1"/>
  <c r="L143" i="57"/>
  <c r="L205" i="56" s="1"/>
  <c r="M143" i="57"/>
  <c r="M205" i="56" s="1"/>
  <c r="N143" i="57"/>
  <c r="N205" i="56" s="1"/>
  <c r="O143" i="57"/>
  <c r="O205" i="56" s="1"/>
  <c r="W143" i="57"/>
  <c r="A144" i="57"/>
  <c r="A206" i="56" s="1"/>
  <c r="B144" i="57"/>
  <c r="B206" i="56" s="1"/>
  <c r="C144" i="57"/>
  <c r="C206" i="56" s="1"/>
  <c r="D144" i="57"/>
  <c r="D206" i="56" s="1"/>
  <c r="E144" i="57"/>
  <c r="E206" i="56" s="1"/>
  <c r="F144" i="57"/>
  <c r="F206" i="56" s="1"/>
  <c r="G144" i="57"/>
  <c r="G206" i="56" s="1"/>
  <c r="H144" i="57"/>
  <c r="H206" i="56" s="1"/>
  <c r="I144" i="57"/>
  <c r="I206" i="56" s="1"/>
  <c r="J144" i="57"/>
  <c r="J206" i="56" s="1"/>
  <c r="K144" i="57"/>
  <c r="K206" i="56" s="1"/>
  <c r="L144" i="57"/>
  <c r="L206" i="56" s="1"/>
  <c r="M144" i="57"/>
  <c r="M206" i="56" s="1"/>
  <c r="N144" i="57"/>
  <c r="N206" i="56" s="1"/>
  <c r="O144" i="57"/>
  <c r="O206" i="56" s="1"/>
  <c r="W144" i="57"/>
  <c r="A145" i="57"/>
  <c r="A208" i="56" s="1"/>
  <c r="B145" i="57"/>
  <c r="B208" i="56" s="1"/>
  <c r="C145" i="57"/>
  <c r="C208" i="56" s="1"/>
  <c r="D145" i="57"/>
  <c r="D208" i="56" s="1"/>
  <c r="E145" i="57"/>
  <c r="E208" i="56" s="1"/>
  <c r="F145" i="57"/>
  <c r="F208" i="56" s="1"/>
  <c r="G145" i="57"/>
  <c r="G208" i="56" s="1"/>
  <c r="H145" i="57"/>
  <c r="H208" i="56" s="1"/>
  <c r="I145" i="57"/>
  <c r="I208" i="56" s="1"/>
  <c r="J145" i="57"/>
  <c r="J208" i="56" s="1"/>
  <c r="K145" i="57"/>
  <c r="K208" i="56" s="1"/>
  <c r="L145" i="57"/>
  <c r="L208" i="56" s="1"/>
  <c r="M145" i="57"/>
  <c r="M208" i="56" s="1"/>
  <c r="N145" i="57"/>
  <c r="N208" i="56" s="1"/>
  <c r="O145" i="57"/>
  <c r="O208" i="56" s="1"/>
  <c r="W145" i="57"/>
  <c r="A146" i="57"/>
  <c r="A209" i="56" s="1"/>
  <c r="B146" i="57"/>
  <c r="B209" i="56" s="1"/>
  <c r="C146" i="57"/>
  <c r="C209" i="56" s="1"/>
  <c r="D146" i="57"/>
  <c r="D209" i="56" s="1"/>
  <c r="E146" i="57"/>
  <c r="E209" i="56" s="1"/>
  <c r="F146" i="57"/>
  <c r="F209" i="56" s="1"/>
  <c r="G146" i="57"/>
  <c r="G209" i="56" s="1"/>
  <c r="H146" i="57"/>
  <c r="H209" i="56" s="1"/>
  <c r="I146" i="57"/>
  <c r="I209" i="56" s="1"/>
  <c r="J146" i="57"/>
  <c r="J209" i="56" s="1"/>
  <c r="J210" i="56" s="1"/>
  <c r="K72" i="54" s="1"/>
  <c r="K146" i="57"/>
  <c r="K209" i="56" s="1"/>
  <c r="L146" i="57"/>
  <c r="L209" i="56" s="1"/>
  <c r="M146" i="57"/>
  <c r="M209" i="56" s="1"/>
  <c r="N146" i="57"/>
  <c r="N209" i="56" s="1"/>
  <c r="O146" i="57"/>
  <c r="O209" i="56" s="1"/>
  <c r="W146" i="57"/>
  <c r="A147" i="57"/>
  <c r="A211" i="56" s="1"/>
  <c r="B147" i="57"/>
  <c r="B211" i="56" s="1"/>
  <c r="C147" i="57"/>
  <c r="C211" i="56" s="1"/>
  <c r="D147" i="57"/>
  <c r="D211" i="56" s="1"/>
  <c r="E147" i="57"/>
  <c r="E211" i="56" s="1"/>
  <c r="F147" i="57"/>
  <c r="F211" i="56" s="1"/>
  <c r="G147" i="57"/>
  <c r="G211" i="56" s="1"/>
  <c r="H147" i="57"/>
  <c r="H211" i="56" s="1"/>
  <c r="I147" i="57"/>
  <c r="I211" i="56" s="1"/>
  <c r="J147" i="57"/>
  <c r="J211" i="56" s="1"/>
  <c r="K147" i="57"/>
  <c r="K211" i="56" s="1"/>
  <c r="L147" i="57"/>
  <c r="L211" i="56" s="1"/>
  <c r="M147" i="57"/>
  <c r="M211" i="56" s="1"/>
  <c r="N147" i="57"/>
  <c r="N211" i="56" s="1"/>
  <c r="O147" i="57"/>
  <c r="O211" i="56" s="1"/>
  <c r="W147" i="57"/>
  <c r="A148" i="57"/>
  <c r="A212" i="56" s="1"/>
  <c r="B148" i="57"/>
  <c r="B212" i="56" s="1"/>
  <c r="C148" i="57"/>
  <c r="C212" i="56" s="1"/>
  <c r="D148" i="57"/>
  <c r="D212" i="56" s="1"/>
  <c r="E148" i="57"/>
  <c r="E212" i="56" s="1"/>
  <c r="F148" i="57"/>
  <c r="F212" i="56" s="1"/>
  <c r="G148" i="57"/>
  <c r="G212" i="56" s="1"/>
  <c r="H148" i="57"/>
  <c r="H212" i="56" s="1"/>
  <c r="I148" i="57"/>
  <c r="I212" i="56" s="1"/>
  <c r="J148" i="57"/>
  <c r="J212" i="56" s="1"/>
  <c r="K148" i="57"/>
  <c r="K212" i="56" s="1"/>
  <c r="L148" i="57"/>
  <c r="L212" i="56" s="1"/>
  <c r="M148" i="57"/>
  <c r="M212" i="56" s="1"/>
  <c r="N148" i="57"/>
  <c r="N212" i="56" s="1"/>
  <c r="O148" i="57"/>
  <c r="O212" i="56" s="1"/>
  <c r="W148" i="57"/>
  <c r="A149" i="57"/>
  <c r="A214" i="56" s="1"/>
  <c r="B149" i="57"/>
  <c r="B214" i="56" s="1"/>
  <c r="C149" i="57"/>
  <c r="C214" i="56" s="1"/>
  <c r="D149" i="57"/>
  <c r="D214" i="56" s="1"/>
  <c r="E149" i="57"/>
  <c r="E214" i="56" s="1"/>
  <c r="F149" i="57"/>
  <c r="F214" i="56" s="1"/>
  <c r="G149" i="57"/>
  <c r="G214" i="56" s="1"/>
  <c r="H149" i="57"/>
  <c r="H214" i="56" s="1"/>
  <c r="I149" i="57"/>
  <c r="I214" i="56" s="1"/>
  <c r="J149" i="57"/>
  <c r="J214" i="56" s="1"/>
  <c r="K149" i="57"/>
  <c r="K214" i="56" s="1"/>
  <c r="L149" i="57"/>
  <c r="L214" i="56" s="1"/>
  <c r="M149" i="57"/>
  <c r="M214" i="56" s="1"/>
  <c r="N149" i="57"/>
  <c r="N214" i="56" s="1"/>
  <c r="O149" i="57"/>
  <c r="O214" i="56" s="1"/>
  <c r="W149" i="57"/>
  <c r="A150" i="57"/>
  <c r="A215" i="56" s="1"/>
  <c r="B150" i="57"/>
  <c r="B215" i="56" s="1"/>
  <c r="C150" i="57"/>
  <c r="C215" i="56" s="1"/>
  <c r="D150" i="57"/>
  <c r="D215" i="56" s="1"/>
  <c r="E150" i="57"/>
  <c r="E215" i="56" s="1"/>
  <c r="F150" i="57"/>
  <c r="F215" i="56" s="1"/>
  <c r="G150" i="57"/>
  <c r="G215" i="56" s="1"/>
  <c r="H150" i="57"/>
  <c r="H215" i="56" s="1"/>
  <c r="I150" i="57"/>
  <c r="I215" i="56" s="1"/>
  <c r="J150" i="57"/>
  <c r="J215" i="56" s="1"/>
  <c r="K150" i="57"/>
  <c r="K215" i="56" s="1"/>
  <c r="L150" i="57"/>
  <c r="L215" i="56" s="1"/>
  <c r="M150" i="57"/>
  <c r="M215" i="56" s="1"/>
  <c r="N150" i="57"/>
  <c r="N215" i="56" s="1"/>
  <c r="O150" i="57"/>
  <c r="O215" i="56" s="1"/>
  <c r="W150" i="57"/>
  <c r="A151" i="57"/>
  <c r="A217" i="56" s="1"/>
  <c r="B151" i="57"/>
  <c r="B217" i="56" s="1"/>
  <c r="C151" i="57"/>
  <c r="C217" i="56" s="1"/>
  <c r="D151" i="57"/>
  <c r="D217" i="56" s="1"/>
  <c r="E151" i="57"/>
  <c r="E217" i="56" s="1"/>
  <c r="F151" i="57"/>
  <c r="F217" i="56" s="1"/>
  <c r="G151" i="57"/>
  <c r="G217" i="56" s="1"/>
  <c r="H151" i="57"/>
  <c r="H217" i="56" s="1"/>
  <c r="I151" i="57"/>
  <c r="I217" i="56" s="1"/>
  <c r="J151" i="57"/>
  <c r="J217" i="56" s="1"/>
  <c r="K151" i="57"/>
  <c r="K217" i="56" s="1"/>
  <c r="L151" i="57"/>
  <c r="L217" i="56" s="1"/>
  <c r="M151" i="57"/>
  <c r="M217" i="56" s="1"/>
  <c r="N151" i="57"/>
  <c r="N217" i="56" s="1"/>
  <c r="O151" i="57"/>
  <c r="O217" i="56" s="1"/>
  <c r="W151" i="57"/>
  <c r="A152" i="57"/>
  <c r="A218" i="56" s="1"/>
  <c r="B152" i="57"/>
  <c r="B218" i="56" s="1"/>
  <c r="C152" i="57"/>
  <c r="C218" i="56" s="1"/>
  <c r="D152" i="57"/>
  <c r="D218" i="56" s="1"/>
  <c r="E152" i="57"/>
  <c r="E218" i="56" s="1"/>
  <c r="F152" i="57"/>
  <c r="F218" i="56" s="1"/>
  <c r="G152" i="57"/>
  <c r="G218" i="56" s="1"/>
  <c r="H152" i="57"/>
  <c r="H218" i="56" s="1"/>
  <c r="I152" i="57"/>
  <c r="I218" i="56" s="1"/>
  <c r="J152" i="57"/>
  <c r="J218" i="56" s="1"/>
  <c r="K152" i="57"/>
  <c r="K218" i="56" s="1"/>
  <c r="L152" i="57"/>
  <c r="L218" i="56" s="1"/>
  <c r="M152" i="57"/>
  <c r="M218" i="56" s="1"/>
  <c r="N152" i="57"/>
  <c r="N218" i="56" s="1"/>
  <c r="O152" i="57"/>
  <c r="O218" i="56" s="1"/>
  <c r="W152" i="57"/>
  <c r="A153" i="57"/>
  <c r="A220" i="56" s="1"/>
  <c r="B153" i="57"/>
  <c r="B220" i="56" s="1"/>
  <c r="C153" i="57"/>
  <c r="C220" i="56" s="1"/>
  <c r="D153" i="57"/>
  <c r="D220" i="56" s="1"/>
  <c r="E153" i="57"/>
  <c r="E220" i="56" s="1"/>
  <c r="F153" i="57"/>
  <c r="F220" i="56" s="1"/>
  <c r="G153" i="57"/>
  <c r="G220" i="56" s="1"/>
  <c r="H153" i="57"/>
  <c r="H220" i="56" s="1"/>
  <c r="I153" i="57"/>
  <c r="I220" i="56" s="1"/>
  <c r="J153" i="57"/>
  <c r="J220" i="56" s="1"/>
  <c r="K153" i="57"/>
  <c r="K220" i="56" s="1"/>
  <c r="L153" i="57"/>
  <c r="L220" i="56" s="1"/>
  <c r="M153" i="57"/>
  <c r="M220" i="56" s="1"/>
  <c r="N153" i="57"/>
  <c r="N220" i="56" s="1"/>
  <c r="O153" i="57"/>
  <c r="O220" i="56" s="1"/>
  <c r="W153" i="57"/>
  <c r="A154" i="57"/>
  <c r="A221" i="56" s="1"/>
  <c r="B154" i="57"/>
  <c r="B221" i="56" s="1"/>
  <c r="C154" i="57"/>
  <c r="C221" i="56" s="1"/>
  <c r="D154" i="57"/>
  <c r="D221" i="56" s="1"/>
  <c r="D222" i="56" s="1"/>
  <c r="E76" i="54" s="1"/>
  <c r="E154" i="57"/>
  <c r="E221" i="56" s="1"/>
  <c r="F154" i="57"/>
  <c r="F221" i="56" s="1"/>
  <c r="G154" i="57"/>
  <c r="G221" i="56" s="1"/>
  <c r="H154" i="57"/>
  <c r="H221" i="56" s="1"/>
  <c r="I154" i="57"/>
  <c r="I221" i="56" s="1"/>
  <c r="J154" i="57"/>
  <c r="J221" i="56" s="1"/>
  <c r="K154" i="57"/>
  <c r="K221" i="56" s="1"/>
  <c r="L154" i="57"/>
  <c r="L221" i="56" s="1"/>
  <c r="M154" i="57"/>
  <c r="M221" i="56" s="1"/>
  <c r="N154" i="57"/>
  <c r="N221" i="56" s="1"/>
  <c r="O154" i="57"/>
  <c r="O221" i="56" s="1"/>
  <c r="W154" i="57"/>
  <c r="A155" i="57"/>
  <c r="A223" i="56" s="1"/>
  <c r="B155" i="57"/>
  <c r="B223" i="56" s="1"/>
  <c r="C155" i="57"/>
  <c r="C223" i="56" s="1"/>
  <c r="D155" i="57"/>
  <c r="D223" i="56" s="1"/>
  <c r="E155" i="57"/>
  <c r="E223" i="56" s="1"/>
  <c r="F155" i="57"/>
  <c r="F223" i="56" s="1"/>
  <c r="G155" i="57"/>
  <c r="G223" i="56" s="1"/>
  <c r="H155" i="57"/>
  <c r="H223" i="56" s="1"/>
  <c r="I155" i="57"/>
  <c r="I223" i="56" s="1"/>
  <c r="J155" i="57"/>
  <c r="J223" i="56" s="1"/>
  <c r="K155" i="57"/>
  <c r="K223" i="56" s="1"/>
  <c r="L155" i="57"/>
  <c r="L223" i="56" s="1"/>
  <c r="M155" i="57"/>
  <c r="M223" i="56" s="1"/>
  <c r="N155" i="57"/>
  <c r="N223" i="56" s="1"/>
  <c r="O155" i="57"/>
  <c r="O223" i="56" s="1"/>
  <c r="W155" i="57"/>
  <c r="A156" i="57"/>
  <c r="A224" i="56" s="1"/>
  <c r="B156" i="57"/>
  <c r="B224" i="56" s="1"/>
  <c r="C156" i="57"/>
  <c r="C224" i="56" s="1"/>
  <c r="D156" i="57"/>
  <c r="D224" i="56" s="1"/>
  <c r="E156" i="57"/>
  <c r="E224" i="56" s="1"/>
  <c r="F156" i="57"/>
  <c r="F224" i="56" s="1"/>
  <c r="G156" i="57"/>
  <c r="G224" i="56" s="1"/>
  <c r="H156" i="57"/>
  <c r="H224" i="56" s="1"/>
  <c r="I156" i="57"/>
  <c r="I224" i="56" s="1"/>
  <c r="J156" i="57"/>
  <c r="J224" i="56" s="1"/>
  <c r="K156" i="57"/>
  <c r="K224" i="56" s="1"/>
  <c r="L156" i="57"/>
  <c r="L224" i="56" s="1"/>
  <c r="M156" i="57"/>
  <c r="M224" i="56" s="1"/>
  <c r="M225" i="56" s="1"/>
  <c r="N77" i="54" s="1"/>
  <c r="N156" i="57"/>
  <c r="N224" i="56" s="1"/>
  <c r="O156" i="57"/>
  <c r="O224" i="56" s="1"/>
  <c r="W156" i="57"/>
  <c r="A157" i="57"/>
  <c r="A226" i="56" s="1"/>
  <c r="B157" i="57"/>
  <c r="B226" i="56" s="1"/>
  <c r="C157" i="57"/>
  <c r="C226" i="56" s="1"/>
  <c r="D157" i="57"/>
  <c r="D226" i="56" s="1"/>
  <c r="E157" i="57"/>
  <c r="E226" i="56" s="1"/>
  <c r="F157" i="57"/>
  <c r="F226" i="56" s="1"/>
  <c r="G157" i="57"/>
  <c r="G226" i="56" s="1"/>
  <c r="H157" i="57"/>
  <c r="H226" i="56" s="1"/>
  <c r="I157" i="57"/>
  <c r="I226" i="56" s="1"/>
  <c r="J157" i="57"/>
  <c r="J226" i="56" s="1"/>
  <c r="K157" i="57"/>
  <c r="K226" i="56" s="1"/>
  <c r="L157" i="57"/>
  <c r="L226" i="56" s="1"/>
  <c r="M157" i="57"/>
  <c r="M226" i="56" s="1"/>
  <c r="N157" i="57"/>
  <c r="N226" i="56" s="1"/>
  <c r="O157" i="57"/>
  <c r="O226" i="56" s="1"/>
  <c r="W157" i="57"/>
  <c r="A158" i="57"/>
  <c r="A227" i="56" s="1"/>
  <c r="B158" i="57"/>
  <c r="B227" i="56" s="1"/>
  <c r="C158" i="57"/>
  <c r="C227" i="56" s="1"/>
  <c r="D158" i="57"/>
  <c r="D227" i="56" s="1"/>
  <c r="E158" i="57"/>
  <c r="E227" i="56" s="1"/>
  <c r="F158" i="57"/>
  <c r="F227" i="56" s="1"/>
  <c r="G158" i="57"/>
  <c r="G227" i="56" s="1"/>
  <c r="H158" i="57"/>
  <c r="H227" i="56" s="1"/>
  <c r="I158" i="57"/>
  <c r="I227" i="56" s="1"/>
  <c r="J158" i="57"/>
  <c r="J227" i="56" s="1"/>
  <c r="K158" i="57"/>
  <c r="K227" i="56" s="1"/>
  <c r="L158" i="57"/>
  <c r="L227" i="56" s="1"/>
  <c r="M158" i="57"/>
  <c r="M227" i="56" s="1"/>
  <c r="N158" i="57"/>
  <c r="N227" i="56" s="1"/>
  <c r="O158" i="57"/>
  <c r="O227" i="56" s="1"/>
  <c r="W158" i="57"/>
  <c r="A159" i="57"/>
  <c r="A229" i="56" s="1"/>
  <c r="B159" i="57"/>
  <c r="B229" i="56" s="1"/>
  <c r="C159" i="57"/>
  <c r="C229" i="56" s="1"/>
  <c r="D159" i="57"/>
  <c r="D229" i="56" s="1"/>
  <c r="E159" i="57"/>
  <c r="E229" i="56" s="1"/>
  <c r="F159" i="57"/>
  <c r="F229" i="56" s="1"/>
  <c r="G159" i="57"/>
  <c r="G229" i="56" s="1"/>
  <c r="H159" i="57"/>
  <c r="H229" i="56" s="1"/>
  <c r="I159" i="57"/>
  <c r="I229" i="56" s="1"/>
  <c r="J159" i="57"/>
  <c r="J229" i="56" s="1"/>
  <c r="K159" i="57"/>
  <c r="K229" i="56" s="1"/>
  <c r="L159" i="57"/>
  <c r="L229" i="56" s="1"/>
  <c r="M159" i="57"/>
  <c r="M229" i="56" s="1"/>
  <c r="N159" i="57"/>
  <c r="N229" i="56" s="1"/>
  <c r="O159" i="57"/>
  <c r="O229" i="56" s="1"/>
  <c r="W159" i="57"/>
  <c r="A160" i="57"/>
  <c r="A230" i="56" s="1"/>
  <c r="B160" i="57"/>
  <c r="B230" i="56" s="1"/>
  <c r="C160" i="57"/>
  <c r="C230" i="56" s="1"/>
  <c r="D160" i="57"/>
  <c r="D230" i="56" s="1"/>
  <c r="E160" i="57"/>
  <c r="E230" i="56" s="1"/>
  <c r="F160" i="57"/>
  <c r="F230" i="56" s="1"/>
  <c r="G160" i="57"/>
  <c r="G230" i="56" s="1"/>
  <c r="H160" i="57"/>
  <c r="H230" i="56" s="1"/>
  <c r="I160" i="57"/>
  <c r="I230" i="56" s="1"/>
  <c r="J160" i="57"/>
  <c r="J230" i="56" s="1"/>
  <c r="K160" i="57"/>
  <c r="K230" i="56" s="1"/>
  <c r="L160" i="57"/>
  <c r="L230" i="56" s="1"/>
  <c r="M160" i="57"/>
  <c r="M230" i="56" s="1"/>
  <c r="N160" i="57"/>
  <c r="N230" i="56" s="1"/>
  <c r="O160" i="57"/>
  <c r="O230" i="56" s="1"/>
  <c r="W160" i="57"/>
  <c r="A161" i="57"/>
  <c r="A232" i="56" s="1"/>
  <c r="B161" i="57"/>
  <c r="B232" i="56" s="1"/>
  <c r="C161" i="57"/>
  <c r="C232" i="56" s="1"/>
  <c r="D161" i="57"/>
  <c r="D232" i="56" s="1"/>
  <c r="E161" i="57"/>
  <c r="E232" i="56" s="1"/>
  <c r="F161" i="57"/>
  <c r="F232" i="56" s="1"/>
  <c r="G161" i="57"/>
  <c r="G232" i="56" s="1"/>
  <c r="H161" i="57"/>
  <c r="H232" i="56" s="1"/>
  <c r="I161" i="57"/>
  <c r="I232" i="56" s="1"/>
  <c r="J161" i="57"/>
  <c r="J232" i="56" s="1"/>
  <c r="K161" i="57"/>
  <c r="K232" i="56" s="1"/>
  <c r="L161" i="57"/>
  <c r="L232" i="56" s="1"/>
  <c r="M161" i="57"/>
  <c r="M232" i="56" s="1"/>
  <c r="N161" i="57"/>
  <c r="N232" i="56" s="1"/>
  <c r="O161" i="57"/>
  <c r="O232" i="56" s="1"/>
  <c r="W161" i="57"/>
  <c r="A162" i="57"/>
  <c r="A233" i="56" s="1"/>
  <c r="B162" i="57"/>
  <c r="B233" i="56" s="1"/>
  <c r="C162" i="57"/>
  <c r="C233" i="56" s="1"/>
  <c r="D162" i="57"/>
  <c r="D233" i="56" s="1"/>
  <c r="E162" i="57"/>
  <c r="E233" i="56" s="1"/>
  <c r="F162" i="57"/>
  <c r="F233" i="56" s="1"/>
  <c r="G162" i="57"/>
  <c r="G233" i="56" s="1"/>
  <c r="H162" i="57"/>
  <c r="H233" i="56" s="1"/>
  <c r="I162" i="57"/>
  <c r="I233" i="56" s="1"/>
  <c r="J162" i="57"/>
  <c r="J233" i="56" s="1"/>
  <c r="K162" i="57"/>
  <c r="K233" i="56" s="1"/>
  <c r="L162" i="57"/>
  <c r="L233" i="56" s="1"/>
  <c r="M162" i="57"/>
  <c r="M233" i="56" s="1"/>
  <c r="N162" i="57"/>
  <c r="N233" i="56" s="1"/>
  <c r="N234" i="56" s="1"/>
  <c r="O80" i="54" s="1"/>
  <c r="O162" i="57"/>
  <c r="O233" i="56" s="1"/>
  <c r="W162" i="57"/>
  <c r="A163" i="57"/>
  <c r="A235" i="56" s="1"/>
  <c r="B163" i="57"/>
  <c r="B235" i="56" s="1"/>
  <c r="C163" i="57"/>
  <c r="C235" i="56" s="1"/>
  <c r="D163" i="57"/>
  <c r="D235" i="56" s="1"/>
  <c r="E163" i="57"/>
  <c r="E235" i="56" s="1"/>
  <c r="F163" i="57"/>
  <c r="F235" i="56" s="1"/>
  <c r="G163" i="57"/>
  <c r="G235" i="56" s="1"/>
  <c r="H163" i="57"/>
  <c r="H235" i="56" s="1"/>
  <c r="I163" i="57"/>
  <c r="I235" i="56" s="1"/>
  <c r="J163" i="57"/>
  <c r="J235" i="56" s="1"/>
  <c r="K163" i="57"/>
  <c r="K235" i="56" s="1"/>
  <c r="L163" i="57"/>
  <c r="L235" i="56" s="1"/>
  <c r="M163" i="57"/>
  <c r="M235" i="56" s="1"/>
  <c r="N163" i="57"/>
  <c r="N235" i="56" s="1"/>
  <c r="O163" i="57"/>
  <c r="O235" i="56" s="1"/>
  <c r="W163" i="57"/>
  <c r="A164" i="57"/>
  <c r="A236" i="56" s="1"/>
  <c r="B164" i="57"/>
  <c r="B236" i="56" s="1"/>
  <c r="C164" i="57"/>
  <c r="C236" i="56" s="1"/>
  <c r="D164" i="57"/>
  <c r="D236" i="56" s="1"/>
  <c r="E164" i="57"/>
  <c r="E236" i="56" s="1"/>
  <c r="F164" i="57"/>
  <c r="F236" i="56" s="1"/>
  <c r="G164" i="57"/>
  <c r="G236" i="56" s="1"/>
  <c r="H164" i="57"/>
  <c r="H236" i="56" s="1"/>
  <c r="I164" i="57"/>
  <c r="I236" i="56" s="1"/>
  <c r="J164" i="57"/>
  <c r="J236" i="56" s="1"/>
  <c r="K164" i="57"/>
  <c r="K236" i="56" s="1"/>
  <c r="L164" i="57"/>
  <c r="L236" i="56" s="1"/>
  <c r="M164" i="57"/>
  <c r="M236" i="56" s="1"/>
  <c r="N164" i="57"/>
  <c r="N236" i="56" s="1"/>
  <c r="O164" i="57"/>
  <c r="O236" i="56" s="1"/>
  <c r="W164" i="57"/>
  <c r="A165" i="57"/>
  <c r="A238" i="56" s="1"/>
  <c r="B165" i="57"/>
  <c r="B238" i="56" s="1"/>
  <c r="C165" i="57"/>
  <c r="C238" i="56" s="1"/>
  <c r="D165" i="57"/>
  <c r="D238" i="56" s="1"/>
  <c r="E165" i="57"/>
  <c r="E238" i="56" s="1"/>
  <c r="F165" i="57"/>
  <c r="F238" i="56" s="1"/>
  <c r="G165" i="57"/>
  <c r="G238" i="56" s="1"/>
  <c r="H165" i="57"/>
  <c r="H238" i="56" s="1"/>
  <c r="I165" i="57"/>
  <c r="I238" i="56" s="1"/>
  <c r="J165" i="57"/>
  <c r="J238" i="56" s="1"/>
  <c r="K165" i="57"/>
  <c r="K238" i="56" s="1"/>
  <c r="L165" i="57"/>
  <c r="L238" i="56" s="1"/>
  <c r="M165" i="57"/>
  <c r="M238" i="56" s="1"/>
  <c r="N165" i="57"/>
  <c r="N238" i="56" s="1"/>
  <c r="O165" i="57"/>
  <c r="O238" i="56" s="1"/>
  <c r="W165" i="57"/>
  <c r="A166" i="57"/>
  <c r="A239" i="56" s="1"/>
  <c r="B166" i="57"/>
  <c r="B239" i="56" s="1"/>
  <c r="C166" i="57"/>
  <c r="C239" i="56" s="1"/>
  <c r="D166" i="57"/>
  <c r="D239" i="56" s="1"/>
  <c r="E166" i="57"/>
  <c r="E239" i="56" s="1"/>
  <c r="F166" i="57"/>
  <c r="F239" i="56" s="1"/>
  <c r="G166" i="57"/>
  <c r="G239" i="56" s="1"/>
  <c r="H166" i="57"/>
  <c r="H239" i="56" s="1"/>
  <c r="I166" i="57"/>
  <c r="I239" i="56" s="1"/>
  <c r="J166" i="57"/>
  <c r="J239" i="56" s="1"/>
  <c r="K166" i="57"/>
  <c r="K239" i="56" s="1"/>
  <c r="L166" i="57"/>
  <c r="L239" i="56" s="1"/>
  <c r="M166" i="57"/>
  <c r="M239" i="56" s="1"/>
  <c r="N166" i="57"/>
  <c r="N239" i="56" s="1"/>
  <c r="O166" i="57"/>
  <c r="O239" i="56" s="1"/>
  <c r="W166" i="57"/>
  <c r="A167" i="57"/>
  <c r="A241" i="56" s="1"/>
  <c r="B167" i="57"/>
  <c r="B241" i="56" s="1"/>
  <c r="C167" i="57"/>
  <c r="C241" i="56" s="1"/>
  <c r="D167" i="57"/>
  <c r="D241" i="56" s="1"/>
  <c r="E167" i="57"/>
  <c r="E241" i="56" s="1"/>
  <c r="F167" i="57"/>
  <c r="F241" i="56" s="1"/>
  <c r="G167" i="57"/>
  <c r="G241" i="56" s="1"/>
  <c r="H167" i="57"/>
  <c r="H241" i="56" s="1"/>
  <c r="I167" i="57"/>
  <c r="I241" i="56" s="1"/>
  <c r="J167" i="57"/>
  <c r="J241" i="56" s="1"/>
  <c r="K167" i="57"/>
  <c r="K241" i="56" s="1"/>
  <c r="L167" i="57"/>
  <c r="L241" i="56" s="1"/>
  <c r="M167" i="57"/>
  <c r="M241" i="56" s="1"/>
  <c r="N167" i="57"/>
  <c r="N241" i="56" s="1"/>
  <c r="O167" i="57"/>
  <c r="O241" i="56" s="1"/>
  <c r="W167" i="57"/>
  <c r="A168" i="57"/>
  <c r="A242" i="56" s="1"/>
  <c r="B168" i="57"/>
  <c r="B242" i="56" s="1"/>
  <c r="C168" i="57"/>
  <c r="C242" i="56" s="1"/>
  <c r="D168" i="57"/>
  <c r="D242" i="56" s="1"/>
  <c r="E168" i="57"/>
  <c r="E242" i="56" s="1"/>
  <c r="F168" i="57"/>
  <c r="F242" i="56" s="1"/>
  <c r="G168" i="57"/>
  <c r="G242" i="56" s="1"/>
  <c r="H168" i="57"/>
  <c r="H242" i="56" s="1"/>
  <c r="I168" i="57"/>
  <c r="I242" i="56" s="1"/>
  <c r="J168" i="57"/>
  <c r="J242" i="56" s="1"/>
  <c r="K168" i="57"/>
  <c r="K242" i="56" s="1"/>
  <c r="L168" i="57"/>
  <c r="L242" i="56" s="1"/>
  <c r="M168" i="57"/>
  <c r="M242" i="56" s="1"/>
  <c r="N168" i="57"/>
  <c r="N242" i="56" s="1"/>
  <c r="O168" i="57"/>
  <c r="O242" i="56" s="1"/>
  <c r="W168" i="57"/>
  <c r="A169" i="57"/>
  <c r="A244" i="56" s="1"/>
  <c r="B169" i="57"/>
  <c r="B244" i="56" s="1"/>
  <c r="C169" i="57"/>
  <c r="C244" i="56" s="1"/>
  <c r="D169" i="57"/>
  <c r="D244" i="56" s="1"/>
  <c r="E169" i="57"/>
  <c r="E244" i="56" s="1"/>
  <c r="F169" i="57"/>
  <c r="F244" i="56" s="1"/>
  <c r="G169" i="57"/>
  <c r="G244" i="56" s="1"/>
  <c r="H169" i="57"/>
  <c r="H244" i="56" s="1"/>
  <c r="I169" i="57"/>
  <c r="I244" i="56" s="1"/>
  <c r="J169" i="57"/>
  <c r="J244" i="56" s="1"/>
  <c r="K169" i="57"/>
  <c r="K244" i="56" s="1"/>
  <c r="L169" i="57"/>
  <c r="L244" i="56" s="1"/>
  <c r="M169" i="57"/>
  <c r="M244" i="56" s="1"/>
  <c r="N169" i="57"/>
  <c r="N244" i="56" s="1"/>
  <c r="O169" i="57"/>
  <c r="O244" i="56" s="1"/>
  <c r="W169" i="57"/>
  <c r="A170" i="57"/>
  <c r="A245" i="56" s="1"/>
  <c r="B170" i="57"/>
  <c r="B245" i="56" s="1"/>
  <c r="C170" i="57"/>
  <c r="C245" i="56" s="1"/>
  <c r="D170" i="57"/>
  <c r="D245" i="56" s="1"/>
  <c r="E170" i="57"/>
  <c r="E245" i="56" s="1"/>
  <c r="F170" i="57"/>
  <c r="F245" i="56" s="1"/>
  <c r="G170" i="57"/>
  <c r="G245" i="56" s="1"/>
  <c r="H170" i="57"/>
  <c r="H245" i="56" s="1"/>
  <c r="I170" i="57"/>
  <c r="I245" i="56" s="1"/>
  <c r="J170" i="57"/>
  <c r="J245" i="56" s="1"/>
  <c r="K170" i="57"/>
  <c r="K245" i="56" s="1"/>
  <c r="L170" i="57"/>
  <c r="L245" i="56" s="1"/>
  <c r="M170" i="57"/>
  <c r="M245" i="56" s="1"/>
  <c r="N170" i="57"/>
  <c r="N245" i="56" s="1"/>
  <c r="O170" i="57"/>
  <c r="O245" i="56" s="1"/>
  <c r="W170" i="57"/>
  <c r="A171" i="57"/>
  <c r="A247" i="56" s="1"/>
  <c r="B171" i="57"/>
  <c r="B247" i="56" s="1"/>
  <c r="C171" i="57"/>
  <c r="C247" i="56" s="1"/>
  <c r="D171" i="57"/>
  <c r="D247" i="56" s="1"/>
  <c r="E171" i="57"/>
  <c r="E247" i="56" s="1"/>
  <c r="F171" i="57"/>
  <c r="F247" i="56" s="1"/>
  <c r="G171" i="57"/>
  <c r="G247" i="56" s="1"/>
  <c r="H171" i="57"/>
  <c r="H247" i="56" s="1"/>
  <c r="I171" i="57"/>
  <c r="I247" i="56" s="1"/>
  <c r="J171" i="57"/>
  <c r="J247" i="56" s="1"/>
  <c r="K171" i="57"/>
  <c r="K247" i="56" s="1"/>
  <c r="L171" i="57"/>
  <c r="L247" i="56" s="1"/>
  <c r="M171" i="57"/>
  <c r="M247" i="56" s="1"/>
  <c r="N171" i="57"/>
  <c r="N247" i="56" s="1"/>
  <c r="O171" i="57"/>
  <c r="O247" i="56" s="1"/>
  <c r="W171" i="57"/>
  <c r="A172" i="57"/>
  <c r="A248" i="56" s="1"/>
  <c r="B172" i="57"/>
  <c r="B248" i="56" s="1"/>
  <c r="C172" i="57"/>
  <c r="C248" i="56" s="1"/>
  <c r="D172" i="57"/>
  <c r="D248" i="56"/>
  <c r="E172" i="57"/>
  <c r="E248" i="56" s="1"/>
  <c r="F172" i="57"/>
  <c r="F248" i="56" s="1"/>
  <c r="G172" i="57"/>
  <c r="G248" i="56" s="1"/>
  <c r="H172" i="57"/>
  <c r="H248" i="56" s="1"/>
  <c r="I172" i="57"/>
  <c r="I248" i="56" s="1"/>
  <c r="J172" i="57"/>
  <c r="J248" i="56" s="1"/>
  <c r="K172" i="57"/>
  <c r="K248" i="56" s="1"/>
  <c r="L172" i="57"/>
  <c r="L248" i="56" s="1"/>
  <c r="M172" i="57"/>
  <c r="M248" i="56" s="1"/>
  <c r="N172" i="57"/>
  <c r="N248" i="56" s="1"/>
  <c r="O172" i="57"/>
  <c r="O248" i="56" s="1"/>
  <c r="W172" i="57"/>
  <c r="A173" i="57"/>
  <c r="A250" i="56" s="1"/>
  <c r="B173" i="57"/>
  <c r="B250" i="56" s="1"/>
  <c r="C173" i="57"/>
  <c r="C250" i="56" s="1"/>
  <c r="D173" i="57"/>
  <c r="D250" i="56" s="1"/>
  <c r="E173" i="57"/>
  <c r="E250" i="56" s="1"/>
  <c r="F173" i="57"/>
  <c r="F250" i="56" s="1"/>
  <c r="G173" i="57"/>
  <c r="G250" i="56" s="1"/>
  <c r="H173" i="57"/>
  <c r="H250" i="56" s="1"/>
  <c r="I173" i="57"/>
  <c r="I250" i="56" s="1"/>
  <c r="J173" i="57"/>
  <c r="J250" i="56" s="1"/>
  <c r="K173" i="57"/>
  <c r="K250" i="56" s="1"/>
  <c r="L173" i="57"/>
  <c r="L250" i="56" s="1"/>
  <c r="M173" i="57"/>
  <c r="M250" i="56" s="1"/>
  <c r="N173" i="57"/>
  <c r="N250" i="56" s="1"/>
  <c r="O173" i="57"/>
  <c r="O250" i="56" s="1"/>
  <c r="W173" i="57"/>
  <c r="A174" i="57"/>
  <c r="A251" i="56" s="1"/>
  <c r="B174" i="57"/>
  <c r="B251" i="56" s="1"/>
  <c r="C174" i="57"/>
  <c r="C251" i="56" s="1"/>
  <c r="D174" i="57"/>
  <c r="D251" i="56" s="1"/>
  <c r="E174" i="57"/>
  <c r="E251" i="56" s="1"/>
  <c r="F174" i="57"/>
  <c r="F251" i="56" s="1"/>
  <c r="G174" i="57"/>
  <c r="G251" i="56" s="1"/>
  <c r="H174" i="57"/>
  <c r="H251" i="56" s="1"/>
  <c r="I174" i="57"/>
  <c r="I251" i="56" s="1"/>
  <c r="J174" i="57"/>
  <c r="J251" i="56" s="1"/>
  <c r="K174" i="57"/>
  <c r="K251" i="56" s="1"/>
  <c r="L174" i="57"/>
  <c r="L251" i="56" s="1"/>
  <c r="M174" i="57"/>
  <c r="M251" i="56" s="1"/>
  <c r="N174" i="57"/>
  <c r="N251" i="56" s="1"/>
  <c r="O174" i="57"/>
  <c r="O251" i="56" s="1"/>
  <c r="W174" i="57"/>
  <c r="A175" i="57"/>
  <c r="A253" i="56" s="1"/>
  <c r="B175" i="57"/>
  <c r="B253" i="56" s="1"/>
  <c r="C175" i="57"/>
  <c r="C253" i="56"/>
  <c r="D175" i="57"/>
  <c r="D253" i="56" s="1"/>
  <c r="E175" i="57"/>
  <c r="E253" i="56" s="1"/>
  <c r="F175" i="57"/>
  <c r="F253" i="56" s="1"/>
  <c r="G175" i="57"/>
  <c r="G253" i="56" s="1"/>
  <c r="H175" i="57"/>
  <c r="H253" i="56" s="1"/>
  <c r="I175" i="57"/>
  <c r="I253" i="56" s="1"/>
  <c r="J175" i="57"/>
  <c r="J253" i="56" s="1"/>
  <c r="K175" i="57"/>
  <c r="K253" i="56" s="1"/>
  <c r="L175" i="57"/>
  <c r="L253" i="56" s="1"/>
  <c r="M175" i="57"/>
  <c r="M253" i="56" s="1"/>
  <c r="N175" i="57"/>
  <c r="N253" i="56" s="1"/>
  <c r="O175" i="57"/>
  <c r="O253" i="56" s="1"/>
  <c r="W175" i="57"/>
  <c r="A176" i="57"/>
  <c r="A254" i="56" s="1"/>
  <c r="B176" i="57"/>
  <c r="B254" i="56" s="1"/>
  <c r="C176" i="57"/>
  <c r="C254" i="56" s="1"/>
  <c r="D176" i="57"/>
  <c r="D254" i="56" s="1"/>
  <c r="E176" i="57"/>
  <c r="E254" i="56" s="1"/>
  <c r="F176" i="57"/>
  <c r="F254" i="56" s="1"/>
  <c r="G176" i="57"/>
  <c r="G254" i="56" s="1"/>
  <c r="H176" i="57"/>
  <c r="H254" i="56" s="1"/>
  <c r="I176" i="57"/>
  <c r="I254" i="56" s="1"/>
  <c r="J176" i="57"/>
  <c r="J254" i="56" s="1"/>
  <c r="K176" i="57"/>
  <c r="K254" i="56" s="1"/>
  <c r="L176" i="57"/>
  <c r="L254" i="56" s="1"/>
  <c r="M176" i="57"/>
  <c r="M254" i="56" s="1"/>
  <c r="N176" i="57"/>
  <c r="N254" i="56" s="1"/>
  <c r="O176" i="57"/>
  <c r="O254" i="56" s="1"/>
  <c r="W176" i="57"/>
  <c r="A177" i="57"/>
  <c r="A256" i="56" s="1"/>
  <c r="B177" i="57"/>
  <c r="B256" i="56" s="1"/>
  <c r="C177" i="57"/>
  <c r="C256" i="56" s="1"/>
  <c r="D177" i="57"/>
  <c r="D256" i="56" s="1"/>
  <c r="E177" i="57"/>
  <c r="E256" i="56" s="1"/>
  <c r="F177" i="57"/>
  <c r="F256" i="56" s="1"/>
  <c r="G177" i="57"/>
  <c r="G256" i="56" s="1"/>
  <c r="H177" i="57"/>
  <c r="H256" i="56" s="1"/>
  <c r="I177" i="57"/>
  <c r="I256" i="56" s="1"/>
  <c r="J177" i="57"/>
  <c r="J256" i="56" s="1"/>
  <c r="K177" i="57"/>
  <c r="K256" i="56" s="1"/>
  <c r="L177" i="57"/>
  <c r="L256" i="56" s="1"/>
  <c r="M177" i="57"/>
  <c r="M256" i="56" s="1"/>
  <c r="N177" i="57"/>
  <c r="N256" i="56" s="1"/>
  <c r="O177" i="57"/>
  <c r="O256" i="56" s="1"/>
  <c r="W177" i="57"/>
  <c r="A178" i="57"/>
  <c r="A257" i="56" s="1"/>
  <c r="B178" i="57"/>
  <c r="B257" i="56" s="1"/>
  <c r="C178" i="57"/>
  <c r="C257" i="56" s="1"/>
  <c r="D178" i="57"/>
  <c r="D257" i="56" s="1"/>
  <c r="E178" i="57"/>
  <c r="E257" i="56" s="1"/>
  <c r="F178" i="57"/>
  <c r="F257" i="56" s="1"/>
  <c r="G178" i="57"/>
  <c r="G257" i="56" s="1"/>
  <c r="H178" i="57"/>
  <c r="H257" i="56" s="1"/>
  <c r="I178" i="57"/>
  <c r="I257" i="56" s="1"/>
  <c r="J178" i="57"/>
  <c r="J257" i="56" s="1"/>
  <c r="K178" i="57"/>
  <c r="K257" i="56" s="1"/>
  <c r="L178" i="57"/>
  <c r="L257" i="56" s="1"/>
  <c r="M178" i="57"/>
  <c r="M257" i="56" s="1"/>
  <c r="N178" i="57"/>
  <c r="N257" i="56" s="1"/>
  <c r="O178" i="57"/>
  <c r="O257" i="56" s="1"/>
  <c r="W178" i="57"/>
  <c r="A179" i="57"/>
  <c r="A259" i="56" s="1"/>
  <c r="B179" i="57"/>
  <c r="B259" i="56" s="1"/>
  <c r="C179" i="57"/>
  <c r="C259" i="56" s="1"/>
  <c r="D179" i="57"/>
  <c r="D259" i="56" s="1"/>
  <c r="E179" i="57"/>
  <c r="E259" i="56" s="1"/>
  <c r="F179" i="57"/>
  <c r="F259" i="56" s="1"/>
  <c r="G179" i="57"/>
  <c r="G259" i="56" s="1"/>
  <c r="H179" i="57"/>
  <c r="H259" i="56" s="1"/>
  <c r="I179" i="57"/>
  <c r="I259" i="56" s="1"/>
  <c r="J179" i="57"/>
  <c r="J259" i="56" s="1"/>
  <c r="K179" i="57"/>
  <c r="K259" i="56" s="1"/>
  <c r="L179" i="57"/>
  <c r="L259" i="56" s="1"/>
  <c r="M179" i="57"/>
  <c r="M259" i="56" s="1"/>
  <c r="N179" i="57"/>
  <c r="N259" i="56" s="1"/>
  <c r="O179" i="57"/>
  <c r="O259" i="56" s="1"/>
  <c r="W179" i="57"/>
  <c r="A180" i="57"/>
  <c r="A260" i="56" s="1"/>
  <c r="B180" i="57"/>
  <c r="B260" i="56" s="1"/>
  <c r="C180" i="57"/>
  <c r="C260" i="56" s="1"/>
  <c r="D180" i="57"/>
  <c r="D260" i="56" s="1"/>
  <c r="E180" i="57"/>
  <c r="E260" i="56"/>
  <c r="F180" i="57"/>
  <c r="F260" i="56" s="1"/>
  <c r="G180" i="57"/>
  <c r="G260" i="56" s="1"/>
  <c r="H180" i="57"/>
  <c r="H260" i="56" s="1"/>
  <c r="I180" i="57"/>
  <c r="I260" i="56" s="1"/>
  <c r="J180" i="57"/>
  <c r="J260" i="56" s="1"/>
  <c r="K180" i="57"/>
  <c r="K260" i="56" s="1"/>
  <c r="L180" i="57"/>
  <c r="L260" i="56" s="1"/>
  <c r="M180" i="57"/>
  <c r="M260" i="56" s="1"/>
  <c r="N180" i="57"/>
  <c r="N260" i="56" s="1"/>
  <c r="O180" i="57"/>
  <c r="O260" i="56" s="1"/>
  <c r="W180" i="57"/>
  <c r="A181" i="57"/>
  <c r="A262" i="56" s="1"/>
  <c r="B181" i="57"/>
  <c r="B262" i="56" s="1"/>
  <c r="C181" i="57"/>
  <c r="C262" i="56" s="1"/>
  <c r="D181" i="57"/>
  <c r="D262" i="56" s="1"/>
  <c r="E181" i="57"/>
  <c r="E262" i="56" s="1"/>
  <c r="F181" i="57"/>
  <c r="F262" i="56" s="1"/>
  <c r="G181" i="57"/>
  <c r="G262" i="56" s="1"/>
  <c r="H181" i="57"/>
  <c r="H262" i="56" s="1"/>
  <c r="I181" i="57"/>
  <c r="I262" i="56" s="1"/>
  <c r="J181" i="57"/>
  <c r="J262" i="56" s="1"/>
  <c r="K181" i="57"/>
  <c r="K262" i="56" s="1"/>
  <c r="L181" i="57"/>
  <c r="L262" i="56" s="1"/>
  <c r="M181" i="57"/>
  <c r="M262" i="56" s="1"/>
  <c r="N181" i="57"/>
  <c r="N262" i="56" s="1"/>
  <c r="O181" i="57"/>
  <c r="O262" i="56" s="1"/>
  <c r="W181" i="57"/>
  <c r="A182" i="57"/>
  <c r="A263" i="56" s="1"/>
  <c r="B182" i="57"/>
  <c r="B263" i="56" s="1"/>
  <c r="C182" i="57"/>
  <c r="C263" i="56" s="1"/>
  <c r="D182" i="57"/>
  <c r="D263" i="56" s="1"/>
  <c r="E182" i="57"/>
  <c r="E263" i="56" s="1"/>
  <c r="F182" i="57"/>
  <c r="F263" i="56" s="1"/>
  <c r="G182" i="57"/>
  <c r="G263" i="56" s="1"/>
  <c r="H182" i="57"/>
  <c r="H263" i="56" s="1"/>
  <c r="I182" i="57"/>
  <c r="I263" i="56" s="1"/>
  <c r="J182" i="57"/>
  <c r="J263" i="56" s="1"/>
  <c r="K182" i="57"/>
  <c r="K263" i="56" s="1"/>
  <c r="L182" i="57"/>
  <c r="L263" i="56" s="1"/>
  <c r="M182" i="57"/>
  <c r="M263" i="56" s="1"/>
  <c r="N182" i="57"/>
  <c r="N263" i="56" s="1"/>
  <c r="O182" i="57"/>
  <c r="O263" i="56" s="1"/>
  <c r="W182" i="57"/>
  <c r="A183" i="57"/>
  <c r="A265" i="56" s="1"/>
  <c r="B183" i="57"/>
  <c r="B265" i="56" s="1"/>
  <c r="C183" i="57"/>
  <c r="C265" i="56" s="1"/>
  <c r="D183" i="57"/>
  <c r="D265" i="56" s="1"/>
  <c r="E183" i="57"/>
  <c r="E265" i="56" s="1"/>
  <c r="F183" i="57"/>
  <c r="F265" i="56" s="1"/>
  <c r="G183" i="57"/>
  <c r="G265" i="56" s="1"/>
  <c r="H183" i="57"/>
  <c r="H265" i="56" s="1"/>
  <c r="I183" i="57"/>
  <c r="I265" i="56" s="1"/>
  <c r="J183" i="57"/>
  <c r="J265" i="56" s="1"/>
  <c r="K183" i="57"/>
  <c r="K265" i="56" s="1"/>
  <c r="L183" i="57"/>
  <c r="L265" i="56" s="1"/>
  <c r="M183" i="57"/>
  <c r="M265" i="56" s="1"/>
  <c r="N183" i="57"/>
  <c r="N265" i="56" s="1"/>
  <c r="O183" i="57"/>
  <c r="O265" i="56" s="1"/>
  <c r="W183" i="57"/>
  <c r="A184" i="57"/>
  <c r="A266" i="56" s="1"/>
  <c r="B184" i="57"/>
  <c r="B266" i="56" s="1"/>
  <c r="C184" i="57"/>
  <c r="C266" i="56" s="1"/>
  <c r="D184" i="57"/>
  <c r="D266" i="56" s="1"/>
  <c r="E184" i="57"/>
  <c r="E266" i="56" s="1"/>
  <c r="F184" i="57"/>
  <c r="F266" i="56" s="1"/>
  <c r="G184" i="57"/>
  <c r="G266" i="56" s="1"/>
  <c r="H184" i="57"/>
  <c r="H266" i="56" s="1"/>
  <c r="I184" i="57"/>
  <c r="I266" i="56" s="1"/>
  <c r="J184" i="57"/>
  <c r="J266" i="56" s="1"/>
  <c r="K184" i="57"/>
  <c r="K266" i="56" s="1"/>
  <c r="L184" i="57"/>
  <c r="L266" i="56" s="1"/>
  <c r="M184" i="57"/>
  <c r="M266" i="56" s="1"/>
  <c r="N184" i="57"/>
  <c r="N266" i="56" s="1"/>
  <c r="O184" i="57"/>
  <c r="O266" i="56" s="1"/>
  <c r="W184" i="57"/>
  <c r="A185" i="57"/>
  <c r="A268" i="56" s="1"/>
  <c r="B185" i="57"/>
  <c r="B268" i="56" s="1"/>
  <c r="C185" i="57"/>
  <c r="C268" i="56" s="1"/>
  <c r="D185" i="57"/>
  <c r="D268" i="56" s="1"/>
  <c r="E185" i="57"/>
  <c r="E268" i="56" s="1"/>
  <c r="F185" i="57"/>
  <c r="F268" i="56" s="1"/>
  <c r="G185" i="57"/>
  <c r="G268" i="56" s="1"/>
  <c r="H185" i="57"/>
  <c r="H268" i="56" s="1"/>
  <c r="I185" i="57"/>
  <c r="I268" i="56" s="1"/>
  <c r="J185" i="57"/>
  <c r="J268" i="56" s="1"/>
  <c r="K185" i="57"/>
  <c r="K268" i="56" s="1"/>
  <c r="L185" i="57"/>
  <c r="L268" i="56" s="1"/>
  <c r="M185" i="57"/>
  <c r="M268" i="56" s="1"/>
  <c r="N185" i="57"/>
  <c r="N268" i="56" s="1"/>
  <c r="O185" i="57"/>
  <c r="O268" i="56" s="1"/>
  <c r="W185" i="57"/>
  <c r="A186" i="57"/>
  <c r="A269" i="56" s="1"/>
  <c r="B186" i="57"/>
  <c r="B269" i="56" s="1"/>
  <c r="C186" i="57"/>
  <c r="C269" i="56" s="1"/>
  <c r="D186" i="57"/>
  <c r="D269" i="56" s="1"/>
  <c r="E186" i="57"/>
  <c r="E269" i="56" s="1"/>
  <c r="F186" i="57"/>
  <c r="F269" i="56" s="1"/>
  <c r="G186" i="57"/>
  <c r="G269" i="56" s="1"/>
  <c r="H186" i="57"/>
  <c r="H269" i="56" s="1"/>
  <c r="I186" i="57"/>
  <c r="I269" i="56" s="1"/>
  <c r="J186" i="57"/>
  <c r="J269" i="56" s="1"/>
  <c r="K186" i="57"/>
  <c r="K269" i="56" s="1"/>
  <c r="L186" i="57"/>
  <c r="L269" i="56" s="1"/>
  <c r="M186" i="57"/>
  <c r="M269" i="56" s="1"/>
  <c r="N186" i="57"/>
  <c r="N269" i="56" s="1"/>
  <c r="O186" i="57"/>
  <c r="O269" i="56" s="1"/>
  <c r="W186" i="57"/>
  <c r="A187" i="57"/>
  <c r="A271" i="56" s="1"/>
  <c r="B187" i="57"/>
  <c r="B271" i="56" s="1"/>
  <c r="C187" i="57"/>
  <c r="C271" i="56" s="1"/>
  <c r="D187" i="57"/>
  <c r="D271" i="56" s="1"/>
  <c r="E187" i="57"/>
  <c r="E271" i="56" s="1"/>
  <c r="F187" i="57"/>
  <c r="F271" i="56" s="1"/>
  <c r="G187" i="57"/>
  <c r="G271" i="56" s="1"/>
  <c r="H187" i="57"/>
  <c r="H271" i="56" s="1"/>
  <c r="I187" i="57"/>
  <c r="I271" i="56" s="1"/>
  <c r="J187" i="57"/>
  <c r="J271" i="56" s="1"/>
  <c r="K187" i="57"/>
  <c r="K271" i="56" s="1"/>
  <c r="L187" i="57"/>
  <c r="L271" i="56" s="1"/>
  <c r="M187" i="57"/>
  <c r="M271" i="56"/>
  <c r="N187" i="57"/>
  <c r="N271" i="56" s="1"/>
  <c r="O187" i="57"/>
  <c r="O271" i="56" s="1"/>
  <c r="W187" i="57"/>
  <c r="A188" i="57"/>
  <c r="A272" i="56" s="1"/>
  <c r="B188" i="57"/>
  <c r="B272" i="56" s="1"/>
  <c r="C188" i="57"/>
  <c r="C272" i="56" s="1"/>
  <c r="D188" i="57"/>
  <c r="D272" i="56" s="1"/>
  <c r="E188" i="57"/>
  <c r="E272" i="56" s="1"/>
  <c r="F188" i="57"/>
  <c r="F272" i="56" s="1"/>
  <c r="G188" i="57"/>
  <c r="G272" i="56" s="1"/>
  <c r="H188" i="57"/>
  <c r="H272" i="56" s="1"/>
  <c r="I188" i="57"/>
  <c r="I272" i="56" s="1"/>
  <c r="J188" i="57"/>
  <c r="J272" i="56" s="1"/>
  <c r="K188" i="57"/>
  <c r="K272" i="56" s="1"/>
  <c r="L188" i="57"/>
  <c r="L272" i="56" s="1"/>
  <c r="M188" i="57"/>
  <c r="M272" i="56" s="1"/>
  <c r="N188" i="57"/>
  <c r="N272" i="56" s="1"/>
  <c r="O188" i="57"/>
  <c r="O272" i="56" s="1"/>
  <c r="W188" i="57"/>
  <c r="A189" i="57"/>
  <c r="A274" i="56" s="1"/>
  <c r="B189" i="57"/>
  <c r="B274" i="56" s="1"/>
  <c r="C189" i="57"/>
  <c r="C274" i="56" s="1"/>
  <c r="D189" i="57"/>
  <c r="D274" i="56" s="1"/>
  <c r="E189" i="57"/>
  <c r="E274" i="56" s="1"/>
  <c r="F189" i="57"/>
  <c r="F274" i="56" s="1"/>
  <c r="G189" i="57"/>
  <c r="G274" i="56" s="1"/>
  <c r="H189" i="57"/>
  <c r="H274" i="56" s="1"/>
  <c r="I189" i="57"/>
  <c r="I274" i="56" s="1"/>
  <c r="J189" i="57"/>
  <c r="J274" i="56" s="1"/>
  <c r="K189" i="57"/>
  <c r="K274" i="56" s="1"/>
  <c r="L189" i="57"/>
  <c r="L274" i="56" s="1"/>
  <c r="M189" i="57"/>
  <c r="M274" i="56" s="1"/>
  <c r="N189" i="57"/>
  <c r="N274" i="56" s="1"/>
  <c r="O189" i="57"/>
  <c r="O274" i="56" s="1"/>
  <c r="W189" i="57"/>
  <c r="A190" i="57"/>
  <c r="A275" i="56" s="1"/>
  <c r="B190" i="57"/>
  <c r="B275" i="56" s="1"/>
  <c r="C190" i="57"/>
  <c r="C275" i="56" s="1"/>
  <c r="D190" i="57"/>
  <c r="D275" i="56" s="1"/>
  <c r="E190" i="57"/>
  <c r="E275" i="56" s="1"/>
  <c r="F190" i="57"/>
  <c r="F275" i="56" s="1"/>
  <c r="G190" i="57"/>
  <c r="G275" i="56" s="1"/>
  <c r="H190" i="57"/>
  <c r="H275" i="56" s="1"/>
  <c r="I190" i="57"/>
  <c r="I275" i="56" s="1"/>
  <c r="J190" i="57"/>
  <c r="J275" i="56" s="1"/>
  <c r="K190" i="57"/>
  <c r="K275" i="56" s="1"/>
  <c r="L190" i="57"/>
  <c r="L275" i="56" s="1"/>
  <c r="M190" i="57"/>
  <c r="M275" i="56" s="1"/>
  <c r="N190" i="57"/>
  <c r="N275" i="56" s="1"/>
  <c r="O190" i="57"/>
  <c r="O275" i="56" s="1"/>
  <c r="W190" i="57"/>
  <c r="A191" i="57"/>
  <c r="A277" i="56" s="1"/>
  <c r="B191" i="57"/>
  <c r="B277" i="56" s="1"/>
  <c r="C191" i="57"/>
  <c r="C277" i="56" s="1"/>
  <c r="D191" i="57"/>
  <c r="D277" i="56" s="1"/>
  <c r="E191" i="57"/>
  <c r="E277" i="56" s="1"/>
  <c r="F191" i="57"/>
  <c r="F277" i="56" s="1"/>
  <c r="G191" i="57"/>
  <c r="G277" i="56" s="1"/>
  <c r="H191" i="57"/>
  <c r="H277" i="56" s="1"/>
  <c r="I191" i="57"/>
  <c r="I277" i="56" s="1"/>
  <c r="J191" i="57"/>
  <c r="J277" i="56" s="1"/>
  <c r="K191" i="57"/>
  <c r="K277" i="56" s="1"/>
  <c r="L191" i="57"/>
  <c r="L277" i="56" s="1"/>
  <c r="M191" i="57"/>
  <c r="M277" i="56" s="1"/>
  <c r="N191" i="57"/>
  <c r="N277" i="56" s="1"/>
  <c r="O191" i="57"/>
  <c r="O277" i="56" s="1"/>
  <c r="W191" i="57"/>
  <c r="A192" i="57"/>
  <c r="A278" i="56" s="1"/>
  <c r="B192" i="57"/>
  <c r="B278" i="56" s="1"/>
  <c r="C192" i="57"/>
  <c r="C278" i="56" s="1"/>
  <c r="D192" i="57"/>
  <c r="D278" i="56" s="1"/>
  <c r="E192" i="57"/>
  <c r="E278" i="56" s="1"/>
  <c r="F192" i="57"/>
  <c r="F278" i="56" s="1"/>
  <c r="G192" i="57"/>
  <c r="G278" i="56" s="1"/>
  <c r="H192" i="57"/>
  <c r="H278" i="56" s="1"/>
  <c r="I192" i="57"/>
  <c r="I278" i="56" s="1"/>
  <c r="J192" i="57"/>
  <c r="J278" i="56" s="1"/>
  <c r="K192" i="57"/>
  <c r="K278" i="56" s="1"/>
  <c r="L192" i="57"/>
  <c r="L278" i="56" s="1"/>
  <c r="M192" i="57"/>
  <c r="M278" i="56" s="1"/>
  <c r="N192" i="57"/>
  <c r="N278" i="56" s="1"/>
  <c r="O192" i="57"/>
  <c r="O278" i="56" s="1"/>
  <c r="W192" i="57"/>
  <c r="A193" i="57"/>
  <c r="A280" i="56" s="1"/>
  <c r="B193" i="57"/>
  <c r="B280" i="56" s="1"/>
  <c r="C193" i="57"/>
  <c r="C280" i="56" s="1"/>
  <c r="D193" i="57"/>
  <c r="D280" i="56" s="1"/>
  <c r="E193" i="57"/>
  <c r="E280" i="56" s="1"/>
  <c r="F193" i="57"/>
  <c r="F280" i="56" s="1"/>
  <c r="G193" i="57"/>
  <c r="G280" i="56" s="1"/>
  <c r="H193" i="57"/>
  <c r="H280" i="56" s="1"/>
  <c r="I193" i="57"/>
  <c r="I280" i="56" s="1"/>
  <c r="J193" i="57"/>
  <c r="J280" i="56" s="1"/>
  <c r="K193" i="57"/>
  <c r="K280" i="56" s="1"/>
  <c r="L193" i="57"/>
  <c r="L280" i="56" s="1"/>
  <c r="M193" i="57"/>
  <c r="M280" i="56" s="1"/>
  <c r="N193" i="57"/>
  <c r="N280" i="56" s="1"/>
  <c r="O193" i="57"/>
  <c r="O280" i="56" s="1"/>
  <c r="W193" i="57"/>
  <c r="A194" i="57"/>
  <c r="A281" i="56" s="1"/>
  <c r="B194" i="57"/>
  <c r="B281" i="56" s="1"/>
  <c r="C194" i="57"/>
  <c r="C281" i="56" s="1"/>
  <c r="D194" i="57"/>
  <c r="D281" i="56" s="1"/>
  <c r="E194" i="57"/>
  <c r="E281" i="56" s="1"/>
  <c r="F194" i="57"/>
  <c r="F281" i="56" s="1"/>
  <c r="G194" i="57"/>
  <c r="G281" i="56" s="1"/>
  <c r="H194" i="57"/>
  <c r="H281" i="56" s="1"/>
  <c r="I194" i="57"/>
  <c r="I281" i="56" s="1"/>
  <c r="J194" i="57"/>
  <c r="J281" i="56" s="1"/>
  <c r="K194" i="57"/>
  <c r="K281" i="56" s="1"/>
  <c r="L194" i="57"/>
  <c r="L281" i="56" s="1"/>
  <c r="M194" i="57"/>
  <c r="M281" i="56" s="1"/>
  <c r="N194" i="57"/>
  <c r="N281" i="56" s="1"/>
  <c r="O194" i="57"/>
  <c r="O281" i="56" s="1"/>
  <c r="W194" i="57"/>
  <c r="A195" i="57"/>
  <c r="A283" i="56" s="1"/>
  <c r="B195" i="57"/>
  <c r="B283" i="56" s="1"/>
  <c r="C195" i="57"/>
  <c r="C283" i="56" s="1"/>
  <c r="D195" i="57"/>
  <c r="D283" i="56" s="1"/>
  <c r="E195" i="57"/>
  <c r="E283" i="56" s="1"/>
  <c r="F195" i="57"/>
  <c r="F283" i="56" s="1"/>
  <c r="G195" i="57"/>
  <c r="G283" i="56" s="1"/>
  <c r="H195" i="57"/>
  <c r="H283" i="56" s="1"/>
  <c r="I195" i="57"/>
  <c r="I283" i="56" s="1"/>
  <c r="J195" i="57"/>
  <c r="J283" i="56" s="1"/>
  <c r="K195" i="57"/>
  <c r="K283" i="56" s="1"/>
  <c r="L195" i="57"/>
  <c r="L283" i="56" s="1"/>
  <c r="M195" i="57"/>
  <c r="M283" i="56" s="1"/>
  <c r="N195" i="57"/>
  <c r="N283" i="56" s="1"/>
  <c r="O195" i="57"/>
  <c r="O283" i="56" s="1"/>
  <c r="W195" i="57"/>
  <c r="A196" i="57"/>
  <c r="A284" i="56" s="1"/>
  <c r="B196" i="57"/>
  <c r="B284" i="56" s="1"/>
  <c r="C196" i="57"/>
  <c r="C284" i="56" s="1"/>
  <c r="D196" i="57"/>
  <c r="D284" i="56"/>
  <c r="E196" i="57"/>
  <c r="E284" i="56" s="1"/>
  <c r="F196" i="57"/>
  <c r="F284" i="56" s="1"/>
  <c r="G196" i="57"/>
  <c r="G284" i="56" s="1"/>
  <c r="H196" i="57"/>
  <c r="H284" i="56" s="1"/>
  <c r="I196" i="57"/>
  <c r="I284" i="56" s="1"/>
  <c r="J196" i="57"/>
  <c r="J284" i="56" s="1"/>
  <c r="K196" i="57"/>
  <c r="K284" i="56" s="1"/>
  <c r="L196" i="57"/>
  <c r="L284" i="56" s="1"/>
  <c r="M196" i="57"/>
  <c r="M284" i="56" s="1"/>
  <c r="N196" i="57"/>
  <c r="N284" i="56" s="1"/>
  <c r="O196" i="57"/>
  <c r="O284" i="56" s="1"/>
  <c r="W196" i="57"/>
  <c r="A197" i="57"/>
  <c r="A286" i="56" s="1"/>
  <c r="B197" i="57"/>
  <c r="B286" i="56" s="1"/>
  <c r="C197" i="57"/>
  <c r="C286" i="56" s="1"/>
  <c r="D197" i="57"/>
  <c r="D286" i="56" s="1"/>
  <c r="E197" i="57"/>
  <c r="E286" i="56" s="1"/>
  <c r="F197" i="57"/>
  <c r="F286" i="56" s="1"/>
  <c r="G197" i="57"/>
  <c r="G286" i="56" s="1"/>
  <c r="H197" i="57"/>
  <c r="H286" i="56" s="1"/>
  <c r="I197" i="57"/>
  <c r="I286" i="56" s="1"/>
  <c r="J197" i="57"/>
  <c r="J286" i="56" s="1"/>
  <c r="K197" i="57"/>
  <c r="K286" i="56" s="1"/>
  <c r="L197" i="57"/>
  <c r="L286" i="56" s="1"/>
  <c r="M197" i="57"/>
  <c r="M286" i="56" s="1"/>
  <c r="N197" i="57"/>
  <c r="N286" i="56" s="1"/>
  <c r="O197" i="57"/>
  <c r="O286" i="56" s="1"/>
  <c r="W197" i="57"/>
  <c r="A198" i="57"/>
  <c r="A287" i="56" s="1"/>
  <c r="B198" i="57"/>
  <c r="B287" i="56" s="1"/>
  <c r="C198" i="57"/>
  <c r="C287" i="56" s="1"/>
  <c r="D198" i="57"/>
  <c r="D287" i="56" s="1"/>
  <c r="E198" i="57"/>
  <c r="E287" i="56" s="1"/>
  <c r="F198" i="57"/>
  <c r="F287" i="56" s="1"/>
  <c r="G198" i="57"/>
  <c r="G287" i="56" s="1"/>
  <c r="H198" i="57"/>
  <c r="H287" i="56" s="1"/>
  <c r="I198" i="57"/>
  <c r="I287" i="56" s="1"/>
  <c r="J198" i="57"/>
  <c r="J287" i="56" s="1"/>
  <c r="K198" i="57"/>
  <c r="K287" i="56" s="1"/>
  <c r="L198" i="57"/>
  <c r="L287" i="56" s="1"/>
  <c r="M198" i="57"/>
  <c r="M287" i="56" s="1"/>
  <c r="N198" i="57"/>
  <c r="N287" i="56" s="1"/>
  <c r="O198" i="57"/>
  <c r="O287" i="56" s="1"/>
  <c r="W198" i="57"/>
  <c r="A199" i="57"/>
  <c r="A289" i="56" s="1"/>
  <c r="B199" i="57"/>
  <c r="B289" i="56" s="1"/>
  <c r="C199" i="57"/>
  <c r="C289" i="56" s="1"/>
  <c r="D199" i="57"/>
  <c r="D289" i="56" s="1"/>
  <c r="E199" i="57"/>
  <c r="E289" i="56" s="1"/>
  <c r="F199" i="57"/>
  <c r="F289" i="56" s="1"/>
  <c r="G199" i="57"/>
  <c r="G289" i="56" s="1"/>
  <c r="H199" i="57"/>
  <c r="H289" i="56" s="1"/>
  <c r="I199" i="57"/>
  <c r="I289" i="56" s="1"/>
  <c r="J199" i="57"/>
  <c r="J289" i="56" s="1"/>
  <c r="K199" i="57"/>
  <c r="K289" i="56" s="1"/>
  <c r="L199" i="57"/>
  <c r="L289" i="56" s="1"/>
  <c r="M199" i="57"/>
  <c r="M289" i="56" s="1"/>
  <c r="N199" i="57"/>
  <c r="N289" i="56" s="1"/>
  <c r="O199" i="57"/>
  <c r="O289" i="56" s="1"/>
  <c r="W199" i="57"/>
  <c r="A200" i="57"/>
  <c r="A290" i="56" s="1"/>
  <c r="B200" i="57"/>
  <c r="B290" i="56" s="1"/>
  <c r="C200" i="57"/>
  <c r="C290" i="56" s="1"/>
  <c r="D200" i="57"/>
  <c r="D290" i="56" s="1"/>
  <c r="E200" i="57"/>
  <c r="E290" i="56" s="1"/>
  <c r="F200" i="57"/>
  <c r="F290" i="56" s="1"/>
  <c r="G200" i="57"/>
  <c r="G290" i="56" s="1"/>
  <c r="H200" i="57"/>
  <c r="H290" i="56" s="1"/>
  <c r="I200" i="57"/>
  <c r="I290" i="56" s="1"/>
  <c r="J200" i="57"/>
  <c r="J290" i="56" s="1"/>
  <c r="K200" i="57"/>
  <c r="K290" i="56" s="1"/>
  <c r="L200" i="57"/>
  <c r="L290" i="56" s="1"/>
  <c r="M200" i="57"/>
  <c r="M290" i="56" s="1"/>
  <c r="M291" i="56" s="1"/>
  <c r="N99" i="54" s="1"/>
  <c r="N200" i="57"/>
  <c r="N290" i="56" s="1"/>
  <c r="O200" i="57"/>
  <c r="O290" i="56" s="1"/>
  <c r="W200" i="57"/>
  <c r="A201" i="57"/>
  <c r="A292" i="56" s="1"/>
  <c r="B201" i="57"/>
  <c r="B292" i="56" s="1"/>
  <c r="C201" i="57"/>
  <c r="C292" i="56" s="1"/>
  <c r="D201" i="57"/>
  <c r="D292" i="56" s="1"/>
  <c r="E201" i="57"/>
  <c r="E292" i="56" s="1"/>
  <c r="F201" i="57"/>
  <c r="F292" i="56" s="1"/>
  <c r="G201" i="57"/>
  <c r="G292" i="56" s="1"/>
  <c r="H201" i="57"/>
  <c r="H292" i="56" s="1"/>
  <c r="I201" i="57"/>
  <c r="I292" i="56" s="1"/>
  <c r="J201" i="57"/>
  <c r="J292" i="56" s="1"/>
  <c r="K201" i="57"/>
  <c r="K292" i="56" s="1"/>
  <c r="L201" i="57"/>
  <c r="L292" i="56" s="1"/>
  <c r="M201" i="57"/>
  <c r="M292" i="56" s="1"/>
  <c r="N201" i="57"/>
  <c r="N292" i="56" s="1"/>
  <c r="O201" i="57"/>
  <c r="O292" i="56" s="1"/>
  <c r="W201" i="57"/>
  <c r="A202" i="57"/>
  <c r="A293" i="56" s="1"/>
  <c r="B202" i="57"/>
  <c r="B293" i="56" s="1"/>
  <c r="C202" i="57"/>
  <c r="C293" i="56" s="1"/>
  <c r="D202" i="57"/>
  <c r="D293" i="56" s="1"/>
  <c r="E202" i="57"/>
  <c r="E293" i="56" s="1"/>
  <c r="F202" i="57"/>
  <c r="F293" i="56"/>
  <c r="G202" i="57"/>
  <c r="G293" i="56" s="1"/>
  <c r="H202" i="57"/>
  <c r="H293" i="56" s="1"/>
  <c r="I202" i="57"/>
  <c r="I293" i="56" s="1"/>
  <c r="J202" i="57"/>
  <c r="J293" i="56" s="1"/>
  <c r="K202" i="57"/>
  <c r="K293" i="56" s="1"/>
  <c r="L202" i="57"/>
  <c r="L293" i="56" s="1"/>
  <c r="M202" i="57"/>
  <c r="M293" i="56" s="1"/>
  <c r="N202" i="57"/>
  <c r="N293" i="56" s="1"/>
  <c r="O202" i="57"/>
  <c r="O293" i="56" s="1"/>
  <c r="W202" i="57"/>
  <c r="A203" i="57"/>
  <c r="A295" i="56" s="1"/>
  <c r="B203" i="57"/>
  <c r="B295" i="56" s="1"/>
  <c r="C203" i="57"/>
  <c r="C295" i="56" s="1"/>
  <c r="D203" i="57"/>
  <c r="D295" i="56" s="1"/>
  <c r="E203" i="57"/>
  <c r="E295" i="56" s="1"/>
  <c r="F203" i="57"/>
  <c r="F295" i="56" s="1"/>
  <c r="G203" i="57"/>
  <c r="G295" i="56" s="1"/>
  <c r="H203" i="57"/>
  <c r="H295" i="56" s="1"/>
  <c r="I203" i="57"/>
  <c r="I295" i="56" s="1"/>
  <c r="J203" i="57"/>
  <c r="J295" i="56"/>
  <c r="K203" i="57"/>
  <c r="K295" i="56" s="1"/>
  <c r="L203" i="57"/>
  <c r="L295" i="56" s="1"/>
  <c r="M203" i="57"/>
  <c r="M295" i="56" s="1"/>
  <c r="N203" i="57"/>
  <c r="N295" i="56" s="1"/>
  <c r="O203" i="57"/>
  <c r="O295" i="56" s="1"/>
  <c r="W203" i="57"/>
  <c r="A204" i="57"/>
  <c r="A296" i="56" s="1"/>
  <c r="B204" i="57"/>
  <c r="B296" i="56" s="1"/>
  <c r="C204" i="57"/>
  <c r="C296" i="56" s="1"/>
  <c r="D204" i="57"/>
  <c r="D296" i="56" s="1"/>
  <c r="E204" i="57"/>
  <c r="E296" i="56" s="1"/>
  <c r="F204" i="57"/>
  <c r="F296" i="56" s="1"/>
  <c r="G204" i="57"/>
  <c r="G296" i="56" s="1"/>
  <c r="H204" i="57"/>
  <c r="H296" i="56" s="1"/>
  <c r="I204" i="57"/>
  <c r="I296" i="56" s="1"/>
  <c r="J204" i="57"/>
  <c r="J296" i="56" s="1"/>
  <c r="K204" i="57"/>
  <c r="K296" i="56" s="1"/>
  <c r="L204" i="57"/>
  <c r="L296" i="56" s="1"/>
  <c r="M204" i="57"/>
  <c r="M296" i="56" s="1"/>
  <c r="N204" i="57"/>
  <c r="N296" i="56" s="1"/>
  <c r="O204" i="57"/>
  <c r="O296" i="56" s="1"/>
  <c r="W204" i="57"/>
  <c r="A205" i="57"/>
  <c r="A298" i="56" s="1"/>
  <c r="B205" i="57"/>
  <c r="B298" i="56" s="1"/>
  <c r="C205" i="57"/>
  <c r="C298" i="56" s="1"/>
  <c r="D205" i="57"/>
  <c r="D298" i="56" s="1"/>
  <c r="E205" i="57"/>
  <c r="E298" i="56" s="1"/>
  <c r="F205" i="57"/>
  <c r="F298" i="56" s="1"/>
  <c r="G205" i="57"/>
  <c r="G298" i="56" s="1"/>
  <c r="H205" i="57"/>
  <c r="H298" i="56" s="1"/>
  <c r="I205" i="57"/>
  <c r="I298" i="56" s="1"/>
  <c r="J205" i="57"/>
  <c r="J298" i="56" s="1"/>
  <c r="K205" i="57"/>
  <c r="K298" i="56" s="1"/>
  <c r="L205" i="57"/>
  <c r="L298" i="56" s="1"/>
  <c r="M205" i="57"/>
  <c r="M298" i="56" s="1"/>
  <c r="N205" i="57"/>
  <c r="N298" i="56" s="1"/>
  <c r="O205" i="57"/>
  <c r="O298" i="56" s="1"/>
  <c r="W205" i="57"/>
  <c r="A206" i="57"/>
  <c r="A299" i="56" s="1"/>
  <c r="B206" i="57"/>
  <c r="B299" i="56" s="1"/>
  <c r="C206" i="57"/>
  <c r="C299" i="56" s="1"/>
  <c r="D206" i="57"/>
  <c r="D299" i="56" s="1"/>
  <c r="E206" i="57"/>
  <c r="E299" i="56" s="1"/>
  <c r="F206" i="57"/>
  <c r="F299" i="56" s="1"/>
  <c r="G206" i="57"/>
  <c r="G299" i="56" s="1"/>
  <c r="H206" i="57"/>
  <c r="H299" i="56" s="1"/>
  <c r="I206" i="57"/>
  <c r="I299" i="56" s="1"/>
  <c r="J206" i="57"/>
  <c r="J299" i="56" s="1"/>
  <c r="K206" i="57"/>
  <c r="K299" i="56" s="1"/>
  <c r="L206" i="57"/>
  <c r="L299" i="56" s="1"/>
  <c r="M206" i="57"/>
  <c r="M299" i="56" s="1"/>
  <c r="N206" i="57"/>
  <c r="N299" i="56" s="1"/>
  <c r="O206" i="57"/>
  <c r="O299" i="56" s="1"/>
  <c r="W206" i="57"/>
  <c r="A207" i="57"/>
  <c r="A301" i="56" s="1"/>
  <c r="B207" i="57"/>
  <c r="B301" i="56" s="1"/>
  <c r="C207" i="57"/>
  <c r="C301" i="56" s="1"/>
  <c r="D207" i="57"/>
  <c r="D301" i="56" s="1"/>
  <c r="E207" i="57"/>
  <c r="E301" i="56" s="1"/>
  <c r="F207" i="57"/>
  <c r="F301" i="56" s="1"/>
  <c r="G207" i="57"/>
  <c r="G301" i="56" s="1"/>
  <c r="H207" i="57"/>
  <c r="H301" i="56" s="1"/>
  <c r="I207" i="57"/>
  <c r="I301" i="56" s="1"/>
  <c r="J207" i="57"/>
  <c r="J301" i="56" s="1"/>
  <c r="K207" i="57"/>
  <c r="K301" i="56" s="1"/>
  <c r="L207" i="57"/>
  <c r="L301" i="56" s="1"/>
  <c r="M207" i="57"/>
  <c r="M301" i="56" s="1"/>
  <c r="N207" i="57"/>
  <c r="N301" i="56" s="1"/>
  <c r="O207" i="57"/>
  <c r="O301" i="56" s="1"/>
  <c r="W207" i="57"/>
  <c r="A208" i="57"/>
  <c r="A302" i="56" s="1"/>
  <c r="B208" i="57"/>
  <c r="B302" i="56" s="1"/>
  <c r="C208" i="57"/>
  <c r="C302" i="56" s="1"/>
  <c r="D208" i="57"/>
  <c r="D302" i="56" s="1"/>
  <c r="E208" i="57"/>
  <c r="E302" i="56" s="1"/>
  <c r="F208" i="57"/>
  <c r="F302" i="56" s="1"/>
  <c r="G208" i="57"/>
  <c r="G302" i="56" s="1"/>
  <c r="H208" i="57"/>
  <c r="H302" i="56" s="1"/>
  <c r="I208" i="57"/>
  <c r="I302" i="56" s="1"/>
  <c r="J208" i="57"/>
  <c r="J302" i="56" s="1"/>
  <c r="K208" i="57"/>
  <c r="K302" i="56" s="1"/>
  <c r="L208" i="57"/>
  <c r="L302" i="56" s="1"/>
  <c r="M208" i="57"/>
  <c r="M302" i="56" s="1"/>
  <c r="N208" i="57"/>
  <c r="N302" i="56" s="1"/>
  <c r="O208" i="57"/>
  <c r="O302" i="56" s="1"/>
  <c r="W208" i="57"/>
  <c r="W9" i="57"/>
  <c r="O9" i="57"/>
  <c r="O4" i="56" s="1"/>
  <c r="N9" i="57"/>
  <c r="N4" i="56" s="1"/>
  <c r="M9" i="57"/>
  <c r="M4" i="56" s="1"/>
  <c r="L9" i="57"/>
  <c r="L4" i="56" s="1"/>
  <c r="K9" i="57"/>
  <c r="K4" i="56" s="1"/>
  <c r="J9" i="57"/>
  <c r="J4" i="56" s="1"/>
  <c r="I9" i="57"/>
  <c r="I4" i="56" s="1"/>
  <c r="H9" i="57"/>
  <c r="H4" i="56" s="1"/>
  <c r="G9" i="57"/>
  <c r="G4" i="56" s="1"/>
  <c r="F9" i="57"/>
  <c r="F4" i="56" s="1"/>
  <c r="E9" i="57"/>
  <c r="E4" i="56" s="1"/>
  <c r="D9" i="57"/>
  <c r="D4" i="56" s="1"/>
  <c r="C9" i="57"/>
  <c r="C4" i="56" s="1"/>
  <c r="B9" i="57"/>
  <c r="B4" i="56" s="1"/>
  <c r="A9" i="57"/>
  <c r="A4" i="56" s="1"/>
  <c r="O8" i="57"/>
  <c r="N8" i="57"/>
  <c r="M8" i="57"/>
  <c r="L8" i="57"/>
  <c r="K8" i="57"/>
  <c r="J8" i="57"/>
  <c r="I8" i="57"/>
  <c r="H8" i="57"/>
  <c r="G8" i="57"/>
  <c r="F8" i="57"/>
  <c r="E8" i="57"/>
  <c r="D8" i="57"/>
  <c r="C8" i="57"/>
  <c r="B8" i="57"/>
  <c r="A8" i="57"/>
  <c r="N7" i="57"/>
  <c r="M7" i="57"/>
  <c r="L7" i="57"/>
  <c r="K7" i="57"/>
  <c r="J7" i="57"/>
  <c r="I7" i="57"/>
  <c r="H7" i="57"/>
  <c r="G7" i="57"/>
  <c r="F7" i="57"/>
  <c r="E7" i="57"/>
  <c r="D7" i="57"/>
  <c r="C7" i="57"/>
  <c r="O3" i="58"/>
  <c r="N3" i="58"/>
  <c r="M3" i="58"/>
  <c r="L3" i="58"/>
  <c r="K3" i="58"/>
  <c r="J3" i="58"/>
  <c r="I3" i="58"/>
  <c r="H3" i="58"/>
  <c r="G3" i="58"/>
  <c r="F3" i="58"/>
  <c r="E3" i="58"/>
  <c r="D3" i="58"/>
  <c r="C3" i="58"/>
  <c r="B3" i="58"/>
  <c r="A3" i="58"/>
  <c r="N2" i="58"/>
  <c r="M2" i="58"/>
  <c r="L2" i="58"/>
  <c r="K2" i="58"/>
  <c r="J2" i="58"/>
  <c r="I2" i="58"/>
  <c r="H2" i="58"/>
  <c r="G2" i="58"/>
  <c r="F2" i="58"/>
  <c r="E2" i="58"/>
  <c r="D2" i="58"/>
  <c r="C2" i="58"/>
  <c r="O8" i="59"/>
  <c r="N8" i="59"/>
  <c r="M8" i="59"/>
  <c r="L8" i="59"/>
  <c r="K8" i="59"/>
  <c r="J8" i="59"/>
  <c r="I8" i="59"/>
  <c r="H8" i="59"/>
  <c r="G8" i="59"/>
  <c r="F8" i="59"/>
  <c r="E8" i="59"/>
  <c r="D8" i="59"/>
  <c r="C8" i="59"/>
  <c r="B8" i="59"/>
  <c r="A8" i="59"/>
  <c r="N7" i="59"/>
  <c r="M7" i="59"/>
  <c r="L7" i="59"/>
  <c r="K7" i="59"/>
  <c r="J7" i="59"/>
  <c r="I7" i="59"/>
  <c r="H7" i="59"/>
  <c r="G7" i="59"/>
  <c r="F7" i="59"/>
  <c r="E7" i="59"/>
  <c r="D7" i="59"/>
  <c r="C7" i="59"/>
  <c r="A73" i="14"/>
  <c r="B73" i="14"/>
  <c r="C73" i="14"/>
  <c r="D73" i="14"/>
  <c r="D67" i="14"/>
  <c r="C67" i="14"/>
  <c r="B67" i="14"/>
  <c r="A67" i="14"/>
  <c r="G165" i="49"/>
  <c r="H165" i="49"/>
  <c r="I165" i="49"/>
  <c r="J165" i="49"/>
  <c r="K165" i="49"/>
  <c r="M165" i="49"/>
  <c r="N165" i="49"/>
  <c r="O165" i="49"/>
  <c r="P165" i="49"/>
  <c r="Q165" i="49"/>
  <c r="G166" i="49"/>
  <c r="H166" i="49"/>
  <c r="I166" i="49"/>
  <c r="J166" i="49"/>
  <c r="K166" i="49"/>
  <c r="M166" i="49"/>
  <c r="N166" i="49"/>
  <c r="O166" i="49"/>
  <c r="P166" i="49"/>
  <c r="Q166" i="49"/>
  <c r="G167" i="49"/>
  <c r="H167" i="49"/>
  <c r="I167" i="49"/>
  <c r="J167" i="49"/>
  <c r="K167" i="49"/>
  <c r="M167" i="49"/>
  <c r="N167" i="49"/>
  <c r="O167" i="49"/>
  <c r="P167" i="49"/>
  <c r="Q167" i="49"/>
  <c r="G168" i="49"/>
  <c r="H168" i="49"/>
  <c r="I168" i="49"/>
  <c r="J168" i="49"/>
  <c r="K168" i="49"/>
  <c r="M168" i="49"/>
  <c r="N168" i="49"/>
  <c r="O168" i="49"/>
  <c r="P168" i="49"/>
  <c r="Q168" i="49"/>
  <c r="G169" i="49"/>
  <c r="H169" i="49"/>
  <c r="I169" i="49"/>
  <c r="J169" i="49"/>
  <c r="K169" i="49"/>
  <c r="M169" i="49"/>
  <c r="N169" i="49"/>
  <c r="O169" i="49"/>
  <c r="P169" i="49"/>
  <c r="Q169" i="49"/>
  <c r="G170" i="49"/>
  <c r="H170" i="49"/>
  <c r="I170" i="49"/>
  <c r="J170" i="49"/>
  <c r="K170" i="49"/>
  <c r="M170" i="49"/>
  <c r="N170" i="49"/>
  <c r="O170" i="49"/>
  <c r="P170" i="49"/>
  <c r="Q170" i="49"/>
  <c r="G171" i="49"/>
  <c r="H171" i="49"/>
  <c r="I171" i="49"/>
  <c r="J171" i="49"/>
  <c r="K171" i="49"/>
  <c r="M171" i="49"/>
  <c r="N171" i="49"/>
  <c r="O171" i="49"/>
  <c r="P171" i="49"/>
  <c r="Q171" i="49"/>
  <c r="G172" i="49"/>
  <c r="H172" i="49"/>
  <c r="I172" i="49"/>
  <c r="J172" i="49"/>
  <c r="K172" i="49"/>
  <c r="M172" i="49"/>
  <c r="N172" i="49"/>
  <c r="O172" i="49"/>
  <c r="P172" i="49"/>
  <c r="Q172" i="49"/>
  <c r="G173" i="49"/>
  <c r="H173" i="49"/>
  <c r="I173" i="49"/>
  <c r="J173" i="49"/>
  <c r="K173" i="49"/>
  <c r="M173" i="49"/>
  <c r="N173" i="49"/>
  <c r="O173" i="49"/>
  <c r="P173" i="49"/>
  <c r="Q173" i="49"/>
  <c r="G174" i="49"/>
  <c r="H174" i="49"/>
  <c r="I174" i="49"/>
  <c r="J174" i="49"/>
  <c r="K174" i="49"/>
  <c r="M174" i="49"/>
  <c r="N174" i="49"/>
  <c r="O174" i="49"/>
  <c r="P174" i="49"/>
  <c r="Q174" i="49"/>
  <c r="G175" i="49"/>
  <c r="H175" i="49"/>
  <c r="I175" i="49"/>
  <c r="J175" i="49"/>
  <c r="K175" i="49"/>
  <c r="M175" i="49"/>
  <c r="N175" i="49"/>
  <c r="O175" i="49"/>
  <c r="P175" i="49"/>
  <c r="Q175" i="49"/>
  <c r="G176" i="49"/>
  <c r="H176" i="49"/>
  <c r="I176" i="49"/>
  <c r="J176" i="49"/>
  <c r="K176" i="49"/>
  <c r="M176" i="49"/>
  <c r="N176" i="49"/>
  <c r="O176" i="49"/>
  <c r="P176" i="49"/>
  <c r="Q176" i="49"/>
  <c r="G177" i="49"/>
  <c r="H177" i="49"/>
  <c r="I177" i="49"/>
  <c r="J177" i="49"/>
  <c r="K177" i="49"/>
  <c r="M177" i="49"/>
  <c r="N177" i="49"/>
  <c r="O177" i="49"/>
  <c r="P177" i="49"/>
  <c r="Q177" i="49"/>
  <c r="G178" i="49"/>
  <c r="H178" i="49"/>
  <c r="I178" i="49"/>
  <c r="J178" i="49"/>
  <c r="K178" i="49"/>
  <c r="M178" i="49"/>
  <c r="N178" i="49"/>
  <c r="O178" i="49"/>
  <c r="P178" i="49"/>
  <c r="Q178" i="49"/>
  <c r="G179" i="49"/>
  <c r="H179" i="49"/>
  <c r="I179" i="49"/>
  <c r="J179" i="49"/>
  <c r="K179" i="49"/>
  <c r="M179" i="49"/>
  <c r="N179" i="49"/>
  <c r="O179" i="49"/>
  <c r="P179" i="49"/>
  <c r="Q179" i="49"/>
  <c r="G180" i="49"/>
  <c r="H180" i="49"/>
  <c r="I180" i="49"/>
  <c r="J180" i="49"/>
  <c r="K180" i="49"/>
  <c r="M180" i="49"/>
  <c r="N180" i="49"/>
  <c r="O180" i="49"/>
  <c r="P180" i="49"/>
  <c r="Q180" i="49"/>
  <c r="G181" i="49"/>
  <c r="H181" i="49"/>
  <c r="I181" i="49"/>
  <c r="J181" i="49"/>
  <c r="K181" i="49"/>
  <c r="M181" i="49"/>
  <c r="N181" i="49"/>
  <c r="O181" i="49"/>
  <c r="P181" i="49"/>
  <c r="Q181" i="49"/>
  <c r="G182" i="49"/>
  <c r="H182" i="49"/>
  <c r="I182" i="49"/>
  <c r="J182" i="49"/>
  <c r="K182" i="49"/>
  <c r="M182" i="49"/>
  <c r="N182" i="49"/>
  <c r="O182" i="49"/>
  <c r="P182" i="49"/>
  <c r="Q182" i="49"/>
  <c r="G183" i="49"/>
  <c r="H183" i="49"/>
  <c r="I183" i="49"/>
  <c r="J183" i="49"/>
  <c r="K183" i="49"/>
  <c r="M183" i="49"/>
  <c r="N183" i="49"/>
  <c r="O183" i="49"/>
  <c r="P183" i="49"/>
  <c r="Q183" i="49"/>
  <c r="G184" i="49"/>
  <c r="H184" i="49"/>
  <c r="I184" i="49"/>
  <c r="J184" i="49"/>
  <c r="K184" i="49"/>
  <c r="M184" i="49"/>
  <c r="N184" i="49"/>
  <c r="O184" i="49"/>
  <c r="P184" i="49"/>
  <c r="Q184" i="49"/>
  <c r="G185" i="49"/>
  <c r="H185" i="49"/>
  <c r="I185" i="49"/>
  <c r="J185" i="49"/>
  <c r="K185" i="49"/>
  <c r="M185" i="49"/>
  <c r="N185" i="49"/>
  <c r="O185" i="49"/>
  <c r="P185" i="49"/>
  <c r="Q185" i="49"/>
  <c r="G186" i="49"/>
  <c r="H186" i="49"/>
  <c r="I186" i="49"/>
  <c r="J186" i="49"/>
  <c r="K186" i="49"/>
  <c r="M186" i="49"/>
  <c r="N186" i="49"/>
  <c r="O186" i="49"/>
  <c r="P186" i="49"/>
  <c r="Q186" i="49"/>
  <c r="G187" i="49"/>
  <c r="H187" i="49"/>
  <c r="I187" i="49"/>
  <c r="J187" i="49"/>
  <c r="K187" i="49"/>
  <c r="M187" i="49"/>
  <c r="N187" i="49"/>
  <c r="O187" i="49"/>
  <c r="P187" i="49"/>
  <c r="Q187" i="49"/>
  <c r="G188" i="49"/>
  <c r="H188" i="49"/>
  <c r="I188" i="49"/>
  <c r="J188" i="49"/>
  <c r="K188" i="49"/>
  <c r="M188" i="49"/>
  <c r="N188" i="49"/>
  <c r="O188" i="49"/>
  <c r="P188" i="49"/>
  <c r="Q188" i="49"/>
  <c r="G189" i="49"/>
  <c r="H189" i="49"/>
  <c r="I189" i="49"/>
  <c r="J189" i="49"/>
  <c r="K189" i="49"/>
  <c r="M189" i="49"/>
  <c r="N189" i="49"/>
  <c r="O189" i="49"/>
  <c r="P189" i="49"/>
  <c r="Q189" i="49"/>
  <c r="G190" i="49"/>
  <c r="H190" i="49"/>
  <c r="I190" i="49"/>
  <c r="J190" i="49"/>
  <c r="K190" i="49"/>
  <c r="M190" i="49"/>
  <c r="N190" i="49"/>
  <c r="O190" i="49"/>
  <c r="P190" i="49"/>
  <c r="Q190" i="49"/>
  <c r="G191" i="49"/>
  <c r="H191" i="49"/>
  <c r="I191" i="49"/>
  <c r="J191" i="49"/>
  <c r="K191" i="49"/>
  <c r="M191" i="49"/>
  <c r="N191" i="49"/>
  <c r="O191" i="49"/>
  <c r="P191" i="49"/>
  <c r="Q191" i="49"/>
  <c r="G192" i="49"/>
  <c r="H192" i="49"/>
  <c r="I192" i="49"/>
  <c r="J192" i="49"/>
  <c r="K192" i="49"/>
  <c r="M192" i="49"/>
  <c r="N192" i="49"/>
  <c r="O192" i="49"/>
  <c r="P192" i="49"/>
  <c r="Q192" i="49"/>
  <c r="G193" i="49"/>
  <c r="H193" i="49"/>
  <c r="I193" i="49"/>
  <c r="J193" i="49"/>
  <c r="K193" i="49"/>
  <c r="M193" i="49"/>
  <c r="N193" i="49"/>
  <c r="O193" i="49"/>
  <c r="P193" i="49"/>
  <c r="Q193" i="49"/>
  <c r="G194" i="49"/>
  <c r="H194" i="49"/>
  <c r="I194" i="49"/>
  <c r="J194" i="49"/>
  <c r="K194" i="49"/>
  <c r="M194" i="49"/>
  <c r="N194" i="49"/>
  <c r="O194" i="49"/>
  <c r="P194" i="49"/>
  <c r="Q194" i="49"/>
  <c r="G195" i="49"/>
  <c r="H195" i="49"/>
  <c r="I195" i="49"/>
  <c r="J195" i="49"/>
  <c r="K195" i="49"/>
  <c r="M195" i="49"/>
  <c r="N195" i="49"/>
  <c r="O195" i="49"/>
  <c r="P195" i="49"/>
  <c r="Q195" i="49"/>
  <c r="G196" i="49"/>
  <c r="H196" i="49"/>
  <c r="I196" i="49"/>
  <c r="J196" i="49"/>
  <c r="K196" i="49"/>
  <c r="M196" i="49"/>
  <c r="N196" i="49"/>
  <c r="O196" i="49"/>
  <c r="P196" i="49"/>
  <c r="Q196" i="49"/>
  <c r="G197" i="49"/>
  <c r="H197" i="49"/>
  <c r="I197" i="49"/>
  <c r="J197" i="49"/>
  <c r="K197" i="49"/>
  <c r="M197" i="49"/>
  <c r="N197" i="49"/>
  <c r="O197" i="49"/>
  <c r="P197" i="49"/>
  <c r="Q197" i="49"/>
  <c r="G198" i="49"/>
  <c r="H198" i="49"/>
  <c r="I198" i="49"/>
  <c r="J198" i="49"/>
  <c r="K198" i="49"/>
  <c r="M198" i="49"/>
  <c r="N198" i="49"/>
  <c r="O198" i="49"/>
  <c r="P198" i="49"/>
  <c r="Q198" i="49"/>
  <c r="G199" i="49"/>
  <c r="H199" i="49"/>
  <c r="I199" i="49"/>
  <c r="J199" i="49"/>
  <c r="K199" i="49"/>
  <c r="M199" i="49"/>
  <c r="N199" i="49"/>
  <c r="O199" i="49"/>
  <c r="P199" i="49"/>
  <c r="Q199" i="49"/>
  <c r="G200" i="49"/>
  <c r="H200" i="49"/>
  <c r="I200" i="49"/>
  <c r="J200" i="49"/>
  <c r="K200" i="49"/>
  <c r="M200" i="49"/>
  <c r="N200" i="49"/>
  <c r="O200" i="49"/>
  <c r="P200" i="49"/>
  <c r="Q200" i="49"/>
  <c r="G201" i="49"/>
  <c r="H201" i="49"/>
  <c r="I201" i="49"/>
  <c r="J201" i="49"/>
  <c r="K201" i="49"/>
  <c r="M201" i="49"/>
  <c r="N201" i="49"/>
  <c r="O201" i="49"/>
  <c r="P201" i="49"/>
  <c r="Q201" i="49"/>
  <c r="G202" i="49"/>
  <c r="H202" i="49"/>
  <c r="I202" i="49"/>
  <c r="J202" i="49"/>
  <c r="K202" i="49"/>
  <c r="M202" i="49"/>
  <c r="N202" i="49"/>
  <c r="O202" i="49"/>
  <c r="P202" i="49"/>
  <c r="Q202" i="49"/>
  <c r="G203" i="49"/>
  <c r="H203" i="49"/>
  <c r="I203" i="49"/>
  <c r="J203" i="49"/>
  <c r="K203" i="49"/>
  <c r="M203" i="49"/>
  <c r="N203" i="49"/>
  <c r="O203" i="49"/>
  <c r="P203" i="49"/>
  <c r="Q203" i="49"/>
  <c r="Q164" i="49"/>
  <c r="P164" i="49"/>
  <c r="O164" i="49"/>
  <c r="N164" i="49"/>
  <c r="M164" i="49"/>
  <c r="K164" i="49"/>
  <c r="J164" i="49"/>
  <c r="I164" i="49"/>
  <c r="H164" i="49"/>
  <c r="G164" i="49"/>
  <c r="G160" i="47"/>
  <c r="H160" i="47"/>
  <c r="I160" i="47"/>
  <c r="J160" i="47"/>
  <c r="K160" i="47"/>
  <c r="M160" i="47"/>
  <c r="N160" i="47"/>
  <c r="O160" i="47"/>
  <c r="P160" i="47"/>
  <c r="Q160" i="47"/>
  <c r="G161" i="47"/>
  <c r="H161" i="47"/>
  <c r="I161" i="47"/>
  <c r="J161" i="47"/>
  <c r="K161" i="47"/>
  <c r="M161" i="47"/>
  <c r="N161" i="47"/>
  <c r="O161" i="47"/>
  <c r="P161" i="47"/>
  <c r="Q161" i="47"/>
  <c r="G162" i="47"/>
  <c r="H162" i="47"/>
  <c r="I162" i="47"/>
  <c r="J162" i="47"/>
  <c r="K162" i="47"/>
  <c r="M162" i="47"/>
  <c r="N162" i="47"/>
  <c r="O162" i="47"/>
  <c r="P162" i="47"/>
  <c r="Q162" i="47"/>
  <c r="G163" i="47"/>
  <c r="H163" i="47"/>
  <c r="I163" i="47"/>
  <c r="J163" i="47"/>
  <c r="K163" i="47"/>
  <c r="M163" i="47"/>
  <c r="N163" i="47"/>
  <c r="O163" i="47"/>
  <c r="P163" i="47"/>
  <c r="Q163" i="47"/>
  <c r="G164" i="47"/>
  <c r="H164" i="47"/>
  <c r="I164" i="47"/>
  <c r="J164" i="47"/>
  <c r="K164" i="47"/>
  <c r="M164" i="47"/>
  <c r="N164" i="47"/>
  <c r="O164" i="47"/>
  <c r="P164" i="47"/>
  <c r="Q164" i="47"/>
  <c r="G165" i="47"/>
  <c r="H165" i="47"/>
  <c r="I165" i="47"/>
  <c r="J165" i="47"/>
  <c r="K165" i="47"/>
  <c r="M165" i="47"/>
  <c r="N165" i="47"/>
  <c r="O165" i="47"/>
  <c r="P165" i="47"/>
  <c r="Q165" i="47"/>
  <c r="G166" i="47"/>
  <c r="H166" i="47"/>
  <c r="I166" i="47"/>
  <c r="J166" i="47"/>
  <c r="K166" i="47"/>
  <c r="M166" i="47"/>
  <c r="N166" i="47"/>
  <c r="O166" i="47"/>
  <c r="P166" i="47"/>
  <c r="Q166" i="47"/>
  <c r="G167" i="47"/>
  <c r="H167" i="47"/>
  <c r="I167" i="47"/>
  <c r="J167" i="47"/>
  <c r="K167" i="47"/>
  <c r="M167" i="47"/>
  <c r="N167" i="47"/>
  <c r="O167" i="47"/>
  <c r="P167" i="47"/>
  <c r="Q167" i="47"/>
  <c r="G168" i="47"/>
  <c r="H168" i="47"/>
  <c r="I168" i="47"/>
  <c r="J168" i="47"/>
  <c r="K168" i="47"/>
  <c r="M168" i="47"/>
  <c r="N168" i="47"/>
  <c r="O168" i="47"/>
  <c r="P168" i="47"/>
  <c r="Q168" i="47"/>
  <c r="G169" i="47"/>
  <c r="H169" i="47"/>
  <c r="I169" i="47"/>
  <c r="J169" i="47"/>
  <c r="K169" i="47"/>
  <c r="M169" i="47"/>
  <c r="N169" i="47"/>
  <c r="O169" i="47"/>
  <c r="P169" i="47"/>
  <c r="Q169" i="47"/>
  <c r="G170" i="47"/>
  <c r="H170" i="47"/>
  <c r="I170" i="47"/>
  <c r="J170" i="47"/>
  <c r="K170" i="47"/>
  <c r="M170" i="47"/>
  <c r="N170" i="47"/>
  <c r="O170" i="47"/>
  <c r="P170" i="47"/>
  <c r="Q170" i="47"/>
  <c r="G171" i="47"/>
  <c r="H171" i="47"/>
  <c r="I171" i="47"/>
  <c r="J171" i="47"/>
  <c r="K171" i="47"/>
  <c r="M171" i="47"/>
  <c r="N171" i="47"/>
  <c r="O171" i="47"/>
  <c r="P171" i="47"/>
  <c r="Q171" i="47"/>
  <c r="G172" i="47"/>
  <c r="H172" i="47"/>
  <c r="I172" i="47"/>
  <c r="J172" i="47"/>
  <c r="K172" i="47"/>
  <c r="M172" i="47"/>
  <c r="N172" i="47"/>
  <c r="O172" i="47"/>
  <c r="P172" i="47"/>
  <c r="Q172" i="47"/>
  <c r="G173" i="47"/>
  <c r="H173" i="47"/>
  <c r="I173" i="47"/>
  <c r="J173" i="47"/>
  <c r="K173" i="47"/>
  <c r="M173" i="47"/>
  <c r="N173" i="47"/>
  <c r="O173" i="47"/>
  <c r="P173" i="47"/>
  <c r="Q173" i="47"/>
  <c r="G174" i="47"/>
  <c r="H174" i="47"/>
  <c r="I174" i="47"/>
  <c r="J174" i="47"/>
  <c r="K174" i="47"/>
  <c r="M174" i="47"/>
  <c r="N174" i="47"/>
  <c r="O174" i="47"/>
  <c r="P174" i="47"/>
  <c r="Q174" i="47"/>
  <c r="G175" i="47"/>
  <c r="H175" i="47"/>
  <c r="I175" i="47"/>
  <c r="J175" i="47"/>
  <c r="K175" i="47"/>
  <c r="M175" i="47"/>
  <c r="N175" i="47"/>
  <c r="O175" i="47"/>
  <c r="P175" i="47"/>
  <c r="Q175" i="47"/>
  <c r="G176" i="47"/>
  <c r="H176" i="47"/>
  <c r="I176" i="47"/>
  <c r="J176" i="47"/>
  <c r="K176" i="47"/>
  <c r="M176" i="47"/>
  <c r="N176" i="47"/>
  <c r="O176" i="47"/>
  <c r="P176" i="47"/>
  <c r="Q176" i="47"/>
  <c r="G177" i="47"/>
  <c r="H177" i="47"/>
  <c r="I177" i="47"/>
  <c r="J177" i="47"/>
  <c r="K177" i="47"/>
  <c r="M177" i="47"/>
  <c r="N177" i="47"/>
  <c r="O177" i="47"/>
  <c r="P177" i="47"/>
  <c r="Q177" i="47"/>
  <c r="G178" i="47"/>
  <c r="H178" i="47"/>
  <c r="I178" i="47"/>
  <c r="J178" i="47"/>
  <c r="K178" i="47"/>
  <c r="M178" i="47"/>
  <c r="N178" i="47"/>
  <c r="O178" i="47"/>
  <c r="P178" i="47"/>
  <c r="Q178" i="47"/>
  <c r="G179" i="47"/>
  <c r="H179" i="47"/>
  <c r="I179" i="47"/>
  <c r="J179" i="47"/>
  <c r="K179" i="47"/>
  <c r="M179" i="47"/>
  <c r="N179" i="47"/>
  <c r="O179" i="47"/>
  <c r="P179" i="47"/>
  <c r="Q179" i="47"/>
  <c r="G180" i="47"/>
  <c r="H180" i="47"/>
  <c r="I180" i="47"/>
  <c r="J180" i="47"/>
  <c r="K180" i="47"/>
  <c r="M180" i="47"/>
  <c r="N180" i="47"/>
  <c r="O180" i="47"/>
  <c r="P180" i="47"/>
  <c r="Q180" i="47"/>
  <c r="G181" i="47"/>
  <c r="H181" i="47"/>
  <c r="I181" i="47"/>
  <c r="J181" i="47"/>
  <c r="K181" i="47"/>
  <c r="M181" i="47"/>
  <c r="N181" i="47"/>
  <c r="O181" i="47"/>
  <c r="P181" i="47"/>
  <c r="Q181" i="47"/>
  <c r="G182" i="47"/>
  <c r="H182" i="47"/>
  <c r="I182" i="47"/>
  <c r="J182" i="47"/>
  <c r="K182" i="47"/>
  <c r="M182" i="47"/>
  <c r="N182" i="47"/>
  <c r="O182" i="47"/>
  <c r="P182" i="47"/>
  <c r="Q182" i="47"/>
  <c r="G183" i="47"/>
  <c r="H183" i="47"/>
  <c r="I183" i="47"/>
  <c r="J183" i="47"/>
  <c r="K183" i="47"/>
  <c r="M183" i="47"/>
  <c r="N183" i="47"/>
  <c r="O183" i="47"/>
  <c r="P183" i="47"/>
  <c r="Q183" i="47"/>
  <c r="G184" i="47"/>
  <c r="H184" i="47"/>
  <c r="I184" i="47"/>
  <c r="J184" i="47"/>
  <c r="K184" i="47"/>
  <c r="M184" i="47"/>
  <c r="N184" i="47"/>
  <c r="O184" i="47"/>
  <c r="P184" i="47"/>
  <c r="Q184" i="47"/>
  <c r="G185" i="47"/>
  <c r="H185" i="47"/>
  <c r="I185" i="47"/>
  <c r="J185" i="47"/>
  <c r="K185" i="47"/>
  <c r="M185" i="47"/>
  <c r="N185" i="47"/>
  <c r="O185" i="47"/>
  <c r="P185" i="47"/>
  <c r="Q185" i="47"/>
  <c r="G186" i="47"/>
  <c r="H186" i="47"/>
  <c r="I186" i="47"/>
  <c r="J186" i="47"/>
  <c r="K186" i="47"/>
  <c r="M186" i="47"/>
  <c r="N186" i="47"/>
  <c r="O186" i="47"/>
  <c r="P186" i="47"/>
  <c r="Q186" i="47"/>
  <c r="G187" i="47"/>
  <c r="H187" i="47"/>
  <c r="I187" i="47"/>
  <c r="J187" i="47"/>
  <c r="K187" i="47"/>
  <c r="M187" i="47"/>
  <c r="N187" i="47"/>
  <c r="O187" i="47"/>
  <c r="P187" i="47"/>
  <c r="Q187" i="47"/>
  <c r="G188" i="47"/>
  <c r="H188" i="47"/>
  <c r="I188" i="47"/>
  <c r="J188" i="47"/>
  <c r="K188" i="47"/>
  <c r="M188" i="47"/>
  <c r="N188" i="47"/>
  <c r="O188" i="47"/>
  <c r="P188" i="47"/>
  <c r="Q188" i="47"/>
  <c r="G189" i="47"/>
  <c r="H189" i="47"/>
  <c r="I189" i="47"/>
  <c r="J189" i="47"/>
  <c r="K189" i="47"/>
  <c r="M189" i="47"/>
  <c r="N189" i="47"/>
  <c r="O189" i="47"/>
  <c r="P189" i="47"/>
  <c r="Q189" i="47"/>
  <c r="G190" i="47"/>
  <c r="H190" i="47"/>
  <c r="I190" i="47"/>
  <c r="J190" i="47"/>
  <c r="K190" i="47"/>
  <c r="M190" i="47"/>
  <c r="N190" i="47"/>
  <c r="O190" i="47"/>
  <c r="P190" i="47"/>
  <c r="Q190" i="47"/>
  <c r="G191" i="47"/>
  <c r="H191" i="47"/>
  <c r="I191" i="47"/>
  <c r="J191" i="47"/>
  <c r="K191" i="47"/>
  <c r="M191" i="47"/>
  <c r="N191" i="47"/>
  <c r="O191" i="47"/>
  <c r="P191" i="47"/>
  <c r="Q191" i="47"/>
  <c r="G192" i="47"/>
  <c r="H192" i="47"/>
  <c r="I192" i="47"/>
  <c r="J192" i="47"/>
  <c r="K192" i="47"/>
  <c r="M192" i="47"/>
  <c r="N192" i="47"/>
  <c r="O192" i="47"/>
  <c r="P192" i="47"/>
  <c r="Q192" i="47"/>
  <c r="G193" i="47"/>
  <c r="H193" i="47"/>
  <c r="I193" i="47"/>
  <c r="J193" i="47"/>
  <c r="K193" i="47"/>
  <c r="M193" i="47"/>
  <c r="N193" i="47"/>
  <c r="O193" i="47"/>
  <c r="P193" i="47"/>
  <c r="Q193" i="47"/>
  <c r="G194" i="47"/>
  <c r="H194" i="47"/>
  <c r="I194" i="47"/>
  <c r="J194" i="47"/>
  <c r="K194" i="47"/>
  <c r="M194" i="47"/>
  <c r="N194" i="47"/>
  <c r="O194" i="47"/>
  <c r="P194" i="47"/>
  <c r="Q194" i="47"/>
  <c r="G195" i="47"/>
  <c r="H195" i="47"/>
  <c r="I195" i="47"/>
  <c r="J195" i="47"/>
  <c r="K195" i="47"/>
  <c r="M195" i="47"/>
  <c r="N195" i="47"/>
  <c r="O195" i="47"/>
  <c r="P195" i="47"/>
  <c r="Q195" i="47"/>
  <c r="G196" i="47"/>
  <c r="H196" i="47"/>
  <c r="I196" i="47"/>
  <c r="J196" i="47"/>
  <c r="K196" i="47"/>
  <c r="M196" i="47"/>
  <c r="N196" i="47"/>
  <c r="O196" i="47"/>
  <c r="P196" i="47"/>
  <c r="Q196" i="47"/>
  <c r="G197" i="47"/>
  <c r="H197" i="47"/>
  <c r="I197" i="47"/>
  <c r="J197" i="47"/>
  <c r="K197" i="47"/>
  <c r="M197" i="47"/>
  <c r="N197" i="47"/>
  <c r="O197" i="47"/>
  <c r="P197" i="47"/>
  <c r="Q197" i="47"/>
  <c r="G198" i="47"/>
  <c r="H198" i="47"/>
  <c r="I198" i="47"/>
  <c r="J198" i="47"/>
  <c r="K198" i="47"/>
  <c r="M198" i="47"/>
  <c r="N198" i="47"/>
  <c r="O198" i="47"/>
  <c r="P198" i="47"/>
  <c r="Q198" i="47"/>
  <c r="Q159" i="47"/>
  <c r="P159" i="47"/>
  <c r="O159" i="47"/>
  <c r="N159" i="47"/>
  <c r="M159" i="47"/>
  <c r="K159" i="47"/>
  <c r="J159" i="47"/>
  <c r="I159" i="47"/>
  <c r="H159" i="47"/>
  <c r="G159" i="47"/>
  <c r="G159" i="45"/>
  <c r="H159" i="45"/>
  <c r="I159" i="45"/>
  <c r="J159" i="45"/>
  <c r="K159" i="45"/>
  <c r="M159" i="45"/>
  <c r="N159" i="45"/>
  <c r="O159" i="45"/>
  <c r="P159" i="45"/>
  <c r="Q159" i="45"/>
  <c r="G160" i="45"/>
  <c r="H160" i="45"/>
  <c r="I160" i="45"/>
  <c r="J160" i="45"/>
  <c r="K160" i="45"/>
  <c r="M160" i="45"/>
  <c r="N160" i="45"/>
  <c r="O160" i="45"/>
  <c r="P160" i="45"/>
  <c r="Q160" i="45"/>
  <c r="G161" i="45"/>
  <c r="H161" i="45"/>
  <c r="I161" i="45"/>
  <c r="J161" i="45"/>
  <c r="K161" i="45"/>
  <c r="M161" i="45"/>
  <c r="N161" i="45"/>
  <c r="O161" i="45"/>
  <c r="P161" i="45"/>
  <c r="Q161" i="45"/>
  <c r="G162" i="45"/>
  <c r="H162" i="45"/>
  <c r="I162" i="45"/>
  <c r="J162" i="45"/>
  <c r="K162" i="45"/>
  <c r="M162" i="45"/>
  <c r="N162" i="45"/>
  <c r="O162" i="45"/>
  <c r="P162" i="45"/>
  <c r="Q162" i="45"/>
  <c r="G163" i="45"/>
  <c r="H163" i="45"/>
  <c r="I163" i="45"/>
  <c r="J163" i="45"/>
  <c r="K163" i="45"/>
  <c r="M163" i="45"/>
  <c r="N163" i="45"/>
  <c r="O163" i="45"/>
  <c r="P163" i="45"/>
  <c r="Q163" i="45"/>
  <c r="G164" i="45"/>
  <c r="H164" i="45"/>
  <c r="I164" i="45"/>
  <c r="J164" i="45"/>
  <c r="K164" i="45"/>
  <c r="M164" i="45"/>
  <c r="N164" i="45"/>
  <c r="O164" i="45"/>
  <c r="P164" i="45"/>
  <c r="Q164" i="45"/>
  <c r="G165" i="45"/>
  <c r="H165" i="45"/>
  <c r="I165" i="45"/>
  <c r="J165" i="45"/>
  <c r="K165" i="45"/>
  <c r="M165" i="45"/>
  <c r="N165" i="45"/>
  <c r="O165" i="45"/>
  <c r="P165" i="45"/>
  <c r="Q165" i="45"/>
  <c r="G166" i="45"/>
  <c r="H166" i="45"/>
  <c r="I166" i="45"/>
  <c r="J166" i="45"/>
  <c r="K166" i="45"/>
  <c r="M166" i="45"/>
  <c r="N166" i="45"/>
  <c r="O166" i="45"/>
  <c r="P166" i="45"/>
  <c r="Q166" i="45"/>
  <c r="G167" i="45"/>
  <c r="H167" i="45"/>
  <c r="I167" i="45"/>
  <c r="J167" i="45"/>
  <c r="K167" i="45"/>
  <c r="M167" i="45"/>
  <c r="N167" i="45"/>
  <c r="O167" i="45"/>
  <c r="P167" i="45"/>
  <c r="Q167" i="45"/>
  <c r="G168" i="45"/>
  <c r="H168" i="45"/>
  <c r="I168" i="45"/>
  <c r="J168" i="45"/>
  <c r="K168" i="45"/>
  <c r="M168" i="45"/>
  <c r="N168" i="45"/>
  <c r="O168" i="45"/>
  <c r="P168" i="45"/>
  <c r="Q168" i="45"/>
  <c r="G169" i="45"/>
  <c r="H169" i="45"/>
  <c r="I169" i="45"/>
  <c r="J169" i="45"/>
  <c r="K169" i="45"/>
  <c r="M169" i="45"/>
  <c r="N169" i="45"/>
  <c r="O169" i="45"/>
  <c r="P169" i="45"/>
  <c r="Q169" i="45"/>
  <c r="G170" i="45"/>
  <c r="H170" i="45"/>
  <c r="I170" i="45"/>
  <c r="J170" i="45"/>
  <c r="K170" i="45"/>
  <c r="M170" i="45"/>
  <c r="N170" i="45"/>
  <c r="O170" i="45"/>
  <c r="P170" i="45"/>
  <c r="Q170" i="45"/>
  <c r="G171" i="45"/>
  <c r="H171" i="45"/>
  <c r="I171" i="45"/>
  <c r="J171" i="45"/>
  <c r="K171" i="45"/>
  <c r="M171" i="45"/>
  <c r="N171" i="45"/>
  <c r="O171" i="45"/>
  <c r="P171" i="45"/>
  <c r="Q171" i="45"/>
  <c r="G172" i="45"/>
  <c r="H172" i="45"/>
  <c r="I172" i="45"/>
  <c r="J172" i="45"/>
  <c r="K172" i="45"/>
  <c r="M172" i="45"/>
  <c r="N172" i="45"/>
  <c r="O172" i="45"/>
  <c r="P172" i="45"/>
  <c r="Q172" i="45"/>
  <c r="G173" i="45"/>
  <c r="H173" i="45"/>
  <c r="I173" i="45"/>
  <c r="J173" i="45"/>
  <c r="K173" i="45"/>
  <c r="M173" i="45"/>
  <c r="N173" i="45"/>
  <c r="O173" i="45"/>
  <c r="P173" i="45"/>
  <c r="Q173" i="45"/>
  <c r="G174" i="45"/>
  <c r="H174" i="45"/>
  <c r="I174" i="45"/>
  <c r="J174" i="45"/>
  <c r="K174" i="45"/>
  <c r="M174" i="45"/>
  <c r="N174" i="45"/>
  <c r="O174" i="45"/>
  <c r="P174" i="45"/>
  <c r="Q174" i="45"/>
  <c r="G175" i="45"/>
  <c r="H175" i="45"/>
  <c r="I175" i="45"/>
  <c r="J175" i="45"/>
  <c r="K175" i="45"/>
  <c r="M175" i="45"/>
  <c r="N175" i="45"/>
  <c r="O175" i="45"/>
  <c r="P175" i="45"/>
  <c r="Q175" i="45"/>
  <c r="G176" i="45"/>
  <c r="H176" i="45"/>
  <c r="I176" i="45"/>
  <c r="J176" i="45"/>
  <c r="K176" i="45"/>
  <c r="M176" i="45"/>
  <c r="N176" i="45"/>
  <c r="O176" i="45"/>
  <c r="P176" i="45"/>
  <c r="Q176" i="45"/>
  <c r="G177" i="45"/>
  <c r="H177" i="45"/>
  <c r="I177" i="45"/>
  <c r="J177" i="45"/>
  <c r="K177" i="45"/>
  <c r="M177" i="45"/>
  <c r="N177" i="45"/>
  <c r="O177" i="45"/>
  <c r="P177" i="45"/>
  <c r="Q177" i="45"/>
  <c r="G178" i="45"/>
  <c r="H178" i="45"/>
  <c r="I178" i="45"/>
  <c r="J178" i="45"/>
  <c r="K178" i="45"/>
  <c r="M178" i="45"/>
  <c r="N178" i="45"/>
  <c r="O178" i="45"/>
  <c r="P178" i="45"/>
  <c r="Q178" i="45"/>
  <c r="G179" i="45"/>
  <c r="H179" i="45"/>
  <c r="I179" i="45"/>
  <c r="J179" i="45"/>
  <c r="K179" i="45"/>
  <c r="M179" i="45"/>
  <c r="N179" i="45"/>
  <c r="O179" i="45"/>
  <c r="P179" i="45"/>
  <c r="Q179" i="45"/>
  <c r="G180" i="45"/>
  <c r="H180" i="45"/>
  <c r="I180" i="45"/>
  <c r="J180" i="45"/>
  <c r="K180" i="45"/>
  <c r="M180" i="45"/>
  <c r="N180" i="45"/>
  <c r="O180" i="45"/>
  <c r="P180" i="45"/>
  <c r="Q180" i="45"/>
  <c r="G181" i="45"/>
  <c r="H181" i="45"/>
  <c r="I181" i="45"/>
  <c r="J181" i="45"/>
  <c r="K181" i="45"/>
  <c r="M181" i="45"/>
  <c r="N181" i="45"/>
  <c r="O181" i="45"/>
  <c r="P181" i="45"/>
  <c r="Q181" i="45"/>
  <c r="G182" i="45"/>
  <c r="H182" i="45"/>
  <c r="I182" i="45"/>
  <c r="J182" i="45"/>
  <c r="K182" i="45"/>
  <c r="M182" i="45"/>
  <c r="N182" i="45"/>
  <c r="O182" i="45"/>
  <c r="P182" i="45"/>
  <c r="Q182" i="45"/>
  <c r="G183" i="45"/>
  <c r="H183" i="45"/>
  <c r="I183" i="45"/>
  <c r="J183" i="45"/>
  <c r="K183" i="45"/>
  <c r="M183" i="45"/>
  <c r="N183" i="45"/>
  <c r="O183" i="45"/>
  <c r="P183" i="45"/>
  <c r="Q183" i="45"/>
  <c r="G184" i="45"/>
  <c r="H184" i="45"/>
  <c r="I184" i="45"/>
  <c r="J184" i="45"/>
  <c r="K184" i="45"/>
  <c r="M184" i="45"/>
  <c r="N184" i="45"/>
  <c r="O184" i="45"/>
  <c r="P184" i="45"/>
  <c r="Q184" i="45"/>
  <c r="G185" i="45"/>
  <c r="H185" i="45"/>
  <c r="I185" i="45"/>
  <c r="J185" i="45"/>
  <c r="K185" i="45"/>
  <c r="M185" i="45"/>
  <c r="N185" i="45"/>
  <c r="O185" i="45"/>
  <c r="P185" i="45"/>
  <c r="Q185" i="45"/>
  <c r="G186" i="45"/>
  <c r="H186" i="45"/>
  <c r="I186" i="45"/>
  <c r="J186" i="45"/>
  <c r="K186" i="45"/>
  <c r="M186" i="45"/>
  <c r="N186" i="45"/>
  <c r="O186" i="45"/>
  <c r="P186" i="45"/>
  <c r="Q186" i="45"/>
  <c r="G187" i="45"/>
  <c r="H187" i="45"/>
  <c r="I187" i="45"/>
  <c r="J187" i="45"/>
  <c r="K187" i="45"/>
  <c r="M187" i="45"/>
  <c r="N187" i="45"/>
  <c r="O187" i="45"/>
  <c r="P187" i="45"/>
  <c r="Q187" i="45"/>
  <c r="G188" i="45"/>
  <c r="H188" i="45"/>
  <c r="I188" i="45"/>
  <c r="J188" i="45"/>
  <c r="K188" i="45"/>
  <c r="M188" i="45"/>
  <c r="N188" i="45"/>
  <c r="O188" i="45"/>
  <c r="P188" i="45"/>
  <c r="Q188" i="45"/>
  <c r="G189" i="45"/>
  <c r="H189" i="45"/>
  <c r="I189" i="45"/>
  <c r="J189" i="45"/>
  <c r="K189" i="45"/>
  <c r="M189" i="45"/>
  <c r="N189" i="45"/>
  <c r="O189" i="45"/>
  <c r="P189" i="45"/>
  <c r="Q189" i="45"/>
  <c r="G190" i="45"/>
  <c r="H190" i="45"/>
  <c r="I190" i="45"/>
  <c r="J190" i="45"/>
  <c r="K190" i="45"/>
  <c r="M190" i="45"/>
  <c r="N190" i="45"/>
  <c r="O190" i="45"/>
  <c r="P190" i="45"/>
  <c r="Q190" i="45"/>
  <c r="G191" i="45"/>
  <c r="H191" i="45"/>
  <c r="I191" i="45"/>
  <c r="J191" i="45"/>
  <c r="K191" i="45"/>
  <c r="M191" i="45"/>
  <c r="N191" i="45"/>
  <c r="O191" i="45"/>
  <c r="P191" i="45"/>
  <c r="Q191" i="45"/>
  <c r="G192" i="45"/>
  <c r="H192" i="45"/>
  <c r="I192" i="45"/>
  <c r="J192" i="45"/>
  <c r="K192" i="45"/>
  <c r="M192" i="45"/>
  <c r="N192" i="45"/>
  <c r="O192" i="45"/>
  <c r="P192" i="45"/>
  <c r="Q192" i="45"/>
  <c r="G193" i="45"/>
  <c r="H193" i="45"/>
  <c r="I193" i="45"/>
  <c r="J193" i="45"/>
  <c r="K193" i="45"/>
  <c r="M193" i="45"/>
  <c r="N193" i="45"/>
  <c r="O193" i="45"/>
  <c r="P193" i="45"/>
  <c r="Q193" i="45"/>
  <c r="G194" i="45"/>
  <c r="H194" i="45"/>
  <c r="I194" i="45"/>
  <c r="J194" i="45"/>
  <c r="K194" i="45"/>
  <c r="M194" i="45"/>
  <c r="N194" i="45"/>
  <c r="O194" i="45"/>
  <c r="P194" i="45"/>
  <c r="Q194" i="45"/>
  <c r="G195" i="45"/>
  <c r="H195" i="45"/>
  <c r="I195" i="45"/>
  <c r="J195" i="45"/>
  <c r="K195" i="45"/>
  <c r="M195" i="45"/>
  <c r="N195" i="45"/>
  <c r="O195" i="45"/>
  <c r="P195" i="45"/>
  <c r="Q195" i="45"/>
  <c r="G196" i="45"/>
  <c r="H196" i="45"/>
  <c r="I196" i="45"/>
  <c r="J196" i="45"/>
  <c r="K196" i="45"/>
  <c r="M196" i="45"/>
  <c r="N196" i="45"/>
  <c r="O196" i="45"/>
  <c r="P196" i="45"/>
  <c r="Q196" i="45"/>
  <c r="G197" i="45"/>
  <c r="H197" i="45"/>
  <c r="I197" i="45"/>
  <c r="J197" i="45"/>
  <c r="K197" i="45"/>
  <c r="M197" i="45"/>
  <c r="N197" i="45"/>
  <c r="O197" i="45"/>
  <c r="P197" i="45"/>
  <c r="Q197" i="45"/>
  <c r="Q158" i="45"/>
  <c r="P158" i="45"/>
  <c r="O158" i="45"/>
  <c r="N158" i="45"/>
  <c r="M158" i="45"/>
  <c r="K158" i="45"/>
  <c r="J158" i="45"/>
  <c r="I158" i="45"/>
  <c r="H158" i="45"/>
  <c r="G158" i="45"/>
  <c r="G159" i="46"/>
  <c r="H159" i="46"/>
  <c r="I159" i="46"/>
  <c r="J159" i="46"/>
  <c r="K159" i="46"/>
  <c r="M159" i="46"/>
  <c r="N159" i="46"/>
  <c r="O159" i="46"/>
  <c r="P159" i="46"/>
  <c r="Q159" i="46"/>
  <c r="G160" i="46"/>
  <c r="H160" i="46"/>
  <c r="I160" i="46"/>
  <c r="J160" i="46"/>
  <c r="K160" i="46"/>
  <c r="M160" i="46"/>
  <c r="N160" i="46"/>
  <c r="O160" i="46"/>
  <c r="P160" i="46"/>
  <c r="Q160" i="46"/>
  <c r="G161" i="46"/>
  <c r="H161" i="46"/>
  <c r="I161" i="46"/>
  <c r="J161" i="46"/>
  <c r="K161" i="46"/>
  <c r="M161" i="46"/>
  <c r="N161" i="46"/>
  <c r="O161" i="46"/>
  <c r="P161" i="46"/>
  <c r="Q161" i="46"/>
  <c r="G162" i="46"/>
  <c r="H162" i="46"/>
  <c r="I162" i="46"/>
  <c r="J162" i="46"/>
  <c r="K162" i="46"/>
  <c r="M162" i="46"/>
  <c r="N162" i="46"/>
  <c r="O162" i="46"/>
  <c r="P162" i="46"/>
  <c r="Q162" i="46"/>
  <c r="G163" i="46"/>
  <c r="H163" i="46"/>
  <c r="I163" i="46"/>
  <c r="J163" i="46"/>
  <c r="K163" i="46"/>
  <c r="M163" i="46"/>
  <c r="N163" i="46"/>
  <c r="O163" i="46"/>
  <c r="P163" i="46"/>
  <c r="Q163" i="46"/>
  <c r="G164" i="46"/>
  <c r="H164" i="46"/>
  <c r="I164" i="46"/>
  <c r="J164" i="46"/>
  <c r="K164" i="46"/>
  <c r="M164" i="46"/>
  <c r="N164" i="46"/>
  <c r="O164" i="46"/>
  <c r="P164" i="46"/>
  <c r="Q164" i="46"/>
  <c r="G165" i="46"/>
  <c r="H165" i="46"/>
  <c r="I165" i="46"/>
  <c r="J165" i="46"/>
  <c r="K165" i="46"/>
  <c r="M165" i="46"/>
  <c r="N165" i="46"/>
  <c r="O165" i="46"/>
  <c r="P165" i="46"/>
  <c r="Q165" i="46"/>
  <c r="G166" i="46"/>
  <c r="H166" i="46"/>
  <c r="I166" i="46"/>
  <c r="J166" i="46"/>
  <c r="K166" i="46"/>
  <c r="M166" i="46"/>
  <c r="N166" i="46"/>
  <c r="O166" i="46"/>
  <c r="P166" i="46"/>
  <c r="Q166" i="46"/>
  <c r="G167" i="46"/>
  <c r="H167" i="46"/>
  <c r="I167" i="46"/>
  <c r="J167" i="46"/>
  <c r="K167" i="46"/>
  <c r="M167" i="46"/>
  <c r="N167" i="46"/>
  <c r="O167" i="46"/>
  <c r="P167" i="46"/>
  <c r="Q167" i="46"/>
  <c r="G168" i="46"/>
  <c r="H168" i="46"/>
  <c r="I168" i="46"/>
  <c r="J168" i="46"/>
  <c r="K168" i="46"/>
  <c r="M168" i="46"/>
  <c r="N168" i="46"/>
  <c r="O168" i="46"/>
  <c r="P168" i="46"/>
  <c r="Q168" i="46"/>
  <c r="G169" i="46"/>
  <c r="H169" i="46"/>
  <c r="I169" i="46"/>
  <c r="J169" i="46"/>
  <c r="K169" i="46"/>
  <c r="M169" i="46"/>
  <c r="N169" i="46"/>
  <c r="O169" i="46"/>
  <c r="P169" i="46"/>
  <c r="Q169" i="46"/>
  <c r="G170" i="46"/>
  <c r="H170" i="46"/>
  <c r="I170" i="46"/>
  <c r="J170" i="46"/>
  <c r="K170" i="46"/>
  <c r="M170" i="46"/>
  <c r="N170" i="46"/>
  <c r="O170" i="46"/>
  <c r="P170" i="46"/>
  <c r="Q170" i="46"/>
  <c r="G171" i="46"/>
  <c r="H171" i="46"/>
  <c r="I171" i="46"/>
  <c r="J171" i="46"/>
  <c r="K171" i="46"/>
  <c r="M171" i="46"/>
  <c r="N171" i="46"/>
  <c r="O171" i="46"/>
  <c r="P171" i="46"/>
  <c r="Q171" i="46"/>
  <c r="G172" i="46"/>
  <c r="H172" i="46"/>
  <c r="I172" i="46"/>
  <c r="J172" i="46"/>
  <c r="K172" i="46"/>
  <c r="M172" i="46"/>
  <c r="N172" i="46"/>
  <c r="O172" i="46"/>
  <c r="P172" i="46"/>
  <c r="Q172" i="46"/>
  <c r="G173" i="46"/>
  <c r="H173" i="46"/>
  <c r="I173" i="46"/>
  <c r="J173" i="46"/>
  <c r="K173" i="46"/>
  <c r="M173" i="46"/>
  <c r="N173" i="46"/>
  <c r="O173" i="46"/>
  <c r="P173" i="46"/>
  <c r="Q173" i="46"/>
  <c r="G174" i="46"/>
  <c r="H174" i="46"/>
  <c r="I174" i="46"/>
  <c r="J174" i="46"/>
  <c r="K174" i="46"/>
  <c r="M174" i="46"/>
  <c r="N174" i="46"/>
  <c r="O174" i="46"/>
  <c r="P174" i="46"/>
  <c r="Q174" i="46"/>
  <c r="G175" i="46"/>
  <c r="H175" i="46"/>
  <c r="I175" i="46"/>
  <c r="J175" i="46"/>
  <c r="K175" i="46"/>
  <c r="M175" i="46"/>
  <c r="N175" i="46"/>
  <c r="O175" i="46"/>
  <c r="P175" i="46"/>
  <c r="Q175" i="46"/>
  <c r="G176" i="46"/>
  <c r="H176" i="46"/>
  <c r="I176" i="46"/>
  <c r="J176" i="46"/>
  <c r="K176" i="46"/>
  <c r="M176" i="46"/>
  <c r="N176" i="46"/>
  <c r="O176" i="46"/>
  <c r="P176" i="46"/>
  <c r="Q176" i="46"/>
  <c r="G177" i="46"/>
  <c r="H177" i="46"/>
  <c r="I177" i="46"/>
  <c r="J177" i="46"/>
  <c r="K177" i="46"/>
  <c r="M177" i="46"/>
  <c r="N177" i="46"/>
  <c r="O177" i="46"/>
  <c r="P177" i="46"/>
  <c r="Q177" i="46"/>
  <c r="G178" i="46"/>
  <c r="H178" i="46"/>
  <c r="I178" i="46"/>
  <c r="J178" i="46"/>
  <c r="K178" i="46"/>
  <c r="M178" i="46"/>
  <c r="N178" i="46"/>
  <c r="O178" i="46"/>
  <c r="P178" i="46"/>
  <c r="Q178" i="46"/>
  <c r="G179" i="46"/>
  <c r="H179" i="46"/>
  <c r="I179" i="46"/>
  <c r="J179" i="46"/>
  <c r="K179" i="46"/>
  <c r="M179" i="46"/>
  <c r="N179" i="46"/>
  <c r="O179" i="46"/>
  <c r="P179" i="46"/>
  <c r="Q179" i="46"/>
  <c r="G180" i="46"/>
  <c r="H180" i="46"/>
  <c r="I180" i="46"/>
  <c r="J180" i="46"/>
  <c r="K180" i="46"/>
  <c r="M180" i="46"/>
  <c r="N180" i="46"/>
  <c r="O180" i="46"/>
  <c r="P180" i="46"/>
  <c r="Q180" i="46"/>
  <c r="G181" i="46"/>
  <c r="H181" i="46"/>
  <c r="I181" i="46"/>
  <c r="J181" i="46"/>
  <c r="K181" i="46"/>
  <c r="M181" i="46"/>
  <c r="N181" i="46"/>
  <c r="O181" i="46"/>
  <c r="P181" i="46"/>
  <c r="Q181" i="46"/>
  <c r="G182" i="46"/>
  <c r="H182" i="46"/>
  <c r="I182" i="46"/>
  <c r="J182" i="46"/>
  <c r="K182" i="46"/>
  <c r="M182" i="46"/>
  <c r="N182" i="46"/>
  <c r="O182" i="46"/>
  <c r="P182" i="46"/>
  <c r="Q182" i="46"/>
  <c r="G183" i="46"/>
  <c r="H183" i="46"/>
  <c r="I183" i="46"/>
  <c r="J183" i="46"/>
  <c r="K183" i="46"/>
  <c r="M183" i="46"/>
  <c r="N183" i="46"/>
  <c r="O183" i="46"/>
  <c r="P183" i="46"/>
  <c r="Q183" i="46"/>
  <c r="G184" i="46"/>
  <c r="H184" i="46"/>
  <c r="I184" i="46"/>
  <c r="J184" i="46"/>
  <c r="K184" i="46"/>
  <c r="M184" i="46"/>
  <c r="N184" i="46"/>
  <c r="O184" i="46"/>
  <c r="P184" i="46"/>
  <c r="Q184" i="46"/>
  <c r="G185" i="46"/>
  <c r="H185" i="46"/>
  <c r="I185" i="46"/>
  <c r="J185" i="46"/>
  <c r="K185" i="46"/>
  <c r="M185" i="46"/>
  <c r="N185" i="46"/>
  <c r="O185" i="46"/>
  <c r="P185" i="46"/>
  <c r="Q185" i="46"/>
  <c r="G186" i="46"/>
  <c r="H186" i="46"/>
  <c r="I186" i="46"/>
  <c r="J186" i="46"/>
  <c r="K186" i="46"/>
  <c r="M186" i="46"/>
  <c r="N186" i="46"/>
  <c r="O186" i="46"/>
  <c r="P186" i="46"/>
  <c r="Q186" i="46"/>
  <c r="G187" i="46"/>
  <c r="H187" i="46"/>
  <c r="I187" i="46"/>
  <c r="J187" i="46"/>
  <c r="K187" i="46"/>
  <c r="M187" i="46"/>
  <c r="N187" i="46"/>
  <c r="O187" i="46"/>
  <c r="P187" i="46"/>
  <c r="Q187" i="46"/>
  <c r="G188" i="46"/>
  <c r="H188" i="46"/>
  <c r="I188" i="46"/>
  <c r="J188" i="46"/>
  <c r="K188" i="46"/>
  <c r="M188" i="46"/>
  <c r="N188" i="46"/>
  <c r="O188" i="46"/>
  <c r="P188" i="46"/>
  <c r="Q188" i="46"/>
  <c r="G189" i="46"/>
  <c r="H189" i="46"/>
  <c r="I189" i="46"/>
  <c r="J189" i="46"/>
  <c r="K189" i="46"/>
  <c r="M189" i="46"/>
  <c r="N189" i="46"/>
  <c r="O189" i="46"/>
  <c r="P189" i="46"/>
  <c r="Q189" i="46"/>
  <c r="G190" i="46"/>
  <c r="H190" i="46"/>
  <c r="I190" i="46"/>
  <c r="J190" i="46"/>
  <c r="K190" i="46"/>
  <c r="M190" i="46"/>
  <c r="N190" i="46"/>
  <c r="O190" i="46"/>
  <c r="P190" i="46"/>
  <c r="Q190" i="46"/>
  <c r="G191" i="46"/>
  <c r="H191" i="46"/>
  <c r="I191" i="46"/>
  <c r="J191" i="46"/>
  <c r="K191" i="46"/>
  <c r="M191" i="46"/>
  <c r="N191" i="46"/>
  <c r="O191" i="46"/>
  <c r="P191" i="46"/>
  <c r="Q191" i="46"/>
  <c r="G192" i="46"/>
  <c r="H192" i="46"/>
  <c r="I192" i="46"/>
  <c r="J192" i="46"/>
  <c r="K192" i="46"/>
  <c r="M192" i="46"/>
  <c r="N192" i="46"/>
  <c r="O192" i="46"/>
  <c r="P192" i="46"/>
  <c r="Q192" i="46"/>
  <c r="G193" i="46"/>
  <c r="H193" i="46"/>
  <c r="I193" i="46"/>
  <c r="J193" i="46"/>
  <c r="K193" i="46"/>
  <c r="M193" i="46"/>
  <c r="N193" i="46"/>
  <c r="O193" i="46"/>
  <c r="P193" i="46"/>
  <c r="Q193" i="46"/>
  <c r="G194" i="46"/>
  <c r="H194" i="46"/>
  <c r="I194" i="46"/>
  <c r="J194" i="46"/>
  <c r="K194" i="46"/>
  <c r="M194" i="46"/>
  <c r="N194" i="46"/>
  <c r="O194" i="46"/>
  <c r="P194" i="46"/>
  <c r="Q194" i="46"/>
  <c r="G195" i="46"/>
  <c r="H195" i="46"/>
  <c r="I195" i="46"/>
  <c r="J195" i="46"/>
  <c r="K195" i="46"/>
  <c r="M195" i="46"/>
  <c r="N195" i="46"/>
  <c r="O195" i="46"/>
  <c r="P195" i="46"/>
  <c r="Q195" i="46"/>
  <c r="G196" i="46"/>
  <c r="H196" i="46"/>
  <c r="I196" i="46"/>
  <c r="J196" i="46"/>
  <c r="K196" i="46"/>
  <c r="M196" i="46"/>
  <c r="N196" i="46"/>
  <c r="O196" i="46"/>
  <c r="P196" i="46"/>
  <c r="Q196" i="46"/>
  <c r="G197" i="46"/>
  <c r="H197" i="46"/>
  <c r="I197" i="46"/>
  <c r="J197" i="46"/>
  <c r="K197" i="46"/>
  <c r="M197" i="46"/>
  <c r="N197" i="46"/>
  <c r="O197" i="46"/>
  <c r="P197" i="46"/>
  <c r="Q197" i="46"/>
  <c r="Q158" i="46"/>
  <c r="P158" i="46"/>
  <c r="O158" i="46"/>
  <c r="N158" i="46"/>
  <c r="M158" i="46"/>
  <c r="K158" i="46"/>
  <c r="J158" i="46"/>
  <c r="I158" i="46"/>
  <c r="H158" i="46"/>
  <c r="G158" i="46"/>
  <c r="D163" i="43"/>
  <c r="E163" i="43"/>
  <c r="D164" i="43"/>
  <c r="E164" i="43"/>
  <c r="D165" i="43"/>
  <c r="E165" i="43"/>
  <c r="D166" i="43"/>
  <c r="E166" i="43"/>
  <c r="D167" i="43"/>
  <c r="E167" i="43"/>
  <c r="D168" i="43"/>
  <c r="E168" i="43"/>
  <c r="D169" i="43"/>
  <c r="E169" i="43"/>
  <c r="D170" i="43"/>
  <c r="E170" i="43"/>
  <c r="D171" i="43"/>
  <c r="E171" i="43"/>
  <c r="D172" i="43"/>
  <c r="E172" i="43"/>
  <c r="D173" i="43"/>
  <c r="E173" i="43"/>
  <c r="D174" i="43"/>
  <c r="E174" i="43"/>
  <c r="D175" i="43"/>
  <c r="E175" i="43"/>
  <c r="D176" i="43"/>
  <c r="E176" i="43"/>
  <c r="D177" i="43"/>
  <c r="E177" i="43"/>
  <c r="D178" i="43"/>
  <c r="E178" i="43"/>
  <c r="D179" i="43"/>
  <c r="E179" i="43"/>
  <c r="D180" i="43"/>
  <c r="E180" i="43"/>
  <c r="D181" i="43"/>
  <c r="E181" i="43"/>
  <c r="D182" i="43"/>
  <c r="E182" i="43"/>
  <c r="D183" i="43"/>
  <c r="E183" i="43"/>
  <c r="D184" i="43"/>
  <c r="E184" i="43"/>
  <c r="D185" i="43"/>
  <c r="E185" i="43"/>
  <c r="D186" i="43"/>
  <c r="E186" i="43"/>
  <c r="D187" i="43"/>
  <c r="E187" i="43"/>
  <c r="D188" i="43"/>
  <c r="E188" i="43"/>
  <c r="D189" i="43"/>
  <c r="E189" i="43"/>
  <c r="D190" i="43"/>
  <c r="E190" i="43"/>
  <c r="D191" i="43"/>
  <c r="E191" i="43"/>
  <c r="D192" i="43"/>
  <c r="E192" i="43"/>
  <c r="D193" i="43"/>
  <c r="E193" i="43"/>
  <c r="D194" i="43"/>
  <c r="E194" i="43"/>
  <c r="D195" i="43"/>
  <c r="E195" i="43"/>
  <c r="D196" i="43"/>
  <c r="E196" i="43"/>
  <c r="D197" i="43"/>
  <c r="E197" i="43"/>
  <c r="D198" i="43"/>
  <c r="E198" i="43"/>
  <c r="D199" i="43"/>
  <c r="E199" i="43"/>
  <c r="D200" i="43"/>
  <c r="E200" i="43"/>
  <c r="D201" i="43"/>
  <c r="E201" i="43"/>
  <c r="D202" i="43"/>
  <c r="E202" i="43"/>
  <c r="E164" i="40"/>
  <c r="F164" i="40"/>
  <c r="G164" i="40"/>
  <c r="H164" i="40"/>
  <c r="I164" i="40"/>
  <c r="C164" i="40" s="1"/>
  <c r="J164" i="40"/>
  <c r="K164" i="40"/>
  <c r="L164" i="40"/>
  <c r="M164" i="40"/>
  <c r="N164" i="40"/>
  <c r="O164" i="40"/>
  <c r="P164" i="40"/>
  <c r="Q164" i="40"/>
  <c r="R164" i="40"/>
  <c r="S164" i="40"/>
  <c r="T164" i="40"/>
  <c r="U164" i="40"/>
  <c r="V164" i="40"/>
  <c r="W164" i="40"/>
  <c r="E165" i="40"/>
  <c r="F165" i="40"/>
  <c r="G165" i="40"/>
  <c r="H165" i="40"/>
  <c r="I165" i="40"/>
  <c r="J165" i="40"/>
  <c r="K165" i="40"/>
  <c r="L165" i="40"/>
  <c r="M165" i="40"/>
  <c r="N165" i="40"/>
  <c r="O165" i="40"/>
  <c r="C165" i="40" s="1"/>
  <c r="P165" i="40"/>
  <c r="Q165" i="40"/>
  <c r="R165" i="40"/>
  <c r="S165" i="40"/>
  <c r="T165" i="40"/>
  <c r="U165" i="40"/>
  <c r="V165" i="40"/>
  <c r="W165" i="40"/>
  <c r="E166" i="40"/>
  <c r="F166" i="40"/>
  <c r="G166" i="40"/>
  <c r="H166" i="40"/>
  <c r="C166" i="40" s="1"/>
  <c r="I166" i="40"/>
  <c r="J166" i="40"/>
  <c r="K166" i="40"/>
  <c r="L166" i="40"/>
  <c r="M166" i="40"/>
  <c r="N166" i="40"/>
  <c r="O166" i="40"/>
  <c r="P166" i="40"/>
  <c r="Q166" i="40"/>
  <c r="R166" i="40"/>
  <c r="S166" i="40"/>
  <c r="T166" i="40"/>
  <c r="U166" i="40"/>
  <c r="V166" i="40"/>
  <c r="W166" i="40"/>
  <c r="E167" i="40"/>
  <c r="F167" i="40"/>
  <c r="G167" i="40"/>
  <c r="H167" i="40"/>
  <c r="I167" i="40"/>
  <c r="J167" i="40"/>
  <c r="K167" i="40"/>
  <c r="L167" i="40"/>
  <c r="M167" i="40"/>
  <c r="C167" i="40" s="1"/>
  <c r="N167" i="40"/>
  <c r="O167" i="40"/>
  <c r="P167" i="40"/>
  <c r="Q167" i="40"/>
  <c r="R167" i="40"/>
  <c r="S167" i="40"/>
  <c r="T167" i="40"/>
  <c r="U167" i="40"/>
  <c r="V167" i="40"/>
  <c r="W167" i="40"/>
  <c r="E168" i="40"/>
  <c r="F168" i="40"/>
  <c r="C168" i="40" s="1"/>
  <c r="G168" i="40"/>
  <c r="H168" i="40"/>
  <c r="I168" i="40"/>
  <c r="J168" i="40"/>
  <c r="K168" i="40"/>
  <c r="L168" i="40"/>
  <c r="M168" i="40"/>
  <c r="N168" i="40"/>
  <c r="O168" i="40"/>
  <c r="P168" i="40"/>
  <c r="Q168" i="40"/>
  <c r="R168" i="40"/>
  <c r="S168" i="40"/>
  <c r="T168" i="40"/>
  <c r="U168" i="40"/>
  <c r="V168" i="40"/>
  <c r="W168" i="40"/>
  <c r="E169" i="40"/>
  <c r="F169" i="40"/>
  <c r="C169" i="40" s="1"/>
  <c r="G169" i="40"/>
  <c r="H169" i="40"/>
  <c r="I169" i="40"/>
  <c r="J169" i="40"/>
  <c r="K169" i="40"/>
  <c r="L169" i="40"/>
  <c r="M169" i="40"/>
  <c r="N169" i="40"/>
  <c r="O169" i="40"/>
  <c r="P169" i="40"/>
  <c r="Q169" i="40"/>
  <c r="R169" i="40"/>
  <c r="S169" i="40"/>
  <c r="T169" i="40"/>
  <c r="U169" i="40"/>
  <c r="V169" i="40"/>
  <c r="W169" i="40"/>
  <c r="E170" i="40"/>
  <c r="F170" i="40"/>
  <c r="G170" i="40"/>
  <c r="H170" i="40"/>
  <c r="I170" i="40"/>
  <c r="J170" i="40"/>
  <c r="K170" i="40"/>
  <c r="L170" i="40"/>
  <c r="M170" i="40"/>
  <c r="N170" i="40"/>
  <c r="O170" i="40"/>
  <c r="P170" i="40"/>
  <c r="C170" i="40" s="1"/>
  <c r="Q170" i="40"/>
  <c r="R170" i="40"/>
  <c r="S170" i="40"/>
  <c r="T170" i="40"/>
  <c r="U170" i="40"/>
  <c r="V170" i="40"/>
  <c r="W170" i="40"/>
  <c r="E171" i="40"/>
  <c r="F171" i="40"/>
  <c r="G171" i="40"/>
  <c r="H171" i="40"/>
  <c r="I171" i="40"/>
  <c r="C171" i="40" s="1"/>
  <c r="J171" i="40"/>
  <c r="K171" i="40"/>
  <c r="L171" i="40"/>
  <c r="M171" i="40"/>
  <c r="N171" i="40"/>
  <c r="O171" i="40"/>
  <c r="P171" i="40"/>
  <c r="Q171" i="40"/>
  <c r="R171" i="40"/>
  <c r="S171" i="40"/>
  <c r="T171" i="40"/>
  <c r="U171" i="40"/>
  <c r="V171" i="40"/>
  <c r="W171" i="40"/>
  <c r="E172" i="40"/>
  <c r="F172" i="40"/>
  <c r="G172" i="40"/>
  <c r="H172" i="40"/>
  <c r="I172" i="40"/>
  <c r="J172" i="40"/>
  <c r="K172" i="40"/>
  <c r="L172" i="40"/>
  <c r="M172" i="40"/>
  <c r="N172" i="40"/>
  <c r="C172" i="40" s="1"/>
  <c r="O172" i="40"/>
  <c r="P172" i="40"/>
  <c r="Q172" i="40"/>
  <c r="R172" i="40"/>
  <c r="S172" i="40"/>
  <c r="T172" i="40"/>
  <c r="U172" i="40"/>
  <c r="V172" i="40"/>
  <c r="W172" i="40"/>
  <c r="E173" i="40"/>
  <c r="F173" i="40"/>
  <c r="G173" i="40"/>
  <c r="H173" i="40"/>
  <c r="I173" i="40"/>
  <c r="J173" i="40"/>
  <c r="K173" i="40"/>
  <c r="L173" i="40"/>
  <c r="M173" i="40"/>
  <c r="N173" i="40"/>
  <c r="O173" i="40"/>
  <c r="P173" i="40"/>
  <c r="Q173" i="40"/>
  <c r="R173" i="40"/>
  <c r="S173" i="40"/>
  <c r="T173" i="40"/>
  <c r="U173" i="40"/>
  <c r="V173" i="40"/>
  <c r="W173" i="40"/>
  <c r="E174" i="40"/>
  <c r="F174" i="40"/>
  <c r="G174" i="40"/>
  <c r="H174" i="40"/>
  <c r="I174" i="40"/>
  <c r="J174" i="40"/>
  <c r="K174" i="40"/>
  <c r="L174" i="40"/>
  <c r="M174" i="40"/>
  <c r="N174" i="40"/>
  <c r="O174" i="40"/>
  <c r="P174" i="40"/>
  <c r="Q174" i="40"/>
  <c r="R174" i="40"/>
  <c r="S174" i="40"/>
  <c r="T174" i="40"/>
  <c r="U174" i="40"/>
  <c r="V174" i="40"/>
  <c r="W174" i="40"/>
  <c r="E175" i="40"/>
  <c r="C175" i="40" s="1"/>
  <c r="F175" i="40"/>
  <c r="G175" i="40"/>
  <c r="H175" i="40"/>
  <c r="I175" i="40"/>
  <c r="J175" i="40"/>
  <c r="K175" i="40"/>
  <c r="L175" i="40"/>
  <c r="M175" i="40"/>
  <c r="N175" i="40"/>
  <c r="O175" i="40"/>
  <c r="P175" i="40"/>
  <c r="Q175" i="40"/>
  <c r="R175" i="40"/>
  <c r="S175" i="40"/>
  <c r="T175" i="40"/>
  <c r="U175" i="40"/>
  <c r="V175" i="40"/>
  <c r="W175" i="40"/>
  <c r="E176" i="40"/>
  <c r="C176" i="40" s="1"/>
  <c r="F176" i="40"/>
  <c r="G176" i="40"/>
  <c r="H176" i="40"/>
  <c r="I176" i="40"/>
  <c r="J176" i="40"/>
  <c r="K176" i="40"/>
  <c r="L176" i="40"/>
  <c r="M176" i="40"/>
  <c r="N176" i="40"/>
  <c r="O176" i="40"/>
  <c r="P176" i="40"/>
  <c r="Q176" i="40"/>
  <c r="R176" i="40"/>
  <c r="S176" i="40"/>
  <c r="T176" i="40"/>
  <c r="U176" i="40"/>
  <c r="V176" i="40"/>
  <c r="W176" i="40"/>
  <c r="E177" i="40"/>
  <c r="F177" i="40"/>
  <c r="G177" i="40"/>
  <c r="H177" i="40"/>
  <c r="I177" i="40"/>
  <c r="J177" i="40"/>
  <c r="K177" i="40"/>
  <c r="L177" i="40"/>
  <c r="M177" i="40"/>
  <c r="N177" i="40"/>
  <c r="O177" i="40"/>
  <c r="C177" i="40" s="1"/>
  <c r="P177" i="40"/>
  <c r="Q177" i="40"/>
  <c r="R177" i="40"/>
  <c r="S177" i="40"/>
  <c r="T177" i="40"/>
  <c r="U177" i="40"/>
  <c r="V177" i="40"/>
  <c r="W177" i="40"/>
  <c r="E178" i="40"/>
  <c r="F178" i="40"/>
  <c r="G178" i="40"/>
  <c r="H178" i="40"/>
  <c r="C178" i="40" s="1"/>
  <c r="I178" i="40"/>
  <c r="J178" i="40"/>
  <c r="K178" i="40"/>
  <c r="L178" i="40"/>
  <c r="M178" i="40"/>
  <c r="N178" i="40"/>
  <c r="O178" i="40"/>
  <c r="P178" i="40"/>
  <c r="Q178" i="40"/>
  <c r="R178" i="40"/>
  <c r="S178" i="40"/>
  <c r="T178" i="40"/>
  <c r="U178" i="40"/>
  <c r="V178" i="40"/>
  <c r="W178" i="40"/>
  <c r="E179" i="40"/>
  <c r="F179" i="40"/>
  <c r="G179" i="40"/>
  <c r="H179" i="40"/>
  <c r="I179" i="40"/>
  <c r="J179" i="40"/>
  <c r="K179" i="40"/>
  <c r="L179" i="40"/>
  <c r="M179" i="40"/>
  <c r="C179" i="40" s="1"/>
  <c r="N179" i="40"/>
  <c r="O179" i="40"/>
  <c r="P179" i="40"/>
  <c r="Q179" i="40"/>
  <c r="R179" i="40"/>
  <c r="S179" i="40"/>
  <c r="T179" i="40"/>
  <c r="U179" i="40"/>
  <c r="V179" i="40"/>
  <c r="W179" i="40"/>
  <c r="E180" i="40"/>
  <c r="F180" i="40"/>
  <c r="C180" i="40" s="1"/>
  <c r="G180" i="40"/>
  <c r="H180" i="40"/>
  <c r="I180" i="40"/>
  <c r="J180" i="40"/>
  <c r="K180" i="40"/>
  <c r="L180" i="40"/>
  <c r="M180" i="40"/>
  <c r="N180" i="40"/>
  <c r="O180" i="40"/>
  <c r="P180" i="40"/>
  <c r="Q180" i="40"/>
  <c r="R180" i="40"/>
  <c r="S180" i="40"/>
  <c r="T180" i="40"/>
  <c r="U180" i="40"/>
  <c r="V180" i="40"/>
  <c r="W180" i="40"/>
  <c r="E181" i="40"/>
  <c r="F181" i="40"/>
  <c r="C181" i="40" s="1"/>
  <c r="G181" i="40"/>
  <c r="H181" i="40"/>
  <c r="I181" i="40"/>
  <c r="J181" i="40"/>
  <c r="K181" i="40"/>
  <c r="L181" i="40"/>
  <c r="M181" i="40"/>
  <c r="N181" i="40"/>
  <c r="O181" i="40"/>
  <c r="P181" i="40"/>
  <c r="Q181" i="40"/>
  <c r="R181" i="40"/>
  <c r="S181" i="40"/>
  <c r="T181" i="40"/>
  <c r="U181" i="40"/>
  <c r="V181" i="40"/>
  <c r="W181" i="40"/>
  <c r="E182" i="40"/>
  <c r="F182" i="40"/>
  <c r="G182" i="40"/>
  <c r="H182" i="40"/>
  <c r="I182" i="40"/>
  <c r="J182" i="40"/>
  <c r="K182" i="40"/>
  <c r="L182" i="40"/>
  <c r="M182" i="40"/>
  <c r="N182" i="40"/>
  <c r="O182" i="40"/>
  <c r="P182" i="40"/>
  <c r="C182" i="40" s="1"/>
  <c r="Q182" i="40"/>
  <c r="R182" i="40"/>
  <c r="S182" i="40"/>
  <c r="T182" i="40"/>
  <c r="U182" i="40"/>
  <c r="V182" i="40"/>
  <c r="W182" i="40"/>
  <c r="E183" i="40"/>
  <c r="F183" i="40"/>
  <c r="G183" i="40"/>
  <c r="H183" i="40"/>
  <c r="I183" i="40"/>
  <c r="C183" i="40" s="1"/>
  <c r="J183" i="40"/>
  <c r="K183" i="40"/>
  <c r="L183" i="40"/>
  <c r="M183" i="40"/>
  <c r="N183" i="40"/>
  <c r="O183" i="40"/>
  <c r="P183" i="40"/>
  <c r="Q183" i="40"/>
  <c r="R183" i="40"/>
  <c r="S183" i="40"/>
  <c r="T183" i="40"/>
  <c r="U183" i="40"/>
  <c r="V183" i="40"/>
  <c r="W183" i="40"/>
  <c r="E184" i="40"/>
  <c r="F184" i="40"/>
  <c r="G184" i="40"/>
  <c r="H184" i="40"/>
  <c r="I184" i="40"/>
  <c r="J184" i="40"/>
  <c r="K184" i="40"/>
  <c r="L184" i="40"/>
  <c r="M184" i="40"/>
  <c r="N184" i="40"/>
  <c r="C184" i="40" s="1"/>
  <c r="O184" i="40"/>
  <c r="P184" i="40"/>
  <c r="Q184" i="40"/>
  <c r="R184" i="40"/>
  <c r="S184" i="40"/>
  <c r="T184" i="40"/>
  <c r="U184" i="40"/>
  <c r="V184" i="40"/>
  <c r="W184" i="40"/>
  <c r="E185" i="40"/>
  <c r="F185" i="40"/>
  <c r="G185" i="40"/>
  <c r="H185" i="40"/>
  <c r="I185" i="40"/>
  <c r="J185" i="40"/>
  <c r="K185" i="40"/>
  <c r="L185" i="40"/>
  <c r="M185" i="40"/>
  <c r="N185" i="40"/>
  <c r="O185" i="40"/>
  <c r="P185" i="40"/>
  <c r="Q185" i="40"/>
  <c r="R185" i="40"/>
  <c r="S185" i="40"/>
  <c r="T185" i="40"/>
  <c r="U185" i="40"/>
  <c r="V185" i="40"/>
  <c r="W185" i="40"/>
  <c r="E186" i="40"/>
  <c r="F186" i="40"/>
  <c r="G186" i="40"/>
  <c r="H186" i="40"/>
  <c r="I186" i="40"/>
  <c r="J186" i="40"/>
  <c r="K186" i="40"/>
  <c r="L186" i="40"/>
  <c r="M186" i="40"/>
  <c r="N186" i="40"/>
  <c r="O186" i="40"/>
  <c r="P186" i="40"/>
  <c r="Q186" i="40"/>
  <c r="R186" i="40"/>
  <c r="S186" i="40"/>
  <c r="T186" i="40"/>
  <c r="U186" i="40"/>
  <c r="V186" i="40"/>
  <c r="W186" i="40"/>
  <c r="E187" i="40"/>
  <c r="C187" i="40" s="1"/>
  <c r="F187" i="40"/>
  <c r="G187" i="40"/>
  <c r="H187" i="40"/>
  <c r="I187" i="40"/>
  <c r="J187" i="40"/>
  <c r="K187" i="40"/>
  <c r="L187" i="40"/>
  <c r="M187" i="40"/>
  <c r="N187" i="40"/>
  <c r="O187" i="40"/>
  <c r="P187" i="40"/>
  <c r="Q187" i="40"/>
  <c r="R187" i="40"/>
  <c r="S187" i="40"/>
  <c r="T187" i="40"/>
  <c r="U187" i="40"/>
  <c r="V187" i="40"/>
  <c r="W187" i="40"/>
  <c r="E188" i="40"/>
  <c r="C188" i="40" s="1"/>
  <c r="F188" i="40"/>
  <c r="G188" i="40"/>
  <c r="H188" i="40"/>
  <c r="I188" i="40"/>
  <c r="J188" i="40"/>
  <c r="K188" i="40"/>
  <c r="L188" i="40"/>
  <c r="M188" i="40"/>
  <c r="N188" i="40"/>
  <c r="O188" i="40"/>
  <c r="P188" i="40"/>
  <c r="Q188" i="40"/>
  <c r="R188" i="40"/>
  <c r="S188" i="40"/>
  <c r="T188" i="40"/>
  <c r="U188" i="40"/>
  <c r="V188" i="40"/>
  <c r="W188" i="40"/>
  <c r="E189" i="40"/>
  <c r="F189" i="40"/>
  <c r="G189" i="40"/>
  <c r="H189" i="40"/>
  <c r="I189" i="40"/>
  <c r="J189" i="40"/>
  <c r="K189" i="40"/>
  <c r="L189" i="40"/>
  <c r="M189" i="40"/>
  <c r="N189" i="40"/>
  <c r="O189" i="40"/>
  <c r="C189" i="40" s="1"/>
  <c r="P189" i="40"/>
  <c r="Q189" i="40"/>
  <c r="R189" i="40"/>
  <c r="S189" i="40"/>
  <c r="T189" i="40"/>
  <c r="U189" i="40"/>
  <c r="V189" i="40"/>
  <c r="W189" i="40"/>
  <c r="E190" i="40"/>
  <c r="F190" i="40"/>
  <c r="G190" i="40"/>
  <c r="H190" i="40"/>
  <c r="C190" i="40" s="1"/>
  <c r="I190" i="40"/>
  <c r="J190" i="40"/>
  <c r="K190" i="40"/>
  <c r="L190" i="40"/>
  <c r="M190" i="40"/>
  <c r="N190" i="40"/>
  <c r="O190" i="40"/>
  <c r="P190" i="40"/>
  <c r="Q190" i="40"/>
  <c r="R190" i="40"/>
  <c r="S190" i="40"/>
  <c r="T190" i="40"/>
  <c r="U190" i="40"/>
  <c r="V190" i="40"/>
  <c r="W190" i="40"/>
  <c r="E191" i="40"/>
  <c r="F191" i="40"/>
  <c r="G191" i="40"/>
  <c r="H191" i="40"/>
  <c r="I191" i="40"/>
  <c r="J191" i="40"/>
  <c r="K191" i="40"/>
  <c r="L191" i="40"/>
  <c r="M191" i="40"/>
  <c r="C191" i="40" s="1"/>
  <c r="N191" i="40"/>
  <c r="O191" i="40"/>
  <c r="P191" i="40"/>
  <c r="Q191" i="40"/>
  <c r="R191" i="40"/>
  <c r="S191" i="40"/>
  <c r="T191" i="40"/>
  <c r="U191" i="40"/>
  <c r="V191" i="40"/>
  <c r="W191" i="40"/>
  <c r="E192" i="40"/>
  <c r="F192" i="40"/>
  <c r="C192" i="40" s="1"/>
  <c r="G192" i="40"/>
  <c r="H192" i="40"/>
  <c r="I192" i="40"/>
  <c r="J192" i="40"/>
  <c r="K192" i="40"/>
  <c r="L192" i="40"/>
  <c r="M192" i="40"/>
  <c r="N192" i="40"/>
  <c r="O192" i="40"/>
  <c r="P192" i="40"/>
  <c r="Q192" i="40"/>
  <c r="R192" i="40"/>
  <c r="S192" i="40"/>
  <c r="T192" i="40"/>
  <c r="U192" i="40"/>
  <c r="V192" i="40"/>
  <c r="W192" i="40"/>
  <c r="E193" i="40"/>
  <c r="F193" i="40"/>
  <c r="C193" i="40" s="1"/>
  <c r="G193" i="40"/>
  <c r="H193" i="40"/>
  <c r="I193" i="40"/>
  <c r="J193" i="40"/>
  <c r="K193" i="40"/>
  <c r="L193" i="40"/>
  <c r="M193" i="40"/>
  <c r="N193" i="40"/>
  <c r="O193" i="40"/>
  <c r="P193" i="40"/>
  <c r="Q193" i="40"/>
  <c r="R193" i="40"/>
  <c r="S193" i="40"/>
  <c r="T193" i="40"/>
  <c r="U193" i="40"/>
  <c r="V193" i="40"/>
  <c r="W193" i="40"/>
  <c r="E194" i="40"/>
  <c r="F194" i="40"/>
  <c r="G194" i="40"/>
  <c r="H194" i="40"/>
  <c r="I194" i="40"/>
  <c r="J194" i="40"/>
  <c r="K194" i="40"/>
  <c r="L194" i="40"/>
  <c r="M194" i="40"/>
  <c r="N194" i="40"/>
  <c r="O194" i="40"/>
  <c r="P194" i="40"/>
  <c r="C194" i="40" s="1"/>
  <c r="Q194" i="40"/>
  <c r="R194" i="40"/>
  <c r="S194" i="40"/>
  <c r="T194" i="40"/>
  <c r="U194" i="40"/>
  <c r="V194" i="40"/>
  <c r="W194" i="40"/>
  <c r="E195" i="40"/>
  <c r="F195" i="40"/>
  <c r="G195" i="40"/>
  <c r="H195" i="40"/>
  <c r="I195" i="40"/>
  <c r="C195" i="40" s="1"/>
  <c r="J195" i="40"/>
  <c r="K195" i="40"/>
  <c r="L195" i="40"/>
  <c r="M195" i="40"/>
  <c r="N195" i="40"/>
  <c r="O195" i="40"/>
  <c r="P195" i="40"/>
  <c r="Q195" i="40"/>
  <c r="R195" i="40"/>
  <c r="S195" i="40"/>
  <c r="T195" i="40"/>
  <c r="U195" i="40"/>
  <c r="V195" i="40"/>
  <c r="W195" i="40"/>
  <c r="E196" i="40"/>
  <c r="F196" i="40"/>
  <c r="G196" i="40"/>
  <c r="H196" i="40"/>
  <c r="I196" i="40"/>
  <c r="J196" i="40"/>
  <c r="K196" i="40"/>
  <c r="L196" i="40"/>
  <c r="M196" i="40"/>
  <c r="N196" i="40"/>
  <c r="C196" i="40" s="1"/>
  <c r="O196" i="40"/>
  <c r="P196" i="40"/>
  <c r="Q196" i="40"/>
  <c r="R196" i="40"/>
  <c r="S196" i="40"/>
  <c r="T196" i="40"/>
  <c r="U196" i="40"/>
  <c r="V196" i="40"/>
  <c r="W196" i="40"/>
  <c r="E197" i="40"/>
  <c r="F197" i="40"/>
  <c r="G197" i="40"/>
  <c r="H197" i="40"/>
  <c r="I197" i="40"/>
  <c r="J197" i="40"/>
  <c r="K197" i="40"/>
  <c r="L197" i="40"/>
  <c r="M197" i="40"/>
  <c r="N197" i="40"/>
  <c r="O197" i="40"/>
  <c r="P197" i="40"/>
  <c r="Q197" i="40"/>
  <c r="R197" i="40"/>
  <c r="S197" i="40"/>
  <c r="T197" i="40"/>
  <c r="U197" i="40"/>
  <c r="V197" i="40"/>
  <c r="W197" i="40"/>
  <c r="E198" i="40"/>
  <c r="F198" i="40"/>
  <c r="G198" i="40"/>
  <c r="H198" i="40"/>
  <c r="I198" i="40"/>
  <c r="J198" i="40"/>
  <c r="K198" i="40"/>
  <c r="L198" i="40"/>
  <c r="M198" i="40"/>
  <c r="N198" i="40"/>
  <c r="O198" i="40"/>
  <c r="P198" i="40"/>
  <c r="Q198" i="40"/>
  <c r="R198" i="40"/>
  <c r="S198" i="40"/>
  <c r="T198" i="40"/>
  <c r="U198" i="40"/>
  <c r="V198" i="40"/>
  <c r="W198" i="40"/>
  <c r="E199" i="40"/>
  <c r="C199" i="40" s="1"/>
  <c r="F199" i="40"/>
  <c r="G199" i="40"/>
  <c r="H199" i="40"/>
  <c r="I199" i="40"/>
  <c r="J199" i="40"/>
  <c r="K199" i="40"/>
  <c r="L199" i="40"/>
  <c r="M199" i="40"/>
  <c r="N199" i="40"/>
  <c r="O199" i="40"/>
  <c r="P199" i="40"/>
  <c r="Q199" i="40"/>
  <c r="R199" i="40"/>
  <c r="S199" i="40"/>
  <c r="T199" i="40"/>
  <c r="U199" i="40"/>
  <c r="V199" i="40"/>
  <c r="W199" i="40"/>
  <c r="E200" i="40"/>
  <c r="C200" i="40" s="1"/>
  <c r="F200" i="40"/>
  <c r="G200" i="40"/>
  <c r="H200" i="40"/>
  <c r="I200" i="40"/>
  <c r="J200" i="40"/>
  <c r="K200" i="40"/>
  <c r="L200" i="40"/>
  <c r="M200" i="40"/>
  <c r="N200" i="40"/>
  <c r="O200" i="40"/>
  <c r="P200" i="40"/>
  <c r="Q200" i="40"/>
  <c r="R200" i="40"/>
  <c r="S200" i="40"/>
  <c r="T200" i="40"/>
  <c r="U200" i="40"/>
  <c r="V200" i="40"/>
  <c r="W200" i="40"/>
  <c r="E201" i="40"/>
  <c r="F201" i="40"/>
  <c r="G201" i="40"/>
  <c r="H201" i="40"/>
  <c r="I201" i="40"/>
  <c r="J201" i="40"/>
  <c r="K201" i="40"/>
  <c r="L201" i="40"/>
  <c r="M201" i="40"/>
  <c r="N201" i="40"/>
  <c r="O201" i="40"/>
  <c r="P201" i="40"/>
  <c r="Q201" i="40"/>
  <c r="R201" i="40"/>
  <c r="S201" i="40"/>
  <c r="T201" i="40"/>
  <c r="U201" i="40"/>
  <c r="V201" i="40"/>
  <c r="W201" i="40"/>
  <c r="E202" i="40"/>
  <c r="F202" i="40"/>
  <c r="G202" i="40"/>
  <c r="H202" i="40"/>
  <c r="C202" i="40" s="1"/>
  <c r="I202" i="40"/>
  <c r="J202" i="40"/>
  <c r="K202" i="40"/>
  <c r="L202" i="40"/>
  <c r="M202" i="40"/>
  <c r="N202" i="40"/>
  <c r="O202" i="40"/>
  <c r="P202" i="40"/>
  <c r="Q202" i="40"/>
  <c r="R202" i="40"/>
  <c r="S202" i="40"/>
  <c r="T202" i="40"/>
  <c r="U202" i="40"/>
  <c r="V202" i="40"/>
  <c r="W202" i="40"/>
  <c r="E203" i="40"/>
  <c r="F203" i="40"/>
  <c r="G203" i="40"/>
  <c r="H203" i="40"/>
  <c r="I203" i="40"/>
  <c r="J203" i="40"/>
  <c r="K203" i="40"/>
  <c r="L203" i="40"/>
  <c r="M203" i="40"/>
  <c r="C203" i="40" s="1"/>
  <c r="N203" i="40"/>
  <c r="O203" i="40"/>
  <c r="P203" i="40"/>
  <c r="Q203" i="40"/>
  <c r="R203" i="40"/>
  <c r="S203" i="40"/>
  <c r="T203" i="40"/>
  <c r="U203" i="40"/>
  <c r="V203" i="40"/>
  <c r="W203" i="40"/>
  <c r="A169" i="23"/>
  <c r="A244" i="22" s="1"/>
  <c r="B169" i="23"/>
  <c r="B244" i="22" s="1"/>
  <c r="C169" i="23"/>
  <c r="C244" i="22"/>
  <c r="D169" i="23"/>
  <c r="D244" i="22" s="1"/>
  <c r="E169" i="23"/>
  <c r="E244" i="22"/>
  <c r="F169" i="23"/>
  <c r="F244" i="22" s="1"/>
  <c r="G169" i="23"/>
  <c r="G244" i="22"/>
  <c r="H169" i="23"/>
  <c r="H244" i="22"/>
  <c r="I169" i="23"/>
  <c r="I244" i="22"/>
  <c r="J169" i="23"/>
  <c r="J244" i="22" s="1"/>
  <c r="K169" i="23"/>
  <c r="K244" i="22"/>
  <c r="L169" i="23"/>
  <c r="L244" i="22" s="1"/>
  <c r="M169" i="23"/>
  <c r="M244" i="22"/>
  <c r="N169" i="23"/>
  <c r="N244" i="22" s="1"/>
  <c r="O169" i="23"/>
  <c r="O244" i="22" s="1"/>
  <c r="W169" i="23"/>
  <c r="A170" i="23"/>
  <c r="A245" i="22" s="1"/>
  <c r="B170" i="23"/>
  <c r="B245" i="22" s="1"/>
  <c r="C170" i="23"/>
  <c r="C245" i="22" s="1"/>
  <c r="D170" i="23"/>
  <c r="D245" i="22" s="1"/>
  <c r="E170" i="23"/>
  <c r="E245" i="22" s="1"/>
  <c r="E246" i="22" s="1"/>
  <c r="F84" i="18" s="1"/>
  <c r="F170" i="23"/>
  <c r="F245" i="22" s="1"/>
  <c r="G170" i="23"/>
  <c r="G245" i="22" s="1"/>
  <c r="H170" i="23"/>
  <c r="H245" i="22"/>
  <c r="I170" i="23"/>
  <c r="I245" i="22" s="1"/>
  <c r="I246" i="22" s="1"/>
  <c r="J84" i="18" s="1"/>
  <c r="J170" i="23"/>
  <c r="J245" i="22"/>
  <c r="K170" i="23"/>
  <c r="K245" i="22" s="1"/>
  <c r="L170" i="23"/>
  <c r="L245" i="22" s="1"/>
  <c r="M170" i="23"/>
  <c r="M245" i="22"/>
  <c r="N170" i="23"/>
  <c r="N245" i="22" s="1"/>
  <c r="O170" i="23"/>
  <c r="O245" i="22" s="1"/>
  <c r="W170" i="23"/>
  <c r="A171" i="23"/>
  <c r="A247" i="22" s="1"/>
  <c r="B171" i="23"/>
  <c r="B247" i="22" s="1"/>
  <c r="C171" i="23"/>
  <c r="C247" i="22" s="1"/>
  <c r="D171" i="23"/>
  <c r="D247" i="22" s="1"/>
  <c r="E171" i="23"/>
  <c r="E247" i="22" s="1"/>
  <c r="F171" i="23"/>
  <c r="F247" i="22" s="1"/>
  <c r="G171" i="23"/>
  <c r="G247" i="22" s="1"/>
  <c r="H171" i="23"/>
  <c r="H247" i="22" s="1"/>
  <c r="I171" i="23"/>
  <c r="I247" i="22" s="1"/>
  <c r="J171" i="23"/>
  <c r="J247" i="22" s="1"/>
  <c r="K171" i="23"/>
  <c r="K247" i="22" s="1"/>
  <c r="L171" i="23"/>
  <c r="L247" i="22"/>
  <c r="M171" i="23"/>
  <c r="M247" i="22" s="1"/>
  <c r="N171" i="23"/>
  <c r="N247" i="22"/>
  <c r="O171" i="23"/>
  <c r="O247" i="22" s="1"/>
  <c r="W171" i="23"/>
  <c r="A172" i="23"/>
  <c r="A248" i="22" s="1"/>
  <c r="B172" i="23"/>
  <c r="B248" i="22" s="1"/>
  <c r="C172" i="23"/>
  <c r="C248" i="22" s="1"/>
  <c r="D172" i="23"/>
  <c r="D248" i="22" s="1"/>
  <c r="D249" i="22" s="1"/>
  <c r="E85" i="18" s="1"/>
  <c r="E172" i="23"/>
  <c r="E248" i="22" s="1"/>
  <c r="F172" i="23"/>
  <c r="F248" i="22" s="1"/>
  <c r="G172" i="23"/>
  <c r="G248" i="22" s="1"/>
  <c r="H172" i="23"/>
  <c r="H248" i="22" s="1"/>
  <c r="I172" i="23"/>
  <c r="I248" i="22" s="1"/>
  <c r="J172" i="23"/>
  <c r="J248" i="22" s="1"/>
  <c r="K172" i="23"/>
  <c r="K248" i="22" s="1"/>
  <c r="L172" i="23"/>
  <c r="L248" i="22" s="1"/>
  <c r="M172" i="23"/>
  <c r="M248" i="22"/>
  <c r="N172" i="23"/>
  <c r="N248" i="22" s="1"/>
  <c r="N249" i="22" s="1"/>
  <c r="O85" i="18" s="1"/>
  <c r="O172" i="23"/>
  <c r="O248" i="22" s="1"/>
  <c r="W172" i="23"/>
  <c r="A173" i="23"/>
  <c r="A250" i="22" s="1"/>
  <c r="B173" i="23"/>
  <c r="B250" i="22" s="1"/>
  <c r="C173" i="23"/>
  <c r="C250" i="22" s="1"/>
  <c r="D173" i="23"/>
  <c r="D250" i="22"/>
  <c r="E173" i="23"/>
  <c r="E250" i="22" s="1"/>
  <c r="F173" i="23"/>
  <c r="F250" i="22" s="1"/>
  <c r="G173" i="23"/>
  <c r="G250" i="22"/>
  <c r="H173" i="23"/>
  <c r="H250" i="22" s="1"/>
  <c r="I173" i="23"/>
  <c r="I250" i="22" s="1"/>
  <c r="J173" i="23"/>
  <c r="J250" i="22" s="1"/>
  <c r="K173" i="23"/>
  <c r="K250" i="22" s="1"/>
  <c r="L173" i="23"/>
  <c r="L250" i="22" s="1"/>
  <c r="M173" i="23"/>
  <c r="M250" i="22" s="1"/>
  <c r="N173" i="23"/>
  <c r="N250" i="22"/>
  <c r="O173" i="23"/>
  <c r="O250" i="22" s="1"/>
  <c r="W173" i="23"/>
  <c r="A174" i="23"/>
  <c r="A251" i="22" s="1"/>
  <c r="B174" i="23"/>
  <c r="B251" i="22" s="1"/>
  <c r="C174" i="23"/>
  <c r="C251" i="22" s="1"/>
  <c r="D174" i="23"/>
  <c r="D251" i="22" s="1"/>
  <c r="E174" i="23"/>
  <c r="E251" i="22" s="1"/>
  <c r="F174" i="23"/>
  <c r="F251" i="22" s="1"/>
  <c r="G174" i="23"/>
  <c r="G251" i="22" s="1"/>
  <c r="G252" i="22" s="1"/>
  <c r="H86" i="18" s="1"/>
  <c r="H174" i="23"/>
  <c r="H251" i="22" s="1"/>
  <c r="I174" i="23"/>
  <c r="I251" i="22"/>
  <c r="J174" i="23"/>
  <c r="J251" i="22" s="1"/>
  <c r="K174" i="23"/>
  <c r="K251" i="22" s="1"/>
  <c r="L174" i="23"/>
  <c r="L251" i="22" s="1"/>
  <c r="M174" i="23"/>
  <c r="M251" i="22" s="1"/>
  <c r="N174" i="23"/>
  <c r="N251" i="22" s="1"/>
  <c r="O174" i="23"/>
  <c r="O251" i="22" s="1"/>
  <c r="W174" i="23"/>
  <c r="A175" i="23"/>
  <c r="A253" i="22" s="1"/>
  <c r="B175" i="23"/>
  <c r="B253" i="22" s="1"/>
  <c r="C175" i="23"/>
  <c r="C253" i="22" s="1"/>
  <c r="D175" i="23"/>
  <c r="D253" i="22" s="1"/>
  <c r="E175" i="23"/>
  <c r="E253" i="22" s="1"/>
  <c r="F175" i="23"/>
  <c r="F253" i="22" s="1"/>
  <c r="G175" i="23"/>
  <c r="G253" i="22" s="1"/>
  <c r="H175" i="23"/>
  <c r="H253" i="22" s="1"/>
  <c r="I175" i="23"/>
  <c r="I253" i="22" s="1"/>
  <c r="J175" i="23"/>
  <c r="J253" i="22" s="1"/>
  <c r="K175" i="23"/>
  <c r="K253" i="22" s="1"/>
  <c r="L175" i="23"/>
  <c r="L253" i="22" s="1"/>
  <c r="M175" i="23"/>
  <c r="M253" i="22" s="1"/>
  <c r="N175" i="23"/>
  <c r="N253" i="22" s="1"/>
  <c r="O175" i="23"/>
  <c r="O253" i="22" s="1"/>
  <c r="W175" i="23"/>
  <c r="A176" i="23"/>
  <c r="A254" i="22" s="1"/>
  <c r="B176" i="23"/>
  <c r="B254" i="22" s="1"/>
  <c r="C176" i="23"/>
  <c r="C254" i="22" s="1"/>
  <c r="D176" i="23"/>
  <c r="D254" i="22"/>
  <c r="E176" i="23"/>
  <c r="E254" i="22" s="1"/>
  <c r="F176" i="23"/>
  <c r="F254" i="22" s="1"/>
  <c r="G176" i="23"/>
  <c r="G254" i="22" s="1"/>
  <c r="H176" i="23"/>
  <c r="H254" i="22" s="1"/>
  <c r="I176" i="23"/>
  <c r="I254" i="22" s="1"/>
  <c r="J176" i="23"/>
  <c r="J254" i="22" s="1"/>
  <c r="K176" i="23"/>
  <c r="K254" i="22" s="1"/>
  <c r="L176" i="23"/>
  <c r="L254" i="22" s="1"/>
  <c r="M176" i="23"/>
  <c r="M254" i="22" s="1"/>
  <c r="N176" i="23"/>
  <c r="N254" i="22" s="1"/>
  <c r="O176" i="23"/>
  <c r="O254" i="22" s="1"/>
  <c r="W176" i="23"/>
  <c r="A177" i="23"/>
  <c r="A256" i="22" s="1"/>
  <c r="B177" i="23"/>
  <c r="B256" i="22" s="1"/>
  <c r="C177" i="23"/>
  <c r="C256" i="22" s="1"/>
  <c r="D177" i="23"/>
  <c r="D256" i="22" s="1"/>
  <c r="E177" i="23"/>
  <c r="E256" i="22" s="1"/>
  <c r="F177" i="23"/>
  <c r="F256" i="22" s="1"/>
  <c r="G177" i="23"/>
  <c r="G256" i="22" s="1"/>
  <c r="H177" i="23"/>
  <c r="H256" i="22" s="1"/>
  <c r="I177" i="23"/>
  <c r="I256" i="22" s="1"/>
  <c r="J177" i="23"/>
  <c r="J256" i="22" s="1"/>
  <c r="K177" i="23"/>
  <c r="K256" i="22" s="1"/>
  <c r="L177" i="23"/>
  <c r="L256" i="22" s="1"/>
  <c r="M177" i="23"/>
  <c r="M256" i="22" s="1"/>
  <c r="N177" i="23"/>
  <c r="N256" i="22" s="1"/>
  <c r="O177" i="23"/>
  <c r="O256" i="22" s="1"/>
  <c r="W177" i="23"/>
  <c r="A178" i="23"/>
  <c r="A257" i="22" s="1"/>
  <c r="B178" i="23"/>
  <c r="B257" i="22" s="1"/>
  <c r="C178" i="23"/>
  <c r="C257" i="22" s="1"/>
  <c r="D178" i="23"/>
  <c r="D257" i="22" s="1"/>
  <c r="E178" i="23"/>
  <c r="E257" i="22" s="1"/>
  <c r="F178" i="23"/>
  <c r="F257" i="22" s="1"/>
  <c r="G178" i="23"/>
  <c r="G257" i="22" s="1"/>
  <c r="H178" i="23"/>
  <c r="H257" i="22" s="1"/>
  <c r="I178" i="23"/>
  <c r="I257" i="22" s="1"/>
  <c r="J178" i="23"/>
  <c r="J257" i="22" s="1"/>
  <c r="K178" i="23"/>
  <c r="K257" i="22" s="1"/>
  <c r="L178" i="23"/>
  <c r="L257" i="22" s="1"/>
  <c r="M178" i="23"/>
  <c r="M257" i="22" s="1"/>
  <c r="N178" i="23"/>
  <c r="N257" i="22" s="1"/>
  <c r="O178" i="23"/>
  <c r="O257" i="22" s="1"/>
  <c r="W178" i="23"/>
  <c r="A179" i="23"/>
  <c r="A259" i="22" s="1"/>
  <c r="B179" i="23"/>
  <c r="B259" i="22" s="1"/>
  <c r="C179" i="23"/>
  <c r="C259" i="22" s="1"/>
  <c r="D179" i="23"/>
  <c r="D259" i="22" s="1"/>
  <c r="E179" i="23"/>
  <c r="E259" i="22" s="1"/>
  <c r="F179" i="23"/>
  <c r="F259" i="22" s="1"/>
  <c r="G179" i="23"/>
  <c r="G259" i="22" s="1"/>
  <c r="H179" i="23"/>
  <c r="H259" i="22" s="1"/>
  <c r="I179" i="23"/>
  <c r="I259" i="22" s="1"/>
  <c r="J179" i="23"/>
  <c r="J259" i="22" s="1"/>
  <c r="K179" i="23"/>
  <c r="K259" i="22" s="1"/>
  <c r="L179" i="23"/>
  <c r="L259" i="22" s="1"/>
  <c r="M179" i="23"/>
  <c r="M259" i="22" s="1"/>
  <c r="N179" i="23"/>
  <c r="N259" i="22" s="1"/>
  <c r="O179" i="23"/>
  <c r="O259" i="22" s="1"/>
  <c r="W179" i="23"/>
  <c r="A180" i="23"/>
  <c r="A260" i="22" s="1"/>
  <c r="B180" i="23"/>
  <c r="B260" i="22" s="1"/>
  <c r="C180" i="23"/>
  <c r="C260" i="22" s="1"/>
  <c r="D180" i="23"/>
  <c r="D260" i="22" s="1"/>
  <c r="E180" i="23"/>
  <c r="E260" i="22" s="1"/>
  <c r="F180" i="23"/>
  <c r="F260" i="22" s="1"/>
  <c r="G180" i="23"/>
  <c r="G260" i="22" s="1"/>
  <c r="H180" i="23"/>
  <c r="H260" i="22" s="1"/>
  <c r="I180" i="23"/>
  <c r="I260" i="22" s="1"/>
  <c r="J180" i="23"/>
  <c r="J260" i="22" s="1"/>
  <c r="K180" i="23"/>
  <c r="K260" i="22" s="1"/>
  <c r="L180" i="23"/>
  <c r="L260" i="22" s="1"/>
  <c r="M180" i="23"/>
  <c r="M260" i="22" s="1"/>
  <c r="N180" i="23"/>
  <c r="N260" i="22" s="1"/>
  <c r="O180" i="23"/>
  <c r="O260" i="22" s="1"/>
  <c r="W180" i="23"/>
  <c r="A181" i="23"/>
  <c r="A262" i="22" s="1"/>
  <c r="B181" i="23"/>
  <c r="B262" i="22" s="1"/>
  <c r="C181" i="23"/>
  <c r="C262" i="22" s="1"/>
  <c r="D181" i="23"/>
  <c r="D262" i="22" s="1"/>
  <c r="E181" i="23"/>
  <c r="E262" i="22" s="1"/>
  <c r="F181" i="23"/>
  <c r="F262" i="22" s="1"/>
  <c r="G181" i="23"/>
  <c r="G262" i="22" s="1"/>
  <c r="H181" i="23"/>
  <c r="H262" i="22" s="1"/>
  <c r="I181" i="23"/>
  <c r="I262" i="22" s="1"/>
  <c r="J181" i="23"/>
  <c r="J262" i="22" s="1"/>
  <c r="K181" i="23"/>
  <c r="K262" i="22" s="1"/>
  <c r="L181" i="23"/>
  <c r="L262" i="22" s="1"/>
  <c r="M181" i="23"/>
  <c r="M262" i="22" s="1"/>
  <c r="N181" i="23"/>
  <c r="N262" i="22" s="1"/>
  <c r="O181" i="23"/>
  <c r="O262" i="22" s="1"/>
  <c r="W181" i="23"/>
  <c r="A182" i="23"/>
  <c r="A263" i="22" s="1"/>
  <c r="B182" i="23"/>
  <c r="B263" i="22" s="1"/>
  <c r="C182" i="23"/>
  <c r="C263" i="22" s="1"/>
  <c r="D182" i="23"/>
  <c r="D263" i="22" s="1"/>
  <c r="E182" i="23"/>
  <c r="E263" i="22" s="1"/>
  <c r="F182" i="23"/>
  <c r="F263" i="22" s="1"/>
  <c r="G182" i="23"/>
  <c r="G263" i="22" s="1"/>
  <c r="H182" i="23"/>
  <c r="H263" i="22" s="1"/>
  <c r="I182" i="23"/>
  <c r="I263" i="22" s="1"/>
  <c r="J182" i="23"/>
  <c r="J263" i="22" s="1"/>
  <c r="K182" i="23"/>
  <c r="K263" i="22" s="1"/>
  <c r="L182" i="23"/>
  <c r="L263" i="22" s="1"/>
  <c r="M182" i="23"/>
  <c r="M263" i="22" s="1"/>
  <c r="N182" i="23"/>
  <c r="N263" i="22" s="1"/>
  <c r="O182" i="23"/>
  <c r="O263" i="22" s="1"/>
  <c r="W182" i="23"/>
  <c r="A183" i="23"/>
  <c r="A265" i="22" s="1"/>
  <c r="B183" i="23"/>
  <c r="B265" i="22" s="1"/>
  <c r="C183" i="23"/>
  <c r="C265" i="22" s="1"/>
  <c r="D183" i="23"/>
  <c r="D265" i="22" s="1"/>
  <c r="E183" i="23"/>
  <c r="E265" i="22" s="1"/>
  <c r="F183" i="23"/>
  <c r="F265" i="22" s="1"/>
  <c r="G183" i="23"/>
  <c r="G265" i="22" s="1"/>
  <c r="H183" i="23"/>
  <c r="H265" i="22" s="1"/>
  <c r="I183" i="23"/>
  <c r="I265" i="22" s="1"/>
  <c r="J183" i="23"/>
  <c r="J265" i="22" s="1"/>
  <c r="K183" i="23"/>
  <c r="K265" i="22" s="1"/>
  <c r="L183" i="23"/>
  <c r="L265" i="22" s="1"/>
  <c r="M183" i="23"/>
  <c r="M265" i="22" s="1"/>
  <c r="N183" i="23"/>
  <c r="N265" i="22" s="1"/>
  <c r="O183" i="23"/>
  <c r="O265" i="22" s="1"/>
  <c r="W183" i="23"/>
  <c r="A184" i="23"/>
  <c r="A266" i="22" s="1"/>
  <c r="B184" i="23"/>
  <c r="B266" i="22" s="1"/>
  <c r="C184" i="23"/>
  <c r="C266" i="22" s="1"/>
  <c r="D184" i="23"/>
  <c r="D266" i="22" s="1"/>
  <c r="E184" i="23"/>
  <c r="E266" i="22" s="1"/>
  <c r="F184" i="23"/>
  <c r="F266" i="22" s="1"/>
  <c r="G184" i="23"/>
  <c r="G266" i="22" s="1"/>
  <c r="H184" i="23"/>
  <c r="H266" i="22" s="1"/>
  <c r="I184" i="23"/>
  <c r="I266" i="22" s="1"/>
  <c r="J184" i="23"/>
  <c r="J266" i="22" s="1"/>
  <c r="K184" i="23"/>
  <c r="K266" i="22" s="1"/>
  <c r="L184" i="23"/>
  <c r="L266" i="22" s="1"/>
  <c r="M184" i="23"/>
  <c r="M266" i="22" s="1"/>
  <c r="N184" i="23"/>
  <c r="N266" i="22" s="1"/>
  <c r="O184" i="23"/>
  <c r="O266" i="22" s="1"/>
  <c r="W184" i="23"/>
  <c r="A185" i="23"/>
  <c r="A268" i="22" s="1"/>
  <c r="B185" i="23"/>
  <c r="B268" i="22" s="1"/>
  <c r="C185" i="23"/>
  <c r="C268" i="22" s="1"/>
  <c r="C270" i="22" s="1"/>
  <c r="D92" i="18" s="1"/>
  <c r="D185" i="23"/>
  <c r="D268" i="22" s="1"/>
  <c r="E185" i="23"/>
  <c r="E268" i="22" s="1"/>
  <c r="F185" i="23"/>
  <c r="F268" i="22" s="1"/>
  <c r="G185" i="23"/>
  <c r="G268" i="22" s="1"/>
  <c r="H185" i="23"/>
  <c r="H268" i="22" s="1"/>
  <c r="I185" i="23"/>
  <c r="I268" i="22" s="1"/>
  <c r="J185" i="23"/>
  <c r="J268" i="22" s="1"/>
  <c r="K185" i="23"/>
  <c r="K268" i="22" s="1"/>
  <c r="L185" i="23"/>
  <c r="L268" i="22" s="1"/>
  <c r="M185" i="23"/>
  <c r="M268" i="22" s="1"/>
  <c r="N185" i="23"/>
  <c r="N268" i="22" s="1"/>
  <c r="O185" i="23"/>
  <c r="O268" i="22" s="1"/>
  <c r="W185" i="23"/>
  <c r="A186" i="23"/>
  <c r="A269" i="22" s="1"/>
  <c r="B186" i="23"/>
  <c r="B269" i="22" s="1"/>
  <c r="C186" i="23"/>
  <c r="C269" i="22" s="1"/>
  <c r="D186" i="23"/>
  <c r="D269" i="22" s="1"/>
  <c r="E186" i="23"/>
  <c r="E269" i="22" s="1"/>
  <c r="F186" i="23"/>
  <c r="F269" i="22" s="1"/>
  <c r="G186" i="23"/>
  <c r="G269" i="22" s="1"/>
  <c r="H186" i="23"/>
  <c r="H269" i="22" s="1"/>
  <c r="I186" i="23"/>
  <c r="I269" i="22" s="1"/>
  <c r="J186" i="23"/>
  <c r="J269" i="22" s="1"/>
  <c r="K186" i="23"/>
  <c r="K269" i="22" s="1"/>
  <c r="L186" i="23"/>
  <c r="L269" i="22" s="1"/>
  <c r="M186" i="23"/>
  <c r="M269" i="22" s="1"/>
  <c r="N186" i="23"/>
  <c r="N269" i="22" s="1"/>
  <c r="O186" i="23"/>
  <c r="O269" i="22" s="1"/>
  <c r="W186" i="23"/>
  <c r="A187" i="23"/>
  <c r="A271" i="22" s="1"/>
  <c r="B187" i="23"/>
  <c r="B271" i="22" s="1"/>
  <c r="C187" i="23"/>
  <c r="C271" i="22" s="1"/>
  <c r="D187" i="23"/>
  <c r="D271" i="22" s="1"/>
  <c r="E187" i="23"/>
  <c r="E271" i="22" s="1"/>
  <c r="F187" i="23"/>
  <c r="F271" i="22" s="1"/>
  <c r="G187" i="23"/>
  <c r="G271" i="22" s="1"/>
  <c r="H187" i="23"/>
  <c r="H271" i="22" s="1"/>
  <c r="I187" i="23"/>
  <c r="I271" i="22" s="1"/>
  <c r="J187" i="23"/>
  <c r="J271" i="22" s="1"/>
  <c r="K187" i="23"/>
  <c r="K271" i="22" s="1"/>
  <c r="L187" i="23"/>
  <c r="L271" i="22" s="1"/>
  <c r="M187" i="23"/>
  <c r="M271" i="22" s="1"/>
  <c r="N187" i="23"/>
  <c r="N271" i="22" s="1"/>
  <c r="O187" i="23"/>
  <c r="O271" i="22" s="1"/>
  <c r="W187" i="23"/>
  <c r="A188" i="23"/>
  <c r="A272" i="22" s="1"/>
  <c r="B188" i="23"/>
  <c r="B272" i="22" s="1"/>
  <c r="C188" i="23"/>
  <c r="C272" i="22" s="1"/>
  <c r="D188" i="23"/>
  <c r="D272" i="22" s="1"/>
  <c r="E188" i="23"/>
  <c r="E272" i="22" s="1"/>
  <c r="F188" i="23"/>
  <c r="F272" i="22" s="1"/>
  <c r="G188" i="23"/>
  <c r="G272" i="22" s="1"/>
  <c r="H188" i="23"/>
  <c r="H272" i="22" s="1"/>
  <c r="I188" i="23"/>
  <c r="I272" i="22" s="1"/>
  <c r="J188" i="23"/>
  <c r="J272" i="22" s="1"/>
  <c r="K188" i="23"/>
  <c r="K272" i="22" s="1"/>
  <c r="L188" i="23"/>
  <c r="L272" i="22" s="1"/>
  <c r="M188" i="23"/>
  <c r="M272" i="22" s="1"/>
  <c r="N188" i="23"/>
  <c r="N272" i="22" s="1"/>
  <c r="O188" i="23"/>
  <c r="O272" i="22" s="1"/>
  <c r="W188" i="23"/>
  <c r="A189" i="23"/>
  <c r="A274" i="22" s="1"/>
  <c r="B189" i="23"/>
  <c r="B274" i="22" s="1"/>
  <c r="C189" i="23"/>
  <c r="C274" i="22" s="1"/>
  <c r="D189" i="23"/>
  <c r="D274" i="22" s="1"/>
  <c r="E189" i="23"/>
  <c r="E274" i="22" s="1"/>
  <c r="F189" i="23"/>
  <c r="F274" i="22" s="1"/>
  <c r="G189" i="23"/>
  <c r="G274" i="22" s="1"/>
  <c r="H189" i="23"/>
  <c r="H274" i="22" s="1"/>
  <c r="I189" i="23"/>
  <c r="I274" i="22" s="1"/>
  <c r="J189" i="23"/>
  <c r="J274" i="22" s="1"/>
  <c r="K189" i="23"/>
  <c r="K274" i="22" s="1"/>
  <c r="L189" i="23"/>
  <c r="L274" i="22" s="1"/>
  <c r="M189" i="23"/>
  <c r="M274" i="22" s="1"/>
  <c r="N189" i="23"/>
  <c r="N274" i="22" s="1"/>
  <c r="O189" i="23"/>
  <c r="O274" i="22" s="1"/>
  <c r="W189" i="23"/>
  <c r="A190" i="23"/>
  <c r="A275" i="22" s="1"/>
  <c r="B190" i="23"/>
  <c r="B275" i="22" s="1"/>
  <c r="C190" i="23"/>
  <c r="C275" i="22" s="1"/>
  <c r="D190" i="23"/>
  <c r="D275" i="22" s="1"/>
  <c r="E190" i="23"/>
  <c r="E275" i="22" s="1"/>
  <c r="F190" i="23"/>
  <c r="F275" i="22" s="1"/>
  <c r="G190" i="23"/>
  <c r="G275" i="22" s="1"/>
  <c r="H190" i="23"/>
  <c r="H275" i="22" s="1"/>
  <c r="I190" i="23"/>
  <c r="I275" i="22" s="1"/>
  <c r="J190" i="23"/>
  <c r="J275" i="22" s="1"/>
  <c r="K190" i="23"/>
  <c r="K275" i="22" s="1"/>
  <c r="L190" i="23"/>
  <c r="L275" i="22" s="1"/>
  <c r="M190" i="23"/>
  <c r="M275" i="22" s="1"/>
  <c r="N190" i="23"/>
  <c r="N275" i="22" s="1"/>
  <c r="O190" i="23"/>
  <c r="O275" i="22" s="1"/>
  <c r="W190" i="23"/>
  <c r="A191" i="23"/>
  <c r="A277" i="22" s="1"/>
  <c r="B191" i="23"/>
  <c r="B277" i="22" s="1"/>
  <c r="C191" i="23"/>
  <c r="C277" i="22" s="1"/>
  <c r="D191" i="23"/>
  <c r="D277" i="22" s="1"/>
  <c r="E191" i="23"/>
  <c r="E277" i="22" s="1"/>
  <c r="F191" i="23"/>
  <c r="F277" i="22" s="1"/>
  <c r="G191" i="23"/>
  <c r="G277" i="22" s="1"/>
  <c r="H191" i="23"/>
  <c r="H277" i="22" s="1"/>
  <c r="I191" i="23"/>
  <c r="I277" i="22" s="1"/>
  <c r="J191" i="23"/>
  <c r="J277" i="22" s="1"/>
  <c r="K191" i="23"/>
  <c r="K277" i="22" s="1"/>
  <c r="L191" i="23"/>
  <c r="L277" i="22" s="1"/>
  <c r="M191" i="23"/>
  <c r="M277" i="22" s="1"/>
  <c r="N191" i="23"/>
  <c r="N277" i="22" s="1"/>
  <c r="O191" i="23"/>
  <c r="O277" i="22" s="1"/>
  <c r="W191" i="23"/>
  <c r="A192" i="23"/>
  <c r="A278" i="22" s="1"/>
  <c r="B192" i="23"/>
  <c r="B278" i="22" s="1"/>
  <c r="C192" i="23"/>
  <c r="C278" i="22" s="1"/>
  <c r="D192" i="23"/>
  <c r="D278" i="22" s="1"/>
  <c r="E192" i="23"/>
  <c r="E278" i="22" s="1"/>
  <c r="F192" i="23"/>
  <c r="F278" i="22" s="1"/>
  <c r="G192" i="23"/>
  <c r="G278" i="22" s="1"/>
  <c r="H192" i="23"/>
  <c r="H278" i="22" s="1"/>
  <c r="I192" i="23"/>
  <c r="I278" i="22" s="1"/>
  <c r="J192" i="23"/>
  <c r="J278" i="22" s="1"/>
  <c r="K192" i="23"/>
  <c r="K278" i="22" s="1"/>
  <c r="L192" i="23"/>
  <c r="L278" i="22" s="1"/>
  <c r="M192" i="23"/>
  <c r="M278" i="22" s="1"/>
  <c r="N192" i="23"/>
  <c r="N278" i="22" s="1"/>
  <c r="O192" i="23"/>
  <c r="O278" i="22" s="1"/>
  <c r="W192" i="23"/>
  <c r="A193" i="23"/>
  <c r="A280" i="22" s="1"/>
  <c r="B193" i="23"/>
  <c r="B280" i="22" s="1"/>
  <c r="C193" i="23"/>
  <c r="C280" i="22" s="1"/>
  <c r="D193" i="23"/>
  <c r="D280" i="22" s="1"/>
  <c r="E193" i="23"/>
  <c r="E280" i="22" s="1"/>
  <c r="F193" i="23"/>
  <c r="F280" i="22" s="1"/>
  <c r="G193" i="23"/>
  <c r="G280" i="22" s="1"/>
  <c r="H193" i="23"/>
  <c r="H280" i="22" s="1"/>
  <c r="I193" i="23"/>
  <c r="I280" i="22" s="1"/>
  <c r="J193" i="23"/>
  <c r="J280" i="22" s="1"/>
  <c r="K193" i="23"/>
  <c r="K280" i="22" s="1"/>
  <c r="L193" i="23"/>
  <c r="L280" i="22" s="1"/>
  <c r="M193" i="23"/>
  <c r="M280" i="22" s="1"/>
  <c r="N193" i="23"/>
  <c r="N280" i="22" s="1"/>
  <c r="O193" i="23"/>
  <c r="O280" i="22" s="1"/>
  <c r="W193" i="23"/>
  <c r="A194" i="23"/>
  <c r="A281" i="22" s="1"/>
  <c r="B194" i="23"/>
  <c r="B281" i="22" s="1"/>
  <c r="C194" i="23"/>
  <c r="C281" i="22" s="1"/>
  <c r="D194" i="23"/>
  <c r="D281" i="22" s="1"/>
  <c r="E194" i="23"/>
  <c r="E281" i="22" s="1"/>
  <c r="F194" i="23"/>
  <c r="F281" i="22" s="1"/>
  <c r="G194" i="23"/>
  <c r="G281" i="22" s="1"/>
  <c r="H194" i="23"/>
  <c r="H281" i="22" s="1"/>
  <c r="I194" i="23"/>
  <c r="I281" i="22" s="1"/>
  <c r="J194" i="23"/>
  <c r="J281" i="22" s="1"/>
  <c r="K194" i="23"/>
  <c r="K281" i="22" s="1"/>
  <c r="L194" i="23"/>
  <c r="L281" i="22" s="1"/>
  <c r="M194" i="23"/>
  <c r="M281" i="22" s="1"/>
  <c r="N194" i="23"/>
  <c r="N281" i="22" s="1"/>
  <c r="O194" i="23"/>
  <c r="O281" i="22" s="1"/>
  <c r="W194" i="23"/>
  <c r="A195" i="23"/>
  <c r="A283" i="22" s="1"/>
  <c r="B195" i="23"/>
  <c r="B283" i="22" s="1"/>
  <c r="C195" i="23"/>
  <c r="C283" i="22" s="1"/>
  <c r="D195" i="23"/>
  <c r="D283" i="22" s="1"/>
  <c r="E195" i="23"/>
  <c r="E283" i="22" s="1"/>
  <c r="F195" i="23"/>
  <c r="F283" i="22" s="1"/>
  <c r="G195" i="23"/>
  <c r="G283" i="22" s="1"/>
  <c r="H195" i="23"/>
  <c r="H283" i="22" s="1"/>
  <c r="I195" i="23"/>
  <c r="I283" i="22" s="1"/>
  <c r="J195" i="23"/>
  <c r="J283" i="22" s="1"/>
  <c r="K195" i="23"/>
  <c r="K283" i="22" s="1"/>
  <c r="L195" i="23"/>
  <c r="L283" i="22" s="1"/>
  <c r="M195" i="23"/>
  <c r="M283" i="22" s="1"/>
  <c r="N195" i="23"/>
  <c r="N283" i="22" s="1"/>
  <c r="O195" i="23"/>
  <c r="O283" i="22" s="1"/>
  <c r="W195" i="23"/>
  <c r="A196" i="23"/>
  <c r="A284" i="22" s="1"/>
  <c r="B196" i="23"/>
  <c r="B284" i="22" s="1"/>
  <c r="C196" i="23"/>
  <c r="C284" i="22" s="1"/>
  <c r="D196" i="23"/>
  <c r="D284" i="22" s="1"/>
  <c r="E196" i="23"/>
  <c r="E284" i="22" s="1"/>
  <c r="F196" i="23"/>
  <c r="F284" i="22" s="1"/>
  <c r="G196" i="23"/>
  <c r="G284" i="22" s="1"/>
  <c r="H196" i="23"/>
  <c r="H284" i="22" s="1"/>
  <c r="I196" i="23"/>
  <c r="I284" i="22" s="1"/>
  <c r="J196" i="23"/>
  <c r="J284" i="22" s="1"/>
  <c r="K196" i="23"/>
  <c r="K284" i="22" s="1"/>
  <c r="L196" i="23"/>
  <c r="L284" i="22" s="1"/>
  <c r="M196" i="23"/>
  <c r="M284" i="22" s="1"/>
  <c r="N196" i="23"/>
  <c r="N284" i="22" s="1"/>
  <c r="O196" i="23"/>
  <c r="O284" i="22" s="1"/>
  <c r="W196" i="23"/>
  <c r="A197" i="23"/>
  <c r="A286" i="22" s="1"/>
  <c r="B197" i="23"/>
  <c r="B286" i="22" s="1"/>
  <c r="C197" i="23"/>
  <c r="C286" i="22" s="1"/>
  <c r="D197" i="23"/>
  <c r="D286" i="22" s="1"/>
  <c r="E197" i="23"/>
  <c r="E286" i="22" s="1"/>
  <c r="F197" i="23"/>
  <c r="F286" i="22" s="1"/>
  <c r="G197" i="23"/>
  <c r="G286" i="22" s="1"/>
  <c r="H197" i="23"/>
  <c r="H286" i="22" s="1"/>
  <c r="I197" i="23"/>
  <c r="I286" i="22" s="1"/>
  <c r="J197" i="23"/>
  <c r="J286" i="22" s="1"/>
  <c r="K197" i="23"/>
  <c r="K286" i="22" s="1"/>
  <c r="L197" i="23"/>
  <c r="L286" i="22" s="1"/>
  <c r="M197" i="23"/>
  <c r="M286" i="22" s="1"/>
  <c r="N197" i="23"/>
  <c r="N286" i="22" s="1"/>
  <c r="O197" i="23"/>
  <c r="O286" i="22" s="1"/>
  <c r="W197" i="23"/>
  <c r="A198" i="23"/>
  <c r="A287" i="22" s="1"/>
  <c r="B198" i="23"/>
  <c r="B287" i="22" s="1"/>
  <c r="C198" i="23"/>
  <c r="C287" i="22" s="1"/>
  <c r="D198" i="23"/>
  <c r="D287" i="22" s="1"/>
  <c r="E198" i="23"/>
  <c r="E287" i="22" s="1"/>
  <c r="F198" i="23"/>
  <c r="F287" i="22" s="1"/>
  <c r="G198" i="23"/>
  <c r="G287" i="22" s="1"/>
  <c r="H198" i="23"/>
  <c r="H287" i="22" s="1"/>
  <c r="I198" i="23"/>
  <c r="I287" i="22" s="1"/>
  <c r="J198" i="23"/>
  <c r="J287" i="22" s="1"/>
  <c r="K198" i="23"/>
  <c r="K287" i="22" s="1"/>
  <c r="L198" i="23"/>
  <c r="L287" i="22" s="1"/>
  <c r="M198" i="23"/>
  <c r="M287" i="22" s="1"/>
  <c r="N198" i="23"/>
  <c r="N287" i="22" s="1"/>
  <c r="O198" i="23"/>
  <c r="O287" i="22" s="1"/>
  <c r="W198" i="23"/>
  <c r="A199" i="23"/>
  <c r="A289" i="22" s="1"/>
  <c r="B199" i="23"/>
  <c r="B289" i="22" s="1"/>
  <c r="C199" i="23"/>
  <c r="C289" i="22" s="1"/>
  <c r="D199" i="23"/>
  <c r="D289" i="22" s="1"/>
  <c r="E199" i="23"/>
  <c r="E289" i="22" s="1"/>
  <c r="F199" i="23"/>
  <c r="F289" i="22" s="1"/>
  <c r="G199" i="23"/>
  <c r="G289" i="22" s="1"/>
  <c r="H199" i="23"/>
  <c r="H289" i="22" s="1"/>
  <c r="I199" i="23"/>
  <c r="I289" i="22" s="1"/>
  <c r="J199" i="23"/>
  <c r="J289" i="22" s="1"/>
  <c r="K199" i="23"/>
  <c r="K289" i="22" s="1"/>
  <c r="L199" i="23"/>
  <c r="L289" i="22" s="1"/>
  <c r="M199" i="23"/>
  <c r="M289" i="22" s="1"/>
  <c r="N199" i="23"/>
  <c r="N289" i="22" s="1"/>
  <c r="O199" i="23"/>
  <c r="O289" i="22" s="1"/>
  <c r="W199" i="23"/>
  <c r="A200" i="23"/>
  <c r="A290" i="22" s="1"/>
  <c r="B200" i="23"/>
  <c r="B290" i="22" s="1"/>
  <c r="C200" i="23"/>
  <c r="C290" i="22" s="1"/>
  <c r="D200" i="23"/>
  <c r="D290" i="22" s="1"/>
  <c r="E200" i="23"/>
  <c r="E290" i="22" s="1"/>
  <c r="F200" i="23"/>
  <c r="F290" i="22" s="1"/>
  <c r="G200" i="23"/>
  <c r="G290" i="22" s="1"/>
  <c r="H200" i="23"/>
  <c r="H290" i="22" s="1"/>
  <c r="I200" i="23"/>
  <c r="I290" i="22" s="1"/>
  <c r="J200" i="23"/>
  <c r="J290" i="22" s="1"/>
  <c r="K200" i="23"/>
  <c r="K290" i="22" s="1"/>
  <c r="L200" i="23"/>
  <c r="L290" i="22" s="1"/>
  <c r="M200" i="23"/>
  <c r="M290" i="22" s="1"/>
  <c r="N200" i="23"/>
  <c r="N290" i="22" s="1"/>
  <c r="O200" i="23"/>
  <c r="O290" i="22" s="1"/>
  <c r="W200" i="23"/>
  <c r="A201" i="23"/>
  <c r="A292" i="22" s="1"/>
  <c r="B201" i="23"/>
  <c r="B292" i="22" s="1"/>
  <c r="C201" i="23"/>
  <c r="C292" i="22" s="1"/>
  <c r="D201" i="23"/>
  <c r="D292" i="22" s="1"/>
  <c r="E201" i="23"/>
  <c r="E292" i="22" s="1"/>
  <c r="F201" i="23"/>
  <c r="F292" i="22" s="1"/>
  <c r="G201" i="23"/>
  <c r="G292" i="22" s="1"/>
  <c r="H201" i="23"/>
  <c r="H292" i="22" s="1"/>
  <c r="I201" i="23"/>
  <c r="I292" i="22" s="1"/>
  <c r="J201" i="23"/>
  <c r="J292" i="22" s="1"/>
  <c r="K201" i="23"/>
  <c r="K292" i="22" s="1"/>
  <c r="L201" i="23"/>
  <c r="L292" i="22" s="1"/>
  <c r="M201" i="23"/>
  <c r="M292" i="22" s="1"/>
  <c r="N201" i="23"/>
  <c r="N292" i="22" s="1"/>
  <c r="O201" i="23"/>
  <c r="O292" i="22" s="1"/>
  <c r="W201" i="23"/>
  <c r="A202" i="23"/>
  <c r="A293" i="22" s="1"/>
  <c r="B202" i="23"/>
  <c r="B293" i="22" s="1"/>
  <c r="C202" i="23"/>
  <c r="C293" i="22" s="1"/>
  <c r="D202" i="23"/>
  <c r="D293" i="22" s="1"/>
  <c r="E202" i="23"/>
  <c r="E293" i="22" s="1"/>
  <c r="F202" i="23"/>
  <c r="F293" i="22" s="1"/>
  <c r="G202" i="23"/>
  <c r="G293" i="22" s="1"/>
  <c r="H202" i="23"/>
  <c r="H293" i="22" s="1"/>
  <c r="I202" i="23"/>
  <c r="I293" i="22" s="1"/>
  <c r="J202" i="23"/>
  <c r="J293" i="22" s="1"/>
  <c r="K202" i="23"/>
  <c r="K293" i="22" s="1"/>
  <c r="L202" i="23"/>
  <c r="L293" i="22" s="1"/>
  <c r="M202" i="23"/>
  <c r="M293" i="22" s="1"/>
  <c r="N202" i="23"/>
  <c r="N293" i="22" s="1"/>
  <c r="O202" i="23"/>
  <c r="O293" i="22" s="1"/>
  <c r="W202" i="23"/>
  <c r="A203" i="23"/>
  <c r="A295" i="22" s="1"/>
  <c r="B203" i="23"/>
  <c r="B295" i="22" s="1"/>
  <c r="C203" i="23"/>
  <c r="C295" i="22" s="1"/>
  <c r="D203" i="23"/>
  <c r="D295" i="22" s="1"/>
  <c r="E203" i="23"/>
  <c r="E295" i="22" s="1"/>
  <c r="F203" i="23"/>
  <c r="F295" i="22" s="1"/>
  <c r="G203" i="23"/>
  <c r="G295" i="22" s="1"/>
  <c r="H203" i="23"/>
  <c r="H295" i="22" s="1"/>
  <c r="I203" i="23"/>
  <c r="I295" i="22" s="1"/>
  <c r="J203" i="23"/>
  <c r="J295" i="22" s="1"/>
  <c r="K203" i="23"/>
  <c r="K295" i="22" s="1"/>
  <c r="L203" i="23"/>
  <c r="L295" i="22" s="1"/>
  <c r="M203" i="23"/>
  <c r="M295" i="22" s="1"/>
  <c r="N203" i="23"/>
  <c r="N295" i="22" s="1"/>
  <c r="O203" i="23"/>
  <c r="O295" i="22" s="1"/>
  <c r="W203" i="23"/>
  <c r="A204" i="23"/>
  <c r="A296" i="22" s="1"/>
  <c r="B204" i="23"/>
  <c r="B296" i="22" s="1"/>
  <c r="C204" i="23"/>
  <c r="C296" i="22" s="1"/>
  <c r="D204" i="23"/>
  <c r="D296" i="22" s="1"/>
  <c r="E204" i="23"/>
  <c r="E296" i="22" s="1"/>
  <c r="F204" i="23"/>
  <c r="F296" i="22" s="1"/>
  <c r="G204" i="23"/>
  <c r="G296" i="22" s="1"/>
  <c r="H204" i="23"/>
  <c r="H296" i="22" s="1"/>
  <c r="I204" i="23"/>
  <c r="I296" i="22" s="1"/>
  <c r="J204" i="23"/>
  <c r="J296" i="22" s="1"/>
  <c r="K204" i="23"/>
  <c r="K296" i="22" s="1"/>
  <c r="L204" i="23"/>
  <c r="L296" i="22" s="1"/>
  <c r="M204" i="23"/>
  <c r="M296" i="22" s="1"/>
  <c r="N204" i="23"/>
  <c r="N296" i="22" s="1"/>
  <c r="O204" i="23"/>
  <c r="O296" i="22" s="1"/>
  <c r="W204" i="23"/>
  <c r="A205" i="23"/>
  <c r="A298" i="22" s="1"/>
  <c r="B205" i="23"/>
  <c r="B298" i="22" s="1"/>
  <c r="C205" i="23"/>
  <c r="C298" i="22" s="1"/>
  <c r="D205" i="23"/>
  <c r="D298" i="22" s="1"/>
  <c r="E205" i="23"/>
  <c r="E298" i="22" s="1"/>
  <c r="F205" i="23"/>
  <c r="F298" i="22" s="1"/>
  <c r="G205" i="23"/>
  <c r="G298" i="22" s="1"/>
  <c r="H205" i="23"/>
  <c r="H298" i="22" s="1"/>
  <c r="I205" i="23"/>
  <c r="I298" i="22" s="1"/>
  <c r="J205" i="23"/>
  <c r="J298" i="22" s="1"/>
  <c r="K205" i="23"/>
  <c r="K298" i="22" s="1"/>
  <c r="L205" i="23"/>
  <c r="L298" i="22" s="1"/>
  <c r="M205" i="23"/>
  <c r="M298" i="22" s="1"/>
  <c r="N205" i="23"/>
  <c r="N298" i="22" s="1"/>
  <c r="O205" i="23"/>
  <c r="O298" i="22" s="1"/>
  <c r="W205" i="23"/>
  <c r="A206" i="23"/>
  <c r="A299" i="22" s="1"/>
  <c r="B206" i="23"/>
  <c r="B299" i="22" s="1"/>
  <c r="C206" i="23"/>
  <c r="C299" i="22" s="1"/>
  <c r="D206" i="23"/>
  <c r="D299" i="22" s="1"/>
  <c r="E206" i="23"/>
  <c r="E299" i="22" s="1"/>
  <c r="F206" i="23"/>
  <c r="F299" i="22" s="1"/>
  <c r="G206" i="23"/>
  <c r="G299" i="22" s="1"/>
  <c r="H206" i="23"/>
  <c r="H299" i="22" s="1"/>
  <c r="I206" i="23"/>
  <c r="I299" i="22" s="1"/>
  <c r="J206" i="23"/>
  <c r="J299" i="22" s="1"/>
  <c r="K206" i="23"/>
  <c r="K299" i="22" s="1"/>
  <c r="L206" i="23"/>
  <c r="L299" i="22" s="1"/>
  <c r="M206" i="23"/>
  <c r="M299" i="22" s="1"/>
  <c r="N206" i="23"/>
  <c r="N299" i="22" s="1"/>
  <c r="O206" i="23"/>
  <c r="O299" i="22" s="1"/>
  <c r="W206" i="23"/>
  <c r="A207" i="23"/>
  <c r="A301" i="22" s="1"/>
  <c r="B207" i="23"/>
  <c r="B301" i="22" s="1"/>
  <c r="C207" i="23"/>
  <c r="C301" i="22" s="1"/>
  <c r="D207" i="23"/>
  <c r="D301" i="22" s="1"/>
  <c r="E207" i="23"/>
  <c r="E301" i="22" s="1"/>
  <c r="F207" i="23"/>
  <c r="F301" i="22" s="1"/>
  <c r="G207" i="23"/>
  <c r="G301" i="22" s="1"/>
  <c r="H207" i="23"/>
  <c r="H301" i="22" s="1"/>
  <c r="I207" i="23"/>
  <c r="I301" i="22" s="1"/>
  <c r="J207" i="23"/>
  <c r="J301" i="22" s="1"/>
  <c r="K207" i="23"/>
  <c r="K301" i="22" s="1"/>
  <c r="L207" i="23"/>
  <c r="L301" i="22" s="1"/>
  <c r="M207" i="23"/>
  <c r="M301" i="22" s="1"/>
  <c r="N207" i="23"/>
  <c r="N301" i="22" s="1"/>
  <c r="O207" i="23"/>
  <c r="O301" i="22" s="1"/>
  <c r="W207" i="23"/>
  <c r="A208" i="23"/>
  <c r="A302" i="22" s="1"/>
  <c r="B208" i="23"/>
  <c r="B302" i="22" s="1"/>
  <c r="C208" i="23"/>
  <c r="C302" i="22" s="1"/>
  <c r="D208" i="23"/>
  <c r="D302" i="22" s="1"/>
  <c r="E208" i="23"/>
  <c r="E302" i="22" s="1"/>
  <c r="F208" i="23"/>
  <c r="F302" i="22" s="1"/>
  <c r="G208" i="23"/>
  <c r="G302" i="22" s="1"/>
  <c r="H208" i="23"/>
  <c r="H302" i="22" s="1"/>
  <c r="I208" i="23"/>
  <c r="I302" i="22" s="1"/>
  <c r="J208" i="23"/>
  <c r="J302" i="22" s="1"/>
  <c r="K208" i="23"/>
  <c r="K302" i="22" s="1"/>
  <c r="L208" i="23"/>
  <c r="L302" i="22" s="1"/>
  <c r="M208" i="23"/>
  <c r="M302" i="22" s="1"/>
  <c r="N208" i="23"/>
  <c r="N302" i="22" s="1"/>
  <c r="O208" i="23"/>
  <c r="O302" i="22" s="1"/>
  <c r="W208" i="23"/>
  <c r="A205" i="25"/>
  <c r="A302" i="24" s="1"/>
  <c r="B205" i="25"/>
  <c r="B302" i="24" s="1"/>
  <c r="C205" i="25"/>
  <c r="C302" i="24" s="1"/>
  <c r="D205" i="25"/>
  <c r="D302" i="24" s="1"/>
  <c r="E205" i="25"/>
  <c r="E302" i="24" s="1"/>
  <c r="F205" i="25"/>
  <c r="F302" i="24"/>
  <c r="G205" i="25"/>
  <c r="G302" i="24" s="1"/>
  <c r="H205" i="25"/>
  <c r="H302" i="24"/>
  <c r="I205" i="25"/>
  <c r="I302" i="24" s="1"/>
  <c r="J205" i="25"/>
  <c r="J302" i="24" s="1"/>
  <c r="K205" i="25"/>
  <c r="K302" i="24" s="1"/>
  <c r="L205" i="25"/>
  <c r="L302" i="24" s="1"/>
  <c r="M205" i="25"/>
  <c r="M302" i="24" s="1"/>
  <c r="N205" i="25"/>
  <c r="N302" i="24" s="1"/>
  <c r="O205" i="25"/>
  <c r="O302" i="24" s="1"/>
  <c r="W205" i="25"/>
  <c r="A166" i="25"/>
  <c r="A244" i="24" s="1"/>
  <c r="B166" i="25"/>
  <c r="B244" i="24" s="1"/>
  <c r="C166" i="25"/>
  <c r="C244" i="24"/>
  <c r="D166" i="25"/>
  <c r="D244" i="24" s="1"/>
  <c r="E166" i="25"/>
  <c r="E244" i="24" s="1"/>
  <c r="F166" i="25"/>
  <c r="F244" i="24" s="1"/>
  <c r="G166" i="25"/>
  <c r="G244" i="24" s="1"/>
  <c r="H166" i="25"/>
  <c r="H244" i="24"/>
  <c r="I166" i="25"/>
  <c r="I244" i="24" s="1"/>
  <c r="J166" i="25"/>
  <c r="J244" i="24" s="1"/>
  <c r="K166" i="25"/>
  <c r="K244" i="24" s="1"/>
  <c r="L166" i="25"/>
  <c r="L244" i="24" s="1"/>
  <c r="M166" i="25"/>
  <c r="M244" i="24"/>
  <c r="N166" i="25"/>
  <c r="N244" i="24" s="1"/>
  <c r="O166" i="25"/>
  <c r="O244" i="24" s="1"/>
  <c r="W166" i="25"/>
  <c r="A167" i="25"/>
  <c r="A245" i="24" s="1"/>
  <c r="B167" i="25"/>
  <c r="B245" i="24" s="1"/>
  <c r="C167" i="25"/>
  <c r="C245" i="24" s="1"/>
  <c r="C246" i="24" s="1"/>
  <c r="D84" i="19" s="1"/>
  <c r="D167" i="25"/>
  <c r="D245" i="24" s="1"/>
  <c r="E167" i="25"/>
  <c r="E245" i="24" s="1"/>
  <c r="F167" i="25"/>
  <c r="F245" i="24" s="1"/>
  <c r="G167" i="25"/>
  <c r="G245" i="24" s="1"/>
  <c r="H167" i="25"/>
  <c r="H245" i="24" s="1"/>
  <c r="I167" i="25"/>
  <c r="I245" i="24" s="1"/>
  <c r="J167" i="25"/>
  <c r="J245" i="24" s="1"/>
  <c r="K167" i="25"/>
  <c r="K245" i="24" s="1"/>
  <c r="L167" i="25"/>
  <c r="L245" i="24" s="1"/>
  <c r="M167" i="25"/>
  <c r="M245" i="24" s="1"/>
  <c r="N167" i="25"/>
  <c r="N245" i="24"/>
  <c r="O167" i="25"/>
  <c r="O245" i="24" s="1"/>
  <c r="W167" i="25"/>
  <c r="A168" i="25"/>
  <c r="A247" i="24" s="1"/>
  <c r="B168" i="25"/>
  <c r="B247" i="24" s="1"/>
  <c r="C168" i="25"/>
  <c r="C247" i="24" s="1"/>
  <c r="D168" i="25"/>
  <c r="D247" i="24" s="1"/>
  <c r="E168" i="25"/>
  <c r="E247" i="24" s="1"/>
  <c r="F168" i="25"/>
  <c r="F247" i="24" s="1"/>
  <c r="G168" i="25"/>
  <c r="G247" i="24" s="1"/>
  <c r="H168" i="25"/>
  <c r="H247" i="24" s="1"/>
  <c r="I168" i="25"/>
  <c r="I247" i="24" s="1"/>
  <c r="J168" i="25"/>
  <c r="J247" i="24" s="1"/>
  <c r="K168" i="25"/>
  <c r="K247" i="24" s="1"/>
  <c r="L168" i="25"/>
  <c r="L247" i="24" s="1"/>
  <c r="M168" i="25"/>
  <c r="M247" i="24" s="1"/>
  <c r="N168" i="25"/>
  <c r="N247" i="24" s="1"/>
  <c r="O168" i="25"/>
  <c r="O247" i="24" s="1"/>
  <c r="W168" i="25"/>
  <c r="A169" i="25"/>
  <c r="A248" i="24" s="1"/>
  <c r="B169" i="25"/>
  <c r="B248" i="24" s="1"/>
  <c r="C169" i="25"/>
  <c r="C248" i="24" s="1"/>
  <c r="D169" i="25"/>
  <c r="D248" i="24" s="1"/>
  <c r="E169" i="25"/>
  <c r="E248" i="24" s="1"/>
  <c r="F169" i="25"/>
  <c r="F248" i="24" s="1"/>
  <c r="G169" i="25"/>
  <c r="G248" i="24" s="1"/>
  <c r="H169" i="25"/>
  <c r="H248" i="24" s="1"/>
  <c r="I169" i="25"/>
  <c r="I248" i="24" s="1"/>
  <c r="J169" i="25"/>
  <c r="J248" i="24" s="1"/>
  <c r="K169" i="25"/>
  <c r="K248" i="24" s="1"/>
  <c r="L169" i="25"/>
  <c r="L248" i="24" s="1"/>
  <c r="M169" i="25"/>
  <c r="M248" i="24" s="1"/>
  <c r="N169" i="25"/>
  <c r="N248" i="24" s="1"/>
  <c r="O169" i="25"/>
  <c r="O248" i="24" s="1"/>
  <c r="W169" i="25"/>
  <c r="A170" i="25"/>
  <c r="A250" i="24" s="1"/>
  <c r="B170" i="25"/>
  <c r="B250" i="24" s="1"/>
  <c r="C170" i="25"/>
  <c r="C250" i="24" s="1"/>
  <c r="D170" i="25"/>
  <c r="D250" i="24" s="1"/>
  <c r="E170" i="25"/>
  <c r="E250" i="24" s="1"/>
  <c r="E252" i="24" s="1"/>
  <c r="F86" i="19" s="1"/>
  <c r="F170" i="25"/>
  <c r="F250" i="24" s="1"/>
  <c r="G170" i="25"/>
  <c r="G250" i="24"/>
  <c r="H170" i="25"/>
  <c r="H250" i="24" s="1"/>
  <c r="I170" i="25"/>
  <c r="I250" i="24" s="1"/>
  <c r="J170" i="25"/>
  <c r="J250" i="24" s="1"/>
  <c r="K170" i="25"/>
  <c r="K250" i="24" s="1"/>
  <c r="L170" i="25"/>
  <c r="L250" i="24" s="1"/>
  <c r="M170" i="25"/>
  <c r="M250" i="24" s="1"/>
  <c r="N170" i="25"/>
  <c r="N250" i="24" s="1"/>
  <c r="O170" i="25"/>
  <c r="O250" i="24" s="1"/>
  <c r="W170" i="25"/>
  <c r="A171" i="25"/>
  <c r="A251" i="24" s="1"/>
  <c r="B171" i="25"/>
  <c r="B251" i="24" s="1"/>
  <c r="C171" i="25"/>
  <c r="C251" i="24" s="1"/>
  <c r="D171" i="25"/>
  <c r="D251" i="24" s="1"/>
  <c r="E171" i="25"/>
  <c r="E251" i="24" s="1"/>
  <c r="F171" i="25"/>
  <c r="F251" i="24" s="1"/>
  <c r="G171" i="25"/>
  <c r="G251" i="24" s="1"/>
  <c r="H171" i="25"/>
  <c r="H251" i="24" s="1"/>
  <c r="I171" i="25"/>
  <c r="I251" i="24" s="1"/>
  <c r="J171" i="25"/>
  <c r="J251" i="24" s="1"/>
  <c r="K171" i="25"/>
  <c r="K251" i="24" s="1"/>
  <c r="L171" i="25"/>
  <c r="L251" i="24" s="1"/>
  <c r="M171" i="25"/>
  <c r="M251" i="24" s="1"/>
  <c r="N171" i="25"/>
  <c r="N251" i="24" s="1"/>
  <c r="O171" i="25"/>
  <c r="O251" i="24" s="1"/>
  <c r="W171" i="25"/>
  <c r="A172" i="25"/>
  <c r="A253" i="24" s="1"/>
  <c r="B172" i="25"/>
  <c r="B253" i="24" s="1"/>
  <c r="C172" i="25"/>
  <c r="C253" i="24" s="1"/>
  <c r="D172" i="25"/>
  <c r="D253" i="24" s="1"/>
  <c r="E172" i="25"/>
  <c r="E253" i="24" s="1"/>
  <c r="F172" i="25"/>
  <c r="F253" i="24" s="1"/>
  <c r="G172" i="25"/>
  <c r="G253" i="24" s="1"/>
  <c r="H172" i="25"/>
  <c r="H253" i="24" s="1"/>
  <c r="I172" i="25"/>
  <c r="I253" i="24" s="1"/>
  <c r="J172" i="25"/>
  <c r="J253" i="24" s="1"/>
  <c r="K172" i="25"/>
  <c r="K253" i="24" s="1"/>
  <c r="L172" i="25"/>
  <c r="L253" i="24" s="1"/>
  <c r="M172" i="25"/>
  <c r="M253" i="24" s="1"/>
  <c r="N172" i="25"/>
  <c r="N253" i="24" s="1"/>
  <c r="O172" i="25"/>
  <c r="O253" i="24" s="1"/>
  <c r="W172" i="25"/>
  <c r="A173" i="25"/>
  <c r="A254" i="24" s="1"/>
  <c r="B173" i="25"/>
  <c r="B254" i="24" s="1"/>
  <c r="C173" i="25"/>
  <c r="C254" i="24" s="1"/>
  <c r="D173" i="25"/>
  <c r="D254" i="24" s="1"/>
  <c r="E173" i="25"/>
  <c r="E254" i="24" s="1"/>
  <c r="F173" i="25"/>
  <c r="F254" i="24" s="1"/>
  <c r="G173" i="25"/>
  <c r="G254" i="24" s="1"/>
  <c r="H173" i="25"/>
  <c r="H254" i="24" s="1"/>
  <c r="I173" i="25"/>
  <c r="I254" i="24" s="1"/>
  <c r="J173" i="25"/>
  <c r="J254" i="24" s="1"/>
  <c r="K173" i="25"/>
  <c r="K254" i="24" s="1"/>
  <c r="L173" i="25"/>
  <c r="L254" i="24" s="1"/>
  <c r="M173" i="25"/>
  <c r="M254" i="24" s="1"/>
  <c r="N173" i="25"/>
  <c r="N254" i="24" s="1"/>
  <c r="O173" i="25"/>
  <c r="O254" i="24" s="1"/>
  <c r="W173" i="25"/>
  <c r="A174" i="25"/>
  <c r="A256" i="24" s="1"/>
  <c r="B174" i="25"/>
  <c r="B256" i="24" s="1"/>
  <c r="C174" i="25"/>
  <c r="C256" i="24" s="1"/>
  <c r="D174" i="25"/>
  <c r="D256" i="24" s="1"/>
  <c r="E174" i="25"/>
  <c r="E256" i="24" s="1"/>
  <c r="F174" i="25"/>
  <c r="F256" i="24" s="1"/>
  <c r="G174" i="25"/>
  <c r="G256" i="24" s="1"/>
  <c r="H174" i="25"/>
  <c r="H256" i="24" s="1"/>
  <c r="I174" i="25"/>
  <c r="I256" i="24" s="1"/>
  <c r="J174" i="25"/>
  <c r="J256" i="24" s="1"/>
  <c r="K174" i="25"/>
  <c r="K256" i="24" s="1"/>
  <c r="L174" i="25"/>
  <c r="L256" i="24" s="1"/>
  <c r="M174" i="25"/>
  <c r="M256" i="24" s="1"/>
  <c r="N174" i="25"/>
  <c r="N256" i="24" s="1"/>
  <c r="O174" i="25"/>
  <c r="O256" i="24" s="1"/>
  <c r="W174" i="25"/>
  <c r="A175" i="25"/>
  <c r="A257" i="24" s="1"/>
  <c r="B175" i="25"/>
  <c r="B257" i="24" s="1"/>
  <c r="C175" i="25"/>
  <c r="C257" i="24" s="1"/>
  <c r="D175" i="25"/>
  <c r="D257" i="24" s="1"/>
  <c r="D258" i="24" s="1"/>
  <c r="E88" i="19" s="1"/>
  <c r="E175" i="25"/>
  <c r="E257" i="24" s="1"/>
  <c r="F175" i="25"/>
  <c r="F257" i="24" s="1"/>
  <c r="G175" i="25"/>
  <c r="G257" i="24" s="1"/>
  <c r="H175" i="25"/>
  <c r="H257" i="24" s="1"/>
  <c r="I175" i="25"/>
  <c r="I257" i="24" s="1"/>
  <c r="J175" i="25"/>
  <c r="J257" i="24" s="1"/>
  <c r="K175" i="25"/>
  <c r="K257" i="24" s="1"/>
  <c r="L175" i="25"/>
  <c r="L257" i="24" s="1"/>
  <c r="M175" i="25"/>
  <c r="M257" i="24" s="1"/>
  <c r="N175" i="25"/>
  <c r="N257" i="24" s="1"/>
  <c r="O175" i="25"/>
  <c r="O257" i="24" s="1"/>
  <c r="W175" i="25"/>
  <c r="A176" i="25"/>
  <c r="A259" i="24" s="1"/>
  <c r="B176" i="25"/>
  <c r="B259" i="24" s="1"/>
  <c r="C176" i="25"/>
  <c r="C259" i="24" s="1"/>
  <c r="D176" i="25"/>
  <c r="D259" i="24" s="1"/>
  <c r="E176" i="25"/>
  <c r="E259" i="24" s="1"/>
  <c r="F176" i="25"/>
  <c r="F259" i="24" s="1"/>
  <c r="G176" i="25"/>
  <c r="G259" i="24" s="1"/>
  <c r="H176" i="25"/>
  <c r="H259" i="24" s="1"/>
  <c r="I176" i="25"/>
  <c r="I259" i="24" s="1"/>
  <c r="J176" i="25"/>
  <c r="J259" i="24" s="1"/>
  <c r="K176" i="25"/>
  <c r="K259" i="24" s="1"/>
  <c r="L176" i="25"/>
  <c r="L259" i="24" s="1"/>
  <c r="M176" i="25"/>
  <c r="M259" i="24" s="1"/>
  <c r="N176" i="25"/>
  <c r="N259" i="24" s="1"/>
  <c r="O176" i="25"/>
  <c r="O259" i="24" s="1"/>
  <c r="W176" i="25"/>
  <c r="A177" i="25"/>
  <c r="A260" i="24" s="1"/>
  <c r="B177" i="25"/>
  <c r="B260" i="24" s="1"/>
  <c r="C177" i="25"/>
  <c r="C260" i="24" s="1"/>
  <c r="D177" i="25"/>
  <c r="D260" i="24" s="1"/>
  <c r="E177" i="25"/>
  <c r="E260" i="24" s="1"/>
  <c r="F177" i="25"/>
  <c r="F260" i="24" s="1"/>
  <c r="G177" i="25"/>
  <c r="G260" i="24" s="1"/>
  <c r="H177" i="25"/>
  <c r="H260" i="24" s="1"/>
  <c r="I177" i="25"/>
  <c r="I260" i="24" s="1"/>
  <c r="J177" i="25"/>
  <c r="J260" i="24" s="1"/>
  <c r="K177" i="25"/>
  <c r="K260" i="24" s="1"/>
  <c r="L177" i="25"/>
  <c r="L260" i="24" s="1"/>
  <c r="M177" i="25"/>
  <c r="M260" i="24" s="1"/>
  <c r="N177" i="25"/>
  <c r="N260" i="24" s="1"/>
  <c r="O177" i="25"/>
  <c r="O260" i="24" s="1"/>
  <c r="W177" i="25"/>
  <c r="A178" i="25"/>
  <c r="A262" i="24" s="1"/>
  <c r="B178" i="25"/>
  <c r="B262" i="24" s="1"/>
  <c r="C178" i="25"/>
  <c r="C262" i="24" s="1"/>
  <c r="D178" i="25"/>
  <c r="D262" i="24" s="1"/>
  <c r="E178" i="25"/>
  <c r="E262" i="24" s="1"/>
  <c r="F178" i="25"/>
  <c r="F262" i="24" s="1"/>
  <c r="G178" i="25"/>
  <c r="G262" i="24" s="1"/>
  <c r="H178" i="25"/>
  <c r="H262" i="24" s="1"/>
  <c r="I178" i="25"/>
  <c r="I262" i="24" s="1"/>
  <c r="J178" i="25"/>
  <c r="J262" i="24" s="1"/>
  <c r="K178" i="25"/>
  <c r="K262" i="24" s="1"/>
  <c r="L178" i="25"/>
  <c r="L262" i="24" s="1"/>
  <c r="M178" i="25"/>
  <c r="M262" i="24" s="1"/>
  <c r="N178" i="25"/>
  <c r="N262" i="24"/>
  <c r="O178" i="25"/>
  <c r="O262" i="24" s="1"/>
  <c r="W178" i="25"/>
  <c r="A179" i="25"/>
  <c r="A263" i="24" s="1"/>
  <c r="B179" i="25"/>
  <c r="B263" i="24" s="1"/>
  <c r="C179" i="25"/>
  <c r="C263" i="24"/>
  <c r="D179" i="25"/>
  <c r="D263" i="24" s="1"/>
  <c r="E179" i="25"/>
  <c r="E263" i="24" s="1"/>
  <c r="F179" i="25"/>
  <c r="F263" i="24" s="1"/>
  <c r="G179" i="25"/>
  <c r="G263" i="24" s="1"/>
  <c r="H179" i="25"/>
  <c r="H263" i="24" s="1"/>
  <c r="I179" i="25"/>
  <c r="I263" i="24" s="1"/>
  <c r="J179" i="25"/>
  <c r="J263" i="24" s="1"/>
  <c r="K179" i="25"/>
  <c r="K263" i="24" s="1"/>
  <c r="L179" i="25"/>
  <c r="L263" i="24" s="1"/>
  <c r="M179" i="25"/>
  <c r="M263" i="24" s="1"/>
  <c r="N179" i="25"/>
  <c r="N263" i="24" s="1"/>
  <c r="O179" i="25"/>
  <c r="O263" i="24" s="1"/>
  <c r="W179" i="25"/>
  <c r="A180" i="25"/>
  <c r="A265" i="24" s="1"/>
  <c r="B180" i="25"/>
  <c r="B265" i="24" s="1"/>
  <c r="C180" i="25"/>
  <c r="C265" i="24" s="1"/>
  <c r="D180" i="25"/>
  <c r="D265" i="24" s="1"/>
  <c r="E180" i="25"/>
  <c r="E265" i="24" s="1"/>
  <c r="F180" i="25"/>
  <c r="F265" i="24" s="1"/>
  <c r="G180" i="25"/>
  <c r="G265" i="24" s="1"/>
  <c r="H180" i="25"/>
  <c r="H265" i="24" s="1"/>
  <c r="I180" i="25"/>
  <c r="I265" i="24" s="1"/>
  <c r="J180" i="25"/>
  <c r="J265" i="24" s="1"/>
  <c r="K180" i="25"/>
  <c r="K265" i="24" s="1"/>
  <c r="L180" i="25"/>
  <c r="L265" i="24" s="1"/>
  <c r="M180" i="25"/>
  <c r="M265" i="24" s="1"/>
  <c r="N180" i="25"/>
  <c r="N265" i="24" s="1"/>
  <c r="O180" i="25"/>
  <c r="O265" i="24" s="1"/>
  <c r="W180" i="25"/>
  <c r="A181" i="25"/>
  <c r="A266" i="24" s="1"/>
  <c r="B181" i="25"/>
  <c r="B266" i="24" s="1"/>
  <c r="C181" i="25"/>
  <c r="C266" i="24" s="1"/>
  <c r="D181" i="25"/>
  <c r="D266" i="24" s="1"/>
  <c r="E181" i="25"/>
  <c r="E266" i="24" s="1"/>
  <c r="F181" i="25"/>
  <c r="F266" i="24" s="1"/>
  <c r="G181" i="25"/>
  <c r="G266" i="24" s="1"/>
  <c r="H181" i="25"/>
  <c r="H266" i="24" s="1"/>
  <c r="I181" i="25"/>
  <c r="I266" i="24" s="1"/>
  <c r="J181" i="25"/>
  <c r="J266" i="24" s="1"/>
  <c r="K181" i="25"/>
  <c r="K266" i="24" s="1"/>
  <c r="L181" i="25"/>
  <c r="L266" i="24" s="1"/>
  <c r="M181" i="25"/>
  <c r="M266" i="24" s="1"/>
  <c r="N181" i="25"/>
  <c r="N266" i="24" s="1"/>
  <c r="O181" i="25"/>
  <c r="O266" i="24" s="1"/>
  <c r="W181" i="25"/>
  <c r="A182" i="25"/>
  <c r="A268" i="24" s="1"/>
  <c r="B182" i="25"/>
  <c r="B268" i="24" s="1"/>
  <c r="C182" i="25"/>
  <c r="C268" i="24" s="1"/>
  <c r="D182" i="25"/>
  <c r="D268" i="24" s="1"/>
  <c r="E182" i="25"/>
  <c r="E268" i="24" s="1"/>
  <c r="F182" i="25"/>
  <c r="F268" i="24" s="1"/>
  <c r="G182" i="25"/>
  <c r="G268" i="24" s="1"/>
  <c r="H182" i="25"/>
  <c r="H268" i="24" s="1"/>
  <c r="I182" i="25"/>
  <c r="I268" i="24" s="1"/>
  <c r="J182" i="25"/>
  <c r="J268" i="24" s="1"/>
  <c r="K182" i="25"/>
  <c r="K268" i="24" s="1"/>
  <c r="L182" i="25"/>
  <c r="L268" i="24" s="1"/>
  <c r="M182" i="25"/>
  <c r="M268" i="24" s="1"/>
  <c r="N182" i="25"/>
  <c r="N268" i="24" s="1"/>
  <c r="O182" i="25"/>
  <c r="O268" i="24" s="1"/>
  <c r="W182" i="25"/>
  <c r="A183" i="25"/>
  <c r="A269" i="24" s="1"/>
  <c r="B183" i="25"/>
  <c r="B269" i="24" s="1"/>
  <c r="C183" i="25"/>
  <c r="C269" i="24" s="1"/>
  <c r="D183" i="25"/>
  <c r="D269" i="24" s="1"/>
  <c r="E183" i="25"/>
  <c r="E269" i="24" s="1"/>
  <c r="F183" i="25"/>
  <c r="F269" i="24" s="1"/>
  <c r="G183" i="25"/>
  <c r="G269" i="24" s="1"/>
  <c r="H183" i="25"/>
  <c r="H269" i="24" s="1"/>
  <c r="I183" i="25"/>
  <c r="I269" i="24" s="1"/>
  <c r="J183" i="25"/>
  <c r="J269" i="24" s="1"/>
  <c r="K183" i="25"/>
  <c r="K269" i="24" s="1"/>
  <c r="L183" i="25"/>
  <c r="L269" i="24" s="1"/>
  <c r="M183" i="25"/>
  <c r="M269" i="24" s="1"/>
  <c r="N183" i="25"/>
  <c r="N269" i="24" s="1"/>
  <c r="O183" i="25"/>
  <c r="O269" i="24" s="1"/>
  <c r="W183" i="25"/>
  <c r="A184" i="25"/>
  <c r="A271" i="24" s="1"/>
  <c r="B184" i="25"/>
  <c r="B271" i="24" s="1"/>
  <c r="C184" i="25"/>
  <c r="C271" i="24" s="1"/>
  <c r="D184" i="25"/>
  <c r="D271" i="24" s="1"/>
  <c r="E184" i="25"/>
  <c r="E271" i="24" s="1"/>
  <c r="F184" i="25"/>
  <c r="F271" i="24" s="1"/>
  <c r="G184" i="25"/>
  <c r="G271" i="24" s="1"/>
  <c r="H184" i="25"/>
  <c r="H271" i="24" s="1"/>
  <c r="I184" i="25"/>
  <c r="I271" i="24" s="1"/>
  <c r="J184" i="25"/>
  <c r="J271" i="24" s="1"/>
  <c r="K184" i="25"/>
  <c r="K271" i="24" s="1"/>
  <c r="L184" i="25"/>
  <c r="L271" i="24" s="1"/>
  <c r="M184" i="25"/>
  <c r="M271" i="24" s="1"/>
  <c r="N184" i="25"/>
  <c r="N271" i="24" s="1"/>
  <c r="O184" i="25"/>
  <c r="O271" i="24" s="1"/>
  <c r="W184" i="25"/>
  <c r="A185" i="25"/>
  <c r="A272" i="24" s="1"/>
  <c r="B185" i="25"/>
  <c r="B272" i="24" s="1"/>
  <c r="C185" i="25"/>
  <c r="C272" i="24" s="1"/>
  <c r="D185" i="25"/>
  <c r="D272" i="24" s="1"/>
  <c r="E185" i="25"/>
  <c r="E272" i="24" s="1"/>
  <c r="F185" i="25"/>
  <c r="F272" i="24" s="1"/>
  <c r="G185" i="25"/>
  <c r="G272" i="24" s="1"/>
  <c r="H185" i="25"/>
  <c r="H272" i="24" s="1"/>
  <c r="I185" i="25"/>
  <c r="I272" i="24" s="1"/>
  <c r="J185" i="25"/>
  <c r="J272" i="24" s="1"/>
  <c r="K185" i="25"/>
  <c r="K272" i="24" s="1"/>
  <c r="L185" i="25"/>
  <c r="L272" i="24" s="1"/>
  <c r="M185" i="25"/>
  <c r="M272" i="24" s="1"/>
  <c r="N185" i="25"/>
  <c r="N272" i="24" s="1"/>
  <c r="O185" i="25"/>
  <c r="O272" i="24" s="1"/>
  <c r="W185" i="25"/>
  <c r="A186" i="25"/>
  <c r="A274" i="24" s="1"/>
  <c r="B186" i="25"/>
  <c r="B274" i="24" s="1"/>
  <c r="C186" i="25"/>
  <c r="C274" i="24" s="1"/>
  <c r="D186" i="25"/>
  <c r="D274" i="24" s="1"/>
  <c r="E186" i="25"/>
  <c r="E274" i="24" s="1"/>
  <c r="F186" i="25"/>
  <c r="F274" i="24" s="1"/>
  <c r="G186" i="25"/>
  <c r="G274" i="24" s="1"/>
  <c r="H186" i="25"/>
  <c r="H274" i="24" s="1"/>
  <c r="I186" i="25"/>
  <c r="I274" i="24" s="1"/>
  <c r="J186" i="25"/>
  <c r="J274" i="24" s="1"/>
  <c r="K186" i="25"/>
  <c r="K274" i="24" s="1"/>
  <c r="L186" i="25"/>
  <c r="L274" i="24" s="1"/>
  <c r="M186" i="25"/>
  <c r="M274" i="24" s="1"/>
  <c r="N186" i="25"/>
  <c r="N274" i="24" s="1"/>
  <c r="O186" i="25"/>
  <c r="O274" i="24" s="1"/>
  <c r="W186" i="25"/>
  <c r="A187" i="25"/>
  <c r="A275" i="24" s="1"/>
  <c r="B187" i="25"/>
  <c r="B275" i="24" s="1"/>
  <c r="C187" i="25"/>
  <c r="C275" i="24" s="1"/>
  <c r="D187" i="25"/>
  <c r="D275" i="24" s="1"/>
  <c r="E187" i="25"/>
  <c r="E275" i="24" s="1"/>
  <c r="F187" i="25"/>
  <c r="F275" i="24" s="1"/>
  <c r="G187" i="25"/>
  <c r="G275" i="24" s="1"/>
  <c r="H187" i="25"/>
  <c r="H275" i="24" s="1"/>
  <c r="I187" i="25"/>
  <c r="I275" i="24" s="1"/>
  <c r="J187" i="25"/>
  <c r="J275" i="24" s="1"/>
  <c r="K187" i="25"/>
  <c r="K275" i="24" s="1"/>
  <c r="L187" i="25"/>
  <c r="L275" i="24" s="1"/>
  <c r="M187" i="25"/>
  <c r="M275" i="24" s="1"/>
  <c r="N187" i="25"/>
  <c r="N275" i="24" s="1"/>
  <c r="O187" i="25"/>
  <c r="O275" i="24" s="1"/>
  <c r="W187" i="25"/>
  <c r="A188" i="25"/>
  <c r="A277" i="24" s="1"/>
  <c r="B188" i="25"/>
  <c r="B277" i="24" s="1"/>
  <c r="C188" i="25"/>
  <c r="C277" i="24" s="1"/>
  <c r="D188" i="25"/>
  <c r="D277" i="24" s="1"/>
  <c r="E188" i="25"/>
  <c r="E277" i="24" s="1"/>
  <c r="F188" i="25"/>
  <c r="F277" i="24" s="1"/>
  <c r="G188" i="25"/>
  <c r="G277" i="24" s="1"/>
  <c r="H188" i="25"/>
  <c r="H277" i="24" s="1"/>
  <c r="I188" i="25"/>
  <c r="I277" i="24" s="1"/>
  <c r="J188" i="25"/>
  <c r="J277" i="24" s="1"/>
  <c r="K188" i="25"/>
  <c r="K277" i="24" s="1"/>
  <c r="L188" i="25"/>
  <c r="L277" i="24" s="1"/>
  <c r="M188" i="25"/>
  <c r="M277" i="24" s="1"/>
  <c r="N188" i="25"/>
  <c r="N277" i="24" s="1"/>
  <c r="O188" i="25"/>
  <c r="O277" i="24" s="1"/>
  <c r="W188" i="25"/>
  <c r="A189" i="25"/>
  <c r="A278" i="24" s="1"/>
  <c r="B189" i="25"/>
  <c r="B278" i="24" s="1"/>
  <c r="C189" i="25"/>
  <c r="C278" i="24" s="1"/>
  <c r="D189" i="25"/>
  <c r="D278" i="24" s="1"/>
  <c r="E189" i="25"/>
  <c r="E278" i="24" s="1"/>
  <c r="F189" i="25"/>
  <c r="F278" i="24" s="1"/>
  <c r="G189" i="25"/>
  <c r="G278" i="24" s="1"/>
  <c r="H189" i="25"/>
  <c r="H278" i="24" s="1"/>
  <c r="I189" i="25"/>
  <c r="I278" i="24" s="1"/>
  <c r="J189" i="25"/>
  <c r="J278" i="24" s="1"/>
  <c r="K189" i="25"/>
  <c r="K278" i="24" s="1"/>
  <c r="L189" i="25"/>
  <c r="L278" i="24" s="1"/>
  <c r="M189" i="25"/>
  <c r="M278" i="24" s="1"/>
  <c r="N189" i="25"/>
  <c r="N278" i="24" s="1"/>
  <c r="O189" i="25"/>
  <c r="O278" i="24" s="1"/>
  <c r="W189" i="25"/>
  <c r="A190" i="25"/>
  <c r="A280" i="24" s="1"/>
  <c r="B190" i="25"/>
  <c r="B280" i="24" s="1"/>
  <c r="C190" i="25"/>
  <c r="C280" i="24" s="1"/>
  <c r="D190" i="25"/>
  <c r="D280" i="24" s="1"/>
  <c r="E190" i="25"/>
  <c r="E280" i="24" s="1"/>
  <c r="F190" i="25"/>
  <c r="F280" i="24" s="1"/>
  <c r="G190" i="25"/>
  <c r="G280" i="24" s="1"/>
  <c r="H190" i="25"/>
  <c r="H280" i="24" s="1"/>
  <c r="I190" i="25"/>
  <c r="I280" i="24" s="1"/>
  <c r="J190" i="25"/>
  <c r="J280" i="24" s="1"/>
  <c r="K190" i="25"/>
  <c r="K280" i="24" s="1"/>
  <c r="L190" i="25"/>
  <c r="L280" i="24" s="1"/>
  <c r="M190" i="25"/>
  <c r="M280" i="24" s="1"/>
  <c r="N190" i="25"/>
  <c r="N280" i="24" s="1"/>
  <c r="O190" i="25"/>
  <c r="O280" i="24" s="1"/>
  <c r="W190" i="25"/>
  <c r="A191" i="25"/>
  <c r="A281" i="24" s="1"/>
  <c r="B191" i="25"/>
  <c r="B281" i="24" s="1"/>
  <c r="C191" i="25"/>
  <c r="C281" i="24" s="1"/>
  <c r="D191" i="25"/>
  <c r="D281" i="24" s="1"/>
  <c r="E191" i="25"/>
  <c r="E281" i="24" s="1"/>
  <c r="F191" i="25"/>
  <c r="F281" i="24" s="1"/>
  <c r="G191" i="25"/>
  <c r="G281" i="24" s="1"/>
  <c r="H191" i="25"/>
  <c r="H281" i="24" s="1"/>
  <c r="I191" i="25"/>
  <c r="I281" i="24" s="1"/>
  <c r="J191" i="25"/>
  <c r="J281" i="24" s="1"/>
  <c r="K191" i="25"/>
  <c r="K281" i="24" s="1"/>
  <c r="L191" i="25"/>
  <c r="L281" i="24" s="1"/>
  <c r="M191" i="25"/>
  <c r="M281" i="24" s="1"/>
  <c r="N191" i="25"/>
  <c r="N281" i="24" s="1"/>
  <c r="O191" i="25"/>
  <c r="O281" i="24" s="1"/>
  <c r="W191" i="25"/>
  <c r="A192" i="25"/>
  <c r="A283" i="24" s="1"/>
  <c r="B192" i="25"/>
  <c r="B283" i="24" s="1"/>
  <c r="C192" i="25"/>
  <c r="C283" i="24" s="1"/>
  <c r="D192" i="25"/>
  <c r="D283" i="24" s="1"/>
  <c r="E192" i="25"/>
  <c r="E283" i="24" s="1"/>
  <c r="F192" i="25"/>
  <c r="F283" i="24" s="1"/>
  <c r="G192" i="25"/>
  <c r="G283" i="24" s="1"/>
  <c r="H192" i="25"/>
  <c r="H283" i="24" s="1"/>
  <c r="I192" i="25"/>
  <c r="I283" i="24" s="1"/>
  <c r="J192" i="25"/>
  <c r="J283" i="24" s="1"/>
  <c r="K192" i="25"/>
  <c r="K283" i="24" s="1"/>
  <c r="L192" i="25"/>
  <c r="L283" i="24" s="1"/>
  <c r="M192" i="25"/>
  <c r="M283" i="24" s="1"/>
  <c r="N192" i="25"/>
  <c r="N283" i="24" s="1"/>
  <c r="O192" i="25"/>
  <c r="O283" i="24" s="1"/>
  <c r="W192" i="25"/>
  <c r="A193" i="25"/>
  <c r="A284" i="24" s="1"/>
  <c r="B193" i="25"/>
  <c r="B284" i="24" s="1"/>
  <c r="C193" i="25"/>
  <c r="C284" i="24" s="1"/>
  <c r="D193" i="25"/>
  <c r="D284" i="24" s="1"/>
  <c r="E193" i="25"/>
  <c r="E284" i="24" s="1"/>
  <c r="F193" i="25"/>
  <c r="F284" i="24" s="1"/>
  <c r="G193" i="25"/>
  <c r="G284" i="24" s="1"/>
  <c r="H193" i="25"/>
  <c r="H284" i="24" s="1"/>
  <c r="I193" i="25"/>
  <c r="I284" i="24" s="1"/>
  <c r="J193" i="25"/>
  <c r="J284" i="24" s="1"/>
  <c r="K193" i="25"/>
  <c r="K284" i="24" s="1"/>
  <c r="L193" i="25"/>
  <c r="L284" i="24" s="1"/>
  <c r="M193" i="25"/>
  <c r="M284" i="24" s="1"/>
  <c r="N193" i="25"/>
  <c r="N284" i="24" s="1"/>
  <c r="N285" i="24" s="1"/>
  <c r="O97" i="19" s="1"/>
  <c r="O193" i="25"/>
  <c r="O284" i="24" s="1"/>
  <c r="W193" i="25"/>
  <c r="A194" i="25"/>
  <c r="A286" i="24" s="1"/>
  <c r="B194" i="25"/>
  <c r="B286" i="24" s="1"/>
  <c r="C194" i="25"/>
  <c r="C286" i="24" s="1"/>
  <c r="D194" i="25"/>
  <c r="D286" i="24" s="1"/>
  <c r="E194" i="25"/>
  <c r="E286" i="24" s="1"/>
  <c r="F194" i="25"/>
  <c r="F286" i="24" s="1"/>
  <c r="G194" i="25"/>
  <c r="G286" i="24" s="1"/>
  <c r="H194" i="25"/>
  <c r="H286" i="24" s="1"/>
  <c r="I194" i="25"/>
  <c r="I286" i="24" s="1"/>
  <c r="J194" i="25"/>
  <c r="J286" i="24" s="1"/>
  <c r="K194" i="25"/>
  <c r="K286" i="24" s="1"/>
  <c r="L194" i="25"/>
  <c r="L286" i="24" s="1"/>
  <c r="M194" i="25"/>
  <c r="M286" i="24" s="1"/>
  <c r="N194" i="25"/>
  <c r="N286" i="24" s="1"/>
  <c r="O194" i="25"/>
  <c r="O286" i="24" s="1"/>
  <c r="W194" i="25"/>
  <c r="A195" i="25"/>
  <c r="A287" i="24" s="1"/>
  <c r="B195" i="25"/>
  <c r="B287" i="24" s="1"/>
  <c r="C195" i="25"/>
  <c r="C287" i="24" s="1"/>
  <c r="D195" i="25"/>
  <c r="D287" i="24" s="1"/>
  <c r="E195" i="25"/>
  <c r="E287" i="24" s="1"/>
  <c r="F195" i="25"/>
  <c r="F287" i="24" s="1"/>
  <c r="G195" i="25"/>
  <c r="G287" i="24" s="1"/>
  <c r="H195" i="25"/>
  <c r="H287" i="24" s="1"/>
  <c r="I195" i="25"/>
  <c r="I287" i="24" s="1"/>
  <c r="J195" i="25"/>
  <c r="J287" i="24" s="1"/>
  <c r="K195" i="25"/>
  <c r="K287" i="24" s="1"/>
  <c r="L195" i="25"/>
  <c r="L287" i="24" s="1"/>
  <c r="M195" i="25"/>
  <c r="M287" i="24" s="1"/>
  <c r="N195" i="25"/>
  <c r="N287" i="24" s="1"/>
  <c r="O195" i="25"/>
  <c r="O287" i="24" s="1"/>
  <c r="W195" i="25"/>
  <c r="A196" i="25"/>
  <c r="A289" i="24" s="1"/>
  <c r="B196" i="25"/>
  <c r="B289" i="24" s="1"/>
  <c r="C196" i="25"/>
  <c r="C289" i="24" s="1"/>
  <c r="D196" i="25"/>
  <c r="D289" i="24" s="1"/>
  <c r="E196" i="25"/>
  <c r="E289" i="24" s="1"/>
  <c r="F196" i="25"/>
  <c r="F289" i="24" s="1"/>
  <c r="G196" i="25"/>
  <c r="G289" i="24" s="1"/>
  <c r="H196" i="25"/>
  <c r="H289" i="24" s="1"/>
  <c r="I196" i="25"/>
  <c r="I289" i="24" s="1"/>
  <c r="J196" i="25"/>
  <c r="J289" i="24" s="1"/>
  <c r="K196" i="25"/>
  <c r="K289" i="24" s="1"/>
  <c r="L196" i="25"/>
  <c r="L289" i="24" s="1"/>
  <c r="M196" i="25"/>
  <c r="M289" i="24" s="1"/>
  <c r="N196" i="25"/>
  <c r="N289" i="24" s="1"/>
  <c r="O196" i="25"/>
  <c r="O289" i="24" s="1"/>
  <c r="W196" i="25"/>
  <c r="A197" i="25"/>
  <c r="A290" i="24" s="1"/>
  <c r="B197" i="25"/>
  <c r="B290" i="24" s="1"/>
  <c r="C197" i="25"/>
  <c r="C290" i="24" s="1"/>
  <c r="D197" i="25"/>
  <c r="D290" i="24" s="1"/>
  <c r="E197" i="25"/>
  <c r="E290" i="24" s="1"/>
  <c r="F197" i="25"/>
  <c r="F290" i="24" s="1"/>
  <c r="G197" i="25"/>
  <c r="G290" i="24" s="1"/>
  <c r="H197" i="25"/>
  <c r="H290" i="24" s="1"/>
  <c r="I197" i="25"/>
  <c r="I290" i="24" s="1"/>
  <c r="J197" i="25"/>
  <c r="J290" i="24" s="1"/>
  <c r="K197" i="25"/>
  <c r="K290" i="24" s="1"/>
  <c r="L197" i="25"/>
  <c r="L290" i="24" s="1"/>
  <c r="M197" i="25"/>
  <c r="M290" i="24" s="1"/>
  <c r="N197" i="25"/>
  <c r="N290" i="24" s="1"/>
  <c r="O197" i="25"/>
  <c r="O290" i="24" s="1"/>
  <c r="W197" i="25"/>
  <c r="A198" i="25"/>
  <c r="A292" i="24" s="1"/>
  <c r="B198" i="25"/>
  <c r="B292" i="24" s="1"/>
  <c r="C198" i="25"/>
  <c r="C292" i="24" s="1"/>
  <c r="D198" i="25"/>
  <c r="D292" i="24" s="1"/>
  <c r="E198" i="25"/>
  <c r="E292" i="24" s="1"/>
  <c r="F198" i="25"/>
  <c r="F292" i="24" s="1"/>
  <c r="G198" i="25"/>
  <c r="G292" i="24" s="1"/>
  <c r="H198" i="25"/>
  <c r="H292" i="24" s="1"/>
  <c r="I198" i="25"/>
  <c r="I292" i="24" s="1"/>
  <c r="J198" i="25"/>
  <c r="J292" i="24" s="1"/>
  <c r="K198" i="25"/>
  <c r="K292" i="24" s="1"/>
  <c r="L198" i="25"/>
  <c r="L292" i="24" s="1"/>
  <c r="M198" i="25"/>
  <c r="M292" i="24" s="1"/>
  <c r="N198" i="25"/>
  <c r="N292" i="24" s="1"/>
  <c r="O198" i="25"/>
  <c r="O292" i="24" s="1"/>
  <c r="W198" i="25"/>
  <c r="A199" i="25"/>
  <c r="A293" i="24" s="1"/>
  <c r="B199" i="25"/>
  <c r="B293" i="24" s="1"/>
  <c r="C199" i="25"/>
  <c r="C293" i="24" s="1"/>
  <c r="D199" i="25"/>
  <c r="D293" i="24" s="1"/>
  <c r="E199" i="25"/>
  <c r="E293" i="24" s="1"/>
  <c r="F199" i="25"/>
  <c r="F293" i="24" s="1"/>
  <c r="G199" i="25"/>
  <c r="G293" i="24" s="1"/>
  <c r="H199" i="25"/>
  <c r="H293" i="24" s="1"/>
  <c r="I199" i="25"/>
  <c r="I293" i="24" s="1"/>
  <c r="J199" i="25"/>
  <c r="J293" i="24" s="1"/>
  <c r="K199" i="25"/>
  <c r="K293" i="24" s="1"/>
  <c r="L199" i="25"/>
  <c r="L293" i="24" s="1"/>
  <c r="M199" i="25"/>
  <c r="M293" i="24" s="1"/>
  <c r="N199" i="25"/>
  <c r="N293" i="24" s="1"/>
  <c r="O199" i="25"/>
  <c r="O293" i="24" s="1"/>
  <c r="W199" i="25"/>
  <c r="A200" i="25"/>
  <c r="A295" i="24" s="1"/>
  <c r="B200" i="25"/>
  <c r="B295" i="24" s="1"/>
  <c r="C200" i="25"/>
  <c r="C295" i="24" s="1"/>
  <c r="D200" i="25"/>
  <c r="D295" i="24" s="1"/>
  <c r="E200" i="25"/>
  <c r="E295" i="24" s="1"/>
  <c r="F200" i="25"/>
  <c r="F295" i="24" s="1"/>
  <c r="G200" i="25"/>
  <c r="G295" i="24" s="1"/>
  <c r="H200" i="25"/>
  <c r="H295" i="24" s="1"/>
  <c r="I200" i="25"/>
  <c r="I295" i="24" s="1"/>
  <c r="J200" i="25"/>
  <c r="J295" i="24" s="1"/>
  <c r="K200" i="25"/>
  <c r="K295" i="24" s="1"/>
  <c r="L200" i="25"/>
  <c r="L295" i="24" s="1"/>
  <c r="M200" i="25"/>
  <c r="M295" i="24" s="1"/>
  <c r="N200" i="25"/>
  <c r="N295" i="24" s="1"/>
  <c r="O200" i="25"/>
  <c r="O295" i="24" s="1"/>
  <c r="W200" i="25"/>
  <c r="A201" i="25"/>
  <c r="A296" i="24" s="1"/>
  <c r="B201" i="25"/>
  <c r="B296" i="24" s="1"/>
  <c r="C201" i="25"/>
  <c r="C296" i="24" s="1"/>
  <c r="D201" i="25"/>
  <c r="D296" i="24" s="1"/>
  <c r="E201" i="25"/>
  <c r="E296" i="24" s="1"/>
  <c r="F201" i="25"/>
  <c r="F296" i="24" s="1"/>
  <c r="G201" i="25"/>
  <c r="G296" i="24" s="1"/>
  <c r="H201" i="25"/>
  <c r="H296" i="24" s="1"/>
  <c r="I201" i="25"/>
  <c r="I296" i="24" s="1"/>
  <c r="J201" i="25"/>
  <c r="J296" i="24" s="1"/>
  <c r="K201" i="25"/>
  <c r="K296" i="24" s="1"/>
  <c r="K297" i="24" s="1"/>
  <c r="L101" i="19" s="1"/>
  <c r="L201" i="25"/>
  <c r="L296" i="24" s="1"/>
  <c r="M201" i="25"/>
  <c r="M296" i="24" s="1"/>
  <c r="N201" i="25"/>
  <c r="N296" i="24" s="1"/>
  <c r="O201" i="25"/>
  <c r="O296" i="24" s="1"/>
  <c r="W201" i="25"/>
  <c r="A202" i="25"/>
  <c r="A298" i="24" s="1"/>
  <c r="B202" i="25"/>
  <c r="B298" i="24" s="1"/>
  <c r="C202" i="25"/>
  <c r="C298" i="24" s="1"/>
  <c r="D202" i="25"/>
  <c r="D298" i="24" s="1"/>
  <c r="E202" i="25"/>
  <c r="E298" i="24" s="1"/>
  <c r="F202" i="25"/>
  <c r="F298" i="24" s="1"/>
  <c r="G202" i="25"/>
  <c r="G298" i="24" s="1"/>
  <c r="H202" i="25"/>
  <c r="H298" i="24" s="1"/>
  <c r="I202" i="25"/>
  <c r="I298" i="24" s="1"/>
  <c r="J202" i="25"/>
  <c r="J298" i="24" s="1"/>
  <c r="K202" i="25"/>
  <c r="K298" i="24" s="1"/>
  <c r="L202" i="25"/>
  <c r="L298" i="24" s="1"/>
  <c r="M202" i="25"/>
  <c r="M298" i="24" s="1"/>
  <c r="N202" i="25"/>
  <c r="N298" i="24" s="1"/>
  <c r="O202" i="25"/>
  <c r="O298" i="24" s="1"/>
  <c r="W202" i="25"/>
  <c r="A203" i="25"/>
  <c r="A299" i="24" s="1"/>
  <c r="B203" i="25"/>
  <c r="B299" i="24" s="1"/>
  <c r="C203" i="25"/>
  <c r="C299" i="24" s="1"/>
  <c r="D203" i="25"/>
  <c r="D299" i="24" s="1"/>
  <c r="E203" i="25"/>
  <c r="E299" i="24" s="1"/>
  <c r="F203" i="25"/>
  <c r="F299" i="24" s="1"/>
  <c r="G203" i="25"/>
  <c r="G299" i="24" s="1"/>
  <c r="H203" i="25"/>
  <c r="H299" i="24" s="1"/>
  <c r="I203" i="25"/>
  <c r="I299" i="24" s="1"/>
  <c r="J203" i="25"/>
  <c r="J299" i="24" s="1"/>
  <c r="K203" i="25"/>
  <c r="K299" i="24" s="1"/>
  <c r="L203" i="25"/>
  <c r="L299" i="24" s="1"/>
  <c r="M203" i="25"/>
  <c r="M299" i="24" s="1"/>
  <c r="N203" i="25"/>
  <c r="N299" i="24" s="1"/>
  <c r="O203" i="25"/>
  <c r="O299" i="24" s="1"/>
  <c r="W203" i="25"/>
  <c r="A204" i="25"/>
  <c r="A301" i="24" s="1"/>
  <c r="B204" i="25"/>
  <c r="B301" i="24" s="1"/>
  <c r="C204" i="25"/>
  <c r="C301" i="24" s="1"/>
  <c r="D204" i="25"/>
  <c r="D301" i="24" s="1"/>
  <c r="E204" i="25"/>
  <c r="E301" i="24" s="1"/>
  <c r="F204" i="25"/>
  <c r="F301" i="24" s="1"/>
  <c r="F303" i="24" s="1"/>
  <c r="G103" i="19" s="1"/>
  <c r="G204" i="25"/>
  <c r="G301" i="24" s="1"/>
  <c r="H204" i="25"/>
  <c r="H301" i="24" s="1"/>
  <c r="I204" i="25"/>
  <c r="I301" i="24" s="1"/>
  <c r="I303" i="24" s="1"/>
  <c r="J103" i="19" s="1"/>
  <c r="J204" i="25"/>
  <c r="J301" i="24" s="1"/>
  <c r="K204" i="25"/>
  <c r="K301" i="24" s="1"/>
  <c r="L204" i="25"/>
  <c r="L301" i="24" s="1"/>
  <c r="M204" i="25"/>
  <c r="M301" i="24" s="1"/>
  <c r="N204" i="25"/>
  <c r="N301" i="24" s="1"/>
  <c r="O204" i="25"/>
  <c r="O301" i="24" s="1"/>
  <c r="W204" i="25"/>
  <c r="D164" i="17"/>
  <c r="E164" i="17"/>
  <c r="F164" i="17"/>
  <c r="G164" i="17"/>
  <c r="H164" i="17"/>
  <c r="J164" i="17"/>
  <c r="K164" i="17"/>
  <c r="L164" i="17"/>
  <c r="M164" i="17"/>
  <c r="N164" i="17"/>
  <c r="D165" i="17"/>
  <c r="E165" i="17"/>
  <c r="F165" i="17"/>
  <c r="G165" i="17"/>
  <c r="H165" i="17"/>
  <c r="J165" i="17"/>
  <c r="K165" i="17"/>
  <c r="L165" i="17"/>
  <c r="M165" i="17"/>
  <c r="N165" i="17"/>
  <c r="D166" i="17"/>
  <c r="E166" i="17"/>
  <c r="F166" i="17"/>
  <c r="G166" i="17"/>
  <c r="H166" i="17"/>
  <c r="J166" i="17"/>
  <c r="K166" i="17"/>
  <c r="L166" i="17"/>
  <c r="M166" i="17"/>
  <c r="N166" i="17"/>
  <c r="D167" i="17"/>
  <c r="E167" i="17"/>
  <c r="F167" i="17"/>
  <c r="G167" i="17"/>
  <c r="H167" i="17"/>
  <c r="J167" i="17"/>
  <c r="K167" i="17"/>
  <c r="L167" i="17"/>
  <c r="M167" i="17"/>
  <c r="N167" i="17"/>
  <c r="D168" i="17"/>
  <c r="E168" i="17"/>
  <c r="F168" i="17"/>
  <c r="G168" i="17"/>
  <c r="H168" i="17"/>
  <c r="J168" i="17"/>
  <c r="K168" i="17"/>
  <c r="L168" i="17"/>
  <c r="M168" i="17"/>
  <c r="N168" i="17"/>
  <c r="D169" i="17"/>
  <c r="E169" i="17"/>
  <c r="F169" i="17"/>
  <c r="G169" i="17"/>
  <c r="H169" i="17"/>
  <c r="J169" i="17"/>
  <c r="K169" i="17"/>
  <c r="L169" i="17"/>
  <c r="M169" i="17"/>
  <c r="N169" i="17"/>
  <c r="D170" i="17"/>
  <c r="E170" i="17"/>
  <c r="F170" i="17"/>
  <c r="G170" i="17"/>
  <c r="H170" i="17"/>
  <c r="J170" i="17"/>
  <c r="K170" i="17"/>
  <c r="L170" i="17"/>
  <c r="M170" i="17"/>
  <c r="N170" i="17"/>
  <c r="D171" i="17"/>
  <c r="E171" i="17"/>
  <c r="F171" i="17"/>
  <c r="G171" i="17"/>
  <c r="H171" i="17"/>
  <c r="J171" i="17"/>
  <c r="K171" i="17"/>
  <c r="L171" i="17"/>
  <c r="M171" i="17"/>
  <c r="N171" i="17"/>
  <c r="D172" i="17"/>
  <c r="E172" i="17"/>
  <c r="F172" i="17"/>
  <c r="G172" i="17"/>
  <c r="H172" i="17"/>
  <c r="J172" i="17"/>
  <c r="K172" i="17"/>
  <c r="L172" i="17"/>
  <c r="M172" i="17"/>
  <c r="N172" i="17"/>
  <c r="D173" i="17"/>
  <c r="E173" i="17"/>
  <c r="F173" i="17"/>
  <c r="G173" i="17"/>
  <c r="H173" i="17"/>
  <c r="J173" i="17"/>
  <c r="K173" i="17"/>
  <c r="L173" i="17"/>
  <c r="M173" i="17"/>
  <c r="N173" i="17"/>
  <c r="D174" i="17"/>
  <c r="E174" i="17"/>
  <c r="F174" i="17"/>
  <c r="G174" i="17"/>
  <c r="H174" i="17"/>
  <c r="J174" i="17"/>
  <c r="K174" i="17"/>
  <c r="L174" i="17"/>
  <c r="M174" i="17"/>
  <c r="N174" i="17"/>
  <c r="D175" i="17"/>
  <c r="E175" i="17"/>
  <c r="F175" i="17"/>
  <c r="G175" i="17"/>
  <c r="H175" i="17"/>
  <c r="J175" i="17"/>
  <c r="K175" i="17"/>
  <c r="L175" i="17"/>
  <c r="M175" i="17"/>
  <c r="N175" i="17"/>
  <c r="D176" i="17"/>
  <c r="E176" i="17"/>
  <c r="F176" i="17"/>
  <c r="G176" i="17"/>
  <c r="H176" i="17"/>
  <c r="J176" i="17"/>
  <c r="K176" i="17"/>
  <c r="L176" i="17"/>
  <c r="M176" i="17"/>
  <c r="N176" i="17"/>
  <c r="D177" i="17"/>
  <c r="E177" i="17"/>
  <c r="F177" i="17"/>
  <c r="G177" i="17"/>
  <c r="H177" i="17"/>
  <c r="J177" i="17"/>
  <c r="K177" i="17"/>
  <c r="L177" i="17"/>
  <c r="M177" i="17"/>
  <c r="N177" i="17"/>
  <c r="D178" i="17"/>
  <c r="E178" i="17"/>
  <c r="F178" i="17"/>
  <c r="G178" i="17"/>
  <c r="H178" i="17"/>
  <c r="J178" i="17"/>
  <c r="K178" i="17"/>
  <c r="L178" i="17"/>
  <c r="M178" i="17"/>
  <c r="N178" i="17"/>
  <c r="D179" i="17"/>
  <c r="E179" i="17"/>
  <c r="F179" i="17"/>
  <c r="G179" i="17"/>
  <c r="H179" i="17"/>
  <c r="J179" i="17"/>
  <c r="K179" i="17"/>
  <c r="L179" i="17"/>
  <c r="M179" i="17"/>
  <c r="N179" i="17"/>
  <c r="D180" i="17"/>
  <c r="E180" i="17"/>
  <c r="F180" i="17"/>
  <c r="G180" i="17"/>
  <c r="H180" i="17"/>
  <c r="J180" i="17"/>
  <c r="K180" i="17"/>
  <c r="L180" i="17"/>
  <c r="M180" i="17"/>
  <c r="N180" i="17"/>
  <c r="D181" i="17"/>
  <c r="E181" i="17"/>
  <c r="F181" i="17"/>
  <c r="G181" i="17"/>
  <c r="H181" i="17"/>
  <c r="J181" i="17"/>
  <c r="K181" i="17"/>
  <c r="L181" i="17"/>
  <c r="M181" i="17"/>
  <c r="N181" i="17"/>
  <c r="D182" i="17"/>
  <c r="E182" i="17"/>
  <c r="F182" i="17"/>
  <c r="G182" i="17"/>
  <c r="H182" i="17"/>
  <c r="J182" i="17"/>
  <c r="K182" i="17"/>
  <c r="L182" i="17"/>
  <c r="M182" i="17"/>
  <c r="N182" i="17"/>
  <c r="D183" i="17"/>
  <c r="E183" i="17"/>
  <c r="F183" i="17"/>
  <c r="G183" i="17"/>
  <c r="H183" i="17"/>
  <c r="J183" i="17"/>
  <c r="K183" i="17"/>
  <c r="L183" i="17"/>
  <c r="M183" i="17"/>
  <c r="N183" i="17"/>
  <c r="D184" i="17"/>
  <c r="E184" i="17"/>
  <c r="F184" i="17"/>
  <c r="G184" i="17"/>
  <c r="H184" i="17"/>
  <c r="J184" i="17"/>
  <c r="K184" i="17"/>
  <c r="L184" i="17"/>
  <c r="M184" i="17"/>
  <c r="N184" i="17"/>
  <c r="D185" i="17"/>
  <c r="E185" i="17"/>
  <c r="F185" i="17"/>
  <c r="G185" i="17"/>
  <c r="H185" i="17"/>
  <c r="J185" i="17"/>
  <c r="K185" i="17"/>
  <c r="L185" i="17"/>
  <c r="M185" i="17"/>
  <c r="N185" i="17"/>
  <c r="D186" i="17"/>
  <c r="E186" i="17"/>
  <c r="F186" i="17"/>
  <c r="G186" i="17"/>
  <c r="H186" i="17"/>
  <c r="J186" i="17"/>
  <c r="K186" i="17"/>
  <c r="L186" i="17"/>
  <c r="M186" i="17"/>
  <c r="N186" i="17"/>
  <c r="D187" i="17"/>
  <c r="E187" i="17"/>
  <c r="F187" i="17"/>
  <c r="G187" i="17"/>
  <c r="H187" i="17"/>
  <c r="J187" i="17"/>
  <c r="K187" i="17"/>
  <c r="L187" i="17"/>
  <c r="M187" i="17"/>
  <c r="N187" i="17"/>
  <c r="D188" i="17"/>
  <c r="E188" i="17"/>
  <c r="F188" i="17"/>
  <c r="G188" i="17"/>
  <c r="H188" i="17"/>
  <c r="J188" i="17"/>
  <c r="K188" i="17"/>
  <c r="L188" i="17"/>
  <c r="M188" i="17"/>
  <c r="N188" i="17"/>
  <c r="D189" i="17"/>
  <c r="E189" i="17"/>
  <c r="F189" i="17"/>
  <c r="G189" i="17"/>
  <c r="H189" i="17"/>
  <c r="J189" i="17"/>
  <c r="K189" i="17"/>
  <c r="L189" i="17"/>
  <c r="M189" i="17"/>
  <c r="N189" i="17"/>
  <c r="D190" i="17"/>
  <c r="E190" i="17"/>
  <c r="F190" i="17"/>
  <c r="G190" i="17"/>
  <c r="H190" i="17"/>
  <c r="J190" i="17"/>
  <c r="K190" i="17"/>
  <c r="L190" i="17"/>
  <c r="M190" i="17"/>
  <c r="N190" i="17"/>
  <c r="D191" i="17"/>
  <c r="E191" i="17"/>
  <c r="F191" i="17"/>
  <c r="G191" i="17"/>
  <c r="H191" i="17"/>
  <c r="J191" i="17"/>
  <c r="K191" i="17"/>
  <c r="L191" i="17"/>
  <c r="M191" i="17"/>
  <c r="N191" i="17"/>
  <c r="D192" i="17"/>
  <c r="E192" i="17"/>
  <c r="F192" i="17"/>
  <c r="G192" i="17"/>
  <c r="H192" i="17"/>
  <c r="J192" i="17"/>
  <c r="K192" i="17"/>
  <c r="L192" i="17"/>
  <c r="M192" i="17"/>
  <c r="N192" i="17"/>
  <c r="D193" i="17"/>
  <c r="E193" i="17"/>
  <c r="F193" i="17"/>
  <c r="G193" i="17"/>
  <c r="H193" i="17"/>
  <c r="J193" i="17"/>
  <c r="K193" i="17"/>
  <c r="L193" i="17"/>
  <c r="M193" i="17"/>
  <c r="N193" i="17"/>
  <c r="D194" i="17"/>
  <c r="E194" i="17"/>
  <c r="F194" i="17"/>
  <c r="G194" i="17"/>
  <c r="H194" i="17"/>
  <c r="J194" i="17"/>
  <c r="K194" i="17"/>
  <c r="L194" i="17"/>
  <c r="M194" i="17"/>
  <c r="N194" i="17"/>
  <c r="D195" i="17"/>
  <c r="E195" i="17"/>
  <c r="F195" i="17"/>
  <c r="G195" i="17"/>
  <c r="H195" i="17"/>
  <c r="J195" i="17"/>
  <c r="K195" i="17"/>
  <c r="L195" i="17"/>
  <c r="M195" i="17"/>
  <c r="N195" i="17"/>
  <c r="D196" i="17"/>
  <c r="E196" i="17"/>
  <c r="F196" i="17"/>
  <c r="G196" i="17"/>
  <c r="H196" i="17"/>
  <c r="J196" i="17"/>
  <c r="K196" i="17"/>
  <c r="L196" i="17"/>
  <c r="M196" i="17"/>
  <c r="N196" i="17"/>
  <c r="D197" i="17"/>
  <c r="E197" i="17"/>
  <c r="F197" i="17"/>
  <c r="G197" i="17"/>
  <c r="H197" i="17"/>
  <c r="J197" i="17"/>
  <c r="K197" i="17"/>
  <c r="L197" i="17"/>
  <c r="M197" i="17"/>
  <c r="N197" i="17"/>
  <c r="D198" i="17"/>
  <c r="E198" i="17"/>
  <c r="F198" i="17"/>
  <c r="G198" i="17"/>
  <c r="H198" i="17"/>
  <c r="J198" i="17"/>
  <c r="K198" i="17"/>
  <c r="L198" i="17"/>
  <c r="M198" i="17"/>
  <c r="N198" i="17"/>
  <c r="D199" i="17"/>
  <c r="E199" i="17"/>
  <c r="F199" i="17"/>
  <c r="G199" i="17"/>
  <c r="H199" i="17"/>
  <c r="J199" i="17"/>
  <c r="K199" i="17"/>
  <c r="L199" i="17"/>
  <c r="M199" i="17"/>
  <c r="N199" i="17"/>
  <c r="D200" i="17"/>
  <c r="E200" i="17"/>
  <c r="F200" i="17"/>
  <c r="G200" i="17"/>
  <c r="H200" i="17"/>
  <c r="J200" i="17"/>
  <c r="K200" i="17"/>
  <c r="L200" i="17"/>
  <c r="M200" i="17"/>
  <c r="N200" i="17"/>
  <c r="D201" i="17"/>
  <c r="E201" i="17"/>
  <c r="F201" i="17"/>
  <c r="G201" i="17"/>
  <c r="H201" i="17"/>
  <c r="J201" i="17"/>
  <c r="K201" i="17"/>
  <c r="L201" i="17"/>
  <c r="M201" i="17"/>
  <c r="N201" i="17"/>
  <c r="D202" i="17"/>
  <c r="E202" i="17"/>
  <c r="F202" i="17"/>
  <c r="G202" i="17"/>
  <c r="H202" i="17"/>
  <c r="J202" i="17"/>
  <c r="K202" i="17"/>
  <c r="L202" i="17"/>
  <c r="M202" i="17"/>
  <c r="N202" i="17"/>
  <c r="D203" i="17"/>
  <c r="E203" i="17"/>
  <c r="F203" i="17"/>
  <c r="G203" i="17"/>
  <c r="H203" i="17"/>
  <c r="J203" i="17"/>
  <c r="K203" i="17"/>
  <c r="L203" i="17"/>
  <c r="M203" i="17"/>
  <c r="N203" i="17"/>
  <c r="B45" i="41"/>
  <c r="X45" i="41"/>
  <c r="B44" i="41"/>
  <c r="X44" i="41" s="1"/>
  <c r="B15" i="41"/>
  <c r="B43" i="41"/>
  <c r="B42" i="41"/>
  <c r="X42" i="41" s="1"/>
  <c r="B41" i="41"/>
  <c r="B40" i="41"/>
  <c r="B16" i="41"/>
  <c r="J45" i="41"/>
  <c r="H45" i="41"/>
  <c r="N44" i="41"/>
  <c r="M44" i="41"/>
  <c r="L44" i="41"/>
  <c r="K44" i="41"/>
  <c r="J44" i="41"/>
  <c r="H44" i="41"/>
  <c r="G44" i="41"/>
  <c r="E44" i="41"/>
  <c r="D44" i="41"/>
  <c r="N43" i="41"/>
  <c r="M43" i="41"/>
  <c r="L43" i="41"/>
  <c r="K43" i="41"/>
  <c r="J43" i="41"/>
  <c r="H43" i="41"/>
  <c r="G43" i="41"/>
  <c r="F43" i="41"/>
  <c r="E43" i="41"/>
  <c r="D43" i="41"/>
  <c r="N15" i="41"/>
  <c r="L15" i="41"/>
  <c r="J15" i="41"/>
  <c r="H15" i="41"/>
  <c r="G15" i="41"/>
  <c r="F15" i="41"/>
  <c r="E15" i="41"/>
  <c r="D15" i="41"/>
  <c r="N45" i="41"/>
  <c r="M45" i="41"/>
  <c r="L45" i="41"/>
  <c r="G45" i="41"/>
  <c r="F45" i="41"/>
  <c r="E45" i="41"/>
  <c r="D45" i="41"/>
  <c r="N42" i="41"/>
  <c r="M42" i="41"/>
  <c r="H42" i="41"/>
  <c r="G42" i="41"/>
  <c r="E42" i="41"/>
  <c r="D42" i="41"/>
  <c r="N41" i="41"/>
  <c r="M41" i="41"/>
  <c r="L41" i="41"/>
  <c r="K41" i="41"/>
  <c r="J41" i="41"/>
  <c r="H41" i="41"/>
  <c r="G41" i="41"/>
  <c r="E41" i="41"/>
  <c r="D41" i="41"/>
  <c r="C45" i="41"/>
  <c r="N40" i="41"/>
  <c r="M40" i="41"/>
  <c r="L40" i="41"/>
  <c r="J40" i="41"/>
  <c r="H40" i="41"/>
  <c r="G40" i="41"/>
  <c r="E40" i="41"/>
  <c r="D40" i="41"/>
  <c r="C44" i="41"/>
  <c r="N16" i="41"/>
  <c r="M16" i="41"/>
  <c r="K16" i="41"/>
  <c r="J16" i="41"/>
  <c r="H16" i="41"/>
  <c r="G16" i="41"/>
  <c r="E16" i="41"/>
  <c r="D16" i="41"/>
  <c r="W206" i="12"/>
  <c r="O252" i="5"/>
  <c r="Q206" i="12"/>
  <c r="I252" i="5"/>
  <c r="W205" i="12"/>
  <c r="O251" i="5"/>
  <c r="Q205" i="12"/>
  <c r="I251" i="5"/>
  <c r="W204" i="12"/>
  <c r="O250" i="5" s="1"/>
  <c r="O253" i="5" s="1"/>
  <c r="O62" i="41" s="1"/>
  <c r="Q204" i="12"/>
  <c r="I250" i="5" s="1"/>
  <c r="I253" i="5" s="1"/>
  <c r="I62" i="41" s="1"/>
  <c r="W203" i="12"/>
  <c r="O249" i="5"/>
  <c r="Q203" i="12"/>
  <c r="I249" i="5"/>
  <c r="W202" i="12"/>
  <c r="O247" i="5"/>
  <c r="Q202" i="12"/>
  <c r="I247" i="5"/>
  <c r="W201" i="12"/>
  <c r="O246" i="5"/>
  <c r="Q201" i="12"/>
  <c r="I246" i="5"/>
  <c r="W200" i="12"/>
  <c r="O245" i="5"/>
  <c r="Q200" i="12"/>
  <c r="I245" i="5"/>
  <c r="W199" i="12"/>
  <c r="O244" i="5"/>
  <c r="Q199" i="12"/>
  <c r="I244" i="5"/>
  <c r="I248" i="5" s="1"/>
  <c r="I61" i="41" s="1"/>
  <c r="W198" i="12"/>
  <c r="O242" i="5"/>
  <c r="Q198" i="12"/>
  <c r="I242" i="5"/>
  <c r="I243" i="5" s="1"/>
  <c r="I60" i="41" s="1"/>
  <c r="W197" i="12"/>
  <c r="O241" i="5"/>
  <c r="Q197" i="12"/>
  <c r="I241" i="5"/>
  <c r="W196" i="12"/>
  <c r="O240" i="5"/>
  <c r="Q196" i="12"/>
  <c r="I240" i="5"/>
  <c r="W195" i="12"/>
  <c r="O239" i="5"/>
  <c r="O243" i="5"/>
  <c r="O60" i="41"/>
  <c r="Q195" i="12"/>
  <c r="I239" i="5"/>
  <c r="W194" i="12"/>
  <c r="O237" i="5"/>
  <c r="Q194" i="12"/>
  <c r="I237" i="5"/>
  <c r="W193" i="12"/>
  <c r="O236" i="5"/>
  <c r="Q193" i="12"/>
  <c r="I236" i="5"/>
  <c r="W192" i="12"/>
  <c r="O235" i="5"/>
  <c r="O238" i="5" s="1"/>
  <c r="O59" i="41" s="1"/>
  <c r="Q192" i="12"/>
  <c r="I235" i="5"/>
  <c r="W191" i="12"/>
  <c r="O234" i="5"/>
  <c r="Q191" i="12"/>
  <c r="I234" i="5"/>
  <c r="I238" i="5" s="1"/>
  <c r="I59" i="41" s="1"/>
  <c r="W190" i="12"/>
  <c r="O232" i="5"/>
  <c r="Q190" i="12"/>
  <c r="I232" i="5"/>
  <c r="W189" i="12"/>
  <c r="O231" i="5"/>
  <c r="Q189" i="12"/>
  <c r="I231" i="5"/>
  <c r="W188" i="12"/>
  <c r="O230" i="5"/>
  <c r="Q188" i="12"/>
  <c r="I230" i="5"/>
  <c r="W187" i="12"/>
  <c r="O229" i="5"/>
  <c r="O233" i="5" s="1"/>
  <c r="O58" i="41" s="1"/>
  <c r="Q187" i="12"/>
  <c r="I229" i="5"/>
  <c r="I233" i="5" s="1"/>
  <c r="I58" i="41" s="1"/>
  <c r="W186" i="12"/>
  <c r="O227" i="5"/>
  <c r="Q186" i="12"/>
  <c r="I227" i="5"/>
  <c r="W185" i="12"/>
  <c r="O226" i="5"/>
  <c r="Q185" i="12"/>
  <c r="I226" i="5"/>
  <c r="W184" i="12"/>
  <c r="O225" i="5"/>
  <c r="O228" i="5" s="1"/>
  <c r="O57" i="41" s="1"/>
  <c r="Q184" i="12"/>
  <c r="I225" i="5"/>
  <c r="W183" i="12"/>
  <c r="O224" i="5"/>
  <c r="Q183" i="12"/>
  <c r="I224" i="5"/>
  <c r="I228" i="5" s="1"/>
  <c r="I57" i="41" s="1"/>
  <c r="W182" i="12"/>
  <c r="O222" i="5"/>
  <c r="Q182" i="12"/>
  <c r="I222" i="5"/>
  <c r="W181" i="12"/>
  <c r="O221" i="5"/>
  <c r="Q181" i="12"/>
  <c r="I221" i="5"/>
  <c r="W180" i="12"/>
  <c r="O220" i="5"/>
  <c r="Q180" i="12"/>
  <c r="I220" i="5"/>
  <c r="W179" i="12"/>
  <c r="O219" i="5"/>
  <c r="Q179" i="12"/>
  <c r="I219" i="5"/>
  <c r="I223" i="5" s="1"/>
  <c r="I56" i="41" s="1"/>
  <c r="W178" i="12"/>
  <c r="O217" i="5"/>
  <c r="Q178" i="12"/>
  <c r="I217" i="5"/>
  <c r="W177" i="12"/>
  <c r="O216" i="5"/>
  <c r="Q177" i="12"/>
  <c r="I216" i="5"/>
  <c r="W176" i="12"/>
  <c r="O215" i="5"/>
  <c r="O218" i="5" s="1"/>
  <c r="O55" i="41" s="1"/>
  <c r="Q176" i="12"/>
  <c r="I215" i="5"/>
  <c r="W175" i="12"/>
  <c r="O214" i="5"/>
  <c r="Q175" i="12"/>
  <c r="I214" i="5"/>
  <c r="I218" i="5" s="1"/>
  <c r="I55" i="41" s="1"/>
  <c r="W174" i="12"/>
  <c r="O212" i="5"/>
  <c r="Q174" i="12"/>
  <c r="I212" i="5"/>
  <c r="W173" i="12"/>
  <c r="O211" i="5"/>
  <c r="Q173" i="12"/>
  <c r="I211" i="5"/>
  <c r="W172" i="12"/>
  <c r="O210" i="5"/>
  <c r="Q172" i="12"/>
  <c r="I210" i="5"/>
  <c r="W171" i="12"/>
  <c r="O209" i="5"/>
  <c r="O213" i="5" s="1"/>
  <c r="O54" i="41" s="1"/>
  <c r="Q171" i="12"/>
  <c r="I209" i="5"/>
  <c r="I213" i="5" s="1"/>
  <c r="I54" i="41" s="1"/>
  <c r="W170" i="12"/>
  <c r="O207" i="5"/>
  <c r="Q170" i="12"/>
  <c r="I207" i="5"/>
  <c r="W169" i="12"/>
  <c r="O206" i="5"/>
  <c r="Q169" i="12"/>
  <c r="I206" i="5"/>
  <c r="W168" i="12"/>
  <c r="O205" i="5"/>
  <c r="Q168" i="12"/>
  <c r="I205" i="5"/>
  <c r="I208" i="5" s="1"/>
  <c r="I53" i="41" s="1"/>
  <c r="W167" i="12"/>
  <c r="O204" i="5"/>
  <c r="O208" i="5"/>
  <c r="O53" i="41" s="1"/>
  <c r="Q167" i="12"/>
  <c r="I204" i="5"/>
  <c r="O248" i="5"/>
  <c r="O61" i="41" s="1"/>
  <c r="O223" i="5"/>
  <c r="O56" i="41" s="1"/>
  <c r="K40" i="41"/>
  <c r="F42" i="41"/>
  <c r="K15" i="41"/>
  <c r="F40" i="41"/>
  <c r="F16" i="41"/>
  <c r="K42" i="41"/>
  <c r="L42" i="41"/>
  <c r="M15" i="41"/>
  <c r="F41" i="41"/>
  <c r="Y129" i="59"/>
  <c r="Y130" i="59"/>
  <c r="Y131" i="59"/>
  <c r="Y132" i="59"/>
  <c r="Y133" i="59"/>
  <c r="Y134" i="59"/>
  <c r="Y135" i="59"/>
  <c r="Y136" i="59"/>
  <c r="Y137" i="59"/>
  <c r="Y138" i="59"/>
  <c r="Y139" i="59"/>
  <c r="Y140" i="59"/>
  <c r="Y141" i="59"/>
  <c r="Y142" i="59"/>
  <c r="Y143" i="59"/>
  <c r="Y144" i="59"/>
  <c r="Y145" i="59"/>
  <c r="Y146" i="59"/>
  <c r="Y147" i="59"/>
  <c r="Y148" i="59"/>
  <c r="Y149" i="59"/>
  <c r="Y150" i="59"/>
  <c r="Y151" i="59"/>
  <c r="Y152" i="59"/>
  <c r="Y153" i="59"/>
  <c r="Y154" i="59"/>
  <c r="Y155" i="59"/>
  <c r="Y156" i="59"/>
  <c r="Y157" i="59"/>
  <c r="Y158" i="59"/>
  <c r="Y159" i="59"/>
  <c r="Y160" i="59"/>
  <c r="Y161" i="59"/>
  <c r="Y162" i="59"/>
  <c r="Y163" i="59"/>
  <c r="Y164" i="59"/>
  <c r="Y165" i="59"/>
  <c r="Y166" i="59"/>
  <c r="Y167" i="59"/>
  <c r="Y168" i="59"/>
  <c r="Y169" i="59"/>
  <c r="Y170" i="59"/>
  <c r="Y171" i="59"/>
  <c r="Y172" i="59"/>
  <c r="Y173" i="59"/>
  <c r="Y174" i="59"/>
  <c r="Y175" i="59"/>
  <c r="Y176" i="59"/>
  <c r="Y177" i="59"/>
  <c r="Y178" i="59"/>
  <c r="Y179" i="59"/>
  <c r="Y180" i="59"/>
  <c r="Y181" i="59"/>
  <c r="Y182" i="59"/>
  <c r="Y183" i="59"/>
  <c r="Y184" i="59"/>
  <c r="Y185" i="59"/>
  <c r="Y186" i="59"/>
  <c r="Y187" i="59"/>
  <c r="Y188" i="59"/>
  <c r="Y189" i="59"/>
  <c r="Y190" i="59"/>
  <c r="Y191" i="59"/>
  <c r="Y192" i="59"/>
  <c r="Y193" i="59"/>
  <c r="Y194" i="59"/>
  <c r="Y195" i="59"/>
  <c r="Y196" i="59"/>
  <c r="Y197" i="59"/>
  <c r="Y198" i="59"/>
  <c r="Y199" i="59"/>
  <c r="Y200" i="59"/>
  <c r="Y201" i="59"/>
  <c r="Y202" i="59"/>
  <c r="Y203" i="59"/>
  <c r="Y204" i="59"/>
  <c r="Y205" i="59"/>
  <c r="Y206" i="59"/>
  <c r="Y207" i="59"/>
  <c r="Y208" i="59"/>
  <c r="Y9" i="59"/>
  <c r="X167" i="12"/>
  <c r="P204" i="5"/>
  <c r="P208" i="5" s="1"/>
  <c r="P53" i="41" s="1"/>
  <c r="L164" i="49"/>
  <c r="L159" i="47"/>
  <c r="L158" i="45"/>
  <c r="L158" i="46"/>
  <c r="I164" i="17"/>
  <c r="R164" i="49"/>
  <c r="R159" i="47"/>
  <c r="R158" i="45"/>
  <c r="R158" i="46"/>
  <c r="O164" i="17"/>
  <c r="L165" i="49"/>
  <c r="L160" i="47"/>
  <c r="L159" i="45"/>
  <c r="L159" i="46"/>
  <c r="I165" i="17"/>
  <c r="R165" i="49"/>
  <c r="R160" i="47"/>
  <c r="R159" i="45"/>
  <c r="R159" i="46"/>
  <c r="O165" i="17"/>
  <c r="L166" i="49"/>
  <c r="L161" i="47"/>
  <c r="L160" i="45"/>
  <c r="L160" i="46"/>
  <c r="I166" i="17"/>
  <c r="R166" i="49"/>
  <c r="R161" i="47"/>
  <c r="R160" i="45"/>
  <c r="R160" i="46"/>
  <c r="O166" i="17"/>
  <c r="L167" i="49"/>
  <c r="L162" i="47"/>
  <c r="L161" i="45"/>
  <c r="L161" i="46"/>
  <c r="I167" i="17"/>
  <c r="R167" i="49"/>
  <c r="R162" i="47"/>
  <c r="R161" i="45"/>
  <c r="R161" i="46"/>
  <c r="O167" i="17"/>
  <c r="L168" i="49"/>
  <c r="L163" i="47"/>
  <c r="L162" i="45"/>
  <c r="L162" i="46"/>
  <c r="I168" i="17"/>
  <c r="R168" i="49"/>
  <c r="R163" i="47"/>
  <c r="R162" i="45"/>
  <c r="R162" i="46"/>
  <c r="O168" i="17"/>
  <c r="L169" i="49"/>
  <c r="L164" i="47"/>
  <c r="L163" i="45"/>
  <c r="L163" i="46"/>
  <c r="I169" i="17"/>
  <c r="R169" i="49"/>
  <c r="R164" i="47"/>
  <c r="R163" i="45"/>
  <c r="R163" i="46"/>
  <c r="O169" i="17"/>
  <c r="L170" i="49"/>
  <c r="L165" i="47"/>
  <c r="L164" i="45"/>
  <c r="L164" i="46"/>
  <c r="I170" i="17"/>
  <c r="R170" i="49"/>
  <c r="R165" i="47"/>
  <c r="R164" i="45"/>
  <c r="R164" i="46"/>
  <c r="O170" i="17"/>
  <c r="L171" i="49"/>
  <c r="L166" i="47"/>
  <c r="L165" i="45"/>
  <c r="L165" i="46"/>
  <c r="I171" i="17"/>
  <c r="R171" i="49"/>
  <c r="R166" i="47"/>
  <c r="R165" i="45"/>
  <c r="R165" i="46"/>
  <c r="O171" i="17"/>
  <c r="L172" i="49"/>
  <c r="L167" i="47"/>
  <c r="L166" i="45"/>
  <c r="L166" i="46"/>
  <c r="I172" i="17"/>
  <c r="R172" i="49"/>
  <c r="R167" i="47"/>
  <c r="R166" i="45"/>
  <c r="R166" i="46"/>
  <c r="O172" i="17"/>
  <c r="X176" i="12"/>
  <c r="P215" i="5"/>
  <c r="L173" i="49"/>
  <c r="L168" i="47"/>
  <c r="L167" i="45"/>
  <c r="L167" i="46"/>
  <c r="I173" i="17"/>
  <c r="R173" i="49"/>
  <c r="R168" i="47"/>
  <c r="R167" i="45"/>
  <c r="R167" i="46"/>
  <c r="O173" i="17"/>
  <c r="L174" i="49"/>
  <c r="L169" i="47"/>
  <c r="L168" i="45"/>
  <c r="L168" i="46"/>
  <c r="I174" i="17"/>
  <c r="R174" i="49"/>
  <c r="R169" i="47"/>
  <c r="R168" i="45"/>
  <c r="R168" i="46"/>
  <c r="O174" i="17"/>
  <c r="L175" i="49"/>
  <c r="L170" i="47"/>
  <c r="L169" i="45"/>
  <c r="L169" i="46"/>
  <c r="I175" i="17"/>
  <c r="R175" i="49"/>
  <c r="R170" i="47"/>
  <c r="R169" i="45"/>
  <c r="R169" i="46"/>
  <c r="O175" i="17"/>
  <c r="L176" i="49"/>
  <c r="L171" i="47"/>
  <c r="L170" i="45"/>
  <c r="L170" i="46"/>
  <c r="I176" i="17"/>
  <c r="R176" i="49"/>
  <c r="R171" i="47"/>
  <c r="R170" i="45"/>
  <c r="R170" i="46"/>
  <c r="O176" i="17"/>
  <c r="L177" i="49"/>
  <c r="L172" i="47"/>
  <c r="L171" i="45"/>
  <c r="L171" i="46"/>
  <c r="I177" i="17"/>
  <c r="R177" i="49"/>
  <c r="R172" i="47"/>
  <c r="R171" i="45"/>
  <c r="R171" i="46"/>
  <c r="O177" i="17"/>
  <c r="L178" i="49"/>
  <c r="L173" i="47"/>
  <c r="L172" i="45"/>
  <c r="L172" i="46"/>
  <c r="I178" i="17"/>
  <c r="R178" i="49"/>
  <c r="R173" i="47"/>
  <c r="R172" i="45"/>
  <c r="R172" i="46"/>
  <c r="O178" i="17"/>
  <c r="L179" i="49"/>
  <c r="L174" i="47"/>
  <c r="L173" i="45"/>
  <c r="L173" i="46"/>
  <c r="I179" i="17"/>
  <c r="R179" i="49"/>
  <c r="R174" i="47"/>
  <c r="R173" i="45"/>
  <c r="R173" i="46"/>
  <c r="O179" i="17"/>
  <c r="L180" i="49"/>
  <c r="L175" i="47"/>
  <c r="L174" i="45"/>
  <c r="L174" i="46"/>
  <c r="I180" i="17"/>
  <c r="R180" i="49"/>
  <c r="R175" i="47"/>
  <c r="R174" i="45"/>
  <c r="R174" i="46"/>
  <c r="O180" i="17"/>
  <c r="L181" i="49"/>
  <c r="L176" i="47"/>
  <c r="L175" i="45"/>
  <c r="L175" i="46"/>
  <c r="I181" i="17"/>
  <c r="R181" i="49"/>
  <c r="R176" i="47"/>
  <c r="R175" i="45"/>
  <c r="R175" i="46"/>
  <c r="O181" i="17"/>
  <c r="X185" i="12"/>
  <c r="P226" i="5"/>
  <c r="L182" i="49"/>
  <c r="L177" i="47"/>
  <c r="L176" i="45"/>
  <c r="L176" i="46"/>
  <c r="I182" i="17"/>
  <c r="R182" i="49"/>
  <c r="R177" i="47"/>
  <c r="R176" i="45"/>
  <c r="R176" i="46"/>
  <c r="O182" i="17"/>
  <c r="X186" i="12"/>
  <c r="P227" i="5"/>
  <c r="L183" i="49"/>
  <c r="L178" i="47"/>
  <c r="L177" i="45"/>
  <c r="L177" i="46"/>
  <c r="I183" i="17"/>
  <c r="R183" i="49"/>
  <c r="R178" i="47"/>
  <c r="R177" i="45"/>
  <c r="R177" i="46"/>
  <c r="O183" i="17"/>
  <c r="X187" i="12"/>
  <c r="P229" i="5"/>
  <c r="L184" i="49"/>
  <c r="L179" i="47"/>
  <c r="L178" i="45"/>
  <c r="L178" i="46"/>
  <c r="I184" i="17"/>
  <c r="R184" i="49"/>
  <c r="R179" i="47"/>
  <c r="R178" i="45"/>
  <c r="R178" i="46"/>
  <c r="O184" i="17"/>
  <c r="L185" i="49"/>
  <c r="L180" i="47"/>
  <c r="L179" i="45"/>
  <c r="L179" i="46"/>
  <c r="I185" i="17"/>
  <c r="R185" i="49"/>
  <c r="R180" i="47"/>
  <c r="R179" i="45"/>
  <c r="R179" i="46"/>
  <c r="O185" i="17"/>
  <c r="L186" i="49"/>
  <c r="L181" i="47"/>
  <c r="L180" i="45"/>
  <c r="L180" i="46"/>
  <c r="I186" i="17"/>
  <c r="R186" i="49"/>
  <c r="R181" i="47"/>
  <c r="R180" i="45"/>
  <c r="R180" i="46"/>
  <c r="O186" i="17"/>
  <c r="L187" i="49"/>
  <c r="L182" i="47"/>
  <c r="L181" i="45"/>
  <c r="L181" i="46"/>
  <c r="I187" i="17"/>
  <c r="R187" i="49"/>
  <c r="R182" i="47"/>
  <c r="R181" i="45"/>
  <c r="R181" i="46"/>
  <c r="O187" i="17"/>
  <c r="L188" i="49"/>
  <c r="L183" i="47"/>
  <c r="L182" i="45"/>
  <c r="L182" i="46"/>
  <c r="I188" i="17"/>
  <c r="R188" i="49"/>
  <c r="R183" i="47"/>
  <c r="R182" i="45"/>
  <c r="R182" i="46"/>
  <c r="O188" i="17"/>
  <c r="L189" i="49"/>
  <c r="L184" i="47"/>
  <c r="L183" i="45"/>
  <c r="L183" i="46"/>
  <c r="I189" i="17"/>
  <c r="R189" i="49"/>
  <c r="R184" i="47"/>
  <c r="R183" i="45"/>
  <c r="R183" i="46"/>
  <c r="O189" i="17"/>
  <c r="L190" i="49"/>
  <c r="L185" i="47"/>
  <c r="L184" i="45"/>
  <c r="L184" i="46"/>
  <c r="I190" i="17"/>
  <c r="R190" i="49"/>
  <c r="R185" i="47"/>
  <c r="R184" i="45"/>
  <c r="R184" i="46"/>
  <c r="O190" i="17"/>
  <c r="L191" i="49"/>
  <c r="L186" i="47"/>
  <c r="L185" i="45"/>
  <c r="L185" i="46"/>
  <c r="I191" i="17"/>
  <c r="R191" i="49"/>
  <c r="R186" i="47"/>
  <c r="R185" i="45"/>
  <c r="R185" i="46"/>
  <c r="O191" i="17"/>
  <c r="L192" i="49"/>
  <c r="L187" i="47"/>
  <c r="L186" i="45"/>
  <c r="L186" i="46"/>
  <c r="I192" i="17"/>
  <c r="R192" i="49"/>
  <c r="R187" i="47"/>
  <c r="R186" i="45"/>
  <c r="R186" i="46"/>
  <c r="O192" i="17"/>
  <c r="X196" i="12"/>
  <c r="P240" i="5"/>
  <c r="P243" i="5" s="1"/>
  <c r="P60" i="41" s="1"/>
  <c r="L193" i="49"/>
  <c r="L188" i="47"/>
  <c r="L187" i="45"/>
  <c r="L187" i="46"/>
  <c r="I193" i="17"/>
  <c r="R193" i="49"/>
  <c r="R188" i="47"/>
  <c r="R187" i="45"/>
  <c r="R187" i="46"/>
  <c r="O193" i="17"/>
  <c r="L194" i="49"/>
  <c r="L189" i="47"/>
  <c r="L188" i="45"/>
  <c r="L188" i="46"/>
  <c r="I194" i="17"/>
  <c r="R194" i="49"/>
  <c r="R189" i="47"/>
  <c r="R188" i="45"/>
  <c r="R188" i="46"/>
  <c r="O194" i="17"/>
  <c r="L195" i="49"/>
  <c r="L190" i="47"/>
  <c r="L189" i="45"/>
  <c r="L189" i="46"/>
  <c r="I195" i="17"/>
  <c r="R195" i="49"/>
  <c r="R190" i="47"/>
  <c r="R189" i="45"/>
  <c r="R189" i="46"/>
  <c r="O195" i="17"/>
  <c r="L196" i="49"/>
  <c r="L191" i="47"/>
  <c r="L190" i="45"/>
  <c r="L190" i="46"/>
  <c r="I196" i="17"/>
  <c r="R196" i="49"/>
  <c r="R191" i="47"/>
  <c r="R190" i="45"/>
  <c r="R190" i="46"/>
  <c r="O196" i="17"/>
  <c r="L197" i="49"/>
  <c r="L192" i="47"/>
  <c r="L191" i="45"/>
  <c r="L191" i="46"/>
  <c r="I197" i="17"/>
  <c r="R197" i="49"/>
  <c r="R192" i="47"/>
  <c r="R191" i="45"/>
  <c r="R191" i="46"/>
  <c r="O197" i="17"/>
  <c r="L198" i="49"/>
  <c r="L193" i="47"/>
  <c r="L192" i="45"/>
  <c r="L192" i="46"/>
  <c r="I198" i="17"/>
  <c r="R198" i="49"/>
  <c r="R193" i="47"/>
  <c r="R192" i="45"/>
  <c r="R192" i="46"/>
  <c r="O198" i="17"/>
  <c r="L199" i="49"/>
  <c r="L194" i="47"/>
  <c r="L193" i="45"/>
  <c r="L193" i="46"/>
  <c r="I199" i="17"/>
  <c r="R199" i="49"/>
  <c r="R194" i="47"/>
  <c r="R193" i="45"/>
  <c r="R193" i="46"/>
  <c r="O199" i="17"/>
  <c r="L200" i="49"/>
  <c r="L195" i="47"/>
  <c r="L194" i="45"/>
  <c r="L194" i="46"/>
  <c r="I200" i="17"/>
  <c r="R200" i="49"/>
  <c r="R195" i="47"/>
  <c r="R194" i="45"/>
  <c r="R194" i="46"/>
  <c r="O200" i="17"/>
  <c r="L201" i="49"/>
  <c r="L196" i="47"/>
  <c r="L195" i="45"/>
  <c r="L195" i="46"/>
  <c r="I201" i="17"/>
  <c r="R201" i="49"/>
  <c r="R196" i="47"/>
  <c r="R195" i="45"/>
  <c r="R195" i="46"/>
  <c r="O201" i="17"/>
  <c r="X205" i="12"/>
  <c r="P251" i="5"/>
  <c r="L202" i="49"/>
  <c r="L197" i="47"/>
  <c r="L196" i="45"/>
  <c r="L196" i="46"/>
  <c r="I202" i="17"/>
  <c r="R202" i="49"/>
  <c r="R197" i="47"/>
  <c r="R196" i="45"/>
  <c r="R196" i="46"/>
  <c r="O202" i="17"/>
  <c r="X206" i="12"/>
  <c r="P252" i="5"/>
  <c r="L203" i="49"/>
  <c r="L198" i="47"/>
  <c r="L197" i="45"/>
  <c r="L197" i="46"/>
  <c r="I203" i="17"/>
  <c r="R203" i="49"/>
  <c r="R198" i="47"/>
  <c r="R197" i="45"/>
  <c r="R197" i="46"/>
  <c r="O203" i="17"/>
  <c r="C198" i="40"/>
  <c r="C197" i="40"/>
  <c r="C186" i="40"/>
  <c r="C185" i="40"/>
  <c r="C174" i="40"/>
  <c r="C173" i="40"/>
  <c r="X168" i="12"/>
  <c r="P205" i="5"/>
  <c r="X170" i="12"/>
  <c r="P207" i="5"/>
  <c r="X171" i="12"/>
  <c r="P209" i="5"/>
  <c r="P213" i="5" s="1"/>
  <c r="P54" i="41" s="1"/>
  <c r="X172" i="12"/>
  <c r="P210" i="5"/>
  <c r="X173" i="12"/>
  <c r="P211" i="5"/>
  <c r="X174" i="12"/>
  <c r="P212" i="5"/>
  <c r="X175" i="12"/>
  <c r="P214" i="5"/>
  <c r="X177" i="12"/>
  <c r="P216" i="5"/>
  <c r="X178" i="12"/>
  <c r="P217" i="5"/>
  <c r="P218" i="5" s="1"/>
  <c r="P55" i="41" s="1"/>
  <c r="X179" i="12"/>
  <c r="P219" i="5"/>
  <c r="X180" i="12"/>
  <c r="P220" i="5"/>
  <c r="P223" i="5" s="1"/>
  <c r="P56" i="41" s="1"/>
  <c r="X181" i="12"/>
  <c r="P221" i="5"/>
  <c r="X182" i="12"/>
  <c r="P222" i="5"/>
  <c r="X183" i="12"/>
  <c r="P224" i="5"/>
  <c r="P228" i="5"/>
  <c r="P57" i="41"/>
  <c r="X184" i="12"/>
  <c r="P225" i="5"/>
  <c r="X189" i="12"/>
  <c r="P231" i="5"/>
  <c r="P233" i="5" s="1"/>
  <c r="P58" i="41" s="1"/>
  <c r="X190" i="12"/>
  <c r="P232" i="5"/>
  <c r="X191" i="12"/>
  <c r="P234" i="5"/>
  <c r="X192" i="12"/>
  <c r="P235" i="5"/>
  <c r="X193" i="12"/>
  <c r="P236" i="5"/>
  <c r="P238" i="5" s="1"/>
  <c r="P59" i="41" s="1"/>
  <c r="X194" i="12"/>
  <c r="P237" i="5"/>
  <c r="X195" i="12"/>
  <c r="P239" i="5"/>
  <c r="X197" i="12"/>
  <c r="P241" i="5"/>
  <c r="X198" i="12"/>
  <c r="P242" i="5"/>
  <c r="X199" i="12"/>
  <c r="P244" i="5"/>
  <c r="X200" i="12"/>
  <c r="P245" i="5"/>
  <c r="X201" i="12"/>
  <c r="P246" i="5"/>
  <c r="X202" i="12"/>
  <c r="P247" i="5"/>
  <c r="P248" i="5" s="1"/>
  <c r="P61" i="41" s="1"/>
  <c r="X203" i="12"/>
  <c r="P249" i="5"/>
  <c r="X204" i="12"/>
  <c r="P250" i="5" s="1"/>
  <c r="X188" i="12"/>
  <c r="P230" i="5"/>
  <c r="X169" i="12"/>
  <c r="P206" i="5"/>
  <c r="S166" i="49"/>
  <c r="S161" i="47"/>
  <c r="S160" i="45"/>
  <c r="S160" i="46"/>
  <c r="B165" i="43"/>
  <c r="P166" i="17"/>
  <c r="S185" i="49"/>
  <c r="S180" i="47"/>
  <c r="S179" i="45"/>
  <c r="S179" i="46"/>
  <c r="B184" i="43"/>
  <c r="P185" i="17"/>
  <c r="S200" i="49"/>
  <c r="S195" i="47"/>
  <c r="S194" i="45"/>
  <c r="S194" i="46"/>
  <c r="B199" i="43"/>
  <c r="P200" i="17"/>
  <c r="S199" i="49"/>
  <c r="S194" i="47"/>
  <c r="S193" i="45"/>
  <c r="S193" i="46"/>
  <c r="B198" i="43"/>
  <c r="P199" i="17"/>
  <c r="S198" i="49"/>
  <c r="S193" i="47"/>
  <c r="S192" i="45"/>
  <c r="S192" i="46"/>
  <c r="B197" i="43"/>
  <c r="P198" i="17"/>
  <c r="S197" i="49"/>
  <c r="S192" i="47"/>
  <c r="S191" i="45"/>
  <c r="S191" i="46"/>
  <c r="B196" i="43"/>
  <c r="P197" i="17"/>
  <c r="S196" i="49"/>
  <c r="S191" i="47"/>
  <c r="S190" i="45"/>
  <c r="S190" i="46"/>
  <c r="B195" i="43"/>
  <c r="P196" i="17"/>
  <c r="S195" i="49"/>
  <c r="S190" i="47"/>
  <c r="S189" i="45"/>
  <c r="S189" i="46"/>
  <c r="B194" i="43"/>
  <c r="P195" i="17"/>
  <c r="S194" i="49"/>
  <c r="S189" i="47"/>
  <c r="S188" i="45"/>
  <c r="S188" i="46"/>
  <c r="B193" i="43"/>
  <c r="P194" i="17"/>
  <c r="S192" i="49"/>
  <c r="S187" i="47"/>
  <c r="S186" i="45"/>
  <c r="S186" i="46"/>
  <c r="B191" i="43"/>
  <c r="P192" i="17"/>
  <c r="S191" i="49"/>
  <c r="S186" i="47"/>
  <c r="S185" i="45"/>
  <c r="S185" i="46"/>
  <c r="B190" i="43"/>
  <c r="P191" i="17"/>
  <c r="S190" i="49"/>
  <c r="S185" i="47"/>
  <c r="S184" i="45"/>
  <c r="S184" i="46"/>
  <c r="B189" i="43"/>
  <c r="P190" i="17"/>
  <c r="S189" i="49"/>
  <c r="S184" i="47"/>
  <c r="S183" i="45"/>
  <c r="S183" i="46"/>
  <c r="B188" i="43"/>
  <c r="P189" i="17"/>
  <c r="S188" i="49"/>
  <c r="S183" i="47"/>
  <c r="S182" i="45"/>
  <c r="S182" i="46"/>
  <c r="B187" i="43"/>
  <c r="P188" i="17"/>
  <c r="S187" i="49"/>
  <c r="S182" i="47"/>
  <c r="S181" i="45"/>
  <c r="S181" i="46"/>
  <c r="B186" i="43"/>
  <c r="P187" i="17"/>
  <c r="S186" i="49"/>
  <c r="S181" i="47"/>
  <c r="S180" i="45"/>
  <c r="S180" i="46"/>
  <c r="B185" i="43"/>
  <c r="P186" i="17"/>
  <c r="S181" i="49"/>
  <c r="S176" i="47"/>
  <c r="S175" i="45"/>
  <c r="S175" i="46"/>
  <c r="B180" i="43"/>
  <c r="P181" i="17"/>
  <c r="S180" i="49"/>
  <c r="S175" i="47"/>
  <c r="S174" i="45"/>
  <c r="S174" i="46"/>
  <c r="B179" i="43"/>
  <c r="P180" i="17"/>
  <c r="S179" i="49"/>
  <c r="S174" i="47"/>
  <c r="S173" i="45"/>
  <c r="S173" i="46"/>
  <c r="B178" i="43"/>
  <c r="P179" i="17"/>
  <c r="S178" i="49"/>
  <c r="S173" i="47"/>
  <c r="S172" i="45"/>
  <c r="S172" i="46"/>
  <c r="B177" i="43"/>
  <c r="P178" i="17"/>
  <c r="S177" i="49"/>
  <c r="S172" i="47"/>
  <c r="S171" i="45"/>
  <c r="S171" i="46"/>
  <c r="B176" i="43"/>
  <c r="P177" i="17"/>
  <c r="S176" i="49"/>
  <c r="S171" i="47"/>
  <c r="S170" i="45"/>
  <c r="S170" i="46"/>
  <c r="B175" i="43"/>
  <c r="P176" i="17"/>
  <c r="S175" i="49"/>
  <c r="S170" i="47"/>
  <c r="S169" i="45"/>
  <c r="S169" i="46"/>
  <c r="B174" i="43"/>
  <c r="P175" i="17"/>
  <c r="S174" i="49"/>
  <c r="S169" i="47"/>
  <c r="S168" i="45"/>
  <c r="S168" i="46"/>
  <c r="B173" i="43"/>
  <c r="P174" i="17"/>
  <c r="S172" i="49"/>
  <c r="S167" i="47"/>
  <c r="S166" i="45"/>
  <c r="S166" i="46"/>
  <c r="B171" i="43"/>
  <c r="P172" i="17"/>
  <c r="S171" i="49"/>
  <c r="S166" i="47"/>
  <c r="S165" i="45"/>
  <c r="S165" i="46"/>
  <c r="B170" i="43"/>
  <c r="P171" i="17"/>
  <c r="S170" i="49"/>
  <c r="S165" i="47"/>
  <c r="S164" i="45"/>
  <c r="S164" i="46"/>
  <c r="B169" i="43"/>
  <c r="P170" i="17"/>
  <c r="S169" i="49"/>
  <c r="S164" i="47"/>
  <c r="S163" i="45"/>
  <c r="S163" i="46"/>
  <c r="B168" i="43"/>
  <c r="P169" i="17"/>
  <c r="S168" i="49"/>
  <c r="S163" i="47"/>
  <c r="S162" i="45"/>
  <c r="S162" i="46"/>
  <c r="B167" i="43"/>
  <c r="P168" i="17"/>
  <c r="S167" i="49"/>
  <c r="S162" i="47"/>
  <c r="S161" i="45"/>
  <c r="S161" i="46"/>
  <c r="B166" i="43"/>
  <c r="P167" i="17"/>
  <c r="S165" i="49"/>
  <c r="S160" i="47"/>
  <c r="S159" i="45"/>
  <c r="S159" i="46"/>
  <c r="B164" i="43"/>
  <c r="P165" i="17"/>
  <c r="S203" i="49"/>
  <c r="S198" i="47"/>
  <c r="S197" i="45"/>
  <c r="S197" i="46"/>
  <c r="B202" i="43"/>
  <c r="P203" i="17"/>
  <c r="S202" i="49"/>
  <c r="S197" i="47"/>
  <c r="S196" i="45"/>
  <c r="S196" i="46"/>
  <c r="B201" i="43"/>
  <c r="P202" i="17"/>
  <c r="S193" i="49"/>
  <c r="S188" i="47"/>
  <c r="S187" i="45"/>
  <c r="S187" i="46"/>
  <c r="B192" i="43"/>
  <c r="P193" i="17"/>
  <c r="S184" i="49"/>
  <c r="S179" i="47"/>
  <c r="S178" i="45"/>
  <c r="S178" i="46"/>
  <c r="B183" i="43"/>
  <c r="P184" i="17"/>
  <c r="S183" i="49"/>
  <c r="S178" i="47"/>
  <c r="S177" i="45"/>
  <c r="S177" i="46"/>
  <c r="B182" i="43"/>
  <c r="P183" i="17"/>
  <c r="S182" i="49"/>
  <c r="S177" i="47"/>
  <c r="S176" i="45"/>
  <c r="S176" i="46"/>
  <c r="B181" i="43"/>
  <c r="P182" i="17"/>
  <c r="S173" i="49"/>
  <c r="S168" i="47"/>
  <c r="S167" i="45"/>
  <c r="S167" i="46"/>
  <c r="B172" i="43"/>
  <c r="P173" i="17"/>
  <c r="S164" i="49"/>
  <c r="S159" i="47"/>
  <c r="S158" i="45"/>
  <c r="S158" i="46"/>
  <c r="B163" i="43"/>
  <c r="P164" i="17"/>
  <c r="B14" i="51"/>
  <c r="F8" i="53"/>
  <c r="B13" i="51"/>
  <c r="F9" i="53"/>
  <c r="B12" i="51"/>
  <c r="F10" i="53"/>
  <c r="B11" i="51"/>
  <c r="F11" i="53"/>
  <c r="B10" i="51"/>
  <c r="F12" i="53"/>
  <c r="B9" i="51"/>
  <c r="F13" i="53"/>
  <c r="B8" i="51"/>
  <c r="F14" i="53"/>
  <c r="B7" i="51"/>
  <c r="F15" i="53"/>
  <c r="B6" i="51"/>
  <c r="F16" i="53"/>
  <c r="B5" i="51"/>
  <c r="F17" i="53"/>
  <c r="D14" i="51"/>
  <c r="C15" i="53"/>
  <c r="D13" i="51"/>
  <c r="D12" i="51"/>
  <c r="C13" i="53"/>
  <c r="D11" i="51"/>
  <c r="C12" i="53"/>
  <c r="D10" i="51"/>
  <c r="D9" i="51"/>
  <c r="D8" i="51"/>
  <c r="D7" i="51"/>
  <c r="D6" i="51"/>
  <c r="D5" i="51"/>
  <c r="C6" i="53"/>
  <c r="C14" i="51"/>
  <c r="C13" i="51"/>
  <c r="C12" i="51"/>
  <c r="C11" i="51"/>
  <c r="C10" i="51"/>
  <c r="C9" i="51"/>
  <c r="C8" i="51"/>
  <c r="C7" i="51"/>
  <c r="C6" i="51"/>
  <c r="C5" i="51"/>
  <c r="M1" i="52"/>
  <c r="P12" i="51"/>
  <c r="J12" i="51"/>
  <c r="P8" i="51"/>
  <c r="J8" i="51"/>
  <c r="P6" i="51"/>
  <c r="J6" i="51"/>
  <c r="P10" i="51"/>
  <c r="J10" i="51"/>
  <c r="P7" i="51"/>
  <c r="J7" i="51"/>
  <c r="P13" i="51"/>
  <c r="J13" i="51"/>
  <c r="P11" i="51"/>
  <c r="J11" i="51"/>
  <c r="P9" i="51"/>
  <c r="J9" i="51"/>
  <c r="P16" i="51"/>
  <c r="J16" i="51"/>
  <c r="P14" i="51"/>
  <c r="J14" i="51"/>
  <c r="P15" i="51"/>
  <c r="J15" i="51"/>
  <c r="A6" i="53"/>
  <c r="P5" i="51"/>
  <c r="J5" i="51"/>
  <c r="B13" i="52"/>
  <c r="B9" i="53"/>
  <c r="B6" i="53"/>
  <c r="A5" i="51"/>
  <c r="B8" i="53"/>
  <c r="B10" i="53"/>
  <c r="B14" i="53"/>
  <c r="B11" i="53"/>
  <c r="A14" i="53"/>
  <c r="A15" i="53"/>
  <c r="A12" i="53"/>
  <c r="A8" i="53"/>
  <c r="A7" i="53"/>
  <c r="Q15" i="51"/>
  <c r="Q14" i="51"/>
  <c r="Q11" i="51"/>
  <c r="Q7" i="51"/>
  <c r="Q6" i="51"/>
  <c r="Q12" i="51"/>
  <c r="B9" i="52"/>
  <c r="B7" i="52"/>
  <c r="B12" i="53"/>
  <c r="C11" i="53"/>
  <c r="C9" i="53"/>
  <c r="B11" i="52"/>
  <c r="B5" i="52"/>
  <c r="A13" i="53"/>
  <c r="A10" i="53"/>
  <c r="A11" i="53"/>
  <c r="A9" i="53"/>
  <c r="B7" i="53"/>
  <c r="B13" i="53"/>
  <c r="B15" i="53"/>
  <c r="C14" i="53"/>
  <c r="C10" i="53"/>
  <c r="C8" i="53"/>
  <c r="B12" i="52"/>
  <c r="B10" i="52"/>
  <c r="B8" i="52"/>
  <c r="B6" i="52"/>
  <c r="B4" i="52"/>
  <c r="Q5" i="51"/>
  <c r="Q16" i="51"/>
  <c r="Q9" i="51"/>
  <c r="Q13" i="51"/>
  <c r="Q10" i="51"/>
  <c r="Q8" i="51"/>
  <c r="A6" i="51"/>
  <c r="A7" i="51"/>
  <c r="A8" i="51"/>
  <c r="A9" i="51"/>
  <c r="A10" i="51"/>
  <c r="A11" i="51"/>
  <c r="A12" i="51"/>
  <c r="A13" i="51"/>
  <c r="A14" i="51"/>
  <c r="A15" i="51"/>
  <c r="A16" i="51"/>
  <c r="A17" i="51"/>
  <c r="A18" i="51"/>
  <c r="A19" i="51"/>
  <c r="A20" i="51"/>
  <c r="A21" i="51"/>
  <c r="A22" i="51"/>
  <c r="A23" i="51"/>
  <c r="A24" i="51"/>
  <c r="A25" i="51"/>
  <c r="A26" i="51"/>
  <c r="A27" i="51"/>
  <c r="A28" i="51"/>
  <c r="C7" i="53"/>
  <c r="Q134" i="49"/>
  <c r="P134" i="49"/>
  <c r="O134" i="49"/>
  <c r="N134" i="49"/>
  <c r="M134" i="49"/>
  <c r="K134" i="49"/>
  <c r="J134" i="49"/>
  <c r="I134" i="49"/>
  <c r="H134" i="49"/>
  <c r="G134" i="49"/>
  <c r="Q29" i="49"/>
  <c r="P29" i="49"/>
  <c r="O29" i="49"/>
  <c r="N29" i="49"/>
  <c r="M29" i="49"/>
  <c r="K29" i="49"/>
  <c r="J29" i="49"/>
  <c r="I29" i="49"/>
  <c r="H29" i="49"/>
  <c r="G29" i="49"/>
  <c r="Q54" i="49"/>
  <c r="P54" i="49"/>
  <c r="O54" i="49"/>
  <c r="N54" i="49"/>
  <c r="M54" i="49"/>
  <c r="K54" i="49"/>
  <c r="J54" i="49"/>
  <c r="I54" i="49"/>
  <c r="H54" i="49"/>
  <c r="G54" i="49"/>
  <c r="Q46" i="49"/>
  <c r="P46" i="49"/>
  <c r="O46" i="49"/>
  <c r="N46" i="49"/>
  <c r="M46" i="49"/>
  <c r="K46" i="49"/>
  <c r="J46" i="49"/>
  <c r="I46" i="49"/>
  <c r="H46" i="49"/>
  <c r="G46" i="49"/>
  <c r="Q45" i="49"/>
  <c r="P45" i="49"/>
  <c r="O45" i="49"/>
  <c r="N45" i="49"/>
  <c r="M45" i="49"/>
  <c r="K45" i="49"/>
  <c r="J45" i="49"/>
  <c r="I45" i="49"/>
  <c r="H45" i="49"/>
  <c r="G45" i="49"/>
  <c r="Q47" i="49"/>
  <c r="P47" i="49"/>
  <c r="O47" i="49"/>
  <c r="N47" i="49"/>
  <c r="M47" i="49"/>
  <c r="K47" i="49"/>
  <c r="J47" i="49"/>
  <c r="I47" i="49"/>
  <c r="H47" i="49"/>
  <c r="G47" i="49"/>
  <c r="Q133" i="49"/>
  <c r="P133" i="49"/>
  <c r="O133" i="49"/>
  <c r="N133" i="49"/>
  <c r="M133" i="49"/>
  <c r="K133" i="49"/>
  <c r="J133" i="49"/>
  <c r="I133" i="49"/>
  <c r="H133" i="49"/>
  <c r="G133" i="49"/>
  <c r="Q40" i="49"/>
  <c r="P40" i="49"/>
  <c r="O40" i="49"/>
  <c r="N40" i="49"/>
  <c r="M40" i="49"/>
  <c r="K40" i="49"/>
  <c r="J40" i="49"/>
  <c r="I40" i="49"/>
  <c r="H40" i="49"/>
  <c r="G40" i="49"/>
  <c r="Q74" i="49"/>
  <c r="P74" i="49"/>
  <c r="O74" i="49"/>
  <c r="N74" i="49"/>
  <c r="M74" i="49"/>
  <c r="K74" i="49"/>
  <c r="J74" i="49"/>
  <c r="I74" i="49"/>
  <c r="H74" i="49"/>
  <c r="G74" i="49"/>
  <c r="Q44" i="49"/>
  <c r="P44" i="49"/>
  <c r="O44" i="49"/>
  <c r="N44" i="49"/>
  <c r="M44" i="49"/>
  <c r="K44" i="49"/>
  <c r="J44" i="49"/>
  <c r="I44" i="49"/>
  <c r="H44" i="49"/>
  <c r="G44" i="49"/>
  <c r="Q6" i="49"/>
  <c r="P6" i="49"/>
  <c r="O6" i="49"/>
  <c r="N6" i="49"/>
  <c r="M6" i="49"/>
  <c r="K6" i="49"/>
  <c r="J6" i="49"/>
  <c r="I6" i="49"/>
  <c r="H6" i="49"/>
  <c r="G6" i="49"/>
  <c r="Q147" i="49"/>
  <c r="P147" i="49"/>
  <c r="O147" i="49"/>
  <c r="N147" i="49"/>
  <c r="M147" i="49"/>
  <c r="K147" i="49"/>
  <c r="J147" i="49"/>
  <c r="I147" i="49"/>
  <c r="H147" i="49"/>
  <c r="G147" i="49"/>
  <c r="Q156" i="49"/>
  <c r="P156" i="49"/>
  <c r="O156" i="49"/>
  <c r="N156" i="49"/>
  <c r="M156" i="49"/>
  <c r="K156" i="49"/>
  <c r="J156" i="49"/>
  <c r="I156" i="49"/>
  <c r="H156" i="49"/>
  <c r="G156" i="49"/>
  <c r="Q204" i="49"/>
  <c r="P204" i="49"/>
  <c r="O204" i="49"/>
  <c r="N204" i="49"/>
  <c r="M204" i="49"/>
  <c r="K204" i="49"/>
  <c r="J204" i="49"/>
  <c r="I204" i="49"/>
  <c r="H204" i="49"/>
  <c r="G204" i="49"/>
  <c r="Q49" i="49"/>
  <c r="P49" i="49"/>
  <c r="O49" i="49"/>
  <c r="N49" i="49"/>
  <c r="M49" i="49"/>
  <c r="K49" i="49"/>
  <c r="J49" i="49"/>
  <c r="I49" i="49"/>
  <c r="H49" i="49"/>
  <c r="G49" i="49"/>
  <c r="Q42" i="49"/>
  <c r="P42" i="49"/>
  <c r="O42" i="49"/>
  <c r="N42" i="49"/>
  <c r="M42" i="49"/>
  <c r="K42" i="49"/>
  <c r="J42" i="49"/>
  <c r="I42" i="49"/>
  <c r="H42" i="49"/>
  <c r="G42" i="49"/>
  <c r="Q8" i="49"/>
  <c r="P8" i="49"/>
  <c r="O8" i="49"/>
  <c r="N8" i="49"/>
  <c r="M8" i="49"/>
  <c r="K8" i="49"/>
  <c r="J8" i="49"/>
  <c r="I8" i="49"/>
  <c r="H8" i="49"/>
  <c r="G8" i="49"/>
  <c r="Q160" i="49"/>
  <c r="P160" i="49"/>
  <c r="O160" i="49"/>
  <c r="N160" i="49"/>
  <c r="M160" i="49"/>
  <c r="K160" i="49"/>
  <c r="J160" i="49"/>
  <c r="I160" i="49"/>
  <c r="H160" i="49"/>
  <c r="G160" i="49"/>
  <c r="Q158" i="49"/>
  <c r="P158" i="49"/>
  <c r="O158" i="49"/>
  <c r="N158" i="49"/>
  <c r="M158" i="49"/>
  <c r="K158" i="49"/>
  <c r="J158" i="49"/>
  <c r="I158" i="49"/>
  <c r="H158" i="49"/>
  <c r="G158" i="49"/>
  <c r="Q26" i="49"/>
  <c r="P26" i="49"/>
  <c r="O26" i="49"/>
  <c r="N26" i="49"/>
  <c r="M26" i="49"/>
  <c r="K26" i="49"/>
  <c r="J26" i="49"/>
  <c r="I26" i="49"/>
  <c r="H26" i="49"/>
  <c r="G26" i="49"/>
  <c r="Q20" i="49"/>
  <c r="P20" i="49"/>
  <c r="O20" i="49"/>
  <c r="N20" i="49"/>
  <c r="M20" i="49"/>
  <c r="K20" i="49"/>
  <c r="J20" i="49"/>
  <c r="I20" i="49"/>
  <c r="H20" i="49"/>
  <c r="G20" i="49"/>
  <c r="Q9" i="49"/>
  <c r="P9" i="49"/>
  <c r="O9" i="49"/>
  <c r="N9" i="49"/>
  <c r="M9" i="49"/>
  <c r="K9" i="49"/>
  <c r="J9" i="49"/>
  <c r="I9" i="49"/>
  <c r="H9" i="49"/>
  <c r="G9" i="49"/>
  <c r="Q21" i="49"/>
  <c r="P21" i="49"/>
  <c r="O21" i="49"/>
  <c r="N21" i="49"/>
  <c r="M21" i="49"/>
  <c r="K21" i="49"/>
  <c r="J21" i="49"/>
  <c r="I21" i="49"/>
  <c r="H21" i="49"/>
  <c r="G21" i="49"/>
  <c r="Q73" i="49"/>
  <c r="P73" i="49"/>
  <c r="O73" i="49"/>
  <c r="N73" i="49"/>
  <c r="M73" i="49"/>
  <c r="K73" i="49"/>
  <c r="J73" i="49"/>
  <c r="I73" i="49"/>
  <c r="H73" i="49"/>
  <c r="G73" i="49"/>
  <c r="Q41" i="49"/>
  <c r="P41" i="49"/>
  <c r="O41" i="49"/>
  <c r="N41" i="49"/>
  <c r="M41" i="49"/>
  <c r="K41" i="49"/>
  <c r="J41" i="49"/>
  <c r="I41" i="49"/>
  <c r="H41" i="49"/>
  <c r="G41" i="49"/>
  <c r="Q10" i="49"/>
  <c r="P10" i="49"/>
  <c r="O10" i="49"/>
  <c r="N10" i="49"/>
  <c r="M10" i="49"/>
  <c r="K10" i="49"/>
  <c r="J10" i="49"/>
  <c r="I10" i="49"/>
  <c r="H10" i="49"/>
  <c r="G10" i="49"/>
  <c r="Q61" i="49"/>
  <c r="P61" i="49"/>
  <c r="O61" i="49"/>
  <c r="N61" i="49"/>
  <c r="M61" i="49"/>
  <c r="K61" i="49"/>
  <c r="J61" i="49"/>
  <c r="I61" i="49"/>
  <c r="H61" i="49"/>
  <c r="G61" i="49"/>
  <c r="Q50" i="49"/>
  <c r="P50" i="49"/>
  <c r="O50" i="49"/>
  <c r="N50" i="49"/>
  <c r="M50" i="49"/>
  <c r="K50" i="49"/>
  <c r="J50" i="49"/>
  <c r="I50" i="49"/>
  <c r="H50" i="49"/>
  <c r="G50" i="49"/>
  <c r="Q72" i="49"/>
  <c r="P72" i="49"/>
  <c r="O72" i="49"/>
  <c r="N72" i="49"/>
  <c r="M72" i="49"/>
  <c r="K72" i="49"/>
  <c r="J72" i="49"/>
  <c r="I72" i="49"/>
  <c r="H72" i="49"/>
  <c r="G72" i="49"/>
  <c r="Q56" i="49"/>
  <c r="P56" i="49"/>
  <c r="O56" i="49"/>
  <c r="N56" i="49"/>
  <c r="M56" i="49"/>
  <c r="K56" i="49"/>
  <c r="J56" i="49"/>
  <c r="I56" i="49"/>
  <c r="H56" i="49"/>
  <c r="G56" i="49"/>
  <c r="Q52" i="49"/>
  <c r="P52" i="49"/>
  <c r="O52" i="49"/>
  <c r="N52" i="49"/>
  <c r="M52" i="49"/>
  <c r="K52" i="49"/>
  <c r="J52" i="49"/>
  <c r="I52" i="49"/>
  <c r="H52" i="49"/>
  <c r="G52" i="49"/>
  <c r="Q71" i="49"/>
  <c r="P71" i="49"/>
  <c r="O71" i="49"/>
  <c r="N71" i="49"/>
  <c r="M71" i="49"/>
  <c r="K71" i="49"/>
  <c r="J71" i="49"/>
  <c r="I71" i="49"/>
  <c r="H71" i="49"/>
  <c r="G71" i="49"/>
  <c r="Q48" i="49"/>
  <c r="P48" i="49"/>
  <c r="O48" i="49"/>
  <c r="N48" i="49"/>
  <c r="M48" i="49"/>
  <c r="K48" i="49"/>
  <c r="J48" i="49"/>
  <c r="I48" i="49"/>
  <c r="H48" i="49"/>
  <c r="G48" i="49"/>
  <c r="Q152" i="49"/>
  <c r="P152" i="49"/>
  <c r="O152" i="49"/>
  <c r="N152" i="49"/>
  <c r="M152" i="49"/>
  <c r="K152" i="49"/>
  <c r="J152" i="49"/>
  <c r="I152" i="49"/>
  <c r="H152" i="49"/>
  <c r="G152" i="49"/>
  <c r="Q43" i="49"/>
  <c r="P43" i="49"/>
  <c r="O43" i="49"/>
  <c r="N43" i="49"/>
  <c r="M43" i="49"/>
  <c r="K43" i="49"/>
  <c r="J43" i="49"/>
  <c r="I43" i="49"/>
  <c r="H43" i="49"/>
  <c r="G43" i="49"/>
  <c r="Q70" i="49"/>
  <c r="P70" i="49"/>
  <c r="O70" i="49"/>
  <c r="N70" i="49"/>
  <c r="M70" i="49"/>
  <c r="K70" i="49"/>
  <c r="J70" i="49"/>
  <c r="I70" i="49"/>
  <c r="H70" i="49"/>
  <c r="G70" i="49"/>
  <c r="Q153" i="49"/>
  <c r="P153" i="49"/>
  <c r="O153" i="49"/>
  <c r="N153" i="49"/>
  <c r="M153" i="49"/>
  <c r="K153" i="49"/>
  <c r="J153" i="49"/>
  <c r="I153" i="49"/>
  <c r="H153" i="49"/>
  <c r="G153" i="49"/>
  <c r="Q18" i="49"/>
  <c r="P18" i="49"/>
  <c r="O18" i="49"/>
  <c r="N18" i="49"/>
  <c r="M18" i="49"/>
  <c r="K18" i="49"/>
  <c r="J18" i="49"/>
  <c r="I18" i="49"/>
  <c r="H18" i="49"/>
  <c r="G18" i="49"/>
  <c r="Q60" i="49"/>
  <c r="P60" i="49"/>
  <c r="O60" i="49"/>
  <c r="N60" i="49"/>
  <c r="M60" i="49"/>
  <c r="K60" i="49"/>
  <c r="J60" i="49"/>
  <c r="I60" i="49"/>
  <c r="H60" i="49"/>
  <c r="G60" i="49"/>
  <c r="Q59" i="49"/>
  <c r="P59" i="49"/>
  <c r="O59" i="49"/>
  <c r="N59" i="49"/>
  <c r="M59" i="49"/>
  <c r="K59" i="49"/>
  <c r="J59" i="49"/>
  <c r="I59" i="49"/>
  <c r="H59" i="49"/>
  <c r="G59" i="49"/>
  <c r="Q36" i="49"/>
  <c r="P36" i="49"/>
  <c r="O36" i="49"/>
  <c r="N36" i="49"/>
  <c r="M36" i="49"/>
  <c r="K36" i="49"/>
  <c r="J36" i="49"/>
  <c r="I36" i="49"/>
  <c r="H36" i="49"/>
  <c r="G36" i="49"/>
  <c r="Q69" i="49"/>
  <c r="P69" i="49"/>
  <c r="O69" i="49"/>
  <c r="N69" i="49"/>
  <c r="M69" i="49"/>
  <c r="K69" i="49"/>
  <c r="J69" i="49"/>
  <c r="I69" i="49"/>
  <c r="H69" i="49"/>
  <c r="G69" i="49"/>
  <c r="Q62" i="49"/>
  <c r="P62" i="49"/>
  <c r="O62" i="49"/>
  <c r="N62" i="49"/>
  <c r="M62" i="49"/>
  <c r="K62" i="49"/>
  <c r="J62" i="49"/>
  <c r="I62" i="49"/>
  <c r="H62" i="49"/>
  <c r="G62" i="49"/>
  <c r="Q68" i="49"/>
  <c r="P68" i="49"/>
  <c r="O68" i="49"/>
  <c r="N68" i="49"/>
  <c r="M68" i="49"/>
  <c r="K68" i="49"/>
  <c r="J68" i="49"/>
  <c r="I68" i="49"/>
  <c r="H68" i="49"/>
  <c r="G68" i="49"/>
  <c r="Q67" i="49"/>
  <c r="P67" i="49"/>
  <c r="O67" i="49"/>
  <c r="N67" i="49"/>
  <c r="M67" i="49"/>
  <c r="K67" i="49"/>
  <c r="J67" i="49"/>
  <c r="I67" i="49"/>
  <c r="H67" i="49"/>
  <c r="G67" i="49"/>
  <c r="Q157" i="49"/>
  <c r="P157" i="49"/>
  <c r="O157" i="49"/>
  <c r="N157" i="49"/>
  <c r="M157" i="49"/>
  <c r="K157" i="49"/>
  <c r="J157" i="49"/>
  <c r="I157" i="49"/>
  <c r="H157" i="49"/>
  <c r="G157" i="49"/>
  <c r="Q30" i="49"/>
  <c r="P30" i="49"/>
  <c r="O30" i="49"/>
  <c r="N30" i="49"/>
  <c r="M30" i="49"/>
  <c r="K30" i="49"/>
  <c r="J30" i="49"/>
  <c r="I30" i="49"/>
  <c r="H30" i="49"/>
  <c r="G30" i="49"/>
  <c r="Q31" i="49"/>
  <c r="P31" i="49"/>
  <c r="O31" i="49"/>
  <c r="N31" i="49"/>
  <c r="M31" i="49"/>
  <c r="K31" i="49"/>
  <c r="J31" i="49"/>
  <c r="I31" i="49"/>
  <c r="H31" i="49"/>
  <c r="G31" i="49"/>
  <c r="Q32" i="49"/>
  <c r="P32" i="49"/>
  <c r="O32" i="49"/>
  <c r="N32" i="49"/>
  <c r="M32" i="49"/>
  <c r="K32" i="49"/>
  <c r="J32" i="49"/>
  <c r="I32" i="49"/>
  <c r="H32" i="49"/>
  <c r="G32" i="49"/>
  <c r="Q7" i="49"/>
  <c r="P7" i="49"/>
  <c r="O7" i="49"/>
  <c r="N7" i="49"/>
  <c r="M7" i="49"/>
  <c r="K7" i="49"/>
  <c r="J7" i="49"/>
  <c r="I7" i="49"/>
  <c r="H7" i="49"/>
  <c r="G7" i="49"/>
  <c r="Q148" i="49"/>
  <c r="P148" i="49"/>
  <c r="O148" i="49"/>
  <c r="N148" i="49"/>
  <c r="M148" i="49"/>
  <c r="K148" i="49"/>
  <c r="J148" i="49"/>
  <c r="I148" i="49"/>
  <c r="H148" i="49"/>
  <c r="G148" i="49"/>
  <c r="Q155" i="49"/>
  <c r="P155" i="49"/>
  <c r="O155" i="49"/>
  <c r="N155" i="49"/>
  <c r="M155" i="49"/>
  <c r="K155" i="49"/>
  <c r="J155" i="49"/>
  <c r="I155" i="49"/>
  <c r="H155" i="49"/>
  <c r="G155" i="49"/>
  <c r="Q16" i="49"/>
  <c r="P16" i="49"/>
  <c r="O16" i="49"/>
  <c r="N16" i="49"/>
  <c r="M16" i="49"/>
  <c r="K16" i="49"/>
  <c r="J16" i="49"/>
  <c r="I16" i="49"/>
  <c r="H16" i="49"/>
  <c r="G16" i="49"/>
  <c r="Q38" i="49"/>
  <c r="P38" i="49"/>
  <c r="O38" i="49"/>
  <c r="N38" i="49"/>
  <c r="M38" i="49"/>
  <c r="K38" i="49"/>
  <c r="J38" i="49"/>
  <c r="I38" i="49"/>
  <c r="H38" i="49"/>
  <c r="G38" i="49"/>
  <c r="Q135" i="49"/>
  <c r="P135" i="49"/>
  <c r="O135" i="49"/>
  <c r="N135" i="49"/>
  <c r="M135" i="49"/>
  <c r="K135" i="49"/>
  <c r="J135" i="49"/>
  <c r="I135" i="49"/>
  <c r="H135" i="49"/>
  <c r="G135" i="49"/>
  <c r="Q51" i="49"/>
  <c r="P51" i="49"/>
  <c r="O51" i="49"/>
  <c r="N51" i="49"/>
  <c r="M51" i="49"/>
  <c r="K51" i="49"/>
  <c r="J51" i="49"/>
  <c r="I51" i="49"/>
  <c r="H51" i="49"/>
  <c r="G51" i="49"/>
  <c r="Q14" i="49"/>
  <c r="P14" i="49"/>
  <c r="O14" i="49"/>
  <c r="N14" i="49"/>
  <c r="M14" i="49"/>
  <c r="K14" i="49"/>
  <c r="J14" i="49"/>
  <c r="I14" i="49"/>
  <c r="H14" i="49"/>
  <c r="G14" i="49"/>
  <c r="Q11" i="49"/>
  <c r="P11" i="49"/>
  <c r="O11" i="49"/>
  <c r="N11" i="49"/>
  <c r="M11" i="49"/>
  <c r="K11" i="49"/>
  <c r="J11" i="49"/>
  <c r="I11" i="49"/>
  <c r="H11" i="49"/>
  <c r="G11" i="49"/>
  <c r="Q27" i="49"/>
  <c r="P27" i="49"/>
  <c r="O27" i="49"/>
  <c r="N27" i="49"/>
  <c r="M27" i="49"/>
  <c r="K27" i="49"/>
  <c r="J27" i="49"/>
  <c r="I27" i="49"/>
  <c r="H27" i="49"/>
  <c r="G27" i="49"/>
  <c r="Q25" i="49"/>
  <c r="P25" i="49"/>
  <c r="O25" i="49"/>
  <c r="N25" i="49"/>
  <c r="M25" i="49"/>
  <c r="K25" i="49"/>
  <c r="J25" i="49"/>
  <c r="I25" i="49"/>
  <c r="H25" i="49"/>
  <c r="G25" i="49"/>
  <c r="Q33" i="49"/>
  <c r="P33" i="49"/>
  <c r="O33" i="49"/>
  <c r="N33" i="49"/>
  <c r="M33" i="49"/>
  <c r="K33" i="49"/>
  <c r="J33" i="49"/>
  <c r="I33" i="49"/>
  <c r="H33" i="49"/>
  <c r="G33" i="49"/>
  <c r="Q159" i="49"/>
  <c r="P159" i="49"/>
  <c r="O159" i="49"/>
  <c r="N159" i="49"/>
  <c r="M159" i="49"/>
  <c r="K159" i="49"/>
  <c r="J159" i="49"/>
  <c r="I159" i="49"/>
  <c r="H159" i="49"/>
  <c r="G159" i="49"/>
  <c r="Q24" i="49"/>
  <c r="P24" i="49"/>
  <c r="O24" i="49"/>
  <c r="N24" i="49"/>
  <c r="M24" i="49"/>
  <c r="K24" i="49"/>
  <c r="J24" i="49"/>
  <c r="I24" i="49"/>
  <c r="H24" i="49"/>
  <c r="G24" i="49"/>
  <c r="Q37" i="49"/>
  <c r="P37" i="49"/>
  <c r="O37" i="49"/>
  <c r="N37" i="49"/>
  <c r="M37" i="49"/>
  <c r="K37" i="49"/>
  <c r="J37" i="49"/>
  <c r="I37" i="49"/>
  <c r="H37" i="49"/>
  <c r="G37" i="49"/>
  <c r="Q5" i="49"/>
  <c r="P5" i="49"/>
  <c r="O5" i="49"/>
  <c r="N5" i="49"/>
  <c r="M5" i="49"/>
  <c r="K5" i="49"/>
  <c r="J5" i="49"/>
  <c r="I5" i="49"/>
  <c r="H5" i="49"/>
  <c r="G5" i="49"/>
  <c r="Q150" i="49"/>
  <c r="P150" i="49"/>
  <c r="O150" i="49"/>
  <c r="N150" i="49"/>
  <c r="M150" i="49"/>
  <c r="K150" i="49"/>
  <c r="J150" i="49"/>
  <c r="I150" i="49"/>
  <c r="H150" i="49"/>
  <c r="G150" i="49"/>
  <c r="Q17" i="49"/>
  <c r="P17" i="49"/>
  <c r="O17" i="49"/>
  <c r="N17" i="49"/>
  <c r="M17" i="49"/>
  <c r="K17" i="49"/>
  <c r="J17" i="49"/>
  <c r="I17" i="49"/>
  <c r="H17" i="49"/>
  <c r="G17" i="49"/>
  <c r="Q35" i="49"/>
  <c r="P35" i="49"/>
  <c r="O35" i="49"/>
  <c r="N35" i="49"/>
  <c r="M35" i="49"/>
  <c r="K35" i="49"/>
  <c r="J35" i="49"/>
  <c r="I35" i="49"/>
  <c r="H35" i="49"/>
  <c r="G35" i="49"/>
  <c r="Q149" i="49"/>
  <c r="P149" i="49"/>
  <c r="O149" i="49"/>
  <c r="N149" i="49"/>
  <c r="M149" i="49"/>
  <c r="K149" i="49"/>
  <c r="J149" i="49"/>
  <c r="I149" i="49"/>
  <c r="H149" i="49"/>
  <c r="G149" i="49"/>
  <c r="Q23" i="49"/>
  <c r="P23" i="49"/>
  <c r="O23" i="49"/>
  <c r="N23" i="49"/>
  <c r="M23" i="49"/>
  <c r="K23" i="49"/>
  <c r="J23" i="49"/>
  <c r="I23" i="49"/>
  <c r="H23" i="49"/>
  <c r="G23" i="49"/>
  <c r="Q12" i="49"/>
  <c r="P12" i="49"/>
  <c r="O12" i="49"/>
  <c r="N12" i="49"/>
  <c r="M12" i="49"/>
  <c r="K12" i="49"/>
  <c r="J12" i="49"/>
  <c r="I12" i="49"/>
  <c r="H12" i="49"/>
  <c r="G12" i="49"/>
  <c r="Q132" i="49"/>
  <c r="P132" i="49"/>
  <c r="O132" i="49"/>
  <c r="N132" i="49"/>
  <c r="M132" i="49"/>
  <c r="K132" i="49"/>
  <c r="J132" i="49"/>
  <c r="I132" i="49"/>
  <c r="H132" i="49"/>
  <c r="G132" i="49"/>
  <c r="Q63" i="49"/>
  <c r="P63" i="49"/>
  <c r="O63" i="49"/>
  <c r="N63" i="49"/>
  <c r="M63" i="49"/>
  <c r="K63" i="49"/>
  <c r="J63" i="49"/>
  <c r="I63" i="49"/>
  <c r="H63" i="49"/>
  <c r="G63" i="49"/>
  <c r="Q64" i="49"/>
  <c r="P64" i="49"/>
  <c r="O64" i="49"/>
  <c r="N64" i="49"/>
  <c r="M64" i="49"/>
  <c r="K64" i="49"/>
  <c r="J64" i="49"/>
  <c r="I64" i="49"/>
  <c r="H64" i="49"/>
  <c r="G64" i="49"/>
  <c r="Q131" i="49"/>
  <c r="P131" i="49"/>
  <c r="O131" i="49"/>
  <c r="N131" i="49"/>
  <c r="M131" i="49"/>
  <c r="K131" i="49"/>
  <c r="J131" i="49"/>
  <c r="I131" i="49"/>
  <c r="H131" i="49"/>
  <c r="G131" i="49"/>
  <c r="Q130" i="49"/>
  <c r="P130" i="49"/>
  <c r="O130" i="49"/>
  <c r="N130" i="49"/>
  <c r="M130" i="49"/>
  <c r="K130" i="49"/>
  <c r="J130" i="49"/>
  <c r="I130" i="49"/>
  <c r="H130" i="49"/>
  <c r="G130" i="49"/>
  <c r="Q129" i="49"/>
  <c r="P129" i="49"/>
  <c r="O129" i="49"/>
  <c r="N129" i="49"/>
  <c r="M129" i="49"/>
  <c r="K129" i="49"/>
  <c r="J129" i="49"/>
  <c r="I129" i="49"/>
  <c r="H129" i="49"/>
  <c r="G129" i="49"/>
  <c r="Q128" i="49"/>
  <c r="P128" i="49"/>
  <c r="O128" i="49"/>
  <c r="N128" i="49"/>
  <c r="M128" i="49"/>
  <c r="K128" i="49"/>
  <c r="J128" i="49"/>
  <c r="I128" i="49"/>
  <c r="H128" i="49"/>
  <c r="G128" i="49"/>
  <c r="Q127" i="49"/>
  <c r="P127" i="49"/>
  <c r="O127" i="49"/>
  <c r="N127" i="49"/>
  <c r="M127" i="49"/>
  <c r="K127" i="49"/>
  <c r="J127" i="49"/>
  <c r="I127" i="49"/>
  <c r="H127" i="49"/>
  <c r="G127" i="49"/>
  <c r="Q126" i="49"/>
  <c r="P126" i="49"/>
  <c r="O126" i="49"/>
  <c r="N126" i="49"/>
  <c r="M126" i="49"/>
  <c r="K126" i="49"/>
  <c r="J126" i="49"/>
  <c r="I126" i="49"/>
  <c r="H126" i="49"/>
  <c r="G126" i="49"/>
  <c r="Q125" i="49"/>
  <c r="P125" i="49"/>
  <c r="O125" i="49"/>
  <c r="N125" i="49"/>
  <c r="M125" i="49"/>
  <c r="K125" i="49"/>
  <c r="J125" i="49"/>
  <c r="I125" i="49"/>
  <c r="H125" i="49"/>
  <c r="G125" i="49"/>
  <c r="Q124" i="49"/>
  <c r="P124" i="49"/>
  <c r="O124" i="49"/>
  <c r="N124" i="49"/>
  <c r="M124" i="49"/>
  <c r="K124" i="49"/>
  <c r="J124" i="49"/>
  <c r="I124" i="49"/>
  <c r="H124" i="49"/>
  <c r="G124" i="49"/>
  <c r="Q123" i="49"/>
  <c r="P123" i="49"/>
  <c r="O123" i="49"/>
  <c r="N123" i="49"/>
  <c r="M123" i="49"/>
  <c r="K123" i="49"/>
  <c r="J123" i="49"/>
  <c r="I123" i="49"/>
  <c r="H123" i="49"/>
  <c r="G123" i="49"/>
  <c r="Q122" i="49"/>
  <c r="P122" i="49"/>
  <c r="O122" i="49"/>
  <c r="N122" i="49"/>
  <c r="M122" i="49"/>
  <c r="K122" i="49"/>
  <c r="J122" i="49"/>
  <c r="I122" i="49"/>
  <c r="H122" i="49"/>
  <c r="G122" i="49"/>
  <c r="Q121" i="49"/>
  <c r="P121" i="49"/>
  <c r="O121" i="49"/>
  <c r="N121" i="49"/>
  <c r="M121" i="49"/>
  <c r="K121" i="49"/>
  <c r="J121" i="49"/>
  <c r="I121" i="49"/>
  <c r="H121" i="49"/>
  <c r="G121" i="49"/>
  <c r="Q120" i="49"/>
  <c r="P120" i="49"/>
  <c r="O120" i="49"/>
  <c r="N120" i="49"/>
  <c r="M120" i="49"/>
  <c r="K120" i="49"/>
  <c r="J120" i="49"/>
  <c r="I120" i="49"/>
  <c r="H120" i="49"/>
  <c r="G120" i="49"/>
  <c r="Q119" i="49"/>
  <c r="P119" i="49"/>
  <c r="O119" i="49"/>
  <c r="N119" i="49"/>
  <c r="M119" i="49"/>
  <c r="K119" i="49"/>
  <c r="J119" i="49"/>
  <c r="I119" i="49"/>
  <c r="H119" i="49"/>
  <c r="G119" i="49"/>
  <c r="Q118" i="49"/>
  <c r="P118" i="49"/>
  <c r="O118" i="49"/>
  <c r="N118" i="49"/>
  <c r="M118" i="49"/>
  <c r="K118" i="49"/>
  <c r="J118" i="49"/>
  <c r="I118" i="49"/>
  <c r="H118" i="49"/>
  <c r="G118" i="49"/>
  <c r="Q117" i="49"/>
  <c r="P117" i="49"/>
  <c r="O117" i="49"/>
  <c r="N117" i="49"/>
  <c r="M117" i="49"/>
  <c r="K117" i="49"/>
  <c r="J117" i="49"/>
  <c r="I117" i="49"/>
  <c r="H117" i="49"/>
  <c r="G117" i="49"/>
  <c r="Q163" i="49"/>
  <c r="P163" i="49"/>
  <c r="O163" i="49"/>
  <c r="N163" i="49"/>
  <c r="M163" i="49"/>
  <c r="K163" i="49"/>
  <c r="J163" i="49"/>
  <c r="I163" i="49"/>
  <c r="H163" i="49"/>
  <c r="G163" i="49"/>
  <c r="Q116" i="49"/>
  <c r="P116" i="49"/>
  <c r="O116" i="49"/>
  <c r="N116" i="49"/>
  <c r="M116" i="49"/>
  <c r="K116" i="49"/>
  <c r="J116" i="49"/>
  <c r="I116" i="49"/>
  <c r="H116" i="49"/>
  <c r="G116" i="49"/>
  <c r="Q115" i="49"/>
  <c r="P115" i="49"/>
  <c r="O115" i="49"/>
  <c r="N115" i="49"/>
  <c r="M115" i="49"/>
  <c r="K115" i="49"/>
  <c r="J115" i="49"/>
  <c r="I115" i="49"/>
  <c r="H115" i="49"/>
  <c r="G115" i="49"/>
  <c r="Q114" i="49"/>
  <c r="P114" i="49"/>
  <c r="O114" i="49"/>
  <c r="N114" i="49"/>
  <c r="M114" i="49"/>
  <c r="K114" i="49"/>
  <c r="J114" i="49"/>
  <c r="I114" i="49"/>
  <c r="H114" i="49"/>
  <c r="G114" i="49"/>
  <c r="Q113" i="49"/>
  <c r="P113" i="49"/>
  <c r="O113" i="49"/>
  <c r="N113" i="49"/>
  <c r="M113" i="49"/>
  <c r="K113" i="49"/>
  <c r="J113" i="49"/>
  <c r="I113" i="49"/>
  <c r="H113" i="49"/>
  <c r="G113" i="49"/>
  <c r="Q112" i="49"/>
  <c r="P112" i="49"/>
  <c r="O112" i="49"/>
  <c r="N112" i="49"/>
  <c r="M112" i="49"/>
  <c r="K112" i="49"/>
  <c r="J112" i="49"/>
  <c r="I112" i="49"/>
  <c r="H112" i="49"/>
  <c r="G112" i="49"/>
  <c r="Q111" i="49"/>
  <c r="P111" i="49"/>
  <c r="O111" i="49"/>
  <c r="N111" i="49"/>
  <c r="M111" i="49"/>
  <c r="K111" i="49"/>
  <c r="J111" i="49"/>
  <c r="I111" i="49"/>
  <c r="H111" i="49"/>
  <c r="G111" i="49"/>
  <c r="Q110" i="49"/>
  <c r="P110" i="49"/>
  <c r="O110" i="49"/>
  <c r="N110" i="49"/>
  <c r="M110" i="49"/>
  <c r="K110" i="49"/>
  <c r="J110" i="49"/>
  <c r="I110" i="49"/>
  <c r="H110" i="49"/>
  <c r="G110" i="49"/>
  <c r="Q109" i="49"/>
  <c r="P109" i="49"/>
  <c r="O109" i="49"/>
  <c r="N109" i="49"/>
  <c r="M109" i="49"/>
  <c r="K109" i="49"/>
  <c r="J109" i="49"/>
  <c r="I109" i="49"/>
  <c r="H109" i="49"/>
  <c r="G109" i="49"/>
  <c r="Q108" i="49"/>
  <c r="P108" i="49"/>
  <c r="O108" i="49"/>
  <c r="N108" i="49"/>
  <c r="M108" i="49"/>
  <c r="K108" i="49"/>
  <c r="J108" i="49"/>
  <c r="I108" i="49"/>
  <c r="H108" i="49"/>
  <c r="G108" i="49"/>
  <c r="Q107" i="49"/>
  <c r="P107" i="49"/>
  <c r="O107" i="49"/>
  <c r="N107" i="49"/>
  <c r="M107" i="49"/>
  <c r="K107" i="49"/>
  <c r="J107" i="49"/>
  <c r="I107" i="49"/>
  <c r="H107" i="49"/>
  <c r="G107" i="49"/>
  <c r="Q106" i="49"/>
  <c r="P106" i="49"/>
  <c r="O106" i="49"/>
  <c r="N106" i="49"/>
  <c r="M106" i="49"/>
  <c r="K106" i="49"/>
  <c r="J106" i="49"/>
  <c r="I106" i="49"/>
  <c r="H106" i="49"/>
  <c r="G106" i="49"/>
  <c r="Q105" i="49"/>
  <c r="P105" i="49"/>
  <c r="O105" i="49"/>
  <c r="N105" i="49"/>
  <c r="M105" i="49"/>
  <c r="K105" i="49"/>
  <c r="J105" i="49"/>
  <c r="I105" i="49"/>
  <c r="H105" i="49"/>
  <c r="G105" i="49"/>
  <c r="Q104" i="49"/>
  <c r="P104" i="49"/>
  <c r="O104" i="49"/>
  <c r="N104" i="49"/>
  <c r="M104" i="49"/>
  <c r="K104" i="49"/>
  <c r="J104" i="49"/>
  <c r="I104" i="49"/>
  <c r="H104" i="49"/>
  <c r="G104" i="49"/>
  <c r="Q103" i="49"/>
  <c r="P103" i="49"/>
  <c r="O103" i="49"/>
  <c r="N103" i="49"/>
  <c r="M103" i="49"/>
  <c r="K103" i="49"/>
  <c r="J103" i="49"/>
  <c r="I103" i="49"/>
  <c r="H103" i="49"/>
  <c r="G103" i="49"/>
  <c r="Q102" i="49"/>
  <c r="P102" i="49"/>
  <c r="O102" i="49"/>
  <c r="N102" i="49"/>
  <c r="M102" i="49"/>
  <c r="K102" i="49"/>
  <c r="J102" i="49"/>
  <c r="I102" i="49"/>
  <c r="H102" i="49"/>
  <c r="G102" i="49"/>
  <c r="Q101" i="49"/>
  <c r="P101" i="49"/>
  <c r="O101" i="49"/>
  <c r="N101" i="49"/>
  <c r="M101" i="49"/>
  <c r="K101" i="49"/>
  <c r="J101" i="49"/>
  <c r="I101" i="49"/>
  <c r="H101" i="49"/>
  <c r="G101" i="49"/>
  <c r="Q100" i="49"/>
  <c r="P100" i="49"/>
  <c r="O100" i="49"/>
  <c r="N100" i="49"/>
  <c r="M100" i="49"/>
  <c r="K100" i="49"/>
  <c r="J100" i="49"/>
  <c r="I100" i="49"/>
  <c r="H100" i="49"/>
  <c r="G100" i="49"/>
  <c r="Q99" i="49"/>
  <c r="P99" i="49"/>
  <c r="O99" i="49"/>
  <c r="N99" i="49"/>
  <c r="M99" i="49"/>
  <c r="K99" i="49"/>
  <c r="J99" i="49"/>
  <c r="I99" i="49"/>
  <c r="H99" i="49"/>
  <c r="G99" i="49"/>
  <c r="Q98" i="49"/>
  <c r="P98" i="49"/>
  <c r="O98" i="49"/>
  <c r="N98" i="49"/>
  <c r="M98" i="49"/>
  <c r="K98" i="49"/>
  <c r="J98" i="49"/>
  <c r="I98" i="49"/>
  <c r="H98" i="49"/>
  <c r="G98" i="49"/>
  <c r="Q97" i="49"/>
  <c r="P97" i="49"/>
  <c r="O97" i="49"/>
  <c r="N97" i="49"/>
  <c r="M97" i="49"/>
  <c r="K97" i="49"/>
  <c r="J97" i="49"/>
  <c r="I97" i="49"/>
  <c r="H97" i="49"/>
  <c r="G97" i="49"/>
  <c r="Q96" i="49"/>
  <c r="P96" i="49"/>
  <c r="O96" i="49"/>
  <c r="N96" i="49"/>
  <c r="M96" i="49"/>
  <c r="K96" i="49"/>
  <c r="J96" i="49"/>
  <c r="I96" i="49"/>
  <c r="H96" i="49"/>
  <c r="G96" i="49"/>
  <c r="Q162" i="49"/>
  <c r="P162" i="49"/>
  <c r="O162" i="49"/>
  <c r="N162" i="49"/>
  <c r="M162" i="49"/>
  <c r="K162" i="49"/>
  <c r="J162" i="49"/>
  <c r="I162" i="49"/>
  <c r="H162" i="49"/>
  <c r="G162" i="49"/>
  <c r="Q95" i="49"/>
  <c r="P95" i="49"/>
  <c r="O95" i="49"/>
  <c r="N95" i="49"/>
  <c r="M95" i="49"/>
  <c r="K95" i="49"/>
  <c r="J95" i="49"/>
  <c r="I95" i="49"/>
  <c r="H95" i="49"/>
  <c r="G95" i="49"/>
  <c r="Q94" i="49"/>
  <c r="P94" i="49"/>
  <c r="O94" i="49"/>
  <c r="N94" i="49"/>
  <c r="M94" i="49"/>
  <c r="K94" i="49"/>
  <c r="J94" i="49"/>
  <c r="I94" i="49"/>
  <c r="H94" i="49"/>
  <c r="G94" i="49"/>
  <c r="Q93" i="49"/>
  <c r="P93" i="49"/>
  <c r="O93" i="49"/>
  <c r="N93" i="49"/>
  <c r="M93" i="49"/>
  <c r="K93" i="49"/>
  <c r="J93" i="49"/>
  <c r="I93" i="49"/>
  <c r="H93" i="49"/>
  <c r="G93" i="49"/>
  <c r="Q92" i="49"/>
  <c r="P92" i="49"/>
  <c r="O92" i="49"/>
  <c r="N92" i="49"/>
  <c r="M92" i="49"/>
  <c r="K92" i="49"/>
  <c r="J92" i="49"/>
  <c r="I92" i="49"/>
  <c r="H92" i="49"/>
  <c r="G92" i="49"/>
  <c r="Q91" i="49"/>
  <c r="P91" i="49"/>
  <c r="O91" i="49"/>
  <c r="N91" i="49"/>
  <c r="M91" i="49"/>
  <c r="K91" i="49"/>
  <c r="J91" i="49"/>
  <c r="I91" i="49"/>
  <c r="H91" i="49"/>
  <c r="G91" i="49"/>
  <c r="Q90" i="49"/>
  <c r="P90" i="49"/>
  <c r="O90" i="49"/>
  <c r="N90" i="49"/>
  <c r="M90" i="49"/>
  <c r="K90" i="49"/>
  <c r="J90" i="49"/>
  <c r="I90" i="49"/>
  <c r="H90" i="49"/>
  <c r="G90" i="49"/>
  <c r="Q89" i="49"/>
  <c r="P89" i="49"/>
  <c r="O89" i="49"/>
  <c r="N89" i="49"/>
  <c r="M89" i="49"/>
  <c r="K89" i="49"/>
  <c r="J89" i="49"/>
  <c r="I89" i="49"/>
  <c r="H89" i="49"/>
  <c r="G89" i="49"/>
  <c r="Q88" i="49"/>
  <c r="P88" i="49"/>
  <c r="O88" i="49"/>
  <c r="N88" i="49"/>
  <c r="M88" i="49"/>
  <c r="K88" i="49"/>
  <c r="J88" i="49"/>
  <c r="I88" i="49"/>
  <c r="H88" i="49"/>
  <c r="G88" i="49"/>
  <c r="Q87" i="49"/>
  <c r="P87" i="49"/>
  <c r="O87" i="49"/>
  <c r="N87" i="49"/>
  <c r="M87" i="49"/>
  <c r="K87" i="49"/>
  <c r="J87" i="49"/>
  <c r="I87" i="49"/>
  <c r="H87" i="49"/>
  <c r="G87" i="49"/>
  <c r="Q19" i="49"/>
  <c r="P19" i="49"/>
  <c r="O19" i="49"/>
  <c r="N19" i="49"/>
  <c r="M19" i="49"/>
  <c r="K19" i="49"/>
  <c r="J19" i="49"/>
  <c r="I19" i="49"/>
  <c r="H19" i="49"/>
  <c r="G19" i="49"/>
  <c r="Q86" i="49"/>
  <c r="P86" i="49"/>
  <c r="O86" i="49"/>
  <c r="N86" i="49"/>
  <c r="M86" i="49"/>
  <c r="K86" i="49"/>
  <c r="J86" i="49"/>
  <c r="I86" i="49"/>
  <c r="H86" i="49"/>
  <c r="G86" i="49"/>
  <c r="Q85" i="49"/>
  <c r="P85" i="49"/>
  <c r="O85" i="49"/>
  <c r="N85" i="49"/>
  <c r="M85" i="49"/>
  <c r="K85" i="49"/>
  <c r="J85" i="49"/>
  <c r="I85" i="49"/>
  <c r="H85" i="49"/>
  <c r="G85" i="49"/>
  <c r="Q84" i="49"/>
  <c r="P84" i="49"/>
  <c r="O84" i="49"/>
  <c r="N84" i="49"/>
  <c r="M84" i="49"/>
  <c r="K84" i="49"/>
  <c r="J84" i="49"/>
  <c r="I84" i="49"/>
  <c r="H84" i="49"/>
  <c r="G84" i="49"/>
  <c r="Q83" i="49"/>
  <c r="P83" i="49"/>
  <c r="O83" i="49"/>
  <c r="N83" i="49"/>
  <c r="M83" i="49"/>
  <c r="K83" i="49"/>
  <c r="J83" i="49"/>
  <c r="I83" i="49"/>
  <c r="H83" i="49"/>
  <c r="G83" i="49"/>
  <c r="Q82" i="49"/>
  <c r="P82" i="49"/>
  <c r="O82" i="49"/>
  <c r="N82" i="49"/>
  <c r="M82" i="49"/>
  <c r="K82" i="49"/>
  <c r="J82" i="49"/>
  <c r="I82" i="49"/>
  <c r="H82" i="49"/>
  <c r="G82" i="49"/>
  <c r="Q81" i="49"/>
  <c r="P81" i="49"/>
  <c r="O81" i="49"/>
  <c r="N81" i="49"/>
  <c r="M81" i="49"/>
  <c r="K81" i="49"/>
  <c r="J81" i="49"/>
  <c r="I81" i="49"/>
  <c r="H81" i="49"/>
  <c r="G81" i="49"/>
  <c r="Q80" i="49"/>
  <c r="P80" i="49"/>
  <c r="O80" i="49"/>
  <c r="N80" i="49"/>
  <c r="M80" i="49"/>
  <c r="K80" i="49"/>
  <c r="J80" i="49"/>
  <c r="I80" i="49"/>
  <c r="H80" i="49"/>
  <c r="G80" i="49"/>
  <c r="Q161" i="49"/>
  <c r="P161" i="49"/>
  <c r="O161" i="49"/>
  <c r="N161" i="49"/>
  <c r="M161" i="49"/>
  <c r="K161" i="49"/>
  <c r="J161" i="49"/>
  <c r="I161" i="49"/>
  <c r="H161" i="49"/>
  <c r="G161" i="49"/>
  <c r="Q79" i="49"/>
  <c r="P79" i="49"/>
  <c r="O79" i="49"/>
  <c r="N79" i="49"/>
  <c r="M79" i="49"/>
  <c r="K79" i="49"/>
  <c r="J79" i="49"/>
  <c r="I79" i="49"/>
  <c r="H79" i="49"/>
  <c r="G79" i="49"/>
  <c r="Q78" i="49"/>
  <c r="P78" i="49"/>
  <c r="O78" i="49"/>
  <c r="N78" i="49"/>
  <c r="M78" i="49"/>
  <c r="K78" i="49"/>
  <c r="J78" i="49"/>
  <c r="I78" i="49"/>
  <c r="H78" i="49"/>
  <c r="G78" i="49"/>
  <c r="Q77" i="49"/>
  <c r="P77" i="49"/>
  <c r="O77" i="49"/>
  <c r="N77" i="49"/>
  <c r="M77" i="49"/>
  <c r="K77" i="49"/>
  <c r="J77" i="49"/>
  <c r="I77" i="49"/>
  <c r="H77" i="49"/>
  <c r="G77" i="49"/>
  <c r="Q76" i="49"/>
  <c r="P76" i="49"/>
  <c r="O76" i="49"/>
  <c r="N76" i="49"/>
  <c r="M76" i="49"/>
  <c r="K76" i="49"/>
  <c r="J76" i="49"/>
  <c r="I76" i="49"/>
  <c r="H76" i="49"/>
  <c r="G76" i="49"/>
  <c r="Q75" i="49"/>
  <c r="P75" i="49"/>
  <c r="O75" i="49"/>
  <c r="N75" i="49"/>
  <c r="M75" i="49"/>
  <c r="K75" i="49"/>
  <c r="J75" i="49"/>
  <c r="I75" i="49"/>
  <c r="H75" i="49"/>
  <c r="G75" i="49"/>
  <c r="Q28" i="49"/>
  <c r="P28" i="49"/>
  <c r="O28" i="49"/>
  <c r="N28" i="49"/>
  <c r="M28" i="49"/>
  <c r="K28" i="49"/>
  <c r="J28" i="49"/>
  <c r="I28" i="49"/>
  <c r="H28" i="49"/>
  <c r="G28" i="49"/>
  <c r="Q144" i="49"/>
  <c r="P144" i="49"/>
  <c r="O144" i="49"/>
  <c r="N144" i="49"/>
  <c r="M144" i="49"/>
  <c r="K144" i="49"/>
  <c r="J144" i="49"/>
  <c r="I144" i="49"/>
  <c r="H144" i="49"/>
  <c r="G144" i="49"/>
  <c r="Q143" i="49"/>
  <c r="P143" i="49"/>
  <c r="O143" i="49"/>
  <c r="N143" i="49"/>
  <c r="M143" i="49"/>
  <c r="K143" i="49"/>
  <c r="J143" i="49"/>
  <c r="I143" i="49"/>
  <c r="H143" i="49"/>
  <c r="G143" i="49"/>
  <c r="Q142" i="49"/>
  <c r="P142" i="49"/>
  <c r="O142" i="49"/>
  <c r="N142" i="49"/>
  <c r="M142" i="49"/>
  <c r="K142" i="49"/>
  <c r="J142" i="49"/>
  <c r="I142" i="49"/>
  <c r="H142" i="49"/>
  <c r="G142" i="49"/>
  <c r="Q22" i="49"/>
  <c r="P22" i="49"/>
  <c r="O22" i="49"/>
  <c r="N22" i="49"/>
  <c r="M22" i="49"/>
  <c r="K22" i="49"/>
  <c r="J22" i="49"/>
  <c r="I22" i="49"/>
  <c r="H22" i="49"/>
  <c r="G22" i="49"/>
  <c r="Q141" i="49"/>
  <c r="P141" i="49"/>
  <c r="O141" i="49"/>
  <c r="N141" i="49"/>
  <c r="M141" i="49"/>
  <c r="K141" i="49"/>
  <c r="J141" i="49"/>
  <c r="I141" i="49"/>
  <c r="H141" i="49"/>
  <c r="G141" i="49"/>
  <c r="Q39" i="49"/>
  <c r="P39" i="49"/>
  <c r="O39" i="49"/>
  <c r="N39" i="49"/>
  <c r="M39" i="49"/>
  <c r="K39" i="49"/>
  <c r="J39" i="49"/>
  <c r="I39" i="49"/>
  <c r="H39" i="49"/>
  <c r="G39" i="49"/>
  <c r="Q53" i="49"/>
  <c r="P53" i="49"/>
  <c r="O53" i="49"/>
  <c r="N53" i="49"/>
  <c r="M53" i="49"/>
  <c r="K53" i="49"/>
  <c r="J53" i="49"/>
  <c r="I53" i="49"/>
  <c r="H53" i="49"/>
  <c r="G53" i="49"/>
  <c r="Q140" i="49"/>
  <c r="P140" i="49"/>
  <c r="O140" i="49"/>
  <c r="N140" i="49"/>
  <c r="M140" i="49"/>
  <c r="K140" i="49"/>
  <c r="J140" i="49"/>
  <c r="I140" i="49"/>
  <c r="H140" i="49"/>
  <c r="G140" i="49"/>
  <c r="Q15" i="49"/>
  <c r="P15" i="49"/>
  <c r="O15" i="49"/>
  <c r="N15" i="49"/>
  <c r="M15" i="49"/>
  <c r="K15" i="49"/>
  <c r="J15" i="49"/>
  <c r="I15" i="49"/>
  <c r="H15" i="49"/>
  <c r="G15" i="49"/>
  <c r="Q65" i="49"/>
  <c r="P65" i="49"/>
  <c r="O65" i="49"/>
  <c r="N65" i="49"/>
  <c r="M65" i="49"/>
  <c r="K65" i="49"/>
  <c r="J65" i="49"/>
  <c r="I65" i="49"/>
  <c r="H65" i="49"/>
  <c r="G65" i="49"/>
  <c r="Q139" i="49"/>
  <c r="P139" i="49"/>
  <c r="O139" i="49"/>
  <c r="N139" i="49"/>
  <c r="M139" i="49"/>
  <c r="K139" i="49"/>
  <c r="J139" i="49"/>
  <c r="I139" i="49"/>
  <c r="H139" i="49"/>
  <c r="G139" i="49"/>
  <c r="Q138" i="49"/>
  <c r="P138" i="49"/>
  <c r="O138" i="49"/>
  <c r="N138" i="49"/>
  <c r="M138" i="49"/>
  <c r="K138" i="49"/>
  <c r="J138" i="49"/>
  <c r="I138" i="49"/>
  <c r="H138" i="49"/>
  <c r="G138" i="49"/>
  <c r="Q145" i="49"/>
  <c r="P145" i="49"/>
  <c r="O145" i="49"/>
  <c r="N145" i="49"/>
  <c r="M145" i="49"/>
  <c r="K145" i="49"/>
  <c r="J145" i="49"/>
  <c r="I145" i="49"/>
  <c r="H145" i="49"/>
  <c r="G145" i="49"/>
  <c r="Q154" i="49"/>
  <c r="P154" i="49"/>
  <c r="O154" i="49"/>
  <c r="N154" i="49"/>
  <c r="M154" i="49"/>
  <c r="K154" i="49"/>
  <c r="J154" i="49"/>
  <c r="I154" i="49"/>
  <c r="H154" i="49"/>
  <c r="G154" i="49"/>
  <c r="Q34" i="49"/>
  <c r="P34" i="49"/>
  <c r="O34" i="49"/>
  <c r="N34" i="49"/>
  <c r="M34" i="49"/>
  <c r="K34" i="49"/>
  <c r="J34" i="49"/>
  <c r="I34" i="49"/>
  <c r="H34" i="49"/>
  <c r="G34" i="49"/>
  <c r="Q151" i="49"/>
  <c r="P151" i="49"/>
  <c r="O151" i="49"/>
  <c r="N151" i="49"/>
  <c r="M151" i="49"/>
  <c r="K151" i="49"/>
  <c r="J151" i="49"/>
  <c r="I151" i="49"/>
  <c r="H151" i="49"/>
  <c r="G151" i="49"/>
  <c r="Q55" i="49"/>
  <c r="P55" i="49"/>
  <c r="O55" i="49"/>
  <c r="N55" i="49"/>
  <c r="M55" i="49"/>
  <c r="K55" i="49"/>
  <c r="J55" i="49"/>
  <c r="I55" i="49"/>
  <c r="H55" i="49"/>
  <c r="G55" i="49"/>
  <c r="Q146" i="49"/>
  <c r="P146" i="49"/>
  <c r="O146" i="49"/>
  <c r="N146" i="49"/>
  <c r="M146" i="49"/>
  <c r="K146" i="49"/>
  <c r="J146" i="49"/>
  <c r="I146" i="49"/>
  <c r="H146" i="49"/>
  <c r="G146" i="49"/>
  <c r="Q137" i="49"/>
  <c r="P137" i="49"/>
  <c r="O137" i="49"/>
  <c r="N137" i="49"/>
  <c r="M137" i="49"/>
  <c r="K137" i="49"/>
  <c r="J137" i="49"/>
  <c r="I137" i="49"/>
  <c r="H137" i="49"/>
  <c r="G137" i="49"/>
  <c r="Q58" i="49"/>
  <c r="P58" i="49"/>
  <c r="O58" i="49"/>
  <c r="N58" i="49"/>
  <c r="M58" i="49"/>
  <c r="K58" i="49"/>
  <c r="J58" i="49"/>
  <c r="I58" i="49"/>
  <c r="H58" i="49"/>
  <c r="G58" i="49"/>
  <c r="Q13" i="49"/>
  <c r="P13" i="49"/>
  <c r="O13" i="49"/>
  <c r="N13" i="49"/>
  <c r="M13" i="49"/>
  <c r="K13" i="49"/>
  <c r="J13" i="49"/>
  <c r="I13" i="49"/>
  <c r="H13" i="49"/>
  <c r="G13" i="49"/>
  <c r="Q57" i="49"/>
  <c r="P57" i="49"/>
  <c r="O57" i="49"/>
  <c r="N57" i="49"/>
  <c r="M57" i="49"/>
  <c r="K57" i="49"/>
  <c r="J57" i="49"/>
  <c r="I57" i="49"/>
  <c r="H57" i="49"/>
  <c r="G57" i="49"/>
  <c r="Q136" i="49"/>
  <c r="P136" i="49"/>
  <c r="O136" i="49"/>
  <c r="N136" i="49"/>
  <c r="M136" i="49"/>
  <c r="K136" i="49"/>
  <c r="J136" i="49"/>
  <c r="I136" i="49"/>
  <c r="H136" i="49"/>
  <c r="G136" i="49"/>
  <c r="Q66" i="49"/>
  <c r="P66" i="49"/>
  <c r="O66" i="49"/>
  <c r="N66" i="49"/>
  <c r="M66" i="49"/>
  <c r="K66" i="49"/>
  <c r="J66" i="49"/>
  <c r="I66" i="49"/>
  <c r="H66" i="49"/>
  <c r="G66" i="49"/>
  <c r="T4" i="17"/>
  <c r="W16" i="23"/>
  <c r="W14" i="23"/>
  <c r="W15" i="23"/>
  <c r="W13" i="23"/>
  <c r="W12" i="23"/>
  <c r="W10" i="23"/>
  <c r="W11" i="23"/>
  <c r="W9" i="23"/>
  <c r="W69" i="23"/>
  <c r="W19" i="23"/>
  <c r="W20" i="23"/>
  <c r="W17" i="23"/>
  <c r="W18" i="23"/>
  <c r="W67" i="23"/>
  <c r="W70" i="23"/>
  <c r="W71" i="23"/>
  <c r="W68" i="23"/>
  <c r="W65" i="23"/>
  <c r="W66" i="23"/>
  <c r="W64" i="23"/>
  <c r="W63" i="23"/>
  <c r="W62" i="23"/>
  <c r="W61" i="23"/>
  <c r="W59" i="23"/>
  <c r="W60" i="23"/>
  <c r="W57" i="23"/>
  <c r="W58" i="23"/>
  <c r="W55" i="23"/>
  <c r="W56" i="23"/>
  <c r="W72" i="23"/>
  <c r="W74" i="23"/>
  <c r="W73" i="23"/>
  <c r="W76" i="23"/>
  <c r="W77" i="23"/>
  <c r="W78" i="23"/>
  <c r="W79" i="23"/>
  <c r="W53" i="23"/>
  <c r="W54" i="23"/>
  <c r="W51" i="23"/>
  <c r="W52" i="23"/>
  <c r="W49" i="23"/>
  <c r="W50" i="23"/>
  <c r="W47" i="23"/>
  <c r="W48" i="23"/>
  <c r="W80" i="23"/>
  <c r="W45" i="23"/>
  <c r="W46" i="23"/>
  <c r="W43" i="23"/>
  <c r="W44" i="23"/>
  <c r="W41" i="23"/>
  <c r="W42" i="23"/>
  <c r="W39" i="23"/>
  <c r="W40" i="23"/>
  <c r="W81" i="23"/>
  <c r="W82" i="23"/>
  <c r="W83" i="23"/>
  <c r="W37" i="23"/>
  <c r="W38" i="23"/>
  <c r="W35" i="23"/>
  <c r="W36" i="23"/>
  <c r="W33" i="23"/>
  <c r="W34" i="23"/>
  <c r="W31" i="23"/>
  <c r="W32" i="23"/>
  <c r="W29" i="23"/>
  <c r="W30" i="23"/>
  <c r="W27" i="23"/>
  <c r="W28" i="23"/>
  <c r="W26" i="23"/>
  <c r="W24" i="23"/>
  <c r="W25" i="23"/>
  <c r="W21" i="23"/>
  <c r="W22" i="23"/>
  <c r="W23" i="23"/>
  <c r="W84" i="23"/>
  <c r="W85" i="23"/>
  <c r="W86" i="23"/>
  <c r="W87" i="23"/>
  <c r="W88" i="23"/>
  <c r="W89" i="23"/>
  <c r="W90" i="23"/>
  <c r="W91" i="23"/>
  <c r="W92" i="23"/>
  <c r="W93" i="23"/>
  <c r="W94" i="23"/>
  <c r="W95" i="23"/>
  <c r="W96" i="23"/>
  <c r="W97" i="23"/>
  <c r="W98" i="23"/>
  <c r="W99" i="23"/>
  <c r="W100" i="23"/>
  <c r="W101" i="23"/>
  <c r="W102" i="23"/>
  <c r="W103" i="23"/>
  <c r="W104" i="23"/>
  <c r="W105" i="23"/>
  <c r="W106" i="23"/>
  <c r="W107" i="23"/>
  <c r="W108" i="23"/>
  <c r="W109" i="23"/>
  <c r="W110" i="23"/>
  <c r="W111" i="23"/>
  <c r="W112" i="23"/>
  <c r="W113" i="23"/>
  <c r="W114" i="23"/>
  <c r="W115" i="23"/>
  <c r="W116" i="23"/>
  <c r="W117" i="23"/>
  <c r="W118" i="23"/>
  <c r="W119" i="23"/>
  <c r="W120" i="23"/>
  <c r="W121" i="23"/>
  <c r="W122" i="23"/>
  <c r="W123" i="23"/>
  <c r="W124" i="23"/>
  <c r="W125" i="23"/>
  <c r="W126" i="23"/>
  <c r="W127" i="23"/>
  <c r="W128" i="23"/>
  <c r="W129" i="23"/>
  <c r="W130" i="23"/>
  <c r="W131" i="23"/>
  <c r="W132" i="23"/>
  <c r="W133" i="23"/>
  <c r="W134" i="23"/>
  <c r="W135" i="23"/>
  <c r="W136" i="23"/>
  <c r="W137" i="23"/>
  <c r="W138" i="23"/>
  <c r="W139" i="23"/>
  <c r="W140" i="23"/>
  <c r="W141" i="23"/>
  <c r="W142" i="23"/>
  <c r="W143" i="23"/>
  <c r="W144" i="23"/>
  <c r="W145" i="23"/>
  <c r="W146" i="23"/>
  <c r="W147" i="23"/>
  <c r="W148" i="23"/>
  <c r="W149" i="23"/>
  <c r="W150" i="23"/>
  <c r="W151" i="23"/>
  <c r="W152" i="23"/>
  <c r="W153" i="23"/>
  <c r="W154" i="23"/>
  <c r="W155" i="23"/>
  <c r="W156" i="23"/>
  <c r="W157" i="23"/>
  <c r="W158" i="23"/>
  <c r="W159" i="23"/>
  <c r="W160" i="23"/>
  <c r="W161" i="23"/>
  <c r="W162" i="23"/>
  <c r="W163" i="23"/>
  <c r="W164" i="23"/>
  <c r="W165" i="23"/>
  <c r="W166" i="23"/>
  <c r="W167" i="23"/>
  <c r="W168" i="23"/>
  <c r="W75" i="23"/>
  <c r="A16" i="23"/>
  <c r="A14" i="22" s="1"/>
  <c r="B16" i="23"/>
  <c r="B14" i="22" s="1"/>
  <c r="C16" i="23"/>
  <c r="C14" i="22" s="1"/>
  <c r="D16" i="23"/>
  <c r="D14" i="22" s="1"/>
  <c r="E16" i="23"/>
  <c r="E14" i="22" s="1"/>
  <c r="F16" i="23"/>
  <c r="F14" i="22" s="1"/>
  <c r="G16" i="23"/>
  <c r="G14" i="22" s="1"/>
  <c r="I16" i="23"/>
  <c r="I14" i="22" s="1"/>
  <c r="J16" i="23"/>
  <c r="J14" i="22" s="1"/>
  <c r="K16" i="23"/>
  <c r="K14" i="22" s="1"/>
  <c r="L16" i="23"/>
  <c r="L14" i="22" s="1"/>
  <c r="M16" i="23"/>
  <c r="M14" i="22" s="1"/>
  <c r="A14" i="23"/>
  <c r="A11" i="22" s="1"/>
  <c r="B14" i="23"/>
  <c r="B11" i="22" s="1"/>
  <c r="C14" i="23"/>
  <c r="C11" i="22" s="1"/>
  <c r="D14" i="23"/>
  <c r="D11" i="22" s="1"/>
  <c r="E14" i="23"/>
  <c r="E11" i="22" s="1"/>
  <c r="F14" i="23"/>
  <c r="F11" i="22" s="1"/>
  <c r="G14" i="23"/>
  <c r="G11" i="22" s="1"/>
  <c r="I14" i="23"/>
  <c r="I11" i="22" s="1"/>
  <c r="J14" i="23"/>
  <c r="J11" i="22" s="1"/>
  <c r="K14" i="23"/>
  <c r="K11" i="22" s="1"/>
  <c r="L14" i="23"/>
  <c r="L11" i="22" s="1"/>
  <c r="M14" i="23"/>
  <c r="M11" i="22" s="1"/>
  <c r="A15" i="23"/>
  <c r="A13" i="22" s="1"/>
  <c r="B15" i="23"/>
  <c r="B13" i="22" s="1"/>
  <c r="C15" i="23"/>
  <c r="C13" i="22" s="1"/>
  <c r="D15" i="23"/>
  <c r="D13" i="22"/>
  <c r="E15" i="23"/>
  <c r="E13" i="22" s="1"/>
  <c r="F15" i="23"/>
  <c r="F13" i="22" s="1"/>
  <c r="G15" i="23"/>
  <c r="G13" i="22" s="1"/>
  <c r="I15" i="23"/>
  <c r="I13" i="22" s="1"/>
  <c r="J15" i="23"/>
  <c r="J13" i="22" s="1"/>
  <c r="K15" i="23"/>
  <c r="K13" i="22" s="1"/>
  <c r="L15" i="23"/>
  <c r="L13" i="22" s="1"/>
  <c r="M15" i="23"/>
  <c r="M13" i="22" s="1"/>
  <c r="A13" i="23"/>
  <c r="A10" i="22" s="1"/>
  <c r="B13" i="23"/>
  <c r="B10" i="22" s="1"/>
  <c r="C13" i="23"/>
  <c r="C10" i="22" s="1"/>
  <c r="D13" i="23"/>
  <c r="D10" i="22" s="1"/>
  <c r="D12" i="22" s="1"/>
  <c r="E6" i="18" s="1"/>
  <c r="E13" i="23"/>
  <c r="E10" i="22" s="1"/>
  <c r="E12" i="22" s="1"/>
  <c r="F6" i="18" s="1"/>
  <c r="F13" i="23"/>
  <c r="F10" i="22" s="1"/>
  <c r="G13" i="23"/>
  <c r="G10" i="22" s="1"/>
  <c r="I13" i="23"/>
  <c r="I10" i="22" s="1"/>
  <c r="J13" i="23"/>
  <c r="J10" i="22" s="1"/>
  <c r="K13" i="23"/>
  <c r="K10" i="22" s="1"/>
  <c r="L13" i="23"/>
  <c r="L10" i="22" s="1"/>
  <c r="L12" i="22" s="1"/>
  <c r="M6" i="18" s="1"/>
  <c r="M13" i="23"/>
  <c r="M10" i="22" s="1"/>
  <c r="A12" i="23"/>
  <c r="A8" i="22" s="1"/>
  <c r="B12" i="23"/>
  <c r="B8" i="22" s="1"/>
  <c r="C12" i="23"/>
  <c r="C8" i="22" s="1"/>
  <c r="D12" i="23"/>
  <c r="D8" i="22" s="1"/>
  <c r="E12" i="23"/>
  <c r="E8" i="22" s="1"/>
  <c r="F12" i="23"/>
  <c r="F8" i="22" s="1"/>
  <c r="G12" i="23"/>
  <c r="G8" i="22" s="1"/>
  <c r="I12" i="23"/>
  <c r="I8" i="22" s="1"/>
  <c r="J12" i="23"/>
  <c r="J8" i="22" s="1"/>
  <c r="K12" i="23"/>
  <c r="K8" i="22" s="1"/>
  <c r="L12" i="23"/>
  <c r="L8" i="22" s="1"/>
  <c r="M12" i="23"/>
  <c r="M8" i="22" s="1"/>
  <c r="A10" i="23"/>
  <c r="A5" i="22" s="1"/>
  <c r="B10" i="23"/>
  <c r="B5" i="22" s="1"/>
  <c r="C10" i="23"/>
  <c r="C5" i="22" s="1"/>
  <c r="D10" i="23"/>
  <c r="D5" i="22" s="1"/>
  <c r="E10" i="23"/>
  <c r="F10" i="23"/>
  <c r="F5" i="22" s="1"/>
  <c r="G10" i="23"/>
  <c r="G5" i="22" s="1"/>
  <c r="I10" i="23"/>
  <c r="I5" i="22" s="1"/>
  <c r="J10" i="23"/>
  <c r="J5" i="22" s="1"/>
  <c r="K10" i="23"/>
  <c r="L10" i="23"/>
  <c r="L5" i="22" s="1"/>
  <c r="M10" i="23"/>
  <c r="M5" i="22" s="1"/>
  <c r="N10" i="23"/>
  <c r="N5" i="22" s="1"/>
  <c r="A11" i="23"/>
  <c r="A7" i="22" s="1"/>
  <c r="B11" i="23"/>
  <c r="B7" i="22" s="1"/>
  <c r="C11" i="23"/>
  <c r="C7" i="22" s="1"/>
  <c r="D11" i="23"/>
  <c r="D7" i="22" s="1"/>
  <c r="E11" i="23"/>
  <c r="E7" i="22" s="1"/>
  <c r="F11" i="23"/>
  <c r="F7" i="22" s="1"/>
  <c r="G11" i="23"/>
  <c r="G7" i="22" s="1"/>
  <c r="I11" i="23"/>
  <c r="I7" i="22" s="1"/>
  <c r="J11" i="23"/>
  <c r="J7" i="22" s="1"/>
  <c r="K11" i="23"/>
  <c r="K7" i="22" s="1"/>
  <c r="L11" i="23"/>
  <c r="L7" i="22" s="1"/>
  <c r="M11" i="23"/>
  <c r="M7" i="22" s="1"/>
  <c r="A9" i="23"/>
  <c r="A4" i="22" s="1"/>
  <c r="B9" i="23"/>
  <c r="B4" i="22" s="1"/>
  <c r="C9" i="23"/>
  <c r="C4" i="22" s="1"/>
  <c r="C6" i="22" s="1"/>
  <c r="D4" i="18" s="1"/>
  <c r="D9" i="23"/>
  <c r="D4" i="22" s="1"/>
  <c r="D6" i="22" s="1"/>
  <c r="E4" i="18" s="1"/>
  <c r="E9" i="23"/>
  <c r="E4" i="22" s="1"/>
  <c r="F9" i="23"/>
  <c r="G9" i="23"/>
  <c r="I9" i="23"/>
  <c r="I4" i="22" s="1"/>
  <c r="J9" i="23"/>
  <c r="J4" i="22" s="1"/>
  <c r="K9" i="23"/>
  <c r="K4" i="22" s="1"/>
  <c r="L9" i="23"/>
  <c r="L4" i="22" s="1"/>
  <c r="M9" i="23"/>
  <c r="M4" i="22" s="1"/>
  <c r="M6" i="22" s="1"/>
  <c r="N4" i="18" s="1"/>
  <c r="A69" i="23"/>
  <c r="A94" i="22" s="1"/>
  <c r="B69" i="23"/>
  <c r="B94" i="22" s="1"/>
  <c r="C69" i="23"/>
  <c r="C94" i="22" s="1"/>
  <c r="D69" i="23"/>
  <c r="D94" i="22" s="1"/>
  <c r="E69" i="23"/>
  <c r="E94" i="22" s="1"/>
  <c r="F69" i="23"/>
  <c r="F94" i="22" s="1"/>
  <c r="G69" i="23"/>
  <c r="G94" i="22" s="1"/>
  <c r="H69" i="23"/>
  <c r="H94" i="22" s="1"/>
  <c r="I69" i="23"/>
  <c r="I94" i="22" s="1"/>
  <c r="J69" i="23"/>
  <c r="J94" i="22" s="1"/>
  <c r="K69" i="23"/>
  <c r="K94" i="22" s="1"/>
  <c r="L69" i="23"/>
  <c r="L94" i="22" s="1"/>
  <c r="M69" i="23"/>
  <c r="M94" i="22" s="1"/>
  <c r="N69" i="23"/>
  <c r="N94" i="22" s="1"/>
  <c r="O69" i="23"/>
  <c r="O94" i="22" s="1"/>
  <c r="A19" i="23"/>
  <c r="A19" i="22" s="1"/>
  <c r="B19" i="23"/>
  <c r="B19" i="22" s="1"/>
  <c r="C19" i="23"/>
  <c r="C19" i="22" s="1"/>
  <c r="D19" i="23"/>
  <c r="D19" i="22" s="1"/>
  <c r="E19" i="23"/>
  <c r="E19" i="22" s="1"/>
  <c r="F19" i="23"/>
  <c r="F19" i="22" s="1"/>
  <c r="G19" i="23"/>
  <c r="G19" i="22" s="1"/>
  <c r="I19" i="23"/>
  <c r="I19" i="22" s="1"/>
  <c r="J19" i="23"/>
  <c r="J19" i="22" s="1"/>
  <c r="K19" i="23"/>
  <c r="K19" i="22" s="1"/>
  <c r="L19" i="23"/>
  <c r="L19" i="22" s="1"/>
  <c r="M19" i="23"/>
  <c r="M19" i="22" s="1"/>
  <c r="A20" i="23"/>
  <c r="A20" i="22" s="1"/>
  <c r="B20" i="23"/>
  <c r="B20" i="22" s="1"/>
  <c r="C20" i="23"/>
  <c r="C20" i="22" s="1"/>
  <c r="D20" i="23"/>
  <c r="D20" i="22" s="1"/>
  <c r="E20" i="23"/>
  <c r="E20" i="22" s="1"/>
  <c r="F20" i="23"/>
  <c r="F20" i="22" s="1"/>
  <c r="G20" i="23"/>
  <c r="G20" i="22" s="1"/>
  <c r="I20" i="23"/>
  <c r="I20" i="22" s="1"/>
  <c r="J20" i="23"/>
  <c r="J20" i="22" s="1"/>
  <c r="K20" i="23"/>
  <c r="K20" i="22" s="1"/>
  <c r="L20" i="23"/>
  <c r="L20" i="22" s="1"/>
  <c r="M20" i="23"/>
  <c r="M20" i="22" s="1"/>
  <c r="A17" i="23"/>
  <c r="A16" i="22" s="1"/>
  <c r="B17" i="23"/>
  <c r="B16" i="22" s="1"/>
  <c r="C17" i="23"/>
  <c r="C16" i="22" s="1"/>
  <c r="D17" i="23"/>
  <c r="D16" i="22" s="1"/>
  <c r="E17" i="23"/>
  <c r="E16" i="22" s="1"/>
  <c r="F17" i="23"/>
  <c r="F16" i="22" s="1"/>
  <c r="G17" i="23"/>
  <c r="G16" i="22" s="1"/>
  <c r="I17" i="23"/>
  <c r="I16" i="22" s="1"/>
  <c r="J17" i="23"/>
  <c r="J16" i="22" s="1"/>
  <c r="K17" i="23"/>
  <c r="K16" i="22" s="1"/>
  <c r="L17" i="23"/>
  <c r="L16" i="22" s="1"/>
  <c r="M17" i="23"/>
  <c r="M16" i="22" s="1"/>
  <c r="A18" i="23"/>
  <c r="A17" i="22" s="1"/>
  <c r="B18" i="23"/>
  <c r="B17" i="22" s="1"/>
  <c r="C18" i="23"/>
  <c r="C17" i="22" s="1"/>
  <c r="D18" i="23"/>
  <c r="D17" i="22" s="1"/>
  <c r="E18" i="23"/>
  <c r="E17" i="22" s="1"/>
  <c r="F18" i="23"/>
  <c r="F17" i="22" s="1"/>
  <c r="G18" i="23"/>
  <c r="G17" i="22" s="1"/>
  <c r="I18" i="23"/>
  <c r="I17" i="22" s="1"/>
  <c r="J18" i="23"/>
  <c r="J17" i="22" s="1"/>
  <c r="K18" i="23"/>
  <c r="K17" i="22" s="1"/>
  <c r="L18" i="23"/>
  <c r="L17" i="22" s="1"/>
  <c r="M18" i="23"/>
  <c r="M17" i="22" s="1"/>
  <c r="A67" i="23"/>
  <c r="A91" i="22" s="1"/>
  <c r="B67" i="23"/>
  <c r="B91" i="22" s="1"/>
  <c r="C67" i="23"/>
  <c r="C91" i="22" s="1"/>
  <c r="D67" i="23"/>
  <c r="D91" i="22" s="1"/>
  <c r="E67" i="23"/>
  <c r="E91" i="22" s="1"/>
  <c r="F67" i="23"/>
  <c r="F91" i="22" s="1"/>
  <c r="G67" i="23"/>
  <c r="G91" i="22" s="1"/>
  <c r="H67" i="23"/>
  <c r="H91" i="22" s="1"/>
  <c r="I67" i="23"/>
  <c r="I91" i="22" s="1"/>
  <c r="J67" i="23"/>
  <c r="J91" i="22" s="1"/>
  <c r="K67" i="23"/>
  <c r="K91" i="22" s="1"/>
  <c r="L67" i="23"/>
  <c r="L91" i="22" s="1"/>
  <c r="M67" i="23"/>
  <c r="M91" i="22" s="1"/>
  <c r="N67" i="23"/>
  <c r="N91" i="22" s="1"/>
  <c r="O67" i="23"/>
  <c r="O91" i="22" s="1"/>
  <c r="A70" i="23"/>
  <c r="A95" i="22" s="1"/>
  <c r="B70" i="23"/>
  <c r="B95" i="22" s="1"/>
  <c r="C70" i="23"/>
  <c r="C95" i="22" s="1"/>
  <c r="D70" i="23"/>
  <c r="D95" i="22" s="1"/>
  <c r="E70" i="23"/>
  <c r="E95" i="22" s="1"/>
  <c r="F70" i="23"/>
  <c r="F95" i="22" s="1"/>
  <c r="G70" i="23"/>
  <c r="G95" i="22" s="1"/>
  <c r="H70" i="23"/>
  <c r="H95" i="22" s="1"/>
  <c r="I70" i="23"/>
  <c r="I95" i="22" s="1"/>
  <c r="J70" i="23"/>
  <c r="J95" i="22" s="1"/>
  <c r="K70" i="23"/>
  <c r="K95" i="22" s="1"/>
  <c r="L70" i="23"/>
  <c r="L95" i="22" s="1"/>
  <c r="M70" i="23"/>
  <c r="M95" i="22" s="1"/>
  <c r="N70" i="23"/>
  <c r="N95" i="22" s="1"/>
  <c r="O70" i="23"/>
  <c r="O95" i="22" s="1"/>
  <c r="A71" i="23"/>
  <c r="A97" i="22" s="1"/>
  <c r="B71" i="23"/>
  <c r="B97" i="22" s="1"/>
  <c r="C71" i="23"/>
  <c r="C97" i="22" s="1"/>
  <c r="D71" i="23"/>
  <c r="D97" i="22" s="1"/>
  <c r="E71" i="23"/>
  <c r="E97" i="22" s="1"/>
  <c r="F71" i="23"/>
  <c r="F97" i="22" s="1"/>
  <c r="G71" i="23"/>
  <c r="G97" i="22" s="1"/>
  <c r="H71" i="23"/>
  <c r="H97" i="22" s="1"/>
  <c r="I71" i="23"/>
  <c r="I97" i="22" s="1"/>
  <c r="J71" i="23"/>
  <c r="J97" i="22" s="1"/>
  <c r="K71" i="23"/>
  <c r="K97" i="22" s="1"/>
  <c r="L71" i="23"/>
  <c r="L97" i="22" s="1"/>
  <c r="M71" i="23"/>
  <c r="M97" i="22" s="1"/>
  <c r="N71" i="23"/>
  <c r="N97" i="22" s="1"/>
  <c r="O71" i="23"/>
  <c r="O97" i="22" s="1"/>
  <c r="A68" i="23"/>
  <c r="A92" i="22" s="1"/>
  <c r="B68" i="23"/>
  <c r="B92" i="22" s="1"/>
  <c r="C68" i="23"/>
  <c r="C92" i="22" s="1"/>
  <c r="D68" i="23"/>
  <c r="D92" i="22" s="1"/>
  <c r="E68" i="23"/>
  <c r="E92" i="22" s="1"/>
  <c r="E93" i="22" s="1"/>
  <c r="F33" i="18" s="1"/>
  <c r="F68" i="23"/>
  <c r="F92" i="22" s="1"/>
  <c r="G68" i="23"/>
  <c r="G92" i="22" s="1"/>
  <c r="H68" i="23"/>
  <c r="H92" i="22" s="1"/>
  <c r="I68" i="23"/>
  <c r="I92" i="22" s="1"/>
  <c r="J68" i="23"/>
  <c r="J92" i="22" s="1"/>
  <c r="K68" i="23"/>
  <c r="K92" i="22" s="1"/>
  <c r="L68" i="23"/>
  <c r="L92" i="22" s="1"/>
  <c r="M68" i="23"/>
  <c r="M92" i="22" s="1"/>
  <c r="N68" i="23"/>
  <c r="N92" i="22" s="1"/>
  <c r="O68" i="23"/>
  <c r="O92" i="22" s="1"/>
  <c r="A65" i="23"/>
  <c r="A88" i="22" s="1"/>
  <c r="B65" i="23"/>
  <c r="B88" i="22" s="1"/>
  <c r="C65" i="23"/>
  <c r="C88" i="22" s="1"/>
  <c r="D65" i="23"/>
  <c r="D88" i="22" s="1"/>
  <c r="E65" i="23"/>
  <c r="E88" i="22" s="1"/>
  <c r="F65" i="23"/>
  <c r="F88" i="22" s="1"/>
  <c r="G65" i="23"/>
  <c r="G88" i="22" s="1"/>
  <c r="H65" i="23"/>
  <c r="H88" i="22" s="1"/>
  <c r="I65" i="23"/>
  <c r="I88" i="22" s="1"/>
  <c r="J65" i="23"/>
  <c r="J88" i="22" s="1"/>
  <c r="K65" i="23"/>
  <c r="K88" i="22" s="1"/>
  <c r="L65" i="23"/>
  <c r="L88" i="22" s="1"/>
  <c r="M65" i="23"/>
  <c r="M88" i="22" s="1"/>
  <c r="N65" i="23"/>
  <c r="N88" i="22" s="1"/>
  <c r="O65" i="23"/>
  <c r="O88" i="22" s="1"/>
  <c r="A66" i="23"/>
  <c r="A89" i="22" s="1"/>
  <c r="B66" i="23"/>
  <c r="B89" i="22" s="1"/>
  <c r="C66" i="23"/>
  <c r="C89" i="22" s="1"/>
  <c r="D66" i="23"/>
  <c r="D89" i="22" s="1"/>
  <c r="E66" i="23"/>
  <c r="E89" i="22" s="1"/>
  <c r="F66" i="23"/>
  <c r="F89" i="22" s="1"/>
  <c r="G66" i="23"/>
  <c r="G89" i="22" s="1"/>
  <c r="H66" i="23"/>
  <c r="H89" i="22" s="1"/>
  <c r="I66" i="23"/>
  <c r="I89" i="22" s="1"/>
  <c r="J66" i="23"/>
  <c r="J89" i="22" s="1"/>
  <c r="K66" i="23"/>
  <c r="K89" i="22" s="1"/>
  <c r="L66" i="23"/>
  <c r="L89" i="22" s="1"/>
  <c r="M66" i="23"/>
  <c r="M89" i="22" s="1"/>
  <c r="N66" i="23"/>
  <c r="N89" i="22" s="1"/>
  <c r="O66" i="23"/>
  <c r="O89" i="22" s="1"/>
  <c r="A64" i="23"/>
  <c r="A86" i="22" s="1"/>
  <c r="B64" i="23"/>
  <c r="B86" i="22" s="1"/>
  <c r="C64" i="23"/>
  <c r="C86" i="22" s="1"/>
  <c r="D64" i="23"/>
  <c r="D86" i="22" s="1"/>
  <c r="E64" i="23"/>
  <c r="E86" i="22" s="1"/>
  <c r="F64" i="23"/>
  <c r="F86" i="22" s="1"/>
  <c r="G64" i="23"/>
  <c r="G86" i="22" s="1"/>
  <c r="H64" i="23"/>
  <c r="H86" i="22" s="1"/>
  <c r="I64" i="23"/>
  <c r="I86" i="22" s="1"/>
  <c r="J64" i="23"/>
  <c r="J86" i="22" s="1"/>
  <c r="K64" i="23"/>
  <c r="K86" i="22" s="1"/>
  <c r="L64" i="23"/>
  <c r="L86" i="22" s="1"/>
  <c r="M64" i="23"/>
  <c r="M86" i="22" s="1"/>
  <c r="N64" i="23"/>
  <c r="N86" i="22" s="1"/>
  <c r="O64" i="23"/>
  <c r="O86" i="22" s="1"/>
  <c r="A63" i="23"/>
  <c r="A85" i="22" s="1"/>
  <c r="B63" i="23"/>
  <c r="B85" i="22" s="1"/>
  <c r="C63" i="23"/>
  <c r="C85" i="22" s="1"/>
  <c r="C87" i="22" s="1"/>
  <c r="D8" i="18" s="1"/>
  <c r="D63" i="23"/>
  <c r="D85" i="22" s="1"/>
  <c r="E63" i="23"/>
  <c r="E85" i="22" s="1"/>
  <c r="F63" i="23"/>
  <c r="F85" i="22" s="1"/>
  <c r="G63" i="23"/>
  <c r="G85" i="22" s="1"/>
  <c r="H63" i="23"/>
  <c r="H85" i="22" s="1"/>
  <c r="I63" i="23"/>
  <c r="I85" i="22" s="1"/>
  <c r="J63" i="23"/>
  <c r="J85" i="22" s="1"/>
  <c r="K63" i="23"/>
  <c r="K85" i="22" s="1"/>
  <c r="L63" i="23"/>
  <c r="L85" i="22" s="1"/>
  <c r="L87" i="22" s="1"/>
  <c r="M8" i="18" s="1"/>
  <c r="M63" i="23"/>
  <c r="M85" i="22" s="1"/>
  <c r="N63" i="23"/>
  <c r="N85" i="22" s="1"/>
  <c r="O63" i="23"/>
  <c r="O85" i="22" s="1"/>
  <c r="O87" i="22" s="1"/>
  <c r="P8" i="18" s="1"/>
  <c r="A62" i="23"/>
  <c r="A83" i="22" s="1"/>
  <c r="B62" i="23"/>
  <c r="B83" i="22" s="1"/>
  <c r="C62" i="23"/>
  <c r="C83" i="22" s="1"/>
  <c r="D62" i="23"/>
  <c r="D83" i="22" s="1"/>
  <c r="E62" i="23"/>
  <c r="E83" i="22" s="1"/>
  <c r="F62" i="23"/>
  <c r="F83" i="22" s="1"/>
  <c r="G62" i="23"/>
  <c r="G83" i="22" s="1"/>
  <c r="H62" i="23"/>
  <c r="H83" i="22" s="1"/>
  <c r="I62" i="23"/>
  <c r="I83" i="22" s="1"/>
  <c r="J62" i="23"/>
  <c r="J83" i="22" s="1"/>
  <c r="K62" i="23"/>
  <c r="K83" i="22" s="1"/>
  <c r="L62" i="23"/>
  <c r="L83" i="22" s="1"/>
  <c r="M62" i="23"/>
  <c r="M83" i="22" s="1"/>
  <c r="N62" i="23"/>
  <c r="N83" i="22" s="1"/>
  <c r="O62" i="23"/>
  <c r="O83" i="22" s="1"/>
  <c r="A61" i="23"/>
  <c r="A82" i="22" s="1"/>
  <c r="B61" i="23"/>
  <c r="B82" i="22" s="1"/>
  <c r="C61" i="23"/>
  <c r="C82" i="22" s="1"/>
  <c r="D61" i="23"/>
  <c r="D82" i="22" s="1"/>
  <c r="E61" i="23"/>
  <c r="E82" i="22" s="1"/>
  <c r="E84" i="22" s="1"/>
  <c r="F16" i="18" s="1"/>
  <c r="F61" i="23"/>
  <c r="F82" i="22" s="1"/>
  <c r="G61" i="23"/>
  <c r="G82" i="22" s="1"/>
  <c r="H61" i="23"/>
  <c r="H82" i="22" s="1"/>
  <c r="I61" i="23"/>
  <c r="I82" i="22" s="1"/>
  <c r="I84" i="22" s="1"/>
  <c r="J16" i="18" s="1"/>
  <c r="J61" i="23"/>
  <c r="J82" i="22" s="1"/>
  <c r="K61" i="23"/>
  <c r="K82" i="22" s="1"/>
  <c r="L61" i="23"/>
  <c r="L82" i="22" s="1"/>
  <c r="M61" i="23"/>
  <c r="M82" i="22" s="1"/>
  <c r="N61" i="23"/>
  <c r="N82" i="22" s="1"/>
  <c r="O61" i="23"/>
  <c r="O82" i="22" s="1"/>
  <c r="A59" i="23"/>
  <c r="A79" i="22" s="1"/>
  <c r="B59" i="23"/>
  <c r="B79" i="22" s="1"/>
  <c r="C59" i="23"/>
  <c r="C79" i="22" s="1"/>
  <c r="D59" i="23"/>
  <c r="D79" i="22" s="1"/>
  <c r="E59" i="23"/>
  <c r="E79" i="22" s="1"/>
  <c r="F59" i="23"/>
  <c r="F79" i="22" s="1"/>
  <c r="G59" i="23"/>
  <c r="G79" i="22" s="1"/>
  <c r="H59" i="23"/>
  <c r="H79" i="22" s="1"/>
  <c r="I59" i="23"/>
  <c r="I79" i="22" s="1"/>
  <c r="J59" i="23"/>
  <c r="J79" i="22" s="1"/>
  <c r="K59" i="23"/>
  <c r="K79" i="22" s="1"/>
  <c r="L59" i="23"/>
  <c r="L79" i="22" s="1"/>
  <c r="M59" i="23"/>
  <c r="M79" i="22" s="1"/>
  <c r="N59" i="23"/>
  <c r="N79" i="22" s="1"/>
  <c r="O59" i="23"/>
  <c r="O79" i="22" s="1"/>
  <c r="A60" i="23"/>
  <c r="A80" i="22" s="1"/>
  <c r="B60" i="23"/>
  <c r="B80" i="22" s="1"/>
  <c r="C60" i="23"/>
  <c r="C80" i="22" s="1"/>
  <c r="C81" i="22" s="1"/>
  <c r="D21" i="18" s="1"/>
  <c r="D60" i="23"/>
  <c r="D80" i="22" s="1"/>
  <c r="E60" i="23"/>
  <c r="E80" i="22" s="1"/>
  <c r="F60" i="23"/>
  <c r="F80" i="22" s="1"/>
  <c r="G60" i="23"/>
  <c r="G80" i="22" s="1"/>
  <c r="H60" i="23"/>
  <c r="H80" i="22" s="1"/>
  <c r="I60" i="23"/>
  <c r="I80" i="22" s="1"/>
  <c r="J60" i="23"/>
  <c r="J80" i="22" s="1"/>
  <c r="K60" i="23"/>
  <c r="K80" i="22" s="1"/>
  <c r="L60" i="23"/>
  <c r="L80" i="22" s="1"/>
  <c r="M60" i="23"/>
  <c r="M80" i="22" s="1"/>
  <c r="N60" i="23"/>
  <c r="N80" i="22" s="1"/>
  <c r="O60" i="23"/>
  <c r="O80" i="22" s="1"/>
  <c r="A57" i="23"/>
  <c r="A76" i="22" s="1"/>
  <c r="B57" i="23"/>
  <c r="B76" i="22" s="1"/>
  <c r="C57" i="23"/>
  <c r="C76" i="22" s="1"/>
  <c r="D57" i="23"/>
  <c r="D76" i="22" s="1"/>
  <c r="E57" i="23"/>
  <c r="F57" i="23"/>
  <c r="F76" i="22" s="1"/>
  <c r="G57" i="23"/>
  <c r="G76" i="22" s="1"/>
  <c r="H57" i="23"/>
  <c r="H76" i="22" s="1"/>
  <c r="I57" i="23"/>
  <c r="I76" i="22" s="1"/>
  <c r="J57" i="23"/>
  <c r="J76" i="22" s="1"/>
  <c r="K57" i="23"/>
  <c r="K76" i="22" s="1"/>
  <c r="L57" i="23"/>
  <c r="L76" i="22" s="1"/>
  <c r="M57" i="23"/>
  <c r="M76" i="22" s="1"/>
  <c r="N57" i="23"/>
  <c r="N76" i="22" s="1"/>
  <c r="O57" i="23"/>
  <c r="O76" i="22" s="1"/>
  <c r="A58" i="23"/>
  <c r="A77" i="22" s="1"/>
  <c r="B58" i="23"/>
  <c r="B77" i="22" s="1"/>
  <c r="C58" i="23"/>
  <c r="C77" i="22" s="1"/>
  <c r="D58" i="23"/>
  <c r="E58" i="23"/>
  <c r="E77" i="22" s="1"/>
  <c r="F58" i="23"/>
  <c r="F77" i="22" s="1"/>
  <c r="G58" i="23"/>
  <c r="G77" i="22" s="1"/>
  <c r="H58" i="23"/>
  <c r="H77" i="22" s="1"/>
  <c r="I58" i="23"/>
  <c r="I77" i="22" s="1"/>
  <c r="J58" i="23"/>
  <c r="J77" i="22" s="1"/>
  <c r="K58" i="23"/>
  <c r="K77" i="22" s="1"/>
  <c r="L58" i="23"/>
  <c r="L77" i="22" s="1"/>
  <c r="M58" i="23"/>
  <c r="M77" i="22" s="1"/>
  <c r="N58" i="23"/>
  <c r="N77" i="22" s="1"/>
  <c r="O58" i="23"/>
  <c r="O77" i="22" s="1"/>
  <c r="A55" i="23"/>
  <c r="A73" i="22" s="1"/>
  <c r="B55" i="23"/>
  <c r="B73" i="22" s="1"/>
  <c r="C55" i="23"/>
  <c r="C73" i="22" s="1"/>
  <c r="D55" i="23"/>
  <c r="D73" i="22" s="1"/>
  <c r="E55" i="23"/>
  <c r="E73" i="22" s="1"/>
  <c r="F55" i="23"/>
  <c r="F73" i="22" s="1"/>
  <c r="G55" i="23"/>
  <c r="G73" i="22" s="1"/>
  <c r="H55" i="23"/>
  <c r="H73" i="22" s="1"/>
  <c r="I55" i="23"/>
  <c r="I73" i="22" s="1"/>
  <c r="J55" i="23"/>
  <c r="J73" i="22" s="1"/>
  <c r="K55" i="23"/>
  <c r="K73" i="22" s="1"/>
  <c r="L55" i="23"/>
  <c r="L73" i="22" s="1"/>
  <c r="M55" i="23"/>
  <c r="M73" i="22" s="1"/>
  <c r="N55" i="23"/>
  <c r="N73" i="22" s="1"/>
  <c r="O55" i="23"/>
  <c r="O73" i="22" s="1"/>
  <c r="A56" i="23"/>
  <c r="A74" i="22" s="1"/>
  <c r="B56" i="23"/>
  <c r="B74" i="22" s="1"/>
  <c r="C56" i="23"/>
  <c r="C74" i="22" s="1"/>
  <c r="D56" i="23"/>
  <c r="D74" i="22" s="1"/>
  <c r="E56" i="23"/>
  <c r="E74" i="22" s="1"/>
  <c r="E75" i="22" s="1"/>
  <c r="F31" i="18" s="1"/>
  <c r="F56" i="23"/>
  <c r="F74" i="22" s="1"/>
  <c r="G56" i="23"/>
  <c r="G74" i="22" s="1"/>
  <c r="H56" i="23"/>
  <c r="H74" i="22" s="1"/>
  <c r="I56" i="23"/>
  <c r="I74" i="22" s="1"/>
  <c r="J56" i="23"/>
  <c r="J74" i="22" s="1"/>
  <c r="K56" i="23"/>
  <c r="K74" i="22" s="1"/>
  <c r="L56" i="23"/>
  <c r="L74" i="22" s="1"/>
  <c r="M56" i="23"/>
  <c r="M74" i="22" s="1"/>
  <c r="N56" i="23"/>
  <c r="N74" i="22" s="1"/>
  <c r="O56" i="23"/>
  <c r="O74" i="22" s="1"/>
  <c r="A72" i="23"/>
  <c r="A98" i="22" s="1"/>
  <c r="B72" i="23"/>
  <c r="B98" i="22" s="1"/>
  <c r="C72" i="23"/>
  <c r="C98" i="22" s="1"/>
  <c r="D72" i="23"/>
  <c r="D98" i="22" s="1"/>
  <c r="E72" i="23"/>
  <c r="E98" i="22" s="1"/>
  <c r="F72" i="23"/>
  <c r="F98" i="22" s="1"/>
  <c r="G72" i="23"/>
  <c r="G98" i="22" s="1"/>
  <c r="H72" i="23"/>
  <c r="H98" i="22" s="1"/>
  <c r="I72" i="23"/>
  <c r="I98" i="22" s="1"/>
  <c r="J72" i="23"/>
  <c r="J98" i="22" s="1"/>
  <c r="K72" i="23"/>
  <c r="K98" i="22" s="1"/>
  <c r="L72" i="23"/>
  <c r="L98" i="22" s="1"/>
  <c r="M72" i="23"/>
  <c r="M98" i="22" s="1"/>
  <c r="N72" i="23"/>
  <c r="N98" i="22" s="1"/>
  <c r="O72" i="23"/>
  <c r="O98" i="22" s="1"/>
  <c r="A74" i="23"/>
  <c r="A101" i="22" s="1"/>
  <c r="B74" i="23"/>
  <c r="B101" i="22" s="1"/>
  <c r="C74" i="23"/>
  <c r="C101" i="22" s="1"/>
  <c r="D74" i="23"/>
  <c r="D101" i="22" s="1"/>
  <c r="E74" i="23"/>
  <c r="E101" i="22" s="1"/>
  <c r="F74" i="23"/>
  <c r="F101" i="22" s="1"/>
  <c r="G74" i="23"/>
  <c r="G101" i="22" s="1"/>
  <c r="H74" i="23"/>
  <c r="H101" i="22" s="1"/>
  <c r="I74" i="23"/>
  <c r="I101" i="22" s="1"/>
  <c r="J74" i="23"/>
  <c r="J101" i="22" s="1"/>
  <c r="K74" i="23"/>
  <c r="K101" i="22" s="1"/>
  <c r="L74" i="23"/>
  <c r="L101" i="22" s="1"/>
  <c r="M74" i="23"/>
  <c r="M101" i="22" s="1"/>
  <c r="N74" i="23"/>
  <c r="N101" i="22" s="1"/>
  <c r="O74" i="23"/>
  <c r="O101" i="22" s="1"/>
  <c r="A73" i="23"/>
  <c r="A100" i="22" s="1"/>
  <c r="B73" i="23"/>
  <c r="B100" i="22" s="1"/>
  <c r="C73" i="23"/>
  <c r="C100" i="22" s="1"/>
  <c r="D73" i="23"/>
  <c r="D100" i="22" s="1"/>
  <c r="E73" i="23"/>
  <c r="E100" i="22" s="1"/>
  <c r="F73" i="23"/>
  <c r="F100" i="22" s="1"/>
  <c r="G73" i="23"/>
  <c r="G100" i="22" s="1"/>
  <c r="H73" i="23"/>
  <c r="H100" i="22" s="1"/>
  <c r="H102" i="22" s="1"/>
  <c r="I37" i="18" s="1"/>
  <c r="I73" i="23"/>
  <c r="I100" i="22" s="1"/>
  <c r="J73" i="23"/>
  <c r="J100" i="22" s="1"/>
  <c r="K73" i="23"/>
  <c r="K100" i="22" s="1"/>
  <c r="L73" i="23"/>
  <c r="L100" i="22" s="1"/>
  <c r="M73" i="23"/>
  <c r="M100" i="22" s="1"/>
  <c r="N73" i="23"/>
  <c r="N100" i="22" s="1"/>
  <c r="O73" i="23"/>
  <c r="O100" i="22" s="1"/>
  <c r="A76" i="23"/>
  <c r="A104" i="22" s="1"/>
  <c r="B76" i="23"/>
  <c r="B104" i="22" s="1"/>
  <c r="C76" i="23"/>
  <c r="C104" i="22" s="1"/>
  <c r="D76" i="23"/>
  <c r="D104" i="22" s="1"/>
  <c r="E76" i="23"/>
  <c r="E104" i="22" s="1"/>
  <c r="F76" i="23"/>
  <c r="F104" i="22" s="1"/>
  <c r="G76" i="23"/>
  <c r="G104" i="22" s="1"/>
  <c r="H76" i="23"/>
  <c r="H104" i="22" s="1"/>
  <c r="I76" i="23"/>
  <c r="I104" i="22" s="1"/>
  <c r="J76" i="23"/>
  <c r="J104" i="22" s="1"/>
  <c r="K76" i="23"/>
  <c r="K104" i="22" s="1"/>
  <c r="L76" i="23"/>
  <c r="L104" i="22" s="1"/>
  <c r="M76" i="23"/>
  <c r="M104" i="22" s="1"/>
  <c r="N76" i="23"/>
  <c r="N104" i="22" s="1"/>
  <c r="O76" i="23"/>
  <c r="O104" i="22" s="1"/>
  <c r="A77" i="23"/>
  <c r="A106" i="22" s="1"/>
  <c r="B77" i="23"/>
  <c r="B106" i="22" s="1"/>
  <c r="C77" i="23"/>
  <c r="C106" i="22" s="1"/>
  <c r="D77" i="23"/>
  <c r="D106" i="22" s="1"/>
  <c r="E77" i="23"/>
  <c r="E106" i="22" s="1"/>
  <c r="F77" i="23"/>
  <c r="F106" i="22" s="1"/>
  <c r="G77" i="23"/>
  <c r="G106" i="22" s="1"/>
  <c r="H77" i="23"/>
  <c r="H106" i="22" s="1"/>
  <c r="I77" i="23"/>
  <c r="I106" i="22" s="1"/>
  <c r="J77" i="23"/>
  <c r="J106" i="22" s="1"/>
  <c r="K77" i="23"/>
  <c r="K106" i="22" s="1"/>
  <c r="L77" i="23"/>
  <c r="L106" i="22" s="1"/>
  <c r="M77" i="23"/>
  <c r="M106" i="22" s="1"/>
  <c r="N77" i="23"/>
  <c r="N106" i="22" s="1"/>
  <c r="O77" i="23"/>
  <c r="O106" i="22" s="1"/>
  <c r="A78" i="23"/>
  <c r="A107" i="22" s="1"/>
  <c r="B78" i="23"/>
  <c r="B107" i="22" s="1"/>
  <c r="C78" i="23"/>
  <c r="C107" i="22" s="1"/>
  <c r="D78" i="23"/>
  <c r="D107" i="22" s="1"/>
  <c r="E78" i="23"/>
  <c r="E107" i="22" s="1"/>
  <c r="F78" i="23"/>
  <c r="F107" i="22" s="1"/>
  <c r="G78" i="23"/>
  <c r="G107" i="22" s="1"/>
  <c r="H78" i="23"/>
  <c r="H107" i="22" s="1"/>
  <c r="I78" i="23"/>
  <c r="I107" i="22" s="1"/>
  <c r="J78" i="23"/>
  <c r="J107" i="22" s="1"/>
  <c r="K78" i="23"/>
  <c r="K107" i="22" s="1"/>
  <c r="L78" i="23"/>
  <c r="L107" i="22" s="1"/>
  <c r="M78" i="23"/>
  <c r="M107" i="22" s="1"/>
  <c r="N78" i="23"/>
  <c r="N107" i="22" s="1"/>
  <c r="O78" i="23"/>
  <c r="O107" i="22" s="1"/>
  <c r="A79" i="23"/>
  <c r="A109" i="22" s="1"/>
  <c r="B79" i="23"/>
  <c r="B109" i="22" s="1"/>
  <c r="C79" i="23"/>
  <c r="C109" i="22" s="1"/>
  <c r="D79" i="23"/>
  <c r="D109" i="22" s="1"/>
  <c r="E79" i="23"/>
  <c r="E109" i="22" s="1"/>
  <c r="F79" i="23"/>
  <c r="F109" i="22" s="1"/>
  <c r="G79" i="23"/>
  <c r="G109" i="22" s="1"/>
  <c r="H79" i="23"/>
  <c r="H109" i="22" s="1"/>
  <c r="I79" i="23"/>
  <c r="I109" i="22" s="1"/>
  <c r="J79" i="23"/>
  <c r="J109" i="22" s="1"/>
  <c r="K79" i="23"/>
  <c r="K109" i="22" s="1"/>
  <c r="L79" i="23"/>
  <c r="L109" i="22" s="1"/>
  <c r="M79" i="23"/>
  <c r="M109" i="22" s="1"/>
  <c r="N79" i="23"/>
  <c r="N109" i="22" s="1"/>
  <c r="O79" i="23"/>
  <c r="O109" i="22" s="1"/>
  <c r="A53" i="23"/>
  <c r="A70" i="22" s="1"/>
  <c r="B53" i="23"/>
  <c r="B70" i="22" s="1"/>
  <c r="C53" i="23"/>
  <c r="C70" i="22" s="1"/>
  <c r="D53" i="23"/>
  <c r="D70" i="22" s="1"/>
  <c r="E53" i="23"/>
  <c r="E70" i="22" s="1"/>
  <c r="F53" i="23"/>
  <c r="F70" i="22" s="1"/>
  <c r="G53" i="23"/>
  <c r="G70" i="22" s="1"/>
  <c r="H53" i="23"/>
  <c r="H70" i="22" s="1"/>
  <c r="I53" i="23"/>
  <c r="I70" i="22" s="1"/>
  <c r="J53" i="23"/>
  <c r="J70" i="22" s="1"/>
  <c r="K53" i="23"/>
  <c r="K70" i="22" s="1"/>
  <c r="L53" i="23"/>
  <c r="L70" i="22" s="1"/>
  <c r="M53" i="23"/>
  <c r="M70" i="22" s="1"/>
  <c r="N53" i="23"/>
  <c r="N70" i="22" s="1"/>
  <c r="O53" i="23"/>
  <c r="O70" i="22" s="1"/>
  <c r="A54" i="23"/>
  <c r="A71" i="22" s="1"/>
  <c r="B54" i="23"/>
  <c r="B71" i="22" s="1"/>
  <c r="C54" i="23"/>
  <c r="C71" i="22" s="1"/>
  <c r="D54" i="23"/>
  <c r="D71" i="22" s="1"/>
  <c r="E54" i="23"/>
  <c r="E71" i="22" s="1"/>
  <c r="F54" i="23"/>
  <c r="F71" i="22" s="1"/>
  <c r="G54" i="23"/>
  <c r="G71" i="22" s="1"/>
  <c r="H54" i="23"/>
  <c r="H71" i="22" s="1"/>
  <c r="I54" i="23"/>
  <c r="I71" i="22" s="1"/>
  <c r="J54" i="23"/>
  <c r="J71" i="22" s="1"/>
  <c r="K54" i="23"/>
  <c r="K71" i="22" s="1"/>
  <c r="L54" i="23"/>
  <c r="L71" i="22" s="1"/>
  <c r="M54" i="23"/>
  <c r="M71" i="22" s="1"/>
  <c r="N54" i="23"/>
  <c r="N71" i="22" s="1"/>
  <c r="O54" i="23"/>
  <c r="O71" i="22" s="1"/>
  <c r="A51" i="23"/>
  <c r="A67" i="22" s="1"/>
  <c r="B51" i="23"/>
  <c r="B67" i="22" s="1"/>
  <c r="C51" i="23"/>
  <c r="C67" i="22" s="1"/>
  <c r="D51" i="23"/>
  <c r="D67" i="22" s="1"/>
  <c r="E51" i="23"/>
  <c r="E67" i="22" s="1"/>
  <c r="F51" i="23"/>
  <c r="F67" i="22" s="1"/>
  <c r="G51" i="23"/>
  <c r="G67" i="22" s="1"/>
  <c r="H51" i="23"/>
  <c r="H67" i="22" s="1"/>
  <c r="I51" i="23"/>
  <c r="I67" i="22" s="1"/>
  <c r="J51" i="23"/>
  <c r="J67" i="22" s="1"/>
  <c r="K51" i="23"/>
  <c r="K67" i="22" s="1"/>
  <c r="L51" i="23"/>
  <c r="L67" i="22" s="1"/>
  <c r="M51" i="23"/>
  <c r="M67" i="22" s="1"/>
  <c r="N51" i="23"/>
  <c r="N67" i="22" s="1"/>
  <c r="O51" i="23"/>
  <c r="O67" i="22" s="1"/>
  <c r="A52" i="23"/>
  <c r="A68" i="22" s="1"/>
  <c r="B52" i="23"/>
  <c r="B68" i="22" s="1"/>
  <c r="C52" i="23"/>
  <c r="C68" i="22" s="1"/>
  <c r="D52" i="23"/>
  <c r="D68" i="22" s="1"/>
  <c r="E52" i="23"/>
  <c r="E68" i="22" s="1"/>
  <c r="F52" i="23"/>
  <c r="F68" i="22" s="1"/>
  <c r="G52" i="23"/>
  <c r="G68" i="22" s="1"/>
  <c r="H52" i="23"/>
  <c r="H68" i="22" s="1"/>
  <c r="H69" i="22" s="1"/>
  <c r="I27" i="18" s="1"/>
  <c r="I52" i="23"/>
  <c r="I68" i="22" s="1"/>
  <c r="J52" i="23"/>
  <c r="J68" i="22" s="1"/>
  <c r="K52" i="23"/>
  <c r="K68" i="22" s="1"/>
  <c r="L52" i="23"/>
  <c r="L68" i="22" s="1"/>
  <c r="M52" i="23"/>
  <c r="M68" i="22" s="1"/>
  <c r="N52" i="23"/>
  <c r="N68" i="22" s="1"/>
  <c r="O52" i="23"/>
  <c r="O68" i="22" s="1"/>
  <c r="A49" i="23"/>
  <c r="A64" i="22" s="1"/>
  <c r="B49" i="23"/>
  <c r="B64" i="22" s="1"/>
  <c r="C49" i="23"/>
  <c r="C64" i="22" s="1"/>
  <c r="D49" i="23"/>
  <c r="D64" i="22" s="1"/>
  <c r="E49" i="23"/>
  <c r="E64" i="22" s="1"/>
  <c r="F49" i="23"/>
  <c r="F64" i="22" s="1"/>
  <c r="G49" i="23"/>
  <c r="G64" i="22" s="1"/>
  <c r="H49" i="23"/>
  <c r="H64" i="22" s="1"/>
  <c r="I49" i="23"/>
  <c r="I64" i="22" s="1"/>
  <c r="J49" i="23"/>
  <c r="J64" i="22" s="1"/>
  <c r="K49" i="23"/>
  <c r="K64" i="22" s="1"/>
  <c r="L49" i="23"/>
  <c r="L64" i="22" s="1"/>
  <c r="M49" i="23"/>
  <c r="M64" i="22" s="1"/>
  <c r="N49" i="23"/>
  <c r="N64" i="22" s="1"/>
  <c r="O49" i="23"/>
  <c r="O64" i="22" s="1"/>
  <c r="A50" i="23"/>
  <c r="A65" i="22" s="1"/>
  <c r="B50" i="23"/>
  <c r="B65" i="22" s="1"/>
  <c r="C50" i="23"/>
  <c r="C65" i="22" s="1"/>
  <c r="D50" i="23"/>
  <c r="D65" i="22" s="1"/>
  <c r="E50" i="23"/>
  <c r="E65" i="22" s="1"/>
  <c r="F50" i="23"/>
  <c r="F65" i="22" s="1"/>
  <c r="G50" i="23"/>
  <c r="G65" i="22" s="1"/>
  <c r="H50" i="23"/>
  <c r="H65" i="22" s="1"/>
  <c r="I50" i="23"/>
  <c r="I65" i="22" s="1"/>
  <c r="J50" i="23"/>
  <c r="J65" i="22" s="1"/>
  <c r="K50" i="23"/>
  <c r="K65" i="22" s="1"/>
  <c r="L50" i="23"/>
  <c r="L65" i="22" s="1"/>
  <c r="M50" i="23"/>
  <c r="M65" i="22" s="1"/>
  <c r="N50" i="23"/>
  <c r="N65" i="22" s="1"/>
  <c r="O50" i="23"/>
  <c r="O65" i="22" s="1"/>
  <c r="A47" i="23"/>
  <c r="A61" i="22" s="1"/>
  <c r="B47" i="23"/>
  <c r="B61" i="22" s="1"/>
  <c r="C47" i="23"/>
  <c r="C61" i="22" s="1"/>
  <c r="D47" i="23"/>
  <c r="D61" i="22" s="1"/>
  <c r="E47" i="23"/>
  <c r="E61" i="22" s="1"/>
  <c r="F47" i="23"/>
  <c r="F61" i="22" s="1"/>
  <c r="G47" i="23"/>
  <c r="G61" i="22" s="1"/>
  <c r="H47" i="23"/>
  <c r="H61" i="22" s="1"/>
  <c r="I47" i="23"/>
  <c r="I61" i="22" s="1"/>
  <c r="J47" i="23"/>
  <c r="J61" i="22" s="1"/>
  <c r="K47" i="23"/>
  <c r="K61" i="22" s="1"/>
  <c r="L47" i="23"/>
  <c r="L61" i="22" s="1"/>
  <c r="M47" i="23"/>
  <c r="M61" i="22" s="1"/>
  <c r="N47" i="23"/>
  <c r="N61" i="22" s="1"/>
  <c r="O47" i="23"/>
  <c r="O61" i="22" s="1"/>
  <c r="A48" i="23"/>
  <c r="A62" i="22" s="1"/>
  <c r="B48" i="23"/>
  <c r="B62" i="22" s="1"/>
  <c r="C48" i="23"/>
  <c r="C62" i="22" s="1"/>
  <c r="D48" i="23"/>
  <c r="D62" i="22" s="1"/>
  <c r="E48" i="23"/>
  <c r="E62" i="22" s="1"/>
  <c r="F48" i="23"/>
  <c r="F62" i="22" s="1"/>
  <c r="G48" i="23"/>
  <c r="G62" i="22" s="1"/>
  <c r="H48" i="23"/>
  <c r="H62" i="22" s="1"/>
  <c r="I48" i="23"/>
  <c r="I62" i="22" s="1"/>
  <c r="J48" i="23"/>
  <c r="J62" i="22" s="1"/>
  <c r="K48" i="23"/>
  <c r="K62" i="22" s="1"/>
  <c r="L48" i="23"/>
  <c r="L62" i="22" s="1"/>
  <c r="M48" i="23"/>
  <c r="M62" i="22" s="1"/>
  <c r="N48" i="23"/>
  <c r="N62" i="22" s="1"/>
  <c r="O48" i="23"/>
  <c r="O62" i="22" s="1"/>
  <c r="A80" i="23"/>
  <c r="A110" i="22" s="1"/>
  <c r="B80" i="23"/>
  <c r="B110" i="22" s="1"/>
  <c r="C80" i="23"/>
  <c r="C110" i="22"/>
  <c r="D80" i="23"/>
  <c r="D110" i="22" s="1"/>
  <c r="E80" i="23"/>
  <c r="E110" i="22" s="1"/>
  <c r="F80" i="23"/>
  <c r="F110" i="22" s="1"/>
  <c r="G80" i="23"/>
  <c r="G110" i="22" s="1"/>
  <c r="H80" i="23"/>
  <c r="H110" i="22" s="1"/>
  <c r="I80" i="23"/>
  <c r="I110" i="22" s="1"/>
  <c r="J80" i="23"/>
  <c r="J110" i="22" s="1"/>
  <c r="K80" i="23"/>
  <c r="K110" i="22" s="1"/>
  <c r="L80" i="23"/>
  <c r="L110" i="22" s="1"/>
  <c r="M80" i="23"/>
  <c r="M110" i="22" s="1"/>
  <c r="N80" i="23"/>
  <c r="N110" i="22" s="1"/>
  <c r="O80" i="23"/>
  <c r="O110" i="22" s="1"/>
  <c r="A45" i="23"/>
  <c r="A58" i="22" s="1"/>
  <c r="B45" i="23"/>
  <c r="B58" i="22" s="1"/>
  <c r="C45" i="23"/>
  <c r="C58" i="22" s="1"/>
  <c r="D45" i="23"/>
  <c r="D58" i="22" s="1"/>
  <c r="E45" i="23"/>
  <c r="E58" i="22" s="1"/>
  <c r="E76" i="22"/>
  <c r="F45" i="23"/>
  <c r="F58" i="22" s="1"/>
  <c r="G45" i="23"/>
  <c r="G58" i="22" s="1"/>
  <c r="H45" i="23"/>
  <c r="H58" i="22" s="1"/>
  <c r="I45" i="23"/>
  <c r="I58" i="22" s="1"/>
  <c r="J45" i="23"/>
  <c r="J58" i="22" s="1"/>
  <c r="K45" i="23"/>
  <c r="K58" i="22" s="1"/>
  <c r="L45" i="23"/>
  <c r="L58" i="22" s="1"/>
  <c r="M45" i="23"/>
  <c r="M58" i="22" s="1"/>
  <c r="N45" i="23"/>
  <c r="N58" i="22" s="1"/>
  <c r="O45" i="23"/>
  <c r="O58" i="22" s="1"/>
  <c r="A46" i="23"/>
  <c r="A59" i="22" s="1"/>
  <c r="B46" i="23"/>
  <c r="B59" i="22" s="1"/>
  <c r="C46" i="23"/>
  <c r="C59" i="22" s="1"/>
  <c r="D46" i="23"/>
  <c r="D59" i="22" s="1"/>
  <c r="D77" i="22"/>
  <c r="E46" i="23"/>
  <c r="E59" i="22" s="1"/>
  <c r="F46" i="23"/>
  <c r="F59" i="22" s="1"/>
  <c r="G46" i="23"/>
  <c r="G59" i="22" s="1"/>
  <c r="H46" i="23"/>
  <c r="H59" i="22" s="1"/>
  <c r="I46" i="23"/>
  <c r="I59" i="22" s="1"/>
  <c r="J46" i="23"/>
  <c r="J59" i="22" s="1"/>
  <c r="K46" i="23"/>
  <c r="K59" i="22" s="1"/>
  <c r="K60" i="22" s="1"/>
  <c r="L10" i="18" s="1"/>
  <c r="L46" i="23"/>
  <c r="L59" i="22" s="1"/>
  <c r="M46" i="23"/>
  <c r="M59" i="22" s="1"/>
  <c r="N46" i="23"/>
  <c r="N59" i="22" s="1"/>
  <c r="O46" i="23"/>
  <c r="O59" i="22" s="1"/>
  <c r="A43" i="23"/>
  <c r="A55" i="22" s="1"/>
  <c r="B43" i="23"/>
  <c r="B55" i="22" s="1"/>
  <c r="C43" i="23"/>
  <c r="C55" i="22" s="1"/>
  <c r="D43" i="23"/>
  <c r="D55" i="22" s="1"/>
  <c r="E43" i="23"/>
  <c r="E55" i="22" s="1"/>
  <c r="F43" i="23"/>
  <c r="F55" i="22" s="1"/>
  <c r="G43" i="23"/>
  <c r="G55" i="22" s="1"/>
  <c r="H43" i="23"/>
  <c r="H55" i="22" s="1"/>
  <c r="I43" i="23"/>
  <c r="I55" i="22" s="1"/>
  <c r="J43" i="23"/>
  <c r="J55" i="22" s="1"/>
  <c r="K43" i="23"/>
  <c r="K55" i="22" s="1"/>
  <c r="L43" i="23"/>
  <c r="L55" i="22" s="1"/>
  <c r="M43" i="23"/>
  <c r="M55" i="22" s="1"/>
  <c r="N43" i="23"/>
  <c r="N55" i="22" s="1"/>
  <c r="O43" i="23"/>
  <c r="O55" i="22" s="1"/>
  <c r="A44" i="23"/>
  <c r="A56" i="22" s="1"/>
  <c r="B44" i="23"/>
  <c r="B56" i="22" s="1"/>
  <c r="C44" i="23"/>
  <c r="C56" i="22" s="1"/>
  <c r="D44" i="23"/>
  <c r="D56" i="22" s="1"/>
  <c r="E44" i="23"/>
  <c r="E56" i="22" s="1"/>
  <c r="F44" i="23"/>
  <c r="F56" i="22" s="1"/>
  <c r="G44" i="23"/>
  <c r="G56" i="22" s="1"/>
  <c r="H44" i="23"/>
  <c r="H56" i="22" s="1"/>
  <c r="I44" i="23"/>
  <c r="I56" i="22" s="1"/>
  <c r="J44" i="23"/>
  <c r="J56" i="22" s="1"/>
  <c r="K44" i="23"/>
  <c r="K56" i="22" s="1"/>
  <c r="L44" i="23"/>
  <c r="L56" i="22" s="1"/>
  <c r="M44" i="23"/>
  <c r="M56" i="22" s="1"/>
  <c r="N44" i="23"/>
  <c r="N56" i="22" s="1"/>
  <c r="O44" i="23"/>
  <c r="O56" i="22" s="1"/>
  <c r="A41" i="23"/>
  <c r="A52" i="22" s="1"/>
  <c r="B41" i="23"/>
  <c r="B52" i="22" s="1"/>
  <c r="C41" i="23"/>
  <c r="C52" i="22" s="1"/>
  <c r="D41" i="23"/>
  <c r="D52" i="22" s="1"/>
  <c r="E41" i="23"/>
  <c r="E52" i="22" s="1"/>
  <c r="F41" i="23"/>
  <c r="F52" i="22" s="1"/>
  <c r="G41" i="23"/>
  <c r="G52" i="22" s="1"/>
  <c r="H41" i="23"/>
  <c r="H52" i="22" s="1"/>
  <c r="I41" i="23"/>
  <c r="I52" i="22" s="1"/>
  <c r="J41" i="23"/>
  <c r="J52" i="22" s="1"/>
  <c r="K41" i="23"/>
  <c r="K52" i="22" s="1"/>
  <c r="L41" i="23"/>
  <c r="L52" i="22" s="1"/>
  <c r="M41" i="23"/>
  <c r="M52" i="22" s="1"/>
  <c r="N41" i="23"/>
  <c r="N52" i="22" s="1"/>
  <c r="O41" i="23"/>
  <c r="O52" i="22" s="1"/>
  <c r="A42" i="23"/>
  <c r="A53" i="22" s="1"/>
  <c r="B42" i="23"/>
  <c r="B53" i="22" s="1"/>
  <c r="C42" i="23"/>
  <c r="C53" i="22" s="1"/>
  <c r="D42" i="23"/>
  <c r="D53" i="22" s="1"/>
  <c r="E42" i="23"/>
  <c r="E53" i="22" s="1"/>
  <c r="F42" i="23"/>
  <c r="F53" i="22" s="1"/>
  <c r="G42" i="23"/>
  <c r="G53" i="22" s="1"/>
  <c r="H42" i="23"/>
  <c r="H53" i="22" s="1"/>
  <c r="I42" i="23"/>
  <c r="I53" i="22" s="1"/>
  <c r="J42" i="23"/>
  <c r="J53" i="22" s="1"/>
  <c r="K42" i="23"/>
  <c r="K53" i="22" s="1"/>
  <c r="L42" i="23"/>
  <c r="L53" i="22" s="1"/>
  <c r="M42" i="23"/>
  <c r="M53" i="22" s="1"/>
  <c r="N42" i="23"/>
  <c r="N53" i="22" s="1"/>
  <c r="O42" i="23"/>
  <c r="O53" i="22" s="1"/>
  <c r="A39" i="23"/>
  <c r="A49" i="22" s="1"/>
  <c r="B39" i="23"/>
  <c r="B49" i="22" s="1"/>
  <c r="C39" i="23"/>
  <c r="C49" i="22" s="1"/>
  <c r="D39" i="23"/>
  <c r="D49" i="22" s="1"/>
  <c r="E39" i="23"/>
  <c r="E49" i="22" s="1"/>
  <c r="F39" i="23"/>
  <c r="F49" i="22" s="1"/>
  <c r="G39" i="23"/>
  <c r="G49" i="22" s="1"/>
  <c r="H39" i="23"/>
  <c r="H49" i="22" s="1"/>
  <c r="I39" i="23"/>
  <c r="I49" i="22" s="1"/>
  <c r="J39" i="23"/>
  <c r="J49" i="22" s="1"/>
  <c r="K39" i="23"/>
  <c r="K49" i="22" s="1"/>
  <c r="L39" i="23"/>
  <c r="L49" i="22" s="1"/>
  <c r="M39" i="23"/>
  <c r="M49" i="22" s="1"/>
  <c r="N39" i="23"/>
  <c r="N49" i="22" s="1"/>
  <c r="O39" i="23"/>
  <c r="O49" i="22" s="1"/>
  <c r="A40" i="23"/>
  <c r="A50" i="22" s="1"/>
  <c r="B40" i="23"/>
  <c r="B50" i="22" s="1"/>
  <c r="C40" i="23"/>
  <c r="C50" i="22" s="1"/>
  <c r="D40" i="23"/>
  <c r="D50" i="22" s="1"/>
  <c r="E40" i="23"/>
  <c r="E50" i="22" s="1"/>
  <c r="F40" i="23"/>
  <c r="F50" i="22" s="1"/>
  <c r="G40" i="23"/>
  <c r="G50" i="22" s="1"/>
  <c r="H40" i="23"/>
  <c r="H50" i="22" s="1"/>
  <c r="I40" i="23"/>
  <c r="I50" i="22" s="1"/>
  <c r="J40" i="23"/>
  <c r="J50" i="22" s="1"/>
  <c r="K40" i="23"/>
  <c r="K50" i="22" s="1"/>
  <c r="L40" i="23"/>
  <c r="L50" i="22" s="1"/>
  <c r="M40" i="23"/>
  <c r="M50" i="22" s="1"/>
  <c r="N40" i="23"/>
  <c r="N50" i="22" s="1"/>
  <c r="O40" i="23"/>
  <c r="O50" i="22" s="1"/>
  <c r="A81" i="23"/>
  <c r="A112" i="22" s="1"/>
  <c r="B81" i="23"/>
  <c r="B112" i="22" s="1"/>
  <c r="C81" i="23"/>
  <c r="C112" i="22" s="1"/>
  <c r="D81" i="23"/>
  <c r="D112" i="22" s="1"/>
  <c r="E81" i="23"/>
  <c r="E112" i="22" s="1"/>
  <c r="F81" i="23"/>
  <c r="F112" i="22" s="1"/>
  <c r="G81" i="23"/>
  <c r="G112" i="22" s="1"/>
  <c r="H81" i="23"/>
  <c r="H112" i="22" s="1"/>
  <c r="I81" i="23"/>
  <c r="I112" i="22" s="1"/>
  <c r="J81" i="23"/>
  <c r="J112" i="22" s="1"/>
  <c r="K81" i="23"/>
  <c r="K112" i="22" s="1"/>
  <c r="L81" i="23"/>
  <c r="L112" i="22" s="1"/>
  <c r="M81" i="23"/>
  <c r="M112" i="22" s="1"/>
  <c r="N81" i="23"/>
  <c r="N112" i="22" s="1"/>
  <c r="O81" i="23"/>
  <c r="O112" i="22" s="1"/>
  <c r="A82" i="23"/>
  <c r="A113" i="22" s="1"/>
  <c r="B82" i="23"/>
  <c r="B113" i="22" s="1"/>
  <c r="C82" i="23"/>
  <c r="C113" i="22" s="1"/>
  <c r="D82" i="23"/>
  <c r="D113" i="22" s="1"/>
  <c r="E82" i="23"/>
  <c r="E113" i="22" s="1"/>
  <c r="F82" i="23"/>
  <c r="F113" i="22" s="1"/>
  <c r="G82" i="23"/>
  <c r="G113" i="22" s="1"/>
  <c r="H82" i="23"/>
  <c r="H113" i="22" s="1"/>
  <c r="I82" i="23"/>
  <c r="I113" i="22" s="1"/>
  <c r="J82" i="23"/>
  <c r="J113" i="22" s="1"/>
  <c r="K82" i="23"/>
  <c r="K113" i="22" s="1"/>
  <c r="L82" i="23"/>
  <c r="L113" i="22" s="1"/>
  <c r="M82" i="23"/>
  <c r="M113" i="22" s="1"/>
  <c r="N82" i="23"/>
  <c r="N113" i="22" s="1"/>
  <c r="O82" i="23"/>
  <c r="O113" i="22" s="1"/>
  <c r="A83" i="23"/>
  <c r="A115" i="22" s="1"/>
  <c r="B83" i="23"/>
  <c r="B115" i="22" s="1"/>
  <c r="C83" i="23"/>
  <c r="C115" i="22" s="1"/>
  <c r="D83" i="23"/>
  <c r="D115" i="22" s="1"/>
  <c r="E83" i="23"/>
  <c r="E115" i="22" s="1"/>
  <c r="F83" i="23"/>
  <c r="F115" i="22" s="1"/>
  <c r="G83" i="23"/>
  <c r="G115" i="22" s="1"/>
  <c r="H83" i="23"/>
  <c r="H115" i="22" s="1"/>
  <c r="I83" i="23"/>
  <c r="I115" i="22" s="1"/>
  <c r="J83" i="23"/>
  <c r="J115" i="22" s="1"/>
  <c r="K83" i="23"/>
  <c r="K115" i="22" s="1"/>
  <c r="L83" i="23"/>
  <c r="L115" i="22" s="1"/>
  <c r="M83" i="23"/>
  <c r="M115" i="22" s="1"/>
  <c r="N83" i="23"/>
  <c r="N115" i="22" s="1"/>
  <c r="O83" i="23"/>
  <c r="O115" i="22" s="1"/>
  <c r="A37" i="23"/>
  <c r="A46" i="22" s="1"/>
  <c r="B37" i="23"/>
  <c r="B46" i="22" s="1"/>
  <c r="C37" i="23"/>
  <c r="C46" i="22" s="1"/>
  <c r="D37" i="23"/>
  <c r="D46" i="22" s="1"/>
  <c r="E37" i="23"/>
  <c r="E46" i="22" s="1"/>
  <c r="F37" i="23"/>
  <c r="F46" i="22" s="1"/>
  <c r="G37" i="23"/>
  <c r="G46" i="22" s="1"/>
  <c r="H37" i="23"/>
  <c r="H46" i="22" s="1"/>
  <c r="I37" i="23"/>
  <c r="I46" i="22" s="1"/>
  <c r="J37" i="23"/>
  <c r="J46" i="22" s="1"/>
  <c r="K37" i="23"/>
  <c r="K46" i="22" s="1"/>
  <c r="L37" i="23"/>
  <c r="L46" i="22" s="1"/>
  <c r="L48" i="22" s="1"/>
  <c r="M26" i="18" s="1"/>
  <c r="M37" i="23"/>
  <c r="M46" i="22" s="1"/>
  <c r="N37" i="23"/>
  <c r="N46" i="22" s="1"/>
  <c r="O37" i="23"/>
  <c r="O46" i="22" s="1"/>
  <c r="A38" i="23"/>
  <c r="A47" i="22" s="1"/>
  <c r="B38" i="23"/>
  <c r="B47" i="22" s="1"/>
  <c r="C38" i="23"/>
  <c r="C47" i="22" s="1"/>
  <c r="D38" i="23"/>
  <c r="D47" i="22" s="1"/>
  <c r="E38" i="23"/>
  <c r="E47" i="22" s="1"/>
  <c r="F38" i="23"/>
  <c r="F47" i="22" s="1"/>
  <c r="G38" i="23"/>
  <c r="G47" i="22" s="1"/>
  <c r="H38" i="23"/>
  <c r="H47" i="22" s="1"/>
  <c r="I38" i="23"/>
  <c r="I47" i="22" s="1"/>
  <c r="J38" i="23"/>
  <c r="J47" i="22" s="1"/>
  <c r="K38" i="23"/>
  <c r="K47" i="22" s="1"/>
  <c r="L38" i="23"/>
  <c r="L47" i="22" s="1"/>
  <c r="M38" i="23"/>
  <c r="M47" i="22" s="1"/>
  <c r="N38" i="23"/>
  <c r="N47" i="22" s="1"/>
  <c r="O38" i="23"/>
  <c r="O47" i="22" s="1"/>
  <c r="A35" i="23"/>
  <c r="A43" i="22" s="1"/>
  <c r="B35" i="23"/>
  <c r="B43" i="22" s="1"/>
  <c r="C35" i="23"/>
  <c r="C43" i="22" s="1"/>
  <c r="D35" i="23"/>
  <c r="D43" i="22" s="1"/>
  <c r="E35" i="23"/>
  <c r="E43" i="22" s="1"/>
  <c r="F35" i="23"/>
  <c r="F43" i="22" s="1"/>
  <c r="G35" i="23"/>
  <c r="G43" i="22" s="1"/>
  <c r="H35" i="23"/>
  <c r="H43" i="22" s="1"/>
  <c r="I35" i="23"/>
  <c r="I43" i="22" s="1"/>
  <c r="J35" i="23"/>
  <c r="J43" i="22" s="1"/>
  <c r="K35" i="23"/>
  <c r="K43" i="22" s="1"/>
  <c r="L35" i="23"/>
  <c r="L43" i="22" s="1"/>
  <c r="M35" i="23"/>
  <c r="M43" i="22" s="1"/>
  <c r="N35" i="23"/>
  <c r="N43" i="22" s="1"/>
  <c r="O35" i="23"/>
  <c r="O43" i="22" s="1"/>
  <c r="A36" i="23"/>
  <c r="A44" i="22" s="1"/>
  <c r="B36" i="23"/>
  <c r="B44" i="22" s="1"/>
  <c r="C36" i="23"/>
  <c r="C44" i="22" s="1"/>
  <c r="D36" i="23"/>
  <c r="D44" i="22" s="1"/>
  <c r="E36" i="23"/>
  <c r="E44" i="22" s="1"/>
  <c r="F36" i="23"/>
  <c r="F44" i="22" s="1"/>
  <c r="G36" i="23"/>
  <c r="G44" i="22" s="1"/>
  <c r="H36" i="23"/>
  <c r="H44" i="22" s="1"/>
  <c r="I36" i="23"/>
  <c r="I44" i="22" s="1"/>
  <c r="J36" i="23"/>
  <c r="J44" i="22" s="1"/>
  <c r="K36" i="23"/>
  <c r="K44" i="22" s="1"/>
  <c r="L36" i="23"/>
  <c r="L44" i="22" s="1"/>
  <c r="M36" i="23"/>
  <c r="M44" i="22" s="1"/>
  <c r="N36" i="23"/>
  <c r="N44" i="22" s="1"/>
  <c r="O36" i="23"/>
  <c r="O44" i="22" s="1"/>
  <c r="A33" i="23"/>
  <c r="A40" i="22" s="1"/>
  <c r="B33" i="23"/>
  <c r="B40" i="22" s="1"/>
  <c r="C33" i="23"/>
  <c r="C40" i="22" s="1"/>
  <c r="D33" i="23"/>
  <c r="D40" i="22" s="1"/>
  <c r="E33" i="23"/>
  <c r="E40" i="22" s="1"/>
  <c r="F33" i="23"/>
  <c r="F40" i="22" s="1"/>
  <c r="G33" i="23"/>
  <c r="G40" i="22" s="1"/>
  <c r="H33" i="23"/>
  <c r="H40" i="22" s="1"/>
  <c r="I33" i="23"/>
  <c r="I40" i="22" s="1"/>
  <c r="J33" i="23"/>
  <c r="J40" i="22" s="1"/>
  <c r="K33" i="23"/>
  <c r="K40" i="22" s="1"/>
  <c r="L33" i="23"/>
  <c r="L40" i="22" s="1"/>
  <c r="M33" i="23"/>
  <c r="M40" i="22" s="1"/>
  <c r="N33" i="23"/>
  <c r="N40" i="22" s="1"/>
  <c r="O33" i="23"/>
  <c r="O40" i="22" s="1"/>
  <c r="O42" i="22" s="1"/>
  <c r="P28" i="18" s="1"/>
  <c r="A34" i="23"/>
  <c r="A41" i="22" s="1"/>
  <c r="B34" i="23"/>
  <c r="B41" i="22" s="1"/>
  <c r="C34" i="23"/>
  <c r="C41" i="22" s="1"/>
  <c r="D34" i="23"/>
  <c r="D41" i="22" s="1"/>
  <c r="E34" i="23"/>
  <c r="E41" i="22" s="1"/>
  <c r="F34" i="23"/>
  <c r="F41" i="22" s="1"/>
  <c r="G34" i="23"/>
  <c r="G41" i="22" s="1"/>
  <c r="H34" i="23"/>
  <c r="H41" i="22" s="1"/>
  <c r="I34" i="23"/>
  <c r="I41" i="22" s="1"/>
  <c r="J34" i="23"/>
  <c r="J41" i="22" s="1"/>
  <c r="K34" i="23"/>
  <c r="K41" i="22" s="1"/>
  <c r="L34" i="23"/>
  <c r="L41" i="22" s="1"/>
  <c r="M34" i="23"/>
  <c r="M41" i="22" s="1"/>
  <c r="N34" i="23"/>
  <c r="N41" i="22" s="1"/>
  <c r="O34" i="23"/>
  <c r="O41" i="22" s="1"/>
  <c r="A31" i="23"/>
  <c r="A37" i="22" s="1"/>
  <c r="B31" i="23"/>
  <c r="B37" i="22" s="1"/>
  <c r="C31" i="23"/>
  <c r="C37" i="22" s="1"/>
  <c r="D31" i="23"/>
  <c r="D37" i="22" s="1"/>
  <c r="E31" i="23"/>
  <c r="E37" i="22" s="1"/>
  <c r="F31" i="23"/>
  <c r="F37" i="22" s="1"/>
  <c r="G31" i="23"/>
  <c r="G37" i="22" s="1"/>
  <c r="H31" i="23"/>
  <c r="H37" i="22" s="1"/>
  <c r="I31" i="23"/>
  <c r="I37" i="22" s="1"/>
  <c r="J31" i="23"/>
  <c r="J37" i="22" s="1"/>
  <c r="K31" i="23"/>
  <c r="K37" i="22" s="1"/>
  <c r="L31" i="23"/>
  <c r="L37" i="22" s="1"/>
  <c r="M31" i="23"/>
  <c r="M37" i="22" s="1"/>
  <c r="N31" i="23"/>
  <c r="N37" i="22" s="1"/>
  <c r="O31" i="23"/>
  <c r="O37" i="22" s="1"/>
  <c r="A32" i="23"/>
  <c r="A38" i="22" s="1"/>
  <c r="B32" i="23"/>
  <c r="B38" i="22" s="1"/>
  <c r="C32" i="23"/>
  <c r="C38" i="22" s="1"/>
  <c r="D32" i="23"/>
  <c r="D38" i="22" s="1"/>
  <c r="E32" i="23"/>
  <c r="E38" i="22" s="1"/>
  <c r="F32" i="23"/>
  <c r="F38" i="22" s="1"/>
  <c r="G32" i="23"/>
  <c r="G38" i="22" s="1"/>
  <c r="H32" i="23"/>
  <c r="H38" i="22" s="1"/>
  <c r="I32" i="23"/>
  <c r="I38" i="22" s="1"/>
  <c r="J32" i="23"/>
  <c r="J38" i="22" s="1"/>
  <c r="K32" i="23"/>
  <c r="K38" i="22" s="1"/>
  <c r="L32" i="23"/>
  <c r="L38" i="22" s="1"/>
  <c r="M32" i="23"/>
  <c r="M38" i="22" s="1"/>
  <c r="N32" i="23"/>
  <c r="N38" i="22" s="1"/>
  <c r="O32" i="23"/>
  <c r="O38" i="22" s="1"/>
  <c r="A29" i="23"/>
  <c r="A34" i="22" s="1"/>
  <c r="B29" i="23"/>
  <c r="B34" i="22" s="1"/>
  <c r="C29" i="23"/>
  <c r="C34" i="22" s="1"/>
  <c r="D29" i="23"/>
  <c r="D34" i="22" s="1"/>
  <c r="E29" i="23"/>
  <c r="E34" i="22" s="1"/>
  <c r="F29" i="23"/>
  <c r="F34" i="22" s="1"/>
  <c r="G29" i="23"/>
  <c r="G34" i="22" s="1"/>
  <c r="H29" i="23"/>
  <c r="H34" i="22" s="1"/>
  <c r="I29" i="23"/>
  <c r="I34" i="22" s="1"/>
  <c r="J29" i="23"/>
  <c r="J34" i="22" s="1"/>
  <c r="K29" i="23"/>
  <c r="K34" i="22" s="1"/>
  <c r="L29" i="23"/>
  <c r="L34" i="22" s="1"/>
  <c r="M29" i="23"/>
  <c r="M34" i="22" s="1"/>
  <c r="N29" i="23"/>
  <c r="N34" i="22" s="1"/>
  <c r="O29" i="23"/>
  <c r="O34" i="22" s="1"/>
  <c r="A30" i="23"/>
  <c r="A35" i="22" s="1"/>
  <c r="B30" i="23"/>
  <c r="B35" i="22" s="1"/>
  <c r="C30" i="23"/>
  <c r="C35" i="22" s="1"/>
  <c r="D30" i="23"/>
  <c r="D35" i="22" s="1"/>
  <c r="E30" i="23"/>
  <c r="E35" i="22" s="1"/>
  <c r="F30" i="23"/>
  <c r="F35" i="22" s="1"/>
  <c r="G30" i="23"/>
  <c r="G35" i="22" s="1"/>
  <c r="H30" i="23"/>
  <c r="H35" i="22" s="1"/>
  <c r="I30" i="23"/>
  <c r="I35" i="22" s="1"/>
  <c r="J30" i="23"/>
  <c r="J35" i="22" s="1"/>
  <c r="K30" i="23"/>
  <c r="K35" i="22" s="1"/>
  <c r="L30" i="23"/>
  <c r="L35" i="22" s="1"/>
  <c r="M30" i="23"/>
  <c r="M35" i="22" s="1"/>
  <c r="N30" i="23"/>
  <c r="N35" i="22" s="1"/>
  <c r="O30" i="23"/>
  <c r="O35" i="22" s="1"/>
  <c r="A27" i="23"/>
  <c r="A31" i="22" s="1"/>
  <c r="B27" i="23"/>
  <c r="B31" i="22" s="1"/>
  <c r="C27" i="23"/>
  <c r="C31" i="22" s="1"/>
  <c r="D27" i="23"/>
  <c r="D31" i="22" s="1"/>
  <c r="E27" i="23"/>
  <c r="E31" i="22" s="1"/>
  <c r="F27" i="23"/>
  <c r="F31" i="22" s="1"/>
  <c r="G27" i="23"/>
  <c r="G31" i="22" s="1"/>
  <c r="H27" i="23"/>
  <c r="H31" i="22" s="1"/>
  <c r="I27" i="23"/>
  <c r="I31" i="22" s="1"/>
  <c r="J27" i="23"/>
  <c r="J31" i="22" s="1"/>
  <c r="K27" i="23"/>
  <c r="K31" i="22" s="1"/>
  <c r="L27" i="23"/>
  <c r="L31" i="22" s="1"/>
  <c r="M27" i="23"/>
  <c r="M31" i="22" s="1"/>
  <c r="N27" i="23"/>
  <c r="N31" i="22" s="1"/>
  <c r="O27" i="23"/>
  <c r="O31" i="22" s="1"/>
  <c r="A28" i="23"/>
  <c r="A32" i="22" s="1"/>
  <c r="B28" i="23"/>
  <c r="B32" i="22" s="1"/>
  <c r="C28" i="23"/>
  <c r="C32" i="22" s="1"/>
  <c r="D28" i="23"/>
  <c r="D32" i="22" s="1"/>
  <c r="E28" i="23"/>
  <c r="E32" i="22" s="1"/>
  <c r="F28" i="23"/>
  <c r="F32" i="22" s="1"/>
  <c r="G28" i="23"/>
  <c r="G32" i="22" s="1"/>
  <c r="H28" i="23"/>
  <c r="H32" i="22" s="1"/>
  <c r="I28" i="23"/>
  <c r="I32" i="22" s="1"/>
  <c r="J28" i="23"/>
  <c r="J32" i="22" s="1"/>
  <c r="K28" i="23"/>
  <c r="K32" i="22" s="1"/>
  <c r="L28" i="23"/>
  <c r="L32" i="22" s="1"/>
  <c r="M28" i="23"/>
  <c r="M32" i="22" s="1"/>
  <c r="N28" i="23"/>
  <c r="N32" i="22" s="1"/>
  <c r="O28" i="23"/>
  <c r="O32" i="22" s="1"/>
  <c r="A26" i="23"/>
  <c r="A29" i="22" s="1"/>
  <c r="B26" i="23"/>
  <c r="B29" i="22" s="1"/>
  <c r="C26" i="23"/>
  <c r="C29" i="22" s="1"/>
  <c r="D26" i="23"/>
  <c r="D29" i="22" s="1"/>
  <c r="E26" i="23"/>
  <c r="E29" i="22" s="1"/>
  <c r="F26" i="23"/>
  <c r="F29" i="22" s="1"/>
  <c r="G26" i="23"/>
  <c r="G29" i="22" s="1"/>
  <c r="H26" i="23"/>
  <c r="H29" i="22" s="1"/>
  <c r="I26" i="23"/>
  <c r="I29" i="22" s="1"/>
  <c r="J26" i="23"/>
  <c r="J29" i="22" s="1"/>
  <c r="K26" i="23"/>
  <c r="K29" i="22" s="1"/>
  <c r="L26" i="23"/>
  <c r="L29" i="22" s="1"/>
  <c r="M26" i="23"/>
  <c r="M29" i="22" s="1"/>
  <c r="N26" i="23"/>
  <c r="N29" i="22" s="1"/>
  <c r="O26" i="23"/>
  <c r="O29" i="22" s="1"/>
  <c r="A24" i="23"/>
  <c r="A26" i="22" s="1"/>
  <c r="B24" i="23"/>
  <c r="B26" i="22" s="1"/>
  <c r="C24" i="23"/>
  <c r="C26" i="22" s="1"/>
  <c r="D24" i="23"/>
  <c r="D26" i="22" s="1"/>
  <c r="E24" i="23"/>
  <c r="E26" i="22" s="1"/>
  <c r="F24" i="23"/>
  <c r="F26" i="22" s="1"/>
  <c r="G24" i="23"/>
  <c r="G26" i="22" s="1"/>
  <c r="H24" i="23"/>
  <c r="H26" i="22" s="1"/>
  <c r="I24" i="23"/>
  <c r="I26" i="22" s="1"/>
  <c r="J24" i="23"/>
  <c r="J26" i="22" s="1"/>
  <c r="K24" i="23"/>
  <c r="K26" i="22" s="1"/>
  <c r="L24" i="23"/>
  <c r="L26" i="22" s="1"/>
  <c r="M24" i="23"/>
  <c r="M26" i="22" s="1"/>
  <c r="N24" i="23"/>
  <c r="N26" i="22" s="1"/>
  <c r="O24" i="23"/>
  <c r="O26" i="22" s="1"/>
  <c r="A25" i="23"/>
  <c r="A28" i="22" s="1"/>
  <c r="B25" i="23"/>
  <c r="B28" i="22" s="1"/>
  <c r="C25" i="23"/>
  <c r="C28" i="22" s="1"/>
  <c r="D25" i="23"/>
  <c r="D28" i="22" s="1"/>
  <c r="E25" i="23"/>
  <c r="E28" i="22" s="1"/>
  <c r="F25" i="23"/>
  <c r="F28" i="22" s="1"/>
  <c r="G25" i="23"/>
  <c r="G28" i="22" s="1"/>
  <c r="H25" i="23"/>
  <c r="H28" i="22" s="1"/>
  <c r="I25" i="23"/>
  <c r="I28" i="22" s="1"/>
  <c r="J25" i="23"/>
  <c r="J28" i="22" s="1"/>
  <c r="K25" i="23"/>
  <c r="K28" i="22" s="1"/>
  <c r="L25" i="23"/>
  <c r="L28" i="22" s="1"/>
  <c r="M25" i="23"/>
  <c r="M28" i="22" s="1"/>
  <c r="N25" i="23"/>
  <c r="N28" i="22" s="1"/>
  <c r="O25" i="23"/>
  <c r="O28" i="22" s="1"/>
  <c r="A21" i="23"/>
  <c r="A22" i="22" s="1"/>
  <c r="B21" i="23"/>
  <c r="B22" i="22" s="1"/>
  <c r="C21" i="23"/>
  <c r="C22" i="22" s="1"/>
  <c r="D21" i="23"/>
  <c r="D22" i="22" s="1"/>
  <c r="E21" i="23"/>
  <c r="E22" i="22" s="1"/>
  <c r="F21" i="23"/>
  <c r="F22" i="22" s="1"/>
  <c r="F4" i="22"/>
  <c r="G21" i="23"/>
  <c r="G22" i="22" s="1"/>
  <c r="G4" i="22"/>
  <c r="G6" i="22" s="1"/>
  <c r="H4" i="18" s="1"/>
  <c r="H21" i="23"/>
  <c r="H22" i="22" s="1"/>
  <c r="I21" i="23"/>
  <c r="I22" i="22" s="1"/>
  <c r="J21" i="23"/>
  <c r="J22" i="22" s="1"/>
  <c r="K21" i="23"/>
  <c r="K22" i="22" s="1"/>
  <c r="L21" i="23"/>
  <c r="L22" i="22" s="1"/>
  <c r="M21" i="23"/>
  <c r="M22" i="22" s="1"/>
  <c r="N21" i="23"/>
  <c r="N22" i="22" s="1"/>
  <c r="O21" i="23"/>
  <c r="O22" i="22" s="1"/>
  <c r="A22" i="23"/>
  <c r="A23" i="22" s="1"/>
  <c r="B22" i="23"/>
  <c r="B23" i="22" s="1"/>
  <c r="C22" i="23"/>
  <c r="C23" i="22" s="1"/>
  <c r="D22" i="23"/>
  <c r="D23" i="22" s="1"/>
  <c r="E22" i="23"/>
  <c r="E23" i="22" s="1"/>
  <c r="E5" i="22"/>
  <c r="F22" i="23"/>
  <c r="F23" i="22" s="1"/>
  <c r="G22" i="23"/>
  <c r="G23" i="22" s="1"/>
  <c r="H22" i="23"/>
  <c r="H23" i="22" s="1"/>
  <c r="I22" i="23"/>
  <c r="I23" i="22" s="1"/>
  <c r="J22" i="23"/>
  <c r="J23" i="22" s="1"/>
  <c r="K22" i="23"/>
  <c r="K23" i="22" s="1"/>
  <c r="K5" i="22"/>
  <c r="L22" i="23"/>
  <c r="L23" i="22" s="1"/>
  <c r="M22" i="23"/>
  <c r="M23" i="22" s="1"/>
  <c r="N22" i="23"/>
  <c r="N23" i="22" s="1"/>
  <c r="O22" i="23"/>
  <c r="O23" i="22" s="1"/>
  <c r="A23" i="23"/>
  <c r="A25" i="22" s="1"/>
  <c r="B23" i="23"/>
  <c r="B25" i="22" s="1"/>
  <c r="C23" i="23"/>
  <c r="C25" i="22" s="1"/>
  <c r="D23" i="23"/>
  <c r="D25" i="22" s="1"/>
  <c r="E23" i="23"/>
  <c r="E25" i="22" s="1"/>
  <c r="F23" i="23"/>
  <c r="F25" i="22" s="1"/>
  <c r="G23" i="23"/>
  <c r="G25" i="22" s="1"/>
  <c r="H23" i="23"/>
  <c r="H25" i="22" s="1"/>
  <c r="I23" i="23"/>
  <c r="I25" i="22" s="1"/>
  <c r="I27" i="22" s="1"/>
  <c r="J25" i="18" s="1"/>
  <c r="J23" i="23"/>
  <c r="J25" i="22" s="1"/>
  <c r="K23" i="23"/>
  <c r="K25" i="22" s="1"/>
  <c r="L23" i="23"/>
  <c r="L25" i="22" s="1"/>
  <c r="M23" i="23"/>
  <c r="M25" i="22" s="1"/>
  <c r="N23" i="23"/>
  <c r="N25" i="22" s="1"/>
  <c r="O23" i="23"/>
  <c r="O25" i="22" s="1"/>
  <c r="A84" i="23"/>
  <c r="A116" i="22" s="1"/>
  <c r="B84" i="23"/>
  <c r="B116" i="22" s="1"/>
  <c r="C84" i="23"/>
  <c r="C116" i="22" s="1"/>
  <c r="D84" i="23"/>
  <c r="D116" i="22" s="1"/>
  <c r="E84" i="23"/>
  <c r="E116" i="22" s="1"/>
  <c r="F84" i="23"/>
  <c r="F116" i="22" s="1"/>
  <c r="G84" i="23"/>
  <c r="G116" i="22" s="1"/>
  <c r="H84" i="23"/>
  <c r="H116" i="22" s="1"/>
  <c r="I84" i="23"/>
  <c r="I116" i="22" s="1"/>
  <c r="J84" i="23"/>
  <c r="J116" i="22" s="1"/>
  <c r="K84" i="23"/>
  <c r="K116" i="22" s="1"/>
  <c r="L84" i="23"/>
  <c r="L116" i="22" s="1"/>
  <c r="M84" i="23"/>
  <c r="M116" i="22" s="1"/>
  <c r="N84" i="23"/>
  <c r="N116" i="22" s="1"/>
  <c r="O84" i="23"/>
  <c r="O116" i="22" s="1"/>
  <c r="A85" i="23"/>
  <c r="A118" i="22" s="1"/>
  <c r="B85" i="23"/>
  <c r="B118" i="22" s="1"/>
  <c r="C85" i="23"/>
  <c r="C118" i="22" s="1"/>
  <c r="D85" i="23"/>
  <c r="D118" i="22" s="1"/>
  <c r="E85" i="23"/>
  <c r="E118" i="22" s="1"/>
  <c r="F85" i="23"/>
  <c r="F118" i="22" s="1"/>
  <c r="G85" i="23"/>
  <c r="G118" i="22" s="1"/>
  <c r="H85" i="23"/>
  <c r="H118" i="22" s="1"/>
  <c r="I85" i="23"/>
  <c r="I118" i="22" s="1"/>
  <c r="J85" i="23"/>
  <c r="J118" i="22" s="1"/>
  <c r="K85" i="23"/>
  <c r="K118" i="22" s="1"/>
  <c r="L85" i="23"/>
  <c r="L118" i="22" s="1"/>
  <c r="M85" i="23"/>
  <c r="M118" i="22" s="1"/>
  <c r="N85" i="23"/>
  <c r="N118" i="22" s="1"/>
  <c r="O85" i="23"/>
  <c r="O118" i="22" s="1"/>
  <c r="A86" i="23"/>
  <c r="A119" i="22" s="1"/>
  <c r="B86" i="23"/>
  <c r="B119" i="22" s="1"/>
  <c r="C86" i="23"/>
  <c r="C119" i="22" s="1"/>
  <c r="D86" i="23"/>
  <c r="D119" i="22" s="1"/>
  <c r="E86" i="23"/>
  <c r="E119" i="22" s="1"/>
  <c r="F86" i="23"/>
  <c r="F119" i="22" s="1"/>
  <c r="G86" i="23"/>
  <c r="G119" i="22" s="1"/>
  <c r="H86" i="23"/>
  <c r="H119" i="22" s="1"/>
  <c r="I86" i="23"/>
  <c r="I119" i="22" s="1"/>
  <c r="J86" i="23"/>
  <c r="J119" i="22" s="1"/>
  <c r="K86" i="23"/>
  <c r="K119" i="22" s="1"/>
  <c r="L86" i="23"/>
  <c r="L119" i="22" s="1"/>
  <c r="M86" i="23"/>
  <c r="M119" i="22" s="1"/>
  <c r="N86" i="23"/>
  <c r="N119" i="22" s="1"/>
  <c r="O86" i="23"/>
  <c r="O119" i="22" s="1"/>
  <c r="A87" i="23"/>
  <c r="A121" i="22" s="1"/>
  <c r="B87" i="23"/>
  <c r="B121" i="22" s="1"/>
  <c r="C87" i="23"/>
  <c r="C121" i="22" s="1"/>
  <c r="D87" i="23"/>
  <c r="D121" i="22" s="1"/>
  <c r="E87" i="23"/>
  <c r="E121" i="22" s="1"/>
  <c r="F87" i="23"/>
  <c r="F121" i="22" s="1"/>
  <c r="G87" i="23"/>
  <c r="G121" i="22" s="1"/>
  <c r="H87" i="23"/>
  <c r="H121" i="22" s="1"/>
  <c r="I87" i="23"/>
  <c r="I121" i="22" s="1"/>
  <c r="J87" i="23"/>
  <c r="J121" i="22" s="1"/>
  <c r="K87" i="23"/>
  <c r="K121" i="22" s="1"/>
  <c r="L87" i="23"/>
  <c r="L121" i="22" s="1"/>
  <c r="M87" i="23"/>
  <c r="M121" i="22" s="1"/>
  <c r="N87" i="23"/>
  <c r="N121" i="22" s="1"/>
  <c r="O87" i="23"/>
  <c r="O121" i="22" s="1"/>
  <c r="A88" i="23"/>
  <c r="A122" i="22" s="1"/>
  <c r="B88" i="23"/>
  <c r="B122" i="22" s="1"/>
  <c r="C88" i="23"/>
  <c r="C122" i="22" s="1"/>
  <c r="D88" i="23"/>
  <c r="D122" i="22" s="1"/>
  <c r="E88" i="23"/>
  <c r="E122" i="22" s="1"/>
  <c r="F88" i="23"/>
  <c r="F122" i="22" s="1"/>
  <c r="G88" i="23"/>
  <c r="G122" i="22" s="1"/>
  <c r="H88" i="23"/>
  <c r="H122" i="22" s="1"/>
  <c r="I88" i="23"/>
  <c r="I122" i="22" s="1"/>
  <c r="J88" i="23"/>
  <c r="J122" i="22" s="1"/>
  <c r="K88" i="23"/>
  <c r="K122" i="22" s="1"/>
  <c r="L88" i="23"/>
  <c r="L122" i="22" s="1"/>
  <c r="M88" i="23"/>
  <c r="M122" i="22" s="1"/>
  <c r="N88" i="23"/>
  <c r="N122" i="22" s="1"/>
  <c r="O88" i="23"/>
  <c r="O122" i="22" s="1"/>
  <c r="A89" i="23"/>
  <c r="A124" i="22" s="1"/>
  <c r="B89" i="23"/>
  <c r="B124" i="22" s="1"/>
  <c r="C89" i="23"/>
  <c r="C124" i="22" s="1"/>
  <c r="D89" i="23"/>
  <c r="D124" i="22" s="1"/>
  <c r="E89" i="23"/>
  <c r="E124" i="22" s="1"/>
  <c r="F89" i="23"/>
  <c r="F124" i="22" s="1"/>
  <c r="G89" i="23"/>
  <c r="G124" i="22" s="1"/>
  <c r="H89" i="23"/>
  <c r="H124" i="22" s="1"/>
  <c r="I89" i="23"/>
  <c r="I124" i="22" s="1"/>
  <c r="J89" i="23"/>
  <c r="J124" i="22" s="1"/>
  <c r="K89" i="23"/>
  <c r="K124" i="22" s="1"/>
  <c r="L89" i="23"/>
  <c r="L124" i="22" s="1"/>
  <c r="M89" i="23"/>
  <c r="M124" i="22" s="1"/>
  <c r="N89" i="23"/>
  <c r="N124" i="22" s="1"/>
  <c r="O89" i="23"/>
  <c r="O124" i="22" s="1"/>
  <c r="A90" i="23"/>
  <c r="A125" i="22" s="1"/>
  <c r="B90" i="23"/>
  <c r="B125" i="22" s="1"/>
  <c r="C90" i="23"/>
  <c r="C125" i="22" s="1"/>
  <c r="D90" i="23"/>
  <c r="D125" i="22" s="1"/>
  <c r="E90" i="23"/>
  <c r="E125" i="22" s="1"/>
  <c r="F90" i="23"/>
  <c r="F125" i="22" s="1"/>
  <c r="G90" i="23"/>
  <c r="G125" i="22" s="1"/>
  <c r="H90" i="23"/>
  <c r="H125" i="22" s="1"/>
  <c r="I90" i="23"/>
  <c r="I125" i="22" s="1"/>
  <c r="J90" i="23"/>
  <c r="J125" i="22" s="1"/>
  <c r="K90" i="23"/>
  <c r="K125" i="22" s="1"/>
  <c r="L90" i="23"/>
  <c r="L125" i="22" s="1"/>
  <c r="M90" i="23"/>
  <c r="M125" i="22" s="1"/>
  <c r="N90" i="23"/>
  <c r="N125" i="22" s="1"/>
  <c r="O90" i="23"/>
  <c r="O125" i="22" s="1"/>
  <c r="A91" i="23"/>
  <c r="A127" i="22" s="1"/>
  <c r="B91" i="23"/>
  <c r="B127" i="22" s="1"/>
  <c r="C91" i="23"/>
  <c r="C127" i="22" s="1"/>
  <c r="D91" i="23"/>
  <c r="D127" i="22" s="1"/>
  <c r="E91" i="23"/>
  <c r="E127" i="22" s="1"/>
  <c r="F91" i="23"/>
  <c r="F127" i="22" s="1"/>
  <c r="G91" i="23"/>
  <c r="G127" i="22" s="1"/>
  <c r="H91" i="23"/>
  <c r="H127" i="22" s="1"/>
  <c r="I91" i="23"/>
  <c r="I127" i="22" s="1"/>
  <c r="J91" i="23"/>
  <c r="J127" i="22" s="1"/>
  <c r="K91" i="23"/>
  <c r="K127" i="22" s="1"/>
  <c r="L91" i="23"/>
  <c r="L127" i="22" s="1"/>
  <c r="M91" i="23"/>
  <c r="M127" i="22" s="1"/>
  <c r="N91" i="23"/>
  <c r="N127" i="22" s="1"/>
  <c r="O91" i="23"/>
  <c r="O127" i="22" s="1"/>
  <c r="A92" i="23"/>
  <c r="A128" i="22" s="1"/>
  <c r="B92" i="23"/>
  <c r="B128" i="22" s="1"/>
  <c r="C92" i="23"/>
  <c r="C128" i="22" s="1"/>
  <c r="D92" i="23"/>
  <c r="D128" i="22" s="1"/>
  <c r="E92" i="23"/>
  <c r="E128" i="22" s="1"/>
  <c r="F92" i="23"/>
  <c r="F128" i="22" s="1"/>
  <c r="G92" i="23"/>
  <c r="G128" i="22" s="1"/>
  <c r="H92" i="23"/>
  <c r="H128" i="22" s="1"/>
  <c r="I92" i="23"/>
  <c r="I128" i="22" s="1"/>
  <c r="J92" i="23"/>
  <c r="J128" i="22" s="1"/>
  <c r="K92" i="23"/>
  <c r="K128" i="22" s="1"/>
  <c r="L92" i="23"/>
  <c r="L128" i="22" s="1"/>
  <c r="M92" i="23"/>
  <c r="M128" i="22" s="1"/>
  <c r="N92" i="23"/>
  <c r="N128" i="22" s="1"/>
  <c r="O92" i="23"/>
  <c r="O128" i="22" s="1"/>
  <c r="A93" i="23"/>
  <c r="A130" i="22" s="1"/>
  <c r="B93" i="23"/>
  <c r="B130" i="22" s="1"/>
  <c r="C93" i="23"/>
  <c r="C130" i="22" s="1"/>
  <c r="D93" i="23"/>
  <c r="D130" i="22" s="1"/>
  <c r="E93" i="23"/>
  <c r="E130" i="22" s="1"/>
  <c r="F93" i="23"/>
  <c r="F130" i="22" s="1"/>
  <c r="G93" i="23"/>
  <c r="G130" i="22" s="1"/>
  <c r="H93" i="23"/>
  <c r="H130" i="22" s="1"/>
  <c r="I93" i="23"/>
  <c r="I130" i="22" s="1"/>
  <c r="J93" i="23"/>
  <c r="J130" i="22" s="1"/>
  <c r="K93" i="23"/>
  <c r="K130" i="22" s="1"/>
  <c r="L93" i="23"/>
  <c r="L130" i="22" s="1"/>
  <c r="M93" i="23"/>
  <c r="M130" i="22" s="1"/>
  <c r="N93" i="23"/>
  <c r="N130" i="22" s="1"/>
  <c r="O93" i="23"/>
  <c r="O130" i="22" s="1"/>
  <c r="A94" i="23"/>
  <c r="A131" i="22" s="1"/>
  <c r="B94" i="23"/>
  <c r="B131" i="22" s="1"/>
  <c r="C94" i="23"/>
  <c r="C131" i="22" s="1"/>
  <c r="D94" i="23"/>
  <c r="D131" i="22" s="1"/>
  <c r="E94" i="23"/>
  <c r="E131" i="22" s="1"/>
  <c r="F94" i="23"/>
  <c r="F131" i="22" s="1"/>
  <c r="G94" i="23"/>
  <c r="G131" i="22" s="1"/>
  <c r="H94" i="23"/>
  <c r="H131" i="22" s="1"/>
  <c r="I94" i="23"/>
  <c r="I131" i="22" s="1"/>
  <c r="J94" i="23"/>
  <c r="J131" i="22" s="1"/>
  <c r="K94" i="23"/>
  <c r="K131" i="22" s="1"/>
  <c r="L94" i="23"/>
  <c r="L131" i="22" s="1"/>
  <c r="M94" i="23"/>
  <c r="M131" i="22" s="1"/>
  <c r="N94" i="23"/>
  <c r="N131" i="22" s="1"/>
  <c r="O94" i="23"/>
  <c r="O131" i="22" s="1"/>
  <c r="A95" i="23"/>
  <c r="A133" i="22" s="1"/>
  <c r="B95" i="23"/>
  <c r="B133" i="22" s="1"/>
  <c r="C95" i="23"/>
  <c r="C133" i="22" s="1"/>
  <c r="D95" i="23"/>
  <c r="D133" i="22" s="1"/>
  <c r="E95" i="23"/>
  <c r="E133" i="22" s="1"/>
  <c r="F95" i="23"/>
  <c r="F133" i="22" s="1"/>
  <c r="G95" i="23"/>
  <c r="G133" i="22" s="1"/>
  <c r="H95" i="23"/>
  <c r="H133" i="22" s="1"/>
  <c r="I95" i="23"/>
  <c r="I133" i="22" s="1"/>
  <c r="J95" i="23"/>
  <c r="J133" i="22" s="1"/>
  <c r="K95" i="23"/>
  <c r="K133" i="22" s="1"/>
  <c r="L95" i="23"/>
  <c r="L133" i="22" s="1"/>
  <c r="M95" i="23"/>
  <c r="M133" i="22" s="1"/>
  <c r="N95" i="23"/>
  <c r="N133" i="22" s="1"/>
  <c r="O95" i="23"/>
  <c r="O133" i="22" s="1"/>
  <c r="A96" i="23"/>
  <c r="A134" i="22" s="1"/>
  <c r="B96" i="23"/>
  <c r="B134" i="22" s="1"/>
  <c r="C96" i="23"/>
  <c r="C134" i="22" s="1"/>
  <c r="D96" i="23"/>
  <c r="D134" i="22" s="1"/>
  <c r="E96" i="23"/>
  <c r="E134" i="22" s="1"/>
  <c r="F96" i="23"/>
  <c r="F134" i="22" s="1"/>
  <c r="G96" i="23"/>
  <c r="G134" i="22" s="1"/>
  <c r="H96" i="23"/>
  <c r="H134" i="22" s="1"/>
  <c r="I96" i="23"/>
  <c r="I134" i="22" s="1"/>
  <c r="I135" i="22" s="1"/>
  <c r="J47" i="18" s="1"/>
  <c r="J96" i="23"/>
  <c r="J134" i="22" s="1"/>
  <c r="K96" i="23"/>
  <c r="K134" i="22" s="1"/>
  <c r="L96" i="23"/>
  <c r="L134" i="22" s="1"/>
  <c r="M96" i="23"/>
  <c r="M134" i="22" s="1"/>
  <c r="N96" i="23"/>
  <c r="N134" i="22" s="1"/>
  <c r="O96" i="23"/>
  <c r="O134" i="22" s="1"/>
  <c r="A97" i="23"/>
  <c r="A136" i="22" s="1"/>
  <c r="B97" i="23"/>
  <c r="B136" i="22" s="1"/>
  <c r="C97" i="23"/>
  <c r="C136" i="22" s="1"/>
  <c r="D97" i="23"/>
  <c r="D136" i="22" s="1"/>
  <c r="E97" i="23"/>
  <c r="E136" i="22" s="1"/>
  <c r="F97" i="23"/>
  <c r="F136" i="22" s="1"/>
  <c r="G97" i="23"/>
  <c r="G136" i="22" s="1"/>
  <c r="H97" i="23"/>
  <c r="H136" i="22" s="1"/>
  <c r="I97" i="23"/>
  <c r="I136" i="22" s="1"/>
  <c r="J97" i="23"/>
  <c r="J136" i="22" s="1"/>
  <c r="K97" i="23"/>
  <c r="K136" i="22" s="1"/>
  <c r="L97" i="23"/>
  <c r="L136" i="22" s="1"/>
  <c r="M97" i="23"/>
  <c r="M136" i="22" s="1"/>
  <c r="N97" i="23"/>
  <c r="N136" i="22" s="1"/>
  <c r="O97" i="23"/>
  <c r="O136" i="22" s="1"/>
  <c r="A98" i="23"/>
  <c r="A137" i="22" s="1"/>
  <c r="B98" i="23"/>
  <c r="B137" i="22" s="1"/>
  <c r="C98" i="23"/>
  <c r="C137" i="22" s="1"/>
  <c r="D98" i="23"/>
  <c r="D137" i="22" s="1"/>
  <c r="E98" i="23"/>
  <c r="E137" i="22" s="1"/>
  <c r="F98" i="23"/>
  <c r="F137" i="22" s="1"/>
  <c r="G98" i="23"/>
  <c r="G137" i="22" s="1"/>
  <c r="H98" i="23"/>
  <c r="H137" i="22" s="1"/>
  <c r="I98" i="23"/>
  <c r="I137" i="22" s="1"/>
  <c r="J98" i="23"/>
  <c r="J137" i="22" s="1"/>
  <c r="K98" i="23"/>
  <c r="K137" i="22" s="1"/>
  <c r="L98" i="23"/>
  <c r="L137" i="22" s="1"/>
  <c r="M98" i="23"/>
  <c r="M137" i="22" s="1"/>
  <c r="N98" i="23"/>
  <c r="N137" i="22" s="1"/>
  <c r="O98" i="23"/>
  <c r="O137" i="22" s="1"/>
  <c r="A99" i="23"/>
  <c r="A139" i="22" s="1"/>
  <c r="B99" i="23"/>
  <c r="B139" i="22" s="1"/>
  <c r="C99" i="23"/>
  <c r="C139" i="22" s="1"/>
  <c r="D99" i="23"/>
  <c r="D139" i="22" s="1"/>
  <c r="E99" i="23"/>
  <c r="E139" i="22" s="1"/>
  <c r="F99" i="23"/>
  <c r="F139" i="22" s="1"/>
  <c r="G99" i="23"/>
  <c r="G139" i="22" s="1"/>
  <c r="H99" i="23"/>
  <c r="H139" i="22" s="1"/>
  <c r="I99" i="23"/>
  <c r="I139" i="22" s="1"/>
  <c r="J99" i="23"/>
  <c r="J139" i="22" s="1"/>
  <c r="K99" i="23"/>
  <c r="K139" i="22" s="1"/>
  <c r="K141" i="22" s="1"/>
  <c r="L49" i="18" s="1"/>
  <c r="L99" i="23"/>
  <c r="L139" i="22" s="1"/>
  <c r="M99" i="23"/>
  <c r="M139" i="22" s="1"/>
  <c r="N99" i="23"/>
  <c r="N139" i="22" s="1"/>
  <c r="O99" i="23"/>
  <c r="O139" i="22" s="1"/>
  <c r="A100" i="23"/>
  <c r="A140" i="22" s="1"/>
  <c r="B100" i="23"/>
  <c r="B140" i="22" s="1"/>
  <c r="C100" i="23"/>
  <c r="C140" i="22" s="1"/>
  <c r="D100" i="23"/>
  <c r="D140" i="22" s="1"/>
  <c r="E100" i="23"/>
  <c r="E140" i="22" s="1"/>
  <c r="F100" i="23"/>
  <c r="F140" i="22" s="1"/>
  <c r="G100" i="23"/>
  <c r="G140" i="22" s="1"/>
  <c r="H100" i="23"/>
  <c r="H140" i="22" s="1"/>
  <c r="I100" i="23"/>
  <c r="I140" i="22" s="1"/>
  <c r="J100" i="23"/>
  <c r="J140" i="22" s="1"/>
  <c r="K100" i="23"/>
  <c r="K140" i="22" s="1"/>
  <c r="L100" i="23"/>
  <c r="L140" i="22" s="1"/>
  <c r="M100" i="23"/>
  <c r="M140" i="22" s="1"/>
  <c r="N100" i="23"/>
  <c r="N140" i="22" s="1"/>
  <c r="O100" i="23"/>
  <c r="O140" i="22" s="1"/>
  <c r="A101" i="23"/>
  <c r="A142" i="22" s="1"/>
  <c r="B101" i="23"/>
  <c r="B142" i="22" s="1"/>
  <c r="C101" i="23"/>
  <c r="C142" i="22" s="1"/>
  <c r="D101" i="23"/>
  <c r="D142" i="22" s="1"/>
  <c r="E101" i="23"/>
  <c r="E142" i="22" s="1"/>
  <c r="F101" i="23"/>
  <c r="F142" i="22" s="1"/>
  <c r="G101" i="23"/>
  <c r="G142" i="22" s="1"/>
  <c r="H101" i="23"/>
  <c r="H142" i="22" s="1"/>
  <c r="I101" i="23"/>
  <c r="I142" i="22" s="1"/>
  <c r="J101" i="23"/>
  <c r="J142" i="22" s="1"/>
  <c r="K101" i="23"/>
  <c r="K142" i="22" s="1"/>
  <c r="L101" i="23"/>
  <c r="L142" i="22" s="1"/>
  <c r="M101" i="23"/>
  <c r="M142" i="22" s="1"/>
  <c r="N101" i="23"/>
  <c r="N142" i="22" s="1"/>
  <c r="O101" i="23"/>
  <c r="O142" i="22" s="1"/>
  <c r="A102" i="23"/>
  <c r="A143" i="22" s="1"/>
  <c r="B102" i="23"/>
  <c r="B143" i="22" s="1"/>
  <c r="C102" i="23"/>
  <c r="C143" i="22" s="1"/>
  <c r="D102" i="23"/>
  <c r="D143" i="22" s="1"/>
  <c r="E102" i="23"/>
  <c r="E143" i="22" s="1"/>
  <c r="F102" i="23"/>
  <c r="F143" i="22" s="1"/>
  <c r="G102" i="23"/>
  <c r="G143" i="22" s="1"/>
  <c r="H102" i="23"/>
  <c r="H143" i="22" s="1"/>
  <c r="I102" i="23"/>
  <c r="I143" i="22" s="1"/>
  <c r="J102" i="23"/>
  <c r="J143" i="22" s="1"/>
  <c r="K102" i="23"/>
  <c r="K143" i="22" s="1"/>
  <c r="L102" i="23"/>
  <c r="L143" i="22" s="1"/>
  <c r="M102" i="23"/>
  <c r="M143" i="22" s="1"/>
  <c r="N102" i="23"/>
  <c r="N143" i="22" s="1"/>
  <c r="O102" i="23"/>
  <c r="O143" i="22" s="1"/>
  <c r="A103" i="23"/>
  <c r="A145" i="22" s="1"/>
  <c r="B103" i="23"/>
  <c r="B145" i="22" s="1"/>
  <c r="C103" i="23"/>
  <c r="C145" i="22" s="1"/>
  <c r="D103" i="23"/>
  <c r="D145" i="22" s="1"/>
  <c r="E103" i="23"/>
  <c r="E145" i="22" s="1"/>
  <c r="F103" i="23"/>
  <c r="F145" i="22" s="1"/>
  <c r="G103" i="23"/>
  <c r="G145" i="22" s="1"/>
  <c r="H103" i="23"/>
  <c r="H145" i="22" s="1"/>
  <c r="I103" i="23"/>
  <c r="I145" i="22" s="1"/>
  <c r="J103" i="23"/>
  <c r="J145" i="22" s="1"/>
  <c r="K103" i="23"/>
  <c r="K145" i="22" s="1"/>
  <c r="L103" i="23"/>
  <c r="L145" i="22" s="1"/>
  <c r="M103" i="23"/>
  <c r="M145" i="22" s="1"/>
  <c r="N103" i="23"/>
  <c r="N145" i="22" s="1"/>
  <c r="O103" i="23"/>
  <c r="O145" i="22" s="1"/>
  <c r="A104" i="23"/>
  <c r="A146" i="22" s="1"/>
  <c r="B104" i="23"/>
  <c r="B146" i="22" s="1"/>
  <c r="C104" i="23"/>
  <c r="C146" i="22" s="1"/>
  <c r="D104" i="23"/>
  <c r="D146" i="22" s="1"/>
  <c r="E104" i="23"/>
  <c r="E146" i="22" s="1"/>
  <c r="F104" i="23"/>
  <c r="F146" i="22" s="1"/>
  <c r="G104" i="23"/>
  <c r="G146" i="22" s="1"/>
  <c r="H104" i="23"/>
  <c r="H146" i="22" s="1"/>
  <c r="I104" i="23"/>
  <c r="I146" i="22" s="1"/>
  <c r="J104" i="23"/>
  <c r="J146" i="22" s="1"/>
  <c r="K104" i="23"/>
  <c r="K146" i="22" s="1"/>
  <c r="L104" i="23"/>
  <c r="L146" i="22" s="1"/>
  <c r="M104" i="23"/>
  <c r="M146" i="22" s="1"/>
  <c r="N104" i="23"/>
  <c r="N146" i="22" s="1"/>
  <c r="O104" i="23"/>
  <c r="O146" i="22" s="1"/>
  <c r="A105" i="23"/>
  <c r="A148" i="22" s="1"/>
  <c r="B105" i="23"/>
  <c r="B148" i="22" s="1"/>
  <c r="C105" i="23"/>
  <c r="C148" i="22" s="1"/>
  <c r="D105" i="23"/>
  <c r="D148" i="22" s="1"/>
  <c r="E105" i="23"/>
  <c r="E148" i="22" s="1"/>
  <c r="F105" i="23"/>
  <c r="F148" i="22" s="1"/>
  <c r="G105" i="23"/>
  <c r="G148" i="22" s="1"/>
  <c r="H105" i="23"/>
  <c r="H148" i="22" s="1"/>
  <c r="I105" i="23"/>
  <c r="I148" i="22" s="1"/>
  <c r="J105" i="23"/>
  <c r="J148" i="22" s="1"/>
  <c r="K105" i="23"/>
  <c r="K148" i="22" s="1"/>
  <c r="L105" i="23"/>
  <c r="L148" i="22" s="1"/>
  <c r="M105" i="23"/>
  <c r="M148" i="22" s="1"/>
  <c r="N105" i="23"/>
  <c r="N148" i="22" s="1"/>
  <c r="O105" i="23"/>
  <c r="O148" i="22" s="1"/>
  <c r="A106" i="23"/>
  <c r="A149" i="22" s="1"/>
  <c r="B106" i="23"/>
  <c r="B149" i="22" s="1"/>
  <c r="C106" i="23"/>
  <c r="C149" i="22" s="1"/>
  <c r="D106" i="23"/>
  <c r="D149" i="22" s="1"/>
  <c r="E106" i="23"/>
  <c r="E149" i="22" s="1"/>
  <c r="F106" i="23"/>
  <c r="F149" i="22" s="1"/>
  <c r="G106" i="23"/>
  <c r="G149" i="22" s="1"/>
  <c r="H106" i="23"/>
  <c r="H149" i="22" s="1"/>
  <c r="I106" i="23"/>
  <c r="I149" i="22" s="1"/>
  <c r="J106" i="23"/>
  <c r="J149" i="22" s="1"/>
  <c r="K106" i="23"/>
  <c r="K149" i="22" s="1"/>
  <c r="L106" i="23"/>
  <c r="L149" i="22" s="1"/>
  <c r="M106" i="23"/>
  <c r="M149" i="22" s="1"/>
  <c r="N106" i="23"/>
  <c r="N149" i="22" s="1"/>
  <c r="O106" i="23"/>
  <c r="O149" i="22" s="1"/>
  <c r="A107" i="23"/>
  <c r="A151" i="22" s="1"/>
  <c r="B107" i="23"/>
  <c r="B151" i="22" s="1"/>
  <c r="C107" i="23"/>
  <c r="C151" i="22" s="1"/>
  <c r="D107" i="23"/>
  <c r="D151" i="22" s="1"/>
  <c r="E107" i="23"/>
  <c r="E151" i="22" s="1"/>
  <c r="F107" i="23"/>
  <c r="F151" i="22" s="1"/>
  <c r="G107" i="23"/>
  <c r="G151" i="22" s="1"/>
  <c r="H107" i="23"/>
  <c r="H151" i="22" s="1"/>
  <c r="I107" i="23"/>
  <c r="I151" i="22" s="1"/>
  <c r="J107" i="23"/>
  <c r="J151" i="22" s="1"/>
  <c r="K107" i="23"/>
  <c r="K151" i="22" s="1"/>
  <c r="L107" i="23"/>
  <c r="L151" i="22" s="1"/>
  <c r="M107" i="23"/>
  <c r="M151" i="22" s="1"/>
  <c r="N107" i="23"/>
  <c r="N151" i="22" s="1"/>
  <c r="O107" i="23"/>
  <c r="O151" i="22" s="1"/>
  <c r="A108" i="23"/>
  <c r="A152" i="22" s="1"/>
  <c r="B108" i="23"/>
  <c r="B152" i="22" s="1"/>
  <c r="C108" i="23"/>
  <c r="C152" i="22" s="1"/>
  <c r="D108" i="23"/>
  <c r="D152" i="22" s="1"/>
  <c r="E108" i="23"/>
  <c r="E152" i="22" s="1"/>
  <c r="F108" i="23"/>
  <c r="F152" i="22" s="1"/>
  <c r="G108" i="23"/>
  <c r="G152" i="22" s="1"/>
  <c r="H108" i="23"/>
  <c r="H152" i="22" s="1"/>
  <c r="I108" i="23"/>
  <c r="I152" i="22" s="1"/>
  <c r="J108" i="23"/>
  <c r="J152" i="22" s="1"/>
  <c r="K108" i="23"/>
  <c r="K152" i="22" s="1"/>
  <c r="K153" i="22" s="1"/>
  <c r="L53" i="18" s="1"/>
  <c r="L108" i="23"/>
  <c r="L152" i="22" s="1"/>
  <c r="M108" i="23"/>
  <c r="M152" i="22" s="1"/>
  <c r="N108" i="23"/>
  <c r="N152" i="22" s="1"/>
  <c r="O108" i="23"/>
  <c r="O152" i="22" s="1"/>
  <c r="A109" i="23"/>
  <c r="A154" i="22" s="1"/>
  <c r="B109" i="23"/>
  <c r="B154" i="22" s="1"/>
  <c r="C109" i="23"/>
  <c r="C154" i="22" s="1"/>
  <c r="D109" i="23"/>
  <c r="D154" i="22" s="1"/>
  <c r="E109" i="23"/>
  <c r="E154" i="22" s="1"/>
  <c r="F109" i="23"/>
  <c r="F154" i="22" s="1"/>
  <c r="F156" i="22" s="1"/>
  <c r="G54" i="18" s="1"/>
  <c r="G109" i="23"/>
  <c r="G154" i="22" s="1"/>
  <c r="H109" i="23"/>
  <c r="H154" i="22" s="1"/>
  <c r="I109" i="23"/>
  <c r="I154" i="22" s="1"/>
  <c r="J109" i="23"/>
  <c r="J154" i="22" s="1"/>
  <c r="K109" i="23"/>
  <c r="K154" i="22" s="1"/>
  <c r="L109" i="23"/>
  <c r="L154" i="22" s="1"/>
  <c r="M109" i="23"/>
  <c r="M154" i="22" s="1"/>
  <c r="N109" i="23"/>
  <c r="N154" i="22" s="1"/>
  <c r="O109" i="23"/>
  <c r="O154" i="22" s="1"/>
  <c r="A110" i="23"/>
  <c r="A155" i="22" s="1"/>
  <c r="B110" i="23"/>
  <c r="B155" i="22" s="1"/>
  <c r="C110" i="23"/>
  <c r="C155" i="22" s="1"/>
  <c r="D110" i="23"/>
  <c r="D155" i="22" s="1"/>
  <c r="E110" i="23"/>
  <c r="E155" i="22" s="1"/>
  <c r="F110" i="23"/>
  <c r="F155" i="22" s="1"/>
  <c r="G110" i="23"/>
  <c r="G155" i="22" s="1"/>
  <c r="H110" i="23"/>
  <c r="H155" i="22" s="1"/>
  <c r="I110" i="23"/>
  <c r="I155" i="22" s="1"/>
  <c r="J110" i="23"/>
  <c r="J155" i="22" s="1"/>
  <c r="K110" i="23"/>
  <c r="K155" i="22" s="1"/>
  <c r="L110" i="23"/>
  <c r="L155" i="22" s="1"/>
  <c r="M110" i="23"/>
  <c r="M155" i="22" s="1"/>
  <c r="N110" i="23"/>
  <c r="N155" i="22" s="1"/>
  <c r="O110" i="23"/>
  <c r="O155" i="22" s="1"/>
  <c r="A111" i="23"/>
  <c r="A157" i="22" s="1"/>
  <c r="B111" i="23"/>
  <c r="B157" i="22" s="1"/>
  <c r="C111" i="23"/>
  <c r="C157" i="22" s="1"/>
  <c r="D111" i="23"/>
  <c r="D157" i="22" s="1"/>
  <c r="E111" i="23"/>
  <c r="E157" i="22" s="1"/>
  <c r="F111" i="23"/>
  <c r="F157" i="22" s="1"/>
  <c r="G111" i="23"/>
  <c r="G157" i="22" s="1"/>
  <c r="H111" i="23"/>
  <c r="H157" i="22" s="1"/>
  <c r="I111" i="23"/>
  <c r="I157" i="22" s="1"/>
  <c r="J111" i="23"/>
  <c r="J157" i="22" s="1"/>
  <c r="K111" i="23"/>
  <c r="K157" i="22" s="1"/>
  <c r="L111" i="23"/>
  <c r="L157" i="22" s="1"/>
  <c r="M111" i="23"/>
  <c r="M157" i="22" s="1"/>
  <c r="N111" i="23"/>
  <c r="N157" i="22" s="1"/>
  <c r="O111" i="23"/>
  <c r="O157" i="22" s="1"/>
  <c r="A112" i="23"/>
  <c r="A158" i="22" s="1"/>
  <c r="B112" i="23"/>
  <c r="B158" i="22" s="1"/>
  <c r="C112" i="23"/>
  <c r="C158" i="22" s="1"/>
  <c r="D112" i="23"/>
  <c r="D158" i="22" s="1"/>
  <c r="E112" i="23"/>
  <c r="E158" i="22" s="1"/>
  <c r="F112" i="23"/>
  <c r="F158" i="22" s="1"/>
  <c r="G112" i="23"/>
  <c r="G158" i="22" s="1"/>
  <c r="H112" i="23"/>
  <c r="H158" i="22" s="1"/>
  <c r="I112" i="23"/>
  <c r="I158" i="22" s="1"/>
  <c r="J112" i="23"/>
  <c r="J158" i="22" s="1"/>
  <c r="K112" i="23"/>
  <c r="K158" i="22" s="1"/>
  <c r="L112" i="23"/>
  <c r="L158" i="22" s="1"/>
  <c r="M112" i="23"/>
  <c r="M158" i="22" s="1"/>
  <c r="N112" i="23"/>
  <c r="N158" i="22" s="1"/>
  <c r="O112" i="23"/>
  <c r="O158" i="22" s="1"/>
  <c r="A113" i="23"/>
  <c r="A160" i="22" s="1"/>
  <c r="B113" i="23"/>
  <c r="B160" i="22" s="1"/>
  <c r="C113" i="23"/>
  <c r="C160" i="22" s="1"/>
  <c r="D113" i="23"/>
  <c r="D160" i="22" s="1"/>
  <c r="E113" i="23"/>
  <c r="E160" i="22" s="1"/>
  <c r="F113" i="23"/>
  <c r="F160" i="22" s="1"/>
  <c r="G113" i="23"/>
  <c r="G160" i="22" s="1"/>
  <c r="H113" i="23"/>
  <c r="H160" i="22" s="1"/>
  <c r="I113" i="23"/>
  <c r="I160" i="22" s="1"/>
  <c r="J113" i="23"/>
  <c r="J160" i="22" s="1"/>
  <c r="K113" i="23"/>
  <c r="K160" i="22" s="1"/>
  <c r="L113" i="23"/>
  <c r="L160" i="22" s="1"/>
  <c r="M113" i="23"/>
  <c r="M160" i="22" s="1"/>
  <c r="N113" i="23"/>
  <c r="N160" i="22" s="1"/>
  <c r="O113" i="23"/>
  <c r="O160" i="22" s="1"/>
  <c r="A114" i="23"/>
  <c r="A161" i="22" s="1"/>
  <c r="B114" i="23"/>
  <c r="B161" i="22" s="1"/>
  <c r="C114" i="23"/>
  <c r="C161" i="22" s="1"/>
  <c r="D114" i="23"/>
  <c r="D161" i="22" s="1"/>
  <c r="E114" i="23"/>
  <c r="E161" i="22" s="1"/>
  <c r="F114" i="23"/>
  <c r="F161" i="22" s="1"/>
  <c r="G114" i="23"/>
  <c r="G161" i="22" s="1"/>
  <c r="H114" i="23"/>
  <c r="H161" i="22" s="1"/>
  <c r="I114" i="23"/>
  <c r="I161" i="22" s="1"/>
  <c r="J114" i="23"/>
  <c r="J161" i="22" s="1"/>
  <c r="K114" i="23"/>
  <c r="K161" i="22" s="1"/>
  <c r="L114" i="23"/>
  <c r="L161" i="22" s="1"/>
  <c r="M114" i="23"/>
  <c r="M161" i="22" s="1"/>
  <c r="N114" i="23"/>
  <c r="N161" i="22" s="1"/>
  <c r="O114" i="23"/>
  <c r="O161" i="22" s="1"/>
  <c r="A115" i="23"/>
  <c r="A163" i="22" s="1"/>
  <c r="B115" i="23"/>
  <c r="B163" i="22" s="1"/>
  <c r="C115" i="23"/>
  <c r="C163" i="22" s="1"/>
  <c r="D115" i="23"/>
  <c r="D163" i="22" s="1"/>
  <c r="E115" i="23"/>
  <c r="E163" i="22" s="1"/>
  <c r="F115" i="23"/>
  <c r="F163" i="22" s="1"/>
  <c r="G115" i="23"/>
  <c r="G163" i="22" s="1"/>
  <c r="H115" i="23"/>
  <c r="H163" i="22" s="1"/>
  <c r="I115" i="23"/>
  <c r="I163" i="22" s="1"/>
  <c r="J115" i="23"/>
  <c r="J163" i="22" s="1"/>
  <c r="K115" i="23"/>
  <c r="K163" i="22" s="1"/>
  <c r="L115" i="23"/>
  <c r="L163" i="22" s="1"/>
  <c r="M115" i="23"/>
  <c r="M163" i="22" s="1"/>
  <c r="N115" i="23"/>
  <c r="N163" i="22" s="1"/>
  <c r="O115" i="23"/>
  <c r="O163" i="22" s="1"/>
  <c r="A116" i="23"/>
  <c r="A164" i="22" s="1"/>
  <c r="B116" i="23"/>
  <c r="B164" i="22" s="1"/>
  <c r="C116" i="23"/>
  <c r="C164" i="22" s="1"/>
  <c r="D116" i="23"/>
  <c r="D164" i="22" s="1"/>
  <c r="E116" i="23"/>
  <c r="E164" i="22" s="1"/>
  <c r="F116" i="23"/>
  <c r="F164" i="22" s="1"/>
  <c r="G116" i="23"/>
  <c r="G164" i="22" s="1"/>
  <c r="H116" i="23"/>
  <c r="H164" i="22" s="1"/>
  <c r="I116" i="23"/>
  <c r="I164" i="22" s="1"/>
  <c r="J116" i="23"/>
  <c r="J164" i="22" s="1"/>
  <c r="K116" i="23"/>
  <c r="K164" i="22" s="1"/>
  <c r="L116" i="23"/>
  <c r="L164" i="22" s="1"/>
  <c r="M116" i="23"/>
  <c r="M164" i="22" s="1"/>
  <c r="N116" i="23"/>
  <c r="N164" i="22" s="1"/>
  <c r="O116" i="23"/>
  <c r="O164" i="22" s="1"/>
  <c r="A117" i="23"/>
  <c r="A166" i="22" s="1"/>
  <c r="B117" i="23"/>
  <c r="B166" i="22" s="1"/>
  <c r="C117" i="23"/>
  <c r="C166" i="22" s="1"/>
  <c r="D117" i="23"/>
  <c r="D166" i="22" s="1"/>
  <c r="E117" i="23"/>
  <c r="E166" i="22" s="1"/>
  <c r="F117" i="23"/>
  <c r="F166" i="22" s="1"/>
  <c r="G117" i="23"/>
  <c r="G166" i="22" s="1"/>
  <c r="H117" i="23"/>
  <c r="H166" i="22" s="1"/>
  <c r="I117" i="23"/>
  <c r="I166" i="22" s="1"/>
  <c r="J117" i="23"/>
  <c r="J166" i="22" s="1"/>
  <c r="K117" i="23"/>
  <c r="K166" i="22" s="1"/>
  <c r="L117" i="23"/>
  <c r="L166" i="22" s="1"/>
  <c r="M117" i="23"/>
  <c r="M166" i="22" s="1"/>
  <c r="N117" i="23"/>
  <c r="N166" i="22" s="1"/>
  <c r="O117" i="23"/>
  <c r="O166" i="22" s="1"/>
  <c r="A118" i="23"/>
  <c r="A167" i="22" s="1"/>
  <c r="B118" i="23"/>
  <c r="B167" i="22" s="1"/>
  <c r="C118" i="23"/>
  <c r="C167" i="22" s="1"/>
  <c r="D118" i="23"/>
  <c r="D167" i="22" s="1"/>
  <c r="E118" i="23"/>
  <c r="E167" i="22" s="1"/>
  <c r="F118" i="23"/>
  <c r="F167" i="22" s="1"/>
  <c r="G118" i="23"/>
  <c r="G167" i="22" s="1"/>
  <c r="H118" i="23"/>
  <c r="H167" i="22" s="1"/>
  <c r="I118" i="23"/>
  <c r="I167" i="22" s="1"/>
  <c r="J118" i="23"/>
  <c r="J167" i="22" s="1"/>
  <c r="K118" i="23"/>
  <c r="K167" i="22" s="1"/>
  <c r="L118" i="23"/>
  <c r="L167" i="22" s="1"/>
  <c r="L168" i="22" s="1"/>
  <c r="M58" i="18" s="1"/>
  <c r="M118" i="23"/>
  <c r="M167" i="22" s="1"/>
  <c r="N118" i="23"/>
  <c r="N167" i="22" s="1"/>
  <c r="O118" i="23"/>
  <c r="O167" i="22" s="1"/>
  <c r="A119" i="23"/>
  <c r="A169" i="22" s="1"/>
  <c r="B119" i="23"/>
  <c r="B169" i="22" s="1"/>
  <c r="C119" i="23"/>
  <c r="C169" i="22" s="1"/>
  <c r="D119" i="23"/>
  <c r="D169" i="22" s="1"/>
  <c r="E119" i="23"/>
  <c r="E169" i="22" s="1"/>
  <c r="F119" i="23"/>
  <c r="F169" i="22" s="1"/>
  <c r="G119" i="23"/>
  <c r="G169" i="22" s="1"/>
  <c r="H119" i="23"/>
  <c r="H169" i="22" s="1"/>
  <c r="I119" i="23"/>
  <c r="I169" i="22" s="1"/>
  <c r="J119" i="23"/>
  <c r="J169" i="22" s="1"/>
  <c r="K119" i="23"/>
  <c r="K169" i="22" s="1"/>
  <c r="L119" i="23"/>
  <c r="L169" i="22" s="1"/>
  <c r="M119" i="23"/>
  <c r="M169" i="22" s="1"/>
  <c r="N119" i="23"/>
  <c r="N169" i="22" s="1"/>
  <c r="O119" i="23"/>
  <c r="O169" i="22" s="1"/>
  <c r="A120" i="23"/>
  <c r="A170" i="22" s="1"/>
  <c r="B120" i="23"/>
  <c r="B170" i="22" s="1"/>
  <c r="C120" i="23"/>
  <c r="C170" i="22" s="1"/>
  <c r="D120" i="23"/>
  <c r="D170" i="22" s="1"/>
  <c r="E120" i="23"/>
  <c r="E170" i="22" s="1"/>
  <c r="F120" i="23"/>
  <c r="F170" i="22" s="1"/>
  <c r="G120" i="23"/>
  <c r="G170" i="22" s="1"/>
  <c r="H120" i="23"/>
  <c r="H170" i="22" s="1"/>
  <c r="I120" i="23"/>
  <c r="I170" i="22" s="1"/>
  <c r="J120" i="23"/>
  <c r="J170" i="22" s="1"/>
  <c r="K120" i="23"/>
  <c r="K170" i="22" s="1"/>
  <c r="L120" i="23"/>
  <c r="L170" i="22" s="1"/>
  <c r="M120" i="23"/>
  <c r="M170" i="22" s="1"/>
  <c r="N120" i="23"/>
  <c r="N170" i="22" s="1"/>
  <c r="O120" i="23"/>
  <c r="O170" i="22" s="1"/>
  <c r="A121" i="23"/>
  <c r="A172" i="22" s="1"/>
  <c r="B121" i="23"/>
  <c r="B172" i="22" s="1"/>
  <c r="C121" i="23"/>
  <c r="C172" i="22" s="1"/>
  <c r="D121" i="23"/>
  <c r="D172" i="22" s="1"/>
  <c r="E121" i="23"/>
  <c r="E172" i="22" s="1"/>
  <c r="F121" i="23"/>
  <c r="F172" i="22" s="1"/>
  <c r="G121" i="23"/>
  <c r="G172" i="22" s="1"/>
  <c r="H121" i="23"/>
  <c r="H172" i="22" s="1"/>
  <c r="I121" i="23"/>
  <c r="I172" i="22" s="1"/>
  <c r="J121" i="23"/>
  <c r="J172" i="22" s="1"/>
  <c r="K121" i="23"/>
  <c r="K172" i="22" s="1"/>
  <c r="L121" i="23"/>
  <c r="L172" i="22" s="1"/>
  <c r="M121" i="23"/>
  <c r="M172" i="22" s="1"/>
  <c r="N121" i="23"/>
  <c r="N172" i="22" s="1"/>
  <c r="O121" i="23"/>
  <c r="O172" i="22" s="1"/>
  <c r="A122" i="23"/>
  <c r="A173" i="22" s="1"/>
  <c r="B122" i="23"/>
  <c r="B173" i="22" s="1"/>
  <c r="C122" i="23"/>
  <c r="C173" i="22" s="1"/>
  <c r="D122" i="23"/>
  <c r="D173" i="22" s="1"/>
  <c r="E122" i="23"/>
  <c r="E173" i="22" s="1"/>
  <c r="F122" i="23"/>
  <c r="F173" i="22" s="1"/>
  <c r="G122" i="23"/>
  <c r="G173" i="22" s="1"/>
  <c r="H122" i="23"/>
  <c r="H173" i="22" s="1"/>
  <c r="I122" i="23"/>
  <c r="I173" i="22" s="1"/>
  <c r="J122" i="23"/>
  <c r="J173" i="22" s="1"/>
  <c r="K122" i="23"/>
  <c r="K173" i="22" s="1"/>
  <c r="L122" i="23"/>
  <c r="L173" i="22" s="1"/>
  <c r="M122" i="23"/>
  <c r="M173" i="22" s="1"/>
  <c r="N122" i="23"/>
  <c r="N173" i="22" s="1"/>
  <c r="O122" i="23"/>
  <c r="O173" i="22" s="1"/>
  <c r="A123" i="23"/>
  <c r="A175" i="22" s="1"/>
  <c r="B123" i="23"/>
  <c r="B175" i="22" s="1"/>
  <c r="C123" i="23"/>
  <c r="C175" i="22" s="1"/>
  <c r="D123" i="23"/>
  <c r="D175" i="22" s="1"/>
  <c r="E123" i="23"/>
  <c r="E175" i="22" s="1"/>
  <c r="F123" i="23"/>
  <c r="F175" i="22" s="1"/>
  <c r="G123" i="23"/>
  <c r="G175" i="22" s="1"/>
  <c r="H123" i="23"/>
  <c r="H175" i="22" s="1"/>
  <c r="I123" i="23"/>
  <c r="I175" i="22" s="1"/>
  <c r="J123" i="23"/>
  <c r="J175" i="22" s="1"/>
  <c r="K123" i="23"/>
  <c r="K175" i="22" s="1"/>
  <c r="L123" i="23"/>
  <c r="L175" i="22" s="1"/>
  <c r="M123" i="23"/>
  <c r="M175" i="22" s="1"/>
  <c r="N123" i="23"/>
  <c r="N175" i="22" s="1"/>
  <c r="O123" i="23"/>
  <c r="O175" i="22" s="1"/>
  <c r="A124" i="23"/>
  <c r="A176" i="22" s="1"/>
  <c r="B124" i="23"/>
  <c r="B176" i="22" s="1"/>
  <c r="C124" i="23"/>
  <c r="C176" i="22" s="1"/>
  <c r="D124" i="23"/>
  <c r="D176" i="22" s="1"/>
  <c r="E124" i="23"/>
  <c r="E176" i="22" s="1"/>
  <c r="F124" i="23"/>
  <c r="F176" i="22" s="1"/>
  <c r="G124" i="23"/>
  <c r="G176" i="22" s="1"/>
  <c r="H124" i="23"/>
  <c r="H176" i="22" s="1"/>
  <c r="I124" i="23"/>
  <c r="I176" i="22" s="1"/>
  <c r="J124" i="23"/>
  <c r="J176" i="22" s="1"/>
  <c r="K124" i="23"/>
  <c r="K176" i="22" s="1"/>
  <c r="L124" i="23"/>
  <c r="L176" i="22" s="1"/>
  <c r="M124" i="23"/>
  <c r="M176" i="22" s="1"/>
  <c r="N124" i="23"/>
  <c r="N176" i="22" s="1"/>
  <c r="O124" i="23"/>
  <c r="O176" i="22" s="1"/>
  <c r="A125" i="23"/>
  <c r="A178" i="22" s="1"/>
  <c r="B125" i="23"/>
  <c r="B178" i="22" s="1"/>
  <c r="C125" i="23"/>
  <c r="C178" i="22" s="1"/>
  <c r="D125" i="23"/>
  <c r="D178" i="22" s="1"/>
  <c r="E125" i="23"/>
  <c r="E178" i="22" s="1"/>
  <c r="F125" i="23"/>
  <c r="F178" i="22" s="1"/>
  <c r="G125" i="23"/>
  <c r="G178" i="22" s="1"/>
  <c r="H125" i="23"/>
  <c r="H178" i="22" s="1"/>
  <c r="I125" i="23"/>
  <c r="I178" i="22" s="1"/>
  <c r="J125" i="23"/>
  <c r="J178" i="22" s="1"/>
  <c r="K125" i="23"/>
  <c r="K178" i="22" s="1"/>
  <c r="L125" i="23"/>
  <c r="L178" i="22" s="1"/>
  <c r="M125" i="23"/>
  <c r="M178" i="22" s="1"/>
  <c r="N125" i="23"/>
  <c r="N178" i="22" s="1"/>
  <c r="O125" i="23"/>
  <c r="O178" i="22" s="1"/>
  <c r="A126" i="23"/>
  <c r="A179" i="22" s="1"/>
  <c r="B126" i="23"/>
  <c r="B179" i="22" s="1"/>
  <c r="C126" i="23"/>
  <c r="C179" i="22" s="1"/>
  <c r="D126" i="23"/>
  <c r="D179" i="22" s="1"/>
  <c r="E126" i="23"/>
  <c r="E179" i="22" s="1"/>
  <c r="F126" i="23"/>
  <c r="F179" i="22" s="1"/>
  <c r="G126" i="23"/>
  <c r="G179" i="22" s="1"/>
  <c r="H126" i="23"/>
  <c r="H179" i="22" s="1"/>
  <c r="H180" i="22" s="1"/>
  <c r="I62" i="18" s="1"/>
  <c r="I126" i="23"/>
  <c r="I179" i="22" s="1"/>
  <c r="J126" i="23"/>
  <c r="J179" i="22" s="1"/>
  <c r="K126" i="23"/>
  <c r="K179" i="22" s="1"/>
  <c r="L126" i="23"/>
  <c r="L179" i="22" s="1"/>
  <c r="M126" i="23"/>
  <c r="M179" i="22" s="1"/>
  <c r="N126" i="23"/>
  <c r="N179" i="22" s="1"/>
  <c r="O126" i="23"/>
  <c r="O179" i="22" s="1"/>
  <c r="A127" i="23"/>
  <c r="A181" i="22" s="1"/>
  <c r="B127" i="23"/>
  <c r="B181" i="22" s="1"/>
  <c r="C127" i="23"/>
  <c r="C181" i="22" s="1"/>
  <c r="D127" i="23"/>
  <c r="D181" i="22" s="1"/>
  <c r="E127" i="23"/>
  <c r="E181" i="22" s="1"/>
  <c r="F127" i="23"/>
  <c r="F181" i="22" s="1"/>
  <c r="G127" i="23"/>
  <c r="G181" i="22" s="1"/>
  <c r="H127" i="23"/>
  <c r="H181" i="22" s="1"/>
  <c r="I127" i="23"/>
  <c r="I181" i="22" s="1"/>
  <c r="J127" i="23"/>
  <c r="J181" i="22" s="1"/>
  <c r="K127" i="23"/>
  <c r="K181" i="22" s="1"/>
  <c r="L127" i="23"/>
  <c r="L181" i="22" s="1"/>
  <c r="M127" i="23"/>
  <c r="M181" i="22" s="1"/>
  <c r="N127" i="23"/>
  <c r="N181" i="22" s="1"/>
  <c r="O127" i="23"/>
  <c r="O181" i="22" s="1"/>
  <c r="A128" i="23"/>
  <c r="A182" i="22" s="1"/>
  <c r="B128" i="23"/>
  <c r="B182" i="22" s="1"/>
  <c r="C128" i="23"/>
  <c r="C182" i="22" s="1"/>
  <c r="D128" i="23"/>
  <c r="D182" i="22" s="1"/>
  <c r="E128" i="23"/>
  <c r="E182" i="22" s="1"/>
  <c r="F128" i="23"/>
  <c r="F182" i="22" s="1"/>
  <c r="G128" i="23"/>
  <c r="G182" i="22" s="1"/>
  <c r="H128" i="23"/>
  <c r="H182" i="22" s="1"/>
  <c r="I128" i="23"/>
  <c r="I182" i="22" s="1"/>
  <c r="J128" i="23"/>
  <c r="J182" i="22" s="1"/>
  <c r="K128" i="23"/>
  <c r="K182" i="22" s="1"/>
  <c r="L128" i="23"/>
  <c r="L182" i="22" s="1"/>
  <c r="M128" i="23"/>
  <c r="M182" i="22" s="1"/>
  <c r="N128" i="23"/>
  <c r="N182" i="22" s="1"/>
  <c r="O128" i="23"/>
  <c r="O182" i="22" s="1"/>
  <c r="A129" i="23"/>
  <c r="A184" i="22" s="1"/>
  <c r="B129" i="23"/>
  <c r="B184" i="22" s="1"/>
  <c r="C129" i="23"/>
  <c r="C184" i="22" s="1"/>
  <c r="D129" i="23"/>
  <c r="D184" i="22" s="1"/>
  <c r="E129" i="23"/>
  <c r="E184" i="22" s="1"/>
  <c r="F129" i="23"/>
  <c r="F184" i="22" s="1"/>
  <c r="G129" i="23"/>
  <c r="G184" i="22" s="1"/>
  <c r="H129" i="23"/>
  <c r="H184" i="22" s="1"/>
  <c r="I129" i="23"/>
  <c r="I184" i="22" s="1"/>
  <c r="J129" i="23"/>
  <c r="J184" i="22" s="1"/>
  <c r="K129" i="23"/>
  <c r="K184" i="22" s="1"/>
  <c r="L129" i="23"/>
  <c r="L184" i="22" s="1"/>
  <c r="M129" i="23"/>
  <c r="M184" i="22" s="1"/>
  <c r="N129" i="23"/>
  <c r="N184" i="22" s="1"/>
  <c r="O129" i="23"/>
  <c r="O184" i="22" s="1"/>
  <c r="A130" i="23"/>
  <c r="A185" i="22" s="1"/>
  <c r="B130" i="23"/>
  <c r="B185" i="22" s="1"/>
  <c r="C130" i="23"/>
  <c r="C185" i="22" s="1"/>
  <c r="D130" i="23"/>
  <c r="D185" i="22" s="1"/>
  <c r="E130" i="23"/>
  <c r="E185" i="22" s="1"/>
  <c r="F130" i="23"/>
  <c r="F185" i="22" s="1"/>
  <c r="G130" i="23"/>
  <c r="G185" i="22" s="1"/>
  <c r="H130" i="23"/>
  <c r="H185" i="22" s="1"/>
  <c r="I130" i="23"/>
  <c r="I185" i="22" s="1"/>
  <c r="J130" i="23"/>
  <c r="J185" i="22" s="1"/>
  <c r="K130" i="23"/>
  <c r="K185" i="22" s="1"/>
  <c r="L130" i="23"/>
  <c r="L185" i="22" s="1"/>
  <c r="M130" i="23"/>
  <c r="M185" i="22" s="1"/>
  <c r="N130" i="23"/>
  <c r="N185" i="22" s="1"/>
  <c r="O130" i="23"/>
  <c r="O185" i="22" s="1"/>
  <c r="A131" i="23"/>
  <c r="A187" i="22" s="1"/>
  <c r="B131" i="23"/>
  <c r="B187" i="22" s="1"/>
  <c r="C131" i="23"/>
  <c r="C187" i="22" s="1"/>
  <c r="D131" i="23"/>
  <c r="D187" i="22" s="1"/>
  <c r="E131" i="23"/>
  <c r="E187" i="22" s="1"/>
  <c r="F131" i="23"/>
  <c r="F187" i="22" s="1"/>
  <c r="G131" i="23"/>
  <c r="G187" i="22" s="1"/>
  <c r="H131" i="23"/>
  <c r="H187" i="22" s="1"/>
  <c r="I131" i="23"/>
  <c r="I187" i="22" s="1"/>
  <c r="J131" i="23"/>
  <c r="J187" i="22" s="1"/>
  <c r="K131" i="23"/>
  <c r="K187" i="22" s="1"/>
  <c r="L131" i="23"/>
  <c r="L187" i="22" s="1"/>
  <c r="M131" i="23"/>
  <c r="M187" i="22" s="1"/>
  <c r="N131" i="23"/>
  <c r="N187" i="22" s="1"/>
  <c r="O131" i="23"/>
  <c r="O187" i="22" s="1"/>
  <c r="A132" i="23"/>
  <c r="A188" i="22" s="1"/>
  <c r="B132" i="23"/>
  <c r="B188" i="22" s="1"/>
  <c r="C132" i="23"/>
  <c r="C188" i="22" s="1"/>
  <c r="D132" i="23"/>
  <c r="D188" i="22" s="1"/>
  <c r="E132" i="23"/>
  <c r="E188" i="22" s="1"/>
  <c r="F132" i="23"/>
  <c r="F188" i="22" s="1"/>
  <c r="G132" i="23"/>
  <c r="G188" i="22" s="1"/>
  <c r="H132" i="23"/>
  <c r="H188" i="22" s="1"/>
  <c r="I132" i="23"/>
  <c r="I188" i="22" s="1"/>
  <c r="J132" i="23"/>
  <c r="J188" i="22" s="1"/>
  <c r="K132" i="23"/>
  <c r="K188" i="22" s="1"/>
  <c r="K189" i="22" s="1"/>
  <c r="L65" i="18" s="1"/>
  <c r="L132" i="23"/>
  <c r="L188" i="22" s="1"/>
  <c r="M132" i="23"/>
  <c r="M188" i="22" s="1"/>
  <c r="N132" i="23"/>
  <c r="N188" i="22" s="1"/>
  <c r="O132" i="23"/>
  <c r="O188" i="22" s="1"/>
  <c r="A133" i="23"/>
  <c r="A190" i="22" s="1"/>
  <c r="B133" i="23"/>
  <c r="B190" i="22" s="1"/>
  <c r="C133" i="23"/>
  <c r="C190" i="22" s="1"/>
  <c r="D133" i="23"/>
  <c r="D190" i="22" s="1"/>
  <c r="E133" i="23"/>
  <c r="E190" i="22" s="1"/>
  <c r="F133" i="23"/>
  <c r="F190" i="22" s="1"/>
  <c r="G133" i="23"/>
  <c r="G190" i="22" s="1"/>
  <c r="H133" i="23"/>
  <c r="H190" i="22" s="1"/>
  <c r="I133" i="23"/>
  <c r="I190" i="22" s="1"/>
  <c r="J133" i="23"/>
  <c r="J190" i="22" s="1"/>
  <c r="K133" i="23"/>
  <c r="K190" i="22" s="1"/>
  <c r="L133" i="23"/>
  <c r="L190" i="22" s="1"/>
  <c r="M133" i="23"/>
  <c r="M190" i="22" s="1"/>
  <c r="N133" i="23"/>
  <c r="N190" i="22" s="1"/>
  <c r="O133" i="23"/>
  <c r="O190" i="22" s="1"/>
  <c r="A134" i="23"/>
  <c r="A191" i="22" s="1"/>
  <c r="B134" i="23"/>
  <c r="B191" i="22" s="1"/>
  <c r="C134" i="23"/>
  <c r="C191" i="22" s="1"/>
  <c r="D134" i="23"/>
  <c r="D191" i="22" s="1"/>
  <c r="E134" i="23"/>
  <c r="E191" i="22" s="1"/>
  <c r="F134" i="23"/>
  <c r="F191" i="22" s="1"/>
  <c r="G134" i="23"/>
  <c r="G191" i="22" s="1"/>
  <c r="H134" i="23"/>
  <c r="H191" i="22" s="1"/>
  <c r="I134" i="23"/>
  <c r="I191" i="22" s="1"/>
  <c r="J134" i="23"/>
  <c r="J191" i="22" s="1"/>
  <c r="K134" i="23"/>
  <c r="K191" i="22" s="1"/>
  <c r="L134" i="23"/>
  <c r="L191" i="22" s="1"/>
  <c r="M134" i="23"/>
  <c r="M191" i="22" s="1"/>
  <c r="N134" i="23"/>
  <c r="N191" i="22" s="1"/>
  <c r="O134" i="23"/>
  <c r="O191" i="22" s="1"/>
  <c r="A135" i="23"/>
  <c r="A193" i="22" s="1"/>
  <c r="B135" i="23"/>
  <c r="B193" i="22" s="1"/>
  <c r="C135" i="23"/>
  <c r="C193" i="22" s="1"/>
  <c r="D135" i="23"/>
  <c r="D193" i="22" s="1"/>
  <c r="E135" i="23"/>
  <c r="E193" i="22" s="1"/>
  <c r="F135" i="23"/>
  <c r="F193" i="22" s="1"/>
  <c r="G135" i="23"/>
  <c r="G193" i="22" s="1"/>
  <c r="H135" i="23"/>
  <c r="H193" i="22" s="1"/>
  <c r="I135" i="23"/>
  <c r="I193" i="22" s="1"/>
  <c r="J135" i="23"/>
  <c r="J193" i="22" s="1"/>
  <c r="K135" i="23"/>
  <c r="K193" i="22" s="1"/>
  <c r="L135" i="23"/>
  <c r="L193" i="22" s="1"/>
  <c r="M135" i="23"/>
  <c r="M193" i="22" s="1"/>
  <c r="N135" i="23"/>
  <c r="N193" i="22" s="1"/>
  <c r="O135" i="23"/>
  <c r="O193" i="22" s="1"/>
  <c r="A136" i="23"/>
  <c r="A194" i="22" s="1"/>
  <c r="B136" i="23"/>
  <c r="B194" i="22" s="1"/>
  <c r="C136" i="23"/>
  <c r="C194" i="22" s="1"/>
  <c r="D136" i="23"/>
  <c r="D194" i="22" s="1"/>
  <c r="E136" i="23"/>
  <c r="E194" i="22" s="1"/>
  <c r="F136" i="23"/>
  <c r="F194" i="22" s="1"/>
  <c r="G136" i="23"/>
  <c r="G194" i="22" s="1"/>
  <c r="H136" i="23"/>
  <c r="H194" i="22" s="1"/>
  <c r="I136" i="23"/>
  <c r="I194" i="22" s="1"/>
  <c r="J136" i="23"/>
  <c r="J194" i="22" s="1"/>
  <c r="K136" i="23"/>
  <c r="K194" i="22" s="1"/>
  <c r="L136" i="23"/>
  <c r="L194" i="22" s="1"/>
  <c r="M136" i="23"/>
  <c r="M194" i="22" s="1"/>
  <c r="N136" i="23"/>
  <c r="N194" i="22" s="1"/>
  <c r="O136" i="23"/>
  <c r="O194" i="22" s="1"/>
  <c r="A137" i="23"/>
  <c r="A196" i="22" s="1"/>
  <c r="B137" i="23"/>
  <c r="B196" i="22" s="1"/>
  <c r="C137" i="23"/>
  <c r="C196" i="22" s="1"/>
  <c r="D137" i="23"/>
  <c r="D196" i="22" s="1"/>
  <c r="E137" i="23"/>
  <c r="E196" i="22" s="1"/>
  <c r="F137" i="23"/>
  <c r="F196" i="22" s="1"/>
  <c r="G137" i="23"/>
  <c r="G196" i="22" s="1"/>
  <c r="H137" i="23"/>
  <c r="H196" i="22" s="1"/>
  <c r="I137" i="23"/>
  <c r="I196" i="22" s="1"/>
  <c r="J137" i="23"/>
  <c r="J196" i="22" s="1"/>
  <c r="K137" i="23"/>
  <c r="K196" i="22" s="1"/>
  <c r="L137" i="23"/>
  <c r="L196" i="22" s="1"/>
  <c r="M137" i="23"/>
  <c r="M196" i="22" s="1"/>
  <c r="N137" i="23"/>
  <c r="N196" i="22" s="1"/>
  <c r="O137" i="23"/>
  <c r="O196" i="22" s="1"/>
  <c r="A138" i="23"/>
  <c r="A197" i="22" s="1"/>
  <c r="B138" i="23"/>
  <c r="B197" i="22" s="1"/>
  <c r="C138" i="23"/>
  <c r="C197" i="22" s="1"/>
  <c r="D138" i="23"/>
  <c r="D197" i="22" s="1"/>
  <c r="D198" i="22" s="1"/>
  <c r="E68" i="18" s="1"/>
  <c r="E138" i="23"/>
  <c r="E197" i="22" s="1"/>
  <c r="F138" i="23"/>
  <c r="F197" i="22" s="1"/>
  <c r="G138" i="23"/>
  <c r="G197" i="22" s="1"/>
  <c r="H138" i="23"/>
  <c r="H197" i="22" s="1"/>
  <c r="I138" i="23"/>
  <c r="I197" i="22" s="1"/>
  <c r="J138" i="23"/>
  <c r="J197" i="22" s="1"/>
  <c r="K138" i="23"/>
  <c r="K197" i="22" s="1"/>
  <c r="L138" i="23"/>
  <c r="L197" i="22" s="1"/>
  <c r="M138" i="23"/>
  <c r="M197" i="22" s="1"/>
  <c r="N138" i="23"/>
  <c r="N197" i="22" s="1"/>
  <c r="O138" i="23"/>
  <c r="O197" i="22" s="1"/>
  <c r="A139" i="23"/>
  <c r="A199" i="22" s="1"/>
  <c r="B139" i="23"/>
  <c r="B199" i="22" s="1"/>
  <c r="C139" i="23"/>
  <c r="C199" i="22" s="1"/>
  <c r="D139" i="23"/>
  <c r="D199" i="22" s="1"/>
  <c r="E139" i="23"/>
  <c r="E199" i="22" s="1"/>
  <c r="F139" i="23"/>
  <c r="F199" i="22" s="1"/>
  <c r="G139" i="23"/>
  <c r="G199" i="22" s="1"/>
  <c r="H139" i="23"/>
  <c r="H199" i="22" s="1"/>
  <c r="I139" i="23"/>
  <c r="I199" i="22" s="1"/>
  <c r="J139" i="23"/>
  <c r="J199" i="22" s="1"/>
  <c r="K139" i="23"/>
  <c r="K199" i="22" s="1"/>
  <c r="L139" i="23"/>
  <c r="L199" i="22" s="1"/>
  <c r="M139" i="23"/>
  <c r="M199" i="22" s="1"/>
  <c r="N139" i="23"/>
  <c r="N199" i="22" s="1"/>
  <c r="O139" i="23"/>
  <c r="O199" i="22" s="1"/>
  <c r="A140" i="23"/>
  <c r="A200" i="22" s="1"/>
  <c r="B140" i="23"/>
  <c r="B200" i="22" s="1"/>
  <c r="C140" i="23"/>
  <c r="C200" i="22" s="1"/>
  <c r="D140" i="23"/>
  <c r="D200" i="22" s="1"/>
  <c r="E140" i="23"/>
  <c r="E200" i="22" s="1"/>
  <c r="F140" i="23"/>
  <c r="F200" i="22" s="1"/>
  <c r="G140" i="23"/>
  <c r="G200" i="22" s="1"/>
  <c r="H140" i="23"/>
  <c r="H200" i="22" s="1"/>
  <c r="I140" i="23"/>
  <c r="I200" i="22" s="1"/>
  <c r="J140" i="23"/>
  <c r="J200" i="22" s="1"/>
  <c r="K140" i="23"/>
  <c r="K200" i="22" s="1"/>
  <c r="L140" i="23"/>
  <c r="L200" i="22" s="1"/>
  <c r="M140" i="23"/>
  <c r="M200" i="22" s="1"/>
  <c r="N140" i="23"/>
  <c r="N200" i="22" s="1"/>
  <c r="O140" i="23"/>
  <c r="O200" i="22" s="1"/>
  <c r="A141" i="23"/>
  <c r="A202" i="22" s="1"/>
  <c r="B141" i="23"/>
  <c r="B202" i="22" s="1"/>
  <c r="C141" i="23"/>
  <c r="C202" i="22" s="1"/>
  <c r="D141" i="23"/>
  <c r="D202" i="22" s="1"/>
  <c r="E141" i="23"/>
  <c r="E202" i="22" s="1"/>
  <c r="F141" i="23"/>
  <c r="F202" i="22" s="1"/>
  <c r="G141" i="23"/>
  <c r="G202" i="22" s="1"/>
  <c r="H141" i="23"/>
  <c r="H202" i="22" s="1"/>
  <c r="I141" i="23"/>
  <c r="I202" i="22" s="1"/>
  <c r="J141" i="23"/>
  <c r="J202" i="22" s="1"/>
  <c r="K141" i="23"/>
  <c r="K202" i="22" s="1"/>
  <c r="L141" i="23"/>
  <c r="L202" i="22" s="1"/>
  <c r="M141" i="23"/>
  <c r="M202" i="22" s="1"/>
  <c r="N141" i="23"/>
  <c r="N202" i="22" s="1"/>
  <c r="O141" i="23"/>
  <c r="O202" i="22" s="1"/>
  <c r="A142" i="23"/>
  <c r="A203" i="22" s="1"/>
  <c r="B142" i="23"/>
  <c r="B203" i="22" s="1"/>
  <c r="C142" i="23"/>
  <c r="C203" i="22" s="1"/>
  <c r="D142" i="23"/>
  <c r="D203" i="22" s="1"/>
  <c r="E142" i="23"/>
  <c r="E203" i="22" s="1"/>
  <c r="F142" i="23"/>
  <c r="F203" i="22" s="1"/>
  <c r="G142" i="23"/>
  <c r="G203" i="22" s="1"/>
  <c r="H142" i="23"/>
  <c r="H203" i="22" s="1"/>
  <c r="I142" i="23"/>
  <c r="I203" i="22" s="1"/>
  <c r="J142" i="23"/>
  <c r="J203" i="22" s="1"/>
  <c r="K142" i="23"/>
  <c r="K203" i="22" s="1"/>
  <c r="L142" i="23"/>
  <c r="L203" i="22" s="1"/>
  <c r="M142" i="23"/>
  <c r="M203" i="22" s="1"/>
  <c r="N142" i="23"/>
  <c r="N203" i="22" s="1"/>
  <c r="O142" i="23"/>
  <c r="O203" i="22" s="1"/>
  <c r="A143" i="23"/>
  <c r="A205" i="22" s="1"/>
  <c r="B143" i="23"/>
  <c r="B205" i="22" s="1"/>
  <c r="C143" i="23"/>
  <c r="C205" i="22" s="1"/>
  <c r="D143" i="23"/>
  <c r="D205" i="22" s="1"/>
  <c r="E143" i="23"/>
  <c r="E205" i="22" s="1"/>
  <c r="F143" i="23"/>
  <c r="F205" i="22" s="1"/>
  <c r="G143" i="23"/>
  <c r="G205" i="22" s="1"/>
  <c r="H143" i="23"/>
  <c r="H205" i="22" s="1"/>
  <c r="I143" i="23"/>
  <c r="I205" i="22" s="1"/>
  <c r="J143" i="23"/>
  <c r="J205" i="22" s="1"/>
  <c r="K143" i="23"/>
  <c r="K205" i="22" s="1"/>
  <c r="L143" i="23"/>
  <c r="L205" i="22" s="1"/>
  <c r="M143" i="23"/>
  <c r="M205" i="22" s="1"/>
  <c r="N143" i="23"/>
  <c r="N205" i="22" s="1"/>
  <c r="O143" i="23"/>
  <c r="O205" i="22" s="1"/>
  <c r="A144" i="23"/>
  <c r="A206" i="22" s="1"/>
  <c r="B144" i="23"/>
  <c r="B206" i="22" s="1"/>
  <c r="C144" i="23"/>
  <c r="C206" i="22" s="1"/>
  <c r="D144" i="23"/>
  <c r="D206" i="22" s="1"/>
  <c r="E144" i="23"/>
  <c r="E206" i="22" s="1"/>
  <c r="F144" i="23"/>
  <c r="F206" i="22" s="1"/>
  <c r="G144" i="23"/>
  <c r="G206" i="22" s="1"/>
  <c r="H144" i="23"/>
  <c r="H206" i="22" s="1"/>
  <c r="I144" i="23"/>
  <c r="I206" i="22" s="1"/>
  <c r="J144" i="23"/>
  <c r="J206" i="22" s="1"/>
  <c r="K144" i="23"/>
  <c r="K206" i="22" s="1"/>
  <c r="L144" i="23"/>
  <c r="L206" i="22" s="1"/>
  <c r="M144" i="23"/>
  <c r="M206" i="22" s="1"/>
  <c r="N144" i="23"/>
  <c r="N206" i="22" s="1"/>
  <c r="O144" i="23"/>
  <c r="O206" i="22" s="1"/>
  <c r="A145" i="23"/>
  <c r="A208" i="22" s="1"/>
  <c r="B145" i="23"/>
  <c r="B208" i="22" s="1"/>
  <c r="C145" i="23"/>
  <c r="C208" i="22" s="1"/>
  <c r="D145" i="23"/>
  <c r="D208" i="22" s="1"/>
  <c r="E145" i="23"/>
  <c r="E208" i="22" s="1"/>
  <c r="F145" i="23"/>
  <c r="F208" i="22" s="1"/>
  <c r="G145" i="23"/>
  <c r="G208" i="22" s="1"/>
  <c r="H145" i="23"/>
  <c r="H208" i="22" s="1"/>
  <c r="I145" i="23"/>
  <c r="I208" i="22" s="1"/>
  <c r="J145" i="23"/>
  <c r="J208" i="22" s="1"/>
  <c r="K145" i="23"/>
  <c r="K208" i="22" s="1"/>
  <c r="L145" i="23"/>
  <c r="L208" i="22" s="1"/>
  <c r="M145" i="23"/>
  <c r="M208" i="22" s="1"/>
  <c r="N145" i="23"/>
  <c r="N208" i="22" s="1"/>
  <c r="O145" i="23"/>
  <c r="O208" i="22" s="1"/>
  <c r="A146" i="23"/>
  <c r="A209" i="22" s="1"/>
  <c r="B146" i="23"/>
  <c r="B209" i="22" s="1"/>
  <c r="C146" i="23"/>
  <c r="C209" i="22" s="1"/>
  <c r="D146" i="23"/>
  <c r="D209" i="22" s="1"/>
  <c r="E146" i="23"/>
  <c r="E209" i="22"/>
  <c r="F146" i="23"/>
  <c r="F209" i="22" s="1"/>
  <c r="G146" i="23"/>
  <c r="G209" i="22" s="1"/>
  <c r="H146" i="23"/>
  <c r="H209" i="22" s="1"/>
  <c r="I146" i="23"/>
  <c r="I209" i="22" s="1"/>
  <c r="J146" i="23"/>
  <c r="J209" i="22" s="1"/>
  <c r="K146" i="23"/>
  <c r="K209" i="22" s="1"/>
  <c r="L146" i="23"/>
  <c r="L209" i="22" s="1"/>
  <c r="M146" i="23"/>
  <c r="M209" i="22" s="1"/>
  <c r="N146" i="23"/>
  <c r="N209" i="22" s="1"/>
  <c r="O146" i="23"/>
  <c r="O209" i="22" s="1"/>
  <c r="A147" i="23"/>
  <c r="A211" i="22" s="1"/>
  <c r="B147" i="23"/>
  <c r="B211" i="22" s="1"/>
  <c r="C147" i="23"/>
  <c r="C211" i="22" s="1"/>
  <c r="D147" i="23"/>
  <c r="D211" i="22" s="1"/>
  <c r="E147" i="23"/>
  <c r="E211" i="22" s="1"/>
  <c r="F147" i="23"/>
  <c r="F211" i="22" s="1"/>
  <c r="G147" i="23"/>
  <c r="G211" i="22" s="1"/>
  <c r="H147" i="23"/>
  <c r="H211" i="22" s="1"/>
  <c r="I147" i="23"/>
  <c r="I211" i="22" s="1"/>
  <c r="J147" i="23"/>
  <c r="J211" i="22" s="1"/>
  <c r="K147" i="23"/>
  <c r="K211" i="22" s="1"/>
  <c r="L147" i="23"/>
  <c r="L211" i="22" s="1"/>
  <c r="M147" i="23"/>
  <c r="M211" i="22" s="1"/>
  <c r="N147" i="23"/>
  <c r="N211" i="22" s="1"/>
  <c r="O147" i="23"/>
  <c r="O211" i="22" s="1"/>
  <c r="A148" i="23"/>
  <c r="A212" i="22" s="1"/>
  <c r="B148" i="23"/>
  <c r="B212" i="22" s="1"/>
  <c r="C148" i="23"/>
  <c r="C212" i="22" s="1"/>
  <c r="D148" i="23"/>
  <c r="D212" i="22" s="1"/>
  <c r="E148" i="23"/>
  <c r="E212" i="22" s="1"/>
  <c r="F148" i="23"/>
  <c r="F212" i="22" s="1"/>
  <c r="G148" i="23"/>
  <c r="G212" i="22" s="1"/>
  <c r="H148" i="23"/>
  <c r="H212" i="22" s="1"/>
  <c r="I148" i="23"/>
  <c r="I212" i="22" s="1"/>
  <c r="J148" i="23"/>
  <c r="J212" i="22" s="1"/>
  <c r="K148" i="23"/>
  <c r="K212" i="22" s="1"/>
  <c r="L148" i="23"/>
  <c r="L212" i="22" s="1"/>
  <c r="M148" i="23"/>
  <c r="M212" i="22" s="1"/>
  <c r="N148" i="23"/>
  <c r="N212" i="22" s="1"/>
  <c r="O148" i="23"/>
  <c r="O212" i="22" s="1"/>
  <c r="A149" i="23"/>
  <c r="A214" i="22" s="1"/>
  <c r="B149" i="23"/>
  <c r="B214" i="22" s="1"/>
  <c r="C149" i="23"/>
  <c r="C214" i="22" s="1"/>
  <c r="D149" i="23"/>
  <c r="D214" i="22" s="1"/>
  <c r="E149" i="23"/>
  <c r="E214" i="22" s="1"/>
  <c r="F149" i="23"/>
  <c r="F214" i="22" s="1"/>
  <c r="G149" i="23"/>
  <c r="G214" i="22" s="1"/>
  <c r="H149" i="23"/>
  <c r="H214" i="22" s="1"/>
  <c r="I149" i="23"/>
  <c r="I214" i="22" s="1"/>
  <c r="J149" i="23"/>
  <c r="J214" i="22" s="1"/>
  <c r="K149" i="23"/>
  <c r="K214" i="22" s="1"/>
  <c r="L149" i="23"/>
  <c r="L214" i="22" s="1"/>
  <c r="M149" i="23"/>
  <c r="M214" i="22" s="1"/>
  <c r="N149" i="23"/>
  <c r="N214" i="22" s="1"/>
  <c r="O149" i="23"/>
  <c r="O214" i="22" s="1"/>
  <c r="A150" i="23"/>
  <c r="A215" i="22" s="1"/>
  <c r="B150" i="23"/>
  <c r="B215" i="22" s="1"/>
  <c r="C150" i="23"/>
  <c r="C215" i="22" s="1"/>
  <c r="D150" i="23"/>
  <c r="D215" i="22" s="1"/>
  <c r="E150" i="23"/>
  <c r="E215" i="22" s="1"/>
  <c r="F150" i="23"/>
  <c r="F215" i="22" s="1"/>
  <c r="G150" i="23"/>
  <c r="G215" i="22" s="1"/>
  <c r="H150" i="23"/>
  <c r="H215" i="22" s="1"/>
  <c r="I150" i="23"/>
  <c r="I215" i="22" s="1"/>
  <c r="J150" i="23"/>
  <c r="J215" i="22" s="1"/>
  <c r="K150" i="23"/>
  <c r="K215" i="22" s="1"/>
  <c r="L150" i="23"/>
  <c r="L215" i="22" s="1"/>
  <c r="M150" i="23"/>
  <c r="M215" i="22" s="1"/>
  <c r="N150" i="23"/>
  <c r="N215" i="22" s="1"/>
  <c r="O150" i="23"/>
  <c r="O215" i="22" s="1"/>
  <c r="A151" i="23"/>
  <c r="A217" i="22" s="1"/>
  <c r="B151" i="23"/>
  <c r="B217" i="22" s="1"/>
  <c r="C151" i="23"/>
  <c r="C217" i="22" s="1"/>
  <c r="D151" i="23"/>
  <c r="D217" i="22" s="1"/>
  <c r="E151" i="23"/>
  <c r="E217" i="22" s="1"/>
  <c r="F151" i="23"/>
  <c r="F217" i="22" s="1"/>
  <c r="G151" i="23"/>
  <c r="G217" i="22" s="1"/>
  <c r="H151" i="23"/>
  <c r="H217" i="22" s="1"/>
  <c r="I151" i="23"/>
  <c r="I217" i="22" s="1"/>
  <c r="J151" i="23"/>
  <c r="J217" i="22" s="1"/>
  <c r="K151" i="23"/>
  <c r="K217" i="22" s="1"/>
  <c r="L151" i="23"/>
  <c r="L217" i="22" s="1"/>
  <c r="M151" i="23"/>
  <c r="M217" i="22" s="1"/>
  <c r="N151" i="23"/>
  <c r="N217" i="22" s="1"/>
  <c r="O151" i="23"/>
  <c r="O217" i="22" s="1"/>
  <c r="A152" i="23"/>
  <c r="A218" i="22" s="1"/>
  <c r="B152" i="23"/>
  <c r="B218" i="22" s="1"/>
  <c r="C152" i="23"/>
  <c r="C218" i="22" s="1"/>
  <c r="D152" i="23"/>
  <c r="D218" i="22" s="1"/>
  <c r="E152" i="23"/>
  <c r="E218" i="22" s="1"/>
  <c r="F152" i="23"/>
  <c r="F218" i="22" s="1"/>
  <c r="G152" i="23"/>
  <c r="G218" i="22" s="1"/>
  <c r="H152" i="23"/>
  <c r="H218" i="22" s="1"/>
  <c r="I152" i="23"/>
  <c r="I218" i="22" s="1"/>
  <c r="J152" i="23"/>
  <c r="J218" i="22" s="1"/>
  <c r="K152" i="23"/>
  <c r="K218" i="22" s="1"/>
  <c r="L152" i="23"/>
  <c r="L218" i="22" s="1"/>
  <c r="M152" i="23"/>
  <c r="M218" i="22" s="1"/>
  <c r="N152" i="23"/>
  <c r="N218" i="22" s="1"/>
  <c r="O152" i="23"/>
  <c r="O218" i="22" s="1"/>
  <c r="A153" i="23"/>
  <c r="A220" i="22" s="1"/>
  <c r="B153" i="23"/>
  <c r="B220" i="22" s="1"/>
  <c r="C153" i="23"/>
  <c r="C220" i="22" s="1"/>
  <c r="D153" i="23"/>
  <c r="D220" i="22" s="1"/>
  <c r="E153" i="23"/>
  <c r="E220" i="22" s="1"/>
  <c r="F153" i="23"/>
  <c r="F220" i="22" s="1"/>
  <c r="G153" i="23"/>
  <c r="G220" i="22" s="1"/>
  <c r="H153" i="23"/>
  <c r="H220" i="22" s="1"/>
  <c r="I153" i="23"/>
  <c r="I220" i="22" s="1"/>
  <c r="J153" i="23"/>
  <c r="J220" i="22" s="1"/>
  <c r="K153" i="23"/>
  <c r="K220" i="22" s="1"/>
  <c r="L153" i="23"/>
  <c r="L220" i="22" s="1"/>
  <c r="M153" i="23"/>
  <c r="M220" i="22" s="1"/>
  <c r="N153" i="23"/>
  <c r="N220" i="22" s="1"/>
  <c r="O153" i="23"/>
  <c r="O220" i="22" s="1"/>
  <c r="A154" i="23"/>
  <c r="A221" i="22" s="1"/>
  <c r="B154" i="23"/>
  <c r="B221" i="22" s="1"/>
  <c r="C154" i="23"/>
  <c r="C221" i="22" s="1"/>
  <c r="D154" i="23"/>
  <c r="D221" i="22" s="1"/>
  <c r="E154" i="23"/>
  <c r="E221" i="22" s="1"/>
  <c r="F154" i="23"/>
  <c r="F221" i="22" s="1"/>
  <c r="G154" i="23"/>
  <c r="G221" i="22" s="1"/>
  <c r="H154" i="23"/>
  <c r="H221" i="22" s="1"/>
  <c r="I154" i="23"/>
  <c r="I221" i="22" s="1"/>
  <c r="J154" i="23"/>
  <c r="J221" i="22" s="1"/>
  <c r="K154" i="23"/>
  <c r="K221" i="22" s="1"/>
  <c r="L154" i="23"/>
  <c r="L221" i="22" s="1"/>
  <c r="M154" i="23"/>
  <c r="M221" i="22" s="1"/>
  <c r="N154" i="23"/>
  <c r="N221" i="22" s="1"/>
  <c r="O154" i="23"/>
  <c r="O221" i="22" s="1"/>
  <c r="A155" i="23"/>
  <c r="A223" i="22" s="1"/>
  <c r="B155" i="23"/>
  <c r="B223" i="22" s="1"/>
  <c r="C155" i="23"/>
  <c r="C223" i="22" s="1"/>
  <c r="D155" i="23"/>
  <c r="D223" i="22" s="1"/>
  <c r="E155" i="23"/>
  <c r="E223" i="22" s="1"/>
  <c r="F155" i="23"/>
  <c r="F223" i="22" s="1"/>
  <c r="G155" i="23"/>
  <c r="G223" i="22" s="1"/>
  <c r="H155" i="23"/>
  <c r="H223" i="22" s="1"/>
  <c r="I155" i="23"/>
  <c r="I223" i="22" s="1"/>
  <c r="J155" i="23"/>
  <c r="J223" i="22" s="1"/>
  <c r="K155" i="23"/>
  <c r="K223" i="22" s="1"/>
  <c r="L155" i="23"/>
  <c r="L223" i="22" s="1"/>
  <c r="M155" i="23"/>
  <c r="M223" i="22" s="1"/>
  <c r="N155" i="23"/>
  <c r="N223" i="22" s="1"/>
  <c r="O155" i="23"/>
  <c r="O223" i="22" s="1"/>
  <c r="A156" i="23"/>
  <c r="A224" i="22" s="1"/>
  <c r="B156" i="23"/>
  <c r="B224" i="22" s="1"/>
  <c r="C156" i="23"/>
  <c r="C224" i="22" s="1"/>
  <c r="D156" i="23"/>
  <c r="D224" i="22" s="1"/>
  <c r="E156" i="23"/>
  <c r="E224" i="22" s="1"/>
  <c r="F156" i="23"/>
  <c r="F224" i="22" s="1"/>
  <c r="G156" i="23"/>
  <c r="G224" i="22" s="1"/>
  <c r="H156" i="23"/>
  <c r="H224" i="22" s="1"/>
  <c r="I156" i="23"/>
  <c r="I224" i="22" s="1"/>
  <c r="J156" i="23"/>
  <c r="J224" i="22" s="1"/>
  <c r="K156" i="23"/>
  <c r="K224" i="22" s="1"/>
  <c r="L156" i="23"/>
  <c r="L224" i="22" s="1"/>
  <c r="M156" i="23"/>
  <c r="M224" i="22" s="1"/>
  <c r="N156" i="23"/>
  <c r="N224" i="22" s="1"/>
  <c r="O156" i="23"/>
  <c r="O224" i="22" s="1"/>
  <c r="A157" i="23"/>
  <c r="A226" i="22" s="1"/>
  <c r="B157" i="23"/>
  <c r="B226" i="22" s="1"/>
  <c r="C157" i="23"/>
  <c r="C226" i="22" s="1"/>
  <c r="D157" i="23"/>
  <c r="D226" i="22" s="1"/>
  <c r="E157" i="23"/>
  <c r="E226" i="22" s="1"/>
  <c r="F157" i="23"/>
  <c r="F226" i="22" s="1"/>
  <c r="G157" i="23"/>
  <c r="G226" i="22" s="1"/>
  <c r="H157" i="23"/>
  <c r="H226" i="22" s="1"/>
  <c r="I157" i="23"/>
  <c r="I226" i="22" s="1"/>
  <c r="J157" i="23"/>
  <c r="J226" i="22" s="1"/>
  <c r="K157" i="23"/>
  <c r="K226" i="22" s="1"/>
  <c r="L157" i="23"/>
  <c r="L226" i="22" s="1"/>
  <c r="M157" i="23"/>
  <c r="M226" i="22" s="1"/>
  <c r="N157" i="23"/>
  <c r="N226" i="22" s="1"/>
  <c r="O157" i="23"/>
  <c r="O226" i="22" s="1"/>
  <c r="A158" i="23"/>
  <c r="A227" i="22" s="1"/>
  <c r="B158" i="23"/>
  <c r="B227" i="22" s="1"/>
  <c r="C158" i="23"/>
  <c r="C227" i="22" s="1"/>
  <c r="D158" i="23"/>
  <c r="D227" i="22" s="1"/>
  <c r="E158" i="23"/>
  <c r="E227" i="22" s="1"/>
  <c r="F158" i="23"/>
  <c r="F227" i="22" s="1"/>
  <c r="G158" i="23"/>
  <c r="G227" i="22" s="1"/>
  <c r="H158" i="23"/>
  <c r="H227" i="22" s="1"/>
  <c r="I158" i="23"/>
  <c r="I227" i="22" s="1"/>
  <c r="J158" i="23"/>
  <c r="J227" i="22" s="1"/>
  <c r="K158" i="23"/>
  <c r="K227" i="22" s="1"/>
  <c r="L158" i="23"/>
  <c r="L227" i="22" s="1"/>
  <c r="M158" i="23"/>
  <c r="M227" i="22" s="1"/>
  <c r="N158" i="23"/>
  <c r="N227" i="22" s="1"/>
  <c r="O158" i="23"/>
  <c r="O227" i="22" s="1"/>
  <c r="A159" i="23"/>
  <c r="A229" i="22" s="1"/>
  <c r="B159" i="23"/>
  <c r="B229" i="22" s="1"/>
  <c r="C159" i="23"/>
  <c r="C229" i="22" s="1"/>
  <c r="D159" i="23"/>
  <c r="D229" i="22" s="1"/>
  <c r="E159" i="23"/>
  <c r="E229" i="22" s="1"/>
  <c r="F159" i="23"/>
  <c r="F229" i="22" s="1"/>
  <c r="G159" i="23"/>
  <c r="G229" i="22" s="1"/>
  <c r="H159" i="23"/>
  <c r="H229" i="22" s="1"/>
  <c r="I159" i="23"/>
  <c r="I229" i="22" s="1"/>
  <c r="J159" i="23"/>
  <c r="J229" i="22" s="1"/>
  <c r="K159" i="23"/>
  <c r="K229" i="22" s="1"/>
  <c r="L159" i="23"/>
  <c r="L229" i="22" s="1"/>
  <c r="M159" i="23"/>
  <c r="M229" i="22" s="1"/>
  <c r="N159" i="23"/>
  <c r="N229" i="22" s="1"/>
  <c r="O159" i="23"/>
  <c r="O229" i="22" s="1"/>
  <c r="A160" i="23"/>
  <c r="A230" i="22" s="1"/>
  <c r="B160" i="23"/>
  <c r="B230" i="22" s="1"/>
  <c r="C160" i="23"/>
  <c r="C230" i="22" s="1"/>
  <c r="D160" i="23"/>
  <c r="D230" i="22" s="1"/>
  <c r="E160" i="23"/>
  <c r="E230" i="22" s="1"/>
  <c r="F160" i="23"/>
  <c r="F230" i="22" s="1"/>
  <c r="G160" i="23"/>
  <c r="G230" i="22" s="1"/>
  <c r="H160" i="23"/>
  <c r="H230" i="22" s="1"/>
  <c r="I160" i="23"/>
  <c r="I230" i="22" s="1"/>
  <c r="J160" i="23"/>
  <c r="J230" i="22" s="1"/>
  <c r="K160" i="23"/>
  <c r="K230" i="22" s="1"/>
  <c r="L160" i="23"/>
  <c r="L230" i="22" s="1"/>
  <c r="M160" i="23"/>
  <c r="M230" i="22" s="1"/>
  <c r="M231" i="22" s="1"/>
  <c r="N79" i="18" s="1"/>
  <c r="N160" i="23"/>
  <c r="N230" i="22" s="1"/>
  <c r="O160" i="23"/>
  <c r="O230" i="22" s="1"/>
  <c r="A161" i="23"/>
  <c r="A232" i="22" s="1"/>
  <c r="B161" i="23"/>
  <c r="B232" i="22" s="1"/>
  <c r="C161" i="23"/>
  <c r="C232" i="22" s="1"/>
  <c r="D161" i="23"/>
  <c r="D232" i="22" s="1"/>
  <c r="E161" i="23"/>
  <c r="E232" i="22" s="1"/>
  <c r="F161" i="23"/>
  <c r="F232" i="22" s="1"/>
  <c r="G161" i="23"/>
  <c r="G232" i="22" s="1"/>
  <c r="H161" i="23"/>
  <c r="H232" i="22" s="1"/>
  <c r="I161" i="23"/>
  <c r="I232" i="22" s="1"/>
  <c r="J161" i="23"/>
  <c r="J232" i="22" s="1"/>
  <c r="K161" i="23"/>
  <c r="K232" i="22" s="1"/>
  <c r="L161" i="23"/>
  <c r="L232" i="22" s="1"/>
  <c r="M161" i="23"/>
  <c r="M232" i="22" s="1"/>
  <c r="N161" i="23"/>
  <c r="N232" i="22" s="1"/>
  <c r="O161" i="23"/>
  <c r="O232" i="22" s="1"/>
  <c r="A162" i="23"/>
  <c r="A233" i="22" s="1"/>
  <c r="B162" i="23"/>
  <c r="B233" i="22" s="1"/>
  <c r="C162" i="23"/>
  <c r="C233" i="22" s="1"/>
  <c r="D162" i="23"/>
  <c r="D233" i="22" s="1"/>
  <c r="E162" i="23"/>
  <c r="E233" i="22" s="1"/>
  <c r="F162" i="23"/>
  <c r="F233" i="22" s="1"/>
  <c r="G162" i="23"/>
  <c r="G233" i="22" s="1"/>
  <c r="H162" i="23"/>
  <c r="H233" i="22" s="1"/>
  <c r="I162" i="23"/>
  <c r="I233" i="22" s="1"/>
  <c r="J162" i="23"/>
  <c r="J233" i="22" s="1"/>
  <c r="K162" i="23"/>
  <c r="K233" i="22" s="1"/>
  <c r="L162" i="23"/>
  <c r="L233" i="22" s="1"/>
  <c r="M162" i="23"/>
  <c r="M233" i="22" s="1"/>
  <c r="N162" i="23"/>
  <c r="N233" i="22" s="1"/>
  <c r="N234" i="22" s="1"/>
  <c r="O80" i="18" s="1"/>
  <c r="O162" i="23"/>
  <c r="O233" i="22" s="1"/>
  <c r="A163" i="23"/>
  <c r="A235" i="22" s="1"/>
  <c r="B163" i="23"/>
  <c r="B235" i="22" s="1"/>
  <c r="C163" i="23"/>
  <c r="C235" i="22" s="1"/>
  <c r="D163" i="23"/>
  <c r="D235" i="22" s="1"/>
  <c r="E163" i="23"/>
  <c r="E235" i="22" s="1"/>
  <c r="F163" i="23"/>
  <c r="F235" i="22" s="1"/>
  <c r="G163" i="23"/>
  <c r="G235" i="22" s="1"/>
  <c r="H163" i="23"/>
  <c r="H235" i="22" s="1"/>
  <c r="I163" i="23"/>
  <c r="I235" i="22" s="1"/>
  <c r="J163" i="23"/>
  <c r="J235" i="22" s="1"/>
  <c r="K163" i="23"/>
  <c r="K235" i="22" s="1"/>
  <c r="L163" i="23"/>
  <c r="L235" i="22" s="1"/>
  <c r="M163" i="23"/>
  <c r="M235" i="22" s="1"/>
  <c r="N163" i="23"/>
  <c r="N235" i="22" s="1"/>
  <c r="O163" i="23"/>
  <c r="O235" i="22" s="1"/>
  <c r="A164" i="23"/>
  <c r="A236" i="22" s="1"/>
  <c r="B164" i="23"/>
  <c r="B236" i="22" s="1"/>
  <c r="C164" i="23"/>
  <c r="C236" i="22" s="1"/>
  <c r="D164" i="23"/>
  <c r="D236" i="22" s="1"/>
  <c r="E164" i="23"/>
  <c r="E236" i="22" s="1"/>
  <c r="F164" i="23"/>
  <c r="F236" i="22" s="1"/>
  <c r="G164" i="23"/>
  <c r="G236" i="22" s="1"/>
  <c r="H164" i="23"/>
  <c r="H236" i="22" s="1"/>
  <c r="I164" i="23"/>
  <c r="I236" i="22" s="1"/>
  <c r="J164" i="23"/>
  <c r="J236" i="22" s="1"/>
  <c r="J237" i="22" s="1"/>
  <c r="K81" i="18" s="1"/>
  <c r="K164" i="23"/>
  <c r="K236" i="22" s="1"/>
  <c r="L164" i="23"/>
  <c r="L236" i="22" s="1"/>
  <c r="M164" i="23"/>
  <c r="M236" i="22" s="1"/>
  <c r="N164" i="23"/>
  <c r="N236" i="22" s="1"/>
  <c r="O164" i="23"/>
  <c r="O236" i="22" s="1"/>
  <c r="A165" i="23"/>
  <c r="A238" i="22" s="1"/>
  <c r="B165" i="23"/>
  <c r="B238" i="22" s="1"/>
  <c r="C165" i="23"/>
  <c r="C238" i="22" s="1"/>
  <c r="C240" i="22" s="1"/>
  <c r="D82" i="18" s="1"/>
  <c r="D165" i="23"/>
  <c r="D238" i="22" s="1"/>
  <c r="E165" i="23"/>
  <c r="E238" i="22" s="1"/>
  <c r="F165" i="23"/>
  <c r="F238" i="22" s="1"/>
  <c r="G165" i="23"/>
  <c r="G238" i="22" s="1"/>
  <c r="H165" i="23"/>
  <c r="H238" i="22" s="1"/>
  <c r="I165" i="23"/>
  <c r="I238" i="22" s="1"/>
  <c r="J165" i="23"/>
  <c r="J238" i="22" s="1"/>
  <c r="K165" i="23"/>
  <c r="K238" i="22" s="1"/>
  <c r="L165" i="23"/>
  <c r="L238" i="22" s="1"/>
  <c r="M165" i="23"/>
  <c r="M238" i="22" s="1"/>
  <c r="N165" i="23"/>
  <c r="N238" i="22" s="1"/>
  <c r="O165" i="23"/>
  <c r="O238" i="22" s="1"/>
  <c r="A166" i="23"/>
  <c r="A239" i="22" s="1"/>
  <c r="B166" i="23"/>
  <c r="B239" i="22" s="1"/>
  <c r="C166" i="23"/>
  <c r="C239" i="22" s="1"/>
  <c r="D166" i="23"/>
  <c r="D239" i="22" s="1"/>
  <c r="E166" i="23"/>
  <c r="E239" i="22" s="1"/>
  <c r="F166" i="23"/>
  <c r="F239" i="22" s="1"/>
  <c r="G166" i="23"/>
  <c r="G239" i="22" s="1"/>
  <c r="H166" i="23"/>
  <c r="H239" i="22" s="1"/>
  <c r="I166" i="23"/>
  <c r="I239" i="22" s="1"/>
  <c r="J166" i="23"/>
  <c r="J239" i="22" s="1"/>
  <c r="K166" i="23"/>
  <c r="K239" i="22" s="1"/>
  <c r="L166" i="23"/>
  <c r="L239" i="22" s="1"/>
  <c r="M166" i="23"/>
  <c r="M239" i="22" s="1"/>
  <c r="N166" i="23"/>
  <c r="N239" i="22" s="1"/>
  <c r="O166" i="23"/>
  <c r="O239" i="22" s="1"/>
  <c r="A167" i="23"/>
  <c r="A241" i="22" s="1"/>
  <c r="B167" i="23"/>
  <c r="B241" i="22" s="1"/>
  <c r="C167" i="23"/>
  <c r="C241" i="22" s="1"/>
  <c r="D167" i="23"/>
  <c r="D241" i="22" s="1"/>
  <c r="E167" i="23"/>
  <c r="E241" i="22" s="1"/>
  <c r="F167" i="23"/>
  <c r="F241" i="22" s="1"/>
  <c r="G167" i="23"/>
  <c r="G241" i="22" s="1"/>
  <c r="H167" i="23"/>
  <c r="H241" i="22" s="1"/>
  <c r="I167" i="23"/>
  <c r="I241" i="22" s="1"/>
  <c r="J167" i="23"/>
  <c r="J241" i="22" s="1"/>
  <c r="K167" i="23"/>
  <c r="K241" i="22" s="1"/>
  <c r="L167" i="23"/>
  <c r="L241" i="22" s="1"/>
  <c r="M167" i="23"/>
  <c r="M241" i="22" s="1"/>
  <c r="N167" i="23"/>
  <c r="N241" i="22" s="1"/>
  <c r="O167" i="23"/>
  <c r="O241" i="22" s="1"/>
  <c r="A168" i="23"/>
  <c r="A242" i="22" s="1"/>
  <c r="B168" i="23"/>
  <c r="B242" i="22" s="1"/>
  <c r="C168" i="23"/>
  <c r="C242" i="22" s="1"/>
  <c r="D168" i="23"/>
  <c r="D242" i="22" s="1"/>
  <c r="E168" i="23"/>
  <c r="E242" i="22" s="1"/>
  <c r="F168" i="23"/>
  <c r="F242" i="22" s="1"/>
  <c r="G168" i="23"/>
  <c r="G242" i="22" s="1"/>
  <c r="H168" i="23"/>
  <c r="H242" i="22" s="1"/>
  <c r="I168" i="23"/>
  <c r="I242" i="22" s="1"/>
  <c r="J168" i="23"/>
  <c r="J242" i="22" s="1"/>
  <c r="K168" i="23"/>
  <c r="K242" i="22" s="1"/>
  <c r="L168" i="23"/>
  <c r="L242" i="22" s="1"/>
  <c r="M168" i="23"/>
  <c r="M242" i="22" s="1"/>
  <c r="N168" i="23"/>
  <c r="N242" i="22" s="1"/>
  <c r="O168" i="23"/>
  <c r="O242" i="22" s="1"/>
  <c r="O75" i="23"/>
  <c r="O103" i="22" s="1"/>
  <c r="N75" i="23"/>
  <c r="N103" i="22" s="1"/>
  <c r="M75" i="23"/>
  <c r="M103" i="22" s="1"/>
  <c r="L75" i="23"/>
  <c r="L103" i="22" s="1"/>
  <c r="K75" i="23"/>
  <c r="K103" i="22" s="1"/>
  <c r="J75" i="23"/>
  <c r="J103" i="22" s="1"/>
  <c r="I75" i="23"/>
  <c r="I103" i="22" s="1"/>
  <c r="H75" i="23"/>
  <c r="H103" i="22" s="1"/>
  <c r="G75" i="23"/>
  <c r="G103" i="22" s="1"/>
  <c r="F75" i="23"/>
  <c r="F103" i="22" s="1"/>
  <c r="E75" i="23"/>
  <c r="E103" i="22" s="1"/>
  <c r="E105" i="22" s="1"/>
  <c r="F34" i="18" s="1"/>
  <c r="D75" i="23"/>
  <c r="D103" i="22" s="1"/>
  <c r="C75" i="23"/>
  <c r="C103" i="22" s="1"/>
  <c r="B75" i="23"/>
  <c r="B103" i="22" s="1"/>
  <c r="A75" i="23"/>
  <c r="A103" i="22" s="1"/>
  <c r="A8" i="25"/>
  <c r="A7" i="24" s="1"/>
  <c r="B8" i="25"/>
  <c r="B7" i="24" s="1"/>
  <c r="C8" i="25"/>
  <c r="C7" i="24" s="1"/>
  <c r="D8" i="25"/>
  <c r="D7" i="24" s="1"/>
  <c r="E8" i="25"/>
  <c r="E7" i="24" s="1"/>
  <c r="F8" i="25"/>
  <c r="F7" i="24" s="1"/>
  <c r="G8" i="25"/>
  <c r="G7" i="24" s="1"/>
  <c r="I8" i="25"/>
  <c r="I7" i="24" s="1"/>
  <c r="J8" i="25"/>
  <c r="J7" i="24" s="1"/>
  <c r="K8" i="25"/>
  <c r="K7" i="24" s="1"/>
  <c r="L8" i="25"/>
  <c r="L7" i="24" s="1"/>
  <c r="M8" i="25"/>
  <c r="M7" i="24" s="1"/>
  <c r="W8" i="25"/>
  <c r="A7" i="25"/>
  <c r="A5" i="24" s="1"/>
  <c r="B7" i="25"/>
  <c r="B5" i="24" s="1"/>
  <c r="C7" i="25"/>
  <c r="C5" i="24" s="1"/>
  <c r="D7" i="25"/>
  <c r="E7" i="25"/>
  <c r="E5" i="24" s="1"/>
  <c r="F7" i="25"/>
  <c r="G7" i="25"/>
  <c r="G5" i="24" s="1"/>
  <c r="I7" i="25"/>
  <c r="I5" i="24" s="1"/>
  <c r="J7" i="25"/>
  <c r="J5" i="24" s="1"/>
  <c r="K7" i="25"/>
  <c r="K5" i="24" s="1"/>
  <c r="L7" i="25"/>
  <c r="M7" i="25"/>
  <c r="M5" i="24" s="1"/>
  <c r="W7" i="25"/>
  <c r="A6" i="25"/>
  <c r="A4" i="24" s="1"/>
  <c r="B6" i="25"/>
  <c r="B4" i="24" s="1"/>
  <c r="C6" i="25"/>
  <c r="C4" i="24" s="1"/>
  <c r="D6" i="25"/>
  <c r="D4" i="24" s="1"/>
  <c r="E6" i="25"/>
  <c r="E4" i="24" s="1"/>
  <c r="E6" i="24" s="1"/>
  <c r="F4" i="19" s="1"/>
  <c r="F6" i="25"/>
  <c r="F4" i="24" s="1"/>
  <c r="G6" i="25"/>
  <c r="G4" i="24" s="1"/>
  <c r="G6" i="24" s="1"/>
  <c r="H4" i="19" s="1"/>
  <c r="I6" i="25"/>
  <c r="I4" i="24" s="1"/>
  <c r="J6" i="25"/>
  <c r="J4" i="24" s="1"/>
  <c r="K6" i="25"/>
  <c r="K4" i="24" s="1"/>
  <c r="L6" i="25"/>
  <c r="L4" i="24" s="1"/>
  <c r="M6" i="25"/>
  <c r="M4" i="24" s="1"/>
  <c r="W6" i="25"/>
  <c r="A14" i="25"/>
  <c r="A16" i="24" s="1"/>
  <c r="B14" i="25"/>
  <c r="B16" i="24" s="1"/>
  <c r="C14" i="25"/>
  <c r="C16" i="24" s="1"/>
  <c r="D14" i="25"/>
  <c r="D16" i="24" s="1"/>
  <c r="E14" i="25"/>
  <c r="E16" i="24" s="1"/>
  <c r="F14" i="25"/>
  <c r="F16" i="24" s="1"/>
  <c r="G14" i="25"/>
  <c r="G16" i="24" s="1"/>
  <c r="I14" i="25"/>
  <c r="I16" i="24" s="1"/>
  <c r="J14" i="25"/>
  <c r="J16" i="24" s="1"/>
  <c r="K14" i="25"/>
  <c r="K16" i="24" s="1"/>
  <c r="L14" i="25"/>
  <c r="L16" i="24" s="1"/>
  <c r="M14" i="25"/>
  <c r="M16" i="24" s="1"/>
  <c r="W14" i="25"/>
  <c r="A13" i="25"/>
  <c r="A14" i="24" s="1"/>
  <c r="B13" i="25"/>
  <c r="B14" i="24" s="1"/>
  <c r="C13" i="25"/>
  <c r="C14" i="24" s="1"/>
  <c r="D13" i="25"/>
  <c r="D14" i="24" s="1"/>
  <c r="E13" i="25"/>
  <c r="E14" i="24" s="1"/>
  <c r="F13" i="25"/>
  <c r="F14" i="24" s="1"/>
  <c r="G13" i="25"/>
  <c r="G14" i="24" s="1"/>
  <c r="I13" i="25"/>
  <c r="I14" i="24" s="1"/>
  <c r="J13" i="25"/>
  <c r="J14" i="24" s="1"/>
  <c r="K13" i="25"/>
  <c r="K14" i="24" s="1"/>
  <c r="L13" i="25"/>
  <c r="L14" i="24" s="1"/>
  <c r="M13" i="25"/>
  <c r="M14" i="24" s="1"/>
  <c r="W13" i="25"/>
  <c r="A12" i="25"/>
  <c r="A13" i="24" s="1"/>
  <c r="B12" i="25"/>
  <c r="B13" i="24" s="1"/>
  <c r="C12" i="25"/>
  <c r="D12" i="25"/>
  <c r="D13" i="24" s="1"/>
  <c r="E12" i="25"/>
  <c r="F12" i="25"/>
  <c r="F13" i="24" s="1"/>
  <c r="G12" i="25"/>
  <c r="I12" i="25"/>
  <c r="I13" i="24" s="1"/>
  <c r="J12" i="25"/>
  <c r="J13" i="24" s="1"/>
  <c r="K12" i="25"/>
  <c r="K13" i="24" s="1"/>
  <c r="L12" i="25"/>
  <c r="L13" i="24" s="1"/>
  <c r="M12" i="25"/>
  <c r="M13" i="24" s="1"/>
  <c r="W12" i="25"/>
  <c r="A11" i="25"/>
  <c r="A11" i="24" s="1"/>
  <c r="B11" i="25"/>
  <c r="B11" i="24" s="1"/>
  <c r="C11" i="25"/>
  <c r="C11" i="24" s="1"/>
  <c r="D11" i="25"/>
  <c r="D11" i="24" s="1"/>
  <c r="E11" i="25"/>
  <c r="E11" i="24" s="1"/>
  <c r="F11" i="25"/>
  <c r="F11" i="24" s="1"/>
  <c r="G11" i="25"/>
  <c r="G11" i="24" s="1"/>
  <c r="I11" i="25"/>
  <c r="I11" i="24" s="1"/>
  <c r="J11" i="25"/>
  <c r="J11" i="24" s="1"/>
  <c r="K11" i="25"/>
  <c r="K11" i="24" s="1"/>
  <c r="L11" i="25"/>
  <c r="L11" i="24" s="1"/>
  <c r="L5" i="24"/>
  <c r="M11" i="25"/>
  <c r="M11" i="24" s="1"/>
  <c r="W11" i="25"/>
  <c r="A53" i="25"/>
  <c r="A74" i="24" s="1"/>
  <c r="B53" i="25"/>
  <c r="B74" i="24" s="1"/>
  <c r="C53" i="25"/>
  <c r="C74" i="24" s="1"/>
  <c r="D53" i="25"/>
  <c r="D74" i="24" s="1"/>
  <c r="E53" i="25"/>
  <c r="E74" i="24" s="1"/>
  <c r="F53" i="25"/>
  <c r="F74" i="24" s="1"/>
  <c r="G53" i="25"/>
  <c r="G74" i="24" s="1"/>
  <c r="H53" i="25"/>
  <c r="H74" i="24" s="1"/>
  <c r="I53" i="25"/>
  <c r="I74" i="24" s="1"/>
  <c r="J53" i="25"/>
  <c r="J74" i="24" s="1"/>
  <c r="K53" i="25"/>
  <c r="K74" i="24" s="1"/>
  <c r="L53" i="25"/>
  <c r="L74" i="24" s="1"/>
  <c r="M53" i="25"/>
  <c r="M74" i="24" s="1"/>
  <c r="N53" i="25"/>
  <c r="N74" i="24" s="1"/>
  <c r="O53" i="25"/>
  <c r="O74" i="24" s="1"/>
  <c r="W53" i="25"/>
  <c r="A49" i="25"/>
  <c r="A68" i="24" s="1"/>
  <c r="B49" i="25"/>
  <c r="B68" i="24" s="1"/>
  <c r="C49" i="25"/>
  <c r="C68" i="24" s="1"/>
  <c r="D49" i="25"/>
  <c r="D68" i="24" s="1"/>
  <c r="E49" i="25"/>
  <c r="E68" i="24" s="1"/>
  <c r="F49" i="25"/>
  <c r="F68" i="24" s="1"/>
  <c r="G49" i="25"/>
  <c r="G68" i="24" s="1"/>
  <c r="H49" i="25"/>
  <c r="H68" i="24" s="1"/>
  <c r="I49" i="25"/>
  <c r="I68" i="24" s="1"/>
  <c r="J49" i="25"/>
  <c r="J68" i="24" s="1"/>
  <c r="K49" i="25"/>
  <c r="K68" i="24" s="1"/>
  <c r="L49" i="25"/>
  <c r="L68" i="24" s="1"/>
  <c r="M49" i="25"/>
  <c r="M68" i="24" s="1"/>
  <c r="N49" i="25"/>
  <c r="N68" i="24" s="1"/>
  <c r="O49" i="25"/>
  <c r="O68" i="24" s="1"/>
  <c r="W49" i="25"/>
  <c r="A50" i="25"/>
  <c r="A70" i="24" s="1"/>
  <c r="B50" i="25"/>
  <c r="B70" i="24" s="1"/>
  <c r="C50" i="25"/>
  <c r="C70" i="24" s="1"/>
  <c r="D50" i="25"/>
  <c r="D70" i="24" s="1"/>
  <c r="E50" i="25"/>
  <c r="E70" i="24" s="1"/>
  <c r="F50" i="25"/>
  <c r="F70" i="24" s="1"/>
  <c r="G50" i="25"/>
  <c r="G70" i="24" s="1"/>
  <c r="H50" i="25"/>
  <c r="H70" i="24" s="1"/>
  <c r="I50" i="25"/>
  <c r="I70" i="24" s="1"/>
  <c r="J50" i="25"/>
  <c r="J70" i="24" s="1"/>
  <c r="K50" i="25"/>
  <c r="K70" i="24" s="1"/>
  <c r="L50" i="25"/>
  <c r="L70" i="24" s="1"/>
  <c r="M50" i="25"/>
  <c r="M70" i="24" s="1"/>
  <c r="N50" i="25"/>
  <c r="N70" i="24" s="1"/>
  <c r="O50" i="25"/>
  <c r="O70" i="24" s="1"/>
  <c r="W50" i="25"/>
  <c r="A51" i="25"/>
  <c r="A71" i="24" s="1"/>
  <c r="B51" i="25"/>
  <c r="B71" i="24" s="1"/>
  <c r="C51" i="25"/>
  <c r="C71" i="24" s="1"/>
  <c r="D51" i="25"/>
  <c r="D71" i="24" s="1"/>
  <c r="E51" i="25"/>
  <c r="E71" i="24" s="1"/>
  <c r="F51" i="25"/>
  <c r="G51" i="25"/>
  <c r="G71" i="24" s="1"/>
  <c r="H51" i="25"/>
  <c r="H71" i="24" s="1"/>
  <c r="I51" i="25"/>
  <c r="I71" i="24" s="1"/>
  <c r="J51" i="25"/>
  <c r="J71" i="24" s="1"/>
  <c r="K51" i="25"/>
  <c r="K71" i="24" s="1"/>
  <c r="L51" i="25"/>
  <c r="L71" i="24" s="1"/>
  <c r="M51" i="25"/>
  <c r="M71" i="24" s="1"/>
  <c r="N51" i="25"/>
  <c r="N71" i="24" s="1"/>
  <c r="O51" i="25"/>
  <c r="O71" i="24" s="1"/>
  <c r="W51" i="25"/>
  <c r="A52" i="25"/>
  <c r="A73" i="24" s="1"/>
  <c r="B52" i="25"/>
  <c r="B73" i="24" s="1"/>
  <c r="C52" i="25"/>
  <c r="C73" i="24" s="1"/>
  <c r="C75" i="24" s="1"/>
  <c r="D27" i="19" s="1"/>
  <c r="D52" i="25"/>
  <c r="D73" i="24" s="1"/>
  <c r="D75" i="24" s="1"/>
  <c r="E27" i="19" s="1"/>
  <c r="E52" i="25"/>
  <c r="E73" i="24" s="1"/>
  <c r="E75" i="24" s="1"/>
  <c r="F27" i="19" s="1"/>
  <c r="F52" i="25"/>
  <c r="F73" i="24" s="1"/>
  <c r="F71" i="24"/>
  <c r="G52" i="25"/>
  <c r="G73" i="24" s="1"/>
  <c r="H52" i="25"/>
  <c r="H73" i="24" s="1"/>
  <c r="I52" i="25"/>
  <c r="I73" i="24" s="1"/>
  <c r="J52" i="25"/>
  <c r="J73" i="24" s="1"/>
  <c r="K52" i="25"/>
  <c r="K73" i="24" s="1"/>
  <c r="K75" i="24" s="1"/>
  <c r="L27" i="19" s="1"/>
  <c r="L52" i="25"/>
  <c r="L73" i="24" s="1"/>
  <c r="M52" i="25"/>
  <c r="M73" i="24" s="1"/>
  <c r="N52" i="25"/>
  <c r="N73" i="24" s="1"/>
  <c r="N75" i="24" s="1"/>
  <c r="O27" i="19" s="1"/>
  <c r="O52" i="25"/>
  <c r="O73" i="24" s="1"/>
  <c r="O75" i="24" s="1"/>
  <c r="P27" i="19" s="1"/>
  <c r="W52" i="25"/>
  <c r="A17" i="25"/>
  <c r="A20" i="24" s="1"/>
  <c r="B17" i="25"/>
  <c r="B20" i="24" s="1"/>
  <c r="C17" i="25"/>
  <c r="C20" i="24" s="1"/>
  <c r="D17" i="25"/>
  <c r="D20" i="24" s="1"/>
  <c r="E17" i="25"/>
  <c r="E20" i="24" s="1"/>
  <c r="F17" i="25"/>
  <c r="F20" i="24" s="1"/>
  <c r="G17" i="25"/>
  <c r="G20" i="24" s="1"/>
  <c r="I17" i="25"/>
  <c r="I20" i="24" s="1"/>
  <c r="J17" i="25"/>
  <c r="J20" i="24" s="1"/>
  <c r="K17" i="25"/>
  <c r="K20" i="24" s="1"/>
  <c r="L17" i="25"/>
  <c r="L20" i="24" s="1"/>
  <c r="M17" i="25"/>
  <c r="M20" i="24" s="1"/>
  <c r="W17" i="25"/>
  <c r="A18" i="25"/>
  <c r="A22" i="24" s="1"/>
  <c r="B18" i="25"/>
  <c r="B22" i="24" s="1"/>
  <c r="C18" i="25"/>
  <c r="C22" i="24" s="1"/>
  <c r="D18" i="25"/>
  <c r="D22" i="24" s="1"/>
  <c r="E18" i="25"/>
  <c r="E22" i="24" s="1"/>
  <c r="F18" i="25"/>
  <c r="F22" i="24" s="1"/>
  <c r="G18" i="25"/>
  <c r="G22" i="24" s="1"/>
  <c r="I18" i="25"/>
  <c r="I22" i="24" s="1"/>
  <c r="J18" i="25"/>
  <c r="J22" i="24" s="1"/>
  <c r="K18" i="25"/>
  <c r="K22" i="24" s="1"/>
  <c r="L18" i="25"/>
  <c r="L22" i="24" s="1"/>
  <c r="M18" i="25"/>
  <c r="M22" i="24" s="1"/>
  <c r="W18" i="25"/>
  <c r="A15" i="25"/>
  <c r="A17" i="24" s="1"/>
  <c r="B15" i="25"/>
  <c r="B17" i="24" s="1"/>
  <c r="C15" i="25"/>
  <c r="C17" i="24" s="1"/>
  <c r="D15" i="25"/>
  <c r="D17" i="24" s="1"/>
  <c r="E15" i="25"/>
  <c r="E17" i="24" s="1"/>
  <c r="F15" i="25"/>
  <c r="F17" i="24" s="1"/>
  <c r="G15" i="25"/>
  <c r="G17" i="24" s="1"/>
  <c r="I15" i="25"/>
  <c r="I17" i="24" s="1"/>
  <c r="J15" i="25"/>
  <c r="J17" i="24" s="1"/>
  <c r="K15" i="25"/>
  <c r="K17" i="24" s="1"/>
  <c r="L15" i="25"/>
  <c r="M15" i="25"/>
  <c r="M17" i="24" s="1"/>
  <c r="W15" i="25"/>
  <c r="A16" i="25"/>
  <c r="A19" i="24" s="1"/>
  <c r="B16" i="25"/>
  <c r="B19" i="24" s="1"/>
  <c r="C16" i="25"/>
  <c r="C19" i="24" s="1"/>
  <c r="D16" i="25"/>
  <c r="D19" i="24" s="1"/>
  <c r="E16" i="25"/>
  <c r="E19" i="24" s="1"/>
  <c r="F16" i="25"/>
  <c r="F19" i="24" s="1"/>
  <c r="G16" i="25"/>
  <c r="G19" i="24" s="1"/>
  <c r="G21" i="24" s="1"/>
  <c r="H19" i="19" s="1"/>
  <c r="I16" i="25"/>
  <c r="I19" i="24" s="1"/>
  <c r="I21" i="24" s="1"/>
  <c r="J19" i="19" s="1"/>
  <c r="J16" i="25"/>
  <c r="J19" i="24" s="1"/>
  <c r="J21" i="24" s="1"/>
  <c r="K19" i="19" s="1"/>
  <c r="K16" i="25"/>
  <c r="K19" i="24" s="1"/>
  <c r="L16" i="25"/>
  <c r="L19" i="24" s="1"/>
  <c r="L21" i="24" s="1"/>
  <c r="M19" i="19" s="1"/>
  <c r="L17" i="24"/>
  <c r="M16" i="25"/>
  <c r="M19" i="24" s="1"/>
  <c r="W16" i="25"/>
  <c r="A54" i="25"/>
  <c r="A76" i="24" s="1"/>
  <c r="B54" i="25"/>
  <c r="B76" i="24" s="1"/>
  <c r="C54" i="25"/>
  <c r="C76" i="24" s="1"/>
  <c r="D54" i="25"/>
  <c r="D76" i="24" s="1"/>
  <c r="E54" i="25"/>
  <c r="E76" i="24" s="1"/>
  <c r="F54" i="25"/>
  <c r="F76" i="24" s="1"/>
  <c r="G54" i="25"/>
  <c r="G76" i="24" s="1"/>
  <c r="H54" i="25"/>
  <c r="H76" i="24" s="1"/>
  <c r="I54" i="25"/>
  <c r="I76" i="24" s="1"/>
  <c r="J54" i="25"/>
  <c r="J76" i="24" s="1"/>
  <c r="K54" i="25"/>
  <c r="K76" i="24" s="1"/>
  <c r="L54" i="25"/>
  <c r="L76" i="24" s="1"/>
  <c r="M54" i="25"/>
  <c r="M76" i="24" s="1"/>
  <c r="N54" i="25"/>
  <c r="N76" i="24" s="1"/>
  <c r="O54" i="25"/>
  <c r="O76" i="24" s="1"/>
  <c r="W54" i="25"/>
  <c r="A59" i="25"/>
  <c r="A83" i="24" s="1"/>
  <c r="B59" i="25"/>
  <c r="B83" i="24" s="1"/>
  <c r="C59" i="25"/>
  <c r="C83" i="24" s="1"/>
  <c r="D59" i="25"/>
  <c r="D83" i="24" s="1"/>
  <c r="E59" i="25"/>
  <c r="E83" i="24" s="1"/>
  <c r="F59" i="25"/>
  <c r="F83" i="24" s="1"/>
  <c r="G59" i="25"/>
  <c r="G83" i="24" s="1"/>
  <c r="H59" i="25"/>
  <c r="H83" i="24" s="1"/>
  <c r="I59" i="25"/>
  <c r="I83" i="24" s="1"/>
  <c r="J59" i="25"/>
  <c r="J83" i="24" s="1"/>
  <c r="K59" i="25"/>
  <c r="K83" i="24" s="1"/>
  <c r="L59" i="25"/>
  <c r="L83" i="24" s="1"/>
  <c r="M59" i="25"/>
  <c r="M83" i="24" s="1"/>
  <c r="N59" i="25"/>
  <c r="N83" i="24" s="1"/>
  <c r="O59" i="25"/>
  <c r="O83" i="24" s="1"/>
  <c r="W59" i="25"/>
  <c r="A60" i="25"/>
  <c r="A85" i="24" s="1"/>
  <c r="B60" i="25"/>
  <c r="B85" i="24" s="1"/>
  <c r="C60" i="25"/>
  <c r="C85" i="24" s="1"/>
  <c r="D60" i="25"/>
  <c r="D85" i="24" s="1"/>
  <c r="E60" i="25"/>
  <c r="E85" i="24" s="1"/>
  <c r="F60" i="25"/>
  <c r="F85" i="24" s="1"/>
  <c r="G60" i="25"/>
  <c r="G85" i="24" s="1"/>
  <c r="H60" i="25"/>
  <c r="H85" i="24" s="1"/>
  <c r="I60" i="25"/>
  <c r="I85" i="24" s="1"/>
  <c r="J60" i="25"/>
  <c r="J85" i="24" s="1"/>
  <c r="K60" i="25"/>
  <c r="K85" i="24" s="1"/>
  <c r="L60" i="25"/>
  <c r="L85" i="24" s="1"/>
  <c r="M60" i="25"/>
  <c r="M85" i="24" s="1"/>
  <c r="N60" i="25"/>
  <c r="N85" i="24" s="1"/>
  <c r="O60" i="25"/>
  <c r="O85" i="24" s="1"/>
  <c r="W60" i="25"/>
  <c r="A45" i="25"/>
  <c r="A62" i="24" s="1"/>
  <c r="B45" i="25"/>
  <c r="B62" i="24" s="1"/>
  <c r="C45" i="25"/>
  <c r="C62" i="24" s="1"/>
  <c r="D45" i="25"/>
  <c r="D62" i="24" s="1"/>
  <c r="E45" i="25"/>
  <c r="E62" i="24" s="1"/>
  <c r="F45" i="25"/>
  <c r="F62" i="24" s="1"/>
  <c r="G45" i="25"/>
  <c r="G62" i="24" s="1"/>
  <c r="H45" i="25"/>
  <c r="H62" i="24" s="1"/>
  <c r="I45" i="25"/>
  <c r="I62" i="24" s="1"/>
  <c r="J45" i="25"/>
  <c r="J62" i="24" s="1"/>
  <c r="K45" i="25"/>
  <c r="K62" i="24" s="1"/>
  <c r="L45" i="25"/>
  <c r="L62" i="24" s="1"/>
  <c r="M45" i="25"/>
  <c r="M62" i="24" s="1"/>
  <c r="N45" i="25"/>
  <c r="N62" i="24" s="1"/>
  <c r="O45" i="25"/>
  <c r="O62" i="24" s="1"/>
  <c r="W45" i="25"/>
  <c r="A47" i="25"/>
  <c r="A65" i="24" s="1"/>
  <c r="B47" i="25"/>
  <c r="B65" i="24" s="1"/>
  <c r="C47" i="25"/>
  <c r="C65" i="24" s="1"/>
  <c r="D47" i="25"/>
  <c r="D65" i="24" s="1"/>
  <c r="E47" i="25"/>
  <c r="E65" i="24" s="1"/>
  <c r="F47" i="25"/>
  <c r="F65" i="24" s="1"/>
  <c r="G47" i="25"/>
  <c r="G65" i="24" s="1"/>
  <c r="H47" i="25"/>
  <c r="H65" i="24" s="1"/>
  <c r="I47" i="25"/>
  <c r="I65" i="24" s="1"/>
  <c r="J47" i="25"/>
  <c r="J65" i="24" s="1"/>
  <c r="K47" i="25"/>
  <c r="K65" i="24" s="1"/>
  <c r="L47" i="25"/>
  <c r="L65" i="24" s="1"/>
  <c r="M47" i="25"/>
  <c r="M65" i="24" s="1"/>
  <c r="N47" i="25"/>
  <c r="O47" i="25"/>
  <c r="O65" i="24" s="1"/>
  <c r="W47" i="25"/>
  <c r="A48" i="25"/>
  <c r="A67" i="24" s="1"/>
  <c r="B48" i="25"/>
  <c r="B67" i="24" s="1"/>
  <c r="C48" i="25"/>
  <c r="C67" i="24" s="1"/>
  <c r="C69" i="24" s="1"/>
  <c r="D26" i="19" s="1"/>
  <c r="D48" i="25"/>
  <c r="D67" i="24" s="1"/>
  <c r="E48" i="25"/>
  <c r="E67" i="24" s="1"/>
  <c r="F48" i="25"/>
  <c r="F67" i="24" s="1"/>
  <c r="G48" i="25"/>
  <c r="G67" i="24" s="1"/>
  <c r="G69" i="24" s="1"/>
  <c r="H26" i="19" s="1"/>
  <c r="H48" i="25"/>
  <c r="H67" i="24" s="1"/>
  <c r="I48" i="25"/>
  <c r="I67" i="24" s="1"/>
  <c r="J48" i="25"/>
  <c r="J67" i="24" s="1"/>
  <c r="K48" i="25"/>
  <c r="K67" i="24" s="1"/>
  <c r="K69" i="24" s="1"/>
  <c r="L26" i="19" s="1"/>
  <c r="L48" i="25"/>
  <c r="L67" i="24" s="1"/>
  <c r="L69" i="24" s="1"/>
  <c r="M26" i="19" s="1"/>
  <c r="M48" i="25"/>
  <c r="M67" i="24" s="1"/>
  <c r="N48" i="25"/>
  <c r="N67" i="24" s="1"/>
  <c r="N65" i="24"/>
  <c r="O48" i="25"/>
  <c r="O67" i="24" s="1"/>
  <c r="W48" i="25"/>
  <c r="A46" i="25"/>
  <c r="A64" i="24" s="1"/>
  <c r="B46" i="25"/>
  <c r="B64" i="24" s="1"/>
  <c r="C46" i="25"/>
  <c r="C64" i="24" s="1"/>
  <c r="D46" i="25"/>
  <c r="D64" i="24" s="1"/>
  <c r="E46" i="25"/>
  <c r="E64" i="24" s="1"/>
  <c r="F46" i="25"/>
  <c r="F64" i="24" s="1"/>
  <c r="G46" i="25"/>
  <c r="G64" i="24" s="1"/>
  <c r="G66" i="24" s="1"/>
  <c r="H22" i="19" s="1"/>
  <c r="H46" i="25"/>
  <c r="H64" i="24" s="1"/>
  <c r="I46" i="25"/>
  <c r="I64" i="24" s="1"/>
  <c r="I66" i="24" s="1"/>
  <c r="J22" i="19" s="1"/>
  <c r="J46" i="25"/>
  <c r="J64" i="24" s="1"/>
  <c r="K46" i="25"/>
  <c r="K64" i="24" s="1"/>
  <c r="L46" i="25"/>
  <c r="L64" i="24" s="1"/>
  <c r="M46" i="25"/>
  <c r="M64" i="24" s="1"/>
  <c r="M66" i="24" s="1"/>
  <c r="N22" i="19" s="1"/>
  <c r="N46" i="25"/>
  <c r="N64" i="24" s="1"/>
  <c r="N66" i="24" s="1"/>
  <c r="O22" i="19" s="1"/>
  <c r="O46" i="25"/>
  <c r="O64" i="24" s="1"/>
  <c r="W46" i="25"/>
  <c r="A55" i="25"/>
  <c r="A77" i="24" s="1"/>
  <c r="B55" i="25"/>
  <c r="B77" i="24" s="1"/>
  <c r="C55" i="25"/>
  <c r="C77" i="24" s="1"/>
  <c r="D55" i="25"/>
  <c r="D77" i="24" s="1"/>
  <c r="E55" i="25"/>
  <c r="E77" i="24" s="1"/>
  <c r="F55" i="25"/>
  <c r="F77" i="24" s="1"/>
  <c r="G55" i="25"/>
  <c r="G77" i="24" s="1"/>
  <c r="H55" i="25"/>
  <c r="H77" i="24" s="1"/>
  <c r="I55" i="25"/>
  <c r="I77" i="24" s="1"/>
  <c r="J55" i="25"/>
  <c r="J77" i="24" s="1"/>
  <c r="K55" i="25"/>
  <c r="K77" i="24" s="1"/>
  <c r="L55" i="25"/>
  <c r="L77" i="24" s="1"/>
  <c r="M55" i="25"/>
  <c r="M77" i="24" s="1"/>
  <c r="N55" i="25"/>
  <c r="O55" i="25"/>
  <c r="O77" i="24" s="1"/>
  <c r="W55" i="25"/>
  <c r="A61" i="25"/>
  <c r="A86" i="24" s="1"/>
  <c r="B61" i="25"/>
  <c r="B86" i="24" s="1"/>
  <c r="C61" i="25"/>
  <c r="C86" i="24" s="1"/>
  <c r="D61" i="25"/>
  <c r="D86" i="24" s="1"/>
  <c r="E61" i="25"/>
  <c r="E86" i="24" s="1"/>
  <c r="F61" i="25"/>
  <c r="F86" i="24" s="1"/>
  <c r="G61" i="25"/>
  <c r="G86" i="24" s="1"/>
  <c r="H61" i="25"/>
  <c r="H86" i="24" s="1"/>
  <c r="I61" i="25"/>
  <c r="I86" i="24" s="1"/>
  <c r="J61" i="25"/>
  <c r="J86" i="24" s="1"/>
  <c r="K61" i="25"/>
  <c r="K86" i="24" s="1"/>
  <c r="L61" i="25"/>
  <c r="L86" i="24" s="1"/>
  <c r="M61" i="25"/>
  <c r="M86" i="24" s="1"/>
  <c r="N61" i="25"/>
  <c r="N86" i="24" s="1"/>
  <c r="O61" i="25"/>
  <c r="O86" i="24" s="1"/>
  <c r="W61" i="25"/>
  <c r="A44" i="25"/>
  <c r="A61" i="24" s="1"/>
  <c r="B44" i="25"/>
  <c r="B61" i="24" s="1"/>
  <c r="C44" i="25"/>
  <c r="C61" i="24" s="1"/>
  <c r="D44" i="25"/>
  <c r="D61" i="24" s="1"/>
  <c r="D63" i="24" s="1"/>
  <c r="E25" i="19" s="1"/>
  <c r="E44" i="25"/>
  <c r="E61" i="24" s="1"/>
  <c r="F44" i="25"/>
  <c r="F61" i="24" s="1"/>
  <c r="F63" i="24" s="1"/>
  <c r="G25" i="19" s="1"/>
  <c r="G44" i="25"/>
  <c r="G61" i="24" s="1"/>
  <c r="H44" i="25"/>
  <c r="H61" i="24" s="1"/>
  <c r="I44" i="25"/>
  <c r="I61" i="24" s="1"/>
  <c r="J44" i="25"/>
  <c r="J61" i="24" s="1"/>
  <c r="K44" i="25"/>
  <c r="K61" i="24" s="1"/>
  <c r="L44" i="25"/>
  <c r="L61" i="24" s="1"/>
  <c r="M44" i="25"/>
  <c r="M61" i="24" s="1"/>
  <c r="N44" i="25"/>
  <c r="N61" i="24" s="1"/>
  <c r="O44" i="25"/>
  <c r="O61" i="24" s="1"/>
  <c r="W44" i="25"/>
  <c r="A43" i="25"/>
  <c r="A59" i="24" s="1"/>
  <c r="B43" i="25"/>
  <c r="B59" i="24" s="1"/>
  <c r="C43" i="25"/>
  <c r="C59" i="24" s="1"/>
  <c r="D43" i="25"/>
  <c r="D59" i="24" s="1"/>
  <c r="E43" i="25"/>
  <c r="E59" i="24" s="1"/>
  <c r="F43" i="25"/>
  <c r="F59" i="24" s="1"/>
  <c r="G43" i="25"/>
  <c r="G59" i="24" s="1"/>
  <c r="H43" i="25"/>
  <c r="H59" i="24" s="1"/>
  <c r="I43" i="25"/>
  <c r="I59" i="24" s="1"/>
  <c r="J43" i="25"/>
  <c r="J59" i="24" s="1"/>
  <c r="K43" i="25"/>
  <c r="K59" i="24" s="1"/>
  <c r="L43" i="25"/>
  <c r="L59" i="24" s="1"/>
  <c r="M43" i="25"/>
  <c r="M59" i="24" s="1"/>
  <c r="N43" i="25"/>
  <c r="N59" i="24" s="1"/>
  <c r="O43" i="25"/>
  <c r="O59" i="24" s="1"/>
  <c r="W43" i="25"/>
  <c r="A62" i="25"/>
  <c r="A88" i="24" s="1"/>
  <c r="B62" i="25"/>
  <c r="B88" i="24" s="1"/>
  <c r="C62" i="25"/>
  <c r="C88" i="24" s="1"/>
  <c r="D62" i="25"/>
  <c r="D88" i="24" s="1"/>
  <c r="E62" i="25"/>
  <c r="E88" i="24" s="1"/>
  <c r="F62" i="25"/>
  <c r="F88" i="24" s="1"/>
  <c r="G62" i="25"/>
  <c r="G88" i="24" s="1"/>
  <c r="H62" i="25"/>
  <c r="H88" i="24" s="1"/>
  <c r="I62" i="25"/>
  <c r="I88" i="24" s="1"/>
  <c r="J62" i="25"/>
  <c r="J88" i="24" s="1"/>
  <c r="K62" i="25"/>
  <c r="K88" i="24" s="1"/>
  <c r="L62" i="25"/>
  <c r="L88" i="24" s="1"/>
  <c r="M62" i="25"/>
  <c r="M88" i="24" s="1"/>
  <c r="N62" i="25"/>
  <c r="N88" i="24" s="1"/>
  <c r="O62" i="25"/>
  <c r="O88" i="24" s="1"/>
  <c r="W62" i="25"/>
  <c r="A63" i="25"/>
  <c r="A89" i="24" s="1"/>
  <c r="B63" i="25"/>
  <c r="B89" i="24" s="1"/>
  <c r="C63" i="25"/>
  <c r="C89" i="24" s="1"/>
  <c r="D63" i="25"/>
  <c r="D89" i="24" s="1"/>
  <c r="E63" i="25"/>
  <c r="E89" i="24" s="1"/>
  <c r="F63" i="25"/>
  <c r="F89" i="24" s="1"/>
  <c r="G63" i="25"/>
  <c r="G89" i="24" s="1"/>
  <c r="H63" i="25"/>
  <c r="H89" i="24" s="1"/>
  <c r="I63" i="25"/>
  <c r="I89" i="24" s="1"/>
  <c r="J63" i="25"/>
  <c r="J89" i="24" s="1"/>
  <c r="K63" i="25"/>
  <c r="K89" i="24" s="1"/>
  <c r="L63" i="25"/>
  <c r="L89" i="24" s="1"/>
  <c r="M63" i="25"/>
  <c r="M89" i="24" s="1"/>
  <c r="N63" i="25"/>
  <c r="N89" i="24" s="1"/>
  <c r="O63" i="25"/>
  <c r="O89" i="24" s="1"/>
  <c r="W63" i="25"/>
  <c r="A57" i="25"/>
  <c r="A80" i="24" s="1"/>
  <c r="B57" i="25"/>
  <c r="B80" i="24" s="1"/>
  <c r="C57" i="25"/>
  <c r="C80" i="24" s="1"/>
  <c r="D57" i="25"/>
  <c r="D80" i="24" s="1"/>
  <c r="E57" i="25"/>
  <c r="E80" i="24" s="1"/>
  <c r="F57" i="25"/>
  <c r="F80" i="24" s="1"/>
  <c r="G57" i="25"/>
  <c r="G80" i="24" s="1"/>
  <c r="Q38" i="12"/>
  <c r="I42" i="5"/>
  <c r="H57" i="25"/>
  <c r="H80" i="24" s="1"/>
  <c r="I57" i="25"/>
  <c r="I80" i="24" s="1"/>
  <c r="J57" i="25"/>
  <c r="J80" i="24" s="1"/>
  <c r="K57" i="25"/>
  <c r="K80" i="24" s="1"/>
  <c r="L57" i="25"/>
  <c r="L80" i="24" s="1"/>
  <c r="M57" i="25"/>
  <c r="W38" i="12"/>
  <c r="N57" i="25"/>
  <c r="N80" i="24" s="1"/>
  <c r="O57" i="25"/>
  <c r="O80" i="24" s="1"/>
  <c r="W57" i="25"/>
  <c r="A64" i="25"/>
  <c r="A91" i="24" s="1"/>
  <c r="B64" i="25"/>
  <c r="B91" i="24" s="1"/>
  <c r="C64" i="25"/>
  <c r="C91" i="24" s="1"/>
  <c r="D64" i="25"/>
  <c r="D91" i="24" s="1"/>
  <c r="E64" i="25"/>
  <c r="E91" i="24" s="1"/>
  <c r="F64" i="25"/>
  <c r="F91" i="24" s="1"/>
  <c r="G64" i="25"/>
  <c r="G91" i="24" s="1"/>
  <c r="H64" i="25"/>
  <c r="H91" i="24" s="1"/>
  <c r="I64" i="25"/>
  <c r="I91" i="24" s="1"/>
  <c r="J64" i="25"/>
  <c r="J91" i="24" s="1"/>
  <c r="K64" i="25"/>
  <c r="K91" i="24" s="1"/>
  <c r="L64" i="25"/>
  <c r="L91" i="24" s="1"/>
  <c r="M64" i="25"/>
  <c r="M91" i="24" s="1"/>
  <c r="N64" i="25"/>
  <c r="N91" i="24" s="1"/>
  <c r="O64" i="25"/>
  <c r="O91" i="24" s="1"/>
  <c r="W64" i="25"/>
  <c r="A65" i="25"/>
  <c r="A92" i="24" s="1"/>
  <c r="B65" i="25"/>
  <c r="B92" i="24" s="1"/>
  <c r="C65" i="25"/>
  <c r="C92" i="24" s="1"/>
  <c r="D65" i="25"/>
  <c r="D92" i="24" s="1"/>
  <c r="E65" i="25"/>
  <c r="E92" i="24" s="1"/>
  <c r="F65" i="25"/>
  <c r="F92" i="24" s="1"/>
  <c r="G65" i="25"/>
  <c r="G92" i="24" s="1"/>
  <c r="H65" i="25"/>
  <c r="H92" i="24" s="1"/>
  <c r="I65" i="25"/>
  <c r="I92" i="24" s="1"/>
  <c r="J65" i="25"/>
  <c r="J92" i="24" s="1"/>
  <c r="K65" i="25"/>
  <c r="K92" i="24" s="1"/>
  <c r="L65" i="25"/>
  <c r="L92" i="24" s="1"/>
  <c r="M65" i="25"/>
  <c r="M92" i="24" s="1"/>
  <c r="N65" i="25"/>
  <c r="N92" i="24" s="1"/>
  <c r="O65" i="25"/>
  <c r="O92" i="24" s="1"/>
  <c r="W65" i="25"/>
  <c r="A58" i="25"/>
  <c r="A82" i="24" s="1"/>
  <c r="B58" i="25"/>
  <c r="B82" i="24" s="1"/>
  <c r="C58" i="25"/>
  <c r="C82" i="24" s="1"/>
  <c r="D58" i="25"/>
  <c r="D82" i="24" s="1"/>
  <c r="E58" i="25"/>
  <c r="E82" i="24" s="1"/>
  <c r="E84" i="24" s="1"/>
  <c r="F30" i="19" s="1"/>
  <c r="F58" i="25"/>
  <c r="G58" i="25"/>
  <c r="G82" i="24" s="1"/>
  <c r="G84" i="24" s="1"/>
  <c r="H30" i="19" s="1"/>
  <c r="Q41" i="12"/>
  <c r="I46" i="5"/>
  <c r="H58" i="25"/>
  <c r="H82" i="24" s="1"/>
  <c r="H84" i="24" s="1"/>
  <c r="I30" i="19" s="1"/>
  <c r="I58" i="25"/>
  <c r="I82" i="24" s="1"/>
  <c r="J58" i="25"/>
  <c r="K58" i="25"/>
  <c r="K82" i="24" s="1"/>
  <c r="L58" i="25"/>
  <c r="M58" i="25"/>
  <c r="M82" i="24" s="1"/>
  <c r="M80" i="24"/>
  <c r="W41" i="12"/>
  <c r="O46" i="5"/>
  <c r="N58" i="25"/>
  <c r="N82" i="24" s="1"/>
  <c r="O58" i="25"/>
  <c r="O82" i="24" s="1"/>
  <c r="W58" i="25"/>
  <c r="A66" i="25"/>
  <c r="A94" i="24" s="1"/>
  <c r="B66" i="25"/>
  <c r="B94" i="24" s="1"/>
  <c r="C66" i="25"/>
  <c r="C94" i="24" s="1"/>
  <c r="D66" i="25"/>
  <c r="D94" i="24" s="1"/>
  <c r="E66" i="25"/>
  <c r="E94" i="24" s="1"/>
  <c r="F66" i="25"/>
  <c r="F94" i="24" s="1"/>
  <c r="G66" i="25"/>
  <c r="G94" i="24" s="1"/>
  <c r="H66" i="25"/>
  <c r="H94" i="24" s="1"/>
  <c r="I66" i="25"/>
  <c r="I94" i="24" s="1"/>
  <c r="J66" i="25"/>
  <c r="J94" i="24" s="1"/>
  <c r="K66" i="25"/>
  <c r="K94" i="24" s="1"/>
  <c r="L66" i="25"/>
  <c r="L94" i="24" s="1"/>
  <c r="M66" i="25"/>
  <c r="M94" i="24" s="1"/>
  <c r="N66" i="25"/>
  <c r="N94" i="24" s="1"/>
  <c r="O66" i="25"/>
  <c r="O94" i="24" s="1"/>
  <c r="W66" i="25"/>
  <c r="A67" i="25"/>
  <c r="A95" i="24" s="1"/>
  <c r="B67" i="25"/>
  <c r="B95" i="24" s="1"/>
  <c r="C67" i="25"/>
  <c r="C95" i="24" s="1"/>
  <c r="D67" i="25"/>
  <c r="D95" i="24" s="1"/>
  <c r="E67" i="25"/>
  <c r="E95" i="24" s="1"/>
  <c r="F67" i="25"/>
  <c r="F95" i="24" s="1"/>
  <c r="G67" i="25"/>
  <c r="G95" i="24" s="1"/>
  <c r="H67" i="25"/>
  <c r="H95" i="24" s="1"/>
  <c r="I67" i="25"/>
  <c r="I95" i="24" s="1"/>
  <c r="J67" i="25"/>
  <c r="J95" i="24" s="1"/>
  <c r="K67" i="25"/>
  <c r="K95" i="24" s="1"/>
  <c r="L67" i="25"/>
  <c r="L95" i="24" s="1"/>
  <c r="M67" i="25"/>
  <c r="M95" i="24" s="1"/>
  <c r="N67" i="25"/>
  <c r="N95" i="24" s="1"/>
  <c r="O67" i="25"/>
  <c r="O95" i="24" s="1"/>
  <c r="W67" i="25"/>
  <c r="A41" i="25"/>
  <c r="A56" i="24" s="1"/>
  <c r="B41" i="25"/>
  <c r="B56" i="24" s="1"/>
  <c r="C41" i="25"/>
  <c r="C56" i="24" s="1"/>
  <c r="D41" i="25"/>
  <c r="D56" i="24" s="1"/>
  <c r="E41" i="25"/>
  <c r="E56" i="24" s="1"/>
  <c r="F41" i="25"/>
  <c r="F56" i="24" s="1"/>
  <c r="G41" i="25"/>
  <c r="G56" i="24" s="1"/>
  <c r="H41" i="25"/>
  <c r="H56" i="24" s="1"/>
  <c r="I41" i="25"/>
  <c r="I56" i="24" s="1"/>
  <c r="J41" i="25"/>
  <c r="K41" i="25"/>
  <c r="K56" i="24" s="1"/>
  <c r="L41" i="25"/>
  <c r="L56" i="24" s="1"/>
  <c r="M41" i="25"/>
  <c r="M56" i="24" s="1"/>
  <c r="N41" i="25"/>
  <c r="N56" i="24" s="1"/>
  <c r="O41" i="25"/>
  <c r="O56" i="24" s="1"/>
  <c r="W41" i="25"/>
  <c r="A42" i="25"/>
  <c r="A58" i="24" s="1"/>
  <c r="B42" i="25"/>
  <c r="B58" i="24" s="1"/>
  <c r="C42" i="25"/>
  <c r="C58" i="24" s="1"/>
  <c r="D42" i="25"/>
  <c r="D58" i="24" s="1"/>
  <c r="E42" i="25"/>
  <c r="E58" i="24" s="1"/>
  <c r="F42" i="25"/>
  <c r="F58" i="24" s="1"/>
  <c r="G42" i="25"/>
  <c r="G58" i="24" s="1"/>
  <c r="H42" i="25"/>
  <c r="H58" i="24" s="1"/>
  <c r="I42" i="25"/>
  <c r="J42" i="25"/>
  <c r="J58" i="24" s="1"/>
  <c r="J56" i="24"/>
  <c r="K42" i="25"/>
  <c r="K58" i="24" s="1"/>
  <c r="L42" i="25"/>
  <c r="L58" i="24" s="1"/>
  <c r="M42" i="25"/>
  <c r="M58" i="24" s="1"/>
  <c r="N42" i="25"/>
  <c r="N58" i="24" s="1"/>
  <c r="O42" i="25"/>
  <c r="O58" i="24" s="1"/>
  <c r="W42" i="25"/>
  <c r="A39" i="25"/>
  <c r="A53" i="24" s="1"/>
  <c r="B39" i="25"/>
  <c r="B53" i="24" s="1"/>
  <c r="C39" i="25"/>
  <c r="C53" i="24" s="1"/>
  <c r="D39" i="25"/>
  <c r="D53" i="24" s="1"/>
  <c r="E39" i="25"/>
  <c r="E53" i="24" s="1"/>
  <c r="F39" i="25"/>
  <c r="F53" i="24" s="1"/>
  <c r="G39" i="25"/>
  <c r="G53" i="24" s="1"/>
  <c r="H39" i="25"/>
  <c r="H53" i="24" s="1"/>
  <c r="I39" i="25"/>
  <c r="I53" i="24" s="1"/>
  <c r="J39" i="25"/>
  <c r="J53" i="24" s="1"/>
  <c r="K39" i="25"/>
  <c r="K53" i="24" s="1"/>
  <c r="L39" i="25"/>
  <c r="L53" i="24" s="1"/>
  <c r="M39" i="25"/>
  <c r="M53" i="24" s="1"/>
  <c r="N39" i="25"/>
  <c r="N53" i="24" s="1"/>
  <c r="O39" i="25"/>
  <c r="O53" i="24" s="1"/>
  <c r="W39" i="25"/>
  <c r="A40" i="25"/>
  <c r="A55" i="24" s="1"/>
  <c r="B40" i="25"/>
  <c r="B55" i="24" s="1"/>
  <c r="C40" i="25"/>
  <c r="C55" i="24" s="1"/>
  <c r="C57" i="24" s="1"/>
  <c r="D21" i="19" s="1"/>
  <c r="D40" i="25"/>
  <c r="D55" i="24" s="1"/>
  <c r="E40" i="25"/>
  <c r="E55" i="24" s="1"/>
  <c r="E57" i="24" s="1"/>
  <c r="F21" i="19" s="1"/>
  <c r="F40" i="25"/>
  <c r="F55" i="24" s="1"/>
  <c r="F57" i="24" s="1"/>
  <c r="G21" i="19" s="1"/>
  <c r="G40" i="25"/>
  <c r="G55" i="24" s="1"/>
  <c r="H40" i="25"/>
  <c r="H55" i="24" s="1"/>
  <c r="I40" i="25"/>
  <c r="I55" i="24" s="1"/>
  <c r="I57" i="24" s="1"/>
  <c r="J21" i="19" s="1"/>
  <c r="J40" i="25"/>
  <c r="J55" i="24" s="1"/>
  <c r="J57" i="24" s="1"/>
  <c r="K21" i="19" s="1"/>
  <c r="K40" i="25"/>
  <c r="K55" i="24" s="1"/>
  <c r="L40" i="25"/>
  <c r="L55" i="24" s="1"/>
  <c r="M40" i="25"/>
  <c r="M55" i="24" s="1"/>
  <c r="M57" i="24" s="1"/>
  <c r="N21" i="19" s="1"/>
  <c r="N40" i="25"/>
  <c r="N55" i="24" s="1"/>
  <c r="N57" i="24" s="1"/>
  <c r="O21" i="19" s="1"/>
  <c r="O40" i="25"/>
  <c r="O55" i="24" s="1"/>
  <c r="W40" i="25"/>
  <c r="A37" i="25"/>
  <c r="A50" i="24" s="1"/>
  <c r="B37" i="25"/>
  <c r="B50" i="24" s="1"/>
  <c r="C37" i="25"/>
  <c r="C50" i="24" s="1"/>
  <c r="D37" i="25"/>
  <c r="D50" i="24" s="1"/>
  <c r="E37" i="25"/>
  <c r="E50" i="24" s="1"/>
  <c r="F37" i="25"/>
  <c r="F50" i="24" s="1"/>
  <c r="G37" i="25"/>
  <c r="G50" i="24" s="1"/>
  <c r="Q48" i="12"/>
  <c r="H37" i="25"/>
  <c r="H50" i="24" s="1"/>
  <c r="I37" i="25"/>
  <c r="I50" i="24" s="1"/>
  <c r="J37" i="25"/>
  <c r="J50" i="24" s="1"/>
  <c r="K37" i="25"/>
  <c r="K50" i="24" s="1"/>
  <c r="L37" i="25"/>
  <c r="L50" i="24" s="1"/>
  <c r="M37" i="25"/>
  <c r="M50" i="24" s="1"/>
  <c r="W48" i="12"/>
  <c r="O55" i="5"/>
  <c r="N37" i="25"/>
  <c r="N50" i="24" s="1"/>
  <c r="O37" i="25"/>
  <c r="O50" i="24" s="1"/>
  <c r="W37" i="25"/>
  <c r="A38" i="25"/>
  <c r="A52" i="24" s="1"/>
  <c r="B38" i="25"/>
  <c r="B52" i="24" s="1"/>
  <c r="C38" i="25"/>
  <c r="C52" i="24" s="1"/>
  <c r="D38" i="25"/>
  <c r="D52" i="24" s="1"/>
  <c r="E38" i="25"/>
  <c r="E52" i="24" s="1"/>
  <c r="E54" i="24" s="1"/>
  <c r="F23" i="19" s="1"/>
  <c r="F38" i="25"/>
  <c r="F52" i="24" s="1"/>
  <c r="G38" i="25"/>
  <c r="G52" i="24" s="1"/>
  <c r="H38" i="25"/>
  <c r="H52" i="24" s="1"/>
  <c r="H54" i="24" s="1"/>
  <c r="I23" i="19" s="1"/>
  <c r="I38" i="25"/>
  <c r="I52" i="24" s="1"/>
  <c r="I54" i="24" s="1"/>
  <c r="J23" i="19" s="1"/>
  <c r="J38" i="25"/>
  <c r="J52" i="24" s="1"/>
  <c r="J54" i="24" s="1"/>
  <c r="K23" i="19" s="1"/>
  <c r="K38" i="25"/>
  <c r="K52" i="24" s="1"/>
  <c r="L38" i="25"/>
  <c r="L52" i="24" s="1"/>
  <c r="M38" i="25"/>
  <c r="M52" i="24" s="1"/>
  <c r="M54" i="24" s="1"/>
  <c r="N23" i="19" s="1"/>
  <c r="N38" i="25"/>
  <c r="N52" i="24" s="1"/>
  <c r="O38" i="25"/>
  <c r="O52" i="24" s="1"/>
  <c r="O54" i="24" s="1"/>
  <c r="P23" i="19" s="1"/>
  <c r="W38" i="25"/>
  <c r="A35" i="25"/>
  <c r="A47" i="24" s="1"/>
  <c r="B35" i="25"/>
  <c r="B47" i="24" s="1"/>
  <c r="C35" i="25"/>
  <c r="C47" i="24" s="1"/>
  <c r="D35" i="25"/>
  <c r="D47" i="24" s="1"/>
  <c r="E35" i="25"/>
  <c r="E47" i="24" s="1"/>
  <c r="F35" i="25"/>
  <c r="G35" i="25"/>
  <c r="G47" i="24" s="1"/>
  <c r="H35" i="25"/>
  <c r="H47" i="24" s="1"/>
  <c r="I35" i="25"/>
  <c r="I47" i="24" s="1"/>
  <c r="J35" i="25"/>
  <c r="J47" i="24" s="1"/>
  <c r="K35" i="25"/>
  <c r="K47" i="24" s="1"/>
  <c r="L35" i="25"/>
  <c r="L47" i="24" s="1"/>
  <c r="M35" i="25"/>
  <c r="M47" i="24" s="1"/>
  <c r="N35" i="25"/>
  <c r="N47" i="24" s="1"/>
  <c r="O35" i="25"/>
  <c r="O47" i="24" s="1"/>
  <c r="W35" i="25"/>
  <c r="A36" i="25"/>
  <c r="A49" i="24" s="1"/>
  <c r="B36" i="25"/>
  <c r="B49" i="24" s="1"/>
  <c r="C36" i="25"/>
  <c r="C49" i="24" s="1"/>
  <c r="C51" i="24" s="1"/>
  <c r="D9" i="19" s="1"/>
  <c r="D36" i="25"/>
  <c r="D49" i="24" s="1"/>
  <c r="E36" i="25"/>
  <c r="E49" i="24" s="1"/>
  <c r="F36" i="25"/>
  <c r="F49" i="24" s="1"/>
  <c r="F47" i="24"/>
  <c r="G36" i="25"/>
  <c r="G49" i="24" s="1"/>
  <c r="G51" i="24" s="1"/>
  <c r="H9" i="19" s="1"/>
  <c r="H36" i="25"/>
  <c r="H49" i="24" s="1"/>
  <c r="I36" i="25"/>
  <c r="I49" i="24" s="1"/>
  <c r="I51" i="24" s="1"/>
  <c r="J9" i="19" s="1"/>
  <c r="J36" i="25"/>
  <c r="J49" i="24" s="1"/>
  <c r="J51" i="24" s="1"/>
  <c r="K9" i="19" s="1"/>
  <c r="K36" i="25"/>
  <c r="K49" i="24" s="1"/>
  <c r="L36" i="25"/>
  <c r="L49" i="24" s="1"/>
  <c r="L51" i="24" s="1"/>
  <c r="M9" i="19" s="1"/>
  <c r="M36" i="25"/>
  <c r="M49" i="24" s="1"/>
  <c r="N36" i="25"/>
  <c r="N49" i="24" s="1"/>
  <c r="O36" i="25"/>
  <c r="O49" i="24" s="1"/>
  <c r="O51" i="24" s="1"/>
  <c r="P9" i="19" s="1"/>
  <c r="W36" i="25"/>
  <c r="A56" i="25"/>
  <c r="A79" i="24" s="1"/>
  <c r="B56" i="25"/>
  <c r="B79" i="24" s="1"/>
  <c r="C56" i="25"/>
  <c r="C79" i="24" s="1"/>
  <c r="D56" i="25"/>
  <c r="D79" i="24" s="1"/>
  <c r="E56" i="25"/>
  <c r="E79" i="24" s="1"/>
  <c r="F56" i="25"/>
  <c r="F79" i="24" s="1"/>
  <c r="F81" i="24" s="1"/>
  <c r="G29" i="19" s="1"/>
  <c r="G56" i="25"/>
  <c r="G79" i="24" s="1"/>
  <c r="Q52" i="12"/>
  <c r="H56" i="25"/>
  <c r="H79" i="24" s="1"/>
  <c r="I56" i="25"/>
  <c r="I79" i="24" s="1"/>
  <c r="J56" i="25"/>
  <c r="J79" i="24" s="1"/>
  <c r="K56" i="25"/>
  <c r="K79" i="24" s="1"/>
  <c r="L56" i="25"/>
  <c r="L79" i="24" s="1"/>
  <c r="M56" i="25"/>
  <c r="M79" i="24" s="1"/>
  <c r="M81" i="24" s="1"/>
  <c r="N29" i="19" s="1"/>
  <c r="W52" i="12"/>
  <c r="N56" i="25"/>
  <c r="N79" i="24" s="1"/>
  <c r="N81" i="24" s="1"/>
  <c r="O29" i="19" s="1"/>
  <c r="N77" i="24"/>
  <c r="O56" i="25"/>
  <c r="O79" i="24" s="1"/>
  <c r="W56" i="25"/>
  <c r="A68" i="25"/>
  <c r="A97" i="24" s="1"/>
  <c r="B68" i="25"/>
  <c r="B97" i="24" s="1"/>
  <c r="C68" i="25"/>
  <c r="C97" i="24" s="1"/>
  <c r="D68" i="25"/>
  <c r="D97" i="24" s="1"/>
  <c r="E68" i="25"/>
  <c r="E97" i="24" s="1"/>
  <c r="F68" i="25"/>
  <c r="F97" i="24" s="1"/>
  <c r="G68" i="25"/>
  <c r="G97" i="24" s="1"/>
  <c r="H68" i="25"/>
  <c r="H97" i="24" s="1"/>
  <c r="I68" i="25"/>
  <c r="I97" i="24" s="1"/>
  <c r="J68" i="25"/>
  <c r="J97" i="24" s="1"/>
  <c r="K68" i="25"/>
  <c r="K97" i="24" s="1"/>
  <c r="L68" i="25"/>
  <c r="L97" i="24" s="1"/>
  <c r="M68" i="25"/>
  <c r="M97" i="24" s="1"/>
  <c r="N68" i="25"/>
  <c r="N97" i="24" s="1"/>
  <c r="O68" i="25"/>
  <c r="O97" i="24" s="1"/>
  <c r="W68" i="25"/>
  <c r="A69" i="25"/>
  <c r="A98" i="24" s="1"/>
  <c r="B69" i="25"/>
  <c r="B98" i="24" s="1"/>
  <c r="C69" i="25"/>
  <c r="C98" i="24" s="1"/>
  <c r="D69" i="25"/>
  <c r="D98" i="24" s="1"/>
  <c r="E69" i="25"/>
  <c r="E98" i="24" s="1"/>
  <c r="F69" i="25"/>
  <c r="F98" i="24" s="1"/>
  <c r="G69" i="25"/>
  <c r="G98" i="24" s="1"/>
  <c r="H69" i="25"/>
  <c r="H98" i="24" s="1"/>
  <c r="I69" i="25"/>
  <c r="I98" i="24" s="1"/>
  <c r="J69" i="25"/>
  <c r="J98" i="24" s="1"/>
  <c r="K69" i="25"/>
  <c r="K98" i="24" s="1"/>
  <c r="L69" i="25"/>
  <c r="L98" i="24" s="1"/>
  <c r="M69" i="25"/>
  <c r="M98" i="24" s="1"/>
  <c r="N69" i="25"/>
  <c r="N98" i="24" s="1"/>
  <c r="O69" i="25"/>
  <c r="O98" i="24" s="1"/>
  <c r="W69" i="25"/>
  <c r="A70" i="25"/>
  <c r="A100" i="24" s="1"/>
  <c r="B70" i="25"/>
  <c r="B100" i="24" s="1"/>
  <c r="C70" i="25"/>
  <c r="C100" i="24" s="1"/>
  <c r="D70" i="25"/>
  <c r="D100" i="24" s="1"/>
  <c r="E70" i="25"/>
  <c r="E100" i="24" s="1"/>
  <c r="F70" i="25"/>
  <c r="F100" i="24" s="1"/>
  <c r="G70" i="25"/>
  <c r="G100" i="24" s="1"/>
  <c r="H70" i="25"/>
  <c r="H100" i="24" s="1"/>
  <c r="I70" i="25"/>
  <c r="I100" i="24" s="1"/>
  <c r="J70" i="25"/>
  <c r="J100" i="24" s="1"/>
  <c r="K70" i="25"/>
  <c r="K100" i="24" s="1"/>
  <c r="L70" i="25"/>
  <c r="L100" i="24" s="1"/>
  <c r="L102" i="24" s="1"/>
  <c r="M36" i="19" s="1"/>
  <c r="M70" i="25"/>
  <c r="M100" i="24" s="1"/>
  <c r="N70" i="25"/>
  <c r="N100" i="24" s="1"/>
  <c r="O70" i="25"/>
  <c r="O100" i="24" s="1"/>
  <c r="W70" i="25"/>
  <c r="A71" i="25"/>
  <c r="A101" i="24" s="1"/>
  <c r="B71" i="25"/>
  <c r="B101" i="24" s="1"/>
  <c r="C71" i="25"/>
  <c r="C101" i="24" s="1"/>
  <c r="D71" i="25"/>
  <c r="D101" i="24" s="1"/>
  <c r="E71" i="25"/>
  <c r="E101" i="24" s="1"/>
  <c r="F71" i="25"/>
  <c r="F101" i="24" s="1"/>
  <c r="G71" i="25"/>
  <c r="G101" i="24" s="1"/>
  <c r="H71" i="25"/>
  <c r="H101" i="24" s="1"/>
  <c r="I71" i="25"/>
  <c r="I101" i="24" s="1"/>
  <c r="J71" i="25"/>
  <c r="J101" i="24" s="1"/>
  <c r="K71" i="25"/>
  <c r="K101" i="24" s="1"/>
  <c r="L71" i="25"/>
  <c r="L101" i="24" s="1"/>
  <c r="M71" i="25"/>
  <c r="M101" i="24" s="1"/>
  <c r="N71" i="25"/>
  <c r="N101" i="24" s="1"/>
  <c r="O71" i="25"/>
  <c r="O101" i="24" s="1"/>
  <c r="W71" i="25"/>
  <c r="A72" i="25"/>
  <c r="A103" i="24" s="1"/>
  <c r="B72" i="25"/>
  <c r="B103" i="24" s="1"/>
  <c r="C72" i="25"/>
  <c r="C103" i="24" s="1"/>
  <c r="D72" i="25"/>
  <c r="D103" i="24" s="1"/>
  <c r="E72" i="25"/>
  <c r="E103" i="24" s="1"/>
  <c r="F72" i="25"/>
  <c r="F103" i="24" s="1"/>
  <c r="G72" i="25"/>
  <c r="G103" i="24" s="1"/>
  <c r="H72" i="25"/>
  <c r="H103" i="24" s="1"/>
  <c r="I72" i="25"/>
  <c r="I103" i="24" s="1"/>
  <c r="J72" i="25"/>
  <c r="J103" i="24" s="1"/>
  <c r="K72" i="25"/>
  <c r="K103" i="24" s="1"/>
  <c r="L72" i="25"/>
  <c r="L103" i="24" s="1"/>
  <c r="M72" i="25"/>
  <c r="M103" i="24" s="1"/>
  <c r="N72" i="25"/>
  <c r="N103" i="24" s="1"/>
  <c r="O72" i="25"/>
  <c r="O103" i="24" s="1"/>
  <c r="W72" i="25"/>
  <c r="A73" i="25"/>
  <c r="A104" i="24" s="1"/>
  <c r="B73" i="25"/>
  <c r="B104" i="24" s="1"/>
  <c r="C73" i="25"/>
  <c r="C104" i="24" s="1"/>
  <c r="D73" i="25"/>
  <c r="D104" i="24" s="1"/>
  <c r="E73" i="25"/>
  <c r="E104" i="24" s="1"/>
  <c r="F73" i="25"/>
  <c r="F104" i="24" s="1"/>
  <c r="F105" i="24" s="1"/>
  <c r="G37" i="19" s="1"/>
  <c r="G73" i="25"/>
  <c r="G104" i="24" s="1"/>
  <c r="H73" i="25"/>
  <c r="H104" i="24" s="1"/>
  <c r="I73" i="25"/>
  <c r="I104" i="24" s="1"/>
  <c r="J73" i="25"/>
  <c r="J104" i="24" s="1"/>
  <c r="K73" i="25"/>
  <c r="K104" i="24" s="1"/>
  <c r="L73" i="25"/>
  <c r="L104" i="24" s="1"/>
  <c r="M73" i="25"/>
  <c r="M104" i="24" s="1"/>
  <c r="N73" i="25"/>
  <c r="N104" i="24" s="1"/>
  <c r="O73" i="25"/>
  <c r="O104" i="24" s="1"/>
  <c r="W73" i="25"/>
  <c r="A33" i="25"/>
  <c r="A44" i="24" s="1"/>
  <c r="B33" i="25"/>
  <c r="B44" i="24" s="1"/>
  <c r="C33" i="25"/>
  <c r="C44" i="24" s="1"/>
  <c r="D33" i="25"/>
  <c r="D44" i="24" s="1"/>
  <c r="E33" i="25"/>
  <c r="E44" i="24" s="1"/>
  <c r="F33" i="25"/>
  <c r="F44" i="24" s="1"/>
  <c r="G33" i="25"/>
  <c r="G44" i="24" s="1"/>
  <c r="H33" i="25"/>
  <c r="H44" i="24" s="1"/>
  <c r="I33" i="25"/>
  <c r="I44" i="24" s="1"/>
  <c r="J33" i="25"/>
  <c r="J44" i="24" s="1"/>
  <c r="K33" i="25"/>
  <c r="K44" i="24" s="1"/>
  <c r="L33" i="25"/>
  <c r="L44" i="24" s="1"/>
  <c r="M33" i="25"/>
  <c r="M44" i="24" s="1"/>
  <c r="N33" i="25"/>
  <c r="N44" i="24" s="1"/>
  <c r="O33" i="25"/>
  <c r="O44" i="24" s="1"/>
  <c r="W33" i="25"/>
  <c r="A34" i="25"/>
  <c r="A46" i="24" s="1"/>
  <c r="B34" i="25"/>
  <c r="B46" i="24" s="1"/>
  <c r="C34" i="25"/>
  <c r="C46" i="24" s="1"/>
  <c r="D34" i="25"/>
  <c r="D46" i="24" s="1"/>
  <c r="E34" i="25"/>
  <c r="E46" i="24" s="1"/>
  <c r="E48" i="24" s="1"/>
  <c r="F15" i="19" s="1"/>
  <c r="F34" i="25"/>
  <c r="F46" i="24" s="1"/>
  <c r="G34" i="25"/>
  <c r="G46" i="24" s="1"/>
  <c r="G48" i="24" s="1"/>
  <c r="H15" i="19" s="1"/>
  <c r="H34" i="25"/>
  <c r="H46" i="24" s="1"/>
  <c r="I34" i="25"/>
  <c r="I46" i="24" s="1"/>
  <c r="I48" i="24" s="1"/>
  <c r="J15" i="19" s="1"/>
  <c r="J34" i="25"/>
  <c r="J46" i="24" s="1"/>
  <c r="J48" i="24" s="1"/>
  <c r="K15" i="19" s="1"/>
  <c r="K34" i="25"/>
  <c r="K46" i="24" s="1"/>
  <c r="L34" i="25"/>
  <c r="L46" i="24" s="1"/>
  <c r="L48" i="24" s="1"/>
  <c r="M15" i="19" s="1"/>
  <c r="M34" i="25"/>
  <c r="M46" i="24" s="1"/>
  <c r="M48" i="24" s="1"/>
  <c r="N15" i="19" s="1"/>
  <c r="N34" i="25"/>
  <c r="N46" i="24" s="1"/>
  <c r="O34" i="25"/>
  <c r="O46" i="24" s="1"/>
  <c r="W34" i="25"/>
  <c r="A74" i="25"/>
  <c r="A106" i="24" s="1"/>
  <c r="B74" i="25"/>
  <c r="B106" i="24" s="1"/>
  <c r="C74" i="25"/>
  <c r="C106" i="24" s="1"/>
  <c r="D74" i="25"/>
  <c r="D106" i="24" s="1"/>
  <c r="E74" i="25"/>
  <c r="E106" i="24" s="1"/>
  <c r="F74" i="25"/>
  <c r="F106" i="24" s="1"/>
  <c r="G74" i="25"/>
  <c r="G106" i="24" s="1"/>
  <c r="H74" i="25"/>
  <c r="H106" i="24" s="1"/>
  <c r="I74" i="25"/>
  <c r="I106" i="24" s="1"/>
  <c r="J74" i="25"/>
  <c r="J106" i="24" s="1"/>
  <c r="K74" i="25"/>
  <c r="K106" i="24" s="1"/>
  <c r="L74" i="25"/>
  <c r="L106" i="24" s="1"/>
  <c r="M74" i="25"/>
  <c r="M106" i="24" s="1"/>
  <c r="N74" i="25"/>
  <c r="N106" i="24" s="1"/>
  <c r="O74" i="25"/>
  <c r="O106" i="24" s="1"/>
  <c r="W74" i="25"/>
  <c r="A75" i="25"/>
  <c r="A107" i="24" s="1"/>
  <c r="B75" i="25"/>
  <c r="B107" i="24" s="1"/>
  <c r="C75" i="25"/>
  <c r="C107" i="24" s="1"/>
  <c r="D75" i="25"/>
  <c r="D107" i="24" s="1"/>
  <c r="E75" i="25"/>
  <c r="E107" i="24" s="1"/>
  <c r="F75" i="25"/>
  <c r="F107" i="24" s="1"/>
  <c r="G75" i="25"/>
  <c r="G107" i="24" s="1"/>
  <c r="H75" i="25"/>
  <c r="H107" i="24" s="1"/>
  <c r="I75" i="25"/>
  <c r="I107" i="24" s="1"/>
  <c r="J75" i="25"/>
  <c r="J107" i="24" s="1"/>
  <c r="K75" i="25"/>
  <c r="K107" i="24" s="1"/>
  <c r="L75" i="25"/>
  <c r="L107" i="24" s="1"/>
  <c r="M75" i="25"/>
  <c r="M107" i="24" s="1"/>
  <c r="N75" i="25"/>
  <c r="N107" i="24" s="1"/>
  <c r="N108" i="24" s="1"/>
  <c r="O38" i="19" s="1"/>
  <c r="O75" i="25"/>
  <c r="O107" i="24" s="1"/>
  <c r="W75" i="25"/>
  <c r="A76" i="25"/>
  <c r="A109" i="24" s="1"/>
  <c r="B76" i="25"/>
  <c r="B109" i="24" s="1"/>
  <c r="C76" i="25"/>
  <c r="C109" i="24" s="1"/>
  <c r="D76" i="25"/>
  <c r="D109" i="24" s="1"/>
  <c r="E76" i="25"/>
  <c r="E109" i="24" s="1"/>
  <c r="F76" i="25"/>
  <c r="F109" i="24"/>
  <c r="G76" i="25"/>
  <c r="G109" i="24" s="1"/>
  <c r="H76" i="25"/>
  <c r="H109" i="24" s="1"/>
  <c r="I76" i="25"/>
  <c r="I109" i="24" s="1"/>
  <c r="J76" i="25"/>
  <c r="J109" i="24" s="1"/>
  <c r="K76" i="25"/>
  <c r="K109" i="24" s="1"/>
  <c r="L76" i="25"/>
  <c r="L109" i="24" s="1"/>
  <c r="M76" i="25"/>
  <c r="M109" i="24" s="1"/>
  <c r="N76" i="25"/>
  <c r="N109" i="24" s="1"/>
  <c r="O76" i="25"/>
  <c r="O109" i="24" s="1"/>
  <c r="W76" i="25"/>
  <c r="A77" i="25"/>
  <c r="A110" i="24" s="1"/>
  <c r="B77" i="25"/>
  <c r="B110" i="24" s="1"/>
  <c r="C77" i="25"/>
  <c r="C110" i="24" s="1"/>
  <c r="D77" i="25"/>
  <c r="D110" i="24" s="1"/>
  <c r="E77" i="25"/>
  <c r="E110" i="24" s="1"/>
  <c r="F77" i="25"/>
  <c r="F110" i="24" s="1"/>
  <c r="G77" i="25"/>
  <c r="G110" i="24" s="1"/>
  <c r="H77" i="25"/>
  <c r="H110" i="24" s="1"/>
  <c r="I77" i="25"/>
  <c r="I110" i="24" s="1"/>
  <c r="J77" i="25"/>
  <c r="J110" i="24" s="1"/>
  <c r="K77" i="25"/>
  <c r="K110" i="24" s="1"/>
  <c r="L77" i="25"/>
  <c r="L110" i="24" s="1"/>
  <c r="M77" i="25"/>
  <c r="M110" i="24" s="1"/>
  <c r="N77" i="25"/>
  <c r="N110" i="24" s="1"/>
  <c r="N111" i="24" s="1"/>
  <c r="O39" i="19" s="1"/>
  <c r="O77" i="25"/>
  <c r="O110" i="24" s="1"/>
  <c r="W77" i="25"/>
  <c r="A78" i="25"/>
  <c r="A112" i="24" s="1"/>
  <c r="B78" i="25"/>
  <c r="B112" i="24" s="1"/>
  <c r="C78" i="25"/>
  <c r="C112" i="24" s="1"/>
  <c r="D78" i="25"/>
  <c r="D112" i="24" s="1"/>
  <c r="E78" i="25"/>
  <c r="E112" i="24" s="1"/>
  <c r="F78" i="25"/>
  <c r="F112" i="24" s="1"/>
  <c r="G78" i="25"/>
  <c r="G112" i="24" s="1"/>
  <c r="H78" i="25"/>
  <c r="H112" i="24" s="1"/>
  <c r="I78" i="25"/>
  <c r="I112" i="24" s="1"/>
  <c r="J78" i="25"/>
  <c r="J112" i="24" s="1"/>
  <c r="K78" i="25"/>
  <c r="K112" i="24" s="1"/>
  <c r="L78" i="25"/>
  <c r="L112" i="24" s="1"/>
  <c r="M78" i="25"/>
  <c r="M112" i="24" s="1"/>
  <c r="N78" i="25"/>
  <c r="N112" i="24" s="1"/>
  <c r="O78" i="25"/>
  <c r="O112" i="24" s="1"/>
  <c r="W78" i="25"/>
  <c r="A31" i="25"/>
  <c r="A41" i="24" s="1"/>
  <c r="B31" i="25"/>
  <c r="B41" i="24" s="1"/>
  <c r="C31" i="25"/>
  <c r="C41" i="24" s="1"/>
  <c r="D31" i="25"/>
  <c r="D41" i="24" s="1"/>
  <c r="E31" i="25"/>
  <c r="E41" i="24" s="1"/>
  <c r="F31" i="25"/>
  <c r="F41" i="24" s="1"/>
  <c r="G31" i="25"/>
  <c r="G41" i="24" s="1"/>
  <c r="H31" i="25"/>
  <c r="H41" i="24" s="1"/>
  <c r="I31" i="25"/>
  <c r="I41" i="24" s="1"/>
  <c r="J31" i="25"/>
  <c r="J41" i="24" s="1"/>
  <c r="K31" i="25"/>
  <c r="K41" i="24" s="1"/>
  <c r="L31" i="25"/>
  <c r="L41" i="24" s="1"/>
  <c r="M31" i="25"/>
  <c r="M41" i="24" s="1"/>
  <c r="N31" i="25"/>
  <c r="O31" i="25"/>
  <c r="O41" i="24" s="1"/>
  <c r="W31" i="25"/>
  <c r="A32" i="25"/>
  <c r="A43" i="24" s="1"/>
  <c r="B32" i="25"/>
  <c r="B43" i="24" s="1"/>
  <c r="C32" i="25"/>
  <c r="C43" i="24" s="1"/>
  <c r="D32" i="25"/>
  <c r="D43" i="24" s="1"/>
  <c r="E32" i="25"/>
  <c r="E43" i="24" s="1"/>
  <c r="E45" i="24" s="1"/>
  <c r="F16" i="19" s="1"/>
  <c r="F32" i="25"/>
  <c r="F43" i="24" s="1"/>
  <c r="G32" i="25"/>
  <c r="G43" i="24" s="1"/>
  <c r="G45" i="24" s="1"/>
  <c r="H16" i="19" s="1"/>
  <c r="H32" i="25"/>
  <c r="H43" i="24" s="1"/>
  <c r="I32" i="25"/>
  <c r="I43" i="24" s="1"/>
  <c r="J32" i="25"/>
  <c r="J43" i="24" s="1"/>
  <c r="K32" i="25"/>
  <c r="K43" i="24" s="1"/>
  <c r="L32" i="25"/>
  <c r="L43" i="24" s="1"/>
  <c r="L45" i="24" s="1"/>
  <c r="M16" i="19" s="1"/>
  <c r="M32" i="25"/>
  <c r="M43" i="24" s="1"/>
  <c r="M45" i="24" s="1"/>
  <c r="N16" i="19" s="1"/>
  <c r="N32" i="25"/>
  <c r="N43" i="24" s="1"/>
  <c r="N41" i="24"/>
  <c r="O32" i="25"/>
  <c r="O43" i="24" s="1"/>
  <c r="O45" i="24" s="1"/>
  <c r="P16" i="19" s="1"/>
  <c r="W32" i="25"/>
  <c r="A25" i="25"/>
  <c r="A32" i="24" s="1"/>
  <c r="B25" i="25"/>
  <c r="B32" i="24" s="1"/>
  <c r="C25" i="25"/>
  <c r="C32" i="24" s="1"/>
  <c r="D25" i="25"/>
  <c r="D32" i="24" s="1"/>
  <c r="E25" i="25"/>
  <c r="E32" i="24" s="1"/>
  <c r="F25" i="25"/>
  <c r="F32" i="24" s="1"/>
  <c r="G25" i="25"/>
  <c r="G32" i="24" s="1"/>
  <c r="H25" i="25"/>
  <c r="H32" i="24" s="1"/>
  <c r="I25" i="25"/>
  <c r="I32" i="24" s="1"/>
  <c r="J25" i="25"/>
  <c r="J32" i="24" s="1"/>
  <c r="K25" i="25"/>
  <c r="K32" i="24" s="1"/>
  <c r="L25" i="25"/>
  <c r="L32" i="24" s="1"/>
  <c r="M25" i="25"/>
  <c r="M32" i="24" s="1"/>
  <c r="N25" i="25"/>
  <c r="N32" i="24" s="1"/>
  <c r="O25" i="25"/>
  <c r="O32" i="24" s="1"/>
  <c r="W25" i="25"/>
  <c r="A26" i="25"/>
  <c r="A34" i="24" s="1"/>
  <c r="B26" i="25"/>
  <c r="B34" i="24" s="1"/>
  <c r="C26" i="25"/>
  <c r="C34" i="24" s="1"/>
  <c r="D26" i="25"/>
  <c r="D34" i="24" s="1"/>
  <c r="E26" i="25"/>
  <c r="E34" i="24" s="1"/>
  <c r="F26" i="25"/>
  <c r="F34" i="24" s="1"/>
  <c r="G26" i="25"/>
  <c r="G34" i="24" s="1"/>
  <c r="H26" i="25"/>
  <c r="H34" i="24" s="1"/>
  <c r="I26" i="25"/>
  <c r="I34" i="24" s="1"/>
  <c r="J26" i="25"/>
  <c r="J34" i="24" s="1"/>
  <c r="K26" i="25"/>
  <c r="K34" i="24" s="1"/>
  <c r="L26" i="25"/>
  <c r="M26" i="25"/>
  <c r="M34" i="24" s="1"/>
  <c r="N26" i="25"/>
  <c r="O26" i="25"/>
  <c r="O34" i="24" s="1"/>
  <c r="W26" i="25"/>
  <c r="A24" i="25"/>
  <c r="A31" i="24" s="1"/>
  <c r="B24" i="25"/>
  <c r="B31" i="24" s="1"/>
  <c r="C24" i="25"/>
  <c r="C31" i="24" s="1"/>
  <c r="C33" i="24" s="1"/>
  <c r="D18" i="19" s="1"/>
  <c r="D24" i="25"/>
  <c r="D31" i="24" s="1"/>
  <c r="E24" i="25"/>
  <c r="E31" i="24" s="1"/>
  <c r="F24" i="25"/>
  <c r="F31" i="24" s="1"/>
  <c r="G24" i="25"/>
  <c r="G31" i="24" s="1"/>
  <c r="H24" i="25"/>
  <c r="H31" i="24" s="1"/>
  <c r="I24" i="25"/>
  <c r="I31" i="24" s="1"/>
  <c r="I33" i="24" s="1"/>
  <c r="J18" i="19" s="1"/>
  <c r="J24" i="25"/>
  <c r="J31" i="24" s="1"/>
  <c r="J33" i="24" s="1"/>
  <c r="K18" i="19" s="1"/>
  <c r="K24" i="25"/>
  <c r="K31" i="24" s="1"/>
  <c r="L24" i="25"/>
  <c r="L31" i="24" s="1"/>
  <c r="L33" i="24" s="1"/>
  <c r="M18" i="19" s="1"/>
  <c r="M24" i="25"/>
  <c r="M31" i="24" s="1"/>
  <c r="N24" i="25"/>
  <c r="N31" i="24" s="1"/>
  <c r="N33" i="24" s="1"/>
  <c r="O18" i="19" s="1"/>
  <c r="O24" i="25"/>
  <c r="O31" i="24" s="1"/>
  <c r="O33" i="24" s="1"/>
  <c r="P18" i="19" s="1"/>
  <c r="W24" i="25"/>
  <c r="A22" i="25"/>
  <c r="A28" i="24" s="1"/>
  <c r="B22" i="25"/>
  <c r="B28" i="24" s="1"/>
  <c r="C22" i="25"/>
  <c r="C28" i="24" s="1"/>
  <c r="D22" i="25"/>
  <c r="D28" i="24" s="1"/>
  <c r="D30" i="24" s="1"/>
  <c r="E17" i="19" s="1"/>
  <c r="E22" i="25"/>
  <c r="E28" i="24" s="1"/>
  <c r="F22" i="25"/>
  <c r="F28" i="24" s="1"/>
  <c r="G22" i="25"/>
  <c r="G28" i="24" s="1"/>
  <c r="H22" i="25"/>
  <c r="H28" i="24" s="1"/>
  <c r="I22" i="25"/>
  <c r="I28" i="24" s="1"/>
  <c r="J22" i="25"/>
  <c r="J28" i="24" s="1"/>
  <c r="K22" i="25"/>
  <c r="K28" i="24" s="1"/>
  <c r="L22" i="25"/>
  <c r="L28" i="24" s="1"/>
  <c r="M22" i="25"/>
  <c r="M28" i="24" s="1"/>
  <c r="N22" i="25"/>
  <c r="N28" i="24" s="1"/>
  <c r="O22" i="25"/>
  <c r="O28" i="24" s="1"/>
  <c r="W22" i="25"/>
  <c r="A23" i="25"/>
  <c r="A29" i="24" s="1"/>
  <c r="B23" i="25"/>
  <c r="B29" i="24" s="1"/>
  <c r="C23" i="25"/>
  <c r="C29" i="24" s="1"/>
  <c r="D23" i="25"/>
  <c r="D29" i="24" s="1"/>
  <c r="E23" i="25"/>
  <c r="E29" i="24" s="1"/>
  <c r="F23" i="25"/>
  <c r="F29" i="24" s="1"/>
  <c r="G23" i="25"/>
  <c r="G29" i="24" s="1"/>
  <c r="H23" i="25"/>
  <c r="H29" i="24" s="1"/>
  <c r="I23" i="25"/>
  <c r="I29" i="24" s="1"/>
  <c r="J23" i="25"/>
  <c r="J29" i="24" s="1"/>
  <c r="K23" i="25"/>
  <c r="K29" i="24" s="1"/>
  <c r="L23" i="25"/>
  <c r="L29" i="24" s="1"/>
  <c r="M23" i="25"/>
  <c r="M29" i="24" s="1"/>
  <c r="N23" i="25"/>
  <c r="N29" i="24" s="1"/>
  <c r="O23" i="25"/>
  <c r="O29" i="24" s="1"/>
  <c r="W23" i="25"/>
  <c r="A19" i="25"/>
  <c r="A23" i="24" s="1"/>
  <c r="B19" i="25"/>
  <c r="B23" i="24" s="1"/>
  <c r="C19" i="25"/>
  <c r="C23" i="24" s="1"/>
  <c r="D19" i="25"/>
  <c r="D23" i="24" s="1"/>
  <c r="E19" i="25"/>
  <c r="E23" i="24" s="1"/>
  <c r="F19" i="25"/>
  <c r="F23" i="24" s="1"/>
  <c r="G19" i="25"/>
  <c r="G23" i="24" s="1"/>
  <c r="H19" i="25"/>
  <c r="H23" i="24" s="1"/>
  <c r="I19" i="25"/>
  <c r="I23" i="24" s="1"/>
  <c r="J19" i="25"/>
  <c r="J23" i="24" s="1"/>
  <c r="K19" i="25"/>
  <c r="K23" i="24" s="1"/>
  <c r="L19" i="25"/>
  <c r="L23" i="24" s="1"/>
  <c r="M19" i="25"/>
  <c r="M23" i="24" s="1"/>
  <c r="N19" i="25"/>
  <c r="N23" i="24" s="1"/>
  <c r="O19" i="25"/>
  <c r="O23" i="24" s="1"/>
  <c r="W19" i="25"/>
  <c r="A20" i="25"/>
  <c r="A25" i="24" s="1"/>
  <c r="B20" i="25"/>
  <c r="B25" i="24" s="1"/>
  <c r="C20" i="25"/>
  <c r="C25" i="24" s="1"/>
  <c r="D20" i="25"/>
  <c r="D25" i="24" s="1"/>
  <c r="E20" i="25"/>
  <c r="E25" i="24" s="1"/>
  <c r="F20" i="25"/>
  <c r="F25" i="24" s="1"/>
  <c r="G20" i="25"/>
  <c r="G25" i="24" s="1"/>
  <c r="H20" i="25"/>
  <c r="H25" i="24" s="1"/>
  <c r="I20" i="25"/>
  <c r="I25" i="24" s="1"/>
  <c r="J20" i="25"/>
  <c r="J25" i="24" s="1"/>
  <c r="K20" i="25"/>
  <c r="K25" i="24" s="1"/>
  <c r="L20" i="25"/>
  <c r="L25" i="24" s="1"/>
  <c r="M20" i="25"/>
  <c r="M25" i="24" s="1"/>
  <c r="N20" i="25"/>
  <c r="N25" i="24" s="1"/>
  <c r="O20" i="25"/>
  <c r="O25" i="24" s="1"/>
  <c r="W20" i="25"/>
  <c r="A21" i="25"/>
  <c r="A26" i="24" s="1"/>
  <c r="B21" i="25"/>
  <c r="B26" i="24" s="1"/>
  <c r="C21" i="25"/>
  <c r="C26" i="24" s="1"/>
  <c r="D21" i="25"/>
  <c r="D26" i="24" s="1"/>
  <c r="E21" i="25"/>
  <c r="E26" i="24" s="1"/>
  <c r="F21" i="25"/>
  <c r="F26" i="24" s="1"/>
  <c r="G21" i="25"/>
  <c r="G26" i="24" s="1"/>
  <c r="H21" i="25"/>
  <c r="H26" i="24" s="1"/>
  <c r="I21" i="25"/>
  <c r="I26" i="24" s="1"/>
  <c r="J21" i="25"/>
  <c r="J26" i="24" s="1"/>
  <c r="K21" i="25"/>
  <c r="K26" i="24" s="1"/>
  <c r="L21" i="25"/>
  <c r="L26" i="24" s="1"/>
  <c r="M21" i="25"/>
  <c r="M26" i="24" s="1"/>
  <c r="N21" i="25"/>
  <c r="N26" i="24" s="1"/>
  <c r="O21" i="25"/>
  <c r="O26" i="24" s="1"/>
  <c r="W21" i="25"/>
  <c r="A28" i="25"/>
  <c r="A37" i="24" s="1"/>
  <c r="B28" i="25"/>
  <c r="B37" i="24" s="1"/>
  <c r="C28" i="25"/>
  <c r="C37" i="24" s="1"/>
  <c r="D28" i="25"/>
  <c r="D37" i="24" s="1"/>
  <c r="E28" i="25"/>
  <c r="E37" i="24" s="1"/>
  <c r="F28" i="25"/>
  <c r="F37" i="24" s="1"/>
  <c r="G28" i="25"/>
  <c r="G37" i="24" s="1"/>
  <c r="H28" i="25"/>
  <c r="H37" i="24" s="1"/>
  <c r="I28" i="25"/>
  <c r="I37" i="24" s="1"/>
  <c r="J28" i="25"/>
  <c r="K28" i="25"/>
  <c r="K37" i="24" s="1"/>
  <c r="L28" i="25"/>
  <c r="L37" i="24" s="1"/>
  <c r="M28" i="25"/>
  <c r="M37" i="24" s="1"/>
  <c r="N28" i="25"/>
  <c r="N37" i="24" s="1"/>
  <c r="O28" i="25"/>
  <c r="O37" i="24" s="1"/>
  <c r="W28" i="25"/>
  <c r="A29" i="25"/>
  <c r="A38" i="24" s="1"/>
  <c r="B29" i="25"/>
  <c r="B38" i="24" s="1"/>
  <c r="C29" i="25"/>
  <c r="C38" i="24" s="1"/>
  <c r="D29" i="25"/>
  <c r="D38" i="24" s="1"/>
  <c r="E29" i="25"/>
  <c r="E38" i="24" s="1"/>
  <c r="F29" i="25"/>
  <c r="G29" i="25"/>
  <c r="G38" i="24" s="1"/>
  <c r="H29" i="25"/>
  <c r="H38" i="24" s="1"/>
  <c r="I29" i="25"/>
  <c r="I38" i="24" s="1"/>
  <c r="J29" i="25"/>
  <c r="J38" i="24" s="1"/>
  <c r="J37" i="24"/>
  <c r="K29" i="25"/>
  <c r="K38" i="24" s="1"/>
  <c r="L29" i="25"/>
  <c r="L38" i="24" s="1"/>
  <c r="M29" i="25"/>
  <c r="M38" i="24" s="1"/>
  <c r="N29" i="25"/>
  <c r="N38" i="24" s="1"/>
  <c r="O29" i="25"/>
  <c r="O38" i="24" s="1"/>
  <c r="W29" i="25"/>
  <c r="A30" i="25"/>
  <c r="A40" i="24" s="1"/>
  <c r="B30" i="25"/>
  <c r="B40" i="24" s="1"/>
  <c r="C30" i="25"/>
  <c r="C40" i="24" s="1"/>
  <c r="D30" i="25"/>
  <c r="D40" i="24" s="1"/>
  <c r="E30" i="25"/>
  <c r="E40" i="24" s="1"/>
  <c r="E42" i="24" s="1"/>
  <c r="F8" i="19" s="1"/>
  <c r="F30" i="25"/>
  <c r="F40" i="24" s="1"/>
  <c r="F38" i="24"/>
  <c r="G30" i="25"/>
  <c r="G40" i="24" s="1"/>
  <c r="G42" i="24" s="1"/>
  <c r="H8" i="19" s="1"/>
  <c r="H30" i="25"/>
  <c r="H40" i="24" s="1"/>
  <c r="I30" i="25"/>
  <c r="I40" i="24" s="1"/>
  <c r="J30" i="25"/>
  <c r="J40" i="24" s="1"/>
  <c r="J42" i="24" s="1"/>
  <c r="K8" i="19" s="1"/>
  <c r="K30" i="25"/>
  <c r="K40" i="24" s="1"/>
  <c r="L30" i="25"/>
  <c r="L40" i="24" s="1"/>
  <c r="M30" i="25"/>
  <c r="M40" i="24" s="1"/>
  <c r="M42" i="24" s="1"/>
  <c r="N8" i="19" s="1"/>
  <c r="N30" i="25"/>
  <c r="N40" i="24" s="1"/>
  <c r="O30" i="25"/>
  <c r="O40" i="24" s="1"/>
  <c r="W30" i="25"/>
  <c r="A27" i="25"/>
  <c r="A35" i="24" s="1"/>
  <c r="B27" i="25"/>
  <c r="B35" i="24" s="1"/>
  <c r="C27" i="25"/>
  <c r="C35" i="24" s="1"/>
  <c r="D27" i="25"/>
  <c r="D35" i="24" s="1"/>
  <c r="E27" i="25"/>
  <c r="E35" i="24" s="1"/>
  <c r="F27" i="25"/>
  <c r="F35" i="24" s="1"/>
  <c r="G27" i="25"/>
  <c r="G35" i="24" s="1"/>
  <c r="H27" i="25"/>
  <c r="H35" i="24" s="1"/>
  <c r="I27" i="25"/>
  <c r="I35" i="24" s="1"/>
  <c r="J27" i="25"/>
  <c r="J35" i="24" s="1"/>
  <c r="K27" i="25"/>
  <c r="K35" i="24" s="1"/>
  <c r="L27" i="25"/>
  <c r="L35" i="24" s="1"/>
  <c r="L34" i="24"/>
  <c r="M27" i="25"/>
  <c r="M35" i="24" s="1"/>
  <c r="N27" i="25"/>
  <c r="N35" i="24" s="1"/>
  <c r="N34" i="24"/>
  <c r="O27" i="25"/>
  <c r="O35" i="24" s="1"/>
  <c r="W27" i="25"/>
  <c r="A79" i="25"/>
  <c r="A113" i="24" s="1"/>
  <c r="B79" i="25"/>
  <c r="B113" i="24" s="1"/>
  <c r="C79" i="25"/>
  <c r="C113" i="24" s="1"/>
  <c r="D79" i="25"/>
  <c r="D113" i="24" s="1"/>
  <c r="E79" i="25"/>
  <c r="E113" i="24" s="1"/>
  <c r="F79" i="25"/>
  <c r="F113" i="24" s="1"/>
  <c r="G79" i="25"/>
  <c r="G113" i="24" s="1"/>
  <c r="H79" i="25"/>
  <c r="H113" i="24" s="1"/>
  <c r="I79" i="25"/>
  <c r="I113" i="24" s="1"/>
  <c r="J79" i="25"/>
  <c r="J113" i="24" s="1"/>
  <c r="K79" i="25"/>
  <c r="K113" i="24" s="1"/>
  <c r="L79" i="25"/>
  <c r="L113" i="24" s="1"/>
  <c r="M79" i="25"/>
  <c r="M113" i="24" s="1"/>
  <c r="N79" i="25"/>
  <c r="N113" i="24" s="1"/>
  <c r="O79" i="25"/>
  <c r="O113" i="24" s="1"/>
  <c r="W79" i="25"/>
  <c r="A80" i="25"/>
  <c r="A115" i="24" s="1"/>
  <c r="B80" i="25"/>
  <c r="B115" i="24" s="1"/>
  <c r="C80" i="25"/>
  <c r="C115" i="24" s="1"/>
  <c r="D80" i="25"/>
  <c r="D115" i="24" s="1"/>
  <c r="E80" i="25"/>
  <c r="E115" i="24" s="1"/>
  <c r="F80" i="25"/>
  <c r="F115" i="24" s="1"/>
  <c r="G80" i="25"/>
  <c r="G115" i="24" s="1"/>
  <c r="H80" i="25"/>
  <c r="H115" i="24" s="1"/>
  <c r="I80" i="25"/>
  <c r="I115" i="24" s="1"/>
  <c r="J80" i="25"/>
  <c r="J115" i="24" s="1"/>
  <c r="K80" i="25"/>
  <c r="K115" i="24" s="1"/>
  <c r="L80" i="25"/>
  <c r="L115" i="24" s="1"/>
  <c r="M80" i="25"/>
  <c r="M115" i="24" s="1"/>
  <c r="N80" i="25"/>
  <c r="N115" i="24" s="1"/>
  <c r="O80" i="25"/>
  <c r="O115" i="24" s="1"/>
  <c r="W80" i="25"/>
  <c r="A81" i="25"/>
  <c r="A116" i="24" s="1"/>
  <c r="B81" i="25"/>
  <c r="B116" i="24" s="1"/>
  <c r="C81" i="25"/>
  <c r="C116" i="24" s="1"/>
  <c r="D81" i="25"/>
  <c r="D116" i="24" s="1"/>
  <c r="E81" i="25"/>
  <c r="E116" i="24" s="1"/>
  <c r="F81" i="25"/>
  <c r="F116" i="24" s="1"/>
  <c r="G81" i="25"/>
  <c r="G116" i="24" s="1"/>
  <c r="H81" i="25"/>
  <c r="H116" i="24" s="1"/>
  <c r="I81" i="25"/>
  <c r="I116" i="24" s="1"/>
  <c r="J81" i="25"/>
  <c r="J116" i="24" s="1"/>
  <c r="K81" i="25"/>
  <c r="K116" i="24" s="1"/>
  <c r="L81" i="25"/>
  <c r="L116" i="24" s="1"/>
  <c r="M81" i="25"/>
  <c r="M116" i="24" s="1"/>
  <c r="N81" i="25"/>
  <c r="N116" i="24" s="1"/>
  <c r="O81" i="25"/>
  <c r="O116" i="24" s="1"/>
  <c r="W81" i="25"/>
  <c r="A82" i="25"/>
  <c r="A118" i="24" s="1"/>
  <c r="B82" i="25"/>
  <c r="B118" i="24" s="1"/>
  <c r="C82" i="25"/>
  <c r="C118" i="24" s="1"/>
  <c r="D82" i="25"/>
  <c r="D118" i="24" s="1"/>
  <c r="E82" i="25"/>
  <c r="E118" i="24" s="1"/>
  <c r="F82" i="25"/>
  <c r="F118" i="24" s="1"/>
  <c r="G82" i="25"/>
  <c r="G118" i="24" s="1"/>
  <c r="H82" i="25"/>
  <c r="H118" i="24" s="1"/>
  <c r="I82" i="25"/>
  <c r="I118" i="24" s="1"/>
  <c r="J82" i="25"/>
  <c r="J118" i="24" s="1"/>
  <c r="K82" i="25"/>
  <c r="K118" i="24" s="1"/>
  <c r="L82" i="25"/>
  <c r="L118" i="24" s="1"/>
  <c r="M82" i="25"/>
  <c r="M118" i="24" s="1"/>
  <c r="N82" i="25"/>
  <c r="N118" i="24" s="1"/>
  <c r="O82" i="25"/>
  <c r="O118" i="24" s="1"/>
  <c r="W82" i="25"/>
  <c r="A83" i="25"/>
  <c r="A119" i="24" s="1"/>
  <c r="B83" i="25"/>
  <c r="B119" i="24" s="1"/>
  <c r="C83" i="25"/>
  <c r="C119" i="24" s="1"/>
  <c r="D83" i="25"/>
  <c r="D119" i="24" s="1"/>
  <c r="E83" i="25"/>
  <c r="E119" i="24" s="1"/>
  <c r="F83" i="25"/>
  <c r="F119" i="24" s="1"/>
  <c r="G83" i="25"/>
  <c r="G119" i="24" s="1"/>
  <c r="H83" i="25"/>
  <c r="H119" i="24" s="1"/>
  <c r="I83" i="25"/>
  <c r="I119" i="24" s="1"/>
  <c r="J83" i="25"/>
  <c r="J119" i="24" s="1"/>
  <c r="K83" i="25"/>
  <c r="K119" i="24" s="1"/>
  <c r="L83" i="25"/>
  <c r="L119" i="24" s="1"/>
  <c r="M83" i="25"/>
  <c r="M119" i="24" s="1"/>
  <c r="N83" i="25"/>
  <c r="N119" i="24" s="1"/>
  <c r="O83" i="25"/>
  <c r="O119" i="24" s="1"/>
  <c r="W83" i="25"/>
  <c r="A84" i="25"/>
  <c r="A121" i="24" s="1"/>
  <c r="B84" i="25"/>
  <c r="B121" i="24" s="1"/>
  <c r="C84" i="25"/>
  <c r="C121" i="24" s="1"/>
  <c r="D84" i="25"/>
  <c r="D121" i="24" s="1"/>
  <c r="E84" i="25"/>
  <c r="E121" i="24" s="1"/>
  <c r="F84" i="25"/>
  <c r="F121" i="24" s="1"/>
  <c r="G84" i="25"/>
  <c r="G121" i="24" s="1"/>
  <c r="H84" i="25"/>
  <c r="H121" i="24" s="1"/>
  <c r="I84" i="25"/>
  <c r="I121" i="24" s="1"/>
  <c r="J84" i="25"/>
  <c r="J121" i="24" s="1"/>
  <c r="K84" i="25"/>
  <c r="K121" i="24" s="1"/>
  <c r="L84" i="25"/>
  <c r="L121" i="24" s="1"/>
  <c r="M84" i="25"/>
  <c r="M121" i="24" s="1"/>
  <c r="N84" i="25"/>
  <c r="N121" i="24" s="1"/>
  <c r="O84" i="25"/>
  <c r="O121" i="24" s="1"/>
  <c r="W84" i="25"/>
  <c r="A85" i="25"/>
  <c r="A122" i="24" s="1"/>
  <c r="B85" i="25"/>
  <c r="B122" i="24" s="1"/>
  <c r="C85" i="25"/>
  <c r="C122" i="24" s="1"/>
  <c r="D85" i="25"/>
  <c r="D122" i="24" s="1"/>
  <c r="E85" i="25"/>
  <c r="E122" i="24" s="1"/>
  <c r="F85" i="25"/>
  <c r="F122" i="24" s="1"/>
  <c r="G85" i="25"/>
  <c r="G122" i="24" s="1"/>
  <c r="H85" i="25"/>
  <c r="H122" i="24" s="1"/>
  <c r="I85" i="25"/>
  <c r="I122" i="24" s="1"/>
  <c r="J85" i="25"/>
  <c r="J122" i="24" s="1"/>
  <c r="K85" i="25"/>
  <c r="K122" i="24" s="1"/>
  <c r="L85" i="25"/>
  <c r="L122" i="24" s="1"/>
  <c r="M85" i="25"/>
  <c r="M122" i="24" s="1"/>
  <c r="N85" i="25"/>
  <c r="N122" i="24" s="1"/>
  <c r="O85" i="25"/>
  <c r="O122" i="24" s="1"/>
  <c r="W85" i="25"/>
  <c r="A86" i="25"/>
  <c r="A124" i="24" s="1"/>
  <c r="B86" i="25"/>
  <c r="B124" i="24" s="1"/>
  <c r="C86" i="25"/>
  <c r="C124" i="24" s="1"/>
  <c r="D86" i="25"/>
  <c r="D124" i="24" s="1"/>
  <c r="E86" i="25"/>
  <c r="E124" i="24" s="1"/>
  <c r="F86" i="25"/>
  <c r="F124" i="24" s="1"/>
  <c r="G86" i="25"/>
  <c r="G124" i="24" s="1"/>
  <c r="H86" i="25"/>
  <c r="H124" i="24" s="1"/>
  <c r="I86" i="25"/>
  <c r="I124" i="24" s="1"/>
  <c r="J86" i="25"/>
  <c r="J124" i="24" s="1"/>
  <c r="K86" i="25"/>
  <c r="K124" i="24" s="1"/>
  <c r="L86" i="25"/>
  <c r="L124" i="24" s="1"/>
  <c r="M86" i="25"/>
  <c r="M124" i="24" s="1"/>
  <c r="N86" i="25"/>
  <c r="N124" i="24" s="1"/>
  <c r="O86" i="25"/>
  <c r="O124" i="24" s="1"/>
  <c r="W86" i="25"/>
  <c r="A87" i="25"/>
  <c r="A125" i="24" s="1"/>
  <c r="B87" i="25"/>
  <c r="B125" i="24" s="1"/>
  <c r="C87" i="25"/>
  <c r="C125" i="24" s="1"/>
  <c r="D87" i="25"/>
  <c r="D125" i="24" s="1"/>
  <c r="E87" i="25"/>
  <c r="E125" i="24" s="1"/>
  <c r="F87" i="25"/>
  <c r="F125" i="24" s="1"/>
  <c r="G87" i="25"/>
  <c r="G125" i="24" s="1"/>
  <c r="H87" i="25"/>
  <c r="H125" i="24" s="1"/>
  <c r="I87" i="25"/>
  <c r="I125" i="24" s="1"/>
  <c r="J87" i="25"/>
  <c r="J125" i="24" s="1"/>
  <c r="K87" i="25"/>
  <c r="K125" i="24" s="1"/>
  <c r="L87" i="25"/>
  <c r="L125" i="24" s="1"/>
  <c r="M87" i="25"/>
  <c r="M125" i="24" s="1"/>
  <c r="N87" i="25"/>
  <c r="N125" i="24" s="1"/>
  <c r="O87" i="25"/>
  <c r="O125" i="24" s="1"/>
  <c r="W87" i="25"/>
  <c r="A88" i="25"/>
  <c r="A127" i="24" s="1"/>
  <c r="B88" i="25"/>
  <c r="B127" i="24" s="1"/>
  <c r="C88" i="25"/>
  <c r="C127" i="24" s="1"/>
  <c r="D88" i="25"/>
  <c r="D127" i="24" s="1"/>
  <c r="E88" i="25"/>
  <c r="E127" i="24" s="1"/>
  <c r="F88" i="25"/>
  <c r="F127" i="24" s="1"/>
  <c r="G88" i="25"/>
  <c r="G127" i="24" s="1"/>
  <c r="H88" i="25"/>
  <c r="H127" i="24" s="1"/>
  <c r="I88" i="25"/>
  <c r="I127" i="24" s="1"/>
  <c r="J88" i="25"/>
  <c r="J127" i="24" s="1"/>
  <c r="K88" i="25"/>
  <c r="K127" i="24" s="1"/>
  <c r="L88" i="25"/>
  <c r="L127" i="24" s="1"/>
  <c r="M88" i="25"/>
  <c r="M127" i="24" s="1"/>
  <c r="N88" i="25"/>
  <c r="N127" i="24" s="1"/>
  <c r="O88" i="25"/>
  <c r="O127" i="24" s="1"/>
  <c r="W88" i="25"/>
  <c r="A89" i="25"/>
  <c r="A128" i="24" s="1"/>
  <c r="B89" i="25"/>
  <c r="B128" i="24" s="1"/>
  <c r="C89" i="25"/>
  <c r="C128" i="24" s="1"/>
  <c r="D89" i="25"/>
  <c r="D128" i="24" s="1"/>
  <c r="E89" i="25"/>
  <c r="E128" i="24" s="1"/>
  <c r="F89" i="25"/>
  <c r="F128" i="24" s="1"/>
  <c r="G89" i="25"/>
  <c r="G128" i="24" s="1"/>
  <c r="H89" i="25"/>
  <c r="H128" i="24" s="1"/>
  <c r="H129" i="24" s="1"/>
  <c r="I45" i="19" s="1"/>
  <c r="I89" i="25"/>
  <c r="I128" i="24" s="1"/>
  <c r="J89" i="25"/>
  <c r="J128" i="24" s="1"/>
  <c r="K89" i="25"/>
  <c r="K128" i="24" s="1"/>
  <c r="L89" i="25"/>
  <c r="L128" i="24" s="1"/>
  <c r="M89" i="25"/>
  <c r="M128" i="24" s="1"/>
  <c r="N89" i="25"/>
  <c r="N128" i="24" s="1"/>
  <c r="O89" i="25"/>
  <c r="O128" i="24" s="1"/>
  <c r="W89" i="25"/>
  <c r="A90" i="25"/>
  <c r="A130" i="24" s="1"/>
  <c r="B90" i="25"/>
  <c r="B130" i="24" s="1"/>
  <c r="C90" i="25"/>
  <c r="C130" i="24" s="1"/>
  <c r="D90" i="25"/>
  <c r="D130" i="24" s="1"/>
  <c r="E90" i="25"/>
  <c r="E130" i="24" s="1"/>
  <c r="F90" i="25"/>
  <c r="F130" i="24" s="1"/>
  <c r="G90" i="25"/>
  <c r="G130" i="24" s="1"/>
  <c r="H90" i="25"/>
  <c r="H130" i="24" s="1"/>
  <c r="I90" i="25"/>
  <c r="I130" i="24" s="1"/>
  <c r="J90" i="25"/>
  <c r="J130" i="24" s="1"/>
  <c r="K90" i="25"/>
  <c r="K130" i="24" s="1"/>
  <c r="L90" i="25"/>
  <c r="L130" i="24" s="1"/>
  <c r="M90" i="25"/>
  <c r="M130" i="24" s="1"/>
  <c r="N90" i="25"/>
  <c r="N130" i="24" s="1"/>
  <c r="O90" i="25"/>
  <c r="O130" i="24" s="1"/>
  <c r="W90" i="25"/>
  <c r="A91" i="25"/>
  <c r="A131" i="24" s="1"/>
  <c r="B91" i="25"/>
  <c r="B131" i="24" s="1"/>
  <c r="C91" i="25"/>
  <c r="C131" i="24" s="1"/>
  <c r="D91" i="25"/>
  <c r="D131" i="24" s="1"/>
  <c r="E91" i="25"/>
  <c r="E131" i="24" s="1"/>
  <c r="F91" i="25"/>
  <c r="F131" i="24" s="1"/>
  <c r="G91" i="25"/>
  <c r="G131" i="24" s="1"/>
  <c r="H91" i="25"/>
  <c r="H131" i="24" s="1"/>
  <c r="I91" i="25"/>
  <c r="I131" i="24" s="1"/>
  <c r="J91" i="25"/>
  <c r="J131" i="24" s="1"/>
  <c r="K91" i="25"/>
  <c r="K131" i="24" s="1"/>
  <c r="L91" i="25"/>
  <c r="L131" i="24" s="1"/>
  <c r="M91" i="25"/>
  <c r="M131" i="24" s="1"/>
  <c r="N91" i="25"/>
  <c r="N131" i="24" s="1"/>
  <c r="O91" i="25"/>
  <c r="O131" i="24" s="1"/>
  <c r="W91" i="25"/>
  <c r="A92" i="25"/>
  <c r="A133" i="24" s="1"/>
  <c r="B92" i="25"/>
  <c r="B133" i="24" s="1"/>
  <c r="C92" i="25"/>
  <c r="C133" i="24" s="1"/>
  <c r="D92" i="25"/>
  <c r="D133" i="24" s="1"/>
  <c r="E92" i="25"/>
  <c r="E133" i="24" s="1"/>
  <c r="F92" i="25"/>
  <c r="F133" i="24" s="1"/>
  <c r="G92" i="25"/>
  <c r="G133" i="24" s="1"/>
  <c r="H92" i="25"/>
  <c r="H133" i="24" s="1"/>
  <c r="I92" i="25"/>
  <c r="I133" i="24" s="1"/>
  <c r="J92" i="25"/>
  <c r="J133" i="24" s="1"/>
  <c r="K92" i="25"/>
  <c r="K133" i="24" s="1"/>
  <c r="L92" i="25"/>
  <c r="L133" i="24" s="1"/>
  <c r="M92" i="25"/>
  <c r="M133" i="24" s="1"/>
  <c r="N92" i="25"/>
  <c r="N133" i="24" s="1"/>
  <c r="O92" i="25"/>
  <c r="O133" i="24" s="1"/>
  <c r="W92" i="25"/>
  <c r="A93" i="25"/>
  <c r="A134" i="24" s="1"/>
  <c r="B93" i="25"/>
  <c r="B134" i="24" s="1"/>
  <c r="C93" i="25"/>
  <c r="C134" i="24" s="1"/>
  <c r="D93" i="25"/>
  <c r="D134" i="24" s="1"/>
  <c r="E93" i="25"/>
  <c r="E134" i="24" s="1"/>
  <c r="F93" i="25"/>
  <c r="F134" i="24" s="1"/>
  <c r="G93" i="25"/>
  <c r="G134" i="24" s="1"/>
  <c r="H93" i="25"/>
  <c r="H134" i="24" s="1"/>
  <c r="I93" i="25"/>
  <c r="I134" i="24" s="1"/>
  <c r="J93" i="25"/>
  <c r="J134" i="24" s="1"/>
  <c r="K93" i="25"/>
  <c r="K134" i="24" s="1"/>
  <c r="L93" i="25"/>
  <c r="L134" i="24" s="1"/>
  <c r="M93" i="25"/>
  <c r="M134" i="24" s="1"/>
  <c r="N93" i="25"/>
  <c r="N134" i="24" s="1"/>
  <c r="O93" i="25"/>
  <c r="O134" i="24" s="1"/>
  <c r="W93" i="25"/>
  <c r="A94" i="25"/>
  <c r="A136" i="24" s="1"/>
  <c r="B94" i="25"/>
  <c r="B136" i="24" s="1"/>
  <c r="C94" i="25"/>
  <c r="C136" i="24" s="1"/>
  <c r="D94" i="25"/>
  <c r="D136" i="24" s="1"/>
  <c r="E94" i="25"/>
  <c r="E136" i="24" s="1"/>
  <c r="F94" i="25"/>
  <c r="F136" i="24" s="1"/>
  <c r="G94" i="25"/>
  <c r="G136" i="24" s="1"/>
  <c r="H94" i="25"/>
  <c r="H136" i="24" s="1"/>
  <c r="I94" i="25"/>
  <c r="I136" i="24" s="1"/>
  <c r="J94" i="25"/>
  <c r="J136" i="24" s="1"/>
  <c r="K94" i="25"/>
  <c r="K136" i="24" s="1"/>
  <c r="L94" i="25"/>
  <c r="L136" i="24" s="1"/>
  <c r="M94" i="25"/>
  <c r="M136" i="24" s="1"/>
  <c r="N94" i="25"/>
  <c r="N136" i="24" s="1"/>
  <c r="O94" i="25"/>
  <c r="O136" i="24" s="1"/>
  <c r="W94" i="25"/>
  <c r="A95" i="25"/>
  <c r="A137" i="24" s="1"/>
  <c r="B95" i="25"/>
  <c r="B137" i="24" s="1"/>
  <c r="C95" i="25"/>
  <c r="C137" i="24" s="1"/>
  <c r="D95" i="25"/>
  <c r="D137" i="24" s="1"/>
  <c r="E95" i="25"/>
  <c r="E137" i="24" s="1"/>
  <c r="F95" i="25"/>
  <c r="F137" i="24" s="1"/>
  <c r="G95" i="25"/>
  <c r="G137" i="24" s="1"/>
  <c r="H95" i="25"/>
  <c r="H137" i="24" s="1"/>
  <c r="I95" i="25"/>
  <c r="I137" i="24" s="1"/>
  <c r="J95" i="25"/>
  <c r="J137" i="24" s="1"/>
  <c r="K95" i="25"/>
  <c r="K137" i="24" s="1"/>
  <c r="L95" i="25"/>
  <c r="L137" i="24" s="1"/>
  <c r="M95" i="25"/>
  <c r="M137" i="24" s="1"/>
  <c r="N95" i="25"/>
  <c r="N137" i="24" s="1"/>
  <c r="O95" i="25"/>
  <c r="O137" i="24" s="1"/>
  <c r="W95" i="25"/>
  <c r="A96" i="25"/>
  <c r="A139" i="24" s="1"/>
  <c r="B96" i="25"/>
  <c r="B139" i="24" s="1"/>
  <c r="C96" i="25"/>
  <c r="C139" i="24" s="1"/>
  <c r="D96" i="25"/>
  <c r="D139" i="24" s="1"/>
  <c r="E96" i="25"/>
  <c r="E139" i="24" s="1"/>
  <c r="F96" i="25"/>
  <c r="F139" i="24" s="1"/>
  <c r="G96" i="25"/>
  <c r="G139" i="24" s="1"/>
  <c r="H96" i="25"/>
  <c r="H139" i="24" s="1"/>
  <c r="I96" i="25"/>
  <c r="I139" i="24" s="1"/>
  <c r="J96" i="25"/>
  <c r="J139" i="24" s="1"/>
  <c r="K96" i="25"/>
  <c r="K139" i="24" s="1"/>
  <c r="L96" i="25"/>
  <c r="L139" i="24" s="1"/>
  <c r="M96" i="25"/>
  <c r="M139" i="24" s="1"/>
  <c r="N96" i="25"/>
  <c r="N139" i="24" s="1"/>
  <c r="O96" i="25"/>
  <c r="O139" i="24" s="1"/>
  <c r="W96" i="25"/>
  <c r="A97" i="25"/>
  <c r="A140" i="24" s="1"/>
  <c r="B97" i="25"/>
  <c r="B140" i="24" s="1"/>
  <c r="C97" i="25"/>
  <c r="C140" i="24" s="1"/>
  <c r="D97" i="25"/>
  <c r="D140" i="24" s="1"/>
  <c r="E97" i="25"/>
  <c r="E140" i="24" s="1"/>
  <c r="F97" i="25"/>
  <c r="F140" i="24" s="1"/>
  <c r="G97" i="25"/>
  <c r="G140" i="24" s="1"/>
  <c r="H97" i="25"/>
  <c r="H140" i="24" s="1"/>
  <c r="I97" i="25"/>
  <c r="I140" i="24" s="1"/>
  <c r="J97" i="25"/>
  <c r="J140" i="24" s="1"/>
  <c r="K97" i="25"/>
  <c r="K140" i="24" s="1"/>
  <c r="L97" i="25"/>
  <c r="L140" i="24" s="1"/>
  <c r="L141" i="24" s="1"/>
  <c r="M49" i="19" s="1"/>
  <c r="M97" i="25"/>
  <c r="M140" i="24" s="1"/>
  <c r="N97" i="25"/>
  <c r="N140" i="24" s="1"/>
  <c r="O97" i="25"/>
  <c r="O140" i="24" s="1"/>
  <c r="W97" i="25"/>
  <c r="A98" i="25"/>
  <c r="A142" i="24" s="1"/>
  <c r="B98" i="25"/>
  <c r="B142" i="24" s="1"/>
  <c r="C98" i="25"/>
  <c r="C142" i="24" s="1"/>
  <c r="D98" i="25"/>
  <c r="D142" i="24" s="1"/>
  <c r="E98" i="25"/>
  <c r="E142" i="24" s="1"/>
  <c r="F98" i="25"/>
  <c r="F142" i="24" s="1"/>
  <c r="G98" i="25"/>
  <c r="G142" i="24" s="1"/>
  <c r="H98" i="25"/>
  <c r="H142" i="24" s="1"/>
  <c r="I98" i="25"/>
  <c r="I142" i="24" s="1"/>
  <c r="J98" i="25"/>
  <c r="J142" i="24" s="1"/>
  <c r="K98" i="25"/>
  <c r="K142" i="24" s="1"/>
  <c r="L98" i="25"/>
  <c r="L142" i="24" s="1"/>
  <c r="M98" i="25"/>
  <c r="M142" i="24" s="1"/>
  <c r="N98" i="25"/>
  <c r="N142" i="24" s="1"/>
  <c r="O98" i="25"/>
  <c r="O142" i="24" s="1"/>
  <c r="W98" i="25"/>
  <c r="A99" i="25"/>
  <c r="A143" i="24" s="1"/>
  <c r="B99" i="25"/>
  <c r="B143" i="24" s="1"/>
  <c r="C99" i="25"/>
  <c r="C143" i="24" s="1"/>
  <c r="D99" i="25"/>
  <c r="D143" i="24" s="1"/>
  <c r="E99" i="25"/>
  <c r="E143" i="24" s="1"/>
  <c r="F99" i="25"/>
  <c r="F143" i="24" s="1"/>
  <c r="G99" i="25"/>
  <c r="G143" i="24" s="1"/>
  <c r="H99" i="25"/>
  <c r="H143" i="24" s="1"/>
  <c r="I99" i="25"/>
  <c r="I143" i="24" s="1"/>
  <c r="J99" i="25"/>
  <c r="J143" i="24" s="1"/>
  <c r="K99" i="25"/>
  <c r="K143" i="24" s="1"/>
  <c r="L99" i="25"/>
  <c r="L143" i="24" s="1"/>
  <c r="M99" i="25"/>
  <c r="M143" i="24" s="1"/>
  <c r="N99" i="25"/>
  <c r="N143" i="24" s="1"/>
  <c r="O99" i="25"/>
  <c r="O143" i="24" s="1"/>
  <c r="W99" i="25"/>
  <c r="A100" i="25"/>
  <c r="A145" i="24" s="1"/>
  <c r="B100" i="25"/>
  <c r="B145" i="24" s="1"/>
  <c r="C100" i="25"/>
  <c r="C145" i="24" s="1"/>
  <c r="D100" i="25"/>
  <c r="D145" i="24" s="1"/>
  <c r="E100" i="25"/>
  <c r="E145" i="24" s="1"/>
  <c r="F100" i="25"/>
  <c r="F145" i="24" s="1"/>
  <c r="G100" i="25"/>
  <c r="G145" i="24" s="1"/>
  <c r="H100" i="25"/>
  <c r="H145" i="24" s="1"/>
  <c r="I100" i="25"/>
  <c r="I145" i="24" s="1"/>
  <c r="J100" i="25"/>
  <c r="J145" i="24" s="1"/>
  <c r="K100" i="25"/>
  <c r="K145" i="24" s="1"/>
  <c r="L100" i="25"/>
  <c r="L145" i="24" s="1"/>
  <c r="M100" i="25"/>
  <c r="M145" i="24" s="1"/>
  <c r="N100" i="25"/>
  <c r="N145" i="24" s="1"/>
  <c r="O100" i="25"/>
  <c r="O145" i="24" s="1"/>
  <c r="W100" i="25"/>
  <c r="A101" i="25"/>
  <c r="A146" i="24" s="1"/>
  <c r="B101" i="25"/>
  <c r="B146" i="24" s="1"/>
  <c r="C101" i="25"/>
  <c r="C146" i="24" s="1"/>
  <c r="D101" i="25"/>
  <c r="D146" i="24" s="1"/>
  <c r="E101" i="25"/>
  <c r="E146" i="24" s="1"/>
  <c r="F101" i="25"/>
  <c r="F146" i="24" s="1"/>
  <c r="G101" i="25"/>
  <c r="G146" i="24" s="1"/>
  <c r="H101" i="25"/>
  <c r="H146" i="24" s="1"/>
  <c r="I101" i="25"/>
  <c r="I146" i="24" s="1"/>
  <c r="J101" i="25"/>
  <c r="J146" i="24" s="1"/>
  <c r="K101" i="25"/>
  <c r="K146" i="24" s="1"/>
  <c r="L101" i="25"/>
  <c r="L146" i="24" s="1"/>
  <c r="M101" i="25"/>
  <c r="M146" i="24" s="1"/>
  <c r="N101" i="25"/>
  <c r="N146" i="24" s="1"/>
  <c r="O101" i="25"/>
  <c r="O146" i="24" s="1"/>
  <c r="W101" i="25"/>
  <c r="A102" i="25"/>
  <c r="A148" i="24" s="1"/>
  <c r="B102" i="25"/>
  <c r="B148" i="24" s="1"/>
  <c r="C102" i="25"/>
  <c r="C148" i="24" s="1"/>
  <c r="D102" i="25"/>
  <c r="D148" i="24" s="1"/>
  <c r="E102" i="25"/>
  <c r="E148" i="24" s="1"/>
  <c r="F102" i="25"/>
  <c r="F148" i="24" s="1"/>
  <c r="G102" i="25"/>
  <c r="G148" i="24" s="1"/>
  <c r="H102" i="25"/>
  <c r="H148" i="24" s="1"/>
  <c r="I102" i="25"/>
  <c r="I148" i="24" s="1"/>
  <c r="J102" i="25"/>
  <c r="J148" i="24" s="1"/>
  <c r="K102" i="25"/>
  <c r="K148" i="24" s="1"/>
  <c r="L102" i="25"/>
  <c r="L148" i="24" s="1"/>
  <c r="M102" i="25"/>
  <c r="M148" i="24" s="1"/>
  <c r="N102" i="25"/>
  <c r="N148" i="24" s="1"/>
  <c r="O102" i="25"/>
  <c r="O148" i="24" s="1"/>
  <c r="W102" i="25"/>
  <c r="A103" i="25"/>
  <c r="A149" i="24" s="1"/>
  <c r="B103" i="25"/>
  <c r="B149" i="24" s="1"/>
  <c r="C103" i="25"/>
  <c r="C149" i="24" s="1"/>
  <c r="D103" i="25"/>
  <c r="D149" i="24" s="1"/>
  <c r="E103" i="25"/>
  <c r="E149" i="24" s="1"/>
  <c r="F103" i="25"/>
  <c r="F149" i="24" s="1"/>
  <c r="G103" i="25"/>
  <c r="G149" i="24" s="1"/>
  <c r="H103" i="25"/>
  <c r="H149" i="24" s="1"/>
  <c r="I103" i="25"/>
  <c r="I149" i="24" s="1"/>
  <c r="J103" i="25"/>
  <c r="J149" i="24" s="1"/>
  <c r="K103" i="25"/>
  <c r="K149" i="24" s="1"/>
  <c r="L103" i="25"/>
  <c r="L149" i="24" s="1"/>
  <c r="M103" i="25"/>
  <c r="M149" i="24" s="1"/>
  <c r="N103" i="25"/>
  <c r="N149" i="24" s="1"/>
  <c r="O103" i="25"/>
  <c r="O149" i="24" s="1"/>
  <c r="W103" i="25"/>
  <c r="A104" i="25"/>
  <c r="A151" i="24" s="1"/>
  <c r="B104" i="25"/>
  <c r="B151" i="24" s="1"/>
  <c r="C104" i="25"/>
  <c r="C151" i="24" s="1"/>
  <c r="D104" i="25"/>
  <c r="D151" i="24" s="1"/>
  <c r="E104" i="25"/>
  <c r="E151" i="24" s="1"/>
  <c r="F104" i="25"/>
  <c r="F151" i="24" s="1"/>
  <c r="G104" i="25"/>
  <c r="G151" i="24" s="1"/>
  <c r="H104" i="25"/>
  <c r="H151" i="24" s="1"/>
  <c r="I104" i="25"/>
  <c r="I151" i="24" s="1"/>
  <c r="J104" i="25"/>
  <c r="J151" i="24" s="1"/>
  <c r="K104" i="25"/>
  <c r="K151" i="24" s="1"/>
  <c r="L104" i="25"/>
  <c r="L151" i="24"/>
  <c r="M104" i="25"/>
  <c r="M151" i="24" s="1"/>
  <c r="N104" i="25"/>
  <c r="N151" i="24" s="1"/>
  <c r="O104" i="25"/>
  <c r="O151" i="24" s="1"/>
  <c r="W104" i="25"/>
  <c r="A105" i="25"/>
  <c r="A152" i="24" s="1"/>
  <c r="B105" i="25"/>
  <c r="B152" i="24" s="1"/>
  <c r="C105" i="25"/>
  <c r="C152" i="24" s="1"/>
  <c r="D105" i="25"/>
  <c r="D152" i="24" s="1"/>
  <c r="E105" i="25"/>
  <c r="E152" i="24" s="1"/>
  <c r="F105" i="25"/>
  <c r="F152" i="24" s="1"/>
  <c r="G105" i="25"/>
  <c r="G152" i="24" s="1"/>
  <c r="H105" i="25"/>
  <c r="H152" i="24" s="1"/>
  <c r="I105" i="25"/>
  <c r="I152" i="24" s="1"/>
  <c r="J105" i="25"/>
  <c r="J152" i="24" s="1"/>
  <c r="K105" i="25"/>
  <c r="K152" i="24" s="1"/>
  <c r="L105" i="25"/>
  <c r="L152" i="24" s="1"/>
  <c r="M105" i="25"/>
  <c r="M152" i="24" s="1"/>
  <c r="N105" i="25"/>
  <c r="N152" i="24" s="1"/>
  <c r="O105" i="25"/>
  <c r="O152" i="24" s="1"/>
  <c r="W105" i="25"/>
  <c r="A106" i="25"/>
  <c r="A154" i="24" s="1"/>
  <c r="B106" i="25"/>
  <c r="B154" i="24" s="1"/>
  <c r="C106" i="25"/>
  <c r="C154" i="24" s="1"/>
  <c r="D106" i="25"/>
  <c r="D154" i="24" s="1"/>
  <c r="E106" i="25"/>
  <c r="E154" i="24" s="1"/>
  <c r="F106" i="25"/>
  <c r="F154" i="24" s="1"/>
  <c r="G106" i="25"/>
  <c r="G154" i="24" s="1"/>
  <c r="H106" i="25"/>
  <c r="H154" i="24" s="1"/>
  <c r="I106" i="25"/>
  <c r="I154" i="24" s="1"/>
  <c r="J106" i="25"/>
  <c r="J154" i="24" s="1"/>
  <c r="K106" i="25"/>
  <c r="K154" i="24" s="1"/>
  <c r="L106" i="25"/>
  <c r="L154" i="24" s="1"/>
  <c r="M106" i="25"/>
  <c r="M154" i="24" s="1"/>
  <c r="N106" i="25"/>
  <c r="N154" i="24" s="1"/>
  <c r="O106" i="25"/>
  <c r="O154" i="24" s="1"/>
  <c r="W106" i="25"/>
  <c r="A107" i="25"/>
  <c r="A155" i="24" s="1"/>
  <c r="B107" i="25"/>
  <c r="B155" i="24" s="1"/>
  <c r="C107" i="25"/>
  <c r="C155" i="24" s="1"/>
  <c r="D107" i="25"/>
  <c r="D155" i="24" s="1"/>
  <c r="E107" i="25"/>
  <c r="E155" i="24" s="1"/>
  <c r="F107" i="25"/>
  <c r="F155" i="24" s="1"/>
  <c r="G107" i="25"/>
  <c r="G155" i="24" s="1"/>
  <c r="H107" i="25"/>
  <c r="H155" i="24" s="1"/>
  <c r="I107" i="25"/>
  <c r="I155" i="24" s="1"/>
  <c r="J107" i="25"/>
  <c r="J155" i="24" s="1"/>
  <c r="K107" i="25"/>
  <c r="K155" i="24" s="1"/>
  <c r="L107" i="25"/>
  <c r="L155" i="24" s="1"/>
  <c r="M107" i="25"/>
  <c r="M155" i="24" s="1"/>
  <c r="N107" i="25"/>
  <c r="N155" i="24" s="1"/>
  <c r="O107" i="25"/>
  <c r="O155" i="24" s="1"/>
  <c r="W107" i="25"/>
  <c r="A108" i="25"/>
  <c r="A157" i="24" s="1"/>
  <c r="B108" i="25"/>
  <c r="B157" i="24" s="1"/>
  <c r="B109" i="25"/>
  <c r="B158" i="24" s="1"/>
  <c r="C108" i="25"/>
  <c r="C157" i="24" s="1"/>
  <c r="D108" i="25"/>
  <c r="D157" i="24" s="1"/>
  <c r="E108" i="25"/>
  <c r="E157" i="24" s="1"/>
  <c r="F108" i="25"/>
  <c r="F157" i="24" s="1"/>
  <c r="G108" i="25"/>
  <c r="G157" i="24" s="1"/>
  <c r="H108" i="25"/>
  <c r="H157" i="24" s="1"/>
  <c r="I108" i="25"/>
  <c r="I157" i="24" s="1"/>
  <c r="J108" i="25"/>
  <c r="J157" i="24" s="1"/>
  <c r="K108" i="25"/>
  <c r="K157" i="24" s="1"/>
  <c r="L108" i="25"/>
  <c r="L157" i="24" s="1"/>
  <c r="M108" i="25"/>
  <c r="M157" i="24" s="1"/>
  <c r="N108" i="25"/>
  <c r="N157" i="24" s="1"/>
  <c r="O108" i="25"/>
  <c r="O157" i="24" s="1"/>
  <c r="W108" i="25"/>
  <c r="A109" i="25"/>
  <c r="A158" i="24" s="1"/>
  <c r="C109" i="25"/>
  <c r="C158" i="24" s="1"/>
  <c r="D109" i="25"/>
  <c r="D158" i="24" s="1"/>
  <c r="E109" i="25"/>
  <c r="E158" i="24" s="1"/>
  <c r="F109" i="25"/>
  <c r="F158" i="24" s="1"/>
  <c r="G109" i="25"/>
  <c r="G158" i="24" s="1"/>
  <c r="H109" i="25"/>
  <c r="H158" i="24" s="1"/>
  <c r="I109" i="25"/>
  <c r="I158" i="24" s="1"/>
  <c r="J109" i="25"/>
  <c r="J158" i="24" s="1"/>
  <c r="K109" i="25"/>
  <c r="K158" i="24" s="1"/>
  <c r="L109" i="25"/>
  <c r="L158" i="24" s="1"/>
  <c r="M109" i="25"/>
  <c r="M158" i="24" s="1"/>
  <c r="N109" i="25"/>
  <c r="N158" i="24" s="1"/>
  <c r="O109" i="25"/>
  <c r="O158" i="24" s="1"/>
  <c r="W109" i="25"/>
  <c r="A110" i="25"/>
  <c r="A160" i="24" s="1"/>
  <c r="B110" i="25"/>
  <c r="B160" i="24" s="1"/>
  <c r="C110" i="25"/>
  <c r="C160" i="24" s="1"/>
  <c r="D110" i="25"/>
  <c r="D160" i="24" s="1"/>
  <c r="E110" i="25"/>
  <c r="E160" i="24" s="1"/>
  <c r="F110" i="25"/>
  <c r="F160" i="24" s="1"/>
  <c r="G110" i="25"/>
  <c r="G160" i="24" s="1"/>
  <c r="H110" i="25"/>
  <c r="H160" i="24" s="1"/>
  <c r="I110" i="25"/>
  <c r="I160" i="24" s="1"/>
  <c r="J110" i="25"/>
  <c r="J160" i="24" s="1"/>
  <c r="K110" i="25"/>
  <c r="K160" i="24" s="1"/>
  <c r="L110" i="25"/>
  <c r="L160" i="24" s="1"/>
  <c r="M110" i="25"/>
  <c r="M160" i="24" s="1"/>
  <c r="N110" i="25"/>
  <c r="N160" i="24" s="1"/>
  <c r="O110" i="25"/>
  <c r="O160" i="24" s="1"/>
  <c r="W110" i="25"/>
  <c r="A111" i="25"/>
  <c r="A161" i="24" s="1"/>
  <c r="B111" i="25"/>
  <c r="B161" i="24" s="1"/>
  <c r="C111" i="25"/>
  <c r="C161" i="24" s="1"/>
  <c r="D111" i="25"/>
  <c r="D161" i="24" s="1"/>
  <c r="E111" i="25"/>
  <c r="E161" i="24" s="1"/>
  <c r="F111" i="25"/>
  <c r="F161" i="24" s="1"/>
  <c r="G111" i="25"/>
  <c r="G161" i="24" s="1"/>
  <c r="H111" i="25"/>
  <c r="H161" i="24" s="1"/>
  <c r="I111" i="25"/>
  <c r="I161" i="24" s="1"/>
  <c r="J111" i="25"/>
  <c r="J161" i="24" s="1"/>
  <c r="K111" i="25"/>
  <c r="K161" i="24" s="1"/>
  <c r="L111" i="25"/>
  <c r="L161" i="24" s="1"/>
  <c r="M111" i="25"/>
  <c r="M161" i="24" s="1"/>
  <c r="N111" i="25"/>
  <c r="N161" i="24" s="1"/>
  <c r="O111" i="25"/>
  <c r="O161" i="24" s="1"/>
  <c r="W111" i="25"/>
  <c r="A112" i="25"/>
  <c r="A163" i="24" s="1"/>
  <c r="B112" i="25"/>
  <c r="B163" i="24" s="1"/>
  <c r="C112" i="25"/>
  <c r="C163" i="24" s="1"/>
  <c r="D112" i="25"/>
  <c r="D163" i="24" s="1"/>
  <c r="E112" i="25"/>
  <c r="E163" i="24" s="1"/>
  <c r="F112" i="25"/>
  <c r="F163" i="24" s="1"/>
  <c r="G112" i="25"/>
  <c r="G163" i="24" s="1"/>
  <c r="H112" i="25"/>
  <c r="H163" i="24" s="1"/>
  <c r="I112" i="25"/>
  <c r="I163" i="24" s="1"/>
  <c r="J112" i="25"/>
  <c r="J163" i="24" s="1"/>
  <c r="K112" i="25"/>
  <c r="K163" i="24" s="1"/>
  <c r="L112" i="25"/>
  <c r="L163" i="24" s="1"/>
  <c r="M112" i="25"/>
  <c r="M163" i="24" s="1"/>
  <c r="N112" i="25"/>
  <c r="N163" i="24" s="1"/>
  <c r="O112" i="25"/>
  <c r="O163" i="24" s="1"/>
  <c r="W112" i="25"/>
  <c r="A113" i="25"/>
  <c r="A164" i="24" s="1"/>
  <c r="B113" i="25"/>
  <c r="B164" i="24" s="1"/>
  <c r="C113" i="25"/>
  <c r="C164" i="24" s="1"/>
  <c r="D113" i="25"/>
  <c r="D164" i="24" s="1"/>
  <c r="E113" i="25"/>
  <c r="E164" i="24" s="1"/>
  <c r="F113" i="25"/>
  <c r="F164" i="24" s="1"/>
  <c r="G113" i="25"/>
  <c r="G164" i="24" s="1"/>
  <c r="H113" i="25"/>
  <c r="H164" i="24" s="1"/>
  <c r="I113" i="25"/>
  <c r="I164" i="24" s="1"/>
  <c r="J113" i="25"/>
  <c r="J164" i="24" s="1"/>
  <c r="K113" i="25"/>
  <c r="K164" i="24" s="1"/>
  <c r="L113" i="25"/>
  <c r="L164" i="24" s="1"/>
  <c r="M113" i="25"/>
  <c r="M164" i="24" s="1"/>
  <c r="N113" i="25"/>
  <c r="N164" i="24" s="1"/>
  <c r="O113" i="25"/>
  <c r="O164" i="24" s="1"/>
  <c r="W113" i="25"/>
  <c r="A114" i="25"/>
  <c r="A166" i="24" s="1"/>
  <c r="B114" i="25"/>
  <c r="B166" i="24" s="1"/>
  <c r="B115" i="25"/>
  <c r="B167" i="24" s="1"/>
  <c r="C114" i="25"/>
  <c r="C166" i="24" s="1"/>
  <c r="D114" i="25"/>
  <c r="D166" i="24" s="1"/>
  <c r="E114" i="25"/>
  <c r="E166" i="24" s="1"/>
  <c r="F114" i="25"/>
  <c r="F166" i="24" s="1"/>
  <c r="G114" i="25"/>
  <c r="G166" i="24" s="1"/>
  <c r="H114" i="25"/>
  <c r="H166" i="24" s="1"/>
  <c r="I114" i="25"/>
  <c r="I166" i="24" s="1"/>
  <c r="J114" i="25"/>
  <c r="J166" i="24" s="1"/>
  <c r="K114" i="25"/>
  <c r="K166" i="24" s="1"/>
  <c r="L114" i="25"/>
  <c r="L166" i="24" s="1"/>
  <c r="M114" i="25"/>
  <c r="M166" i="24" s="1"/>
  <c r="N114" i="25"/>
  <c r="N166" i="24" s="1"/>
  <c r="O114" i="25"/>
  <c r="O166" i="24" s="1"/>
  <c r="W114" i="25"/>
  <c r="A115" i="25"/>
  <c r="A167" i="24" s="1"/>
  <c r="C115" i="25"/>
  <c r="C167" i="24" s="1"/>
  <c r="D115" i="25"/>
  <c r="D167" i="24" s="1"/>
  <c r="E115" i="25"/>
  <c r="E167" i="24" s="1"/>
  <c r="F115" i="25"/>
  <c r="F167" i="24" s="1"/>
  <c r="G115" i="25"/>
  <c r="G167" i="24" s="1"/>
  <c r="H115" i="25"/>
  <c r="H167" i="24" s="1"/>
  <c r="I115" i="25"/>
  <c r="I167" i="24" s="1"/>
  <c r="J115" i="25"/>
  <c r="J167" i="24" s="1"/>
  <c r="K115" i="25"/>
  <c r="K167" i="24" s="1"/>
  <c r="L115" i="25"/>
  <c r="L167" i="24" s="1"/>
  <c r="M115" i="25"/>
  <c r="M167" i="24" s="1"/>
  <c r="N115" i="25"/>
  <c r="N167" i="24" s="1"/>
  <c r="O115" i="25"/>
  <c r="O167" i="24" s="1"/>
  <c r="W115" i="25"/>
  <c r="A116" i="25"/>
  <c r="A169" i="24" s="1"/>
  <c r="B116" i="25"/>
  <c r="B169" i="24" s="1"/>
  <c r="C116" i="25"/>
  <c r="C169" i="24" s="1"/>
  <c r="D116" i="25"/>
  <c r="D169" i="24" s="1"/>
  <c r="E116" i="25"/>
  <c r="E169" i="24" s="1"/>
  <c r="F116" i="25"/>
  <c r="F169" i="24" s="1"/>
  <c r="G116" i="25"/>
  <c r="G169" i="24" s="1"/>
  <c r="H116" i="25"/>
  <c r="H169" i="24" s="1"/>
  <c r="I116" i="25"/>
  <c r="I169" i="24" s="1"/>
  <c r="J116" i="25"/>
  <c r="J169" i="24" s="1"/>
  <c r="K116" i="25"/>
  <c r="K169" i="24" s="1"/>
  <c r="L116" i="25"/>
  <c r="L169" i="24" s="1"/>
  <c r="M116" i="25"/>
  <c r="M169" i="24" s="1"/>
  <c r="N116" i="25"/>
  <c r="N169" i="24" s="1"/>
  <c r="O116" i="25"/>
  <c r="O169" i="24" s="1"/>
  <c r="W116" i="25"/>
  <c r="A117" i="25"/>
  <c r="A170" i="24" s="1"/>
  <c r="B117" i="25"/>
  <c r="B170" i="24" s="1"/>
  <c r="C117" i="25"/>
  <c r="C170" i="24" s="1"/>
  <c r="D117" i="25"/>
  <c r="D170" i="24" s="1"/>
  <c r="E117" i="25"/>
  <c r="E170" i="24" s="1"/>
  <c r="F117" i="25"/>
  <c r="F170" i="24" s="1"/>
  <c r="G117" i="25"/>
  <c r="G170" i="24" s="1"/>
  <c r="H117" i="25"/>
  <c r="H170" i="24" s="1"/>
  <c r="I117" i="25"/>
  <c r="I170" i="24" s="1"/>
  <c r="J117" i="25"/>
  <c r="J170" i="24" s="1"/>
  <c r="K117" i="25"/>
  <c r="K170" i="24" s="1"/>
  <c r="L117" i="25"/>
  <c r="L170" i="24" s="1"/>
  <c r="M117" i="25"/>
  <c r="M170" i="24" s="1"/>
  <c r="N117" i="25"/>
  <c r="N170" i="24" s="1"/>
  <c r="O117" i="25"/>
  <c r="O170" i="24" s="1"/>
  <c r="W117" i="25"/>
  <c r="A118" i="25"/>
  <c r="A172" i="24" s="1"/>
  <c r="B118" i="25"/>
  <c r="B172" i="24" s="1"/>
  <c r="C118" i="25"/>
  <c r="C172" i="24" s="1"/>
  <c r="D118" i="25"/>
  <c r="D172" i="24" s="1"/>
  <c r="E118" i="25"/>
  <c r="E172" i="24" s="1"/>
  <c r="F118" i="25"/>
  <c r="F172" i="24" s="1"/>
  <c r="G118" i="25"/>
  <c r="G172" i="24" s="1"/>
  <c r="H118" i="25"/>
  <c r="H172" i="24" s="1"/>
  <c r="I118" i="25"/>
  <c r="I172" i="24" s="1"/>
  <c r="J118" i="25"/>
  <c r="J172" i="24" s="1"/>
  <c r="K118" i="25"/>
  <c r="K172" i="24" s="1"/>
  <c r="L118" i="25"/>
  <c r="L172" i="24" s="1"/>
  <c r="M118" i="25"/>
  <c r="M172" i="24" s="1"/>
  <c r="N118" i="25"/>
  <c r="N172" i="24" s="1"/>
  <c r="O118" i="25"/>
  <c r="O172" i="24" s="1"/>
  <c r="W118" i="25"/>
  <c r="A119" i="25"/>
  <c r="A173" i="24" s="1"/>
  <c r="B119" i="25"/>
  <c r="B173" i="24" s="1"/>
  <c r="C119" i="25"/>
  <c r="C173" i="24" s="1"/>
  <c r="D119" i="25"/>
  <c r="D173" i="24" s="1"/>
  <c r="E119" i="25"/>
  <c r="E173" i="24" s="1"/>
  <c r="F119" i="25"/>
  <c r="F173" i="24" s="1"/>
  <c r="G119" i="25"/>
  <c r="G173" i="24" s="1"/>
  <c r="H119" i="25"/>
  <c r="H173" i="24" s="1"/>
  <c r="I119" i="25"/>
  <c r="I173" i="24" s="1"/>
  <c r="J119" i="25"/>
  <c r="J173" i="24" s="1"/>
  <c r="K119" i="25"/>
  <c r="K173" i="24" s="1"/>
  <c r="L119" i="25"/>
  <c r="L173" i="24" s="1"/>
  <c r="M119" i="25"/>
  <c r="M173" i="24" s="1"/>
  <c r="N119" i="25"/>
  <c r="N173" i="24" s="1"/>
  <c r="O119" i="25"/>
  <c r="O173" i="24" s="1"/>
  <c r="W119" i="25"/>
  <c r="A120" i="25"/>
  <c r="A175" i="24" s="1"/>
  <c r="B120" i="25"/>
  <c r="B175" i="24" s="1"/>
  <c r="B121" i="25"/>
  <c r="B176" i="24" s="1"/>
  <c r="C120" i="25"/>
  <c r="C175" i="24" s="1"/>
  <c r="D120" i="25"/>
  <c r="D175" i="24" s="1"/>
  <c r="E120" i="25"/>
  <c r="E175" i="24" s="1"/>
  <c r="F120" i="25"/>
  <c r="F175" i="24" s="1"/>
  <c r="G120" i="25"/>
  <c r="G175" i="24" s="1"/>
  <c r="H120" i="25"/>
  <c r="H175" i="24" s="1"/>
  <c r="I120" i="25"/>
  <c r="I175" i="24" s="1"/>
  <c r="J120" i="25"/>
  <c r="J175" i="24" s="1"/>
  <c r="K120" i="25"/>
  <c r="K175" i="24" s="1"/>
  <c r="L120" i="25"/>
  <c r="L175" i="24" s="1"/>
  <c r="M120" i="25"/>
  <c r="M175" i="24" s="1"/>
  <c r="N120" i="25"/>
  <c r="N175" i="24" s="1"/>
  <c r="O120" i="25"/>
  <c r="O175" i="24" s="1"/>
  <c r="W120" i="25"/>
  <c r="A121" i="25"/>
  <c r="A176" i="24" s="1"/>
  <c r="C121" i="25"/>
  <c r="C176" i="24" s="1"/>
  <c r="D121" i="25"/>
  <c r="D176" i="24" s="1"/>
  <c r="E121" i="25"/>
  <c r="E176" i="24" s="1"/>
  <c r="F121" i="25"/>
  <c r="F176" i="24" s="1"/>
  <c r="G121" i="25"/>
  <c r="G176" i="24" s="1"/>
  <c r="H121" i="25"/>
  <c r="H176" i="24" s="1"/>
  <c r="I121" i="25"/>
  <c r="I176" i="24" s="1"/>
  <c r="J121" i="25"/>
  <c r="J176" i="24" s="1"/>
  <c r="K121" i="25"/>
  <c r="K176" i="24" s="1"/>
  <c r="L121" i="25"/>
  <c r="L176" i="24" s="1"/>
  <c r="M121" i="25"/>
  <c r="M176" i="24" s="1"/>
  <c r="N121" i="25"/>
  <c r="N176" i="24" s="1"/>
  <c r="O121" i="25"/>
  <c r="O176" i="24" s="1"/>
  <c r="W121" i="25"/>
  <c r="A122" i="25"/>
  <c r="A178" i="24" s="1"/>
  <c r="B122" i="25"/>
  <c r="B178" i="24" s="1"/>
  <c r="C122" i="25"/>
  <c r="C178" i="24" s="1"/>
  <c r="D122" i="25"/>
  <c r="D178" i="24" s="1"/>
  <c r="E122" i="25"/>
  <c r="E178" i="24" s="1"/>
  <c r="F122" i="25"/>
  <c r="F178" i="24" s="1"/>
  <c r="G122" i="25"/>
  <c r="G178" i="24" s="1"/>
  <c r="H122" i="25"/>
  <c r="H178" i="24" s="1"/>
  <c r="I122" i="25"/>
  <c r="I178" i="24" s="1"/>
  <c r="J122" i="25"/>
  <c r="J178" i="24" s="1"/>
  <c r="K122" i="25"/>
  <c r="K178" i="24" s="1"/>
  <c r="L122" i="25"/>
  <c r="L178" i="24" s="1"/>
  <c r="M122" i="25"/>
  <c r="M178" i="24" s="1"/>
  <c r="N122" i="25"/>
  <c r="N178" i="24" s="1"/>
  <c r="O122" i="25"/>
  <c r="O178" i="24" s="1"/>
  <c r="W122" i="25"/>
  <c r="A123" i="25"/>
  <c r="A179" i="24" s="1"/>
  <c r="B123" i="25"/>
  <c r="B179" i="24" s="1"/>
  <c r="C123" i="25"/>
  <c r="C179" i="24" s="1"/>
  <c r="D123" i="25"/>
  <c r="D179" i="24" s="1"/>
  <c r="E123" i="25"/>
  <c r="E179" i="24" s="1"/>
  <c r="F123" i="25"/>
  <c r="F179" i="24" s="1"/>
  <c r="G123" i="25"/>
  <c r="G179" i="24" s="1"/>
  <c r="H123" i="25"/>
  <c r="H179" i="24" s="1"/>
  <c r="I123" i="25"/>
  <c r="I179" i="24" s="1"/>
  <c r="J123" i="25"/>
  <c r="J179" i="24" s="1"/>
  <c r="K123" i="25"/>
  <c r="K179" i="24" s="1"/>
  <c r="L123" i="25"/>
  <c r="L179" i="24" s="1"/>
  <c r="M123" i="25"/>
  <c r="M179" i="24" s="1"/>
  <c r="N123" i="25"/>
  <c r="N179" i="24" s="1"/>
  <c r="O123" i="25"/>
  <c r="O179" i="24" s="1"/>
  <c r="W123" i="25"/>
  <c r="A124" i="25"/>
  <c r="A181" i="24" s="1"/>
  <c r="B124" i="25"/>
  <c r="B181" i="24" s="1"/>
  <c r="C124" i="25"/>
  <c r="C181" i="24" s="1"/>
  <c r="D124" i="25"/>
  <c r="D181" i="24" s="1"/>
  <c r="E124" i="25"/>
  <c r="E181" i="24" s="1"/>
  <c r="F124" i="25"/>
  <c r="F181" i="24" s="1"/>
  <c r="G124" i="25"/>
  <c r="G181" i="24" s="1"/>
  <c r="H124" i="25"/>
  <c r="H181" i="24" s="1"/>
  <c r="I124" i="25"/>
  <c r="I181" i="24" s="1"/>
  <c r="J124" i="25"/>
  <c r="J181" i="24" s="1"/>
  <c r="K124" i="25"/>
  <c r="K181" i="24" s="1"/>
  <c r="L124" i="25"/>
  <c r="L181" i="24" s="1"/>
  <c r="M124" i="25"/>
  <c r="M181" i="24" s="1"/>
  <c r="N124" i="25"/>
  <c r="N181" i="24" s="1"/>
  <c r="O124" i="25"/>
  <c r="O181" i="24" s="1"/>
  <c r="W124" i="25"/>
  <c r="A125" i="25"/>
  <c r="A182" i="24" s="1"/>
  <c r="B125" i="25"/>
  <c r="B182" i="24" s="1"/>
  <c r="C125" i="25"/>
  <c r="C182" i="24" s="1"/>
  <c r="D125" i="25"/>
  <c r="D182" i="24" s="1"/>
  <c r="E125" i="25"/>
  <c r="E182" i="24" s="1"/>
  <c r="F125" i="25"/>
  <c r="F182" i="24" s="1"/>
  <c r="G125" i="25"/>
  <c r="G182" i="24" s="1"/>
  <c r="H125" i="25"/>
  <c r="H182" i="24" s="1"/>
  <c r="I125" i="25"/>
  <c r="I182" i="24" s="1"/>
  <c r="J125" i="25"/>
  <c r="J182" i="24" s="1"/>
  <c r="K125" i="25"/>
  <c r="K182" i="24" s="1"/>
  <c r="L125" i="25"/>
  <c r="L182" i="24" s="1"/>
  <c r="M125" i="25"/>
  <c r="M182" i="24" s="1"/>
  <c r="N125" i="25"/>
  <c r="N182" i="24" s="1"/>
  <c r="O125" i="25"/>
  <c r="O182" i="24" s="1"/>
  <c r="W125" i="25"/>
  <c r="A126" i="25"/>
  <c r="A184" i="24" s="1"/>
  <c r="B126" i="25"/>
  <c r="B184" i="24" s="1"/>
  <c r="B127" i="25"/>
  <c r="B185" i="24" s="1"/>
  <c r="C126" i="25"/>
  <c r="C184" i="24" s="1"/>
  <c r="D126" i="25"/>
  <c r="D184" i="24" s="1"/>
  <c r="E126" i="25"/>
  <c r="E184" i="24" s="1"/>
  <c r="F126" i="25"/>
  <c r="F184" i="24" s="1"/>
  <c r="G126" i="25"/>
  <c r="G184" i="24" s="1"/>
  <c r="H126" i="25"/>
  <c r="H184" i="24" s="1"/>
  <c r="I126" i="25"/>
  <c r="I184" i="24" s="1"/>
  <c r="J126" i="25"/>
  <c r="J184" i="24" s="1"/>
  <c r="K126" i="25"/>
  <c r="K184" i="24" s="1"/>
  <c r="L126" i="25"/>
  <c r="L184" i="24" s="1"/>
  <c r="M126" i="25"/>
  <c r="M184" i="24" s="1"/>
  <c r="N126" i="25"/>
  <c r="N184" i="24" s="1"/>
  <c r="O126" i="25"/>
  <c r="O184" i="24" s="1"/>
  <c r="W126" i="25"/>
  <c r="A127" i="25"/>
  <c r="A185" i="24" s="1"/>
  <c r="C127" i="25"/>
  <c r="C185" i="24" s="1"/>
  <c r="D127" i="25"/>
  <c r="D185" i="24" s="1"/>
  <c r="E127" i="25"/>
  <c r="E185" i="24" s="1"/>
  <c r="F127" i="25"/>
  <c r="F185" i="24" s="1"/>
  <c r="G127" i="25"/>
  <c r="G185" i="24" s="1"/>
  <c r="H127" i="25"/>
  <c r="H185" i="24" s="1"/>
  <c r="I127" i="25"/>
  <c r="I185" i="24" s="1"/>
  <c r="J127" i="25"/>
  <c r="J185" i="24" s="1"/>
  <c r="K127" i="25"/>
  <c r="K185" i="24" s="1"/>
  <c r="L127" i="25"/>
  <c r="L185" i="24"/>
  <c r="M127" i="25"/>
  <c r="M185" i="24" s="1"/>
  <c r="N127" i="25"/>
  <c r="N185" i="24" s="1"/>
  <c r="O127" i="25"/>
  <c r="O185" i="24" s="1"/>
  <c r="W127" i="25"/>
  <c r="A128" i="25"/>
  <c r="A187" i="24" s="1"/>
  <c r="B128" i="25"/>
  <c r="B187" i="24" s="1"/>
  <c r="C128" i="25"/>
  <c r="C187" i="24" s="1"/>
  <c r="D128" i="25"/>
  <c r="D187" i="24" s="1"/>
  <c r="E128" i="25"/>
  <c r="E187" i="24" s="1"/>
  <c r="F128" i="25"/>
  <c r="F187" i="24" s="1"/>
  <c r="G128" i="25"/>
  <c r="G187" i="24"/>
  <c r="H128" i="25"/>
  <c r="H187" i="24" s="1"/>
  <c r="I128" i="25"/>
  <c r="I187" i="24" s="1"/>
  <c r="J128" i="25"/>
  <c r="J187" i="24" s="1"/>
  <c r="K128" i="25"/>
  <c r="K187" i="24" s="1"/>
  <c r="L128" i="25"/>
  <c r="L187" i="24" s="1"/>
  <c r="M128" i="25"/>
  <c r="M187" i="24" s="1"/>
  <c r="N128" i="25"/>
  <c r="N187" i="24" s="1"/>
  <c r="O128" i="25"/>
  <c r="O187" i="24" s="1"/>
  <c r="W128" i="25"/>
  <c r="A129" i="25"/>
  <c r="A188" i="24" s="1"/>
  <c r="B129" i="25"/>
  <c r="B188" i="24" s="1"/>
  <c r="C129" i="25"/>
  <c r="C188" i="24" s="1"/>
  <c r="D129" i="25"/>
  <c r="D188" i="24" s="1"/>
  <c r="E129" i="25"/>
  <c r="E188" i="24" s="1"/>
  <c r="F129" i="25"/>
  <c r="F188" i="24" s="1"/>
  <c r="G129" i="25"/>
  <c r="G188" i="24" s="1"/>
  <c r="H129" i="25"/>
  <c r="H188" i="24" s="1"/>
  <c r="I129" i="25"/>
  <c r="I188" i="24" s="1"/>
  <c r="J129" i="25"/>
  <c r="J188" i="24" s="1"/>
  <c r="K129" i="25"/>
  <c r="K188" i="24" s="1"/>
  <c r="L129" i="25"/>
  <c r="L188" i="24" s="1"/>
  <c r="M129" i="25"/>
  <c r="M188" i="24" s="1"/>
  <c r="N129" i="25"/>
  <c r="N188" i="24" s="1"/>
  <c r="O129" i="25"/>
  <c r="O188" i="24" s="1"/>
  <c r="W129" i="25"/>
  <c r="A130" i="25"/>
  <c r="A190" i="24" s="1"/>
  <c r="B130" i="25"/>
  <c r="B190" i="24" s="1"/>
  <c r="C130" i="25"/>
  <c r="C190" i="24" s="1"/>
  <c r="D130" i="25"/>
  <c r="D190" i="24" s="1"/>
  <c r="E130" i="25"/>
  <c r="E190" i="24" s="1"/>
  <c r="F130" i="25"/>
  <c r="F190" i="24" s="1"/>
  <c r="G130" i="25"/>
  <c r="G190" i="24" s="1"/>
  <c r="H130" i="25"/>
  <c r="H190" i="24" s="1"/>
  <c r="I130" i="25"/>
  <c r="I190" i="24" s="1"/>
  <c r="J130" i="25"/>
  <c r="J190" i="24" s="1"/>
  <c r="K130" i="25"/>
  <c r="K190" i="24" s="1"/>
  <c r="L130" i="25"/>
  <c r="L190" i="24" s="1"/>
  <c r="M130" i="25"/>
  <c r="M190" i="24" s="1"/>
  <c r="N130" i="25"/>
  <c r="N190" i="24" s="1"/>
  <c r="O130" i="25"/>
  <c r="O190" i="24" s="1"/>
  <c r="W130" i="25"/>
  <c r="A131" i="25"/>
  <c r="A191" i="24" s="1"/>
  <c r="B131" i="25"/>
  <c r="B191" i="24" s="1"/>
  <c r="C131" i="25"/>
  <c r="C191" i="24" s="1"/>
  <c r="D131" i="25"/>
  <c r="D191" i="24" s="1"/>
  <c r="E131" i="25"/>
  <c r="E191" i="24" s="1"/>
  <c r="F131" i="25"/>
  <c r="F191" i="24" s="1"/>
  <c r="G131" i="25"/>
  <c r="G191" i="24" s="1"/>
  <c r="H131" i="25"/>
  <c r="H191" i="24" s="1"/>
  <c r="I131" i="25"/>
  <c r="I191" i="24" s="1"/>
  <c r="J131" i="25"/>
  <c r="J191" i="24" s="1"/>
  <c r="K131" i="25"/>
  <c r="K191" i="24" s="1"/>
  <c r="L131" i="25"/>
  <c r="L191" i="24" s="1"/>
  <c r="M131" i="25"/>
  <c r="M191" i="24" s="1"/>
  <c r="N131" i="25"/>
  <c r="N191" i="24" s="1"/>
  <c r="O131" i="25"/>
  <c r="O191" i="24" s="1"/>
  <c r="W131" i="25"/>
  <c r="A132" i="25"/>
  <c r="A193" i="24" s="1"/>
  <c r="B132" i="25"/>
  <c r="B193" i="24" s="1"/>
  <c r="C132" i="25"/>
  <c r="C193" i="24" s="1"/>
  <c r="D132" i="25"/>
  <c r="D193" i="24" s="1"/>
  <c r="E132" i="25"/>
  <c r="E193" i="24" s="1"/>
  <c r="F132" i="25"/>
  <c r="F193" i="24" s="1"/>
  <c r="G132" i="25"/>
  <c r="G193" i="24" s="1"/>
  <c r="H132" i="25"/>
  <c r="H193" i="24" s="1"/>
  <c r="I132" i="25"/>
  <c r="I193" i="24" s="1"/>
  <c r="J132" i="25"/>
  <c r="J193" i="24" s="1"/>
  <c r="K132" i="25"/>
  <c r="K193" i="24" s="1"/>
  <c r="L132" i="25"/>
  <c r="L193" i="24" s="1"/>
  <c r="M132" i="25"/>
  <c r="M193" i="24" s="1"/>
  <c r="N132" i="25"/>
  <c r="N193" i="24" s="1"/>
  <c r="O132" i="25"/>
  <c r="O193" i="24" s="1"/>
  <c r="W132" i="25"/>
  <c r="A133" i="25"/>
  <c r="A194" i="24" s="1"/>
  <c r="B133" i="25"/>
  <c r="B194" i="24" s="1"/>
  <c r="C133" i="25"/>
  <c r="C194" i="24" s="1"/>
  <c r="D133" i="25"/>
  <c r="D194" i="24" s="1"/>
  <c r="E133" i="25"/>
  <c r="E194" i="24" s="1"/>
  <c r="F133" i="25"/>
  <c r="F194" i="24" s="1"/>
  <c r="G133" i="25"/>
  <c r="G194" i="24" s="1"/>
  <c r="H133" i="25"/>
  <c r="H194" i="24" s="1"/>
  <c r="I133" i="25"/>
  <c r="I194" i="24" s="1"/>
  <c r="J133" i="25"/>
  <c r="J194" i="24" s="1"/>
  <c r="K133" i="25"/>
  <c r="K194" i="24" s="1"/>
  <c r="L133" i="25"/>
  <c r="L194" i="24" s="1"/>
  <c r="M133" i="25"/>
  <c r="M194" i="24" s="1"/>
  <c r="N133" i="25"/>
  <c r="N194" i="24" s="1"/>
  <c r="O133" i="25"/>
  <c r="O194" i="24" s="1"/>
  <c r="W133" i="25"/>
  <c r="A134" i="25"/>
  <c r="A196" i="24" s="1"/>
  <c r="B134" i="25"/>
  <c r="B196" i="24" s="1"/>
  <c r="C134" i="25"/>
  <c r="C196" i="24" s="1"/>
  <c r="D134" i="25"/>
  <c r="D196" i="24" s="1"/>
  <c r="E134" i="25"/>
  <c r="E196" i="24" s="1"/>
  <c r="F134" i="25"/>
  <c r="F196" i="24" s="1"/>
  <c r="G134" i="25"/>
  <c r="G196" i="24" s="1"/>
  <c r="H134" i="25"/>
  <c r="H196" i="24" s="1"/>
  <c r="I134" i="25"/>
  <c r="I196" i="24" s="1"/>
  <c r="J134" i="25"/>
  <c r="J196" i="24" s="1"/>
  <c r="K134" i="25"/>
  <c r="K196" i="24" s="1"/>
  <c r="L134" i="25"/>
  <c r="L196" i="24" s="1"/>
  <c r="M134" i="25"/>
  <c r="M196" i="24" s="1"/>
  <c r="N134" i="25"/>
  <c r="N196" i="24" s="1"/>
  <c r="O134" i="25"/>
  <c r="O196" i="24" s="1"/>
  <c r="W134" i="25"/>
  <c r="A135" i="25"/>
  <c r="A197" i="24" s="1"/>
  <c r="B135" i="25"/>
  <c r="B197" i="24" s="1"/>
  <c r="C135" i="25"/>
  <c r="C197" i="24" s="1"/>
  <c r="D135" i="25"/>
  <c r="D197" i="24" s="1"/>
  <c r="E135" i="25"/>
  <c r="E197" i="24" s="1"/>
  <c r="F135" i="25"/>
  <c r="F197" i="24" s="1"/>
  <c r="G135" i="25"/>
  <c r="G197" i="24" s="1"/>
  <c r="H135" i="25"/>
  <c r="H197" i="24" s="1"/>
  <c r="I135" i="25"/>
  <c r="I197" i="24" s="1"/>
  <c r="J135" i="25"/>
  <c r="J197" i="24" s="1"/>
  <c r="K135" i="25"/>
  <c r="K197" i="24" s="1"/>
  <c r="L135" i="25"/>
  <c r="L197" i="24" s="1"/>
  <c r="M135" i="25"/>
  <c r="M197" i="24" s="1"/>
  <c r="N135" i="25"/>
  <c r="N197" i="24" s="1"/>
  <c r="O135" i="25"/>
  <c r="O197" i="24" s="1"/>
  <c r="W135" i="25"/>
  <c r="A136" i="25"/>
  <c r="A199" i="24" s="1"/>
  <c r="B136" i="25"/>
  <c r="B199" i="24" s="1"/>
  <c r="C136" i="25"/>
  <c r="C199" i="24" s="1"/>
  <c r="D136" i="25"/>
  <c r="D199" i="24" s="1"/>
  <c r="E136" i="25"/>
  <c r="E199" i="24" s="1"/>
  <c r="F136" i="25"/>
  <c r="F199" i="24" s="1"/>
  <c r="G136" i="25"/>
  <c r="G199" i="24" s="1"/>
  <c r="H136" i="25"/>
  <c r="H199" i="24" s="1"/>
  <c r="I136" i="25"/>
  <c r="I199" i="24" s="1"/>
  <c r="J136" i="25"/>
  <c r="J199" i="24" s="1"/>
  <c r="K136" i="25"/>
  <c r="K199" i="24" s="1"/>
  <c r="L136" i="25"/>
  <c r="L199" i="24" s="1"/>
  <c r="M136" i="25"/>
  <c r="M199" i="24" s="1"/>
  <c r="N136" i="25"/>
  <c r="N199" i="24" s="1"/>
  <c r="O136" i="25"/>
  <c r="O199" i="24" s="1"/>
  <c r="W136" i="25"/>
  <c r="A137" i="25"/>
  <c r="A200" i="24" s="1"/>
  <c r="B137" i="25"/>
  <c r="B200" i="24" s="1"/>
  <c r="C137" i="25"/>
  <c r="C200" i="24" s="1"/>
  <c r="D137" i="25"/>
  <c r="D200" i="24" s="1"/>
  <c r="E137" i="25"/>
  <c r="E200" i="24" s="1"/>
  <c r="F137" i="25"/>
  <c r="F200" i="24" s="1"/>
  <c r="G137" i="25"/>
  <c r="G200" i="24" s="1"/>
  <c r="H137" i="25"/>
  <c r="H200" i="24" s="1"/>
  <c r="I137" i="25"/>
  <c r="I200" i="24" s="1"/>
  <c r="J137" i="25"/>
  <c r="J200" i="24" s="1"/>
  <c r="K137" i="25"/>
  <c r="K200" i="24" s="1"/>
  <c r="L137" i="25"/>
  <c r="L200" i="24" s="1"/>
  <c r="L201" i="24" s="1"/>
  <c r="M69" i="19" s="1"/>
  <c r="M137" i="25"/>
  <c r="M200" i="24" s="1"/>
  <c r="N137" i="25"/>
  <c r="N200" i="24" s="1"/>
  <c r="O137" i="25"/>
  <c r="O200" i="24" s="1"/>
  <c r="W137" i="25"/>
  <c r="A138" i="25"/>
  <c r="A202" i="24" s="1"/>
  <c r="B138" i="25"/>
  <c r="B202" i="24" s="1"/>
  <c r="B139" i="25"/>
  <c r="B203" i="24" s="1"/>
  <c r="C138" i="25"/>
  <c r="C202" i="24" s="1"/>
  <c r="D138" i="25"/>
  <c r="D202" i="24" s="1"/>
  <c r="E138" i="25"/>
  <c r="E202" i="24" s="1"/>
  <c r="F138" i="25"/>
  <c r="F202" i="24" s="1"/>
  <c r="G138" i="25"/>
  <c r="G202" i="24" s="1"/>
  <c r="H138" i="25"/>
  <c r="H202" i="24" s="1"/>
  <c r="I138" i="25"/>
  <c r="I202" i="24" s="1"/>
  <c r="J138" i="25"/>
  <c r="J202" i="24" s="1"/>
  <c r="K138" i="25"/>
  <c r="K202" i="24" s="1"/>
  <c r="L138" i="25"/>
  <c r="L202" i="24" s="1"/>
  <c r="M138" i="25"/>
  <c r="M202" i="24" s="1"/>
  <c r="N138" i="25"/>
  <c r="N202" i="24" s="1"/>
  <c r="O138" i="25"/>
  <c r="O202" i="24" s="1"/>
  <c r="W138" i="25"/>
  <c r="A139" i="25"/>
  <c r="A203" i="24" s="1"/>
  <c r="C139" i="25"/>
  <c r="C203" i="24" s="1"/>
  <c r="D139" i="25"/>
  <c r="D203" i="24" s="1"/>
  <c r="E139" i="25"/>
  <c r="E203" i="24" s="1"/>
  <c r="F139" i="25"/>
  <c r="F203" i="24" s="1"/>
  <c r="G139" i="25"/>
  <c r="G203" i="24" s="1"/>
  <c r="H139" i="25"/>
  <c r="H203" i="24" s="1"/>
  <c r="I139" i="25"/>
  <c r="I203" i="24" s="1"/>
  <c r="J139" i="25"/>
  <c r="J203" i="24" s="1"/>
  <c r="K139" i="25"/>
  <c r="K203" i="24" s="1"/>
  <c r="L139" i="25"/>
  <c r="L203" i="24" s="1"/>
  <c r="M139" i="25"/>
  <c r="M203" i="24" s="1"/>
  <c r="N139" i="25"/>
  <c r="N203" i="24" s="1"/>
  <c r="O139" i="25"/>
  <c r="O203" i="24" s="1"/>
  <c r="W139" i="25"/>
  <c r="A140" i="25"/>
  <c r="A205" i="24" s="1"/>
  <c r="B140" i="25"/>
  <c r="B205" i="24" s="1"/>
  <c r="C140" i="25"/>
  <c r="C205" i="24" s="1"/>
  <c r="D140" i="25"/>
  <c r="D205" i="24" s="1"/>
  <c r="E140" i="25"/>
  <c r="E205" i="24" s="1"/>
  <c r="F140" i="25"/>
  <c r="F205" i="24" s="1"/>
  <c r="G140" i="25"/>
  <c r="G205" i="24" s="1"/>
  <c r="H140" i="25"/>
  <c r="H205" i="24" s="1"/>
  <c r="I140" i="25"/>
  <c r="I205" i="24" s="1"/>
  <c r="J140" i="25"/>
  <c r="J205" i="24" s="1"/>
  <c r="K140" i="25"/>
  <c r="K205" i="24" s="1"/>
  <c r="L140" i="25"/>
  <c r="L205" i="24" s="1"/>
  <c r="M140" i="25"/>
  <c r="M205" i="24" s="1"/>
  <c r="N140" i="25"/>
  <c r="N205" i="24" s="1"/>
  <c r="O140" i="25"/>
  <c r="O205" i="24" s="1"/>
  <c r="W140" i="25"/>
  <c r="A141" i="25"/>
  <c r="A206" i="24" s="1"/>
  <c r="B141" i="25"/>
  <c r="B206" i="24" s="1"/>
  <c r="C141" i="25"/>
  <c r="C206" i="24" s="1"/>
  <c r="D141" i="25"/>
  <c r="D206" i="24" s="1"/>
  <c r="E141" i="25"/>
  <c r="E206" i="24" s="1"/>
  <c r="F141" i="25"/>
  <c r="F206" i="24" s="1"/>
  <c r="G141" i="25"/>
  <c r="G206" i="24" s="1"/>
  <c r="H141" i="25"/>
  <c r="H206" i="24" s="1"/>
  <c r="I141" i="25"/>
  <c r="I206" i="24" s="1"/>
  <c r="J141" i="25"/>
  <c r="J206" i="24" s="1"/>
  <c r="K141" i="25"/>
  <c r="K206" i="24" s="1"/>
  <c r="L141" i="25"/>
  <c r="L206" i="24" s="1"/>
  <c r="M141" i="25"/>
  <c r="M206" i="24" s="1"/>
  <c r="N141" i="25"/>
  <c r="N206" i="24" s="1"/>
  <c r="O141" i="25"/>
  <c r="O206" i="24" s="1"/>
  <c r="W141" i="25"/>
  <c r="A142" i="25"/>
  <c r="A208" i="24" s="1"/>
  <c r="B142" i="25"/>
  <c r="B208" i="24" s="1"/>
  <c r="C142" i="25"/>
  <c r="C208" i="24" s="1"/>
  <c r="D142" i="25"/>
  <c r="D208" i="24" s="1"/>
  <c r="E142" i="25"/>
  <c r="E208" i="24" s="1"/>
  <c r="F142" i="25"/>
  <c r="F208" i="24" s="1"/>
  <c r="G142" i="25"/>
  <c r="G208" i="24" s="1"/>
  <c r="H142" i="25"/>
  <c r="H208" i="24" s="1"/>
  <c r="I142" i="25"/>
  <c r="I208" i="24" s="1"/>
  <c r="J142" i="25"/>
  <c r="J208" i="24" s="1"/>
  <c r="K142" i="25"/>
  <c r="K208" i="24" s="1"/>
  <c r="L142" i="25"/>
  <c r="L208" i="24" s="1"/>
  <c r="M142" i="25"/>
  <c r="M208" i="24" s="1"/>
  <c r="N142" i="25"/>
  <c r="N208" i="24" s="1"/>
  <c r="O142" i="25"/>
  <c r="O208" i="24" s="1"/>
  <c r="W142" i="25"/>
  <c r="A143" i="25"/>
  <c r="A209" i="24" s="1"/>
  <c r="B143" i="25"/>
  <c r="B209" i="24" s="1"/>
  <c r="C143" i="25"/>
  <c r="C209" i="24" s="1"/>
  <c r="D143" i="25"/>
  <c r="D209" i="24" s="1"/>
  <c r="E143" i="25"/>
  <c r="E209" i="24" s="1"/>
  <c r="F143" i="25"/>
  <c r="F209" i="24" s="1"/>
  <c r="G143" i="25"/>
  <c r="G209" i="24" s="1"/>
  <c r="H143" i="25"/>
  <c r="H209" i="24" s="1"/>
  <c r="I143" i="25"/>
  <c r="I209" i="24" s="1"/>
  <c r="J143" i="25"/>
  <c r="J209" i="24" s="1"/>
  <c r="K143" i="25"/>
  <c r="K209" i="24" s="1"/>
  <c r="L143" i="25"/>
  <c r="L209" i="24" s="1"/>
  <c r="M143" i="25"/>
  <c r="M209" i="24" s="1"/>
  <c r="N143" i="25"/>
  <c r="N209" i="24" s="1"/>
  <c r="O143" i="25"/>
  <c r="O209" i="24" s="1"/>
  <c r="W143" i="25"/>
  <c r="A144" i="25"/>
  <c r="A211" i="24" s="1"/>
  <c r="B144" i="25"/>
  <c r="B211" i="24" s="1"/>
  <c r="B145" i="25"/>
  <c r="B212" i="24" s="1"/>
  <c r="C144" i="25"/>
  <c r="C211" i="24" s="1"/>
  <c r="D144" i="25"/>
  <c r="D211" i="24" s="1"/>
  <c r="E144" i="25"/>
  <c r="E211" i="24" s="1"/>
  <c r="F144" i="25"/>
  <c r="F211" i="24" s="1"/>
  <c r="G144" i="25"/>
  <c r="G211" i="24" s="1"/>
  <c r="H144" i="25"/>
  <c r="H211" i="24" s="1"/>
  <c r="I144" i="25"/>
  <c r="I211" i="24" s="1"/>
  <c r="J144" i="25"/>
  <c r="J211" i="24" s="1"/>
  <c r="K144" i="25"/>
  <c r="K211" i="24" s="1"/>
  <c r="L144" i="25"/>
  <c r="L211" i="24" s="1"/>
  <c r="M144" i="25"/>
  <c r="M211" i="24" s="1"/>
  <c r="N144" i="25"/>
  <c r="N211" i="24" s="1"/>
  <c r="O144" i="25"/>
  <c r="O211" i="24" s="1"/>
  <c r="W144" i="25"/>
  <c r="A145" i="25"/>
  <c r="A212" i="24" s="1"/>
  <c r="C145" i="25"/>
  <c r="C212" i="24" s="1"/>
  <c r="D145" i="25"/>
  <c r="D212" i="24" s="1"/>
  <c r="E145" i="25"/>
  <c r="E212" i="24" s="1"/>
  <c r="F145" i="25"/>
  <c r="F212" i="24" s="1"/>
  <c r="G145" i="25"/>
  <c r="G212" i="24" s="1"/>
  <c r="H145" i="25"/>
  <c r="H212" i="24" s="1"/>
  <c r="I145" i="25"/>
  <c r="I212" i="24" s="1"/>
  <c r="J145" i="25"/>
  <c r="J212" i="24" s="1"/>
  <c r="K145" i="25"/>
  <c r="K212" i="24" s="1"/>
  <c r="L145" i="25"/>
  <c r="L212" i="24" s="1"/>
  <c r="M145" i="25"/>
  <c r="M212" i="24" s="1"/>
  <c r="N145" i="25"/>
  <c r="N212" i="24" s="1"/>
  <c r="O145" i="25"/>
  <c r="O212" i="24" s="1"/>
  <c r="W145" i="25"/>
  <c r="A146" i="25"/>
  <c r="A214" i="24" s="1"/>
  <c r="B146" i="25"/>
  <c r="B214" i="24" s="1"/>
  <c r="C146" i="25"/>
  <c r="C214" i="24" s="1"/>
  <c r="D146" i="25"/>
  <c r="D214" i="24" s="1"/>
  <c r="E146" i="25"/>
  <c r="E214" i="24" s="1"/>
  <c r="F146" i="25"/>
  <c r="F214" i="24" s="1"/>
  <c r="G146" i="25"/>
  <c r="G214" i="24" s="1"/>
  <c r="H146" i="25"/>
  <c r="H214" i="24" s="1"/>
  <c r="I146" i="25"/>
  <c r="I214" i="24" s="1"/>
  <c r="J146" i="25"/>
  <c r="J214" i="24" s="1"/>
  <c r="K146" i="25"/>
  <c r="K214" i="24" s="1"/>
  <c r="L146" i="25"/>
  <c r="L214" i="24" s="1"/>
  <c r="M146" i="25"/>
  <c r="M214" i="24" s="1"/>
  <c r="N146" i="25"/>
  <c r="N214" i="24" s="1"/>
  <c r="O146" i="25"/>
  <c r="O214" i="24" s="1"/>
  <c r="W146" i="25"/>
  <c r="A147" i="25"/>
  <c r="A215" i="24" s="1"/>
  <c r="B147" i="25"/>
  <c r="B215" i="24" s="1"/>
  <c r="C147" i="25"/>
  <c r="C215" i="24" s="1"/>
  <c r="D147" i="25"/>
  <c r="D215" i="24" s="1"/>
  <c r="E147" i="25"/>
  <c r="E215" i="24" s="1"/>
  <c r="F147" i="25"/>
  <c r="F215" i="24" s="1"/>
  <c r="G147" i="25"/>
  <c r="G215" i="24" s="1"/>
  <c r="H147" i="25"/>
  <c r="H215" i="24" s="1"/>
  <c r="I147" i="25"/>
  <c r="I215" i="24" s="1"/>
  <c r="J147" i="25"/>
  <c r="J215" i="24" s="1"/>
  <c r="K147" i="25"/>
  <c r="K215" i="24" s="1"/>
  <c r="L147" i="25"/>
  <c r="L215" i="24" s="1"/>
  <c r="M147" i="25"/>
  <c r="M215" i="24" s="1"/>
  <c r="N147" i="25"/>
  <c r="N215" i="24" s="1"/>
  <c r="O147" i="25"/>
  <c r="O215" i="24" s="1"/>
  <c r="W147" i="25"/>
  <c r="A148" i="25"/>
  <c r="A217" i="24" s="1"/>
  <c r="B148" i="25"/>
  <c r="B217" i="24" s="1"/>
  <c r="C148" i="25"/>
  <c r="C217" i="24" s="1"/>
  <c r="D148" i="25"/>
  <c r="D217" i="24" s="1"/>
  <c r="E148" i="25"/>
  <c r="E217" i="24" s="1"/>
  <c r="F148" i="25"/>
  <c r="F217" i="24" s="1"/>
  <c r="G148" i="25"/>
  <c r="G217" i="24" s="1"/>
  <c r="H148" i="25"/>
  <c r="H217" i="24" s="1"/>
  <c r="I148" i="25"/>
  <c r="I217" i="24" s="1"/>
  <c r="J148" i="25"/>
  <c r="J217" i="24" s="1"/>
  <c r="K148" i="25"/>
  <c r="K217" i="24" s="1"/>
  <c r="L148" i="25"/>
  <c r="L217" i="24" s="1"/>
  <c r="M148" i="25"/>
  <c r="M217" i="24" s="1"/>
  <c r="N148" i="25"/>
  <c r="N217" i="24" s="1"/>
  <c r="O148" i="25"/>
  <c r="O217" i="24" s="1"/>
  <c r="W148" i="25"/>
  <c r="A149" i="25"/>
  <c r="A218" i="24" s="1"/>
  <c r="B149" i="25"/>
  <c r="B218" i="24" s="1"/>
  <c r="C149" i="25"/>
  <c r="C218" i="24" s="1"/>
  <c r="D149" i="25"/>
  <c r="D218" i="24" s="1"/>
  <c r="E149" i="25"/>
  <c r="E218" i="24" s="1"/>
  <c r="F149" i="25"/>
  <c r="F218" i="24" s="1"/>
  <c r="G149" i="25"/>
  <c r="G218" i="24" s="1"/>
  <c r="H149" i="25"/>
  <c r="H218" i="24" s="1"/>
  <c r="I149" i="25"/>
  <c r="I218" i="24" s="1"/>
  <c r="J149" i="25"/>
  <c r="J218" i="24" s="1"/>
  <c r="K149" i="25"/>
  <c r="K218" i="24" s="1"/>
  <c r="L149" i="25"/>
  <c r="L218" i="24" s="1"/>
  <c r="M149" i="25"/>
  <c r="M218" i="24" s="1"/>
  <c r="N149" i="25"/>
  <c r="N218" i="24" s="1"/>
  <c r="O149" i="25"/>
  <c r="O218" i="24" s="1"/>
  <c r="W149" i="25"/>
  <c r="A150" i="25"/>
  <c r="A220" i="24" s="1"/>
  <c r="B150" i="25"/>
  <c r="B220" i="24" s="1"/>
  <c r="C150" i="25"/>
  <c r="C220" i="24" s="1"/>
  <c r="D150" i="25"/>
  <c r="D220" i="24" s="1"/>
  <c r="E150" i="25"/>
  <c r="E220" i="24" s="1"/>
  <c r="F150" i="25"/>
  <c r="F220" i="24" s="1"/>
  <c r="G150" i="25"/>
  <c r="G220" i="24" s="1"/>
  <c r="H150" i="25"/>
  <c r="H220" i="24" s="1"/>
  <c r="I150" i="25"/>
  <c r="I220" i="24" s="1"/>
  <c r="J150" i="25"/>
  <c r="J220" i="24" s="1"/>
  <c r="K150" i="25"/>
  <c r="K220" i="24" s="1"/>
  <c r="L150" i="25"/>
  <c r="L220" i="24" s="1"/>
  <c r="M150" i="25"/>
  <c r="M220" i="24" s="1"/>
  <c r="N150" i="25"/>
  <c r="N220" i="24" s="1"/>
  <c r="O150" i="25"/>
  <c r="O220" i="24" s="1"/>
  <c r="W150" i="25"/>
  <c r="A151" i="25"/>
  <c r="A221" i="24" s="1"/>
  <c r="B151" i="25"/>
  <c r="B221" i="24" s="1"/>
  <c r="C151" i="25"/>
  <c r="C221" i="24" s="1"/>
  <c r="D151" i="25"/>
  <c r="D221" i="24" s="1"/>
  <c r="E151" i="25"/>
  <c r="E221" i="24" s="1"/>
  <c r="F151" i="25"/>
  <c r="F221" i="24" s="1"/>
  <c r="G151" i="25"/>
  <c r="G221" i="24" s="1"/>
  <c r="H151" i="25"/>
  <c r="H221" i="24" s="1"/>
  <c r="I151" i="25"/>
  <c r="I221" i="24" s="1"/>
  <c r="J151" i="25"/>
  <c r="J221" i="24" s="1"/>
  <c r="K151" i="25"/>
  <c r="K221" i="24" s="1"/>
  <c r="L151" i="25"/>
  <c r="L221" i="24" s="1"/>
  <c r="M151" i="25"/>
  <c r="M221" i="24" s="1"/>
  <c r="N151" i="25"/>
  <c r="N221" i="24" s="1"/>
  <c r="O151" i="25"/>
  <c r="O221" i="24" s="1"/>
  <c r="W151" i="25"/>
  <c r="A152" i="25"/>
  <c r="A223" i="24" s="1"/>
  <c r="B152" i="25"/>
  <c r="B223" i="24" s="1"/>
  <c r="C152" i="25"/>
  <c r="C223" i="24" s="1"/>
  <c r="D152" i="25"/>
  <c r="D223" i="24" s="1"/>
  <c r="E152" i="25"/>
  <c r="E223" i="24" s="1"/>
  <c r="F152" i="25"/>
  <c r="F223" i="24" s="1"/>
  <c r="G152" i="25"/>
  <c r="G223" i="24" s="1"/>
  <c r="H152" i="25"/>
  <c r="H223" i="24" s="1"/>
  <c r="I152" i="25"/>
  <c r="I223" i="24" s="1"/>
  <c r="J152" i="25"/>
  <c r="J223" i="24" s="1"/>
  <c r="K152" i="25"/>
  <c r="K223" i="24" s="1"/>
  <c r="L152" i="25"/>
  <c r="L223" i="24" s="1"/>
  <c r="M152" i="25"/>
  <c r="M223" i="24" s="1"/>
  <c r="N152" i="25"/>
  <c r="N223" i="24" s="1"/>
  <c r="O152" i="25"/>
  <c r="O223" i="24" s="1"/>
  <c r="W152" i="25"/>
  <c r="A153" i="25"/>
  <c r="A224" i="24" s="1"/>
  <c r="B153" i="25"/>
  <c r="B224" i="24" s="1"/>
  <c r="C153" i="25"/>
  <c r="C224" i="24" s="1"/>
  <c r="D153" i="25"/>
  <c r="D224" i="24" s="1"/>
  <c r="E153" i="25"/>
  <c r="E224" i="24" s="1"/>
  <c r="F153" i="25"/>
  <c r="F224" i="24" s="1"/>
  <c r="G153" i="25"/>
  <c r="G224" i="24" s="1"/>
  <c r="H153" i="25"/>
  <c r="H224" i="24" s="1"/>
  <c r="I153" i="25"/>
  <c r="I224" i="24" s="1"/>
  <c r="J153" i="25"/>
  <c r="J224" i="24" s="1"/>
  <c r="K153" i="25"/>
  <c r="K224" i="24" s="1"/>
  <c r="L153" i="25"/>
  <c r="L224" i="24" s="1"/>
  <c r="M153" i="25"/>
  <c r="M224" i="24" s="1"/>
  <c r="N153" i="25"/>
  <c r="N224" i="24" s="1"/>
  <c r="O153" i="25"/>
  <c r="O224" i="24" s="1"/>
  <c r="W153" i="25"/>
  <c r="A154" i="25"/>
  <c r="A226" i="24" s="1"/>
  <c r="B154" i="25"/>
  <c r="B226" i="24" s="1"/>
  <c r="C154" i="25"/>
  <c r="C226" i="24" s="1"/>
  <c r="D154" i="25"/>
  <c r="D226" i="24" s="1"/>
  <c r="E154" i="25"/>
  <c r="E226" i="24" s="1"/>
  <c r="F154" i="25"/>
  <c r="F226" i="24" s="1"/>
  <c r="G154" i="25"/>
  <c r="G226" i="24" s="1"/>
  <c r="H154" i="25"/>
  <c r="H226" i="24" s="1"/>
  <c r="I154" i="25"/>
  <c r="I226" i="24" s="1"/>
  <c r="J154" i="25"/>
  <c r="J226" i="24" s="1"/>
  <c r="K154" i="25"/>
  <c r="K226" i="24" s="1"/>
  <c r="L154" i="25"/>
  <c r="L226" i="24" s="1"/>
  <c r="M154" i="25"/>
  <c r="M226" i="24" s="1"/>
  <c r="N154" i="25"/>
  <c r="N226" i="24" s="1"/>
  <c r="O154" i="25"/>
  <c r="O226" i="24" s="1"/>
  <c r="W154" i="25"/>
  <c r="A155" i="25"/>
  <c r="A227" i="24" s="1"/>
  <c r="B155" i="25"/>
  <c r="B227" i="24" s="1"/>
  <c r="C155" i="25"/>
  <c r="C227" i="24" s="1"/>
  <c r="D155" i="25"/>
  <c r="D227" i="24" s="1"/>
  <c r="E155" i="25"/>
  <c r="E227" i="24" s="1"/>
  <c r="F155" i="25"/>
  <c r="F227" i="24" s="1"/>
  <c r="G155" i="25"/>
  <c r="G227" i="24" s="1"/>
  <c r="H155" i="25"/>
  <c r="H227" i="24" s="1"/>
  <c r="I155" i="25"/>
  <c r="I227" i="24" s="1"/>
  <c r="J155" i="25"/>
  <c r="J227" i="24" s="1"/>
  <c r="K155" i="25"/>
  <c r="K227" i="24" s="1"/>
  <c r="L155" i="25"/>
  <c r="L227" i="24" s="1"/>
  <c r="M155" i="25"/>
  <c r="M227" i="24" s="1"/>
  <c r="N155" i="25"/>
  <c r="N227" i="24" s="1"/>
  <c r="O155" i="25"/>
  <c r="O227" i="24" s="1"/>
  <c r="W155" i="25"/>
  <c r="A156" i="25"/>
  <c r="A229" i="24" s="1"/>
  <c r="B156" i="25"/>
  <c r="B229" i="24" s="1"/>
  <c r="C156" i="25"/>
  <c r="C229" i="24" s="1"/>
  <c r="D156" i="25"/>
  <c r="D229" i="24" s="1"/>
  <c r="E156" i="25"/>
  <c r="E229" i="24" s="1"/>
  <c r="F156" i="25"/>
  <c r="F229" i="24" s="1"/>
  <c r="G156" i="25"/>
  <c r="G229" i="24" s="1"/>
  <c r="H156" i="25"/>
  <c r="H229" i="24" s="1"/>
  <c r="I156" i="25"/>
  <c r="I229" i="24" s="1"/>
  <c r="J156" i="25"/>
  <c r="J229" i="24" s="1"/>
  <c r="K156" i="25"/>
  <c r="K229" i="24" s="1"/>
  <c r="L156" i="25"/>
  <c r="L229" i="24" s="1"/>
  <c r="M156" i="25"/>
  <c r="M229" i="24" s="1"/>
  <c r="N156" i="25"/>
  <c r="N229" i="24" s="1"/>
  <c r="O156" i="25"/>
  <c r="O229" i="24" s="1"/>
  <c r="W156" i="25"/>
  <c r="A157" i="25"/>
  <c r="A230" i="24" s="1"/>
  <c r="B157" i="25"/>
  <c r="B230" i="24" s="1"/>
  <c r="C157" i="25"/>
  <c r="C230" i="24" s="1"/>
  <c r="D157" i="25"/>
  <c r="D230" i="24" s="1"/>
  <c r="E157" i="25"/>
  <c r="E230" i="24" s="1"/>
  <c r="F157" i="25"/>
  <c r="F230" i="24" s="1"/>
  <c r="G157" i="25"/>
  <c r="G230" i="24" s="1"/>
  <c r="H157" i="25"/>
  <c r="H230" i="24" s="1"/>
  <c r="I157" i="25"/>
  <c r="I230" i="24" s="1"/>
  <c r="J157" i="25"/>
  <c r="J230" i="24" s="1"/>
  <c r="K157" i="25"/>
  <c r="K230" i="24" s="1"/>
  <c r="L157" i="25"/>
  <c r="L230" i="24" s="1"/>
  <c r="M157" i="25"/>
  <c r="M230" i="24" s="1"/>
  <c r="N157" i="25"/>
  <c r="N230" i="24" s="1"/>
  <c r="O157" i="25"/>
  <c r="O230" i="24" s="1"/>
  <c r="W157" i="25"/>
  <c r="A158" i="25"/>
  <c r="A232" i="24" s="1"/>
  <c r="B158" i="25"/>
  <c r="B232" i="24" s="1"/>
  <c r="C158" i="25"/>
  <c r="C232" i="24" s="1"/>
  <c r="D158" i="25"/>
  <c r="D232" i="24" s="1"/>
  <c r="E158" i="25"/>
  <c r="E232" i="24" s="1"/>
  <c r="F158" i="25"/>
  <c r="F232" i="24" s="1"/>
  <c r="G158" i="25"/>
  <c r="G232" i="24" s="1"/>
  <c r="H158" i="25"/>
  <c r="H232" i="24" s="1"/>
  <c r="I158" i="25"/>
  <c r="I232" i="24" s="1"/>
  <c r="J158" i="25"/>
  <c r="J232" i="24" s="1"/>
  <c r="K158" i="25"/>
  <c r="K232" i="24" s="1"/>
  <c r="L158" i="25"/>
  <c r="L232" i="24" s="1"/>
  <c r="M158" i="25"/>
  <c r="M232" i="24" s="1"/>
  <c r="N158" i="25"/>
  <c r="N232" i="24" s="1"/>
  <c r="O158" i="25"/>
  <c r="O232" i="24" s="1"/>
  <c r="W158" i="25"/>
  <c r="A159" i="25"/>
  <c r="A233" i="24" s="1"/>
  <c r="B159" i="25"/>
  <c r="B233" i="24" s="1"/>
  <c r="C159" i="25"/>
  <c r="C233" i="24" s="1"/>
  <c r="D159" i="25"/>
  <c r="D233" i="24" s="1"/>
  <c r="E159" i="25"/>
  <c r="E233" i="24" s="1"/>
  <c r="F159" i="25"/>
  <c r="F233" i="24" s="1"/>
  <c r="G159" i="25"/>
  <c r="G233" i="24" s="1"/>
  <c r="H159" i="25"/>
  <c r="H233" i="24" s="1"/>
  <c r="I159" i="25"/>
  <c r="I233" i="24" s="1"/>
  <c r="J159" i="25"/>
  <c r="J233" i="24" s="1"/>
  <c r="K159" i="25"/>
  <c r="K233" i="24" s="1"/>
  <c r="L159" i="25"/>
  <c r="L233" i="24" s="1"/>
  <c r="M159" i="25"/>
  <c r="M233" i="24" s="1"/>
  <c r="N159" i="25"/>
  <c r="N233" i="24" s="1"/>
  <c r="O159" i="25"/>
  <c r="O233" i="24" s="1"/>
  <c r="W159" i="25"/>
  <c r="A160" i="25"/>
  <c r="A235" i="24" s="1"/>
  <c r="B160" i="25"/>
  <c r="B235" i="24" s="1"/>
  <c r="C160" i="25"/>
  <c r="C235" i="24" s="1"/>
  <c r="D160" i="25"/>
  <c r="D235" i="24" s="1"/>
  <c r="E160" i="25"/>
  <c r="E235" i="24" s="1"/>
  <c r="F160" i="25"/>
  <c r="F235" i="24" s="1"/>
  <c r="G160" i="25"/>
  <c r="G235" i="24" s="1"/>
  <c r="H160" i="25"/>
  <c r="H235" i="24" s="1"/>
  <c r="I160" i="25"/>
  <c r="I235" i="24" s="1"/>
  <c r="J160" i="25"/>
  <c r="J235" i="24" s="1"/>
  <c r="K160" i="25"/>
  <c r="K235" i="24" s="1"/>
  <c r="L160" i="25"/>
  <c r="L235" i="24" s="1"/>
  <c r="M160" i="25"/>
  <c r="M235" i="24" s="1"/>
  <c r="N160" i="25"/>
  <c r="N235" i="24" s="1"/>
  <c r="O160" i="25"/>
  <c r="O235" i="24" s="1"/>
  <c r="W160" i="25"/>
  <c r="A161" i="25"/>
  <c r="A236" i="24" s="1"/>
  <c r="B161" i="25"/>
  <c r="B236" i="24" s="1"/>
  <c r="C161" i="25"/>
  <c r="C236" i="24" s="1"/>
  <c r="D161" i="25"/>
  <c r="D236" i="24" s="1"/>
  <c r="E161" i="25"/>
  <c r="E236" i="24" s="1"/>
  <c r="F161" i="25"/>
  <c r="F236" i="24" s="1"/>
  <c r="G161" i="25"/>
  <c r="G236" i="24" s="1"/>
  <c r="H161" i="25"/>
  <c r="H236" i="24" s="1"/>
  <c r="I161" i="25"/>
  <c r="I236" i="24" s="1"/>
  <c r="J161" i="25"/>
  <c r="J236" i="24" s="1"/>
  <c r="K161" i="25"/>
  <c r="K236" i="24" s="1"/>
  <c r="L161" i="25"/>
  <c r="L236" i="24" s="1"/>
  <c r="M161" i="25"/>
  <c r="M236" i="24" s="1"/>
  <c r="N161" i="25"/>
  <c r="N236" i="24" s="1"/>
  <c r="O161" i="25"/>
  <c r="O236" i="24" s="1"/>
  <c r="W161" i="25"/>
  <c r="A162" i="25"/>
  <c r="A238" i="24" s="1"/>
  <c r="B162" i="25"/>
  <c r="B238" i="24" s="1"/>
  <c r="C162" i="25"/>
  <c r="C238" i="24" s="1"/>
  <c r="D162" i="25"/>
  <c r="D238" i="24" s="1"/>
  <c r="E162" i="25"/>
  <c r="E238" i="24" s="1"/>
  <c r="F162" i="25"/>
  <c r="F238" i="24" s="1"/>
  <c r="G162" i="25"/>
  <c r="G238" i="24" s="1"/>
  <c r="H162" i="25"/>
  <c r="H238" i="24" s="1"/>
  <c r="I162" i="25"/>
  <c r="I238" i="24" s="1"/>
  <c r="J162" i="25"/>
  <c r="J238" i="24" s="1"/>
  <c r="K162" i="25"/>
  <c r="K238" i="24" s="1"/>
  <c r="L162" i="25"/>
  <c r="L238" i="24" s="1"/>
  <c r="M162" i="25"/>
  <c r="M238" i="24" s="1"/>
  <c r="N162" i="25"/>
  <c r="N238" i="24" s="1"/>
  <c r="O162" i="25"/>
  <c r="O238" i="24" s="1"/>
  <c r="W162" i="25"/>
  <c r="A163" i="25"/>
  <c r="A239" i="24" s="1"/>
  <c r="B163" i="25"/>
  <c r="B239" i="24" s="1"/>
  <c r="C163" i="25"/>
  <c r="C239" i="24" s="1"/>
  <c r="D163" i="25"/>
  <c r="D239" i="24" s="1"/>
  <c r="E163" i="25"/>
  <c r="E239" i="24" s="1"/>
  <c r="E240" i="24" s="1"/>
  <c r="F82" i="19" s="1"/>
  <c r="F163" i="25"/>
  <c r="F239" i="24" s="1"/>
  <c r="G163" i="25"/>
  <c r="G239" i="24" s="1"/>
  <c r="H163" i="25"/>
  <c r="H239" i="24" s="1"/>
  <c r="I163" i="25"/>
  <c r="I239" i="24" s="1"/>
  <c r="J163" i="25"/>
  <c r="J239" i="24" s="1"/>
  <c r="K163" i="25"/>
  <c r="K239" i="24" s="1"/>
  <c r="L163" i="25"/>
  <c r="L239" i="24" s="1"/>
  <c r="M163" i="25"/>
  <c r="M239" i="24" s="1"/>
  <c r="N163" i="25"/>
  <c r="N239" i="24" s="1"/>
  <c r="O163" i="25"/>
  <c r="O239" i="24" s="1"/>
  <c r="W163" i="25"/>
  <c r="A164" i="25"/>
  <c r="A241" i="24" s="1"/>
  <c r="B164" i="25"/>
  <c r="B241" i="24" s="1"/>
  <c r="C164" i="25"/>
  <c r="C241" i="24" s="1"/>
  <c r="D164" i="25"/>
  <c r="D241" i="24" s="1"/>
  <c r="E164" i="25"/>
  <c r="E241" i="24" s="1"/>
  <c r="F164" i="25"/>
  <c r="F241" i="24" s="1"/>
  <c r="G164" i="25"/>
  <c r="G241" i="24" s="1"/>
  <c r="H164" i="25"/>
  <c r="H241" i="24" s="1"/>
  <c r="I164" i="25"/>
  <c r="I241" i="24" s="1"/>
  <c r="J164" i="25"/>
  <c r="J241" i="24" s="1"/>
  <c r="K164" i="25"/>
  <c r="K241" i="24" s="1"/>
  <c r="L164" i="25"/>
  <c r="L241" i="24" s="1"/>
  <c r="M164" i="25"/>
  <c r="M241" i="24" s="1"/>
  <c r="N164" i="25"/>
  <c r="N241" i="24" s="1"/>
  <c r="O164" i="25"/>
  <c r="O241" i="24" s="1"/>
  <c r="W164" i="25"/>
  <c r="A165" i="25"/>
  <c r="A242" i="24" s="1"/>
  <c r="B165" i="25"/>
  <c r="B242" i="24" s="1"/>
  <c r="C165" i="25"/>
  <c r="C242" i="24" s="1"/>
  <c r="D165" i="25"/>
  <c r="D242" i="24" s="1"/>
  <c r="E165" i="25"/>
  <c r="E242" i="24" s="1"/>
  <c r="F165" i="25"/>
  <c r="F242" i="24" s="1"/>
  <c r="G165" i="25"/>
  <c r="G242" i="24" s="1"/>
  <c r="H165" i="25"/>
  <c r="H242" i="24" s="1"/>
  <c r="I165" i="25"/>
  <c r="I242" i="24" s="1"/>
  <c r="J165" i="25"/>
  <c r="J242" i="24" s="1"/>
  <c r="K165" i="25"/>
  <c r="K242" i="24" s="1"/>
  <c r="L165" i="25"/>
  <c r="L242" i="24" s="1"/>
  <c r="M165" i="25"/>
  <c r="M242" i="24" s="1"/>
  <c r="N165" i="25"/>
  <c r="N242" i="24" s="1"/>
  <c r="N243" i="24" s="1"/>
  <c r="O83" i="19" s="1"/>
  <c r="O165" i="25"/>
  <c r="O242" i="24" s="1"/>
  <c r="W165" i="25"/>
  <c r="A9" i="25"/>
  <c r="A8" i="24" s="1"/>
  <c r="B9" i="25"/>
  <c r="B8" i="24" s="1"/>
  <c r="C9" i="25"/>
  <c r="C8" i="24" s="1"/>
  <c r="C13" i="24"/>
  <c r="D9" i="25"/>
  <c r="D8" i="24" s="1"/>
  <c r="E9" i="25"/>
  <c r="E8" i="24" s="1"/>
  <c r="E13" i="24"/>
  <c r="F9" i="25"/>
  <c r="F8" i="24" s="1"/>
  <c r="G9" i="25"/>
  <c r="G8" i="24" s="1"/>
  <c r="G13" i="24"/>
  <c r="I9" i="25"/>
  <c r="I8" i="24" s="1"/>
  <c r="I58" i="24"/>
  <c r="I60" i="24" s="1"/>
  <c r="J24" i="19" s="1"/>
  <c r="J9" i="25"/>
  <c r="J8" i="24" s="1"/>
  <c r="K9" i="25"/>
  <c r="K8" i="24" s="1"/>
  <c r="L9" i="25"/>
  <c r="L8" i="24" s="1"/>
  <c r="M9" i="25"/>
  <c r="M8" i="24" s="1"/>
  <c r="W9" i="25"/>
  <c r="W10" i="25"/>
  <c r="O10" i="25"/>
  <c r="O10" i="24" s="1"/>
  <c r="N10" i="25"/>
  <c r="N10" i="24" s="1"/>
  <c r="M10" i="25"/>
  <c r="M10" i="24" s="1"/>
  <c r="L10" i="25"/>
  <c r="L10" i="24" s="1"/>
  <c r="L82" i="24"/>
  <c r="L84" i="24" s="1"/>
  <c r="M30" i="19" s="1"/>
  <c r="K10" i="25"/>
  <c r="K10" i="24" s="1"/>
  <c r="J10" i="25"/>
  <c r="J10" i="24" s="1"/>
  <c r="J82" i="24"/>
  <c r="J84" i="24" s="1"/>
  <c r="K30" i="19" s="1"/>
  <c r="I10" i="25"/>
  <c r="I10" i="24" s="1"/>
  <c r="H10" i="25"/>
  <c r="H10" i="24" s="1"/>
  <c r="G10" i="25"/>
  <c r="G10" i="24" s="1"/>
  <c r="G12" i="24" s="1"/>
  <c r="H6" i="19" s="1"/>
  <c r="F10" i="25"/>
  <c r="F10" i="24" s="1"/>
  <c r="F12" i="24" s="1"/>
  <c r="G6" i="19" s="1"/>
  <c r="F82" i="24"/>
  <c r="F84" i="24" s="1"/>
  <c r="G30" i="19" s="1"/>
  <c r="E10" i="25"/>
  <c r="E10" i="24" s="1"/>
  <c r="E12" i="24" s="1"/>
  <c r="F6" i="19" s="1"/>
  <c r="D10" i="25"/>
  <c r="D10" i="24" s="1"/>
  <c r="D12" i="24" s="1"/>
  <c r="E6" i="19" s="1"/>
  <c r="C10" i="25"/>
  <c r="C10" i="24" s="1"/>
  <c r="B10" i="25"/>
  <c r="B10" i="24" s="1"/>
  <c r="A10" i="25"/>
  <c r="A10" i="24" s="1"/>
  <c r="Q166" i="12"/>
  <c r="W166" i="12"/>
  <c r="O202" i="5"/>
  <c r="Q89" i="47"/>
  <c r="P89" i="47"/>
  <c r="O89" i="47"/>
  <c r="N89" i="47"/>
  <c r="M89" i="47"/>
  <c r="K89" i="47"/>
  <c r="J89" i="47"/>
  <c r="I89" i="47"/>
  <c r="H89" i="47"/>
  <c r="G89" i="47"/>
  <c r="Q165" i="12"/>
  <c r="I201" i="5"/>
  <c r="W165" i="12"/>
  <c r="Q88" i="47"/>
  <c r="P88" i="47"/>
  <c r="O88" i="47"/>
  <c r="N88" i="47"/>
  <c r="M88" i="47"/>
  <c r="K88" i="47"/>
  <c r="J88" i="47"/>
  <c r="I88" i="47"/>
  <c r="H88" i="47"/>
  <c r="G88" i="47"/>
  <c r="Q164" i="12"/>
  <c r="W164" i="12"/>
  <c r="O200" i="5"/>
  <c r="Q87" i="47"/>
  <c r="P87" i="47"/>
  <c r="O87" i="47"/>
  <c r="N87" i="47"/>
  <c r="M87" i="47"/>
  <c r="K87" i="47"/>
  <c r="J87" i="47"/>
  <c r="I87" i="47"/>
  <c r="H87" i="47"/>
  <c r="G87" i="47"/>
  <c r="Q163" i="12"/>
  <c r="W163" i="12"/>
  <c r="Q86" i="47"/>
  <c r="P86" i="47"/>
  <c r="O86" i="47"/>
  <c r="N86" i="47"/>
  <c r="M86" i="47"/>
  <c r="K86" i="47"/>
  <c r="J86" i="47"/>
  <c r="I86" i="47"/>
  <c r="H86" i="47"/>
  <c r="G86" i="47"/>
  <c r="Q162" i="12"/>
  <c r="W162" i="12"/>
  <c r="O197" i="5"/>
  <c r="Q85" i="47"/>
  <c r="P85" i="47"/>
  <c r="O85" i="47"/>
  <c r="N85" i="47"/>
  <c r="M85" i="47"/>
  <c r="K85" i="47"/>
  <c r="J85" i="47"/>
  <c r="I85" i="47"/>
  <c r="H85" i="47"/>
  <c r="G85" i="47"/>
  <c r="Q161" i="12"/>
  <c r="I196" i="5"/>
  <c r="W161" i="12"/>
  <c r="Q84" i="47"/>
  <c r="P84" i="47"/>
  <c r="O84" i="47"/>
  <c r="N84" i="47"/>
  <c r="M84" i="47"/>
  <c r="K84" i="47"/>
  <c r="J84" i="47"/>
  <c r="I84" i="47"/>
  <c r="H84" i="47"/>
  <c r="G84" i="47"/>
  <c r="Q160" i="12"/>
  <c r="I195" i="5"/>
  <c r="W160" i="12"/>
  <c r="O195" i="5"/>
  <c r="Q83" i="47"/>
  <c r="P83" i="47"/>
  <c r="O83" i="47"/>
  <c r="N83" i="47"/>
  <c r="M83" i="47"/>
  <c r="K83" i="47"/>
  <c r="J83" i="47"/>
  <c r="I83" i="47"/>
  <c r="H83" i="47"/>
  <c r="G83" i="47"/>
  <c r="Q159" i="12"/>
  <c r="W159" i="12"/>
  <c r="Q82" i="47"/>
  <c r="P82" i="47"/>
  <c r="O82" i="47"/>
  <c r="N82" i="47"/>
  <c r="M82" i="47"/>
  <c r="K82" i="47"/>
  <c r="J82" i="47"/>
  <c r="I82" i="47"/>
  <c r="H82" i="47"/>
  <c r="G82" i="47"/>
  <c r="Q158" i="12"/>
  <c r="W158" i="12"/>
  <c r="Q81" i="47"/>
  <c r="P81" i="47"/>
  <c r="O81" i="47"/>
  <c r="N81" i="47"/>
  <c r="M81" i="47"/>
  <c r="K81" i="47"/>
  <c r="J81" i="47"/>
  <c r="I81" i="47"/>
  <c r="H81" i="47"/>
  <c r="G81" i="47"/>
  <c r="Q157" i="12"/>
  <c r="W157" i="12"/>
  <c r="Q80" i="47"/>
  <c r="P80" i="47"/>
  <c r="O80" i="47"/>
  <c r="N80" i="47"/>
  <c r="M80" i="47"/>
  <c r="K80" i="47"/>
  <c r="J80" i="47"/>
  <c r="I80" i="47"/>
  <c r="H80" i="47"/>
  <c r="G80" i="47"/>
  <c r="Q156" i="12"/>
  <c r="W156" i="12"/>
  <c r="O190" i="5"/>
  <c r="Q79" i="47"/>
  <c r="P79" i="47"/>
  <c r="O79" i="47"/>
  <c r="N79" i="47"/>
  <c r="M79" i="47"/>
  <c r="K79" i="47"/>
  <c r="J79" i="47"/>
  <c r="I79" i="47"/>
  <c r="H79" i="47"/>
  <c r="G79" i="47"/>
  <c r="Q155" i="12"/>
  <c r="W155" i="12"/>
  <c r="Q78" i="47"/>
  <c r="P78" i="47"/>
  <c r="O78" i="47"/>
  <c r="N78" i="47"/>
  <c r="M78" i="47"/>
  <c r="K78" i="47"/>
  <c r="J78" i="47"/>
  <c r="I78" i="47"/>
  <c r="H78" i="47"/>
  <c r="G78" i="47"/>
  <c r="Q154" i="12"/>
  <c r="W154" i="12"/>
  <c r="O187" i="5"/>
  <c r="Q77" i="47"/>
  <c r="P77" i="47"/>
  <c r="O77" i="47"/>
  <c r="N77" i="47"/>
  <c r="M77" i="47"/>
  <c r="K77" i="47"/>
  <c r="J77" i="47"/>
  <c r="I77" i="47"/>
  <c r="H77" i="47"/>
  <c r="G77" i="47"/>
  <c r="Q153" i="12"/>
  <c r="W153" i="12"/>
  <c r="Q76" i="47"/>
  <c r="P76" i="47"/>
  <c r="O76" i="47"/>
  <c r="N76" i="47"/>
  <c r="M76" i="47"/>
  <c r="K76" i="47"/>
  <c r="J76" i="47"/>
  <c r="I76" i="47"/>
  <c r="H76" i="47"/>
  <c r="G76" i="47"/>
  <c r="Q152" i="12"/>
  <c r="W152" i="12"/>
  <c r="O185" i="5"/>
  <c r="Q75" i="47"/>
  <c r="P75" i="47"/>
  <c r="O75" i="47"/>
  <c r="N75" i="47"/>
  <c r="M75" i="47"/>
  <c r="K75" i="47"/>
  <c r="J75" i="47"/>
  <c r="I75" i="47"/>
  <c r="H75" i="47"/>
  <c r="G75" i="47"/>
  <c r="Q151" i="12"/>
  <c r="W151" i="12"/>
  <c r="Q158" i="47"/>
  <c r="P158" i="47"/>
  <c r="O158" i="47"/>
  <c r="N158" i="47"/>
  <c r="M158" i="47"/>
  <c r="K158" i="47"/>
  <c r="J158" i="47"/>
  <c r="I158" i="47"/>
  <c r="H158" i="47"/>
  <c r="G158" i="47"/>
  <c r="Q150" i="12"/>
  <c r="W150" i="12"/>
  <c r="Q74" i="47"/>
  <c r="P74" i="47"/>
  <c r="O74" i="47"/>
  <c r="N74" i="47"/>
  <c r="M74" i="47"/>
  <c r="K74" i="47"/>
  <c r="J74" i="47"/>
  <c r="I74" i="47"/>
  <c r="H74" i="47"/>
  <c r="G74" i="47"/>
  <c r="Q149" i="12"/>
  <c r="W149" i="12"/>
  <c r="Q73" i="47"/>
  <c r="P73" i="47"/>
  <c r="O73" i="47"/>
  <c r="N73" i="47"/>
  <c r="M73" i="47"/>
  <c r="K73" i="47"/>
  <c r="J73" i="47"/>
  <c r="I73" i="47"/>
  <c r="H73" i="47"/>
  <c r="G73" i="47"/>
  <c r="Q148" i="12"/>
  <c r="W148" i="12"/>
  <c r="O180" i="5"/>
  <c r="Q72" i="47"/>
  <c r="P72" i="47"/>
  <c r="O72" i="47"/>
  <c r="N72" i="47"/>
  <c r="M72" i="47"/>
  <c r="K72" i="47"/>
  <c r="J72" i="47"/>
  <c r="I72" i="47"/>
  <c r="H72" i="47"/>
  <c r="G72" i="47"/>
  <c r="Q147" i="12"/>
  <c r="W147" i="12"/>
  <c r="R62" i="45"/>
  <c r="Q71" i="47"/>
  <c r="P71" i="47"/>
  <c r="O71" i="47"/>
  <c r="N71" i="47"/>
  <c r="M71" i="47"/>
  <c r="K71" i="47"/>
  <c r="J71" i="47"/>
  <c r="I71" i="47"/>
  <c r="H71" i="47"/>
  <c r="G71" i="47"/>
  <c r="Q146" i="12"/>
  <c r="W146" i="12"/>
  <c r="Q70" i="47"/>
  <c r="P70" i="47"/>
  <c r="O70" i="47"/>
  <c r="N70" i="47"/>
  <c r="M70" i="47"/>
  <c r="K70" i="47"/>
  <c r="J70" i="47"/>
  <c r="I70" i="47"/>
  <c r="H70" i="47"/>
  <c r="G70" i="47"/>
  <c r="Q145" i="12"/>
  <c r="W145" i="12"/>
  <c r="Q69" i="47"/>
  <c r="P69" i="47"/>
  <c r="O69" i="47"/>
  <c r="N69" i="47"/>
  <c r="M69" i="47"/>
  <c r="K69" i="47"/>
  <c r="J69" i="47"/>
  <c r="I69" i="47"/>
  <c r="H69" i="47"/>
  <c r="G69" i="47"/>
  <c r="Q144" i="12"/>
  <c r="W144" i="12"/>
  <c r="Q68" i="47"/>
  <c r="P68" i="47"/>
  <c r="O68" i="47"/>
  <c r="N68" i="47"/>
  <c r="M68" i="47"/>
  <c r="K68" i="47"/>
  <c r="J68" i="47"/>
  <c r="I68" i="47"/>
  <c r="H68" i="47"/>
  <c r="G68" i="47"/>
  <c r="Q143" i="12"/>
  <c r="W143" i="12"/>
  <c r="O174" i="5"/>
  <c r="Q67" i="47"/>
  <c r="P67" i="47"/>
  <c r="O67" i="47"/>
  <c r="N67" i="47"/>
  <c r="M67" i="47"/>
  <c r="K67" i="47"/>
  <c r="J67" i="47"/>
  <c r="I67" i="47"/>
  <c r="H67" i="47"/>
  <c r="G67" i="47"/>
  <c r="Q142" i="12"/>
  <c r="W142" i="12"/>
  <c r="Q66" i="47"/>
  <c r="P66" i="47"/>
  <c r="O66" i="47"/>
  <c r="N66" i="47"/>
  <c r="M66" i="47"/>
  <c r="K66" i="47"/>
  <c r="J66" i="47"/>
  <c r="I66" i="47"/>
  <c r="H66" i="47"/>
  <c r="G66" i="47"/>
  <c r="Q141" i="12"/>
  <c r="W141" i="12"/>
  <c r="Q65" i="47"/>
  <c r="P65" i="47"/>
  <c r="O65" i="47"/>
  <c r="N65" i="47"/>
  <c r="M65" i="47"/>
  <c r="K65" i="47"/>
  <c r="J65" i="47"/>
  <c r="I65" i="47"/>
  <c r="H65" i="47"/>
  <c r="G65" i="47"/>
  <c r="Q140" i="12"/>
  <c r="W140" i="12"/>
  <c r="Q64" i="47"/>
  <c r="P64" i="47"/>
  <c r="O64" i="47"/>
  <c r="N64" i="47"/>
  <c r="M64" i="47"/>
  <c r="K64" i="47"/>
  <c r="J64" i="47"/>
  <c r="I64" i="47"/>
  <c r="H64" i="47"/>
  <c r="G64" i="47"/>
  <c r="Q139" i="12"/>
  <c r="W139" i="12"/>
  <c r="O169" i="5"/>
  <c r="Q63" i="47"/>
  <c r="P63" i="47"/>
  <c r="O63" i="47"/>
  <c r="N63" i="47"/>
  <c r="M63" i="47"/>
  <c r="K63" i="47"/>
  <c r="J63" i="47"/>
  <c r="I63" i="47"/>
  <c r="H63" i="47"/>
  <c r="G63" i="47"/>
  <c r="Q138" i="12"/>
  <c r="W138" i="12"/>
  <c r="Q62" i="47"/>
  <c r="P62" i="47"/>
  <c r="O62" i="47"/>
  <c r="N62" i="47"/>
  <c r="M62" i="47"/>
  <c r="K62" i="47"/>
  <c r="J62" i="47"/>
  <c r="I62" i="47"/>
  <c r="H62" i="47"/>
  <c r="G62" i="47"/>
  <c r="Q137" i="12"/>
  <c r="W137" i="12"/>
  <c r="Q61" i="47"/>
  <c r="P61" i="47"/>
  <c r="O61" i="47"/>
  <c r="N61" i="47"/>
  <c r="M61" i="47"/>
  <c r="K61" i="47"/>
  <c r="J61" i="47"/>
  <c r="I61" i="47"/>
  <c r="H61" i="47"/>
  <c r="G61" i="47"/>
  <c r="Q136" i="12"/>
  <c r="W136" i="12"/>
  <c r="Q60" i="47"/>
  <c r="P60" i="47"/>
  <c r="O60" i="47"/>
  <c r="N60" i="47"/>
  <c r="M60" i="47"/>
  <c r="K60" i="47"/>
  <c r="J60" i="47"/>
  <c r="I60" i="47"/>
  <c r="H60" i="47"/>
  <c r="G60" i="47"/>
  <c r="Q135" i="12"/>
  <c r="W135" i="12"/>
  <c r="Q59" i="47"/>
  <c r="P59" i="47"/>
  <c r="O59" i="47"/>
  <c r="N59" i="47"/>
  <c r="M59" i="47"/>
  <c r="K59" i="47"/>
  <c r="J59" i="47"/>
  <c r="I59" i="47"/>
  <c r="H59" i="47"/>
  <c r="G59" i="47"/>
  <c r="Q134" i="12"/>
  <c r="W134" i="12"/>
  <c r="Q58" i="47"/>
  <c r="P58" i="47"/>
  <c r="O58" i="47"/>
  <c r="N58" i="47"/>
  <c r="M58" i="47"/>
  <c r="K58" i="47"/>
  <c r="J58" i="47"/>
  <c r="I58" i="47"/>
  <c r="H58" i="47"/>
  <c r="G58" i="47"/>
  <c r="Q133" i="12"/>
  <c r="W133" i="12"/>
  <c r="Q57" i="47"/>
  <c r="P57" i="47"/>
  <c r="O57" i="47"/>
  <c r="N57" i="47"/>
  <c r="M57" i="47"/>
  <c r="K57" i="47"/>
  <c r="J57" i="47"/>
  <c r="I57" i="47"/>
  <c r="H57" i="47"/>
  <c r="G57" i="47"/>
  <c r="Q132" i="12"/>
  <c r="W132" i="12"/>
  <c r="Q56" i="47"/>
  <c r="P56" i="47"/>
  <c r="O56" i="47"/>
  <c r="N56" i="47"/>
  <c r="M56" i="47"/>
  <c r="K56" i="47"/>
  <c r="J56" i="47"/>
  <c r="I56" i="47"/>
  <c r="H56" i="47"/>
  <c r="G56" i="47"/>
  <c r="Q131" i="12"/>
  <c r="W131" i="12"/>
  <c r="O159" i="5"/>
  <c r="Q55" i="47"/>
  <c r="P55" i="47"/>
  <c r="O55" i="47"/>
  <c r="N55" i="47"/>
  <c r="M55" i="47"/>
  <c r="K55" i="47"/>
  <c r="J55" i="47"/>
  <c r="I55" i="47"/>
  <c r="H55" i="47"/>
  <c r="G55" i="47"/>
  <c r="Q130" i="12"/>
  <c r="W130" i="12"/>
  <c r="Q54" i="47"/>
  <c r="P54" i="47"/>
  <c r="O54" i="47"/>
  <c r="N54" i="47"/>
  <c r="M54" i="47"/>
  <c r="K54" i="47"/>
  <c r="J54" i="47"/>
  <c r="I54" i="47"/>
  <c r="H54" i="47"/>
  <c r="G54" i="47"/>
  <c r="Q129" i="12"/>
  <c r="W129" i="12"/>
  <c r="O156" i="5"/>
  <c r="Q157" i="47"/>
  <c r="P157" i="47"/>
  <c r="O157" i="47"/>
  <c r="N157" i="47"/>
  <c r="M157" i="47"/>
  <c r="K157" i="47"/>
  <c r="J157" i="47"/>
  <c r="I157" i="47"/>
  <c r="H157" i="47"/>
  <c r="G157" i="47"/>
  <c r="Q128" i="12"/>
  <c r="W128" i="12"/>
  <c r="Q53" i="47"/>
  <c r="P53" i="47"/>
  <c r="O53" i="47"/>
  <c r="N53" i="47"/>
  <c r="M53" i="47"/>
  <c r="K53" i="47"/>
  <c r="J53" i="47"/>
  <c r="I53" i="47"/>
  <c r="H53" i="47"/>
  <c r="G53" i="47"/>
  <c r="Q127" i="12"/>
  <c r="W127" i="12"/>
  <c r="O154" i="5"/>
  <c r="Q52" i="47"/>
  <c r="P52" i="47"/>
  <c r="O52" i="47"/>
  <c r="N52" i="47"/>
  <c r="M52" i="47"/>
  <c r="K52" i="47"/>
  <c r="J52" i="47"/>
  <c r="I52" i="47"/>
  <c r="H52" i="47"/>
  <c r="G52" i="47"/>
  <c r="Q126" i="12"/>
  <c r="W126" i="12"/>
  <c r="Q51" i="47"/>
  <c r="P51" i="47"/>
  <c r="O51" i="47"/>
  <c r="N51" i="47"/>
  <c r="M51" i="47"/>
  <c r="K51" i="47"/>
  <c r="J51" i="47"/>
  <c r="I51" i="47"/>
  <c r="H51" i="47"/>
  <c r="G51" i="47"/>
  <c r="Q125" i="12"/>
  <c r="W125" i="12"/>
  <c r="Q50" i="47"/>
  <c r="P50" i="47"/>
  <c r="O50" i="47"/>
  <c r="N50" i="47"/>
  <c r="M50" i="47"/>
  <c r="K50" i="47"/>
  <c r="J50" i="47"/>
  <c r="I50" i="47"/>
  <c r="H50" i="47"/>
  <c r="G50" i="47"/>
  <c r="Q124" i="12"/>
  <c r="W124" i="12"/>
  <c r="Q49" i="47"/>
  <c r="P49" i="47"/>
  <c r="O49" i="47"/>
  <c r="N49" i="47"/>
  <c r="M49" i="47"/>
  <c r="K49" i="47"/>
  <c r="J49" i="47"/>
  <c r="I49" i="47"/>
  <c r="H49" i="47"/>
  <c r="G49" i="47"/>
  <c r="Q123" i="12"/>
  <c r="W123" i="12"/>
  <c r="O149" i="5"/>
  <c r="Q48" i="47"/>
  <c r="P48" i="47"/>
  <c r="O48" i="47"/>
  <c r="N48" i="47"/>
  <c r="M48" i="47"/>
  <c r="K48" i="47"/>
  <c r="J48" i="47"/>
  <c r="I48" i="47"/>
  <c r="H48" i="47"/>
  <c r="G48" i="47"/>
  <c r="Q122" i="12"/>
  <c r="W122" i="12"/>
  <c r="Q47" i="47"/>
  <c r="P47" i="47"/>
  <c r="O47" i="47"/>
  <c r="N47" i="47"/>
  <c r="M47" i="47"/>
  <c r="K47" i="47"/>
  <c r="J47" i="47"/>
  <c r="I47" i="47"/>
  <c r="H47" i="47"/>
  <c r="G47" i="47"/>
  <c r="Q121" i="12"/>
  <c r="W121" i="12"/>
  <c r="Q46" i="47"/>
  <c r="P46" i="47"/>
  <c r="O46" i="47"/>
  <c r="N46" i="47"/>
  <c r="M46" i="47"/>
  <c r="K46" i="47"/>
  <c r="J46" i="47"/>
  <c r="I46" i="47"/>
  <c r="H46" i="47"/>
  <c r="G46" i="47"/>
  <c r="Q120" i="12"/>
  <c r="W120" i="12"/>
  <c r="Q45" i="47"/>
  <c r="P45" i="47"/>
  <c r="O45" i="47"/>
  <c r="N45" i="47"/>
  <c r="M45" i="47"/>
  <c r="K45" i="47"/>
  <c r="J45" i="47"/>
  <c r="I45" i="47"/>
  <c r="H45" i="47"/>
  <c r="G45" i="47"/>
  <c r="Q119" i="12"/>
  <c r="W119" i="12"/>
  <c r="O144" i="5" s="1"/>
  <c r="Q8" i="47"/>
  <c r="P8" i="47"/>
  <c r="O8" i="47"/>
  <c r="N8" i="47"/>
  <c r="M8" i="47"/>
  <c r="K8" i="47"/>
  <c r="J8" i="47"/>
  <c r="I8" i="47"/>
  <c r="H8" i="47"/>
  <c r="G8" i="47"/>
  <c r="Q118" i="12"/>
  <c r="W118" i="12"/>
  <c r="Q44" i="47"/>
  <c r="P44" i="47"/>
  <c r="O44" i="47"/>
  <c r="N44" i="47"/>
  <c r="M44" i="47"/>
  <c r="K44" i="47"/>
  <c r="J44" i="47"/>
  <c r="I44" i="47"/>
  <c r="H44" i="47"/>
  <c r="G44" i="47"/>
  <c r="Q117" i="12"/>
  <c r="W117" i="12"/>
  <c r="Q43" i="47"/>
  <c r="P43" i="47"/>
  <c r="O43" i="47"/>
  <c r="N43" i="47"/>
  <c r="M43" i="47"/>
  <c r="K43" i="47"/>
  <c r="J43" i="47"/>
  <c r="I43" i="47"/>
  <c r="H43" i="47"/>
  <c r="G43" i="47"/>
  <c r="Q116" i="12"/>
  <c r="W116" i="12"/>
  <c r="Q42" i="47"/>
  <c r="P42" i="47"/>
  <c r="O42" i="47"/>
  <c r="N42" i="47"/>
  <c r="M42" i="47"/>
  <c r="K42" i="47"/>
  <c r="J42" i="47"/>
  <c r="I42" i="47"/>
  <c r="H42" i="47"/>
  <c r="G42" i="47"/>
  <c r="Q115" i="12"/>
  <c r="W115" i="12"/>
  <c r="O139" i="5"/>
  <c r="Q41" i="47"/>
  <c r="P41" i="47"/>
  <c r="O41" i="47"/>
  <c r="N41" i="47"/>
  <c r="M41" i="47"/>
  <c r="K41" i="47"/>
  <c r="J41" i="47"/>
  <c r="I41" i="47"/>
  <c r="H41" i="47"/>
  <c r="G41" i="47"/>
  <c r="Q114" i="12"/>
  <c r="W114" i="12"/>
  <c r="Q40" i="47"/>
  <c r="P40" i="47"/>
  <c r="O40" i="47"/>
  <c r="N40" i="47"/>
  <c r="M40" i="47"/>
  <c r="K40" i="47"/>
  <c r="J40" i="47"/>
  <c r="I40" i="47"/>
  <c r="H40" i="47"/>
  <c r="G40" i="47"/>
  <c r="Q113" i="12"/>
  <c r="W113" i="12"/>
  <c r="Q39" i="47"/>
  <c r="P39" i="47"/>
  <c r="O39" i="47"/>
  <c r="N39" i="47"/>
  <c r="M39" i="47"/>
  <c r="K39" i="47"/>
  <c r="J39" i="47"/>
  <c r="I39" i="47"/>
  <c r="H39" i="47"/>
  <c r="G39" i="47"/>
  <c r="Q112" i="12"/>
  <c r="W112" i="12"/>
  <c r="Q38" i="47"/>
  <c r="P38" i="47"/>
  <c r="O38" i="47"/>
  <c r="N38" i="47"/>
  <c r="M38" i="47"/>
  <c r="K38" i="47"/>
  <c r="J38" i="47"/>
  <c r="I38" i="47"/>
  <c r="H38" i="47"/>
  <c r="G38" i="47"/>
  <c r="Q111" i="12"/>
  <c r="W111" i="12"/>
  <c r="O134" i="5"/>
  <c r="Q156" i="47"/>
  <c r="P156" i="47"/>
  <c r="O156" i="47"/>
  <c r="N156" i="47"/>
  <c r="M156" i="47"/>
  <c r="K156" i="47"/>
  <c r="J156" i="47"/>
  <c r="I156" i="47"/>
  <c r="H156" i="47"/>
  <c r="G156" i="47"/>
  <c r="Q110" i="12"/>
  <c r="W110" i="12"/>
  <c r="Q37" i="47"/>
  <c r="P37" i="47"/>
  <c r="O37" i="47"/>
  <c r="N37" i="47"/>
  <c r="M37" i="47"/>
  <c r="K37" i="47"/>
  <c r="J37" i="47"/>
  <c r="I37" i="47"/>
  <c r="H37" i="47"/>
  <c r="G37" i="47"/>
  <c r="Q109" i="12"/>
  <c r="W109" i="12"/>
  <c r="O131" i="5"/>
  <c r="Q36" i="47"/>
  <c r="P36" i="47"/>
  <c r="O36" i="47"/>
  <c r="N36" i="47"/>
  <c r="M36" i="47"/>
  <c r="K36" i="47"/>
  <c r="J36" i="47"/>
  <c r="I36" i="47"/>
  <c r="H36" i="47"/>
  <c r="G36" i="47"/>
  <c r="Q108" i="12"/>
  <c r="L28" i="46"/>
  <c r="W108" i="12"/>
  <c r="Q35" i="47"/>
  <c r="P35" i="47"/>
  <c r="O35" i="47"/>
  <c r="N35" i="47"/>
  <c r="M35" i="47"/>
  <c r="K35" i="47"/>
  <c r="J35" i="47"/>
  <c r="I35" i="47"/>
  <c r="H35" i="47"/>
  <c r="G35" i="47"/>
  <c r="Q107" i="12"/>
  <c r="W107" i="12"/>
  <c r="O129" i="5"/>
  <c r="Q34" i="47"/>
  <c r="P34" i="47"/>
  <c r="O34" i="47"/>
  <c r="N34" i="47"/>
  <c r="M34" i="47"/>
  <c r="K34" i="47"/>
  <c r="J34" i="47"/>
  <c r="I34" i="47"/>
  <c r="H34" i="47"/>
  <c r="G34" i="47"/>
  <c r="Q106" i="12"/>
  <c r="I127" i="5"/>
  <c r="W106" i="12"/>
  <c r="Q90" i="47"/>
  <c r="P90" i="47"/>
  <c r="O90" i="47"/>
  <c r="N90" i="47"/>
  <c r="M90" i="47"/>
  <c r="K90" i="47"/>
  <c r="J90" i="47"/>
  <c r="I90" i="47"/>
  <c r="H90" i="47"/>
  <c r="G90" i="47"/>
  <c r="Q105" i="12"/>
  <c r="W105" i="12"/>
  <c r="Q91" i="47"/>
  <c r="P91" i="47"/>
  <c r="O91" i="47"/>
  <c r="N91" i="47"/>
  <c r="M91" i="47"/>
  <c r="K91" i="47"/>
  <c r="J91" i="47"/>
  <c r="I91" i="47"/>
  <c r="H91" i="47"/>
  <c r="G91" i="47"/>
  <c r="Q104" i="12"/>
  <c r="W104" i="12"/>
  <c r="O125" i="5"/>
  <c r="Q27" i="47"/>
  <c r="P27" i="47"/>
  <c r="O27" i="47"/>
  <c r="N27" i="47"/>
  <c r="M27" i="47"/>
  <c r="K27" i="47"/>
  <c r="J27" i="47"/>
  <c r="I27" i="47"/>
  <c r="H27" i="47"/>
  <c r="G27" i="47"/>
  <c r="Q103" i="12"/>
  <c r="I124" i="5"/>
  <c r="W103" i="12"/>
  <c r="O124" i="5"/>
  <c r="Q31" i="47"/>
  <c r="P31" i="47"/>
  <c r="O31" i="47"/>
  <c r="N31" i="47"/>
  <c r="M31" i="47"/>
  <c r="K31" i="47"/>
  <c r="J31" i="47"/>
  <c r="I31" i="47"/>
  <c r="H31" i="47"/>
  <c r="G31" i="47"/>
  <c r="Q102" i="12"/>
  <c r="I122" i="5"/>
  <c r="W102" i="12"/>
  <c r="Q94" i="47"/>
  <c r="P94" i="47"/>
  <c r="O94" i="47"/>
  <c r="N94" i="47"/>
  <c r="M94" i="47"/>
  <c r="K94" i="47"/>
  <c r="J94" i="47"/>
  <c r="I94" i="47"/>
  <c r="H94" i="47"/>
  <c r="G94" i="47"/>
  <c r="Q101" i="12"/>
  <c r="I121" i="5"/>
  <c r="W101" i="12"/>
  <c r="Q32" i="47"/>
  <c r="P32" i="47"/>
  <c r="O32" i="47"/>
  <c r="N32" i="47"/>
  <c r="M32" i="47"/>
  <c r="K32" i="47"/>
  <c r="J32" i="47"/>
  <c r="I32" i="47"/>
  <c r="H32" i="47"/>
  <c r="G32" i="47"/>
  <c r="Q100" i="12"/>
  <c r="W100" i="12"/>
  <c r="O120" i="5"/>
  <c r="Q29" i="47"/>
  <c r="P29" i="47"/>
  <c r="O29" i="47"/>
  <c r="N29" i="47"/>
  <c r="M29" i="47"/>
  <c r="K29" i="47"/>
  <c r="J29" i="47"/>
  <c r="I29" i="47"/>
  <c r="H29" i="47"/>
  <c r="G29" i="47"/>
  <c r="Q99" i="12"/>
  <c r="I119" i="5"/>
  <c r="I123" i="5" s="1"/>
  <c r="I33" i="41" s="1"/>
  <c r="W99" i="12"/>
  <c r="O119" i="5"/>
  <c r="Q28" i="47"/>
  <c r="P28" i="47"/>
  <c r="O28" i="47"/>
  <c r="N28" i="47"/>
  <c r="M28" i="47"/>
  <c r="K28" i="47"/>
  <c r="J28" i="47"/>
  <c r="I28" i="47"/>
  <c r="H28" i="47"/>
  <c r="G28" i="47"/>
  <c r="Q98" i="12"/>
  <c r="W98" i="12"/>
  <c r="O117" i="5"/>
  <c r="Q25" i="47"/>
  <c r="P25" i="47"/>
  <c r="O25" i="47"/>
  <c r="N25" i="47"/>
  <c r="M25" i="47"/>
  <c r="K25" i="47"/>
  <c r="J25" i="47"/>
  <c r="I25" i="47"/>
  <c r="H25" i="47"/>
  <c r="G25" i="47"/>
  <c r="Q97" i="12"/>
  <c r="I116" i="5"/>
  <c r="W97" i="12"/>
  <c r="O116" i="5"/>
  <c r="Q93" i="47"/>
  <c r="P93" i="47"/>
  <c r="O93" i="47"/>
  <c r="N93" i="47"/>
  <c r="M93" i="47"/>
  <c r="K93" i="47"/>
  <c r="J93" i="47"/>
  <c r="I93" i="47"/>
  <c r="H93" i="47"/>
  <c r="G93" i="47"/>
  <c r="Q96" i="12"/>
  <c r="W96" i="12"/>
  <c r="O115" i="5"/>
  <c r="Q30" i="47"/>
  <c r="P30" i="47"/>
  <c r="O30" i="47"/>
  <c r="N30" i="47"/>
  <c r="M30" i="47"/>
  <c r="K30" i="47"/>
  <c r="J30" i="47"/>
  <c r="I30" i="47"/>
  <c r="H30" i="47"/>
  <c r="G30" i="47"/>
  <c r="Q95" i="12"/>
  <c r="I114" i="5"/>
  <c r="I118" i="5" s="1"/>
  <c r="I32" i="41" s="1"/>
  <c r="W95" i="12"/>
  <c r="Q95" i="47"/>
  <c r="P95" i="47"/>
  <c r="O95" i="47"/>
  <c r="N95" i="47"/>
  <c r="M95" i="47"/>
  <c r="K95" i="47"/>
  <c r="J95" i="47"/>
  <c r="I95" i="47"/>
  <c r="H95" i="47"/>
  <c r="G95" i="47"/>
  <c r="Q94" i="12"/>
  <c r="W94" i="12"/>
  <c r="Q100" i="47"/>
  <c r="P100" i="47"/>
  <c r="O100" i="47"/>
  <c r="N100" i="47"/>
  <c r="M100" i="47"/>
  <c r="K100" i="47"/>
  <c r="J100" i="47"/>
  <c r="I100" i="47"/>
  <c r="H100" i="47"/>
  <c r="G100" i="47"/>
  <c r="Q93" i="12"/>
  <c r="I111" i="5"/>
  <c r="W93" i="12"/>
  <c r="Q98" i="47"/>
  <c r="P98" i="47"/>
  <c r="O98" i="47"/>
  <c r="N98" i="47"/>
  <c r="M98" i="47"/>
  <c r="K98" i="47"/>
  <c r="J98" i="47"/>
  <c r="I98" i="47"/>
  <c r="H98" i="47"/>
  <c r="G98" i="47"/>
  <c r="Q92" i="12"/>
  <c r="W92" i="12"/>
  <c r="Q97" i="47"/>
  <c r="P97" i="47"/>
  <c r="O97" i="47"/>
  <c r="N97" i="47"/>
  <c r="M97" i="47"/>
  <c r="K97" i="47"/>
  <c r="J97" i="47"/>
  <c r="I97" i="47"/>
  <c r="H97" i="47"/>
  <c r="G97" i="47"/>
  <c r="Q91" i="12"/>
  <c r="I109" i="5"/>
  <c r="W91" i="12"/>
  <c r="Q101" i="47"/>
  <c r="P101" i="47"/>
  <c r="O101" i="47"/>
  <c r="N101" i="47"/>
  <c r="M101" i="47"/>
  <c r="K101" i="47"/>
  <c r="J101" i="47"/>
  <c r="I101" i="47"/>
  <c r="H101" i="47"/>
  <c r="G101" i="47"/>
  <c r="Q90" i="12"/>
  <c r="W90" i="12"/>
  <c r="O9" i="17" s="1"/>
  <c r="Q7" i="47"/>
  <c r="P7" i="47"/>
  <c r="O7" i="47"/>
  <c r="N7" i="47"/>
  <c r="M7" i="47"/>
  <c r="K7" i="47"/>
  <c r="J7" i="47"/>
  <c r="I7" i="47"/>
  <c r="H7" i="47"/>
  <c r="G7" i="47"/>
  <c r="Q89" i="12"/>
  <c r="W89" i="12"/>
  <c r="Q24" i="47"/>
  <c r="P24" i="47"/>
  <c r="O24" i="47"/>
  <c r="N24" i="47"/>
  <c r="M24" i="47"/>
  <c r="K24" i="47"/>
  <c r="J24" i="47"/>
  <c r="I24" i="47"/>
  <c r="H24" i="47"/>
  <c r="G24" i="47"/>
  <c r="Q88" i="12"/>
  <c r="I105" i="5"/>
  <c r="W88" i="12"/>
  <c r="Q155" i="47"/>
  <c r="P155" i="47"/>
  <c r="O155" i="47"/>
  <c r="N155" i="47"/>
  <c r="M155" i="47"/>
  <c r="K155" i="47"/>
  <c r="J155" i="47"/>
  <c r="I155" i="47"/>
  <c r="H155" i="47"/>
  <c r="G155" i="47"/>
  <c r="Q87" i="12"/>
  <c r="I104" i="5"/>
  <c r="W87" i="12"/>
  <c r="R98" i="46"/>
  <c r="Q96" i="47"/>
  <c r="P96" i="47"/>
  <c r="O96" i="47"/>
  <c r="N96" i="47"/>
  <c r="M96" i="47"/>
  <c r="K96" i="47"/>
  <c r="J96" i="47"/>
  <c r="I96" i="47"/>
  <c r="H96" i="47"/>
  <c r="G96" i="47"/>
  <c r="Q86" i="12"/>
  <c r="I102" i="5"/>
  <c r="W86" i="12"/>
  <c r="O102" i="5"/>
  <c r="Q33" i="47"/>
  <c r="P33" i="47"/>
  <c r="O33" i="47"/>
  <c r="N33" i="47"/>
  <c r="M33" i="47"/>
  <c r="K33" i="47"/>
  <c r="J33" i="47"/>
  <c r="I33" i="47"/>
  <c r="H33" i="47"/>
  <c r="G33" i="47"/>
  <c r="Q85" i="12"/>
  <c r="W85" i="12"/>
  <c r="Q92" i="47"/>
  <c r="P92" i="47"/>
  <c r="O92" i="47"/>
  <c r="N92" i="47"/>
  <c r="M92" i="47"/>
  <c r="K92" i="47"/>
  <c r="J92" i="47"/>
  <c r="I92" i="47"/>
  <c r="H92" i="47"/>
  <c r="G92" i="47"/>
  <c r="Q84" i="12"/>
  <c r="I100" i="5"/>
  <c r="W84" i="12"/>
  <c r="O100" i="5"/>
  <c r="Q23" i="47"/>
  <c r="P23" i="47"/>
  <c r="O23" i="47"/>
  <c r="N23" i="47"/>
  <c r="M23" i="47"/>
  <c r="K23" i="47"/>
  <c r="J23" i="47"/>
  <c r="I23" i="47"/>
  <c r="H23" i="47"/>
  <c r="G23" i="47"/>
  <c r="Q83" i="12"/>
  <c r="I99" i="5"/>
  <c r="W83" i="12"/>
  <c r="O99" i="5"/>
  <c r="O103" i="5" s="1"/>
  <c r="O28" i="41" s="1"/>
  <c r="Q110" i="47"/>
  <c r="P110" i="47"/>
  <c r="O110" i="47"/>
  <c r="N110" i="47"/>
  <c r="M110" i="47"/>
  <c r="K110" i="47"/>
  <c r="J110" i="47"/>
  <c r="I110" i="47"/>
  <c r="H110" i="47"/>
  <c r="G110" i="47"/>
  <c r="Q82" i="12"/>
  <c r="I97" i="5"/>
  <c r="W82" i="12"/>
  <c r="O97" i="5"/>
  <c r="Q111" i="47"/>
  <c r="P111" i="47"/>
  <c r="O111" i="47"/>
  <c r="N111" i="47"/>
  <c r="M111" i="47"/>
  <c r="K111" i="47"/>
  <c r="J111" i="47"/>
  <c r="I111" i="47"/>
  <c r="H111" i="47"/>
  <c r="G111" i="47"/>
  <c r="Q81" i="12"/>
  <c r="I96" i="5"/>
  <c r="I98" i="5" s="1"/>
  <c r="W81" i="12"/>
  <c r="Q112" i="47"/>
  <c r="P112" i="47"/>
  <c r="O112" i="47"/>
  <c r="N112" i="47"/>
  <c r="M112" i="47"/>
  <c r="K112" i="47"/>
  <c r="J112" i="47"/>
  <c r="I112" i="47"/>
  <c r="H112" i="47"/>
  <c r="G112" i="47"/>
  <c r="Q80" i="12"/>
  <c r="I95" i="5"/>
  <c r="W80" i="12"/>
  <c r="O95" i="5"/>
  <c r="Q21" i="47"/>
  <c r="P21" i="47"/>
  <c r="O21" i="47"/>
  <c r="N21" i="47"/>
  <c r="M21" i="47"/>
  <c r="K21" i="47"/>
  <c r="J21" i="47"/>
  <c r="I21" i="47"/>
  <c r="H21" i="47"/>
  <c r="G21" i="47"/>
  <c r="Q79" i="12"/>
  <c r="I94" i="5"/>
  <c r="W79" i="12"/>
  <c r="Q102" i="47"/>
  <c r="P102" i="47"/>
  <c r="O102" i="47"/>
  <c r="N102" i="47"/>
  <c r="M102" i="47"/>
  <c r="K102" i="47"/>
  <c r="J102" i="47"/>
  <c r="I102" i="47"/>
  <c r="H102" i="47"/>
  <c r="G102" i="47"/>
  <c r="Q78" i="12"/>
  <c r="I92" i="5"/>
  <c r="W78" i="12"/>
  <c r="Q103" i="47"/>
  <c r="P103" i="47"/>
  <c r="O103" i="47"/>
  <c r="N103" i="47"/>
  <c r="M103" i="47"/>
  <c r="K103" i="47"/>
  <c r="J103" i="47"/>
  <c r="I103" i="47"/>
  <c r="H103" i="47"/>
  <c r="G103" i="47"/>
  <c r="Q77" i="12"/>
  <c r="I91" i="5"/>
  <c r="I93" i="5" s="1"/>
  <c r="I30" i="41" s="1"/>
  <c r="W77" i="12"/>
  <c r="Q105" i="47"/>
  <c r="P105" i="47"/>
  <c r="O105" i="47"/>
  <c r="N105" i="47"/>
  <c r="M105" i="47"/>
  <c r="K105" i="47"/>
  <c r="J105" i="47"/>
  <c r="I105" i="47"/>
  <c r="H105" i="47"/>
  <c r="G105" i="47"/>
  <c r="Q76" i="12"/>
  <c r="I90" i="5"/>
  <c r="W76" i="12"/>
  <c r="Q26" i="47"/>
  <c r="P26" i="47"/>
  <c r="O26" i="47"/>
  <c r="N26" i="47"/>
  <c r="M26" i="47"/>
  <c r="K26" i="47"/>
  <c r="J26" i="47"/>
  <c r="I26" i="47"/>
  <c r="H26" i="47"/>
  <c r="G26" i="47"/>
  <c r="Q75" i="12"/>
  <c r="I89" i="5"/>
  <c r="W75" i="12"/>
  <c r="O89" i="5"/>
  <c r="Q22" i="47"/>
  <c r="P22" i="47"/>
  <c r="O22" i="47"/>
  <c r="N22" i="47"/>
  <c r="M22" i="47"/>
  <c r="K22" i="47"/>
  <c r="J22" i="47"/>
  <c r="I22" i="47"/>
  <c r="H22" i="47"/>
  <c r="G22" i="47"/>
  <c r="Q74" i="12"/>
  <c r="I87" i="5"/>
  <c r="W74" i="12"/>
  <c r="O5" i="17" s="1"/>
  <c r="Q16" i="47"/>
  <c r="P16" i="47"/>
  <c r="O16" i="47"/>
  <c r="N16" i="47"/>
  <c r="M16" i="47"/>
  <c r="K16" i="47"/>
  <c r="J16" i="47"/>
  <c r="I16" i="47"/>
  <c r="H16" i="47"/>
  <c r="G16" i="47"/>
  <c r="Q73" i="12"/>
  <c r="I86" i="5"/>
  <c r="W73" i="12"/>
  <c r="Q109" i="47"/>
  <c r="P109" i="47"/>
  <c r="O109" i="47"/>
  <c r="N109" i="47"/>
  <c r="M109" i="47"/>
  <c r="K109" i="47"/>
  <c r="J109" i="47"/>
  <c r="I109" i="47"/>
  <c r="H109" i="47"/>
  <c r="G109" i="47"/>
  <c r="Q72" i="12"/>
  <c r="W72" i="12"/>
  <c r="Q108" i="47"/>
  <c r="P108" i="47"/>
  <c r="O108" i="47"/>
  <c r="N108" i="47"/>
  <c r="M108" i="47"/>
  <c r="K108" i="47"/>
  <c r="J108" i="47"/>
  <c r="I108" i="47"/>
  <c r="H108" i="47"/>
  <c r="G108" i="47"/>
  <c r="Q71" i="12"/>
  <c r="W71" i="12"/>
  <c r="Q104" i="47"/>
  <c r="P104" i="47"/>
  <c r="O104" i="47"/>
  <c r="N104" i="47"/>
  <c r="M104" i="47"/>
  <c r="K104" i="47"/>
  <c r="J104" i="47"/>
  <c r="I104" i="47"/>
  <c r="H104" i="47"/>
  <c r="G104" i="47"/>
  <c r="Q70" i="12"/>
  <c r="I82" i="5"/>
  <c r="W70" i="12"/>
  <c r="Q106" i="47"/>
  <c r="P106" i="47"/>
  <c r="O106" i="47"/>
  <c r="N106" i="47"/>
  <c r="M106" i="47"/>
  <c r="K106" i="47"/>
  <c r="J106" i="47"/>
  <c r="I106" i="47"/>
  <c r="H106" i="47"/>
  <c r="G106" i="47"/>
  <c r="Q69" i="12"/>
  <c r="I81" i="5"/>
  <c r="W69" i="12"/>
  <c r="Q107" i="47"/>
  <c r="P107" i="47"/>
  <c r="O107" i="47"/>
  <c r="N107" i="47"/>
  <c r="M107" i="47"/>
  <c r="K107" i="47"/>
  <c r="J107" i="47"/>
  <c r="I107" i="47"/>
  <c r="H107" i="47"/>
  <c r="G107" i="47"/>
  <c r="Q68" i="12"/>
  <c r="I80" i="5"/>
  <c r="W68" i="12"/>
  <c r="O80" i="5"/>
  <c r="Q154" i="47"/>
  <c r="P154" i="47"/>
  <c r="O154" i="47"/>
  <c r="N154" i="47"/>
  <c r="M154" i="47"/>
  <c r="K154" i="47"/>
  <c r="J154" i="47"/>
  <c r="I154" i="47"/>
  <c r="H154" i="47"/>
  <c r="G154" i="47"/>
  <c r="Q67" i="12"/>
  <c r="W67" i="12"/>
  <c r="Q99" i="47"/>
  <c r="P99" i="47"/>
  <c r="O99" i="47"/>
  <c r="N99" i="47"/>
  <c r="M99" i="47"/>
  <c r="K99" i="47"/>
  <c r="J99" i="47"/>
  <c r="I99" i="47"/>
  <c r="H99" i="47"/>
  <c r="G99" i="47"/>
  <c r="Q66" i="12"/>
  <c r="W66" i="12"/>
  <c r="Q151" i="47"/>
  <c r="P151" i="47"/>
  <c r="O151" i="47"/>
  <c r="N151" i="47"/>
  <c r="M151" i="47"/>
  <c r="K151" i="47"/>
  <c r="J151" i="47"/>
  <c r="I151" i="47"/>
  <c r="H151" i="47"/>
  <c r="G151" i="47"/>
  <c r="Q65" i="12"/>
  <c r="W65" i="12"/>
  <c r="Q150" i="47"/>
  <c r="P150" i="47"/>
  <c r="O150" i="47"/>
  <c r="N150" i="47"/>
  <c r="M150" i="47"/>
  <c r="K150" i="47"/>
  <c r="J150" i="47"/>
  <c r="I150" i="47"/>
  <c r="H150" i="47"/>
  <c r="G150" i="47"/>
  <c r="Q64" i="12"/>
  <c r="I75" i="5"/>
  <c r="W64" i="12"/>
  <c r="Q149" i="47"/>
  <c r="P149" i="47"/>
  <c r="O149" i="47"/>
  <c r="N149" i="47"/>
  <c r="M149" i="47"/>
  <c r="K149" i="47"/>
  <c r="J149" i="47"/>
  <c r="I149" i="47"/>
  <c r="H149" i="47"/>
  <c r="G149" i="47"/>
  <c r="Q63" i="12"/>
  <c r="I74" i="5"/>
  <c r="W63" i="12"/>
  <c r="Q148" i="47"/>
  <c r="P148" i="47"/>
  <c r="O148" i="47"/>
  <c r="N148" i="47"/>
  <c r="M148" i="47"/>
  <c r="K148" i="47"/>
  <c r="J148" i="47"/>
  <c r="I148" i="47"/>
  <c r="H148" i="47"/>
  <c r="G148" i="47"/>
  <c r="Q62" i="12"/>
  <c r="I72" i="5"/>
  <c r="W62" i="12"/>
  <c r="O72" i="5"/>
  <c r="Q147" i="47"/>
  <c r="P147" i="47"/>
  <c r="O147" i="47"/>
  <c r="N147" i="47"/>
  <c r="M147" i="47"/>
  <c r="K147" i="47"/>
  <c r="J147" i="47"/>
  <c r="I147" i="47"/>
  <c r="H147" i="47"/>
  <c r="G147" i="47"/>
  <c r="Q61" i="12"/>
  <c r="W61" i="12"/>
  <c r="Q146" i="47"/>
  <c r="P146" i="47"/>
  <c r="O146" i="47"/>
  <c r="N146" i="47"/>
  <c r="M146" i="47"/>
  <c r="K146" i="47"/>
  <c r="J146" i="47"/>
  <c r="I146" i="47"/>
  <c r="H146" i="47"/>
  <c r="G146" i="47"/>
  <c r="Q60" i="12"/>
  <c r="W60" i="12"/>
  <c r="O70" i="5"/>
  <c r="Q145" i="47"/>
  <c r="P145" i="47"/>
  <c r="O145" i="47"/>
  <c r="N145" i="47"/>
  <c r="M145" i="47"/>
  <c r="K145" i="47"/>
  <c r="J145" i="47"/>
  <c r="I145" i="47"/>
  <c r="H145" i="47"/>
  <c r="G145" i="47"/>
  <c r="Q59" i="12"/>
  <c r="W59" i="12"/>
  <c r="Q144" i="47"/>
  <c r="P144" i="47"/>
  <c r="O144" i="47"/>
  <c r="N144" i="47"/>
  <c r="M144" i="47"/>
  <c r="K144" i="47"/>
  <c r="J144" i="47"/>
  <c r="I144" i="47"/>
  <c r="H144" i="47"/>
  <c r="G144" i="47"/>
  <c r="Q58" i="12"/>
  <c r="I67" i="5"/>
  <c r="W58" i="12"/>
  <c r="Q143" i="47"/>
  <c r="P143" i="47"/>
  <c r="O143" i="47"/>
  <c r="N143" i="47"/>
  <c r="M143" i="47"/>
  <c r="K143" i="47"/>
  <c r="J143" i="47"/>
  <c r="I143" i="47"/>
  <c r="H143" i="47"/>
  <c r="G143" i="47"/>
  <c r="Q57" i="12"/>
  <c r="I66" i="5"/>
  <c r="W57" i="12"/>
  <c r="Q142" i="47"/>
  <c r="P142" i="47"/>
  <c r="O142" i="47"/>
  <c r="N142" i="47"/>
  <c r="M142" i="47"/>
  <c r="K142" i="47"/>
  <c r="J142" i="47"/>
  <c r="I142" i="47"/>
  <c r="H142" i="47"/>
  <c r="G142" i="47"/>
  <c r="Q56" i="12"/>
  <c r="W56" i="12"/>
  <c r="Q141" i="47"/>
  <c r="P141" i="47"/>
  <c r="O141" i="47"/>
  <c r="N141" i="47"/>
  <c r="M141" i="47"/>
  <c r="K141" i="47"/>
  <c r="J141" i="47"/>
  <c r="I141" i="47"/>
  <c r="H141" i="47"/>
  <c r="G141" i="47"/>
  <c r="Q55" i="12"/>
  <c r="W55" i="12"/>
  <c r="Q15" i="47"/>
  <c r="P15" i="47"/>
  <c r="O15" i="47"/>
  <c r="N15" i="47"/>
  <c r="M15" i="47"/>
  <c r="K15" i="47"/>
  <c r="J15" i="47"/>
  <c r="I15" i="47"/>
  <c r="H15" i="47"/>
  <c r="G15" i="47"/>
  <c r="Q54" i="12"/>
  <c r="W54" i="12"/>
  <c r="O62" i="5"/>
  <c r="Q140" i="47"/>
  <c r="P140" i="47"/>
  <c r="O140" i="47"/>
  <c r="N140" i="47"/>
  <c r="M140" i="47"/>
  <c r="K140" i="47"/>
  <c r="J140" i="47"/>
  <c r="I140" i="47"/>
  <c r="H140" i="47"/>
  <c r="G140" i="47"/>
  <c r="Q53" i="12"/>
  <c r="W53" i="12"/>
  <c r="O61" i="5"/>
  <c r="Q139" i="47"/>
  <c r="P139" i="47"/>
  <c r="O139" i="47"/>
  <c r="N139" i="47"/>
  <c r="M139" i="47"/>
  <c r="K139" i="47"/>
  <c r="J139" i="47"/>
  <c r="I139" i="47"/>
  <c r="H139" i="47"/>
  <c r="G139" i="47"/>
  <c r="R138" i="47"/>
  <c r="Q138" i="47"/>
  <c r="P138" i="47"/>
  <c r="O138" i="47"/>
  <c r="N138" i="47"/>
  <c r="M138" i="47"/>
  <c r="K138" i="47"/>
  <c r="J138" i="47"/>
  <c r="I138" i="47"/>
  <c r="H138" i="47"/>
  <c r="G138" i="47"/>
  <c r="Q51" i="12"/>
  <c r="W51" i="12"/>
  <c r="O59" i="5"/>
  <c r="Q137" i="47"/>
  <c r="P137" i="47"/>
  <c r="O137" i="47"/>
  <c r="N137" i="47"/>
  <c r="M137" i="47"/>
  <c r="K137" i="47"/>
  <c r="J137" i="47"/>
  <c r="I137" i="47"/>
  <c r="H137" i="47"/>
  <c r="G137" i="47"/>
  <c r="Q50" i="12"/>
  <c r="W50" i="12"/>
  <c r="Q136" i="47"/>
  <c r="P136" i="47"/>
  <c r="O136" i="47"/>
  <c r="N136" i="47"/>
  <c r="M136" i="47"/>
  <c r="K136" i="47"/>
  <c r="J136" i="47"/>
  <c r="I136" i="47"/>
  <c r="H136" i="47"/>
  <c r="G136" i="47"/>
  <c r="Q49" i="12"/>
  <c r="W49" i="12"/>
  <c r="O56" i="5"/>
  <c r="Q135" i="47"/>
  <c r="P135" i="47"/>
  <c r="O135" i="47"/>
  <c r="N135" i="47"/>
  <c r="M135" i="47"/>
  <c r="K135" i="47"/>
  <c r="J135" i="47"/>
  <c r="I135" i="47"/>
  <c r="H135" i="47"/>
  <c r="G135" i="47"/>
  <c r="Q153" i="47"/>
  <c r="P153" i="47"/>
  <c r="O153" i="47"/>
  <c r="N153" i="47"/>
  <c r="M153" i="47"/>
  <c r="K153" i="47"/>
  <c r="J153" i="47"/>
  <c r="I153" i="47"/>
  <c r="H153" i="47"/>
  <c r="G153" i="47"/>
  <c r="Q47" i="12"/>
  <c r="W47" i="12"/>
  <c r="Q134" i="47"/>
  <c r="P134" i="47"/>
  <c r="O134" i="47"/>
  <c r="N134" i="47"/>
  <c r="M134" i="47"/>
  <c r="K134" i="47"/>
  <c r="J134" i="47"/>
  <c r="I134" i="47"/>
  <c r="H134" i="47"/>
  <c r="G134" i="47"/>
  <c r="Q46" i="12"/>
  <c r="W46" i="12"/>
  <c r="Q133" i="47"/>
  <c r="P133" i="47"/>
  <c r="O133" i="47"/>
  <c r="N133" i="47"/>
  <c r="M133" i="47"/>
  <c r="K133" i="47"/>
  <c r="J133" i="47"/>
  <c r="I133" i="47"/>
  <c r="H133" i="47"/>
  <c r="G133" i="47"/>
  <c r="Q45" i="12"/>
  <c r="I51" i="5"/>
  <c r="W45" i="12"/>
  <c r="Q132" i="47"/>
  <c r="P132" i="47"/>
  <c r="O132" i="47"/>
  <c r="N132" i="47"/>
  <c r="M132" i="47"/>
  <c r="K132" i="47"/>
  <c r="J132" i="47"/>
  <c r="I132" i="47"/>
  <c r="H132" i="47"/>
  <c r="G132" i="47"/>
  <c r="Q44" i="12"/>
  <c r="W44" i="12"/>
  <c r="Q131" i="47"/>
  <c r="P131" i="47"/>
  <c r="O131" i="47"/>
  <c r="N131" i="47"/>
  <c r="M131" i="47"/>
  <c r="K131" i="47"/>
  <c r="J131" i="47"/>
  <c r="I131" i="47"/>
  <c r="H131" i="47"/>
  <c r="G131" i="47"/>
  <c r="Q43" i="12"/>
  <c r="W43" i="12"/>
  <c r="Q130" i="47"/>
  <c r="P130" i="47"/>
  <c r="O130" i="47"/>
  <c r="N130" i="47"/>
  <c r="M130" i="47"/>
  <c r="K130" i="47"/>
  <c r="J130" i="47"/>
  <c r="I130" i="47"/>
  <c r="H130" i="47"/>
  <c r="G130" i="47"/>
  <c r="Q42" i="12"/>
  <c r="W42" i="12"/>
  <c r="O47" i="5"/>
  <c r="Q129" i="47"/>
  <c r="P129" i="47"/>
  <c r="O129" i="47"/>
  <c r="N129" i="47"/>
  <c r="M129" i="47"/>
  <c r="K129" i="47"/>
  <c r="J129" i="47"/>
  <c r="I129" i="47"/>
  <c r="H129" i="47"/>
  <c r="G129" i="47"/>
  <c r="Q128" i="47"/>
  <c r="P128" i="47"/>
  <c r="O128" i="47"/>
  <c r="N128" i="47"/>
  <c r="M128" i="47"/>
  <c r="K128" i="47"/>
  <c r="J128" i="47"/>
  <c r="I128" i="47"/>
  <c r="H128" i="47"/>
  <c r="G128" i="47"/>
  <c r="Q40" i="12"/>
  <c r="W40" i="12"/>
  <c r="Q127" i="47"/>
  <c r="P127" i="47"/>
  <c r="O127" i="47"/>
  <c r="N127" i="47"/>
  <c r="M127" i="47"/>
  <c r="K127" i="47"/>
  <c r="J127" i="47"/>
  <c r="I127" i="47"/>
  <c r="H127" i="47"/>
  <c r="G127" i="47"/>
  <c r="Q39" i="12"/>
  <c r="W39" i="12"/>
  <c r="Q126" i="47"/>
  <c r="P126" i="47"/>
  <c r="O126" i="47"/>
  <c r="N126" i="47"/>
  <c r="M126" i="47"/>
  <c r="K126" i="47"/>
  <c r="J126" i="47"/>
  <c r="I126" i="47"/>
  <c r="H126" i="47"/>
  <c r="G126" i="47"/>
  <c r="Q125" i="47"/>
  <c r="P125" i="47"/>
  <c r="O125" i="47"/>
  <c r="N125" i="47"/>
  <c r="M125" i="47"/>
  <c r="K125" i="47"/>
  <c r="J125" i="47"/>
  <c r="I125" i="47"/>
  <c r="H125" i="47"/>
  <c r="G125" i="47"/>
  <c r="Q37" i="12"/>
  <c r="W37" i="12"/>
  <c r="O41" i="5"/>
  <c r="Q124" i="47"/>
  <c r="P124" i="47"/>
  <c r="O124" i="47"/>
  <c r="N124" i="47"/>
  <c r="M124" i="47"/>
  <c r="K124" i="47"/>
  <c r="J124" i="47"/>
  <c r="I124" i="47"/>
  <c r="H124" i="47"/>
  <c r="G124" i="47"/>
  <c r="Q36" i="12"/>
  <c r="W36" i="12"/>
  <c r="Q123" i="47"/>
  <c r="P123" i="47"/>
  <c r="O123" i="47"/>
  <c r="N123" i="47"/>
  <c r="M123" i="47"/>
  <c r="K123" i="47"/>
  <c r="J123" i="47"/>
  <c r="I123" i="47"/>
  <c r="H123" i="47"/>
  <c r="G123" i="47"/>
  <c r="Q35" i="12"/>
  <c r="W35" i="12"/>
  <c r="Q122" i="47"/>
  <c r="P122" i="47"/>
  <c r="O122" i="47"/>
  <c r="N122" i="47"/>
  <c r="M122" i="47"/>
  <c r="K122" i="47"/>
  <c r="J122" i="47"/>
  <c r="I122" i="47"/>
  <c r="H122" i="47"/>
  <c r="G122" i="47"/>
  <c r="Q34" i="12"/>
  <c r="I4" i="17"/>
  <c r="W34" i="12"/>
  <c r="O4" i="17" s="1"/>
  <c r="Q13" i="47"/>
  <c r="P13" i="47"/>
  <c r="O13" i="47"/>
  <c r="N13" i="47"/>
  <c r="M13" i="47"/>
  <c r="K13" i="47"/>
  <c r="J13" i="47"/>
  <c r="I13" i="47"/>
  <c r="H13" i="47"/>
  <c r="G13" i="47"/>
  <c r="Q33" i="12"/>
  <c r="I36" i="5"/>
  <c r="W33" i="12"/>
  <c r="O36" i="5"/>
  <c r="Q121" i="47"/>
  <c r="P121" i="47"/>
  <c r="O121" i="47"/>
  <c r="N121" i="47"/>
  <c r="M121" i="47"/>
  <c r="K121" i="47"/>
  <c r="J121" i="47"/>
  <c r="I121" i="47"/>
  <c r="H121" i="47"/>
  <c r="G121" i="47"/>
  <c r="Q32" i="12"/>
  <c r="W32" i="12"/>
  <c r="Q120" i="47"/>
  <c r="P120" i="47"/>
  <c r="O120" i="47"/>
  <c r="N120" i="47"/>
  <c r="M120" i="47"/>
  <c r="K120" i="47"/>
  <c r="J120" i="47"/>
  <c r="I120" i="47"/>
  <c r="H120" i="47"/>
  <c r="G120" i="47"/>
  <c r="Q31" i="12"/>
  <c r="W31" i="12"/>
  <c r="O34" i="5"/>
  <c r="Q119" i="47"/>
  <c r="P119" i="47"/>
  <c r="O119" i="47"/>
  <c r="N119" i="47"/>
  <c r="M119" i="47"/>
  <c r="K119" i="47"/>
  <c r="J119" i="47"/>
  <c r="I119" i="47"/>
  <c r="H119" i="47"/>
  <c r="G119" i="47"/>
  <c r="Q30" i="12"/>
  <c r="W30" i="12"/>
  <c r="Q118" i="47"/>
  <c r="P118" i="47"/>
  <c r="O118" i="47"/>
  <c r="N118" i="47"/>
  <c r="M118" i="47"/>
  <c r="K118" i="47"/>
  <c r="J118" i="47"/>
  <c r="I118" i="47"/>
  <c r="H118" i="47"/>
  <c r="G118" i="47"/>
  <c r="Q29" i="12"/>
  <c r="W29" i="12"/>
  <c r="O31" i="5"/>
  <c r="Q117" i="47"/>
  <c r="P117" i="47"/>
  <c r="O117" i="47"/>
  <c r="N117" i="47"/>
  <c r="M117" i="47"/>
  <c r="K117" i="47"/>
  <c r="J117" i="47"/>
  <c r="I117" i="47"/>
  <c r="H117" i="47"/>
  <c r="G117" i="47"/>
  <c r="Q28" i="12"/>
  <c r="W28" i="12"/>
  <c r="Q152" i="47"/>
  <c r="P152" i="47"/>
  <c r="O152" i="47"/>
  <c r="N152" i="47"/>
  <c r="M152" i="47"/>
  <c r="K152" i="47"/>
  <c r="J152" i="47"/>
  <c r="I152" i="47"/>
  <c r="H152" i="47"/>
  <c r="G152" i="47"/>
  <c r="Q27" i="12"/>
  <c r="W27" i="12"/>
  <c r="Q116" i="47"/>
  <c r="P116" i="47"/>
  <c r="O116" i="47"/>
  <c r="N116" i="47"/>
  <c r="M116" i="47"/>
  <c r="K116" i="47"/>
  <c r="J116" i="47"/>
  <c r="I116" i="47"/>
  <c r="H116" i="47"/>
  <c r="G116" i="47"/>
  <c r="Q26" i="12"/>
  <c r="W26" i="12"/>
  <c r="O27" i="5"/>
  <c r="Q115" i="47"/>
  <c r="P115" i="47"/>
  <c r="O115" i="47"/>
  <c r="N115" i="47"/>
  <c r="M115" i="47"/>
  <c r="K115" i="47"/>
  <c r="J115" i="47"/>
  <c r="I115" i="47"/>
  <c r="H115" i="47"/>
  <c r="G115" i="47"/>
  <c r="Q25" i="12"/>
  <c r="I26" i="5"/>
  <c r="W25" i="12"/>
  <c r="O26" i="5"/>
  <c r="Q114" i="47"/>
  <c r="P114" i="47"/>
  <c r="O114" i="47"/>
  <c r="N114" i="47"/>
  <c r="M114" i="47"/>
  <c r="K114" i="47"/>
  <c r="J114" i="47"/>
  <c r="I114" i="47"/>
  <c r="H114" i="47"/>
  <c r="G114" i="47"/>
  <c r="Q24" i="12"/>
  <c r="W24" i="12"/>
  <c r="O25" i="5"/>
  <c r="Q204" i="47"/>
  <c r="P204" i="47"/>
  <c r="O204" i="47"/>
  <c r="N204" i="47"/>
  <c r="M204" i="47"/>
  <c r="K204" i="47"/>
  <c r="J204" i="47"/>
  <c r="I204" i="47"/>
  <c r="H204" i="47"/>
  <c r="G204" i="47"/>
  <c r="Q23" i="12"/>
  <c r="W23" i="12"/>
  <c r="O24" i="5"/>
  <c r="O28" i="5" s="1"/>
  <c r="O19" i="41" s="1"/>
  <c r="Q203" i="47"/>
  <c r="P203" i="47"/>
  <c r="O203" i="47"/>
  <c r="N203" i="47"/>
  <c r="M203" i="47"/>
  <c r="K203" i="47"/>
  <c r="J203" i="47"/>
  <c r="I203" i="47"/>
  <c r="H203" i="47"/>
  <c r="G203" i="47"/>
  <c r="Q22" i="12"/>
  <c r="I23" i="17"/>
  <c r="W22" i="12"/>
  <c r="Q202" i="47"/>
  <c r="P202" i="47"/>
  <c r="O202" i="47"/>
  <c r="N202" i="47"/>
  <c r="M202" i="47"/>
  <c r="K202" i="47"/>
  <c r="J202" i="47"/>
  <c r="I202" i="47"/>
  <c r="H202" i="47"/>
  <c r="G202" i="47"/>
  <c r="Q21" i="12"/>
  <c r="I21" i="5"/>
  <c r="W21" i="12"/>
  <c r="O21" i="5"/>
  <c r="Q201" i="47"/>
  <c r="P201" i="47"/>
  <c r="O201" i="47"/>
  <c r="N201" i="47"/>
  <c r="M201" i="47"/>
  <c r="K201" i="47"/>
  <c r="J201" i="47"/>
  <c r="I201" i="47"/>
  <c r="H201" i="47"/>
  <c r="G201" i="47"/>
  <c r="Q20" i="12"/>
  <c r="I20" i="5"/>
  <c r="W20" i="12"/>
  <c r="O20" i="5"/>
  <c r="Q200" i="47"/>
  <c r="P200" i="47"/>
  <c r="O200" i="47"/>
  <c r="N200" i="47"/>
  <c r="M200" i="47"/>
  <c r="K200" i="47"/>
  <c r="J200" i="47"/>
  <c r="I200" i="47"/>
  <c r="H200" i="47"/>
  <c r="G200" i="47"/>
  <c r="Q19" i="12"/>
  <c r="W19" i="12"/>
  <c r="O19" i="5"/>
  <c r="Q199" i="47"/>
  <c r="P199" i="47"/>
  <c r="O199" i="47"/>
  <c r="N199" i="47"/>
  <c r="M199" i="47"/>
  <c r="K199" i="47"/>
  <c r="J199" i="47"/>
  <c r="I199" i="47"/>
  <c r="H199" i="47"/>
  <c r="G199" i="47"/>
  <c r="Q18" i="12"/>
  <c r="I17" i="5"/>
  <c r="W18" i="12"/>
  <c r="O17" i="5"/>
  <c r="Q20" i="47"/>
  <c r="P20" i="47"/>
  <c r="O20" i="47"/>
  <c r="N20" i="47"/>
  <c r="M20" i="47"/>
  <c r="K20" i="47"/>
  <c r="J20" i="47"/>
  <c r="I20" i="47"/>
  <c r="H20" i="47"/>
  <c r="G20" i="47"/>
  <c r="Q17" i="12"/>
  <c r="I16" i="5"/>
  <c r="W17" i="12"/>
  <c r="O16" i="5"/>
  <c r="Q10" i="47"/>
  <c r="P10" i="47"/>
  <c r="O10" i="47"/>
  <c r="N10" i="47"/>
  <c r="M10" i="47"/>
  <c r="K10" i="47"/>
  <c r="J10" i="47"/>
  <c r="I10" i="47"/>
  <c r="H10" i="47"/>
  <c r="G10" i="47"/>
  <c r="Q16" i="12"/>
  <c r="I15" i="5"/>
  <c r="W16" i="12"/>
  <c r="Q9" i="47"/>
  <c r="P9" i="47"/>
  <c r="O9" i="47"/>
  <c r="N9" i="47"/>
  <c r="M9" i="47"/>
  <c r="K9" i="47"/>
  <c r="J9" i="47"/>
  <c r="I9" i="47"/>
  <c r="H9" i="47"/>
  <c r="G9" i="47"/>
  <c r="Q15" i="12"/>
  <c r="W15" i="12"/>
  <c r="Q11" i="47"/>
  <c r="P11" i="47"/>
  <c r="O11" i="47"/>
  <c r="N11" i="47"/>
  <c r="M11" i="47"/>
  <c r="K11" i="47"/>
  <c r="J11" i="47"/>
  <c r="I11" i="47"/>
  <c r="H11" i="47"/>
  <c r="G11" i="47"/>
  <c r="Q14" i="12"/>
  <c r="W14" i="12"/>
  <c r="O13" i="17" s="1"/>
  <c r="Q19" i="47"/>
  <c r="P19" i="47"/>
  <c r="O19" i="47"/>
  <c r="N19" i="47"/>
  <c r="M19" i="47"/>
  <c r="K19" i="47"/>
  <c r="J19" i="47"/>
  <c r="I19" i="47"/>
  <c r="H19" i="47"/>
  <c r="G19" i="47"/>
  <c r="Q13" i="12"/>
  <c r="W13" i="12"/>
  <c r="Q18" i="47"/>
  <c r="P18" i="47"/>
  <c r="O18" i="47"/>
  <c r="N18" i="47"/>
  <c r="M18" i="47"/>
  <c r="K18" i="47"/>
  <c r="J18" i="47"/>
  <c r="I18" i="47"/>
  <c r="H18" i="47"/>
  <c r="G18" i="47"/>
  <c r="Q12" i="12"/>
  <c r="W12" i="12"/>
  <c r="Q14" i="47"/>
  <c r="P14" i="47"/>
  <c r="O14" i="47"/>
  <c r="N14" i="47"/>
  <c r="M14" i="47"/>
  <c r="K14" i="47"/>
  <c r="J14" i="47"/>
  <c r="I14" i="47"/>
  <c r="H14" i="47"/>
  <c r="G14" i="47"/>
  <c r="Q11" i="12"/>
  <c r="W11" i="12"/>
  <c r="Q12" i="47"/>
  <c r="P12" i="47"/>
  <c r="O12" i="47"/>
  <c r="N12" i="47"/>
  <c r="M12" i="47"/>
  <c r="K12" i="47"/>
  <c r="J12" i="47"/>
  <c r="I12" i="47"/>
  <c r="H12" i="47"/>
  <c r="G12" i="47"/>
  <c r="Q10" i="12"/>
  <c r="I7" i="5"/>
  <c r="W10" i="12"/>
  <c r="O12" i="17" s="1"/>
  <c r="Q6" i="47"/>
  <c r="P6" i="47"/>
  <c r="O6" i="47"/>
  <c r="N6" i="47"/>
  <c r="M6" i="47"/>
  <c r="K6" i="47"/>
  <c r="J6" i="47"/>
  <c r="I6" i="47"/>
  <c r="H6" i="47"/>
  <c r="G6" i="47"/>
  <c r="Q9" i="12"/>
  <c r="W9" i="12"/>
  <c r="O15" i="17" s="1"/>
  <c r="Q5" i="47"/>
  <c r="P5" i="47"/>
  <c r="O5" i="47"/>
  <c r="N5" i="47"/>
  <c r="M5" i="47"/>
  <c r="K5" i="47"/>
  <c r="J5" i="47"/>
  <c r="I5" i="47"/>
  <c r="H5" i="47"/>
  <c r="G5" i="47"/>
  <c r="Q8" i="12"/>
  <c r="W8" i="12"/>
  <c r="O18" i="17" s="1"/>
  <c r="Q17" i="47"/>
  <c r="P17" i="47"/>
  <c r="O17" i="47"/>
  <c r="N17" i="47"/>
  <c r="M17" i="47"/>
  <c r="K17" i="47"/>
  <c r="J17" i="47"/>
  <c r="I17" i="47"/>
  <c r="H17" i="47"/>
  <c r="G17" i="47"/>
  <c r="Q7" i="12"/>
  <c r="W7" i="12"/>
  <c r="Q113" i="47"/>
  <c r="P113" i="47"/>
  <c r="O113" i="47"/>
  <c r="N113" i="47"/>
  <c r="M113" i="47"/>
  <c r="K113" i="47"/>
  <c r="J113" i="47"/>
  <c r="I113" i="47"/>
  <c r="H113" i="47"/>
  <c r="G113" i="47"/>
  <c r="G112" i="45"/>
  <c r="H112" i="45"/>
  <c r="I112" i="45"/>
  <c r="J112" i="45"/>
  <c r="K112" i="45"/>
  <c r="M112" i="45"/>
  <c r="N112" i="45"/>
  <c r="O112" i="45"/>
  <c r="P112" i="45"/>
  <c r="Q112" i="45"/>
  <c r="G17" i="45"/>
  <c r="H17" i="45"/>
  <c r="I17" i="45"/>
  <c r="J17" i="45"/>
  <c r="K17" i="45"/>
  <c r="M17" i="45"/>
  <c r="N17" i="45"/>
  <c r="O17" i="45"/>
  <c r="P17" i="45"/>
  <c r="Q17" i="45"/>
  <c r="G13" i="45"/>
  <c r="H13" i="45"/>
  <c r="I13" i="45"/>
  <c r="J13" i="45"/>
  <c r="K13" i="45"/>
  <c r="M13" i="45"/>
  <c r="N13" i="45"/>
  <c r="O13" i="45"/>
  <c r="P13" i="45"/>
  <c r="Q13" i="45"/>
  <c r="G14" i="45"/>
  <c r="H14" i="45"/>
  <c r="I14" i="45"/>
  <c r="J14" i="45"/>
  <c r="K14" i="45"/>
  <c r="M14" i="45"/>
  <c r="N14" i="45"/>
  <c r="O14" i="45"/>
  <c r="P14" i="45"/>
  <c r="Q14" i="45"/>
  <c r="G11" i="45"/>
  <c r="H11" i="45"/>
  <c r="I11" i="45"/>
  <c r="J11" i="45"/>
  <c r="K11" i="45"/>
  <c r="M11" i="45"/>
  <c r="N11" i="45"/>
  <c r="O11" i="45"/>
  <c r="P11" i="45"/>
  <c r="Q11" i="45"/>
  <c r="G5" i="45"/>
  <c r="H5" i="45"/>
  <c r="I5" i="45"/>
  <c r="J5" i="45"/>
  <c r="K5" i="45"/>
  <c r="M5" i="45"/>
  <c r="N5" i="45"/>
  <c r="O5" i="45"/>
  <c r="P5" i="45"/>
  <c r="Q5" i="45"/>
  <c r="G18" i="45"/>
  <c r="H18" i="45"/>
  <c r="I18" i="45"/>
  <c r="J18" i="45"/>
  <c r="K18" i="45"/>
  <c r="M18" i="45"/>
  <c r="N18" i="45"/>
  <c r="O18" i="45"/>
  <c r="P18" i="45"/>
  <c r="Q18" i="45"/>
  <c r="G19" i="45"/>
  <c r="H19" i="45"/>
  <c r="I19" i="45"/>
  <c r="J19" i="45"/>
  <c r="K19" i="45"/>
  <c r="M19" i="45"/>
  <c r="N19" i="45"/>
  <c r="O19" i="45"/>
  <c r="P19" i="45"/>
  <c r="Q19" i="45"/>
  <c r="G10" i="45"/>
  <c r="H10" i="45"/>
  <c r="I10" i="45"/>
  <c r="J10" i="45"/>
  <c r="K10" i="45"/>
  <c r="M10" i="45"/>
  <c r="N10" i="45"/>
  <c r="O10" i="45"/>
  <c r="P10" i="45"/>
  <c r="Q10" i="45"/>
  <c r="G8" i="45"/>
  <c r="H8" i="45"/>
  <c r="I8" i="45"/>
  <c r="J8" i="45"/>
  <c r="K8" i="45"/>
  <c r="M8" i="45"/>
  <c r="N8" i="45"/>
  <c r="O8" i="45"/>
  <c r="P8" i="45"/>
  <c r="Q8" i="45"/>
  <c r="G9" i="45"/>
  <c r="H9" i="45"/>
  <c r="I9" i="45"/>
  <c r="J9" i="45"/>
  <c r="K9" i="45"/>
  <c r="M9" i="45"/>
  <c r="N9" i="45"/>
  <c r="O9" i="45"/>
  <c r="P9" i="45"/>
  <c r="Q9" i="45"/>
  <c r="G198" i="45"/>
  <c r="H198" i="45"/>
  <c r="I198" i="45"/>
  <c r="J198" i="45"/>
  <c r="K198" i="45"/>
  <c r="M198" i="45"/>
  <c r="N198" i="45"/>
  <c r="O198" i="45"/>
  <c r="P198" i="45"/>
  <c r="Q198" i="45"/>
  <c r="G199" i="45"/>
  <c r="H199" i="45"/>
  <c r="I199" i="45"/>
  <c r="J199" i="45"/>
  <c r="K199" i="45"/>
  <c r="M199" i="45"/>
  <c r="N199" i="45"/>
  <c r="O199" i="45"/>
  <c r="P199" i="45"/>
  <c r="Q199" i="45"/>
  <c r="G200" i="45"/>
  <c r="H200" i="45"/>
  <c r="I200" i="45"/>
  <c r="J200" i="45"/>
  <c r="K200" i="45"/>
  <c r="M200" i="45"/>
  <c r="N200" i="45"/>
  <c r="O200" i="45"/>
  <c r="P200" i="45"/>
  <c r="Q200" i="45"/>
  <c r="G201" i="45"/>
  <c r="H201" i="45"/>
  <c r="I201" i="45"/>
  <c r="J201" i="45"/>
  <c r="K201" i="45"/>
  <c r="M201" i="45"/>
  <c r="N201" i="45"/>
  <c r="O201" i="45"/>
  <c r="P201" i="45"/>
  <c r="Q201" i="45"/>
  <c r="G202" i="45"/>
  <c r="H202" i="45"/>
  <c r="I202" i="45"/>
  <c r="J202" i="45"/>
  <c r="K202" i="45"/>
  <c r="M202" i="45"/>
  <c r="N202" i="45"/>
  <c r="O202" i="45"/>
  <c r="P202" i="45"/>
  <c r="Q202" i="45"/>
  <c r="G203" i="45"/>
  <c r="H203" i="45"/>
  <c r="I203" i="45"/>
  <c r="J203" i="45"/>
  <c r="K203" i="45"/>
  <c r="M203" i="45"/>
  <c r="N203" i="45"/>
  <c r="O203" i="45"/>
  <c r="P203" i="45"/>
  <c r="Q203" i="45"/>
  <c r="G204" i="45"/>
  <c r="H204" i="45"/>
  <c r="I204" i="45"/>
  <c r="J204" i="45"/>
  <c r="K204" i="45"/>
  <c r="M204" i="45"/>
  <c r="N204" i="45"/>
  <c r="O204" i="45"/>
  <c r="P204" i="45"/>
  <c r="Q204" i="45"/>
  <c r="G113" i="45"/>
  <c r="H113" i="45"/>
  <c r="I113" i="45"/>
  <c r="J113" i="45"/>
  <c r="K113" i="45"/>
  <c r="M113" i="45"/>
  <c r="N113" i="45"/>
  <c r="O113" i="45"/>
  <c r="P113" i="45"/>
  <c r="Q113" i="45"/>
  <c r="G114" i="45"/>
  <c r="H114" i="45"/>
  <c r="I114" i="45"/>
  <c r="J114" i="45"/>
  <c r="K114" i="45"/>
  <c r="M114" i="45"/>
  <c r="N114" i="45"/>
  <c r="O114" i="45"/>
  <c r="P114" i="45"/>
  <c r="Q114" i="45"/>
  <c r="G115" i="45"/>
  <c r="H115" i="45"/>
  <c r="I115" i="45"/>
  <c r="J115" i="45"/>
  <c r="K115" i="45"/>
  <c r="M115" i="45"/>
  <c r="N115" i="45"/>
  <c r="O115" i="45"/>
  <c r="P115" i="45"/>
  <c r="Q115" i="45"/>
  <c r="G151" i="45"/>
  <c r="H151" i="45"/>
  <c r="I151" i="45"/>
  <c r="J151" i="45"/>
  <c r="K151" i="45"/>
  <c r="M151" i="45"/>
  <c r="N151" i="45"/>
  <c r="O151" i="45"/>
  <c r="P151" i="45"/>
  <c r="Q151" i="45"/>
  <c r="G116" i="45"/>
  <c r="H116" i="45"/>
  <c r="I116" i="45"/>
  <c r="J116" i="45"/>
  <c r="K116" i="45"/>
  <c r="M116" i="45"/>
  <c r="N116" i="45"/>
  <c r="O116" i="45"/>
  <c r="P116" i="45"/>
  <c r="Q116" i="45"/>
  <c r="G117" i="45"/>
  <c r="H117" i="45"/>
  <c r="I117" i="45"/>
  <c r="J117" i="45"/>
  <c r="K117" i="45"/>
  <c r="M117" i="45"/>
  <c r="N117" i="45"/>
  <c r="O117" i="45"/>
  <c r="P117" i="45"/>
  <c r="Q117" i="45"/>
  <c r="G118" i="45"/>
  <c r="H118" i="45"/>
  <c r="I118" i="45"/>
  <c r="J118" i="45"/>
  <c r="K118" i="45"/>
  <c r="M118" i="45"/>
  <c r="N118" i="45"/>
  <c r="O118" i="45"/>
  <c r="P118" i="45"/>
  <c r="Q118" i="45"/>
  <c r="G119" i="45"/>
  <c r="H119" i="45"/>
  <c r="I119" i="45"/>
  <c r="J119" i="45"/>
  <c r="K119" i="45"/>
  <c r="M119" i="45"/>
  <c r="N119" i="45"/>
  <c r="O119" i="45"/>
  <c r="P119" i="45"/>
  <c r="Q119" i="45"/>
  <c r="G120" i="45"/>
  <c r="H120" i="45"/>
  <c r="I120" i="45"/>
  <c r="J120" i="45"/>
  <c r="K120" i="45"/>
  <c r="M120" i="45"/>
  <c r="N120" i="45"/>
  <c r="O120" i="45"/>
  <c r="P120" i="45"/>
  <c r="Q120" i="45"/>
  <c r="G12" i="45"/>
  <c r="H12" i="45"/>
  <c r="I12" i="45"/>
  <c r="J12" i="45"/>
  <c r="K12" i="45"/>
  <c r="M12" i="45"/>
  <c r="N12" i="45"/>
  <c r="O12" i="45"/>
  <c r="P12" i="45"/>
  <c r="Q12" i="45"/>
  <c r="G121" i="45"/>
  <c r="H121" i="45"/>
  <c r="I121" i="45"/>
  <c r="J121" i="45"/>
  <c r="K121" i="45"/>
  <c r="M121" i="45"/>
  <c r="N121" i="45"/>
  <c r="O121" i="45"/>
  <c r="P121" i="45"/>
  <c r="Q121" i="45"/>
  <c r="G122" i="45"/>
  <c r="H122" i="45"/>
  <c r="I122" i="45"/>
  <c r="J122" i="45"/>
  <c r="K122" i="45"/>
  <c r="M122" i="45"/>
  <c r="N122" i="45"/>
  <c r="O122" i="45"/>
  <c r="P122" i="45"/>
  <c r="Q122" i="45"/>
  <c r="G123" i="45"/>
  <c r="H123" i="45"/>
  <c r="I123" i="45"/>
  <c r="J123" i="45"/>
  <c r="K123" i="45"/>
  <c r="M123" i="45"/>
  <c r="N123" i="45"/>
  <c r="O123" i="45"/>
  <c r="P123" i="45"/>
  <c r="Q123" i="45"/>
  <c r="G124" i="45"/>
  <c r="H124" i="45"/>
  <c r="I124" i="45"/>
  <c r="J124" i="45"/>
  <c r="K124" i="45"/>
  <c r="M124" i="45"/>
  <c r="N124" i="45"/>
  <c r="O124" i="45"/>
  <c r="P124" i="45"/>
  <c r="Q124" i="45"/>
  <c r="G125" i="45"/>
  <c r="H125" i="45"/>
  <c r="I125" i="45"/>
  <c r="J125" i="45"/>
  <c r="K125" i="45"/>
  <c r="M125" i="45"/>
  <c r="N125" i="45"/>
  <c r="O125" i="45"/>
  <c r="P125" i="45"/>
  <c r="Q125" i="45"/>
  <c r="G126" i="45"/>
  <c r="H126" i="45"/>
  <c r="I126" i="45"/>
  <c r="J126" i="45"/>
  <c r="K126" i="45"/>
  <c r="M126" i="45"/>
  <c r="N126" i="45"/>
  <c r="O126" i="45"/>
  <c r="P126" i="45"/>
  <c r="Q126" i="45"/>
  <c r="G127" i="45"/>
  <c r="H127" i="45"/>
  <c r="I127" i="45"/>
  <c r="J127" i="45"/>
  <c r="K127" i="45"/>
  <c r="M127" i="45"/>
  <c r="N127" i="45"/>
  <c r="O127" i="45"/>
  <c r="P127" i="45"/>
  <c r="Q127" i="45"/>
  <c r="R127" i="45"/>
  <c r="G128" i="45"/>
  <c r="H128" i="45"/>
  <c r="I128" i="45"/>
  <c r="J128" i="45"/>
  <c r="K128" i="45"/>
  <c r="M128" i="45"/>
  <c r="N128" i="45"/>
  <c r="O128" i="45"/>
  <c r="P128" i="45"/>
  <c r="Q128" i="45"/>
  <c r="G129" i="45"/>
  <c r="H129" i="45"/>
  <c r="I129" i="45"/>
  <c r="J129" i="45"/>
  <c r="K129" i="45"/>
  <c r="M129" i="45"/>
  <c r="N129" i="45"/>
  <c r="O129" i="45"/>
  <c r="P129" i="45"/>
  <c r="Q129" i="45"/>
  <c r="G130" i="45"/>
  <c r="H130" i="45"/>
  <c r="I130" i="45"/>
  <c r="J130" i="45"/>
  <c r="K130" i="45"/>
  <c r="M130" i="45"/>
  <c r="N130" i="45"/>
  <c r="O130" i="45"/>
  <c r="P130" i="45"/>
  <c r="Q130" i="45"/>
  <c r="G131" i="45"/>
  <c r="H131" i="45"/>
  <c r="I131" i="45"/>
  <c r="J131" i="45"/>
  <c r="K131" i="45"/>
  <c r="M131" i="45"/>
  <c r="N131" i="45"/>
  <c r="O131" i="45"/>
  <c r="P131" i="45"/>
  <c r="Q131" i="45"/>
  <c r="G132" i="45"/>
  <c r="H132" i="45"/>
  <c r="I132" i="45"/>
  <c r="J132" i="45"/>
  <c r="K132" i="45"/>
  <c r="M132" i="45"/>
  <c r="N132" i="45"/>
  <c r="O132" i="45"/>
  <c r="P132" i="45"/>
  <c r="Q132" i="45"/>
  <c r="G133" i="45"/>
  <c r="H133" i="45"/>
  <c r="I133" i="45"/>
  <c r="J133" i="45"/>
  <c r="K133" i="45"/>
  <c r="M133" i="45"/>
  <c r="N133" i="45"/>
  <c r="O133" i="45"/>
  <c r="P133" i="45"/>
  <c r="Q133" i="45"/>
  <c r="G152" i="45"/>
  <c r="H152" i="45"/>
  <c r="I152" i="45"/>
  <c r="J152" i="45"/>
  <c r="K152" i="45"/>
  <c r="M152" i="45"/>
  <c r="N152" i="45"/>
  <c r="O152" i="45"/>
  <c r="P152" i="45"/>
  <c r="Q152" i="45"/>
  <c r="G134" i="45"/>
  <c r="H134" i="45"/>
  <c r="I134" i="45"/>
  <c r="J134" i="45"/>
  <c r="K134" i="45"/>
  <c r="M134" i="45"/>
  <c r="N134" i="45"/>
  <c r="O134" i="45"/>
  <c r="P134" i="45"/>
  <c r="Q134" i="45"/>
  <c r="G135" i="45"/>
  <c r="H135" i="45"/>
  <c r="I135" i="45"/>
  <c r="J135" i="45"/>
  <c r="K135" i="45"/>
  <c r="M135" i="45"/>
  <c r="N135" i="45"/>
  <c r="O135" i="45"/>
  <c r="P135" i="45"/>
  <c r="Q135" i="45"/>
  <c r="G136" i="45"/>
  <c r="H136" i="45"/>
  <c r="I136" i="45"/>
  <c r="J136" i="45"/>
  <c r="K136" i="45"/>
  <c r="M136" i="45"/>
  <c r="N136" i="45"/>
  <c r="O136" i="45"/>
  <c r="P136" i="45"/>
  <c r="Q136" i="45"/>
  <c r="G137" i="45"/>
  <c r="H137" i="45"/>
  <c r="I137" i="45"/>
  <c r="J137" i="45"/>
  <c r="K137" i="45"/>
  <c r="M137" i="45"/>
  <c r="N137" i="45"/>
  <c r="O137" i="45"/>
  <c r="P137" i="45"/>
  <c r="Q137" i="45"/>
  <c r="G138" i="45"/>
  <c r="H138" i="45"/>
  <c r="I138" i="45"/>
  <c r="J138" i="45"/>
  <c r="K138" i="45"/>
  <c r="M138" i="45"/>
  <c r="N138" i="45"/>
  <c r="O138" i="45"/>
  <c r="P138" i="45"/>
  <c r="Q138" i="45"/>
  <c r="G139" i="45"/>
  <c r="H139" i="45"/>
  <c r="I139" i="45"/>
  <c r="J139" i="45"/>
  <c r="K139" i="45"/>
  <c r="M139" i="45"/>
  <c r="N139" i="45"/>
  <c r="O139" i="45"/>
  <c r="P139" i="45"/>
  <c r="Q139" i="45"/>
  <c r="G6" i="45"/>
  <c r="H6" i="45"/>
  <c r="I6" i="45"/>
  <c r="J6" i="45"/>
  <c r="K6" i="45"/>
  <c r="M6" i="45"/>
  <c r="N6" i="45"/>
  <c r="O6" i="45"/>
  <c r="P6" i="45"/>
  <c r="Q6" i="45"/>
  <c r="G140" i="45"/>
  <c r="H140" i="45"/>
  <c r="I140" i="45"/>
  <c r="J140" i="45"/>
  <c r="K140" i="45"/>
  <c r="M140" i="45"/>
  <c r="N140" i="45"/>
  <c r="O140" i="45"/>
  <c r="P140" i="45"/>
  <c r="Q140" i="45"/>
  <c r="G141" i="45"/>
  <c r="H141" i="45"/>
  <c r="I141" i="45"/>
  <c r="J141" i="45"/>
  <c r="K141" i="45"/>
  <c r="M141" i="45"/>
  <c r="N141" i="45"/>
  <c r="O141" i="45"/>
  <c r="P141" i="45"/>
  <c r="Q141" i="45"/>
  <c r="G142" i="45"/>
  <c r="H142" i="45"/>
  <c r="I142" i="45"/>
  <c r="J142" i="45"/>
  <c r="K142" i="45"/>
  <c r="M142" i="45"/>
  <c r="N142" i="45"/>
  <c r="O142" i="45"/>
  <c r="P142" i="45"/>
  <c r="Q142" i="45"/>
  <c r="G143" i="45"/>
  <c r="H143" i="45"/>
  <c r="I143" i="45"/>
  <c r="J143" i="45"/>
  <c r="K143" i="45"/>
  <c r="M143" i="45"/>
  <c r="N143" i="45"/>
  <c r="O143" i="45"/>
  <c r="P143" i="45"/>
  <c r="Q143" i="45"/>
  <c r="G144" i="45"/>
  <c r="H144" i="45"/>
  <c r="I144" i="45"/>
  <c r="J144" i="45"/>
  <c r="K144" i="45"/>
  <c r="M144" i="45"/>
  <c r="N144" i="45"/>
  <c r="O144" i="45"/>
  <c r="P144" i="45"/>
  <c r="Q144" i="45"/>
  <c r="G145" i="45"/>
  <c r="H145" i="45"/>
  <c r="I145" i="45"/>
  <c r="J145" i="45"/>
  <c r="K145" i="45"/>
  <c r="M145" i="45"/>
  <c r="N145" i="45"/>
  <c r="O145" i="45"/>
  <c r="P145" i="45"/>
  <c r="Q145" i="45"/>
  <c r="G146" i="45"/>
  <c r="H146" i="45"/>
  <c r="I146" i="45"/>
  <c r="J146" i="45"/>
  <c r="K146" i="45"/>
  <c r="M146" i="45"/>
  <c r="N146" i="45"/>
  <c r="O146" i="45"/>
  <c r="P146" i="45"/>
  <c r="Q146" i="45"/>
  <c r="G147" i="45"/>
  <c r="H147" i="45"/>
  <c r="I147" i="45"/>
  <c r="J147" i="45"/>
  <c r="K147" i="45"/>
  <c r="M147" i="45"/>
  <c r="N147" i="45"/>
  <c r="O147" i="45"/>
  <c r="P147" i="45"/>
  <c r="Q147" i="45"/>
  <c r="G148" i="45"/>
  <c r="H148" i="45"/>
  <c r="I148" i="45"/>
  <c r="J148" i="45"/>
  <c r="K148" i="45"/>
  <c r="M148" i="45"/>
  <c r="N148" i="45"/>
  <c r="O148" i="45"/>
  <c r="P148" i="45"/>
  <c r="Q148" i="45"/>
  <c r="G149" i="45"/>
  <c r="H149" i="45"/>
  <c r="I149" i="45"/>
  <c r="J149" i="45"/>
  <c r="K149" i="45"/>
  <c r="M149" i="45"/>
  <c r="N149" i="45"/>
  <c r="O149" i="45"/>
  <c r="P149" i="45"/>
  <c r="Q149" i="45"/>
  <c r="G150" i="45"/>
  <c r="H150" i="45"/>
  <c r="I150" i="45"/>
  <c r="J150" i="45"/>
  <c r="K150" i="45"/>
  <c r="M150" i="45"/>
  <c r="N150" i="45"/>
  <c r="O150" i="45"/>
  <c r="P150" i="45"/>
  <c r="Q150" i="45"/>
  <c r="G98" i="45"/>
  <c r="H98" i="45"/>
  <c r="I98" i="45"/>
  <c r="J98" i="45"/>
  <c r="K98" i="45"/>
  <c r="M98" i="45"/>
  <c r="N98" i="45"/>
  <c r="O98" i="45"/>
  <c r="P98" i="45"/>
  <c r="Q98" i="45"/>
  <c r="G153" i="45"/>
  <c r="H153" i="45"/>
  <c r="I153" i="45"/>
  <c r="J153" i="45"/>
  <c r="K153" i="45"/>
  <c r="M153" i="45"/>
  <c r="N153" i="45"/>
  <c r="O153" i="45"/>
  <c r="P153" i="45"/>
  <c r="Q153" i="45"/>
  <c r="G106" i="45"/>
  <c r="H106" i="45"/>
  <c r="I106" i="45"/>
  <c r="J106" i="45"/>
  <c r="K106" i="45"/>
  <c r="M106" i="45"/>
  <c r="N106" i="45"/>
  <c r="O106" i="45"/>
  <c r="P106" i="45"/>
  <c r="Q106" i="45"/>
  <c r="G105" i="45"/>
  <c r="H105" i="45"/>
  <c r="I105" i="45"/>
  <c r="J105" i="45"/>
  <c r="K105" i="45"/>
  <c r="M105" i="45"/>
  <c r="N105" i="45"/>
  <c r="O105" i="45"/>
  <c r="P105" i="45"/>
  <c r="Q105" i="45"/>
  <c r="G103" i="45"/>
  <c r="H103" i="45"/>
  <c r="I103" i="45"/>
  <c r="J103" i="45"/>
  <c r="K103" i="45"/>
  <c r="M103" i="45"/>
  <c r="N103" i="45"/>
  <c r="O103" i="45"/>
  <c r="P103" i="45"/>
  <c r="Q103" i="45"/>
  <c r="G20" i="45"/>
  <c r="H20" i="45"/>
  <c r="I20" i="45"/>
  <c r="J20" i="45"/>
  <c r="K20" i="45"/>
  <c r="M20" i="45"/>
  <c r="N20" i="45"/>
  <c r="O20" i="45"/>
  <c r="P20" i="45"/>
  <c r="Q20" i="45"/>
  <c r="G21" i="45"/>
  <c r="H21" i="45"/>
  <c r="I21" i="45"/>
  <c r="J21" i="45"/>
  <c r="K21" i="45"/>
  <c r="M21" i="45"/>
  <c r="N21" i="45"/>
  <c r="O21" i="45"/>
  <c r="P21" i="45"/>
  <c r="Q21" i="45"/>
  <c r="G7" i="45"/>
  <c r="H7" i="45"/>
  <c r="I7" i="45"/>
  <c r="J7" i="45"/>
  <c r="K7" i="45"/>
  <c r="M7" i="45"/>
  <c r="N7" i="45"/>
  <c r="O7" i="45"/>
  <c r="P7" i="45"/>
  <c r="Q7" i="45"/>
  <c r="G108" i="45"/>
  <c r="H108" i="45"/>
  <c r="I108" i="45"/>
  <c r="J108" i="45"/>
  <c r="K108" i="45"/>
  <c r="M108" i="45"/>
  <c r="N108" i="45"/>
  <c r="O108" i="45"/>
  <c r="P108" i="45"/>
  <c r="Q108" i="45"/>
  <c r="G86" i="45"/>
  <c r="H86" i="45"/>
  <c r="I86" i="45"/>
  <c r="J86" i="45"/>
  <c r="K86" i="45"/>
  <c r="M86" i="45"/>
  <c r="N86" i="45"/>
  <c r="O86" i="45"/>
  <c r="P86" i="45"/>
  <c r="Q86" i="45"/>
  <c r="G104" i="45"/>
  <c r="H104" i="45"/>
  <c r="I104" i="45"/>
  <c r="J104" i="45"/>
  <c r="K104" i="45"/>
  <c r="M104" i="45"/>
  <c r="N104" i="45"/>
  <c r="O104" i="45"/>
  <c r="P104" i="45"/>
  <c r="Q104" i="45"/>
  <c r="G102" i="45"/>
  <c r="H102" i="45"/>
  <c r="I102" i="45"/>
  <c r="J102" i="45"/>
  <c r="K102" i="45"/>
  <c r="M102" i="45"/>
  <c r="N102" i="45"/>
  <c r="O102" i="45"/>
  <c r="P102" i="45"/>
  <c r="Q102" i="45"/>
  <c r="G101" i="45"/>
  <c r="H101" i="45"/>
  <c r="I101" i="45"/>
  <c r="J101" i="45"/>
  <c r="K101" i="45"/>
  <c r="M101" i="45"/>
  <c r="N101" i="45"/>
  <c r="O101" i="45"/>
  <c r="P101" i="45"/>
  <c r="Q101" i="45"/>
  <c r="G107" i="45"/>
  <c r="H107" i="45"/>
  <c r="I107" i="45"/>
  <c r="J107" i="45"/>
  <c r="K107" i="45"/>
  <c r="M107" i="45"/>
  <c r="N107" i="45"/>
  <c r="O107" i="45"/>
  <c r="P107" i="45"/>
  <c r="Q107" i="45"/>
  <c r="G111" i="45"/>
  <c r="H111" i="45"/>
  <c r="I111" i="45"/>
  <c r="J111" i="45"/>
  <c r="K111" i="45"/>
  <c r="M111" i="45"/>
  <c r="N111" i="45"/>
  <c r="O111" i="45"/>
  <c r="P111" i="45"/>
  <c r="Q111" i="45"/>
  <c r="G110" i="45"/>
  <c r="H110" i="45"/>
  <c r="I110" i="45"/>
  <c r="J110" i="45"/>
  <c r="K110" i="45"/>
  <c r="M110" i="45"/>
  <c r="N110" i="45"/>
  <c r="O110" i="45"/>
  <c r="P110" i="45"/>
  <c r="Q110" i="45"/>
  <c r="G22" i="45"/>
  <c r="H22" i="45"/>
  <c r="I22" i="45"/>
  <c r="J22" i="45"/>
  <c r="K22" i="45"/>
  <c r="M22" i="45"/>
  <c r="N22" i="45"/>
  <c r="O22" i="45"/>
  <c r="P22" i="45"/>
  <c r="Q22" i="45"/>
  <c r="G109" i="45"/>
  <c r="H109" i="45"/>
  <c r="I109" i="45"/>
  <c r="J109" i="45"/>
  <c r="K109" i="45"/>
  <c r="M109" i="45"/>
  <c r="N109" i="45"/>
  <c r="O109" i="45"/>
  <c r="P109" i="45"/>
  <c r="Q109" i="45"/>
  <c r="G83" i="45"/>
  <c r="H83" i="45"/>
  <c r="I83" i="45"/>
  <c r="J83" i="45"/>
  <c r="K83" i="45"/>
  <c r="M83" i="45"/>
  <c r="N83" i="45"/>
  <c r="O83" i="45"/>
  <c r="P83" i="45"/>
  <c r="Q83" i="45"/>
  <c r="G24" i="45"/>
  <c r="H24" i="45"/>
  <c r="I24" i="45"/>
  <c r="J24" i="45"/>
  <c r="K24" i="45"/>
  <c r="M24" i="45"/>
  <c r="N24" i="45"/>
  <c r="O24" i="45"/>
  <c r="P24" i="45"/>
  <c r="Q24" i="45"/>
  <c r="G95" i="45"/>
  <c r="H95" i="45"/>
  <c r="I95" i="45"/>
  <c r="J95" i="45"/>
  <c r="K95" i="45"/>
  <c r="M95" i="45"/>
  <c r="N95" i="45"/>
  <c r="O95" i="45"/>
  <c r="P95" i="45"/>
  <c r="Q95" i="45"/>
  <c r="G154" i="45"/>
  <c r="H154" i="45"/>
  <c r="I154" i="45"/>
  <c r="J154" i="45"/>
  <c r="K154" i="45"/>
  <c r="M154" i="45"/>
  <c r="N154" i="45"/>
  <c r="O154" i="45"/>
  <c r="P154" i="45"/>
  <c r="Q154" i="45"/>
  <c r="G84" i="45"/>
  <c r="H84" i="45"/>
  <c r="I84" i="45"/>
  <c r="J84" i="45"/>
  <c r="K84" i="45"/>
  <c r="M84" i="45"/>
  <c r="N84" i="45"/>
  <c r="O84" i="45"/>
  <c r="P84" i="45"/>
  <c r="Q84" i="45"/>
  <c r="G15" i="45"/>
  <c r="H15" i="45"/>
  <c r="I15" i="45"/>
  <c r="J15" i="45"/>
  <c r="K15" i="45"/>
  <c r="M15" i="45"/>
  <c r="N15" i="45"/>
  <c r="O15" i="45"/>
  <c r="P15" i="45"/>
  <c r="Q15" i="45"/>
  <c r="G100" i="45"/>
  <c r="H100" i="45"/>
  <c r="I100" i="45"/>
  <c r="J100" i="45"/>
  <c r="K100" i="45"/>
  <c r="M100" i="45"/>
  <c r="N100" i="45"/>
  <c r="O100" i="45"/>
  <c r="P100" i="45"/>
  <c r="Q100" i="45"/>
  <c r="G96" i="45"/>
  <c r="H96" i="45"/>
  <c r="I96" i="45"/>
  <c r="J96" i="45"/>
  <c r="K96" i="45"/>
  <c r="M96" i="45"/>
  <c r="N96" i="45"/>
  <c r="O96" i="45"/>
  <c r="P96" i="45"/>
  <c r="Q96" i="45"/>
  <c r="G97" i="45"/>
  <c r="H97" i="45"/>
  <c r="I97" i="45"/>
  <c r="J97" i="45"/>
  <c r="K97" i="45"/>
  <c r="M97" i="45"/>
  <c r="N97" i="45"/>
  <c r="O97" i="45"/>
  <c r="P97" i="45"/>
  <c r="Q97" i="45"/>
  <c r="G99" i="45"/>
  <c r="H99" i="45"/>
  <c r="I99" i="45"/>
  <c r="J99" i="45"/>
  <c r="K99" i="45"/>
  <c r="M99" i="45"/>
  <c r="N99" i="45"/>
  <c r="O99" i="45"/>
  <c r="P99" i="45"/>
  <c r="Q99" i="45"/>
  <c r="G94" i="45"/>
  <c r="H94" i="45"/>
  <c r="I94" i="45"/>
  <c r="J94" i="45"/>
  <c r="K94" i="45"/>
  <c r="M94" i="45"/>
  <c r="N94" i="45"/>
  <c r="O94" i="45"/>
  <c r="P94" i="45"/>
  <c r="Q94" i="45"/>
  <c r="G90" i="45"/>
  <c r="H90" i="45"/>
  <c r="I90" i="45"/>
  <c r="J90" i="45"/>
  <c r="K90" i="45"/>
  <c r="M90" i="45"/>
  <c r="N90" i="45"/>
  <c r="O90" i="45"/>
  <c r="P90" i="45"/>
  <c r="Q90" i="45"/>
  <c r="G23" i="45"/>
  <c r="H23" i="45"/>
  <c r="I23" i="45"/>
  <c r="J23" i="45"/>
  <c r="K23" i="45"/>
  <c r="M23" i="45"/>
  <c r="N23" i="45"/>
  <c r="O23" i="45"/>
  <c r="P23" i="45"/>
  <c r="Q23" i="45"/>
  <c r="G85" i="45"/>
  <c r="H85" i="45"/>
  <c r="I85" i="45"/>
  <c r="J85" i="45"/>
  <c r="K85" i="45"/>
  <c r="M85" i="45"/>
  <c r="N85" i="45"/>
  <c r="O85" i="45"/>
  <c r="P85" i="45"/>
  <c r="Q85" i="45"/>
  <c r="G88" i="45"/>
  <c r="H88" i="45"/>
  <c r="I88" i="45"/>
  <c r="J88" i="45"/>
  <c r="K88" i="45"/>
  <c r="M88" i="45"/>
  <c r="N88" i="45"/>
  <c r="O88" i="45"/>
  <c r="P88" i="45"/>
  <c r="Q88" i="45"/>
  <c r="G89" i="45"/>
  <c r="H89" i="45"/>
  <c r="I89" i="45"/>
  <c r="J89" i="45"/>
  <c r="K89" i="45"/>
  <c r="M89" i="45"/>
  <c r="N89" i="45"/>
  <c r="O89" i="45"/>
  <c r="P89" i="45"/>
  <c r="Q89" i="45"/>
  <c r="G92" i="45"/>
  <c r="H92" i="45"/>
  <c r="I92" i="45"/>
  <c r="J92" i="45"/>
  <c r="K92" i="45"/>
  <c r="M92" i="45"/>
  <c r="N92" i="45"/>
  <c r="O92" i="45"/>
  <c r="P92" i="45"/>
  <c r="Q92" i="45"/>
  <c r="G93" i="45"/>
  <c r="H93" i="45"/>
  <c r="I93" i="45"/>
  <c r="J93" i="45"/>
  <c r="K93" i="45"/>
  <c r="M93" i="45"/>
  <c r="N93" i="45"/>
  <c r="O93" i="45"/>
  <c r="P93" i="45"/>
  <c r="Q93" i="45"/>
  <c r="G91" i="45"/>
  <c r="H91" i="45"/>
  <c r="I91" i="45"/>
  <c r="J91" i="45"/>
  <c r="K91" i="45"/>
  <c r="M91" i="45"/>
  <c r="N91" i="45"/>
  <c r="O91" i="45"/>
  <c r="P91" i="45"/>
  <c r="Q91" i="45"/>
  <c r="G87" i="45"/>
  <c r="H87" i="45"/>
  <c r="I87" i="45"/>
  <c r="J87" i="45"/>
  <c r="K87" i="45"/>
  <c r="M87" i="45"/>
  <c r="N87" i="45"/>
  <c r="O87" i="45"/>
  <c r="P87" i="45"/>
  <c r="Q87" i="45"/>
  <c r="G82" i="45"/>
  <c r="H82" i="45"/>
  <c r="I82" i="45"/>
  <c r="J82" i="45"/>
  <c r="K82" i="45"/>
  <c r="M82" i="45"/>
  <c r="N82" i="45"/>
  <c r="O82" i="45"/>
  <c r="P82" i="45"/>
  <c r="Q82" i="45"/>
  <c r="G81" i="45"/>
  <c r="H81" i="45"/>
  <c r="I81" i="45"/>
  <c r="J81" i="45"/>
  <c r="K81" i="45"/>
  <c r="M81" i="45"/>
  <c r="N81" i="45"/>
  <c r="O81" i="45"/>
  <c r="P81" i="45"/>
  <c r="Q81" i="45"/>
  <c r="G25" i="45"/>
  <c r="H25" i="45"/>
  <c r="I25" i="45"/>
  <c r="J25" i="45"/>
  <c r="K25" i="45"/>
  <c r="M25" i="45"/>
  <c r="N25" i="45"/>
  <c r="O25" i="45"/>
  <c r="P25" i="45"/>
  <c r="Q25" i="45"/>
  <c r="G26" i="45"/>
  <c r="H26" i="45"/>
  <c r="I26" i="45"/>
  <c r="J26" i="45"/>
  <c r="K26" i="45"/>
  <c r="M26" i="45"/>
  <c r="N26" i="45"/>
  <c r="O26" i="45"/>
  <c r="P26" i="45"/>
  <c r="Q26" i="45"/>
  <c r="G27" i="45"/>
  <c r="H27" i="45"/>
  <c r="I27" i="45"/>
  <c r="J27" i="45"/>
  <c r="K27" i="45"/>
  <c r="M27" i="45"/>
  <c r="N27" i="45"/>
  <c r="O27" i="45"/>
  <c r="P27" i="45"/>
  <c r="Q27" i="45"/>
  <c r="G28" i="45"/>
  <c r="H28" i="45"/>
  <c r="I28" i="45"/>
  <c r="J28" i="45"/>
  <c r="K28" i="45"/>
  <c r="M28" i="45"/>
  <c r="N28" i="45"/>
  <c r="O28" i="45"/>
  <c r="P28" i="45"/>
  <c r="Q28" i="45"/>
  <c r="G155" i="45"/>
  <c r="H155" i="45"/>
  <c r="I155" i="45"/>
  <c r="J155" i="45"/>
  <c r="K155" i="45"/>
  <c r="M155" i="45"/>
  <c r="N155" i="45"/>
  <c r="O155" i="45"/>
  <c r="P155" i="45"/>
  <c r="Q155" i="45"/>
  <c r="G29" i="45"/>
  <c r="H29" i="45"/>
  <c r="I29" i="45"/>
  <c r="J29" i="45"/>
  <c r="K29" i="45"/>
  <c r="M29" i="45"/>
  <c r="N29" i="45"/>
  <c r="O29" i="45"/>
  <c r="P29" i="45"/>
  <c r="Q29" i="45"/>
  <c r="G30" i="45"/>
  <c r="H30" i="45"/>
  <c r="I30" i="45"/>
  <c r="J30" i="45"/>
  <c r="K30" i="45"/>
  <c r="M30" i="45"/>
  <c r="N30" i="45"/>
  <c r="O30" i="45"/>
  <c r="P30" i="45"/>
  <c r="Q30" i="45"/>
  <c r="G31" i="45"/>
  <c r="H31" i="45"/>
  <c r="I31" i="45"/>
  <c r="J31" i="45"/>
  <c r="K31" i="45"/>
  <c r="M31" i="45"/>
  <c r="N31" i="45"/>
  <c r="O31" i="45"/>
  <c r="P31" i="45"/>
  <c r="Q31" i="45"/>
  <c r="G32" i="45"/>
  <c r="H32" i="45"/>
  <c r="I32" i="45"/>
  <c r="J32" i="45"/>
  <c r="K32" i="45"/>
  <c r="M32" i="45"/>
  <c r="N32" i="45"/>
  <c r="O32" i="45"/>
  <c r="P32" i="45"/>
  <c r="Q32" i="45"/>
  <c r="G33" i="45"/>
  <c r="H33" i="45"/>
  <c r="I33" i="45"/>
  <c r="J33" i="45"/>
  <c r="K33" i="45"/>
  <c r="M33" i="45"/>
  <c r="N33" i="45"/>
  <c r="O33" i="45"/>
  <c r="P33" i="45"/>
  <c r="Q33" i="45"/>
  <c r="G34" i="45"/>
  <c r="H34" i="45"/>
  <c r="I34" i="45"/>
  <c r="J34" i="45"/>
  <c r="K34" i="45"/>
  <c r="M34" i="45"/>
  <c r="N34" i="45"/>
  <c r="O34" i="45"/>
  <c r="P34" i="45"/>
  <c r="Q34" i="45"/>
  <c r="G35" i="45"/>
  <c r="H35" i="45"/>
  <c r="I35" i="45"/>
  <c r="J35" i="45"/>
  <c r="K35" i="45"/>
  <c r="M35" i="45"/>
  <c r="N35" i="45"/>
  <c r="O35" i="45"/>
  <c r="P35" i="45"/>
  <c r="Q35" i="45"/>
  <c r="G16" i="45"/>
  <c r="H16" i="45"/>
  <c r="I16" i="45"/>
  <c r="J16" i="45"/>
  <c r="K16" i="45"/>
  <c r="M16" i="45"/>
  <c r="N16" i="45"/>
  <c r="O16" i="45"/>
  <c r="P16" i="45"/>
  <c r="Q16" i="45"/>
  <c r="G36" i="45"/>
  <c r="H36" i="45"/>
  <c r="I36" i="45"/>
  <c r="J36" i="45"/>
  <c r="K36" i="45"/>
  <c r="M36" i="45"/>
  <c r="N36" i="45"/>
  <c r="O36" i="45"/>
  <c r="P36" i="45"/>
  <c r="Q36" i="45"/>
  <c r="G37" i="45"/>
  <c r="H37" i="45"/>
  <c r="I37" i="45"/>
  <c r="J37" i="45"/>
  <c r="K37" i="45"/>
  <c r="M37" i="45"/>
  <c r="N37" i="45"/>
  <c r="O37" i="45"/>
  <c r="P37" i="45"/>
  <c r="Q37" i="45"/>
  <c r="G38" i="45"/>
  <c r="H38" i="45"/>
  <c r="I38" i="45"/>
  <c r="J38" i="45"/>
  <c r="K38" i="45"/>
  <c r="M38" i="45"/>
  <c r="N38" i="45"/>
  <c r="O38" i="45"/>
  <c r="P38" i="45"/>
  <c r="Q38" i="45"/>
  <c r="G39" i="45"/>
  <c r="H39" i="45"/>
  <c r="I39" i="45"/>
  <c r="J39" i="45"/>
  <c r="K39" i="45"/>
  <c r="M39" i="45"/>
  <c r="N39" i="45"/>
  <c r="O39" i="45"/>
  <c r="P39" i="45"/>
  <c r="Q39" i="45"/>
  <c r="G40" i="45"/>
  <c r="H40" i="45"/>
  <c r="I40" i="45"/>
  <c r="J40" i="45"/>
  <c r="K40" i="45"/>
  <c r="M40" i="45"/>
  <c r="N40" i="45"/>
  <c r="O40" i="45"/>
  <c r="P40" i="45"/>
  <c r="Q40" i="45"/>
  <c r="G41" i="45"/>
  <c r="H41" i="45"/>
  <c r="I41" i="45"/>
  <c r="J41" i="45"/>
  <c r="K41" i="45"/>
  <c r="M41" i="45"/>
  <c r="N41" i="45"/>
  <c r="O41" i="45"/>
  <c r="P41" i="45"/>
  <c r="Q41" i="45"/>
  <c r="G42" i="45"/>
  <c r="H42" i="45"/>
  <c r="I42" i="45"/>
  <c r="J42" i="45"/>
  <c r="K42" i="45"/>
  <c r="M42" i="45"/>
  <c r="N42" i="45"/>
  <c r="O42" i="45"/>
  <c r="P42" i="45"/>
  <c r="Q42" i="45"/>
  <c r="G43" i="45"/>
  <c r="H43" i="45"/>
  <c r="I43" i="45"/>
  <c r="J43" i="45"/>
  <c r="K43" i="45"/>
  <c r="M43" i="45"/>
  <c r="N43" i="45"/>
  <c r="O43" i="45"/>
  <c r="P43" i="45"/>
  <c r="Q43" i="45"/>
  <c r="G44" i="45"/>
  <c r="H44" i="45"/>
  <c r="I44" i="45"/>
  <c r="J44" i="45"/>
  <c r="K44" i="45"/>
  <c r="M44" i="45"/>
  <c r="N44" i="45"/>
  <c r="O44" i="45"/>
  <c r="P44" i="45"/>
  <c r="Q44" i="45"/>
  <c r="R44" i="45"/>
  <c r="G156" i="45"/>
  <c r="H156" i="45"/>
  <c r="I156" i="45"/>
  <c r="J156" i="45"/>
  <c r="K156" i="45"/>
  <c r="M156" i="45"/>
  <c r="N156" i="45"/>
  <c r="O156" i="45"/>
  <c r="P156" i="45"/>
  <c r="Q156" i="45"/>
  <c r="G45" i="45"/>
  <c r="H45" i="45"/>
  <c r="I45" i="45"/>
  <c r="J45" i="45"/>
  <c r="K45" i="45"/>
  <c r="M45" i="45"/>
  <c r="N45" i="45"/>
  <c r="O45" i="45"/>
  <c r="P45" i="45"/>
  <c r="Q45" i="45"/>
  <c r="G46" i="45"/>
  <c r="H46" i="45"/>
  <c r="I46" i="45"/>
  <c r="J46" i="45"/>
  <c r="K46" i="45"/>
  <c r="M46" i="45"/>
  <c r="N46" i="45"/>
  <c r="O46" i="45"/>
  <c r="P46" i="45"/>
  <c r="Q46" i="45"/>
  <c r="G47" i="45"/>
  <c r="H47" i="45"/>
  <c r="I47" i="45"/>
  <c r="J47" i="45"/>
  <c r="K47" i="45"/>
  <c r="M47" i="45"/>
  <c r="N47" i="45"/>
  <c r="O47" i="45"/>
  <c r="P47" i="45"/>
  <c r="Q47" i="45"/>
  <c r="G48" i="45"/>
  <c r="H48" i="45"/>
  <c r="I48" i="45"/>
  <c r="J48" i="45"/>
  <c r="K48" i="45"/>
  <c r="M48" i="45"/>
  <c r="N48" i="45"/>
  <c r="O48" i="45"/>
  <c r="P48" i="45"/>
  <c r="Q48" i="45"/>
  <c r="G49" i="45"/>
  <c r="H49" i="45"/>
  <c r="I49" i="45"/>
  <c r="J49" i="45"/>
  <c r="K49" i="45"/>
  <c r="M49" i="45"/>
  <c r="N49" i="45"/>
  <c r="O49" i="45"/>
  <c r="P49" i="45"/>
  <c r="Q49" i="45"/>
  <c r="G50" i="45"/>
  <c r="H50" i="45"/>
  <c r="I50" i="45"/>
  <c r="J50" i="45"/>
  <c r="K50" i="45"/>
  <c r="M50" i="45"/>
  <c r="N50" i="45"/>
  <c r="O50" i="45"/>
  <c r="P50" i="45"/>
  <c r="Q50" i="45"/>
  <c r="G51" i="45"/>
  <c r="H51" i="45"/>
  <c r="I51" i="45"/>
  <c r="J51" i="45"/>
  <c r="K51" i="45"/>
  <c r="M51" i="45"/>
  <c r="N51" i="45"/>
  <c r="O51" i="45"/>
  <c r="P51" i="45"/>
  <c r="Q51" i="45"/>
  <c r="G52" i="45"/>
  <c r="H52" i="45"/>
  <c r="I52" i="45"/>
  <c r="J52" i="45"/>
  <c r="K52" i="45"/>
  <c r="M52" i="45"/>
  <c r="N52" i="45"/>
  <c r="O52" i="45"/>
  <c r="P52" i="45"/>
  <c r="Q52" i="45"/>
  <c r="G53" i="45"/>
  <c r="H53" i="45"/>
  <c r="I53" i="45"/>
  <c r="J53" i="45"/>
  <c r="K53" i="45"/>
  <c r="M53" i="45"/>
  <c r="N53" i="45"/>
  <c r="O53" i="45"/>
  <c r="P53" i="45"/>
  <c r="Q53" i="45"/>
  <c r="G54" i="45"/>
  <c r="H54" i="45"/>
  <c r="I54" i="45"/>
  <c r="J54" i="45"/>
  <c r="K54" i="45"/>
  <c r="M54" i="45"/>
  <c r="N54" i="45"/>
  <c r="O54" i="45"/>
  <c r="P54" i="45"/>
  <c r="Q54" i="45"/>
  <c r="G55" i="45"/>
  <c r="H55" i="45"/>
  <c r="I55" i="45"/>
  <c r="J55" i="45"/>
  <c r="K55" i="45"/>
  <c r="M55" i="45"/>
  <c r="N55" i="45"/>
  <c r="O55" i="45"/>
  <c r="P55" i="45"/>
  <c r="Q55" i="45"/>
  <c r="G56" i="45"/>
  <c r="H56" i="45"/>
  <c r="I56" i="45"/>
  <c r="J56" i="45"/>
  <c r="K56" i="45"/>
  <c r="M56" i="45"/>
  <c r="N56" i="45"/>
  <c r="O56" i="45"/>
  <c r="P56" i="45"/>
  <c r="Q56" i="45"/>
  <c r="G57" i="45"/>
  <c r="H57" i="45"/>
  <c r="I57" i="45"/>
  <c r="J57" i="45"/>
  <c r="K57" i="45"/>
  <c r="M57" i="45"/>
  <c r="N57" i="45"/>
  <c r="O57" i="45"/>
  <c r="P57" i="45"/>
  <c r="Q57" i="45"/>
  <c r="G58" i="45"/>
  <c r="H58" i="45"/>
  <c r="I58" i="45"/>
  <c r="J58" i="45"/>
  <c r="K58" i="45"/>
  <c r="M58" i="45"/>
  <c r="N58" i="45"/>
  <c r="O58" i="45"/>
  <c r="P58" i="45"/>
  <c r="Q58" i="45"/>
  <c r="G59" i="45"/>
  <c r="H59" i="45"/>
  <c r="I59" i="45"/>
  <c r="J59" i="45"/>
  <c r="K59" i="45"/>
  <c r="M59" i="45"/>
  <c r="N59" i="45"/>
  <c r="O59" i="45"/>
  <c r="P59" i="45"/>
  <c r="Q59" i="45"/>
  <c r="G60" i="45"/>
  <c r="H60" i="45"/>
  <c r="I60" i="45"/>
  <c r="J60" i="45"/>
  <c r="K60" i="45"/>
  <c r="M60" i="45"/>
  <c r="N60" i="45"/>
  <c r="O60" i="45"/>
  <c r="P60" i="45"/>
  <c r="Q60" i="45"/>
  <c r="G61" i="45"/>
  <c r="H61" i="45"/>
  <c r="I61" i="45"/>
  <c r="J61" i="45"/>
  <c r="K61" i="45"/>
  <c r="M61" i="45"/>
  <c r="N61" i="45"/>
  <c r="O61" i="45"/>
  <c r="P61" i="45"/>
  <c r="Q61" i="45"/>
  <c r="G62" i="45"/>
  <c r="H62" i="45"/>
  <c r="I62" i="45"/>
  <c r="J62" i="45"/>
  <c r="K62" i="45"/>
  <c r="M62" i="45"/>
  <c r="N62" i="45"/>
  <c r="O62" i="45"/>
  <c r="P62" i="45"/>
  <c r="Q62" i="45"/>
  <c r="G63" i="45"/>
  <c r="H63" i="45"/>
  <c r="I63" i="45"/>
  <c r="J63" i="45"/>
  <c r="K63" i="45"/>
  <c r="M63" i="45"/>
  <c r="N63" i="45"/>
  <c r="O63" i="45"/>
  <c r="P63" i="45"/>
  <c r="Q63" i="45"/>
  <c r="G64" i="45"/>
  <c r="H64" i="45"/>
  <c r="I64" i="45"/>
  <c r="J64" i="45"/>
  <c r="K64" i="45"/>
  <c r="M64" i="45"/>
  <c r="N64" i="45"/>
  <c r="O64" i="45"/>
  <c r="P64" i="45"/>
  <c r="Q64" i="45"/>
  <c r="G65" i="45"/>
  <c r="H65" i="45"/>
  <c r="I65" i="45"/>
  <c r="J65" i="45"/>
  <c r="K65" i="45"/>
  <c r="M65" i="45"/>
  <c r="N65" i="45"/>
  <c r="O65" i="45"/>
  <c r="P65" i="45"/>
  <c r="Q65" i="45"/>
  <c r="G157" i="45"/>
  <c r="H157" i="45"/>
  <c r="I157" i="45"/>
  <c r="J157" i="45"/>
  <c r="K157" i="45"/>
  <c r="M157" i="45"/>
  <c r="N157" i="45"/>
  <c r="O157" i="45"/>
  <c r="P157" i="45"/>
  <c r="Q157" i="45"/>
  <c r="G66" i="45"/>
  <c r="H66" i="45"/>
  <c r="I66" i="45"/>
  <c r="J66" i="45"/>
  <c r="K66" i="45"/>
  <c r="M66" i="45"/>
  <c r="N66" i="45"/>
  <c r="O66" i="45"/>
  <c r="P66" i="45"/>
  <c r="Q66" i="45"/>
  <c r="G67" i="45"/>
  <c r="H67" i="45"/>
  <c r="I67" i="45"/>
  <c r="J67" i="45"/>
  <c r="K67" i="45"/>
  <c r="M67" i="45"/>
  <c r="N67" i="45"/>
  <c r="O67" i="45"/>
  <c r="P67" i="45"/>
  <c r="Q67" i="45"/>
  <c r="G68" i="45"/>
  <c r="H68" i="45"/>
  <c r="I68" i="45"/>
  <c r="J68" i="45"/>
  <c r="K68" i="45"/>
  <c r="L68" i="45"/>
  <c r="M68" i="45"/>
  <c r="N68" i="45"/>
  <c r="O68" i="45"/>
  <c r="P68" i="45"/>
  <c r="Q68" i="45"/>
  <c r="G69" i="45"/>
  <c r="H69" i="45"/>
  <c r="I69" i="45"/>
  <c r="J69" i="45"/>
  <c r="K69" i="45"/>
  <c r="M69" i="45"/>
  <c r="N69" i="45"/>
  <c r="O69" i="45"/>
  <c r="P69" i="45"/>
  <c r="Q69" i="45"/>
  <c r="G70" i="45"/>
  <c r="H70" i="45"/>
  <c r="I70" i="45"/>
  <c r="J70" i="45"/>
  <c r="K70" i="45"/>
  <c r="M70" i="45"/>
  <c r="N70" i="45"/>
  <c r="O70" i="45"/>
  <c r="P70" i="45"/>
  <c r="Q70" i="45"/>
  <c r="G71" i="45"/>
  <c r="H71" i="45"/>
  <c r="I71" i="45"/>
  <c r="J71" i="45"/>
  <c r="K71" i="45"/>
  <c r="M71" i="45"/>
  <c r="N71" i="45"/>
  <c r="O71" i="45"/>
  <c r="P71" i="45"/>
  <c r="Q71" i="45"/>
  <c r="G72" i="45"/>
  <c r="H72" i="45"/>
  <c r="I72" i="45"/>
  <c r="J72" i="45"/>
  <c r="K72" i="45"/>
  <c r="M72" i="45"/>
  <c r="N72" i="45"/>
  <c r="O72" i="45"/>
  <c r="P72" i="45"/>
  <c r="Q72" i="45"/>
  <c r="G73" i="45"/>
  <c r="H73" i="45"/>
  <c r="I73" i="45"/>
  <c r="J73" i="45"/>
  <c r="K73" i="45"/>
  <c r="M73" i="45"/>
  <c r="N73" i="45"/>
  <c r="O73" i="45"/>
  <c r="P73" i="45"/>
  <c r="Q73" i="45"/>
  <c r="R73" i="45"/>
  <c r="G74" i="45"/>
  <c r="H74" i="45"/>
  <c r="I74" i="45"/>
  <c r="J74" i="45"/>
  <c r="K74" i="45"/>
  <c r="M74" i="45"/>
  <c r="N74" i="45"/>
  <c r="O74" i="45"/>
  <c r="P74" i="45"/>
  <c r="Q74" i="45"/>
  <c r="G75" i="45"/>
  <c r="H75" i="45"/>
  <c r="I75" i="45"/>
  <c r="J75" i="45"/>
  <c r="K75" i="45"/>
  <c r="M75" i="45"/>
  <c r="N75" i="45"/>
  <c r="O75" i="45"/>
  <c r="P75" i="45"/>
  <c r="Q75" i="45"/>
  <c r="G76" i="45"/>
  <c r="H76" i="45"/>
  <c r="I76" i="45"/>
  <c r="J76" i="45"/>
  <c r="K76" i="45"/>
  <c r="M76" i="45"/>
  <c r="N76" i="45"/>
  <c r="O76" i="45"/>
  <c r="P76" i="45"/>
  <c r="Q76" i="45"/>
  <c r="G77" i="45"/>
  <c r="H77" i="45"/>
  <c r="I77" i="45"/>
  <c r="J77" i="45"/>
  <c r="K77" i="45"/>
  <c r="M77" i="45"/>
  <c r="N77" i="45"/>
  <c r="O77" i="45"/>
  <c r="P77" i="45"/>
  <c r="Q77" i="45"/>
  <c r="R77" i="45"/>
  <c r="G78" i="45"/>
  <c r="H78" i="45"/>
  <c r="I78" i="45"/>
  <c r="J78" i="45"/>
  <c r="K78" i="45"/>
  <c r="M78" i="45"/>
  <c r="N78" i="45"/>
  <c r="O78" i="45"/>
  <c r="P78" i="45"/>
  <c r="Q78" i="45"/>
  <c r="G79" i="45"/>
  <c r="H79" i="45"/>
  <c r="I79" i="45"/>
  <c r="J79" i="45"/>
  <c r="K79" i="45"/>
  <c r="M79" i="45"/>
  <c r="N79" i="45"/>
  <c r="O79" i="45"/>
  <c r="P79" i="45"/>
  <c r="Q79" i="45"/>
  <c r="G80" i="45"/>
  <c r="H80" i="45"/>
  <c r="I80" i="45"/>
  <c r="J80" i="45"/>
  <c r="K80" i="45"/>
  <c r="M80" i="45"/>
  <c r="N80" i="45"/>
  <c r="O80" i="45"/>
  <c r="P80" i="45"/>
  <c r="Q80" i="45"/>
  <c r="G112" i="46"/>
  <c r="H112" i="46"/>
  <c r="I112" i="46"/>
  <c r="J112" i="46"/>
  <c r="K112" i="46"/>
  <c r="M112" i="46"/>
  <c r="N112" i="46"/>
  <c r="O112" i="46"/>
  <c r="P112" i="46"/>
  <c r="Q112" i="46"/>
  <c r="G17" i="46"/>
  <c r="H17" i="46"/>
  <c r="I17" i="46"/>
  <c r="J17" i="46"/>
  <c r="K17" i="46"/>
  <c r="M17" i="46"/>
  <c r="N17" i="46"/>
  <c r="O17" i="46"/>
  <c r="P17" i="46"/>
  <c r="Q17" i="46"/>
  <c r="G13" i="46"/>
  <c r="H13" i="46"/>
  <c r="I13" i="46"/>
  <c r="J13" i="46"/>
  <c r="K13" i="46"/>
  <c r="M13" i="46"/>
  <c r="N13" i="46"/>
  <c r="O13" i="46"/>
  <c r="P13" i="46"/>
  <c r="Q13" i="46"/>
  <c r="G14" i="46"/>
  <c r="H14" i="46"/>
  <c r="I14" i="46"/>
  <c r="J14" i="46"/>
  <c r="K14" i="46"/>
  <c r="M14" i="46"/>
  <c r="N14" i="46"/>
  <c r="O14" i="46"/>
  <c r="P14" i="46"/>
  <c r="Q14" i="46"/>
  <c r="G5" i="46"/>
  <c r="H5" i="46"/>
  <c r="I5" i="46"/>
  <c r="J5" i="46"/>
  <c r="K5" i="46"/>
  <c r="M5" i="46"/>
  <c r="N5" i="46"/>
  <c r="O5" i="46"/>
  <c r="P5" i="46"/>
  <c r="Q5" i="46"/>
  <c r="G10" i="46"/>
  <c r="H10" i="46"/>
  <c r="I10" i="46"/>
  <c r="J10" i="46"/>
  <c r="K10" i="46"/>
  <c r="M10" i="46"/>
  <c r="N10" i="46"/>
  <c r="O10" i="46"/>
  <c r="P10" i="46"/>
  <c r="Q10" i="46"/>
  <c r="G18" i="46"/>
  <c r="H18" i="46"/>
  <c r="I18" i="46"/>
  <c r="J18" i="46"/>
  <c r="K18" i="46"/>
  <c r="M18" i="46"/>
  <c r="N18" i="46"/>
  <c r="O18" i="46"/>
  <c r="P18" i="46"/>
  <c r="Q18" i="46"/>
  <c r="G19" i="46"/>
  <c r="H19" i="46"/>
  <c r="I19" i="46"/>
  <c r="J19" i="46"/>
  <c r="K19" i="46"/>
  <c r="M19" i="46"/>
  <c r="N19" i="46"/>
  <c r="O19" i="46"/>
  <c r="P19" i="46"/>
  <c r="Q19" i="46"/>
  <c r="G9" i="46"/>
  <c r="H9" i="46"/>
  <c r="I9" i="46"/>
  <c r="J9" i="46"/>
  <c r="K9" i="46"/>
  <c r="M9" i="46"/>
  <c r="N9" i="46"/>
  <c r="O9" i="46"/>
  <c r="P9" i="46"/>
  <c r="Q9" i="46"/>
  <c r="G7" i="46"/>
  <c r="H7" i="46"/>
  <c r="I7" i="46"/>
  <c r="J7" i="46"/>
  <c r="K7" i="46"/>
  <c r="M7" i="46"/>
  <c r="N7" i="46"/>
  <c r="O7" i="46"/>
  <c r="P7" i="46"/>
  <c r="Q7" i="46"/>
  <c r="G8" i="46"/>
  <c r="H8" i="46"/>
  <c r="I8" i="46"/>
  <c r="J8" i="46"/>
  <c r="K8" i="46"/>
  <c r="M8" i="46"/>
  <c r="N8" i="46"/>
  <c r="O8" i="46"/>
  <c r="P8" i="46"/>
  <c r="Q8" i="46"/>
  <c r="G198" i="46"/>
  <c r="H198" i="46"/>
  <c r="I198" i="46"/>
  <c r="J198" i="46"/>
  <c r="K198" i="46"/>
  <c r="M198" i="46"/>
  <c r="N198" i="46"/>
  <c r="O198" i="46"/>
  <c r="P198" i="46"/>
  <c r="Q198" i="46"/>
  <c r="R198" i="46"/>
  <c r="G199" i="46"/>
  <c r="H199" i="46"/>
  <c r="I199" i="46"/>
  <c r="J199" i="46"/>
  <c r="K199" i="46"/>
  <c r="M199" i="46"/>
  <c r="N199" i="46"/>
  <c r="O199" i="46"/>
  <c r="P199" i="46"/>
  <c r="Q199" i="46"/>
  <c r="G200" i="46"/>
  <c r="H200" i="46"/>
  <c r="I200" i="46"/>
  <c r="J200" i="46"/>
  <c r="K200" i="46"/>
  <c r="M200" i="46"/>
  <c r="N200" i="46"/>
  <c r="O200" i="46"/>
  <c r="P200" i="46"/>
  <c r="Q200" i="46"/>
  <c r="G201" i="46"/>
  <c r="H201" i="46"/>
  <c r="I201" i="46"/>
  <c r="J201" i="46"/>
  <c r="K201" i="46"/>
  <c r="M201" i="46"/>
  <c r="N201" i="46"/>
  <c r="O201" i="46"/>
  <c r="P201" i="46"/>
  <c r="Q201" i="46"/>
  <c r="G202" i="46"/>
  <c r="H202" i="46"/>
  <c r="I202" i="46"/>
  <c r="J202" i="46"/>
  <c r="K202" i="46"/>
  <c r="M202" i="46"/>
  <c r="N202" i="46"/>
  <c r="O202" i="46"/>
  <c r="P202" i="46"/>
  <c r="Q202" i="46"/>
  <c r="G203" i="46"/>
  <c r="H203" i="46"/>
  <c r="I203" i="46"/>
  <c r="J203" i="46"/>
  <c r="K203" i="46"/>
  <c r="M203" i="46"/>
  <c r="N203" i="46"/>
  <c r="O203" i="46"/>
  <c r="P203" i="46"/>
  <c r="Q203" i="46"/>
  <c r="G204" i="46"/>
  <c r="H204" i="46"/>
  <c r="I204" i="46"/>
  <c r="J204" i="46"/>
  <c r="K204" i="46"/>
  <c r="M204" i="46"/>
  <c r="N204" i="46"/>
  <c r="O204" i="46"/>
  <c r="P204" i="46"/>
  <c r="Q204" i="46"/>
  <c r="G113" i="46"/>
  <c r="H113" i="46"/>
  <c r="I113" i="46"/>
  <c r="J113" i="46"/>
  <c r="K113" i="46"/>
  <c r="M113" i="46"/>
  <c r="N113" i="46"/>
  <c r="O113" i="46"/>
  <c r="P113" i="46"/>
  <c r="Q113" i="46"/>
  <c r="G114" i="46"/>
  <c r="H114" i="46"/>
  <c r="I114" i="46"/>
  <c r="J114" i="46"/>
  <c r="K114" i="46"/>
  <c r="M114" i="46"/>
  <c r="N114" i="46"/>
  <c r="O114" i="46"/>
  <c r="P114" i="46"/>
  <c r="Q114" i="46"/>
  <c r="G115" i="46"/>
  <c r="H115" i="46"/>
  <c r="I115" i="46"/>
  <c r="J115" i="46"/>
  <c r="K115" i="46"/>
  <c r="M115" i="46"/>
  <c r="N115" i="46"/>
  <c r="O115" i="46"/>
  <c r="P115" i="46"/>
  <c r="Q115" i="46"/>
  <c r="G151" i="46"/>
  <c r="H151" i="46"/>
  <c r="I151" i="46"/>
  <c r="J151" i="46"/>
  <c r="K151" i="46"/>
  <c r="M151" i="46"/>
  <c r="N151" i="46"/>
  <c r="O151" i="46"/>
  <c r="P151" i="46"/>
  <c r="Q151" i="46"/>
  <c r="G116" i="46"/>
  <c r="H116" i="46"/>
  <c r="I116" i="46"/>
  <c r="J116" i="46"/>
  <c r="K116" i="46"/>
  <c r="M116" i="46"/>
  <c r="N116" i="46"/>
  <c r="O116" i="46"/>
  <c r="P116" i="46"/>
  <c r="Q116" i="46"/>
  <c r="G117" i="46"/>
  <c r="H117" i="46"/>
  <c r="I117" i="46"/>
  <c r="J117" i="46"/>
  <c r="K117" i="46"/>
  <c r="M117" i="46"/>
  <c r="N117" i="46"/>
  <c r="O117" i="46"/>
  <c r="P117" i="46"/>
  <c r="Q117" i="46"/>
  <c r="G118" i="46"/>
  <c r="H118" i="46"/>
  <c r="I118" i="46"/>
  <c r="J118" i="46"/>
  <c r="K118" i="46"/>
  <c r="M118" i="46"/>
  <c r="N118" i="46"/>
  <c r="O118" i="46"/>
  <c r="P118" i="46"/>
  <c r="Q118" i="46"/>
  <c r="G119" i="46"/>
  <c r="H119" i="46"/>
  <c r="I119" i="46"/>
  <c r="J119" i="46"/>
  <c r="K119" i="46"/>
  <c r="M119" i="46"/>
  <c r="N119" i="46"/>
  <c r="O119" i="46"/>
  <c r="P119" i="46"/>
  <c r="Q119" i="46"/>
  <c r="G120" i="46"/>
  <c r="H120" i="46"/>
  <c r="I120" i="46"/>
  <c r="J120" i="46"/>
  <c r="K120" i="46"/>
  <c r="M120" i="46"/>
  <c r="N120" i="46"/>
  <c r="O120" i="46"/>
  <c r="P120" i="46"/>
  <c r="Q120" i="46"/>
  <c r="G6" i="46"/>
  <c r="H6" i="46"/>
  <c r="I6" i="46"/>
  <c r="J6" i="46"/>
  <c r="K6" i="46"/>
  <c r="M6" i="46"/>
  <c r="N6" i="46"/>
  <c r="O6" i="46"/>
  <c r="P6" i="46"/>
  <c r="Q6" i="46"/>
  <c r="G121" i="46"/>
  <c r="H121" i="46"/>
  <c r="I121" i="46"/>
  <c r="J121" i="46"/>
  <c r="K121" i="46"/>
  <c r="M121" i="46"/>
  <c r="N121" i="46"/>
  <c r="O121" i="46"/>
  <c r="P121" i="46"/>
  <c r="Q121" i="46"/>
  <c r="G122" i="46"/>
  <c r="H122" i="46"/>
  <c r="I122" i="46"/>
  <c r="J122" i="46"/>
  <c r="K122" i="46"/>
  <c r="M122" i="46"/>
  <c r="N122" i="46"/>
  <c r="O122" i="46"/>
  <c r="P122" i="46"/>
  <c r="Q122" i="46"/>
  <c r="G123" i="46"/>
  <c r="H123" i="46"/>
  <c r="I123" i="46"/>
  <c r="J123" i="46"/>
  <c r="K123" i="46"/>
  <c r="L123" i="46"/>
  <c r="M123" i="46"/>
  <c r="N123" i="46"/>
  <c r="O123" i="46"/>
  <c r="P123" i="46"/>
  <c r="Q123" i="46"/>
  <c r="G124" i="46"/>
  <c r="H124" i="46"/>
  <c r="I124" i="46"/>
  <c r="J124" i="46"/>
  <c r="K124" i="46"/>
  <c r="M124" i="46"/>
  <c r="N124" i="46"/>
  <c r="O124" i="46"/>
  <c r="P124" i="46"/>
  <c r="Q124" i="46"/>
  <c r="R124" i="46"/>
  <c r="G125" i="46"/>
  <c r="H125" i="46"/>
  <c r="I125" i="46"/>
  <c r="J125" i="46"/>
  <c r="K125" i="46"/>
  <c r="M125" i="46"/>
  <c r="N125" i="46"/>
  <c r="O125" i="46"/>
  <c r="P125" i="46"/>
  <c r="Q125" i="46"/>
  <c r="G126" i="46"/>
  <c r="H126" i="46"/>
  <c r="I126" i="46"/>
  <c r="J126" i="46"/>
  <c r="K126" i="46"/>
  <c r="M126" i="46"/>
  <c r="N126" i="46"/>
  <c r="O126" i="46"/>
  <c r="P126" i="46"/>
  <c r="Q126" i="46"/>
  <c r="G127" i="46"/>
  <c r="H127" i="46"/>
  <c r="I127" i="46"/>
  <c r="J127" i="46"/>
  <c r="K127" i="46"/>
  <c r="M127" i="46"/>
  <c r="N127" i="46"/>
  <c r="O127" i="46"/>
  <c r="P127" i="46"/>
  <c r="Q127" i="46"/>
  <c r="R127" i="46"/>
  <c r="G128" i="46"/>
  <c r="H128" i="46"/>
  <c r="I128" i="46"/>
  <c r="J128" i="46"/>
  <c r="K128" i="46"/>
  <c r="M128" i="46"/>
  <c r="N128" i="46"/>
  <c r="O128" i="46"/>
  <c r="P128" i="46"/>
  <c r="Q128" i="46"/>
  <c r="G129" i="46"/>
  <c r="H129" i="46"/>
  <c r="I129" i="46"/>
  <c r="J129" i="46"/>
  <c r="K129" i="46"/>
  <c r="M129" i="46"/>
  <c r="N129" i="46"/>
  <c r="O129" i="46"/>
  <c r="P129" i="46"/>
  <c r="Q129" i="46"/>
  <c r="G130" i="46"/>
  <c r="H130" i="46"/>
  <c r="I130" i="46"/>
  <c r="J130" i="46"/>
  <c r="K130" i="46"/>
  <c r="M130" i="46"/>
  <c r="N130" i="46"/>
  <c r="O130" i="46"/>
  <c r="P130" i="46"/>
  <c r="Q130" i="46"/>
  <c r="G131" i="46"/>
  <c r="H131" i="46"/>
  <c r="I131" i="46"/>
  <c r="J131" i="46"/>
  <c r="K131" i="46"/>
  <c r="M131" i="46"/>
  <c r="N131" i="46"/>
  <c r="O131" i="46"/>
  <c r="P131" i="46"/>
  <c r="Q131" i="46"/>
  <c r="G132" i="46"/>
  <c r="H132" i="46"/>
  <c r="I132" i="46"/>
  <c r="J132" i="46"/>
  <c r="K132" i="46"/>
  <c r="M132" i="46"/>
  <c r="N132" i="46"/>
  <c r="O132" i="46"/>
  <c r="P132" i="46"/>
  <c r="Q132" i="46"/>
  <c r="G133" i="46"/>
  <c r="H133" i="46"/>
  <c r="I133" i="46"/>
  <c r="J133" i="46"/>
  <c r="K133" i="46"/>
  <c r="M133" i="46"/>
  <c r="N133" i="46"/>
  <c r="O133" i="46"/>
  <c r="P133" i="46"/>
  <c r="Q133" i="46"/>
  <c r="G152" i="46"/>
  <c r="H152" i="46"/>
  <c r="I152" i="46"/>
  <c r="J152" i="46"/>
  <c r="K152" i="46"/>
  <c r="M152" i="46"/>
  <c r="N152" i="46"/>
  <c r="O152" i="46"/>
  <c r="P152" i="46"/>
  <c r="Q152" i="46"/>
  <c r="R152" i="46"/>
  <c r="G134" i="46"/>
  <c r="H134" i="46"/>
  <c r="I134" i="46"/>
  <c r="J134" i="46"/>
  <c r="K134" i="46"/>
  <c r="M134" i="46"/>
  <c r="N134" i="46"/>
  <c r="O134" i="46"/>
  <c r="P134" i="46"/>
  <c r="Q134" i="46"/>
  <c r="G135" i="46"/>
  <c r="H135" i="46"/>
  <c r="I135" i="46"/>
  <c r="J135" i="46"/>
  <c r="K135" i="46"/>
  <c r="M135" i="46"/>
  <c r="N135" i="46"/>
  <c r="O135" i="46"/>
  <c r="P135" i="46"/>
  <c r="Q135" i="46"/>
  <c r="G136" i="46"/>
  <c r="H136" i="46"/>
  <c r="I136" i="46"/>
  <c r="J136" i="46"/>
  <c r="K136" i="46"/>
  <c r="M136" i="46"/>
  <c r="N136" i="46"/>
  <c r="O136" i="46"/>
  <c r="P136" i="46"/>
  <c r="Q136" i="46"/>
  <c r="G137" i="46"/>
  <c r="H137" i="46"/>
  <c r="I137" i="46"/>
  <c r="J137" i="46"/>
  <c r="K137" i="46"/>
  <c r="L137" i="46"/>
  <c r="M137" i="46"/>
  <c r="N137" i="46"/>
  <c r="O137" i="46"/>
  <c r="P137" i="46"/>
  <c r="Q137" i="46"/>
  <c r="R137" i="46"/>
  <c r="G138" i="46"/>
  <c r="H138" i="46"/>
  <c r="I138" i="46"/>
  <c r="J138" i="46"/>
  <c r="K138" i="46"/>
  <c r="M138" i="46"/>
  <c r="N138" i="46"/>
  <c r="O138" i="46"/>
  <c r="P138" i="46"/>
  <c r="Q138" i="46"/>
  <c r="G139" i="46"/>
  <c r="H139" i="46"/>
  <c r="I139" i="46"/>
  <c r="J139" i="46"/>
  <c r="K139" i="46"/>
  <c r="M139" i="46"/>
  <c r="N139" i="46"/>
  <c r="O139" i="46"/>
  <c r="P139" i="46"/>
  <c r="Q139" i="46"/>
  <c r="G11" i="46"/>
  <c r="H11" i="46"/>
  <c r="I11" i="46"/>
  <c r="J11" i="46"/>
  <c r="K11" i="46"/>
  <c r="M11" i="46"/>
  <c r="N11" i="46"/>
  <c r="O11" i="46"/>
  <c r="P11" i="46"/>
  <c r="Q11" i="46"/>
  <c r="G140" i="46"/>
  <c r="H140" i="46"/>
  <c r="I140" i="46"/>
  <c r="J140" i="46"/>
  <c r="K140" i="46"/>
  <c r="M140" i="46"/>
  <c r="N140" i="46"/>
  <c r="O140" i="46"/>
  <c r="P140" i="46"/>
  <c r="Q140" i="46"/>
  <c r="G141" i="46"/>
  <c r="H141" i="46"/>
  <c r="I141" i="46"/>
  <c r="J141" i="46"/>
  <c r="K141" i="46"/>
  <c r="M141" i="46"/>
  <c r="N141" i="46"/>
  <c r="O141" i="46"/>
  <c r="P141" i="46"/>
  <c r="Q141" i="46"/>
  <c r="G142" i="46"/>
  <c r="H142" i="46"/>
  <c r="I142" i="46"/>
  <c r="J142" i="46"/>
  <c r="K142" i="46"/>
  <c r="M142" i="46"/>
  <c r="N142" i="46"/>
  <c r="O142" i="46"/>
  <c r="P142" i="46"/>
  <c r="Q142" i="46"/>
  <c r="R142" i="46"/>
  <c r="G143" i="46"/>
  <c r="H143" i="46"/>
  <c r="I143" i="46"/>
  <c r="J143" i="46"/>
  <c r="K143" i="46"/>
  <c r="M143" i="46"/>
  <c r="N143" i="46"/>
  <c r="O143" i="46"/>
  <c r="P143" i="46"/>
  <c r="Q143" i="46"/>
  <c r="R143" i="46"/>
  <c r="G144" i="46"/>
  <c r="H144" i="46"/>
  <c r="I144" i="46"/>
  <c r="J144" i="46"/>
  <c r="K144" i="46"/>
  <c r="M144" i="46"/>
  <c r="N144" i="46"/>
  <c r="O144" i="46"/>
  <c r="P144" i="46"/>
  <c r="Q144" i="46"/>
  <c r="G145" i="46"/>
  <c r="H145" i="46"/>
  <c r="I145" i="46"/>
  <c r="J145" i="46"/>
  <c r="K145" i="46"/>
  <c r="M145" i="46"/>
  <c r="N145" i="46"/>
  <c r="O145" i="46"/>
  <c r="P145" i="46"/>
  <c r="Q145" i="46"/>
  <c r="G146" i="46"/>
  <c r="H146" i="46"/>
  <c r="I146" i="46"/>
  <c r="J146" i="46"/>
  <c r="K146" i="46"/>
  <c r="M146" i="46"/>
  <c r="N146" i="46"/>
  <c r="O146" i="46"/>
  <c r="P146" i="46"/>
  <c r="Q146" i="46"/>
  <c r="G147" i="46"/>
  <c r="H147" i="46"/>
  <c r="I147" i="46"/>
  <c r="J147" i="46"/>
  <c r="K147" i="46"/>
  <c r="M147" i="46"/>
  <c r="N147" i="46"/>
  <c r="O147" i="46"/>
  <c r="P147" i="46"/>
  <c r="Q147" i="46"/>
  <c r="R147" i="46"/>
  <c r="G148" i="46"/>
  <c r="H148" i="46"/>
  <c r="I148" i="46"/>
  <c r="J148" i="46"/>
  <c r="K148" i="46"/>
  <c r="M148" i="46"/>
  <c r="N148" i="46"/>
  <c r="O148" i="46"/>
  <c r="P148" i="46"/>
  <c r="Q148" i="46"/>
  <c r="G149" i="46"/>
  <c r="H149" i="46"/>
  <c r="I149" i="46"/>
  <c r="J149" i="46"/>
  <c r="K149" i="46"/>
  <c r="M149" i="46"/>
  <c r="N149" i="46"/>
  <c r="O149" i="46"/>
  <c r="P149" i="46"/>
  <c r="Q149" i="46"/>
  <c r="G150" i="46"/>
  <c r="H150" i="46"/>
  <c r="I150" i="46"/>
  <c r="J150" i="46"/>
  <c r="K150" i="46"/>
  <c r="M150" i="46"/>
  <c r="N150" i="46"/>
  <c r="O150" i="46"/>
  <c r="P150" i="46"/>
  <c r="Q150" i="46"/>
  <c r="G101" i="46"/>
  <c r="H101" i="46"/>
  <c r="I101" i="46"/>
  <c r="J101" i="46"/>
  <c r="K101" i="46"/>
  <c r="M101" i="46"/>
  <c r="N101" i="46"/>
  <c r="O101" i="46"/>
  <c r="P101" i="46"/>
  <c r="Q101" i="46"/>
  <c r="G153" i="46"/>
  <c r="H153" i="46"/>
  <c r="I153" i="46"/>
  <c r="J153" i="46"/>
  <c r="K153" i="46"/>
  <c r="M153" i="46"/>
  <c r="N153" i="46"/>
  <c r="O153" i="46"/>
  <c r="P153" i="46"/>
  <c r="Q153" i="46"/>
  <c r="R153" i="46"/>
  <c r="G25" i="46"/>
  <c r="H25" i="46"/>
  <c r="I25" i="46"/>
  <c r="J25" i="46"/>
  <c r="K25" i="46"/>
  <c r="M25" i="46"/>
  <c r="N25" i="46"/>
  <c r="O25" i="46"/>
  <c r="P25" i="46"/>
  <c r="Q25" i="46"/>
  <c r="G24" i="46"/>
  <c r="H24" i="46"/>
  <c r="I24" i="46"/>
  <c r="J24" i="46"/>
  <c r="K24" i="46"/>
  <c r="M24" i="46"/>
  <c r="N24" i="46"/>
  <c r="O24" i="46"/>
  <c r="P24" i="46"/>
  <c r="Q24" i="46"/>
  <c r="G22" i="46"/>
  <c r="H22" i="46"/>
  <c r="I22" i="46"/>
  <c r="J22" i="46"/>
  <c r="K22" i="46"/>
  <c r="M22" i="46"/>
  <c r="N22" i="46"/>
  <c r="O22" i="46"/>
  <c r="P22" i="46"/>
  <c r="Q22" i="46"/>
  <c r="G104" i="46"/>
  <c r="H104" i="46"/>
  <c r="I104" i="46"/>
  <c r="J104" i="46"/>
  <c r="K104" i="46"/>
  <c r="M104" i="46"/>
  <c r="N104" i="46"/>
  <c r="O104" i="46"/>
  <c r="P104" i="46"/>
  <c r="Q104" i="46"/>
  <c r="G105" i="46"/>
  <c r="H105" i="46"/>
  <c r="I105" i="46"/>
  <c r="J105" i="46"/>
  <c r="K105" i="46"/>
  <c r="M105" i="46"/>
  <c r="N105" i="46"/>
  <c r="O105" i="46"/>
  <c r="P105" i="46"/>
  <c r="Q105" i="46"/>
  <c r="G12" i="46"/>
  <c r="H12" i="46"/>
  <c r="I12" i="46"/>
  <c r="J12" i="46"/>
  <c r="K12" i="46"/>
  <c r="M12" i="46"/>
  <c r="N12" i="46"/>
  <c r="O12" i="46"/>
  <c r="P12" i="46"/>
  <c r="Q12" i="46"/>
  <c r="G108" i="46"/>
  <c r="H108" i="46"/>
  <c r="I108" i="46"/>
  <c r="J108" i="46"/>
  <c r="K108" i="46"/>
  <c r="M108" i="46"/>
  <c r="N108" i="46"/>
  <c r="O108" i="46"/>
  <c r="P108" i="46"/>
  <c r="Q108" i="46"/>
  <c r="G89" i="46"/>
  <c r="H89" i="46"/>
  <c r="I89" i="46"/>
  <c r="J89" i="46"/>
  <c r="K89" i="46"/>
  <c r="M89" i="46"/>
  <c r="N89" i="46"/>
  <c r="O89" i="46"/>
  <c r="P89" i="46"/>
  <c r="Q89" i="46"/>
  <c r="G23" i="46"/>
  <c r="H23" i="46"/>
  <c r="I23" i="46"/>
  <c r="J23" i="46"/>
  <c r="K23" i="46"/>
  <c r="M23" i="46"/>
  <c r="N23" i="46"/>
  <c r="O23" i="46"/>
  <c r="P23" i="46"/>
  <c r="Q23" i="46"/>
  <c r="G21" i="46"/>
  <c r="H21" i="46"/>
  <c r="I21" i="46"/>
  <c r="J21" i="46"/>
  <c r="K21" i="46"/>
  <c r="M21" i="46"/>
  <c r="N21" i="46"/>
  <c r="O21" i="46"/>
  <c r="P21" i="46"/>
  <c r="Q21" i="46"/>
  <c r="R21" i="46"/>
  <c r="G20" i="46"/>
  <c r="H20" i="46"/>
  <c r="I20" i="46"/>
  <c r="J20" i="46"/>
  <c r="K20" i="46"/>
  <c r="M20" i="46"/>
  <c r="N20" i="46"/>
  <c r="O20" i="46"/>
  <c r="P20" i="46"/>
  <c r="Q20" i="46"/>
  <c r="R20" i="46"/>
  <c r="G107" i="46"/>
  <c r="H107" i="46"/>
  <c r="I107" i="46"/>
  <c r="J107" i="46"/>
  <c r="K107" i="46"/>
  <c r="M107" i="46"/>
  <c r="N107" i="46"/>
  <c r="O107" i="46"/>
  <c r="P107" i="46"/>
  <c r="Q107" i="46"/>
  <c r="G111" i="46"/>
  <c r="H111" i="46"/>
  <c r="I111" i="46"/>
  <c r="J111" i="46"/>
  <c r="K111" i="46"/>
  <c r="M111" i="46"/>
  <c r="N111" i="46"/>
  <c r="O111" i="46"/>
  <c r="P111" i="46"/>
  <c r="Q111" i="46"/>
  <c r="G110" i="46"/>
  <c r="H110" i="46"/>
  <c r="I110" i="46"/>
  <c r="J110" i="46"/>
  <c r="K110" i="46"/>
  <c r="M110" i="46"/>
  <c r="N110" i="46"/>
  <c r="O110" i="46"/>
  <c r="P110" i="46"/>
  <c r="Q110" i="46"/>
  <c r="G106" i="46"/>
  <c r="H106" i="46"/>
  <c r="I106" i="46"/>
  <c r="J106" i="46"/>
  <c r="K106" i="46"/>
  <c r="M106" i="46"/>
  <c r="N106" i="46"/>
  <c r="O106" i="46"/>
  <c r="P106" i="46"/>
  <c r="Q106" i="46"/>
  <c r="R106" i="46"/>
  <c r="G109" i="46"/>
  <c r="H109" i="46"/>
  <c r="I109" i="46"/>
  <c r="J109" i="46"/>
  <c r="K109" i="46"/>
  <c r="M109" i="46"/>
  <c r="N109" i="46"/>
  <c r="O109" i="46"/>
  <c r="P109" i="46"/>
  <c r="Q109" i="46"/>
  <c r="G85" i="46"/>
  <c r="H85" i="46"/>
  <c r="I85" i="46"/>
  <c r="J85" i="46"/>
  <c r="K85" i="46"/>
  <c r="M85" i="46"/>
  <c r="N85" i="46"/>
  <c r="O85" i="46"/>
  <c r="P85" i="46"/>
  <c r="Q85" i="46"/>
  <c r="G26" i="46"/>
  <c r="H26" i="46"/>
  <c r="I26" i="46"/>
  <c r="J26" i="46"/>
  <c r="K26" i="46"/>
  <c r="M26" i="46"/>
  <c r="N26" i="46"/>
  <c r="O26" i="46"/>
  <c r="P26" i="46"/>
  <c r="Q26" i="46"/>
  <c r="G98" i="46"/>
  <c r="H98" i="46"/>
  <c r="I98" i="46"/>
  <c r="J98" i="46"/>
  <c r="K98" i="46"/>
  <c r="M98" i="46"/>
  <c r="N98" i="46"/>
  <c r="O98" i="46"/>
  <c r="P98" i="46"/>
  <c r="Q98" i="46"/>
  <c r="G154" i="46"/>
  <c r="H154" i="46"/>
  <c r="I154" i="46"/>
  <c r="J154" i="46"/>
  <c r="K154" i="46"/>
  <c r="L154" i="46"/>
  <c r="M154" i="46"/>
  <c r="N154" i="46"/>
  <c r="O154" i="46"/>
  <c r="P154" i="46"/>
  <c r="Q154" i="46"/>
  <c r="G87" i="46"/>
  <c r="H87" i="46"/>
  <c r="I87" i="46"/>
  <c r="J87" i="46"/>
  <c r="K87" i="46"/>
  <c r="M87" i="46"/>
  <c r="N87" i="46"/>
  <c r="O87" i="46"/>
  <c r="P87" i="46"/>
  <c r="Q87" i="46"/>
  <c r="G15" i="46"/>
  <c r="H15" i="46"/>
  <c r="I15" i="46"/>
  <c r="J15" i="46"/>
  <c r="K15" i="46"/>
  <c r="M15" i="46"/>
  <c r="N15" i="46"/>
  <c r="O15" i="46"/>
  <c r="P15" i="46"/>
  <c r="Q15" i="46"/>
  <c r="G103" i="46"/>
  <c r="H103" i="46"/>
  <c r="I103" i="46"/>
  <c r="J103" i="46"/>
  <c r="K103" i="46"/>
  <c r="M103" i="46"/>
  <c r="N103" i="46"/>
  <c r="O103" i="46"/>
  <c r="P103" i="46"/>
  <c r="Q103" i="46"/>
  <c r="G99" i="46"/>
  <c r="H99" i="46"/>
  <c r="I99" i="46"/>
  <c r="J99" i="46"/>
  <c r="K99" i="46"/>
  <c r="M99" i="46"/>
  <c r="N99" i="46"/>
  <c r="O99" i="46"/>
  <c r="P99" i="46"/>
  <c r="Q99" i="46"/>
  <c r="G100" i="46"/>
  <c r="H100" i="46"/>
  <c r="I100" i="46"/>
  <c r="J100" i="46"/>
  <c r="K100" i="46"/>
  <c r="M100" i="46"/>
  <c r="N100" i="46"/>
  <c r="O100" i="46"/>
  <c r="P100" i="46"/>
  <c r="Q100" i="46"/>
  <c r="G102" i="46"/>
  <c r="H102" i="46"/>
  <c r="I102" i="46"/>
  <c r="J102" i="46"/>
  <c r="K102" i="46"/>
  <c r="M102" i="46"/>
  <c r="N102" i="46"/>
  <c r="O102" i="46"/>
  <c r="P102" i="46"/>
  <c r="Q102" i="46"/>
  <c r="G97" i="46"/>
  <c r="H97" i="46"/>
  <c r="I97" i="46"/>
  <c r="J97" i="46"/>
  <c r="K97" i="46"/>
  <c r="M97" i="46"/>
  <c r="N97" i="46"/>
  <c r="O97" i="46"/>
  <c r="P97" i="46"/>
  <c r="Q97" i="46"/>
  <c r="G93" i="46"/>
  <c r="H93" i="46"/>
  <c r="I93" i="46"/>
  <c r="J93" i="46"/>
  <c r="K93" i="46"/>
  <c r="M93" i="46"/>
  <c r="N93" i="46"/>
  <c r="O93" i="46"/>
  <c r="P93" i="46"/>
  <c r="Q93" i="46"/>
  <c r="G86" i="46"/>
  <c r="H86" i="46"/>
  <c r="I86" i="46"/>
  <c r="J86" i="46"/>
  <c r="K86" i="46"/>
  <c r="M86" i="46"/>
  <c r="N86" i="46"/>
  <c r="O86" i="46"/>
  <c r="P86" i="46"/>
  <c r="Q86" i="46"/>
  <c r="G88" i="46"/>
  <c r="H88" i="46"/>
  <c r="I88" i="46"/>
  <c r="J88" i="46"/>
  <c r="K88" i="46"/>
  <c r="L88" i="46"/>
  <c r="M88" i="46"/>
  <c r="N88" i="46"/>
  <c r="O88" i="46"/>
  <c r="P88" i="46"/>
  <c r="Q88" i="46"/>
  <c r="G91" i="46"/>
  <c r="H91" i="46"/>
  <c r="I91" i="46"/>
  <c r="J91" i="46"/>
  <c r="K91" i="46"/>
  <c r="M91" i="46"/>
  <c r="N91" i="46"/>
  <c r="O91" i="46"/>
  <c r="P91" i="46"/>
  <c r="Q91" i="46"/>
  <c r="G92" i="46"/>
  <c r="H92" i="46"/>
  <c r="I92" i="46"/>
  <c r="J92" i="46"/>
  <c r="K92" i="46"/>
  <c r="M92" i="46"/>
  <c r="N92" i="46"/>
  <c r="O92" i="46"/>
  <c r="P92" i="46"/>
  <c r="Q92" i="46"/>
  <c r="G95" i="46"/>
  <c r="H95" i="46"/>
  <c r="I95" i="46"/>
  <c r="J95" i="46"/>
  <c r="K95" i="46"/>
  <c r="M95" i="46"/>
  <c r="N95" i="46"/>
  <c r="O95" i="46"/>
  <c r="P95" i="46"/>
  <c r="Q95" i="46"/>
  <c r="G96" i="46"/>
  <c r="H96" i="46"/>
  <c r="I96" i="46"/>
  <c r="J96" i="46"/>
  <c r="K96" i="46"/>
  <c r="L96" i="46"/>
  <c r="M96" i="46"/>
  <c r="N96" i="46"/>
  <c r="O96" i="46"/>
  <c r="P96" i="46"/>
  <c r="Q96" i="46"/>
  <c r="G94" i="46"/>
  <c r="H94" i="46"/>
  <c r="I94" i="46"/>
  <c r="J94" i="46"/>
  <c r="K94" i="46"/>
  <c r="M94" i="46"/>
  <c r="N94" i="46"/>
  <c r="O94" i="46"/>
  <c r="P94" i="46"/>
  <c r="Q94" i="46"/>
  <c r="G90" i="46"/>
  <c r="H90" i="46"/>
  <c r="I90" i="46"/>
  <c r="J90" i="46"/>
  <c r="K90" i="46"/>
  <c r="M90" i="46"/>
  <c r="N90" i="46"/>
  <c r="O90" i="46"/>
  <c r="P90" i="46"/>
  <c r="Q90" i="46"/>
  <c r="G84" i="46"/>
  <c r="H84" i="46"/>
  <c r="I84" i="46"/>
  <c r="J84" i="46"/>
  <c r="K84" i="46"/>
  <c r="M84" i="46"/>
  <c r="N84" i="46"/>
  <c r="O84" i="46"/>
  <c r="P84" i="46"/>
  <c r="Q84" i="46"/>
  <c r="G83" i="46"/>
  <c r="H83" i="46"/>
  <c r="I83" i="46"/>
  <c r="J83" i="46"/>
  <c r="K83" i="46"/>
  <c r="L83" i="46"/>
  <c r="M83" i="46"/>
  <c r="N83" i="46"/>
  <c r="O83" i="46"/>
  <c r="P83" i="46"/>
  <c r="Q83" i="46"/>
  <c r="G27" i="46"/>
  <c r="H27" i="46"/>
  <c r="I27" i="46"/>
  <c r="J27" i="46"/>
  <c r="K27" i="46"/>
  <c r="M27" i="46"/>
  <c r="N27" i="46"/>
  <c r="O27" i="46"/>
  <c r="P27" i="46"/>
  <c r="Q27" i="46"/>
  <c r="R27" i="46"/>
  <c r="G28" i="46"/>
  <c r="H28" i="46"/>
  <c r="I28" i="46"/>
  <c r="J28" i="46"/>
  <c r="K28" i="46"/>
  <c r="M28" i="46"/>
  <c r="N28" i="46"/>
  <c r="O28" i="46"/>
  <c r="P28" i="46"/>
  <c r="Q28" i="46"/>
  <c r="G29" i="46"/>
  <c r="H29" i="46"/>
  <c r="I29" i="46"/>
  <c r="J29" i="46"/>
  <c r="K29" i="46"/>
  <c r="M29" i="46"/>
  <c r="N29" i="46"/>
  <c r="O29" i="46"/>
  <c r="P29" i="46"/>
  <c r="Q29" i="46"/>
  <c r="G30" i="46"/>
  <c r="H30" i="46"/>
  <c r="I30" i="46"/>
  <c r="J30" i="46"/>
  <c r="K30" i="46"/>
  <c r="M30" i="46"/>
  <c r="N30" i="46"/>
  <c r="O30" i="46"/>
  <c r="P30" i="46"/>
  <c r="Q30" i="46"/>
  <c r="G155" i="46"/>
  <c r="H155" i="46"/>
  <c r="I155" i="46"/>
  <c r="J155" i="46"/>
  <c r="K155" i="46"/>
  <c r="M155" i="46"/>
  <c r="N155" i="46"/>
  <c r="O155" i="46"/>
  <c r="P155" i="46"/>
  <c r="Q155" i="46"/>
  <c r="G31" i="46"/>
  <c r="H31" i="46"/>
  <c r="I31" i="46"/>
  <c r="J31" i="46"/>
  <c r="K31" i="46"/>
  <c r="M31" i="46"/>
  <c r="N31" i="46"/>
  <c r="O31" i="46"/>
  <c r="P31" i="46"/>
  <c r="Q31" i="46"/>
  <c r="G32" i="46"/>
  <c r="H32" i="46"/>
  <c r="I32" i="46"/>
  <c r="J32" i="46"/>
  <c r="K32" i="46"/>
  <c r="M32" i="46"/>
  <c r="N32" i="46"/>
  <c r="O32" i="46"/>
  <c r="P32" i="46"/>
  <c r="Q32" i="46"/>
  <c r="G33" i="46"/>
  <c r="H33" i="46"/>
  <c r="I33" i="46"/>
  <c r="J33" i="46"/>
  <c r="K33" i="46"/>
  <c r="M33" i="46"/>
  <c r="N33" i="46"/>
  <c r="O33" i="46"/>
  <c r="P33" i="46"/>
  <c r="Q33" i="46"/>
  <c r="G34" i="46"/>
  <c r="H34" i="46"/>
  <c r="I34" i="46"/>
  <c r="J34" i="46"/>
  <c r="K34" i="46"/>
  <c r="M34" i="46"/>
  <c r="N34" i="46"/>
  <c r="O34" i="46"/>
  <c r="P34" i="46"/>
  <c r="Q34" i="46"/>
  <c r="R34" i="46"/>
  <c r="G35" i="46"/>
  <c r="H35" i="46"/>
  <c r="I35" i="46"/>
  <c r="J35" i="46"/>
  <c r="K35" i="46"/>
  <c r="M35" i="46"/>
  <c r="N35" i="46"/>
  <c r="O35" i="46"/>
  <c r="P35" i="46"/>
  <c r="Q35" i="46"/>
  <c r="G36" i="46"/>
  <c r="H36" i="46"/>
  <c r="I36" i="46"/>
  <c r="J36" i="46"/>
  <c r="K36" i="46"/>
  <c r="M36" i="46"/>
  <c r="N36" i="46"/>
  <c r="O36" i="46"/>
  <c r="P36" i="46"/>
  <c r="Q36" i="46"/>
  <c r="G37" i="46"/>
  <c r="H37" i="46"/>
  <c r="I37" i="46"/>
  <c r="J37" i="46"/>
  <c r="K37" i="46"/>
  <c r="M37" i="46"/>
  <c r="N37" i="46"/>
  <c r="O37" i="46"/>
  <c r="P37" i="46"/>
  <c r="Q37" i="46"/>
  <c r="G16" i="46"/>
  <c r="H16" i="46"/>
  <c r="I16" i="46"/>
  <c r="J16" i="46"/>
  <c r="K16" i="46"/>
  <c r="M16" i="46"/>
  <c r="N16" i="46"/>
  <c r="O16" i="46"/>
  <c r="P16" i="46"/>
  <c r="Q16" i="46"/>
  <c r="G38" i="46"/>
  <c r="H38" i="46"/>
  <c r="I38" i="46"/>
  <c r="J38" i="46"/>
  <c r="K38" i="46"/>
  <c r="M38" i="46"/>
  <c r="N38" i="46"/>
  <c r="O38" i="46"/>
  <c r="P38" i="46"/>
  <c r="Q38" i="46"/>
  <c r="G39" i="46"/>
  <c r="H39" i="46"/>
  <c r="I39" i="46"/>
  <c r="J39" i="46"/>
  <c r="K39" i="46"/>
  <c r="M39" i="46"/>
  <c r="N39" i="46"/>
  <c r="O39" i="46"/>
  <c r="P39" i="46"/>
  <c r="Q39" i="46"/>
  <c r="G40" i="46"/>
  <c r="H40" i="46"/>
  <c r="I40" i="46"/>
  <c r="J40" i="46"/>
  <c r="K40" i="46"/>
  <c r="M40" i="46"/>
  <c r="N40" i="46"/>
  <c r="O40" i="46"/>
  <c r="P40" i="46"/>
  <c r="Q40" i="46"/>
  <c r="G41" i="46"/>
  <c r="H41" i="46"/>
  <c r="I41" i="46"/>
  <c r="J41" i="46"/>
  <c r="K41" i="46"/>
  <c r="M41" i="46"/>
  <c r="N41" i="46"/>
  <c r="O41" i="46"/>
  <c r="P41" i="46"/>
  <c r="Q41" i="46"/>
  <c r="G42" i="46"/>
  <c r="H42" i="46"/>
  <c r="I42" i="46"/>
  <c r="J42" i="46"/>
  <c r="K42" i="46"/>
  <c r="L42" i="46"/>
  <c r="M42" i="46"/>
  <c r="N42" i="46"/>
  <c r="O42" i="46"/>
  <c r="P42" i="46"/>
  <c r="Q42" i="46"/>
  <c r="G43" i="46"/>
  <c r="H43" i="46"/>
  <c r="I43" i="46"/>
  <c r="J43" i="46"/>
  <c r="K43" i="46"/>
  <c r="M43" i="46"/>
  <c r="N43" i="46"/>
  <c r="O43" i="46"/>
  <c r="P43" i="46"/>
  <c r="Q43" i="46"/>
  <c r="G44" i="46"/>
  <c r="H44" i="46"/>
  <c r="I44" i="46"/>
  <c r="J44" i="46"/>
  <c r="K44" i="46"/>
  <c r="M44" i="46"/>
  <c r="N44" i="46"/>
  <c r="O44" i="46"/>
  <c r="P44" i="46"/>
  <c r="Q44" i="46"/>
  <c r="G45" i="46"/>
  <c r="H45" i="46"/>
  <c r="I45" i="46"/>
  <c r="J45" i="46"/>
  <c r="K45" i="46"/>
  <c r="M45" i="46"/>
  <c r="N45" i="46"/>
  <c r="O45" i="46"/>
  <c r="P45" i="46"/>
  <c r="Q45" i="46"/>
  <c r="R45" i="46"/>
  <c r="G46" i="46"/>
  <c r="H46" i="46"/>
  <c r="I46" i="46"/>
  <c r="J46" i="46"/>
  <c r="K46" i="46"/>
  <c r="M46" i="46"/>
  <c r="N46" i="46"/>
  <c r="O46" i="46"/>
  <c r="P46" i="46"/>
  <c r="Q46" i="46"/>
  <c r="R46" i="46"/>
  <c r="G156" i="46"/>
  <c r="H156" i="46"/>
  <c r="I156" i="46"/>
  <c r="J156" i="46"/>
  <c r="K156" i="46"/>
  <c r="M156" i="46"/>
  <c r="N156" i="46"/>
  <c r="O156" i="46"/>
  <c r="P156" i="46"/>
  <c r="Q156" i="46"/>
  <c r="G47" i="46"/>
  <c r="H47" i="46"/>
  <c r="I47" i="46"/>
  <c r="J47" i="46"/>
  <c r="K47" i="46"/>
  <c r="M47" i="46"/>
  <c r="N47" i="46"/>
  <c r="O47" i="46"/>
  <c r="P47" i="46"/>
  <c r="Q47" i="46"/>
  <c r="G48" i="46"/>
  <c r="H48" i="46"/>
  <c r="I48" i="46"/>
  <c r="J48" i="46"/>
  <c r="K48" i="46"/>
  <c r="M48" i="46"/>
  <c r="N48" i="46"/>
  <c r="O48" i="46"/>
  <c r="P48" i="46"/>
  <c r="Q48" i="46"/>
  <c r="G49" i="46"/>
  <c r="H49" i="46"/>
  <c r="I49" i="46"/>
  <c r="J49" i="46"/>
  <c r="K49" i="46"/>
  <c r="L49" i="46"/>
  <c r="M49" i="46"/>
  <c r="N49" i="46"/>
  <c r="O49" i="46"/>
  <c r="P49" i="46"/>
  <c r="Q49" i="46"/>
  <c r="G50" i="46"/>
  <c r="H50" i="46"/>
  <c r="I50" i="46"/>
  <c r="J50" i="46"/>
  <c r="K50" i="46"/>
  <c r="M50" i="46"/>
  <c r="N50" i="46"/>
  <c r="O50" i="46"/>
  <c r="P50" i="46"/>
  <c r="Q50" i="46"/>
  <c r="G51" i="46"/>
  <c r="H51" i="46"/>
  <c r="I51" i="46"/>
  <c r="J51" i="46"/>
  <c r="K51" i="46"/>
  <c r="M51" i="46"/>
  <c r="N51" i="46"/>
  <c r="O51" i="46"/>
  <c r="P51" i="46"/>
  <c r="Q51" i="46"/>
  <c r="G52" i="46"/>
  <c r="H52" i="46"/>
  <c r="I52" i="46"/>
  <c r="J52" i="46"/>
  <c r="K52" i="46"/>
  <c r="M52" i="46"/>
  <c r="N52" i="46"/>
  <c r="O52" i="46"/>
  <c r="P52" i="46"/>
  <c r="Q52" i="46"/>
  <c r="G53" i="46"/>
  <c r="H53" i="46"/>
  <c r="I53" i="46"/>
  <c r="J53" i="46"/>
  <c r="K53" i="46"/>
  <c r="M53" i="46"/>
  <c r="N53" i="46"/>
  <c r="O53" i="46"/>
  <c r="P53" i="46"/>
  <c r="Q53" i="46"/>
  <c r="G54" i="46"/>
  <c r="H54" i="46"/>
  <c r="I54" i="46"/>
  <c r="J54" i="46"/>
  <c r="K54" i="46"/>
  <c r="M54" i="46"/>
  <c r="N54" i="46"/>
  <c r="O54" i="46"/>
  <c r="P54" i="46"/>
  <c r="Q54" i="46"/>
  <c r="G55" i="46"/>
  <c r="H55" i="46"/>
  <c r="I55" i="46"/>
  <c r="J55" i="46"/>
  <c r="K55" i="46"/>
  <c r="L55" i="46"/>
  <c r="M55" i="46"/>
  <c r="N55" i="46"/>
  <c r="O55" i="46"/>
  <c r="P55" i="46"/>
  <c r="Q55" i="46"/>
  <c r="G56" i="46"/>
  <c r="H56" i="46"/>
  <c r="I56" i="46"/>
  <c r="J56" i="46"/>
  <c r="K56" i="46"/>
  <c r="M56" i="46"/>
  <c r="N56" i="46"/>
  <c r="O56" i="46"/>
  <c r="P56" i="46"/>
  <c r="Q56" i="46"/>
  <c r="R56" i="46"/>
  <c r="G57" i="46"/>
  <c r="H57" i="46"/>
  <c r="I57" i="46"/>
  <c r="J57" i="46"/>
  <c r="K57" i="46"/>
  <c r="M57" i="46"/>
  <c r="N57" i="46"/>
  <c r="O57" i="46"/>
  <c r="P57" i="46"/>
  <c r="Q57" i="46"/>
  <c r="G58" i="46"/>
  <c r="H58" i="46"/>
  <c r="I58" i="46"/>
  <c r="J58" i="46"/>
  <c r="K58" i="46"/>
  <c r="M58" i="46"/>
  <c r="N58" i="46"/>
  <c r="O58" i="46"/>
  <c r="P58" i="46"/>
  <c r="Q58" i="46"/>
  <c r="G59" i="46"/>
  <c r="H59" i="46"/>
  <c r="I59" i="46"/>
  <c r="J59" i="46"/>
  <c r="K59" i="46"/>
  <c r="M59" i="46"/>
  <c r="N59" i="46"/>
  <c r="O59" i="46"/>
  <c r="P59" i="46"/>
  <c r="Q59" i="46"/>
  <c r="G60" i="46"/>
  <c r="H60" i="46"/>
  <c r="I60" i="46"/>
  <c r="J60" i="46"/>
  <c r="K60" i="46"/>
  <c r="M60" i="46"/>
  <c r="N60" i="46"/>
  <c r="O60" i="46"/>
  <c r="P60" i="46"/>
  <c r="Q60" i="46"/>
  <c r="G61" i="46"/>
  <c r="H61" i="46"/>
  <c r="I61" i="46"/>
  <c r="J61" i="46"/>
  <c r="K61" i="46"/>
  <c r="M61" i="46"/>
  <c r="N61" i="46"/>
  <c r="O61" i="46"/>
  <c r="P61" i="46"/>
  <c r="Q61" i="46"/>
  <c r="R61" i="46"/>
  <c r="G62" i="46"/>
  <c r="H62" i="46"/>
  <c r="I62" i="46"/>
  <c r="J62" i="46"/>
  <c r="K62" i="46"/>
  <c r="M62" i="46"/>
  <c r="N62" i="46"/>
  <c r="O62" i="46"/>
  <c r="P62" i="46"/>
  <c r="Q62" i="46"/>
  <c r="G63" i="46"/>
  <c r="H63" i="46"/>
  <c r="I63" i="46"/>
  <c r="J63" i="46"/>
  <c r="K63" i="46"/>
  <c r="M63" i="46"/>
  <c r="N63" i="46"/>
  <c r="O63" i="46"/>
  <c r="P63" i="46"/>
  <c r="Q63" i="46"/>
  <c r="G64" i="46"/>
  <c r="H64" i="46"/>
  <c r="I64" i="46"/>
  <c r="J64" i="46"/>
  <c r="K64" i="46"/>
  <c r="M64" i="46"/>
  <c r="N64" i="46"/>
  <c r="O64" i="46"/>
  <c r="P64" i="46"/>
  <c r="Q64" i="46"/>
  <c r="G65" i="46"/>
  <c r="H65" i="46"/>
  <c r="I65" i="46"/>
  <c r="J65" i="46"/>
  <c r="K65" i="46"/>
  <c r="M65" i="46"/>
  <c r="N65" i="46"/>
  <c r="O65" i="46"/>
  <c r="P65" i="46"/>
  <c r="Q65" i="46"/>
  <c r="R65" i="46"/>
  <c r="G66" i="46"/>
  <c r="H66" i="46"/>
  <c r="I66" i="46"/>
  <c r="J66" i="46"/>
  <c r="K66" i="46"/>
  <c r="L66" i="46"/>
  <c r="M66" i="46"/>
  <c r="N66" i="46"/>
  <c r="O66" i="46"/>
  <c r="P66" i="46"/>
  <c r="Q66" i="46"/>
  <c r="G67" i="46"/>
  <c r="H67" i="46"/>
  <c r="I67" i="46"/>
  <c r="J67" i="46"/>
  <c r="K67" i="46"/>
  <c r="M67" i="46"/>
  <c r="N67" i="46"/>
  <c r="O67" i="46"/>
  <c r="P67" i="46"/>
  <c r="Q67" i="46"/>
  <c r="R67" i="46"/>
  <c r="G157" i="46"/>
  <c r="H157" i="46"/>
  <c r="I157" i="46"/>
  <c r="J157" i="46"/>
  <c r="K157" i="46"/>
  <c r="L157" i="46"/>
  <c r="M157" i="46"/>
  <c r="N157" i="46"/>
  <c r="O157" i="46"/>
  <c r="P157" i="46"/>
  <c r="Q157" i="46"/>
  <c r="G68" i="46"/>
  <c r="H68" i="46"/>
  <c r="I68" i="46"/>
  <c r="J68" i="46"/>
  <c r="K68" i="46"/>
  <c r="M68" i="46"/>
  <c r="N68" i="46"/>
  <c r="O68" i="46"/>
  <c r="P68" i="46"/>
  <c r="Q68" i="46"/>
  <c r="R68" i="46"/>
  <c r="G69" i="46"/>
  <c r="H69" i="46"/>
  <c r="I69" i="46"/>
  <c r="J69" i="46"/>
  <c r="K69" i="46"/>
  <c r="M69" i="46"/>
  <c r="N69" i="46"/>
  <c r="O69" i="46"/>
  <c r="P69" i="46"/>
  <c r="Q69" i="46"/>
  <c r="G70" i="46"/>
  <c r="H70" i="46"/>
  <c r="I70" i="46"/>
  <c r="J70" i="46"/>
  <c r="K70" i="46"/>
  <c r="M70" i="46"/>
  <c r="N70" i="46"/>
  <c r="O70" i="46"/>
  <c r="P70" i="46"/>
  <c r="Q70" i="46"/>
  <c r="R70" i="46"/>
  <c r="G71" i="46"/>
  <c r="H71" i="46"/>
  <c r="I71" i="46"/>
  <c r="J71" i="46"/>
  <c r="K71" i="46"/>
  <c r="M71" i="46"/>
  <c r="N71" i="46"/>
  <c r="O71" i="46"/>
  <c r="P71" i="46"/>
  <c r="Q71" i="46"/>
  <c r="G72" i="46"/>
  <c r="H72" i="46"/>
  <c r="I72" i="46"/>
  <c r="J72" i="46"/>
  <c r="K72" i="46"/>
  <c r="M72" i="46"/>
  <c r="N72" i="46"/>
  <c r="O72" i="46"/>
  <c r="P72" i="46"/>
  <c r="Q72" i="46"/>
  <c r="R72" i="46"/>
  <c r="G73" i="46"/>
  <c r="H73" i="46"/>
  <c r="I73" i="46"/>
  <c r="J73" i="46"/>
  <c r="K73" i="46"/>
  <c r="M73" i="46"/>
  <c r="N73" i="46"/>
  <c r="O73" i="46"/>
  <c r="P73" i="46"/>
  <c r="Q73" i="46"/>
  <c r="G74" i="46"/>
  <c r="H74" i="46"/>
  <c r="I74" i="46"/>
  <c r="J74" i="46"/>
  <c r="K74" i="46"/>
  <c r="M74" i="46"/>
  <c r="N74" i="46"/>
  <c r="O74" i="46"/>
  <c r="P74" i="46"/>
  <c r="Q74" i="46"/>
  <c r="R74" i="46"/>
  <c r="G75" i="46"/>
  <c r="H75" i="46"/>
  <c r="I75" i="46"/>
  <c r="J75" i="46"/>
  <c r="K75" i="46"/>
  <c r="M75" i="46"/>
  <c r="N75" i="46"/>
  <c r="O75" i="46"/>
  <c r="P75" i="46"/>
  <c r="Q75" i="46"/>
  <c r="G76" i="46"/>
  <c r="H76" i="46"/>
  <c r="I76" i="46"/>
  <c r="J76" i="46"/>
  <c r="K76" i="46"/>
  <c r="L76" i="46"/>
  <c r="M76" i="46"/>
  <c r="N76" i="46"/>
  <c r="O76" i="46"/>
  <c r="P76" i="46"/>
  <c r="Q76" i="46"/>
  <c r="G77" i="46"/>
  <c r="H77" i="46"/>
  <c r="I77" i="46"/>
  <c r="J77" i="46"/>
  <c r="K77" i="46"/>
  <c r="M77" i="46"/>
  <c r="N77" i="46"/>
  <c r="O77" i="46"/>
  <c r="P77" i="46"/>
  <c r="Q77" i="46"/>
  <c r="G78" i="46"/>
  <c r="H78" i="46"/>
  <c r="I78" i="46"/>
  <c r="J78" i="46"/>
  <c r="K78" i="46"/>
  <c r="M78" i="46"/>
  <c r="N78" i="46"/>
  <c r="O78" i="46"/>
  <c r="P78" i="46"/>
  <c r="Q78" i="46"/>
  <c r="G79" i="46"/>
  <c r="H79" i="46"/>
  <c r="I79" i="46"/>
  <c r="J79" i="46"/>
  <c r="K79" i="46"/>
  <c r="M79" i="46"/>
  <c r="N79" i="46"/>
  <c r="O79" i="46"/>
  <c r="P79" i="46"/>
  <c r="Q79" i="46"/>
  <c r="R79" i="46"/>
  <c r="G80" i="46"/>
  <c r="H80" i="46"/>
  <c r="I80" i="46"/>
  <c r="J80" i="46"/>
  <c r="K80" i="46"/>
  <c r="M80" i="46"/>
  <c r="N80" i="46"/>
  <c r="O80" i="46"/>
  <c r="P80" i="46"/>
  <c r="Q80" i="46"/>
  <c r="G81" i="46"/>
  <c r="H81" i="46"/>
  <c r="I81" i="46"/>
  <c r="J81" i="46"/>
  <c r="K81" i="46"/>
  <c r="M81" i="46"/>
  <c r="N81" i="46"/>
  <c r="O81" i="46"/>
  <c r="P81" i="46"/>
  <c r="Q81" i="46"/>
  <c r="G82" i="46"/>
  <c r="H82" i="46"/>
  <c r="I82" i="46"/>
  <c r="J82" i="46"/>
  <c r="K82" i="46"/>
  <c r="M82" i="46"/>
  <c r="N82" i="46"/>
  <c r="O82" i="46"/>
  <c r="P82" i="46"/>
  <c r="Q82" i="46"/>
  <c r="D29" i="43"/>
  <c r="E29" i="43"/>
  <c r="D20" i="43"/>
  <c r="E20" i="43"/>
  <c r="D18" i="43"/>
  <c r="E18" i="43"/>
  <c r="D30" i="43"/>
  <c r="E30" i="43"/>
  <c r="D31" i="43"/>
  <c r="E31" i="43"/>
  <c r="D32" i="43"/>
  <c r="E32" i="43"/>
  <c r="D33" i="43"/>
  <c r="E33" i="43"/>
  <c r="D11" i="43"/>
  <c r="E11" i="43"/>
  <c r="D12" i="43"/>
  <c r="E12" i="43"/>
  <c r="D34" i="43"/>
  <c r="E34" i="43"/>
  <c r="D26" i="43"/>
  <c r="E26" i="43"/>
  <c r="D25" i="43"/>
  <c r="E25" i="43"/>
  <c r="D35" i="43"/>
  <c r="E35" i="43"/>
  <c r="D36" i="43"/>
  <c r="E36" i="43"/>
  <c r="D37" i="43"/>
  <c r="E37" i="43"/>
  <c r="D27" i="43"/>
  <c r="E27" i="43"/>
  <c r="D38" i="43"/>
  <c r="E38" i="43"/>
  <c r="D39" i="43"/>
  <c r="E39" i="43"/>
  <c r="D40" i="43"/>
  <c r="E40" i="43"/>
  <c r="D41" i="43"/>
  <c r="E41" i="43"/>
  <c r="D42" i="43"/>
  <c r="E42" i="43"/>
  <c r="D43" i="43"/>
  <c r="E43" i="43"/>
  <c r="D44" i="43"/>
  <c r="E44" i="43"/>
  <c r="D45" i="43"/>
  <c r="E45" i="43"/>
  <c r="D46" i="43"/>
  <c r="E46" i="43"/>
  <c r="D47" i="43"/>
  <c r="E47" i="43"/>
  <c r="D48" i="43"/>
  <c r="E48" i="43"/>
  <c r="D7" i="43"/>
  <c r="E7" i="43"/>
  <c r="D49" i="43"/>
  <c r="E49" i="43"/>
  <c r="D50" i="43"/>
  <c r="E50" i="43"/>
  <c r="D51" i="43"/>
  <c r="E51" i="43"/>
  <c r="D8" i="43"/>
  <c r="E8" i="43"/>
  <c r="D52" i="43"/>
  <c r="E52" i="43"/>
  <c r="D3" i="43"/>
  <c r="E3" i="43"/>
  <c r="D53" i="43"/>
  <c r="E53" i="43"/>
  <c r="D19" i="43"/>
  <c r="E19" i="43"/>
  <c r="D54" i="43"/>
  <c r="E54" i="43"/>
  <c r="D55" i="43"/>
  <c r="D56" i="43"/>
  <c r="E56" i="43"/>
  <c r="D57" i="43"/>
  <c r="E57" i="43"/>
  <c r="D58" i="43"/>
  <c r="E58" i="43"/>
  <c r="D5" i="43"/>
  <c r="E5" i="43"/>
  <c r="D59" i="43"/>
  <c r="E59" i="43"/>
  <c r="D60" i="43"/>
  <c r="E60" i="43"/>
  <c r="D4" i="43"/>
  <c r="E4" i="43"/>
  <c r="D61" i="43"/>
  <c r="E61" i="43"/>
  <c r="D62" i="43"/>
  <c r="E62" i="43"/>
  <c r="D63" i="43"/>
  <c r="E63" i="43"/>
  <c r="D13" i="43"/>
  <c r="E13" i="43"/>
  <c r="D64" i="43"/>
  <c r="E64" i="43"/>
  <c r="D65" i="43"/>
  <c r="E65" i="43"/>
  <c r="D66" i="43"/>
  <c r="E66" i="43"/>
  <c r="D23" i="43"/>
  <c r="E23" i="43"/>
  <c r="D22" i="43"/>
  <c r="E22" i="43"/>
  <c r="D67" i="43"/>
  <c r="E67" i="43"/>
  <c r="D68" i="43"/>
  <c r="E68" i="43"/>
  <c r="D21" i="43"/>
  <c r="E21" i="43"/>
  <c r="D24" i="43"/>
  <c r="E24" i="43"/>
  <c r="D69" i="43"/>
  <c r="E69" i="43"/>
  <c r="D70" i="43"/>
  <c r="E70" i="43"/>
  <c r="D71" i="43"/>
  <c r="E71" i="43"/>
  <c r="D14" i="43"/>
  <c r="E14" i="43"/>
  <c r="D15" i="43"/>
  <c r="E15" i="43"/>
  <c r="D16" i="43"/>
  <c r="E16" i="43"/>
  <c r="D72" i="43"/>
  <c r="E72" i="43"/>
  <c r="D73" i="43"/>
  <c r="E73" i="43"/>
  <c r="D6" i="43"/>
  <c r="E6" i="43"/>
  <c r="D10" i="43"/>
  <c r="E10" i="43"/>
  <c r="D9" i="43"/>
  <c r="E9" i="43"/>
  <c r="D74" i="43"/>
  <c r="E74" i="43"/>
  <c r="D75" i="43"/>
  <c r="E75" i="43"/>
  <c r="D76" i="43"/>
  <c r="E76" i="43"/>
  <c r="D77" i="43"/>
  <c r="E77" i="43"/>
  <c r="D28" i="43"/>
  <c r="E28" i="43"/>
  <c r="D78" i="43"/>
  <c r="E78" i="43"/>
  <c r="D79" i="43"/>
  <c r="E79" i="43"/>
  <c r="D17" i="43"/>
  <c r="E17" i="43"/>
  <c r="D80" i="43"/>
  <c r="E80" i="43"/>
  <c r="D81" i="43"/>
  <c r="E81" i="43"/>
  <c r="D82" i="43"/>
  <c r="E82" i="43"/>
  <c r="D83" i="43"/>
  <c r="E83" i="43"/>
  <c r="D84" i="43"/>
  <c r="E84" i="43"/>
  <c r="D85" i="43"/>
  <c r="E85" i="43"/>
  <c r="D86" i="43"/>
  <c r="E86" i="43"/>
  <c r="D87" i="43"/>
  <c r="E87" i="43"/>
  <c r="D88" i="43"/>
  <c r="E88" i="43"/>
  <c r="D89" i="43"/>
  <c r="E89" i="43"/>
  <c r="D90" i="43"/>
  <c r="E90" i="43"/>
  <c r="D91" i="43"/>
  <c r="E91" i="43"/>
  <c r="D92" i="43"/>
  <c r="E92" i="43"/>
  <c r="D93" i="43"/>
  <c r="E93" i="43"/>
  <c r="D94" i="43"/>
  <c r="E94" i="43"/>
  <c r="D95" i="43"/>
  <c r="E95" i="43"/>
  <c r="D96" i="43"/>
  <c r="E96" i="43"/>
  <c r="D97" i="43"/>
  <c r="E97" i="43"/>
  <c r="D98" i="43"/>
  <c r="E98" i="43"/>
  <c r="D99" i="43"/>
  <c r="E99" i="43"/>
  <c r="D100" i="43"/>
  <c r="E100" i="43"/>
  <c r="D101" i="43"/>
  <c r="E101" i="43"/>
  <c r="D102" i="43"/>
  <c r="E102" i="43"/>
  <c r="D103" i="43"/>
  <c r="E103" i="43"/>
  <c r="D104" i="43"/>
  <c r="E104" i="43"/>
  <c r="D105" i="43"/>
  <c r="E105" i="43"/>
  <c r="D106" i="43"/>
  <c r="E106" i="43"/>
  <c r="D107" i="43"/>
  <c r="E107" i="43"/>
  <c r="D108" i="43"/>
  <c r="E108" i="43"/>
  <c r="D109" i="43"/>
  <c r="E109" i="43"/>
  <c r="D110" i="43"/>
  <c r="E110" i="43"/>
  <c r="D111" i="43"/>
  <c r="E111" i="43"/>
  <c r="D112" i="43"/>
  <c r="E112" i="43"/>
  <c r="D113" i="43"/>
  <c r="E113" i="43"/>
  <c r="D114" i="43"/>
  <c r="E114" i="43"/>
  <c r="D115" i="43"/>
  <c r="E115" i="43"/>
  <c r="D116" i="43"/>
  <c r="E116" i="43"/>
  <c r="D117" i="43"/>
  <c r="E117" i="43"/>
  <c r="D118" i="43"/>
  <c r="E118" i="43"/>
  <c r="D119" i="43"/>
  <c r="E119" i="43"/>
  <c r="D120" i="43"/>
  <c r="E120" i="43"/>
  <c r="D121" i="43"/>
  <c r="E121" i="43"/>
  <c r="D122" i="43"/>
  <c r="E122" i="43"/>
  <c r="D123" i="43"/>
  <c r="E123" i="43"/>
  <c r="D124" i="43"/>
  <c r="E124" i="43"/>
  <c r="D125" i="43"/>
  <c r="E125" i="43"/>
  <c r="D126" i="43"/>
  <c r="E126" i="43"/>
  <c r="D127" i="43"/>
  <c r="E127" i="43"/>
  <c r="D128" i="43"/>
  <c r="E128" i="43"/>
  <c r="D129" i="43"/>
  <c r="E129" i="43"/>
  <c r="D130" i="43"/>
  <c r="E130" i="43"/>
  <c r="D131" i="43"/>
  <c r="E131" i="43"/>
  <c r="D132" i="43"/>
  <c r="E132" i="43"/>
  <c r="D133" i="43"/>
  <c r="E133" i="43"/>
  <c r="D134" i="43"/>
  <c r="E134" i="43"/>
  <c r="D135" i="43"/>
  <c r="E135" i="43"/>
  <c r="D136" i="43"/>
  <c r="E136" i="43"/>
  <c r="D137" i="43"/>
  <c r="E137" i="43"/>
  <c r="D138" i="43"/>
  <c r="E138" i="43"/>
  <c r="D139" i="43"/>
  <c r="E139" i="43"/>
  <c r="D140" i="43"/>
  <c r="E140" i="43"/>
  <c r="D141" i="43"/>
  <c r="E141" i="43"/>
  <c r="D142" i="43"/>
  <c r="E142" i="43"/>
  <c r="D143" i="43"/>
  <c r="E143" i="43"/>
  <c r="D144" i="43"/>
  <c r="E144" i="43"/>
  <c r="D145" i="43"/>
  <c r="E145" i="43"/>
  <c r="D146" i="43"/>
  <c r="E146" i="43"/>
  <c r="D147" i="43"/>
  <c r="E147" i="43"/>
  <c r="D148" i="43"/>
  <c r="E148" i="43"/>
  <c r="D149" i="43"/>
  <c r="E149" i="43"/>
  <c r="D150" i="43"/>
  <c r="E150" i="43"/>
  <c r="D151" i="43"/>
  <c r="E151" i="43"/>
  <c r="D152" i="43"/>
  <c r="E152" i="43"/>
  <c r="D153" i="43"/>
  <c r="E153" i="43"/>
  <c r="D154" i="43"/>
  <c r="E154" i="43"/>
  <c r="D155" i="43"/>
  <c r="E155" i="43"/>
  <c r="D156" i="43"/>
  <c r="E156" i="43"/>
  <c r="D157" i="43"/>
  <c r="E157" i="43"/>
  <c r="D158" i="43"/>
  <c r="E158" i="43"/>
  <c r="D159" i="43"/>
  <c r="E159" i="43"/>
  <c r="D160" i="43"/>
  <c r="E160" i="43"/>
  <c r="D161" i="43"/>
  <c r="E161" i="43"/>
  <c r="D162" i="43"/>
  <c r="E162" i="43"/>
  <c r="B39" i="41"/>
  <c r="C39" i="41"/>
  <c r="B38" i="41"/>
  <c r="X38" i="41" s="1"/>
  <c r="C38" i="41"/>
  <c r="B37" i="41"/>
  <c r="X37" i="41" s="1"/>
  <c r="C37" i="41"/>
  <c r="B10" i="41"/>
  <c r="C10" i="41"/>
  <c r="B36" i="41"/>
  <c r="X36" i="41" s="1"/>
  <c r="C36" i="41"/>
  <c r="B35" i="41"/>
  <c r="X35" i="41" s="1"/>
  <c r="C35" i="41"/>
  <c r="B34" i="41"/>
  <c r="X34" i="41" s="1"/>
  <c r="C34" i="41"/>
  <c r="B17" i="41"/>
  <c r="C17" i="41"/>
  <c r="B33" i="41"/>
  <c r="X33" i="41" s="1"/>
  <c r="C33" i="41"/>
  <c r="B32" i="41"/>
  <c r="X32" i="41" s="1"/>
  <c r="C32" i="41"/>
  <c r="B31" i="41"/>
  <c r="X31" i="41" s="1"/>
  <c r="C31" i="41"/>
  <c r="B12" i="41"/>
  <c r="C12" i="41"/>
  <c r="B28" i="41"/>
  <c r="X28" i="41" s="1"/>
  <c r="C28" i="41"/>
  <c r="B29" i="41"/>
  <c r="X29" i="41" s="1"/>
  <c r="C29" i="41"/>
  <c r="B30" i="41"/>
  <c r="X30" i="41" s="1"/>
  <c r="C30" i="41"/>
  <c r="B8" i="41"/>
  <c r="X15" i="41" s="1"/>
  <c r="C8" i="41"/>
  <c r="B27" i="41"/>
  <c r="X27" i="41" s="1"/>
  <c r="C27" i="41"/>
  <c r="B26" i="41"/>
  <c r="X26" i="41" s="1"/>
  <c r="C26" i="41"/>
  <c r="B25" i="41"/>
  <c r="X25" i="41" s="1"/>
  <c r="C25" i="41"/>
  <c r="B11" i="41"/>
  <c r="X16" i="41" s="1"/>
  <c r="C11" i="41"/>
  <c r="B20" i="41"/>
  <c r="C20" i="41"/>
  <c r="B21" i="41"/>
  <c r="X20" i="41" s="1"/>
  <c r="C21" i="41"/>
  <c r="B22" i="41"/>
  <c r="X21" i="41" s="1"/>
  <c r="C22" i="41"/>
  <c r="B18" i="41"/>
  <c r="X17" i="41" s="1"/>
  <c r="C18" i="41"/>
  <c r="B23" i="41"/>
  <c r="X22" i="41" s="1"/>
  <c r="C23" i="41"/>
  <c r="B7" i="41"/>
  <c r="C7" i="41"/>
  <c r="B24" i="41"/>
  <c r="X24" i="41" s="1"/>
  <c r="C24" i="41"/>
  <c r="B19" i="41"/>
  <c r="C19" i="41"/>
  <c r="B14" i="41"/>
  <c r="X8" i="41" s="1"/>
  <c r="C14" i="41"/>
  <c r="B9" i="41"/>
  <c r="X9" i="41" s="1"/>
  <c r="C9" i="41"/>
  <c r="B6" i="41"/>
  <c r="C6" i="41"/>
  <c r="B13" i="41"/>
  <c r="X7" i="41" s="1"/>
  <c r="C13" i="41"/>
  <c r="E18" i="40"/>
  <c r="W18" i="40"/>
  <c r="W71" i="40"/>
  <c r="E16" i="40"/>
  <c r="F16" i="40"/>
  <c r="G16" i="40"/>
  <c r="H16" i="40"/>
  <c r="I16" i="40"/>
  <c r="J16" i="40"/>
  <c r="K16" i="40"/>
  <c r="L16" i="40"/>
  <c r="M16" i="40"/>
  <c r="N16" i="40"/>
  <c r="O16" i="40"/>
  <c r="P16" i="40"/>
  <c r="Q16" i="40"/>
  <c r="R16" i="40"/>
  <c r="S16" i="40"/>
  <c r="T16" i="40"/>
  <c r="U16" i="40"/>
  <c r="V16" i="40"/>
  <c r="W16" i="40"/>
  <c r="E11" i="40"/>
  <c r="F11" i="40"/>
  <c r="G11" i="40"/>
  <c r="H11" i="40"/>
  <c r="I11" i="40"/>
  <c r="J11" i="40"/>
  <c r="K11" i="40"/>
  <c r="L11" i="40"/>
  <c r="M11" i="40"/>
  <c r="N11" i="40"/>
  <c r="O11" i="40"/>
  <c r="P11" i="40"/>
  <c r="Q11" i="40"/>
  <c r="R11" i="40"/>
  <c r="S11" i="40"/>
  <c r="T11" i="40"/>
  <c r="U11" i="40"/>
  <c r="V11" i="40"/>
  <c r="W11" i="40"/>
  <c r="E4" i="40"/>
  <c r="F4" i="40"/>
  <c r="G4" i="40"/>
  <c r="H4" i="40"/>
  <c r="I4" i="40"/>
  <c r="J4" i="40"/>
  <c r="K4" i="40"/>
  <c r="L4" i="40"/>
  <c r="M4" i="40"/>
  <c r="N4" i="40"/>
  <c r="O4" i="40"/>
  <c r="P4" i="40"/>
  <c r="Q4" i="40"/>
  <c r="R4" i="40"/>
  <c r="S4" i="40"/>
  <c r="T4" i="40"/>
  <c r="U4" i="40"/>
  <c r="V4" i="40"/>
  <c r="W4" i="40"/>
  <c r="E14" i="40"/>
  <c r="F14" i="40"/>
  <c r="G14" i="40"/>
  <c r="H14" i="40"/>
  <c r="I14" i="40"/>
  <c r="J14" i="40"/>
  <c r="K14" i="40"/>
  <c r="L14" i="40"/>
  <c r="M14" i="40"/>
  <c r="N14" i="40"/>
  <c r="O14" i="40"/>
  <c r="P14" i="40"/>
  <c r="Q14" i="40"/>
  <c r="R14" i="40"/>
  <c r="S14" i="40"/>
  <c r="T14" i="40"/>
  <c r="U14" i="40"/>
  <c r="V14" i="40"/>
  <c r="W14" i="40"/>
  <c r="E13" i="40"/>
  <c r="F13" i="40"/>
  <c r="G13" i="40"/>
  <c r="H13" i="40"/>
  <c r="I13" i="40"/>
  <c r="J13" i="40"/>
  <c r="K13" i="40"/>
  <c r="L13" i="40"/>
  <c r="M13" i="40"/>
  <c r="N13" i="40"/>
  <c r="O13" i="40"/>
  <c r="P13" i="40"/>
  <c r="Q13" i="40"/>
  <c r="R13" i="40"/>
  <c r="S13" i="40"/>
  <c r="T13" i="40"/>
  <c r="U13" i="40"/>
  <c r="V13" i="40"/>
  <c r="W13" i="40"/>
  <c r="E9" i="40"/>
  <c r="F9" i="40"/>
  <c r="G9" i="40"/>
  <c r="H9" i="40"/>
  <c r="I9" i="40"/>
  <c r="J9" i="40"/>
  <c r="K9" i="40"/>
  <c r="L9" i="40"/>
  <c r="M9" i="40"/>
  <c r="N9" i="40"/>
  <c r="O9" i="40"/>
  <c r="P9" i="40"/>
  <c r="Q9" i="40"/>
  <c r="R9" i="40"/>
  <c r="S9" i="40"/>
  <c r="T9" i="40"/>
  <c r="U9" i="40"/>
  <c r="V9" i="40"/>
  <c r="W9" i="40"/>
  <c r="E10" i="40"/>
  <c r="F10" i="40"/>
  <c r="G10" i="40"/>
  <c r="H10" i="40"/>
  <c r="I10" i="40"/>
  <c r="J10" i="40"/>
  <c r="K10" i="40"/>
  <c r="L10" i="40"/>
  <c r="M10" i="40"/>
  <c r="N10" i="40"/>
  <c r="O10" i="40"/>
  <c r="P10" i="40"/>
  <c r="Q10" i="40"/>
  <c r="R10" i="40"/>
  <c r="S10" i="40"/>
  <c r="T10" i="40"/>
  <c r="U10" i="40"/>
  <c r="V10" i="40"/>
  <c r="W10" i="40"/>
  <c r="E15" i="40"/>
  <c r="F15" i="40"/>
  <c r="G15" i="40"/>
  <c r="H15" i="40"/>
  <c r="I15" i="40"/>
  <c r="J15" i="40"/>
  <c r="K15" i="40"/>
  <c r="L15" i="40"/>
  <c r="M15" i="40"/>
  <c r="N15" i="40"/>
  <c r="O15" i="40"/>
  <c r="P15" i="40"/>
  <c r="Q15" i="40"/>
  <c r="R15" i="40"/>
  <c r="S15" i="40"/>
  <c r="T15" i="40"/>
  <c r="U15" i="40"/>
  <c r="V15" i="40"/>
  <c r="W15" i="40"/>
  <c r="E12" i="40"/>
  <c r="F12" i="40"/>
  <c r="G12" i="40"/>
  <c r="H12" i="40"/>
  <c r="C12" i="40" s="1"/>
  <c r="I12" i="40"/>
  <c r="J12" i="40"/>
  <c r="K12" i="40"/>
  <c r="L12" i="40"/>
  <c r="M12" i="40"/>
  <c r="N12" i="40"/>
  <c r="O12" i="40"/>
  <c r="P12" i="40"/>
  <c r="Q12" i="40"/>
  <c r="R12" i="40"/>
  <c r="S12" i="40"/>
  <c r="T12" i="40"/>
  <c r="U12" i="40"/>
  <c r="V12" i="40"/>
  <c r="W12" i="40"/>
  <c r="E20" i="40"/>
  <c r="F20" i="40"/>
  <c r="G20" i="40"/>
  <c r="H20" i="40"/>
  <c r="I20" i="40"/>
  <c r="J20" i="40"/>
  <c r="K20" i="40"/>
  <c r="L20" i="40"/>
  <c r="M20" i="40"/>
  <c r="N20" i="40"/>
  <c r="O20" i="40"/>
  <c r="P20" i="40"/>
  <c r="Q20" i="40"/>
  <c r="R20" i="40"/>
  <c r="S20" i="40"/>
  <c r="T20" i="40"/>
  <c r="U20" i="40"/>
  <c r="V20" i="40"/>
  <c r="W20" i="40"/>
  <c r="E25" i="40"/>
  <c r="F25" i="40"/>
  <c r="G25" i="40"/>
  <c r="H25" i="40"/>
  <c r="I25" i="40"/>
  <c r="J25" i="40"/>
  <c r="K25" i="40"/>
  <c r="L25" i="40"/>
  <c r="M25" i="40"/>
  <c r="N25" i="40"/>
  <c r="O25" i="40"/>
  <c r="P25" i="40"/>
  <c r="Q25" i="40"/>
  <c r="R25" i="40"/>
  <c r="S25" i="40"/>
  <c r="T25" i="40"/>
  <c r="U25" i="40"/>
  <c r="V25" i="40"/>
  <c r="W25" i="40"/>
  <c r="E19" i="40"/>
  <c r="F19" i="40"/>
  <c r="G19" i="40"/>
  <c r="H19" i="40"/>
  <c r="I19" i="40"/>
  <c r="J19" i="40"/>
  <c r="K19" i="40"/>
  <c r="L19" i="40"/>
  <c r="M19" i="40"/>
  <c r="N19" i="40"/>
  <c r="O19" i="40"/>
  <c r="P19" i="40"/>
  <c r="Q19" i="40"/>
  <c r="R19" i="40"/>
  <c r="S19" i="40"/>
  <c r="T19" i="40"/>
  <c r="U19" i="40"/>
  <c r="V19" i="40"/>
  <c r="W19" i="40"/>
  <c r="E24" i="40"/>
  <c r="F24" i="40"/>
  <c r="G24" i="40"/>
  <c r="H24" i="40"/>
  <c r="I24" i="40"/>
  <c r="J24" i="40"/>
  <c r="K24" i="40"/>
  <c r="L24" i="40"/>
  <c r="M24" i="40"/>
  <c r="N24" i="40"/>
  <c r="O24" i="40"/>
  <c r="P24" i="40"/>
  <c r="Q24" i="40"/>
  <c r="R24" i="40"/>
  <c r="S24" i="40"/>
  <c r="T24" i="40"/>
  <c r="U24" i="40"/>
  <c r="V24" i="40"/>
  <c r="W24" i="40"/>
  <c r="E23" i="40"/>
  <c r="C23" i="40" s="1"/>
  <c r="F23" i="40"/>
  <c r="G23" i="40"/>
  <c r="H23" i="40"/>
  <c r="I23" i="40"/>
  <c r="J23" i="40"/>
  <c r="K23" i="40"/>
  <c r="L23" i="40"/>
  <c r="M23" i="40"/>
  <c r="N23" i="40"/>
  <c r="O23" i="40"/>
  <c r="P23" i="40"/>
  <c r="Q23" i="40"/>
  <c r="R23" i="40"/>
  <c r="S23" i="40"/>
  <c r="T23" i="40"/>
  <c r="U23" i="40"/>
  <c r="V23" i="40"/>
  <c r="W23" i="40"/>
  <c r="E22" i="40"/>
  <c r="F22" i="40"/>
  <c r="G22" i="40"/>
  <c r="H22" i="40"/>
  <c r="I22" i="40"/>
  <c r="J22" i="40"/>
  <c r="K22" i="40"/>
  <c r="L22" i="40"/>
  <c r="M22" i="40"/>
  <c r="N22" i="40"/>
  <c r="O22" i="40"/>
  <c r="P22" i="40"/>
  <c r="Q22" i="40"/>
  <c r="R22" i="40"/>
  <c r="S22" i="40"/>
  <c r="T22" i="40"/>
  <c r="U22" i="40"/>
  <c r="V22" i="40"/>
  <c r="W22" i="40"/>
  <c r="E21" i="40"/>
  <c r="F21" i="40"/>
  <c r="G21" i="40"/>
  <c r="H21" i="40"/>
  <c r="I21" i="40"/>
  <c r="J21" i="40"/>
  <c r="K21" i="40"/>
  <c r="L21" i="40"/>
  <c r="M21" i="40"/>
  <c r="C21" i="40" s="1"/>
  <c r="N21" i="40"/>
  <c r="O21" i="40"/>
  <c r="P21" i="40"/>
  <c r="Q21" i="40"/>
  <c r="R21" i="40"/>
  <c r="S21" i="40"/>
  <c r="T21" i="40"/>
  <c r="U21" i="40"/>
  <c r="V21" i="40"/>
  <c r="W21" i="40"/>
  <c r="E41" i="40"/>
  <c r="F41" i="40"/>
  <c r="G41" i="40"/>
  <c r="H41" i="40"/>
  <c r="I41" i="40"/>
  <c r="J41" i="40"/>
  <c r="K41" i="40"/>
  <c r="L41" i="40"/>
  <c r="M41" i="40"/>
  <c r="N41" i="40"/>
  <c r="O41" i="40"/>
  <c r="P41" i="40"/>
  <c r="Q41" i="40"/>
  <c r="R41" i="40"/>
  <c r="S41" i="40"/>
  <c r="T41" i="40"/>
  <c r="U41" i="40"/>
  <c r="V41" i="40"/>
  <c r="W41" i="40"/>
  <c r="E70" i="40"/>
  <c r="F70" i="40"/>
  <c r="G70" i="40"/>
  <c r="H70" i="40"/>
  <c r="I70" i="40"/>
  <c r="J70" i="40"/>
  <c r="K70" i="40"/>
  <c r="L70" i="40"/>
  <c r="M70" i="40"/>
  <c r="N70" i="40"/>
  <c r="O70" i="40"/>
  <c r="P70" i="40"/>
  <c r="Q70" i="40"/>
  <c r="R70" i="40"/>
  <c r="S70" i="40"/>
  <c r="T70" i="40"/>
  <c r="U70" i="40"/>
  <c r="V70" i="40"/>
  <c r="W70" i="40"/>
  <c r="E69" i="40"/>
  <c r="F69" i="40"/>
  <c r="G69" i="40"/>
  <c r="H69" i="40"/>
  <c r="I69" i="40"/>
  <c r="J69" i="40"/>
  <c r="K69" i="40"/>
  <c r="L69" i="40"/>
  <c r="M69" i="40"/>
  <c r="N69" i="40"/>
  <c r="O69" i="40"/>
  <c r="P69" i="40"/>
  <c r="Q69" i="40"/>
  <c r="R69" i="40"/>
  <c r="S69" i="40"/>
  <c r="T69" i="40"/>
  <c r="U69" i="40"/>
  <c r="V69" i="40"/>
  <c r="W69" i="40"/>
  <c r="E32" i="40"/>
  <c r="F32" i="40"/>
  <c r="G32" i="40"/>
  <c r="H32" i="40"/>
  <c r="I32" i="40"/>
  <c r="J32" i="40"/>
  <c r="K32" i="40"/>
  <c r="L32" i="40"/>
  <c r="M32" i="40"/>
  <c r="N32" i="40"/>
  <c r="O32" i="40"/>
  <c r="P32" i="40"/>
  <c r="Q32" i="40"/>
  <c r="R32" i="40"/>
  <c r="S32" i="40"/>
  <c r="T32" i="40"/>
  <c r="U32" i="40"/>
  <c r="V32" i="40"/>
  <c r="W32" i="40"/>
  <c r="E68" i="40"/>
  <c r="F68" i="40"/>
  <c r="G68" i="40"/>
  <c r="H68" i="40"/>
  <c r="I68" i="40"/>
  <c r="J68" i="40"/>
  <c r="K68" i="40"/>
  <c r="L68" i="40"/>
  <c r="M68" i="40"/>
  <c r="N68" i="40"/>
  <c r="C68" i="40" s="1"/>
  <c r="O68" i="40"/>
  <c r="P68" i="40"/>
  <c r="Q68" i="40"/>
  <c r="R68" i="40"/>
  <c r="S68" i="40"/>
  <c r="T68" i="40"/>
  <c r="U68" i="40"/>
  <c r="V68" i="40"/>
  <c r="W68" i="40"/>
  <c r="E67" i="40"/>
  <c r="F67" i="40"/>
  <c r="G67" i="40"/>
  <c r="H67" i="40"/>
  <c r="I67" i="40"/>
  <c r="J67" i="40"/>
  <c r="K67" i="40"/>
  <c r="L67" i="40"/>
  <c r="M67" i="40"/>
  <c r="N67" i="40"/>
  <c r="O67" i="40"/>
  <c r="P67" i="40"/>
  <c r="Q67" i="40"/>
  <c r="R67" i="40"/>
  <c r="S67" i="40"/>
  <c r="T67" i="40"/>
  <c r="U67" i="40"/>
  <c r="V67" i="40"/>
  <c r="W67" i="40"/>
  <c r="E66" i="40"/>
  <c r="F66" i="40"/>
  <c r="G66" i="40"/>
  <c r="H66" i="40"/>
  <c r="I66" i="40"/>
  <c r="J66" i="40"/>
  <c r="K66" i="40"/>
  <c r="L66" i="40"/>
  <c r="M66" i="40"/>
  <c r="N66" i="40"/>
  <c r="O66" i="40"/>
  <c r="P66" i="40"/>
  <c r="Q66" i="40"/>
  <c r="R66" i="40"/>
  <c r="S66" i="40"/>
  <c r="T66" i="40"/>
  <c r="U66" i="40"/>
  <c r="V66" i="40"/>
  <c r="W66" i="40"/>
  <c r="E65" i="40"/>
  <c r="F65" i="40"/>
  <c r="G65" i="40"/>
  <c r="H65" i="40"/>
  <c r="I65" i="40"/>
  <c r="J65" i="40"/>
  <c r="K65" i="40"/>
  <c r="L65" i="40"/>
  <c r="M65" i="40"/>
  <c r="N65" i="40"/>
  <c r="O65" i="40"/>
  <c r="P65" i="40"/>
  <c r="Q65" i="40"/>
  <c r="R65" i="40"/>
  <c r="S65" i="40"/>
  <c r="T65" i="40"/>
  <c r="U65" i="40"/>
  <c r="V65" i="40"/>
  <c r="W65" i="40"/>
  <c r="E64" i="40"/>
  <c r="F64" i="40"/>
  <c r="G64" i="40"/>
  <c r="H64" i="40"/>
  <c r="I64" i="40"/>
  <c r="J64" i="40"/>
  <c r="K64" i="40"/>
  <c r="L64" i="40"/>
  <c r="M64" i="40"/>
  <c r="N64" i="40"/>
  <c r="O64" i="40"/>
  <c r="P64" i="40"/>
  <c r="Q64" i="40"/>
  <c r="R64" i="40"/>
  <c r="S64" i="40"/>
  <c r="T64" i="40"/>
  <c r="U64" i="40"/>
  <c r="V64" i="40"/>
  <c r="W64" i="40"/>
  <c r="E5" i="40"/>
  <c r="F5" i="40"/>
  <c r="G5" i="40"/>
  <c r="H5" i="40"/>
  <c r="I5" i="40"/>
  <c r="J5" i="40"/>
  <c r="K5" i="40"/>
  <c r="L5" i="40"/>
  <c r="M5" i="40"/>
  <c r="N5" i="40"/>
  <c r="O5" i="40"/>
  <c r="C5" i="40" s="1"/>
  <c r="P5" i="40"/>
  <c r="Q5" i="40"/>
  <c r="R5" i="40"/>
  <c r="S5" i="40"/>
  <c r="T5" i="40"/>
  <c r="U5" i="40"/>
  <c r="V5" i="40"/>
  <c r="W5" i="40"/>
  <c r="E63" i="40"/>
  <c r="F63" i="40"/>
  <c r="G63" i="40"/>
  <c r="H63" i="40"/>
  <c r="I63" i="40"/>
  <c r="J63" i="40"/>
  <c r="K63" i="40"/>
  <c r="L63" i="40"/>
  <c r="M63" i="40"/>
  <c r="N63" i="40"/>
  <c r="O63" i="40"/>
  <c r="P63" i="40"/>
  <c r="Q63" i="40"/>
  <c r="R63" i="40"/>
  <c r="S63" i="40"/>
  <c r="T63" i="40"/>
  <c r="U63" i="40"/>
  <c r="V63" i="40"/>
  <c r="W63" i="40"/>
  <c r="E62" i="40"/>
  <c r="F62" i="40"/>
  <c r="G62" i="40"/>
  <c r="H62" i="40"/>
  <c r="I62" i="40"/>
  <c r="J62" i="40"/>
  <c r="K62" i="40"/>
  <c r="L62" i="40"/>
  <c r="M62" i="40"/>
  <c r="N62" i="40"/>
  <c r="O62" i="40"/>
  <c r="P62" i="40"/>
  <c r="Q62" i="40"/>
  <c r="R62" i="40"/>
  <c r="S62" i="40"/>
  <c r="T62" i="40"/>
  <c r="U62" i="40"/>
  <c r="V62" i="40"/>
  <c r="W62" i="40"/>
  <c r="E40" i="40"/>
  <c r="F40" i="40"/>
  <c r="C40" i="40" s="1"/>
  <c r="G40" i="40"/>
  <c r="H40" i="40"/>
  <c r="I40" i="40"/>
  <c r="J40" i="40"/>
  <c r="K40" i="40"/>
  <c r="L40" i="40"/>
  <c r="M40" i="40"/>
  <c r="N40" i="40"/>
  <c r="O40" i="40"/>
  <c r="P40" i="40"/>
  <c r="Q40" i="40"/>
  <c r="R40" i="40"/>
  <c r="S40" i="40"/>
  <c r="T40" i="40"/>
  <c r="U40" i="40"/>
  <c r="V40" i="40"/>
  <c r="W40" i="40"/>
  <c r="E39" i="40"/>
  <c r="F39" i="40"/>
  <c r="G39" i="40"/>
  <c r="H39" i="40"/>
  <c r="I39" i="40"/>
  <c r="J39" i="40"/>
  <c r="K39" i="40"/>
  <c r="L39" i="40"/>
  <c r="M39" i="40"/>
  <c r="N39" i="40"/>
  <c r="O39" i="40"/>
  <c r="P39" i="40"/>
  <c r="Q39" i="40"/>
  <c r="R39" i="40"/>
  <c r="S39" i="40"/>
  <c r="T39" i="40"/>
  <c r="U39" i="40"/>
  <c r="V39" i="40"/>
  <c r="W39" i="40"/>
  <c r="E61" i="40"/>
  <c r="F61" i="40"/>
  <c r="G61" i="40"/>
  <c r="H61" i="40"/>
  <c r="I61" i="40"/>
  <c r="J61" i="40"/>
  <c r="K61" i="40"/>
  <c r="L61" i="40"/>
  <c r="M61" i="40"/>
  <c r="N61" i="40"/>
  <c r="O61" i="40"/>
  <c r="P61" i="40"/>
  <c r="Q61" i="40"/>
  <c r="R61" i="40"/>
  <c r="S61" i="40"/>
  <c r="T61" i="40"/>
  <c r="U61" i="40"/>
  <c r="V61" i="40"/>
  <c r="W61" i="40"/>
  <c r="E60" i="40"/>
  <c r="F60" i="40"/>
  <c r="G60" i="40"/>
  <c r="H60" i="40"/>
  <c r="I60" i="40"/>
  <c r="C60" i="40" s="1"/>
  <c r="J60" i="40"/>
  <c r="K60" i="40"/>
  <c r="L60" i="40"/>
  <c r="M60" i="40"/>
  <c r="N60" i="40"/>
  <c r="O60" i="40"/>
  <c r="P60" i="40"/>
  <c r="Q60" i="40"/>
  <c r="R60" i="40"/>
  <c r="S60" i="40"/>
  <c r="T60" i="40"/>
  <c r="U60" i="40"/>
  <c r="V60" i="40"/>
  <c r="W60" i="40"/>
  <c r="E38" i="40"/>
  <c r="F38" i="40"/>
  <c r="G38" i="40"/>
  <c r="H38" i="40"/>
  <c r="I38" i="40"/>
  <c r="J38" i="40"/>
  <c r="K38" i="40"/>
  <c r="L38" i="40"/>
  <c r="M38" i="40"/>
  <c r="N38" i="40"/>
  <c r="C38" i="40" s="1"/>
  <c r="O38" i="40"/>
  <c r="P38" i="40"/>
  <c r="Q38" i="40"/>
  <c r="R38" i="40"/>
  <c r="S38" i="40"/>
  <c r="T38" i="40"/>
  <c r="U38" i="40"/>
  <c r="V38" i="40"/>
  <c r="W38" i="40"/>
  <c r="E37" i="40"/>
  <c r="F37" i="40"/>
  <c r="G37" i="40"/>
  <c r="H37" i="40"/>
  <c r="I37" i="40"/>
  <c r="J37" i="40"/>
  <c r="K37" i="40"/>
  <c r="L37" i="40"/>
  <c r="M37" i="40"/>
  <c r="N37" i="40"/>
  <c r="O37" i="40"/>
  <c r="P37" i="40"/>
  <c r="Q37" i="40"/>
  <c r="R37" i="40"/>
  <c r="S37" i="40"/>
  <c r="T37" i="40"/>
  <c r="U37" i="40"/>
  <c r="V37" i="40"/>
  <c r="W37" i="40"/>
  <c r="E59" i="40"/>
  <c r="F59" i="40"/>
  <c r="G59" i="40"/>
  <c r="H59" i="40"/>
  <c r="I59" i="40"/>
  <c r="J59" i="40"/>
  <c r="K59" i="40"/>
  <c r="L59" i="40"/>
  <c r="M59" i="40"/>
  <c r="N59" i="40"/>
  <c r="O59" i="40"/>
  <c r="P59" i="40"/>
  <c r="Q59" i="40"/>
  <c r="R59" i="40"/>
  <c r="S59" i="40"/>
  <c r="T59" i="40"/>
  <c r="U59" i="40"/>
  <c r="V59" i="40"/>
  <c r="W59" i="40"/>
  <c r="E58" i="40"/>
  <c r="F58" i="40"/>
  <c r="G58" i="40"/>
  <c r="H58" i="40"/>
  <c r="I58" i="40"/>
  <c r="J58" i="40"/>
  <c r="K58" i="40"/>
  <c r="L58" i="40"/>
  <c r="M58" i="40"/>
  <c r="N58" i="40"/>
  <c r="O58" i="40"/>
  <c r="P58" i="40"/>
  <c r="Q58" i="40"/>
  <c r="R58" i="40"/>
  <c r="S58" i="40"/>
  <c r="T58" i="40"/>
  <c r="U58" i="40"/>
  <c r="V58" i="40"/>
  <c r="W58" i="40"/>
  <c r="E57" i="40"/>
  <c r="F57" i="40"/>
  <c r="G57" i="40"/>
  <c r="H57" i="40"/>
  <c r="I57" i="40"/>
  <c r="J57" i="40"/>
  <c r="C57" i="40" s="1"/>
  <c r="K57" i="40"/>
  <c r="L57" i="40"/>
  <c r="M57" i="40"/>
  <c r="N57" i="40"/>
  <c r="O57" i="40"/>
  <c r="P57" i="40"/>
  <c r="Q57" i="40"/>
  <c r="R57" i="40"/>
  <c r="S57" i="40"/>
  <c r="T57" i="40"/>
  <c r="U57" i="40"/>
  <c r="V57" i="40"/>
  <c r="W57" i="40"/>
  <c r="E56" i="40"/>
  <c r="F56" i="40"/>
  <c r="G56" i="40"/>
  <c r="H56" i="40"/>
  <c r="I56" i="40"/>
  <c r="J56" i="40"/>
  <c r="K56" i="40"/>
  <c r="L56" i="40"/>
  <c r="M56" i="40"/>
  <c r="N56" i="40"/>
  <c r="O56" i="40"/>
  <c r="C56" i="40" s="1"/>
  <c r="P56" i="40"/>
  <c r="Q56" i="40"/>
  <c r="R56" i="40"/>
  <c r="S56" i="40"/>
  <c r="T56" i="40"/>
  <c r="U56" i="40"/>
  <c r="V56" i="40"/>
  <c r="W56" i="40"/>
  <c r="E55" i="40"/>
  <c r="F55" i="40"/>
  <c r="G55" i="40"/>
  <c r="H55" i="40"/>
  <c r="I55" i="40"/>
  <c r="J55" i="40"/>
  <c r="K55" i="40"/>
  <c r="L55" i="40"/>
  <c r="M55" i="40"/>
  <c r="N55" i="40"/>
  <c r="O55" i="40"/>
  <c r="P55" i="40"/>
  <c r="Q55" i="40"/>
  <c r="R55" i="40"/>
  <c r="S55" i="40"/>
  <c r="T55" i="40"/>
  <c r="U55" i="40"/>
  <c r="V55" i="40"/>
  <c r="W55" i="40"/>
  <c r="E31" i="40"/>
  <c r="F31" i="40"/>
  <c r="G31" i="40"/>
  <c r="H31" i="40"/>
  <c r="I31" i="40"/>
  <c r="J31" i="40"/>
  <c r="K31" i="40"/>
  <c r="L31" i="40"/>
  <c r="M31" i="40"/>
  <c r="N31" i="40"/>
  <c r="O31" i="40"/>
  <c r="P31" i="40"/>
  <c r="Q31" i="40"/>
  <c r="R31" i="40"/>
  <c r="S31" i="40"/>
  <c r="T31" i="40"/>
  <c r="U31" i="40"/>
  <c r="V31" i="40"/>
  <c r="W31" i="40"/>
  <c r="E54" i="40"/>
  <c r="F54" i="40"/>
  <c r="G54" i="40"/>
  <c r="H54" i="40"/>
  <c r="I54" i="40"/>
  <c r="J54" i="40"/>
  <c r="K54" i="40"/>
  <c r="L54" i="40"/>
  <c r="M54" i="40"/>
  <c r="N54" i="40"/>
  <c r="O54" i="40"/>
  <c r="P54" i="40"/>
  <c r="Q54" i="40"/>
  <c r="R54" i="40"/>
  <c r="S54" i="40"/>
  <c r="T54" i="40"/>
  <c r="U54" i="40"/>
  <c r="V54" i="40"/>
  <c r="W54" i="40"/>
  <c r="E36" i="40"/>
  <c r="F36" i="40"/>
  <c r="G36" i="40"/>
  <c r="H36" i="40"/>
  <c r="I36" i="40"/>
  <c r="J36" i="40"/>
  <c r="K36" i="40"/>
  <c r="L36" i="40"/>
  <c r="M36" i="40"/>
  <c r="N36" i="40"/>
  <c r="O36" i="40"/>
  <c r="P36" i="40"/>
  <c r="Q36" i="40"/>
  <c r="R36" i="40"/>
  <c r="S36" i="40"/>
  <c r="T36" i="40"/>
  <c r="U36" i="40"/>
  <c r="V36" i="40"/>
  <c r="W36" i="40"/>
  <c r="E53" i="40"/>
  <c r="F53" i="40"/>
  <c r="G53" i="40"/>
  <c r="H53" i="40"/>
  <c r="I53" i="40"/>
  <c r="J53" i="40"/>
  <c r="K53" i="40"/>
  <c r="L53" i="40"/>
  <c r="M53" i="40"/>
  <c r="N53" i="40"/>
  <c r="O53" i="40"/>
  <c r="P53" i="40"/>
  <c r="C53" i="40" s="1"/>
  <c r="Q53" i="40"/>
  <c r="R53" i="40"/>
  <c r="S53" i="40"/>
  <c r="T53" i="40"/>
  <c r="U53" i="40"/>
  <c r="V53" i="40"/>
  <c r="W53" i="40"/>
  <c r="E52" i="40"/>
  <c r="F52" i="40"/>
  <c r="G52" i="40"/>
  <c r="H52" i="40"/>
  <c r="I52" i="40"/>
  <c r="C52" i="40" s="1"/>
  <c r="J52" i="40"/>
  <c r="K52" i="40"/>
  <c r="L52" i="40"/>
  <c r="M52" i="40"/>
  <c r="N52" i="40"/>
  <c r="O52" i="40"/>
  <c r="P52" i="40"/>
  <c r="Q52" i="40"/>
  <c r="R52" i="40"/>
  <c r="S52" i="40"/>
  <c r="T52" i="40"/>
  <c r="U52" i="40"/>
  <c r="V52" i="40"/>
  <c r="W52" i="40"/>
  <c r="E51" i="40"/>
  <c r="F51" i="40"/>
  <c r="G51" i="40"/>
  <c r="H51" i="40"/>
  <c r="I51" i="40"/>
  <c r="J51" i="40"/>
  <c r="K51" i="40"/>
  <c r="L51" i="40"/>
  <c r="M51" i="40"/>
  <c r="N51" i="40"/>
  <c r="C51" i="40" s="1"/>
  <c r="O51" i="40"/>
  <c r="P51" i="40"/>
  <c r="Q51" i="40"/>
  <c r="R51" i="40"/>
  <c r="S51" i="40"/>
  <c r="T51" i="40"/>
  <c r="U51" i="40"/>
  <c r="V51" i="40"/>
  <c r="W51" i="40"/>
  <c r="E35" i="40"/>
  <c r="F35" i="40"/>
  <c r="G35" i="40"/>
  <c r="H35" i="40"/>
  <c r="I35" i="40"/>
  <c r="J35" i="40"/>
  <c r="K35" i="40"/>
  <c r="L35" i="40"/>
  <c r="M35" i="40"/>
  <c r="N35" i="40"/>
  <c r="O35" i="40"/>
  <c r="P35" i="40"/>
  <c r="Q35" i="40"/>
  <c r="R35" i="40"/>
  <c r="S35" i="40"/>
  <c r="T35" i="40"/>
  <c r="U35" i="40"/>
  <c r="V35" i="40"/>
  <c r="W35" i="40"/>
  <c r="E17" i="40"/>
  <c r="F17" i="40"/>
  <c r="G17" i="40"/>
  <c r="H17" i="40"/>
  <c r="I17" i="40"/>
  <c r="J17" i="40"/>
  <c r="K17" i="40"/>
  <c r="L17" i="40"/>
  <c r="M17" i="40"/>
  <c r="N17" i="40"/>
  <c r="O17" i="40"/>
  <c r="P17" i="40"/>
  <c r="Q17" i="40"/>
  <c r="R17" i="40"/>
  <c r="S17" i="40"/>
  <c r="T17" i="40"/>
  <c r="U17" i="40"/>
  <c r="V17" i="40"/>
  <c r="W17" i="40"/>
  <c r="E50" i="40"/>
  <c r="F50" i="40"/>
  <c r="G50" i="40"/>
  <c r="H50" i="40"/>
  <c r="I50" i="40"/>
  <c r="J50" i="40"/>
  <c r="K50" i="40"/>
  <c r="L50" i="40"/>
  <c r="M50" i="40"/>
  <c r="N50" i="40"/>
  <c r="O50" i="40"/>
  <c r="P50" i="40"/>
  <c r="Q50" i="40"/>
  <c r="R50" i="40"/>
  <c r="S50" i="40"/>
  <c r="T50" i="40"/>
  <c r="U50" i="40"/>
  <c r="V50" i="40"/>
  <c r="W50" i="40"/>
  <c r="E49" i="40"/>
  <c r="F49" i="40"/>
  <c r="G49" i="40"/>
  <c r="H49" i="40"/>
  <c r="I49" i="40"/>
  <c r="J49" i="40"/>
  <c r="K49" i="40"/>
  <c r="L49" i="40"/>
  <c r="M49" i="40"/>
  <c r="N49" i="40"/>
  <c r="O49" i="40"/>
  <c r="P49" i="40"/>
  <c r="Q49" i="40"/>
  <c r="R49" i="40"/>
  <c r="S49" i="40"/>
  <c r="T49" i="40"/>
  <c r="U49" i="40"/>
  <c r="V49" i="40"/>
  <c r="W49" i="40"/>
  <c r="E48" i="40"/>
  <c r="F48" i="40"/>
  <c r="G48" i="40"/>
  <c r="H48" i="40"/>
  <c r="I48" i="40"/>
  <c r="J48" i="40"/>
  <c r="K48" i="40"/>
  <c r="L48" i="40"/>
  <c r="M48" i="40"/>
  <c r="N48" i="40"/>
  <c r="O48" i="40"/>
  <c r="P48" i="40"/>
  <c r="Q48" i="40"/>
  <c r="R48" i="40"/>
  <c r="S48" i="40"/>
  <c r="T48" i="40"/>
  <c r="U48" i="40"/>
  <c r="V48" i="40"/>
  <c r="W48" i="40"/>
  <c r="E34" i="40"/>
  <c r="F34" i="40"/>
  <c r="G34" i="40"/>
  <c r="H34" i="40"/>
  <c r="C34" i="40" s="1"/>
  <c r="I34" i="40"/>
  <c r="J34" i="40"/>
  <c r="K34" i="40"/>
  <c r="L34" i="40"/>
  <c r="M34" i="40"/>
  <c r="N34" i="40"/>
  <c r="O34" i="40"/>
  <c r="P34" i="40"/>
  <c r="Q34" i="40"/>
  <c r="R34" i="40"/>
  <c r="S34" i="40"/>
  <c r="T34" i="40"/>
  <c r="U34" i="40"/>
  <c r="V34" i="40"/>
  <c r="W34" i="40"/>
  <c r="E47" i="40"/>
  <c r="F47" i="40"/>
  <c r="G47" i="40"/>
  <c r="H47" i="40"/>
  <c r="I47" i="40"/>
  <c r="J47" i="40"/>
  <c r="K47" i="40"/>
  <c r="L47" i="40"/>
  <c r="M47" i="40"/>
  <c r="N47" i="40"/>
  <c r="O47" i="40"/>
  <c r="P47" i="40"/>
  <c r="Q47" i="40"/>
  <c r="R47" i="40"/>
  <c r="S47" i="40"/>
  <c r="T47" i="40"/>
  <c r="U47" i="40"/>
  <c r="V47" i="40"/>
  <c r="W47" i="40"/>
  <c r="E46" i="40"/>
  <c r="F46" i="40"/>
  <c r="G46" i="40"/>
  <c r="H46" i="40"/>
  <c r="I46" i="40"/>
  <c r="J46" i="40"/>
  <c r="K46" i="40"/>
  <c r="L46" i="40"/>
  <c r="M46" i="40"/>
  <c r="N46" i="40"/>
  <c r="O46" i="40"/>
  <c r="P46" i="40"/>
  <c r="Q46" i="40"/>
  <c r="R46" i="40"/>
  <c r="S46" i="40"/>
  <c r="T46" i="40"/>
  <c r="U46" i="40"/>
  <c r="V46" i="40"/>
  <c r="W46" i="40"/>
  <c r="E45" i="40"/>
  <c r="F45" i="40"/>
  <c r="G45" i="40"/>
  <c r="H45" i="40"/>
  <c r="I45" i="40"/>
  <c r="J45" i="40"/>
  <c r="K45" i="40"/>
  <c r="L45" i="40"/>
  <c r="M45" i="40"/>
  <c r="N45" i="40"/>
  <c r="O45" i="40"/>
  <c r="P45" i="40"/>
  <c r="Q45" i="40"/>
  <c r="R45" i="40"/>
  <c r="S45" i="40"/>
  <c r="T45" i="40"/>
  <c r="U45" i="40"/>
  <c r="V45" i="40"/>
  <c r="W45" i="40"/>
  <c r="E33" i="40"/>
  <c r="F33" i="40"/>
  <c r="G33" i="40"/>
  <c r="H33" i="40"/>
  <c r="I33" i="40"/>
  <c r="J33" i="40"/>
  <c r="K33" i="40"/>
  <c r="L33" i="40"/>
  <c r="M33" i="40"/>
  <c r="N33" i="40"/>
  <c r="O33" i="40"/>
  <c r="P33" i="40"/>
  <c r="Q33" i="40"/>
  <c r="R33" i="40"/>
  <c r="S33" i="40"/>
  <c r="T33" i="40"/>
  <c r="U33" i="40"/>
  <c r="V33" i="40"/>
  <c r="W33" i="40"/>
  <c r="E44" i="40"/>
  <c r="F44" i="40"/>
  <c r="G44" i="40"/>
  <c r="H44" i="40"/>
  <c r="I44" i="40"/>
  <c r="J44" i="40"/>
  <c r="K44" i="40"/>
  <c r="L44" i="40"/>
  <c r="M44" i="40"/>
  <c r="N44" i="40"/>
  <c r="O44" i="40"/>
  <c r="P44" i="40"/>
  <c r="Q44" i="40"/>
  <c r="R44" i="40"/>
  <c r="S44" i="40"/>
  <c r="T44" i="40"/>
  <c r="U44" i="40"/>
  <c r="V44" i="40"/>
  <c r="W44" i="40"/>
  <c r="E43" i="40"/>
  <c r="F43" i="40"/>
  <c r="G43" i="40"/>
  <c r="H43" i="40"/>
  <c r="I43" i="40"/>
  <c r="J43" i="40"/>
  <c r="K43" i="40"/>
  <c r="L43" i="40"/>
  <c r="M43" i="40"/>
  <c r="N43" i="40"/>
  <c r="O43" i="40"/>
  <c r="P43" i="40"/>
  <c r="Q43" i="40"/>
  <c r="R43" i="40"/>
  <c r="S43" i="40"/>
  <c r="T43" i="40"/>
  <c r="U43" i="40"/>
  <c r="V43" i="40"/>
  <c r="W43" i="40"/>
  <c r="E42" i="40"/>
  <c r="F42" i="40"/>
  <c r="G42" i="40"/>
  <c r="H42" i="40"/>
  <c r="I42" i="40"/>
  <c r="J42" i="40"/>
  <c r="K42" i="40"/>
  <c r="L42" i="40"/>
  <c r="M42" i="40"/>
  <c r="N42" i="40"/>
  <c r="O42" i="40"/>
  <c r="P42" i="40"/>
  <c r="Q42" i="40"/>
  <c r="R42" i="40"/>
  <c r="S42" i="40"/>
  <c r="T42" i="40"/>
  <c r="U42" i="40"/>
  <c r="V42" i="40"/>
  <c r="W42" i="40"/>
  <c r="E97" i="40"/>
  <c r="F97" i="40"/>
  <c r="G97" i="40"/>
  <c r="H97" i="40"/>
  <c r="I97" i="40"/>
  <c r="J97" i="40"/>
  <c r="K97" i="40"/>
  <c r="L97" i="40"/>
  <c r="M97" i="40"/>
  <c r="N97" i="40"/>
  <c r="O97" i="40"/>
  <c r="P97" i="40"/>
  <c r="Q97" i="40"/>
  <c r="R97" i="40"/>
  <c r="S97" i="40"/>
  <c r="T97" i="40"/>
  <c r="U97" i="40"/>
  <c r="V97" i="40"/>
  <c r="W97" i="40"/>
  <c r="E30" i="40"/>
  <c r="F30" i="40"/>
  <c r="G30" i="40"/>
  <c r="H30" i="40"/>
  <c r="I30" i="40"/>
  <c r="J30" i="40"/>
  <c r="K30" i="40"/>
  <c r="L30" i="40"/>
  <c r="M30" i="40"/>
  <c r="N30" i="40"/>
  <c r="O30" i="40"/>
  <c r="P30" i="40"/>
  <c r="Q30" i="40"/>
  <c r="R30" i="40"/>
  <c r="S30" i="40"/>
  <c r="T30" i="40"/>
  <c r="U30" i="40"/>
  <c r="V30" i="40"/>
  <c r="W30" i="40"/>
  <c r="E77" i="40"/>
  <c r="F77" i="40"/>
  <c r="G77" i="40"/>
  <c r="H77" i="40"/>
  <c r="I77" i="40"/>
  <c r="J77" i="40"/>
  <c r="C77" i="40" s="1"/>
  <c r="K77" i="40"/>
  <c r="L77" i="40"/>
  <c r="M77" i="40"/>
  <c r="N77" i="40"/>
  <c r="O77" i="40"/>
  <c r="P77" i="40"/>
  <c r="Q77" i="40"/>
  <c r="R77" i="40"/>
  <c r="S77" i="40"/>
  <c r="T77" i="40"/>
  <c r="U77" i="40"/>
  <c r="V77" i="40"/>
  <c r="W77" i="40"/>
  <c r="E84" i="40"/>
  <c r="F84" i="40"/>
  <c r="G84" i="40"/>
  <c r="H84" i="40"/>
  <c r="I84" i="40"/>
  <c r="J84" i="40"/>
  <c r="K84" i="40"/>
  <c r="L84" i="40"/>
  <c r="M84" i="40"/>
  <c r="N84" i="40"/>
  <c r="O84" i="40"/>
  <c r="P84" i="40"/>
  <c r="Q84" i="40"/>
  <c r="R84" i="40"/>
  <c r="S84" i="40"/>
  <c r="T84" i="40"/>
  <c r="U84" i="40"/>
  <c r="V84" i="40"/>
  <c r="W84" i="40"/>
  <c r="E73" i="40"/>
  <c r="F73" i="40"/>
  <c r="G73" i="40"/>
  <c r="H73" i="40"/>
  <c r="I73" i="40"/>
  <c r="J73" i="40"/>
  <c r="K73" i="40"/>
  <c r="L73" i="40"/>
  <c r="M73" i="40"/>
  <c r="N73" i="40"/>
  <c r="O73" i="40"/>
  <c r="P73" i="40"/>
  <c r="Q73" i="40"/>
  <c r="R73" i="40"/>
  <c r="S73" i="40"/>
  <c r="T73" i="40"/>
  <c r="U73" i="40"/>
  <c r="V73" i="40"/>
  <c r="W73" i="40"/>
  <c r="E79" i="40"/>
  <c r="F79" i="40"/>
  <c r="G79" i="40"/>
  <c r="H79" i="40"/>
  <c r="I79" i="40"/>
  <c r="J79" i="40"/>
  <c r="K79" i="40"/>
  <c r="L79" i="40"/>
  <c r="M79" i="40"/>
  <c r="N79" i="40"/>
  <c r="O79" i="40"/>
  <c r="P79" i="40"/>
  <c r="Q79" i="40"/>
  <c r="R79" i="40"/>
  <c r="S79" i="40"/>
  <c r="T79" i="40"/>
  <c r="U79" i="40"/>
  <c r="V79" i="40"/>
  <c r="W79" i="40"/>
  <c r="E75" i="40"/>
  <c r="F75" i="40"/>
  <c r="G75" i="40"/>
  <c r="H75" i="40"/>
  <c r="I75" i="40"/>
  <c r="J75" i="40"/>
  <c r="K75" i="40"/>
  <c r="L75" i="40"/>
  <c r="M75" i="40"/>
  <c r="N75" i="40"/>
  <c r="O75" i="40"/>
  <c r="P75" i="40"/>
  <c r="Q75" i="40"/>
  <c r="R75" i="40"/>
  <c r="S75" i="40"/>
  <c r="T75" i="40"/>
  <c r="U75" i="40"/>
  <c r="V75" i="40"/>
  <c r="W75" i="40"/>
  <c r="E6" i="40"/>
  <c r="F6" i="40"/>
  <c r="G6" i="40"/>
  <c r="H6" i="40"/>
  <c r="I6" i="40"/>
  <c r="J6" i="40"/>
  <c r="K6" i="40"/>
  <c r="L6" i="40"/>
  <c r="M6" i="40"/>
  <c r="N6" i="40"/>
  <c r="O6" i="40"/>
  <c r="P6" i="40"/>
  <c r="Q6" i="40"/>
  <c r="R6" i="40"/>
  <c r="S6" i="40"/>
  <c r="T6" i="40"/>
  <c r="U6" i="40"/>
  <c r="V6" i="40"/>
  <c r="W6" i="40"/>
  <c r="E76" i="40"/>
  <c r="F76" i="40"/>
  <c r="G76" i="40"/>
  <c r="H76" i="40"/>
  <c r="I76" i="40"/>
  <c r="J76" i="40"/>
  <c r="K76" i="40"/>
  <c r="L76" i="40"/>
  <c r="M76" i="40"/>
  <c r="N76" i="40"/>
  <c r="O76" i="40"/>
  <c r="P76" i="40"/>
  <c r="C76" i="40" s="1"/>
  <c r="Q76" i="40"/>
  <c r="R76" i="40"/>
  <c r="S76" i="40"/>
  <c r="T76" i="40"/>
  <c r="U76" i="40"/>
  <c r="V76" i="40"/>
  <c r="W76" i="40"/>
  <c r="E94" i="40"/>
  <c r="F94" i="40"/>
  <c r="G94" i="40"/>
  <c r="H94" i="40"/>
  <c r="I94" i="40"/>
  <c r="J94" i="40"/>
  <c r="K94" i="40"/>
  <c r="L94" i="40"/>
  <c r="M94" i="40"/>
  <c r="N94" i="40"/>
  <c r="O94" i="40"/>
  <c r="P94" i="40"/>
  <c r="Q94" i="40"/>
  <c r="R94" i="40"/>
  <c r="S94" i="40"/>
  <c r="T94" i="40"/>
  <c r="U94" i="40"/>
  <c r="V94" i="40"/>
  <c r="W94" i="40"/>
  <c r="E72" i="40"/>
  <c r="F72" i="40"/>
  <c r="G72" i="40"/>
  <c r="H72" i="40"/>
  <c r="I72" i="40"/>
  <c r="J72" i="40"/>
  <c r="K72" i="40"/>
  <c r="L72" i="40"/>
  <c r="M72" i="40"/>
  <c r="N72" i="40"/>
  <c r="O72" i="40"/>
  <c r="P72" i="40"/>
  <c r="Q72" i="40"/>
  <c r="R72" i="40"/>
  <c r="S72" i="40"/>
  <c r="T72" i="40"/>
  <c r="U72" i="40"/>
  <c r="V72" i="40"/>
  <c r="W72" i="40"/>
  <c r="E82" i="40"/>
  <c r="F82" i="40"/>
  <c r="G82" i="40"/>
  <c r="H82" i="40"/>
  <c r="I82" i="40"/>
  <c r="J82" i="40"/>
  <c r="K82" i="40"/>
  <c r="L82" i="40"/>
  <c r="M82" i="40"/>
  <c r="N82" i="40"/>
  <c r="O82" i="40"/>
  <c r="P82" i="40"/>
  <c r="Q82" i="40"/>
  <c r="R82" i="40"/>
  <c r="S82" i="40"/>
  <c r="T82" i="40"/>
  <c r="U82" i="40"/>
  <c r="V82" i="40"/>
  <c r="W82" i="40"/>
  <c r="E83" i="40"/>
  <c r="F83" i="40"/>
  <c r="G83" i="40"/>
  <c r="H83" i="40"/>
  <c r="I83" i="40"/>
  <c r="J83" i="40"/>
  <c r="K83" i="40"/>
  <c r="L83" i="40"/>
  <c r="M83" i="40"/>
  <c r="N83" i="40"/>
  <c r="O83" i="40"/>
  <c r="P83" i="40"/>
  <c r="Q83" i="40"/>
  <c r="R83" i="40"/>
  <c r="S83" i="40"/>
  <c r="T83" i="40"/>
  <c r="U83" i="40"/>
  <c r="V83" i="40"/>
  <c r="W83" i="40"/>
  <c r="E81" i="40"/>
  <c r="C81" i="40" s="1"/>
  <c r="F81" i="40"/>
  <c r="G81" i="40"/>
  <c r="H81" i="40"/>
  <c r="I81" i="40"/>
  <c r="J81" i="40"/>
  <c r="K81" i="40"/>
  <c r="L81" i="40"/>
  <c r="M81" i="40"/>
  <c r="N81" i="40"/>
  <c r="O81" i="40"/>
  <c r="P81" i="40"/>
  <c r="Q81" i="40"/>
  <c r="R81" i="40"/>
  <c r="S81" i="40"/>
  <c r="T81" i="40"/>
  <c r="U81" i="40"/>
  <c r="V81" i="40"/>
  <c r="W81" i="40"/>
  <c r="E85" i="40"/>
  <c r="F85" i="40"/>
  <c r="G85" i="40"/>
  <c r="H85" i="40"/>
  <c r="I85" i="40"/>
  <c r="J85" i="40"/>
  <c r="K85" i="40"/>
  <c r="L85" i="40"/>
  <c r="M85" i="40"/>
  <c r="N85" i="40"/>
  <c r="O85" i="40"/>
  <c r="P85" i="40"/>
  <c r="Q85" i="40"/>
  <c r="R85" i="40"/>
  <c r="S85" i="40"/>
  <c r="T85" i="40"/>
  <c r="U85" i="40"/>
  <c r="V85" i="40"/>
  <c r="W85" i="40"/>
  <c r="E80" i="40"/>
  <c r="F80" i="40"/>
  <c r="G80" i="40"/>
  <c r="H80" i="40"/>
  <c r="I80" i="40"/>
  <c r="J80" i="40"/>
  <c r="K80" i="40"/>
  <c r="L80" i="40"/>
  <c r="M80" i="40"/>
  <c r="N80" i="40"/>
  <c r="O80" i="40"/>
  <c r="C80" i="40" s="1"/>
  <c r="P80" i="40"/>
  <c r="Q80" i="40"/>
  <c r="R80" i="40"/>
  <c r="S80" i="40"/>
  <c r="T80" i="40"/>
  <c r="U80" i="40"/>
  <c r="V80" i="40"/>
  <c r="W80" i="40"/>
  <c r="E74" i="40"/>
  <c r="F74" i="40"/>
  <c r="G74" i="40"/>
  <c r="H74" i="40"/>
  <c r="I74" i="40"/>
  <c r="J74" i="40"/>
  <c r="K74" i="40"/>
  <c r="L74" i="40"/>
  <c r="M74" i="40"/>
  <c r="N74" i="40"/>
  <c r="O74" i="40"/>
  <c r="P74" i="40"/>
  <c r="Q74" i="40"/>
  <c r="R74" i="40"/>
  <c r="S74" i="40"/>
  <c r="T74" i="40"/>
  <c r="U74" i="40"/>
  <c r="V74" i="40"/>
  <c r="W74" i="40"/>
  <c r="E78" i="40"/>
  <c r="F78" i="40"/>
  <c r="G78" i="40"/>
  <c r="H78" i="40"/>
  <c r="I78" i="40"/>
  <c r="J78" i="40"/>
  <c r="K78" i="40"/>
  <c r="L78" i="40"/>
  <c r="M78" i="40"/>
  <c r="N78" i="40"/>
  <c r="O78" i="40"/>
  <c r="P78" i="40"/>
  <c r="Q78" i="40"/>
  <c r="R78" i="40"/>
  <c r="S78" i="40"/>
  <c r="T78" i="40"/>
  <c r="U78" i="40"/>
  <c r="V78" i="40"/>
  <c r="W78" i="40"/>
  <c r="E89" i="40"/>
  <c r="F89" i="40"/>
  <c r="C89" i="40" s="1"/>
  <c r="G89" i="40"/>
  <c r="H89" i="40"/>
  <c r="I89" i="40"/>
  <c r="J89" i="40"/>
  <c r="K89" i="40"/>
  <c r="L89" i="40"/>
  <c r="M89" i="40"/>
  <c r="N89" i="40"/>
  <c r="O89" i="40"/>
  <c r="P89" i="40"/>
  <c r="Q89" i="40"/>
  <c r="R89" i="40"/>
  <c r="S89" i="40"/>
  <c r="T89" i="40"/>
  <c r="U89" i="40"/>
  <c r="V89" i="40"/>
  <c r="W89" i="40"/>
  <c r="E107" i="40"/>
  <c r="F107" i="40"/>
  <c r="G107" i="40"/>
  <c r="H107" i="40"/>
  <c r="I107" i="40"/>
  <c r="J107" i="40"/>
  <c r="K107" i="40"/>
  <c r="L107" i="40"/>
  <c r="M107" i="40"/>
  <c r="N107" i="40"/>
  <c r="O107" i="40"/>
  <c r="P107" i="40"/>
  <c r="Q107" i="40"/>
  <c r="R107" i="40"/>
  <c r="S107" i="40"/>
  <c r="T107" i="40"/>
  <c r="U107" i="40"/>
  <c r="V107" i="40"/>
  <c r="W107" i="40"/>
  <c r="E102" i="40"/>
  <c r="F102" i="40"/>
  <c r="G102" i="40"/>
  <c r="H102" i="40"/>
  <c r="I102" i="40"/>
  <c r="J102" i="40"/>
  <c r="K102" i="40"/>
  <c r="L102" i="40"/>
  <c r="M102" i="40"/>
  <c r="N102" i="40"/>
  <c r="O102" i="40"/>
  <c r="P102" i="40"/>
  <c r="Q102" i="40"/>
  <c r="R102" i="40"/>
  <c r="S102" i="40"/>
  <c r="T102" i="40"/>
  <c r="U102" i="40"/>
  <c r="V102" i="40"/>
  <c r="W102" i="40"/>
  <c r="E29" i="40"/>
  <c r="F29" i="40"/>
  <c r="G29" i="40"/>
  <c r="H29" i="40"/>
  <c r="I29" i="40"/>
  <c r="C29" i="40" s="1"/>
  <c r="J29" i="40"/>
  <c r="K29" i="40"/>
  <c r="L29" i="40"/>
  <c r="M29" i="40"/>
  <c r="N29" i="40"/>
  <c r="O29" i="40"/>
  <c r="P29" i="40"/>
  <c r="Q29" i="40"/>
  <c r="R29" i="40"/>
  <c r="S29" i="40"/>
  <c r="T29" i="40"/>
  <c r="U29" i="40"/>
  <c r="V29" i="40"/>
  <c r="W29" i="40"/>
  <c r="E100" i="40"/>
  <c r="F100" i="40"/>
  <c r="G100" i="40"/>
  <c r="H100" i="40"/>
  <c r="I100" i="40"/>
  <c r="J100" i="40"/>
  <c r="K100" i="40"/>
  <c r="L100" i="40"/>
  <c r="M100" i="40"/>
  <c r="N100" i="40"/>
  <c r="O100" i="40"/>
  <c r="P100" i="40"/>
  <c r="Q100" i="40"/>
  <c r="R100" i="40"/>
  <c r="S100" i="40"/>
  <c r="T100" i="40"/>
  <c r="U100" i="40"/>
  <c r="V100" i="40"/>
  <c r="W100" i="40"/>
  <c r="E7" i="40"/>
  <c r="F7" i="40"/>
  <c r="G7" i="40"/>
  <c r="H7" i="40"/>
  <c r="I7" i="40"/>
  <c r="J7" i="40"/>
  <c r="K7" i="40"/>
  <c r="L7" i="40"/>
  <c r="M7" i="40"/>
  <c r="N7" i="40"/>
  <c r="O7" i="40"/>
  <c r="P7" i="40"/>
  <c r="Q7" i="40"/>
  <c r="R7" i="40"/>
  <c r="S7" i="40"/>
  <c r="T7" i="40"/>
  <c r="U7" i="40"/>
  <c r="V7" i="40"/>
  <c r="W7" i="40"/>
  <c r="E86" i="40"/>
  <c r="F86" i="40"/>
  <c r="G86" i="40"/>
  <c r="H86" i="40"/>
  <c r="I86" i="40"/>
  <c r="J86" i="40"/>
  <c r="K86" i="40"/>
  <c r="L86" i="40"/>
  <c r="M86" i="40"/>
  <c r="N86" i="40"/>
  <c r="O86" i="40"/>
  <c r="P86" i="40"/>
  <c r="Q86" i="40"/>
  <c r="R86" i="40"/>
  <c r="S86" i="40"/>
  <c r="T86" i="40"/>
  <c r="U86" i="40"/>
  <c r="V86" i="40"/>
  <c r="W86" i="40"/>
  <c r="E96" i="40"/>
  <c r="F96" i="40"/>
  <c r="G96" i="40"/>
  <c r="H96" i="40"/>
  <c r="I96" i="40"/>
  <c r="J96" i="40"/>
  <c r="K96" i="40"/>
  <c r="L96" i="40"/>
  <c r="M96" i="40"/>
  <c r="N96" i="40"/>
  <c r="O96" i="40"/>
  <c r="P96" i="40"/>
  <c r="Q96" i="40"/>
  <c r="R96" i="40"/>
  <c r="S96" i="40"/>
  <c r="T96" i="40"/>
  <c r="U96" i="40"/>
  <c r="V96" i="40"/>
  <c r="W96" i="40"/>
  <c r="E104" i="40"/>
  <c r="F104" i="40"/>
  <c r="G104" i="40"/>
  <c r="H104" i="40"/>
  <c r="I104" i="40"/>
  <c r="J104" i="40"/>
  <c r="K104" i="40"/>
  <c r="L104" i="40"/>
  <c r="M104" i="40"/>
  <c r="N104" i="40"/>
  <c r="O104" i="40"/>
  <c r="P104" i="40"/>
  <c r="Q104" i="40"/>
  <c r="R104" i="40"/>
  <c r="S104" i="40"/>
  <c r="T104" i="40"/>
  <c r="U104" i="40"/>
  <c r="V104" i="40"/>
  <c r="W104" i="40"/>
  <c r="E105" i="40"/>
  <c r="F105" i="40"/>
  <c r="G105" i="40"/>
  <c r="H105" i="40"/>
  <c r="I105" i="40"/>
  <c r="J105" i="40"/>
  <c r="K105" i="40"/>
  <c r="L105" i="40"/>
  <c r="M105" i="40"/>
  <c r="N105" i="40"/>
  <c r="O105" i="40"/>
  <c r="P105" i="40"/>
  <c r="Q105" i="40"/>
  <c r="R105" i="40"/>
  <c r="S105" i="40"/>
  <c r="T105" i="40"/>
  <c r="U105" i="40"/>
  <c r="V105" i="40"/>
  <c r="W105" i="40"/>
  <c r="E98" i="40"/>
  <c r="F98" i="40"/>
  <c r="G98" i="40"/>
  <c r="H98" i="40"/>
  <c r="C98" i="40" s="1"/>
  <c r="I98" i="40"/>
  <c r="J98" i="40"/>
  <c r="K98" i="40"/>
  <c r="L98" i="40"/>
  <c r="M98" i="40"/>
  <c r="N98" i="40"/>
  <c r="O98" i="40"/>
  <c r="P98" i="40"/>
  <c r="Q98" i="40"/>
  <c r="R98" i="40"/>
  <c r="S98" i="40"/>
  <c r="T98" i="40"/>
  <c r="U98" i="40"/>
  <c r="V98" i="40"/>
  <c r="W98" i="40"/>
  <c r="E92" i="40"/>
  <c r="F92" i="40"/>
  <c r="G92" i="40"/>
  <c r="H92" i="40"/>
  <c r="I92" i="40"/>
  <c r="J92" i="40"/>
  <c r="K92" i="40"/>
  <c r="L92" i="40"/>
  <c r="M92" i="40"/>
  <c r="N92" i="40"/>
  <c r="O92" i="40"/>
  <c r="P92" i="40"/>
  <c r="Q92" i="40"/>
  <c r="R92" i="40"/>
  <c r="S92" i="40"/>
  <c r="T92" i="40"/>
  <c r="U92" i="40"/>
  <c r="V92" i="40"/>
  <c r="W92" i="40"/>
  <c r="E99" i="40"/>
  <c r="F99" i="40"/>
  <c r="C99" i="40" s="1"/>
  <c r="G99" i="40"/>
  <c r="H99" i="40"/>
  <c r="I99" i="40"/>
  <c r="J99" i="40"/>
  <c r="K99" i="40"/>
  <c r="L99" i="40"/>
  <c r="M99" i="40"/>
  <c r="N99" i="40"/>
  <c r="O99" i="40"/>
  <c r="P99" i="40"/>
  <c r="Q99" i="40"/>
  <c r="R99" i="40"/>
  <c r="S99" i="40"/>
  <c r="T99" i="40"/>
  <c r="U99" i="40"/>
  <c r="V99" i="40"/>
  <c r="W99" i="40"/>
  <c r="E101" i="40"/>
  <c r="F101" i="40"/>
  <c r="G101" i="40"/>
  <c r="H101" i="40"/>
  <c r="I101" i="40"/>
  <c r="J101" i="40"/>
  <c r="K101" i="40"/>
  <c r="L101" i="40"/>
  <c r="M101" i="40"/>
  <c r="N101" i="40"/>
  <c r="O101" i="40"/>
  <c r="P101" i="40"/>
  <c r="Q101" i="40"/>
  <c r="R101" i="40"/>
  <c r="S101" i="40"/>
  <c r="T101" i="40"/>
  <c r="U101" i="40"/>
  <c r="V101" i="40"/>
  <c r="W101" i="40"/>
  <c r="E91" i="40"/>
  <c r="F91" i="40"/>
  <c r="G91" i="40"/>
  <c r="H91" i="40"/>
  <c r="I91" i="40"/>
  <c r="J91" i="40"/>
  <c r="K91" i="40"/>
  <c r="L91" i="40"/>
  <c r="M91" i="40"/>
  <c r="N91" i="40"/>
  <c r="O91" i="40"/>
  <c r="P91" i="40"/>
  <c r="C91" i="40" s="1"/>
  <c r="Q91" i="40"/>
  <c r="R91" i="40"/>
  <c r="S91" i="40"/>
  <c r="T91" i="40"/>
  <c r="U91" i="40"/>
  <c r="V91" i="40"/>
  <c r="W91" i="40"/>
  <c r="E93" i="40"/>
  <c r="F93" i="40"/>
  <c r="G93" i="40"/>
  <c r="H93" i="40"/>
  <c r="I93" i="40"/>
  <c r="J93" i="40"/>
  <c r="K93" i="40"/>
  <c r="L93" i="40"/>
  <c r="M93" i="40"/>
  <c r="N93" i="40"/>
  <c r="O93" i="40"/>
  <c r="P93" i="40"/>
  <c r="Q93" i="40"/>
  <c r="R93" i="40"/>
  <c r="S93" i="40"/>
  <c r="T93" i="40"/>
  <c r="U93" i="40"/>
  <c r="V93" i="40"/>
  <c r="W93" i="40"/>
  <c r="E87" i="40"/>
  <c r="F87" i="40"/>
  <c r="G87" i="40"/>
  <c r="H87" i="40"/>
  <c r="I87" i="40"/>
  <c r="J87" i="40"/>
  <c r="K87" i="40"/>
  <c r="L87" i="40"/>
  <c r="M87" i="40"/>
  <c r="N87" i="40"/>
  <c r="C87" i="40" s="1"/>
  <c r="O87" i="40"/>
  <c r="P87" i="40"/>
  <c r="Q87" i="40"/>
  <c r="R87" i="40"/>
  <c r="S87" i="40"/>
  <c r="T87" i="40"/>
  <c r="U87" i="40"/>
  <c r="V87" i="40"/>
  <c r="W87" i="40"/>
  <c r="E103" i="40"/>
  <c r="F103" i="40"/>
  <c r="G103" i="40"/>
  <c r="C103" i="40" s="1"/>
  <c r="H103" i="40"/>
  <c r="I103" i="40"/>
  <c r="J103" i="40"/>
  <c r="K103" i="40"/>
  <c r="L103" i="40"/>
  <c r="M103" i="40"/>
  <c r="N103" i="40"/>
  <c r="O103" i="40"/>
  <c r="P103" i="40"/>
  <c r="Q103" i="40"/>
  <c r="R103" i="40"/>
  <c r="S103" i="40"/>
  <c r="T103" i="40"/>
  <c r="U103" i="40"/>
  <c r="V103" i="40"/>
  <c r="W103" i="40"/>
  <c r="E88" i="40"/>
  <c r="F88" i="40"/>
  <c r="G88" i="40"/>
  <c r="H88" i="40"/>
  <c r="I88" i="40"/>
  <c r="J88" i="40"/>
  <c r="K88" i="40"/>
  <c r="L88" i="40"/>
  <c r="M88" i="40"/>
  <c r="N88" i="40"/>
  <c r="O88" i="40"/>
  <c r="P88" i="40"/>
  <c r="Q88" i="40"/>
  <c r="R88" i="40"/>
  <c r="S88" i="40"/>
  <c r="T88" i="40"/>
  <c r="U88" i="40"/>
  <c r="V88" i="40"/>
  <c r="W88" i="40"/>
  <c r="E90" i="40"/>
  <c r="F90" i="40"/>
  <c r="G90" i="40"/>
  <c r="H90" i="40"/>
  <c r="I90" i="40"/>
  <c r="J90" i="40"/>
  <c r="K90" i="40"/>
  <c r="L90" i="40"/>
  <c r="M90" i="40"/>
  <c r="N90" i="40"/>
  <c r="O90" i="40"/>
  <c r="P90" i="40"/>
  <c r="Q90" i="40"/>
  <c r="R90" i="40"/>
  <c r="S90" i="40"/>
  <c r="T90" i="40"/>
  <c r="U90" i="40"/>
  <c r="V90" i="40"/>
  <c r="W90" i="40"/>
  <c r="E95" i="40"/>
  <c r="F95" i="40"/>
  <c r="G95" i="40"/>
  <c r="H95" i="40"/>
  <c r="I95" i="40"/>
  <c r="J95" i="40"/>
  <c r="K95" i="40"/>
  <c r="L95" i="40"/>
  <c r="M95" i="40"/>
  <c r="N95" i="40"/>
  <c r="O95" i="40"/>
  <c r="P95" i="40"/>
  <c r="Q95" i="40"/>
  <c r="R95" i="40"/>
  <c r="S95" i="40"/>
  <c r="T95" i="40"/>
  <c r="U95" i="40"/>
  <c r="V95" i="40"/>
  <c r="W95" i="40"/>
  <c r="E106" i="40"/>
  <c r="F106" i="40"/>
  <c r="G106" i="40"/>
  <c r="H106" i="40"/>
  <c r="I106" i="40"/>
  <c r="J106" i="40"/>
  <c r="K106" i="40"/>
  <c r="L106" i="40"/>
  <c r="M106" i="40"/>
  <c r="N106" i="40"/>
  <c r="O106" i="40"/>
  <c r="P106" i="40"/>
  <c r="Q106" i="40"/>
  <c r="R106" i="40"/>
  <c r="S106" i="40"/>
  <c r="T106" i="40"/>
  <c r="U106" i="40"/>
  <c r="V106" i="40"/>
  <c r="W106" i="40"/>
  <c r="E108" i="40"/>
  <c r="F108" i="40"/>
  <c r="G108" i="40"/>
  <c r="H108" i="40"/>
  <c r="I108" i="40"/>
  <c r="J108" i="40"/>
  <c r="K108" i="40"/>
  <c r="L108" i="40"/>
  <c r="M108" i="40"/>
  <c r="N108" i="40"/>
  <c r="O108" i="40"/>
  <c r="P108" i="40"/>
  <c r="Q108" i="40"/>
  <c r="R108" i="40"/>
  <c r="S108" i="40"/>
  <c r="T108" i="40"/>
  <c r="U108" i="40"/>
  <c r="V108" i="40"/>
  <c r="W108" i="40"/>
  <c r="E109" i="40"/>
  <c r="F109" i="40"/>
  <c r="G109" i="40"/>
  <c r="H109" i="40"/>
  <c r="I109" i="40"/>
  <c r="J109" i="40"/>
  <c r="K109" i="40"/>
  <c r="L109" i="40"/>
  <c r="M109" i="40"/>
  <c r="N109" i="40"/>
  <c r="O109" i="40"/>
  <c r="P109" i="40"/>
  <c r="Q109" i="40"/>
  <c r="R109" i="40"/>
  <c r="S109" i="40"/>
  <c r="T109" i="40"/>
  <c r="U109" i="40"/>
  <c r="V109" i="40"/>
  <c r="W109" i="40"/>
  <c r="E110" i="40"/>
  <c r="F110" i="40"/>
  <c r="C110" i="40" s="1"/>
  <c r="G110" i="40"/>
  <c r="H110" i="40"/>
  <c r="I110" i="40"/>
  <c r="J110" i="40"/>
  <c r="K110" i="40"/>
  <c r="L110" i="40"/>
  <c r="M110" i="40"/>
  <c r="N110" i="40"/>
  <c r="O110" i="40"/>
  <c r="P110" i="40"/>
  <c r="Q110" i="40"/>
  <c r="R110" i="40"/>
  <c r="S110" i="40"/>
  <c r="T110" i="40"/>
  <c r="U110" i="40"/>
  <c r="V110" i="40"/>
  <c r="W110" i="40"/>
  <c r="E111" i="40"/>
  <c r="F111" i="40"/>
  <c r="G111" i="40"/>
  <c r="H111" i="40"/>
  <c r="I111" i="40"/>
  <c r="J111" i="40"/>
  <c r="K111" i="40"/>
  <c r="L111" i="40"/>
  <c r="M111" i="40"/>
  <c r="N111" i="40"/>
  <c r="O111" i="40"/>
  <c r="P111" i="40"/>
  <c r="Q111" i="40"/>
  <c r="R111" i="40"/>
  <c r="S111" i="40"/>
  <c r="T111" i="40"/>
  <c r="U111" i="40"/>
  <c r="V111" i="40"/>
  <c r="W111" i="40"/>
  <c r="E28" i="40"/>
  <c r="F28" i="40"/>
  <c r="G28" i="40"/>
  <c r="H28" i="40"/>
  <c r="I28" i="40"/>
  <c r="J28" i="40"/>
  <c r="K28" i="40"/>
  <c r="L28" i="40"/>
  <c r="M28" i="40"/>
  <c r="N28" i="40"/>
  <c r="O28" i="40"/>
  <c r="P28" i="40"/>
  <c r="Q28" i="40"/>
  <c r="R28" i="40"/>
  <c r="S28" i="40"/>
  <c r="T28" i="40"/>
  <c r="U28" i="40"/>
  <c r="V28" i="40"/>
  <c r="W28" i="40"/>
  <c r="E112" i="40"/>
  <c r="F112" i="40"/>
  <c r="G112" i="40"/>
  <c r="H112" i="40"/>
  <c r="I112" i="40"/>
  <c r="C112" i="40" s="1"/>
  <c r="J112" i="40"/>
  <c r="K112" i="40"/>
  <c r="L112" i="40"/>
  <c r="M112" i="40"/>
  <c r="N112" i="40"/>
  <c r="O112" i="40"/>
  <c r="P112" i="40"/>
  <c r="Q112" i="40"/>
  <c r="R112" i="40"/>
  <c r="S112" i="40"/>
  <c r="T112" i="40"/>
  <c r="U112" i="40"/>
  <c r="V112" i="40"/>
  <c r="W112" i="40"/>
  <c r="E113" i="40"/>
  <c r="F113" i="40"/>
  <c r="G113" i="40"/>
  <c r="H113" i="40"/>
  <c r="I113" i="40"/>
  <c r="J113" i="40"/>
  <c r="K113" i="40"/>
  <c r="L113" i="40"/>
  <c r="M113" i="40"/>
  <c r="N113" i="40"/>
  <c r="C113" i="40" s="1"/>
  <c r="O113" i="40"/>
  <c r="P113" i="40"/>
  <c r="Q113" i="40"/>
  <c r="R113" i="40"/>
  <c r="S113" i="40"/>
  <c r="T113" i="40"/>
  <c r="U113" i="40"/>
  <c r="V113" i="40"/>
  <c r="W113" i="40"/>
  <c r="E114" i="40"/>
  <c r="F114" i="40"/>
  <c r="G114" i="40"/>
  <c r="H114" i="40"/>
  <c r="I114" i="40"/>
  <c r="J114" i="40"/>
  <c r="K114" i="40"/>
  <c r="L114" i="40"/>
  <c r="M114" i="40"/>
  <c r="N114" i="40"/>
  <c r="O114" i="40"/>
  <c r="P114" i="40"/>
  <c r="Q114" i="40"/>
  <c r="R114" i="40"/>
  <c r="S114" i="40"/>
  <c r="T114" i="40"/>
  <c r="U114" i="40"/>
  <c r="V114" i="40"/>
  <c r="W114" i="40"/>
  <c r="E115" i="40"/>
  <c r="F115" i="40"/>
  <c r="G115" i="40"/>
  <c r="H115" i="40"/>
  <c r="I115" i="40"/>
  <c r="J115" i="40"/>
  <c r="K115" i="40"/>
  <c r="L115" i="40"/>
  <c r="M115" i="40"/>
  <c r="N115" i="40"/>
  <c r="O115" i="40"/>
  <c r="P115" i="40"/>
  <c r="Q115" i="40"/>
  <c r="R115" i="40"/>
  <c r="S115" i="40"/>
  <c r="T115" i="40"/>
  <c r="U115" i="40"/>
  <c r="V115" i="40"/>
  <c r="W115" i="40"/>
  <c r="E116" i="40"/>
  <c r="C116" i="40" s="1"/>
  <c r="F116" i="40"/>
  <c r="G116" i="40"/>
  <c r="H116" i="40"/>
  <c r="I116" i="40"/>
  <c r="J116" i="40"/>
  <c r="K116" i="40"/>
  <c r="L116" i="40"/>
  <c r="M116" i="40"/>
  <c r="N116" i="40"/>
  <c r="O116" i="40"/>
  <c r="P116" i="40"/>
  <c r="Q116" i="40"/>
  <c r="R116" i="40"/>
  <c r="S116" i="40"/>
  <c r="T116" i="40"/>
  <c r="U116" i="40"/>
  <c r="V116" i="40"/>
  <c r="W116" i="40"/>
  <c r="E117" i="40"/>
  <c r="F117" i="40"/>
  <c r="G117" i="40"/>
  <c r="H117" i="40"/>
  <c r="I117" i="40"/>
  <c r="J117" i="40"/>
  <c r="C117" i="40" s="1"/>
  <c r="K117" i="40"/>
  <c r="L117" i="40"/>
  <c r="M117" i="40"/>
  <c r="N117" i="40"/>
  <c r="O117" i="40"/>
  <c r="P117" i="40"/>
  <c r="Q117" i="40"/>
  <c r="R117" i="40"/>
  <c r="S117" i="40"/>
  <c r="T117" i="40"/>
  <c r="U117" i="40"/>
  <c r="V117" i="40"/>
  <c r="W117" i="40"/>
  <c r="E118" i="40"/>
  <c r="F118" i="40"/>
  <c r="G118" i="40"/>
  <c r="H118" i="40"/>
  <c r="I118" i="40"/>
  <c r="J118" i="40"/>
  <c r="K118" i="40"/>
  <c r="L118" i="40"/>
  <c r="M118" i="40"/>
  <c r="N118" i="40"/>
  <c r="O118" i="40"/>
  <c r="P118" i="40"/>
  <c r="Q118" i="40"/>
  <c r="R118" i="40"/>
  <c r="S118" i="40"/>
  <c r="T118" i="40"/>
  <c r="U118" i="40"/>
  <c r="V118" i="40"/>
  <c r="W118" i="40"/>
  <c r="E8" i="40"/>
  <c r="F8" i="40"/>
  <c r="G8" i="40"/>
  <c r="H8" i="40"/>
  <c r="I8" i="40"/>
  <c r="J8" i="40"/>
  <c r="K8" i="40"/>
  <c r="L8" i="40"/>
  <c r="M8" i="40"/>
  <c r="N8" i="40"/>
  <c r="O8" i="40"/>
  <c r="P8" i="40"/>
  <c r="Q8" i="40"/>
  <c r="R8" i="40"/>
  <c r="S8" i="40"/>
  <c r="T8" i="40"/>
  <c r="U8" i="40"/>
  <c r="V8" i="40"/>
  <c r="W8" i="40"/>
  <c r="E119" i="40"/>
  <c r="F119" i="40"/>
  <c r="G119" i="40"/>
  <c r="H119" i="40"/>
  <c r="I119" i="40"/>
  <c r="J119" i="40"/>
  <c r="K119" i="40"/>
  <c r="L119" i="40"/>
  <c r="M119" i="40"/>
  <c r="N119" i="40"/>
  <c r="O119" i="40"/>
  <c r="P119" i="40"/>
  <c r="Q119" i="40"/>
  <c r="R119" i="40"/>
  <c r="S119" i="40"/>
  <c r="T119" i="40"/>
  <c r="U119" i="40"/>
  <c r="V119" i="40"/>
  <c r="W119" i="40"/>
  <c r="E120" i="40"/>
  <c r="F120" i="40"/>
  <c r="G120" i="40"/>
  <c r="H120" i="40"/>
  <c r="I120" i="40"/>
  <c r="J120" i="40"/>
  <c r="K120" i="40"/>
  <c r="L120" i="40"/>
  <c r="M120" i="40"/>
  <c r="N120" i="40"/>
  <c r="O120" i="40"/>
  <c r="P120" i="40"/>
  <c r="Q120" i="40"/>
  <c r="R120" i="40"/>
  <c r="S120" i="40"/>
  <c r="T120" i="40"/>
  <c r="U120" i="40"/>
  <c r="V120" i="40"/>
  <c r="W120" i="40"/>
  <c r="E121" i="40"/>
  <c r="F121" i="40"/>
  <c r="G121" i="40"/>
  <c r="H121" i="40"/>
  <c r="I121" i="40"/>
  <c r="J121" i="40"/>
  <c r="K121" i="40"/>
  <c r="L121" i="40"/>
  <c r="M121" i="40"/>
  <c r="N121" i="40"/>
  <c r="O121" i="40"/>
  <c r="P121" i="40"/>
  <c r="Q121" i="40"/>
  <c r="R121" i="40"/>
  <c r="S121" i="40"/>
  <c r="T121" i="40"/>
  <c r="U121" i="40"/>
  <c r="V121" i="40"/>
  <c r="W121" i="40"/>
  <c r="E122" i="40"/>
  <c r="F122" i="40"/>
  <c r="G122" i="40"/>
  <c r="H122" i="40"/>
  <c r="I122" i="40"/>
  <c r="J122" i="40"/>
  <c r="K122" i="40"/>
  <c r="L122" i="40"/>
  <c r="M122" i="40"/>
  <c r="N122" i="40"/>
  <c r="O122" i="40"/>
  <c r="P122" i="40"/>
  <c r="C122" i="40" s="1"/>
  <c r="Q122" i="40"/>
  <c r="R122" i="40"/>
  <c r="S122" i="40"/>
  <c r="T122" i="40"/>
  <c r="U122" i="40"/>
  <c r="V122" i="40"/>
  <c r="W122" i="40"/>
  <c r="E123" i="40"/>
  <c r="F123" i="40"/>
  <c r="G123" i="40"/>
  <c r="H123" i="40"/>
  <c r="I123" i="40"/>
  <c r="C123" i="40" s="1"/>
  <c r="J123" i="40"/>
  <c r="K123" i="40"/>
  <c r="L123" i="40"/>
  <c r="M123" i="40"/>
  <c r="N123" i="40"/>
  <c r="O123" i="40"/>
  <c r="P123" i="40"/>
  <c r="Q123" i="40"/>
  <c r="R123" i="40"/>
  <c r="S123" i="40"/>
  <c r="T123" i="40"/>
  <c r="U123" i="40"/>
  <c r="V123" i="40"/>
  <c r="W123" i="40"/>
  <c r="E124" i="40"/>
  <c r="F124" i="40"/>
  <c r="G124" i="40"/>
  <c r="H124" i="40"/>
  <c r="I124" i="40"/>
  <c r="J124" i="40"/>
  <c r="K124" i="40"/>
  <c r="L124" i="40"/>
  <c r="M124" i="40"/>
  <c r="N124" i="40"/>
  <c r="C124" i="40" s="1"/>
  <c r="O124" i="40"/>
  <c r="P124" i="40"/>
  <c r="Q124" i="40"/>
  <c r="R124" i="40"/>
  <c r="S124" i="40"/>
  <c r="T124" i="40"/>
  <c r="U124" i="40"/>
  <c r="V124" i="40"/>
  <c r="W124" i="40"/>
  <c r="E125" i="40"/>
  <c r="F125" i="40"/>
  <c r="G125" i="40"/>
  <c r="H125" i="40"/>
  <c r="I125" i="40"/>
  <c r="J125" i="40"/>
  <c r="K125" i="40"/>
  <c r="L125" i="40"/>
  <c r="M125" i="40"/>
  <c r="N125" i="40"/>
  <c r="O125" i="40"/>
  <c r="P125" i="40"/>
  <c r="Q125" i="40"/>
  <c r="R125" i="40"/>
  <c r="S125" i="40"/>
  <c r="T125" i="40"/>
  <c r="U125" i="40"/>
  <c r="V125" i="40"/>
  <c r="W125" i="40"/>
  <c r="E126" i="40"/>
  <c r="F126" i="40"/>
  <c r="G126" i="40"/>
  <c r="H126" i="40"/>
  <c r="I126" i="40"/>
  <c r="J126" i="40"/>
  <c r="K126" i="40"/>
  <c r="L126" i="40"/>
  <c r="M126" i="40"/>
  <c r="N126" i="40"/>
  <c r="O126" i="40"/>
  <c r="P126" i="40"/>
  <c r="Q126" i="40"/>
  <c r="R126" i="40"/>
  <c r="S126" i="40"/>
  <c r="T126" i="40"/>
  <c r="U126" i="40"/>
  <c r="V126" i="40"/>
  <c r="W126" i="40"/>
  <c r="E127" i="40"/>
  <c r="C127" i="40" s="1"/>
  <c r="F127" i="40"/>
  <c r="G127" i="40"/>
  <c r="H127" i="40"/>
  <c r="I127" i="40"/>
  <c r="J127" i="40"/>
  <c r="K127" i="40"/>
  <c r="L127" i="40"/>
  <c r="M127" i="40"/>
  <c r="N127" i="40"/>
  <c r="O127" i="40"/>
  <c r="P127" i="40"/>
  <c r="Q127" i="40"/>
  <c r="R127" i="40"/>
  <c r="S127" i="40"/>
  <c r="T127" i="40"/>
  <c r="U127" i="40"/>
  <c r="V127" i="40"/>
  <c r="W127" i="40"/>
  <c r="E27" i="40"/>
  <c r="F27" i="40"/>
  <c r="G27" i="40"/>
  <c r="H27" i="40"/>
  <c r="I27" i="40"/>
  <c r="J27" i="40"/>
  <c r="K27" i="40"/>
  <c r="L27" i="40"/>
  <c r="M27" i="40"/>
  <c r="N27" i="40"/>
  <c r="O27" i="40"/>
  <c r="P27" i="40"/>
  <c r="Q27" i="40"/>
  <c r="R27" i="40"/>
  <c r="S27" i="40"/>
  <c r="T27" i="40"/>
  <c r="U27" i="40"/>
  <c r="V27" i="40"/>
  <c r="W27" i="40"/>
  <c r="E128" i="40"/>
  <c r="F128" i="40"/>
  <c r="G128" i="40"/>
  <c r="H128" i="40"/>
  <c r="I128" i="40"/>
  <c r="J128" i="40"/>
  <c r="K128" i="40"/>
  <c r="L128" i="40"/>
  <c r="M128" i="40"/>
  <c r="N128" i="40"/>
  <c r="O128" i="40"/>
  <c r="P128" i="40"/>
  <c r="Q128" i="40"/>
  <c r="R128" i="40"/>
  <c r="S128" i="40"/>
  <c r="T128" i="40"/>
  <c r="U128" i="40"/>
  <c r="V128" i="40"/>
  <c r="W128" i="40"/>
  <c r="E129" i="40"/>
  <c r="F129" i="40"/>
  <c r="G129" i="40"/>
  <c r="H129" i="40"/>
  <c r="I129" i="40"/>
  <c r="J129" i="40"/>
  <c r="K129" i="40"/>
  <c r="L129" i="40"/>
  <c r="M129" i="40"/>
  <c r="N129" i="40"/>
  <c r="O129" i="40"/>
  <c r="P129" i="40"/>
  <c r="Q129" i="40"/>
  <c r="R129" i="40"/>
  <c r="S129" i="40"/>
  <c r="T129" i="40"/>
  <c r="U129" i="40"/>
  <c r="V129" i="40"/>
  <c r="W129" i="40"/>
  <c r="E130" i="40"/>
  <c r="F130" i="40"/>
  <c r="G130" i="40"/>
  <c r="H130" i="40"/>
  <c r="I130" i="40"/>
  <c r="J130" i="40"/>
  <c r="K130" i="40"/>
  <c r="L130" i="40"/>
  <c r="M130" i="40"/>
  <c r="N130" i="40"/>
  <c r="O130" i="40"/>
  <c r="P130" i="40"/>
  <c r="Q130" i="40"/>
  <c r="R130" i="40"/>
  <c r="S130" i="40"/>
  <c r="T130" i="40"/>
  <c r="U130" i="40"/>
  <c r="V130" i="40"/>
  <c r="W130" i="40"/>
  <c r="E131" i="40"/>
  <c r="F131" i="40"/>
  <c r="G131" i="40"/>
  <c r="H131" i="40"/>
  <c r="I131" i="40"/>
  <c r="J131" i="40"/>
  <c r="K131" i="40"/>
  <c r="L131" i="40"/>
  <c r="M131" i="40"/>
  <c r="N131" i="40"/>
  <c r="O131" i="40"/>
  <c r="P131" i="40"/>
  <c r="Q131" i="40"/>
  <c r="R131" i="40"/>
  <c r="S131" i="40"/>
  <c r="T131" i="40"/>
  <c r="U131" i="40"/>
  <c r="V131" i="40"/>
  <c r="W131" i="40"/>
  <c r="E132" i="40"/>
  <c r="F132" i="40"/>
  <c r="G132" i="40"/>
  <c r="H132" i="40"/>
  <c r="I132" i="40"/>
  <c r="J132" i="40"/>
  <c r="K132" i="40"/>
  <c r="C132" i="40" s="1"/>
  <c r="L132" i="40"/>
  <c r="M132" i="40"/>
  <c r="N132" i="40"/>
  <c r="O132" i="40"/>
  <c r="P132" i="40"/>
  <c r="Q132" i="40"/>
  <c r="R132" i="40"/>
  <c r="S132" i="40"/>
  <c r="T132" i="40"/>
  <c r="U132" i="40"/>
  <c r="V132" i="40"/>
  <c r="W132" i="40"/>
  <c r="E133" i="40"/>
  <c r="F133" i="40"/>
  <c r="G133" i="40"/>
  <c r="H133" i="40"/>
  <c r="I133" i="40"/>
  <c r="J133" i="40"/>
  <c r="K133" i="40"/>
  <c r="L133" i="40"/>
  <c r="M133" i="40"/>
  <c r="N133" i="40"/>
  <c r="O133" i="40"/>
  <c r="P133" i="40"/>
  <c r="Q133" i="40"/>
  <c r="R133" i="40"/>
  <c r="S133" i="40"/>
  <c r="T133" i="40"/>
  <c r="U133" i="40"/>
  <c r="V133" i="40"/>
  <c r="W133" i="40"/>
  <c r="E134" i="40"/>
  <c r="F134" i="40"/>
  <c r="G134" i="40"/>
  <c r="H134" i="40"/>
  <c r="I134" i="40"/>
  <c r="J134" i="40"/>
  <c r="K134" i="40"/>
  <c r="L134" i="40"/>
  <c r="M134" i="40"/>
  <c r="N134" i="40"/>
  <c r="O134" i="40"/>
  <c r="P134" i="40"/>
  <c r="Q134" i="40"/>
  <c r="R134" i="40"/>
  <c r="S134" i="40"/>
  <c r="T134" i="40"/>
  <c r="U134" i="40"/>
  <c r="V134" i="40"/>
  <c r="W134" i="40"/>
  <c r="E135" i="40"/>
  <c r="F135" i="40"/>
  <c r="G135" i="40"/>
  <c r="H135" i="40"/>
  <c r="I135" i="40"/>
  <c r="J135" i="40"/>
  <c r="K135" i="40"/>
  <c r="L135" i="40"/>
  <c r="M135" i="40"/>
  <c r="N135" i="40"/>
  <c r="O135" i="40"/>
  <c r="P135" i="40"/>
  <c r="Q135" i="40"/>
  <c r="R135" i="40"/>
  <c r="S135" i="40"/>
  <c r="T135" i="40"/>
  <c r="U135" i="40"/>
  <c r="V135" i="40"/>
  <c r="W135" i="40"/>
  <c r="E136" i="40"/>
  <c r="F136" i="40"/>
  <c r="G136" i="40"/>
  <c r="C136" i="40" s="1"/>
  <c r="H136" i="40"/>
  <c r="I136" i="40"/>
  <c r="J136" i="40"/>
  <c r="K136" i="40"/>
  <c r="L136" i="40"/>
  <c r="M136" i="40"/>
  <c r="N136" i="40"/>
  <c r="O136" i="40"/>
  <c r="P136" i="40"/>
  <c r="Q136" i="40"/>
  <c r="R136" i="40"/>
  <c r="S136" i="40"/>
  <c r="T136" i="40"/>
  <c r="U136" i="40"/>
  <c r="V136" i="40"/>
  <c r="W136" i="40"/>
  <c r="E137" i="40"/>
  <c r="F137" i="40"/>
  <c r="G137" i="40"/>
  <c r="H137" i="40"/>
  <c r="I137" i="40"/>
  <c r="J137" i="40"/>
  <c r="K137" i="40"/>
  <c r="L137" i="40"/>
  <c r="C137" i="40" s="1"/>
  <c r="M137" i="40"/>
  <c r="N137" i="40"/>
  <c r="O137" i="40"/>
  <c r="P137" i="40"/>
  <c r="Q137" i="40"/>
  <c r="R137" i="40"/>
  <c r="S137" i="40"/>
  <c r="T137" i="40"/>
  <c r="U137" i="40"/>
  <c r="V137" i="40"/>
  <c r="W137" i="40"/>
  <c r="E138" i="40"/>
  <c r="C138" i="40" s="1"/>
  <c r="F138" i="40"/>
  <c r="G138" i="40"/>
  <c r="H138" i="40"/>
  <c r="I138" i="40"/>
  <c r="J138" i="40"/>
  <c r="K138" i="40"/>
  <c r="L138" i="40"/>
  <c r="M138" i="40"/>
  <c r="N138" i="40"/>
  <c r="O138" i="40"/>
  <c r="P138" i="40"/>
  <c r="Q138" i="40"/>
  <c r="R138" i="40"/>
  <c r="S138" i="40"/>
  <c r="T138" i="40"/>
  <c r="U138" i="40"/>
  <c r="V138" i="40"/>
  <c r="W138" i="40"/>
  <c r="E139" i="40"/>
  <c r="F139" i="40"/>
  <c r="G139" i="40"/>
  <c r="H139" i="40"/>
  <c r="I139" i="40"/>
  <c r="J139" i="40"/>
  <c r="K139" i="40"/>
  <c r="L139" i="40"/>
  <c r="M139" i="40"/>
  <c r="N139" i="40"/>
  <c r="O139" i="40"/>
  <c r="P139" i="40"/>
  <c r="Q139" i="40"/>
  <c r="R139" i="40"/>
  <c r="S139" i="40"/>
  <c r="T139" i="40"/>
  <c r="U139" i="40"/>
  <c r="V139" i="40"/>
  <c r="W139" i="40"/>
  <c r="E140" i="40"/>
  <c r="F140" i="40"/>
  <c r="G140" i="40"/>
  <c r="H140" i="40"/>
  <c r="I140" i="40"/>
  <c r="J140" i="40"/>
  <c r="K140" i="40"/>
  <c r="L140" i="40"/>
  <c r="M140" i="40"/>
  <c r="N140" i="40"/>
  <c r="O140" i="40"/>
  <c r="P140" i="40"/>
  <c r="Q140" i="40"/>
  <c r="R140" i="40"/>
  <c r="S140" i="40"/>
  <c r="T140" i="40"/>
  <c r="U140" i="40"/>
  <c r="V140" i="40"/>
  <c r="W140" i="40"/>
  <c r="E141" i="40"/>
  <c r="F141" i="40"/>
  <c r="G141" i="40"/>
  <c r="H141" i="40"/>
  <c r="C141" i="40" s="1"/>
  <c r="I141" i="40"/>
  <c r="J141" i="40"/>
  <c r="K141" i="40"/>
  <c r="L141" i="40"/>
  <c r="M141" i="40"/>
  <c r="N141" i="40"/>
  <c r="O141" i="40"/>
  <c r="P141" i="40"/>
  <c r="Q141" i="40"/>
  <c r="R141" i="40"/>
  <c r="S141" i="40"/>
  <c r="T141" i="40"/>
  <c r="U141" i="40"/>
  <c r="V141" i="40"/>
  <c r="W141" i="40"/>
  <c r="E142" i="40"/>
  <c r="F142" i="40"/>
  <c r="G142" i="40"/>
  <c r="H142" i="40"/>
  <c r="I142" i="40"/>
  <c r="J142" i="40"/>
  <c r="K142" i="40"/>
  <c r="L142" i="40"/>
  <c r="M142" i="40"/>
  <c r="N142" i="40"/>
  <c r="O142" i="40"/>
  <c r="P142" i="40"/>
  <c r="Q142" i="40"/>
  <c r="R142" i="40"/>
  <c r="S142" i="40"/>
  <c r="T142" i="40"/>
  <c r="U142" i="40"/>
  <c r="V142" i="40"/>
  <c r="W142" i="40"/>
  <c r="E143" i="40"/>
  <c r="F143" i="40"/>
  <c r="G143" i="40"/>
  <c r="H143" i="40"/>
  <c r="I143" i="40"/>
  <c r="J143" i="40"/>
  <c r="K143" i="40"/>
  <c r="L143" i="40"/>
  <c r="M143" i="40"/>
  <c r="N143" i="40"/>
  <c r="O143" i="40"/>
  <c r="P143" i="40"/>
  <c r="Q143" i="40"/>
  <c r="R143" i="40"/>
  <c r="S143" i="40"/>
  <c r="T143" i="40"/>
  <c r="U143" i="40"/>
  <c r="V143" i="40"/>
  <c r="W143" i="40"/>
  <c r="E144" i="40"/>
  <c r="F144" i="40"/>
  <c r="G144" i="40"/>
  <c r="H144" i="40"/>
  <c r="I144" i="40"/>
  <c r="J144" i="40"/>
  <c r="K144" i="40"/>
  <c r="L144" i="40"/>
  <c r="M144" i="40"/>
  <c r="N144" i="40"/>
  <c r="O144" i="40"/>
  <c r="P144" i="40"/>
  <c r="Q144" i="40"/>
  <c r="R144" i="40"/>
  <c r="S144" i="40"/>
  <c r="T144" i="40"/>
  <c r="U144" i="40"/>
  <c r="V144" i="40"/>
  <c r="W144" i="40"/>
  <c r="E145" i="40"/>
  <c r="F145" i="40"/>
  <c r="G145" i="40"/>
  <c r="H145" i="40"/>
  <c r="I145" i="40"/>
  <c r="J145" i="40"/>
  <c r="K145" i="40"/>
  <c r="L145" i="40"/>
  <c r="M145" i="40"/>
  <c r="N145" i="40"/>
  <c r="O145" i="40"/>
  <c r="P145" i="40"/>
  <c r="Q145" i="40"/>
  <c r="R145" i="40"/>
  <c r="S145" i="40"/>
  <c r="T145" i="40"/>
  <c r="U145" i="40"/>
  <c r="V145" i="40"/>
  <c r="W145" i="40"/>
  <c r="E146" i="40"/>
  <c r="F146" i="40"/>
  <c r="G146" i="40"/>
  <c r="H146" i="40"/>
  <c r="I146" i="40"/>
  <c r="J146" i="40"/>
  <c r="K146" i="40"/>
  <c r="L146" i="40"/>
  <c r="M146" i="40"/>
  <c r="N146" i="40"/>
  <c r="O146" i="40"/>
  <c r="P146" i="40"/>
  <c r="Q146" i="40"/>
  <c r="R146" i="40"/>
  <c r="S146" i="40"/>
  <c r="T146" i="40"/>
  <c r="U146" i="40"/>
  <c r="V146" i="40"/>
  <c r="W146" i="40"/>
  <c r="E147" i="40"/>
  <c r="F147" i="40"/>
  <c r="G147" i="40"/>
  <c r="H147" i="40"/>
  <c r="I147" i="40"/>
  <c r="J147" i="40"/>
  <c r="K147" i="40"/>
  <c r="L147" i="40"/>
  <c r="M147" i="40"/>
  <c r="N147" i="40"/>
  <c r="O147" i="40"/>
  <c r="P147" i="40"/>
  <c r="Q147" i="40"/>
  <c r="R147" i="40"/>
  <c r="S147" i="40"/>
  <c r="T147" i="40"/>
  <c r="U147" i="40"/>
  <c r="V147" i="40"/>
  <c r="W147" i="40"/>
  <c r="E148" i="40"/>
  <c r="F148" i="40"/>
  <c r="G148" i="40"/>
  <c r="H148" i="40"/>
  <c r="I148" i="40"/>
  <c r="J148" i="40"/>
  <c r="K148" i="40"/>
  <c r="L148" i="40"/>
  <c r="M148" i="40"/>
  <c r="N148" i="40"/>
  <c r="O148" i="40"/>
  <c r="P148" i="40"/>
  <c r="Q148" i="40"/>
  <c r="R148" i="40"/>
  <c r="S148" i="40"/>
  <c r="T148" i="40"/>
  <c r="U148" i="40"/>
  <c r="V148" i="40"/>
  <c r="W148" i="40"/>
  <c r="E26" i="40"/>
  <c r="F26" i="40"/>
  <c r="G26" i="40"/>
  <c r="H26" i="40"/>
  <c r="I26" i="40"/>
  <c r="J26" i="40"/>
  <c r="K26" i="40"/>
  <c r="L26" i="40"/>
  <c r="M26" i="40"/>
  <c r="N26" i="40"/>
  <c r="O26" i="40"/>
  <c r="P26" i="40"/>
  <c r="Q26" i="40"/>
  <c r="R26" i="40"/>
  <c r="S26" i="40"/>
  <c r="T26" i="40"/>
  <c r="U26" i="40"/>
  <c r="V26" i="40"/>
  <c r="W26" i="40"/>
  <c r="E149" i="40"/>
  <c r="F149" i="40"/>
  <c r="G149" i="40"/>
  <c r="H149" i="40"/>
  <c r="I149" i="40"/>
  <c r="J149" i="40"/>
  <c r="K149" i="40"/>
  <c r="L149" i="40"/>
  <c r="M149" i="40"/>
  <c r="N149" i="40"/>
  <c r="O149" i="40"/>
  <c r="P149" i="40"/>
  <c r="Q149" i="40"/>
  <c r="R149" i="40"/>
  <c r="S149" i="40"/>
  <c r="T149" i="40"/>
  <c r="U149" i="40"/>
  <c r="V149" i="40"/>
  <c r="W149" i="40"/>
  <c r="E150" i="40"/>
  <c r="F150" i="40"/>
  <c r="G150" i="40"/>
  <c r="H150" i="40"/>
  <c r="I150" i="40"/>
  <c r="J150" i="40"/>
  <c r="K150" i="40"/>
  <c r="L150" i="40"/>
  <c r="M150" i="40"/>
  <c r="N150" i="40"/>
  <c r="O150" i="40"/>
  <c r="P150" i="40"/>
  <c r="Q150" i="40"/>
  <c r="R150" i="40"/>
  <c r="S150" i="40"/>
  <c r="T150" i="40"/>
  <c r="U150" i="40"/>
  <c r="V150" i="40"/>
  <c r="W150" i="40"/>
  <c r="E151" i="40"/>
  <c r="F151" i="40"/>
  <c r="G151" i="40"/>
  <c r="H151" i="40"/>
  <c r="I151" i="40"/>
  <c r="J151" i="40"/>
  <c r="K151" i="40"/>
  <c r="L151" i="40"/>
  <c r="M151" i="40"/>
  <c r="N151" i="40"/>
  <c r="O151" i="40"/>
  <c r="C151" i="40" s="1"/>
  <c r="P151" i="40"/>
  <c r="Q151" i="40"/>
  <c r="R151" i="40"/>
  <c r="S151" i="40"/>
  <c r="T151" i="40"/>
  <c r="U151" i="40"/>
  <c r="V151" i="40"/>
  <c r="W151" i="40"/>
  <c r="E152" i="40"/>
  <c r="F152" i="40"/>
  <c r="G152" i="40"/>
  <c r="H152" i="40"/>
  <c r="I152" i="40"/>
  <c r="J152" i="40"/>
  <c r="K152" i="40"/>
  <c r="L152" i="40"/>
  <c r="M152" i="40"/>
  <c r="N152" i="40"/>
  <c r="O152" i="40"/>
  <c r="P152" i="40"/>
  <c r="Q152" i="40"/>
  <c r="R152" i="40"/>
  <c r="S152" i="40"/>
  <c r="T152" i="40"/>
  <c r="U152" i="40"/>
  <c r="V152" i="40"/>
  <c r="W152" i="40"/>
  <c r="E153" i="40"/>
  <c r="F153" i="40"/>
  <c r="G153" i="40"/>
  <c r="H153" i="40"/>
  <c r="I153" i="40"/>
  <c r="J153" i="40"/>
  <c r="K153" i="40"/>
  <c r="L153" i="40"/>
  <c r="M153" i="40"/>
  <c r="N153" i="40"/>
  <c r="O153" i="40"/>
  <c r="P153" i="40"/>
  <c r="Q153" i="40"/>
  <c r="R153" i="40"/>
  <c r="S153" i="40"/>
  <c r="T153" i="40"/>
  <c r="U153" i="40"/>
  <c r="V153" i="40"/>
  <c r="W153" i="40"/>
  <c r="E154" i="40"/>
  <c r="F154" i="40"/>
  <c r="C154" i="40" s="1"/>
  <c r="G154" i="40"/>
  <c r="H154" i="40"/>
  <c r="I154" i="40"/>
  <c r="J154" i="40"/>
  <c r="K154" i="40"/>
  <c r="L154" i="40"/>
  <c r="M154" i="40"/>
  <c r="N154" i="40"/>
  <c r="O154" i="40"/>
  <c r="P154" i="40"/>
  <c r="Q154" i="40"/>
  <c r="R154" i="40"/>
  <c r="S154" i="40"/>
  <c r="T154" i="40"/>
  <c r="U154" i="40"/>
  <c r="V154" i="40"/>
  <c r="W154" i="40"/>
  <c r="E155" i="40"/>
  <c r="F155" i="40"/>
  <c r="G155" i="40"/>
  <c r="H155" i="40"/>
  <c r="I155" i="40"/>
  <c r="J155" i="40"/>
  <c r="K155" i="40"/>
  <c r="L155" i="40"/>
  <c r="M155" i="40"/>
  <c r="N155" i="40"/>
  <c r="O155" i="40"/>
  <c r="P155" i="40"/>
  <c r="Q155" i="40"/>
  <c r="R155" i="40"/>
  <c r="S155" i="40"/>
  <c r="T155" i="40"/>
  <c r="U155" i="40"/>
  <c r="V155" i="40"/>
  <c r="W155" i="40"/>
  <c r="E156" i="40"/>
  <c r="F156" i="40"/>
  <c r="G156" i="40"/>
  <c r="H156" i="40"/>
  <c r="I156" i="40"/>
  <c r="J156" i="40"/>
  <c r="K156" i="40"/>
  <c r="L156" i="40"/>
  <c r="M156" i="40"/>
  <c r="N156" i="40"/>
  <c r="O156" i="40"/>
  <c r="P156" i="40"/>
  <c r="Q156" i="40"/>
  <c r="R156" i="40"/>
  <c r="S156" i="40"/>
  <c r="T156" i="40"/>
  <c r="U156" i="40"/>
  <c r="V156" i="40"/>
  <c r="W156" i="40"/>
  <c r="E157" i="40"/>
  <c r="F157" i="40"/>
  <c r="G157" i="40"/>
  <c r="H157" i="40"/>
  <c r="I157" i="40"/>
  <c r="J157" i="40"/>
  <c r="K157" i="40"/>
  <c r="L157" i="40"/>
  <c r="M157" i="40"/>
  <c r="N157" i="40"/>
  <c r="O157" i="40"/>
  <c r="P157" i="40"/>
  <c r="Q157" i="40"/>
  <c r="R157" i="40"/>
  <c r="S157" i="40"/>
  <c r="T157" i="40"/>
  <c r="U157" i="40"/>
  <c r="V157" i="40"/>
  <c r="W157" i="40"/>
  <c r="E158" i="40"/>
  <c r="F158" i="40"/>
  <c r="G158" i="40"/>
  <c r="H158" i="40"/>
  <c r="I158" i="40"/>
  <c r="J158" i="40"/>
  <c r="K158" i="40"/>
  <c r="L158" i="40"/>
  <c r="M158" i="40"/>
  <c r="N158" i="40"/>
  <c r="C158" i="40" s="1"/>
  <c r="O158" i="40"/>
  <c r="P158" i="40"/>
  <c r="Q158" i="40"/>
  <c r="R158" i="40"/>
  <c r="S158" i="40"/>
  <c r="T158" i="40"/>
  <c r="U158" i="40"/>
  <c r="V158" i="40"/>
  <c r="W158" i="40"/>
  <c r="E159" i="40"/>
  <c r="F159" i="40"/>
  <c r="G159" i="40"/>
  <c r="C159" i="40" s="1"/>
  <c r="H159" i="40"/>
  <c r="I159" i="40"/>
  <c r="J159" i="40"/>
  <c r="K159" i="40"/>
  <c r="L159" i="40"/>
  <c r="M159" i="40"/>
  <c r="N159" i="40"/>
  <c r="O159" i="40"/>
  <c r="P159" i="40"/>
  <c r="Q159" i="40"/>
  <c r="R159" i="40"/>
  <c r="S159" i="40"/>
  <c r="T159" i="40"/>
  <c r="U159" i="40"/>
  <c r="V159" i="40"/>
  <c r="W159" i="40"/>
  <c r="E160" i="40"/>
  <c r="F160" i="40"/>
  <c r="G160" i="40"/>
  <c r="H160" i="40"/>
  <c r="I160" i="40"/>
  <c r="J160" i="40"/>
  <c r="K160" i="40"/>
  <c r="L160" i="40"/>
  <c r="M160" i="40"/>
  <c r="N160" i="40"/>
  <c r="O160" i="40"/>
  <c r="P160" i="40"/>
  <c r="Q160" i="40"/>
  <c r="R160" i="40"/>
  <c r="S160" i="40"/>
  <c r="T160" i="40"/>
  <c r="U160" i="40"/>
  <c r="V160" i="40"/>
  <c r="W160" i="40"/>
  <c r="E161" i="40"/>
  <c r="C161" i="40" s="1"/>
  <c r="F161" i="40"/>
  <c r="G161" i="40"/>
  <c r="H161" i="40"/>
  <c r="I161" i="40"/>
  <c r="J161" i="40"/>
  <c r="K161" i="40"/>
  <c r="L161" i="40"/>
  <c r="M161" i="40"/>
  <c r="N161" i="40"/>
  <c r="O161" i="40"/>
  <c r="P161" i="40"/>
  <c r="Q161" i="40"/>
  <c r="R161" i="40"/>
  <c r="S161" i="40"/>
  <c r="T161" i="40"/>
  <c r="U161" i="40"/>
  <c r="V161" i="40"/>
  <c r="W161" i="40"/>
  <c r="E162" i="40"/>
  <c r="F162" i="40"/>
  <c r="G162" i="40"/>
  <c r="H162" i="40"/>
  <c r="I162" i="40"/>
  <c r="J162" i="40"/>
  <c r="C162" i="40" s="1"/>
  <c r="K162" i="40"/>
  <c r="L162" i="40"/>
  <c r="M162" i="40"/>
  <c r="N162" i="40"/>
  <c r="O162" i="40"/>
  <c r="P162" i="40"/>
  <c r="Q162" i="40"/>
  <c r="R162" i="40"/>
  <c r="S162" i="40"/>
  <c r="T162" i="40"/>
  <c r="U162" i="40"/>
  <c r="V162" i="40"/>
  <c r="W162" i="40"/>
  <c r="E163" i="40"/>
  <c r="C163" i="40" s="1"/>
  <c r="F163" i="40"/>
  <c r="G163" i="40"/>
  <c r="H163" i="40"/>
  <c r="I163" i="40"/>
  <c r="J163" i="40"/>
  <c r="K163" i="40"/>
  <c r="L163" i="40"/>
  <c r="M163" i="40"/>
  <c r="N163" i="40"/>
  <c r="O163" i="40"/>
  <c r="P163" i="40"/>
  <c r="Q163" i="40"/>
  <c r="R163" i="40"/>
  <c r="S163" i="40"/>
  <c r="T163" i="40"/>
  <c r="U163" i="40"/>
  <c r="V163" i="40"/>
  <c r="W163" i="40"/>
  <c r="F18" i="40"/>
  <c r="G18" i="40"/>
  <c r="H18" i="40"/>
  <c r="I18" i="40"/>
  <c r="J18" i="40"/>
  <c r="K18" i="40"/>
  <c r="L18" i="40"/>
  <c r="M18" i="40"/>
  <c r="N18" i="40"/>
  <c r="O18" i="40"/>
  <c r="P18" i="40"/>
  <c r="Q18" i="40"/>
  <c r="R18" i="40"/>
  <c r="S18" i="40"/>
  <c r="T18" i="40"/>
  <c r="U18" i="40"/>
  <c r="V18" i="40"/>
  <c r="E71" i="40"/>
  <c r="F71" i="40"/>
  <c r="G71" i="40"/>
  <c r="H71" i="40"/>
  <c r="I71" i="40"/>
  <c r="J71" i="40"/>
  <c r="K71" i="40"/>
  <c r="L71" i="40"/>
  <c r="M71" i="40"/>
  <c r="N71" i="40"/>
  <c r="O71" i="40"/>
  <c r="P71" i="40"/>
  <c r="Q71" i="40"/>
  <c r="R71" i="40"/>
  <c r="S71" i="40"/>
  <c r="T71" i="40"/>
  <c r="U71" i="40"/>
  <c r="V71" i="40"/>
  <c r="C2" i="22"/>
  <c r="D2" i="22"/>
  <c r="E2" i="22"/>
  <c r="F2" i="22"/>
  <c r="G2" i="22"/>
  <c r="H2" i="22"/>
  <c r="I2" i="22"/>
  <c r="J2" i="22"/>
  <c r="K2" i="22"/>
  <c r="L2" i="22"/>
  <c r="M2" i="22"/>
  <c r="N2" i="22"/>
  <c r="A3" i="22"/>
  <c r="B3" i="22"/>
  <c r="C3" i="22"/>
  <c r="D3" i="22"/>
  <c r="E3" i="22"/>
  <c r="F3" i="22"/>
  <c r="G3" i="22"/>
  <c r="H3" i="22"/>
  <c r="I3" i="22"/>
  <c r="J3" i="22"/>
  <c r="K3" i="22"/>
  <c r="L3" i="22"/>
  <c r="M3" i="22"/>
  <c r="N3" i="22"/>
  <c r="O3" i="22"/>
  <c r="C7" i="23"/>
  <c r="D7" i="23"/>
  <c r="E7" i="23"/>
  <c r="F7" i="23"/>
  <c r="G7" i="23"/>
  <c r="H7" i="23"/>
  <c r="I7" i="23"/>
  <c r="J7" i="23"/>
  <c r="K7" i="23"/>
  <c r="L7" i="23"/>
  <c r="M7" i="23"/>
  <c r="N7" i="23"/>
  <c r="A8" i="23"/>
  <c r="B8" i="23"/>
  <c r="C8" i="23"/>
  <c r="D8" i="23"/>
  <c r="E8" i="23"/>
  <c r="F8" i="23"/>
  <c r="G8" i="23"/>
  <c r="H8" i="23"/>
  <c r="I8" i="23"/>
  <c r="J8" i="23"/>
  <c r="K8" i="23"/>
  <c r="L8" i="23"/>
  <c r="M8" i="23"/>
  <c r="N8" i="23"/>
  <c r="O8" i="23"/>
  <c r="C2" i="24"/>
  <c r="D2" i="24"/>
  <c r="E2" i="24"/>
  <c r="F2" i="24"/>
  <c r="G2" i="24"/>
  <c r="H2" i="24"/>
  <c r="I2" i="24"/>
  <c r="J2" i="24"/>
  <c r="K2" i="24"/>
  <c r="L2" i="24"/>
  <c r="M2" i="24"/>
  <c r="N2" i="24"/>
  <c r="A3" i="24"/>
  <c r="B3" i="24"/>
  <c r="C3" i="24"/>
  <c r="D3" i="24"/>
  <c r="E3" i="24"/>
  <c r="F3" i="24"/>
  <c r="G3" i="24"/>
  <c r="H3" i="24"/>
  <c r="I3" i="24"/>
  <c r="J3" i="24"/>
  <c r="K3" i="24"/>
  <c r="L3" i="24"/>
  <c r="M3" i="24"/>
  <c r="N3" i="24"/>
  <c r="O3" i="24"/>
  <c r="C4" i="25"/>
  <c r="D4" i="25"/>
  <c r="E4" i="25"/>
  <c r="F4" i="25"/>
  <c r="G4" i="25"/>
  <c r="H4" i="25"/>
  <c r="I4" i="25"/>
  <c r="J4" i="25"/>
  <c r="K4" i="25"/>
  <c r="L4" i="25"/>
  <c r="M4" i="25"/>
  <c r="N4" i="25"/>
  <c r="A5" i="25"/>
  <c r="B5" i="25"/>
  <c r="C5" i="25"/>
  <c r="D5" i="25"/>
  <c r="E5" i="25"/>
  <c r="F5" i="25"/>
  <c r="G5" i="25"/>
  <c r="H5" i="25"/>
  <c r="I5" i="25"/>
  <c r="J5" i="25"/>
  <c r="K5" i="25"/>
  <c r="L5" i="25"/>
  <c r="M5" i="25"/>
  <c r="N5" i="25"/>
  <c r="O5" i="25"/>
  <c r="M1" i="10"/>
  <c r="E24" i="10"/>
  <c r="M24" i="10"/>
  <c r="E47" i="10"/>
  <c r="M47" i="10"/>
  <c r="E70" i="10"/>
  <c r="M70" i="10"/>
  <c r="A6" i="14"/>
  <c r="B6" i="14"/>
  <c r="C6" i="14"/>
  <c r="D6" i="14"/>
  <c r="A12" i="14"/>
  <c r="B12" i="14"/>
  <c r="C12" i="14"/>
  <c r="D12" i="14"/>
  <c r="A18" i="14"/>
  <c r="B18" i="14"/>
  <c r="C18" i="14"/>
  <c r="D18" i="14"/>
  <c r="A24" i="14"/>
  <c r="B24" i="14"/>
  <c r="C24" i="14"/>
  <c r="D24" i="14"/>
  <c r="A43" i="14"/>
  <c r="B43" i="14"/>
  <c r="C43" i="14"/>
  <c r="D43" i="14"/>
  <c r="A49" i="14"/>
  <c r="B49" i="14"/>
  <c r="C49" i="14"/>
  <c r="D49" i="14"/>
  <c r="A55" i="14"/>
  <c r="B55" i="14"/>
  <c r="C55" i="14"/>
  <c r="D55" i="14"/>
  <c r="A61" i="14"/>
  <c r="B61" i="14"/>
  <c r="C61" i="14"/>
  <c r="D61" i="14"/>
  <c r="D2" i="17"/>
  <c r="E2" i="17"/>
  <c r="F2" i="17"/>
  <c r="G2" i="17"/>
  <c r="H2" i="17"/>
  <c r="I2" i="17"/>
  <c r="J2" i="17"/>
  <c r="K2" i="17"/>
  <c r="L2" i="17"/>
  <c r="M2" i="17"/>
  <c r="N2" i="17"/>
  <c r="O2" i="17"/>
  <c r="B3" i="17"/>
  <c r="C3" i="17"/>
  <c r="D3" i="17"/>
  <c r="E3" i="17"/>
  <c r="F3" i="17"/>
  <c r="G3" i="17"/>
  <c r="H3" i="17"/>
  <c r="I3" i="17"/>
  <c r="J3" i="17"/>
  <c r="K3" i="17"/>
  <c r="L3" i="17"/>
  <c r="M3" i="17"/>
  <c r="N3" i="17"/>
  <c r="O3" i="17"/>
  <c r="P3" i="17"/>
  <c r="D18" i="17"/>
  <c r="E18" i="17"/>
  <c r="F18" i="17"/>
  <c r="G18" i="17"/>
  <c r="H18" i="17"/>
  <c r="J18" i="17"/>
  <c r="K18" i="17"/>
  <c r="L18" i="17"/>
  <c r="M18" i="17"/>
  <c r="N18" i="17"/>
  <c r="D15" i="17"/>
  <c r="E15" i="17"/>
  <c r="F15" i="17"/>
  <c r="G15" i="17"/>
  <c r="H15" i="17"/>
  <c r="J15" i="17"/>
  <c r="K15" i="17"/>
  <c r="L15" i="17"/>
  <c r="M15" i="17"/>
  <c r="N15" i="17"/>
  <c r="D8" i="17"/>
  <c r="E8" i="17"/>
  <c r="F8" i="17"/>
  <c r="G8" i="17"/>
  <c r="H8" i="17"/>
  <c r="J8" i="17"/>
  <c r="K8" i="17"/>
  <c r="L8" i="17"/>
  <c r="M8" i="17"/>
  <c r="N8" i="17"/>
  <c r="O8" i="17"/>
  <c r="D90" i="17"/>
  <c r="E90" i="17"/>
  <c r="F90" i="17"/>
  <c r="G90" i="17"/>
  <c r="H90" i="17"/>
  <c r="J90" i="17"/>
  <c r="K90" i="17"/>
  <c r="L90" i="17"/>
  <c r="M90" i="17"/>
  <c r="N90" i="17"/>
  <c r="O90" i="17"/>
  <c r="D60" i="17"/>
  <c r="E60" i="17"/>
  <c r="F60" i="17"/>
  <c r="G60" i="17"/>
  <c r="H60" i="17"/>
  <c r="I60" i="17"/>
  <c r="J60" i="17"/>
  <c r="K60" i="17"/>
  <c r="L60" i="17"/>
  <c r="M60" i="17"/>
  <c r="N60" i="17"/>
  <c r="D81" i="17"/>
  <c r="E81" i="17"/>
  <c r="F81" i="17"/>
  <c r="G81" i="17"/>
  <c r="H81" i="17"/>
  <c r="J81" i="17"/>
  <c r="K81" i="17"/>
  <c r="L81" i="17"/>
  <c r="M81" i="17"/>
  <c r="N81" i="17"/>
  <c r="O81" i="17"/>
  <c r="D32" i="17"/>
  <c r="E32" i="17"/>
  <c r="F32" i="17"/>
  <c r="G32" i="17"/>
  <c r="H32" i="17"/>
  <c r="J32" i="17"/>
  <c r="K32" i="17"/>
  <c r="L32" i="17"/>
  <c r="M32" i="17"/>
  <c r="N32" i="17"/>
  <c r="O32" i="17"/>
  <c r="D20" i="17"/>
  <c r="E20" i="17"/>
  <c r="F20" i="17"/>
  <c r="G20" i="17"/>
  <c r="H20" i="17"/>
  <c r="I20" i="17"/>
  <c r="J20" i="17"/>
  <c r="K20" i="17"/>
  <c r="L20" i="17"/>
  <c r="M20" i="17"/>
  <c r="N20" i="17"/>
  <c r="O20" i="17"/>
  <c r="D23" i="17"/>
  <c r="E23" i="17"/>
  <c r="F23" i="17"/>
  <c r="G23" i="17"/>
  <c r="H23" i="17"/>
  <c r="J23" i="17"/>
  <c r="K23" i="17"/>
  <c r="L23" i="17"/>
  <c r="M23" i="17"/>
  <c r="N23" i="17"/>
  <c r="O23" i="17"/>
  <c r="D77" i="17"/>
  <c r="E77" i="17"/>
  <c r="F77" i="17"/>
  <c r="G77" i="17"/>
  <c r="H77" i="17"/>
  <c r="J77" i="17"/>
  <c r="K77" i="17"/>
  <c r="L77" i="17"/>
  <c r="M77" i="17"/>
  <c r="N77" i="17"/>
  <c r="O77" i="17"/>
  <c r="D79" i="17"/>
  <c r="E79" i="17"/>
  <c r="F79" i="17"/>
  <c r="G79" i="17"/>
  <c r="H79" i="17"/>
  <c r="I79" i="17"/>
  <c r="J79" i="17"/>
  <c r="K79" i="17"/>
  <c r="L79" i="17"/>
  <c r="M79" i="17"/>
  <c r="N79" i="17"/>
  <c r="O79" i="17"/>
  <c r="D4" i="17"/>
  <c r="E4" i="17"/>
  <c r="F4" i="17"/>
  <c r="G4" i="17"/>
  <c r="H4" i="17"/>
  <c r="J4" i="17"/>
  <c r="K4" i="17"/>
  <c r="L4" i="17"/>
  <c r="M4" i="17"/>
  <c r="N4" i="17"/>
  <c r="D59" i="17"/>
  <c r="E59" i="17"/>
  <c r="F59" i="17"/>
  <c r="G59" i="17"/>
  <c r="H59" i="17"/>
  <c r="I59" i="17"/>
  <c r="J59" i="17"/>
  <c r="K59" i="17"/>
  <c r="L59" i="17"/>
  <c r="M59" i="17"/>
  <c r="N59" i="17"/>
  <c r="O59" i="17"/>
  <c r="D80" i="17"/>
  <c r="E80" i="17"/>
  <c r="F80" i="17"/>
  <c r="G80" i="17"/>
  <c r="H80" i="17"/>
  <c r="J80" i="17"/>
  <c r="K80" i="17"/>
  <c r="L80" i="17"/>
  <c r="M80" i="17"/>
  <c r="N80" i="17"/>
  <c r="O80" i="17"/>
  <c r="D26" i="17"/>
  <c r="E26" i="17"/>
  <c r="F26" i="17"/>
  <c r="G26" i="17"/>
  <c r="H26" i="17"/>
  <c r="J26" i="17"/>
  <c r="K26" i="17"/>
  <c r="L26" i="17"/>
  <c r="M26" i="17"/>
  <c r="N26" i="17"/>
  <c r="O26" i="17"/>
  <c r="D103" i="17"/>
  <c r="E103" i="17"/>
  <c r="F103" i="17"/>
  <c r="G103" i="17"/>
  <c r="H103" i="17"/>
  <c r="I103" i="17"/>
  <c r="J103" i="17"/>
  <c r="K103" i="17"/>
  <c r="L103" i="17"/>
  <c r="M103" i="17"/>
  <c r="N103" i="17"/>
  <c r="D16" i="17"/>
  <c r="E16" i="17"/>
  <c r="F16" i="17"/>
  <c r="G16" i="17"/>
  <c r="H16" i="17"/>
  <c r="I16" i="17"/>
  <c r="J16" i="17"/>
  <c r="K16" i="17"/>
  <c r="L16" i="17"/>
  <c r="M16" i="17"/>
  <c r="N16" i="17"/>
  <c r="O16" i="17"/>
  <c r="D92" i="17"/>
  <c r="E92" i="17"/>
  <c r="F92" i="17"/>
  <c r="G92" i="17"/>
  <c r="H92" i="17"/>
  <c r="J92" i="17"/>
  <c r="K92" i="17"/>
  <c r="L92" i="17"/>
  <c r="M92" i="17"/>
  <c r="N92" i="17"/>
  <c r="O92" i="17"/>
  <c r="D64" i="17"/>
  <c r="E64" i="17"/>
  <c r="F64" i="17"/>
  <c r="G64" i="17"/>
  <c r="H64" i="17"/>
  <c r="J64" i="17"/>
  <c r="K64" i="17"/>
  <c r="L64" i="17"/>
  <c r="M64" i="17"/>
  <c r="N64" i="17"/>
  <c r="O64" i="17"/>
  <c r="D91" i="17"/>
  <c r="E91" i="17"/>
  <c r="F91" i="17"/>
  <c r="G91" i="17"/>
  <c r="H91" i="17"/>
  <c r="I91" i="17"/>
  <c r="J91" i="17"/>
  <c r="K91" i="17"/>
  <c r="L91" i="17"/>
  <c r="M91" i="17"/>
  <c r="N91" i="17"/>
  <c r="O91" i="17"/>
  <c r="D31" i="17"/>
  <c r="E31" i="17"/>
  <c r="F31" i="17"/>
  <c r="G31" i="17"/>
  <c r="H31" i="17"/>
  <c r="J31" i="17"/>
  <c r="K31" i="17"/>
  <c r="L31" i="17"/>
  <c r="M31" i="17"/>
  <c r="N31" i="17"/>
  <c r="O31" i="17"/>
  <c r="D75" i="17"/>
  <c r="E75" i="17"/>
  <c r="F75" i="17"/>
  <c r="G75" i="17"/>
  <c r="H75" i="17"/>
  <c r="I75" i="17"/>
  <c r="J75" i="17"/>
  <c r="K75" i="17"/>
  <c r="L75" i="17"/>
  <c r="M75" i="17"/>
  <c r="N75" i="17"/>
  <c r="O75" i="17"/>
  <c r="D22" i="17"/>
  <c r="E22" i="17"/>
  <c r="F22" i="17"/>
  <c r="G22" i="17"/>
  <c r="H22" i="17"/>
  <c r="J22" i="17"/>
  <c r="K22" i="17"/>
  <c r="L22" i="17"/>
  <c r="M22" i="17"/>
  <c r="N22" i="17"/>
  <c r="O22" i="17"/>
  <c r="D50" i="17"/>
  <c r="E50" i="17"/>
  <c r="F50" i="17"/>
  <c r="G50" i="17"/>
  <c r="H50" i="17"/>
  <c r="I50" i="17"/>
  <c r="J50" i="17"/>
  <c r="K50" i="17"/>
  <c r="L50" i="17"/>
  <c r="M50" i="17"/>
  <c r="N50" i="17"/>
  <c r="O50" i="17"/>
  <c r="D25" i="17"/>
  <c r="E25" i="17"/>
  <c r="F25" i="17"/>
  <c r="G25" i="17"/>
  <c r="H25" i="17"/>
  <c r="I25" i="17"/>
  <c r="J25" i="17"/>
  <c r="K25" i="17"/>
  <c r="L25" i="17"/>
  <c r="M25" i="17"/>
  <c r="N25" i="17"/>
  <c r="O25" i="17"/>
  <c r="D49" i="17"/>
  <c r="E49" i="17"/>
  <c r="F49" i="17"/>
  <c r="G49" i="17"/>
  <c r="H49" i="17"/>
  <c r="I49" i="17"/>
  <c r="J49" i="17"/>
  <c r="K49" i="17"/>
  <c r="L49" i="17"/>
  <c r="M49" i="17"/>
  <c r="N49" i="17"/>
  <c r="D66" i="17"/>
  <c r="E66" i="17"/>
  <c r="F66" i="17"/>
  <c r="G66" i="17"/>
  <c r="H66" i="17"/>
  <c r="J66" i="17"/>
  <c r="K66" i="17"/>
  <c r="L66" i="17"/>
  <c r="M66" i="17"/>
  <c r="N66" i="17"/>
  <c r="O66" i="17"/>
  <c r="D96" i="17"/>
  <c r="E96" i="17"/>
  <c r="F96" i="17"/>
  <c r="G96" i="17"/>
  <c r="H96" i="17"/>
  <c r="I96" i="17"/>
  <c r="J96" i="17"/>
  <c r="K96" i="17"/>
  <c r="L96" i="17"/>
  <c r="M96" i="17"/>
  <c r="N96" i="17"/>
  <c r="D12" i="17"/>
  <c r="E12" i="17"/>
  <c r="F12" i="17"/>
  <c r="G12" i="17"/>
  <c r="H12" i="17"/>
  <c r="I12" i="17"/>
  <c r="J12" i="17"/>
  <c r="K12" i="17"/>
  <c r="L12" i="17"/>
  <c r="M12" i="17"/>
  <c r="N12" i="17"/>
  <c r="D61" i="17"/>
  <c r="E61" i="17"/>
  <c r="F61" i="17"/>
  <c r="G61" i="17"/>
  <c r="H61" i="17"/>
  <c r="I61" i="17"/>
  <c r="J61" i="17"/>
  <c r="K61" i="17"/>
  <c r="L61" i="17"/>
  <c r="M61" i="17"/>
  <c r="N61" i="17"/>
  <c r="O61" i="17"/>
  <c r="D94" i="17"/>
  <c r="E94" i="17"/>
  <c r="F94" i="17"/>
  <c r="G94" i="17"/>
  <c r="H94" i="17"/>
  <c r="J94" i="17"/>
  <c r="K94" i="17"/>
  <c r="L94" i="17"/>
  <c r="M94" i="17"/>
  <c r="N94" i="17"/>
  <c r="O94" i="17"/>
  <c r="D82" i="17"/>
  <c r="E82" i="17"/>
  <c r="F82" i="17"/>
  <c r="G82" i="17"/>
  <c r="H82" i="17"/>
  <c r="I82" i="17"/>
  <c r="J82" i="17"/>
  <c r="K82" i="17"/>
  <c r="L82" i="17"/>
  <c r="M82" i="17"/>
  <c r="N82" i="17"/>
  <c r="O82" i="17"/>
  <c r="D14" i="17"/>
  <c r="E14" i="17"/>
  <c r="F14" i="17"/>
  <c r="G14" i="17"/>
  <c r="H14" i="17"/>
  <c r="I14" i="17"/>
  <c r="J14" i="17"/>
  <c r="K14" i="17"/>
  <c r="L14" i="17"/>
  <c r="M14" i="17"/>
  <c r="N14" i="17"/>
  <c r="O14" i="17"/>
  <c r="D93" i="17"/>
  <c r="E93" i="17"/>
  <c r="F93" i="17"/>
  <c r="G93" i="17"/>
  <c r="H93" i="17"/>
  <c r="I93" i="17"/>
  <c r="J93" i="17"/>
  <c r="K93" i="17"/>
  <c r="L93" i="17"/>
  <c r="M93" i="17"/>
  <c r="N93" i="17"/>
  <c r="D86" i="17"/>
  <c r="E86" i="17"/>
  <c r="F86" i="17"/>
  <c r="G86" i="17"/>
  <c r="H86" i="17"/>
  <c r="I86" i="17"/>
  <c r="J86" i="17"/>
  <c r="K86" i="17"/>
  <c r="L86" i="17"/>
  <c r="M86" i="17"/>
  <c r="N86" i="17"/>
  <c r="O86" i="17"/>
  <c r="D97" i="17"/>
  <c r="E97" i="17"/>
  <c r="F97" i="17"/>
  <c r="G97" i="17"/>
  <c r="H97" i="17"/>
  <c r="I97" i="17"/>
  <c r="J97" i="17"/>
  <c r="K97" i="17"/>
  <c r="L97" i="17"/>
  <c r="M97" i="17"/>
  <c r="N97" i="17"/>
  <c r="O97" i="17"/>
  <c r="D56" i="17"/>
  <c r="E56" i="17"/>
  <c r="F56" i="17"/>
  <c r="G56" i="17"/>
  <c r="H56" i="17"/>
  <c r="I56" i="17"/>
  <c r="J56" i="17"/>
  <c r="K56" i="17"/>
  <c r="L56" i="17"/>
  <c r="M56" i="17"/>
  <c r="N56" i="17"/>
  <c r="O56" i="17"/>
  <c r="D98" i="17"/>
  <c r="E98" i="17"/>
  <c r="F98" i="17"/>
  <c r="G98" i="17"/>
  <c r="H98" i="17"/>
  <c r="J98" i="17"/>
  <c r="K98" i="17"/>
  <c r="L98" i="17"/>
  <c r="M98" i="17"/>
  <c r="N98" i="17"/>
  <c r="O98" i="17"/>
  <c r="D85" i="17"/>
  <c r="E85" i="17"/>
  <c r="F85" i="17"/>
  <c r="G85" i="17"/>
  <c r="H85" i="17"/>
  <c r="I85" i="17"/>
  <c r="J85" i="17"/>
  <c r="K85" i="17"/>
  <c r="L85" i="17"/>
  <c r="M85" i="17"/>
  <c r="N85" i="17"/>
  <c r="O85" i="17"/>
  <c r="D72" i="17"/>
  <c r="E72" i="17"/>
  <c r="F72" i="17"/>
  <c r="G72" i="17"/>
  <c r="H72" i="17"/>
  <c r="I72" i="17"/>
  <c r="J72" i="17"/>
  <c r="K72" i="17"/>
  <c r="L72" i="17"/>
  <c r="M72" i="17"/>
  <c r="N72" i="17"/>
  <c r="O72" i="17"/>
  <c r="D13" i="17"/>
  <c r="E13" i="17"/>
  <c r="F13" i="17"/>
  <c r="G13" i="17"/>
  <c r="H13" i="17"/>
  <c r="I13" i="17"/>
  <c r="J13" i="17"/>
  <c r="K13" i="17"/>
  <c r="L13" i="17"/>
  <c r="M13" i="17"/>
  <c r="N13" i="17"/>
  <c r="D68" i="17"/>
  <c r="E68" i="17"/>
  <c r="F68" i="17"/>
  <c r="G68" i="17"/>
  <c r="H68" i="17"/>
  <c r="I68" i="17"/>
  <c r="J68" i="17"/>
  <c r="K68" i="17"/>
  <c r="L68" i="17"/>
  <c r="M68" i="17"/>
  <c r="N68" i="17"/>
  <c r="D62" i="17"/>
  <c r="E62" i="17"/>
  <c r="F62" i="17"/>
  <c r="G62" i="17"/>
  <c r="H62" i="17"/>
  <c r="I62" i="17"/>
  <c r="J62" i="17"/>
  <c r="K62" i="17"/>
  <c r="L62" i="17"/>
  <c r="M62" i="17"/>
  <c r="N62" i="17"/>
  <c r="O62" i="17"/>
  <c r="D69" i="17"/>
  <c r="E69" i="17"/>
  <c r="F69" i="17"/>
  <c r="G69" i="17"/>
  <c r="H69" i="17"/>
  <c r="I69" i="17"/>
  <c r="J69" i="17"/>
  <c r="K69" i="17"/>
  <c r="L69" i="17"/>
  <c r="M69" i="17"/>
  <c r="N69" i="17"/>
  <c r="O69" i="17"/>
  <c r="D99" i="17"/>
  <c r="E99" i="17"/>
  <c r="F99" i="17"/>
  <c r="G99" i="17"/>
  <c r="H99" i="17"/>
  <c r="I99" i="17"/>
  <c r="J99" i="17"/>
  <c r="K99" i="17"/>
  <c r="L99" i="17"/>
  <c r="M99" i="17"/>
  <c r="N99" i="17"/>
  <c r="O99" i="17"/>
  <c r="D21" i="17"/>
  <c r="E21" i="17"/>
  <c r="F21" i="17"/>
  <c r="G21" i="17"/>
  <c r="H21" i="17"/>
  <c r="I21" i="17"/>
  <c r="J21" i="17"/>
  <c r="K21" i="17"/>
  <c r="L21" i="17"/>
  <c r="M21" i="17"/>
  <c r="N21" i="17"/>
  <c r="O21" i="17"/>
  <c r="D121" i="17"/>
  <c r="E121" i="17"/>
  <c r="F121" i="17"/>
  <c r="G121" i="17"/>
  <c r="H121" i="17"/>
  <c r="I121" i="17"/>
  <c r="J121" i="17"/>
  <c r="K121" i="17"/>
  <c r="L121" i="17"/>
  <c r="M121" i="17"/>
  <c r="N121" i="17"/>
  <c r="O121" i="17"/>
  <c r="D70" i="17"/>
  <c r="E70" i="17"/>
  <c r="F70" i="17"/>
  <c r="G70" i="17"/>
  <c r="H70" i="17"/>
  <c r="I70" i="17"/>
  <c r="J70" i="17"/>
  <c r="K70" i="17"/>
  <c r="L70" i="17"/>
  <c r="M70" i="17"/>
  <c r="N70" i="17"/>
  <c r="O70" i="17"/>
  <c r="D89" i="17"/>
  <c r="E89" i="17"/>
  <c r="F89" i="17"/>
  <c r="G89" i="17"/>
  <c r="H89" i="17"/>
  <c r="I89" i="17"/>
  <c r="J89" i="17"/>
  <c r="K89" i="17"/>
  <c r="L89" i="17"/>
  <c r="M89" i="17"/>
  <c r="N89" i="17"/>
  <c r="D33" i="17"/>
  <c r="E33" i="17"/>
  <c r="F33" i="17"/>
  <c r="G33" i="17"/>
  <c r="H33" i="17"/>
  <c r="I33" i="17"/>
  <c r="J33" i="17"/>
  <c r="K33" i="17"/>
  <c r="L33" i="17"/>
  <c r="M33" i="17"/>
  <c r="N33" i="17"/>
  <c r="O33" i="17"/>
  <c r="D10" i="17"/>
  <c r="E10" i="17"/>
  <c r="F10" i="17"/>
  <c r="G10" i="17"/>
  <c r="H10" i="17"/>
  <c r="J10" i="17"/>
  <c r="K10" i="17"/>
  <c r="L10" i="17"/>
  <c r="M10" i="17"/>
  <c r="N10" i="17"/>
  <c r="D48" i="17"/>
  <c r="E48" i="17"/>
  <c r="F48" i="17"/>
  <c r="G48" i="17"/>
  <c r="H48" i="17"/>
  <c r="I48" i="17"/>
  <c r="J48" i="17"/>
  <c r="K48" i="17"/>
  <c r="L48" i="17"/>
  <c r="M48" i="17"/>
  <c r="N48" i="17"/>
  <c r="O48" i="17"/>
  <c r="D54" i="17"/>
  <c r="E54" i="17"/>
  <c r="F54" i="17"/>
  <c r="G54" i="17"/>
  <c r="H54" i="17"/>
  <c r="I54" i="17"/>
  <c r="J54" i="17"/>
  <c r="K54" i="17"/>
  <c r="L54" i="17"/>
  <c r="M54" i="17"/>
  <c r="N54" i="17"/>
  <c r="O54" i="17"/>
  <c r="D53" i="17"/>
  <c r="E53" i="17"/>
  <c r="F53" i="17"/>
  <c r="G53" i="17"/>
  <c r="H53" i="17"/>
  <c r="I53" i="17"/>
  <c r="J53" i="17"/>
  <c r="K53" i="17"/>
  <c r="L53" i="17"/>
  <c r="M53" i="17"/>
  <c r="N53" i="17"/>
  <c r="D52" i="17"/>
  <c r="E52" i="17"/>
  <c r="F52" i="17"/>
  <c r="G52" i="17"/>
  <c r="H52" i="17"/>
  <c r="I52" i="17"/>
  <c r="J52" i="17"/>
  <c r="K52" i="17"/>
  <c r="L52" i="17"/>
  <c r="M52" i="17"/>
  <c r="N52" i="17"/>
  <c r="O52" i="17"/>
  <c r="D24" i="17"/>
  <c r="E24" i="17"/>
  <c r="F24" i="17"/>
  <c r="G24" i="17"/>
  <c r="H24" i="17"/>
  <c r="J24" i="17"/>
  <c r="K24" i="17"/>
  <c r="L24" i="17"/>
  <c r="M24" i="17"/>
  <c r="N24" i="17"/>
  <c r="O24" i="17"/>
  <c r="D71" i="17"/>
  <c r="E71" i="17"/>
  <c r="F71" i="17"/>
  <c r="G71" i="17"/>
  <c r="H71" i="17"/>
  <c r="J71" i="17"/>
  <c r="K71" i="17"/>
  <c r="L71" i="17"/>
  <c r="M71" i="17"/>
  <c r="N71" i="17"/>
  <c r="O71" i="17"/>
  <c r="D51" i="17"/>
  <c r="E51" i="17"/>
  <c r="F51" i="17"/>
  <c r="G51" i="17"/>
  <c r="H51" i="17"/>
  <c r="J51" i="17"/>
  <c r="K51" i="17"/>
  <c r="L51" i="17"/>
  <c r="M51" i="17"/>
  <c r="N51" i="17"/>
  <c r="O51" i="17"/>
  <c r="D84" i="17"/>
  <c r="E84" i="17"/>
  <c r="F84" i="17"/>
  <c r="G84" i="17"/>
  <c r="H84" i="17"/>
  <c r="I84" i="17"/>
  <c r="J84" i="17"/>
  <c r="K84" i="17"/>
  <c r="L84" i="17"/>
  <c r="M84" i="17"/>
  <c r="N84" i="17"/>
  <c r="O84" i="17"/>
  <c r="D7" i="17"/>
  <c r="E7" i="17"/>
  <c r="F7" i="17"/>
  <c r="G7" i="17"/>
  <c r="H7" i="17"/>
  <c r="J7" i="17"/>
  <c r="K7" i="17"/>
  <c r="L7" i="17"/>
  <c r="M7" i="17"/>
  <c r="N7" i="17"/>
  <c r="D63" i="17"/>
  <c r="E63" i="17"/>
  <c r="F63" i="17"/>
  <c r="G63" i="17"/>
  <c r="H63" i="17"/>
  <c r="I63" i="17"/>
  <c r="J63" i="17"/>
  <c r="K63" i="17"/>
  <c r="L63" i="17"/>
  <c r="M63" i="17"/>
  <c r="N63" i="17"/>
  <c r="O63" i="17"/>
  <c r="D95" i="17"/>
  <c r="E95" i="17"/>
  <c r="F95" i="17"/>
  <c r="G95" i="17"/>
  <c r="H95" i="17"/>
  <c r="I95" i="17"/>
  <c r="J95" i="17"/>
  <c r="K95" i="17"/>
  <c r="L95" i="17"/>
  <c r="M95" i="17"/>
  <c r="N95" i="17"/>
  <c r="O95" i="17"/>
  <c r="D88" i="17"/>
  <c r="E88" i="17"/>
  <c r="F88" i="17"/>
  <c r="G88" i="17"/>
  <c r="H88" i="17"/>
  <c r="I88" i="17"/>
  <c r="J88" i="17"/>
  <c r="K88" i="17"/>
  <c r="L88" i="17"/>
  <c r="M88" i="17"/>
  <c r="N88" i="17"/>
  <c r="O88" i="17"/>
  <c r="D57" i="17"/>
  <c r="E57" i="17"/>
  <c r="F57" i="17"/>
  <c r="G57" i="17"/>
  <c r="H57" i="17"/>
  <c r="I57" i="17"/>
  <c r="J57" i="17"/>
  <c r="K57" i="17"/>
  <c r="L57" i="17"/>
  <c r="M57" i="17"/>
  <c r="N57" i="17"/>
  <c r="D11" i="17"/>
  <c r="E11" i="17"/>
  <c r="F11" i="17"/>
  <c r="G11" i="17"/>
  <c r="H11" i="17"/>
  <c r="J11" i="17"/>
  <c r="K11" i="17"/>
  <c r="L11" i="17"/>
  <c r="M11" i="17"/>
  <c r="N11" i="17"/>
  <c r="D73" i="17"/>
  <c r="E73" i="17"/>
  <c r="F73" i="17"/>
  <c r="G73" i="17"/>
  <c r="H73" i="17"/>
  <c r="J73" i="17"/>
  <c r="K73" i="17"/>
  <c r="L73" i="17"/>
  <c r="M73" i="17"/>
  <c r="N73" i="17"/>
  <c r="O73" i="17"/>
  <c r="D78" i="17"/>
  <c r="E78" i="17"/>
  <c r="F78" i="17"/>
  <c r="G78" i="17"/>
  <c r="H78" i="17"/>
  <c r="I78" i="17"/>
  <c r="J78" i="17"/>
  <c r="K78" i="17"/>
  <c r="L78" i="17"/>
  <c r="M78" i="17"/>
  <c r="N78" i="17"/>
  <c r="O78" i="17"/>
  <c r="D67" i="17"/>
  <c r="E67" i="17"/>
  <c r="F67" i="17"/>
  <c r="G67" i="17"/>
  <c r="H67" i="17"/>
  <c r="I67" i="17"/>
  <c r="J67" i="17"/>
  <c r="K67" i="17"/>
  <c r="L67" i="17"/>
  <c r="M67" i="17"/>
  <c r="N67" i="17"/>
  <c r="O67" i="17"/>
  <c r="D74" i="17"/>
  <c r="E74" i="17"/>
  <c r="F74" i="17"/>
  <c r="G74" i="17"/>
  <c r="H74" i="17"/>
  <c r="I74" i="17"/>
  <c r="J74" i="17"/>
  <c r="K74" i="17"/>
  <c r="L74" i="17"/>
  <c r="M74" i="17"/>
  <c r="N74" i="17"/>
  <c r="O74" i="17"/>
  <c r="D55" i="17"/>
  <c r="E55" i="17"/>
  <c r="F55" i="17"/>
  <c r="G55" i="17"/>
  <c r="H55" i="17"/>
  <c r="I55" i="17"/>
  <c r="J55" i="17"/>
  <c r="K55" i="17"/>
  <c r="L55" i="17"/>
  <c r="M55" i="17"/>
  <c r="N55" i="17"/>
  <c r="O55" i="17"/>
  <c r="D5" i="17"/>
  <c r="E5" i="17"/>
  <c r="F5" i="17"/>
  <c r="G5" i="17"/>
  <c r="H5" i="17"/>
  <c r="I5" i="17"/>
  <c r="J5" i="17"/>
  <c r="K5" i="17"/>
  <c r="L5" i="17"/>
  <c r="M5" i="17"/>
  <c r="N5" i="17"/>
  <c r="D65" i="17"/>
  <c r="E65" i="17"/>
  <c r="F65" i="17"/>
  <c r="G65" i="17"/>
  <c r="H65" i="17"/>
  <c r="I65" i="17"/>
  <c r="J65" i="17"/>
  <c r="K65" i="17"/>
  <c r="L65" i="17"/>
  <c r="M65" i="17"/>
  <c r="N65" i="17"/>
  <c r="O65" i="17"/>
  <c r="D17" i="17"/>
  <c r="E17" i="17"/>
  <c r="F17" i="17"/>
  <c r="G17" i="17"/>
  <c r="H17" i="17"/>
  <c r="I17" i="17"/>
  <c r="J17" i="17"/>
  <c r="K17" i="17"/>
  <c r="L17" i="17"/>
  <c r="M17" i="17"/>
  <c r="N17" i="17"/>
  <c r="O17" i="17"/>
  <c r="D19" i="17"/>
  <c r="E19" i="17"/>
  <c r="F19" i="17"/>
  <c r="G19" i="17"/>
  <c r="H19" i="17"/>
  <c r="J19" i="17"/>
  <c r="K19" i="17"/>
  <c r="L19" i="17"/>
  <c r="M19" i="17"/>
  <c r="N19" i="17"/>
  <c r="O19" i="17"/>
  <c r="D83" i="17"/>
  <c r="E83" i="17"/>
  <c r="F83" i="17"/>
  <c r="G83" i="17"/>
  <c r="H83" i="17"/>
  <c r="J83" i="17"/>
  <c r="K83" i="17"/>
  <c r="L83" i="17"/>
  <c r="M83" i="17"/>
  <c r="N83" i="17"/>
  <c r="O83" i="17"/>
  <c r="D76" i="17"/>
  <c r="E76" i="17"/>
  <c r="F76" i="17"/>
  <c r="G76" i="17"/>
  <c r="H76" i="17"/>
  <c r="I76" i="17"/>
  <c r="J76" i="17"/>
  <c r="K76" i="17"/>
  <c r="L76" i="17"/>
  <c r="M76" i="17"/>
  <c r="N76" i="17"/>
  <c r="O76" i="17"/>
  <c r="D58" i="17"/>
  <c r="E58" i="17"/>
  <c r="F58" i="17"/>
  <c r="G58" i="17"/>
  <c r="H58" i="17"/>
  <c r="J58" i="17"/>
  <c r="K58" i="17"/>
  <c r="L58" i="17"/>
  <c r="M58" i="17"/>
  <c r="N58" i="17"/>
  <c r="O58" i="17"/>
  <c r="D101" i="17"/>
  <c r="E101" i="17"/>
  <c r="F101" i="17"/>
  <c r="G101" i="17"/>
  <c r="H101" i="17"/>
  <c r="I101" i="17"/>
  <c r="J101" i="17"/>
  <c r="K101" i="17"/>
  <c r="L101" i="17"/>
  <c r="M101" i="17"/>
  <c r="N101" i="17"/>
  <c r="O101" i="17"/>
  <c r="D100" i="17"/>
  <c r="E100" i="17"/>
  <c r="F100" i="17"/>
  <c r="G100" i="17"/>
  <c r="H100" i="17"/>
  <c r="J100" i="17"/>
  <c r="K100" i="17"/>
  <c r="L100" i="17"/>
  <c r="M100" i="17"/>
  <c r="N100" i="17"/>
  <c r="O100" i="17"/>
  <c r="D87" i="17"/>
  <c r="E87" i="17"/>
  <c r="F87" i="17"/>
  <c r="G87" i="17"/>
  <c r="H87" i="17"/>
  <c r="I87" i="17"/>
  <c r="J87" i="17"/>
  <c r="K87" i="17"/>
  <c r="L87" i="17"/>
  <c r="M87" i="17"/>
  <c r="N87" i="17"/>
  <c r="O87" i="17"/>
  <c r="D116" i="17"/>
  <c r="E116" i="17"/>
  <c r="F116" i="17"/>
  <c r="G116" i="17"/>
  <c r="H116" i="17"/>
  <c r="I116" i="17"/>
  <c r="J116" i="17"/>
  <c r="K116" i="17"/>
  <c r="L116" i="17"/>
  <c r="M116" i="17"/>
  <c r="N116" i="17"/>
  <c r="O116" i="17"/>
  <c r="D30" i="17"/>
  <c r="E30" i="17"/>
  <c r="F30" i="17"/>
  <c r="G30" i="17"/>
  <c r="H30" i="17"/>
  <c r="I30" i="17"/>
  <c r="J30" i="17"/>
  <c r="K30" i="17"/>
  <c r="L30" i="17"/>
  <c r="M30" i="17"/>
  <c r="N30" i="17"/>
  <c r="O30" i="17"/>
  <c r="D114" i="17"/>
  <c r="E114" i="17"/>
  <c r="F114" i="17"/>
  <c r="G114" i="17"/>
  <c r="H114" i="17"/>
  <c r="I114" i="17"/>
  <c r="J114" i="17"/>
  <c r="K114" i="17"/>
  <c r="L114" i="17"/>
  <c r="M114" i="17"/>
  <c r="N114" i="17"/>
  <c r="D9" i="17"/>
  <c r="E9" i="17"/>
  <c r="F9" i="17"/>
  <c r="G9" i="17"/>
  <c r="H9" i="17"/>
  <c r="I9" i="17"/>
  <c r="J9" i="17"/>
  <c r="K9" i="17"/>
  <c r="L9" i="17"/>
  <c r="M9" i="17"/>
  <c r="N9" i="17"/>
  <c r="D107" i="17"/>
  <c r="E107" i="17"/>
  <c r="F107" i="17"/>
  <c r="G107" i="17"/>
  <c r="H107" i="17"/>
  <c r="I107" i="17"/>
  <c r="J107" i="17"/>
  <c r="K107" i="17"/>
  <c r="L107" i="17"/>
  <c r="M107" i="17"/>
  <c r="N107" i="17"/>
  <c r="O107" i="17"/>
  <c r="D115" i="17"/>
  <c r="E115" i="17"/>
  <c r="F115" i="17"/>
  <c r="G115" i="17"/>
  <c r="H115" i="17"/>
  <c r="I115" i="17"/>
  <c r="J115" i="17"/>
  <c r="K115" i="17"/>
  <c r="L115" i="17"/>
  <c r="M115" i="17"/>
  <c r="N115" i="17"/>
  <c r="O115" i="17"/>
  <c r="D113" i="17"/>
  <c r="E113" i="17"/>
  <c r="F113" i="17"/>
  <c r="G113" i="17"/>
  <c r="H113" i="17"/>
  <c r="I113" i="17"/>
  <c r="J113" i="17"/>
  <c r="K113" i="17"/>
  <c r="L113" i="17"/>
  <c r="M113" i="17"/>
  <c r="N113" i="17"/>
  <c r="D111" i="17"/>
  <c r="E111" i="17"/>
  <c r="F111" i="17"/>
  <c r="G111" i="17"/>
  <c r="H111" i="17"/>
  <c r="I111" i="17"/>
  <c r="J111" i="17"/>
  <c r="K111" i="17"/>
  <c r="L111" i="17"/>
  <c r="M111" i="17"/>
  <c r="N111" i="17"/>
  <c r="O111" i="17"/>
  <c r="D118" i="17"/>
  <c r="E118" i="17"/>
  <c r="F118" i="17"/>
  <c r="G118" i="17"/>
  <c r="H118" i="17"/>
  <c r="I118" i="17"/>
  <c r="J118" i="17"/>
  <c r="K118" i="17"/>
  <c r="L118" i="17"/>
  <c r="M118" i="17"/>
  <c r="N118" i="17"/>
  <c r="O118" i="17"/>
  <c r="D105" i="17"/>
  <c r="E105" i="17"/>
  <c r="F105" i="17"/>
  <c r="G105" i="17"/>
  <c r="H105" i="17"/>
  <c r="I105" i="17"/>
  <c r="J105" i="17"/>
  <c r="K105" i="17"/>
  <c r="L105" i="17"/>
  <c r="M105" i="17"/>
  <c r="N105" i="17"/>
  <c r="O105" i="17"/>
  <c r="D108" i="17"/>
  <c r="E108" i="17"/>
  <c r="F108" i="17"/>
  <c r="G108" i="17"/>
  <c r="H108" i="17"/>
  <c r="I108" i="17"/>
  <c r="J108" i="17"/>
  <c r="K108" i="17"/>
  <c r="L108" i="17"/>
  <c r="M108" i="17"/>
  <c r="N108" i="17"/>
  <c r="D112" i="17"/>
  <c r="E112" i="17"/>
  <c r="F112" i="17"/>
  <c r="G112" i="17"/>
  <c r="H112" i="17"/>
  <c r="I112" i="17"/>
  <c r="J112" i="17"/>
  <c r="K112" i="17"/>
  <c r="L112" i="17"/>
  <c r="M112" i="17"/>
  <c r="N112" i="17"/>
  <c r="O112" i="17"/>
  <c r="D109" i="17"/>
  <c r="E109" i="17"/>
  <c r="F109" i="17"/>
  <c r="G109" i="17"/>
  <c r="H109" i="17"/>
  <c r="I109" i="17"/>
  <c r="J109" i="17"/>
  <c r="K109" i="17"/>
  <c r="L109" i="17"/>
  <c r="M109" i="17"/>
  <c r="N109" i="17"/>
  <c r="O109" i="17"/>
  <c r="D106" i="17"/>
  <c r="E106" i="17"/>
  <c r="F106" i="17"/>
  <c r="G106" i="17"/>
  <c r="H106" i="17"/>
  <c r="I106" i="17"/>
  <c r="J106" i="17"/>
  <c r="K106" i="17"/>
  <c r="L106" i="17"/>
  <c r="M106" i="17"/>
  <c r="N106" i="17"/>
  <c r="O106" i="17"/>
  <c r="D102" i="17"/>
  <c r="E102" i="17"/>
  <c r="F102" i="17"/>
  <c r="G102" i="17"/>
  <c r="H102" i="17"/>
  <c r="I102" i="17"/>
  <c r="J102" i="17"/>
  <c r="K102" i="17"/>
  <c r="L102" i="17"/>
  <c r="M102" i="17"/>
  <c r="N102" i="17"/>
  <c r="D119" i="17"/>
  <c r="E119" i="17"/>
  <c r="F119" i="17"/>
  <c r="G119" i="17"/>
  <c r="H119" i="17"/>
  <c r="I119" i="17"/>
  <c r="J119" i="17"/>
  <c r="K119" i="17"/>
  <c r="L119" i="17"/>
  <c r="M119" i="17"/>
  <c r="N119" i="17"/>
  <c r="O119" i="17"/>
  <c r="D104" i="17"/>
  <c r="E104" i="17"/>
  <c r="F104" i="17"/>
  <c r="G104" i="17"/>
  <c r="H104" i="17"/>
  <c r="I104" i="17"/>
  <c r="J104" i="17"/>
  <c r="K104" i="17"/>
  <c r="L104" i="17"/>
  <c r="M104" i="17"/>
  <c r="N104" i="17"/>
  <c r="O104" i="17"/>
  <c r="D110" i="17"/>
  <c r="E110" i="17"/>
  <c r="F110" i="17"/>
  <c r="G110" i="17"/>
  <c r="H110" i="17"/>
  <c r="I110" i="17"/>
  <c r="J110" i="17"/>
  <c r="K110" i="17"/>
  <c r="L110" i="17"/>
  <c r="M110" i="17"/>
  <c r="N110" i="17"/>
  <c r="O110" i="17"/>
  <c r="D117" i="17"/>
  <c r="E117" i="17"/>
  <c r="F117" i="17"/>
  <c r="G117" i="17"/>
  <c r="H117" i="17"/>
  <c r="I117" i="17"/>
  <c r="J117" i="17"/>
  <c r="K117" i="17"/>
  <c r="L117" i="17"/>
  <c r="M117" i="17"/>
  <c r="N117" i="17"/>
  <c r="D120" i="17"/>
  <c r="E120" i="17"/>
  <c r="F120" i="17"/>
  <c r="G120" i="17"/>
  <c r="H120" i="17"/>
  <c r="I120" i="17"/>
  <c r="J120" i="17"/>
  <c r="K120" i="17"/>
  <c r="L120" i="17"/>
  <c r="M120" i="17"/>
  <c r="N120" i="17"/>
  <c r="O120" i="17"/>
  <c r="D122" i="17"/>
  <c r="E122" i="17"/>
  <c r="F122" i="17"/>
  <c r="G122" i="17"/>
  <c r="H122" i="17"/>
  <c r="I122" i="17"/>
  <c r="J122" i="17"/>
  <c r="K122" i="17"/>
  <c r="L122" i="17"/>
  <c r="M122" i="17"/>
  <c r="N122" i="17"/>
  <c r="O122" i="17"/>
  <c r="D47" i="17"/>
  <c r="E47" i="17"/>
  <c r="F47" i="17"/>
  <c r="G47" i="17"/>
  <c r="H47" i="17"/>
  <c r="I47" i="17"/>
  <c r="J47" i="17"/>
  <c r="K47" i="17"/>
  <c r="L47" i="17"/>
  <c r="M47" i="17"/>
  <c r="N47" i="17"/>
  <c r="O47" i="17"/>
  <c r="D46" i="17"/>
  <c r="E46" i="17"/>
  <c r="F46" i="17"/>
  <c r="G46" i="17"/>
  <c r="H46" i="17"/>
  <c r="I46" i="17"/>
  <c r="J46" i="17"/>
  <c r="K46" i="17"/>
  <c r="L46" i="17"/>
  <c r="M46" i="17"/>
  <c r="N46" i="17"/>
  <c r="D45" i="17"/>
  <c r="E45" i="17"/>
  <c r="F45" i="17"/>
  <c r="G45" i="17"/>
  <c r="H45" i="17"/>
  <c r="I45" i="17"/>
  <c r="J45" i="17"/>
  <c r="K45" i="17"/>
  <c r="L45" i="17"/>
  <c r="M45" i="17"/>
  <c r="N45" i="17"/>
  <c r="O45" i="17"/>
  <c r="D29" i="17"/>
  <c r="E29" i="17"/>
  <c r="F29" i="17"/>
  <c r="G29" i="17"/>
  <c r="H29" i="17"/>
  <c r="I29" i="17"/>
  <c r="J29" i="17"/>
  <c r="K29" i="17"/>
  <c r="L29" i="17"/>
  <c r="M29" i="17"/>
  <c r="N29" i="17"/>
  <c r="O29" i="17"/>
  <c r="D44" i="17"/>
  <c r="E44" i="17"/>
  <c r="F44" i="17"/>
  <c r="G44" i="17"/>
  <c r="H44" i="17"/>
  <c r="I44" i="17"/>
  <c r="J44" i="17"/>
  <c r="K44" i="17"/>
  <c r="L44" i="17"/>
  <c r="M44" i="17"/>
  <c r="N44" i="17"/>
  <c r="O44" i="17"/>
  <c r="D43" i="17"/>
  <c r="E43" i="17"/>
  <c r="F43" i="17"/>
  <c r="G43" i="17"/>
  <c r="H43" i="17"/>
  <c r="I43" i="17"/>
  <c r="J43" i="17"/>
  <c r="K43" i="17"/>
  <c r="L43" i="17"/>
  <c r="M43" i="17"/>
  <c r="N43" i="17"/>
  <c r="D42" i="17"/>
  <c r="E42" i="17"/>
  <c r="F42" i="17"/>
  <c r="G42" i="17"/>
  <c r="H42" i="17"/>
  <c r="I42" i="17"/>
  <c r="J42" i="17"/>
  <c r="K42" i="17"/>
  <c r="L42" i="17"/>
  <c r="M42" i="17"/>
  <c r="N42" i="17"/>
  <c r="O42" i="17"/>
  <c r="D41" i="17"/>
  <c r="E41" i="17"/>
  <c r="F41" i="17"/>
  <c r="G41" i="17"/>
  <c r="H41" i="17"/>
  <c r="I41" i="17"/>
  <c r="J41" i="17"/>
  <c r="K41" i="17"/>
  <c r="L41" i="17"/>
  <c r="M41" i="17"/>
  <c r="N41" i="17"/>
  <c r="O41" i="17"/>
  <c r="D123" i="17"/>
  <c r="E123" i="17"/>
  <c r="F123" i="17"/>
  <c r="G123" i="17"/>
  <c r="H123" i="17"/>
  <c r="I123" i="17"/>
  <c r="J123" i="17"/>
  <c r="K123" i="17"/>
  <c r="L123" i="17"/>
  <c r="M123" i="17"/>
  <c r="N123" i="17"/>
  <c r="O123" i="17"/>
  <c r="D124" i="17"/>
  <c r="E124" i="17"/>
  <c r="F124" i="17"/>
  <c r="G124" i="17"/>
  <c r="H124" i="17"/>
  <c r="I124" i="17"/>
  <c r="J124" i="17"/>
  <c r="K124" i="17"/>
  <c r="L124" i="17"/>
  <c r="M124" i="17"/>
  <c r="N124" i="17"/>
  <c r="D125" i="17"/>
  <c r="E125" i="17"/>
  <c r="F125" i="17"/>
  <c r="G125" i="17"/>
  <c r="H125" i="17"/>
  <c r="I125" i="17"/>
  <c r="J125" i="17"/>
  <c r="K125" i="17"/>
  <c r="L125" i="17"/>
  <c r="M125" i="17"/>
  <c r="N125" i="17"/>
  <c r="O125" i="17"/>
  <c r="D6" i="17"/>
  <c r="E6" i="17"/>
  <c r="F6" i="17"/>
  <c r="G6" i="17"/>
  <c r="H6" i="17"/>
  <c r="I6" i="17"/>
  <c r="J6" i="17"/>
  <c r="K6" i="17"/>
  <c r="L6" i="17"/>
  <c r="M6" i="17"/>
  <c r="N6" i="17"/>
  <c r="O6" i="17"/>
  <c r="D126" i="17"/>
  <c r="E126" i="17"/>
  <c r="F126" i="17"/>
  <c r="G126" i="17"/>
  <c r="H126" i="17"/>
  <c r="I126" i="17"/>
  <c r="J126" i="17"/>
  <c r="K126" i="17"/>
  <c r="L126" i="17"/>
  <c r="M126" i="17"/>
  <c r="N126" i="17"/>
  <c r="O126" i="17"/>
  <c r="D127" i="17"/>
  <c r="E127" i="17"/>
  <c r="F127" i="17"/>
  <c r="G127" i="17"/>
  <c r="H127" i="17"/>
  <c r="I127" i="17"/>
  <c r="J127" i="17"/>
  <c r="K127" i="17"/>
  <c r="L127" i="17"/>
  <c r="M127" i="17"/>
  <c r="N127" i="17"/>
  <c r="D128" i="17"/>
  <c r="E128" i="17"/>
  <c r="F128" i="17"/>
  <c r="G128" i="17"/>
  <c r="H128" i="17"/>
  <c r="I128" i="17"/>
  <c r="J128" i="17"/>
  <c r="K128" i="17"/>
  <c r="L128" i="17"/>
  <c r="M128" i="17"/>
  <c r="N128" i="17"/>
  <c r="O128" i="17"/>
  <c r="D129" i="17"/>
  <c r="E129" i="17"/>
  <c r="F129" i="17"/>
  <c r="G129" i="17"/>
  <c r="H129" i="17"/>
  <c r="I129" i="17"/>
  <c r="J129" i="17"/>
  <c r="K129" i="17"/>
  <c r="L129" i="17"/>
  <c r="M129" i="17"/>
  <c r="N129" i="17"/>
  <c r="O129" i="17"/>
  <c r="D130" i="17"/>
  <c r="E130" i="17"/>
  <c r="F130" i="17"/>
  <c r="G130" i="17"/>
  <c r="H130" i="17"/>
  <c r="I130" i="17"/>
  <c r="J130" i="17"/>
  <c r="K130" i="17"/>
  <c r="L130" i="17"/>
  <c r="M130" i="17"/>
  <c r="N130" i="17"/>
  <c r="O130" i="17"/>
  <c r="D131" i="17"/>
  <c r="E131" i="17"/>
  <c r="F131" i="17"/>
  <c r="G131" i="17"/>
  <c r="H131" i="17"/>
  <c r="I131" i="17"/>
  <c r="J131" i="17"/>
  <c r="K131" i="17"/>
  <c r="L131" i="17"/>
  <c r="M131" i="17"/>
  <c r="N131" i="17"/>
  <c r="D132" i="17"/>
  <c r="E132" i="17"/>
  <c r="F132" i="17"/>
  <c r="G132" i="17"/>
  <c r="H132" i="17"/>
  <c r="I132" i="17"/>
  <c r="J132" i="17"/>
  <c r="K132" i="17"/>
  <c r="L132" i="17"/>
  <c r="M132" i="17"/>
  <c r="N132" i="17"/>
  <c r="O132" i="17"/>
  <c r="D133" i="17"/>
  <c r="E133" i="17"/>
  <c r="F133" i="17"/>
  <c r="G133" i="17"/>
  <c r="H133" i="17"/>
  <c r="I133" i="17"/>
  <c r="J133" i="17"/>
  <c r="K133" i="17"/>
  <c r="L133" i="17"/>
  <c r="M133" i="17"/>
  <c r="N133" i="17"/>
  <c r="O133" i="17"/>
  <c r="D40" i="17"/>
  <c r="E40" i="17"/>
  <c r="F40" i="17"/>
  <c r="G40" i="17"/>
  <c r="H40" i="17"/>
  <c r="I40" i="17"/>
  <c r="J40" i="17"/>
  <c r="K40" i="17"/>
  <c r="L40" i="17"/>
  <c r="M40" i="17"/>
  <c r="N40" i="17"/>
  <c r="O40" i="17"/>
  <c r="D28" i="17"/>
  <c r="E28" i="17"/>
  <c r="F28" i="17"/>
  <c r="G28" i="17"/>
  <c r="H28" i="17"/>
  <c r="I28" i="17"/>
  <c r="J28" i="17"/>
  <c r="K28" i="17"/>
  <c r="L28" i="17"/>
  <c r="M28" i="17"/>
  <c r="N28" i="17"/>
  <c r="D39" i="17"/>
  <c r="E39" i="17"/>
  <c r="F39" i="17"/>
  <c r="G39" i="17"/>
  <c r="H39" i="17"/>
  <c r="I39" i="17"/>
  <c r="J39" i="17"/>
  <c r="K39" i="17"/>
  <c r="L39" i="17"/>
  <c r="M39" i="17"/>
  <c r="N39" i="17"/>
  <c r="O39" i="17"/>
  <c r="D38" i="17"/>
  <c r="E38" i="17"/>
  <c r="F38" i="17"/>
  <c r="G38" i="17"/>
  <c r="H38" i="17"/>
  <c r="I38" i="17"/>
  <c r="J38" i="17"/>
  <c r="K38" i="17"/>
  <c r="L38" i="17"/>
  <c r="M38" i="17"/>
  <c r="N38" i="17"/>
  <c r="O38" i="17"/>
  <c r="D37" i="17"/>
  <c r="E37" i="17"/>
  <c r="F37" i="17"/>
  <c r="G37" i="17"/>
  <c r="H37" i="17"/>
  <c r="I37" i="17"/>
  <c r="J37" i="17"/>
  <c r="K37" i="17"/>
  <c r="L37" i="17"/>
  <c r="M37" i="17"/>
  <c r="N37" i="17"/>
  <c r="O37" i="17"/>
  <c r="D36" i="17"/>
  <c r="E36" i="17"/>
  <c r="F36" i="17"/>
  <c r="G36" i="17"/>
  <c r="H36" i="17"/>
  <c r="I36" i="17"/>
  <c r="J36" i="17"/>
  <c r="K36" i="17"/>
  <c r="L36" i="17"/>
  <c r="M36" i="17"/>
  <c r="N36" i="17"/>
  <c r="D35" i="17"/>
  <c r="E35" i="17"/>
  <c r="F35" i="17"/>
  <c r="G35" i="17"/>
  <c r="H35" i="17"/>
  <c r="I35" i="17"/>
  <c r="J35" i="17"/>
  <c r="K35" i="17"/>
  <c r="L35" i="17"/>
  <c r="M35" i="17"/>
  <c r="N35" i="17"/>
  <c r="O35" i="17"/>
  <c r="D34" i="17"/>
  <c r="E34" i="17"/>
  <c r="F34" i="17"/>
  <c r="G34" i="17"/>
  <c r="H34" i="17"/>
  <c r="I34" i="17"/>
  <c r="J34" i="17"/>
  <c r="K34" i="17"/>
  <c r="L34" i="17"/>
  <c r="M34" i="17"/>
  <c r="N34" i="17"/>
  <c r="O34" i="17"/>
  <c r="D134" i="17"/>
  <c r="E134" i="17"/>
  <c r="F134" i="17"/>
  <c r="G134" i="17"/>
  <c r="H134" i="17"/>
  <c r="I134" i="17"/>
  <c r="J134" i="17"/>
  <c r="K134" i="17"/>
  <c r="L134" i="17"/>
  <c r="M134" i="17"/>
  <c r="N134" i="17"/>
  <c r="O134" i="17"/>
  <c r="D135" i="17"/>
  <c r="E135" i="17"/>
  <c r="F135" i="17"/>
  <c r="G135" i="17"/>
  <c r="H135" i="17"/>
  <c r="I135" i="17"/>
  <c r="J135" i="17"/>
  <c r="K135" i="17"/>
  <c r="L135" i="17"/>
  <c r="M135" i="17"/>
  <c r="N135" i="17"/>
  <c r="D136" i="17"/>
  <c r="E136" i="17"/>
  <c r="F136" i="17"/>
  <c r="G136" i="17"/>
  <c r="H136" i="17"/>
  <c r="I136" i="17"/>
  <c r="J136" i="17"/>
  <c r="K136" i="17"/>
  <c r="L136" i="17"/>
  <c r="M136" i="17"/>
  <c r="N136" i="17"/>
  <c r="O136" i="17"/>
  <c r="D137" i="17"/>
  <c r="E137" i="17"/>
  <c r="F137" i="17"/>
  <c r="G137" i="17"/>
  <c r="H137" i="17"/>
  <c r="I137" i="17"/>
  <c r="J137" i="17"/>
  <c r="K137" i="17"/>
  <c r="L137" i="17"/>
  <c r="M137" i="17"/>
  <c r="N137" i="17"/>
  <c r="O137" i="17"/>
  <c r="D138" i="17"/>
  <c r="E138" i="17"/>
  <c r="F138" i="17"/>
  <c r="G138" i="17"/>
  <c r="H138" i="17"/>
  <c r="I138" i="17"/>
  <c r="J138" i="17"/>
  <c r="K138" i="17"/>
  <c r="L138" i="17"/>
  <c r="M138" i="17"/>
  <c r="N138" i="17"/>
  <c r="O138" i="17"/>
  <c r="D139" i="17"/>
  <c r="E139" i="17"/>
  <c r="F139" i="17"/>
  <c r="G139" i="17"/>
  <c r="H139" i="17"/>
  <c r="I139" i="17"/>
  <c r="J139" i="17"/>
  <c r="K139" i="17"/>
  <c r="L139" i="17"/>
  <c r="M139" i="17"/>
  <c r="N139" i="17"/>
  <c r="D140" i="17"/>
  <c r="E140" i="17"/>
  <c r="F140" i="17"/>
  <c r="G140" i="17"/>
  <c r="H140" i="17"/>
  <c r="I140" i="17"/>
  <c r="J140" i="17"/>
  <c r="K140" i="17"/>
  <c r="L140" i="17"/>
  <c r="M140" i="17"/>
  <c r="N140" i="17"/>
  <c r="O140" i="17"/>
  <c r="D141" i="17"/>
  <c r="E141" i="17"/>
  <c r="F141" i="17"/>
  <c r="G141" i="17"/>
  <c r="H141" i="17"/>
  <c r="I141" i="17"/>
  <c r="J141" i="17"/>
  <c r="K141" i="17"/>
  <c r="L141" i="17"/>
  <c r="M141" i="17"/>
  <c r="N141" i="17"/>
  <c r="O141" i="17"/>
  <c r="D142" i="17"/>
  <c r="E142" i="17"/>
  <c r="F142" i="17"/>
  <c r="G142" i="17"/>
  <c r="H142" i="17"/>
  <c r="I142" i="17"/>
  <c r="J142" i="17"/>
  <c r="K142" i="17"/>
  <c r="L142" i="17"/>
  <c r="M142" i="17"/>
  <c r="N142" i="17"/>
  <c r="O142" i="17"/>
  <c r="D143" i="17"/>
  <c r="E143" i="17"/>
  <c r="F143" i="17"/>
  <c r="G143" i="17"/>
  <c r="H143" i="17"/>
  <c r="I143" i="17"/>
  <c r="J143" i="17"/>
  <c r="K143" i="17"/>
  <c r="L143" i="17"/>
  <c r="M143" i="17"/>
  <c r="N143" i="17"/>
  <c r="D144" i="17"/>
  <c r="E144" i="17"/>
  <c r="F144" i="17"/>
  <c r="G144" i="17"/>
  <c r="H144" i="17"/>
  <c r="I144" i="17"/>
  <c r="J144" i="17"/>
  <c r="K144" i="17"/>
  <c r="L144" i="17"/>
  <c r="M144" i="17"/>
  <c r="N144" i="17"/>
  <c r="O144" i="17"/>
  <c r="D145" i="17"/>
  <c r="E145" i="17"/>
  <c r="F145" i="17"/>
  <c r="G145" i="17"/>
  <c r="H145" i="17"/>
  <c r="I145" i="17"/>
  <c r="J145" i="17"/>
  <c r="K145" i="17"/>
  <c r="L145" i="17"/>
  <c r="M145" i="17"/>
  <c r="N145" i="17"/>
  <c r="O145" i="17"/>
  <c r="D146" i="17"/>
  <c r="E146" i="17"/>
  <c r="F146" i="17"/>
  <c r="G146" i="17"/>
  <c r="H146" i="17"/>
  <c r="I146" i="17"/>
  <c r="J146" i="17"/>
  <c r="K146" i="17"/>
  <c r="L146" i="17"/>
  <c r="M146" i="17"/>
  <c r="N146" i="17"/>
  <c r="O146" i="17"/>
  <c r="D147" i="17"/>
  <c r="E147" i="17"/>
  <c r="F147" i="17"/>
  <c r="G147" i="17"/>
  <c r="H147" i="17"/>
  <c r="I147" i="17"/>
  <c r="J147" i="17"/>
  <c r="K147" i="17"/>
  <c r="L147" i="17"/>
  <c r="M147" i="17"/>
  <c r="N147" i="17"/>
  <c r="D148" i="17"/>
  <c r="E148" i="17"/>
  <c r="F148" i="17"/>
  <c r="G148" i="17"/>
  <c r="H148" i="17"/>
  <c r="I148" i="17"/>
  <c r="J148" i="17"/>
  <c r="K148" i="17"/>
  <c r="L148" i="17"/>
  <c r="M148" i="17"/>
  <c r="N148" i="17"/>
  <c r="O148" i="17"/>
  <c r="D27" i="17"/>
  <c r="E27" i="17"/>
  <c r="F27" i="17"/>
  <c r="G27" i="17"/>
  <c r="H27" i="17"/>
  <c r="I27" i="17"/>
  <c r="J27" i="17"/>
  <c r="K27" i="17"/>
  <c r="L27" i="17"/>
  <c r="M27" i="17"/>
  <c r="N27" i="17"/>
  <c r="O27" i="17"/>
  <c r="D149" i="17"/>
  <c r="E149" i="17"/>
  <c r="F149" i="17"/>
  <c r="G149" i="17"/>
  <c r="H149" i="17"/>
  <c r="I149" i="17"/>
  <c r="J149" i="17"/>
  <c r="K149" i="17"/>
  <c r="L149" i="17"/>
  <c r="M149" i="17"/>
  <c r="N149" i="17"/>
  <c r="O149" i="17"/>
  <c r="D150" i="17"/>
  <c r="E150" i="17"/>
  <c r="F150" i="17"/>
  <c r="G150" i="17"/>
  <c r="H150" i="17"/>
  <c r="I150" i="17"/>
  <c r="J150" i="17"/>
  <c r="K150" i="17"/>
  <c r="L150" i="17"/>
  <c r="M150" i="17"/>
  <c r="N150" i="17"/>
  <c r="D151" i="17"/>
  <c r="E151" i="17"/>
  <c r="F151" i="17"/>
  <c r="G151" i="17"/>
  <c r="H151" i="17"/>
  <c r="I151" i="17"/>
  <c r="J151" i="17"/>
  <c r="K151" i="17"/>
  <c r="L151" i="17"/>
  <c r="M151" i="17"/>
  <c r="N151" i="17"/>
  <c r="O151" i="17"/>
  <c r="D152" i="17"/>
  <c r="E152" i="17"/>
  <c r="F152" i="17"/>
  <c r="G152" i="17"/>
  <c r="H152" i="17"/>
  <c r="I152" i="17"/>
  <c r="J152" i="17"/>
  <c r="K152" i="17"/>
  <c r="L152" i="17"/>
  <c r="M152" i="17"/>
  <c r="N152" i="17"/>
  <c r="O152" i="17"/>
  <c r="D153" i="17"/>
  <c r="E153" i="17"/>
  <c r="F153" i="17"/>
  <c r="G153" i="17"/>
  <c r="H153" i="17"/>
  <c r="I153" i="17"/>
  <c r="J153" i="17"/>
  <c r="K153" i="17"/>
  <c r="L153" i="17"/>
  <c r="M153" i="17"/>
  <c r="N153" i="17"/>
  <c r="O153" i="17"/>
  <c r="D154" i="17"/>
  <c r="E154" i="17"/>
  <c r="F154" i="17"/>
  <c r="G154" i="17"/>
  <c r="H154" i="17"/>
  <c r="I154" i="17"/>
  <c r="J154" i="17"/>
  <c r="K154" i="17"/>
  <c r="L154" i="17"/>
  <c r="M154" i="17"/>
  <c r="N154" i="17"/>
  <c r="D155" i="17"/>
  <c r="E155" i="17"/>
  <c r="F155" i="17"/>
  <c r="G155" i="17"/>
  <c r="H155" i="17"/>
  <c r="I155" i="17"/>
  <c r="J155" i="17"/>
  <c r="K155" i="17"/>
  <c r="L155" i="17"/>
  <c r="M155" i="17"/>
  <c r="N155" i="17"/>
  <c r="O155" i="17"/>
  <c r="D156" i="17"/>
  <c r="E156" i="17"/>
  <c r="F156" i="17"/>
  <c r="G156" i="17"/>
  <c r="H156" i="17"/>
  <c r="I156" i="17"/>
  <c r="J156" i="17"/>
  <c r="K156" i="17"/>
  <c r="L156" i="17"/>
  <c r="M156" i="17"/>
  <c r="N156" i="17"/>
  <c r="O156" i="17"/>
  <c r="D157" i="17"/>
  <c r="E157" i="17"/>
  <c r="F157" i="17"/>
  <c r="G157" i="17"/>
  <c r="H157" i="17"/>
  <c r="I157" i="17"/>
  <c r="J157" i="17"/>
  <c r="K157" i="17"/>
  <c r="L157" i="17"/>
  <c r="M157" i="17"/>
  <c r="N157" i="17"/>
  <c r="O157" i="17"/>
  <c r="D158" i="17"/>
  <c r="E158" i="17"/>
  <c r="F158" i="17"/>
  <c r="G158" i="17"/>
  <c r="H158" i="17"/>
  <c r="I158" i="17"/>
  <c r="J158" i="17"/>
  <c r="K158" i="17"/>
  <c r="L158" i="17"/>
  <c r="M158" i="17"/>
  <c r="N158" i="17"/>
  <c r="D159" i="17"/>
  <c r="E159" i="17"/>
  <c r="F159" i="17"/>
  <c r="G159" i="17"/>
  <c r="H159" i="17"/>
  <c r="I159" i="17"/>
  <c r="J159" i="17"/>
  <c r="K159" i="17"/>
  <c r="L159" i="17"/>
  <c r="M159" i="17"/>
  <c r="N159" i="17"/>
  <c r="O159" i="17"/>
  <c r="D160" i="17"/>
  <c r="E160" i="17"/>
  <c r="F160" i="17"/>
  <c r="G160" i="17"/>
  <c r="H160" i="17"/>
  <c r="I160" i="17"/>
  <c r="J160" i="17"/>
  <c r="K160" i="17"/>
  <c r="L160" i="17"/>
  <c r="M160" i="17"/>
  <c r="N160" i="17"/>
  <c r="O160" i="17"/>
  <c r="D161" i="17"/>
  <c r="E161" i="17"/>
  <c r="F161" i="17"/>
  <c r="G161" i="17"/>
  <c r="H161" i="17"/>
  <c r="I161" i="17"/>
  <c r="J161" i="17"/>
  <c r="K161" i="17"/>
  <c r="L161" i="17"/>
  <c r="M161" i="17"/>
  <c r="N161" i="17"/>
  <c r="O161" i="17"/>
  <c r="D162" i="17"/>
  <c r="E162" i="17"/>
  <c r="F162" i="17"/>
  <c r="G162" i="17"/>
  <c r="H162" i="17"/>
  <c r="I162" i="17"/>
  <c r="J162" i="17"/>
  <c r="K162" i="17"/>
  <c r="L162" i="17"/>
  <c r="M162" i="17"/>
  <c r="N162" i="17"/>
  <c r="D163" i="17"/>
  <c r="E163" i="17"/>
  <c r="F163" i="17"/>
  <c r="G163" i="17"/>
  <c r="H163" i="17"/>
  <c r="I163" i="17"/>
  <c r="J163" i="17"/>
  <c r="K163" i="17"/>
  <c r="L163" i="17"/>
  <c r="M163" i="17"/>
  <c r="N163" i="17"/>
  <c r="O163" i="17"/>
  <c r="T4" i="18"/>
  <c r="C16" i="41"/>
  <c r="C40" i="41"/>
  <c r="C41" i="41"/>
  <c r="C42" i="41"/>
  <c r="C15" i="41"/>
  <c r="C43" i="41"/>
  <c r="O4" i="5"/>
  <c r="I40" i="5"/>
  <c r="I41" i="5"/>
  <c r="I81" i="17"/>
  <c r="O7" i="5"/>
  <c r="O12" i="5"/>
  <c r="I61" i="5"/>
  <c r="I50" i="5"/>
  <c r="I49" i="5"/>
  <c r="I44" i="5"/>
  <c r="I35" i="5"/>
  <c r="I22" i="17"/>
  <c r="R60" i="46"/>
  <c r="R155" i="46"/>
  <c r="H9" i="59"/>
  <c r="H4" i="58" s="1"/>
  <c r="I12" i="5"/>
  <c r="H18" i="25"/>
  <c r="I22" i="5"/>
  <c r="L114" i="46"/>
  <c r="I27" i="5"/>
  <c r="L117" i="45"/>
  <c r="I32" i="5"/>
  <c r="I37" i="5"/>
  <c r="O44" i="5"/>
  <c r="O50" i="5"/>
  <c r="O66" i="5"/>
  <c r="O53" i="17"/>
  <c r="O71" i="5"/>
  <c r="O73" i="5" s="1"/>
  <c r="O25" i="41" s="1"/>
  <c r="R149" i="45"/>
  <c r="O76" i="5"/>
  <c r="R25" i="46"/>
  <c r="O81" i="5"/>
  <c r="O86" i="5"/>
  <c r="O89" i="17"/>
  <c r="O91" i="5"/>
  <c r="O93" i="5" s="1"/>
  <c r="O30" i="41" s="1"/>
  <c r="O96" i="5"/>
  <c r="R85" i="46"/>
  <c r="O101" i="5"/>
  <c r="R87" i="46"/>
  <c r="O106" i="5"/>
  <c r="R97" i="45"/>
  <c r="O111" i="5"/>
  <c r="R95" i="46"/>
  <c r="O121" i="5"/>
  <c r="O117" i="17"/>
  <c r="O126" i="5"/>
  <c r="O128" i="5" s="1"/>
  <c r="R32" i="46"/>
  <c r="O136" i="5"/>
  <c r="O124" i="17"/>
  <c r="O141" i="5"/>
  <c r="R39" i="46"/>
  <c r="O146" i="5"/>
  <c r="R43" i="46"/>
  <c r="O151" i="5"/>
  <c r="O153" i="5" s="1"/>
  <c r="R48" i="45"/>
  <c r="O161" i="5"/>
  <c r="O135" i="17"/>
  <c r="O166" i="5"/>
  <c r="O139" i="17"/>
  <c r="O171" i="5"/>
  <c r="R111" i="49"/>
  <c r="O176" i="5"/>
  <c r="R66" i="46"/>
  <c r="O181" i="5"/>
  <c r="R118" i="49"/>
  <c r="O186" i="5"/>
  <c r="R73" i="46"/>
  <c r="O191" i="5"/>
  <c r="R126" i="49"/>
  <c r="O196" i="5"/>
  <c r="R130" i="49"/>
  <c r="O201" i="5"/>
  <c r="R111" i="46"/>
  <c r="N9" i="23"/>
  <c r="N4" i="22" s="1"/>
  <c r="O14" i="5"/>
  <c r="R29" i="49"/>
  <c r="O29" i="5"/>
  <c r="R35" i="49"/>
  <c r="O39" i="5"/>
  <c r="I71" i="5"/>
  <c r="I76" i="5"/>
  <c r="L134" i="49"/>
  <c r="I101" i="5"/>
  <c r="I103" i="5" s="1"/>
  <c r="L84" i="45"/>
  <c r="I106" i="5"/>
  <c r="I108" i="5"/>
  <c r="I12" i="41" s="1"/>
  <c r="L133" i="49"/>
  <c r="I126" i="5"/>
  <c r="L27" i="45"/>
  <c r="I131" i="5"/>
  <c r="L30" i="45"/>
  <c r="I136" i="5"/>
  <c r="L34" i="45"/>
  <c r="I141" i="5"/>
  <c r="L37" i="45"/>
  <c r="I146" i="5"/>
  <c r="L41" i="45"/>
  <c r="I151" i="5"/>
  <c r="L156" i="45"/>
  <c r="I156" i="5"/>
  <c r="L48" i="45"/>
  <c r="I161" i="5"/>
  <c r="L52" i="45"/>
  <c r="I166" i="5"/>
  <c r="L56" i="45"/>
  <c r="I171" i="5"/>
  <c r="L60" i="45"/>
  <c r="I176" i="5"/>
  <c r="L64" i="45"/>
  <c r="I181" i="5"/>
  <c r="L67" i="45"/>
  <c r="I186" i="5"/>
  <c r="L71" i="45"/>
  <c r="I191" i="5"/>
  <c r="O60" i="5"/>
  <c r="R54" i="46"/>
  <c r="I4" i="5"/>
  <c r="I9" i="5"/>
  <c r="H10" i="59"/>
  <c r="H5" i="58"/>
  <c r="I14" i="5"/>
  <c r="I18" i="5" s="1"/>
  <c r="L199" i="46"/>
  <c r="I19" i="5"/>
  <c r="H15" i="25"/>
  <c r="H17" i="24" s="1"/>
  <c r="I24" i="5"/>
  <c r="I28" i="5" s="1"/>
  <c r="I19" i="41" s="1"/>
  <c r="I83" i="17"/>
  <c r="I29" i="5"/>
  <c r="I33" i="5" s="1"/>
  <c r="I24" i="41" s="1"/>
  <c r="I80" i="17"/>
  <c r="I34" i="5"/>
  <c r="I39" i="5"/>
  <c r="I43" i="5"/>
  <c r="O45" i="5"/>
  <c r="O48" i="5"/>
  <c r="O18" i="41" s="1"/>
  <c r="I56" i="5"/>
  <c r="I58" i="5" s="1"/>
  <c r="I21" i="41" s="1"/>
  <c r="I32" i="17"/>
  <c r="I55" i="5"/>
  <c r="R94" i="46"/>
  <c r="R113" i="46"/>
  <c r="I45" i="5"/>
  <c r="I48" i="5" s="1"/>
  <c r="R131" i="46"/>
  <c r="O51" i="5"/>
  <c r="O67" i="5"/>
  <c r="R64" i="49"/>
  <c r="O77" i="5"/>
  <c r="R105" i="45"/>
  <c r="O82" i="5"/>
  <c r="R102" i="45"/>
  <c r="O92" i="5"/>
  <c r="R15" i="45"/>
  <c r="O107" i="5"/>
  <c r="R99" i="45"/>
  <c r="O112" i="5"/>
  <c r="R93" i="45"/>
  <c r="O122" i="5"/>
  <c r="R81" i="45"/>
  <c r="O127" i="5"/>
  <c r="R79" i="49"/>
  <c r="O132" i="5"/>
  <c r="O133" i="5" s="1"/>
  <c r="O34" i="41" s="1"/>
  <c r="R82" i="49"/>
  <c r="O137" i="5"/>
  <c r="R86" i="49"/>
  <c r="O142" i="5"/>
  <c r="R89" i="49"/>
  <c r="O147" i="5"/>
  <c r="R42" i="45"/>
  <c r="O152" i="5"/>
  <c r="R96" i="49"/>
  <c r="O157" i="5"/>
  <c r="R49" i="45"/>
  <c r="O162" i="5"/>
  <c r="R104" i="49"/>
  <c r="O167" i="5"/>
  <c r="R57" i="45"/>
  <c r="O172" i="5"/>
  <c r="R112" i="49"/>
  <c r="O177" i="5"/>
  <c r="R65" i="45"/>
  <c r="O182" i="5"/>
  <c r="R72" i="45"/>
  <c r="O192" i="5"/>
  <c r="O42" i="5"/>
  <c r="R48" i="46"/>
  <c r="N9" i="25"/>
  <c r="N8" i="24" s="1"/>
  <c r="R8" i="49"/>
  <c r="O15" i="5"/>
  <c r="O30" i="5"/>
  <c r="O35" i="5"/>
  <c r="R122" i="46"/>
  <c r="O40" i="5"/>
  <c r="R135" i="46"/>
  <c r="O57" i="5"/>
  <c r="I62" i="5"/>
  <c r="I77" i="5"/>
  <c r="L15" i="46"/>
  <c r="I107" i="5"/>
  <c r="L102" i="46"/>
  <c r="I112" i="5"/>
  <c r="L85" i="45"/>
  <c r="I117" i="5"/>
  <c r="L28" i="45"/>
  <c r="I132" i="5"/>
  <c r="L31" i="45"/>
  <c r="I137" i="5"/>
  <c r="L35" i="45"/>
  <c r="I142" i="5"/>
  <c r="L38" i="45"/>
  <c r="I147" i="5"/>
  <c r="L42" i="45"/>
  <c r="I152" i="5"/>
  <c r="I153" i="5" s="1"/>
  <c r="L45" i="45"/>
  <c r="I157" i="5"/>
  <c r="L49" i="45"/>
  <c r="I162" i="5"/>
  <c r="L53" i="45"/>
  <c r="I167" i="5"/>
  <c r="L57" i="45"/>
  <c r="I172" i="5"/>
  <c r="L61" i="45"/>
  <c r="I177" i="5"/>
  <c r="L67" i="46"/>
  <c r="I182" i="5"/>
  <c r="L70" i="46"/>
  <c r="I187" i="5"/>
  <c r="L72" i="45"/>
  <c r="I192" i="5"/>
  <c r="L127" i="49"/>
  <c r="I197" i="5"/>
  <c r="L80" i="45"/>
  <c r="I202" i="5"/>
  <c r="R91" i="46"/>
  <c r="H16" i="23"/>
  <c r="H14" i="22" s="1"/>
  <c r="I5" i="5"/>
  <c r="I10" i="17"/>
  <c r="I10" i="5"/>
  <c r="H16" i="25"/>
  <c r="I25" i="5"/>
  <c r="I30" i="5"/>
  <c r="I57" i="5"/>
  <c r="R46" i="49"/>
  <c r="O52" i="5"/>
  <c r="O69" i="5"/>
  <c r="O74" i="5"/>
  <c r="R72" i="49"/>
  <c r="O79" i="5"/>
  <c r="O83" i="5" s="1"/>
  <c r="O27" i="41" s="1"/>
  <c r="O84" i="5"/>
  <c r="O94" i="5"/>
  <c r="O98" i="5"/>
  <c r="O29" i="41" s="1"/>
  <c r="R95" i="45"/>
  <c r="O104" i="5"/>
  <c r="O108" i="5" s="1"/>
  <c r="O12" i="41" s="1"/>
  <c r="R100" i="45"/>
  <c r="O109" i="5"/>
  <c r="R94" i="45"/>
  <c r="O114" i="5"/>
  <c r="O118" i="5" s="1"/>
  <c r="O32" i="41" s="1"/>
  <c r="O123" i="5"/>
  <c r="R101" i="49"/>
  <c r="O164" i="5"/>
  <c r="R113" i="49"/>
  <c r="O179" i="5"/>
  <c r="O183" i="5" s="1"/>
  <c r="R163" i="49"/>
  <c r="O184" i="5"/>
  <c r="O188" i="5"/>
  <c r="O15" i="41" s="1"/>
  <c r="R120" i="49"/>
  <c r="O189" i="5"/>
  <c r="R124" i="49"/>
  <c r="O194" i="5"/>
  <c r="O198" i="5" s="1"/>
  <c r="R128" i="49"/>
  <c r="O199" i="5"/>
  <c r="O203" i="5"/>
  <c r="O45" i="41"/>
  <c r="R86" i="46"/>
  <c r="N8" i="25"/>
  <c r="N7" i="24" s="1"/>
  <c r="O6" i="5"/>
  <c r="N13" i="25"/>
  <c r="O11" i="5"/>
  <c r="I47" i="5"/>
  <c r="I52" i="5"/>
  <c r="I53" i="5" s="1"/>
  <c r="I22" i="41" s="1"/>
  <c r="O63" i="5"/>
  <c r="O20" i="41" s="1"/>
  <c r="I64" i="5"/>
  <c r="I69" i="5"/>
  <c r="L72" i="49"/>
  <c r="I79" i="5"/>
  <c r="I83" i="5" s="1"/>
  <c r="I84" i="5"/>
  <c r="L25" i="45"/>
  <c r="I129" i="5"/>
  <c r="L155" i="45"/>
  <c r="I134" i="5"/>
  <c r="L32" i="45"/>
  <c r="I139" i="5"/>
  <c r="I143" i="5" s="1"/>
  <c r="I36" i="41" s="1"/>
  <c r="L16" i="45"/>
  <c r="I144" i="5"/>
  <c r="I148" i="5" s="1"/>
  <c r="I10" i="41" s="1"/>
  <c r="L39" i="45"/>
  <c r="I149" i="5"/>
  <c r="L43" i="45"/>
  <c r="I154" i="5"/>
  <c r="L46" i="45"/>
  <c r="I159" i="5"/>
  <c r="I163" i="5" s="1"/>
  <c r="L50" i="45"/>
  <c r="I164" i="5"/>
  <c r="L54" i="45"/>
  <c r="I169" i="5"/>
  <c r="L58" i="45"/>
  <c r="I174" i="5"/>
  <c r="I178" i="5" s="1"/>
  <c r="I41" i="41" s="1"/>
  <c r="L62" i="45"/>
  <c r="I179" i="5"/>
  <c r="I183" i="5" s="1"/>
  <c r="I42" i="41" s="1"/>
  <c r="L157" i="45"/>
  <c r="I184" i="5"/>
  <c r="L69" i="45"/>
  <c r="I189" i="5"/>
  <c r="I193" i="5" s="1"/>
  <c r="I43" i="41" s="1"/>
  <c r="L73" i="45"/>
  <c r="I194" i="5"/>
  <c r="I198" i="5"/>
  <c r="I44" i="41"/>
  <c r="L77" i="45"/>
  <c r="I199" i="5"/>
  <c r="I203" i="5" s="1"/>
  <c r="I45" i="41" s="1"/>
  <c r="R41" i="46"/>
  <c r="R97" i="46"/>
  <c r="R69" i="45"/>
  <c r="H14" i="23"/>
  <c r="H11" i="22" s="1"/>
  <c r="I6" i="5"/>
  <c r="H13" i="25"/>
  <c r="H14" i="24" s="1"/>
  <c r="H15" i="24" s="1"/>
  <c r="I7" i="19" s="1"/>
  <c r="I11" i="5"/>
  <c r="I31" i="5"/>
  <c r="I59" i="5"/>
  <c r="I63" i="5"/>
  <c r="I60" i="5"/>
  <c r="I8" i="17"/>
  <c r="R16" i="46"/>
  <c r="R103" i="46"/>
  <c r="O49" i="5"/>
  <c r="O53" i="5" s="1"/>
  <c r="R47" i="49"/>
  <c r="O54" i="5"/>
  <c r="O58" i="5"/>
  <c r="O21" i="41" s="1"/>
  <c r="R140" i="46"/>
  <c r="O65" i="5"/>
  <c r="O75" i="5"/>
  <c r="R104" i="46"/>
  <c r="O85" i="5"/>
  <c r="R86" i="45"/>
  <c r="O90" i="5"/>
  <c r="R154" i="45"/>
  <c r="O105" i="5"/>
  <c r="R96" i="45"/>
  <c r="O110" i="5"/>
  <c r="O113" i="5" s="1"/>
  <c r="O31" i="41" s="1"/>
  <c r="R77" i="49"/>
  <c r="O130" i="5"/>
  <c r="R80" i="49"/>
  <c r="O135" i="5"/>
  <c r="O138" i="5" s="1"/>
  <c r="O35" i="41" s="1"/>
  <c r="R84" i="49"/>
  <c r="O140" i="5"/>
  <c r="R87" i="49"/>
  <c r="O145" i="5"/>
  <c r="R91" i="49"/>
  <c r="O150" i="5"/>
  <c r="R95" i="49"/>
  <c r="O155" i="5"/>
  <c r="O158" i="5" s="1"/>
  <c r="O38" i="41" s="1"/>
  <c r="R56" i="47"/>
  <c r="O160" i="5"/>
  <c r="O163" i="5"/>
  <c r="O39" i="41"/>
  <c r="R102" i="49"/>
  <c r="O165" i="5"/>
  <c r="O168" i="5" s="1"/>
  <c r="O16" i="41" s="1"/>
  <c r="R64" i="47"/>
  <c r="O170" i="5"/>
  <c r="O173" i="5" s="1"/>
  <c r="O40" i="41" s="1"/>
  <c r="R59" i="45"/>
  <c r="O175" i="5"/>
  <c r="O178" i="5"/>
  <c r="O41" i="41" s="1"/>
  <c r="R67" i="45"/>
  <c r="R202" i="45"/>
  <c r="O22" i="5"/>
  <c r="O23" i="5"/>
  <c r="O14" i="41" s="1"/>
  <c r="O32" i="5"/>
  <c r="O37" i="5"/>
  <c r="O38" i="5" s="1"/>
  <c r="O7" i="41" s="1"/>
  <c r="I54" i="5"/>
  <c r="I65" i="5"/>
  <c r="I70" i="5"/>
  <c r="I73" i="5" s="1"/>
  <c r="I25" i="41" s="1"/>
  <c r="I78" i="5"/>
  <c r="I26" i="41" s="1"/>
  <c r="I85" i="5"/>
  <c r="L99" i="46"/>
  <c r="I110" i="5"/>
  <c r="L90" i="45"/>
  <c r="I115" i="5"/>
  <c r="L89" i="45"/>
  <c r="I120" i="5"/>
  <c r="L87" i="45"/>
  <c r="I125" i="5"/>
  <c r="I128" i="5"/>
  <c r="I17" i="41"/>
  <c r="L26" i="45"/>
  <c r="I130" i="5"/>
  <c r="L29" i="45"/>
  <c r="I135" i="5"/>
  <c r="L33" i="45"/>
  <c r="I140" i="5"/>
  <c r="L36" i="45"/>
  <c r="I145" i="5"/>
  <c r="L40" i="45"/>
  <c r="I150" i="5"/>
  <c r="L44" i="45"/>
  <c r="I155" i="5"/>
  <c r="L47" i="45"/>
  <c r="I160" i="5"/>
  <c r="L51" i="45"/>
  <c r="I165" i="5"/>
  <c r="L55" i="45"/>
  <c r="I170" i="5"/>
  <c r="L59" i="45"/>
  <c r="I175" i="5"/>
  <c r="L65" i="46"/>
  <c r="I180" i="5"/>
  <c r="L66" i="45"/>
  <c r="I185" i="5"/>
  <c r="L72" i="46"/>
  <c r="I190" i="5"/>
  <c r="L78" i="45"/>
  <c r="I200" i="5"/>
  <c r="L31" i="46"/>
  <c r="L70" i="45"/>
  <c r="L63" i="45"/>
  <c r="L44" i="46"/>
  <c r="L151" i="46"/>
  <c r="L64" i="46"/>
  <c r="L80" i="46"/>
  <c r="L93" i="46"/>
  <c r="L92" i="46"/>
  <c r="L38" i="46"/>
  <c r="L73" i="46"/>
  <c r="L57" i="46"/>
  <c r="L69" i="46"/>
  <c r="L74" i="45"/>
  <c r="I24" i="17"/>
  <c r="O93" i="17"/>
  <c r="L152" i="45"/>
  <c r="O154" i="17"/>
  <c r="O143" i="17"/>
  <c r="O36" i="17"/>
  <c r="O127" i="17"/>
  <c r="O46" i="17"/>
  <c r="O108" i="17"/>
  <c r="O49" i="17"/>
  <c r="I77" i="17"/>
  <c r="R81" i="46"/>
  <c r="L33" i="46"/>
  <c r="R29" i="46"/>
  <c r="R204" i="46"/>
  <c r="I19" i="17"/>
  <c r="I26" i="17"/>
  <c r="R23" i="46"/>
  <c r="R145" i="46"/>
  <c r="O57" i="17"/>
  <c r="R100" i="46"/>
  <c r="O158" i="17"/>
  <c r="O147" i="17"/>
  <c r="O131" i="17"/>
  <c r="O43" i="17"/>
  <c r="O102" i="17"/>
  <c r="O114" i="17"/>
  <c r="O60" i="17"/>
  <c r="L82" i="46"/>
  <c r="L30" i="46"/>
  <c r="R84" i="46"/>
  <c r="R129" i="46"/>
  <c r="R62" i="46"/>
  <c r="L51" i="46"/>
  <c r="R156" i="46"/>
  <c r="L40" i="46"/>
  <c r="R36" i="46"/>
  <c r="L65" i="45"/>
  <c r="R60" i="45"/>
  <c r="O103" i="17"/>
  <c r="L203" i="46"/>
  <c r="R50" i="46"/>
  <c r="R64" i="45"/>
  <c r="I11" i="17"/>
  <c r="O68" i="17"/>
  <c r="I64" i="17"/>
  <c r="R83" i="45"/>
  <c r="O162" i="17"/>
  <c r="O150" i="17"/>
  <c r="O28" i="17"/>
  <c r="O113" i="17"/>
  <c r="R119" i="46"/>
  <c r="R111" i="45"/>
  <c r="O96" i="17"/>
  <c r="L75" i="46"/>
  <c r="L63" i="46"/>
  <c r="L47" i="46"/>
  <c r="L37" i="46"/>
  <c r="R151" i="46"/>
  <c r="L17" i="45"/>
  <c r="I18" i="17"/>
  <c r="N12" i="25"/>
  <c r="N11" i="23"/>
  <c r="N12" i="23"/>
  <c r="N8" i="22" s="1"/>
  <c r="N13" i="23"/>
  <c r="N10" i="22" s="1"/>
  <c r="N12" i="22" s="1"/>
  <c r="O6" i="18" s="1"/>
  <c r="N14" i="25"/>
  <c r="N16" i="24" s="1"/>
  <c r="N15" i="23"/>
  <c r="N13" i="22" s="1"/>
  <c r="N12" i="59"/>
  <c r="N8" i="58" s="1"/>
  <c r="N14" i="23"/>
  <c r="N11" i="22" s="1"/>
  <c r="N6" i="25"/>
  <c r="N4" i="24" s="1"/>
  <c r="N16" i="23"/>
  <c r="N14" i="22" s="1"/>
  <c r="N7" i="25"/>
  <c r="N5" i="24" s="1"/>
  <c r="N11" i="25"/>
  <c r="H7" i="25"/>
  <c r="H11" i="59"/>
  <c r="H7" i="58" s="1"/>
  <c r="H9" i="58" s="1"/>
  <c r="I5" i="55" s="1"/>
  <c r="H12" i="23"/>
  <c r="H11" i="25"/>
  <c r="H14" i="25"/>
  <c r="H16" i="24"/>
  <c r="H18" i="24" s="1"/>
  <c r="I10" i="19" s="1"/>
  <c r="H12" i="59"/>
  <c r="H8" i="58"/>
  <c r="H9" i="23"/>
  <c r="H4" i="22" s="1"/>
  <c r="H6" i="22" s="1"/>
  <c r="I4" i="18" s="1"/>
  <c r="H13" i="23"/>
  <c r="H10" i="22"/>
  <c r="H12" i="25"/>
  <c r="H13" i="24" s="1"/>
  <c r="H6" i="25"/>
  <c r="H11" i="23"/>
  <c r="H15" i="23"/>
  <c r="H13" i="22" s="1"/>
  <c r="H10" i="23"/>
  <c r="H8" i="25"/>
  <c r="H9" i="25"/>
  <c r="H8" i="24" s="1"/>
  <c r="M93" i="10"/>
  <c r="E93" i="10"/>
  <c r="L35" i="46"/>
  <c r="L90" i="46"/>
  <c r="R125" i="46"/>
  <c r="L71" i="46"/>
  <c r="R148" i="46"/>
  <c r="R18" i="45"/>
  <c r="R25" i="49"/>
  <c r="N16" i="25"/>
  <c r="R24" i="49"/>
  <c r="N15" i="25"/>
  <c r="N17" i="24" s="1"/>
  <c r="R202" i="46"/>
  <c r="N18" i="25"/>
  <c r="N22" i="24"/>
  <c r="R201" i="46"/>
  <c r="N17" i="25"/>
  <c r="N18" i="23"/>
  <c r="N17" i="22" s="1"/>
  <c r="N17" i="23"/>
  <c r="N20" i="23"/>
  <c r="N20" i="22" s="1"/>
  <c r="N19" i="23"/>
  <c r="N10" i="59"/>
  <c r="N5" i="58" s="1"/>
  <c r="N9" i="59"/>
  <c r="N4" i="58" s="1"/>
  <c r="N11" i="59"/>
  <c r="N7" i="58" s="1"/>
  <c r="N13" i="57"/>
  <c r="N10" i="56" s="1"/>
  <c r="N12" i="57"/>
  <c r="N8" i="56" s="1"/>
  <c r="N11" i="57"/>
  <c r="N7" i="56" s="1"/>
  <c r="N9" i="56" s="1"/>
  <c r="O5" i="54" s="1"/>
  <c r="N10" i="57"/>
  <c r="N5" i="56" s="1"/>
  <c r="H17" i="25"/>
  <c r="H20" i="24" s="1"/>
  <c r="H18" i="23"/>
  <c r="H17" i="23"/>
  <c r="H16" i="22" s="1"/>
  <c r="H18" i="22" s="1"/>
  <c r="I11" i="18" s="1"/>
  <c r="H20" i="23"/>
  <c r="H19" i="23"/>
  <c r="H13" i="57"/>
  <c r="H10" i="56" s="1"/>
  <c r="H12" i="57"/>
  <c r="H11" i="57"/>
  <c r="H10" i="57"/>
  <c r="H5" i="56" s="1"/>
  <c r="L122" i="46"/>
  <c r="L131" i="46"/>
  <c r="L201" i="46"/>
  <c r="L204" i="49"/>
  <c r="R109" i="45"/>
  <c r="R22" i="45"/>
  <c r="R110" i="46"/>
  <c r="R107" i="45"/>
  <c r="R146" i="49"/>
  <c r="R104" i="45"/>
  <c r="R108" i="45"/>
  <c r="R15" i="49"/>
  <c r="R20" i="45"/>
  <c r="R149" i="49"/>
  <c r="R150" i="49"/>
  <c r="R153" i="45"/>
  <c r="R146" i="45"/>
  <c r="R59" i="49"/>
  <c r="R58" i="49"/>
  <c r="R14" i="49"/>
  <c r="R53" i="49"/>
  <c r="R52" i="49"/>
  <c r="R136" i="46"/>
  <c r="R135" i="45"/>
  <c r="R134" i="46"/>
  <c r="R128" i="46"/>
  <c r="R41" i="49"/>
  <c r="R123" i="46"/>
  <c r="R120" i="45"/>
  <c r="R32" i="49"/>
  <c r="R116" i="46"/>
  <c r="R158" i="49"/>
  <c r="R200" i="46"/>
  <c r="R199" i="46"/>
  <c r="R9" i="49"/>
  <c r="R7" i="49"/>
  <c r="R18" i="46"/>
  <c r="L156" i="49"/>
  <c r="L153" i="49"/>
  <c r="L65" i="49"/>
  <c r="L111" i="45"/>
  <c r="L154" i="49"/>
  <c r="L145" i="49"/>
  <c r="L146" i="49"/>
  <c r="L148" i="49"/>
  <c r="L155" i="49"/>
  <c r="L15" i="49"/>
  <c r="L105" i="46"/>
  <c r="L149" i="49"/>
  <c r="L150" i="49"/>
  <c r="L159" i="49"/>
  <c r="L42" i="49"/>
  <c r="L126" i="46"/>
  <c r="L6" i="46"/>
  <c r="L62" i="49"/>
  <c r="L145" i="46"/>
  <c r="L52" i="49"/>
  <c r="L50" i="49"/>
  <c r="L49" i="49"/>
  <c r="L48" i="49"/>
  <c r="L21" i="49"/>
  <c r="L20" i="49"/>
  <c r="L9" i="49"/>
  <c r="L10" i="49"/>
  <c r="L6" i="49"/>
  <c r="R133" i="46"/>
  <c r="R8" i="46"/>
  <c r="R7" i="45"/>
  <c r="R110" i="49"/>
  <c r="R68" i="47"/>
  <c r="R72" i="47"/>
  <c r="R63" i="45"/>
  <c r="R117" i="49"/>
  <c r="R66" i="45"/>
  <c r="R119" i="49"/>
  <c r="R68" i="45"/>
  <c r="R79" i="47"/>
  <c r="R70" i="45"/>
  <c r="R125" i="49"/>
  <c r="R74" i="45"/>
  <c r="L77" i="46"/>
  <c r="L75" i="45"/>
  <c r="R127" i="49"/>
  <c r="R76" i="45"/>
  <c r="R129" i="49"/>
  <c r="R78" i="45"/>
  <c r="L81" i="46"/>
  <c r="L79" i="45"/>
  <c r="R131" i="49"/>
  <c r="R80" i="45"/>
  <c r="L41" i="49"/>
  <c r="L127" i="45"/>
  <c r="R28" i="49"/>
  <c r="R114" i="46"/>
  <c r="R31" i="49"/>
  <c r="R117" i="46"/>
  <c r="R12" i="49"/>
  <c r="R6" i="46"/>
  <c r="R40" i="49"/>
  <c r="R126" i="46"/>
  <c r="R44" i="49"/>
  <c r="R130" i="46"/>
  <c r="R141" i="45"/>
  <c r="R141" i="46"/>
  <c r="R145" i="49"/>
  <c r="R101" i="45"/>
  <c r="L160" i="49"/>
  <c r="L154" i="45"/>
  <c r="R136" i="49"/>
  <c r="R84" i="45"/>
  <c r="L18" i="49"/>
  <c r="L15" i="45"/>
  <c r="L70" i="49"/>
  <c r="L96" i="45"/>
  <c r="L73" i="49"/>
  <c r="L99" i="45"/>
  <c r="R135" i="49"/>
  <c r="R23" i="45"/>
  <c r="R140" i="49"/>
  <c r="R88" i="45"/>
  <c r="R144" i="49"/>
  <c r="R92" i="45"/>
  <c r="L67" i="49"/>
  <c r="L93" i="45"/>
  <c r="R143" i="49"/>
  <c r="R91" i="45"/>
  <c r="R133" i="49"/>
  <c r="R82" i="45"/>
  <c r="L132" i="49"/>
  <c r="L81" i="45"/>
  <c r="R76" i="49"/>
  <c r="R25" i="45"/>
  <c r="R78" i="49"/>
  <c r="R27" i="45"/>
  <c r="R161" i="49"/>
  <c r="R155" i="45"/>
  <c r="R81" i="49"/>
  <c r="R30" i="45"/>
  <c r="R83" i="49"/>
  <c r="R32" i="45"/>
  <c r="R85" i="49"/>
  <c r="R34" i="45"/>
  <c r="R19" i="49"/>
  <c r="R16" i="45"/>
  <c r="R88" i="49"/>
  <c r="R37" i="45"/>
  <c r="R90" i="49"/>
  <c r="R39" i="45"/>
  <c r="R92" i="49"/>
  <c r="R41" i="45"/>
  <c r="R94" i="49"/>
  <c r="R43" i="45"/>
  <c r="R162" i="49"/>
  <c r="R156" i="45"/>
  <c r="R97" i="49"/>
  <c r="R46" i="45"/>
  <c r="R103" i="49"/>
  <c r="R52" i="45"/>
  <c r="R105" i="49"/>
  <c r="R54" i="45"/>
  <c r="R109" i="49"/>
  <c r="R58" i="45"/>
  <c r="R82" i="46"/>
  <c r="R80" i="46"/>
  <c r="L79" i="46"/>
  <c r="R78" i="46"/>
  <c r="R76" i="46"/>
  <c r="R75" i="46"/>
  <c r="L74" i="46"/>
  <c r="R71" i="46"/>
  <c r="R69" i="46"/>
  <c r="L68" i="46"/>
  <c r="R157" i="46"/>
  <c r="R64" i="46"/>
  <c r="L61" i="46"/>
  <c r="L60" i="46"/>
  <c r="R59" i="46"/>
  <c r="L58" i="46"/>
  <c r="R57" i="46"/>
  <c r="L56" i="46"/>
  <c r="R55" i="46"/>
  <c r="L54" i="46"/>
  <c r="R53" i="46"/>
  <c r="L52" i="46"/>
  <c r="R51" i="46"/>
  <c r="L50" i="46"/>
  <c r="R49" i="46"/>
  <c r="L106" i="46"/>
  <c r="L23" i="46"/>
  <c r="R89" i="46"/>
  <c r="R24" i="46"/>
  <c r="R150" i="46"/>
  <c r="R146" i="46"/>
  <c r="R144" i="46"/>
  <c r="R139" i="46"/>
  <c r="R120" i="46"/>
  <c r="L117" i="46"/>
  <c r="R115" i="46"/>
  <c r="R55" i="45"/>
  <c r="R53" i="45"/>
  <c r="R51" i="45"/>
  <c r="R47" i="45"/>
  <c r="R121" i="45"/>
  <c r="R83" i="47"/>
  <c r="J31" i="41"/>
  <c r="J36" i="41"/>
  <c r="D37" i="41"/>
  <c r="R60" i="47"/>
  <c r="R75" i="47"/>
  <c r="R85" i="47"/>
  <c r="L14" i="46"/>
  <c r="R102" i="47"/>
  <c r="R53" i="47"/>
  <c r="R157" i="47"/>
  <c r="X136" i="12"/>
  <c r="R61" i="47"/>
  <c r="X144" i="12"/>
  <c r="R69" i="47"/>
  <c r="X152" i="12"/>
  <c r="R76" i="47"/>
  <c r="X160" i="12"/>
  <c r="X162" i="12"/>
  <c r="P197" i="5"/>
  <c r="R86" i="47"/>
  <c r="R87" i="47"/>
  <c r="R129" i="47"/>
  <c r="R128" i="45"/>
  <c r="R57" i="49"/>
  <c r="R143" i="45"/>
  <c r="R147" i="49"/>
  <c r="R103" i="45"/>
  <c r="R152" i="49"/>
  <c r="R21" i="45"/>
  <c r="R65" i="49"/>
  <c r="R110" i="45"/>
  <c r="R75" i="49"/>
  <c r="R24" i="45"/>
  <c r="L69" i="49"/>
  <c r="L95" i="45"/>
  <c r="L74" i="49"/>
  <c r="L100" i="45"/>
  <c r="L71" i="49"/>
  <c r="L97" i="45"/>
  <c r="L68" i="49"/>
  <c r="L94" i="45"/>
  <c r="R142" i="49"/>
  <c r="R90" i="45"/>
  <c r="L135" i="49"/>
  <c r="L23" i="45"/>
  <c r="R137" i="49"/>
  <c r="R85" i="45"/>
  <c r="L140" i="49"/>
  <c r="L88" i="45"/>
  <c r="R141" i="49"/>
  <c r="R89" i="45"/>
  <c r="L144" i="49"/>
  <c r="L92" i="45"/>
  <c r="L143" i="49"/>
  <c r="L91" i="45"/>
  <c r="R139" i="49"/>
  <c r="R87" i="45"/>
  <c r="R99" i="49"/>
  <c r="R57" i="47"/>
  <c r="R107" i="49"/>
  <c r="R65" i="47"/>
  <c r="R115" i="49"/>
  <c r="R73" i="47"/>
  <c r="R122" i="49"/>
  <c r="R80" i="47"/>
  <c r="R51" i="49"/>
  <c r="R137" i="45"/>
  <c r="R38" i="49"/>
  <c r="R124" i="45"/>
  <c r="R63" i="46"/>
  <c r="L62" i="46"/>
  <c r="L59" i="46"/>
  <c r="R58" i="46"/>
  <c r="L53" i="46"/>
  <c r="R52" i="46"/>
  <c r="L48" i="46"/>
  <c r="R47" i="46"/>
  <c r="L156" i="46"/>
  <c r="L46" i="46"/>
  <c r="L45" i="46"/>
  <c r="R44" i="46"/>
  <c r="L43" i="46"/>
  <c r="R42" i="46"/>
  <c r="L41" i="46"/>
  <c r="R40" i="46"/>
  <c r="L39" i="46"/>
  <c r="R38" i="46"/>
  <c r="L16" i="46"/>
  <c r="R37" i="46"/>
  <c r="L36" i="46"/>
  <c r="R35" i="46"/>
  <c r="L34" i="46"/>
  <c r="R33" i="46"/>
  <c r="L32" i="46"/>
  <c r="R31" i="46"/>
  <c r="L155" i="46"/>
  <c r="R30" i="46"/>
  <c r="L29" i="46"/>
  <c r="R28" i="46"/>
  <c r="L27" i="46"/>
  <c r="R83" i="46"/>
  <c r="L84" i="46"/>
  <c r="R90" i="46"/>
  <c r="L94" i="46"/>
  <c r="R96" i="46"/>
  <c r="L95" i="46"/>
  <c r="R92" i="46"/>
  <c r="L91" i="46"/>
  <c r="R88" i="46"/>
  <c r="L86" i="46"/>
  <c r="R93" i="46"/>
  <c r="L97" i="46"/>
  <c r="R102" i="46"/>
  <c r="L100" i="46"/>
  <c r="R99" i="46"/>
  <c r="L103" i="46"/>
  <c r="R15" i="46"/>
  <c r="L87" i="46"/>
  <c r="R154" i="46"/>
  <c r="L98" i="46"/>
  <c r="R26" i="46"/>
  <c r="R109" i="46"/>
  <c r="L111" i="46"/>
  <c r="R107" i="46"/>
  <c r="R108" i="46"/>
  <c r="R105" i="46"/>
  <c r="R22" i="46"/>
  <c r="R101" i="46"/>
  <c r="R149" i="46"/>
  <c r="R138" i="46"/>
  <c r="L134" i="46"/>
  <c r="R132" i="46"/>
  <c r="R79" i="45"/>
  <c r="R71" i="45"/>
  <c r="R157" i="45"/>
  <c r="R61" i="45"/>
  <c r="R56" i="45"/>
  <c r="R50" i="45"/>
  <c r="R45" i="45"/>
  <c r="R40" i="45"/>
  <c r="R38" i="45"/>
  <c r="R36" i="45"/>
  <c r="R35" i="45"/>
  <c r="R33" i="45"/>
  <c r="R31" i="45"/>
  <c r="R29" i="45"/>
  <c r="R28" i="45"/>
  <c r="R26" i="45"/>
  <c r="L82" i="45"/>
  <c r="R145" i="45"/>
  <c r="R6" i="45"/>
  <c r="R152" i="45"/>
  <c r="R125" i="47"/>
  <c r="R98" i="49"/>
  <c r="X132" i="12"/>
  <c r="S56" i="47"/>
  <c r="R106" i="49"/>
  <c r="X140" i="12"/>
  <c r="R114" i="49"/>
  <c r="X148" i="12"/>
  <c r="R121" i="49"/>
  <c r="X156" i="12"/>
  <c r="X134" i="12"/>
  <c r="R100" i="49"/>
  <c r="X142" i="12"/>
  <c r="S108" i="49"/>
  <c r="R108" i="49"/>
  <c r="X150" i="12"/>
  <c r="R116" i="49"/>
  <c r="X158" i="12"/>
  <c r="R123" i="49"/>
  <c r="H7" i="22"/>
  <c r="H17" i="22"/>
  <c r="O17" i="41"/>
  <c r="M35" i="41"/>
  <c r="J39" i="41"/>
  <c r="N16" i="22"/>
  <c r="N18" i="22" s="1"/>
  <c r="O11" i="18" s="1"/>
  <c r="H20" i="22"/>
  <c r="H5" i="24"/>
  <c r="F5" i="24"/>
  <c r="D5" i="24"/>
  <c r="H22" i="24"/>
  <c r="L74" i="47"/>
  <c r="L116" i="49"/>
  <c r="L75" i="47"/>
  <c r="L117" i="49"/>
  <c r="L76" i="47"/>
  <c r="L118" i="49"/>
  <c r="L78" i="47"/>
  <c r="L120" i="49"/>
  <c r="L81" i="47"/>
  <c r="L123" i="49"/>
  <c r="S83" i="47"/>
  <c r="L83" i="47"/>
  <c r="L125" i="49"/>
  <c r="L86" i="47"/>
  <c r="L128" i="49"/>
  <c r="L87" i="47"/>
  <c r="L129" i="49"/>
  <c r="L89" i="47"/>
  <c r="L131" i="49"/>
  <c r="L73" i="47"/>
  <c r="L115" i="49"/>
  <c r="L158" i="47"/>
  <c r="L163" i="49"/>
  <c r="L77" i="47"/>
  <c r="L119" i="49"/>
  <c r="S121" i="49"/>
  <c r="L79" i="47"/>
  <c r="L121" i="49"/>
  <c r="L80" i="47"/>
  <c r="L122" i="49"/>
  <c r="S123" i="49"/>
  <c r="L82" i="47"/>
  <c r="L124" i="49"/>
  <c r="L84" i="47"/>
  <c r="L126" i="49"/>
  <c r="L88" i="47"/>
  <c r="L130" i="49"/>
  <c r="L13" i="49"/>
  <c r="L19" i="45"/>
  <c r="L25" i="49"/>
  <c r="L12" i="49"/>
  <c r="L141" i="46"/>
  <c r="L57" i="49"/>
  <c r="L63" i="49"/>
  <c r="L51" i="49"/>
  <c r="L38" i="49"/>
  <c r="L16" i="49"/>
  <c r="L22" i="49"/>
  <c r="L203" i="45"/>
  <c r="L116" i="46"/>
  <c r="L118" i="46"/>
  <c r="L120" i="46"/>
  <c r="L121" i="46"/>
  <c r="L37" i="49"/>
  <c r="L45" i="49"/>
  <c r="L47" i="49"/>
  <c r="L53" i="49"/>
  <c r="L64" i="49"/>
  <c r="L25" i="46"/>
  <c r="L149" i="46"/>
  <c r="L128" i="47"/>
  <c r="L35" i="47"/>
  <c r="L77" i="49"/>
  <c r="L37" i="47"/>
  <c r="L79" i="49"/>
  <c r="L38" i="47"/>
  <c r="L80" i="49"/>
  <c r="L40" i="47"/>
  <c r="L82" i="49"/>
  <c r="L42" i="47"/>
  <c r="L84" i="49"/>
  <c r="L44" i="47"/>
  <c r="L86" i="49"/>
  <c r="L45" i="47"/>
  <c r="L87" i="49"/>
  <c r="L47" i="47"/>
  <c r="L89" i="49"/>
  <c r="L49" i="47"/>
  <c r="L91" i="49"/>
  <c r="L51" i="47"/>
  <c r="L93" i="49"/>
  <c r="L54" i="47"/>
  <c r="L96" i="49"/>
  <c r="L56" i="47"/>
  <c r="L98" i="49"/>
  <c r="L57" i="47"/>
  <c r="L99" i="49"/>
  <c r="L59" i="47"/>
  <c r="L101" i="49"/>
  <c r="L62" i="47"/>
  <c r="L104" i="49"/>
  <c r="S64" i="47"/>
  <c r="L64" i="47"/>
  <c r="L106" i="49"/>
  <c r="L65" i="47"/>
  <c r="L107" i="49"/>
  <c r="L67" i="47"/>
  <c r="L109" i="49"/>
  <c r="L70" i="47"/>
  <c r="L112" i="49"/>
  <c r="L72" i="47"/>
  <c r="L114" i="49"/>
  <c r="L34" i="47"/>
  <c r="L76" i="49"/>
  <c r="L36" i="47"/>
  <c r="L78" i="49"/>
  <c r="L156" i="47"/>
  <c r="L161" i="49"/>
  <c r="L39" i="47"/>
  <c r="L81" i="49"/>
  <c r="L41" i="47"/>
  <c r="L83" i="49"/>
  <c r="L43" i="47"/>
  <c r="L85" i="49"/>
  <c r="L8" i="47"/>
  <c r="L19" i="49"/>
  <c r="L46" i="47"/>
  <c r="L88" i="49"/>
  <c r="L48" i="47"/>
  <c r="L90" i="49"/>
  <c r="L50" i="47"/>
  <c r="L92" i="49"/>
  <c r="L52" i="47"/>
  <c r="L94" i="49"/>
  <c r="L53" i="47"/>
  <c r="L95" i="49"/>
  <c r="L157" i="47"/>
  <c r="L162" i="49"/>
  <c r="L55" i="47"/>
  <c r="L97" i="49"/>
  <c r="L58" i="47"/>
  <c r="L100" i="49"/>
  <c r="S102" i="49"/>
  <c r="L60" i="47"/>
  <c r="L102" i="49"/>
  <c r="L61" i="47"/>
  <c r="L103" i="49"/>
  <c r="L63" i="47"/>
  <c r="L105" i="49"/>
  <c r="L66" i="47"/>
  <c r="L108" i="49"/>
  <c r="L68" i="47"/>
  <c r="L110" i="49"/>
  <c r="L69" i="47"/>
  <c r="L111" i="49"/>
  <c r="L71" i="47"/>
  <c r="L113" i="49"/>
  <c r="C35" i="40"/>
  <c r="L138" i="46"/>
  <c r="R26" i="49"/>
  <c r="R13" i="45"/>
  <c r="R16" i="49"/>
  <c r="R12" i="47"/>
  <c r="R11" i="49"/>
  <c r="R6" i="49"/>
  <c r="R10" i="49"/>
  <c r="R204" i="49"/>
  <c r="R21" i="49"/>
  <c r="R202" i="47"/>
  <c r="R23" i="49"/>
  <c r="R157" i="49"/>
  <c r="R120" i="47"/>
  <c r="R33" i="49"/>
  <c r="R36" i="49"/>
  <c r="R125" i="45"/>
  <c r="R39" i="49"/>
  <c r="R43" i="49"/>
  <c r="R45" i="49"/>
  <c r="R48" i="49"/>
  <c r="R50" i="49"/>
  <c r="R54" i="49"/>
  <c r="R56" i="49"/>
  <c r="R60" i="49"/>
  <c r="R61" i="49"/>
  <c r="R150" i="47"/>
  <c r="R63" i="49"/>
  <c r="X75" i="12"/>
  <c r="P89" i="5"/>
  <c r="R155" i="49"/>
  <c r="R105" i="47"/>
  <c r="R148" i="49"/>
  <c r="R21" i="47"/>
  <c r="R154" i="49"/>
  <c r="R156" i="49"/>
  <c r="R160" i="49"/>
  <c r="R18" i="49"/>
  <c r="R70" i="49"/>
  <c r="R73" i="49"/>
  <c r="R67" i="49"/>
  <c r="R132" i="49"/>
  <c r="X126" i="12"/>
  <c r="P152" i="5"/>
  <c r="R93" i="49"/>
  <c r="R139" i="45"/>
  <c r="R151" i="45"/>
  <c r="R5" i="49"/>
  <c r="R17" i="49"/>
  <c r="R10" i="46"/>
  <c r="R13" i="49"/>
  <c r="R20" i="47"/>
  <c r="R20" i="49"/>
  <c r="R201" i="47"/>
  <c r="R22" i="49"/>
  <c r="R114" i="47"/>
  <c r="R27" i="49"/>
  <c r="R117" i="47"/>
  <c r="R30" i="49"/>
  <c r="R121" i="47"/>
  <c r="R34" i="49"/>
  <c r="R124" i="47"/>
  <c r="R37" i="49"/>
  <c r="R42" i="49"/>
  <c r="R49" i="49"/>
  <c r="R142" i="47"/>
  <c r="R55" i="49"/>
  <c r="R148" i="47"/>
  <c r="R62" i="49"/>
  <c r="R154" i="47"/>
  <c r="R159" i="49"/>
  <c r="R108" i="47"/>
  <c r="R151" i="49"/>
  <c r="R26" i="47"/>
  <c r="R138" i="49"/>
  <c r="R112" i="47"/>
  <c r="R66" i="49"/>
  <c r="R153" i="49"/>
  <c r="R134" i="49"/>
  <c r="R69" i="49"/>
  <c r="R74" i="49"/>
  <c r="R71" i="49"/>
  <c r="R68" i="49"/>
  <c r="X128" i="12"/>
  <c r="P155" i="5"/>
  <c r="L17" i="47"/>
  <c r="L5" i="49"/>
  <c r="L6" i="47"/>
  <c r="L17" i="49"/>
  <c r="L19" i="47"/>
  <c r="L7" i="49"/>
  <c r="L8" i="49"/>
  <c r="L203" i="47"/>
  <c r="L24" i="49"/>
  <c r="L113" i="46"/>
  <c r="L27" i="49"/>
  <c r="L29" i="49"/>
  <c r="L117" i="47"/>
  <c r="L30" i="49"/>
  <c r="L119" i="47"/>
  <c r="L32" i="49"/>
  <c r="L121" i="47"/>
  <c r="L34" i="49"/>
  <c r="L122" i="47"/>
  <c r="L35" i="49"/>
  <c r="L40" i="49"/>
  <c r="L44" i="49"/>
  <c r="I66" i="17"/>
  <c r="L46" i="49"/>
  <c r="L6" i="45"/>
  <c r="L14" i="49"/>
  <c r="L142" i="47"/>
  <c r="L55" i="49"/>
  <c r="L59" i="49"/>
  <c r="I98" i="17"/>
  <c r="L151" i="49"/>
  <c r="L89" i="46"/>
  <c r="L138" i="49"/>
  <c r="L112" i="47"/>
  <c r="L66" i="49"/>
  <c r="L24" i="47"/>
  <c r="L136" i="49"/>
  <c r="L158" i="49"/>
  <c r="L19" i="46"/>
  <c r="L121" i="45"/>
  <c r="L120" i="45"/>
  <c r="L199" i="45"/>
  <c r="L5" i="45"/>
  <c r="L26" i="49"/>
  <c r="L11" i="49"/>
  <c r="X14" i="12"/>
  <c r="L202" i="46"/>
  <c r="L23" i="49"/>
  <c r="L115" i="47"/>
  <c r="L28" i="49"/>
  <c r="L157" i="49"/>
  <c r="L118" i="47"/>
  <c r="L31" i="49"/>
  <c r="L119" i="46"/>
  <c r="L33" i="49"/>
  <c r="L36" i="49"/>
  <c r="L125" i="46"/>
  <c r="L39" i="49"/>
  <c r="L43" i="49"/>
  <c r="X55" i="12"/>
  <c r="I58" i="17"/>
  <c r="L54" i="49"/>
  <c r="L56" i="49"/>
  <c r="X59" i="12"/>
  <c r="L58" i="49"/>
  <c r="L60" i="49"/>
  <c r="L61" i="49"/>
  <c r="L147" i="49"/>
  <c r="L152" i="49"/>
  <c r="L26" i="46"/>
  <c r="L75" i="49"/>
  <c r="L30" i="47"/>
  <c r="L142" i="49"/>
  <c r="L25" i="47"/>
  <c r="L137" i="49"/>
  <c r="L29" i="47"/>
  <c r="L141" i="49"/>
  <c r="L27" i="47"/>
  <c r="L139" i="49"/>
  <c r="R9" i="47"/>
  <c r="R134" i="47"/>
  <c r="R146" i="47"/>
  <c r="X71" i="12"/>
  <c r="R109" i="47"/>
  <c r="R133" i="45"/>
  <c r="R10" i="47"/>
  <c r="R152" i="47"/>
  <c r="R126" i="45"/>
  <c r="R131" i="47"/>
  <c r="R133" i="47"/>
  <c r="R139" i="47"/>
  <c r="R15" i="47"/>
  <c r="R99" i="47"/>
  <c r="R104" i="47"/>
  <c r="R153" i="47"/>
  <c r="R128" i="47"/>
  <c r="L18" i="47"/>
  <c r="L9" i="46"/>
  <c r="L8" i="46"/>
  <c r="L198" i="46"/>
  <c r="L200" i="46"/>
  <c r="L139" i="47"/>
  <c r="L101" i="46"/>
  <c r="L110" i="47"/>
  <c r="L96" i="47"/>
  <c r="L101" i="47"/>
  <c r="L98" i="47"/>
  <c r="L95" i="47"/>
  <c r="L127" i="46"/>
  <c r="L199" i="47"/>
  <c r="L135" i="47"/>
  <c r="L136" i="45"/>
  <c r="L148" i="46"/>
  <c r="L109" i="46"/>
  <c r="L155" i="47"/>
  <c r="L7" i="47"/>
  <c r="L97" i="47"/>
  <c r="L100" i="47"/>
  <c r="L94" i="47"/>
  <c r="H34" i="41"/>
  <c r="G10" i="41"/>
  <c r="L5" i="46"/>
  <c r="L22" i="45"/>
  <c r="L138" i="45"/>
  <c r="L116" i="45"/>
  <c r="L114" i="45"/>
  <c r="X42" i="12"/>
  <c r="X79" i="12"/>
  <c r="X130" i="12"/>
  <c r="X138" i="12"/>
  <c r="X146" i="12"/>
  <c r="X154" i="12"/>
  <c r="R112" i="45"/>
  <c r="L112" i="46"/>
  <c r="G32" i="41"/>
  <c r="R138" i="45"/>
  <c r="X26" i="12"/>
  <c r="P27" i="5"/>
  <c r="R115" i="47"/>
  <c r="L132" i="47"/>
  <c r="L131" i="45"/>
  <c r="R144" i="47"/>
  <c r="R145" i="47"/>
  <c r="R144" i="45"/>
  <c r="X63" i="12"/>
  <c r="R147" i="45"/>
  <c r="R22" i="47"/>
  <c r="X166" i="12"/>
  <c r="R89" i="47"/>
  <c r="E35" i="41"/>
  <c r="L37" i="41"/>
  <c r="L10" i="47"/>
  <c r="L9" i="45"/>
  <c r="L20" i="47"/>
  <c r="L198" i="45"/>
  <c r="R123" i="47"/>
  <c r="R122" i="45"/>
  <c r="L124" i="47"/>
  <c r="L123" i="45"/>
  <c r="L127" i="47"/>
  <c r="L126" i="45"/>
  <c r="R130" i="47"/>
  <c r="R129" i="45"/>
  <c r="X46" i="12"/>
  <c r="R132" i="45"/>
  <c r="R141" i="47"/>
  <c r="R140" i="45"/>
  <c r="R149" i="47"/>
  <c r="R148" i="45"/>
  <c r="X67" i="12"/>
  <c r="P79" i="5"/>
  <c r="R98" i="45"/>
  <c r="R107" i="47"/>
  <c r="R106" i="45"/>
  <c r="R51" i="47"/>
  <c r="X127" i="12"/>
  <c r="R52" i="47"/>
  <c r="R54" i="47"/>
  <c r="X131" i="12"/>
  <c r="R55" i="47"/>
  <c r="R58" i="47"/>
  <c r="X135" i="12"/>
  <c r="R59" i="47"/>
  <c r="R62" i="47"/>
  <c r="X139" i="12"/>
  <c r="P169" i="5"/>
  <c r="R63" i="47"/>
  <c r="R66" i="47"/>
  <c r="X143" i="12"/>
  <c r="R67" i="47"/>
  <c r="R70" i="47"/>
  <c r="X147" i="12"/>
  <c r="R71" i="47"/>
  <c r="R74" i="47"/>
  <c r="X151" i="12"/>
  <c r="R158" i="47"/>
  <c r="R77" i="47"/>
  <c r="X155" i="12"/>
  <c r="R78" i="47"/>
  <c r="R81" i="47"/>
  <c r="X159" i="12"/>
  <c r="R82" i="47"/>
  <c r="X24" i="12"/>
  <c r="P25" i="5"/>
  <c r="P28" i="5" s="1"/>
  <c r="P19" i="41" s="1"/>
  <c r="X30" i="12"/>
  <c r="X34" i="12"/>
  <c r="P37" i="5" s="1"/>
  <c r="X45" i="12"/>
  <c r="P51" i="5"/>
  <c r="X54" i="12"/>
  <c r="X58" i="12"/>
  <c r="S142" i="46"/>
  <c r="X62" i="12"/>
  <c r="X66" i="12"/>
  <c r="X70" i="12"/>
  <c r="X74" i="12"/>
  <c r="X78" i="12"/>
  <c r="X82" i="12"/>
  <c r="P97" i="5"/>
  <c r="X129" i="12"/>
  <c r="X133" i="12"/>
  <c r="X137" i="12"/>
  <c r="X141" i="12"/>
  <c r="X145" i="12"/>
  <c r="X149" i="12"/>
  <c r="X153" i="12"/>
  <c r="X157" i="12"/>
  <c r="X164" i="12"/>
  <c r="F22" i="41"/>
  <c r="D12" i="41"/>
  <c r="J33" i="41"/>
  <c r="L34" i="41"/>
  <c r="N36" i="41"/>
  <c r="H37" i="41"/>
  <c r="E21" i="41"/>
  <c r="K17" i="41"/>
  <c r="D34" i="41"/>
  <c r="F36" i="41"/>
  <c r="D23" i="41"/>
  <c r="L25" i="41"/>
  <c r="H12" i="41"/>
  <c r="F31" i="41"/>
  <c r="N33" i="41"/>
  <c r="M17" i="41"/>
  <c r="N34" i="41"/>
  <c r="F34" i="41"/>
  <c r="K35" i="41"/>
  <c r="H36" i="41"/>
  <c r="M10" i="41"/>
  <c r="E10" i="41"/>
  <c r="J37" i="41"/>
  <c r="M38" i="41"/>
  <c r="K38" i="41"/>
  <c r="F39" i="41"/>
  <c r="D39" i="41"/>
  <c r="H29" i="41"/>
  <c r="N31" i="41"/>
  <c r="K32" i="41"/>
  <c r="F33" i="41"/>
  <c r="G17" i="41"/>
  <c r="G35" i="41"/>
  <c r="L36" i="41"/>
  <c r="D36" i="41"/>
  <c r="N37" i="41"/>
  <c r="F37" i="41"/>
  <c r="E38" i="41"/>
  <c r="N39" i="41"/>
  <c r="L39" i="41"/>
  <c r="G38" i="41"/>
  <c r="H39" i="41"/>
  <c r="L17" i="46"/>
  <c r="R150" i="45"/>
  <c r="R142" i="45"/>
  <c r="L141" i="45"/>
  <c r="R117" i="45"/>
  <c r="R114" i="45"/>
  <c r="R204" i="45"/>
  <c r="L11" i="45"/>
  <c r="L14" i="45"/>
  <c r="L12" i="47"/>
  <c r="R204" i="47"/>
  <c r="X28" i="12"/>
  <c r="R118" i="47"/>
  <c r="X163" i="12"/>
  <c r="L23" i="41"/>
  <c r="H20" i="41"/>
  <c r="M32" i="41"/>
  <c r="E32" i="41"/>
  <c r="H33" i="41"/>
  <c r="M18" i="41"/>
  <c r="G18" i="41"/>
  <c r="J22" i="41"/>
  <c r="J28" i="41"/>
  <c r="H28" i="41"/>
  <c r="F12" i="41"/>
  <c r="L31" i="41"/>
  <c r="D31" i="41"/>
  <c r="L33" i="41"/>
  <c r="D33" i="41"/>
  <c r="E17" i="41"/>
  <c r="L90" i="47"/>
  <c r="L18" i="46"/>
  <c r="L134" i="45"/>
  <c r="L118" i="45"/>
  <c r="L115" i="45"/>
  <c r="L18" i="45"/>
  <c r="X13" i="12"/>
  <c r="X18" i="12"/>
  <c r="X20" i="12"/>
  <c r="P20" i="5"/>
  <c r="X36" i="12"/>
  <c r="X44" i="12"/>
  <c r="X53" i="12"/>
  <c r="X57" i="12"/>
  <c r="X61" i="12"/>
  <c r="X65" i="12"/>
  <c r="X69" i="12"/>
  <c r="X73" i="12"/>
  <c r="X77" i="12"/>
  <c r="X81" i="12"/>
  <c r="P96" i="5"/>
  <c r="L91" i="47"/>
  <c r="N22" i="41"/>
  <c r="M21" i="41"/>
  <c r="L20" i="41"/>
  <c r="N28" i="41"/>
  <c r="R5" i="46"/>
  <c r="R112" i="46"/>
  <c r="R12" i="45"/>
  <c r="R19" i="45"/>
  <c r="R18" i="47"/>
  <c r="R19" i="47"/>
  <c r="R200" i="47"/>
  <c r="R13" i="47"/>
  <c r="C107" i="40"/>
  <c r="N23" i="41"/>
  <c r="K21" i="41"/>
  <c r="J20" i="41"/>
  <c r="N25" i="41"/>
  <c r="L28" i="41"/>
  <c r="J23" i="41"/>
  <c r="K18" i="41"/>
  <c r="N20" i="41"/>
  <c r="R131" i="45"/>
  <c r="R130" i="45"/>
  <c r="R123" i="45"/>
  <c r="R119" i="45"/>
  <c r="R201" i="45"/>
  <c r="R200" i="45"/>
  <c r="R198" i="45"/>
  <c r="R132" i="47"/>
  <c r="R140" i="47"/>
  <c r="R143" i="47"/>
  <c r="R147" i="47"/>
  <c r="R151" i="47"/>
  <c r="R106" i="47"/>
  <c r="R16" i="47"/>
  <c r="R103" i="47"/>
  <c r="R111" i="47"/>
  <c r="C83" i="40"/>
  <c r="C79" i="40"/>
  <c r="C33" i="40"/>
  <c r="C69" i="40"/>
  <c r="C24" i="40"/>
  <c r="H22" i="41"/>
  <c r="E11" i="41"/>
  <c r="L13" i="46"/>
  <c r="L130" i="47"/>
  <c r="L129" i="45"/>
  <c r="L129" i="46"/>
  <c r="L134" i="47"/>
  <c r="L133" i="45"/>
  <c r="L133" i="46"/>
  <c r="L137" i="47"/>
  <c r="L136" i="46"/>
  <c r="L15" i="47"/>
  <c r="L11" i="46"/>
  <c r="L143" i="46"/>
  <c r="L148" i="47"/>
  <c r="L147" i="46"/>
  <c r="L147" i="45"/>
  <c r="L153" i="46"/>
  <c r="L22" i="46"/>
  <c r="L108" i="46"/>
  <c r="L20" i="46"/>
  <c r="L107" i="46"/>
  <c r="X48" i="12"/>
  <c r="L153" i="47"/>
  <c r="L152" i="46"/>
  <c r="L125" i="47"/>
  <c r="L124" i="45"/>
  <c r="L124" i="46"/>
  <c r="I100" i="17"/>
  <c r="I73" i="17"/>
  <c r="I7" i="17"/>
  <c r="I51" i="17"/>
  <c r="I71" i="17"/>
  <c r="I94" i="17"/>
  <c r="I31" i="17"/>
  <c r="I92" i="17"/>
  <c r="I90" i="17"/>
  <c r="I15" i="17"/>
  <c r="G7" i="41"/>
  <c r="E7" i="41"/>
  <c r="H23" i="41"/>
  <c r="F23" i="41"/>
  <c r="D20" i="41"/>
  <c r="D29" i="41"/>
  <c r="E18" i="41"/>
  <c r="G21" i="41"/>
  <c r="D28" i="41"/>
  <c r="L14" i="47"/>
  <c r="L10" i="46"/>
  <c r="L11" i="47"/>
  <c r="L10" i="45"/>
  <c r="L201" i="47"/>
  <c r="L201" i="45"/>
  <c r="L114" i="47"/>
  <c r="L113" i="45"/>
  <c r="L116" i="47"/>
  <c r="L115" i="46"/>
  <c r="L92" i="47"/>
  <c r="L83" i="45"/>
  <c r="L85" i="46"/>
  <c r="L93" i="47"/>
  <c r="L28" i="47"/>
  <c r="L32" i="47"/>
  <c r="I28" i="41"/>
  <c r="L31" i="47"/>
  <c r="D22" i="41"/>
  <c r="F20" i="41"/>
  <c r="G11" i="41"/>
  <c r="F29" i="41"/>
  <c r="F28" i="41"/>
  <c r="X16" i="12"/>
  <c r="S9" i="47" s="1"/>
  <c r="X21" i="12"/>
  <c r="P21" i="5"/>
  <c r="X22" i="12"/>
  <c r="P22" i="5"/>
  <c r="X32" i="12"/>
  <c r="X37" i="12"/>
  <c r="X43" i="12"/>
  <c r="X47" i="12"/>
  <c r="P54" i="5"/>
  <c r="X56" i="12"/>
  <c r="P65" i="5"/>
  <c r="X60" i="12"/>
  <c r="X64" i="12"/>
  <c r="P75" i="5"/>
  <c r="X68" i="12"/>
  <c r="X72" i="12"/>
  <c r="P85" i="5"/>
  <c r="X76" i="12"/>
  <c r="X80" i="12"/>
  <c r="P95" i="5"/>
  <c r="C153" i="40"/>
  <c r="C134" i="40"/>
  <c r="R7" i="46"/>
  <c r="R19" i="46"/>
  <c r="R13" i="46"/>
  <c r="R9" i="45"/>
  <c r="R8" i="45"/>
  <c r="C90" i="40"/>
  <c r="X17" i="12"/>
  <c r="P16" i="5" s="1"/>
  <c r="X33" i="12"/>
  <c r="X114" i="12"/>
  <c r="X116" i="12"/>
  <c r="X118" i="12"/>
  <c r="X120" i="12"/>
  <c r="X122" i="12"/>
  <c r="X124" i="12"/>
  <c r="C143" i="40"/>
  <c r="C152" i="40"/>
  <c r="C131" i="40"/>
  <c r="F7" i="41"/>
  <c r="K23" i="41"/>
  <c r="G23" i="41"/>
  <c r="N18" i="41"/>
  <c r="J18" i="41"/>
  <c r="F18" i="41"/>
  <c r="O22" i="41"/>
  <c r="K22" i="41"/>
  <c r="E22" i="41"/>
  <c r="N21" i="41"/>
  <c r="J21" i="41"/>
  <c r="F21" i="41"/>
  <c r="K20" i="41"/>
  <c r="G20" i="41"/>
  <c r="H11" i="41"/>
  <c r="D11" i="41"/>
  <c r="M25" i="41"/>
  <c r="J25" i="41"/>
  <c r="G29" i="41"/>
  <c r="K28" i="41"/>
  <c r="G28" i="41"/>
  <c r="G12" i="41"/>
  <c r="M31" i="41"/>
  <c r="E31" i="41"/>
  <c r="N32" i="41"/>
  <c r="J32" i="41"/>
  <c r="F32" i="41"/>
  <c r="O33" i="41"/>
  <c r="K33" i="41"/>
  <c r="G33" i="41"/>
  <c r="L17" i="41"/>
  <c r="H17" i="41"/>
  <c r="D17" i="41"/>
  <c r="M34" i="41"/>
  <c r="E34" i="41"/>
  <c r="J35" i="41"/>
  <c r="F35" i="41"/>
  <c r="G36" i="41"/>
  <c r="L10" i="41"/>
  <c r="D10" i="41"/>
  <c r="I37" i="41"/>
  <c r="E37" i="41"/>
  <c r="N38" i="41"/>
  <c r="J38" i="41"/>
  <c r="F38" i="41"/>
  <c r="K39" i="41"/>
  <c r="G39" i="41"/>
  <c r="F13" i="41"/>
  <c r="E13" i="41"/>
  <c r="D13" i="41"/>
  <c r="D7" i="41"/>
  <c r="M23" i="41"/>
  <c r="E23" i="41"/>
  <c r="L18" i="41"/>
  <c r="H18" i="41"/>
  <c r="D18" i="41"/>
  <c r="M22" i="41"/>
  <c r="G22" i="41"/>
  <c r="L21" i="41"/>
  <c r="H21" i="41"/>
  <c r="D21" i="41"/>
  <c r="M20" i="41"/>
  <c r="E20" i="41"/>
  <c r="F11" i="41"/>
  <c r="K25" i="41"/>
  <c r="H25" i="41"/>
  <c r="G25" i="41"/>
  <c r="F25" i="41"/>
  <c r="E25" i="41"/>
  <c r="D25" i="41"/>
  <c r="N26" i="41"/>
  <c r="M26" i="41"/>
  <c r="L26" i="41"/>
  <c r="K26" i="41"/>
  <c r="J26" i="41"/>
  <c r="H26" i="41"/>
  <c r="G26" i="41"/>
  <c r="F26" i="41"/>
  <c r="E26" i="41"/>
  <c r="D26" i="41"/>
  <c r="E29" i="41"/>
  <c r="M28" i="41"/>
  <c r="E28" i="41"/>
  <c r="E12" i="41"/>
  <c r="K31" i="41"/>
  <c r="G31" i="41"/>
  <c r="H32" i="41"/>
  <c r="D32" i="41"/>
  <c r="M33" i="41"/>
  <c r="E33" i="41"/>
  <c r="N17" i="41"/>
  <c r="J17" i="41"/>
  <c r="K34" i="41"/>
  <c r="G34" i="41"/>
  <c r="L35" i="41"/>
  <c r="H35" i="41"/>
  <c r="D35" i="41"/>
  <c r="M36" i="41"/>
  <c r="E36" i="41"/>
  <c r="N10" i="41"/>
  <c r="J10" i="41"/>
  <c r="F10" i="41"/>
  <c r="O37" i="41"/>
  <c r="K37" i="41"/>
  <c r="G37" i="41"/>
  <c r="L38" i="41"/>
  <c r="H38" i="41"/>
  <c r="M39" i="41"/>
  <c r="E39" i="41"/>
  <c r="X15" i="12"/>
  <c r="R11" i="47"/>
  <c r="R9" i="46"/>
  <c r="R10" i="45"/>
  <c r="L9" i="47"/>
  <c r="L8" i="45"/>
  <c r="L7" i="46"/>
  <c r="X23" i="12"/>
  <c r="P24" i="5"/>
  <c r="R203" i="47"/>
  <c r="R203" i="45"/>
  <c r="R203" i="46"/>
  <c r="S204" i="47"/>
  <c r="L204" i="47"/>
  <c r="L204" i="45"/>
  <c r="L204" i="46"/>
  <c r="X31" i="12"/>
  <c r="R119" i="47"/>
  <c r="R118" i="46"/>
  <c r="R118" i="45"/>
  <c r="L120" i="47"/>
  <c r="L119" i="45"/>
  <c r="S129" i="47"/>
  <c r="S128" i="46"/>
  <c r="S128" i="45"/>
  <c r="B19" i="43"/>
  <c r="E9" i="44" s="1"/>
  <c r="L129" i="47"/>
  <c r="L128" i="45"/>
  <c r="L128" i="46"/>
  <c r="L131" i="47"/>
  <c r="L130" i="45"/>
  <c r="L130" i="46"/>
  <c r="S132" i="46"/>
  <c r="B57" i="43"/>
  <c r="L133" i="47"/>
  <c r="L132" i="45"/>
  <c r="L132" i="46"/>
  <c r="L136" i="47"/>
  <c r="L135" i="45"/>
  <c r="L135" i="46"/>
  <c r="S139" i="45"/>
  <c r="L140" i="47"/>
  <c r="L139" i="45"/>
  <c r="L139" i="46"/>
  <c r="L141" i="47"/>
  <c r="L140" i="45"/>
  <c r="L140" i="46"/>
  <c r="S143" i="47"/>
  <c r="L143" i="47"/>
  <c r="L142" i="45"/>
  <c r="L142" i="46"/>
  <c r="S145" i="47"/>
  <c r="S144" i="45"/>
  <c r="S144" i="46"/>
  <c r="B22" i="43"/>
  <c r="E12" i="44" s="1"/>
  <c r="L145" i="47"/>
  <c r="L144" i="45"/>
  <c r="L144" i="46"/>
  <c r="S147" i="47"/>
  <c r="L147" i="47"/>
  <c r="L146" i="45"/>
  <c r="L146" i="46"/>
  <c r="L149" i="47"/>
  <c r="L148" i="45"/>
  <c r="S151" i="47"/>
  <c r="S150" i="46"/>
  <c r="L151" i="47"/>
  <c r="L150" i="45"/>
  <c r="L150" i="46"/>
  <c r="L154" i="47"/>
  <c r="L153" i="45"/>
  <c r="S106" i="47"/>
  <c r="L106" i="47"/>
  <c r="L105" i="45"/>
  <c r="L24" i="46"/>
  <c r="L108" i="47"/>
  <c r="L20" i="45"/>
  <c r="L104" i="46"/>
  <c r="L16" i="47"/>
  <c r="L7" i="45"/>
  <c r="L12" i="46"/>
  <c r="S86" i="45"/>
  <c r="L26" i="47"/>
  <c r="L86" i="45"/>
  <c r="S103" i="47"/>
  <c r="L103" i="47"/>
  <c r="L102" i="45"/>
  <c r="L21" i="46"/>
  <c r="L21" i="47"/>
  <c r="L107" i="45"/>
  <c r="S111" i="47"/>
  <c r="S110" i="46"/>
  <c r="L111" i="47"/>
  <c r="L110" i="45"/>
  <c r="L110" i="46"/>
  <c r="L23" i="47"/>
  <c r="L109" i="45"/>
  <c r="L33" i="47"/>
  <c r="L24" i="45"/>
  <c r="X161" i="12"/>
  <c r="R84" i="47"/>
  <c r="R75" i="45"/>
  <c r="R77" i="46"/>
  <c r="S85" i="47"/>
  <c r="S76" i="45"/>
  <c r="S78" i="46"/>
  <c r="B158" i="43"/>
  <c r="L85" i="47"/>
  <c r="L76" i="45"/>
  <c r="L78" i="46"/>
  <c r="H6" i="41"/>
  <c r="G6" i="41"/>
  <c r="F6" i="41"/>
  <c r="E6" i="41"/>
  <c r="D6" i="41"/>
  <c r="I9" i="41"/>
  <c r="H9" i="41"/>
  <c r="G9" i="41"/>
  <c r="F9" i="41"/>
  <c r="D9" i="41"/>
  <c r="N14" i="41"/>
  <c r="M14" i="41"/>
  <c r="L14" i="41"/>
  <c r="J14" i="41"/>
  <c r="H14" i="41"/>
  <c r="G14" i="41"/>
  <c r="F14" i="41"/>
  <c r="E14" i="41"/>
  <c r="D14" i="41"/>
  <c r="N19" i="41"/>
  <c r="M19" i="41"/>
  <c r="L19" i="41"/>
  <c r="K19" i="41"/>
  <c r="J19" i="41"/>
  <c r="H19" i="41"/>
  <c r="G19" i="41"/>
  <c r="F19" i="41"/>
  <c r="E19" i="41"/>
  <c r="D19" i="41"/>
  <c r="N24" i="41"/>
  <c r="M24" i="41"/>
  <c r="L24" i="41"/>
  <c r="K24" i="41"/>
  <c r="J24" i="41"/>
  <c r="H24" i="41"/>
  <c r="G24" i="41"/>
  <c r="F24" i="41"/>
  <c r="E24" i="41"/>
  <c r="D24" i="41"/>
  <c r="N27" i="41"/>
  <c r="L27" i="41"/>
  <c r="K27" i="41"/>
  <c r="J27" i="41"/>
  <c r="H27" i="41"/>
  <c r="G27" i="41"/>
  <c r="F27" i="41"/>
  <c r="E27" i="41"/>
  <c r="D27" i="41"/>
  <c r="H8" i="41"/>
  <c r="G8" i="41"/>
  <c r="F8" i="41"/>
  <c r="E8" i="41"/>
  <c r="D8" i="41"/>
  <c r="N30" i="41"/>
  <c r="M30" i="41"/>
  <c r="L30" i="41"/>
  <c r="K30" i="41"/>
  <c r="J30" i="41"/>
  <c r="F30" i="41"/>
  <c r="E30" i="41"/>
  <c r="D30" i="41"/>
  <c r="N29" i="41"/>
  <c r="M29" i="41"/>
  <c r="L29" i="41"/>
  <c r="K29" i="41"/>
  <c r="X19" i="12"/>
  <c r="P19" i="5"/>
  <c r="R199" i="45"/>
  <c r="R199" i="47"/>
  <c r="B36" i="43"/>
  <c r="L200" i="47"/>
  <c r="L200" i="45"/>
  <c r="X27" i="12"/>
  <c r="R115" i="45"/>
  <c r="R116" i="47"/>
  <c r="B43" i="43"/>
  <c r="L152" i="47"/>
  <c r="L151" i="45"/>
  <c r="X35" i="12"/>
  <c r="R122" i="47"/>
  <c r="R121" i="46"/>
  <c r="L123" i="47"/>
  <c r="L122" i="45"/>
  <c r="L113" i="47"/>
  <c r="L112" i="45"/>
  <c r="L5" i="47"/>
  <c r="L13" i="45"/>
  <c r="B33" i="43"/>
  <c r="S19" i="47"/>
  <c r="S19" i="45"/>
  <c r="S202" i="47"/>
  <c r="L202" i="47"/>
  <c r="L202" i="45"/>
  <c r="X25" i="12"/>
  <c r="P26" i="5"/>
  <c r="R113" i="45"/>
  <c r="S115" i="47"/>
  <c r="S114" i="45"/>
  <c r="X29" i="12"/>
  <c r="R116" i="45"/>
  <c r="S120" i="45"/>
  <c r="L13" i="47"/>
  <c r="L12" i="45"/>
  <c r="L126" i="47"/>
  <c r="L125" i="45"/>
  <c r="S132" i="47"/>
  <c r="S134" i="47"/>
  <c r="S133" i="45"/>
  <c r="X49" i="12"/>
  <c r="P56" i="5"/>
  <c r="P58" i="5" s="1"/>
  <c r="P21" i="41" s="1"/>
  <c r="R134" i="45"/>
  <c r="X51" i="12"/>
  <c r="P59" i="5"/>
  <c r="P63" i="5" s="1"/>
  <c r="P20" i="41" s="1"/>
  <c r="R136" i="45"/>
  <c r="S15" i="47"/>
  <c r="S6" i="45"/>
  <c r="L144" i="47"/>
  <c r="L143" i="45"/>
  <c r="L146" i="47"/>
  <c r="L145" i="45"/>
  <c r="S148" i="47"/>
  <c r="L150" i="47"/>
  <c r="L149" i="45"/>
  <c r="L99" i="47"/>
  <c r="L98" i="45"/>
  <c r="L107" i="47"/>
  <c r="L106" i="45"/>
  <c r="L104" i="47"/>
  <c r="L103" i="45"/>
  <c r="L109" i="47"/>
  <c r="L21" i="45"/>
  <c r="L22" i="47"/>
  <c r="L108" i="45"/>
  <c r="L105" i="47"/>
  <c r="L104" i="45"/>
  <c r="L102" i="47"/>
  <c r="L101" i="45"/>
  <c r="X83" i="12"/>
  <c r="P99" i="5"/>
  <c r="P103" i="5" s="1"/>
  <c r="P28" i="41" s="1"/>
  <c r="R110" i="47"/>
  <c r="X165" i="12"/>
  <c r="R88" i="47"/>
  <c r="X52" i="12"/>
  <c r="L138" i="47"/>
  <c r="L137" i="45"/>
  <c r="X7" i="12"/>
  <c r="X50" i="12"/>
  <c r="P57" i="5"/>
  <c r="X115" i="12"/>
  <c r="X117" i="12"/>
  <c r="X119" i="12"/>
  <c r="X121" i="12"/>
  <c r="X123" i="12"/>
  <c r="X125" i="12"/>
  <c r="X41" i="12"/>
  <c r="P46" i="5"/>
  <c r="X38" i="12"/>
  <c r="P42" i="5"/>
  <c r="R113" i="47"/>
  <c r="X39" i="12"/>
  <c r="R126" i="47"/>
  <c r="X40" i="12"/>
  <c r="R127" i="47"/>
  <c r="R135" i="47"/>
  <c r="R136" i="47"/>
  <c r="R137" i="47"/>
  <c r="X84" i="12"/>
  <c r="R23" i="47"/>
  <c r="X85" i="12"/>
  <c r="R92" i="47"/>
  <c r="X86" i="12"/>
  <c r="R33" i="47"/>
  <c r="X87" i="12"/>
  <c r="P104" i="5"/>
  <c r="R96" i="47"/>
  <c r="X88" i="12"/>
  <c r="R155" i="47"/>
  <c r="X89" i="12"/>
  <c r="R24" i="47"/>
  <c r="X90" i="12"/>
  <c r="R7" i="47"/>
  <c r="X91" i="12"/>
  <c r="P109" i="5"/>
  <c r="R101" i="47"/>
  <c r="X92" i="12"/>
  <c r="R97" i="47"/>
  <c r="X93" i="12"/>
  <c r="P111" i="5"/>
  <c r="R98" i="47"/>
  <c r="X94" i="12"/>
  <c r="R100" i="47"/>
  <c r="X95" i="12"/>
  <c r="R95" i="47"/>
  <c r="X96" i="12"/>
  <c r="P115" i="5"/>
  <c r="R30" i="47"/>
  <c r="X97" i="12"/>
  <c r="R93" i="47"/>
  <c r="X98" i="12"/>
  <c r="R25" i="47"/>
  <c r="X99" i="12"/>
  <c r="P119" i="5"/>
  <c r="R28" i="47"/>
  <c r="X100" i="12"/>
  <c r="P120" i="5"/>
  <c r="P123" i="5" s="1"/>
  <c r="P33" i="41" s="1"/>
  <c r="R29" i="47"/>
  <c r="X101" i="12"/>
  <c r="R32" i="47"/>
  <c r="X102" i="12"/>
  <c r="P122" i="5"/>
  <c r="R94" i="47"/>
  <c r="X103" i="12"/>
  <c r="P124" i="5"/>
  <c r="P128" i="5" s="1"/>
  <c r="R31" i="47"/>
  <c r="X104" i="12"/>
  <c r="P125" i="5"/>
  <c r="R27" i="47"/>
  <c r="X105" i="12"/>
  <c r="P126" i="5"/>
  <c r="R91" i="47"/>
  <c r="X106" i="12"/>
  <c r="R90" i="47"/>
  <c r="X107" i="12"/>
  <c r="R34" i="47"/>
  <c r="X108" i="12"/>
  <c r="R35" i="47"/>
  <c r="X109" i="12"/>
  <c r="R36" i="47"/>
  <c r="X110" i="12"/>
  <c r="R37" i="47"/>
  <c r="X111" i="12"/>
  <c r="R156" i="47"/>
  <c r="X112" i="12"/>
  <c r="R38" i="47"/>
  <c r="X113" i="12"/>
  <c r="R39" i="47"/>
  <c r="R40" i="47"/>
  <c r="R41" i="47"/>
  <c r="R42" i="47"/>
  <c r="R43" i="47"/>
  <c r="R44" i="47"/>
  <c r="R8" i="47"/>
  <c r="R45" i="47"/>
  <c r="R46" i="47"/>
  <c r="R47" i="47"/>
  <c r="R48" i="47"/>
  <c r="R49" i="47"/>
  <c r="R50" i="47"/>
  <c r="I38" i="5"/>
  <c r="I7" i="41" s="1"/>
  <c r="P34" i="5"/>
  <c r="P11" i="5"/>
  <c r="P61" i="5"/>
  <c r="P55" i="5"/>
  <c r="B55" i="43"/>
  <c r="S131" i="47"/>
  <c r="P49" i="5"/>
  <c r="P47" i="5"/>
  <c r="P45" i="5"/>
  <c r="P44" i="5"/>
  <c r="P48" i="5" s="1"/>
  <c r="P18" i="41" s="1"/>
  <c r="P35" i="5"/>
  <c r="P14" i="5"/>
  <c r="H6" i="58"/>
  <c r="I4" i="55" s="1"/>
  <c r="I23" i="5"/>
  <c r="I14" i="41" s="1"/>
  <c r="S144" i="49"/>
  <c r="P121" i="5"/>
  <c r="S73" i="49"/>
  <c r="P112" i="5"/>
  <c r="P113" i="5" s="1"/>
  <c r="P31" i="41" s="1"/>
  <c r="S137" i="49"/>
  <c r="P117" i="5"/>
  <c r="S70" i="49"/>
  <c r="P110" i="5"/>
  <c r="S75" i="49"/>
  <c r="P102" i="5"/>
  <c r="S126" i="49"/>
  <c r="P196" i="5"/>
  <c r="S77" i="49"/>
  <c r="P130" i="5"/>
  <c r="P100" i="5"/>
  <c r="S200" i="46"/>
  <c r="S84" i="49"/>
  <c r="P140" i="5"/>
  <c r="P70" i="5"/>
  <c r="P57" i="17"/>
  <c r="P66" i="5"/>
  <c r="S128" i="49"/>
  <c r="P199" i="5"/>
  <c r="S118" i="49"/>
  <c r="P186" i="5"/>
  <c r="P72" i="5"/>
  <c r="S131" i="49"/>
  <c r="P202" i="5"/>
  <c r="S72" i="47"/>
  <c r="P180" i="5"/>
  <c r="S117" i="49"/>
  <c r="P185" i="5"/>
  <c r="H12" i="22"/>
  <c r="I6" i="18" s="1"/>
  <c r="I8" i="5"/>
  <c r="I13" i="41" s="1"/>
  <c r="S73" i="47"/>
  <c r="P181" i="5"/>
  <c r="P67" i="5"/>
  <c r="S119" i="49"/>
  <c r="P187" i="5"/>
  <c r="P64" i="5"/>
  <c r="I68" i="5"/>
  <c r="I11" i="41" s="1"/>
  <c r="S121" i="47"/>
  <c r="P36" i="5"/>
  <c r="P50" i="5"/>
  <c r="P30" i="5"/>
  <c r="S111" i="49"/>
  <c r="P176" i="5"/>
  <c r="S139" i="46"/>
  <c r="P62" i="5"/>
  <c r="S163" i="49"/>
  <c r="P184" i="5"/>
  <c r="S101" i="49"/>
  <c r="P164" i="5"/>
  <c r="P168" i="5" s="1"/>
  <c r="S112" i="49"/>
  <c r="P177" i="5"/>
  <c r="S106" i="49"/>
  <c r="P170" i="5"/>
  <c r="S61" i="46"/>
  <c r="P175" i="5"/>
  <c r="P60" i="5"/>
  <c r="P40" i="5"/>
  <c r="S65" i="47"/>
  <c r="P171" i="5"/>
  <c r="P74" i="5"/>
  <c r="P78" i="5"/>
  <c r="S104" i="49"/>
  <c r="P167" i="5"/>
  <c r="B11" i="43"/>
  <c r="P12" i="5"/>
  <c r="S81" i="47"/>
  <c r="P192" i="5"/>
  <c r="O44" i="41"/>
  <c r="S90" i="49"/>
  <c r="P149" i="5"/>
  <c r="P153" i="5" s="1"/>
  <c r="P37" i="41" s="1"/>
  <c r="S124" i="47"/>
  <c r="P41" i="5"/>
  <c r="P43" i="5" s="1"/>
  <c r="S103" i="49"/>
  <c r="P166" i="5"/>
  <c r="S96" i="49"/>
  <c r="P157" i="5"/>
  <c r="B72" i="43"/>
  <c r="P84" i="5"/>
  <c r="S98" i="49"/>
  <c r="P160" i="5"/>
  <c r="S60" i="47"/>
  <c r="P165" i="5"/>
  <c r="S82" i="49"/>
  <c r="P137" i="5"/>
  <c r="P138" i="5" s="1"/>
  <c r="P39" i="5"/>
  <c r="S88" i="49"/>
  <c r="P146" i="5"/>
  <c r="S20" i="47"/>
  <c r="P17" i="5"/>
  <c r="S66" i="46"/>
  <c r="S99" i="49"/>
  <c r="P161" i="5"/>
  <c r="S117" i="45"/>
  <c r="P32" i="5"/>
  <c r="S113" i="49"/>
  <c r="P179" i="5"/>
  <c r="S97" i="49"/>
  <c r="P159" i="5"/>
  <c r="P163" i="5" s="1"/>
  <c r="P39" i="41" s="1"/>
  <c r="S101" i="45"/>
  <c r="P94" i="5"/>
  <c r="P98" i="5" s="1"/>
  <c r="P29" i="41" s="1"/>
  <c r="S116" i="49"/>
  <c r="P182" i="5"/>
  <c r="P183" i="5" s="1"/>
  <c r="P42" i="41" s="1"/>
  <c r="I173" i="5"/>
  <c r="I40" i="41"/>
  <c r="O193" i="5"/>
  <c r="O43" i="41" s="1"/>
  <c r="O43" i="5"/>
  <c r="O23" i="41" s="1"/>
  <c r="S132" i="49"/>
  <c r="P127" i="5"/>
  <c r="S85" i="49"/>
  <c r="P141" i="5"/>
  <c r="P31" i="5"/>
  <c r="S162" i="49"/>
  <c r="P156" i="5"/>
  <c r="S68" i="49"/>
  <c r="P114" i="5"/>
  <c r="B64" i="43"/>
  <c r="S161" i="49"/>
  <c r="P134" i="5"/>
  <c r="S83" i="49"/>
  <c r="P139" i="5"/>
  <c r="P91" i="5"/>
  <c r="P52" i="5"/>
  <c r="S66" i="47"/>
  <c r="P172" i="5"/>
  <c r="I168" i="5"/>
  <c r="I16" i="41" s="1"/>
  <c r="I138" i="5"/>
  <c r="I35" i="41" s="1"/>
  <c r="I88" i="5"/>
  <c r="I8" i="41" s="1"/>
  <c r="S136" i="49"/>
  <c r="P106" i="5"/>
  <c r="S138" i="49"/>
  <c r="P90" i="5"/>
  <c r="P91" i="17"/>
  <c r="P86" i="5"/>
  <c r="S21" i="46"/>
  <c r="P92" i="5"/>
  <c r="S124" i="49"/>
  <c r="P194" i="5"/>
  <c r="P198" i="5" s="1"/>
  <c r="P44" i="41" s="1"/>
  <c r="S109" i="49"/>
  <c r="P174" i="5"/>
  <c r="S94" i="49"/>
  <c r="P154" i="5"/>
  <c r="P158" i="5" s="1"/>
  <c r="P38" i="41" s="1"/>
  <c r="O33" i="5"/>
  <c r="O24" i="41" s="1"/>
  <c r="S81" i="49"/>
  <c r="P136" i="5"/>
  <c r="S76" i="49"/>
  <c r="P129" i="5"/>
  <c r="S92" i="49"/>
  <c r="P151" i="5"/>
  <c r="S80" i="49"/>
  <c r="P135" i="5"/>
  <c r="S160" i="49"/>
  <c r="P105" i="5"/>
  <c r="S91" i="49"/>
  <c r="P150" i="5"/>
  <c r="S89" i="49"/>
  <c r="P147" i="5"/>
  <c r="S133" i="46"/>
  <c r="S19" i="46"/>
  <c r="P81" i="5"/>
  <c r="B10" i="43"/>
  <c r="B11" i="44" s="1"/>
  <c r="P87" i="5"/>
  <c r="P69" i="5"/>
  <c r="S58" i="47"/>
  <c r="P162" i="5"/>
  <c r="I39" i="41"/>
  <c r="I133" i="5"/>
  <c r="I34" i="41" s="1"/>
  <c r="O42" i="41"/>
  <c r="S79" i="49"/>
  <c r="P132" i="5"/>
  <c r="P29" i="5"/>
  <c r="S78" i="49"/>
  <c r="P131" i="5"/>
  <c r="S135" i="49"/>
  <c r="P116" i="5"/>
  <c r="S134" i="49"/>
  <c r="P101" i="5"/>
  <c r="S87" i="49"/>
  <c r="P145" i="5"/>
  <c r="P80" i="5"/>
  <c r="P83" i="5"/>
  <c r="P76" i="5"/>
  <c r="S129" i="49"/>
  <c r="P200" i="5"/>
  <c r="P203" i="5" s="1"/>
  <c r="P45" i="41" s="1"/>
  <c r="B16" i="43"/>
  <c r="P82" i="5"/>
  <c r="S79" i="47"/>
  <c r="P190" i="5"/>
  <c r="S125" i="49"/>
  <c r="P195" i="5"/>
  <c r="O143" i="5"/>
  <c r="O36" i="41" s="1"/>
  <c r="I13" i="5"/>
  <c r="I6" i="41" s="1"/>
  <c r="S130" i="49"/>
  <c r="P201" i="5"/>
  <c r="S86" i="49"/>
  <c r="P142" i="5"/>
  <c r="P71" i="5"/>
  <c r="S73" i="46"/>
  <c r="P191" i="5"/>
  <c r="P77" i="5"/>
  <c r="S78" i="47"/>
  <c r="P189" i="5"/>
  <c r="I188" i="5"/>
  <c r="I15" i="41" s="1"/>
  <c r="I158" i="5"/>
  <c r="I38" i="41" s="1"/>
  <c r="O78" i="5"/>
  <c r="O26" i="41"/>
  <c r="N13" i="24"/>
  <c r="N15" i="24" s="1"/>
  <c r="O7" i="19" s="1"/>
  <c r="N11" i="24"/>
  <c r="H11" i="24"/>
  <c r="S46" i="45"/>
  <c r="S104" i="47"/>
  <c r="S100" i="49"/>
  <c r="S157" i="47"/>
  <c r="B27" i="43"/>
  <c r="S150" i="47"/>
  <c r="S141" i="45"/>
  <c r="S123" i="45"/>
  <c r="S74" i="47"/>
  <c r="S7" i="45"/>
  <c r="B14" i="43"/>
  <c r="I29" i="41"/>
  <c r="H8" i="22"/>
  <c r="H9" i="22" s="1"/>
  <c r="I5" i="18" s="1"/>
  <c r="S142" i="47"/>
  <c r="S154" i="47"/>
  <c r="S110" i="49"/>
  <c r="S153" i="46"/>
  <c r="B69" i="43"/>
  <c r="S147" i="46"/>
  <c r="S26" i="47"/>
  <c r="H19" i="22"/>
  <c r="H21" i="22" s="1"/>
  <c r="I30" i="18" s="1"/>
  <c r="H5" i="22"/>
  <c r="N7" i="22"/>
  <c r="N19" i="22"/>
  <c r="N19" i="24"/>
  <c r="H4" i="24"/>
  <c r="H6" i="24" s="1"/>
  <c r="I4" i="19" s="1"/>
  <c r="N14" i="24"/>
  <c r="H7" i="24"/>
  <c r="H19" i="24"/>
  <c r="N20" i="24"/>
  <c r="O13" i="23"/>
  <c r="O6" i="25"/>
  <c r="O10" i="59"/>
  <c r="O5" i="58" s="1"/>
  <c r="O9" i="23"/>
  <c r="O11" i="25"/>
  <c r="O11" i="24" s="1"/>
  <c r="O12" i="59"/>
  <c r="O8" i="58" s="1"/>
  <c r="O13" i="25"/>
  <c r="O14" i="24" s="1"/>
  <c r="O10" i="23"/>
  <c r="O5" i="22" s="1"/>
  <c r="O11" i="59"/>
  <c r="O7" i="58" s="1"/>
  <c r="O14" i="25"/>
  <c r="O16" i="24" s="1"/>
  <c r="O12" i="23"/>
  <c r="O7" i="25"/>
  <c r="O15" i="23"/>
  <c r="O9" i="59"/>
  <c r="O4" i="58" s="1"/>
  <c r="O11" i="23"/>
  <c r="O7" i="22" s="1"/>
  <c r="O12" i="25"/>
  <c r="O8" i="25"/>
  <c r="O7" i="24" s="1"/>
  <c r="O14" i="23"/>
  <c r="O11" i="22" s="1"/>
  <c r="O16" i="23"/>
  <c r="O9" i="25"/>
  <c r="O8" i="24" s="1"/>
  <c r="S89" i="46"/>
  <c r="S146" i="45"/>
  <c r="S114" i="49"/>
  <c r="S75" i="47"/>
  <c r="I20" i="41"/>
  <c r="S82" i="46"/>
  <c r="S80" i="47"/>
  <c r="B74" i="43"/>
  <c r="S153" i="45"/>
  <c r="H7" i="56"/>
  <c r="H9" i="56" s="1"/>
  <c r="H8" i="56"/>
  <c r="O16" i="25"/>
  <c r="O19" i="24" s="1"/>
  <c r="O15" i="25"/>
  <c r="O18" i="25"/>
  <c r="O17" i="25"/>
  <c r="O18" i="23"/>
  <c r="O17" i="22" s="1"/>
  <c r="O17" i="23"/>
  <c r="O16" i="22" s="1"/>
  <c r="O20" i="23"/>
  <c r="O20" i="22" s="1"/>
  <c r="O19" i="23"/>
  <c r="O19" i="22" s="1"/>
  <c r="O21" i="22" s="1"/>
  <c r="P30" i="18" s="1"/>
  <c r="O13" i="57"/>
  <c r="O10" i="56" s="1"/>
  <c r="O12" i="57"/>
  <c r="O8" i="56" s="1"/>
  <c r="O9" i="56" s="1"/>
  <c r="P5" i="54" s="1"/>
  <c r="O11" i="57"/>
  <c r="O7" i="56" s="1"/>
  <c r="O10" i="57"/>
  <c r="O5" i="56" s="1"/>
  <c r="S141" i="47"/>
  <c r="B58" i="43"/>
  <c r="S131" i="46"/>
  <c r="S153" i="49"/>
  <c r="S65" i="49"/>
  <c r="S112" i="47"/>
  <c r="S21" i="47"/>
  <c r="S145" i="49"/>
  <c r="S102" i="45"/>
  <c r="S22" i="47"/>
  <c r="S16" i="47"/>
  <c r="S152" i="49"/>
  <c r="S151" i="49"/>
  <c r="S147" i="49"/>
  <c r="S149" i="49"/>
  <c r="S44" i="49"/>
  <c r="S62" i="49"/>
  <c r="S61" i="49"/>
  <c r="S60" i="49"/>
  <c r="S145" i="46"/>
  <c r="S142" i="45"/>
  <c r="S138" i="45"/>
  <c r="B26" i="43"/>
  <c r="S67" i="45"/>
  <c r="S54" i="46"/>
  <c r="B45" i="43"/>
  <c r="S147" i="45"/>
  <c r="S131" i="45"/>
  <c r="S129" i="45"/>
  <c r="S118" i="47"/>
  <c r="B79" i="43"/>
  <c r="S110" i="45"/>
  <c r="S12" i="46"/>
  <c r="B70" i="43"/>
  <c r="S150" i="45"/>
  <c r="S149" i="47"/>
  <c r="B66" i="43"/>
  <c r="S132" i="45"/>
  <c r="S133" i="47"/>
  <c r="S48" i="45"/>
  <c r="S71" i="46"/>
  <c r="B23" i="43"/>
  <c r="E13" i="44" s="1"/>
  <c r="P55" i="17"/>
  <c r="S68" i="47"/>
  <c r="S198" i="45"/>
  <c r="S123" i="47"/>
  <c r="S151" i="46"/>
  <c r="B28" i="43"/>
  <c r="B76" i="43"/>
  <c r="S108" i="47"/>
  <c r="S105" i="45"/>
  <c r="B68" i="43"/>
  <c r="B63" i="43"/>
  <c r="S140" i="47"/>
  <c r="S204" i="45"/>
  <c r="S146" i="46"/>
  <c r="S20" i="46"/>
  <c r="B77" i="43"/>
  <c r="S102" i="47"/>
  <c r="S22" i="46"/>
  <c r="S103" i="45"/>
  <c r="B13" i="43"/>
  <c r="P76" i="17"/>
  <c r="B160" i="43"/>
  <c r="S105" i="47"/>
  <c r="S104" i="45"/>
  <c r="S106" i="45"/>
  <c r="S107" i="47"/>
  <c r="P93" i="17"/>
  <c r="S145" i="45"/>
  <c r="B67" i="43"/>
  <c r="S52" i="49"/>
  <c r="P60" i="17"/>
  <c r="S139" i="47"/>
  <c r="B37" i="43"/>
  <c r="B25" i="43"/>
  <c r="E4" i="44"/>
  <c r="I4" i="44" s="1"/>
  <c r="S122" i="46"/>
  <c r="S151" i="45"/>
  <c r="S152" i="47"/>
  <c r="S107" i="45"/>
  <c r="S104" i="46"/>
  <c r="S148" i="46"/>
  <c r="S23" i="46"/>
  <c r="B15" i="43"/>
  <c r="S146" i="47"/>
  <c r="S122" i="49"/>
  <c r="S71" i="45"/>
  <c r="S115" i="49"/>
  <c r="S64" i="45"/>
  <c r="S107" i="49"/>
  <c r="S58" i="46"/>
  <c r="S56" i="49"/>
  <c r="P56" i="17"/>
  <c r="S120" i="49"/>
  <c r="S69" i="45"/>
  <c r="S105" i="49"/>
  <c r="S54" i="45"/>
  <c r="S99" i="47"/>
  <c r="S98" i="45"/>
  <c r="S144" i="47"/>
  <c r="S143" i="46"/>
  <c r="S108" i="45"/>
  <c r="B9" i="43"/>
  <c r="B10" i="44" s="1"/>
  <c r="S89" i="47"/>
  <c r="S157" i="45"/>
  <c r="S127" i="49"/>
  <c r="P159" i="17"/>
  <c r="S74" i="45"/>
  <c r="S76" i="46"/>
  <c r="B156" i="43"/>
  <c r="P157" i="17"/>
  <c r="S66" i="45"/>
  <c r="S68" i="46"/>
  <c r="B148" i="43"/>
  <c r="P149" i="17"/>
  <c r="S59" i="45"/>
  <c r="B140" i="43"/>
  <c r="P142" i="17"/>
  <c r="S51" i="45"/>
  <c r="S53" i="46"/>
  <c r="B132" i="43"/>
  <c r="P134" i="17"/>
  <c r="B41" i="43"/>
  <c r="S201" i="45"/>
  <c r="S201" i="47"/>
  <c r="S10" i="47"/>
  <c r="S18" i="45"/>
  <c r="S18" i="47"/>
  <c r="S200" i="45"/>
  <c r="S200" i="47"/>
  <c r="S204" i="46"/>
  <c r="B39" i="43"/>
  <c r="S72" i="45"/>
  <c r="S74" i="46"/>
  <c r="B154" i="43"/>
  <c r="P155" i="17"/>
  <c r="S65" i="45"/>
  <c r="S67" i="46"/>
  <c r="B146" i="43"/>
  <c r="P148" i="17"/>
  <c r="S57" i="45"/>
  <c r="S59" i="46"/>
  <c r="B138" i="43"/>
  <c r="P140" i="17"/>
  <c r="S49" i="45"/>
  <c r="S51" i="46"/>
  <c r="B130" i="43"/>
  <c r="P35" i="17"/>
  <c r="S202" i="46"/>
  <c r="S202" i="45"/>
  <c r="S6" i="46"/>
  <c r="P95" i="17"/>
  <c r="B75" i="43"/>
  <c r="S25" i="46"/>
  <c r="P53" i="17"/>
  <c r="S138" i="46"/>
  <c r="B62" i="43"/>
  <c r="B50" i="43"/>
  <c r="S78" i="45"/>
  <c r="S87" i="47"/>
  <c r="S69" i="46"/>
  <c r="S76" i="47"/>
  <c r="S69" i="47"/>
  <c r="S61" i="47"/>
  <c r="S156" i="46"/>
  <c r="S80" i="45"/>
  <c r="S73" i="45"/>
  <c r="S157" i="46"/>
  <c r="S158" i="47"/>
  <c r="S50" i="45"/>
  <c r="S43" i="45"/>
  <c r="S70" i="45"/>
  <c r="S72" i="46"/>
  <c r="B152" i="43"/>
  <c r="P153" i="17"/>
  <c r="S63" i="45"/>
  <c r="S65" i="46"/>
  <c r="B144" i="43"/>
  <c r="P146" i="17"/>
  <c r="S55" i="45"/>
  <c r="S57" i="46"/>
  <c r="B136" i="43"/>
  <c r="P138" i="17"/>
  <c r="S47" i="45"/>
  <c r="S49" i="46"/>
  <c r="B128" i="43"/>
  <c r="P37" i="17"/>
  <c r="I18" i="41"/>
  <c r="P22" i="17"/>
  <c r="S34" i="49"/>
  <c r="S140" i="46"/>
  <c r="B47" i="43"/>
  <c r="S53" i="49"/>
  <c r="S47" i="49"/>
  <c r="P49" i="17"/>
  <c r="B65" i="43"/>
  <c r="B56" i="43"/>
  <c r="S117" i="46"/>
  <c r="S57" i="49"/>
  <c r="S9" i="45"/>
  <c r="S62" i="46"/>
  <c r="S58" i="45"/>
  <c r="S62" i="45"/>
  <c r="S107" i="46"/>
  <c r="B73" i="43"/>
  <c r="S20" i="45"/>
  <c r="B24" i="43"/>
  <c r="E14" i="44"/>
  <c r="S148" i="45"/>
  <c r="S129" i="46"/>
  <c r="S101" i="46"/>
  <c r="P101" i="17"/>
  <c r="B71" i="43"/>
  <c r="B21" i="43"/>
  <c r="E11" i="44" s="1"/>
  <c r="S143" i="45"/>
  <c r="B78" i="43"/>
  <c r="B6" i="43"/>
  <c r="B7" i="44" s="1"/>
  <c r="S105" i="46"/>
  <c r="S130" i="46"/>
  <c r="S56" i="45"/>
  <c r="S50" i="46"/>
  <c r="S57" i="47"/>
  <c r="S64" i="46"/>
  <c r="S71" i="47"/>
  <c r="S56" i="46"/>
  <c r="S63" i="47"/>
  <c r="S48" i="46"/>
  <c r="S55" i="47"/>
  <c r="S60" i="45"/>
  <c r="S52" i="45"/>
  <c r="S156" i="45"/>
  <c r="S60" i="46"/>
  <c r="S67" i="47"/>
  <c r="S52" i="46"/>
  <c r="S59" i="47"/>
  <c r="S45" i="46"/>
  <c r="S52" i="47"/>
  <c r="S122" i="45"/>
  <c r="S75" i="46"/>
  <c r="S82" i="47"/>
  <c r="S119" i="46"/>
  <c r="I23" i="41"/>
  <c r="S33" i="49"/>
  <c r="S12" i="49"/>
  <c r="S40" i="49"/>
  <c r="S130" i="47"/>
  <c r="S130" i="45"/>
  <c r="S119" i="45"/>
  <c r="S120" i="47"/>
  <c r="B54" i="43"/>
  <c r="S37" i="49"/>
  <c r="S13" i="47"/>
  <c r="B7" i="43"/>
  <c r="B8" i="44" s="1"/>
  <c r="S12" i="45"/>
  <c r="S45" i="49"/>
  <c r="S31" i="49"/>
  <c r="S46" i="49"/>
  <c r="S42" i="49"/>
  <c r="S23" i="49"/>
  <c r="S20" i="49"/>
  <c r="S25" i="49"/>
  <c r="S28" i="49"/>
  <c r="S198" i="46"/>
  <c r="S21" i="49"/>
  <c r="S204" i="49"/>
  <c r="S9" i="49"/>
  <c r="S53" i="47"/>
  <c r="S95" i="49"/>
  <c r="B124" i="43"/>
  <c r="S44" i="45"/>
  <c r="S46" i="46"/>
  <c r="P40" i="17"/>
  <c r="S51" i="47"/>
  <c r="S93" i="49"/>
  <c r="S42" i="45"/>
  <c r="S44" i="46"/>
  <c r="P132" i="17"/>
  <c r="B122" i="43"/>
  <c r="S155" i="49"/>
  <c r="S108" i="46"/>
  <c r="P92" i="17"/>
  <c r="S139" i="49"/>
  <c r="S67" i="49"/>
  <c r="S141" i="49"/>
  <c r="S71" i="49"/>
  <c r="S74" i="49"/>
  <c r="S49" i="49"/>
  <c r="S35" i="49"/>
  <c r="S32" i="49"/>
  <c r="S154" i="49"/>
  <c r="S54" i="49"/>
  <c r="S43" i="49"/>
  <c r="S22" i="49"/>
  <c r="S148" i="49"/>
  <c r="S150" i="49"/>
  <c r="S59" i="49"/>
  <c r="S36" i="49"/>
  <c r="S157" i="49"/>
  <c r="S15" i="49"/>
  <c r="P48" i="17"/>
  <c r="S64" i="49"/>
  <c r="S72" i="49"/>
  <c r="S7" i="49"/>
  <c r="P13" i="17"/>
  <c r="S133" i="49"/>
  <c r="S143" i="49"/>
  <c r="S140" i="49"/>
  <c r="S142" i="49"/>
  <c r="S69" i="49"/>
  <c r="S156" i="49"/>
  <c r="S38" i="49"/>
  <c r="S27" i="49"/>
  <c r="S39" i="49"/>
  <c r="S41" i="49"/>
  <c r="S51" i="49"/>
  <c r="S50" i="49"/>
  <c r="S48" i="49"/>
  <c r="S30" i="49"/>
  <c r="S29" i="49"/>
  <c r="S24" i="49"/>
  <c r="S10" i="49"/>
  <c r="S159" i="49"/>
  <c r="S58" i="49"/>
  <c r="S158" i="49"/>
  <c r="S111" i="45"/>
  <c r="S66" i="49"/>
  <c r="S63" i="49"/>
  <c r="S55" i="49"/>
  <c r="S6" i="49"/>
  <c r="S146" i="49"/>
  <c r="S14" i="49"/>
  <c r="S11" i="46"/>
  <c r="P7" i="17"/>
  <c r="P67" i="17"/>
  <c r="P66" i="17"/>
  <c r="P65" i="17"/>
  <c r="P94" i="17"/>
  <c r="P50" i="17"/>
  <c r="P86" i="17"/>
  <c r="P81" i="17"/>
  <c r="P51" i="17"/>
  <c r="P70" i="17"/>
  <c r="P100" i="17"/>
  <c r="P23" i="17"/>
  <c r="S24" i="46"/>
  <c r="P52" i="17"/>
  <c r="P59" i="17"/>
  <c r="P4" i="17"/>
  <c r="P25" i="17"/>
  <c r="P90" i="17"/>
  <c r="S70" i="47"/>
  <c r="S61" i="45"/>
  <c r="S63" i="46"/>
  <c r="B142" i="43"/>
  <c r="P144" i="17"/>
  <c r="S54" i="47"/>
  <c r="S45" i="45"/>
  <c r="S47" i="46"/>
  <c r="B126" i="43"/>
  <c r="P39" i="17"/>
  <c r="S62" i="47"/>
  <c r="S53" i="45"/>
  <c r="S55" i="46"/>
  <c r="B134" i="43"/>
  <c r="P136" i="17"/>
  <c r="S77" i="47"/>
  <c r="S68" i="45"/>
  <c r="S70" i="46"/>
  <c r="B150" i="43"/>
  <c r="P151" i="17"/>
  <c r="S80" i="46"/>
  <c r="P161" i="17"/>
  <c r="B149" i="43"/>
  <c r="P150" i="17"/>
  <c r="B141" i="43"/>
  <c r="P143" i="17"/>
  <c r="B133" i="43"/>
  <c r="P135" i="17"/>
  <c r="B125" i="43"/>
  <c r="P28" i="17"/>
  <c r="P88" i="17"/>
  <c r="B155" i="43"/>
  <c r="P156" i="17"/>
  <c r="B147" i="43"/>
  <c r="P27" i="17"/>
  <c r="B139" i="43"/>
  <c r="P141" i="17"/>
  <c r="B131" i="43"/>
  <c r="P34" i="17"/>
  <c r="B123" i="43"/>
  <c r="P133" i="17"/>
  <c r="B162" i="43"/>
  <c r="P163" i="17"/>
  <c r="S114" i="46"/>
  <c r="P84" i="17"/>
  <c r="B153" i="43"/>
  <c r="P154" i="17"/>
  <c r="B145" i="43"/>
  <c r="P147" i="17"/>
  <c r="B137" i="43"/>
  <c r="P139" i="17"/>
  <c r="B129" i="43"/>
  <c r="P36" i="17"/>
  <c r="P5" i="17"/>
  <c r="B151" i="43"/>
  <c r="P152" i="17"/>
  <c r="B143" i="43"/>
  <c r="P145" i="17"/>
  <c r="B135" i="43"/>
  <c r="P137" i="17"/>
  <c r="B127" i="43"/>
  <c r="P38" i="17"/>
  <c r="S111" i="46"/>
  <c r="S21" i="45"/>
  <c r="S109" i="47"/>
  <c r="S149" i="45"/>
  <c r="S149" i="46"/>
  <c r="S141" i="46"/>
  <c r="P68" i="17"/>
  <c r="P20" i="17"/>
  <c r="S86" i="47"/>
  <c r="S77" i="45"/>
  <c r="S79" i="46"/>
  <c r="B159" i="43"/>
  <c r="P160" i="17"/>
  <c r="P33" i="17"/>
  <c r="P96" i="17"/>
  <c r="S18" i="46"/>
  <c r="P16" i="17"/>
  <c r="P89" i="17"/>
  <c r="P31" i="17"/>
  <c r="P54" i="17"/>
  <c r="S123" i="46"/>
  <c r="B51" i="43"/>
  <c r="P75" i="17"/>
  <c r="S152" i="45"/>
  <c r="S153" i="47"/>
  <c r="S152" i="46"/>
  <c r="B5" i="43"/>
  <c r="P32" i="17"/>
  <c r="P87" i="17"/>
  <c r="P98" i="17"/>
  <c r="S140" i="45"/>
  <c r="P58" i="17"/>
  <c r="P69" i="17"/>
  <c r="P79" i="17"/>
  <c r="S201" i="46"/>
  <c r="P21" i="17"/>
  <c r="S47" i="47"/>
  <c r="S40" i="46"/>
  <c r="S38" i="45"/>
  <c r="B118" i="43"/>
  <c r="P128" i="17"/>
  <c r="S44" i="47"/>
  <c r="S37" i="46"/>
  <c r="S35" i="45"/>
  <c r="B114" i="43"/>
  <c r="P125" i="17"/>
  <c r="S40" i="47"/>
  <c r="S33" i="46"/>
  <c r="S31" i="45"/>
  <c r="B110" i="43"/>
  <c r="P42" i="17"/>
  <c r="S120" i="46"/>
  <c r="B48" i="43"/>
  <c r="P78" i="17"/>
  <c r="S49" i="47"/>
  <c r="S40" i="45"/>
  <c r="S42" i="46"/>
  <c r="B120" i="43"/>
  <c r="P130" i="17"/>
  <c r="S45" i="47"/>
  <c r="S36" i="45"/>
  <c r="S38" i="46"/>
  <c r="B116" i="43"/>
  <c r="P126" i="17"/>
  <c r="S42" i="47"/>
  <c r="S33" i="45"/>
  <c r="S35" i="46"/>
  <c r="B112" i="43"/>
  <c r="P123" i="17"/>
  <c r="S8" i="46"/>
  <c r="P14" i="17"/>
  <c r="S127" i="45"/>
  <c r="S128" i="47"/>
  <c r="S127" i="46"/>
  <c r="B53" i="43"/>
  <c r="P71" i="17"/>
  <c r="S48" i="47"/>
  <c r="S39" i="45"/>
  <c r="S41" i="46"/>
  <c r="B119" i="43"/>
  <c r="P129" i="17"/>
  <c r="S8" i="47"/>
  <c r="S16" i="45"/>
  <c r="S16" i="46"/>
  <c r="B115" i="43"/>
  <c r="P6" i="17"/>
  <c r="S41" i="47"/>
  <c r="S32" i="45"/>
  <c r="S34" i="46"/>
  <c r="B111" i="43"/>
  <c r="P41" i="17"/>
  <c r="S137" i="46"/>
  <c r="S137" i="45"/>
  <c r="B61" i="43"/>
  <c r="S138" i="47"/>
  <c r="P61" i="17"/>
  <c r="S88" i="47"/>
  <c r="S79" i="45"/>
  <c r="B161" i="43"/>
  <c r="S81" i="46"/>
  <c r="P162" i="17"/>
  <c r="S110" i="47"/>
  <c r="S22" i="45"/>
  <c r="S106" i="46"/>
  <c r="B17" i="43"/>
  <c r="E7" i="44" s="1"/>
  <c r="P99" i="17"/>
  <c r="S137" i="47"/>
  <c r="S136" i="45"/>
  <c r="S136" i="46"/>
  <c r="B4" i="43"/>
  <c r="B5" i="44" s="1"/>
  <c r="P62" i="17"/>
  <c r="S135" i="47"/>
  <c r="S134" i="45"/>
  <c r="S134" i="46"/>
  <c r="B59" i="43"/>
  <c r="P64" i="17"/>
  <c r="S117" i="47"/>
  <c r="S116" i="45"/>
  <c r="S116" i="46"/>
  <c r="B44" i="43"/>
  <c r="P82" i="17"/>
  <c r="S116" i="47"/>
  <c r="B42" i="43"/>
  <c r="S115" i="45"/>
  <c r="S115" i="46"/>
  <c r="P83" i="17"/>
  <c r="S119" i="47"/>
  <c r="S118" i="45"/>
  <c r="B46" i="43"/>
  <c r="S118" i="46"/>
  <c r="P80" i="17"/>
  <c r="S125" i="47"/>
  <c r="S124" i="45"/>
  <c r="S124" i="46"/>
  <c r="B8" i="43"/>
  <c r="P74" i="17"/>
  <c r="S50" i="47"/>
  <c r="S41" i="45"/>
  <c r="S43" i="46"/>
  <c r="B121" i="43"/>
  <c r="P131" i="17"/>
  <c r="S46" i="47"/>
  <c r="S37" i="45"/>
  <c r="S39" i="46"/>
  <c r="B117" i="43"/>
  <c r="P127" i="17"/>
  <c r="S43" i="47"/>
  <c r="S34" i="45"/>
  <c r="S36" i="46"/>
  <c r="B113" i="43"/>
  <c r="P124" i="17"/>
  <c r="S136" i="47"/>
  <c r="S135" i="45"/>
  <c r="S135" i="46"/>
  <c r="B60" i="43"/>
  <c r="P63" i="17"/>
  <c r="S114" i="47"/>
  <c r="B40" i="43"/>
  <c r="S113" i="45"/>
  <c r="S113" i="46"/>
  <c r="P85" i="17"/>
  <c r="S122" i="47"/>
  <c r="S121" i="45"/>
  <c r="B49" i="43"/>
  <c r="S121" i="46"/>
  <c r="P77" i="17"/>
  <c r="S199" i="47"/>
  <c r="B35" i="43"/>
  <c r="E5" i="44"/>
  <c r="S199" i="45"/>
  <c r="S199" i="46"/>
  <c r="P24" i="17"/>
  <c r="S84" i="47"/>
  <c r="S75" i="45"/>
  <c r="S77" i="46"/>
  <c r="B157" i="43"/>
  <c r="P158" i="17"/>
  <c r="I27" i="41"/>
  <c r="S203" i="47"/>
  <c r="B38" i="43"/>
  <c r="S203" i="45"/>
  <c r="S203" i="46"/>
  <c r="P26" i="17"/>
  <c r="S11" i="47"/>
  <c r="B12" i="43"/>
  <c r="B13" i="44" s="1"/>
  <c r="G13" i="44" s="1"/>
  <c r="S10" i="45"/>
  <c r="S9" i="46"/>
  <c r="P8" i="17"/>
  <c r="S38" i="47"/>
  <c r="S29" i="45"/>
  <c r="S31" i="46"/>
  <c r="B108" i="43"/>
  <c r="P44" i="17"/>
  <c r="S156" i="47"/>
  <c r="B107" i="43"/>
  <c r="S155" i="45"/>
  <c r="S155" i="46"/>
  <c r="P29" i="17"/>
  <c r="S36" i="47"/>
  <c r="B105" i="43"/>
  <c r="S27" i="45"/>
  <c r="S29" i="46"/>
  <c r="P46" i="17"/>
  <c r="S35" i="47"/>
  <c r="S26" i="45"/>
  <c r="S28" i="46"/>
  <c r="B104" i="43"/>
  <c r="P47" i="17"/>
  <c r="S34" i="47"/>
  <c r="B103" i="43"/>
  <c r="S25" i="45"/>
  <c r="S27" i="46"/>
  <c r="P122" i="17"/>
  <c r="S90" i="47"/>
  <c r="S81" i="45"/>
  <c r="S83" i="46"/>
  <c r="B102" i="43"/>
  <c r="P120" i="17"/>
  <c r="S91" i="47"/>
  <c r="B101" i="43"/>
  <c r="S82" i="45"/>
  <c r="S84" i="46"/>
  <c r="P117" i="17"/>
  <c r="S27" i="47"/>
  <c r="S87" i="45"/>
  <c r="S90" i="46"/>
  <c r="B100" i="43"/>
  <c r="P110" i="17"/>
  <c r="S31" i="47"/>
  <c r="B99" i="43"/>
  <c r="S91" i="45"/>
  <c r="S94" i="46"/>
  <c r="P104" i="17"/>
  <c r="S94" i="47"/>
  <c r="S93" i="45"/>
  <c r="S96" i="46"/>
  <c r="B98" i="43"/>
  <c r="P119" i="17"/>
  <c r="S32" i="47"/>
  <c r="B97" i="43"/>
  <c r="S92" i="45"/>
  <c r="S95" i="46"/>
  <c r="P102" i="17"/>
  <c r="S29" i="47"/>
  <c r="S89" i="45"/>
  <c r="S92" i="46"/>
  <c r="B96" i="43"/>
  <c r="P106" i="17"/>
  <c r="S28" i="47"/>
  <c r="B95" i="43"/>
  <c r="S88" i="45"/>
  <c r="S91" i="46"/>
  <c r="P109" i="17"/>
  <c r="S25" i="47"/>
  <c r="S85" i="45"/>
  <c r="S88" i="46"/>
  <c r="B94" i="43"/>
  <c r="P112" i="17"/>
  <c r="S93" i="47"/>
  <c r="B93" i="43"/>
  <c r="S23" i="45"/>
  <c r="S86" i="46"/>
  <c r="P108" i="17"/>
  <c r="S30" i="47"/>
  <c r="S90" i="45"/>
  <c r="S93" i="46"/>
  <c r="B92" i="43"/>
  <c r="P105" i="17"/>
  <c r="S95" i="47"/>
  <c r="B91" i="43"/>
  <c r="S94" i="45"/>
  <c r="S97" i="46"/>
  <c r="P118" i="17"/>
  <c r="S100" i="47"/>
  <c r="S99" i="45"/>
  <c r="S102" i="46"/>
  <c r="B90" i="43"/>
  <c r="P111" i="17"/>
  <c r="S98" i="47"/>
  <c r="B89" i="43"/>
  <c r="S97" i="45"/>
  <c r="S100" i="46"/>
  <c r="P113" i="17"/>
  <c r="S97" i="47"/>
  <c r="S96" i="45"/>
  <c r="S99" i="46"/>
  <c r="B88" i="43"/>
  <c r="P115" i="17"/>
  <c r="S101" i="47"/>
  <c r="B87" i="43"/>
  <c r="S100" i="45"/>
  <c r="S103" i="46"/>
  <c r="P107" i="17"/>
  <c r="S7" i="47"/>
  <c r="S15" i="45"/>
  <c r="S15" i="46"/>
  <c r="B86" i="43"/>
  <c r="P9" i="17"/>
  <c r="S24" i="47"/>
  <c r="B85" i="43"/>
  <c r="S84" i="45"/>
  <c r="S87" i="46"/>
  <c r="P114" i="17"/>
  <c r="S155" i="47"/>
  <c r="S154" i="45"/>
  <c r="S154" i="46"/>
  <c r="B84" i="43"/>
  <c r="P30" i="17"/>
  <c r="S96" i="47"/>
  <c r="B83" i="43"/>
  <c r="S95" i="45"/>
  <c r="S98" i="46"/>
  <c r="P116" i="17"/>
  <c r="S33" i="47"/>
  <c r="S24" i="45"/>
  <c r="S26" i="46"/>
  <c r="B82" i="43"/>
  <c r="P121" i="17"/>
  <c r="S92" i="47"/>
  <c r="B81" i="43"/>
  <c r="S83" i="45"/>
  <c r="S85" i="46"/>
  <c r="P103" i="17"/>
  <c r="S23" i="47"/>
  <c r="S109" i="45"/>
  <c r="S109" i="46"/>
  <c r="B80" i="43"/>
  <c r="P97" i="17"/>
  <c r="S39" i="47"/>
  <c r="B109" i="43"/>
  <c r="S30" i="45"/>
  <c r="S32" i="46"/>
  <c r="P43" i="17"/>
  <c r="S37" i="47"/>
  <c r="S28" i="45"/>
  <c r="S30" i="46"/>
  <c r="B106" i="43"/>
  <c r="P45" i="17"/>
  <c r="S126" i="45"/>
  <c r="S127" i="47"/>
  <c r="S126" i="46"/>
  <c r="B3" i="43"/>
  <c r="P72" i="17"/>
  <c r="S125" i="46"/>
  <c r="B52" i="43"/>
  <c r="S126" i="47"/>
  <c r="S125" i="45"/>
  <c r="P73" i="17"/>
  <c r="P133" i="5"/>
  <c r="P34" i="41" s="1"/>
  <c r="P35" i="41"/>
  <c r="P16" i="41"/>
  <c r="P193" i="5"/>
  <c r="P43" i="41" s="1"/>
  <c r="P188" i="5"/>
  <c r="P15" i="41" s="1"/>
  <c r="P73" i="5"/>
  <c r="P25" i="41" s="1"/>
  <c r="P118" i="5"/>
  <c r="P32" i="41" s="1"/>
  <c r="P68" i="5"/>
  <c r="P11" i="41" s="1"/>
  <c r="O17" i="24"/>
  <c r="P143" i="5"/>
  <c r="O20" i="24"/>
  <c r="O22" i="24"/>
  <c r="N21" i="24"/>
  <c r="O19" i="19" s="1"/>
  <c r="O14" i="22"/>
  <c r="O10" i="22"/>
  <c r="O13" i="22"/>
  <c r="O13" i="24"/>
  <c r="I5" i="54"/>
  <c r="O8" i="22"/>
  <c r="O4" i="22"/>
  <c r="O6" i="22" s="1"/>
  <c r="P4" i="18" s="1"/>
  <c r="O4" i="24"/>
  <c r="O5" i="24"/>
  <c r="B6" i="44"/>
  <c r="E6" i="44"/>
  <c r="B14" i="44"/>
  <c r="I14" i="44" s="1"/>
  <c r="B12" i="44"/>
  <c r="G12" i="44" s="1"/>
  <c r="B9" i="44"/>
  <c r="G9" i="44" s="1"/>
  <c r="I9" i="44"/>
  <c r="B4" i="44"/>
  <c r="P23" i="41"/>
  <c r="E55" i="43"/>
  <c r="P26" i="41"/>
  <c r="P36" i="41"/>
  <c r="P17" i="41"/>
  <c r="A34" i="41"/>
  <c r="A35" i="41"/>
  <c r="P27" i="41"/>
  <c r="A33" i="41"/>
  <c r="A37" i="41"/>
  <c r="A41" i="41"/>
  <c r="A36" i="41"/>
  <c r="G6" i="44"/>
  <c r="A6" i="41"/>
  <c r="A7" i="41"/>
  <c r="A8" i="41"/>
  <c r="A11" i="41"/>
  <c r="A9" i="41"/>
  <c r="A12" i="41"/>
  <c r="A10" i="41"/>
  <c r="A14" i="41"/>
  <c r="A13" i="41"/>
  <c r="A17" i="41"/>
  <c r="A21" i="41"/>
  <c r="A25" i="41"/>
  <c r="A29" i="41"/>
  <c r="A15" i="41"/>
  <c r="A16" i="41"/>
  <c r="A20" i="41"/>
  <c r="A24" i="41"/>
  <c r="A28" i="41"/>
  <c r="A32" i="41"/>
  <c r="A18" i="41"/>
  <c r="A19" i="41"/>
  <c r="A23" i="41"/>
  <c r="A27" i="41"/>
  <c r="A31" i="41"/>
  <c r="A22" i="41"/>
  <c r="A26" i="41"/>
  <c r="A30" i="41"/>
  <c r="L174" i="24" l="1"/>
  <c r="M60" i="19" s="1"/>
  <c r="L108" i="5"/>
  <c r="L12" i="41" s="1"/>
  <c r="N88" i="5"/>
  <c r="N8" i="41" s="1"/>
  <c r="L88" i="5"/>
  <c r="L8" i="41" s="1"/>
  <c r="M68" i="5"/>
  <c r="M11" i="41" s="1"/>
  <c r="J78" i="56"/>
  <c r="K28" i="54" s="1"/>
  <c r="M38" i="5"/>
  <c r="M7" i="41" s="1"/>
  <c r="Y1013" i="5"/>
  <c r="I156" i="41" s="1"/>
  <c r="O15" i="24"/>
  <c r="P7" i="19" s="1"/>
  <c r="O6" i="24"/>
  <c r="P4" i="19" s="1"/>
  <c r="L6" i="22"/>
  <c r="M4" i="18" s="1"/>
  <c r="O12" i="58"/>
  <c r="P9" i="55" s="1"/>
  <c r="C13" i="40"/>
  <c r="I75" i="24"/>
  <c r="J27" i="19" s="1"/>
  <c r="P15" i="5"/>
  <c r="P18" i="5" s="1"/>
  <c r="P9" i="41" s="1"/>
  <c r="AB6" i="5"/>
  <c r="S8" i="49"/>
  <c r="B34" i="43"/>
  <c r="N13" i="5"/>
  <c r="N6" i="41" s="1"/>
  <c r="S7" i="46"/>
  <c r="O18" i="5"/>
  <c r="O9" i="41" s="1"/>
  <c r="AC6" i="5"/>
  <c r="AE22" i="5"/>
  <c r="S8" i="45"/>
  <c r="P17" i="17"/>
  <c r="M18" i="5"/>
  <c r="M9" i="41" s="1"/>
  <c r="J18" i="5"/>
  <c r="J9" i="41" s="1"/>
  <c r="U1013" i="5"/>
  <c r="E156" i="41" s="1"/>
  <c r="N1098" i="5"/>
  <c r="N112" i="41" s="1"/>
  <c r="W1013" i="5"/>
  <c r="G156" i="41" s="1"/>
  <c r="I7" i="44"/>
  <c r="G7" i="44"/>
  <c r="G14" i="44"/>
  <c r="G4" i="44"/>
  <c r="I13" i="44"/>
  <c r="O9" i="22"/>
  <c r="P5" i="18" s="1"/>
  <c r="P38" i="5"/>
  <c r="P7" i="41" s="1"/>
  <c r="C45" i="40"/>
  <c r="P178" i="5"/>
  <c r="P41" i="41" s="1"/>
  <c r="O18" i="22"/>
  <c r="P11" i="18" s="1"/>
  <c r="P33" i="5"/>
  <c r="P24" i="41" s="1"/>
  <c r="C160" i="40"/>
  <c r="C26" i="40"/>
  <c r="C126" i="40"/>
  <c r="C119" i="40"/>
  <c r="C115" i="40"/>
  <c r="C109" i="40"/>
  <c r="C88" i="40"/>
  <c r="C86" i="40"/>
  <c r="C17" i="40"/>
  <c r="C31" i="40"/>
  <c r="C59" i="40"/>
  <c r="C62" i="40"/>
  <c r="C66" i="40"/>
  <c r="C25" i="40"/>
  <c r="C142" i="40"/>
  <c r="C130" i="40"/>
  <c r="C14" i="40"/>
  <c r="C156" i="40"/>
  <c r="C147" i="40"/>
  <c r="C140" i="40"/>
  <c r="C135" i="40"/>
  <c r="C133" i="40"/>
  <c r="C128" i="40"/>
  <c r="C118" i="40"/>
  <c r="C28" i="40"/>
  <c r="C106" i="40"/>
  <c r="C105" i="40"/>
  <c r="C100" i="40"/>
  <c r="C102" i="40"/>
  <c r="C72" i="40"/>
  <c r="C84" i="40"/>
  <c r="C43" i="40"/>
  <c r="C48" i="40"/>
  <c r="C61" i="40"/>
  <c r="C10" i="40"/>
  <c r="C11" i="40"/>
  <c r="C145" i="40"/>
  <c r="C7" i="40"/>
  <c r="C30" i="40"/>
  <c r="C44" i="40"/>
  <c r="C50" i="40"/>
  <c r="C36" i="40"/>
  <c r="C58" i="40"/>
  <c r="C63" i="40"/>
  <c r="C65" i="40"/>
  <c r="C70" i="40"/>
  <c r="C22" i="40"/>
  <c r="C19" i="40"/>
  <c r="C9" i="40"/>
  <c r="C4" i="40"/>
  <c r="C149" i="40"/>
  <c r="C101" i="40"/>
  <c r="C96" i="40"/>
  <c r="I6" i="44"/>
  <c r="P53" i="5"/>
  <c r="P22" i="41" s="1"/>
  <c r="C148" i="40"/>
  <c r="C146" i="40"/>
  <c r="C129" i="40"/>
  <c r="C125" i="40"/>
  <c r="C120" i="40"/>
  <c r="C8" i="40"/>
  <c r="C114" i="40"/>
  <c r="C108" i="40"/>
  <c r="C93" i="40"/>
  <c r="C78" i="40"/>
  <c r="C74" i="40"/>
  <c r="C82" i="40"/>
  <c r="C94" i="40"/>
  <c r="C75" i="40"/>
  <c r="C73" i="40"/>
  <c r="C42" i="40"/>
  <c r="C46" i="40"/>
  <c r="C47" i="40"/>
  <c r="C49" i="40"/>
  <c r="C54" i="40"/>
  <c r="C55" i="40"/>
  <c r="C37" i="40"/>
  <c r="C39" i="40"/>
  <c r="C64" i="40"/>
  <c r="C67" i="40"/>
  <c r="C32" i="40"/>
  <c r="C41" i="40"/>
  <c r="C20" i="40"/>
  <c r="C15" i="40"/>
  <c r="P23" i="5"/>
  <c r="P14" i="41" s="1"/>
  <c r="P173" i="5"/>
  <c r="P40" i="41" s="1"/>
  <c r="O12" i="22"/>
  <c r="P6" i="18" s="1"/>
  <c r="N21" i="22"/>
  <c r="O30" i="18" s="1"/>
  <c r="I12" i="44"/>
  <c r="C157" i="40"/>
  <c r="I113" i="5"/>
  <c r="I31" i="41" s="1"/>
  <c r="P88" i="5"/>
  <c r="P8" i="41" s="1"/>
  <c r="P93" i="5"/>
  <c r="P30" i="41" s="1"/>
  <c r="C155" i="40"/>
  <c r="C150" i="40"/>
  <c r="C144" i="40"/>
  <c r="C139" i="40"/>
  <c r="C27" i="40"/>
  <c r="C121" i="40"/>
  <c r="C111" i="40"/>
  <c r="C95" i="40"/>
  <c r="C92" i="40"/>
  <c r="C104" i="40"/>
  <c r="C85" i="40"/>
  <c r="C97" i="40"/>
  <c r="C16" i="40"/>
  <c r="O148" i="5"/>
  <c r="O10" i="41" s="1"/>
  <c r="D237" i="24"/>
  <c r="E81" i="19" s="1"/>
  <c r="H231" i="24"/>
  <c r="I79" i="19" s="1"/>
  <c r="I195" i="24"/>
  <c r="J67" i="19" s="1"/>
  <c r="L177" i="24"/>
  <c r="M61" i="19" s="1"/>
  <c r="M132" i="24"/>
  <c r="N46" i="19" s="1"/>
  <c r="K42" i="24"/>
  <c r="L8" i="19" s="1"/>
  <c r="M33" i="24"/>
  <c r="N18" i="19" s="1"/>
  <c r="N45" i="24"/>
  <c r="O16" i="19" s="1"/>
  <c r="C45" i="24"/>
  <c r="D16" i="19" s="1"/>
  <c r="M51" i="24"/>
  <c r="N9" i="19" s="1"/>
  <c r="K54" i="24"/>
  <c r="L23" i="19" s="1"/>
  <c r="O84" i="24"/>
  <c r="P30" i="19" s="1"/>
  <c r="E66" i="24"/>
  <c r="F22" i="19" s="1"/>
  <c r="J69" i="24"/>
  <c r="K26" i="19" s="1"/>
  <c r="K21" i="24"/>
  <c r="L19" i="19" s="1"/>
  <c r="E102" i="22"/>
  <c r="F37" i="18" s="1"/>
  <c r="H84" i="22"/>
  <c r="I16" i="18" s="1"/>
  <c r="C12" i="22"/>
  <c r="D6" i="18" s="1"/>
  <c r="N303" i="24"/>
  <c r="O103" i="19" s="1"/>
  <c r="F300" i="24"/>
  <c r="G102" i="19" s="1"/>
  <c r="M246" i="24"/>
  <c r="N84" i="19" s="1"/>
  <c r="J252" i="22"/>
  <c r="K86" i="18" s="1"/>
  <c r="J174" i="56"/>
  <c r="K60" i="54" s="1"/>
  <c r="L138" i="56"/>
  <c r="M48" i="54" s="1"/>
  <c r="M105" i="56"/>
  <c r="N37" i="54" s="1"/>
  <c r="M90" i="56"/>
  <c r="N32" i="54" s="1"/>
  <c r="N240" i="58"/>
  <c r="O82" i="55" s="1"/>
  <c r="AB28" i="5"/>
  <c r="L49" i="41" s="1"/>
  <c r="I69" i="24"/>
  <c r="J26" i="19" s="1"/>
  <c r="M303" i="24"/>
  <c r="N103" i="19" s="1"/>
  <c r="D252" i="22"/>
  <c r="E86" i="18" s="1"/>
  <c r="G246" i="22"/>
  <c r="H84" i="18" s="1"/>
  <c r="C198" i="56"/>
  <c r="D68" i="54" s="1"/>
  <c r="I174" i="56"/>
  <c r="J60" i="54" s="1"/>
  <c r="H87" i="56"/>
  <c r="I31" i="54" s="1"/>
  <c r="D84" i="56"/>
  <c r="E30" i="54" s="1"/>
  <c r="O66" i="56"/>
  <c r="P22" i="54" s="1"/>
  <c r="O42" i="56"/>
  <c r="P8" i="54" s="1"/>
  <c r="G249" i="58"/>
  <c r="H85" i="55" s="1"/>
  <c r="M180" i="58"/>
  <c r="N62" i="55" s="1"/>
  <c r="J177" i="24"/>
  <c r="K61" i="19" s="1"/>
  <c r="I42" i="24"/>
  <c r="J8" i="19" s="1"/>
  <c r="K33" i="24"/>
  <c r="L18" i="19" s="1"/>
  <c r="F48" i="24"/>
  <c r="G15" i="19" s="1"/>
  <c r="K51" i="24"/>
  <c r="L9" i="19" s="1"/>
  <c r="K57" i="24"/>
  <c r="L21" i="19" s="1"/>
  <c r="C66" i="24"/>
  <c r="D22" i="19" s="1"/>
  <c r="L303" i="24"/>
  <c r="M103" i="19" s="1"/>
  <c r="H252" i="24"/>
  <c r="I86" i="19" s="1"/>
  <c r="N252" i="22"/>
  <c r="O86" i="18" s="1"/>
  <c r="O300" i="56"/>
  <c r="P102" i="54" s="1"/>
  <c r="D114" i="56"/>
  <c r="E40" i="54" s="1"/>
  <c r="D81" i="56"/>
  <c r="E29" i="54" s="1"/>
  <c r="I138" i="56"/>
  <c r="J48" i="54" s="1"/>
  <c r="N90" i="56"/>
  <c r="O32" i="54" s="1"/>
  <c r="I18" i="56"/>
  <c r="J10" i="54" s="1"/>
  <c r="E225" i="58"/>
  <c r="F77" i="55" s="1"/>
  <c r="K222" i="58"/>
  <c r="L76" i="55" s="1"/>
  <c r="E207" i="58"/>
  <c r="F71" i="55" s="1"/>
  <c r="K186" i="58"/>
  <c r="L64" i="55" s="1"/>
  <c r="E177" i="58"/>
  <c r="F61" i="55" s="1"/>
  <c r="H21" i="24"/>
  <c r="I19" i="19" s="1"/>
  <c r="K45" i="24"/>
  <c r="L16" i="19" s="1"/>
  <c r="G54" i="24"/>
  <c r="H23" i="19" s="1"/>
  <c r="D84" i="24"/>
  <c r="E30" i="19" s="1"/>
  <c r="F69" i="24"/>
  <c r="G26" i="19" s="1"/>
  <c r="M75" i="24"/>
  <c r="N27" i="19" s="1"/>
  <c r="M102" i="22"/>
  <c r="N37" i="18" s="1"/>
  <c r="C282" i="24"/>
  <c r="D96" i="19" s="1"/>
  <c r="D246" i="22"/>
  <c r="E84" i="18" s="1"/>
  <c r="J45" i="24"/>
  <c r="K16" i="19" s="1"/>
  <c r="O48" i="24"/>
  <c r="P15" i="19" s="1"/>
  <c r="C48" i="24"/>
  <c r="D15" i="19" s="1"/>
  <c r="D81" i="24"/>
  <c r="E29" i="19" s="1"/>
  <c r="F54" i="24"/>
  <c r="G23" i="19" s="1"/>
  <c r="M84" i="24"/>
  <c r="N30" i="19" s="1"/>
  <c r="C84" i="24"/>
  <c r="D30" i="19" s="1"/>
  <c r="J63" i="24"/>
  <c r="K25" i="19" s="1"/>
  <c r="K66" i="24"/>
  <c r="L22" i="19" s="1"/>
  <c r="E69" i="24"/>
  <c r="F26" i="19" s="1"/>
  <c r="E21" i="24"/>
  <c r="F19" i="19" s="1"/>
  <c r="L75" i="24"/>
  <c r="M27" i="19" s="1"/>
  <c r="E204" i="22"/>
  <c r="F70" i="18" s="1"/>
  <c r="K201" i="22"/>
  <c r="L69" i="18" s="1"/>
  <c r="E27" i="22"/>
  <c r="F25" i="18" s="1"/>
  <c r="O264" i="24"/>
  <c r="P90" i="19" s="1"/>
  <c r="H246" i="24"/>
  <c r="I84" i="19" s="1"/>
  <c r="L249" i="22"/>
  <c r="M85" i="18" s="1"/>
  <c r="I228" i="58"/>
  <c r="J78" i="55" s="1"/>
  <c r="I222" i="58"/>
  <c r="J76" i="55" s="1"/>
  <c r="O219" i="58"/>
  <c r="P75" i="55" s="1"/>
  <c r="C207" i="58"/>
  <c r="D71" i="55" s="1"/>
  <c r="I204" i="58"/>
  <c r="J70" i="55" s="1"/>
  <c r="W28" i="5"/>
  <c r="G49" i="41" s="1"/>
  <c r="G198" i="24"/>
  <c r="H68" i="19" s="1"/>
  <c r="F42" i="24"/>
  <c r="G8" i="19" s="1"/>
  <c r="G33" i="24"/>
  <c r="H18" i="19" s="1"/>
  <c r="I45" i="24"/>
  <c r="J16" i="19" s="1"/>
  <c r="N48" i="24"/>
  <c r="O15" i="19" s="1"/>
  <c r="J105" i="24"/>
  <c r="K37" i="19" s="1"/>
  <c r="G57" i="24"/>
  <c r="H21" i="19" s="1"/>
  <c r="I15" i="24"/>
  <c r="J7" i="19" s="1"/>
  <c r="G198" i="22"/>
  <c r="H68" i="18" s="1"/>
  <c r="H162" i="22"/>
  <c r="I56" i="18" s="1"/>
  <c r="I6" i="22"/>
  <c r="J4" i="18" s="1"/>
  <c r="J12" i="22"/>
  <c r="K6" i="18" s="1"/>
  <c r="H303" i="24"/>
  <c r="I103" i="19" s="1"/>
  <c r="N264" i="24"/>
  <c r="O90" i="19" s="1"/>
  <c r="G246" i="24"/>
  <c r="H84" i="19" s="1"/>
  <c r="N201" i="56"/>
  <c r="O69" i="54" s="1"/>
  <c r="L162" i="56"/>
  <c r="M56" i="54" s="1"/>
  <c r="N144" i="56"/>
  <c r="O50" i="54" s="1"/>
  <c r="C126" i="56"/>
  <c r="D44" i="54" s="1"/>
  <c r="F108" i="56"/>
  <c r="G38" i="54" s="1"/>
  <c r="F18" i="56"/>
  <c r="G10" i="54" s="1"/>
  <c r="J132" i="24"/>
  <c r="K46" i="19" s="1"/>
  <c r="K84" i="24"/>
  <c r="L30" i="19" s="1"/>
  <c r="J66" i="24"/>
  <c r="K22" i="19" s="1"/>
  <c r="C21" i="24"/>
  <c r="D19" i="19" s="1"/>
  <c r="M234" i="22"/>
  <c r="N80" i="18" s="1"/>
  <c r="O198" i="22"/>
  <c r="P68" i="18" s="1"/>
  <c r="C198" i="22"/>
  <c r="D68" i="18" s="1"/>
  <c r="I195" i="22"/>
  <c r="J67" i="18" s="1"/>
  <c r="J183" i="22"/>
  <c r="K63" i="18" s="1"/>
  <c r="D162" i="22"/>
  <c r="E56" i="18" s="1"/>
  <c r="M84" i="22"/>
  <c r="N16" i="18" s="1"/>
  <c r="G87" i="22"/>
  <c r="H8" i="18" s="1"/>
  <c r="G303" i="24"/>
  <c r="H103" i="19" s="1"/>
  <c r="L270" i="24"/>
  <c r="M92" i="19" s="1"/>
  <c r="E204" i="56"/>
  <c r="F70" i="54" s="1"/>
  <c r="E201" i="56"/>
  <c r="F69" i="54" s="1"/>
  <c r="M135" i="56"/>
  <c r="N47" i="54" s="1"/>
  <c r="D6" i="56"/>
  <c r="E4" i="54" s="1"/>
  <c r="M273" i="58"/>
  <c r="N93" i="55" s="1"/>
  <c r="M219" i="58"/>
  <c r="N75" i="55" s="1"/>
  <c r="O21" i="24"/>
  <c r="P19" i="19" s="1"/>
  <c r="D168" i="24"/>
  <c r="E58" i="19" s="1"/>
  <c r="O42" i="24"/>
  <c r="P8" i="19" s="1"/>
  <c r="E33" i="24"/>
  <c r="F18" i="19" s="1"/>
  <c r="D54" i="24"/>
  <c r="E23" i="19" s="1"/>
  <c r="F243" i="22"/>
  <c r="G83" i="18" s="1"/>
  <c r="C186" i="22"/>
  <c r="D64" i="18" s="1"/>
  <c r="I183" i="22"/>
  <c r="J63" i="18" s="1"/>
  <c r="L159" i="22"/>
  <c r="M55" i="18" s="1"/>
  <c r="F87" i="22"/>
  <c r="G8" i="18" s="1"/>
  <c r="G9" i="22"/>
  <c r="H5" i="18" s="1"/>
  <c r="P253" i="5"/>
  <c r="P62" i="41" s="1"/>
  <c r="C273" i="22"/>
  <c r="D93" i="18" s="1"/>
  <c r="I249" i="22"/>
  <c r="J85" i="18" s="1"/>
  <c r="C6" i="56"/>
  <c r="D4" i="54" s="1"/>
  <c r="L291" i="58"/>
  <c r="M99" i="55" s="1"/>
  <c r="F216" i="58"/>
  <c r="G74" i="55" s="1"/>
  <c r="F210" i="58"/>
  <c r="G72" i="55" s="1"/>
  <c r="L207" i="58"/>
  <c r="M71" i="55" s="1"/>
  <c r="F150" i="58"/>
  <c r="G52" i="55" s="1"/>
  <c r="N6" i="58"/>
  <c r="O4" i="55" s="1"/>
  <c r="C12" i="24"/>
  <c r="D6" i="19" s="1"/>
  <c r="N42" i="24"/>
  <c r="O8" i="19" s="1"/>
  <c r="C42" i="24"/>
  <c r="D8" i="19" s="1"/>
  <c r="K48" i="24"/>
  <c r="L15" i="19" s="1"/>
  <c r="G105" i="24"/>
  <c r="H37" i="19" s="1"/>
  <c r="E51" i="24"/>
  <c r="F9" i="19" s="1"/>
  <c r="N54" i="24"/>
  <c r="O23" i="19" s="1"/>
  <c r="C54" i="24"/>
  <c r="D23" i="19" s="1"/>
  <c r="D57" i="24"/>
  <c r="E21" i="19" s="1"/>
  <c r="I84" i="24"/>
  <c r="J30" i="19" s="1"/>
  <c r="M69" i="24"/>
  <c r="N26" i="19" s="1"/>
  <c r="M27" i="22"/>
  <c r="N25" i="18" s="1"/>
  <c r="N78" i="22"/>
  <c r="O18" i="18" s="1"/>
  <c r="F12" i="22"/>
  <c r="G6" i="18" s="1"/>
  <c r="H303" i="56"/>
  <c r="I103" i="54" s="1"/>
  <c r="H84" i="56"/>
  <c r="I30" i="54" s="1"/>
  <c r="H12" i="56"/>
  <c r="I6" i="54" s="1"/>
  <c r="K207" i="58"/>
  <c r="L71" i="55" s="1"/>
  <c r="H39" i="24"/>
  <c r="I12" i="19" s="1"/>
  <c r="J99" i="24"/>
  <c r="K35" i="19" s="1"/>
  <c r="D51" i="24"/>
  <c r="E9" i="19" s="1"/>
  <c r="D303" i="24"/>
  <c r="E103" i="19" s="1"/>
  <c r="D78" i="56"/>
  <c r="E28" i="54" s="1"/>
  <c r="K27" i="56"/>
  <c r="L11" i="54" s="1"/>
  <c r="L42" i="24"/>
  <c r="M8" i="19" s="1"/>
  <c r="N51" i="24"/>
  <c r="O9" i="19" s="1"/>
  <c r="L54" i="24"/>
  <c r="M23" i="19" s="1"/>
  <c r="O303" i="24"/>
  <c r="P103" i="19" s="1"/>
  <c r="G252" i="24"/>
  <c r="H86" i="19" s="1"/>
  <c r="O6" i="56"/>
  <c r="P4" i="54" s="1"/>
  <c r="AE13" i="5"/>
  <c r="O46" i="41" s="1"/>
  <c r="V1023" i="5"/>
  <c r="F158" i="41" s="1"/>
  <c r="AE1018" i="5"/>
  <c r="O157" i="41" s="1"/>
  <c r="D63" i="58"/>
  <c r="E25" i="55" s="1"/>
  <c r="AE20" i="5"/>
  <c r="F253" i="5"/>
  <c r="F62" i="41" s="1"/>
  <c r="K143" i="5"/>
  <c r="K36" i="41" s="1"/>
  <c r="J98" i="5"/>
  <c r="J29" i="41" s="1"/>
  <c r="K18" i="5"/>
  <c r="K9" i="41" s="1"/>
  <c r="K1048" i="5"/>
  <c r="K118" i="41" s="1"/>
  <c r="K1063" i="5"/>
  <c r="K120" i="41" s="1"/>
  <c r="K1078" i="5"/>
  <c r="K110" i="41" s="1"/>
  <c r="K1093" i="5"/>
  <c r="K125" i="41" s="1"/>
  <c r="K1108" i="5"/>
  <c r="K127" i="41" s="1"/>
  <c r="K1123" i="5"/>
  <c r="K129" i="41" s="1"/>
  <c r="K1138" i="5"/>
  <c r="K132" i="41" s="1"/>
  <c r="K1153" i="5"/>
  <c r="K135" i="41" s="1"/>
  <c r="K1168" i="5"/>
  <c r="K138" i="41" s="1"/>
  <c r="K1183" i="5"/>
  <c r="K141" i="41" s="1"/>
  <c r="K1198" i="5"/>
  <c r="K144" i="41" s="1"/>
  <c r="K1213" i="5"/>
  <c r="K147" i="41" s="1"/>
  <c r="K1228" i="5"/>
  <c r="K150" i="41" s="1"/>
  <c r="K1243" i="5"/>
  <c r="K153" i="41" s="1"/>
  <c r="E108" i="58"/>
  <c r="F38" i="55" s="1"/>
  <c r="L99" i="58"/>
  <c r="M35" i="55" s="1"/>
  <c r="C69" i="58"/>
  <c r="D26" i="55" s="1"/>
  <c r="AD28" i="5"/>
  <c r="N49" i="41" s="1"/>
  <c r="AD20" i="5"/>
  <c r="Y22" i="5"/>
  <c r="E253" i="5"/>
  <c r="E62" i="41" s="1"/>
  <c r="F198" i="5"/>
  <c r="F44" i="41" s="1"/>
  <c r="J415" i="22"/>
  <c r="K212" i="18" s="1"/>
  <c r="L448" i="22"/>
  <c r="M222" i="18" s="1"/>
  <c r="K168" i="58"/>
  <c r="L58" i="55" s="1"/>
  <c r="E153" i="58"/>
  <c r="F53" i="55" s="1"/>
  <c r="K132" i="58"/>
  <c r="L46" i="55" s="1"/>
  <c r="E102" i="58"/>
  <c r="F36" i="55" s="1"/>
  <c r="T20" i="5"/>
  <c r="AB7" i="5"/>
  <c r="H113" i="5"/>
  <c r="H31" i="41" s="1"/>
  <c r="E18" i="5"/>
  <c r="E9" i="41" s="1"/>
  <c r="M8" i="5"/>
  <c r="M13" i="41" s="1"/>
  <c r="M1018" i="5"/>
  <c r="M106" i="41" s="1"/>
  <c r="M1023" i="5"/>
  <c r="M114" i="41" s="1"/>
  <c r="M1028" i="5"/>
  <c r="M115" i="41" s="1"/>
  <c r="M1033" i="5"/>
  <c r="M111" i="41" s="1"/>
  <c r="M1038" i="5"/>
  <c r="M116" i="41" s="1"/>
  <c r="M1043" i="5"/>
  <c r="M117" i="41" s="1"/>
  <c r="M1048" i="5"/>
  <c r="M118" i="41" s="1"/>
  <c r="M1063" i="5"/>
  <c r="M120" i="41" s="1"/>
  <c r="M1078" i="5"/>
  <c r="M110" i="41" s="1"/>
  <c r="M1093" i="5"/>
  <c r="M125" i="41" s="1"/>
  <c r="M1108" i="5"/>
  <c r="M127" i="41" s="1"/>
  <c r="M1123" i="5"/>
  <c r="M129" i="41" s="1"/>
  <c r="M1138" i="5"/>
  <c r="M132" i="41" s="1"/>
  <c r="M1153" i="5"/>
  <c r="M135" i="41" s="1"/>
  <c r="M1168" i="5"/>
  <c r="M138" i="41" s="1"/>
  <c r="M1183" i="5"/>
  <c r="M141" i="41" s="1"/>
  <c r="M1198" i="5"/>
  <c r="M144" i="41" s="1"/>
  <c r="M1213" i="5"/>
  <c r="M147" i="41" s="1"/>
  <c r="M1228" i="5"/>
  <c r="M150" i="41" s="1"/>
  <c r="M1243" i="5"/>
  <c r="M153" i="41" s="1"/>
  <c r="T1013" i="5"/>
  <c r="D156" i="41" s="1"/>
  <c r="AF1013" i="5"/>
  <c r="P156" i="41" s="1"/>
  <c r="AC28" i="5"/>
  <c r="M49" i="41" s="1"/>
  <c r="Z19" i="5"/>
  <c r="F243" i="5"/>
  <c r="F60" i="41" s="1"/>
  <c r="L118" i="5"/>
  <c r="L32" i="41" s="1"/>
  <c r="H38" i="5"/>
  <c r="H7" i="41" s="1"/>
  <c r="L8" i="5"/>
  <c r="L13" i="41" s="1"/>
  <c r="J1013" i="5"/>
  <c r="J107" i="41" s="1"/>
  <c r="N1048" i="5"/>
  <c r="N118" i="41" s="1"/>
  <c r="J1058" i="5"/>
  <c r="J119" i="41" s="1"/>
  <c r="N1063" i="5"/>
  <c r="N120" i="41" s="1"/>
  <c r="J1073" i="5"/>
  <c r="J122" i="41" s="1"/>
  <c r="N1078" i="5"/>
  <c r="N110" i="41" s="1"/>
  <c r="J1088" i="5"/>
  <c r="J124" i="41" s="1"/>
  <c r="N1093" i="5"/>
  <c r="N125" i="41" s="1"/>
  <c r="J1103" i="5"/>
  <c r="J126" i="41" s="1"/>
  <c r="N1108" i="5"/>
  <c r="N127" i="41" s="1"/>
  <c r="J1118" i="5"/>
  <c r="J109" i="41" s="1"/>
  <c r="N1123" i="5"/>
  <c r="N129" i="41" s="1"/>
  <c r="J1133" i="5"/>
  <c r="J131" i="41" s="1"/>
  <c r="N1138" i="5"/>
  <c r="N132" i="41" s="1"/>
  <c r="J1148" i="5"/>
  <c r="J134" i="41" s="1"/>
  <c r="N1153" i="5"/>
  <c r="N135" i="41" s="1"/>
  <c r="J1163" i="5"/>
  <c r="J137" i="41" s="1"/>
  <c r="N1168" i="5"/>
  <c r="N138" i="41" s="1"/>
  <c r="J1178" i="5"/>
  <c r="J140" i="41" s="1"/>
  <c r="N1183" i="5"/>
  <c r="N141" i="41" s="1"/>
  <c r="J1193" i="5"/>
  <c r="J143" i="41" s="1"/>
  <c r="N1198" i="5"/>
  <c r="N144" i="41" s="1"/>
  <c r="J1208" i="5"/>
  <c r="J146" i="41" s="1"/>
  <c r="N1213" i="5"/>
  <c r="N147" i="41" s="1"/>
  <c r="J1223" i="5"/>
  <c r="J149" i="41" s="1"/>
  <c r="N1228" i="5"/>
  <c r="N150" i="41" s="1"/>
  <c r="J1238" i="5"/>
  <c r="J152" i="41" s="1"/>
  <c r="N1243" i="5"/>
  <c r="N153" i="41" s="1"/>
  <c r="J1253" i="5"/>
  <c r="J155" i="41" s="1"/>
  <c r="C195" i="58"/>
  <c r="D67" i="55" s="1"/>
  <c r="O189" i="58"/>
  <c r="P65" i="55" s="1"/>
  <c r="C183" i="58"/>
  <c r="D63" i="55" s="1"/>
  <c r="I180" i="58"/>
  <c r="J62" i="55" s="1"/>
  <c r="O177" i="58"/>
  <c r="P61" i="55" s="1"/>
  <c r="C171" i="58"/>
  <c r="D59" i="55" s="1"/>
  <c r="C159" i="58"/>
  <c r="D55" i="55" s="1"/>
  <c r="O147" i="58"/>
  <c r="P51" i="55" s="1"/>
  <c r="I144" i="58"/>
  <c r="J50" i="55" s="1"/>
  <c r="O141" i="58"/>
  <c r="P49" i="55" s="1"/>
  <c r="C141" i="58"/>
  <c r="D49" i="55" s="1"/>
  <c r="I138" i="58"/>
  <c r="J48" i="55" s="1"/>
  <c r="O135" i="58"/>
  <c r="P47" i="55" s="1"/>
  <c r="AD13" i="5"/>
  <c r="N46" i="41" s="1"/>
  <c r="V22" i="5"/>
  <c r="D158" i="5"/>
  <c r="D38" i="41" s="1"/>
  <c r="G228" i="5"/>
  <c r="G57" i="41" s="1"/>
  <c r="K203" i="5"/>
  <c r="K45" i="41" s="1"/>
  <c r="K148" i="5"/>
  <c r="K10" i="41" s="1"/>
  <c r="K23" i="5"/>
  <c r="K14" i="41" s="1"/>
  <c r="K1008" i="5"/>
  <c r="K105" i="41" s="1"/>
  <c r="K1013" i="5"/>
  <c r="K107" i="41" s="1"/>
  <c r="K1058" i="5"/>
  <c r="K119" i="41" s="1"/>
  <c r="K1073" i="5"/>
  <c r="K122" i="41" s="1"/>
  <c r="K1088" i="5"/>
  <c r="K124" i="41" s="1"/>
  <c r="K1103" i="5"/>
  <c r="K126" i="41" s="1"/>
  <c r="K1118" i="5"/>
  <c r="K109" i="41" s="1"/>
  <c r="K1133" i="5"/>
  <c r="K131" i="41" s="1"/>
  <c r="K1148" i="5"/>
  <c r="K134" i="41" s="1"/>
  <c r="K1163" i="5"/>
  <c r="K137" i="41" s="1"/>
  <c r="K1178" i="5"/>
  <c r="K140" i="41" s="1"/>
  <c r="K1193" i="5"/>
  <c r="K143" i="41" s="1"/>
  <c r="K1208" i="5"/>
  <c r="K146" i="41" s="1"/>
  <c r="K1223" i="5"/>
  <c r="K149" i="41" s="1"/>
  <c r="K1238" i="5"/>
  <c r="K152" i="41" s="1"/>
  <c r="K1253" i="5"/>
  <c r="K155" i="41" s="1"/>
  <c r="O129" i="58"/>
  <c r="P45" i="55" s="1"/>
  <c r="Z28" i="5"/>
  <c r="J49" i="41" s="1"/>
  <c r="AA20" i="5"/>
  <c r="U22" i="5"/>
  <c r="K223" i="5"/>
  <c r="K56" i="41" s="1"/>
  <c r="M83" i="5"/>
  <c r="M27" i="41" s="1"/>
  <c r="L68" i="5"/>
  <c r="L11" i="41" s="1"/>
  <c r="L1008" i="5"/>
  <c r="L105" i="41" s="1"/>
  <c r="L1013" i="5"/>
  <c r="L107" i="41" s="1"/>
  <c r="L1058" i="5"/>
  <c r="L119" i="41" s="1"/>
  <c r="L1073" i="5"/>
  <c r="L122" i="41" s="1"/>
  <c r="L1088" i="5"/>
  <c r="L124" i="41" s="1"/>
  <c r="L1103" i="5"/>
  <c r="L126" i="41" s="1"/>
  <c r="L1118" i="5"/>
  <c r="L109" i="41" s="1"/>
  <c r="L1133" i="5"/>
  <c r="L131" i="41" s="1"/>
  <c r="L1148" i="5"/>
  <c r="L134" i="41" s="1"/>
  <c r="L1163" i="5"/>
  <c r="L137" i="41" s="1"/>
  <c r="L1178" i="5"/>
  <c r="L140" i="41" s="1"/>
  <c r="L1193" i="5"/>
  <c r="L143" i="41" s="1"/>
  <c r="L1208" i="5"/>
  <c r="L146" i="41" s="1"/>
  <c r="L1223" i="5"/>
  <c r="L149" i="41" s="1"/>
  <c r="L1238" i="5"/>
  <c r="L152" i="41" s="1"/>
  <c r="L1253" i="5"/>
  <c r="L155" i="41" s="1"/>
  <c r="L409" i="22"/>
  <c r="M206" i="18" s="1"/>
  <c r="G138" i="58"/>
  <c r="H48" i="55" s="1"/>
  <c r="G132" i="58"/>
  <c r="H46" i="55" s="1"/>
  <c r="J126" i="58"/>
  <c r="K44" i="55" s="1"/>
  <c r="Y28" i="5"/>
  <c r="I49" i="41" s="1"/>
  <c r="J223" i="5"/>
  <c r="J56" i="41" s="1"/>
  <c r="J133" i="5"/>
  <c r="J34" i="41" s="1"/>
  <c r="F128" i="5"/>
  <c r="F17" i="41" s="1"/>
  <c r="K88" i="5"/>
  <c r="K8" i="41" s="1"/>
  <c r="N38" i="5"/>
  <c r="N7" i="41" s="1"/>
  <c r="M1008" i="5"/>
  <c r="M105" i="41" s="1"/>
  <c r="M1013" i="5"/>
  <c r="M107" i="41" s="1"/>
  <c r="M1058" i="5"/>
  <c r="M119" i="41" s="1"/>
  <c r="M1073" i="5"/>
  <c r="M122" i="41" s="1"/>
  <c r="M1088" i="5"/>
  <c r="M124" i="41" s="1"/>
  <c r="M1103" i="5"/>
  <c r="M126" i="41" s="1"/>
  <c r="M1118" i="5"/>
  <c r="M109" i="41" s="1"/>
  <c r="M1133" i="5"/>
  <c r="M131" i="41" s="1"/>
  <c r="M1148" i="5"/>
  <c r="M134" i="41" s="1"/>
  <c r="M1163" i="5"/>
  <c r="M137" i="41" s="1"/>
  <c r="M1178" i="5"/>
  <c r="M140" i="41" s="1"/>
  <c r="M1193" i="5"/>
  <c r="M143" i="41" s="1"/>
  <c r="M1208" i="5"/>
  <c r="M146" i="41" s="1"/>
  <c r="M1223" i="5"/>
  <c r="M149" i="41" s="1"/>
  <c r="M1238" i="5"/>
  <c r="M152" i="41" s="1"/>
  <c r="M1253" i="5"/>
  <c r="M155" i="41" s="1"/>
  <c r="J120" i="58"/>
  <c r="K42" i="55" s="1"/>
  <c r="L253" i="5"/>
  <c r="L62" i="41" s="1"/>
  <c r="J233" i="5"/>
  <c r="J58" i="41" s="1"/>
  <c r="L53" i="5"/>
  <c r="L22" i="41" s="1"/>
  <c r="N1013" i="5"/>
  <c r="N107" i="41" s="1"/>
  <c r="J1053" i="5"/>
  <c r="J113" i="41" s="1"/>
  <c r="N1058" i="5"/>
  <c r="N119" i="41" s="1"/>
  <c r="J1068" i="5"/>
  <c r="J121" i="41" s="1"/>
  <c r="N1073" i="5"/>
  <c r="N122" i="41" s="1"/>
  <c r="J1083" i="5"/>
  <c r="J123" i="41" s="1"/>
  <c r="N1088" i="5"/>
  <c r="N124" i="41" s="1"/>
  <c r="J1098" i="5"/>
  <c r="J112" i="41" s="1"/>
  <c r="N1103" i="5"/>
  <c r="N126" i="41" s="1"/>
  <c r="J1113" i="5"/>
  <c r="J128" i="41" s="1"/>
  <c r="N1118" i="5"/>
  <c r="N109" i="41" s="1"/>
  <c r="J1128" i="5"/>
  <c r="J130" i="41" s="1"/>
  <c r="N1133" i="5"/>
  <c r="N131" i="41" s="1"/>
  <c r="J1143" i="5"/>
  <c r="J133" i="41" s="1"/>
  <c r="N1148" i="5"/>
  <c r="N134" i="41" s="1"/>
  <c r="J1158" i="5"/>
  <c r="J136" i="41" s="1"/>
  <c r="N1163" i="5"/>
  <c r="N137" i="41" s="1"/>
  <c r="J1173" i="5"/>
  <c r="J139" i="41" s="1"/>
  <c r="N1178" i="5"/>
  <c r="N140" i="41" s="1"/>
  <c r="J1188" i="5"/>
  <c r="J142" i="41" s="1"/>
  <c r="N1193" i="5"/>
  <c r="N143" i="41" s="1"/>
  <c r="J1203" i="5"/>
  <c r="J145" i="41" s="1"/>
  <c r="N1208" i="5"/>
  <c r="N146" i="41" s="1"/>
  <c r="J1218" i="5"/>
  <c r="J148" i="41" s="1"/>
  <c r="N1223" i="5"/>
  <c r="N149" i="41" s="1"/>
  <c r="J1233" i="5"/>
  <c r="J151" i="41" s="1"/>
  <c r="N1238" i="5"/>
  <c r="N152" i="41" s="1"/>
  <c r="J1248" i="5"/>
  <c r="J154" i="41" s="1"/>
  <c r="N1253" i="5"/>
  <c r="N155" i="41" s="1"/>
  <c r="N460" i="22"/>
  <c r="O226" i="18" s="1"/>
  <c r="K165" i="58"/>
  <c r="L57" i="55" s="1"/>
  <c r="E144" i="58"/>
  <c r="F50" i="55" s="1"/>
  <c r="O117" i="58"/>
  <c r="P41" i="55" s="1"/>
  <c r="D111" i="58"/>
  <c r="E39" i="55" s="1"/>
  <c r="J108" i="58"/>
  <c r="K38" i="55" s="1"/>
  <c r="K96" i="58"/>
  <c r="L34" i="55" s="1"/>
  <c r="K84" i="58"/>
  <c r="L30" i="55" s="1"/>
  <c r="D248" i="5"/>
  <c r="D61" i="41" s="1"/>
  <c r="K253" i="5"/>
  <c r="K62" i="41" s="1"/>
  <c r="G208" i="5"/>
  <c r="G53" i="41" s="1"/>
  <c r="L168" i="5"/>
  <c r="L16" i="41" s="1"/>
  <c r="M153" i="5"/>
  <c r="M37" i="41" s="1"/>
  <c r="N138" i="5"/>
  <c r="N35" i="41" s="1"/>
  <c r="H93" i="5"/>
  <c r="H30" i="41" s="1"/>
  <c r="L18" i="5"/>
  <c r="L9" i="41" s="1"/>
  <c r="K1053" i="5"/>
  <c r="K113" i="41" s="1"/>
  <c r="K1068" i="5"/>
  <c r="K121" i="41" s="1"/>
  <c r="K1083" i="5"/>
  <c r="K123" i="41" s="1"/>
  <c r="K1098" i="5"/>
  <c r="K112" i="41" s="1"/>
  <c r="K1113" i="5"/>
  <c r="K128" i="41" s="1"/>
  <c r="K1128" i="5"/>
  <c r="K130" i="41" s="1"/>
  <c r="K1143" i="5"/>
  <c r="K133" i="41" s="1"/>
  <c r="K1158" i="5"/>
  <c r="K136" i="41" s="1"/>
  <c r="K1173" i="5"/>
  <c r="K139" i="41" s="1"/>
  <c r="K1188" i="5"/>
  <c r="K142" i="41" s="1"/>
  <c r="K1203" i="5"/>
  <c r="K145" i="41" s="1"/>
  <c r="K1218" i="5"/>
  <c r="K148" i="41" s="1"/>
  <c r="K1233" i="5"/>
  <c r="K151" i="41" s="1"/>
  <c r="AC22" i="5"/>
  <c r="J253" i="5"/>
  <c r="J62" i="41" s="1"/>
  <c r="L243" i="5"/>
  <c r="L60" i="41" s="1"/>
  <c r="L213" i="5"/>
  <c r="L54" i="41" s="1"/>
  <c r="J183" i="5"/>
  <c r="J42" i="41" s="1"/>
  <c r="H148" i="5"/>
  <c r="H10" i="41" s="1"/>
  <c r="G93" i="5"/>
  <c r="G30" i="41" s="1"/>
  <c r="K38" i="5"/>
  <c r="K7" i="41" s="1"/>
  <c r="H8" i="5"/>
  <c r="H13" i="41" s="1"/>
  <c r="L1053" i="5"/>
  <c r="L113" i="41" s="1"/>
  <c r="L1068" i="5"/>
  <c r="L121" i="41" s="1"/>
  <c r="L1083" i="5"/>
  <c r="L123" i="41" s="1"/>
  <c r="L1098" i="5"/>
  <c r="L112" i="41" s="1"/>
  <c r="L1113" i="5"/>
  <c r="L128" i="41" s="1"/>
  <c r="L1128" i="5"/>
  <c r="L130" i="41" s="1"/>
  <c r="L1143" i="5"/>
  <c r="L133" i="41" s="1"/>
  <c r="L1158" i="5"/>
  <c r="L136" i="41" s="1"/>
  <c r="L1173" i="5"/>
  <c r="L139" i="41" s="1"/>
  <c r="L1188" i="5"/>
  <c r="L142" i="41" s="1"/>
  <c r="L1203" i="5"/>
  <c r="L145" i="41" s="1"/>
  <c r="L1218" i="5"/>
  <c r="L148" i="41" s="1"/>
  <c r="L1233" i="5"/>
  <c r="L151" i="41" s="1"/>
  <c r="L1248" i="5"/>
  <c r="L154" i="41" s="1"/>
  <c r="K68" i="5"/>
  <c r="K11" i="41" s="1"/>
  <c r="L1018" i="5"/>
  <c r="L106" i="41" s="1"/>
  <c r="L1023" i="5"/>
  <c r="L114" i="41" s="1"/>
  <c r="L1028" i="5"/>
  <c r="L115" i="41" s="1"/>
  <c r="L1033" i="5"/>
  <c r="L111" i="41" s="1"/>
  <c r="L1038" i="5"/>
  <c r="L116" i="41" s="1"/>
  <c r="L1043" i="5"/>
  <c r="L117" i="41" s="1"/>
  <c r="L1048" i="5"/>
  <c r="L118" i="41" s="1"/>
  <c r="L1063" i="5"/>
  <c r="L120" i="41" s="1"/>
  <c r="L1078" i="5"/>
  <c r="L110" i="41" s="1"/>
  <c r="L1093" i="5"/>
  <c r="L125" i="41" s="1"/>
  <c r="L1108" i="5"/>
  <c r="L127" i="41" s="1"/>
  <c r="L1123" i="5"/>
  <c r="L129" i="41" s="1"/>
  <c r="L1138" i="5"/>
  <c r="L132" i="41" s="1"/>
  <c r="L1153" i="5"/>
  <c r="L135" i="41" s="1"/>
  <c r="L1168" i="5"/>
  <c r="L138" i="41" s="1"/>
  <c r="L1183" i="5"/>
  <c r="L141" i="41" s="1"/>
  <c r="L1198" i="5"/>
  <c r="L144" i="41" s="1"/>
  <c r="L1213" i="5"/>
  <c r="L147" i="41" s="1"/>
  <c r="L1228" i="5"/>
  <c r="L150" i="41" s="1"/>
  <c r="L1243" i="5"/>
  <c r="L153" i="41" s="1"/>
  <c r="L439" i="22"/>
  <c r="M219" i="18" s="1"/>
  <c r="L463" i="22"/>
  <c r="M209" i="18" s="1"/>
  <c r="I457" i="22"/>
  <c r="J225" i="18" s="1"/>
  <c r="L460" i="22"/>
  <c r="M226" i="18" s="1"/>
  <c r="I454" i="22"/>
  <c r="J224" i="18" s="1"/>
  <c r="I415" i="22"/>
  <c r="J212" i="18" s="1"/>
  <c r="J424" i="22"/>
  <c r="K215" i="18" s="1"/>
  <c r="K409" i="22"/>
  <c r="L206" i="18" s="1"/>
  <c r="K404" i="24"/>
  <c r="K484" i="22"/>
  <c r="L233" i="18" s="1"/>
  <c r="K478" i="22"/>
  <c r="L231" i="18" s="1"/>
  <c r="K472" i="22"/>
  <c r="L229" i="18" s="1"/>
  <c r="K466" i="22"/>
  <c r="L227" i="18" s="1"/>
  <c r="K460" i="22"/>
  <c r="L226" i="18" s="1"/>
  <c r="K454" i="22"/>
  <c r="L224" i="18" s="1"/>
  <c r="K448" i="22"/>
  <c r="L222" i="18" s="1"/>
  <c r="K442" i="22"/>
  <c r="L220" i="18" s="1"/>
  <c r="I406" i="22"/>
  <c r="J204" i="18" s="1"/>
  <c r="A18" i="58"/>
  <c r="B8" i="55" s="1"/>
  <c r="A8" i="55" s="1"/>
  <c r="H444" i="31"/>
  <c r="I444" i="31"/>
  <c r="J444" i="31"/>
  <c r="K444" i="31"/>
  <c r="L444" i="31"/>
  <c r="M444" i="31"/>
  <c r="B444" i="31"/>
  <c r="N444" i="31"/>
  <c r="C444" i="31"/>
  <c r="O444" i="31"/>
  <c r="H432" i="31"/>
  <c r="I432" i="31"/>
  <c r="J432" i="31"/>
  <c r="K432" i="31"/>
  <c r="L432" i="31"/>
  <c r="M432" i="31"/>
  <c r="B432" i="31"/>
  <c r="N432" i="31"/>
  <c r="C432" i="31"/>
  <c r="O432" i="31"/>
  <c r="D432" i="31"/>
  <c r="P432" i="31"/>
  <c r="E432" i="31"/>
  <c r="F432" i="31"/>
  <c r="G432" i="31"/>
  <c r="H420" i="31"/>
  <c r="I420" i="31"/>
  <c r="J420" i="31"/>
  <c r="K420" i="31"/>
  <c r="L420" i="31"/>
  <c r="M420" i="31"/>
  <c r="B420" i="31"/>
  <c r="N420" i="31"/>
  <c r="C420" i="31"/>
  <c r="O420" i="31"/>
  <c r="D420" i="31"/>
  <c r="P420" i="31"/>
  <c r="E420" i="31"/>
  <c r="F420" i="31"/>
  <c r="G420" i="31"/>
  <c r="H408" i="31"/>
  <c r="I408" i="31"/>
  <c r="J408" i="31"/>
  <c r="K408" i="31"/>
  <c r="L408" i="31"/>
  <c r="M408" i="31"/>
  <c r="B408" i="31"/>
  <c r="N408" i="31"/>
  <c r="C408" i="31"/>
  <c r="O408" i="31"/>
  <c r="D408" i="31"/>
  <c r="P408" i="31"/>
  <c r="E408" i="31"/>
  <c r="F408" i="31"/>
  <c r="G408" i="31"/>
  <c r="H396" i="31"/>
  <c r="G396" i="31"/>
  <c r="I396" i="31"/>
  <c r="G384" i="31"/>
  <c r="H384" i="31"/>
  <c r="I384" i="31"/>
  <c r="J384" i="31"/>
  <c r="K384" i="31"/>
  <c r="L384" i="31"/>
  <c r="M384" i="31"/>
  <c r="B384" i="31"/>
  <c r="N384" i="31"/>
  <c r="C384" i="31"/>
  <c r="O384" i="31"/>
  <c r="D384" i="31"/>
  <c r="P384" i="31"/>
  <c r="E384" i="31"/>
  <c r="F384" i="31"/>
  <c r="F372" i="31"/>
  <c r="G372" i="31"/>
  <c r="H372" i="31"/>
  <c r="I372" i="31"/>
  <c r="J372" i="31"/>
  <c r="K372" i="31"/>
  <c r="L372" i="31"/>
  <c r="M372" i="31"/>
  <c r="B372" i="31"/>
  <c r="N372" i="31"/>
  <c r="C372" i="31"/>
  <c r="O372" i="31"/>
  <c r="D372" i="31"/>
  <c r="P372" i="31"/>
  <c r="E372" i="31"/>
  <c r="D360" i="31"/>
  <c r="P360" i="31"/>
  <c r="E360" i="31"/>
  <c r="F360" i="31"/>
  <c r="G360" i="31"/>
  <c r="H360" i="31"/>
  <c r="I360" i="31"/>
  <c r="J360" i="31"/>
  <c r="K360" i="31"/>
  <c r="L360" i="31"/>
  <c r="M360" i="31"/>
  <c r="B360" i="31"/>
  <c r="N360" i="31"/>
  <c r="C360" i="31"/>
  <c r="O360" i="31"/>
  <c r="D348" i="31"/>
  <c r="P348" i="31"/>
  <c r="E348" i="31"/>
  <c r="F348" i="31"/>
  <c r="G348" i="31"/>
  <c r="H348" i="31"/>
  <c r="I348" i="31"/>
  <c r="J348" i="31"/>
  <c r="K348" i="31"/>
  <c r="L348" i="31"/>
  <c r="M348" i="31"/>
  <c r="B348" i="31"/>
  <c r="N348" i="31"/>
  <c r="C348" i="31"/>
  <c r="O348" i="31"/>
  <c r="D336" i="31"/>
  <c r="P336" i="31"/>
  <c r="E336" i="31"/>
  <c r="F336" i="31"/>
  <c r="G336" i="31"/>
  <c r="H336" i="31"/>
  <c r="I336" i="31"/>
  <c r="J336" i="31"/>
  <c r="K336" i="31"/>
  <c r="L336" i="31"/>
  <c r="M336" i="31"/>
  <c r="B336" i="31"/>
  <c r="N336" i="31"/>
  <c r="C336" i="31"/>
  <c r="O336" i="31"/>
  <c r="D324" i="31"/>
  <c r="P324" i="31"/>
  <c r="E324" i="31"/>
  <c r="F324" i="31"/>
  <c r="G324" i="31"/>
  <c r="H324" i="31"/>
  <c r="I324" i="31"/>
  <c r="J324" i="31"/>
  <c r="K324" i="31"/>
  <c r="L324" i="31"/>
  <c r="M324" i="31"/>
  <c r="B324" i="31"/>
  <c r="N324" i="31"/>
  <c r="C324" i="31"/>
  <c r="O324" i="31"/>
  <c r="D305" i="31"/>
  <c r="P305" i="31"/>
  <c r="E305" i="31"/>
  <c r="F305" i="31"/>
  <c r="G305" i="31"/>
  <c r="H305" i="31"/>
  <c r="I305" i="31"/>
  <c r="J305" i="31"/>
  <c r="K305" i="31"/>
  <c r="L305" i="31"/>
  <c r="M305" i="31"/>
  <c r="N305" i="31"/>
  <c r="O305" i="31"/>
  <c r="P504" i="31"/>
  <c r="D504" i="31"/>
  <c r="G503" i="31"/>
  <c r="J502" i="31"/>
  <c r="M501" i="31"/>
  <c r="P500" i="31"/>
  <c r="D500" i="31"/>
  <c r="G499" i="31"/>
  <c r="J498" i="31"/>
  <c r="M497" i="31"/>
  <c r="P496" i="31"/>
  <c r="D496" i="31"/>
  <c r="G495" i="31"/>
  <c r="J494" i="31"/>
  <c r="M493" i="31"/>
  <c r="P492" i="31"/>
  <c r="D492" i="31"/>
  <c r="G491" i="31"/>
  <c r="J490" i="31"/>
  <c r="M489" i="31"/>
  <c r="P488" i="31"/>
  <c r="D488" i="31"/>
  <c r="G487" i="31"/>
  <c r="J486" i="31"/>
  <c r="M485" i="31"/>
  <c r="P484" i="31"/>
  <c r="D484" i="31"/>
  <c r="G483" i="31"/>
  <c r="J482" i="31"/>
  <c r="M481" i="31"/>
  <c r="P480" i="31"/>
  <c r="D480" i="31"/>
  <c r="G479" i="31"/>
  <c r="J478" i="31"/>
  <c r="M477" i="31"/>
  <c r="P476" i="31"/>
  <c r="D476" i="31"/>
  <c r="G475" i="31"/>
  <c r="J474" i="31"/>
  <c r="M473" i="31"/>
  <c r="P472" i="31"/>
  <c r="D472" i="31"/>
  <c r="G471" i="31"/>
  <c r="J470" i="31"/>
  <c r="M469" i="31"/>
  <c r="P468" i="31"/>
  <c r="D468" i="31"/>
  <c r="G467" i="31"/>
  <c r="J466" i="31"/>
  <c r="M465" i="31"/>
  <c r="P464" i="31"/>
  <c r="D464" i="31"/>
  <c r="G463" i="31"/>
  <c r="J462" i="31"/>
  <c r="M461" i="31"/>
  <c r="P460" i="31"/>
  <c r="D460" i="31"/>
  <c r="G459" i="31"/>
  <c r="J458" i="31"/>
  <c r="M457" i="31"/>
  <c r="P456" i="31"/>
  <c r="D456" i="31"/>
  <c r="G455" i="31"/>
  <c r="J454" i="31"/>
  <c r="M453" i="31"/>
  <c r="P452" i="31"/>
  <c r="D452" i="31"/>
  <c r="G451" i="31"/>
  <c r="J450" i="31"/>
  <c r="M449" i="31"/>
  <c r="P448" i="31"/>
  <c r="D448" i="31"/>
  <c r="G447" i="31"/>
  <c r="J446" i="31"/>
  <c r="M445" i="31"/>
  <c r="F444" i="31"/>
  <c r="O441" i="31"/>
  <c r="K443" i="31"/>
  <c r="L443" i="31"/>
  <c r="M443" i="31"/>
  <c r="B443" i="31"/>
  <c r="N443" i="31"/>
  <c r="C443" i="31"/>
  <c r="O443" i="31"/>
  <c r="D443" i="31"/>
  <c r="P443" i="31"/>
  <c r="E443" i="31"/>
  <c r="F443" i="31"/>
  <c r="K431" i="31"/>
  <c r="L431" i="31"/>
  <c r="M431" i="31"/>
  <c r="B431" i="31"/>
  <c r="N431" i="31"/>
  <c r="C431" i="31"/>
  <c r="O431" i="31"/>
  <c r="D431" i="31"/>
  <c r="P431" i="31"/>
  <c r="E431" i="31"/>
  <c r="F431" i="31"/>
  <c r="G431" i="31"/>
  <c r="H431" i="31"/>
  <c r="I431" i="31"/>
  <c r="J431" i="31"/>
  <c r="K419" i="31"/>
  <c r="L419" i="31"/>
  <c r="M419" i="31"/>
  <c r="B419" i="31"/>
  <c r="N419" i="31"/>
  <c r="C419" i="31"/>
  <c r="O419" i="31"/>
  <c r="D419" i="31"/>
  <c r="P419" i="31"/>
  <c r="E419" i="31"/>
  <c r="F419" i="31"/>
  <c r="G419" i="31"/>
  <c r="H419" i="31"/>
  <c r="I419" i="31"/>
  <c r="J419" i="31"/>
  <c r="K407" i="31"/>
  <c r="L407" i="31"/>
  <c r="M407" i="31"/>
  <c r="B407" i="31"/>
  <c r="N407" i="31"/>
  <c r="C407" i="31"/>
  <c r="O407" i="31"/>
  <c r="D407" i="31"/>
  <c r="P407" i="31"/>
  <c r="E407" i="31"/>
  <c r="F407" i="31"/>
  <c r="G407" i="31"/>
  <c r="H407" i="31"/>
  <c r="I407" i="31"/>
  <c r="J407" i="31"/>
  <c r="J395" i="31"/>
  <c r="K395" i="31"/>
  <c r="L395" i="31"/>
  <c r="M395" i="31"/>
  <c r="B395" i="31"/>
  <c r="N395" i="31"/>
  <c r="C395" i="31"/>
  <c r="O395" i="31"/>
  <c r="D395" i="31"/>
  <c r="P395" i="31"/>
  <c r="E395" i="31"/>
  <c r="F395" i="31"/>
  <c r="G395" i="31"/>
  <c r="H395" i="31"/>
  <c r="I395" i="31"/>
  <c r="J383" i="31"/>
  <c r="K383" i="31"/>
  <c r="L383" i="31"/>
  <c r="M383" i="31"/>
  <c r="B383" i="31"/>
  <c r="N383" i="31"/>
  <c r="C383" i="31"/>
  <c r="O383" i="31"/>
  <c r="D383" i="31"/>
  <c r="P383" i="31"/>
  <c r="E383" i="31"/>
  <c r="F383" i="31"/>
  <c r="G383" i="31"/>
  <c r="H383" i="31"/>
  <c r="I383" i="31"/>
  <c r="I371" i="31"/>
  <c r="J371" i="31"/>
  <c r="K371" i="31"/>
  <c r="L371" i="31"/>
  <c r="M371" i="31"/>
  <c r="B371" i="31"/>
  <c r="N371" i="31"/>
  <c r="C371" i="31"/>
  <c r="O371" i="31"/>
  <c r="D371" i="31"/>
  <c r="P371" i="31"/>
  <c r="E371" i="31"/>
  <c r="F371" i="31"/>
  <c r="G371" i="31"/>
  <c r="H371" i="31"/>
  <c r="G359" i="31"/>
  <c r="H359" i="31"/>
  <c r="I359" i="31"/>
  <c r="J359" i="31"/>
  <c r="K359" i="31"/>
  <c r="L359" i="31"/>
  <c r="M359" i="31"/>
  <c r="B359" i="31"/>
  <c r="N359" i="31"/>
  <c r="C359" i="31"/>
  <c r="O359" i="31"/>
  <c r="D359" i="31"/>
  <c r="P359" i="31"/>
  <c r="E359" i="31"/>
  <c r="F359" i="31"/>
  <c r="G347" i="31"/>
  <c r="H347" i="31"/>
  <c r="I347" i="31"/>
  <c r="J347" i="31"/>
  <c r="K347" i="31"/>
  <c r="L347" i="31"/>
  <c r="M347" i="31"/>
  <c r="B347" i="31"/>
  <c r="N347" i="31"/>
  <c r="C347" i="31"/>
  <c r="O347" i="31"/>
  <c r="D347" i="31"/>
  <c r="P347" i="31"/>
  <c r="E347" i="31"/>
  <c r="F347" i="31"/>
  <c r="G335" i="31"/>
  <c r="H335" i="31"/>
  <c r="I335" i="31"/>
  <c r="J335" i="31"/>
  <c r="K335" i="31"/>
  <c r="L335" i="31"/>
  <c r="M335" i="31"/>
  <c r="B335" i="31"/>
  <c r="N335" i="31"/>
  <c r="C335" i="31"/>
  <c r="O335" i="31"/>
  <c r="D335" i="31"/>
  <c r="P335" i="31"/>
  <c r="E335" i="31"/>
  <c r="F335" i="31"/>
  <c r="G323" i="31"/>
  <c r="H323" i="31"/>
  <c r="I323" i="31"/>
  <c r="J323" i="31"/>
  <c r="K323" i="31"/>
  <c r="L323" i="31"/>
  <c r="M323" i="31"/>
  <c r="B323" i="31"/>
  <c r="N323" i="31"/>
  <c r="C323" i="31"/>
  <c r="O323" i="31"/>
  <c r="D323" i="31"/>
  <c r="P323" i="31"/>
  <c r="E323" i="31"/>
  <c r="F323" i="31"/>
  <c r="E306" i="31"/>
  <c r="F306" i="31"/>
  <c r="G306" i="31"/>
  <c r="H306" i="31"/>
  <c r="I306" i="31"/>
  <c r="J306" i="31"/>
  <c r="K306" i="31"/>
  <c r="L306" i="31"/>
  <c r="M306" i="31"/>
  <c r="N306" i="31"/>
  <c r="O306" i="31"/>
  <c r="D306" i="31"/>
  <c r="P306" i="31"/>
  <c r="O504" i="31"/>
  <c r="C504" i="31"/>
  <c r="F503" i="31"/>
  <c r="I502" i="31"/>
  <c r="L501" i="31"/>
  <c r="O500" i="31"/>
  <c r="C500" i="31"/>
  <c r="F499" i="31"/>
  <c r="I498" i="31"/>
  <c r="L497" i="31"/>
  <c r="O496" i="31"/>
  <c r="C496" i="31"/>
  <c r="F495" i="31"/>
  <c r="I494" i="31"/>
  <c r="L493" i="31"/>
  <c r="O492" i="31"/>
  <c r="C492" i="31"/>
  <c r="F491" i="31"/>
  <c r="I490" i="31"/>
  <c r="L489" i="31"/>
  <c r="O488" i="31"/>
  <c r="C488" i="31"/>
  <c r="F487" i="31"/>
  <c r="I486" i="31"/>
  <c r="L485" i="31"/>
  <c r="O484" i="31"/>
  <c r="C484" i="31"/>
  <c r="F483" i="31"/>
  <c r="I482" i="31"/>
  <c r="L481" i="31"/>
  <c r="O480" i="31"/>
  <c r="C480" i="31"/>
  <c r="F479" i="31"/>
  <c r="I478" i="31"/>
  <c r="L477" i="31"/>
  <c r="O476" i="31"/>
  <c r="C476" i="31"/>
  <c r="F475" i="31"/>
  <c r="I474" i="31"/>
  <c r="L473" i="31"/>
  <c r="O472" i="31"/>
  <c r="C472" i="31"/>
  <c r="F471" i="31"/>
  <c r="I470" i="31"/>
  <c r="L469" i="31"/>
  <c r="O468" i="31"/>
  <c r="C468" i="31"/>
  <c r="F467" i="31"/>
  <c r="I466" i="31"/>
  <c r="L465" i="31"/>
  <c r="O464" i="31"/>
  <c r="C464" i="31"/>
  <c r="F463" i="31"/>
  <c r="I462" i="31"/>
  <c r="L461" i="31"/>
  <c r="O460" i="31"/>
  <c r="C460" i="31"/>
  <c r="F459" i="31"/>
  <c r="I458" i="31"/>
  <c r="L457" i="31"/>
  <c r="O456" i="31"/>
  <c r="C456" i="31"/>
  <c r="F455" i="31"/>
  <c r="I454" i="31"/>
  <c r="L453" i="31"/>
  <c r="O452" i="31"/>
  <c r="C452" i="31"/>
  <c r="F451" i="31"/>
  <c r="I450" i="31"/>
  <c r="L449" i="31"/>
  <c r="O448" i="31"/>
  <c r="C448" i="31"/>
  <c r="F447" i="31"/>
  <c r="I446" i="31"/>
  <c r="L445" i="31"/>
  <c r="E444" i="31"/>
  <c r="N441" i="31"/>
  <c r="L438" i="31"/>
  <c r="B442" i="31"/>
  <c r="N442" i="31"/>
  <c r="C442" i="31"/>
  <c r="O442" i="31"/>
  <c r="D442" i="31"/>
  <c r="P442" i="31"/>
  <c r="E442" i="31"/>
  <c r="F442" i="31"/>
  <c r="G442" i="31"/>
  <c r="H442" i="31"/>
  <c r="I442" i="31"/>
  <c r="B430" i="31"/>
  <c r="N430" i="31"/>
  <c r="C430" i="31"/>
  <c r="O430" i="31"/>
  <c r="D430" i="31"/>
  <c r="P430" i="31"/>
  <c r="E430" i="31"/>
  <c r="F430" i="31"/>
  <c r="G430" i="31"/>
  <c r="H430" i="31"/>
  <c r="I430" i="31"/>
  <c r="J430" i="31"/>
  <c r="K430" i="31"/>
  <c r="L430" i="31"/>
  <c r="M430" i="31"/>
  <c r="B418" i="31"/>
  <c r="N418" i="31"/>
  <c r="C418" i="31"/>
  <c r="O418" i="31"/>
  <c r="D418" i="31"/>
  <c r="P418" i="31"/>
  <c r="E418" i="31"/>
  <c r="F418" i="31"/>
  <c r="G418" i="31"/>
  <c r="H418" i="31"/>
  <c r="I418" i="31"/>
  <c r="J418" i="31"/>
  <c r="K418" i="31"/>
  <c r="L418" i="31"/>
  <c r="M418" i="31"/>
  <c r="B406" i="31"/>
  <c r="N406" i="31"/>
  <c r="C406" i="31"/>
  <c r="O406" i="31"/>
  <c r="D406" i="31"/>
  <c r="P406" i="31"/>
  <c r="E406" i="31"/>
  <c r="F406" i="31"/>
  <c r="G406" i="31"/>
  <c r="H406" i="31"/>
  <c r="I406" i="31"/>
  <c r="J406" i="31"/>
  <c r="K406" i="31"/>
  <c r="L406" i="31"/>
  <c r="M406" i="31"/>
  <c r="M394" i="31"/>
  <c r="B394" i="31"/>
  <c r="N394" i="31"/>
  <c r="C394" i="31"/>
  <c r="O394" i="31"/>
  <c r="D394" i="31"/>
  <c r="P394" i="31"/>
  <c r="E394" i="31"/>
  <c r="F394" i="31"/>
  <c r="G394" i="31"/>
  <c r="H394" i="31"/>
  <c r="I394" i="31"/>
  <c r="J394" i="31"/>
  <c r="K394" i="31"/>
  <c r="L394" i="31"/>
  <c r="M382" i="31"/>
  <c r="B382" i="31"/>
  <c r="N382" i="31"/>
  <c r="C382" i="31"/>
  <c r="O382" i="31"/>
  <c r="D382" i="31"/>
  <c r="P382" i="31"/>
  <c r="E382" i="31"/>
  <c r="F382" i="31"/>
  <c r="G382" i="31"/>
  <c r="H382" i="31"/>
  <c r="I382" i="31"/>
  <c r="J382" i="31"/>
  <c r="K382" i="31"/>
  <c r="L382" i="31"/>
  <c r="L370" i="31"/>
  <c r="M370" i="31"/>
  <c r="B370" i="31"/>
  <c r="N370" i="31"/>
  <c r="C370" i="31"/>
  <c r="O370" i="31"/>
  <c r="D370" i="31"/>
  <c r="P370" i="31"/>
  <c r="E370" i="31"/>
  <c r="F370" i="31"/>
  <c r="G370" i="31"/>
  <c r="H370" i="31"/>
  <c r="I370" i="31"/>
  <c r="J370" i="31"/>
  <c r="K370" i="31"/>
  <c r="J358" i="31"/>
  <c r="K358" i="31"/>
  <c r="L358" i="31"/>
  <c r="M358" i="31"/>
  <c r="B358" i="31"/>
  <c r="N358" i="31"/>
  <c r="C358" i="31"/>
  <c r="O358" i="31"/>
  <c r="D358" i="31"/>
  <c r="P358" i="31"/>
  <c r="E358" i="31"/>
  <c r="F358" i="31"/>
  <c r="G358" i="31"/>
  <c r="H358" i="31"/>
  <c r="I358" i="31"/>
  <c r="J346" i="31"/>
  <c r="K346" i="31"/>
  <c r="L346" i="31"/>
  <c r="M346" i="31"/>
  <c r="B346" i="31"/>
  <c r="N346" i="31"/>
  <c r="C346" i="31"/>
  <c r="O346" i="31"/>
  <c r="D346" i="31"/>
  <c r="P346" i="31"/>
  <c r="E346" i="31"/>
  <c r="F346" i="31"/>
  <c r="G346" i="31"/>
  <c r="H346" i="31"/>
  <c r="I346" i="31"/>
  <c r="J334" i="31"/>
  <c r="K334" i="31"/>
  <c r="L334" i="31"/>
  <c r="M334" i="31"/>
  <c r="B334" i="31"/>
  <c r="N334" i="31"/>
  <c r="C334" i="31"/>
  <c r="O334" i="31"/>
  <c r="D334" i="31"/>
  <c r="P334" i="31"/>
  <c r="E334" i="31"/>
  <c r="F334" i="31"/>
  <c r="G334" i="31"/>
  <c r="H334" i="31"/>
  <c r="I334" i="31"/>
  <c r="J322" i="31"/>
  <c r="K322" i="31"/>
  <c r="L322" i="31"/>
  <c r="M322" i="31"/>
  <c r="B322" i="31"/>
  <c r="N322" i="31"/>
  <c r="C322" i="31"/>
  <c r="O322" i="31"/>
  <c r="D322" i="31"/>
  <c r="P322" i="31"/>
  <c r="E322" i="31"/>
  <c r="F322" i="31"/>
  <c r="G322" i="31"/>
  <c r="H322" i="31"/>
  <c r="I322" i="31"/>
  <c r="N504" i="31"/>
  <c r="B504" i="31"/>
  <c r="E503" i="31"/>
  <c r="H502" i="31"/>
  <c r="K501" i="31"/>
  <c r="N500" i="31"/>
  <c r="B500" i="31"/>
  <c r="E499" i="31"/>
  <c r="H498" i="31"/>
  <c r="K497" i="31"/>
  <c r="N496" i="31"/>
  <c r="B496" i="31"/>
  <c r="E495" i="31"/>
  <c r="H494" i="31"/>
  <c r="K493" i="31"/>
  <c r="N492" i="31"/>
  <c r="B492" i="31"/>
  <c r="E491" i="31"/>
  <c r="H490" i="31"/>
  <c r="K489" i="31"/>
  <c r="N488" i="31"/>
  <c r="B488" i="31"/>
  <c r="E487" i="31"/>
  <c r="H486" i="31"/>
  <c r="K485" i="31"/>
  <c r="N484" i="31"/>
  <c r="B484" i="31"/>
  <c r="E483" i="31"/>
  <c r="H482" i="31"/>
  <c r="K481" i="31"/>
  <c r="N480" i="31"/>
  <c r="B480" i="31"/>
  <c r="E479" i="31"/>
  <c r="H478" i="31"/>
  <c r="K477" i="31"/>
  <c r="N476" i="31"/>
  <c r="B476" i="31"/>
  <c r="E475" i="31"/>
  <c r="H474" i="31"/>
  <c r="K473" i="31"/>
  <c r="N472" i="31"/>
  <c r="B472" i="31"/>
  <c r="E471" i="31"/>
  <c r="H470" i="31"/>
  <c r="K469" i="31"/>
  <c r="N468" i="31"/>
  <c r="B468" i="31"/>
  <c r="E467" i="31"/>
  <c r="H466" i="31"/>
  <c r="K465" i="31"/>
  <c r="N464" i="31"/>
  <c r="B464" i="31"/>
  <c r="E463" i="31"/>
  <c r="H462" i="31"/>
  <c r="K461" i="31"/>
  <c r="N460" i="31"/>
  <c r="B460" i="31"/>
  <c r="E459" i="31"/>
  <c r="H458" i="31"/>
  <c r="K457" i="31"/>
  <c r="N456" i="31"/>
  <c r="B456" i="31"/>
  <c r="E455" i="31"/>
  <c r="H454" i="31"/>
  <c r="K453" i="31"/>
  <c r="N452" i="31"/>
  <c r="B452" i="31"/>
  <c r="E451" i="31"/>
  <c r="H450" i="31"/>
  <c r="K449" i="31"/>
  <c r="N448" i="31"/>
  <c r="B448" i="31"/>
  <c r="E447" i="31"/>
  <c r="H446" i="31"/>
  <c r="K445" i="31"/>
  <c r="D444" i="31"/>
  <c r="E441" i="31"/>
  <c r="F441" i="31"/>
  <c r="G441" i="31"/>
  <c r="H441" i="31"/>
  <c r="I441" i="31"/>
  <c r="J441" i="31"/>
  <c r="K441" i="31"/>
  <c r="L441" i="31"/>
  <c r="E429" i="31"/>
  <c r="F429" i="31"/>
  <c r="G429" i="31"/>
  <c r="H429" i="31"/>
  <c r="I429" i="31"/>
  <c r="J429" i="31"/>
  <c r="K429" i="31"/>
  <c r="L429" i="31"/>
  <c r="M429" i="31"/>
  <c r="B429" i="31"/>
  <c r="N429" i="31"/>
  <c r="C429" i="31"/>
  <c r="O429" i="31"/>
  <c r="D429" i="31"/>
  <c r="P429" i="31"/>
  <c r="E417" i="31"/>
  <c r="F417" i="31"/>
  <c r="G417" i="31"/>
  <c r="H417" i="31"/>
  <c r="I417" i="31"/>
  <c r="J417" i="31"/>
  <c r="K417" i="31"/>
  <c r="L417" i="31"/>
  <c r="M417" i="31"/>
  <c r="B417" i="31"/>
  <c r="N417" i="31"/>
  <c r="C417" i="31"/>
  <c r="O417" i="31"/>
  <c r="D417" i="31"/>
  <c r="P417" i="31"/>
  <c r="E405" i="31"/>
  <c r="F405" i="31"/>
  <c r="G405" i="31"/>
  <c r="H405" i="31"/>
  <c r="I405" i="31"/>
  <c r="J405" i="31"/>
  <c r="K405" i="31"/>
  <c r="L405" i="31"/>
  <c r="M405" i="31"/>
  <c r="B405" i="31"/>
  <c r="N405" i="31"/>
  <c r="C405" i="31"/>
  <c r="O405" i="31"/>
  <c r="D405" i="31"/>
  <c r="P405" i="31"/>
  <c r="D393" i="31"/>
  <c r="P393" i="31"/>
  <c r="E393" i="31"/>
  <c r="F393" i="31"/>
  <c r="G393" i="31"/>
  <c r="H393" i="31"/>
  <c r="I393" i="31"/>
  <c r="J393" i="31"/>
  <c r="K393" i="31"/>
  <c r="L393" i="31"/>
  <c r="M393" i="31"/>
  <c r="B393" i="31"/>
  <c r="N393" i="31"/>
  <c r="C393" i="31"/>
  <c r="O393" i="31"/>
  <c r="D381" i="31"/>
  <c r="P381" i="31"/>
  <c r="E381" i="31"/>
  <c r="F381" i="31"/>
  <c r="G381" i="31"/>
  <c r="H381" i="31"/>
  <c r="I381" i="31"/>
  <c r="J381" i="31"/>
  <c r="K381" i="31"/>
  <c r="L381" i="31"/>
  <c r="M381" i="31"/>
  <c r="B381" i="31"/>
  <c r="N381" i="31"/>
  <c r="C381" i="31"/>
  <c r="O381" i="31"/>
  <c r="C369" i="31"/>
  <c r="O369" i="31"/>
  <c r="D369" i="31"/>
  <c r="P369" i="31"/>
  <c r="E369" i="31"/>
  <c r="F369" i="31"/>
  <c r="G369" i="31"/>
  <c r="H369" i="31"/>
  <c r="I369" i="31"/>
  <c r="J369" i="31"/>
  <c r="K369" i="31"/>
  <c r="L369" i="31"/>
  <c r="M369" i="31"/>
  <c r="B369" i="31"/>
  <c r="N369" i="31"/>
  <c r="M357" i="31"/>
  <c r="B357" i="31"/>
  <c r="N357" i="31"/>
  <c r="C357" i="31"/>
  <c r="O357" i="31"/>
  <c r="D357" i="31"/>
  <c r="P357" i="31"/>
  <c r="E357" i="31"/>
  <c r="F357" i="31"/>
  <c r="G357" i="31"/>
  <c r="H357" i="31"/>
  <c r="I357" i="31"/>
  <c r="J357" i="31"/>
  <c r="K357" i="31"/>
  <c r="L357" i="31"/>
  <c r="M345" i="31"/>
  <c r="B345" i="31"/>
  <c r="N345" i="31"/>
  <c r="C345" i="31"/>
  <c r="O345" i="31"/>
  <c r="D345" i="31"/>
  <c r="P345" i="31"/>
  <c r="E345" i="31"/>
  <c r="F345" i="31"/>
  <c r="G345" i="31"/>
  <c r="H345" i="31"/>
  <c r="I345" i="31"/>
  <c r="J345" i="31"/>
  <c r="K345" i="31"/>
  <c r="L345" i="31"/>
  <c r="M333" i="31"/>
  <c r="B333" i="31"/>
  <c r="N333" i="31"/>
  <c r="C333" i="31"/>
  <c r="O333" i="31"/>
  <c r="D333" i="31"/>
  <c r="P333" i="31"/>
  <c r="E333" i="31"/>
  <c r="F333" i="31"/>
  <c r="G333" i="31"/>
  <c r="H333" i="31"/>
  <c r="I333" i="31"/>
  <c r="J333" i="31"/>
  <c r="K333" i="31"/>
  <c r="L333" i="31"/>
  <c r="M321" i="31"/>
  <c r="B321" i="31"/>
  <c r="N321" i="31"/>
  <c r="C321" i="31"/>
  <c r="O321" i="31"/>
  <c r="D321" i="31"/>
  <c r="P321" i="31"/>
  <c r="E321" i="31"/>
  <c r="F321" i="31"/>
  <c r="G321" i="31"/>
  <c r="H321" i="31"/>
  <c r="I321" i="31"/>
  <c r="J321" i="31"/>
  <c r="K321" i="31"/>
  <c r="L321" i="31"/>
  <c r="M504" i="31"/>
  <c r="P503" i="31"/>
  <c r="D503" i="31"/>
  <c r="G502" i="31"/>
  <c r="J501" i="31"/>
  <c r="M500" i="31"/>
  <c r="P499" i="31"/>
  <c r="D499" i="31"/>
  <c r="G498" i="31"/>
  <c r="J497" i="31"/>
  <c r="M496" i="31"/>
  <c r="P495" i="31"/>
  <c r="D495" i="31"/>
  <c r="G494" i="31"/>
  <c r="J493" i="31"/>
  <c r="M492" i="31"/>
  <c r="P491" i="31"/>
  <c r="D491" i="31"/>
  <c r="G490" i="31"/>
  <c r="J489" i="31"/>
  <c r="M488" i="31"/>
  <c r="P487" i="31"/>
  <c r="D487" i="31"/>
  <c r="G486" i="31"/>
  <c r="J485" i="31"/>
  <c r="M484" i="31"/>
  <c r="P483" i="31"/>
  <c r="D483" i="31"/>
  <c r="G482" i="31"/>
  <c r="J481" i="31"/>
  <c r="M480" i="31"/>
  <c r="P479" i="31"/>
  <c r="D479" i="31"/>
  <c r="G478" i="31"/>
  <c r="J477" i="31"/>
  <c r="M476" i="31"/>
  <c r="P475" i="31"/>
  <c r="D475" i="31"/>
  <c r="G474" i="31"/>
  <c r="J473" i="31"/>
  <c r="M472" i="31"/>
  <c r="P471" i="31"/>
  <c r="D471" i="31"/>
  <c r="G470" i="31"/>
  <c r="J469" i="31"/>
  <c r="M468" i="31"/>
  <c r="P467" i="31"/>
  <c r="D467" i="31"/>
  <c r="G466" i="31"/>
  <c r="J465" i="31"/>
  <c r="M464" i="31"/>
  <c r="P463" i="31"/>
  <c r="D463" i="31"/>
  <c r="G462" i="31"/>
  <c r="J461" i="31"/>
  <c r="M460" i="31"/>
  <c r="P459" i="31"/>
  <c r="D459" i="31"/>
  <c r="G458" i="31"/>
  <c r="J457" i="31"/>
  <c r="M456" i="31"/>
  <c r="P455" i="31"/>
  <c r="D455" i="31"/>
  <c r="G454" i="31"/>
  <c r="J453" i="31"/>
  <c r="M452" i="31"/>
  <c r="P451" i="31"/>
  <c r="D451" i="31"/>
  <c r="G450" i="31"/>
  <c r="J449" i="31"/>
  <c r="M448" i="31"/>
  <c r="P447" i="31"/>
  <c r="D447" i="31"/>
  <c r="G446" i="31"/>
  <c r="J445" i="31"/>
  <c r="J443" i="31"/>
  <c r="D441" i="31"/>
  <c r="H440" i="31"/>
  <c r="I440" i="31"/>
  <c r="J440" i="31"/>
  <c r="K440" i="31"/>
  <c r="L440" i="31"/>
  <c r="M440" i="31"/>
  <c r="B440" i="31"/>
  <c r="N440" i="31"/>
  <c r="C440" i="31"/>
  <c r="O440" i="31"/>
  <c r="H428" i="31"/>
  <c r="I428" i="31"/>
  <c r="J428" i="31"/>
  <c r="K428" i="31"/>
  <c r="L428" i="31"/>
  <c r="M428" i="31"/>
  <c r="B428" i="31"/>
  <c r="N428" i="31"/>
  <c r="C428" i="31"/>
  <c r="O428" i="31"/>
  <c r="D428" i="31"/>
  <c r="P428" i="31"/>
  <c r="E428" i="31"/>
  <c r="F428" i="31"/>
  <c r="G428" i="31"/>
  <c r="H416" i="31"/>
  <c r="I416" i="31"/>
  <c r="J416" i="31"/>
  <c r="K416" i="31"/>
  <c r="L416" i="31"/>
  <c r="M416" i="31"/>
  <c r="B416" i="31"/>
  <c r="N416" i="31"/>
  <c r="C416" i="31"/>
  <c r="O416" i="31"/>
  <c r="D416" i="31"/>
  <c r="P416" i="31"/>
  <c r="E416" i="31"/>
  <c r="F416" i="31"/>
  <c r="G416" i="31"/>
  <c r="H404" i="31"/>
  <c r="I404" i="31"/>
  <c r="J404" i="31"/>
  <c r="K404" i="31"/>
  <c r="L404" i="31"/>
  <c r="M404" i="31"/>
  <c r="B404" i="31"/>
  <c r="N404" i="31"/>
  <c r="C404" i="31"/>
  <c r="O404" i="31"/>
  <c r="D404" i="31"/>
  <c r="P404" i="31"/>
  <c r="E404" i="31"/>
  <c r="F404" i="31"/>
  <c r="G404" i="31"/>
  <c r="G392" i="31"/>
  <c r="H392" i="31"/>
  <c r="I392" i="31"/>
  <c r="J392" i="31"/>
  <c r="K392" i="31"/>
  <c r="L392" i="31"/>
  <c r="M392" i="31"/>
  <c r="B392" i="31"/>
  <c r="N392" i="31"/>
  <c r="C392" i="31"/>
  <c r="O392" i="31"/>
  <c r="D392" i="31"/>
  <c r="P392" i="31"/>
  <c r="E392" i="31"/>
  <c r="F392" i="31"/>
  <c r="K380" i="31"/>
  <c r="J380" i="31"/>
  <c r="M380" i="31"/>
  <c r="F368" i="31"/>
  <c r="G368" i="31"/>
  <c r="H368" i="31"/>
  <c r="I368" i="31"/>
  <c r="J368" i="31"/>
  <c r="K368" i="31"/>
  <c r="L368" i="31"/>
  <c r="M368" i="31"/>
  <c r="B368" i="31"/>
  <c r="N368" i="31"/>
  <c r="C368" i="31"/>
  <c r="O368" i="31"/>
  <c r="D368" i="31"/>
  <c r="P368" i="31"/>
  <c r="E368" i="31"/>
  <c r="D356" i="31"/>
  <c r="P356" i="31"/>
  <c r="E356" i="31"/>
  <c r="F356" i="31"/>
  <c r="G356" i="31"/>
  <c r="H356" i="31"/>
  <c r="I356" i="31"/>
  <c r="J356" i="31"/>
  <c r="K356" i="31"/>
  <c r="L356" i="31"/>
  <c r="M356" i="31"/>
  <c r="B356" i="31"/>
  <c r="N356" i="31"/>
  <c r="C356" i="31"/>
  <c r="O356" i="31"/>
  <c r="D344" i="31"/>
  <c r="P344" i="31"/>
  <c r="E344" i="31"/>
  <c r="F344" i="31"/>
  <c r="G344" i="31"/>
  <c r="H344" i="31"/>
  <c r="I344" i="31"/>
  <c r="J344" i="31"/>
  <c r="K344" i="31"/>
  <c r="L344" i="31"/>
  <c r="M344" i="31"/>
  <c r="B344" i="31"/>
  <c r="N344" i="31"/>
  <c r="C344" i="31"/>
  <c r="O344" i="31"/>
  <c r="D332" i="31"/>
  <c r="P332" i="31"/>
  <c r="E332" i="31"/>
  <c r="F332" i="31"/>
  <c r="G332" i="31"/>
  <c r="H332" i="31"/>
  <c r="I332" i="31"/>
  <c r="J332" i="31"/>
  <c r="K332" i="31"/>
  <c r="L332" i="31"/>
  <c r="M332" i="31"/>
  <c r="B332" i="31"/>
  <c r="N332" i="31"/>
  <c r="C332" i="31"/>
  <c r="O332" i="31"/>
  <c r="D320" i="31"/>
  <c r="P320" i="31"/>
  <c r="E320" i="31"/>
  <c r="F320" i="31"/>
  <c r="G320" i="31"/>
  <c r="H320" i="31"/>
  <c r="I320" i="31"/>
  <c r="J320" i="31"/>
  <c r="K320" i="31"/>
  <c r="L320" i="31"/>
  <c r="M320" i="31"/>
  <c r="B320" i="31"/>
  <c r="N320" i="31"/>
  <c r="C320" i="31"/>
  <c r="O320" i="31"/>
  <c r="L504" i="31"/>
  <c r="O503" i="31"/>
  <c r="C503" i="31"/>
  <c r="F502" i="31"/>
  <c r="I501" i="31"/>
  <c r="L500" i="31"/>
  <c r="O499" i="31"/>
  <c r="C499" i="31"/>
  <c r="F498" i="31"/>
  <c r="I497" i="31"/>
  <c r="L496" i="31"/>
  <c r="O495" i="31"/>
  <c r="C495" i="31"/>
  <c r="F494" i="31"/>
  <c r="I493" i="31"/>
  <c r="L492" i="31"/>
  <c r="O491" i="31"/>
  <c r="C491" i="31"/>
  <c r="F490" i="31"/>
  <c r="I489" i="31"/>
  <c r="L488" i="31"/>
  <c r="O487" i="31"/>
  <c r="C487" i="31"/>
  <c r="F486" i="31"/>
  <c r="I485" i="31"/>
  <c r="L484" i="31"/>
  <c r="O483" i="31"/>
  <c r="C483" i="31"/>
  <c r="F482" i="31"/>
  <c r="I481" i="31"/>
  <c r="L480" i="31"/>
  <c r="O479" i="31"/>
  <c r="C479" i="31"/>
  <c r="F478" i="31"/>
  <c r="I477" i="31"/>
  <c r="L476" i="31"/>
  <c r="O475" i="31"/>
  <c r="C475" i="31"/>
  <c r="F474" i="31"/>
  <c r="I473" i="31"/>
  <c r="L472" i="31"/>
  <c r="O471" i="31"/>
  <c r="C471" i="31"/>
  <c r="F470" i="31"/>
  <c r="I469" i="31"/>
  <c r="L468" i="31"/>
  <c r="O467" i="31"/>
  <c r="C467" i="31"/>
  <c r="F466" i="31"/>
  <c r="I465" i="31"/>
  <c r="L464" i="31"/>
  <c r="O463" i="31"/>
  <c r="C463" i="31"/>
  <c r="F462" i="31"/>
  <c r="I461" i="31"/>
  <c r="L460" i="31"/>
  <c r="O459" i="31"/>
  <c r="C459" i="31"/>
  <c r="F458" i="31"/>
  <c r="I457" i="31"/>
  <c r="L456" i="31"/>
  <c r="O455" i="31"/>
  <c r="C455" i="31"/>
  <c r="F454" i="31"/>
  <c r="I453" i="31"/>
  <c r="L452" i="31"/>
  <c r="O451" i="31"/>
  <c r="C451" i="31"/>
  <c r="F450" i="31"/>
  <c r="I449" i="31"/>
  <c r="L448" i="31"/>
  <c r="O447" i="31"/>
  <c r="C447" i="31"/>
  <c r="F446" i="31"/>
  <c r="I445" i="31"/>
  <c r="I443" i="31"/>
  <c r="C441" i="31"/>
  <c r="F312" i="31"/>
  <c r="G312" i="31"/>
  <c r="H312" i="31"/>
  <c r="I312" i="31"/>
  <c r="J312" i="31"/>
  <c r="K312" i="31"/>
  <c r="L312" i="31"/>
  <c r="M312" i="31"/>
  <c r="B312" i="31"/>
  <c r="N312" i="31"/>
  <c r="C312" i="31"/>
  <c r="O312" i="31"/>
  <c r="D312" i="31"/>
  <c r="P312" i="31"/>
  <c r="E312" i="31"/>
  <c r="K439" i="31"/>
  <c r="L439" i="31"/>
  <c r="M439" i="31"/>
  <c r="B439" i="31"/>
  <c r="N439" i="31"/>
  <c r="C439" i="31"/>
  <c r="O439" i="31"/>
  <c r="D439" i="31"/>
  <c r="P439" i="31"/>
  <c r="E439" i="31"/>
  <c r="F439" i="31"/>
  <c r="G439" i="31"/>
  <c r="J439" i="31"/>
  <c r="K427" i="31"/>
  <c r="L427" i="31"/>
  <c r="M427" i="31"/>
  <c r="B427" i="31"/>
  <c r="N427" i="31"/>
  <c r="C427" i="31"/>
  <c r="O427" i="31"/>
  <c r="D427" i="31"/>
  <c r="P427" i="31"/>
  <c r="E427" i="31"/>
  <c r="F427" i="31"/>
  <c r="G427" i="31"/>
  <c r="H427" i="31"/>
  <c r="I427" i="31"/>
  <c r="J427" i="31"/>
  <c r="K415" i="31"/>
  <c r="L415" i="31"/>
  <c r="M415" i="31"/>
  <c r="B415" i="31"/>
  <c r="N415" i="31"/>
  <c r="C415" i="31"/>
  <c r="O415" i="31"/>
  <c r="D415" i="31"/>
  <c r="P415" i="31"/>
  <c r="E415" i="31"/>
  <c r="F415" i="31"/>
  <c r="G415" i="31"/>
  <c r="H415" i="31"/>
  <c r="I415" i="31"/>
  <c r="J415" i="31"/>
  <c r="K403" i="31"/>
  <c r="L403" i="31"/>
  <c r="M403" i="31"/>
  <c r="B403" i="31"/>
  <c r="N403" i="31"/>
  <c r="C403" i="31"/>
  <c r="O403" i="31"/>
  <c r="D403" i="31"/>
  <c r="P403" i="31"/>
  <c r="E403" i="31"/>
  <c r="F403" i="31"/>
  <c r="G403" i="31"/>
  <c r="H403" i="31"/>
  <c r="I403" i="31"/>
  <c r="J403" i="31"/>
  <c r="J391" i="31"/>
  <c r="K391" i="31"/>
  <c r="L391" i="31"/>
  <c r="M391" i="31"/>
  <c r="B391" i="31"/>
  <c r="N391" i="31"/>
  <c r="C391" i="31"/>
  <c r="O391" i="31"/>
  <c r="D391" i="31"/>
  <c r="P391" i="31"/>
  <c r="E391" i="31"/>
  <c r="F391" i="31"/>
  <c r="G391" i="31"/>
  <c r="H391" i="31"/>
  <c r="I391" i="31"/>
  <c r="I379" i="31"/>
  <c r="J379" i="31"/>
  <c r="K379" i="31"/>
  <c r="L379" i="31"/>
  <c r="M379" i="31"/>
  <c r="B379" i="31"/>
  <c r="N379" i="31"/>
  <c r="C379" i="31"/>
  <c r="O379" i="31"/>
  <c r="D379" i="31"/>
  <c r="P379" i="31"/>
  <c r="E379" i="31"/>
  <c r="F379" i="31"/>
  <c r="G379" i="31"/>
  <c r="H379" i="31"/>
  <c r="I367" i="31"/>
  <c r="J367" i="31"/>
  <c r="K367" i="31"/>
  <c r="L367" i="31"/>
  <c r="M367" i="31"/>
  <c r="B367" i="31"/>
  <c r="N367" i="31"/>
  <c r="C367" i="31"/>
  <c r="O367" i="31"/>
  <c r="D367" i="31"/>
  <c r="P367" i="31"/>
  <c r="E367" i="31"/>
  <c r="F367" i="31"/>
  <c r="G367" i="31"/>
  <c r="H367" i="31"/>
  <c r="G355" i="31"/>
  <c r="H355" i="31"/>
  <c r="I355" i="31"/>
  <c r="J355" i="31"/>
  <c r="K355" i="31"/>
  <c r="L355" i="31"/>
  <c r="M355" i="31"/>
  <c r="B355" i="31"/>
  <c r="N355" i="31"/>
  <c r="C355" i="31"/>
  <c r="O355" i="31"/>
  <c r="D355" i="31"/>
  <c r="P355" i="31"/>
  <c r="E355" i="31"/>
  <c r="F355" i="31"/>
  <c r="G343" i="31"/>
  <c r="H343" i="31"/>
  <c r="I343" i="31"/>
  <c r="J343" i="31"/>
  <c r="K343" i="31"/>
  <c r="L343" i="31"/>
  <c r="M343" i="31"/>
  <c r="B343" i="31"/>
  <c r="N343" i="31"/>
  <c r="C343" i="31"/>
  <c r="O343" i="31"/>
  <c r="D343" i="31"/>
  <c r="P343" i="31"/>
  <c r="E343" i="31"/>
  <c r="F343" i="31"/>
  <c r="G331" i="31"/>
  <c r="H331" i="31"/>
  <c r="I331" i="31"/>
  <c r="J331" i="31"/>
  <c r="K331" i="31"/>
  <c r="L331" i="31"/>
  <c r="M331" i="31"/>
  <c r="B331" i="31"/>
  <c r="N331" i="31"/>
  <c r="C331" i="31"/>
  <c r="O331" i="31"/>
  <c r="D331" i="31"/>
  <c r="P331" i="31"/>
  <c r="E331" i="31"/>
  <c r="F331" i="31"/>
  <c r="G319" i="31"/>
  <c r="H319" i="31"/>
  <c r="I319" i="31"/>
  <c r="J319" i="31"/>
  <c r="K319" i="31"/>
  <c r="L319" i="31"/>
  <c r="M319" i="31"/>
  <c r="B319" i="31"/>
  <c r="N319" i="31"/>
  <c r="C319" i="31"/>
  <c r="O319" i="31"/>
  <c r="D319" i="31"/>
  <c r="P319" i="31"/>
  <c r="E319" i="31"/>
  <c r="F319" i="31"/>
  <c r="K504" i="31"/>
  <c r="N503" i="31"/>
  <c r="B503" i="31"/>
  <c r="E502" i="31"/>
  <c r="H501" i="31"/>
  <c r="K500" i="31"/>
  <c r="N499" i="31"/>
  <c r="B499" i="31"/>
  <c r="E498" i="31"/>
  <c r="H497" i="31"/>
  <c r="K496" i="31"/>
  <c r="N495" i="31"/>
  <c r="B495" i="31"/>
  <c r="E494" i="31"/>
  <c r="H493" i="31"/>
  <c r="K492" i="31"/>
  <c r="N491" i="31"/>
  <c r="B491" i="31"/>
  <c r="E490" i="31"/>
  <c r="H489" i="31"/>
  <c r="K488" i="31"/>
  <c r="N487" i="31"/>
  <c r="B487" i="31"/>
  <c r="E486" i="31"/>
  <c r="H485" i="31"/>
  <c r="K484" i="31"/>
  <c r="N483" i="31"/>
  <c r="B483" i="31"/>
  <c r="E482" i="31"/>
  <c r="H481" i="31"/>
  <c r="K480" i="31"/>
  <c r="N479" i="31"/>
  <c r="B479" i="31"/>
  <c r="E478" i="31"/>
  <c r="H477" i="31"/>
  <c r="K476" i="31"/>
  <c r="N475" i="31"/>
  <c r="B475" i="31"/>
  <c r="E474" i="31"/>
  <c r="H473" i="31"/>
  <c r="K472" i="31"/>
  <c r="N471" i="31"/>
  <c r="B471" i="31"/>
  <c r="E470" i="31"/>
  <c r="H469" i="31"/>
  <c r="K468" i="31"/>
  <c r="N467" i="31"/>
  <c r="B467" i="31"/>
  <c r="E466" i="31"/>
  <c r="H465" i="31"/>
  <c r="K464" i="31"/>
  <c r="N463" i="31"/>
  <c r="B463" i="31"/>
  <c r="E462" i="31"/>
  <c r="H461" i="31"/>
  <c r="K460" i="31"/>
  <c r="N459" i="31"/>
  <c r="B459" i="31"/>
  <c r="E458" i="31"/>
  <c r="H457" i="31"/>
  <c r="K456" i="31"/>
  <c r="N455" i="31"/>
  <c r="B455" i="31"/>
  <c r="E454" i="31"/>
  <c r="H453" i="31"/>
  <c r="K452" i="31"/>
  <c r="N451" i="31"/>
  <c r="B451" i="31"/>
  <c r="E450" i="31"/>
  <c r="H449" i="31"/>
  <c r="K448" i="31"/>
  <c r="N447" i="31"/>
  <c r="B447" i="31"/>
  <c r="E446" i="31"/>
  <c r="H445" i="31"/>
  <c r="H443" i="31"/>
  <c r="B441" i="31"/>
  <c r="I311" i="31"/>
  <c r="J311" i="31"/>
  <c r="K311" i="31"/>
  <c r="L311" i="31"/>
  <c r="M311" i="31"/>
  <c r="B311" i="31"/>
  <c r="N311" i="31"/>
  <c r="C311" i="31"/>
  <c r="O311" i="31"/>
  <c r="D311" i="31"/>
  <c r="P311" i="31"/>
  <c r="E311" i="31"/>
  <c r="F311" i="31"/>
  <c r="G311" i="31"/>
  <c r="H311" i="31"/>
  <c r="B438" i="31"/>
  <c r="N438" i="31"/>
  <c r="C438" i="31"/>
  <c r="O438" i="31"/>
  <c r="D438" i="31"/>
  <c r="P438" i="31"/>
  <c r="E438" i="31"/>
  <c r="F438" i="31"/>
  <c r="G438" i="31"/>
  <c r="H438" i="31"/>
  <c r="I438" i="31"/>
  <c r="J438" i="31"/>
  <c r="M438" i="31"/>
  <c r="B426" i="31"/>
  <c r="N426" i="31"/>
  <c r="C426" i="31"/>
  <c r="O426" i="31"/>
  <c r="D426" i="31"/>
  <c r="P426" i="31"/>
  <c r="E426" i="31"/>
  <c r="F426" i="31"/>
  <c r="G426" i="31"/>
  <c r="H426" i="31"/>
  <c r="I426" i="31"/>
  <c r="J426" i="31"/>
  <c r="K426" i="31"/>
  <c r="L426" i="31"/>
  <c r="M426" i="31"/>
  <c r="B414" i="31"/>
  <c r="N414" i="31"/>
  <c r="C414" i="31"/>
  <c r="O414" i="31"/>
  <c r="D414" i="31"/>
  <c r="P414" i="31"/>
  <c r="E414" i="31"/>
  <c r="F414" i="31"/>
  <c r="G414" i="31"/>
  <c r="H414" i="31"/>
  <c r="I414" i="31"/>
  <c r="J414" i="31"/>
  <c r="K414" i="31"/>
  <c r="L414" i="31"/>
  <c r="M414" i="31"/>
  <c r="B402" i="31"/>
  <c r="N402" i="31"/>
  <c r="C402" i="31"/>
  <c r="O402" i="31"/>
  <c r="D402" i="31"/>
  <c r="P402" i="31"/>
  <c r="E402" i="31"/>
  <c r="F402" i="31"/>
  <c r="G402" i="31"/>
  <c r="H402" i="31"/>
  <c r="I402" i="31"/>
  <c r="J402" i="31"/>
  <c r="K402" i="31"/>
  <c r="L402" i="31"/>
  <c r="M402" i="31"/>
  <c r="M390" i="31"/>
  <c r="B390" i="31"/>
  <c r="N390" i="31"/>
  <c r="C390" i="31"/>
  <c r="O390" i="31"/>
  <c r="D390" i="31"/>
  <c r="P390" i="31"/>
  <c r="E390" i="31"/>
  <c r="F390" i="31"/>
  <c r="G390" i="31"/>
  <c r="H390" i="31"/>
  <c r="I390" i="31"/>
  <c r="J390" i="31"/>
  <c r="K390" i="31"/>
  <c r="L390" i="31"/>
  <c r="L378" i="31"/>
  <c r="M378" i="31"/>
  <c r="B378" i="31"/>
  <c r="N378" i="31"/>
  <c r="C378" i="31"/>
  <c r="O378" i="31"/>
  <c r="D378" i="31"/>
  <c r="P378" i="31"/>
  <c r="E378" i="31"/>
  <c r="F378" i="31"/>
  <c r="G378" i="31"/>
  <c r="H378" i="31"/>
  <c r="I378" i="31"/>
  <c r="J378" i="31"/>
  <c r="K378" i="31"/>
  <c r="L366" i="31"/>
  <c r="M366" i="31"/>
  <c r="B366" i="31"/>
  <c r="N366" i="31"/>
  <c r="C366" i="31"/>
  <c r="O366" i="31"/>
  <c r="D366" i="31"/>
  <c r="P366" i="31"/>
  <c r="E366" i="31"/>
  <c r="F366" i="31"/>
  <c r="G366" i="31"/>
  <c r="H366" i="31"/>
  <c r="I366" i="31"/>
  <c r="J366" i="31"/>
  <c r="K366" i="31"/>
  <c r="J354" i="31"/>
  <c r="K354" i="31"/>
  <c r="L354" i="31"/>
  <c r="M354" i="31"/>
  <c r="B354" i="31"/>
  <c r="N354" i="31"/>
  <c r="C354" i="31"/>
  <c r="O354" i="31"/>
  <c r="D354" i="31"/>
  <c r="P354" i="31"/>
  <c r="E354" i="31"/>
  <c r="F354" i="31"/>
  <c r="G354" i="31"/>
  <c r="H354" i="31"/>
  <c r="I354" i="31"/>
  <c r="J342" i="31"/>
  <c r="K342" i="31"/>
  <c r="L342" i="31"/>
  <c r="M342" i="31"/>
  <c r="B342" i="31"/>
  <c r="N342" i="31"/>
  <c r="C342" i="31"/>
  <c r="O342" i="31"/>
  <c r="D342" i="31"/>
  <c r="P342" i="31"/>
  <c r="E342" i="31"/>
  <c r="F342" i="31"/>
  <c r="G342" i="31"/>
  <c r="H342" i="31"/>
  <c r="I342" i="31"/>
  <c r="J330" i="31"/>
  <c r="K330" i="31"/>
  <c r="L330" i="31"/>
  <c r="M330" i="31"/>
  <c r="B330" i="31"/>
  <c r="N330" i="31"/>
  <c r="C330" i="31"/>
  <c r="O330" i="31"/>
  <c r="D330" i="31"/>
  <c r="P330" i="31"/>
  <c r="E330" i="31"/>
  <c r="F330" i="31"/>
  <c r="G330" i="31"/>
  <c r="H330" i="31"/>
  <c r="I330" i="31"/>
  <c r="J318" i="31"/>
  <c r="K318" i="31"/>
  <c r="L318" i="31"/>
  <c r="M318" i="31"/>
  <c r="B318" i="31"/>
  <c r="N318" i="31"/>
  <c r="C318" i="31"/>
  <c r="O318" i="31"/>
  <c r="D318" i="31"/>
  <c r="P318" i="31"/>
  <c r="E318" i="31"/>
  <c r="F318" i="31"/>
  <c r="G318" i="31"/>
  <c r="H318" i="31"/>
  <c r="I318" i="31"/>
  <c r="J504" i="31"/>
  <c r="M503" i="31"/>
  <c r="P502" i="31"/>
  <c r="D502" i="31"/>
  <c r="G501" i="31"/>
  <c r="J500" i="31"/>
  <c r="M499" i="31"/>
  <c r="P498" i="31"/>
  <c r="D498" i="31"/>
  <c r="G497" i="31"/>
  <c r="J496" i="31"/>
  <c r="M495" i="31"/>
  <c r="P494" i="31"/>
  <c r="D494" i="31"/>
  <c r="G493" i="31"/>
  <c r="J492" i="31"/>
  <c r="M491" i="31"/>
  <c r="P490" i="31"/>
  <c r="D490" i="31"/>
  <c r="G489" i="31"/>
  <c r="J488" i="31"/>
  <c r="M487" i="31"/>
  <c r="P486" i="31"/>
  <c r="D486" i="31"/>
  <c r="G485" i="31"/>
  <c r="J484" i="31"/>
  <c r="M483" i="31"/>
  <c r="P482" i="31"/>
  <c r="D482" i="31"/>
  <c r="G481" i="31"/>
  <c r="J480" i="31"/>
  <c r="M479" i="31"/>
  <c r="P478" i="31"/>
  <c r="D478" i="31"/>
  <c r="G477" i="31"/>
  <c r="J476" i="31"/>
  <c r="M475" i="31"/>
  <c r="P474" i="31"/>
  <c r="D474" i="31"/>
  <c r="G473" i="31"/>
  <c r="J472" i="31"/>
  <c r="M471" i="31"/>
  <c r="P470" i="31"/>
  <c r="D470" i="31"/>
  <c r="G469" i="31"/>
  <c r="J468" i="31"/>
  <c r="M467" i="31"/>
  <c r="P466" i="31"/>
  <c r="D466" i="31"/>
  <c r="G465" i="31"/>
  <c r="J464" i="31"/>
  <c r="M463" i="31"/>
  <c r="P462" i="31"/>
  <c r="D462" i="31"/>
  <c r="G461" i="31"/>
  <c r="J460" i="31"/>
  <c r="M459" i="31"/>
  <c r="P458" i="31"/>
  <c r="D458" i="31"/>
  <c r="G457" i="31"/>
  <c r="J456" i="31"/>
  <c r="M455" i="31"/>
  <c r="P454" i="31"/>
  <c r="D454" i="31"/>
  <c r="G453" i="31"/>
  <c r="J452" i="31"/>
  <c r="M451" i="31"/>
  <c r="P450" i="31"/>
  <c r="D450" i="31"/>
  <c r="G449" i="31"/>
  <c r="J448" i="31"/>
  <c r="M447" i="31"/>
  <c r="P446" i="31"/>
  <c r="D446" i="31"/>
  <c r="G445" i="31"/>
  <c r="G443" i="31"/>
  <c r="P440" i="31"/>
  <c r="L310" i="31"/>
  <c r="M310" i="31"/>
  <c r="B310" i="31"/>
  <c r="N310" i="31"/>
  <c r="C310" i="31"/>
  <c r="O310" i="31"/>
  <c r="D310" i="31"/>
  <c r="P310" i="31"/>
  <c r="E310" i="31"/>
  <c r="F310" i="31"/>
  <c r="G310" i="31"/>
  <c r="H310" i="31"/>
  <c r="I310" i="31"/>
  <c r="J310" i="31"/>
  <c r="K310" i="31"/>
  <c r="E437" i="31"/>
  <c r="F437" i="31"/>
  <c r="G437" i="31"/>
  <c r="H437" i="31"/>
  <c r="I437" i="31"/>
  <c r="J437" i="31"/>
  <c r="K437" i="31"/>
  <c r="L437" i="31"/>
  <c r="M437" i="31"/>
  <c r="B437" i="31"/>
  <c r="C437" i="31"/>
  <c r="O437" i="31"/>
  <c r="D437" i="31"/>
  <c r="P437" i="31"/>
  <c r="E425" i="31"/>
  <c r="F425" i="31"/>
  <c r="G425" i="31"/>
  <c r="H425" i="31"/>
  <c r="I425" i="31"/>
  <c r="J425" i="31"/>
  <c r="K425" i="31"/>
  <c r="L425" i="31"/>
  <c r="M425" i="31"/>
  <c r="B425" i="31"/>
  <c r="N425" i="31"/>
  <c r="C425" i="31"/>
  <c r="O425" i="31"/>
  <c r="D425" i="31"/>
  <c r="P425" i="31"/>
  <c r="E413" i="31"/>
  <c r="F413" i="31"/>
  <c r="G413" i="31"/>
  <c r="H413" i="31"/>
  <c r="I413" i="31"/>
  <c r="J413" i="31"/>
  <c r="K413" i="31"/>
  <c r="L413" i="31"/>
  <c r="M413" i="31"/>
  <c r="B413" i="31"/>
  <c r="N413" i="31"/>
  <c r="C413" i="31"/>
  <c r="O413" i="31"/>
  <c r="D413" i="31"/>
  <c r="P413" i="31"/>
  <c r="E401" i="31"/>
  <c r="F401" i="31"/>
  <c r="G401" i="31"/>
  <c r="H401" i="31"/>
  <c r="I401" i="31"/>
  <c r="J401" i="31"/>
  <c r="K401" i="31"/>
  <c r="L401" i="31"/>
  <c r="M401" i="31"/>
  <c r="B401" i="31"/>
  <c r="N401" i="31"/>
  <c r="C401" i="31"/>
  <c r="O401" i="31"/>
  <c r="D401" i="31"/>
  <c r="P401" i="31"/>
  <c r="D389" i="31"/>
  <c r="P389" i="31"/>
  <c r="E389" i="31"/>
  <c r="F389" i="31"/>
  <c r="G389" i="31"/>
  <c r="H389" i="31"/>
  <c r="I389" i="31"/>
  <c r="J389" i="31"/>
  <c r="K389" i="31"/>
  <c r="L389" i="31"/>
  <c r="M389" i="31"/>
  <c r="B389" i="31"/>
  <c r="N389" i="31"/>
  <c r="C389" i="31"/>
  <c r="O389" i="31"/>
  <c r="C377" i="31"/>
  <c r="O377" i="31"/>
  <c r="D377" i="31"/>
  <c r="P377" i="31"/>
  <c r="E377" i="31"/>
  <c r="F377" i="31"/>
  <c r="G377" i="31"/>
  <c r="H377" i="31"/>
  <c r="I377" i="31"/>
  <c r="J377" i="31"/>
  <c r="K377" i="31"/>
  <c r="L377" i="31"/>
  <c r="M377" i="31"/>
  <c r="B377" i="31"/>
  <c r="N377" i="31"/>
  <c r="C365" i="31"/>
  <c r="O365" i="31"/>
  <c r="D365" i="31"/>
  <c r="P365" i="31"/>
  <c r="E365" i="31"/>
  <c r="F365" i="31"/>
  <c r="G365" i="31"/>
  <c r="H365" i="31"/>
  <c r="I365" i="31"/>
  <c r="J365" i="31"/>
  <c r="K365" i="31"/>
  <c r="L365" i="31"/>
  <c r="M365" i="31"/>
  <c r="B365" i="31"/>
  <c r="N365" i="31"/>
  <c r="M353" i="31"/>
  <c r="B353" i="31"/>
  <c r="N353" i="31"/>
  <c r="C353" i="31"/>
  <c r="O353" i="31"/>
  <c r="D353" i="31"/>
  <c r="P353" i="31"/>
  <c r="E353" i="31"/>
  <c r="F353" i="31"/>
  <c r="G353" i="31"/>
  <c r="H353" i="31"/>
  <c r="I353" i="31"/>
  <c r="J353" i="31"/>
  <c r="K353" i="31"/>
  <c r="L353" i="31"/>
  <c r="M341" i="31"/>
  <c r="B341" i="31"/>
  <c r="N341" i="31"/>
  <c r="C341" i="31"/>
  <c r="O341" i="31"/>
  <c r="D341" i="31"/>
  <c r="P341" i="31"/>
  <c r="E341" i="31"/>
  <c r="F341" i="31"/>
  <c r="G341" i="31"/>
  <c r="H341" i="31"/>
  <c r="I341" i="31"/>
  <c r="J341" i="31"/>
  <c r="K341" i="31"/>
  <c r="L341" i="31"/>
  <c r="M329" i="31"/>
  <c r="B329" i="31"/>
  <c r="N329" i="31"/>
  <c r="C329" i="31"/>
  <c r="O329" i="31"/>
  <c r="D329" i="31"/>
  <c r="P329" i="31"/>
  <c r="E329" i="31"/>
  <c r="F329" i="31"/>
  <c r="G329" i="31"/>
  <c r="H329" i="31"/>
  <c r="I329" i="31"/>
  <c r="J329" i="31"/>
  <c r="K329" i="31"/>
  <c r="L329" i="31"/>
  <c r="M317" i="31"/>
  <c r="B317" i="31"/>
  <c r="N317" i="31"/>
  <c r="C317" i="31"/>
  <c r="O317" i="31"/>
  <c r="D317" i="31"/>
  <c r="P317" i="31"/>
  <c r="E317" i="31"/>
  <c r="F317" i="31"/>
  <c r="G317" i="31"/>
  <c r="H317" i="31"/>
  <c r="I317" i="31"/>
  <c r="J317" i="31"/>
  <c r="K317" i="31"/>
  <c r="L317" i="31"/>
  <c r="I504" i="31"/>
  <c r="L503" i="31"/>
  <c r="O502" i="31"/>
  <c r="C502" i="31"/>
  <c r="F501" i="31"/>
  <c r="I500" i="31"/>
  <c r="L499" i="31"/>
  <c r="O498" i="31"/>
  <c r="C498" i="31"/>
  <c r="F497" i="31"/>
  <c r="I496" i="31"/>
  <c r="L495" i="31"/>
  <c r="O494" i="31"/>
  <c r="C494" i="31"/>
  <c r="F493" i="31"/>
  <c r="I492" i="31"/>
  <c r="L491" i="31"/>
  <c r="O490" i="31"/>
  <c r="C490" i="31"/>
  <c r="F489" i="31"/>
  <c r="I488" i="31"/>
  <c r="L487" i="31"/>
  <c r="O486" i="31"/>
  <c r="C486" i="31"/>
  <c r="F485" i="31"/>
  <c r="I484" i="31"/>
  <c r="L483" i="31"/>
  <c r="O482" i="31"/>
  <c r="C482" i="31"/>
  <c r="F481" i="31"/>
  <c r="I480" i="31"/>
  <c r="L479" i="31"/>
  <c r="O478" i="31"/>
  <c r="C478" i="31"/>
  <c r="F477" i="31"/>
  <c r="I476" i="31"/>
  <c r="L475" i="31"/>
  <c r="O474" i="31"/>
  <c r="C474" i="31"/>
  <c r="F473" i="31"/>
  <c r="I472" i="31"/>
  <c r="L471" i="31"/>
  <c r="O470" i="31"/>
  <c r="C470" i="31"/>
  <c r="F469" i="31"/>
  <c r="I468" i="31"/>
  <c r="L467" i="31"/>
  <c r="O466" i="31"/>
  <c r="C466" i="31"/>
  <c r="F465" i="31"/>
  <c r="I464" i="31"/>
  <c r="L463" i="31"/>
  <c r="O462" i="31"/>
  <c r="C462" i="31"/>
  <c r="F461" i="31"/>
  <c r="I460" i="31"/>
  <c r="L459" i="31"/>
  <c r="O458" i="31"/>
  <c r="C458" i="31"/>
  <c r="F457" i="31"/>
  <c r="I456" i="31"/>
  <c r="L455" i="31"/>
  <c r="O454" i="31"/>
  <c r="C454" i="31"/>
  <c r="F453" i="31"/>
  <c r="I452" i="31"/>
  <c r="L451" i="31"/>
  <c r="O450" i="31"/>
  <c r="C450" i="31"/>
  <c r="F449" i="31"/>
  <c r="I448" i="31"/>
  <c r="L447" i="31"/>
  <c r="O446" i="31"/>
  <c r="C446" i="31"/>
  <c r="D445" i="31"/>
  <c r="M442" i="31"/>
  <c r="G440" i="31"/>
  <c r="C309" i="31"/>
  <c r="O309" i="31"/>
  <c r="D309" i="31"/>
  <c r="P309" i="31"/>
  <c r="E309" i="31"/>
  <c r="F309" i="31"/>
  <c r="G309" i="31"/>
  <c r="H309" i="31"/>
  <c r="I309" i="31"/>
  <c r="J309" i="31"/>
  <c r="K309" i="31"/>
  <c r="L309" i="31"/>
  <c r="M309" i="31"/>
  <c r="B309" i="31"/>
  <c r="A309" i="31" s="1"/>
  <c r="N309" i="31"/>
  <c r="H436" i="31"/>
  <c r="I436" i="31"/>
  <c r="J436" i="31"/>
  <c r="K436" i="31"/>
  <c r="L436" i="31"/>
  <c r="M436" i="31"/>
  <c r="B436" i="31"/>
  <c r="N436" i="31"/>
  <c r="C436" i="31"/>
  <c r="O436" i="31"/>
  <c r="D436" i="31"/>
  <c r="P436" i="31"/>
  <c r="E436" i="31"/>
  <c r="F436" i="31"/>
  <c r="G436" i="31"/>
  <c r="H424" i="31"/>
  <c r="I424" i="31"/>
  <c r="J424" i="31"/>
  <c r="K424" i="31"/>
  <c r="L424" i="31"/>
  <c r="M424" i="31"/>
  <c r="B424" i="31"/>
  <c r="N424" i="31"/>
  <c r="C424" i="31"/>
  <c r="O424" i="31"/>
  <c r="D424" i="31"/>
  <c r="P424" i="31"/>
  <c r="E424" i="31"/>
  <c r="F424" i="31"/>
  <c r="G424" i="31"/>
  <c r="H412" i="31"/>
  <c r="I412" i="31"/>
  <c r="J412" i="31"/>
  <c r="K412" i="31"/>
  <c r="L412" i="31"/>
  <c r="M412" i="31"/>
  <c r="B412" i="31"/>
  <c r="N412" i="31"/>
  <c r="C412" i="31"/>
  <c r="O412" i="31"/>
  <c r="D412" i="31"/>
  <c r="P412" i="31"/>
  <c r="E412" i="31"/>
  <c r="F412" i="31"/>
  <c r="G412" i="31"/>
  <c r="H400" i="31"/>
  <c r="I400" i="31"/>
  <c r="J400" i="31"/>
  <c r="K400" i="31"/>
  <c r="L400" i="31"/>
  <c r="M400" i="31"/>
  <c r="B400" i="31"/>
  <c r="N400" i="31"/>
  <c r="C400" i="31"/>
  <c r="O400" i="31"/>
  <c r="D400" i="31"/>
  <c r="P400" i="31"/>
  <c r="E400" i="31"/>
  <c r="F400" i="31"/>
  <c r="G400" i="31"/>
  <c r="G388" i="31"/>
  <c r="H388" i="31"/>
  <c r="I388" i="31"/>
  <c r="J388" i="31"/>
  <c r="K388" i="31"/>
  <c r="L388" i="31"/>
  <c r="M388" i="31"/>
  <c r="B388" i="31"/>
  <c r="N388" i="31"/>
  <c r="C388" i="31"/>
  <c r="O388" i="31"/>
  <c r="D388" i="31"/>
  <c r="P388" i="31"/>
  <c r="E388" i="31"/>
  <c r="F388" i="31"/>
  <c r="F376" i="31"/>
  <c r="G376" i="31"/>
  <c r="H376" i="31"/>
  <c r="I376" i="31"/>
  <c r="J376" i="31"/>
  <c r="K376" i="31"/>
  <c r="L376" i="31"/>
  <c r="M376" i="31"/>
  <c r="B376" i="31"/>
  <c r="N376" i="31"/>
  <c r="C376" i="31"/>
  <c r="O376" i="31"/>
  <c r="D376" i="31"/>
  <c r="P376" i="31"/>
  <c r="E376" i="31"/>
  <c r="F364" i="31"/>
  <c r="G364" i="31"/>
  <c r="H364" i="31"/>
  <c r="I364" i="31"/>
  <c r="J364" i="31"/>
  <c r="K364" i="31"/>
  <c r="L364" i="31"/>
  <c r="M364" i="31"/>
  <c r="B364" i="31"/>
  <c r="N364" i="31"/>
  <c r="C364" i="31"/>
  <c r="O364" i="31"/>
  <c r="D364" i="31"/>
  <c r="P364" i="31"/>
  <c r="E364" i="31"/>
  <c r="D352" i="31"/>
  <c r="P352" i="31"/>
  <c r="E352" i="31"/>
  <c r="F352" i="31"/>
  <c r="G352" i="31"/>
  <c r="H352" i="31"/>
  <c r="I352" i="31"/>
  <c r="J352" i="31"/>
  <c r="K352" i="31"/>
  <c r="L352" i="31"/>
  <c r="M352" i="31"/>
  <c r="B352" i="31"/>
  <c r="N352" i="31"/>
  <c r="C352" i="31"/>
  <c r="O352" i="31"/>
  <c r="D340" i="31"/>
  <c r="P340" i="31"/>
  <c r="E340" i="31"/>
  <c r="F340" i="31"/>
  <c r="G340" i="31"/>
  <c r="H340" i="31"/>
  <c r="I340" i="31"/>
  <c r="J340" i="31"/>
  <c r="K340" i="31"/>
  <c r="L340" i="31"/>
  <c r="M340" i="31"/>
  <c r="B340" i="31"/>
  <c r="N340" i="31"/>
  <c r="C340" i="31"/>
  <c r="O340" i="31"/>
  <c r="D328" i="31"/>
  <c r="P328" i="31"/>
  <c r="E328" i="31"/>
  <c r="F328" i="31"/>
  <c r="G328" i="31"/>
  <c r="H328" i="31"/>
  <c r="I328" i="31"/>
  <c r="J328" i="31"/>
  <c r="K328" i="31"/>
  <c r="L328" i="31"/>
  <c r="M328" i="31"/>
  <c r="B328" i="31"/>
  <c r="N328" i="31"/>
  <c r="C328" i="31"/>
  <c r="O328" i="31"/>
  <c r="D316" i="31"/>
  <c r="P316" i="31"/>
  <c r="E316" i="31"/>
  <c r="F316" i="31"/>
  <c r="G316" i="31"/>
  <c r="H316" i="31"/>
  <c r="I316" i="31"/>
  <c r="J316" i="31"/>
  <c r="K316" i="31"/>
  <c r="L316" i="31"/>
  <c r="M316" i="31"/>
  <c r="B316" i="31"/>
  <c r="N316" i="31"/>
  <c r="C316" i="31"/>
  <c r="O316" i="31"/>
  <c r="H504" i="31"/>
  <c r="K503" i="31"/>
  <c r="N502" i="31"/>
  <c r="B502" i="31"/>
  <c r="E501" i="31"/>
  <c r="H500" i="31"/>
  <c r="K499" i="31"/>
  <c r="N498" i="31"/>
  <c r="B498" i="31"/>
  <c r="E497" i="31"/>
  <c r="H496" i="31"/>
  <c r="K495" i="31"/>
  <c r="N494" i="31"/>
  <c r="B494" i="31"/>
  <c r="E493" i="31"/>
  <c r="H492" i="31"/>
  <c r="K491" i="31"/>
  <c r="N490" i="31"/>
  <c r="B490" i="31"/>
  <c r="E489" i="31"/>
  <c r="H488" i="31"/>
  <c r="K487" i="31"/>
  <c r="N486" i="31"/>
  <c r="B486" i="31"/>
  <c r="E485" i="31"/>
  <c r="H484" i="31"/>
  <c r="K483" i="31"/>
  <c r="N482" i="31"/>
  <c r="B482" i="31"/>
  <c r="E481" i="31"/>
  <c r="H480" i="31"/>
  <c r="K479" i="31"/>
  <c r="N478" i="31"/>
  <c r="B478" i="31"/>
  <c r="E477" i="31"/>
  <c r="H476" i="31"/>
  <c r="K475" i="31"/>
  <c r="N474" i="31"/>
  <c r="B474" i="31"/>
  <c r="E473" i="31"/>
  <c r="H472" i="31"/>
  <c r="K471" i="31"/>
  <c r="N470" i="31"/>
  <c r="B470" i="31"/>
  <c r="E469" i="31"/>
  <c r="H468" i="31"/>
  <c r="K467" i="31"/>
  <c r="N466" i="31"/>
  <c r="B466" i="31"/>
  <c r="E465" i="31"/>
  <c r="H464" i="31"/>
  <c r="K463" i="31"/>
  <c r="N462" i="31"/>
  <c r="B462" i="31"/>
  <c r="E461" i="31"/>
  <c r="H460" i="31"/>
  <c r="K459" i="31"/>
  <c r="N458" i="31"/>
  <c r="B458" i="31"/>
  <c r="E457" i="31"/>
  <c r="H456" i="31"/>
  <c r="K455" i="31"/>
  <c r="N454" i="31"/>
  <c r="B454" i="31"/>
  <c r="E453" i="31"/>
  <c r="H452" i="31"/>
  <c r="K451" i="31"/>
  <c r="N450" i="31"/>
  <c r="B450" i="31"/>
  <c r="E449" i="31"/>
  <c r="H448" i="31"/>
  <c r="K447" i="31"/>
  <c r="N446" i="31"/>
  <c r="B446" i="31"/>
  <c r="C445" i="31"/>
  <c r="L442" i="31"/>
  <c r="F440" i="31"/>
  <c r="F308" i="31"/>
  <c r="G308" i="31"/>
  <c r="H308" i="31"/>
  <c r="I308" i="31"/>
  <c r="J308" i="31"/>
  <c r="K308" i="31"/>
  <c r="L308" i="31"/>
  <c r="M308" i="31"/>
  <c r="B308" i="31"/>
  <c r="A308" i="31" s="1"/>
  <c r="N308" i="31"/>
  <c r="C308" i="31"/>
  <c r="O308" i="31"/>
  <c r="D308" i="31"/>
  <c r="P308" i="31"/>
  <c r="E308" i="31"/>
  <c r="K435" i="31"/>
  <c r="L435" i="31"/>
  <c r="M435" i="31"/>
  <c r="B435" i="31"/>
  <c r="N435" i="31"/>
  <c r="C435" i="31"/>
  <c r="O435" i="31"/>
  <c r="D435" i="31"/>
  <c r="P435" i="31"/>
  <c r="E435" i="31"/>
  <c r="F435" i="31"/>
  <c r="G435" i="31"/>
  <c r="H435" i="31"/>
  <c r="I435" i="31"/>
  <c r="J435" i="31"/>
  <c r="K423" i="31"/>
  <c r="L423" i="31"/>
  <c r="M423" i="31"/>
  <c r="B423" i="31"/>
  <c r="N423" i="31"/>
  <c r="C423" i="31"/>
  <c r="O423" i="31"/>
  <c r="D423" i="31"/>
  <c r="P423" i="31"/>
  <c r="E423" i="31"/>
  <c r="F423" i="31"/>
  <c r="G423" i="31"/>
  <c r="H423" i="31"/>
  <c r="I423" i="31"/>
  <c r="J423" i="31"/>
  <c r="K411" i="31"/>
  <c r="L411" i="31"/>
  <c r="M411" i="31"/>
  <c r="B411" i="31"/>
  <c r="N411" i="31"/>
  <c r="C411" i="31"/>
  <c r="O411" i="31"/>
  <c r="D411" i="31"/>
  <c r="P411" i="31"/>
  <c r="E411" i="31"/>
  <c r="F411" i="31"/>
  <c r="G411" i="31"/>
  <c r="H411" i="31"/>
  <c r="I411" i="31"/>
  <c r="J411" i="31"/>
  <c r="K399" i="31"/>
  <c r="L399" i="31"/>
  <c r="M399" i="31"/>
  <c r="B399" i="31"/>
  <c r="N399" i="31"/>
  <c r="C399" i="31"/>
  <c r="O399" i="31"/>
  <c r="D399" i="31"/>
  <c r="P399" i="31"/>
  <c r="E399" i="31"/>
  <c r="F399" i="31"/>
  <c r="G399" i="31"/>
  <c r="H399" i="31"/>
  <c r="I399" i="31"/>
  <c r="J399" i="31"/>
  <c r="J387" i="31"/>
  <c r="K387" i="31"/>
  <c r="L387" i="31"/>
  <c r="M387" i="31"/>
  <c r="B387" i="31"/>
  <c r="N387" i="31"/>
  <c r="C387" i="31"/>
  <c r="O387" i="31"/>
  <c r="D387" i="31"/>
  <c r="P387" i="31"/>
  <c r="E387" i="31"/>
  <c r="F387" i="31"/>
  <c r="G387" i="31"/>
  <c r="H387" i="31"/>
  <c r="I387" i="31"/>
  <c r="B375" i="31"/>
  <c r="C375" i="31"/>
  <c r="D375" i="31"/>
  <c r="I375" i="31"/>
  <c r="J375" i="31"/>
  <c r="K375" i="31"/>
  <c r="L375" i="31"/>
  <c r="M375" i="31"/>
  <c r="N375" i="31"/>
  <c r="O375" i="31"/>
  <c r="P375" i="31"/>
  <c r="E375" i="31"/>
  <c r="F375" i="31"/>
  <c r="G375" i="31"/>
  <c r="H375" i="31"/>
  <c r="I363" i="31"/>
  <c r="J363" i="31"/>
  <c r="K363" i="31"/>
  <c r="L363" i="31"/>
  <c r="M363" i="31"/>
  <c r="B363" i="31"/>
  <c r="N363" i="31"/>
  <c r="C363" i="31"/>
  <c r="O363" i="31"/>
  <c r="D363" i="31"/>
  <c r="P363" i="31"/>
  <c r="E363" i="31"/>
  <c r="F363" i="31"/>
  <c r="G363" i="31"/>
  <c r="H363" i="31"/>
  <c r="G351" i="31"/>
  <c r="H351" i="31"/>
  <c r="I351" i="31"/>
  <c r="J351" i="31"/>
  <c r="K351" i="31"/>
  <c r="L351" i="31"/>
  <c r="M351" i="31"/>
  <c r="B351" i="31"/>
  <c r="N351" i="31"/>
  <c r="C351" i="31"/>
  <c r="O351" i="31"/>
  <c r="D351" i="31"/>
  <c r="P351" i="31"/>
  <c r="E351" i="31"/>
  <c r="F351" i="31"/>
  <c r="G339" i="31"/>
  <c r="H339" i="31"/>
  <c r="I339" i="31"/>
  <c r="J339" i="31"/>
  <c r="K339" i="31"/>
  <c r="L339" i="31"/>
  <c r="M339" i="31"/>
  <c r="B339" i="31"/>
  <c r="N339" i="31"/>
  <c r="C339" i="31"/>
  <c r="O339" i="31"/>
  <c r="D339" i="31"/>
  <c r="P339" i="31"/>
  <c r="E339" i="31"/>
  <c r="F339" i="31"/>
  <c r="G327" i="31"/>
  <c r="H327" i="31"/>
  <c r="I327" i="31"/>
  <c r="J327" i="31"/>
  <c r="K327" i="31"/>
  <c r="L327" i="31"/>
  <c r="M327" i="31"/>
  <c r="B327" i="31"/>
  <c r="N327" i="31"/>
  <c r="C327" i="31"/>
  <c r="O327" i="31"/>
  <c r="D327" i="31"/>
  <c r="P327" i="31"/>
  <c r="E327" i="31"/>
  <c r="F327" i="31"/>
  <c r="G315" i="31"/>
  <c r="H315" i="31"/>
  <c r="I315" i="31"/>
  <c r="J315" i="31"/>
  <c r="K315" i="31"/>
  <c r="L315" i="31"/>
  <c r="M315" i="31"/>
  <c r="B315" i="31"/>
  <c r="N315" i="31"/>
  <c r="C315" i="31"/>
  <c r="O315" i="31"/>
  <c r="D315" i="31"/>
  <c r="P315" i="31"/>
  <c r="E315" i="31"/>
  <c r="F315" i="31"/>
  <c r="G504" i="31"/>
  <c r="J503" i="31"/>
  <c r="M502" i="31"/>
  <c r="P501" i="31"/>
  <c r="D501" i="31"/>
  <c r="G500" i="31"/>
  <c r="J499" i="31"/>
  <c r="M498" i="31"/>
  <c r="P497" i="31"/>
  <c r="D497" i="31"/>
  <c r="G496" i="31"/>
  <c r="J495" i="31"/>
  <c r="M494" i="31"/>
  <c r="P493" i="31"/>
  <c r="D493" i="31"/>
  <c r="G492" i="31"/>
  <c r="J491" i="31"/>
  <c r="M490" i="31"/>
  <c r="P489" i="31"/>
  <c r="D489" i="31"/>
  <c r="G488" i="31"/>
  <c r="J487" i="31"/>
  <c r="M486" i="31"/>
  <c r="P485" i="31"/>
  <c r="D485" i="31"/>
  <c r="G484" i="31"/>
  <c r="J483" i="31"/>
  <c r="M482" i="31"/>
  <c r="P481" i="31"/>
  <c r="D481" i="31"/>
  <c r="G480" i="31"/>
  <c r="J479" i="31"/>
  <c r="M478" i="31"/>
  <c r="P477" i="31"/>
  <c r="D477" i="31"/>
  <c r="G476" i="31"/>
  <c r="J475" i="31"/>
  <c r="M474" i="31"/>
  <c r="P473" i="31"/>
  <c r="D473" i="31"/>
  <c r="G472" i="31"/>
  <c r="J471" i="31"/>
  <c r="M470" i="31"/>
  <c r="P469" i="31"/>
  <c r="D469" i="31"/>
  <c r="G468" i="31"/>
  <c r="J467" i="31"/>
  <c r="M466" i="31"/>
  <c r="P465" i="31"/>
  <c r="D465" i="31"/>
  <c r="G464" i="31"/>
  <c r="J463" i="31"/>
  <c r="M462" i="31"/>
  <c r="P461" i="31"/>
  <c r="D461" i="31"/>
  <c r="G460" i="31"/>
  <c r="J459" i="31"/>
  <c r="M458" i="31"/>
  <c r="P457" i="31"/>
  <c r="D457" i="31"/>
  <c r="G456" i="31"/>
  <c r="J455" i="31"/>
  <c r="M454" i="31"/>
  <c r="P453" i="31"/>
  <c r="D453" i="31"/>
  <c r="G452" i="31"/>
  <c r="J451" i="31"/>
  <c r="M450" i="31"/>
  <c r="P449" i="31"/>
  <c r="D449" i="31"/>
  <c r="G448" i="31"/>
  <c r="J447" i="31"/>
  <c r="M446" i="31"/>
  <c r="P445" i="31"/>
  <c r="B445" i="31"/>
  <c r="K442" i="31"/>
  <c r="E440" i="31"/>
  <c r="B434" i="31"/>
  <c r="N434" i="31"/>
  <c r="C434" i="31"/>
  <c r="O434" i="31"/>
  <c r="D434" i="31"/>
  <c r="P434" i="31"/>
  <c r="E434" i="31"/>
  <c r="F434" i="31"/>
  <c r="G434" i="31"/>
  <c r="H434" i="31"/>
  <c r="I434" i="31"/>
  <c r="J434" i="31"/>
  <c r="K434" i="31"/>
  <c r="L434" i="31"/>
  <c r="M434" i="31"/>
  <c r="B422" i="31"/>
  <c r="N422" i="31"/>
  <c r="C422" i="31"/>
  <c r="O422" i="31"/>
  <c r="D422" i="31"/>
  <c r="P422" i="31"/>
  <c r="E422" i="31"/>
  <c r="F422" i="31"/>
  <c r="G422" i="31"/>
  <c r="H422" i="31"/>
  <c r="I422" i="31"/>
  <c r="J422" i="31"/>
  <c r="K422" i="31"/>
  <c r="L422" i="31"/>
  <c r="M422" i="31"/>
  <c r="B410" i="31"/>
  <c r="N410" i="31"/>
  <c r="C410" i="31"/>
  <c r="O410" i="31"/>
  <c r="D410" i="31"/>
  <c r="P410" i="31"/>
  <c r="E410" i="31"/>
  <c r="F410" i="31"/>
  <c r="G410" i="31"/>
  <c r="H410" i="31"/>
  <c r="I410" i="31"/>
  <c r="J410" i="31"/>
  <c r="K410" i="31"/>
  <c r="L410" i="31"/>
  <c r="M410" i="31"/>
  <c r="B398" i="31"/>
  <c r="N398" i="31"/>
  <c r="C398" i="31"/>
  <c r="O398" i="31"/>
  <c r="D398" i="31"/>
  <c r="P398" i="31"/>
  <c r="E398" i="31"/>
  <c r="F398" i="31"/>
  <c r="G398" i="31"/>
  <c r="H398" i="31"/>
  <c r="I398" i="31"/>
  <c r="J398" i="31"/>
  <c r="K398" i="31"/>
  <c r="L398" i="31"/>
  <c r="M398" i="31"/>
  <c r="M386" i="31"/>
  <c r="B386" i="31"/>
  <c r="N386" i="31"/>
  <c r="C386" i="31"/>
  <c r="O386" i="31"/>
  <c r="D386" i="31"/>
  <c r="P386" i="31"/>
  <c r="E386" i="31"/>
  <c r="F386" i="31"/>
  <c r="G386" i="31"/>
  <c r="H386" i="31"/>
  <c r="I386" i="31"/>
  <c r="J386" i="31"/>
  <c r="K386" i="31"/>
  <c r="L386" i="31"/>
  <c r="L374" i="31"/>
  <c r="M374" i="31"/>
  <c r="B374" i="31"/>
  <c r="N374" i="31"/>
  <c r="C374" i="31"/>
  <c r="O374" i="31"/>
  <c r="D374" i="31"/>
  <c r="P374" i="31"/>
  <c r="E374" i="31"/>
  <c r="F374" i="31"/>
  <c r="G374" i="31"/>
  <c r="H374" i="31"/>
  <c r="I374" i="31"/>
  <c r="J374" i="31"/>
  <c r="K374" i="31"/>
  <c r="L362" i="31"/>
  <c r="M362" i="31"/>
  <c r="B362" i="31"/>
  <c r="N362" i="31"/>
  <c r="C362" i="31"/>
  <c r="O362" i="31"/>
  <c r="D362" i="31"/>
  <c r="P362" i="31"/>
  <c r="E362" i="31"/>
  <c r="F362" i="31"/>
  <c r="G362" i="31"/>
  <c r="H362" i="31"/>
  <c r="I362" i="31"/>
  <c r="J362" i="31"/>
  <c r="K362" i="31"/>
  <c r="J350" i="31"/>
  <c r="K350" i="31"/>
  <c r="L350" i="31"/>
  <c r="M350" i="31"/>
  <c r="B350" i="31"/>
  <c r="N350" i="31"/>
  <c r="C350" i="31"/>
  <c r="O350" i="31"/>
  <c r="D350" i="31"/>
  <c r="P350" i="31"/>
  <c r="E350" i="31"/>
  <c r="F350" i="31"/>
  <c r="G350" i="31"/>
  <c r="H350" i="31"/>
  <c r="I350" i="31"/>
  <c r="J338" i="31"/>
  <c r="K338" i="31"/>
  <c r="L338" i="31"/>
  <c r="M338" i="31"/>
  <c r="B338" i="31"/>
  <c r="N338" i="31"/>
  <c r="C338" i="31"/>
  <c r="O338" i="31"/>
  <c r="D338" i="31"/>
  <c r="P338" i="31"/>
  <c r="E338" i="31"/>
  <c r="F338" i="31"/>
  <c r="G338" i="31"/>
  <c r="H338" i="31"/>
  <c r="I338" i="31"/>
  <c r="J326" i="31"/>
  <c r="K326" i="31"/>
  <c r="L326" i="31"/>
  <c r="M326" i="31"/>
  <c r="B326" i="31"/>
  <c r="N326" i="31"/>
  <c r="C326" i="31"/>
  <c r="O326" i="31"/>
  <c r="D326" i="31"/>
  <c r="P326" i="31"/>
  <c r="E326" i="31"/>
  <c r="F326" i="31"/>
  <c r="G326" i="31"/>
  <c r="H326" i="31"/>
  <c r="I326" i="31"/>
  <c r="J314" i="31"/>
  <c r="K314" i="31"/>
  <c r="L314" i="31"/>
  <c r="M314" i="31"/>
  <c r="B314" i="31"/>
  <c r="A314" i="31" s="1"/>
  <c r="N314" i="31"/>
  <c r="C314" i="31"/>
  <c r="O314" i="31"/>
  <c r="D314" i="31"/>
  <c r="P314" i="31"/>
  <c r="E314" i="31"/>
  <c r="F314" i="31"/>
  <c r="G314" i="31"/>
  <c r="H314" i="31"/>
  <c r="I314" i="31"/>
  <c r="F504" i="31"/>
  <c r="I503" i="31"/>
  <c r="L502" i="31"/>
  <c r="O501" i="31"/>
  <c r="C501" i="31"/>
  <c r="F500" i="31"/>
  <c r="I499" i="31"/>
  <c r="L498" i="31"/>
  <c r="O497" i="31"/>
  <c r="C497" i="31"/>
  <c r="F496" i="31"/>
  <c r="I495" i="31"/>
  <c r="L494" i="31"/>
  <c r="O493" i="31"/>
  <c r="C493" i="31"/>
  <c r="F492" i="31"/>
  <c r="I491" i="31"/>
  <c r="L490" i="31"/>
  <c r="O489" i="31"/>
  <c r="C489" i="31"/>
  <c r="F488" i="31"/>
  <c r="I487" i="31"/>
  <c r="L486" i="31"/>
  <c r="O485" i="31"/>
  <c r="C485" i="31"/>
  <c r="F484" i="31"/>
  <c r="I483" i="31"/>
  <c r="L482" i="31"/>
  <c r="O481" i="31"/>
  <c r="C481" i="31"/>
  <c r="F480" i="31"/>
  <c r="I479" i="31"/>
  <c r="L478" i="31"/>
  <c r="O477" i="31"/>
  <c r="C477" i="31"/>
  <c r="F476" i="31"/>
  <c r="I475" i="31"/>
  <c r="L474" i="31"/>
  <c r="O473" i="31"/>
  <c r="C473" i="31"/>
  <c r="F472" i="31"/>
  <c r="I471" i="31"/>
  <c r="L470" i="31"/>
  <c r="O469" i="31"/>
  <c r="C469" i="31"/>
  <c r="F468" i="31"/>
  <c r="I467" i="31"/>
  <c r="L466" i="31"/>
  <c r="O465" i="31"/>
  <c r="C465" i="31"/>
  <c r="F464" i="31"/>
  <c r="I463" i="31"/>
  <c r="L462" i="31"/>
  <c r="O461" i="31"/>
  <c r="C461" i="31"/>
  <c r="F460" i="31"/>
  <c r="I459" i="31"/>
  <c r="L458" i="31"/>
  <c r="O457" i="31"/>
  <c r="C457" i="31"/>
  <c r="F456" i="31"/>
  <c r="I455" i="31"/>
  <c r="L454" i="31"/>
  <c r="O453" i="31"/>
  <c r="C453" i="31"/>
  <c r="F452" i="31"/>
  <c r="I451" i="31"/>
  <c r="L450" i="31"/>
  <c r="O449" i="31"/>
  <c r="C449" i="31"/>
  <c r="F448" i="31"/>
  <c r="I447" i="31"/>
  <c r="L446" i="31"/>
  <c r="P444" i="31"/>
  <c r="J442" i="31"/>
  <c r="D440" i="31"/>
  <c r="E445" i="31"/>
  <c r="F445" i="31"/>
  <c r="E433" i="31"/>
  <c r="F433" i="31"/>
  <c r="G433" i="31"/>
  <c r="H433" i="31"/>
  <c r="I433" i="31"/>
  <c r="J433" i="31"/>
  <c r="K433" i="31"/>
  <c r="L433" i="31"/>
  <c r="M433" i="31"/>
  <c r="B433" i="31"/>
  <c r="N433" i="31"/>
  <c r="C433" i="31"/>
  <c r="O433" i="31"/>
  <c r="D433" i="31"/>
  <c r="P433" i="31"/>
  <c r="E421" i="31"/>
  <c r="F421" i="31"/>
  <c r="G421" i="31"/>
  <c r="H421" i="31"/>
  <c r="I421" i="31"/>
  <c r="J421" i="31"/>
  <c r="K421" i="31"/>
  <c r="L421" i="31"/>
  <c r="M421" i="31"/>
  <c r="B421" i="31"/>
  <c r="N421" i="31"/>
  <c r="C421" i="31"/>
  <c r="O421" i="31"/>
  <c r="D421" i="31"/>
  <c r="P421" i="31"/>
  <c r="E409" i="31"/>
  <c r="F409" i="31"/>
  <c r="G409" i="31"/>
  <c r="H409" i="31"/>
  <c r="I409" i="31"/>
  <c r="J409" i="31"/>
  <c r="K409" i="31"/>
  <c r="L409" i="31"/>
  <c r="M409" i="31"/>
  <c r="B409" i="31"/>
  <c r="N409" i="31"/>
  <c r="C409" i="31"/>
  <c r="O409" i="31"/>
  <c r="D409" i="31"/>
  <c r="P409" i="31"/>
  <c r="E397" i="31"/>
  <c r="F397" i="31"/>
  <c r="G397" i="31"/>
  <c r="H397" i="31"/>
  <c r="I397" i="31"/>
  <c r="J397" i="31"/>
  <c r="K397" i="31"/>
  <c r="L397" i="31"/>
  <c r="M397" i="31"/>
  <c r="B397" i="31"/>
  <c r="N397" i="31"/>
  <c r="C397" i="31"/>
  <c r="O397" i="31"/>
  <c r="D397" i="31"/>
  <c r="P397" i="31"/>
  <c r="D385" i="31"/>
  <c r="P385" i="31"/>
  <c r="E385" i="31"/>
  <c r="F385" i="31"/>
  <c r="G385" i="31"/>
  <c r="H385" i="31"/>
  <c r="I385" i="31"/>
  <c r="J385" i="31"/>
  <c r="K385" i="31"/>
  <c r="L385" i="31"/>
  <c r="M385" i="31"/>
  <c r="B385" i="31"/>
  <c r="N385" i="31"/>
  <c r="C385" i="31"/>
  <c r="O385" i="31"/>
  <c r="C373" i="31"/>
  <c r="O373" i="31"/>
  <c r="D373" i="31"/>
  <c r="P373" i="31"/>
  <c r="E373" i="31"/>
  <c r="F373" i="31"/>
  <c r="G373" i="31"/>
  <c r="H373" i="31"/>
  <c r="I373" i="31"/>
  <c r="J373" i="31"/>
  <c r="K373" i="31"/>
  <c r="L373" i="31"/>
  <c r="M373" i="31"/>
  <c r="B373" i="31"/>
  <c r="N373" i="31"/>
  <c r="L361" i="31"/>
  <c r="K361" i="31"/>
  <c r="M349" i="31"/>
  <c r="B349" i="31"/>
  <c r="N349" i="31"/>
  <c r="C349" i="31"/>
  <c r="O349" i="31"/>
  <c r="D349" i="31"/>
  <c r="P349" i="31"/>
  <c r="E349" i="31"/>
  <c r="F349" i="31"/>
  <c r="G349" i="31"/>
  <c r="H349" i="31"/>
  <c r="I349" i="31"/>
  <c r="J349" i="31"/>
  <c r="K349" i="31"/>
  <c r="L349" i="31"/>
  <c r="M337" i="31"/>
  <c r="B337" i="31"/>
  <c r="N337" i="31"/>
  <c r="C337" i="31"/>
  <c r="O337" i="31"/>
  <c r="D337" i="31"/>
  <c r="P337" i="31"/>
  <c r="E337" i="31"/>
  <c r="F337" i="31"/>
  <c r="G337" i="31"/>
  <c r="H337" i="31"/>
  <c r="I337" i="31"/>
  <c r="J337" i="31"/>
  <c r="K337" i="31"/>
  <c r="L337" i="31"/>
  <c r="M325" i="31"/>
  <c r="B325" i="31"/>
  <c r="N325" i="31"/>
  <c r="C325" i="31"/>
  <c r="O325" i="31"/>
  <c r="D325" i="31"/>
  <c r="P325" i="31"/>
  <c r="E325" i="31"/>
  <c r="F325" i="31"/>
  <c r="G325" i="31"/>
  <c r="H325" i="31"/>
  <c r="I325" i="31"/>
  <c r="J325" i="31"/>
  <c r="K325" i="31"/>
  <c r="L325" i="31"/>
  <c r="M313" i="31"/>
  <c r="B313" i="31"/>
  <c r="A313" i="31" s="1"/>
  <c r="N313" i="31"/>
  <c r="C313" i="31"/>
  <c r="O313" i="31"/>
  <c r="D313" i="31"/>
  <c r="P313" i="31"/>
  <c r="E313" i="31"/>
  <c r="F313" i="31"/>
  <c r="G313" i="31"/>
  <c r="H313" i="31"/>
  <c r="I313" i="31"/>
  <c r="J313" i="31"/>
  <c r="K313" i="31"/>
  <c r="L313" i="31"/>
  <c r="N501" i="31"/>
  <c r="N497" i="31"/>
  <c r="N493" i="31"/>
  <c r="N489" i="31"/>
  <c r="N485" i="31"/>
  <c r="N481" i="31"/>
  <c r="N477" i="31"/>
  <c r="N473" i="31"/>
  <c r="N469" i="31"/>
  <c r="N465" i="31"/>
  <c r="N461" i="31"/>
  <c r="N457" i="31"/>
  <c r="N453" i="31"/>
  <c r="N449" i="31"/>
  <c r="N445" i="31"/>
  <c r="G444" i="31"/>
  <c r="P441" i="31"/>
  <c r="I439" i="31"/>
  <c r="A210" i="58"/>
  <c r="B72" i="55" s="1"/>
  <c r="A72" i="55" s="1"/>
  <c r="A180" i="58"/>
  <c r="B62" i="55" s="1"/>
  <c r="A62" i="55" s="1"/>
  <c r="A126" i="56"/>
  <c r="B44" i="54" s="1"/>
  <c r="A44" i="54" s="1"/>
  <c r="A310" i="31"/>
  <c r="A24" i="22"/>
  <c r="B14" i="18" s="1"/>
  <c r="A14" i="18" s="1"/>
  <c r="A60" i="22"/>
  <c r="B10" i="18" s="1"/>
  <c r="A10" i="18" s="1"/>
  <c r="C114" i="9"/>
  <c r="K103" i="9"/>
  <c r="G111" i="9"/>
  <c r="K117" i="9"/>
  <c r="K105" i="9"/>
  <c r="C137" i="9"/>
  <c r="G144" i="9"/>
  <c r="G131" i="9"/>
  <c r="K138" i="9"/>
  <c r="C149" i="9"/>
  <c r="C159" i="9"/>
  <c r="G166" i="9"/>
  <c r="G154" i="9"/>
  <c r="K161" i="9"/>
  <c r="C172" i="9"/>
  <c r="C180" i="9"/>
  <c r="K60" i="9"/>
  <c r="C113" i="9"/>
  <c r="G110" i="9"/>
  <c r="K116" i="9"/>
  <c r="K104" i="9"/>
  <c r="C136" i="9"/>
  <c r="G143" i="9"/>
  <c r="G130" i="9"/>
  <c r="K137" i="9"/>
  <c r="G149" i="9"/>
  <c r="C158" i="9"/>
  <c r="G165" i="9"/>
  <c r="G153" i="9"/>
  <c r="K160" i="9"/>
  <c r="C191" i="9"/>
  <c r="C179" i="9"/>
  <c r="C112" i="9"/>
  <c r="G121" i="9"/>
  <c r="G109" i="9"/>
  <c r="K115" i="9"/>
  <c r="C126" i="9"/>
  <c r="C135" i="9"/>
  <c r="G142" i="9"/>
  <c r="G129" i="9"/>
  <c r="K136" i="9"/>
  <c r="K149" i="9"/>
  <c r="C157" i="9"/>
  <c r="G164" i="9"/>
  <c r="G152" i="9"/>
  <c r="K159" i="9"/>
  <c r="C190" i="9"/>
  <c r="C178" i="9"/>
  <c r="K50" i="9"/>
  <c r="K58" i="9"/>
  <c r="C103" i="9"/>
  <c r="C111" i="9"/>
  <c r="G120" i="9"/>
  <c r="G108" i="9"/>
  <c r="K114" i="9"/>
  <c r="G126" i="9"/>
  <c r="C134" i="9"/>
  <c r="G141" i="9"/>
  <c r="G128" i="9"/>
  <c r="K135" i="9"/>
  <c r="C168" i="9"/>
  <c r="C156" i="9"/>
  <c r="G163" i="9"/>
  <c r="G151" i="9"/>
  <c r="K158" i="9"/>
  <c r="C189" i="9"/>
  <c r="C177" i="9"/>
  <c r="K69" i="9"/>
  <c r="K57" i="9"/>
  <c r="C122" i="9"/>
  <c r="C110" i="9"/>
  <c r="G119" i="9"/>
  <c r="G107" i="9"/>
  <c r="K113" i="9"/>
  <c r="K126" i="9"/>
  <c r="C133" i="9"/>
  <c r="G140" i="9"/>
  <c r="G127" i="9"/>
  <c r="K134" i="9"/>
  <c r="C167" i="9"/>
  <c r="C155" i="9"/>
  <c r="G162" i="9"/>
  <c r="G150" i="9"/>
  <c r="K157" i="9"/>
  <c r="C188" i="9"/>
  <c r="C176" i="9"/>
  <c r="K68" i="9"/>
  <c r="K56" i="9"/>
  <c r="C121" i="9"/>
  <c r="C109" i="9"/>
  <c r="G118" i="9"/>
  <c r="G106" i="9"/>
  <c r="K112" i="9"/>
  <c r="C145" i="9"/>
  <c r="C132" i="9"/>
  <c r="G139" i="9"/>
  <c r="K145" i="9"/>
  <c r="K133" i="9"/>
  <c r="C166" i="9"/>
  <c r="C154" i="9"/>
  <c r="G161" i="9"/>
  <c r="K168" i="9"/>
  <c r="K156" i="9"/>
  <c r="C187" i="9"/>
  <c r="C175" i="9"/>
  <c r="K67" i="9"/>
  <c r="K55" i="9"/>
  <c r="C120" i="9"/>
  <c r="G117" i="9"/>
  <c r="G105" i="9"/>
  <c r="K111" i="9"/>
  <c r="C144" i="9"/>
  <c r="C131" i="9"/>
  <c r="G138" i="9"/>
  <c r="K144" i="9"/>
  <c r="K132" i="9"/>
  <c r="C165" i="9"/>
  <c r="C153" i="9"/>
  <c r="G160" i="9"/>
  <c r="K167" i="9"/>
  <c r="K155" i="9"/>
  <c r="C186" i="9"/>
  <c r="C174" i="9"/>
  <c r="K66" i="9"/>
  <c r="K54" i="9"/>
  <c r="C119" i="9"/>
  <c r="C107" i="9"/>
  <c r="G116" i="9"/>
  <c r="G104" i="9"/>
  <c r="K110" i="9"/>
  <c r="C143" i="9"/>
  <c r="C130" i="9"/>
  <c r="G136" i="9"/>
  <c r="K143" i="9"/>
  <c r="K131" i="9"/>
  <c r="C164" i="9"/>
  <c r="C152" i="9"/>
  <c r="G159" i="9"/>
  <c r="K166" i="9"/>
  <c r="K154" i="9"/>
  <c r="C185" i="9"/>
  <c r="C173" i="9"/>
  <c r="B168" i="22"/>
  <c r="C58" i="18" s="1"/>
  <c r="C118" i="9"/>
  <c r="G115" i="9"/>
  <c r="K122" i="9"/>
  <c r="K109" i="9"/>
  <c r="C142" i="9"/>
  <c r="C129" i="9"/>
  <c r="G135" i="9"/>
  <c r="K142" i="9"/>
  <c r="K130" i="9"/>
  <c r="C163" i="9"/>
  <c r="C151" i="9"/>
  <c r="G158" i="9"/>
  <c r="K165" i="9"/>
  <c r="K153" i="9"/>
  <c r="C184" i="9"/>
  <c r="C305" i="31"/>
  <c r="K64" i="9"/>
  <c r="K52" i="9"/>
  <c r="C117" i="9"/>
  <c r="C105" i="9"/>
  <c r="G114" i="9"/>
  <c r="K121" i="9"/>
  <c r="K108" i="9"/>
  <c r="C140" i="9"/>
  <c r="C128" i="9"/>
  <c r="G134" i="9"/>
  <c r="K141" i="9"/>
  <c r="K129" i="9"/>
  <c r="C162" i="9"/>
  <c r="C150" i="9"/>
  <c r="G157" i="9"/>
  <c r="K164" i="9"/>
  <c r="K152" i="9"/>
  <c r="C183" i="9"/>
  <c r="K63" i="9"/>
  <c r="C116" i="9"/>
  <c r="C104" i="9"/>
  <c r="G113" i="9"/>
  <c r="K120" i="9"/>
  <c r="K107" i="9"/>
  <c r="C139" i="9"/>
  <c r="C127" i="9"/>
  <c r="G133" i="9"/>
  <c r="K140" i="9"/>
  <c r="K128" i="9"/>
  <c r="C161" i="9"/>
  <c r="G168" i="9"/>
  <c r="G156" i="9"/>
  <c r="K163" i="9"/>
  <c r="K151" i="9"/>
  <c r="C182" i="9"/>
  <c r="C306" i="31"/>
  <c r="K62" i="9"/>
  <c r="C115" i="9"/>
  <c r="G112" i="9"/>
  <c r="K118" i="9"/>
  <c r="K106" i="9"/>
  <c r="C138" i="9"/>
  <c r="G145" i="9"/>
  <c r="G132" i="9"/>
  <c r="K139" i="9"/>
  <c r="K127" i="9"/>
  <c r="C160" i="9"/>
  <c r="G167" i="9"/>
  <c r="G155" i="9"/>
  <c r="K162" i="9"/>
  <c r="K150" i="9"/>
  <c r="C181" i="9"/>
  <c r="J64" i="9"/>
  <c r="J58" i="9"/>
  <c r="J52" i="9"/>
  <c r="B121" i="9"/>
  <c r="B115" i="9"/>
  <c r="B109" i="9"/>
  <c r="J103" i="9"/>
  <c r="F118" i="9"/>
  <c r="F112" i="9"/>
  <c r="F106" i="9"/>
  <c r="J118" i="9"/>
  <c r="J112" i="9"/>
  <c r="J106" i="9"/>
  <c r="B145" i="9"/>
  <c r="B138" i="9"/>
  <c r="B132" i="9"/>
  <c r="F145" i="9"/>
  <c r="F139" i="9"/>
  <c r="F132" i="9"/>
  <c r="J145" i="9"/>
  <c r="J139" i="9"/>
  <c r="J133" i="9"/>
  <c r="J127" i="9"/>
  <c r="B166" i="9"/>
  <c r="B160" i="9"/>
  <c r="B154" i="9"/>
  <c r="F167" i="9"/>
  <c r="F161" i="9"/>
  <c r="F155" i="9"/>
  <c r="J168" i="9"/>
  <c r="J162" i="9"/>
  <c r="J156" i="9"/>
  <c r="J150" i="9"/>
  <c r="B187" i="9"/>
  <c r="B181" i="9"/>
  <c r="B175" i="9"/>
  <c r="B171" i="10"/>
  <c r="B159" i="10"/>
  <c r="J167" i="10"/>
  <c r="J155" i="10"/>
  <c r="B186" i="10"/>
  <c r="J193" i="10"/>
  <c r="J180" i="10"/>
  <c r="B210" i="10"/>
  <c r="B149" i="9"/>
  <c r="B172" i="9"/>
  <c r="B170" i="10"/>
  <c r="B158" i="10"/>
  <c r="J166" i="10"/>
  <c r="B177" i="10"/>
  <c r="B185" i="10"/>
  <c r="J191" i="10"/>
  <c r="J179" i="10"/>
  <c r="B209" i="10"/>
  <c r="A12" i="22"/>
  <c r="B6" i="18" s="1"/>
  <c r="A6" i="18" s="1"/>
  <c r="J69" i="9"/>
  <c r="J63" i="9"/>
  <c r="J57" i="9"/>
  <c r="J51" i="9"/>
  <c r="B120" i="9"/>
  <c r="B114" i="9"/>
  <c r="B108" i="9"/>
  <c r="F117" i="9"/>
  <c r="F111" i="9"/>
  <c r="F105" i="9"/>
  <c r="J117" i="9"/>
  <c r="J111" i="9"/>
  <c r="J105" i="9"/>
  <c r="B144" i="9"/>
  <c r="B137" i="9"/>
  <c r="B131" i="9"/>
  <c r="F144" i="9"/>
  <c r="F138" i="9"/>
  <c r="F131" i="9"/>
  <c r="J144" i="9"/>
  <c r="J138" i="9"/>
  <c r="J132" i="9"/>
  <c r="B165" i="9"/>
  <c r="B159" i="9"/>
  <c r="B153" i="9"/>
  <c r="F166" i="9"/>
  <c r="F160" i="9"/>
  <c r="F154" i="9"/>
  <c r="J167" i="9"/>
  <c r="J161" i="9"/>
  <c r="J155" i="9"/>
  <c r="B186" i="9"/>
  <c r="B180" i="9"/>
  <c r="B174" i="9"/>
  <c r="B169" i="10"/>
  <c r="B157" i="10"/>
  <c r="J165" i="10"/>
  <c r="J177" i="10"/>
  <c r="B184" i="10"/>
  <c r="J190" i="10"/>
  <c r="J178" i="10"/>
  <c r="B208" i="10"/>
  <c r="F149" i="9"/>
  <c r="B168" i="10"/>
  <c r="B156" i="10"/>
  <c r="J164" i="10"/>
  <c r="B196" i="10"/>
  <c r="B183" i="10"/>
  <c r="J189" i="10"/>
  <c r="B200" i="10"/>
  <c r="B207" i="10"/>
  <c r="A171" i="22"/>
  <c r="B59" i="18" s="1"/>
  <c r="A59" i="18" s="1"/>
  <c r="A141" i="22"/>
  <c r="B49" i="18" s="1"/>
  <c r="A49" i="18" s="1"/>
  <c r="B305" i="31"/>
  <c r="J68" i="9"/>
  <c r="J62" i="9"/>
  <c r="J56" i="9"/>
  <c r="B119" i="9"/>
  <c r="B113" i="9"/>
  <c r="B107" i="9"/>
  <c r="F122" i="9"/>
  <c r="F116" i="9"/>
  <c r="F110" i="9"/>
  <c r="F104" i="9"/>
  <c r="J116" i="9"/>
  <c r="J110" i="9"/>
  <c r="J104" i="9"/>
  <c r="B143" i="9"/>
  <c r="B136" i="9"/>
  <c r="B130" i="9"/>
  <c r="F143" i="9"/>
  <c r="F136" i="9"/>
  <c r="F130" i="9"/>
  <c r="J143" i="9"/>
  <c r="J137" i="9"/>
  <c r="J131" i="9"/>
  <c r="B164" i="9"/>
  <c r="B158" i="9"/>
  <c r="B152" i="9"/>
  <c r="F165" i="9"/>
  <c r="F159" i="9"/>
  <c r="F153" i="9"/>
  <c r="J166" i="9"/>
  <c r="J160" i="9"/>
  <c r="J154" i="9"/>
  <c r="B191" i="9"/>
  <c r="B185" i="9"/>
  <c r="B179" i="9"/>
  <c r="B173" i="9"/>
  <c r="B167" i="10"/>
  <c r="B155" i="10"/>
  <c r="J163" i="10"/>
  <c r="B195" i="10"/>
  <c r="B182" i="10"/>
  <c r="J188" i="10"/>
  <c r="B219" i="10"/>
  <c r="B206" i="10"/>
  <c r="B126" i="9"/>
  <c r="J149" i="9"/>
  <c r="B166" i="10"/>
  <c r="J154" i="10"/>
  <c r="J162" i="10"/>
  <c r="B194" i="10"/>
  <c r="B181" i="10"/>
  <c r="J187" i="10"/>
  <c r="B218" i="10"/>
  <c r="B205" i="10"/>
  <c r="J67" i="9"/>
  <c r="J55" i="9"/>
  <c r="B118" i="9"/>
  <c r="B112" i="9"/>
  <c r="F121" i="9"/>
  <c r="F115" i="9"/>
  <c r="F109" i="9"/>
  <c r="J122" i="9"/>
  <c r="J115" i="9"/>
  <c r="J109" i="9"/>
  <c r="B142" i="9"/>
  <c r="B135" i="9"/>
  <c r="B129" i="9"/>
  <c r="F142" i="9"/>
  <c r="F135" i="9"/>
  <c r="F129" i="9"/>
  <c r="J142" i="9"/>
  <c r="J136" i="9"/>
  <c r="J130" i="9"/>
  <c r="B163" i="9"/>
  <c r="B157" i="9"/>
  <c r="B151" i="9"/>
  <c r="F164" i="9"/>
  <c r="F158" i="9"/>
  <c r="F152" i="9"/>
  <c r="J165" i="9"/>
  <c r="J159" i="9"/>
  <c r="J153" i="9"/>
  <c r="B190" i="9"/>
  <c r="B184" i="9"/>
  <c r="B178" i="9"/>
  <c r="B165" i="10"/>
  <c r="J161" i="10"/>
  <c r="B192" i="10"/>
  <c r="B180" i="10"/>
  <c r="J186" i="10"/>
  <c r="B217" i="10"/>
  <c r="B204" i="10"/>
  <c r="A243" i="58"/>
  <c r="B83" i="55" s="1"/>
  <c r="A83" i="55" s="1"/>
  <c r="A165" i="58"/>
  <c r="B57" i="55" s="1"/>
  <c r="A57" i="55" s="1"/>
  <c r="A141" i="58"/>
  <c r="B49" i="55" s="1"/>
  <c r="A49" i="55" s="1"/>
  <c r="B306" i="31"/>
  <c r="B103" i="9"/>
  <c r="F126" i="9"/>
  <c r="B164" i="10"/>
  <c r="J172" i="10"/>
  <c r="J160" i="10"/>
  <c r="B191" i="10"/>
  <c r="B179" i="10"/>
  <c r="J185" i="10"/>
  <c r="B216" i="10"/>
  <c r="B203" i="10"/>
  <c r="B117" i="9"/>
  <c r="B111" i="9"/>
  <c r="B105" i="9"/>
  <c r="F120" i="9"/>
  <c r="F114" i="9"/>
  <c r="F108" i="9"/>
  <c r="J121" i="9"/>
  <c r="J114" i="9"/>
  <c r="J108" i="9"/>
  <c r="B140" i="9"/>
  <c r="B134" i="9"/>
  <c r="B128" i="9"/>
  <c r="F141" i="9"/>
  <c r="F134" i="9"/>
  <c r="F128" i="9"/>
  <c r="J141" i="9"/>
  <c r="J135" i="9"/>
  <c r="J129" i="9"/>
  <c r="B168" i="9"/>
  <c r="B162" i="9"/>
  <c r="B156" i="9"/>
  <c r="B150" i="9"/>
  <c r="F163" i="9"/>
  <c r="F157" i="9"/>
  <c r="F151" i="9"/>
  <c r="J164" i="9"/>
  <c r="J158" i="9"/>
  <c r="J152" i="9"/>
  <c r="B189" i="9"/>
  <c r="B183" i="9"/>
  <c r="B177" i="9"/>
  <c r="B163" i="10"/>
  <c r="J171" i="10"/>
  <c r="J159" i="10"/>
  <c r="B190" i="10"/>
  <c r="B178" i="10"/>
  <c r="J184" i="10"/>
  <c r="B215" i="10"/>
  <c r="B202" i="10"/>
  <c r="J126" i="9"/>
  <c r="B162" i="10"/>
  <c r="J170" i="10"/>
  <c r="J158" i="10"/>
  <c r="B189" i="10"/>
  <c r="J196" i="10"/>
  <c r="J183" i="10"/>
  <c r="B214" i="10"/>
  <c r="B201" i="10"/>
  <c r="B122" i="9"/>
  <c r="B116" i="9"/>
  <c r="B110" i="9"/>
  <c r="F119" i="9"/>
  <c r="F113" i="9"/>
  <c r="F107" i="9"/>
  <c r="J120" i="9"/>
  <c r="J113" i="9"/>
  <c r="J107" i="9"/>
  <c r="B139" i="9"/>
  <c r="B133" i="9"/>
  <c r="B127" i="9"/>
  <c r="F140" i="9"/>
  <c r="F133" i="9"/>
  <c r="F127" i="9"/>
  <c r="J140" i="9"/>
  <c r="J134" i="9"/>
  <c r="J128" i="9"/>
  <c r="B167" i="9"/>
  <c r="B161" i="9"/>
  <c r="B155" i="9"/>
  <c r="F168" i="9"/>
  <c r="F162" i="9"/>
  <c r="F156" i="9"/>
  <c r="F150" i="9"/>
  <c r="J163" i="9"/>
  <c r="J157" i="9"/>
  <c r="J151" i="9"/>
  <c r="B188" i="9"/>
  <c r="B182" i="9"/>
  <c r="B176" i="9"/>
  <c r="B173" i="10"/>
  <c r="B161" i="10"/>
  <c r="J169" i="10"/>
  <c r="J157" i="10"/>
  <c r="B188" i="10"/>
  <c r="J195" i="10"/>
  <c r="J182" i="10"/>
  <c r="B213" i="10"/>
  <c r="J50" i="9"/>
  <c r="B172" i="10"/>
  <c r="B160" i="10"/>
  <c r="J168" i="10"/>
  <c r="J156" i="10"/>
  <c r="B187" i="10"/>
  <c r="J194" i="10"/>
  <c r="J181" i="10"/>
  <c r="B212" i="10"/>
  <c r="AD1008" i="5"/>
  <c r="N108" i="41" s="1"/>
  <c r="X1013" i="5"/>
  <c r="H156" i="41" s="1"/>
  <c r="AC1043" i="5"/>
  <c r="M162" i="41" s="1"/>
  <c r="Z1043" i="5"/>
  <c r="J162" i="41" s="1"/>
  <c r="AC1038" i="5"/>
  <c r="M161" i="41" s="1"/>
  <c r="Z1038" i="5"/>
  <c r="J161" i="41" s="1"/>
  <c r="Z1033" i="5"/>
  <c r="J160" i="41" s="1"/>
  <c r="AC1028" i="5"/>
  <c r="M159" i="41" s="1"/>
  <c r="Z1028" i="5"/>
  <c r="J159" i="41" s="1"/>
  <c r="AC1023" i="5"/>
  <c r="M158" i="41" s="1"/>
  <c r="Z1023" i="5"/>
  <c r="J158" i="41" s="1"/>
  <c r="AA1013" i="5"/>
  <c r="K156" i="41" s="1"/>
  <c r="AE1043" i="5"/>
  <c r="O162" i="41" s="1"/>
  <c r="V1043" i="5"/>
  <c r="F162" i="41" s="1"/>
  <c r="AE1038" i="5"/>
  <c r="O161" i="41" s="1"/>
  <c r="V1038" i="5"/>
  <c r="F161" i="41" s="1"/>
  <c r="AB1033" i="5"/>
  <c r="L160" i="41" s="1"/>
  <c r="V1033" i="5"/>
  <c r="F160" i="41" s="1"/>
  <c r="V1028" i="5"/>
  <c r="F159" i="41" s="1"/>
  <c r="AC1008" i="5"/>
  <c r="M108" i="41" s="1"/>
  <c r="B427" i="22"/>
  <c r="C216" i="18" s="1"/>
  <c r="J418" i="22"/>
  <c r="K213" i="18" s="1"/>
  <c r="N433" i="22"/>
  <c r="O218" i="18" s="1"/>
  <c r="M469" i="22"/>
  <c r="N228" i="18" s="1"/>
  <c r="M472" i="22"/>
  <c r="N229" i="18" s="1"/>
  <c r="M475" i="22"/>
  <c r="N230" i="18" s="1"/>
  <c r="M478" i="22"/>
  <c r="N231" i="18" s="1"/>
  <c r="M481" i="22"/>
  <c r="N232" i="18" s="1"/>
  <c r="M484" i="22"/>
  <c r="N233" i="18" s="1"/>
  <c r="M487" i="22"/>
  <c r="N234" i="18" s="1"/>
  <c r="A409" i="22"/>
  <c r="B206" i="18" s="1"/>
  <c r="A412" i="22"/>
  <c r="B205" i="18" s="1"/>
  <c r="K427" i="22"/>
  <c r="L216" i="18" s="1"/>
  <c r="A430" i="22"/>
  <c r="B217" i="18" s="1"/>
  <c r="I460" i="22"/>
  <c r="J226" i="18" s="1"/>
  <c r="I463" i="22"/>
  <c r="J209" i="18" s="1"/>
  <c r="I409" i="22"/>
  <c r="J206" i="18" s="1"/>
  <c r="J412" i="22"/>
  <c r="K205" i="18" s="1"/>
  <c r="I430" i="22"/>
  <c r="J217" i="18" s="1"/>
  <c r="K415" i="22"/>
  <c r="L212" i="18" s="1"/>
  <c r="N427" i="22"/>
  <c r="O216" i="18" s="1"/>
  <c r="I439" i="22"/>
  <c r="J219" i="18" s="1"/>
  <c r="I442" i="22"/>
  <c r="J220" i="18" s="1"/>
  <c r="I445" i="22"/>
  <c r="J221" i="18" s="1"/>
  <c r="I448" i="22"/>
  <c r="J222" i="18" s="1"/>
  <c r="I451" i="22"/>
  <c r="J223" i="18" s="1"/>
  <c r="K463" i="22"/>
  <c r="L209" i="18" s="1"/>
  <c r="K457" i="22"/>
  <c r="L225" i="18" s="1"/>
  <c r="M412" i="22"/>
  <c r="N205" i="18" s="1"/>
  <c r="I433" i="22"/>
  <c r="J218" i="18" s="1"/>
  <c r="I436" i="22"/>
  <c r="J208" i="18" s="1"/>
  <c r="K439" i="22"/>
  <c r="L219" i="18" s="1"/>
  <c r="K445" i="22"/>
  <c r="L221" i="18" s="1"/>
  <c r="K451" i="22"/>
  <c r="L223" i="18" s="1"/>
  <c r="L454" i="22"/>
  <c r="M224" i="18" s="1"/>
  <c r="L457" i="22"/>
  <c r="M225" i="18" s="1"/>
  <c r="N430" i="22"/>
  <c r="O217" i="18" s="1"/>
  <c r="N457" i="22"/>
  <c r="O225" i="18" s="1"/>
  <c r="J406" i="22"/>
  <c r="K204" i="18" s="1"/>
  <c r="L433" i="22"/>
  <c r="M218" i="18" s="1"/>
  <c r="N439" i="22"/>
  <c r="O219" i="18" s="1"/>
  <c r="N442" i="22"/>
  <c r="O220" i="18" s="1"/>
  <c r="N445" i="22"/>
  <c r="O221" i="18" s="1"/>
  <c r="N448" i="22"/>
  <c r="O222" i="18" s="1"/>
  <c r="N451" i="22"/>
  <c r="O223" i="18" s="1"/>
  <c r="K475" i="22"/>
  <c r="L230" i="18" s="1"/>
  <c r="K481" i="22"/>
  <c r="L232" i="18" s="1"/>
  <c r="K487" i="22"/>
  <c r="L234" i="18" s="1"/>
  <c r="L466" i="22"/>
  <c r="M227" i="18" s="1"/>
  <c r="L430" i="22"/>
  <c r="M217" i="18" s="1"/>
  <c r="L418" i="22"/>
  <c r="M213" i="18" s="1"/>
  <c r="L404" i="24"/>
  <c r="J361" i="31"/>
  <c r="I361" i="31"/>
  <c r="H361" i="31"/>
  <c r="G361" i="31"/>
  <c r="B193" i="10"/>
  <c r="F361" i="31"/>
  <c r="E361" i="31"/>
  <c r="P361" i="31"/>
  <c r="D361" i="31"/>
  <c r="O361" i="31"/>
  <c r="C361" i="31"/>
  <c r="N361" i="31"/>
  <c r="B361" i="31"/>
  <c r="M361" i="31"/>
  <c r="I380" i="31"/>
  <c r="H380" i="31"/>
  <c r="B141" i="9"/>
  <c r="G380" i="31"/>
  <c r="F380" i="31"/>
  <c r="E380" i="31"/>
  <c r="P380" i="31"/>
  <c r="D380" i="31"/>
  <c r="O380" i="31"/>
  <c r="C380" i="31"/>
  <c r="N380" i="31"/>
  <c r="B380" i="31"/>
  <c r="L380" i="31"/>
  <c r="F396" i="31"/>
  <c r="E396" i="31"/>
  <c r="P396" i="31"/>
  <c r="D396" i="31"/>
  <c r="O396" i="31"/>
  <c r="C396" i="31"/>
  <c r="N396" i="31"/>
  <c r="B396" i="31"/>
  <c r="M396" i="31"/>
  <c r="L396" i="31"/>
  <c r="K396" i="31"/>
  <c r="J396" i="31"/>
  <c r="F137" i="9"/>
  <c r="A312" i="31"/>
  <c r="V1013" i="5"/>
  <c r="F156" i="41" s="1"/>
  <c r="AB1043" i="5"/>
  <c r="L162" i="41" s="1"/>
  <c r="AB1038" i="5"/>
  <c r="L161" i="41" s="1"/>
  <c r="AB1028" i="5"/>
  <c r="L159" i="41" s="1"/>
  <c r="AB1023" i="5"/>
  <c r="L158" i="41" s="1"/>
  <c r="AA1043" i="5"/>
  <c r="K162" i="41" s="1"/>
  <c r="AA1038" i="5"/>
  <c r="K161" i="41" s="1"/>
  <c r="AA1028" i="5"/>
  <c r="K159" i="41" s="1"/>
  <c r="AA1023" i="5"/>
  <c r="K158" i="41" s="1"/>
  <c r="AA1018" i="5"/>
  <c r="K157" i="41" s="1"/>
  <c r="AB1008" i="5"/>
  <c r="L108" i="41" s="1"/>
  <c r="Z1018" i="5"/>
  <c r="J157" i="41" s="1"/>
  <c r="AA1008" i="5"/>
  <c r="K108" i="41" s="1"/>
  <c r="Y1043" i="5"/>
  <c r="I162" i="41" s="1"/>
  <c r="Y1038" i="5"/>
  <c r="I161" i="41" s="1"/>
  <c r="Y1033" i="5"/>
  <c r="I160" i="41" s="1"/>
  <c r="Y1028" i="5"/>
  <c r="I159" i="41" s="1"/>
  <c r="Y1023" i="5"/>
  <c r="I158" i="41" s="1"/>
  <c r="AB1018" i="5"/>
  <c r="L157" i="41" s="1"/>
  <c r="Y1018" i="5"/>
  <c r="I157" i="41" s="1"/>
  <c r="AB1013" i="5"/>
  <c r="L156" i="41" s="1"/>
  <c r="Z1008" i="5"/>
  <c r="J108" i="41" s="1"/>
  <c r="AD1043" i="5"/>
  <c r="N162" i="41" s="1"/>
  <c r="X1043" i="5"/>
  <c r="H162" i="41" s="1"/>
  <c r="AD1038" i="5"/>
  <c r="N161" i="41" s="1"/>
  <c r="X1038" i="5"/>
  <c r="H161" i="41" s="1"/>
  <c r="AA1033" i="5"/>
  <c r="K160" i="41" s="1"/>
  <c r="X1033" i="5"/>
  <c r="H160" i="41" s="1"/>
  <c r="AD1028" i="5"/>
  <c r="N159" i="41" s="1"/>
  <c r="X1028" i="5"/>
  <c r="H159" i="41" s="1"/>
  <c r="AD1023" i="5"/>
  <c r="N158" i="41" s="1"/>
  <c r="X1023" i="5"/>
  <c r="H158" i="41" s="1"/>
  <c r="X1018" i="5"/>
  <c r="H157" i="41" s="1"/>
  <c r="AE1013" i="5"/>
  <c r="O156" i="41" s="1"/>
  <c r="W1043" i="5"/>
  <c r="G162" i="41" s="1"/>
  <c r="W1038" i="5"/>
  <c r="G161" i="41" s="1"/>
  <c r="W1033" i="5"/>
  <c r="G160" i="41" s="1"/>
  <c r="W1028" i="5"/>
  <c r="G159" i="41" s="1"/>
  <c r="W1023" i="5"/>
  <c r="G158" i="41" s="1"/>
  <c r="AC1018" i="5"/>
  <c r="M157" i="41" s="1"/>
  <c r="W1018" i="5"/>
  <c r="G157" i="41" s="1"/>
  <c r="AC1013" i="5"/>
  <c r="M156" i="41" s="1"/>
  <c r="AD1013" i="5"/>
  <c r="N156" i="41" s="1"/>
  <c r="V1018" i="5"/>
  <c r="F157" i="41" s="1"/>
  <c r="U1043" i="5"/>
  <c r="E162" i="41" s="1"/>
  <c r="U1038" i="5"/>
  <c r="E161" i="41" s="1"/>
  <c r="U1033" i="5"/>
  <c r="E160" i="41" s="1"/>
  <c r="U1028" i="5"/>
  <c r="E159" i="41" s="1"/>
  <c r="U1023" i="5"/>
  <c r="E158" i="41" s="1"/>
  <c r="AD1018" i="5"/>
  <c r="N157" i="41" s="1"/>
  <c r="U1018" i="5"/>
  <c r="E157" i="41" s="1"/>
  <c r="AF1043" i="5"/>
  <c r="P162" i="41" s="1"/>
  <c r="T1043" i="5"/>
  <c r="D162" i="41" s="1"/>
  <c r="AF1038" i="5"/>
  <c r="P161" i="41" s="1"/>
  <c r="T1038" i="5"/>
  <c r="D161" i="41" s="1"/>
  <c r="AC1033" i="5"/>
  <c r="M160" i="41" s="1"/>
  <c r="AF1033" i="5"/>
  <c r="P160" i="41" s="1"/>
  <c r="T1033" i="5"/>
  <c r="D160" i="41" s="1"/>
  <c r="AF1028" i="5"/>
  <c r="P159" i="41" s="1"/>
  <c r="T1028" i="5"/>
  <c r="D159" i="41" s="1"/>
  <c r="AF1023" i="5"/>
  <c r="P158" i="41" s="1"/>
  <c r="T1023" i="5"/>
  <c r="D158" i="41" s="1"/>
  <c r="AF1018" i="5"/>
  <c r="P157" i="41" s="1"/>
  <c r="T1018" i="5"/>
  <c r="D157" i="41" s="1"/>
  <c r="AD1033" i="5"/>
  <c r="N160" i="41" s="1"/>
  <c r="L415" i="22"/>
  <c r="M212" i="18" s="1"/>
  <c r="J466" i="22"/>
  <c r="K227" i="18" s="1"/>
  <c r="L469" i="22"/>
  <c r="M228" i="18" s="1"/>
  <c r="L472" i="22"/>
  <c r="M229" i="18" s="1"/>
  <c r="L475" i="22"/>
  <c r="M230" i="18" s="1"/>
  <c r="L478" i="22"/>
  <c r="M231" i="18" s="1"/>
  <c r="L481" i="22"/>
  <c r="M232" i="18" s="1"/>
  <c r="L484" i="22"/>
  <c r="M233" i="18" s="1"/>
  <c r="L487" i="22"/>
  <c r="M234" i="18" s="1"/>
  <c r="A424" i="22"/>
  <c r="B215" i="18" s="1"/>
  <c r="K430" i="22"/>
  <c r="L217" i="18" s="1"/>
  <c r="J421" i="22"/>
  <c r="K214" i="18" s="1"/>
  <c r="B424" i="22"/>
  <c r="C215" i="18" s="1"/>
  <c r="J439" i="22"/>
  <c r="K219" i="18" s="1"/>
  <c r="J442" i="22"/>
  <c r="K220" i="18" s="1"/>
  <c r="J445" i="22"/>
  <c r="K221" i="18" s="1"/>
  <c r="J448" i="22"/>
  <c r="K222" i="18" s="1"/>
  <c r="J451" i="22"/>
  <c r="K223" i="18" s="1"/>
  <c r="J454" i="22"/>
  <c r="K224" i="18" s="1"/>
  <c r="J457" i="22"/>
  <c r="K225" i="18" s="1"/>
  <c r="J460" i="22"/>
  <c r="K226" i="18" s="1"/>
  <c r="J463" i="22"/>
  <c r="K209" i="18" s="1"/>
  <c r="N469" i="22"/>
  <c r="O228" i="18" s="1"/>
  <c r="N472" i="22"/>
  <c r="O229" i="18" s="1"/>
  <c r="N475" i="22"/>
  <c r="O230" i="18" s="1"/>
  <c r="N478" i="22"/>
  <c r="O231" i="18" s="1"/>
  <c r="N481" i="22"/>
  <c r="O232" i="18" s="1"/>
  <c r="N484" i="22"/>
  <c r="O233" i="18" s="1"/>
  <c r="I424" i="22"/>
  <c r="J215" i="18" s="1"/>
  <c r="M430" i="22"/>
  <c r="N217" i="18" s="1"/>
  <c r="K406" i="22"/>
  <c r="L204" i="18" s="1"/>
  <c r="I418" i="22"/>
  <c r="J213" i="18" s="1"/>
  <c r="K424" i="22"/>
  <c r="L215" i="18" s="1"/>
  <c r="A427" i="22"/>
  <c r="B216" i="18" s="1"/>
  <c r="K433" i="22"/>
  <c r="L218" i="18" s="1"/>
  <c r="K436" i="22"/>
  <c r="L208" i="18" s="1"/>
  <c r="M439" i="22"/>
  <c r="N219" i="18" s="1"/>
  <c r="M442" i="22"/>
  <c r="N220" i="18" s="1"/>
  <c r="M445" i="22"/>
  <c r="N221" i="18" s="1"/>
  <c r="M448" i="22"/>
  <c r="N222" i="18" s="1"/>
  <c r="M451" i="22"/>
  <c r="N223" i="18" s="1"/>
  <c r="M454" i="22"/>
  <c r="N224" i="18" s="1"/>
  <c r="M457" i="22"/>
  <c r="N225" i="18" s="1"/>
  <c r="M460" i="22"/>
  <c r="N226" i="18" s="1"/>
  <c r="L406" i="22"/>
  <c r="M204" i="18" s="1"/>
  <c r="J409" i="22"/>
  <c r="K206" i="18" s="1"/>
  <c r="K418" i="22"/>
  <c r="L213" i="18" s="1"/>
  <c r="M424" i="22"/>
  <c r="N215" i="18" s="1"/>
  <c r="I427" i="22"/>
  <c r="J216" i="18" s="1"/>
  <c r="M433" i="22"/>
  <c r="N218" i="18" s="1"/>
  <c r="B412" i="22"/>
  <c r="C205" i="18" s="1"/>
  <c r="N424" i="22"/>
  <c r="O215" i="18" s="1"/>
  <c r="J427" i="22"/>
  <c r="K216" i="18" s="1"/>
  <c r="I412" i="22"/>
  <c r="J205" i="18" s="1"/>
  <c r="I469" i="22"/>
  <c r="J228" i="18" s="1"/>
  <c r="I472" i="22"/>
  <c r="J229" i="18" s="1"/>
  <c r="I475" i="22"/>
  <c r="J230" i="18" s="1"/>
  <c r="I478" i="22"/>
  <c r="J231" i="18" s="1"/>
  <c r="I481" i="22"/>
  <c r="J232" i="18" s="1"/>
  <c r="I484" i="22"/>
  <c r="J233" i="18" s="1"/>
  <c r="I487" i="22"/>
  <c r="J234" i="18" s="1"/>
  <c r="M409" i="22"/>
  <c r="N206" i="18" s="1"/>
  <c r="L427" i="22"/>
  <c r="M216" i="18" s="1"/>
  <c r="B430" i="22"/>
  <c r="C217" i="18" s="1"/>
  <c r="J469" i="22"/>
  <c r="K228" i="18" s="1"/>
  <c r="J472" i="22"/>
  <c r="K229" i="18" s="1"/>
  <c r="J475" i="22"/>
  <c r="K230" i="18" s="1"/>
  <c r="J478" i="22"/>
  <c r="K231" i="18" s="1"/>
  <c r="J481" i="22"/>
  <c r="K232" i="18" s="1"/>
  <c r="J484" i="22"/>
  <c r="K233" i="18" s="1"/>
  <c r="J487" i="22"/>
  <c r="K234" i="18" s="1"/>
  <c r="M404" i="24"/>
  <c r="I404" i="24"/>
  <c r="AE1033" i="5"/>
  <c r="O160" i="41" s="1"/>
  <c r="AE1028" i="5"/>
  <c r="O159" i="41" s="1"/>
  <c r="G4" i="14"/>
  <c r="A311" i="31"/>
  <c r="N421" i="22"/>
  <c r="O214" i="18" s="1"/>
  <c r="M421" i="22"/>
  <c r="N214" i="18" s="1"/>
  <c r="M415" i="22"/>
  <c r="N212" i="18" s="1"/>
  <c r="N415" i="22"/>
  <c r="O212" i="18" s="1"/>
  <c r="M418" i="22"/>
  <c r="N213" i="18" s="1"/>
  <c r="N418" i="22"/>
  <c r="O213" i="18" s="1"/>
  <c r="N463" i="22"/>
  <c r="O209" i="18" s="1"/>
  <c r="M466" i="22"/>
  <c r="N227" i="18" s="1"/>
  <c r="N466" i="22"/>
  <c r="O227" i="18" s="1"/>
  <c r="A421" i="22"/>
  <c r="B214" i="18" s="1"/>
  <c r="M436" i="22"/>
  <c r="N208" i="18" s="1"/>
  <c r="J532" i="22"/>
  <c r="K247" i="18" s="1"/>
  <c r="B421" i="22"/>
  <c r="C214" i="18" s="1"/>
  <c r="N436" i="22"/>
  <c r="O208" i="18" s="1"/>
  <c r="M463" i="22"/>
  <c r="N209" i="18" s="1"/>
  <c r="M532" i="22"/>
  <c r="N247" i="18" s="1"/>
  <c r="L547" i="22"/>
  <c r="M251" i="18" s="1"/>
  <c r="A415" i="22"/>
  <c r="B212" i="18" s="1"/>
  <c r="B418" i="22"/>
  <c r="C213" i="18" s="1"/>
  <c r="B415" i="22"/>
  <c r="C212" i="18" s="1"/>
  <c r="A418" i="22"/>
  <c r="B213" i="18" s="1"/>
  <c r="X18" i="41"/>
  <c r="X10" i="41"/>
  <c r="X11" i="41"/>
  <c r="X23" i="41"/>
  <c r="X12" i="41"/>
  <c r="X13" i="41"/>
  <c r="X14" i="41"/>
  <c r="X19" i="41"/>
  <c r="A43" i="41"/>
  <c r="X43" i="41"/>
  <c r="A55" i="41"/>
  <c r="X55" i="41"/>
  <c r="D12" i="56"/>
  <c r="E6" i="54" s="1"/>
  <c r="K84" i="56"/>
  <c r="L30" i="54" s="1"/>
  <c r="E6" i="56"/>
  <c r="F4" i="54" s="1"/>
  <c r="F12" i="56"/>
  <c r="G6" i="54" s="1"/>
  <c r="C102" i="56"/>
  <c r="D36" i="54" s="1"/>
  <c r="I84" i="56"/>
  <c r="J30" i="54" s="1"/>
  <c r="F90" i="56"/>
  <c r="G32" i="54" s="1"/>
  <c r="J102" i="56"/>
  <c r="K36" i="54" s="1"/>
  <c r="F6" i="56"/>
  <c r="G4" i="54" s="1"/>
  <c r="G12" i="56"/>
  <c r="H6" i="54" s="1"/>
  <c r="D15" i="56"/>
  <c r="E7" i="54" s="1"/>
  <c r="K102" i="56"/>
  <c r="L36" i="54" s="1"/>
  <c r="E12" i="56"/>
  <c r="F6" i="54" s="1"/>
  <c r="G6" i="56"/>
  <c r="H4" i="54" s="1"/>
  <c r="C84" i="56"/>
  <c r="D30" i="54" s="1"/>
  <c r="M117" i="56"/>
  <c r="N41" i="54" s="1"/>
  <c r="O117" i="56"/>
  <c r="P41" i="54" s="1"/>
  <c r="F15" i="56"/>
  <c r="G7" i="54" s="1"/>
  <c r="E90" i="56"/>
  <c r="F32" i="54" s="1"/>
  <c r="D99" i="56"/>
  <c r="E35" i="54" s="1"/>
  <c r="K39" i="56"/>
  <c r="L12" i="54" s="1"/>
  <c r="K99" i="56"/>
  <c r="L35" i="54" s="1"/>
  <c r="E108" i="56"/>
  <c r="F38" i="54" s="1"/>
  <c r="N54" i="56"/>
  <c r="O23" i="54" s="1"/>
  <c r="J51" i="56"/>
  <c r="K9" i="54" s="1"/>
  <c r="D66" i="56"/>
  <c r="E22" i="54" s="1"/>
  <c r="K57" i="56"/>
  <c r="L21" i="54" s="1"/>
  <c r="M81" i="56"/>
  <c r="N29" i="54" s="1"/>
  <c r="I93" i="56"/>
  <c r="J33" i="54" s="1"/>
  <c r="G24" i="58"/>
  <c r="H6" i="55" s="1"/>
  <c r="E150" i="58"/>
  <c r="F52" i="55" s="1"/>
  <c r="O237" i="58"/>
  <c r="P81" i="55" s="1"/>
  <c r="L279" i="58"/>
  <c r="M95" i="55" s="1"/>
  <c r="J300" i="58"/>
  <c r="K102" i="55" s="1"/>
  <c r="L24" i="58"/>
  <c r="M6" i="55" s="1"/>
  <c r="J156" i="58"/>
  <c r="K54" i="55" s="1"/>
  <c r="G294" i="58"/>
  <c r="H100" i="55" s="1"/>
  <c r="G300" i="58"/>
  <c r="H102" i="55" s="1"/>
  <c r="I156" i="58"/>
  <c r="J54" i="55" s="1"/>
  <c r="M291" i="58"/>
  <c r="N99" i="55" s="1"/>
  <c r="F300" i="58"/>
  <c r="G102" i="55" s="1"/>
  <c r="N285" i="58"/>
  <c r="O97" i="55" s="1"/>
  <c r="F288" i="58"/>
  <c r="G98" i="55" s="1"/>
  <c r="F294" i="58"/>
  <c r="G100" i="55" s="1"/>
  <c r="G15" i="58"/>
  <c r="H10" i="55" s="1"/>
  <c r="L21" i="58"/>
  <c r="M7" i="55" s="1"/>
  <c r="N24" i="58"/>
  <c r="O6" i="55" s="1"/>
  <c r="D195" i="58"/>
  <c r="E67" i="55" s="1"/>
  <c r="N297" i="58"/>
  <c r="O101" i="55" s="1"/>
  <c r="H303" i="58"/>
  <c r="I103" i="55" s="1"/>
  <c r="D123" i="58"/>
  <c r="E43" i="55" s="1"/>
  <c r="E123" i="58"/>
  <c r="F43" i="55" s="1"/>
  <c r="M303" i="58"/>
  <c r="N103" i="55" s="1"/>
  <c r="F276" i="58"/>
  <c r="G94" i="55" s="1"/>
  <c r="N303" i="58"/>
  <c r="O103" i="55" s="1"/>
  <c r="M297" i="58"/>
  <c r="N101" i="55" s="1"/>
  <c r="N21" i="58"/>
  <c r="O7" i="55" s="1"/>
  <c r="D171" i="58"/>
  <c r="E59" i="55" s="1"/>
  <c r="E156" i="58"/>
  <c r="F54" i="55" s="1"/>
  <c r="L255" i="58"/>
  <c r="M87" i="55" s="1"/>
  <c r="G297" i="58"/>
  <c r="H101" i="55" s="1"/>
  <c r="G12" i="58"/>
  <c r="H9" i="55" s="1"/>
  <c r="D24" i="58"/>
  <c r="E6" i="55" s="1"/>
  <c r="J72" i="58"/>
  <c r="K20" i="55" s="1"/>
  <c r="G288" i="58"/>
  <c r="H98" i="55" s="1"/>
  <c r="L303" i="58"/>
  <c r="M103" i="55" s="1"/>
  <c r="O63" i="58"/>
  <c r="P25" i="55" s="1"/>
  <c r="C75" i="58"/>
  <c r="D27" i="55" s="1"/>
  <c r="C153" i="58"/>
  <c r="D53" i="55" s="1"/>
  <c r="N288" i="58"/>
  <c r="O98" i="55" s="1"/>
  <c r="N294" i="58"/>
  <c r="O100" i="55" s="1"/>
  <c r="Y67" i="59"/>
  <c r="Y49" i="59"/>
  <c r="Y69" i="59"/>
  <c r="Y71" i="59"/>
  <c r="Y73" i="59"/>
  <c r="Y75" i="59"/>
  <c r="Y77" i="59"/>
  <c r="Y78" i="59"/>
  <c r="Y76" i="59"/>
  <c r="Y74" i="59"/>
  <c r="Y72" i="59"/>
  <c r="Y70" i="59"/>
  <c r="Y79" i="59"/>
  <c r="Y66" i="59"/>
  <c r="Y64" i="59"/>
  <c r="Y62" i="59"/>
  <c r="Y68" i="59"/>
  <c r="Y60" i="59"/>
  <c r="Y58" i="59"/>
  <c r="Y56" i="59"/>
  <c r="Y54" i="59"/>
  <c r="Y53" i="59"/>
  <c r="Y52" i="59"/>
  <c r="Y51" i="59"/>
  <c r="Y50" i="59"/>
  <c r="Y48" i="59"/>
  <c r="Y55" i="59"/>
  <c r="Y57" i="59"/>
  <c r="Y59" i="59"/>
  <c r="Y61" i="59"/>
  <c r="Y63" i="59"/>
  <c r="Y65" i="59"/>
  <c r="Y44" i="59"/>
  <c r="Y47" i="59"/>
  <c r="Y46" i="59"/>
  <c r="Y45" i="59"/>
  <c r="Y83" i="59"/>
  <c r="Y80" i="59"/>
  <c r="Y103" i="59"/>
  <c r="Y81" i="59"/>
  <c r="Y82" i="59"/>
  <c r="Y85" i="59"/>
  <c r="Y86" i="59"/>
  <c r="Y88" i="59"/>
  <c r="Y90" i="59"/>
  <c r="Y93" i="59"/>
  <c r="Y95" i="59"/>
  <c r="Y97" i="59"/>
  <c r="Y99" i="59"/>
  <c r="Y101" i="59"/>
  <c r="Y91" i="59"/>
  <c r="Y105" i="59"/>
  <c r="Y107" i="59"/>
  <c r="Y108" i="59"/>
  <c r="Y110" i="59"/>
  <c r="Y112" i="59"/>
  <c r="Y114" i="59"/>
  <c r="Y116" i="59"/>
  <c r="Y118" i="59"/>
  <c r="Y121" i="59"/>
  <c r="Y123" i="59"/>
  <c r="Y125" i="59"/>
  <c r="Y127" i="59"/>
  <c r="Y89" i="59"/>
  <c r="Y87" i="59"/>
  <c r="Y84" i="59"/>
  <c r="Y92" i="59"/>
  <c r="Y94" i="59"/>
  <c r="Y96" i="59"/>
  <c r="Y98" i="59"/>
  <c r="Y100" i="59"/>
  <c r="Y102" i="59"/>
  <c r="Y104" i="59"/>
  <c r="Y106" i="59"/>
  <c r="Y109" i="59"/>
  <c r="Y111" i="59"/>
  <c r="Y113" i="59"/>
  <c r="Y115" i="59"/>
  <c r="Y117" i="59"/>
  <c r="Y119" i="59"/>
  <c r="Y120" i="59"/>
  <c r="Y122" i="59"/>
  <c r="Y124" i="59"/>
  <c r="Y126" i="59"/>
  <c r="Y128" i="59"/>
  <c r="H255" i="22"/>
  <c r="I87" i="18" s="1"/>
  <c r="H48" i="22"/>
  <c r="I26" i="18" s="1"/>
  <c r="M147" i="22"/>
  <c r="N51" i="18" s="1"/>
  <c r="L207" i="22"/>
  <c r="M71" i="18" s="1"/>
  <c r="O255" i="22"/>
  <c r="P87" i="18" s="1"/>
  <c r="D270" i="22"/>
  <c r="E92" i="18" s="1"/>
  <c r="H111" i="22"/>
  <c r="I42" i="18" s="1"/>
  <c r="E114" i="22"/>
  <c r="F41" i="18" s="1"/>
  <c r="O126" i="22"/>
  <c r="P44" i="18" s="1"/>
  <c r="C138" i="22"/>
  <c r="D48" i="18" s="1"/>
  <c r="L201" i="22"/>
  <c r="M69" i="18" s="1"/>
  <c r="F144" i="22"/>
  <c r="G50" i="18" s="1"/>
  <c r="D48" i="22"/>
  <c r="E26" i="18" s="1"/>
  <c r="L141" i="22"/>
  <c r="M49" i="18" s="1"/>
  <c r="N165" i="22"/>
  <c r="O57" i="18" s="1"/>
  <c r="F192" i="22"/>
  <c r="G66" i="18" s="1"/>
  <c r="G249" i="22"/>
  <c r="H85" i="18" s="1"/>
  <c r="L252" i="22"/>
  <c r="M86" i="18" s="1"/>
  <c r="D255" i="22"/>
  <c r="E87" i="18" s="1"/>
  <c r="H258" i="22"/>
  <c r="I88" i="18" s="1"/>
  <c r="K270" i="22"/>
  <c r="L92" i="18" s="1"/>
  <c r="K99" i="22"/>
  <c r="L36" i="18" s="1"/>
  <c r="F117" i="22"/>
  <c r="G40" i="18" s="1"/>
  <c r="L171" i="22"/>
  <c r="M59" i="18" s="1"/>
  <c r="J246" i="22"/>
  <c r="K84" i="18" s="1"/>
  <c r="M249" i="22"/>
  <c r="N85" i="18" s="1"/>
  <c r="F252" i="22"/>
  <c r="G86" i="18" s="1"/>
  <c r="M252" i="22"/>
  <c r="N86" i="18" s="1"/>
  <c r="I102" i="22"/>
  <c r="J37" i="18" s="1"/>
  <c r="F132" i="22"/>
  <c r="G46" i="18" s="1"/>
  <c r="C246" i="22"/>
  <c r="D84" i="18" s="1"/>
  <c r="H246" i="22"/>
  <c r="I84" i="18" s="1"/>
  <c r="M246" i="22"/>
  <c r="N84" i="18" s="1"/>
  <c r="O246" i="22"/>
  <c r="P84" i="18" s="1"/>
  <c r="J249" i="22"/>
  <c r="K85" i="18" s="1"/>
  <c r="C252" i="22"/>
  <c r="D86" i="18" s="1"/>
  <c r="I252" i="22"/>
  <c r="J86" i="18" s="1"/>
  <c r="F255" i="22"/>
  <c r="G87" i="18" s="1"/>
  <c r="F48" i="22"/>
  <c r="G26" i="18" s="1"/>
  <c r="K195" i="22"/>
  <c r="L67" i="18" s="1"/>
  <c r="E138" i="22"/>
  <c r="F48" i="18" s="1"/>
  <c r="L225" i="22"/>
  <c r="M77" i="18" s="1"/>
  <c r="C300" i="22"/>
  <c r="D102" i="18" s="1"/>
  <c r="N246" i="22"/>
  <c r="O84" i="18" s="1"/>
  <c r="E249" i="22"/>
  <c r="F85" i="18" s="1"/>
  <c r="O252" i="22"/>
  <c r="P86" i="18" s="1"/>
  <c r="C255" i="22"/>
  <c r="D87" i="18" s="1"/>
  <c r="F66" i="24"/>
  <c r="G22" i="19" s="1"/>
  <c r="N87" i="24"/>
  <c r="O31" i="19" s="1"/>
  <c r="O246" i="24"/>
  <c r="P84" i="19" s="1"/>
  <c r="I132" i="24"/>
  <c r="J46" i="19" s="1"/>
  <c r="J297" i="24"/>
  <c r="K101" i="19" s="1"/>
  <c r="C60" i="24"/>
  <c r="D24" i="19" s="1"/>
  <c r="E60" i="24"/>
  <c r="F24" i="19" s="1"/>
  <c r="F60" i="24"/>
  <c r="G24" i="19" s="1"/>
  <c r="G60" i="24"/>
  <c r="H24" i="19" s="1"/>
  <c r="H60" i="24"/>
  <c r="I24" i="19" s="1"/>
  <c r="J60" i="24"/>
  <c r="K24" i="19" s="1"/>
  <c r="K60" i="24"/>
  <c r="L24" i="19" s="1"/>
  <c r="L60" i="24"/>
  <c r="M24" i="19" s="1"/>
  <c r="M60" i="24"/>
  <c r="N24" i="19" s="1"/>
  <c r="N60" i="24"/>
  <c r="O24" i="19" s="1"/>
  <c r="O60" i="24"/>
  <c r="P24" i="19" s="1"/>
  <c r="O6" i="58"/>
  <c r="P4" i="55" s="1"/>
  <c r="N6" i="22"/>
  <c r="O4" i="18" s="1"/>
  <c r="M12" i="24"/>
  <c r="N6" i="19" s="1"/>
  <c r="K12" i="24"/>
  <c r="L6" i="19" s="1"/>
  <c r="J12" i="24"/>
  <c r="K6" i="19" s="1"/>
  <c r="J13" i="5"/>
  <c r="J6" i="41" s="1"/>
  <c r="M13" i="5"/>
  <c r="M6" i="41" s="1"/>
  <c r="L13" i="5"/>
  <c r="L6" i="41" s="1"/>
  <c r="K13" i="5"/>
  <c r="K6" i="41" s="1"/>
  <c r="N9" i="58"/>
  <c r="O5" i="55" s="1"/>
  <c r="O9" i="58"/>
  <c r="P5" i="55" s="1"/>
  <c r="N1053" i="5"/>
  <c r="N113" i="41" s="1"/>
  <c r="L535" i="22"/>
  <c r="M248" i="18" s="1"/>
  <c r="N574" i="22"/>
  <c r="O260" i="18" s="1"/>
  <c r="I538" i="22"/>
  <c r="J249" i="18" s="1"/>
  <c r="N487" i="22"/>
  <c r="O234" i="18" s="1"/>
  <c r="K538" i="22"/>
  <c r="L249" i="18" s="1"/>
  <c r="A433" i="22"/>
  <c r="B218" i="18" s="1"/>
  <c r="B433" i="22"/>
  <c r="C218" i="18" s="1"/>
  <c r="A460" i="22"/>
  <c r="B226" i="18" s="1"/>
  <c r="A21" i="58"/>
  <c r="B7" i="55" s="1"/>
  <c r="A7" i="55" s="1"/>
  <c r="A484" i="22"/>
  <c r="B233" i="18" s="1"/>
  <c r="A466" i="22"/>
  <c r="B227" i="18" s="1"/>
  <c r="A475" i="22"/>
  <c r="B230" i="18" s="1"/>
  <c r="B454" i="22"/>
  <c r="C224" i="18" s="1"/>
  <c r="L6" i="31"/>
  <c r="K6" i="31"/>
  <c r="J6" i="31"/>
  <c r="I6" i="31"/>
  <c r="H6" i="31"/>
  <c r="B6" i="31"/>
  <c r="G6" i="31"/>
  <c r="F6" i="31"/>
  <c r="E6" i="31"/>
  <c r="C6" i="31"/>
  <c r="D6" i="31"/>
  <c r="P6" i="31"/>
  <c r="O6" i="31"/>
  <c r="N6" i="31"/>
  <c r="M6" i="31"/>
  <c r="P6" i="29"/>
  <c r="D5" i="31"/>
  <c r="C5" i="31"/>
  <c r="B5" i="31"/>
  <c r="N24" i="30"/>
  <c r="O24" i="30"/>
  <c r="E5" i="31"/>
  <c r="P24" i="30"/>
  <c r="F5" i="31"/>
  <c r="G5" i="31"/>
  <c r="H5" i="31"/>
  <c r="I5" i="31"/>
  <c r="J5" i="31"/>
  <c r="K5" i="31"/>
  <c r="M5" i="31"/>
  <c r="N5" i="31"/>
  <c r="O5" i="31"/>
  <c r="P5" i="31"/>
  <c r="L5" i="31"/>
  <c r="P5" i="29"/>
  <c r="N15" i="31"/>
  <c r="O15" i="31"/>
  <c r="P15" i="31"/>
  <c r="B5" i="30"/>
  <c r="C5" i="30"/>
  <c r="D5" i="30"/>
  <c r="E5" i="30"/>
  <c r="F5" i="30"/>
  <c r="G5" i="30"/>
  <c r="H5" i="30"/>
  <c r="I5" i="30"/>
  <c r="J5" i="30"/>
  <c r="K5" i="30"/>
  <c r="M15" i="31"/>
  <c r="L5" i="30"/>
  <c r="M5" i="30"/>
  <c r="N5" i="30"/>
  <c r="O5" i="30"/>
  <c r="P5" i="30"/>
  <c r="B15" i="31"/>
  <c r="C15" i="31"/>
  <c r="D15" i="31"/>
  <c r="E15" i="31"/>
  <c r="F15" i="31"/>
  <c r="G15" i="31"/>
  <c r="H15" i="31"/>
  <c r="I15" i="31"/>
  <c r="J15" i="31"/>
  <c r="K15" i="31"/>
  <c r="L15" i="31"/>
  <c r="M7" i="30"/>
  <c r="L7" i="30"/>
  <c r="K7" i="30"/>
  <c r="P16" i="31"/>
  <c r="O16" i="31"/>
  <c r="N16" i="31"/>
  <c r="M16" i="31"/>
  <c r="L16" i="31"/>
  <c r="K16" i="31"/>
  <c r="J16" i="31"/>
  <c r="I16" i="31"/>
  <c r="H16" i="31"/>
  <c r="G16" i="31"/>
  <c r="F16" i="31"/>
  <c r="E16" i="31"/>
  <c r="D16" i="31"/>
  <c r="C16" i="31"/>
  <c r="B16" i="31"/>
  <c r="I7" i="30"/>
  <c r="B7" i="30"/>
  <c r="C7" i="30"/>
  <c r="D7" i="30"/>
  <c r="E7" i="30"/>
  <c r="F7" i="30"/>
  <c r="G7" i="30"/>
  <c r="H7" i="30"/>
  <c r="J7" i="30"/>
  <c r="P7" i="30"/>
  <c r="O7" i="30"/>
  <c r="N7" i="30"/>
  <c r="P11" i="31"/>
  <c r="G6" i="30"/>
  <c r="B11" i="31"/>
  <c r="C11" i="31"/>
  <c r="D11" i="31"/>
  <c r="E11" i="31"/>
  <c r="G11" i="31"/>
  <c r="H11" i="31"/>
  <c r="J11" i="31"/>
  <c r="L11" i="31"/>
  <c r="M11" i="31"/>
  <c r="N11" i="31"/>
  <c r="F6" i="30"/>
  <c r="E6" i="30"/>
  <c r="D6" i="30"/>
  <c r="C6" i="30"/>
  <c r="B6" i="30"/>
  <c r="F11" i="31"/>
  <c r="K11" i="31"/>
  <c r="P6" i="30"/>
  <c r="O6" i="30"/>
  <c r="N6" i="30"/>
  <c r="M6" i="30"/>
  <c r="L6" i="30"/>
  <c r="K6" i="30"/>
  <c r="J6" i="30"/>
  <c r="I6" i="30"/>
  <c r="H6" i="30"/>
  <c r="P10" i="31"/>
  <c r="L10" i="31"/>
  <c r="B10" i="31"/>
  <c r="C10" i="31"/>
  <c r="D10" i="31"/>
  <c r="E10" i="31"/>
  <c r="F10" i="31"/>
  <c r="G10" i="31"/>
  <c r="H10" i="31"/>
  <c r="J10" i="31"/>
  <c r="K10" i="31"/>
  <c r="M25" i="30"/>
  <c r="M10" i="31"/>
  <c r="N10" i="31"/>
  <c r="E25" i="30"/>
  <c r="F25" i="30"/>
  <c r="G25" i="30"/>
  <c r="H25" i="30"/>
  <c r="I25" i="30"/>
  <c r="J25" i="30"/>
  <c r="K25" i="30"/>
  <c r="O25" i="30"/>
  <c r="L25" i="30"/>
  <c r="N25" i="30"/>
  <c r="P25" i="30"/>
  <c r="B25" i="30"/>
  <c r="C25" i="30"/>
  <c r="D25" i="30"/>
  <c r="P11" i="30"/>
  <c r="D11" i="30"/>
  <c r="B17" i="31"/>
  <c r="K17" i="31"/>
  <c r="L17" i="31"/>
  <c r="M17" i="31"/>
  <c r="N17" i="31"/>
  <c r="O17" i="31"/>
  <c r="P17" i="31"/>
  <c r="N11" i="30"/>
  <c r="M11" i="30"/>
  <c r="L11" i="30"/>
  <c r="B11" i="30"/>
  <c r="C11" i="30"/>
  <c r="K11" i="30"/>
  <c r="E11" i="30"/>
  <c r="F11" i="30"/>
  <c r="G11" i="30"/>
  <c r="H11" i="30"/>
  <c r="J11" i="30"/>
  <c r="C17" i="31"/>
  <c r="D17" i="31"/>
  <c r="E17" i="31"/>
  <c r="F17" i="31"/>
  <c r="G17" i="31"/>
  <c r="H17" i="31"/>
  <c r="I17" i="31"/>
  <c r="J17" i="31"/>
  <c r="P10" i="30"/>
  <c r="F10" i="30"/>
  <c r="E10" i="30"/>
  <c r="D10" i="30"/>
  <c r="L10" i="30"/>
  <c r="C10" i="30"/>
  <c r="B10" i="30"/>
  <c r="O18" i="31"/>
  <c r="B18" i="31"/>
  <c r="C18" i="31"/>
  <c r="D18" i="31"/>
  <c r="E18" i="31"/>
  <c r="F18" i="31"/>
  <c r="G18" i="31"/>
  <c r="H18" i="31"/>
  <c r="I18" i="31"/>
  <c r="J18" i="31"/>
  <c r="P18" i="31"/>
  <c r="L18" i="31"/>
  <c r="M18" i="31"/>
  <c r="N18" i="31"/>
  <c r="G10" i="30"/>
  <c r="H10" i="30"/>
  <c r="J10" i="30"/>
  <c r="K10" i="30"/>
  <c r="M10" i="30"/>
  <c r="N10" i="30"/>
  <c r="K18" i="31"/>
  <c r="P8" i="29"/>
  <c r="I19" i="31"/>
  <c r="J19" i="31"/>
  <c r="K19" i="31"/>
  <c r="L19" i="31"/>
  <c r="M19" i="31"/>
  <c r="N19" i="31"/>
  <c r="O19" i="31"/>
  <c r="P19" i="31"/>
  <c r="C19" i="31"/>
  <c r="G19" i="31"/>
  <c r="B19" i="31"/>
  <c r="D19" i="31"/>
  <c r="E19" i="31"/>
  <c r="F19" i="31"/>
  <c r="B26" i="30"/>
  <c r="C26" i="30"/>
  <c r="D26" i="30"/>
  <c r="E26" i="30"/>
  <c r="F26" i="30"/>
  <c r="G26" i="30"/>
  <c r="H26" i="30"/>
  <c r="I26" i="30"/>
  <c r="J26" i="30"/>
  <c r="K26" i="30"/>
  <c r="L26" i="30"/>
  <c r="M26" i="30"/>
  <c r="N26" i="30"/>
  <c r="O26" i="30"/>
  <c r="H19" i="31"/>
  <c r="P26" i="30"/>
  <c r="P8" i="28"/>
  <c r="E20" i="31"/>
  <c r="K27" i="30"/>
  <c r="P7" i="29"/>
  <c r="M28" i="30"/>
  <c r="N28" i="30"/>
  <c r="O28" i="30"/>
  <c r="E21" i="31"/>
  <c r="P28" i="30"/>
  <c r="F21" i="31"/>
  <c r="D21" i="31"/>
  <c r="E28" i="30"/>
  <c r="H21" i="31"/>
  <c r="I21" i="31"/>
  <c r="J21" i="31"/>
  <c r="K21" i="31"/>
  <c r="L21" i="31"/>
  <c r="G28" i="30"/>
  <c r="H28" i="30"/>
  <c r="M21" i="31"/>
  <c r="N21" i="31"/>
  <c r="O21" i="31"/>
  <c r="P21" i="31"/>
  <c r="G21" i="31"/>
  <c r="C28" i="30"/>
  <c r="I28" i="30"/>
  <c r="D28" i="30"/>
  <c r="F28" i="30"/>
  <c r="L28" i="30"/>
  <c r="B28" i="30"/>
  <c r="J28" i="30"/>
  <c r="K28" i="30"/>
  <c r="B21" i="31"/>
  <c r="C21" i="31"/>
  <c r="C22" i="31"/>
  <c r="B29" i="30"/>
  <c r="D29" i="30"/>
  <c r="E29" i="30"/>
  <c r="F29" i="30"/>
  <c r="G29" i="30"/>
  <c r="H29" i="30"/>
  <c r="I29" i="30"/>
  <c r="E22" i="31"/>
  <c r="F22" i="31"/>
  <c r="G22" i="31"/>
  <c r="H22" i="31"/>
  <c r="J22" i="31"/>
  <c r="L22" i="31"/>
  <c r="M22" i="31"/>
  <c r="N22" i="31"/>
  <c r="C29" i="30"/>
  <c r="P22" i="31"/>
  <c r="K22" i="31"/>
  <c r="D22" i="31"/>
  <c r="B22" i="31"/>
  <c r="O22" i="31"/>
  <c r="I22" i="31"/>
  <c r="O23" i="31"/>
  <c r="P23" i="31"/>
  <c r="B23" i="31"/>
  <c r="C23" i="31"/>
  <c r="D23" i="31"/>
  <c r="E23" i="31"/>
  <c r="F23" i="31"/>
  <c r="G23" i="31"/>
  <c r="H23" i="31"/>
  <c r="I23" i="31"/>
  <c r="J23" i="31"/>
  <c r="K23" i="31"/>
  <c r="L23" i="31"/>
  <c r="M23" i="31"/>
  <c r="N23" i="31"/>
  <c r="E24" i="31"/>
  <c r="F24" i="31"/>
  <c r="B24" i="31"/>
  <c r="C24" i="31"/>
  <c r="D24" i="31"/>
  <c r="M24" i="31"/>
  <c r="P24" i="31"/>
  <c r="O24" i="31"/>
  <c r="N24" i="31"/>
  <c r="L24" i="31"/>
  <c r="K24" i="31"/>
  <c r="J24" i="31"/>
  <c r="I24" i="31"/>
  <c r="H24" i="31"/>
  <c r="G24" i="31"/>
  <c r="O25" i="31"/>
  <c r="P25" i="31"/>
  <c r="F25" i="31"/>
  <c r="G25" i="31"/>
  <c r="H25" i="31"/>
  <c r="I25" i="31"/>
  <c r="J25" i="31"/>
  <c r="K25" i="31"/>
  <c r="M25" i="31"/>
  <c r="L25" i="31"/>
  <c r="N25" i="31"/>
  <c r="D25" i="31"/>
  <c r="C25" i="31"/>
  <c r="B25" i="31"/>
  <c r="E25" i="31"/>
  <c r="G26" i="31"/>
  <c r="B26" i="31"/>
  <c r="C26" i="31"/>
  <c r="D26" i="31"/>
  <c r="E26" i="31"/>
  <c r="F26" i="31"/>
  <c r="H26" i="31"/>
  <c r="I26" i="31"/>
  <c r="J26" i="31"/>
  <c r="K26" i="31"/>
  <c r="L26" i="31"/>
  <c r="M26" i="31"/>
  <c r="N26" i="31"/>
  <c r="O26" i="31"/>
  <c r="P26" i="31"/>
  <c r="P27" i="31"/>
  <c r="N27" i="31"/>
  <c r="M27" i="31"/>
  <c r="L27" i="31"/>
  <c r="K27" i="31"/>
  <c r="J27" i="31"/>
  <c r="O27" i="31"/>
  <c r="H27" i="31"/>
  <c r="I27" i="31"/>
  <c r="G27" i="31"/>
  <c r="F27" i="31"/>
  <c r="E27" i="31"/>
  <c r="D27" i="31"/>
  <c r="C27" i="31"/>
  <c r="B27" i="31"/>
  <c r="B28" i="31"/>
  <c r="C28" i="31"/>
  <c r="D28" i="31"/>
  <c r="E28" i="31"/>
  <c r="F28" i="31"/>
  <c r="G28" i="31"/>
  <c r="H28" i="31"/>
  <c r="I28" i="31"/>
  <c r="J28" i="31"/>
  <c r="K28" i="31"/>
  <c r="L28" i="31"/>
  <c r="M28" i="31"/>
  <c r="P28" i="31"/>
  <c r="O28" i="31"/>
  <c r="N28" i="31"/>
  <c r="B29" i="31"/>
  <c r="C29" i="31"/>
  <c r="I29" i="31"/>
  <c r="J29" i="31"/>
  <c r="H29" i="31"/>
  <c r="M29" i="31"/>
  <c r="G29" i="31"/>
  <c r="F29" i="31"/>
  <c r="E29" i="31"/>
  <c r="D29" i="31"/>
  <c r="K29" i="31"/>
  <c r="L29" i="31"/>
  <c r="N29" i="31"/>
  <c r="O29" i="31"/>
  <c r="P29" i="31"/>
  <c r="J30" i="31"/>
  <c r="K30" i="31"/>
  <c r="L30" i="31"/>
  <c r="M30" i="31"/>
  <c r="O30" i="31"/>
  <c r="P30" i="31"/>
  <c r="N30" i="31"/>
  <c r="G30" i="31"/>
  <c r="D30" i="31"/>
  <c r="E30" i="31"/>
  <c r="F30" i="31"/>
  <c r="I30" i="31"/>
  <c r="H30" i="31"/>
  <c r="B30" i="31"/>
  <c r="C30" i="31"/>
  <c r="G31" i="31"/>
  <c r="F31" i="31"/>
  <c r="E31" i="31"/>
  <c r="D31" i="31"/>
  <c r="C31" i="31"/>
  <c r="B31" i="31"/>
  <c r="P31" i="31"/>
  <c r="K31" i="31"/>
  <c r="L31" i="31"/>
  <c r="J31" i="31"/>
  <c r="M31" i="31"/>
  <c r="N31" i="31"/>
  <c r="O31" i="31"/>
  <c r="I31" i="31"/>
  <c r="H31" i="31"/>
  <c r="M33" i="31"/>
  <c r="K33" i="31"/>
  <c r="J33" i="31"/>
  <c r="I33" i="31"/>
  <c r="H33" i="31"/>
  <c r="G33" i="31"/>
  <c r="F33" i="31"/>
  <c r="E33" i="31"/>
  <c r="D33" i="31"/>
  <c r="C33" i="31"/>
  <c r="B33" i="31"/>
  <c r="L33" i="31"/>
  <c r="P33" i="31"/>
  <c r="O33" i="31"/>
  <c r="N33" i="31"/>
  <c r="J34" i="31"/>
  <c r="L34" i="31"/>
  <c r="D34" i="31"/>
  <c r="M34" i="31"/>
  <c r="N34" i="31"/>
  <c r="B34" i="31"/>
  <c r="P34" i="31"/>
  <c r="K34" i="31"/>
  <c r="O34" i="31"/>
  <c r="C34" i="31"/>
  <c r="E34" i="31"/>
  <c r="F34" i="31"/>
  <c r="G34" i="31"/>
  <c r="H34" i="31"/>
  <c r="I34" i="31"/>
  <c r="D35" i="31"/>
  <c r="E35" i="31"/>
  <c r="F35" i="31"/>
  <c r="G35" i="31"/>
  <c r="P35" i="31"/>
  <c r="O35" i="31"/>
  <c r="N35" i="31"/>
  <c r="J35" i="31"/>
  <c r="K35" i="31"/>
  <c r="H35" i="31"/>
  <c r="M35" i="31"/>
  <c r="B35" i="31"/>
  <c r="I35" i="31"/>
  <c r="C35" i="31"/>
  <c r="L35" i="31"/>
  <c r="G36" i="31"/>
  <c r="O36" i="31"/>
  <c r="M36" i="31"/>
  <c r="L36" i="31"/>
  <c r="K36" i="31"/>
  <c r="J36" i="31"/>
  <c r="I36" i="31"/>
  <c r="H36" i="31"/>
  <c r="N36" i="31"/>
  <c r="F36" i="31"/>
  <c r="E36" i="31"/>
  <c r="D36" i="31"/>
  <c r="B36" i="31"/>
  <c r="C36" i="31"/>
  <c r="P36" i="31"/>
  <c r="N37" i="31"/>
  <c r="J37" i="31"/>
  <c r="K37" i="31"/>
  <c r="L37" i="31"/>
  <c r="I37" i="31"/>
  <c r="M37" i="31"/>
  <c r="O37" i="31"/>
  <c r="P37" i="31"/>
  <c r="B37" i="31"/>
  <c r="C37" i="31"/>
  <c r="D37" i="31"/>
  <c r="E37" i="31"/>
  <c r="F37" i="31"/>
  <c r="G37" i="31"/>
  <c r="H37" i="31"/>
  <c r="N38" i="31"/>
  <c r="D38" i="31"/>
  <c r="C38" i="31"/>
  <c r="L38" i="31"/>
  <c r="M38" i="31"/>
  <c r="G38" i="31"/>
  <c r="O38" i="31"/>
  <c r="P38" i="31"/>
  <c r="B38" i="31"/>
  <c r="E38" i="31"/>
  <c r="F38" i="31"/>
  <c r="H38" i="31"/>
  <c r="I38" i="31"/>
  <c r="J38" i="31"/>
  <c r="K38" i="31"/>
  <c r="H39" i="31"/>
  <c r="I39" i="31"/>
  <c r="J39" i="31"/>
  <c r="K39" i="31"/>
  <c r="M39" i="31"/>
  <c r="N39" i="31"/>
  <c r="O39" i="31"/>
  <c r="P39" i="31"/>
  <c r="L39" i="31"/>
  <c r="D39" i="31"/>
  <c r="B39" i="31"/>
  <c r="C39" i="31"/>
  <c r="E39" i="31"/>
  <c r="F39" i="31"/>
  <c r="G39" i="31"/>
  <c r="I40" i="31"/>
  <c r="C40" i="31"/>
  <c r="J40" i="31"/>
  <c r="K40" i="31"/>
  <c r="O40" i="31"/>
  <c r="M40" i="31"/>
  <c r="N40" i="31"/>
  <c r="B40" i="31"/>
  <c r="D40" i="31"/>
  <c r="P40" i="31"/>
  <c r="E40" i="31"/>
  <c r="F40" i="31"/>
  <c r="G40" i="31"/>
  <c r="H40" i="31"/>
  <c r="L40" i="31"/>
  <c r="L41" i="31"/>
  <c r="M41" i="31"/>
  <c r="N41" i="31"/>
  <c r="O41" i="31"/>
  <c r="P41" i="31"/>
  <c r="F41" i="31"/>
  <c r="B41" i="31"/>
  <c r="C41" i="31"/>
  <c r="D41" i="31"/>
  <c r="E41" i="31"/>
  <c r="G41" i="31"/>
  <c r="H41" i="31"/>
  <c r="I41" i="31"/>
  <c r="J41" i="31"/>
  <c r="K41" i="31"/>
  <c r="J42" i="31"/>
  <c r="B42" i="31"/>
  <c r="E42" i="31"/>
  <c r="F42" i="31"/>
  <c r="G42" i="31"/>
  <c r="M42" i="31"/>
  <c r="H42" i="31"/>
  <c r="I42" i="31"/>
  <c r="L42" i="31"/>
  <c r="K42" i="31"/>
  <c r="P42" i="31"/>
  <c r="O42" i="31"/>
  <c r="N42" i="31"/>
  <c r="C42" i="31"/>
  <c r="D42" i="31"/>
  <c r="J43" i="31"/>
  <c r="K43" i="31"/>
  <c r="L43" i="31"/>
  <c r="N43" i="31"/>
  <c r="I43" i="31"/>
  <c r="O43" i="31"/>
  <c r="H43" i="31"/>
  <c r="P43" i="31"/>
  <c r="M43" i="31"/>
  <c r="B43" i="31"/>
  <c r="C43" i="31"/>
  <c r="D43" i="31"/>
  <c r="E43" i="31"/>
  <c r="F43" i="31"/>
  <c r="G43" i="31"/>
  <c r="L45" i="31"/>
  <c r="K45" i="31"/>
  <c r="I45" i="31"/>
  <c r="J45" i="31"/>
  <c r="H45" i="31"/>
  <c r="G45" i="31"/>
  <c r="F45" i="31"/>
  <c r="E45" i="31"/>
  <c r="D45" i="31"/>
  <c r="C45" i="31"/>
  <c r="B45" i="31"/>
  <c r="P45" i="31"/>
  <c r="O45" i="31"/>
  <c r="N45" i="31"/>
  <c r="M45" i="31"/>
  <c r="F46" i="31"/>
  <c r="E46" i="31"/>
  <c r="D46" i="31"/>
  <c r="C46" i="31"/>
  <c r="B46" i="31"/>
  <c r="G46" i="31"/>
  <c r="M46" i="31"/>
  <c r="O46" i="31"/>
  <c r="P46" i="31"/>
  <c r="L46" i="31"/>
  <c r="K46" i="31"/>
  <c r="N46" i="31"/>
  <c r="J46" i="31"/>
  <c r="I46" i="31"/>
  <c r="H46" i="31"/>
  <c r="B47" i="31"/>
  <c r="C47" i="31"/>
  <c r="D47" i="31"/>
  <c r="E47" i="31"/>
  <c r="F47" i="31"/>
  <c r="G47" i="31"/>
  <c r="H47" i="31"/>
  <c r="I47" i="31"/>
  <c r="J47" i="31"/>
  <c r="P47" i="31"/>
  <c r="M47" i="31"/>
  <c r="N47" i="31"/>
  <c r="K47" i="31"/>
  <c r="O47" i="31"/>
  <c r="L47" i="31"/>
  <c r="B48" i="31"/>
  <c r="J48" i="31"/>
  <c r="L48" i="31"/>
  <c r="P48" i="31"/>
  <c r="O48" i="31"/>
  <c r="N48" i="31"/>
  <c r="M48" i="31"/>
  <c r="G48" i="31"/>
  <c r="K48" i="31"/>
  <c r="I48" i="31"/>
  <c r="H48" i="31"/>
  <c r="F48" i="31"/>
  <c r="E48" i="31"/>
  <c r="D48" i="31"/>
  <c r="C48" i="31"/>
  <c r="I49" i="31"/>
  <c r="B49" i="31"/>
  <c r="C49" i="31"/>
  <c r="D49" i="31"/>
  <c r="E49" i="31"/>
  <c r="F49" i="31"/>
  <c r="G49" i="31"/>
  <c r="H49" i="31"/>
  <c r="J49" i="31"/>
  <c r="K49" i="31"/>
  <c r="L49" i="31"/>
  <c r="M49" i="31"/>
  <c r="N49" i="31"/>
  <c r="O49" i="31"/>
  <c r="P49" i="31"/>
  <c r="K50" i="31"/>
  <c r="L50" i="31"/>
  <c r="M50" i="31"/>
  <c r="N50" i="31"/>
  <c r="C50" i="31"/>
  <c r="D50" i="31"/>
  <c r="E50" i="31"/>
  <c r="F50" i="31"/>
  <c r="G50" i="31"/>
  <c r="H50" i="31"/>
  <c r="I50" i="31"/>
  <c r="J50" i="31"/>
  <c r="B50" i="31"/>
  <c r="K127" i="30"/>
  <c r="N127" i="30"/>
  <c r="O127" i="30"/>
  <c r="L127" i="30"/>
  <c r="P127" i="30"/>
  <c r="J127" i="30"/>
  <c r="I127" i="30"/>
  <c r="H127" i="30"/>
  <c r="M127" i="30"/>
  <c r="B128" i="30"/>
  <c r="N128" i="30"/>
  <c r="N129" i="30"/>
  <c r="O129" i="30"/>
  <c r="I129" i="30"/>
  <c r="E129" i="30"/>
  <c r="M129" i="30"/>
  <c r="P129" i="30"/>
  <c r="B129" i="30"/>
  <c r="C129" i="30"/>
  <c r="D129" i="30"/>
  <c r="J129" i="30"/>
  <c r="F129" i="30"/>
  <c r="G129" i="30"/>
  <c r="H129" i="30"/>
  <c r="K129" i="30"/>
  <c r="L129" i="30"/>
  <c r="B130" i="30"/>
  <c r="O130" i="30"/>
  <c r="E130" i="30"/>
  <c r="F130" i="30"/>
  <c r="G130" i="30"/>
  <c r="H130" i="30"/>
  <c r="I130" i="30"/>
  <c r="J130" i="30"/>
  <c r="K130" i="30"/>
  <c r="L130" i="30"/>
  <c r="M130" i="30"/>
  <c r="N130" i="30"/>
  <c r="P130" i="30"/>
  <c r="D130" i="30"/>
  <c r="C130" i="30"/>
  <c r="M131" i="30"/>
  <c r="N131" i="30"/>
  <c r="O131" i="30"/>
  <c r="P131" i="30"/>
  <c r="E131" i="30"/>
  <c r="F131" i="30"/>
  <c r="G131" i="30"/>
  <c r="H131" i="30"/>
  <c r="I131" i="30"/>
  <c r="J131" i="30"/>
  <c r="K131" i="30"/>
  <c r="L131" i="30"/>
  <c r="B131" i="30"/>
  <c r="C131" i="30"/>
  <c r="D131" i="30"/>
  <c r="B132" i="30"/>
  <c r="C132" i="30"/>
  <c r="D132" i="30"/>
  <c r="E132" i="30"/>
  <c r="F132" i="30"/>
  <c r="G132" i="30"/>
  <c r="H132" i="30"/>
  <c r="I132" i="30"/>
  <c r="J132" i="30"/>
  <c r="K132" i="30"/>
  <c r="L132" i="30"/>
  <c r="M132" i="30"/>
  <c r="N132" i="30"/>
  <c r="O132" i="30"/>
  <c r="P132" i="30"/>
  <c r="B133" i="30"/>
  <c r="C133" i="30"/>
  <c r="D133" i="30"/>
  <c r="E133" i="30"/>
  <c r="F133" i="30"/>
  <c r="G133" i="30"/>
  <c r="H133" i="30"/>
  <c r="I133" i="30"/>
  <c r="J133" i="30"/>
  <c r="K133" i="30"/>
  <c r="L133" i="30"/>
  <c r="M133" i="30"/>
  <c r="P133" i="30"/>
  <c r="N133" i="30"/>
  <c r="O133" i="30"/>
  <c r="J134" i="30"/>
  <c r="N134" i="30"/>
  <c r="B134" i="30"/>
  <c r="C134" i="30"/>
  <c r="D134" i="30"/>
  <c r="E134" i="30"/>
  <c r="F134" i="30"/>
  <c r="G134" i="30"/>
  <c r="H134" i="30"/>
  <c r="I134" i="30"/>
  <c r="K134" i="30"/>
  <c r="L134" i="30"/>
  <c r="M134" i="30"/>
  <c r="O134" i="30"/>
  <c r="P134" i="30"/>
  <c r="J135" i="30"/>
  <c r="K135" i="30"/>
  <c r="L135" i="30"/>
  <c r="M135" i="30"/>
  <c r="N135" i="30"/>
  <c r="O135" i="30"/>
  <c r="P135" i="30"/>
  <c r="G135" i="30"/>
  <c r="B135" i="30"/>
  <c r="H135" i="30"/>
  <c r="F135" i="30"/>
  <c r="E135" i="30"/>
  <c r="I135" i="30"/>
  <c r="C135" i="30"/>
  <c r="D135" i="30"/>
  <c r="B136" i="30"/>
  <c r="L136" i="30"/>
  <c r="P136" i="30"/>
  <c r="O136" i="30"/>
  <c r="N136" i="30"/>
  <c r="M136" i="30"/>
  <c r="K136" i="30"/>
  <c r="J136" i="30"/>
  <c r="I136" i="30"/>
  <c r="H136" i="30"/>
  <c r="G136" i="30"/>
  <c r="F136" i="30"/>
  <c r="E136" i="30"/>
  <c r="D136" i="30"/>
  <c r="C136" i="30"/>
  <c r="F137" i="30"/>
  <c r="C137" i="30"/>
  <c r="P137" i="30"/>
  <c r="L137" i="30"/>
  <c r="K137" i="30"/>
  <c r="O137" i="30"/>
  <c r="N137" i="30"/>
  <c r="M137" i="30"/>
  <c r="B137" i="30"/>
  <c r="J137" i="30"/>
  <c r="I137" i="30"/>
  <c r="G137" i="30"/>
  <c r="D137" i="30"/>
  <c r="E137" i="30"/>
  <c r="H137" i="30"/>
  <c r="C138" i="30"/>
  <c r="B138" i="30"/>
  <c r="P138" i="30"/>
  <c r="O138" i="30"/>
  <c r="K138" i="30"/>
  <c r="N138" i="30"/>
  <c r="M138" i="30"/>
  <c r="L138" i="30"/>
  <c r="D138" i="30"/>
  <c r="J138" i="30"/>
  <c r="I138" i="30"/>
  <c r="H138" i="30"/>
  <c r="G138" i="30"/>
  <c r="F138" i="30"/>
  <c r="E138" i="30"/>
  <c r="F139" i="30"/>
  <c r="E139" i="30"/>
  <c r="B139" i="30"/>
  <c r="N139" i="30"/>
  <c r="M139" i="30"/>
  <c r="L139" i="30"/>
  <c r="P139" i="30"/>
  <c r="K139" i="30"/>
  <c r="J139" i="30"/>
  <c r="I139" i="30"/>
  <c r="G139" i="30"/>
  <c r="H139" i="30"/>
  <c r="O139" i="30"/>
  <c r="C139" i="30"/>
  <c r="D139" i="30"/>
  <c r="N140" i="30"/>
  <c r="B140" i="30"/>
  <c r="H141" i="30"/>
  <c r="G141" i="30"/>
  <c r="F141" i="30"/>
  <c r="E141" i="30"/>
  <c r="D141" i="30"/>
  <c r="C141" i="30"/>
  <c r="B141" i="30"/>
  <c r="P141" i="30"/>
  <c r="O141" i="30"/>
  <c r="N141" i="30"/>
  <c r="M141" i="30"/>
  <c r="L141" i="30"/>
  <c r="K141" i="30"/>
  <c r="J141" i="30"/>
  <c r="I141" i="30"/>
  <c r="P142" i="30"/>
  <c r="N142" i="30"/>
  <c r="F142" i="30"/>
  <c r="O142" i="30"/>
  <c r="E142" i="30"/>
  <c r="D142" i="30"/>
  <c r="B142" i="30"/>
  <c r="M142" i="30"/>
  <c r="L142" i="30"/>
  <c r="K142" i="30"/>
  <c r="J142" i="30"/>
  <c r="I142" i="30"/>
  <c r="H142" i="30"/>
  <c r="G142" i="30"/>
  <c r="C142" i="30"/>
  <c r="B143" i="30"/>
  <c r="C143" i="30"/>
  <c r="D143" i="30"/>
  <c r="E143" i="30"/>
  <c r="F143" i="30"/>
  <c r="G143" i="30"/>
  <c r="M143" i="30"/>
  <c r="L143" i="30"/>
  <c r="K143" i="30"/>
  <c r="J143" i="30"/>
  <c r="I143" i="30"/>
  <c r="H143" i="30"/>
  <c r="P143" i="30"/>
  <c r="O143" i="30"/>
  <c r="N143" i="30"/>
  <c r="H144" i="30"/>
  <c r="G144" i="30"/>
  <c r="F144" i="30"/>
  <c r="E144" i="30"/>
  <c r="D144" i="30"/>
  <c r="C144" i="30"/>
  <c r="B144" i="30"/>
  <c r="P144" i="30"/>
  <c r="N144" i="30"/>
  <c r="O144" i="30"/>
  <c r="M144" i="30"/>
  <c r="L144" i="30"/>
  <c r="K144" i="30"/>
  <c r="J144" i="30"/>
  <c r="I144" i="30"/>
  <c r="I145" i="30"/>
  <c r="H145" i="30"/>
  <c r="G145" i="30"/>
  <c r="F145" i="30"/>
  <c r="E145" i="30"/>
  <c r="D145" i="30"/>
  <c r="C145" i="30"/>
  <c r="B145" i="30"/>
  <c r="P145" i="30"/>
  <c r="N145" i="30"/>
  <c r="M145" i="30"/>
  <c r="L145" i="30"/>
  <c r="K145" i="30"/>
  <c r="J145" i="30"/>
  <c r="O145" i="30"/>
  <c r="H146" i="30"/>
  <c r="C146" i="30"/>
  <c r="B146" i="30"/>
  <c r="F146" i="30"/>
  <c r="P146" i="30"/>
  <c r="D146" i="30"/>
  <c r="E146" i="30"/>
  <c r="O146" i="30"/>
  <c r="N146" i="30"/>
  <c r="G146" i="30"/>
  <c r="M146" i="30"/>
  <c r="L146" i="30"/>
  <c r="K146" i="30"/>
  <c r="J146" i="30"/>
  <c r="I146" i="30"/>
  <c r="L147" i="30"/>
  <c r="K147" i="30"/>
  <c r="J147" i="30"/>
  <c r="I147" i="30"/>
  <c r="H147" i="30"/>
  <c r="G147" i="30"/>
  <c r="F147" i="30"/>
  <c r="E147" i="30"/>
  <c r="C147" i="30"/>
  <c r="B147" i="30"/>
  <c r="D147" i="30"/>
  <c r="P147" i="30"/>
  <c r="O147" i="30"/>
  <c r="N147" i="30"/>
  <c r="M147" i="30"/>
  <c r="B148" i="30"/>
  <c r="F148" i="30"/>
  <c r="O148" i="30"/>
  <c r="P148" i="30"/>
  <c r="L148" i="30"/>
  <c r="K148" i="30"/>
  <c r="M148" i="30"/>
  <c r="N148" i="30"/>
  <c r="J148" i="30"/>
  <c r="I148" i="30"/>
  <c r="H148" i="30"/>
  <c r="G148" i="30"/>
  <c r="E148" i="30"/>
  <c r="D148" i="30"/>
  <c r="C148" i="30"/>
  <c r="M149" i="30"/>
  <c r="N149" i="30"/>
  <c r="O149" i="30"/>
  <c r="P149" i="30"/>
  <c r="J149" i="30"/>
  <c r="K149" i="30"/>
  <c r="L149" i="30"/>
  <c r="D149" i="30"/>
  <c r="B149" i="30"/>
  <c r="C149" i="30"/>
  <c r="H149" i="30"/>
  <c r="E149" i="30"/>
  <c r="F149" i="30"/>
  <c r="G149" i="30"/>
  <c r="I149" i="30"/>
  <c r="B150" i="30"/>
  <c r="D150" i="30"/>
  <c r="E150" i="30"/>
  <c r="O150" i="30"/>
  <c r="N150" i="30"/>
  <c r="M150" i="30"/>
  <c r="L150" i="30"/>
  <c r="K150" i="30"/>
  <c r="J150" i="30"/>
  <c r="C150" i="30"/>
  <c r="I150" i="30"/>
  <c r="H150" i="30"/>
  <c r="G150" i="30"/>
  <c r="F150" i="30"/>
  <c r="P150" i="30"/>
  <c r="B151" i="30"/>
  <c r="C151" i="30"/>
  <c r="D151" i="30"/>
  <c r="E151" i="30"/>
  <c r="F151" i="30"/>
  <c r="G151" i="30"/>
  <c r="H151" i="30"/>
  <c r="J151" i="30"/>
  <c r="K151" i="30"/>
  <c r="L151" i="30"/>
  <c r="M151" i="30"/>
  <c r="N151" i="30"/>
  <c r="O151" i="30"/>
  <c r="P151" i="30"/>
  <c r="I151" i="30"/>
  <c r="B152" i="30"/>
  <c r="N152" i="30"/>
  <c r="B153" i="30"/>
  <c r="C153" i="30"/>
  <c r="D153" i="30"/>
  <c r="E153" i="30"/>
  <c r="F153" i="30"/>
  <c r="G153" i="30"/>
  <c r="H153" i="30"/>
  <c r="I153" i="30"/>
  <c r="J153" i="30"/>
  <c r="K153" i="30"/>
  <c r="L153" i="30"/>
  <c r="M153" i="30"/>
  <c r="N153" i="30"/>
  <c r="O153" i="30"/>
  <c r="P153" i="30"/>
  <c r="B154" i="30"/>
  <c r="C154" i="30"/>
  <c r="D154" i="30"/>
  <c r="E154" i="30"/>
  <c r="F154" i="30"/>
  <c r="G154" i="30"/>
  <c r="H154" i="30"/>
  <c r="I154" i="30"/>
  <c r="J154" i="30"/>
  <c r="K154" i="30"/>
  <c r="L154" i="30"/>
  <c r="M154" i="30"/>
  <c r="N154" i="30"/>
  <c r="O154" i="30"/>
  <c r="P154" i="30"/>
  <c r="B155" i="30"/>
  <c r="C155" i="30"/>
  <c r="D155" i="30"/>
  <c r="E155" i="30"/>
  <c r="F155" i="30"/>
  <c r="G155" i="30"/>
  <c r="H155" i="30"/>
  <c r="I155" i="30"/>
  <c r="J155" i="30"/>
  <c r="K155" i="30"/>
  <c r="L155" i="30"/>
  <c r="M155" i="30"/>
  <c r="N155" i="30"/>
  <c r="O155" i="30"/>
  <c r="P155" i="30"/>
  <c r="N156" i="30"/>
  <c r="O156" i="30"/>
  <c r="L156" i="30"/>
  <c r="P156" i="30"/>
  <c r="C156" i="30"/>
  <c r="F156" i="30"/>
  <c r="D156" i="30"/>
  <c r="E156" i="30"/>
  <c r="G156" i="30"/>
  <c r="H156" i="30"/>
  <c r="I156" i="30"/>
  <c r="J156" i="30"/>
  <c r="K156" i="30"/>
  <c r="B156" i="30"/>
  <c r="M156" i="30"/>
  <c r="M157" i="30"/>
  <c r="N157" i="30"/>
  <c r="O157" i="30"/>
  <c r="P157" i="30"/>
  <c r="K157" i="30"/>
  <c r="J157" i="30"/>
  <c r="I157" i="30"/>
  <c r="C157" i="30"/>
  <c r="G157" i="30"/>
  <c r="F157" i="30"/>
  <c r="E157" i="30"/>
  <c r="D157" i="30"/>
  <c r="B157" i="30"/>
  <c r="L157" i="30"/>
  <c r="H157" i="30"/>
  <c r="N158" i="30"/>
  <c r="M158" i="30"/>
  <c r="L158" i="30"/>
  <c r="K158" i="30"/>
  <c r="J158" i="30"/>
  <c r="I158" i="30"/>
  <c r="H158" i="30"/>
  <c r="G158" i="30"/>
  <c r="F158" i="30"/>
  <c r="C158" i="30"/>
  <c r="O158" i="30"/>
  <c r="E158" i="30"/>
  <c r="D158" i="30"/>
  <c r="B158" i="30"/>
  <c r="P158" i="30"/>
  <c r="B159" i="30"/>
  <c r="C159" i="30"/>
  <c r="D159" i="30"/>
  <c r="O159" i="30"/>
  <c r="E159" i="30"/>
  <c r="F159" i="30"/>
  <c r="G159" i="30"/>
  <c r="H159" i="30"/>
  <c r="I159" i="30"/>
  <c r="P159" i="30"/>
  <c r="J159" i="30"/>
  <c r="K159" i="30"/>
  <c r="L159" i="30"/>
  <c r="M159" i="30"/>
  <c r="N159" i="30"/>
  <c r="G160" i="30"/>
  <c r="H160" i="30"/>
  <c r="I160" i="30"/>
  <c r="J160" i="30"/>
  <c r="K160" i="30"/>
  <c r="L160" i="30"/>
  <c r="M160" i="30"/>
  <c r="N160" i="30"/>
  <c r="O160" i="30"/>
  <c r="P160" i="30"/>
  <c r="B160" i="30"/>
  <c r="C160" i="30"/>
  <c r="D160" i="30"/>
  <c r="E160" i="30"/>
  <c r="F160" i="30"/>
  <c r="F161" i="30"/>
  <c r="G161" i="30"/>
  <c r="H161" i="30"/>
  <c r="I161" i="30"/>
  <c r="K161" i="30"/>
  <c r="L161" i="30"/>
  <c r="M161" i="30"/>
  <c r="N161" i="30"/>
  <c r="O161" i="30"/>
  <c r="P161" i="30"/>
  <c r="J161" i="30"/>
  <c r="B161" i="30"/>
  <c r="C161" i="30"/>
  <c r="D161" i="30"/>
  <c r="E161" i="30"/>
  <c r="G162" i="30"/>
  <c r="H162" i="30"/>
  <c r="I162" i="30"/>
  <c r="J162" i="30"/>
  <c r="K162" i="30"/>
  <c r="L162" i="30"/>
  <c r="M162" i="30"/>
  <c r="N162" i="30"/>
  <c r="O162" i="30"/>
  <c r="P162" i="30"/>
  <c r="C162" i="30"/>
  <c r="D162" i="30"/>
  <c r="E162" i="30"/>
  <c r="F162" i="30"/>
  <c r="B162" i="30"/>
  <c r="H163" i="30"/>
  <c r="G163" i="30"/>
  <c r="F163" i="30"/>
  <c r="E163" i="30"/>
  <c r="D163" i="30"/>
  <c r="C163" i="30"/>
  <c r="B163" i="30"/>
  <c r="M163" i="30"/>
  <c r="P163" i="30"/>
  <c r="O163" i="30"/>
  <c r="N163" i="30"/>
  <c r="L163" i="30"/>
  <c r="K163" i="30"/>
  <c r="J163" i="30"/>
  <c r="I163" i="30"/>
  <c r="N164" i="30"/>
  <c r="B164" i="30"/>
  <c r="K26" i="34"/>
  <c r="J26" i="34"/>
  <c r="F26" i="34"/>
  <c r="E26" i="34"/>
  <c r="H26" i="34"/>
  <c r="M26" i="34"/>
  <c r="N26" i="34"/>
  <c r="B26" i="34"/>
  <c r="D26" i="34"/>
  <c r="G26" i="34"/>
  <c r="L26" i="34"/>
  <c r="C26" i="34"/>
  <c r="E27" i="34"/>
  <c r="K27" i="34"/>
  <c r="N27" i="34"/>
  <c r="M27" i="34"/>
  <c r="H27" i="34"/>
  <c r="D27" i="34"/>
  <c r="F27" i="34"/>
  <c r="C27" i="34"/>
  <c r="J27" i="34"/>
  <c r="G27" i="34"/>
  <c r="B27" i="34"/>
  <c r="L27" i="34"/>
  <c r="E28" i="34"/>
  <c r="K28" i="34"/>
  <c r="J28" i="34"/>
  <c r="L28" i="34"/>
  <c r="D28" i="34"/>
  <c r="N28" i="34"/>
  <c r="H28" i="34"/>
  <c r="C28" i="34"/>
  <c r="B28" i="34"/>
  <c r="F28" i="34"/>
  <c r="M28" i="34"/>
  <c r="G28" i="34"/>
  <c r="O29" i="34"/>
  <c r="H29" i="34"/>
  <c r="D29" i="34"/>
  <c r="P29" i="34"/>
  <c r="L29" i="34"/>
  <c r="C29" i="34"/>
  <c r="I29" i="34"/>
  <c r="N29" i="34"/>
  <c r="K29" i="34"/>
  <c r="F29" i="34"/>
  <c r="B29" i="34"/>
  <c r="M29" i="34"/>
  <c r="J29" i="34"/>
  <c r="G29" i="34"/>
  <c r="E29" i="34"/>
  <c r="C23" i="34"/>
  <c r="H23" i="34"/>
  <c r="K23" i="34"/>
  <c r="N23" i="34"/>
  <c r="P23" i="34"/>
  <c r="E23" i="34"/>
  <c r="I23" i="34"/>
  <c r="L23" i="34"/>
  <c r="O23" i="34"/>
  <c r="M23" i="34"/>
  <c r="J23" i="34"/>
  <c r="B23" i="34"/>
  <c r="F23" i="34"/>
  <c r="G23" i="34"/>
  <c r="D23" i="34"/>
  <c r="C30" i="34"/>
  <c r="F30" i="34"/>
  <c r="I30" i="34"/>
  <c r="L30" i="34"/>
  <c r="N30" i="34"/>
  <c r="E30" i="34"/>
  <c r="B30" i="34"/>
  <c r="O30" i="34"/>
  <c r="G30" i="34"/>
  <c r="J30" i="34"/>
  <c r="D30" i="34"/>
  <c r="P30" i="34"/>
  <c r="M30" i="34"/>
  <c r="K30" i="34"/>
  <c r="H30" i="34"/>
  <c r="B31" i="34"/>
  <c r="E31" i="34"/>
  <c r="I31" i="34"/>
  <c r="L31" i="34"/>
  <c r="O31" i="34"/>
  <c r="N31" i="34"/>
  <c r="H31" i="34"/>
  <c r="K31" i="34"/>
  <c r="M31" i="34"/>
  <c r="P31" i="34"/>
  <c r="D31" i="34"/>
  <c r="C31" i="34"/>
  <c r="F31" i="34"/>
  <c r="J31" i="34"/>
  <c r="G31" i="34"/>
  <c r="I32" i="34"/>
  <c r="F32" i="34"/>
  <c r="C32" i="34"/>
  <c r="K32" i="34"/>
  <c r="J32" i="34"/>
  <c r="P32" i="34"/>
  <c r="D32" i="34"/>
  <c r="M32" i="34"/>
  <c r="M18" i="33"/>
  <c r="O18" i="33"/>
  <c r="B32" i="34"/>
  <c r="L32" i="34"/>
  <c r="G32" i="34"/>
  <c r="E32" i="34"/>
  <c r="H32" i="34"/>
  <c r="O32" i="34"/>
  <c r="L18" i="33"/>
  <c r="N18" i="33"/>
  <c r="N32" i="34"/>
  <c r="H17" i="33"/>
  <c r="L17" i="33"/>
  <c r="M17" i="33"/>
  <c r="O17" i="33"/>
  <c r="J17" i="33"/>
  <c r="G17" i="33"/>
  <c r="E17" i="33"/>
  <c r="C17" i="33"/>
  <c r="O33" i="34"/>
  <c r="L33" i="34"/>
  <c r="I33" i="34"/>
  <c r="F33" i="34"/>
  <c r="D33" i="34"/>
  <c r="J33" i="34"/>
  <c r="P33" i="34"/>
  <c r="M33" i="34"/>
  <c r="G33" i="34"/>
  <c r="C33" i="34"/>
  <c r="B33" i="34"/>
  <c r="E33" i="34"/>
  <c r="H33" i="34"/>
  <c r="K33" i="34"/>
  <c r="N33" i="34"/>
  <c r="B17" i="33"/>
  <c r="D17" i="33"/>
  <c r="F17" i="33"/>
  <c r="K17" i="33"/>
  <c r="N17" i="33"/>
  <c r="K34" i="34"/>
  <c r="G16" i="33"/>
  <c r="E16" i="33"/>
  <c r="O16" i="33"/>
  <c r="B16" i="33"/>
  <c r="C16" i="33"/>
  <c r="I34" i="34"/>
  <c r="D34" i="34"/>
  <c r="H34" i="34"/>
  <c r="M34" i="34"/>
  <c r="P34" i="34"/>
  <c r="L34" i="34"/>
  <c r="F34" i="34"/>
  <c r="N34" i="34"/>
  <c r="O34" i="34"/>
  <c r="J34" i="34"/>
  <c r="G34" i="34"/>
  <c r="C34" i="34"/>
  <c r="E34" i="34"/>
  <c r="B34" i="34"/>
  <c r="D16" i="33"/>
  <c r="F16" i="33"/>
  <c r="H16" i="33"/>
  <c r="K16" i="33"/>
  <c r="M16" i="33"/>
  <c r="N16" i="33"/>
  <c r="L16" i="33"/>
  <c r="J16" i="33"/>
  <c r="F15" i="33"/>
  <c r="H15" i="33"/>
  <c r="K15" i="33"/>
  <c r="E15" i="33"/>
  <c r="N15" i="33"/>
  <c r="L15" i="33"/>
  <c r="M15" i="33"/>
  <c r="O15" i="33"/>
  <c r="C15" i="33"/>
  <c r="J15" i="33"/>
  <c r="G15" i="33"/>
  <c r="B15" i="33"/>
  <c r="D15" i="33"/>
  <c r="G13" i="33"/>
  <c r="C13" i="33"/>
  <c r="F13" i="33"/>
  <c r="H13" i="33"/>
  <c r="K13" i="33"/>
  <c r="B13" i="33"/>
  <c r="D13" i="33"/>
  <c r="E13" i="33"/>
  <c r="J13" i="33"/>
  <c r="L13" i="33"/>
  <c r="N13" i="33"/>
  <c r="M13" i="33"/>
  <c r="O13" i="33"/>
  <c r="K12" i="33"/>
  <c r="M12" i="33"/>
  <c r="O12" i="33"/>
  <c r="N12" i="33"/>
  <c r="L12" i="33"/>
  <c r="J12" i="33"/>
  <c r="B12" i="33"/>
  <c r="E12" i="33"/>
  <c r="C12" i="33"/>
  <c r="D12" i="33"/>
  <c r="F12" i="33"/>
  <c r="H12" i="33"/>
  <c r="G12" i="33"/>
  <c r="I39" i="33"/>
  <c r="K39" i="33"/>
  <c r="N39" i="33"/>
  <c r="D39" i="33"/>
  <c r="O39" i="33"/>
  <c r="G39" i="33"/>
  <c r="L39" i="33"/>
  <c r="J39" i="33"/>
  <c r="H39" i="33"/>
  <c r="F39" i="33"/>
  <c r="M39" i="33"/>
  <c r="B39" i="33"/>
  <c r="C39" i="33"/>
  <c r="E39" i="33"/>
  <c r="P39" i="33"/>
  <c r="I40" i="33"/>
  <c r="K40" i="33"/>
  <c r="M40" i="33"/>
  <c r="O40" i="33"/>
  <c r="E40" i="33"/>
  <c r="H40" i="33"/>
  <c r="P40" i="33"/>
  <c r="N40" i="33"/>
  <c r="L40" i="33"/>
  <c r="J40" i="33"/>
  <c r="G40" i="33"/>
  <c r="D40" i="33"/>
  <c r="C40" i="33"/>
  <c r="F40" i="33"/>
  <c r="B40" i="33"/>
  <c r="L41" i="33"/>
  <c r="O41" i="33"/>
  <c r="J41" i="33"/>
  <c r="C41" i="33"/>
  <c r="E41" i="33"/>
  <c r="G41" i="33"/>
  <c r="K41" i="33"/>
  <c r="M41" i="33"/>
  <c r="N41" i="33"/>
  <c r="B41" i="33"/>
  <c r="D41" i="33"/>
  <c r="F41" i="33"/>
  <c r="H41" i="33"/>
  <c r="G42" i="33"/>
  <c r="L42" i="33"/>
  <c r="O42" i="33"/>
  <c r="N42" i="33"/>
  <c r="M42" i="33"/>
  <c r="J42" i="33"/>
  <c r="E42" i="33"/>
  <c r="C42" i="33"/>
  <c r="B42" i="33"/>
  <c r="H42" i="33"/>
  <c r="D42" i="33"/>
  <c r="F42" i="33"/>
  <c r="K42" i="33"/>
  <c r="E43" i="33"/>
  <c r="H43" i="33"/>
  <c r="M43" i="33"/>
  <c r="L43" i="33"/>
  <c r="D43" i="33"/>
  <c r="F43" i="33"/>
  <c r="B43" i="33"/>
  <c r="O43" i="33"/>
  <c r="K43" i="33"/>
  <c r="G43" i="33"/>
  <c r="C43" i="33"/>
  <c r="N43" i="33"/>
  <c r="J43" i="33"/>
  <c r="C44" i="33"/>
  <c r="G44" i="33"/>
  <c r="N44" i="33"/>
  <c r="M44" i="33"/>
  <c r="F44" i="33"/>
  <c r="B44" i="33"/>
  <c r="K44" i="33"/>
  <c r="O44" i="33"/>
  <c r="E44" i="33"/>
  <c r="H44" i="33"/>
  <c r="L44" i="33"/>
  <c r="D44" i="33"/>
  <c r="J44" i="33"/>
  <c r="C32" i="33"/>
  <c r="E32" i="33"/>
  <c r="L32" i="33"/>
  <c r="B32" i="33"/>
  <c r="F32" i="33"/>
  <c r="J32" i="33"/>
  <c r="K32" i="33"/>
  <c r="G32" i="33"/>
  <c r="N32" i="33"/>
  <c r="D32" i="33"/>
  <c r="H32" i="33"/>
  <c r="M32" i="33"/>
  <c r="O45" i="33"/>
  <c r="K45" i="33"/>
  <c r="C45" i="33"/>
  <c r="G45" i="33"/>
  <c r="F45" i="33"/>
  <c r="B45" i="33"/>
  <c r="L45" i="33"/>
  <c r="N45" i="33"/>
  <c r="D45" i="33"/>
  <c r="H45" i="33"/>
  <c r="M45" i="33"/>
  <c r="E45" i="33"/>
  <c r="J45" i="33"/>
  <c r="K47" i="33"/>
  <c r="N47" i="33"/>
  <c r="C47" i="33"/>
  <c r="H47" i="33"/>
  <c r="M47" i="33"/>
  <c r="E47" i="33"/>
  <c r="O47" i="33"/>
  <c r="L47" i="33"/>
  <c r="G47" i="33"/>
  <c r="D47" i="33"/>
  <c r="B47" i="33"/>
  <c r="F47" i="33"/>
  <c r="J47" i="33"/>
  <c r="L27" i="33"/>
  <c r="B27" i="33"/>
  <c r="J27" i="33"/>
  <c r="N27" i="33"/>
  <c r="H27" i="33"/>
  <c r="K27" i="33"/>
  <c r="F27" i="33"/>
  <c r="E27" i="33"/>
  <c r="C27" i="33"/>
  <c r="M27" i="33"/>
  <c r="D27" i="33"/>
  <c r="G27" i="33"/>
  <c r="G48" i="33"/>
  <c r="J48" i="33"/>
  <c r="N48" i="33"/>
  <c r="D48" i="33"/>
  <c r="O48" i="33"/>
  <c r="L48" i="33"/>
  <c r="C48" i="33"/>
  <c r="K48" i="33"/>
  <c r="B48" i="33"/>
  <c r="F48" i="33"/>
  <c r="H48" i="33"/>
  <c r="M48" i="33"/>
  <c r="E48" i="33"/>
  <c r="F49" i="33"/>
  <c r="K49" i="33"/>
  <c r="E49" i="33"/>
  <c r="J49" i="33"/>
  <c r="N49" i="33"/>
  <c r="H49" i="33"/>
  <c r="D49" i="33"/>
  <c r="B49" i="33"/>
  <c r="G49" i="33"/>
  <c r="L49" i="33"/>
  <c r="C49" i="33"/>
  <c r="O49" i="33"/>
  <c r="M49" i="33"/>
  <c r="E35" i="33"/>
  <c r="K35" i="33"/>
  <c r="H35" i="33"/>
  <c r="D35" i="33"/>
  <c r="G35" i="33"/>
  <c r="M35" i="33"/>
  <c r="N35" i="33"/>
  <c r="L35" i="33"/>
  <c r="J35" i="33"/>
  <c r="C35" i="33"/>
  <c r="B35" i="33"/>
  <c r="F35" i="33"/>
  <c r="G31" i="33"/>
  <c r="C31" i="33"/>
  <c r="D31" i="33"/>
  <c r="N31" i="33"/>
  <c r="M31" i="33"/>
  <c r="J31" i="33"/>
  <c r="E31" i="33"/>
  <c r="B31" i="33"/>
  <c r="H31" i="33"/>
  <c r="K31" i="33"/>
  <c r="L31" i="33"/>
  <c r="F31" i="33"/>
  <c r="E33" i="33"/>
  <c r="H33" i="33"/>
  <c r="F33" i="33"/>
  <c r="K33" i="33"/>
  <c r="D33" i="33"/>
  <c r="J33" i="33"/>
  <c r="M33" i="33"/>
  <c r="N33" i="33"/>
  <c r="C33" i="33"/>
  <c r="G33" i="33"/>
  <c r="L33" i="33"/>
  <c r="B33" i="33"/>
  <c r="C29" i="33"/>
  <c r="F29" i="33"/>
  <c r="L29" i="33"/>
  <c r="K29" i="33"/>
  <c r="G29" i="33"/>
  <c r="B29" i="33"/>
  <c r="J29" i="33"/>
  <c r="E29" i="33"/>
  <c r="N29" i="33"/>
  <c r="H29" i="33"/>
  <c r="D29" i="33"/>
  <c r="M29" i="33"/>
  <c r="B50" i="33"/>
  <c r="G50" i="33"/>
  <c r="J50" i="33"/>
  <c r="N50" i="33"/>
  <c r="K37" i="48"/>
  <c r="O50" i="33"/>
  <c r="I50" i="33"/>
  <c r="K50" i="33"/>
  <c r="J37" i="48"/>
  <c r="H37" i="48"/>
  <c r="G37" i="48"/>
  <c r="D50" i="33"/>
  <c r="F37" i="48"/>
  <c r="E50" i="33"/>
  <c r="L50" i="33"/>
  <c r="H50" i="33"/>
  <c r="F50" i="33"/>
  <c r="C50" i="33"/>
  <c r="P50" i="33"/>
  <c r="E37" i="48"/>
  <c r="N37" i="48"/>
  <c r="M50" i="33"/>
  <c r="O37" i="48"/>
  <c r="M37" i="48"/>
  <c r="L37" i="48"/>
  <c r="D51" i="33"/>
  <c r="L51" i="33"/>
  <c r="P51" i="33"/>
  <c r="C51" i="33"/>
  <c r="I51" i="33"/>
  <c r="O51" i="33"/>
  <c r="D36" i="48"/>
  <c r="C36" i="48"/>
  <c r="N51" i="33"/>
  <c r="E36" i="48"/>
  <c r="M51" i="33"/>
  <c r="F36" i="48"/>
  <c r="B36" i="48"/>
  <c r="G51" i="33"/>
  <c r="K51" i="33"/>
  <c r="G36" i="48"/>
  <c r="B51" i="33"/>
  <c r="J51" i="33"/>
  <c r="H51" i="33"/>
  <c r="F51" i="33"/>
  <c r="E51" i="33"/>
  <c r="H36" i="48"/>
  <c r="J36" i="48"/>
  <c r="K36" i="48"/>
  <c r="L36" i="48"/>
  <c r="M36" i="48"/>
  <c r="N36" i="48"/>
  <c r="O36" i="48"/>
  <c r="I52" i="33"/>
  <c r="L52" i="33"/>
  <c r="O52" i="33"/>
  <c r="B35" i="48"/>
  <c r="N52" i="33"/>
  <c r="G52" i="33"/>
  <c r="P52" i="33"/>
  <c r="K52" i="33"/>
  <c r="H52" i="33"/>
  <c r="E52" i="33"/>
  <c r="B52" i="33"/>
  <c r="C52" i="33"/>
  <c r="F52" i="33"/>
  <c r="J52" i="33"/>
  <c r="M52" i="33"/>
  <c r="D52" i="33"/>
  <c r="C35" i="48"/>
  <c r="D35" i="48"/>
  <c r="E35" i="48"/>
  <c r="F35" i="48"/>
  <c r="G35" i="48"/>
  <c r="H35" i="48"/>
  <c r="J35" i="48"/>
  <c r="K35" i="48"/>
  <c r="L35" i="48"/>
  <c r="M35" i="48"/>
  <c r="N35" i="48"/>
  <c r="O35" i="48"/>
  <c r="K33" i="48"/>
  <c r="J33" i="48"/>
  <c r="H33" i="48"/>
  <c r="F54" i="33"/>
  <c r="B54" i="33"/>
  <c r="G54" i="33"/>
  <c r="L54" i="33"/>
  <c r="P54" i="33"/>
  <c r="G33" i="48"/>
  <c r="E33" i="48"/>
  <c r="N54" i="33"/>
  <c r="J54" i="33"/>
  <c r="H54" i="33"/>
  <c r="C54" i="33"/>
  <c r="E54" i="33"/>
  <c r="I54" i="33"/>
  <c r="M54" i="33"/>
  <c r="F33" i="48"/>
  <c r="O33" i="48"/>
  <c r="N33" i="48"/>
  <c r="M33" i="48"/>
  <c r="D54" i="33"/>
  <c r="L33" i="48"/>
  <c r="K54" i="33"/>
  <c r="O54" i="33"/>
  <c r="B33" i="48"/>
  <c r="C33" i="48"/>
  <c r="D33" i="48"/>
  <c r="D55" i="33"/>
  <c r="H55" i="33"/>
  <c r="L55" i="33"/>
  <c r="O55" i="33"/>
  <c r="N32" i="48"/>
  <c r="M32" i="48"/>
  <c r="L32" i="48"/>
  <c r="K32" i="48"/>
  <c r="J32" i="48"/>
  <c r="H32" i="48"/>
  <c r="G32" i="48"/>
  <c r="F32" i="48"/>
  <c r="E32" i="48"/>
  <c r="D32" i="48"/>
  <c r="C32" i="48"/>
  <c r="B32" i="48"/>
  <c r="K55" i="33"/>
  <c r="I55" i="33"/>
  <c r="E55" i="33"/>
  <c r="C55" i="33"/>
  <c r="F55" i="33"/>
  <c r="J55" i="33"/>
  <c r="M55" i="33"/>
  <c r="P55" i="33"/>
  <c r="N55" i="33"/>
  <c r="B55" i="33"/>
  <c r="G55" i="33"/>
  <c r="O32" i="48"/>
  <c r="C56" i="33"/>
  <c r="F56" i="33"/>
  <c r="J56" i="33"/>
  <c r="M56" i="33"/>
  <c r="B31" i="48"/>
  <c r="C31" i="48"/>
  <c r="N31" i="48"/>
  <c r="D31" i="48"/>
  <c r="E31" i="48"/>
  <c r="H56" i="33"/>
  <c r="K56" i="33"/>
  <c r="M31" i="48"/>
  <c r="O56" i="33"/>
  <c r="J31" i="48"/>
  <c r="O31" i="48"/>
  <c r="G56" i="33"/>
  <c r="B56" i="33"/>
  <c r="N56" i="33"/>
  <c r="I56" i="33"/>
  <c r="D56" i="33"/>
  <c r="L56" i="33"/>
  <c r="H31" i="48"/>
  <c r="K31" i="48"/>
  <c r="L31" i="48"/>
  <c r="P56" i="33"/>
  <c r="F31" i="48"/>
  <c r="G31" i="48"/>
  <c r="E56" i="33"/>
  <c r="B57" i="33"/>
  <c r="G57" i="33"/>
  <c r="N57" i="33"/>
  <c r="H30" i="48"/>
  <c r="D30" i="48"/>
  <c r="K57" i="33"/>
  <c r="F57" i="33"/>
  <c r="K30" i="48"/>
  <c r="L30" i="48"/>
  <c r="M30" i="48"/>
  <c r="G30" i="48"/>
  <c r="I57" i="33"/>
  <c r="C30" i="48"/>
  <c r="B30" i="48"/>
  <c r="N30" i="48"/>
  <c r="M57" i="33"/>
  <c r="E57" i="33"/>
  <c r="C57" i="33"/>
  <c r="J57" i="33"/>
  <c r="E30" i="48"/>
  <c r="J30" i="48"/>
  <c r="F30" i="48"/>
  <c r="P57" i="33"/>
  <c r="D57" i="33"/>
  <c r="H57" i="33"/>
  <c r="L57" i="33"/>
  <c r="O57" i="33"/>
  <c r="I58" i="33"/>
  <c r="M58" i="33"/>
  <c r="P58" i="33"/>
  <c r="C29" i="48"/>
  <c r="G29" i="48"/>
  <c r="L58" i="33"/>
  <c r="E58" i="33"/>
  <c r="K58" i="33"/>
  <c r="D58" i="33"/>
  <c r="B58" i="33"/>
  <c r="H58" i="33"/>
  <c r="D29" i="48"/>
  <c r="E29" i="48"/>
  <c r="F29" i="48"/>
  <c r="K29" i="48"/>
  <c r="J29" i="48"/>
  <c r="O58" i="33"/>
  <c r="H29" i="48"/>
  <c r="M29" i="48"/>
  <c r="N29" i="48"/>
  <c r="B29" i="48"/>
  <c r="L29" i="48"/>
  <c r="F58" i="33"/>
  <c r="C58" i="33"/>
  <c r="G58" i="33"/>
  <c r="J58" i="33"/>
  <c r="N58" i="33"/>
  <c r="H28" i="48"/>
  <c r="J28" i="48"/>
  <c r="K28" i="48"/>
  <c r="L28" i="48"/>
  <c r="M28" i="48"/>
  <c r="N28" i="48"/>
  <c r="F28" i="48"/>
  <c r="E28" i="48"/>
  <c r="D28" i="48"/>
  <c r="C28" i="48"/>
  <c r="B28" i="48"/>
  <c r="I59" i="33"/>
  <c r="B59" i="33"/>
  <c r="C59" i="33"/>
  <c r="F59" i="33"/>
  <c r="N59" i="33"/>
  <c r="D59" i="33"/>
  <c r="G59" i="33"/>
  <c r="K59" i="33"/>
  <c r="O59" i="33"/>
  <c r="G28" i="48"/>
  <c r="P59" i="33"/>
  <c r="L59" i="33"/>
  <c r="H59" i="33"/>
  <c r="E59" i="33"/>
  <c r="J59" i="33"/>
  <c r="M59" i="33"/>
  <c r="O60" i="33"/>
  <c r="N60" i="33"/>
  <c r="J60" i="33"/>
  <c r="G60" i="33"/>
  <c r="B60" i="33"/>
  <c r="L26" i="48"/>
  <c r="M26" i="48"/>
  <c r="N26" i="48"/>
  <c r="J26" i="48"/>
  <c r="H26" i="48"/>
  <c r="K26" i="48"/>
  <c r="D60" i="33"/>
  <c r="F60" i="33"/>
  <c r="M60" i="33"/>
  <c r="O26" i="48"/>
  <c r="G26" i="48"/>
  <c r="F26" i="48"/>
  <c r="E26" i="48"/>
  <c r="D26" i="48"/>
  <c r="C26" i="48"/>
  <c r="B26" i="48"/>
  <c r="C60" i="33"/>
  <c r="P60" i="33"/>
  <c r="L60" i="33"/>
  <c r="I60" i="33"/>
  <c r="E60" i="33"/>
  <c r="H60" i="33"/>
  <c r="K60" i="33"/>
  <c r="P61" i="33"/>
  <c r="M61" i="33"/>
  <c r="F25" i="48"/>
  <c r="E25" i="48"/>
  <c r="D25" i="48"/>
  <c r="C25" i="48"/>
  <c r="C61" i="33"/>
  <c r="B25" i="48"/>
  <c r="I61" i="33"/>
  <c r="B61" i="33"/>
  <c r="E61" i="33"/>
  <c r="H61" i="33"/>
  <c r="O61" i="33"/>
  <c r="J61" i="33"/>
  <c r="G61" i="33"/>
  <c r="K61" i="33"/>
  <c r="L61" i="33"/>
  <c r="N61" i="33"/>
  <c r="F61" i="33"/>
  <c r="D61" i="33"/>
  <c r="O25" i="48"/>
  <c r="N25" i="48"/>
  <c r="M25" i="48"/>
  <c r="L25" i="48"/>
  <c r="K25" i="48"/>
  <c r="J25" i="48"/>
  <c r="H25" i="48"/>
  <c r="G25" i="48"/>
  <c r="H24" i="48"/>
  <c r="J24" i="48"/>
  <c r="K24" i="48"/>
  <c r="L24" i="48"/>
  <c r="N24" i="48"/>
  <c r="O24" i="48"/>
  <c r="K34" i="33"/>
  <c r="H34" i="33"/>
  <c r="E34" i="33"/>
  <c r="C34" i="33"/>
  <c r="G24" i="48"/>
  <c r="M24" i="48"/>
  <c r="F24" i="48"/>
  <c r="E24" i="48"/>
  <c r="D24" i="48"/>
  <c r="J34" i="33"/>
  <c r="C24" i="48"/>
  <c r="B24" i="48"/>
  <c r="L34" i="33"/>
  <c r="G34" i="33"/>
  <c r="B34" i="33"/>
  <c r="F34" i="33"/>
  <c r="M34" i="33"/>
  <c r="D34" i="33"/>
  <c r="N34" i="33"/>
  <c r="C62" i="33"/>
  <c r="B23" i="48"/>
  <c r="C23" i="48"/>
  <c r="D23" i="48"/>
  <c r="E23" i="48"/>
  <c r="F23" i="48"/>
  <c r="G23" i="48"/>
  <c r="H23" i="48"/>
  <c r="K23" i="48"/>
  <c r="L23" i="48"/>
  <c r="M23" i="48"/>
  <c r="N23" i="48"/>
  <c r="B62" i="33"/>
  <c r="E62" i="33"/>
  <c r="I62" i="33"/>
  <c r="K62" i="33"/>
  <c r="N62" i="33"/>
  <c r="F62" i="33"/>
  <c r="H62" i="33"/>
  <c r="L62" i="33"/>
  <c r="O62" i="33"/>
  <c r="J23" i="48"/>
  <c r="D62" i="33"/>
  <c r="G62" i="33"/>
  <c r="J62" i="33"/>
  <c r="M62" i="33"/>
  <c r="P62" i="33"/>
  <c r="K64" i="33"/>
  <c r="O64" i="33"/>
  <c r="N21" i="48"/>
  <c r="O21" i="48"/>
  <c r="J64" i="33"/>
  <c r="D64" i="33"/>
  <c r="G64" i="33"/>
  <c r="L64" i="33"/>
  <c r="D21" i="48"/>
  <c r="C21" i="48"/>
  <c r="B21" i="48"/>
  <c r="M64" i="33"/>
  <c r="P64" i="33"/>
  <c r="N64" i="33"/>
  <c r="B64" i="33"/>
  <c r="I64" i="33"/>
  <c r="H64" i="33"/>
  <c r="F64" i="33"/>
  <c r="C64" i="33"/>
  <c r="E21" i="48"/>
  <c r="F21" i="48"/>
  <c r="G21" i="48"/>
  <c r="H21" i="48"/>
  <c r="J21" i="48"/>
  <c r="K21" i="48"/>
  <c r="L21" i="48"/>
  <c r="M21" i="48"/>
  <c r="E64" i="33"/>
  <c r="C65" i="33"/>
  <c r="F65" i="33"/>
  <c r="K65" i="33"/>
  <c r="N65" i="33"/>
  <c r="H65" i="33"/>
  <c r="M65" i="33"/>
  <c r="I65" i="33"/>
  <c r="G65" i="33"/>
  <c r="D65" i="33"/>
  <c r="J65" i="33"/>
  <c r="L65" i="33"/>
  <c r="L20" i="48"/>
  <c r="M20" i="48"/>
  <c r="B20" i="48"/>
  <c r="O20" i="48"/>
  <c r="C20" i="48"/>
  <c r="D20" i="48"/>
  <c r="E20" i="48"/>
  <c r="F20" i="48"/>
  <c r="G20" i="48"/>
  <c r="N20" i="48"/>
  <c r="H20" i="48"/>
  <c r="O65" i="33"/>
  <c r="J20" i="48"/>
  <c r="K20" i="48"/>
  <c r="P65" i="33"/>
  <c r="B65" i="33"/>
  <c r="E65" i="33"/>
  <c r="D66" i="33"/>
  <c r="H66" i="33"/>
  <c r="M66" i="33"/>
  <c r="O66" i="33"/>
  <c r="K66" i="33"/>
  <c r="C66" i="33"/>
  <c r="J19" i="48"/>
  <c r="H19" i="48"/>
  <c r="G19" i="48"/>
  <c r="F19" i="48"/>
  <c r="E19" i="48"/>
  <c r="D19" i="48"/>
  <c r="C19" i="48"/>
  <c r="B19" i="48"/>
  <c r="B66" i="33"/>
  <c r="F66" i="33"/>
  <c r="E66" i="33"/>
  <c r="I66" i="33"/>
  <c r="G66" i="33"/>
  <c r="L66" i="33"/>
  <c r="P66" i="33"/>
  <c r="O19" i="48"/>
  <c r="J66" i="33"/>
  <c r="N19" i="48"/>
  <c r="M19" i="48"/>
  <c r="L19" i="48"/>
  <c r="K19" i="48"/>
  <c r="N66" i="33"/>
  <c r="C67" i="33"/>
  <c r="H67" i="33"/>
  <c r="K67" i="33"/>
  <c r="N18" i="48"/>
  <c r="L18" i="48"/>
  <c r="D67" i="33"/>
  <c r="G67" i="33"/>
  <c r="L67" i="33"/>
  <c r="P67" i="33"/>
  <c r="K18" i="48"/>
  <c r="D18" i="48"/>
  <c r="J18" i="48"/>
  <c r="H18" i="48"/>
  <c r="G18" i="48"/>
  <c r="B67" i="33"/>
  <c r="F67" i="33"/>
  <c r="J67" i="33"/>
  <c r="O67" i="33"/>
  <c r="F18" i="48"/>
  <c r="E18" i="48"/>
  <c r="C18" i="48"/>
  <c r="B18" i="48"/>
  <c r="M18" i="48"/>
  <c r="N67" i="33"/>
  <c r="M67" i="33"/>
  <c r="I67" i="33"/>
  <c r="E67" i="33"/>
  <c r="C68" i="33"/>
  <c r="F68" i="33"/>
  <c r="K68" i="33"/>
  <c r="N68" i="33"/>
  <c r="B68" i="33"/>
  <c r="K17" i="48"/>
  <c r="J17" i="48"/>
  <c r="H17" i="48"/>
  <c r="B17" i="48"/>
  <c r="G17" i="48"/>
  <c r="F17" i="48"/>
  <c r="D68" i="33"/>
  <c r="I68" i="33"/>
  <c r="P68" i="33"/>
  <c r="E17" i="48"/>
  <c r="D17" i="48"/>
  <c r="C17" i="48"/>
  <c r="O68" i="33"/>
  <c r="L68" i="33"/>
  <c r="H68" i="33"/>
  <c r="E68" i="33"/>
  <c r="O17" i="48"/>
  <c r="N17" i="48"/>
  <c r="M17" i="48"/>
  <c r="L17" i="48"/>
  <c r="M68" i="33"/>
  <c r="J68" i="33"/>
  <c r="G68" i="33"/>
  <c r="B69" i="33"/>
  <c r="F69" i="33"/>
  <c r="J69" i="33"/>
  <c r="O69" i="33"/>
  <c r="H16" i="48"/>
  <c r="C16" i="48"/>
  <c r="C69" i="33"/>
  <c r="D69" i="33"/>
  <c r="G69" i="33"/>
  <c r="K69" i="33"/>
  <c r="M69" i="33"/>
  <c r="O16" i="48"/>
  <c r="M16" i="48"/>
  <c r="N16" i="48"/>
  <c r="E16" i="48"/>
  <c r="F16" i="48"/>
  <c r="G16" i="48"/>
  <c r="I69" i="33"/>
  <c r="B16" i="48"/>
  <c r="P69" i="33"/>
  <c r="L69" i="33"/>
  <c r="N69" i="33"/>
  <c r="D16" i="48"/>
  <c r="H69" i="33"/>
  <c r="E69" i="33"/>
  <c r="J16" i="48"/>
  <c r="K16" i="48"/>
  <c r="L16" i="48"/>
  <c r="F67" i="48"/>
  <c r="G67" i="48"/>
  <c r="H67" i="48"/>
  <c r="I67" i="48"/>
  <c r="J67" i="48"/>
  <c r="K67" i="48"/>
  <c r="D70" i="33"/>
  <c r="M67" i="48"/>
  <c r="O67" i="48"/>
  <c r="G70" i="33"/>
  <c r="P67" i="48"/>
  <c r="N70" i="33"/>
  <c r="H70" i="33"/>
  <c r="E70" i="33"/>
  <c r="J70" i="33"/>
  <c r="C70" i="33"/>
  <c r="I70" i="33"/>
  <c r="B70" i="33"/>
  <c r="F70" i="33"/>
  <c r="M70" i="33"/>
  <c r="L70" i="33"/>
  <c r="N67" i="48"/>
  <c r="B67" i="48"/>
  <c r="C67" i="48"/>
  <c r="D67" i="48"/>
  <c r="E67" i="48"/>
  <c r="K70" i="33"/>
  <c r="L67" i="48"/>
  <c r="P73" i="32"/>
  <c r="O73" i="32"/>
  <c r="N73" i="32"/>
  <c r="M73" i="32"/>
  <c r="L73" i="32"/>
  <c r="P70" i="33"/>
  <c r="O70" i="33"/>
  <c r="C71" i="33"/>
  <c r="I71" i="33"/>
  <c r="N71" i="33"/>
  <c r="J68" i="48"/>
  <c r="K68" i="48"/>
  <c r="L68" i="48"/>
  <c r="M68" i="48"/>
  <c r="E71" i="33"/>
  <c r="F71" i="33"/>
  <c r="J71" i="33"/>
  <c r="M71" i="33"/>
  <c r="N68" i="48"/>
  <c r="P74" i="32"/>
  <c r="O74" i="32"/>
  <c r="N74" i="32"/>
  <c r="M74" i="32"/>
  <c r="L74" i="32"/>
  <c r="K74" i="32"/>
  <c r="J74" i="32"/>
  <c r="I74" i="32"/>
  <c r="H74" i="32"/>
  <c r="G74" i="32"/>
  <c r="F74" i="32"/>
  <c r="E74" i="32"/>
  <c r="O68" i="48"/>
  <c r="P68" i="48"/>
  <c r="D74" i="32"/>
  <c r="C74" i="32"/>
  <c r="B74" i="32"/>
  <c r="P71" i="33"/>
  <c r="L71" i="33"/>
  <c r="G71" i="33"/>
  <c r="B71" i="33"/>
  <c r="D71" i="33"/>
  <c r="H71" i="33"/>
  <c r="K71" i="33"/>
  <c r="O71" i="33"/>
  <c r="B68" i="48"/>
  <c r="C68" i="48"/>
  <c r="D68" i="48"/>
  <c r="E68" i="48"/>
  <c r="F68" i="48"/>
  <c r="G68" i="48"/>
  <c r="H68" i="48"/>
  <c r="I68" i="48"/>
  <c r="C72" i="33"/>
  <c r="G72" i="33"/>
  <c r="L72" i="33"/>
  <c r="M72" i="33"/>
  <c r="E72" i="33"/>
  <c r="J72" i="33"/>
  <c r="P72" i="33"/>
  <c r="O72" i="33"/>
  <c r="K72" i="33"/>
  <c r="H72" i="33"/>
  <c r="O69" i="48"/>
  <c r="D72" i="33"/>
  <c r="O75" i="32"/>
  <c r="P75" i="32"/>
  <c r="N75" i="32"/>
  <c r="M75" i="32"/>
  <c r="M69" i="48"/>
  <c r="L75" i="32"/>
  <c r="K75" i="32"/>
  <c r="I75" i="32"/>
  <c r="H75" i="32"/>
  <c r="B69" i="48"/>
  <c r="C69" i="48"/>
  <c r="G75" i="32"/>
  <c r="D69" i="48"/>
  <c r="E69" i="48"/>
  <c r="F69" i="48"/>
  <c r="G69" i="48"/>
  <c r="H69" i="48"/>
  <c r="I69" i="48"/>
  <c r="J69" i="48"/>
  <c r="L69" i="48"/>
  <c r="F75" i="32"/>
  <c r="N69" i="48"/>
  <c r="P69" i="48"/>
  <c r="E75" i="32"/>
  <c r="D75" i="32"/>
  <c r="N72" i="33"/>
  <c r="I72" i="33"/>
  <c r="F72" i="33"/>
  <c r="C75" i="32"/>
  <c r="B75" i="32"/>
  <c r="J75" i="32"/>
  <c r="K69" i="48"/>
  <c r="B72" i="33"/>
  <c r="B73" i="33"/>
  <c r="G73" i="33"/>
  <c r="K73" i="33"/>
  <c r="H76" i="32"/>
  <c r="L73" i="33"/>
  <c r="C76" i="32"/>
  <c r="H73" i="33"/>
  <c r="I76" i="32"/>
  <c r="B76" i="32"/>
  <c r="K76" i="32"/>
  <c r="E76" i="32"/>
  <c r="H70" i="48"/>
  <c r="L76" i="32"/>
  <c r="N73" i="33"/>
  <c r="I73" i="33"/>
  <c r="E73" i="33"/>
  <c r="B70" i="48"/>
  <c r="C70" i="48"/>
  <c r="D70" i="48"/>
  <c r="E70" i="48"/>
  <c r="F70" i="48"/>
  <c r="G70" i="48"/>
  <c r="M76" i="32"/>
  <c r="I70" i="48"/>
  <c r="J70" i="48"/>
  <c r="J76" i="32"/>
  <c r="N76" i="32"/>
  <c r="O76" i="32"/>
  <c r="P73" i="33"/>
  <c r="P76" i="32"/>
  <c r="D76" i="32"/>
  <c r="P70" i="48"/>
  <c r="O70" i="48"/>
  <c r="N70" i="48"/>
  <c r="M70" i="48"/>
  <c r="L70" i="48"/>
  <c r="K70" i="48"/>
  <c r="D73" i="33"/>
  <c r="O73" i="33"/>
  <c r="M73" i="33"/>
  <c r="J73" i="33"/>
  <c r="F73" i="33"/>
  <c r="C73" i="33"/>
  <c r="F76" i="32"/>
  <c r="G76" i="32"/>
  <c r="B74" i="33"/>
  <c r="F74" i="33"/>
  <c r="J74" i="33"/>
  <c r="N74" i="33"/>
  <c r="P74" i="33"/>
  <c r="C71" i="48"/>
  <c r="E71" i="48"/>
  <c r="G71" i="48"/>
  <c r="H71" i="48"/>
  <c r="K71" i="48"/>
  <c r="D71" i="48"/>
  <c r="F71" i="48"/>
  <c r="I71" i="48"/>
  <c r="J71" i="48"/>
  <c r="E74" i="33"/>
  <c r="H74" i="33"/>
  <c r="L74" i="33"/>
  <c r="L71" i="48"/>
  <c r="M71" i="48"/>
  <c r="N71" i="48"/>
  <c r="M74" i="33"/>
  <c r="I74" i="33"/>
  <c r="D74" i="33"/>
  <c r="O74" i="33"/>
  <c r="K74" i="33"/>
  <c r="I77" i="32"/>
  <c r="B71" i="48"/>
  <c r="H77" i="32"/>
  <c r="G77" i="32"/>
  <c r="E77" i="32"/>
  <c r="F77" i="32"/>
  <c r="D77" i="32"/>
  <c r="J77" i="32"/>
  <c r="G74" i="33"/>
  <c r="O77" i="32"/>
  <c r="N77" i="32"/>
  <c r="M77" i="32"/>
  <c r="L77" i="32"/>
  <c r="K77" i="32"/>
  <c r="O71" i="48"/>
  <c r="P71" i="48"/>
  <c r="C77" i="32"/>
  <c r="C74" i="33"/>
  <c r="B77" i="32"/>
  <c r="P77" i="32"/>
  <c r="G73" i="48"/>
  <c r="F73" i="48"/>
  <c r="D73" i="48"/>
  <c r="C73" i="48"/>
  <c r="B73" i="48"/>
  <c r="B79" i="32"/>
  <c r="C79" i="32"/>
  <c r="D79" i="32"/>
  <c r="E79" i="32"/>
  <c r="F79" i="32"/>
  <c r="G79" i="32"/>
  <c r="H79" i="32"/>
  <c r="I79" i="32"/>
  <c r="J79" i="32"/>
  <c r="K79" i="32"/>
  <c r="L79" i="32"/>
  <c r="M79" i="32"/>
  <c r="N79" i="32"/>
  <c r="O79" i="32"/>
  <c r="P79" i="32"/>
  <c r="G30" i="33"/>
  <c r="E73" i="48"/>
  <c r="C30" i="33"/>
  <c r="E30" i="33"/>
  <c r="H30" i="33"/>
  <c r="K30" i="33"/>
  <c r="N30" i="33"/>
  <c r="M30" i="33"/>
  <c r="F30" i="33"/>
  <c r="B30" i="33"/>
  <c r="L30" i="33"/>
  <c r="J30" i="33"/>
  <c r="D30" i="33"/>
  <c r="P73" i="48"/>
  <c r="O73" i="48"/>
  <c r="N73" i="48"/>
  <c r="M73" i="48"/>
  <c r="L73" i="48"/>
  <c r="K73" i="48"/>
  <c r="J73" i="48"/>
  <c r="I73" i="48"/>
  <c r="H73" i="48"/>
  <c r="B75" i="48"/>
  <c r="C75" i="48"/>
  <c r="D75" i="48"/>
  <c r="E75" i="48"/>
  <c r="F75" i="48"/>
  <c r="G75" i="48"/>
  <c r="H75" i="48"/>
  <c r="I75" i="48"/>
  <c r="J75" i="48"/>
  <c r="K75" i="48"/>
  <c r="L75" i="48"/>
  <c r="M75" i="48"/>
  <c r="N75" i="48"/>
  <c r="O75" i="48"/>
  <c r="P75" i="48"/>
  <c r="B48" i="32"/>
  <c r="C48" i="32"/>
  <c r="D48" i="32"/>
  <c r="E48" i="32"/>
  <c r="F48" i="32"/>
  <c r="O75" i="33"/>
  <c r="G48" i="32"/>
  <c r="H48" i="32"/>
  <c r="C75" i="33"/>
  <c r="J48" i="32"/>
  <c r="K48" i="32"/>
  <c r="L48" i="32"/>
  <c r="M48" i="32"/>
  <c r="N48" i="32"/>
  <c r="M75" i="33"/>
  <c r="J75" i="33"/>
  <c r="H75" i="33"/>
  <c r="E75" i="33"/>
  <c r="I75" i="33"/>
  <c r="L75" i="33"/>
  <c r="P75" i="33"/>
  <c r="N75" i="33"/>
  <c r="B75" i="33"/>
  <c r="F75" i="33"/>
  <c r="D75" i="33"/>
  <c r="G75" i="33"/>
  <c r="K75" i="33"/>
  <c r="B76" i="48"/>
  <c r="M76" i="33"/>
  <c r="B80" i="32"/>
  <c r="C80" i="32"/>
  <c r="D80" i="32"/>
  <c r="E80" i="32"/>
  <c r="F80" i="32"/>
  <c r="G80" i="32"/>
  <c r="H80" i="32"/>
  <c r="I80" i="32"/>
  <c r="J80" i="32"/>
  <c r="K80" i="32"/>
  <c r="L80" i="32"/>
  <c r="M80" i="32"/>
  <c r="N80" i="32"/>
  <c r="O80" i="32"/>
  <c r="G76" i="33"/>
  <c r="K76" i="33"/>
  <c r="O76" i="33"/>
  <c r="N76" i="33"/>
  <c r="J76" i="33"/>
  <c r="F76" i="33"/>
  <c r="C76" i="33"/>
  <c r="H76" i="33"/>
  <c r="E76" i="33"/>
  <c r="E76" i="48"/>
  <c r="F76" i="48"/>
  <c r="G76" i="48"/>
  <c r="H76" i="48"/>
  <c r="I76" i="48"/>
  <c r="J76" i="48"/>
  <c r="K76" i="48"/>
  <c r="M76" i="48"/>
  <c r="L76" i="48"/>
  <c r="P80" i="32"/>
  <c r="O76" i="48"/>
  <c r="P76" i="48"/>
  <c r="C76" i="48"/>
  <c r="D76" i="48"/>
  <c r="B76" i="33"/>
  <c r="P76" i="33"/>
  <c r="L76" i="33"/>
  <c r="D76" i="33"/>
  <c r="I76" i="33"/>
  <c r="N76" i="48"/>
  <c r="C77" i="33"/>
  <c r="G77" i="33"/>
  <c r="J77" i="33"/>
  <c r="O77" i="33"/>
  <c r="H77" i="33"/>
  <c r="L77" i="33"/>
  <c r="P81" i="32"/>
  <c r="O81" i="32"/>
  <c r="M81" i="32"/>
  <c r="L81" i="32"/>
  <c r="K81" i="32"/>
  <c r="J81" i="32"/>
  <c r="D77" i="33"/>
  <c r="I77" i="33"/>
  <c r="M77" i="33"/>
  <c r="P77" i="33"/>
  <c r="I81" i="32"/>
  <c r="H81" i="32"/>
  <c r="G81" i="32"/>
  <c r="F81" i="32"/>
  <c r="E81" i="32"/>
  <c r="D81" i="32"/>
  <c r="C81" i="32"/>
  <c r="B81" i="32"/>
  <c r="P77" i="48"/>
  <c r="O77" i="48"/>
  <c r="N77" i="48"/>
  <c r="M77" i="48"/>
  <c r="L77" i="48"/>
  <c r="K77" i="48"/>
  <c r="J77" i="48"/>
  <c r="I77" i="48"/>
  <c r="H77" i="48"/>
  <c r="G77" i="48"/>
  <c r="F77" i="48"/>
  <c r="E77" i="48"/>
  <c r="D77" i="48"/>
  <c r="C77" i="48"/>
  <c r="B77" i="48"/>
  <c r="N77" i="33"/>
  <c r="K77" i="33"/>
  <c r="F77" i="33"/>
  <c r="B77" i="33"/>
  <c r="N81" i="32"/>
  <c r="E77" i="33"/>
  <c r="E78" i="33"/>
  <c r="I78" i="33"/>
  <c r="N78" i="33"/>
  <c r="K78" i="33"/>
  <c r="O78" i="33"/>
  <c r="C78" i="48"/>
  <c r="I78" i="48"/>
  <c r="D78" i="33"/>
  <c r="H78" i="33"/>
  <c r="P78" i="33"/>
  <c r="P82" i="32"/>
  <c r="O78" i="48"/>
  <c r="O82" i="32"/>
  <c r="N82" i="32"/>
  <c r="M82" i="32"/>
  <c r="L82" i="32"/>
  <c r="K82" i="32"/>
  <c r="J82" i="32"/>
  <c r="I82" i="32"/>
  <c r="H82" i="32"/>
  <c r="G82" i="32"/>
  <c r="P78" i="48"/>
  <c r="F82" i="32"/>
  <c r="N78" i="48"/>
  <c r="M78" i="48"/>
  <c r="L78" i="48"/>
  <c r="K78" i="48"/>
  <c r="J78" i="48"/>
  <c r="F78" i="33"/>
  <c r="H78" i="48"/>
  <c r="G78" i="48"/>
  <c r="F78" i="48"/>
  <c r="E78" i="48"/>
  <c r="D78" i="48"/>
  <c r="E82" i="32"/>
  <c r="D82" i="32"/>
  <c r="C82" i="32"/>
  <c r="B82" i="32"/>
  <c r="M78" i="33"/>
  <c r="G78" i="33"/>
  <c r="B78" i="33"/>
  <c r="L78" i="33"/>
  <c r="J78" i="33"/>
  <c r="C78" i="33"/>
  <c r="B78" i="48"/>
  <c r="B79" i="33"/>
  <c r="G79" i="33"/>
  <c r="K79" i="33"/>
  <c r="P79" i="33"/>
  <c r="E79" i="33"/>
  <c r="L79" i="33"/>
  <c r="O79" i="33"/>
  <c r="H79" i="48"/>
  <c r="G79" i="48"/>
  <c r="F79" i="48"/>
  <c r="E79" i="48"/>
  <c r="D79" i="48"/>
  <c r="C79" i="48"/>
  <c r="B79" i="48"/>
  <c r="I79" i="33"/>
  <c r="D79" i="33"/>
  <c r="H79" i="33"/>
  <c r="N79" i="33"/>
  <c r="D83" i="32"/>
  <c r="C83" i="32"/>
  <c r="B83" i="32"/>
  <c r="P83" i="32"/>
  <c r="O83" i="32"/>
  <c r="N83" i="32"/>
  <c r="M83" i="32"/>
  <c r="L83" i="32"/>
  <c r="K83" i="32"/>
  <c r="J83" i="32"/>
  <c r="I83" i="32"/>
  <c r="M79" i="33"/>
  <c r="H83" i="32"/>
  <c r="G83" i="32"/>
  <c r="J79" i="33"/>
  <c r="F79" i="33"/>
  <c r="F83" i="32"/>
  <c r="E83" i="32"/>
  <c r="C79" i="33"/>
  <c r="P79" i="48"/>
  <c r="O79" i="48"/>
  <c r="N79" i="48"/>
  <c r="M79" i="48"/>
  <c r="L79" i="48"/>
  <c r="K79" i="48"/>
  <c r="J79" i="48"/>
  <c r="I79" i="48"/>
  <c r="E38" i="33"/>
  <c r="H38" i="33"/>
  <c r="J38" i="33"/>
  <c r="P38" i="33"/>
  <c r="D38" i="33"/>
  <c r="M38" i="33"/>
  <c r="K38" i="33"/>
  <c r="N38" i="33"/>
  <c r="O80" i="48"/>
  <c r="O38" i="33"/>
  <c r="L38" i="33"/>
  <c r="I38" i="33"/>
  <c r="F38" i="33"/>
  <c r="B38" i="33"/>
  <c r="B80" i="48"/>
  <c r="C80" i="48"/>
  <c r="D80" i="48"/>
  <c r="E80" i="48"/>
  <c r="F80" i="48"/>
  <c r="G80" i="48"/>
  <c r="H80" i="48"/>
  <c r="I80" i="48"/>
  <c r="J80" i="48"/>
  <c r="K80" i="48"/>
  <c r="L80" i="48"/>
  <c r="M80" i="48"/>
  <c r="N80" i="48"/>
  <c r="P80" i="48"/>
  <c r="N47" i="32"/>
  <c r="M47" i="32"/>
  <c r="L47" i="32"/>
  <c r="C38" i="33"/>
  <c r="K47" i="32"/>
  <c r="J47" i="32"/>
  <c r="H47" i="32"/>
  <c r="G47" i="32"/>
  <c r="F47" i="32"/>
  <c r="E47" i="32"/>
  <c r="D47" i="32"/>
  <c r="C47" i="32"/>
  <c r="B47" i="32"/>
  <c r="G38" i="33"/>
  <c r="F80" i="33"/>
  <c r="I80" i="33"/>
  <c r="O80" i="33"/>
  <c r="G66" i="48"/>
  <c r="F66" i="48"/>
  <c r="E66" i="48"/>
  <c r="D66" i="48"/>
  <c r="P55" i="32"/>
  <c r="C66" i="48"/>
  <c r="B66" i="48"/>
  <c r="N66" i="48"/>
  <c r="M55" i="32"/>
  <c r="J55" i="32"/>
  <c r="F55" i="32"/>
  <c r="G55" i="32"/>
  <c r="H55" i="32"/>
  <c r="I55" i="32"/>
  <c r="M80" i="33"/>
  <c r="J80" i="33"/>
  <c r="L55" i="32"/>
  <c r="K55" i="32"/>
  <c r="M66" i="48"/>
  <c r="L66" i="48"/>
  <c r="K66" i="48"/>
  <c r="J66" i="48"/>
  <c r="H66" i="48"/>
  <c r="D80" i="33"/>
  <c r="L80" i="33"/>
  <c r="H80" i="33"/>
  <c r="E80" i="33"/>
  <c r="B80" i="33"/>
  <c r="B55" i="32"/>
  <c r="C55" i="32"/>
  <c r="D55" i="32"/>
  <c r="E55" i="32"/>
  <c r="O55" i="32"/>
  <c r="P80" i="33"/>
  <c r="N55" i="32"/>
  <c r="C80" i="33"/>
  <c r="G80" i="33"/>
  <c r="K80" i="33"/>
  <c r="N80" i="33"/>
  <c r="P56" i="32"/>
  <c r="D65" i="48"/>
  <c r="E65" i="48"/>
  <c r="F65" i="48"/>
  <c r="G65" i="48"/>
  <c r="F81" i="33"/>
  <c r="H81" i="33"/>
  <c r="E81" i="33"/>
  <c r="B81" i="33"/>
  <c r="K81" i="33"/>
  <c r="O81" i="33"/>
  <c r="I81" i="33"/>
  <c r="L81" i="33"/>
  <c r="P81" i="33"/>
  <c r="B56" i="32"/>
  <c r="C65" i="48"/>
  <c r="C56" i="32"/>
  <c r="E56" i="32"/>
  <c r="F56" i="32"/>
  <c r="B65" i="48"/>
  <c r="H65" i="48"/>
  <c r="D56" i="32"/>
  <c r="K65" i="48"/>
  <c r="L65" i="48"/>
  <c r="M65" i="48"/>
  <c r="N65" i="48"/>
  <c r="O56" i="32"/>
  <c r="D81" i="33"/>
  <c r="G81" i="33"/>
  <c r="N81" i="33"/>
  <c r="G56" i="32"/>
  <c r="J65" i="48"/>
  <c r="H56" i="32"/>
  <c r="N56" i="32"/>
  <c r="I56" i="32"/>
  <c r="J56" i="32"/>
  <c r="C81" i="33"/>
  <c r="J81" i="33"/>
  <c r="M81" i="33"/>
  <c r="L56" i="32"/>
  <c r="K56" i="32"/>
  <c r="M56" i="32"/>
  <c r="E37" i="33"/>
  <c r="H37" i="33"/>
  <c r="N37" i="33"/>
  <c r="L81" i="48"/>
  <c r="D84" i="32"/>
  <c r="J81" i="48"/>
  <c r="I81" i="48"/>
  <c r="H81" i="48"/>
  <c r="G81" i="48"/>
  <c r="F81" i="48"/>
  <c r="E81" i="48"/>
  <c r="D81" i="48"/>
  <c r="C81" i="48"/>
  <c r="B81" i="48"/>
  <c r="L37" i="33"/>
  <c r="F37" i="33"/>
  <c r="C37" i="33"/>
  <c r="B84" i="32"/>
  <c r="C84" i="32"/>
  <c r="G37" i="33"/>
  <c r="K37" i="33"/>
  <c r="M37" i="33"/>
  <c r="J37" i="33"/>
  <c r="D37" i="33"/>
  <c r="B37" i="33"/>
  <c r="P84" i="32"/>
  <c r="O84" i="32"/>
  <c r="N84" i="32"/>
  <c r="M84" i="32"/>
  <c r="L84" i="32"/>
  <c r="K84" i="32"/>
  <c r="J84" i="32"/>
  <c r="I84" i="32"/>
  <c r="H84" i="32"/>
  <c r="G84" i="32"/>
  <c r="F84" i="32"/>
  <c r="E84" i="32"/>
  <c r="K81" i="48"/>
  <c r="P81" i="48"/>
  <c r="O81" i="48"/>
  <c r="N81" i="48"/>
  <c r="M81" i="48"/>
  <c r="F83" i="33"/>
  <c r="I83" i="33"/>
  <c r="M83" i="33"/>
  <c r="B83" i="48"/>
  <c r="M83" i="48"/>
  <c r="L83" i="48"/>
  <c r="K83" i="48"/>
  <c r="J83" i="48"/>
  <c r="I83" i="48"/>
  <c r="H83" i="48"/>
  <c r="G83" i="48"/>
  <c r="N83" i="33"/>
  <c r="H83" i="33"/>
  <c r="E83" i="33"/>
  <c r="F83" i="48"/>
  <c r="E83" i="48"/>
  <c r="J83" i="33"/>
  <c r="C83" i="48"/>
  <c r="O83" i="33"/>
  <c r="K83" i="33"/>
  <c r="D83" i="33"/>
  <c r="H85" i="32"/>
  <c r="G85" i="32"/>
  <c r="F85" i="32"/>
  <c r="E85" i="32"/>
  <c r="D85" i="32"/>
  <c r="C85" i="32"/>
  <c r="D83" i="48"/>
  <c r="B85" i="32"/>
  <c r="K85" i="32"/>
  <c r="J85" i="32"/>
  <c r="M85" i="32"/>
  <c r="N85" i="32"/>
  <c r="O85" i="32"/>
  <c r="N83" i="48"/>
  <c r="I85" i="32"/>
  <c r="P85" i="32"/>
  <c r="L85" i="32"/>
  <c r="L83" i="33"/>
  <c r="P83" i="33"/>
  <c r="B83" i="33"/>
  <c r="C83" i="33"/>
  <c r="G83" i="33"/>
  <c r="P83" i="48"/>
  <c r="O83" i="48"/>
  <c r="E84" i="33"/>
  <c r="I84" i="33"/>
  <c r="M84" i="33"/>
  <c r="P84" i="33"/>
  <c r="N84" i="33"/>
  <c r="J84" i="33"/>
  <c r="G84" i="33"/>
  <c r="B84" i="33"/>
  <c r="O84" i="33"/>
  <c r="L84" i="33"/>
  <c r="C84" i="33"/>
  <c r="E86" i="32"/>
  <c r="F86" i="32"/>
  <c r="G86" i="32"/>
  <c r="H86" i="32"/>
  <c r="I86" i="32"/>
  <c r="J86" i="32"/>
  <c r="P84" i="48"/>
  <c r="O84" i="48"/>
  <c r="N84" i="48"/>
  <c r="M84" i="48"/>
  <c r="L84" i="48"/>
  <c r="K84" i="48"/>
  <c r="H84" i="48"/>
  <c r="G84" i="48"/>
  <c r="F84" i="48"/>
  <c r="E84" i="48"/>
  <c r="D84" i="48"/>
  <c r="C84" i="48"/>
  <c r="B84" i="48"/>
  <c r="N86" i="32"/>
  <c r="O86" i="32"/>
  <c r="P86" i="32"/>
  <c r="J84" i="48"/>
  <c r="B86" i="32"/>
  <c r="F84" i="33"/>
  <c r="D84" i="33"/>
  <c r="K86" i="32"/>
  <c r="C86" i="32"/>
  <c r="D86" i="32"/>
  <c r="L86" i="32"/>
  <c r="H84" i="33"/>
  <c r="M86" i="32"/>
  <c r="K84" i="33"/>
  <c r="I84" i="48"/>
  <c r="E85" i="33"/>
  <c r="H85" i="33"/>
  <c r="M85" i="33"/>
  <c r="P85" i="33"/>
  <c r="J85" i="33"/>
  <c r="N85" i="33"/>
  <c r="B85" i="48"/>
  <c r="C85" i="33"/>
  <c r="D85" i="33"/>
  <c r="I85" i="33"/>
  <c r="L85" i="33"/>
  <c r="O85" i="33"/>
  <c r="F85" i="33"/>
  <c r="P85" i="48"/>
  <c r="O85" i="48"/>
  <c r="N85" i="48"/>
  <c r="M85" i="48"/>
  <c r="L85" i="48"/>
  <c r="K85" i="48"/>
  <c r="J85" i="48"/>
  <c r="I85" i="48"/>
  <c r="H85" i="48"/>
  <c r="G85" i="48"/>
  <c r="F85" i="48"/>
  <c r="E85" i="48"/>
  <c r="D85" i="48"/>
  <c r="C85" i="48"/>
  <c r="G85" i="33"/>
  <c r="K85" i="33"/>
  <c r="P87" i="32"/>
  <c r="O87" i="32"/>
  <c r="N87" i="32"/>
  <c r="M87" i="32"/>
  <c r="L87" i="32"/>
  <c r="K87" i="32"/>
  <c r="J87" i="32"/>
  <c r="I87" i="32"/>
  <c r="H87" i="32"/>
  <c r="G87" i="32"/>
  <c r="F87" i="32"/>
  <c r="E87" i="32"/>
  <c r="D87" i="32"/>
  <c r="C87" i="32"/>
  <c r="B87" i="32"/>
  <c r="B85" i="33"/>
  <c r="I88" i="32"/>
  <c r="P86" i="33"/>
  <c r="M86" i="33"/>
  <c r="J86" i="33"/>
  <c r="G86" i="33"/>
  <c r="E88" i="32"/>
  <c r="B88" i="32"/>
  <c r="C88" i="32"/>
  <c r="F88" i="32"/>
  <c r="G88" i="32"/>
  <c r="H88" i="32"/>
  <c r="E86" i="33"/>
  <c r="B86" i="48"/>
  <c r="J88" i="32"/>
  <c r="K88" i="32"/>
  <c r="L88" i="32"/>
  <c r="M88" i="32"/>
  <c r="N88" i="32"/>
  <c r="O88" i="32"/>
  <c r="P88" i="32"/>
  <c r="C86" i="33"/>
  <c r="F86" i="33"/>
  <c r="I86" i="33"/>
  <c r="L86" i="33"/>
  <c r="D86" i="33"/>
  <c r="H86" i="33"/>
  <c r="K86" i="33"/>
  <c r="N86" i="33"/>
  <c r="O86" i="33"/>
  <c r="C86" i="48"/>
  <c r="D86" i="48"/>
  <c r="B86" i="33"/>
  <c r="D88" i="32"/>
  <c r="E87" i="33"/>
  <c r="M87" i="33"/>
  <c r="J87" i="33"/>
  <c r="H87" i="33"/>
  <c r="F87" i="33"/>
  <c r="C87" i="33"/>
  <c r="B87" i="33"/>
  <c r="D87" i="33"/>
  <c r="G87" i="33"/>
  <c r="I87" i="33"/>
  <c r="L87" i="33"/>
  <c r="O87" i="33"/>
  <c r="N89" i="32"/>
  <c r="G89" i="32"/>
  <c r="P89" i="32"/>
  <c r="O89" i="32"/>
  <c r="M89" i="32"/>
  <c r="L89" i="32"/>
  <c r="K89" i="32"/>
  <c r="J89" i="32"/>
  <c r="I89" i="32"/>
  <c r="H89" i="32"/>
  <c r="B89" i="32"/>
  <c r="P87" i="33"/>
  <c r="C89" i="32"/>
  <c r="D89" i="32"/>
  <c r="E89" i="32"/>
  <c r="F89" i="32"/>
  <c r="N87" i="33"/>
  <c r="K87" i="33"/>
  <c r="P89" i="33"/>
  <c r="L89" i="33"/>
  <c r="J89" i="33"/>
  <c r="G89" i="33"/>
  <c r="D89" i="33"/>
  <c r="F90" i="32"/>
  <c r="E90" i="32"/>
  <c r="L90" i="32"/>
  <c r="O89" i="33"/>
  <c r="I89" i="33"/>
  <c r="F89" i="33"/>
  <c r="B89" i="33"/>
  <c r="D90" i="32"/>
  <c r="C90" i="32"/>
  <c r="M90" i="32"/>
  <c r="N90" i="32"/>
  <c r="O90" i="32"/>
  <c r="P90" i="32"/>
  <c r="C89" i="33"/>
  <c r="B90" i="32"/>
  <c r="I90" i="32"/>
  <c r="K90" i="32"/>
  <c r="J90" i="32"/>
  <c r="G90" i="32"/>
  <c r="M89" i="33"/>
  <c r="K89" i="33"/>
  <c r="H89" i="33"/>
  <c r="E89" i="33"/>
  <c r="N89" i="33"/>
  <c r="H90" i="32"/>
  <c r="D90" i="33"/>
  <c r="H90" i="33"/>
  <c r="L90" i="33"/>
  <c r="P90" i="33"/>
  <c r="C91" i="32"/>
  <c r="B91" i="32"/>
  <c r="P91" i="32"/>
  <c r="N90" i="33"/>
  <c r="I90" i="33"/>
  <c r="E90" i="33"/>
  <c r="O91" i="32"/>
  <c r="N91" i="32"/>
  <c r="M91" i="32"/>
  <c r="L91" i="32"/>
  <c r="B90" i="33"/>
  <c r="G90" i="33"/>
  <c r="K90" i="33"/>
  <c r="O90" i="33"/>
  <c r="K91" i="32"/>
  <c r="J91" i="32"/>
  <c r="I91" i="32"/>
  <c r="H91" i="32"/>
  <c r="G91" i="32"/>
  <c r="F91" i="32"/>
  <c r="E91" i="32"/>
  <c r="D91" i="32"/>
  <c r="C90" i="33"/>
  <c r="F90" i="33"/>
  <c r="J90" i="33"/>
  <c r="M90" i="33"/>
  <c r="D91" i="33"/>
  <c r="H91" i="33"/>
  <c r="M91" i="33"/>
  <c r="E91" i="33"/>
  <c r="M92" i="32"/>
  <c r="L92" i="32"/>
  <c r="B91" i="33"/>
  <c r="G91" i="33"/>
  <c r="K91" i="33"/>
  <c r="N91" i="33"/>
  <c r="P92" i="32"/>
  <c r="D92" i="32"/>
  <c r="K92" i="32"/>
  <c r="J92" i="32"/>
  <c r="I92" i="32"/>
  <c r="H92" i="32"/>
  <c r="G92" i="32"/>
  <c r="E92" i="32"/>
  <c r="F92" i="32"/>
  <c r="C92" i="32"/>
  <c r="B92" i="32"/>
  <c r="N92" i="32"/>
  <c r="O92" i="32"/>
  <c r="C91" i="33"/>
  <c r="F91" i="33"/>
  <c r="I91" i="33"/>
  <c r="L91" i="33"/>
  <c r="O91" i="33"/>
  <c r="P91" i="33"/>
  <c r="J91" i="33"/>
  <c r="C92" i="33"/>
  <c r="D92" i="33"/>
  <c r="G92" i="33"/>
  <c r="M92" i="33"/>
  <c r="I93" i="32"/>
  <c r="K92" i="33"/>
  <c r="F92" i="33"/>
  <c r="B93" i="32"/>
  <c r="C93" i="32"/>
  <c r="D93" i="32"/>
  <c r="E93" i="32"/>
  <c r="F93" i="32"/>
  <c r="N93" i="32"/>
  <c r="H92" i="33"/>
  <c r="J92" i="33"/>
  <c r="L92" i="33"/>
  <c r="O92" i="33"/>
  <c r="M93" i="32"/>
  <c r="G93" i="32"/>
  <c r="H93" i="32"/>
  <c r="J93" i="32"/>
  <c r="K93" i="32"/>
  <c r="L93" i="32"/>
  <c r="O93" i="32"/>
  <c r="P93" i="32"/>
  <c r="N92" i="33"/>
  <c r="B92" i="33"/>
  <c r="E92" i="33"/>
  <c r="I92" i="33"/>
  <c r="P92" i="33"/>
  <c r="D93" i="33"/>
  <c r="J93" i="33"/>
  <c r="M93" i="33"/>
  <c r="C94" i="32"/>
  <c r="D94" i="32"/>
  <c r="E94" i="32"/>
  <c r="F94" i="32"/>
  <c r="G94" i="32"/>
  <c r="H94" i="32"/>
  <c r="I94" i="32"/>
  <c r="J94" i="32"/>
  <c r="K94" i="32"/>
  <c r="L94" i="32"/>
  <c r="M94" i="32"/>
  <c r="N94" i="32"/>
  <c r="B93" i="33"/>
  <c r="F93" i="33"/>
  <c r="L93" i="33"/>
  <c r="I93" i="33"/>
  <c r="P94" i="32"/>
  <c r="O93" i="33"/>
  <c r="C93" i="33"/>
  <c r="E93" i="33"/>
  <c r="G93" i="33"/>
  <c r="K93" i="33"/>
  <c r="B94" i="32"/>
  <c r="N93" i="33"/>
  <c r="O94" i="32"/>
  <c r="P93" i="33"/>
  <c r="H93" i="33"/>
  <c r="E95" i="33"/>
  <c r="I95" i="33"/>
  <c r="L95" i="33"/>
  <c r="N95" i="33"/>
  <c r="O96" i="32"/>
  <c r="C95" i="33"/>
  <c r="H95" i="33"/>
  <c r="D95" i="33"/>
  <c r="G95" i="33"/>
  <c r="K95" i="33"/>
  <c r="L96" i="32"/>
  <c r="B96" i="32"/>
  <c r="C96" i="32"/>
  <c r="D96" i="32"/>
  <c r="E96" i="32"/>
  <c r="F96" i="32"/>
  <c r="G96" i="32"/>
  <c r="H96" i="32"/>
  <c r="I96" i="32"/>
  <c r="M95" i="33"/>
  <c r="K96" i="32"/>
  <c r="O95" i="33"/>
  <c r="P95" i="33"/>
  <c r="J96" i="32"/>
  <c r="J95" i="33"/>
  <c r="F95" i="33"/>
  <c r="B95" i="33"/>
  <c r="N96" i="32"/>
  <c r="M96" i="32"/>
  <c r="P96" i="32"/>
  <c r="C96" i="33"/>
  <c r="F96" i="33"/>
  <c r="J96" i="33"/>
  <c r="L96" i="33"/>
  <c r="O96" i="33"/>
  <c r="L97" i="32"/>
  <c r="D96" i="33"/>
  <c r="M97" i="32"/>
  <c r="F97" i="32"/>
  <c r="B96" i="33"/>
  <c r="H96" i="33"/>
  <c r="E97" i="32"/>
  <c r="O97" i="32"/>
  <c r="C97" i="32"/>
  <c r="P97" i="32"/>
  <c r="N97" i="32"/>
  <c r="P96" i="33"/>
  <c r="B97" i="32"/>
  <c r="I96" i="33"/>
  <c r="M96" i="33"/>
  <c r="N96" i="33"/>
  <c r="K96" i="33"/>
  <c r="E96" i="33"/>
  <c r="G97" i="32"/>
  <c r="H97" i="32"/>
  <c r="I97" i="32"/>
  <c r="D97" i="32"/>
  <c r="G96" i="33"/>
  <c r="J97" i="32"/>
  <c r="K97" i="32"/>
  <c r="E97" i="33"/>
  <c r="K97" i="33"/>
  <c r="N97" i="33"/>
  <c r="H98" i="32"/>
  <c r="G98" i="32"/>
  <c r="D98" i="32"/>
  <c r="C97" i="33"/>
  <c r="H97" i="33"/>
  <c r="C98" i="32"/>
  <c r="P97" i="33"/>
  <c r="L97" i="33"/>
  <c r="I97" i="33"/>
  <c r="B97" i="33"/>
  <c r="B98" i="32"/>
  <c r="E98" i="32"/>
  <c r="O97" i="33"/>
  <c r="F98" i="32"/>
  <c r="P98" i="32"/>
  <c r="O98" i="32"/>
  <c r="N98" i="32"/>
  <c r="M98" i="32"/>
  <c r="L98" i="32"/>
  <c r="K98" i="32"/>
  <c r="J98" i="32"/>
  <c r="I98" i="32"/>
  <c r="F97" i="33"/>
  <c r="J97" i="33"/>
  <c r="G97" i="33"/>
  <c r="D97" i="33"/>
  <c r="M97" i="33"/>
  <c r="F99" i="32"/>
  <c r="E99" i="32"/>
  <c r="D99" i="32"/>
  <c r="C99" i="32"/>
  <c r="P99" i="32"/>
  <c r="E98" i="33"/>
  <c r="J98" i="33"/>
  <c r="N98" i="33"/>
  <c r="L98" i="33"/>
  <c r="H98" i="33"/>
  <c r="D98" i="33"/>
  <c r="O98" i="33"/>
  <c r="P98" i="33"/>
  <c r="M98" i="33"/>
  <c r="I98" i="33"/>
  <c r="O99" i="32"/>
  <c r="F98" i="33"/>
  <c r="B98" i="33"/>
  <c r="B99" i="32"/>
  <c r="I99" i="32"/>
  <c r="J99" i="32"/>
  <c r="H99" i="32"/>
  <c r="N99" i="32"/>
  <c r="K98" i="33"/>
  <c r="G98" i="33"/>
  <c r="M99" i="32"/>
  <c r="L99" i="32"/>
  <c r="K99" i="32"/>
  <c r="C98" i="33"/>
  <c r="G99" i="32"/>
  <c r="L99" i="33"/>
  <c r="P99" i="33"/>
  <c r="K99" i="33"/>
  <c r="E100" i="32"/>
  <c r="G99" i="33"/>
  <c r="C99" i="33"/>
  <c r="M99" i="33"/>
  <c r="J99" i="33"/>
  <c r="O99" i="33"/>
  <c r="E99" i="33"/>
  <c r="F100" i="32"/>
  <c r="G100" i="32"/>
  <c r="H100" i="32"/>
  <c r="I100" i="32"/>
  <c r="I99" i="33"/>
  <c r="J100" i="32"/>
  <c r="K100" i="32"/>
  <c r="L100" i="32"/>
  <c r="M100" i="32"/>
  <c r="N100" i="32"/>
  <c r="O100" i="32"/>
  <c r="P100" i="32"/>
  <c r="D99" i="33"/>
  <c r="H99" i="33"/>
  <c r="N99" i="33"/>
  <c r="B99" i="33"/>
  <c r="B100" i="32"/>
  <c r="C100" i="32"/>
  <c r="D100" i="32"/>
  <c r="F99" i="33"/>
  <c r="F100" i="33"/>
  <c r="B100" i="33"/>
  <c r="O101" i="32"/>
  <c r="P101" i="32"/>
  <c r="D100" i="33"/>
  <c r="L100" i="33"/>
  <c r="O100" i="33"/>
  <c r="J100" i="33"/>
  <c r="M100" i="33"/>
  <c r="P100" i="33"/>
  <c r="N100" i="33"/>
  <c r="E100" i="33"/>
  <c r="H100" i="33"/>
  <c r="C100" i="33"/>
  <c r="G100" i="33"/>
  <c r="C101" i="32"/>
  <c r="D101" i="32"/>
  <c r="E101" i="32"/>
  <c r="F101" i="32"/>
  <c r="G101" i="32"/>
  <c r="H101" i="32"/>
  <c r="I101" i="32"/>
  <c r="J101" i="32"/>
  <c r="K101" i="32"/>
  <c r="L101" i="32"/>
  <c r="M101" i="32"/>
  <c r="N101" i="32"/>
  <c r="I100" i="33"/>
  <c r="K100" i="33"/>
  <c r="B101" i="32"/>
  <c r="B101" i="33"/>
  <c r="G101" i="33"/>
  <c r="M101" i="33"/>
  <c r="E101" i="33"/>
  <c r="K101" i="33"/>
  <c r="K102" i="32"/>
  <c r="D101" i="33"/>
  <c r="H101" i="33"/>
  <c r="J101" i="33"/>
  <c r="P101" i="33"/>
  <c r="C101" i="33"/>
  <c r="F101" i="33"/>
  <c r="I101" i="33"/>
  <c r="L101" i="33"/>
  <c r="O101" i="33"/>
  <c r="N101" i="33"/>
  <c r="B102" i="32"/>
  <c r="C102" i="32"/>
  <c r="D102" i="32"/>
  <c r="E102" i="32"/>
  <c r="F102" i="32"/>
  <c r="G102" i="32"/>
  <c r="H102" i="32"/>
  <c r="I102" i="32"/>
  <c r="J102" i="32"/>
  <c r="L102" i="32"/>
  <c r="M102" i="32"/>
  <c r="N102" i="32"/>
  <c r="O102" i="32"/>
  <c r="P102" i="32"/>
  <c r="B102" i="33"/>
  <c r="E102" i="33"/>
  <c r="H102" i="33"/>
  <c r="L102" i="33"/>
  <c r="P102" i="33"/>
  <c r="P103" i="32"/>
  <c r="C102" i="33"/>
  <c r="M103" i="32"/>
  <c r="N103" i="32"/>
  <c r="M102" i="33"/>
  <c r="J102" i="33"/>
  <c r="G102" i="33"/>
  <c r="D102" i="33"/>
  <c r="I102" i="33"/>
  <c r="L103" i="32"/>
  <c r="K103" i="32"/>
  <c r="J103" i="32"/>
  <c r="I103" i="32"/>
  <c r="H103" i="32"/>
  <c r="G103" i="32"/>
  <c r="F103" i="32"/>
  <c r="E103" i="32"/>
  <c r="D103" i="32"/>
  <c r="C103" i="32"/>
  <c r="B103" i="32"/>
  <c r="O103" i="32"/>
  <c r="N102" i="33"/>
  <c r="F102" i="33"/>
  <c r="K102" i="33"/>
  <c r="O102" i="33"/>
  <c r="K103" i="33"/>
  <c r="P103" i="33"/>
  <c r="B104" i="32"/>
  <c r="C104" i="32"/>
  <c r="D104" i="32"/>
  <c r="E104" i="32"/>
  <c r="F104" i="32"/>
  <c r="G104" i="32"/>
  <c r="O103" i="33"/>
  <c r="H104" i="32"/>
  <c r="I104" i="32"/>
  <c r="J104" i="32"/>
  <c r="K104" i="32"/>
  <c r="L104" i="32"/>
  <c r="M104" i="32"/>
  <c r="N104" i="32"/>
  <c r="O104" i="32"/>
  <c r="P104" i="32"/>
  <c r="G103" i="33"/>
  <c r="L103" i="33"/>
  <c r="D103" i="33"/>
  <c r="B103" i="33"/>
  <c r="N103" i="33"/>
  <c r="M103" i="33"/>
  <c r="H103" i="33"/>
  <c r="I103" i="33"/>
  <c r="E103" i="33"/>
  <c r="C103" i="33"/>
  <c r="F103" i="33"/>
  <c r="J103" i="33"/>
  <c r="O105" i="32"/>
  <c r="P105" i="32"/>
  <c r="M105" i="32"/>
  <c r="B105" i="32"/>
  <c r="E104" i="33"/>
  <c r="C105" i="32"/>
  <c r="D104" i="33"/>
  <c r="B104" i="33"/>
  <c r="D105" i="32"/>
  <c r="E105" i="32"/>
  <c r="F105" i="32"/>
  <c r="G105" i="32"/>
  <c r="C104" i="33"/>
  <c r="F104" i="33"/>
  <c r="H105" i="32"/>
  <c r="I105" i="32"/>
  <c r="J105" i="32"/>
  <c r="K105" i="32"/>
  <c r="L105" i="32"/>
  <c r="N105" i="32"/>
  <c r="D106" i="32"/>
  <c r="E106" i="32"/>
  <c r="F106" i="32"/>
  <c r="G106" i="32"/>
  <c r="P106" i="32"/>
  <c r="H106" i="32"/>
  <c r="I106" i="32"/>
  <c r="J106" i="32"/>
  <c r="L106" i="32"/>
  <c r="M106" i="32"/>
  <c r="N106" i="32"/>
  <c r="O106" i="32"/>
  <c r="B106" i="32"/>
  <c r="C106" i="32"/>
  <c r="K106" i="32"/>
  <c r="J108" i="32"/>
  <c r="K108" i="32"/>
  <c r="L108" i="32"/>
  <c r="M108" i="32"/>
  <c r="N108" i="32"/>
  <c r="O108" i="32"/>
  <c r="H108" i="32"/>
  <c r="P108" i="32"/>
  <c r="B108" i="32"/>
  <c r="C108" i="32"/>
  <c r="D108" i="32"/>
  <c r="E108" i="32"/>
  <c r="F108" i="32"/>
  <c r="G108" i="32"/>
  <c r="I108" i="32"/>
  <c r="K109" i="32"/>
  <c r="B109" i="32"/>
  <c r="G109" i="32"/>
  <c r="J109" i="32"/>
  <c r="M109" i="32"/>
  <c r="I109" i="32"/>
  <c r="N109" i="32"/>
  <c r="E109" i="32"/>
  <c r="O109" i="32"/>
  <c r="L109" i="32"/>
  <c r="P109" i="32"/>
  <c r="H109" i="32"/>
  <c r="C109" i="32"/>
  <c r="F109" i="32"/>
  <c r="D109" i="32"/>
  <c r="L110" i="32"/>
  <c r="J110" i="32"/>
  <c r="F110" i="32"/>
  <c r="D110" i="32"/>
  <c r="B110" i="32"/>
  <c r="G110" i="32"/>
  <c r="C110" i="32"/>
  <c r="E110" i="32"/>
  <c r="H110" i="32"/>
  <c r="I110" i="32"/>
  <c r="M110" i="32"/>
  <c r="O110" i="32"/>
  <c r="P110" i="32"/>
  <c r="K110" i="32"/>
  <c r="N110" i="32"/>
  <c r="G111" i="32"/>
  <c r="I111" i="32"/>
  <c r="K111" i="32"/>
  <c r="M111" i="32"/>
  <c r="O111" i="32"/>
  <c r="C111" i="32"/>
  <c r="E111" i="32"/>
  <c r="B111" i="32"/>
  <c r="D111" i="32"/>
  <c r="F111" i="32"/>
  <c r="H111" i="32"/>
  <c r="J111" i="32"/>
  <c r="L111" i="32"/>
  <c r="N111" i="32"/>
  <c r="P111" i="32"/>
  <c r="E112" i="32"/>
  <c r="P112" i="32"/>
  <c r="N112" i="32"/>
  <c r="B112" i="32"/>
  <c r="D112" i="32"/>
  <c r="F112" i="32"/>
  <c r="I112" i="32"/>
  <c r="L112" i="32"/>
  <c r="J112" i="32"/>
  <c r="C112" i="32"/>
  <c r="G112" i="32"/>
  <c r="H112" i="32"/>
  <c r="K112" i="32"/>
  <c r="M112" i="32"/>
  <c r="O112" i="32"/>
  <c r="I113" i="32"/>
  <c r="J113" i="32"/>
  <c r="L113" i="32"/>
  <c r="N113" i="32"/>
  <c r="O113" i="32"/>
  <c r="E113" i="32"/>
  <c r="C113" i="32"/>
  <c r="P113" i="32"/>
  <c r="G113" i="32"/>
  <c r="B113" i="32"/>
  <c r="D113" i="32"/>
  <c r="F113" i="32"/>
  <c r="H113" i="32"/>
  <c r="K113" i="32"/>
  <c r="M113" i="32"/>
  <c r="B114" i="32"/>
  <c r="D114" i="32"/>
  <c r="G114" i="32"/>
  <c r="I114" i="32"/>
  <c r="H114" i="32"/>
  <c r="J114" i="32"/>
  <c r="P114" i="32"/>
  <c r="M114" i="32"/>
  <c r="N114" i="32"/>
  <c r="K114" i="32"/>
  <c r="E114" i="32"/>
  <c r="C114" i="32"/>
  <c r="F114" i="32"/>
  <c r="L114" i="32"/>
  <c r="O114" i="32"/>
  <c r="P115" i="32"/>
  <c r="M115" i="32"/>
  <c r="K115" i="32"/>
  <c r="I115" i="32"/>
  <c r="G115" i="32"/>
  <c r="E115" i="32"/>
  <c r="B115" i="32"/>
  <c r="O115" i="32"/>
  <c r="C115" i="32"/>
  <c r="D115" i="32"/>
  <c r="F115" i="32"/>
  <c r="H115" i="32"/>
  <c r="J115" i="32"/>
  <c r="L115" i="32"/>
  <c r="N115" i="32"/>
  <c r="P116" i="32"/>
  <c r="M116" i="32"/>
  <c r="B116" i="32"/>
  <c r="K116" i="32"/>
  <c r="C116" i="32"/>
  <c r="D116" i="32"/>
  <c r="F116" i="32"/>
  <c r="H116" i="32"/>
  <c r="J116" i="32"/>
  <c r="L116" i="32"/>
  <c r="N116" i="32"/>
  <c r="I116" i="32"/>
  <c r="E116" i="32"/>
  <c r="G116" i="32"/>
  <c r="O116" i="32"/>
  <c r="C117" i="32"/>
  <c r="E117" i="32"/>
  <c r="I117" i="32"/>
  <c r="K117" i="32"/>
  <c r="M117" i="32"/>
  <c r="O117" i="32"/>
  <c r="G117" i="32"/>
  <c r="B117" i="32"/>
  <c r="D117" i="32"/>
  <c r="F117" i="32"/>
  <c r="H117" i="32"/>
  <c r="J117" i="32"/>
  <c r="L117" i="32"/>
  <c r="N117" i="32"/>
  <c r="P117" i="32"/>
  <c r="J119" i="32"/>
  <c r="F119" i="32"/>
  <c r="I119" i="32"/>
  <c r="B119" i="32"/>
  <c r="D119" i="32"/>
  <c r="G119" i="32"/>
  <c r="L119" i="32"/>
  <c r="N119" i="32"/>
  <c r="P119" i="32"/>
  <c r="C119" i="32"/>
  <c r="E119" i="32"/>
  <c r="H119" i="32"/>
  <c r="K119" i="32"/>
  <c r="M119" i="32"/>
  <c r="O119" i="32"/>
  <c r="I120" i="32"/>
  <c r="N120" i="32"/>
  <c r="K120" i="32"/>
  <c r="M120" i="32"/>
  <c r="O120" i="32"/>
  <c r="G120" i="32"/>
  <c r="D120" i="32"/>
  <c r="C120" i="32"/>
  <c r="B120" i="32"/>
  <c r="E120" i="32"/>
  <c r="F120" i="32"/>
  <c r="H120" i="32"/>
  <c r="J120" i="32"/>
  <c r="L120" i="32"/>
  <c r="P120" i="32"/>
  <c r="N121" i="32"/>
  <c r="P121" i="32"/>
  <c r="B121" i="32"/>
  <c r="D121" i="32"/>
  <c r="G121" i="32"/>
  <c r="O121" i="32"/>
  <c r="H121" i="32"/>
  <c r="J121" i="32"/>
  <c r="L121" i="32"/>
  <c r="C121" i="32"/>
  <c r="E121" i="32"/>
  <c r="F121" i="32"/>
  <c r="I121" i="32"/>
  <c r="K121" i="32"/>
  <c r="M121" i="32"/>
  <c r="G122" i="32"/>
  <c r="H122" i="32"/>
  <c r="I122" i="32"/>
  <c r="C122" i="32"/>
  <c r="B122" i="32"/>
  <c r="P122" i="32"/>
  <c r="E122" i="32"/>
  <c r="F122" i="32"/>
  <c r="D122" i="32"/>
  <c r="K122" i="32"/>
  <c r="L122" i="32"/>
  <c r="M122" i="32"/>
  <c r="N122" i="32"/>
  <c r="O122" i="32"/>
  <c r="J122" i="32"/>
  <c r="K123" i="32"/>
  <c r="I123" i="32"/>
  <c r="G123" i="32"/>
  <c r="E123" i="32"/>
  <c r="D123" i="32"/>
  <c r="C123" i="32"/>
  <c r="B123" i="32"/>
  <c r="F123" i="32"/>
  <c r="H123" i="32"/>
  <c r="J123" i="32"/>
  <c r="L123" i="32"/>
  <c r="N123" i="32"/>
  <c r="O123" i="32"/>
  <c r="P123" i="32"/>
  <c r="M123" i="32"/>
  <c r="M124" i="32"/>
  <c r="H124" i="32"/>
  <c r="K124" i="32"/>
  <c r="I124" i="32"/>
  <c r="G124" i="32"/>
  <c r="E124" i="32"/>
  <c r="N124" i="32"/>
  <c r="L124" i="32"/>
  <c r="J124" i="32"/>
  <c r="F124" i="32"/>
  <c r="D124" i="32"/>
  <c r="B124" i="32"/>
  <c r="O124" i="32"/>
  <c r="P124" i="32"/>
  <c r="C124" i="32"/>
  <c r="N125" i="32"/>
  <c r="P125" i="32"/>
  <c r="L125" i="32"/>
  <c r="O125" i="32"/>
  <c r="M125" i="32"/>
  <c r="J125" i="32"/>
  <c r="I125" i="32"/>
  <c r="F125" i="32"/>
  <c r="D125" i="32"/>
  <c r="B125" i="32"/>
  <c r="K125" i="32"/>
  <c r="H125" i="32"/>
  <c r="G125" i="32"/>
  <c r="E125" i="32"/>
  <c r="C125" i="32"/>
  <c r="G126" i="32"/>
  <c r="D126" i="32"/>
  <c r="B126" i="32"/>
  <c r="N126" i="32"/>
  <c r="K126" i="32"/>
  <c r="M126" i="32"/>
  <c r="O126" i="32"/>
  <c r="P126" i="32"/>
  <c r="L126" i="32"/>
  <c r="I126" i="32"/>
  <c r="H126" i="32"/>
  <c r="F126" i="32"/>
  <c r="E126" i="32"/>
  <c r="C126" i="32"/>
  <c r="J126" i="32"/>
  <c r="F127" i="32"/>
  <c r="O127" i="32"/>
  <c r="C127" i="32"/>
  <c r="G127" i="32"/>
  <c r="P127" i="32"/>
  <c r="B127" i="32"/>
  <c r="D127" i="32"/>
  <c r="J127" i="32"/>
  <c r="H127" i="32"/>
  <c r="L127" i="32"/>
  <c r="N127" i="32"/>
  <c r="E127" i="32"/>
  <c r="I127" i="32"/>
  <c r="K127" i="32"/>
  <c r="M127" i="32"/>
  <c r="O128" i="32"/>
  <c r="K128" i="32"/>
  <c r="C128" i="32"/>
  <c r="E128" i="32"/>
  <c r="F128" i="32"/>
  <c r="H128" i="32"/>
  <c r="I128" i="32"/>
  <c r="M128" i="32"/>
  <c r="N128" i="32"/>
  <c r="L128" i="32"/>
  <c r="J128" i="32"/>
  <c r="G128" i="32"/>
  <c r="D128" i="32"/>
  <c r="B128" i="32"/>
  <c r="P128" i="32"/>
  <c r="O129" i="32"/>
  <c r="M129" i="32"/>
  <c r="K129" i="32"/>
  <c r="J129" i="32"/>
  <c r="H129" i="32"/>
  <c r="F129" i="32"/>
  <c r="D129" i="32"/>
  <c r="B129" i="32"/>
  <c r="P129" i="32"/>
  <c r="N129" i="32"/>
  <c r="L129" i="32"/>
  <c r="I129" i="32"/>
  <c r="G129" i="32"/>
  <c r="E129" i="32"/>
  <c r="C129" i="32"/>
  <c r="P131" i="32"/>
  <c r="N131" i="32"/>
  <c r="L131" i="32"/>
  <c r="J131" i="32"/>
  <c r="F131" i="32"/>
  <c r="D131" i="32"/>
  <c r="B131" i="32"/>
  <c r="O131" i="32"/>
  <c r="I131" i="32"/>
  <c r="G131" i="32"/>
  <c r="E131" i="32"/>
  <c r="C131" i="32"/>
  <c r="K131" i="32"/>
  <c r="M131" i="32"/>
  <c r="H131" i="32"/>
  <c r="B132" i="32"/>
  <c r="C132" i="32"/>
  <c r="D132" i="32"/>
  <c r="G132" i="32"/>
  <c r="H132" i="32"/>
  <c r="K132" i="32"/>
  <c r="O132" i="32"/>
  <c r="L132" i="32"/>
  <c r="P132" i="32"/>
  <c r="N132" i="32"/>
  <c r="M132" i="32"/>
  <c r="J132" i="32"/>
  <c r="I132" i="32"/>
  <c r="F132" i="32"/>
  <c r="E132" i="32"/>
  <c r="J133" i="32"/>
  <c r="P133" i="32"/>
  <c r="G133" i="32"/>
  <c r="F133" i="32"/>
  <c r="C133" i="32"/>
  <c r="H133" i="32"/>
  <c r="M133" i="32"/>
  <c r="I133" i="32"/>
  <c r="L133" i="32"/>
  <c r="N133" i="32"/>
  <c r="O133" i="32"/>
  <c r="B133" i="32"/>
  <c r="E133" i="32"/>
  <c r="D133" i="32"/>
  <c r="K133" i="32"/>
  <c r="O134" i="32"/>
  <c r="B134" i="32"/>
  <c r="D134" i="32"/>
  <c r="P134" i="32"/>
  <c r="F134" i="32"/>
  <c r="H134" i="32"/>
  <c r="L134" i="32"/>
  <c r="J134" i="32"/>
  <c r="N134" i="32"/>
  <c r="I134" i="32"/>
  <c r="K134" i="32"/>
  <c r="M134" i="32"/>
  <c r="C134" i="32"/>
  <c r="E134" i="32"/>
  <c r="G134" i="32"/>
  <c r="E135" i="32"/>
  <c r="B135" i="32"/>
  <c r="C135" i="32"/>
  <c r="F135" i="32"/>
  <c r="J135" i="32"/>
  <c r="L135" i="32"/>
  <c r="O135" i="32"/>
  <c r="H135" i="32"/>
  <c r="I135" i="32"/>
  <c r="P135" i="32"/>
  <c r="N135" i="32"/>
  <c r="M135" i="32"/>
  <c r="K135" i="32"/>
  <c r="G135" i="32"/>
  <c r="D135" i="32"/>
  <c r="M136" i="32"/>
  <c r="K136" i="32"/>
  <c r="I136" i="32"/>
  <c r="G136" i="32"/>
  <c r="H136" i="32"/>
  <c r="B136" i="32"/>
  <c r="C136" i="32"/>
  <c r="D136" i="32"/>
  <c r="F136" i="32"/>
  <c r="J136" i="32"/>
  <c r="L136" i="32"/>
  <c r="E136" i="32"/>
  <c r="O136" i="32"/>
  <c r="P136" i="32"/>
  <c r="N136" i="32"/>
  <c r="B137" i="32"/>
  <c r="D137" i="32"/>
  <c r="F137" i="32"/>
  <c r="H137" i="32"/>
  <c r="J137" i="32"/>
  <c r="L137" i="32"/>
  <c r="N137" i="32"/>
  <c r="P137" i="32"/>
  <c r="M137" i="32"/>
  <c r="K137" i="32"/>
  <c r="I137" i="32"/>
  <c r="G137" i="32"/>
  <c r="E137" i="32"/>
  <c r="C137" i="32"/>
  <c r="O137" i="32"/>
  <c r="C138" i="32"/>
  <c r="E138" i="32"/>
  <c r="I138" i="32"/>
  <c r="K138" i="32"/>
  <c r="M138" i="32"/>
  <c r="O138" i="32"/>
  <c r="L138" i="32"/>
  <c r="J138" i="32"/>
  <c r="H138" i="32"/>
  <c r="F138" i="32"/>
  <c r="D138" i="32"/>
  <c r="B138" i="32"/>
  <c r="G138" i="32"/>
  <c r="P138" i="32"/>
  <c r="N138" i="32"/>
  <c r="B139" i="32"/>
  <c r="D139" i="32"/>
  <c r="F139" i="32"/>
  <c r="H139" i="32"/>
  <c r="J139" i="32"/>
  <c r="L139" i="32"/>
  <c r="N139" i="32"/>
  <c r="O139" i="32"/>
  <c r="C139" i="32"/>
  <c r="E139" i="32"/>
  <c r="G139" i="32"/>
  <c r="I139" i="32"/>
  <c r="K139" i="32"/>
  <c r="M139" i="32"/>
  <c r="P139" i="32"/>
  <c r="B140" i="32"/>
  <c r="D140" i="32"/>
  <c r="F140" i="32"/>
  <c r="H140" i="32"/>
  <c r="J140" i="32"/>
  <c r="M140" i="32"/>
  <c r="N140" i="32"/>
  <c r="P140" i="32"/>
  <c r="L140" i="32"/>
  <c r="O140" i="32"/>
  <c r="C140" i="32"/>
  <c r="E140" i="32"/>
  <c r="G140" i="32"/>
  <c r="I140" i="32"/>
  <c r="K140" i="32"/>
  <c r="C141" i="32"/>
  <c r="E141" i="32"/>
  <c r="G141" i="32"/>
  <c r="I141" i="32"/>
  <c r="K141" i="32"/>
  <c r="M141" i="32"/>
  <c r="P141" i="32"/>
  <c r="J141" i="32"/>
  <c r="L141" i="32"/>
  <c r="H141" i="32"/>
  <c r="F141" i="32"/>
  <c r="D141" i="32"/>
  <c r="B141" i="32"/>
  <c r="O141" i="32"/>
  <c r="N141" i="32"/>
  <c r="C143" i="32"/>
  <c r="E143" i="32"/>
  <c r="G143" i="32"/>
  <c r="I143" i="32"/>
  <c r="M143" i="32"/>
  <c r="O143" i="32"/>
  <c r="P143" i="32"/>
  <c r="N143" i="32"/>
  <c r="B143" i="32"/>
  <c r="D143" i="32"/>
  <c r="K143" i="32"/>
  <c r="F143" i="32"/>
  <c r="H143" i="32"/>
  <c r="J143" i="32"/>
  <c r="L143" i="32"/>
  <c r="C144" i="32"/>
  <c r="F144" i="32"/>
  <c r="G144" i="32"/>
  <c r="I144" i="32"/>
  <c r="K144" i="32"/>
  <c r="M144" i="32"/>
  <c r="O144" i="32"/>
  <c r="P144" i="32"/>
  <c r="B144" i="32"/>
  <c r="L144" i="32"/>
  <c r="J144" i="32"/>
  <c r="H144" i="32"/>
  <c r="E144" i="32"/>
  <c r="D144" i="32"/>
  <c r="N144" i="32"/>
  <c r="B145" i="32"/>
  <c r="D145" i="32"/>
  <c r="F145" i="32"/>
  <c r="H145" i="32"/>
  <c r="J145" i="32"/>
  <c r="L145" i="32"/>
  <c r="N145" i="32"/>
  <c r="P145" i="32"/>
  <c r="C145" i="32"/>
  <c r="G145" i="32"/>
  <c r="I145" i="32"/>
  <c r="K145" i="32"/>
  <c r="M145" i="32"/>
  <c r="O145" i="32"/>
  <c r="E145" i="32"/>
  <c r="L146" i="32"/>
  <c r="B146" i="32"/>
  <c r="J146" i="32"/>
  <c r="H146" i="32"/>
  <c r="O146" i="32"/>
  <c r="F146" i="32"/>
  <c r="G146" i="32"/>
  <c r="E146" i="32"/>
  <c r="M146" i="32"/>
  <c r="K146" i="32"/>
  <c r="I146" i="32"/>
  <c r="C146" i="32"/>
  <c r="D146" i="32"/>
  <c r="P146" i="32"/>
  <c r="N146" i="32"/>
  <c r="O147" i="32"/>
  <c r="N147" i="32"/>
  <c r="L147" i="32"/>
  <c r="I147" i="32"/>
  <c r="F147" i="32"/>
  <c r="C147" i="32"/>
  <c r="G147" i="32"/>
  <c r="J147" i="32"/>
  <c r="H147" i="32"/>
  <c r="K147" i="32"/>
  <c r="E147" i="32"/>
  <c r="B147" i="32"/>
  <c r="P147" i="32"/>
  <c r="M147" i="32"/>
  <c r="D147" i="32"/>
  <c r="H148" i="32"/>
  <c r="J148" i="32"/>
  <c r="L148" i="32"/>
  <c r="N148" i="32"/>
  <c r="P148" i="32"/>
  <c r="O148" i="32"/>
  <c r="C148" i="32"/>
  <c r="M148" i="32"/>
  <c r="E148" i="32"/>
  <c r="G148" i="32"/>
  <c r="I148" i="32"/>
  <c r="K148" i="32"/>
  <c r="D148" i="32"/>
  <c r="B148" i="32"/>
  <c r="F148" i="32"/>
  <c r="E149" i="32"/>
  <c r="N149" i="32"/>
  <c r="L149" i="32"/>
  <c r="J149" i="32"/>
  <c r="G149" i="32"/>
  <c r="K149" i="32"/>
  <c r="M149" i="32"/>
  <c r="O149" i="32"/>
  <c r="D149" i="32"/>
  <c r="B149" i="32"/>
  <c r="I149" i="32"/>
  <c r="C149" i="32"/>
  <c r="F149" i="32"/>
  <c r="H149" i="32"/>
  <c r="P149" i="32"/>
  <c r="E150" i="32"/>
  <c r="F150" i="32"/>
  <c r="H150" i="32"/>
  <c r="J150" i="32"/>
  <c r="L150" i="32"/>
  <c r="N150" i="32"/>
  <c r="P150" i="32"/>
  <c r="O150" i="32"/>
  <c r="B150" i="32"/>
  <c r="C150" i="32"/>
  <c r="D150" i="32"/>
  <c r="G150" i="32"/>
  <c r="I150" i="32"/>
  <c r="K150" i="32"/>
  <c r="M150" i="32"/>
  <c r="O151" i="32"/>
  <c r="F151" i="32"/>
  <c r="D151" i="32"/>
  <c r="C151" i="32"/>
  <c r="G151" i="32"/>
  <c r="E151" i="32"/>
  <c r="B151" i="32"/>
  <c r="K151" i="32"/>
  <c r="L151" i="32"/>
  <c r="N151" i="32"/>
  <c r="P151" i="32"/>
  <c r="H151" i="32"/>
  <c r="J151" i="32"/>
  <c r="M151" i="32"/>
  <c r="I151" i="32"/>
  <c r="N152" i="32"/>
  <c r="P152" i="32"/>
  <c r="O152" i="32"/>
  <c r="M152" i="32"/>
  <c r="L152" i="32"/>
  <c r="K152" i="32"/>
  <c r="J152" i="32"/>
  <c r="I152" i="32"/>
  <c r="H152" i="32"/>
  <c r="G152" i="32"/>
  <c r="F152" i="32"/>
  <c r="E152" i="32"/>
  <c r="C152" i="32"/>
  <c r="B152" i="32"/>
  <c r="D152" i="32"/>
  <c r="C153" i="32"/>
  <c r="D153" i="32"/>
  <c r="E153" i="32"/>
  <c r="G153" i="32"/>
  <c r="H153" i="32"/>
  <c r="I153" i="32"/>
  <c r="J153" i="32"/>
  <c r="F153" i="32"/>
  <c r="K153" i="32"/>
  <c r="L153" i="32"/>
  <c r="N153" i="32"/>
  <c r="M153" i="32"/>
  <c r="P153" i="32"/>
  <c r="O153" i="32"/>
  <c r="B153" i="32"/>
  <c r="C155" i="32"/>
  <c r="I155" i="32"/>
  <c r="H155" i="32"/>
  <c r="G155" i="32"/>
  <c r="F155" i="32"/>
  <c r="E155" i="32"/>
  <c r="D155" i="32"/>
  <c r="B155" i="32"/>
  <c r="P155" i="32"/>
  <c r="O155" i="32"/>
  <c r="N155" i="32"/>
  <c r="M155" i="32"/>
  <c r="L155" i="32"/>
  <c r="K155" i="32"/>
  <c r="J155" i="32"/>
  <c r="J156" i="32"/>
  <c r="H156" i="32"/>
  <c r="G156" i="32"/>
  <c r="F156" i="32"/>
  <c r="E156" i="32"/>
  <c r="C156" i="32"/>
  <c r="B156" i="32"/>
  <c r="D156" i="32"/>
  <c r="L156" i="32"/>
  <c r="N156" i="32"/>
  <c r="P156" i="32"/>
  <c r="O156" i="32"/>
  <c r="M156" i="32"/>
  <c r="K156" i="32"/>
  <c r="I156" i="32"/>
  <c r="L157" i="32"/>
  <c r="N157" i="32"/>
  <c r="P157" i="32"/>
  <c r="J157" i="32"/>
  <c r="K157" i="32"/>
  <c r="D157" i="32"/>
  <c r="M157" i="32"/>
  <c r="O157" i="32"/>
  <c r="H157" i="32"/>
  <c r="F157" i="32"/>
  <c r="C157" i="32"/>
  <c r="B157" i="32"/>
  <c r="E157" i="32"/>
  <c r="G157" i="32"/>
  <c r="I157" i="32"/>
  <c r="B158" i="32"/>
  <c r="C158" i="32"/>
  <c r="E158" i="32"/>
  <c r="F158" i="32"/>
  <c r="G158" i="32"/>
  <c r="H158" i="32"/>
  <c r="J158" i="32"/>
  <c r="K158" i="32"/>
  <c r="L158" i="32"/>
  <c r="M158" i="32"/>
  <c r="N158" i="32"/>
  <c r="O158" i="32"/>
  <c r="P158" i="32"/>
  <c r="D158" i="32"/>
  <c r="I158" i="32"/>
  <c r="B159" i="32"/>
  <c r="E159" i="32"/>
  <c r="D159" i="32"/>
  <c r="C159" i="32"/>
  <c r="F159" i="32"/>
  <c r="H159" i="32"/>
  <c r="J159" i="32"/>
  <c r="L159" i="32"/>
  <c r="N159" i="32"/>
  <c r="P159" i="32"/>
  <c r="O159" i="32"/>
  <c r="M159" i="32"/>
  <c r="K159" i="32"/>
  <c r="I159" i="32"/>
  <c r="G159" i="32"/>
  <c r="B160" i="32"/>
  <c r="D160" i="32"/>
  <c r="E160" i="32"/>
  <c r="C160" i="32"/>
  <c r="A469" i="22"/>
  <c r="B228" i="18" s="1"/>
  <c r="A472" i="22"/>
  <c r="B229" i="18" s="1"/>
  <c r="R20" i="5"/>
  <c r="S20" i="5"/>
  <c r="S19" i="5"/>
  <c r="R19" i="5"/>
  <c r="B475" i="22"/>
  <c r="C230" i="18" s="1"/>
  <c r="A478" i="22"/>
  <c r="B231" i="18" s="1"/>
  <c r="A481" i="22"/>
  <c r="B232" i="18" s="1"/>
  <c r="B484" i="22"/>
  <c r="C233" i="18" s="1"/>
  <c r="A487" i="22"/>
  <c r="B234" i="18" s="1"/>
  <c r="B469" i="22"/>
  <c r="C228" i="18" s="1"/>
  <c r="B318" i="40"/>
  <c r="B305" i="60"/>
  <c r="P8" i="31"/>
  <c r="P9" i="28"/>
  <c r="P8" i="30"/>
  <c r="P9" i="29"/>
  <c r="L29" i="30"/>
  <c r="P29" i="30"/>
  <c r="O29" i="30"/>
  <c r="N29" i="30"/>
  <c r="M29" i="30"/>
  <c r="K29" i="30"/>
  <c r="J29" i="30"/>
  <c r="P7" i="28"/>
  <c r="E30" i="30"/>
  <c r="L30" i="30"/>
  <c r="M30" i="30"/>
  <c r="K30" i="30"/>
  <c r="J30" i="30"/>
  <c r="I30" i="30"/>
  <c r="G30" i="30"/>
  <c r="F30" i="30"/>
  <c r="P30" i="30"/>
  <c r="O30" i="30"/>
  <c r="N30" i="30"/>
  <c r="D30" i="30"/>
  <c r="C30" i="30"/>
  <c r="B30" i="30"/>
  <c r="H30" i="30"/>
  <c r="D31" i="30"/>
  <c r="C31" i="30"/>
  <c r="B31" i="30"/>
  <c r="I31" i="30"/>
  <c r="H31" i="30"/>
  <c r="G31" i="30"/>
  <c r="O31" i="30"/>
  <c r="P31" i="30"/>
  <c r="E31" i="30"/>
  <c r="N31" i="30"/>
  <c r="M31" i="30"/>
  <c r="L31" i="30"/>
  <c r="K31" i="30"/>
  <c r="J31" i="30"/>
  <c r="F31" i="30"/>
  <c r="H12" i="30"/>
  <c r="J12" i="30"/>
  <c r="K12" i="30"/>
  <c r="L12" i="30"/>
  <c r="N12" i="30"/>
  <c r="O12" i="30"/>
  <c r="M12" i="30"/>
  <c r="P12" i="30"/>
  <c r="B12" i="30"/>
  <c r="C12" i="30"/>
  <c r="D12" i="30"/>
  <c r="E12" i="30"/>
  <c r="F12" i="30"/>
  <c r="G12" i="30"/>
  <c r="O32" i="30"/>
  <c r="F32" i="30"/>
  <c r="P32" i="30"/>
  <c r="E32" i="30"/>
  <c r="D32" i="30"/>
  <c r="J32" i="30"/>
  <c r="N32" i="30"/>
  <c r="M32" i="30"/>
  <c r="L32" i="30"/>
  <c r="K32" i="30"/>
  <c r="C32" i="30"/>
  <c r="B32" i="30"/>
  <c r="I32" i="30"/>
  <c r="H32" i="30"/>
  <c r="G32" i="30"/>
  <c r="H33" i="30"/>
  <c r="F33" i="30"/>
  <c r="E33" i="30"/>
  <c r="C33" i="30"/>
  <c r="B33" i="30"/>
  <c r="G33" i="30"/>
  <c r="D33" i="30"/>
  <c r="L33" i="30"/>
  <c r="P33" i="30"/>
  <c r="O33" i="30"/>
  <c r="N33" i="30"/>
  <c r="M33" i="30"/>
  <c r="K33" i="30"/>
  <c r="J33" i="30"/>
  <c r="I33" i="30"/>
  <c r="G34" i="30"/>
  <c r="H34" i="30"/>
  <c r="I34" i="30"/>
  <c r="J34" i="30"/>
  <c r="F34" i="30"/>
  <c r="O34" i="30"/>
  <c r="C34" i="30"/>
  <c r="B34" i="30"/>
  <c r="M34" i="30"/>
  <c r="L34" i="30"/>
  <c r="N34" i="30"/>
  <c r="P34" i="30"/>
  <c r="E34" i="30"/>
  <c r="K34" i="30"/>
  <c r="D34" i="30"/>
  <c r="F35" i="30"/>
  <c r="E35" i="30"/>
  <c r="D35" i="30"/>
  <c r="C35" i="30"/>
  <c r="B35" i="30"/>
  <c r="P35" i="30"/>
  <c r="O35" i="30"/>
  <c r="N35" i="30"/>
  <c r="M35" i="30"/>
  <c r="L35" i="30"/>
  <c r="K35" i="30"/>
  <c r="J35" i="30"/>
  <c r="I35" i="30"/>
  <c r="H35" i="30"/>
  <c r="G35" i="30"/>
  <c r="L36" i="30"/>
  <c r="G36" i="30"/>
  <c r="P36" i="30"/>
  <c r="N36" i="30"/>
  <c r="M36" i="30"/>
  <c r="K36" i="30"/>
  <c r="J36" i="30"/>
  <c r="I36" i="30"/>
  <c r="H36" i="30"/>
  <c r="B36" i="30"/>
  <c r="O36" i="30"/>
  <c r="C36" i="30"/>
  <c r="D36" i="30"/>
  <c r="E36" i="30"/>
  <c r="F36" i="30"/>
  <c r="L37" i="30"/>
  <c r="J37" i="30"/>
  <c r="I37" i="30"/>
  <c r="H37" i="30"/>
  <c r="G37" i="30"/>
  <c r="F37" i="30"/>
  <c r="N37" i="30"/>
  <c r="K37" i="30"/>
  <c r="E37" i="30"/>
  <c r="D37" i="30"/>
  <c r="C37" i="30"/>
  <c r="P37" i="30"/>
  <c r="B37" i="30"/>
  <c r="M37" i="30"/>
  <c r="O37" i="30"/>
  <c r="E39" i="30"/>
  <c r="F39" i="30"/>
  <c r="G39" i="30"/>
  <c r="H39" i="30"/>
  <c r="I39" i="30"/>
  <c r="J39" i="30"/>
  <c r="K39" i="30"/>
  <c r="D39" i="30"/>
  <c r="M39" i="30"/>
  <c r="B39" i="30"/>
  <c r="N39" i="30"/>
  <c r="L39" i="30"/>
  <c r="O39" i="30"/>
  <c r="P39" i="30"/>
  <c r="C39" i="30"/>
  <c r="P40" i="30"/>
  <c r="O40" i="30"/>
  <c r="N40" i="30"/>
  <c r="M40" i="30"/>
  <c r="L40" i="30"/>
  <c r="J40" i="30"/>
  <c r="H40" i="30"/>
  <c r="G40" i="30"/>
  <c r="F40" i="30"/>
  <c r="E40" i="30"/>
  <c r="D40" i="30"/>
  <c r="C40" i="30"/>
  <c r="I40" i="30"/>
  <c r="B40" i="30"/>
  <c r="K40" i="30"/>
  <c r="C41" i="30"/>
  <c r="P41" i="30"/>
  <c r="B41" i="30"/>
  <c r="M41" i="30"/>
  <c r="L41" i="30"/>
  <c r="K41" i="30"/>
  <c r="J41" i="30"/>
  <c r="I41" i="30"/>
  <c r="N41" i="30"/>
  <c r="O41" i="30"/>
  <c r="H41" i="30"/>
  <c r="D41" i="30"/>
  <c r="G41" i="30"/>
  <c r="F41" i="30"/>
  <c r="E41" i="30"/>
  <c r="E42" i="30"/>
  <c r="F42" i="30"/>
  <c r="G42" i="30"/>
  <c r="H42" i="30"/>
  <c r="I42" i="30"/>
  <c r="J42" i="30"/>
  <c r="K42" i="30"/>
  <c r="L42" i="30"/>
  <c r="M42" i="30"/>
  <c r="N42" i="30"/>
  <c r="O42" i="30"/>
  <c r="P42" i="30"/>
  <c r="B42" i="30"/>
  <c r="C42" i="30"/>
  <c r="D42" i="30"/>
  <c r="H43" i="30"/>
  <c r="J43" i="30"/>
  <c r="P43" i="30"/>
  <c r="O43" i="30"/>
  <c r="N43" i="30"/>
  <c r="M43" i="30"/>
  <c r="L43" i="30"/>
  <c r="K43" i="30"/>
  <c r="B43" i="30"/>
  <c r="C43" i="30"/>
  <c r="D43" i="30"/>
  <c r="E43" i="30"/>
  <c r="F43" i="30"/>
  <c r="G43" i="30"/>
  <c r="I43" i="30"/>
  <c r="I44" i="30"/>
  <c r="M44" i="30"/>
  <c r="L44" i="30"/>
  <c r="J44" i="30"/>
  <c r="H44" i="30"/>
  <c r="G44" i="30"/>
  <c r="K44" i="30"/>
  <c r="F44" i="30"/>
  <c r="E44" i="30"/>
  <c r="D44" i="30"/>
  <c r="C44" i="30"/>
  <c r="B44" i="30"/>
  <c r="N44" i="30"/>
  <c r="O44" i="30"/>
  <c r="P44" i="30"/>
  <c r="L45" i="30"/>
  <c r="K45" i="30"/>
  <c r="J45" i="30"/>
  <c r="I45" i="30"/>
  <c r="P45" i="30"/>
  <c r="H45" i="30"/>
  <c r="F45" i="30"/>
  <c r="O45" i="30"/>
  <c r="G45" i="30"/>
  <c r="E45" i="30"/>
  <c r="N45" i="30"/>
  <c r="M45" i="30"/>
  <c r="B45" i="30"/>
  <c r="C45" i="30"/>
  <c r="D45" i="30"/>
  <c r="B46" i="30"/>
  <c r="C46" i="30"/>
  <c r="D46" i="30"/>
  <c r="E46" i="30"/>
  <c r="F46" i="30"/>
  <c r="G46" i="30"/>
  <c r="H46" i="30"/>
  <c r="I46" i="30"/>
  <c r="J46" i="30"/>
  <c r="K46" i="30"/>
  <c r="L46" i="30"/>
  <c r="O46" i="30"/>
  <c r="N46" i="30"/>
  <c r="M46" i="30"/>
  <c r="P46" i="30"/>
  <c r="F47" i="30"/>
  <c r="G47" i="30"/>
  <c r="H47" i="30"/>
  <c r="J47" i="30"/>
  <c r="K47" i="30"/>
  <c r="L47" i="30"/>
  <c r="M47" i="30"/>
  <c r="N47" i="30"/>
  <c r="O47" i="30"/>
  <c r="P47" i="30"/>
  <c r="I47" i="30"/>
  <c r="B47" i="30"/>
  <c r="C47" i="30"/>
  <c r="D47" i="30"/>
  <c r="E47" i="30"/>
  <c r="B48" i="30"/>
  <c r="I48" i="30"/>
  <c r="P48" i="30"/>
  <c r="O48" i="30"/>
  <c r="N48" i="30"/>
  <c r="M48" i="30"/>
  <c r="L48" i="30"/>
  <c r="K48" i="30"/>
  <c r="J48" i="30"/>
  <c r="H48" i="30"/>
  <c r="G48" i="30"/>
  <c r="F48" i="30"/>
  <c r="E48" i="30"/>
  <c r="D48" i="30"/>
  <c r="C48" i="30"/>
  <c r="H16" i="30"/>
  <c r="P16" i="30"/>
  <c r="O16" i="30"/>
  <c r="B16" i="30"/>
  <c r="E16" i="30"/>
  <c r="C16" i="30"/>
  <c r="N16" i="30"/>
  <c r="D16" i="30"/>
  <c r="K16" i="30"/>
  <c r="F16" i="30"/>
  <c r="M16" i="30"/>
  <c r="L16" i="30"/>
  <c r="G16" i="30"/>
  <c r="I16" i="30"/>
  <c r="J16" i="30"/>
  <c r="P15" i="30"/>
  <c r="O15" i="30"/>
  <c r="D15" i="30"/>
  <c r="P17" i="30"/>
  <c r="F17" i="30"/>
  <c r="D17" i="30"/>
  <c r="C17" i="30"/>
  <c r="G17" i="30"/>
  <c r="E17" i="30"/>
  <c r="H17" i="30"/>
  <c r="J17" i="30"/>
  <c r="K17" i="30"/>
  <c r="I17" i="30"/>
  <c r="L17" i="30"/>
  <c r="M17" i="30"/>
  <c r="N17" i="30"/>
  <c r="O17" i="30"/>
  <c r="B17" i="30"/>
  <c r="H49" i="30"/>
  <c r="G49" i="30"/>
  <c r="F49" i="30"/>
  <c r="E49" i="30"/>
  <c r="D49" i="30"/>
  <c r="C49" i="30"/>
  <c r="I49" i="30"/>
  <c r="B49" i="30"/>
  <c r="P49" i="30"/>
  <c r="O49" i="30"/>
  <c r="N49" i="30"/>
  <c r="M49" i="30"/>
  <c r="L49" i="30"/>
  <c r="K49" i="30"/>
  <c r="J49" i="30"/>
  <c r="M50" i="30"/>
  <c r="P50" i="30"/>
  <c r="O50" i="30"/>
  <c r="N50" i="30"/>
  <c r="B50" i="30"/>
  <c r="H50" i="30"/>
  <c r="G50" i="30"/>
  <c r="C50" i="30"/>
  <c r="D50" i="30"/>
  <c r="E50" i="30"/>
  <c r="F50" i="30"/>
  <c r="I50" i="30"/>
  <c r="J50" i="30"/>
  <c r="K50" i="30"/>
  <c r="L50" i="30"/>
  <c r="D51" i="30"/>
  <c r="C51" i="30"/>
  <c r="B51" i="30"/>
  <c r="I51" i="30"/>
  <c r="H51" i="30"/>
  <c r="G51" i="30"/>
  <c r="F51" i="30"/>
  <c r="E51" i="30"/>
  <c r="K51" i="30"/>
  <c r="L51" i="30"/>
  <c r="M51" i="30"/>
  <c r="N51" i="30"/>
  <c r="O51" i="30"/>
  <c r="P51" i="30"/>
  <c r="J51" i="30"/>
  <c r="B52" i="30"/>
  <c r="P52" i="30"/>
  <c r="O52" i="30"/>
  <c r="N52" i="30"/>
  <c r="M52" i="30"/>
  <c r="L52" i="30"/>
  <c r="K52" i="30"/>
  <c r="J52" i="30"/>
  <c r="I52" i="30"/>
  <c r="G52" i="30"/>
  <c r="F52" i="30"/>
  <c r="E52" i="30"/>
  <c r="D52" i="30"/>
  <c r="C52" i="30"/>
  <c r="H52" i="30"/>
  <c r="B53" i="30"/>
  <c r="J53" i="30"/>
  <c r="N53" i="30"/>
  <c r="K53" i="30"/>
  <c r="O53" i="30"/>
  <c r="P53" i="30"/>
  <c r="M53" i="30"/>
  <c r="L53" i="30"/>
  <c r="I53" i="30"/>
  <c r="H53" i="30"/>
  <c r="G53" i="30"/>
  <c r="F53" i="30"/>
  <c r="E53" i="30"/>
  <c r="D53" i="30"/>
  <c r="C53" i="30"/>
  <c r="K54" i="30"/>
  <c r="L54" i="30"/>
  <c r="M54" i="30"/>
  <c r="N54" i="30"/>
  <c r="O54" i="30"/>
  <c r="P54" i="30"/>
  <c r="B54" i="30"/>
  <c r="C54" i="30"/>
  <c r="D54" i="30"/>
  <c r="E54" i="30"/>
  <c r="F54" i="30"/>
  <c r="G54" i="30"/>
  <c r="H54" i="30"/>
  <c r="I54" i="30"/>
  <c r="J54" i="30"/>
  <c r="D55" i="30"/>
  <c r="C55" i="30"/>
  <c r="L55" i="30"/>
  <c r="K55" i="30"/>
  <c r="I55" i="30"/>
  <c r="H55" i="30"/>
  <c r="G55" i="30"/>
  <c r="J55" i="30"/>
  <c r="F55" i="30"/>
  <c r="E55" i="30"/>
  <c r="B55" i="30"/>
  <c r="M55" i="30"/>
  <c r="N55" i="30"/>
  <c r="O55" i="30"/>
  <c r="P55" i="30"/>
  <c r="L14" i="30"/>
  <c r="M14" i="30"/>
  <c r="N14" i="30"/>
  <c r="E14" i="30"/>
  <c r="C14" i="30"/>
  <c r="B14" i="30"/>
  <c r="P14" i="30"/>
  <c r="D14" i="30"/>
  <c r="F14" i="30"/>
  <c r="G14" i="30"/>
  <c r="H14" i="30"/>
  <c r="I14" i="30"/>
  <c r="J14" i="30"/>
  <c r="K14" i="30"/>
  <c r="N57" i="30"/>
  <c r="F57" i="30"/>
  <c r="B57" i="30"/>
  <c r="C57" i="30"/>
  <c r="D57" i="30"/>
  <c r="E57" i="30"/>
  <c r="G57" i="30"/>
  <c r="H57" i="30"/>
  <c r="I57" i="30"/>
  <c r="J57" i="30"/>
  <c r="K57" i="30"/>
  <c r="L57" i="30"/>
  <c r="M57" i="30"/>
  <c r="O57" i="30"/>
  <c r="P57" i="30"/>
  <c r="N59" i="30"/>
  <c r="O59" i="30"/>
  <c r="P59" i="30"/>
  <c r="L59" i="30"/>
  <c r="K59" i="30"/>
  <c r="J59" i="30"/>
  <c r="M59" i="30"/>
  <c r="F59" i="30"/>
  <c r="I59" i="30"/>
  <c r="G59" i="30"/>
  <c r="E59" i="30"/>
  <c r="D59" i="30"/>
  <c r="C59" i="30"/>
  <c r="B59" i="30"/>
  <c r="H59" i="30"/>
  <c r="F60" i="30"/>
  <c r="E60" i="30"/>
  <c r="D60" i="30"/>
  <c r="C60" i="30"/>
  <c r="B60" i="30"/>
  <c r="G60" i="30"/>
  <c r="M60" i="30"/>
  <c r="P60" i="30"/>
  <c r="O60" i="30"/>
  <c r="N60" i="30"/>
  <c r="L60" i="30"/>
  <c r="K60" i="30"/>
  <c r="J60" i="30"/>
  <c r="I60" i="30"/>
  <c r="H60" i="30"/>
  <c r="K61" i="30"/>
  <c r="P61" i="30"/>
  <c r="O61" i="30"/>
  <c r="N61" i="30"/>
  <c r="M61" i="30"/>
  <c r="L61" i="30"/>
  <c r="J61" i="30"/>
  <c r="I61" i="30"/>
  <c r="H61" i="30"/>
  <c r="G61" i="30"/>
  <c r="F61" i="30"/>
  <c r="E61" i="30"/>
  <c r="D61" i="30"/>
  <c r="C61" i="30"/>
  <c r="B61" i="30"/>
  <c r="I62" i="30"/>
  <c r="H62" i="30"/>
  <c r="G62" i="30"/>
  <c r="F62" i="30"/>
  <c r="E62" i="30"/>
  <c r="D62" i="30"/>
  <c r="C62" i="30"/>
  <c r="B62" i="30"/>
  <c r="J62" i="30"/>
  <c r="L62" i="30"/>
  <c r="M62" i="30"/>
  <c r="N62" i="30"/>
  <c r="O62" i="30"/>
  <c r="P62" i="30"/>
  <c r="K62" i="30"/>
  <c r="I63" i="30"/>
  <c r="P63" i="30"/>
  <c r="O63" i="30"/>
  <c r="N63" i="30"/>
  <c r="M63" i="30"/>
  <c r="L63" i="30"/>
  <c r="K63" i="30"/>
  <c r="J63" i="30"/>
  <c r="H63" i="30"/>
  <c r="G63" i="30"/>
  <c r="F63" i="30"/>
  <c r="E63" i="30"/>
  <c r="D63" i="30"/>
  <c r="C63" i="30"/>
  <c r="B63" i="30"/>
  <c r="J64" i="30"/>
  <c r="H64" i="30"/>
  <c r="G64" i="30"/>
  <c r="F64" i="30"/>
  <c r="E64" i="30"/>
  <c r="D64" i="30"/>
  <c r="C64" i="30"/>
  <c r="I64" i="30"/>
  <c r="K64" i="30"/>
  <c r="L64" i="30"/>
  <c r="M64" i="30"/>
  <c r="N64" i="30"/>
  <c r="O64" i="30"/>
  <c r="B64" i="30"/>
  <c r="P64" i="30"/>
  <c r="H65" i="30"/>
  <c r="G65" i="30"/>
  <c r="F65" i="30"/>
  <c r="E65" i="30"/>
  <c r="D65" i="30"/>
  <c r="C65" i="30"/>
  <c r="B65" i="30"/>
  <c r="P65" i="30"/>
  <c r="O65" i="30"/>
  <c r="N65" i="30"/>
  <c r="M65" i="30"/>
  <c r="L65" i="30"/>
  <c r="K65" i="30"/>
  <c r="J65" i="30"/>
  <c r="I65" i="30"/>
  <c r="H66" i="30"/>
  <c r="G66" i="30"/>
  <c r="F66" i="30"/>
  <c r="E66" i="30"/>
  <c r="D66" i="30"/>
  <c r="C66" i="30"/>
  <c r="B66" i="30"/>
  <c r="I66" i="30"/>
  <c r="K66" i="30"/>
  <c r="J66" i="30"/>
  <c r="L66" i="30"/>
  <c r="M66" i="30"/>
  <c r="N66" i="30"/>
  <c r="O66" i="30"/>
  <c r="P66" i="30"/>
  <c r="B67" i="30"/>
  <c r="C67" i="30"/>
  <c r="D67" i="30"/>
  <c r="F67" i="30"/>
  <c r="E67" i="30"/>
  <c r="G67" i="30"/>
  <c r="H67" i="30"/>
  <c r="I67" i="30"/>
  <c r="J67" i="30"/>
  <c r="L67" i="30"/>
  <c r="M67" i="30"/>
  <c r="N67" i="30"/>
  <c r="O67" i="30"/>
  <c r="P67" i="30"/>
  <c r="K67" i="30"/>
  <c r="P68" i="30"/>
  <c r="D68" i="30"/>
  <c r="B68" i="30"/>
  <c r="O68" i="30"/>
  <c r="C68" i="30"/>
  <c r="N68" i="30"/>
  <c r="M68" i="30"/>
  <c r="L68" i="30"/>
  <c r="K68" i="30"/>
  <c r="J68" i="30"/>
  <c r="I68" i="30"/>
  <c r="H68" i="30"/>
  <c r="G68" i="30"/>
  <c r="F68" i="30"/>
  <c r="E68" i="30"/>
  <c r="D69" i="30"/>
  <c r="L69" i="30"/>
  <c r="B69" i="30"/>
  <c r="E69" i="30"/>
  <c r="O69" i="30"/>
  <c r="I69" i="30"/>
  <c r="P69" i="30"/>
  <c r="M69" i="30"/>
  <c r="C69" i="30"/>
  <c r="F69" i="30"/>
  <c r="G69" i="30"/>
  <c r="H69" i="30"/>
  <c r="J69" i="30"/>
  <c r="K69" i="30"/>
  <c r="N69" i="30"/>
  <c r="P71" i="30"/>
  <c r="B71" i="30"/>
  <c r="L71" i="30"/>
  <c r="O71" i="30"/>
  <c r="J71" i="30"/>
  <c r="K71" i="30"/>
  <c r="M71" i="30"/>
  <c r="F71" i="30"/>
  <c r="N71" i="30"/>
  <c r="I71" i="30"/>
  <c r="H71" i="30"/>
  <c r="G71" i="30"/>
  <c r="E71" i="30"/>
  <c r="D71" i="30"/>
  <c r="C71" i="30"/>
  <c r="C72" i="30"/>
  <c r="D72" i="30"/>
  <c r="E72" i="30"/>
  <c r="O72" i="30"/>
  <c r="N72" i="30"/>
  <c r="M72" i="30"/>
  <c r="L72" i="30"/>
  <c r="K72" i="30"/>
  <c r="J72" i="30"/>
  <c r="B72" i="30"/>
  <c r="I72" i="30"/>
  <c r="H72" i="30"/>
  <c r="G72" i="30"/>
  <c r="F72" i="30"/>
  <c r="P72" i="30"/>
  <c r="M73" i="30"/>
  <c r="N73" i="30"/>
  <c r="O73" i="30"/>
  <c r="P73" i="30"/>
  <c r="B73" i="30"/>
  <c r="C73" i="30"/>
  <c r="D73" i="30"/>
  <c r="E73" i="30"/>
  <c r="F73" i="30"/>
  <c r="G73" i="30"/>
  <c r="H73" i="30"/>
  <c r="I73" i="30"/>
  <c r="J73" i="30"/>
  <c r="K73" i="30"/>
  <c r="L73" i="30"/>
  <c r="B75" i="30"/>
  <c r="C75" i="30"/>
  <c r="D75" i="30"/>
  <c r="E75" i="30"/>
  <c r="F75" i="30"/>
  <c r="G75" i="30"/>
  <c r="H75" i="30"/>
  <c r="I75" i="30"/>
  <c r="J75" i="30"/>
  <c r="K75" i="30"/>
  <c r="L75" i="30"/>
  <c r="M75" i="30"/>
  <c r="N75" i="30"/>
  <c r="O75" i="30"/>
  <c r="P75" i="30"/>
  <c r="M76" i="30"/>
  <c r="N76" i="30"/>
  <c r="O76" i="30"/>
  <c r="H76" i="30"/>
  <c r="B76" i="30"/>
  <c r="C76" i="30"/>
  <c r="D76" i="30"/>
  <c r="F76" i="30"/>
  <c r="G76" i="30"/>
  <c r="E76" i="30"/>
  <c r="I76" i="30"/>
  <c r="J76" i="30"/>
  <c r="K76" i="30"/>
  <c r="L76" i="30"/>
  <c r="P76" i="30"/>
  <c r="C77" i="30"/>
  <c r="B77" i="30"/>
  <c r="I77" i="30"/>
  <c r="P77" i="30"/>
  <c r="O77" i="30"/>
  <c r="N77" i="30"/>
  <c r="M77" i="30"/>
  <c r="L77" i="30"/>
  <c r="K77" i="30"/>
  <c r="J77" i="30"/>
  <c r="H77" i="30"/>
  <c r="G77" i="30"/>
  <c r="F77" i="30"/>
  <c r="E77" i="30"/>
  <c r="D77" i="30"/>
  <c r="I78" i="30"/>
  <c r="E78" i="30"/>
  <c r="D78" i="30"/>
  <c r="C78" i="30"/>
  <c r="B78" i="30"/>
  <c r="P78" i="30"/>
  <c r="O78" i="30"/>
  <c r="N78" i="30"/>
  <c r="M78" i="30"/>
  <c r="L78" i="30"/>
  <c r="K78" i="30"/>
  <c r="J78" i="30"/>
  <c r="H78" i="30"/>
  <c r="G78" i="30"/>
  <c r="F78" i="30"/>
  <c r="G79" i="30"/>
  <c r="H79" i="30"/>
  <c r="J79" i="30"/>
  <c r="K79" i="30"/>
  <c r="L79" i="30"/>
  <c r="I79" i="30"/>
  <c r="M79" i="30"/>
  <c r="N79" i="30"/>
  <c r="O79" i="30"/>
  <c r="P79" i="30"/>
  <c r="B79" i="30"/>
  <c r="C79" i="30"/>
  <c r="D79" i="30"/>
  <c r="F79" i="30"/>
  <c r="E79" i="30"/>
  <c r="O80" i="30"/>
  <c r="N80" i="30"/>
  <c r="M80" i="30"/>
  <c r="L80" i="30"/>
  <c r="K80" i="30"/>
  <c r="J80" i="30"/>
  <c r="I80" i="30"/>
  <c r="H80" i="30"/>
  <c r="G80" i="30"/>
  <c r="F80" i="30"/>
  <c r="E80" i="30"/>
  <c r="D80" i="30"/>
  <c r="B80" i="30"/>
  <c r="C80" i="30"/>
  <c r="P80" i="30"/>
  <c r="C81" i="30"/>
  <c r="E81" i="30"/>
  <c r="O81" i="30"/>
  <c r="N81" i="30"/>
  <c r="M81" i="30"/>
  <c r="B81" i="30"/>
  <c r="D81" i="30"/>
  <c r="F81" i="30"/>
  <c r="H81" i="30"/>
  <c r="I81" i="30"/>
  <c r="J81" i="30"/>
  <c r="G81" i="30"/>
  <c r="K81" i="30"/>
  <c r="L81" i="30"/>
  <c r="P81" i="30"/>
  <c r="D83" i="30"/>
  <c r="J83" i="30"/>
  <c r="I83" i="30"/>
  <c r="H83" i="30"/>
  <c r="G83" i="30"/>
  <c r="F83" i="30"/>
  <c r="E83" i="30"/>
  <c r="B83" i="30"/>
  <c r="C83" i="30"/>
  <c r="K83" i="30"/>
  <c r="L83" i="30"/>
  <c r="M83" i="30"/>
  <c r="N83" i="30"/>
  <c r="O83" i="30"/>
  <c r="P83" i="30"/>
  <c r="M84" i="30"/>
  <c r="N84" i="30"/>
  <c r="O84" i="30"/>
  <c r="P84" i="30"/>
  <c r="L84" i="30"/>
  <c r="D84" i="30"/>
  <c r="B84" i="30"/>
  <c r="C84" i="30"/>
  <c r="E84" i="30"/>
  <c r="F84" i="30"/>
  <c r="G84" i="30"/>
  <c r="H84" i="30"/>
  <c r="I84" i="30"/>
  <c r="J84" i="30"/>
  <c r="K84" i="30"/>
  <c r="N13" i="30"/>
  <c r="P13" i="30"/>
  <c r="D13" i="30"/>
  <c r="J13" i="30"/>
  <c r="K13" i="30"/>
  <c r="H13" i="30"/>
  <c r="I13" i="30"/>
  <c r="G13" i="30"/>
  <c r="F13" i="30"/>
  <c r="E13" i="30"/>
  <c r="C13" i="30"/>
  <c r="B13" i="30"/>
  <c r="L13" i="30"/>
  <c r="M13" i="30"/>
  <c r="E85" i="30"/>
  <c r="B85" i="30"/>
  <c r="C85" i="30"/>
  <c r="D85" i="30"/>
  <c r="F85" i="30"/>
  <c r="G85" i="30"/>
  <c r="H85" i="30"/>
  <c r="I85" i="30"/>
  <c r="J85" i="30"/>
  <c r="K85" i="30"/>
  <c r="L85" i="30"/>
  <c r="M85" i="30"/>
  <c r="N85" i="30"/>
  <c r="O85" i="30"/>
  <c r="P85" i="30"/>
  <c r="P86" i="30"/>
  <c r="B86" i="30"/>
  <c r="O86" i="30"/>
  <c r="N86" i="30"/>
  <c r="M86" i="30"/>
  <c r="L86" i="30"/>
  <c r="K86" i="30"/>
  <c r="J86" i="30"/>
  <c r="I86" i="30"/>
  <c r="H86" i="30"/>
  <c r="G86" i="30"/>
  <c r="F86" i="30"/>
  <c r="E86" i="30"/>
  <c r="D86" i="30"/>
  <c r="C86" i="30"/>
  <c r="M87" i="30"/>
  <c r="L87" i="30"/>
  <c r="K87" i="30"/>
  <c r="J87" i="30"/>
  <c r="I87" i="30"/>
  <c r="N87" i="30"/>
  <c r="G87" i="30"/>
  <c r="F87" i="30"/>
  <c r="E87" i="30"/>
  <c r="D87" i="30"/>
  <c r="C87" i="30"/>
  <c r="B87" i="30"/>
  <c r="H87" i="30"/>
  <c r="O87" i="30"/>
  <c r="P87" i="30"/>
  <c r="F88" i="30"/>
  <c r="P88" i="30"/>
  <c r="N88" i="30"/>
  <c r="M88" i="30"/>
  <c r="L88" i="30"/>
  <c r="K88" i="30"/>
  <c r="J88" i="30"/>
  <c r="I88" i="30"/>
  <c r="O88" i="30"/>
  <c r="H88" i="30"/>
  <c r="E88" i="30"/>
  <c r="D88" i="30"/>
  <c r="C88" i="30"/>
  <c r="B88" i="30"/>
  <c r="G88" i="30"/>
  <c r="P90" i="30"/>
  <c r="O90" i="30"/>
  <c r="K90" i="30"/>
  <c r="J90" i="30"/>
  <c r="I90" i="30"/>
  <c r="H90" i="30"/>
  <c r="M90" i="30"/>
  <c r="G90" i="30"/>
  <c r="F90" i="30"/>
  <c r="E90" i="30"/>
  <c r="D90" i="30"/>
  <c r="C90" i="30"/>
  <c r="B90" i="30"/>
  <c r="N90" i="30"/>
  <c r="L90" i="30"/>
  <c r="N91" i="30"/>
  <c r="O91" i="30"/>
  <c r="P91" i="30"/>
  <c r="B91" i="30"/>
  <c r="C91" i="30"/>
  <c r="D91" i="30"/>
  <c r="E91" i="30"/>
  <c r="F91" i="30"/>
  <c r="G91" i="30"/>
  <c r="H91" i="30"/>
  <c r="I91" i="30"/>
  <c r="J91" i="30"/>
  <c r="K91" i="30"/>
  <c r="L91" i="30"/>
  <c r="M91" i="30"/>
  <c r="C92" i="30"/>
  <c r="O92" i="30"/>
  <c r="P92" i="30"/>
  <c r="B92" i="30"/>
  <c r="D92" i="30"/>
  <c r="E92" i="30"/>
  <c r="F92" i="30"/>
  <c r="G92" i="30"/>
  <c r="H92" i="30"/>
  <c r="I92" i="30"/>
  <c r="J92" i="30"/>
  <c r="K92" i="30"/>
  <c r="L92" i="30"/>
  <c r="M92" i="30"/>
  <c r="N92" i="30"/>
  <c r="I94" i="30"/>
  <c r="O94" i="30"/>
  <c r="P94" i="30"/>
  <c r="B94" i="30"/>
  <c r="C94" i="30"/>
  <c r="D94" i="30"/>
  <c r="E94" i="30"/>
  <c r="F94" i="30"/>
  <c r="G94" i="30"/>
  <c r="H94" i="30"/>
  <c r="J94" i="30"/>
  <c r="K94" i="30"/>
  <c r="L94" i="30"/>
  <c r="M94" i="30"/>
  <c r="N94" i="30"/>
  <c r="N95" i="30"/>
  <c r="P95" i="30"/>
  <c r="H95" i="30"/>
  <c r="O95" i="30"/>
  <c r="G95" i="30"/>
  <c r="F95" i="30"/>
  <c r="E95" i="30"/>
  <c r="D95" i="30"/>
  <c r="C95" i="30"/>
  <c r="B95" i="30"/>
  <c r="I95" i="30"/>
  <c r="J95" i="30"/>
  <c r="K95" i="30"/>
  <c r="L95" i="30"/>
  <c r="M95" i="30"/>
  <c r="L96" i="30"/>
  <c r="K96" i="30"/>
  <c r="J96" i="30"/>
  <c r="I96" i="30"/>
  <c r="H96" i="30"/>
  <c r="G96" i="30"/>
  <c r="F96" i="30"/>
  <c r="E96" i="30"/>
  <c r="D96" i="30"/>
  <c r="C96" i="30"/>
  <c r="P96" i="30"/>
  <c r="B96" i="30"/>
  <c r="O96" i="30"/>
  <c r="N96" i="30"/>
  <c r="M96" i="30"/>
  <c r="E97" i="30"/>
  <c r="F97" i="30"/>
  <c r="G97" i="30"/>
  <c r="H97" i="30"/>
  <c r="I97" i="30"/>
  <c r="J97" i="30"/>
  <c r="L97" i="30"/>
  <c r="K97" i="30"/>
  <c r="B97" i="30"/>
  <c r="C97" i="30"/>
  <c r="D97" i="30"/>
  <c r="M97" i="30"/>
  <c r="P97" i="30"/>
  <c r="O97" i="30"/>
  <c r="N97" i="30"/>
  <c r="P98" i="30"/>
  <c r="O98" i="30"/>
  <c r="N98" i="30"/>
  <c r="M98" i="30"/>
  <c r="L98" i="30"/>
  <c r="K98" i="30"/>
  <c r="J98" i="30"/>
  <c r="H98" i="30"/>
  <c r="G98" i="30"/>
  <c r="F98" i="30"/>
  <c r="E98" i="30"/>
  <c r="D98" i="30"/>
  <c r="C98" i="30"/>
  <c r="B98" i="30"/>
  <c r="I98" i="30"/>
  <c r="F99" i="30"/>
  <c r="P99" i="30"/>
  <c r="O99" i="30"/>
  <c r="N99" i="30"/>
  <c r="M99" i="30"/>
  <c r="L99" i="30"/>
  <c r="K99" i="30"/>
  <c r="J99" i="30"/>
  <c r="I99" i="30"/>
  <c r="H99" i="30"/>
  <c r="G99" i="30"/>
  <c r="E99" i="30"/>
  <c r="C99" i="30"/>
  <c r="B99" i="30"/>
  <c r="D99" i="30"/>
  <c r="E100" i="30"/>
  <c r="M100" i="30"/>
  <c r="N100" i="30"/>
  <c r="O100" i="30"/>
  <c r="P100" i="30"/>
  <c r="I100" i="30"/>
  <c r="F100" i="30"/>
  <c r="B100" i="30"/>
  <c r="C100" i="30"/>
  <c r="D100" i="30"/>
  <c r="L100" i="30"/>
  <c r="K100" i="30"/>
  <c r="J100" i="30"/>
  <c r="H100" i="30"/>
  <c r="G100" i="30"/>
  <c r="B101" i="30"/>
  <c r="C101" i="30"/>
  <c r="D101" i="30"/>
  <c r="E101" i="30"/>
  <c r="H101" i="30"/>
  <c r="F101" i="30"/>
  <c r="G101" i="30"/>
  <c r="I101" i="30"/>
  <c r="P101" i="30"/>
  <c r="O101" i="30"/>
  <c r="N101" i="30"/>
  <c r="M101" i="30"/>
  <c r="K101" i="30"/>
  <c r="L101" i="30"/>
  <c r="J101" i="30"/>
  <c r="K102" i="30"/>
  <c r="I102" i="30"/>
  <c r="G102" i="30"/>
  <c r="F102" i="30"/>
  <c r="E102" i="30"/>
  <c r="D102" i="30"/>
  <c r="C102" i="30"/>
  <c r="B102" i="30"/>
  <c r="J102" i="30"/>
  <c r="H102" i="30"/>
  <c r="P102" i="30"/>
  <c r="O102" i="30"/>
  <c r="N102" i="30"/>
  <c r="L102" i="30"/>
  <c r="M102" i="30"/>
  <c r="E103" i="30"/>
  <c r="B103" i="30"/>
  <c r="C103" i="30"/>
  <c r="D103" i="30"/>
  <c r="F103" i="30"/>
  <c r="G103" i="30"/>
  <c r="P103" i="30"/>
  <c r="H103" i="30"/>
  <c r="I103" i="30"/>
  <c r="J103" i="30"/>
  <c r="K103" i="30"/>
  <c r="L103" i="30"/>
  <c r="M103" i="30"/>
  <c r="O103" i="30"/>
  <c r="N103" i="30"/>
  <c r="M18" i="30"/>
  <c r="P18" i="30"/>
  <c r="N18" i="30"/>
  <c r="L18" i="30"/>
  <c r="B18" i="30"/>
  <c r="C18" i="30"/>
  <c r="D18" i="30"/>
  <c r="E18" i="30"/>
  <c r="F18" i="30"/>
  <c r="G18" i="30"/>
  <c r="H18" i="30"/>
  <c r="I18" i="30"/>
  <c r="J18" i="30"/>
  <c r="K18" i="30"/>
  <c r="B104" i="30"/>
  <c r="N104" i="30"/>
  <c r="I105" i="30"/>
  <c r="H105" i="30"/>
  <c r="G105" i="30"/>
  <c r="F105" i="30"/>
  <c r="E105" i="30"/>
  <c r="D105" i="30"/>
  <c r="C105" i="30"/>
  <c r="B105" i="30"/>
  <c r="P105" i="30"/>
  <c r="O105" i="30"/>
  <c r="N105" i="30"/>
  <c r="M105" i="30"/>
  <c r="L105" i="30"/>
  <c r="K105" i="30"/>
  <c r="J105" i="30"/>
  <c r="L106" i="30"/>
  <c r="P106" i="30"/>
  <c r="N106" i="30"/>
  <c r="M106" i="30"/>
  <c r="C106" i="30"/>
  <c r="K106" i="30"/>
  <c r="J106" i="30"/>
  <c r="I106" i="30"/>
  <c r="H106" i="30"/>
  <c r="G106" i="30"/>
  <c r="F106" i="30"/>
  <c r="E106" i="30"/>
  <c r="D106" i="30"/>
  <c r="B106" i="30"/>
  <c r="O106" i="30"/>
  <c r="E107" i="30"/>
  <c r="D107" i="30"/>
  <c r="C107" i="30"/>
  <c r="B107" i="30"/>
  <c r="O107" i="30"/>
  <c r="P107" i="30"/>
  <c r="M107" i="30"/>
  <c r="L107" i="30"/>
  <c r="K107" i="30"/>
  <c r="J107" i="30"/>
  <c r="I107" i="30"/>
  <c r="H107" i="30"/>
  <c r="G107" i="30"/>
  <c r="F107" i="30"/>
  <c r="N107" i="30"/>
  <c r="J108" i="30"/>
  <c r="K108" i="30"/>
  <c r="L108" i="30"/>
  <c r="M108" i="30"/>
  <c r="F108" i="30"/>
  <c r="B108" i="30"/>
  <c r="C108" i="30"/>
  <c r="D108" i="30"/>
  <c r="E108" i="30"/>
  <c r="H108" i="30"/>
  <c r="G108" i="30"/>
  <c r="I108" i="30"/>
  <c r="P108" i="30"/>
  <c r="O108" i="30"/>
  <c r="N108" i="30"/>
  <c r="O109" i="30"/>
  <c r="N109" i="30"/>
  <c r="M109" i="30"/>
  <c r="L109" i="30"/>
  <c r="K109" i="30"/>
  <c r="J109" i="30"/>
  <c r="I109" i="30"/>
  <c r="H109" i="30"/>
  <c r="P109" i="30"/>
  <c r="F109" i="30"/>
  <c r="E109" i="30"/>
  <c r="D109" i="30"/>
  <c r="C109" i="30"/>
  <c r="B109" i="30"/>
  <c r="G109" i="30"/>
  <c r="J110" i="30"/>
  <c r="I110" i="30"/>
  <c r="H110" i="30"/>
  <c r="G110" i="30"/>
  <c r="F110" i="30"/>
  <c r="E110" i="30"/>
  <c r="P110" i="30"/>
  <c r="D110" i="30"/>
  <c r="C110" i="30"/>
  <c r="O110" i="30"/>
  <c r="B110" i="30"/>
  <c r="N110" i="30"/>
  <c r="M110" i="30"/>
  <c r="L110" i="30"/>
  <c r="K110" i="30"/>
  <c r="B111" i="30"/>
  <c r="P111" i="30"/>
  <c r="O111" i="30"/>
  <c r="N111" i="30"/>
  <c r="M111" i="30"/>
  <c r="L111" i="30"/>
  <c r="K111" i="30"/>
  <c r="J111" i="30"/>
  <c r="I111" i="30"/>
  <c r="H111" i="30"/>
  <c r="G111" i="30"/>
  <c r="F111" i="30"/>
  <c r="E111" i="30"/>
  <c r="D111" i="30"/>
  <c r="C111" i="30"/>
  <c r="I112" i="30"/>
  <c r="J112" i="30"/>
  <c r="K112" i="30"/>
  <c r="L112" i="30"/>
  <c r="M112" i="30"/>
  <c r="N112" i="30"/>
  <c r="O112" i="30"/>
  <c r="P112" i="30"/>
  <c r="H112" i="30"/>
  <c r="G112" i="30"/>
  <c r="F112" i="30"/>
  <c r="E112" i="30"/>
  <c r="D112" i="30"/>
  <c r="C112" i="30"/>
  <c r="B112" i="30"/>
  <c r="B113" i="30"/>
  <c r="C113" i="30"/>
  <c r="D113" i="30"/>
  <c r="E113" i="30"/>
  <c r="F113" i="30"/>
  <c r="G113" i="30"/>
  <c r="H113" i="30"/>
  <c r="I113" i="30"/>
  <c r="J113" i="30"/>
  <c r="N113" i="30"/>
  <c r="M113" i="30"/>
  <c r="L113" i="30"/>
  <c r="K113" i="30"/>
  <c r="P113" i="30"/>
  <c r="O113" i="30"/>
  <c r="M114" i="30"/>
  <c r="N114" i="30"/>
  <c r="O114" i="30"/>
  <c r="P114" i="30"/>
  <c r="I114" i="30"/>
  <c r="B114" i="30"/>
  <c r="C114" i="30"/>
  <c r="D114" i="30"/>
  <c r="E114" i="30"/>
  <c r="F114" i="30"/>
  <c r="G114" i="30"/>
  <c r="H114" i="30"/>
  <c r="L114" i="30"/>
  <c r="J114" i="30"/>
  <c r="K114" i="30"/>
  <c r="B115" i="30"/>
  <c r="C115" i="30"/>
  <c r="D115" i="30"/>
  <c r="E115" i="30"/>
  <c r="F115" i="30"/>
  <c r="G115" i="30"/>
  <c r="H115" i="30"/>
  <c r="I115" i="30"/>
  <c r="J115" i="30"/>
  <c r="K115" i="30"/>
  <c r="L115" i="30"/>
  <c r="M115" i="30"/>
  <c r="N115" i="30"/>
  <c r="O115" i="30"/>
  <c r="P115" i="30"/>
  <c r="N116" i="30"/>
  <c r="B116" i="30"/>
  <c r="P118" i="30"/>
  <c r="J118" i="30"/>
  <c r="C118" i="30"/>
  <c r="B118" i="30"/>
  <c r="H118" i="30"/>
  <c r="I118" i="30"/>
  <c r="K118" i="30"/>
  <c r="G118" i="30"/>
  <c r="F118" i="30"/>
  <c r="E118" i="30"/>
  <c r="D118" i="30"/>
  <c r="L118" i="30"/>
  <c r="M118" i="30"/>
  <c r="N118" i="30"/>
  <c r="O118" i="30"/>
  <c r="F119" i="30"/>
  <c r="G119" i="30"/>
  <c r="H119" i="30"/>
  <c r="I119" i="30"/>
  <c r="J119" i="30"/>
  <c r="D119" i="30"/>
  <c r="E119" i="30"/>
  <c r="B119" i="30"/>
  <c r="L119" i="30"/>
  <c r="P119" i="30"/>
  <c r="O119" i="30"/>
  <c r="N119" i="30"/>
  <c r="M119" i="30"/>
  <c r="K119" i="30"/>
  <c r="C119" i="30"/>
  <c r="J120" i="30"/>
  <c r="K120" i="30"/>
  <c r="L120" i="30"/>
  <c r="N120" i="30"/>
  <c r="O120" i="30"/>
  <c r="P120" i="30"/>
  <c r="M120" i="30"/>
  <c r="B120" i="30"/>
  <c r="C120" i="30"/>
  <c r="D120" i="30"/>
  <c r="E120" i="30"/>
  <c r="F120" i="30"/>
  <c r="G120" i="30"/>
  <c r="H120" i="30"/>
  <c r="I120" i="30"/>
  <c r="B121" i="30"/>
  <c r="N121" i="30"/>
  <c r="C121" i="30"/>
  <c r="D121" i="30"/>
  <c r="E121" i="30"/>
  <c r="F121" i="30"/>
  <c r="G121" i="30"/>
  <c r="H121" i="30"/>
  <c r="I121" i="30"/>
  <c r="J121" i="30"/>
  <c r="K121" i="30"/>
  <c r="L121" i="30"/>
  <c r="M121" i="30"/>
  <c r="O121" i="30"/>
  <c r="P121" i="30"/>
  <c r="P122" i="30"/>
  <c r="E122" i="30"/>
  <c r="F122" i="30"/>
  <c r="G122" i="30"/>
  <c r="H122" i="30"/>
  <c r="I122" i="30"/>
  <c r="J122" i="30"/>
  <c r="K122" i="30"/>
  <c r="L122" i="30"/>
  <c r="M122" i="30"/>
  <c r="N122" i="30"/>
  <c r="O122" i="30"/>
  <c r="B122" i="30"/>
  <c r="C122" i="30"/>
  <c r="D122" i="30"/>
  <c r="B123" i="30"/>
  <c r="C123" i="30"/>
  <c r="D123" i="30"/>
  <c r="E123" i="30"/>
  <c r="P123" i="30"/>
  <c r="G123" i="30"/>
  <c r="L123" i="30"/>
  <c r="H123" i="30"/>
  <c r="I123" i="30"/>
  <c r="J123" i="30"/>
  <c r="K123" i="30"/>
  <c r="F123" i="30"/>
  <c r="M123" i="30"/>
  <c r="N123" i="30"/>
  <c r="O123" i="30"/>
  <c r="O124" i="30"/>
  <c r="J124" i="30"/>
  <c r="E124" i="30"/>
  <c r="B124" i="30"/>
  <c r="C124" i="30"/>
  <c r="F124" i="30"/>
  <c r="P124" i="30"/>
  <c r="G124" i="30"/>
  <c r="H124" i="30"/>
  <c r="I124" i="30"/>
  <c r="K124" i="30"/>
  <c r="M124" i="30"/>
  <c r="N124" i="30"/>
  <c r="L124" i="30"/>
  <c r="D124" i="30"/>
  <c r="K125" i="30"/>
  <c r="P125" i="30"/>
  <c r="M125" i="30"/>
  <c r="L125" i="30"/>
  <c r="J125" i="30"/>
  <c r="H125" i="30"/>
  <c r="G125" i="30"/>
  <c r="F125" i="30"/>
  <c r="E125" i="30"/>
  <c r="D125" i="30"/>
  <c r="I125" i="30"/>
  <c r="C125" i="30"/>
  <c r="N125" i="30"/>
  <c r="B125" i="30"/>
  <c r="O125" i="30"/>
  <c r="C126" i="30"/>
  <c r="K126" i="30"/>
  <c r="D126" i="30"/>
  <c r="L126" i="30"/>
  <c r="M126" i="30"/>
  <c r="N126" i="30"/>
  <c r="O126" i="30"/>
  <c r="P126" i="30"/>
  <c r="E126" i="30"/>
  <c r="I126" i="30"/>
  <c r="F126" i="30"/>
  <c r="G126" i="30"/>
  <c r="H126" i="30"/>
  <c r="B126" i="30"/>
  <c r="J126" i="30"/>
  <c r="G127" i="30"/>
  <c r="B127" i="30"/>
  <c r="C127" i="30"/>
  <c r="D127" i="30"/>
  <c r="F127" i="30"/>
  <c r="E127" i="30"/>
  <c r="F22" i="32"/>
  <c r="B22" i="32"/>
  <c r="C22" i="32"/>
  <c r="D22" i="32"/>
  <c r="E22" i="32"/>
  <c r="G22" i="32"/>
  <c r="H22" i="32"/>
  <c r="I22" i="32"/>
  <c r="J22" i="32"/>
  <c r="K22" i="32"/>
  <c r="L22" i="32"/>
  <c r="M22" i="32"/>
  <c r="N22" i="32"/>
  <c r="O22" i="32"/>
  <c r="P22" i="32"/>
  <c r="G21" i="32"/>
  <c r="H21" i="32"/>
  <c r="I21" i="32"/>
  <c r="B21" i="32"/>
  <c r="E21" i="32"/>
  <c r="O21" i="32"/>
  <c r="J21" i="32"/>
  <c r="F21" i="32"/>
  <c r="C21" i="32"/>
  <c r="P21" i="32"/>
  <c r="N21" i="32"/>
  <c r="M21" i="32"/>
  <c r="D21" i="32"/>
  <c r="L21" i="32"/>
  <c r="K21" i="32"/>
  <c r="J20" i="32"/>
  <c r="K20" i="32"/>
  <c r="L20" i="32"/>
  <c r="M20" i="32"/>
  <c r="N20" i="32"/>
  <c r="O20" i="32"/>
  <c r="P20" i="32"/>
  <c r="C20" i="32"/>
  <c r="B20" i="32"/>
  <c r="D20" i="32"/>
  <c r="E20" i="32"/>
  <c r="F20" i="32"/>
  <c r="G20" i="32"/>
  <c r="H20" i="32"/>
  <c r="I20" i="32"/>
  <c r="M19" i="32"/>
  <c r="N19" i="32"/>
  <c r="O19" i="32"/>
  <c r="P19" i="32"/>
  <c r="D19" i="32"/>
  <c r="B19" i="32"/>
  <c r="C19" i="32"/>
  <c r="G19" i="32"/>
  <c r="H19" i="32"/>
  <c r="F19" i="32"/>
  <c r="E19" i="32"/>
  <c r="I19" i="32"/>
  <c r="J19" i="32"/>
  <c r="K19" i="32"/>
  <c r="L19" i="32"/>
  <c r="L18" i="32"/>
  <c r="J18" i="32"/>
  <c r="H18" i="32"/>
  <c r="G18" i="32"/>
  <c r="F18" i="32"/>
  <c r="E18" i="32"/>
  <c r="D18" i="32"/>
  <c r="C18" i="32"/>
  <c r="B18" i="32"/>
  <c r="K18" i="32"/>
  <c r="O18" i="32"/>
  <c r="N18" i="32"/>
  <c r="M18" i="32"/>
  <c r="O17" i="32"/>
  <c r="N17" i="32"/>
  <c r="M17" i="32"/>
  <c r="J17" i="32"/>
  <c r="L17" i="32"/>
  <c r="K17" i="32"/>
  <c r="B17" i="32"/>
  <c r="C17" i="32"/>
  <c r="D17" i="32"/>
  <c r="E17" i="32"/>
  <c r="F17" i="32"/>
  <c r="G17" i="32"/>
  <c r="H17" i="32"/>
  <c r="E16" i="32"/>
  <c r="D16" i="32"/>
  <c r="C16" i="32"/>
  <c r="B16" i="32"/>
  <c r="G16" i="32"/>
  <c r="J16" i="32"/>
  <c r="K16" i="32"/>
  <c r="F16" i="32"/>
  <c r="H16" i="32"/>
  <c r="L16" i="32"/>
  <c r="M16" i="32"/>
  <c r="N16" i="32"/>
  <c r="O16" i="32"/>
  <c r="P15" i="32"/>
  <c r="F15" i="32"/>
  <c r="E15" i="32"/>
  <c r="D15" i="32"/>
  <c r="C15" i="32"/>
  <c r="B15" i="32"/>
  <c r="G15" i="32"/>
  <c r="O15" i="32"/>
  <c r="N15" i="32"/>
  <c r="M15" i="32"/>
  <c r="L15" i="32"/>
  <c r="K15" i="32"/>
  <c r="J15" i="32"/>
  <c r="I15" i="32"/>
  <c r="H15" i="32"/>
  <c r="K14" i="32"/>
  <c r="J14" i="32"/>
  <c r="H14" i="32"/>
  <c r="F14" i="32"/>
  <c r="E14" i="32"/>
  <c r="O14" i="32"/>
  <c r="P14" i="32"/>
  <c r="I14" i="32"/>
  <c r="D14" i="32"/>
  <c r="G14" i="32"/>
  <c r="L14" i="32"/>
  <c r="B14" i="32"/>
  <c r="C14" i="32"/>
  <c r="M14" i="32"/>
  <c r="N14" i="32"/>
  <c r="N57" i="32"/>
  <c r="H57" i="32"/>
  <c r="G57" i="32"/>
  <c r="F57" i="32"/>
  <c r="E57" i="32"/>
  <c r="D57" i="32"/>
  <c r="C57" i="32"/>
  <c r="B57" i="32"/>
  <c r="P57" i="32"/>
  <c r="O57" i="32"/>
  <c r="M57" i="32"/>
  <c r="L57" i="32"/>
  <c r="K57" i="32"/>
  <c r="J57" i="32"/>
  <c r="I57" i="32"/>
  <c r="I59" i="32"/>
  <c r="J59" i="32"/>
  <c r="K59" i="32"/>
  <c r="L59" i="32"/>
  <c r="M59" i="32"/>
  <c r="G59" i="32"/>
  <c r="P59" i="32"/>
  <c r="C59" i="32"/>
  <c r="D59" i="32"/>
  <c r="H59" i="32"/>
  <c r="O59" i="32"/>
  <c r="N59" i="32"/>
  <c r="F59" i="32"/>
  <c r="E59" i="32"/>
  <c r="B59" i="32"/>
  <c r="O60" i="32"/>
  <c r="P60" i="32"/>
  <c r="D60" i="32"/>
  <c r="E60" i="32"/>
  <c r="M60" i="32"/>
  <c r="B60" i="32"/>
  <c r="C60" i="32"/>
  <c r="F60" i="32"/>
  <c r="G60" i="32"/>
  <c r="H60" i="32"/>
  <c r="I60" i="32"/>
  <c r="J60" i="32"/>
  <c r="K60" i="32"/>
  <c r="L60" i="32"/>
  <c r="N60" i="32"/>
  <c r="K61" i="32"/>
  <c r="J61" i="32"/>
  <c r="I61" i="32"/>
  <c r="H61" i="32"/>
  <c r="G61" i="32"/>
  <c r="M61" i="32"/>
  <c r="N61" i="32"/>
  <c r="O61" i="32"/>
  <c r="P61" i="32"/>
  <c r="D61" i="32"/>
  <c r="L61" i="32"/>
  <c r="F61" i="32"/>
  <c r="B61" i="32"/>
  <c r="C61" i="32"/>
  <c r="E61" i="32"/>
  <c r="P62" i="32"/>
  <c r="F62" i="32"/>
  <c r="B62" i="32"/>
  <c r="C62" i="32"/>
  <c r="D62" i="32"/>
  <c r="E62" i="32"/>
  <c r="H62" i="32"/>
  <c r="G62" i="32"/>
  <c r="I62" i="32"/>
  <c r="J62" i="32"/>
  <c r="M62" i="32"/>
  <c r="K62" i="32"/>
  <c r="N62" i="32"/>
  <c r="L62" i="32"/>
  <c r="O62" i="32"/>
  <c r="L63" i="32"/>
  <c r="F63" i="32"/>
  <c r="O63" i="32"/>
  <c r="N63" i="32"/>
  <c r="M63" i="32"/>
  <c r="K63" i="32"/>
  <c r="J63" i="32"/>
  <c r="H63" i="32"/>
  <c r="G63" i="32"/>
  <c r="E63" i="32"/>
  <c r="D63" i="32"/>
  <c r="C63" i="32"/>
  <c r="B63" i="32"/>
  <c r="B64" i="32"/>
  <c r="C64" i="32"/>
  <c r="E64" i="32"/>
  <c r="D64" i="32"/>
  <c r="F64" i="32"/>
  <c r="G64" i="32"/>
  <c r="H64" i="32"/>
  <c r="I64" i="32"/>
  <c r="J64" i="32"/>
  <c r="L64" i="32"/>
  <c r="M64" i="32"/>
  <c r="N64" i="32"/>
  <c r="O64" i="32"/>
  <c r="P64" i="32"/>
  <c r="K64" i="32"/>
  <c r="C66" i="32"/>
  <c r="E66" i="32"/>
  <c r="B66" i="32"/>
  <c r="D66" i="32"/>
  <c r="F66" i="32"/>
  <c r="G66" i="32"/>
  <c r="H66" i="32"/>
  <c r="I66" i="32"/>
  <c r="J66" i="32"/>
  <c r="K66" i="32"/>
  <c r="L66" i="32"/>
  <c r="M66" i="32"/>
  <c r="N66" i="32"/>
  <c r="O66" i="32"/>
  <c r="P66" i="32"/>
  <c r="L53" i="32"/>
  <c r="M53" i="32"/>
  <c r="N53" i="32"/>
  <c r="H53" i="32"/>
  <c r="G53" i="32"/>
  <c r="J53" i="32"/>
  <c r="K53" i="32"/>
  <c r="B53" i="32"/>
  <c r="C53" i="32"/>
  <c r="D53" i="32"/>
  <c r="E53" i="32"/>
  <c r="F53" i="32"/>
  <c r="O67" i="32"/>
  <c r="N67" i="32"/>
  <c r="M67" i="32"/>
  <c r="B67" i="32"/>
  <c r="C67" i="32"/>
  <c r="D67" i="32"/>
  <c r="E67" i="32"/>
  <c r="G67" i="32"/>
  <c r="H67" i="32"/>
  <c r="I67" i="32"/>
  <c r="J67" i="32"/>
  <c r="L67" i="32"/>
  <c r="K67" i="32"/>
  <c r="F67" i="32"/>
  <c r="P67" i="32"/>
  <c r="D68" i="32"/>
  <c r="C68" i="32"/>
  <c r="B68" i="32"/>
  <c r="K68" i="32"/>
  <c r="P68" i="32"/>
  <c r="J68" i="32"/>
  <c r="O68" i="32"/>
  <c r="N68" i="32"/>
  <c r="M68" i="32"/>
  <c r="L68" i="32"/>
  <c r="I68" i="32"/>
  <c r="H68" i="32"/>
  <c r="G68" i="32"/>
  <c r="F68" i="32"/>
  <c r="E68" i="32"/>
  <c r="N51" i="32"/>
  <c r="M51" i="32"/>
  <c r="L51" i="32"/>
  <c r="J51" i="32"/>
  <c r="G51" i="32"/>
  <c r="E51" i="32"/>
  <c r="D51" i="32"/>
  <c r="C51" i="32"/>
  <c r="H51" i="32"/>
  <c r="B51" i="32"/>
  <c r="K51" i="32"/>
  <c r="F51" i="32"/>
  <c r="F50" i="32"/>
  <c r="G50" i="32"/>
  <c r="B50" i="32"/>
  <c r="H50" i="32"/>
  <c r="J50" i="32"/>
  <c r="M50" i="32"/>
  <c r="C50" i="32"/>
  <c r="K50" i="32"/>
  <c r="L50" i="32"/>
  <c r="N50" i="32"/>
  <c r="D50" i="32"/>
  <c r="E50" i="32"/>
  <c r="B49" i="32"/>
  <c r="C49" i="32"/>
  <c r="D49" i="32"/>
  <c r="E49" i="32"/>
  <c r="F49" i="32"/>
  <c r="G49" i="32"/>
  <c r="H49" i="32"/>
  <c r="J49" i="32"/>
  <c r="K49" i="32"/>
  <c r="L49" i="32"/>
  <c r="M49" i="32"/>
  <c r="N49" i="32"/>
  <c r="O70" i="32"/>
  <c r="N70" i="32"/>
  <c r="M70" i="32"/>
  <c r="L70" i="32"/>
  <c r="K70" i="32"/>
  <c r="J70" i="32"/>
  <c r="I70" i="32"/>
  <c r="H70" i="32"/>
  <c r="G70" i="32"/>
  <c r="F70" i="32"/>
  <c r="E70" i="32"/>
  <c r="D70" i="32"/>
  <c r="C70" i="32"/>
  <c r="B70" i="32"/>
  <c r="P70" i="32"/>
  <c r="G71" i="32"/>
  <c r="P71" i="32"/>
  <c r="L71" i="32"/>
  <c r="K71" i="32"/>
  <c r="D71" i="32"/>
  <c r="J71" i="32"/>
  <c r="I71" i="32"/>
  <c r="H71" i="32"/>
  <c r="F71" i="32"/>
  <c r="E71" i="32"/>
  <c r="C71" i="32"/>
  <c r="B71" i="32"/>
  <c r="M71" i="32"/>
  <c r="N71" i="32"/>
  <c r="O71" i="32"/>
  <c r="E72" i="32"/>
  <c r="F72" i="32"/>
  <c r="G72" i="32"/>
  <c r="I72" i="32"/>
  <c r="J72" i="32"/>
  <c r="K72" i="32"/>
  <c r="L72" i="32"/>
  <c r="M72" i="32"/>
  <c r="N72" i="32"/>
  <c r="O72" i="32"/>
  <c r="P72" i="32"/>
  <c r="H72" i="32"/>
  <c r="B72" i="32"/>
  <c r="C72" i="32"/>
  <c r="D72" i="32"/>
  <c r="K73" i="32"/>
  <c r="B73" i="32"/>
  <c r="C73" i="32"/>
  <c r="J73" i="32"/>
  <c r="I73" i="32"/>
  <c r="H73" i="32"/>
  <c r="G73" i="32"/>
  <c r="F73" i="32"/>
  <c r="D73" i="32"/>
  <c r="E73" i="32"/>
  <c r="M86" i="48"/>
  <c r="L86" i="48"/>
  <c r="K86" i="48"/>
  <c r="J86" i="48"/>
  <c r="H86" i="48"/>
  <c r="O86" i="48"/>
  <c r="F86" i="48"/>
  <c r="E86" i="48"/>
  <c r="N86" i="48"/>
  <c r="G86" i="48"/>
  <c r="I86" i="48"/>
  <c r="P86" i="48"/>
  <c r="C87" i="48"/>
  <c r="P87" i="48"/>
  <c r="K87" i="48"/>
  <c r="J87" i="48"/>
  <c r="M87" i="48"/>
  <c r="I87" i="48"/>
  <c r="H87" i="48"/>
  <c r="G87" i="48"/>
  <c r="F87" i="48"/>
  <c r="E87" i="48"/>
  <c r="N87" i="48"/>
  <c r="D87" i="48"/>
  <c r="B87" i="48"/>
  <c r="O87" i="48"/>
  <c r="L87" i="48"/>
  <c r="E89" i="48"/>
  <c r="F89" i="48"/>
  <c r="H89" i="48"/>
  <c r="I89" i="48"/>
  <c r="J89" i="48"/>
  <c r="K89" i="48"/>
  <c r="L89" i="48"/>
  <c r="M89" i="48"/>
  <c r="N89" i="48"/>
  <c r="O89" i="48"/>
  <c r="P89" i="48"/>
  <c r="D89" i="48"/>
  <c r="G89" i="48"/>
  <c r="B89" i="48"/>
  <c r="C89" i="48"/>
  <c r="P90" i="48"/>
  <c r="D90" i="48"/>
  <c r="I90" i="48"/>
  <c r="B90" i="48"/>
  <c r="C90" i="48"/>
  <c r="E90" i="48"/>
  <c r="F90" i="48"/>
  <c r="G90" i="48"/>
  <c r="H90" i="48"/>
  <c r="J90" i="48"/>
  <c r="K90" i="48"/>
  <c r="L90" i="48"/>
  <c r="M90" i="48"/>
  <c r="N90" i="48"/>
  <c r="O90" i="48"/>
  <c r="O91" i="48"/>
  <c r="I91" i="48"/>
  <c r="G91" i="48"/>
  <c r="F91" i="48"/>
  <c r="E91" i="48"/>
  <c r="K91" i="48"/>
  <c r="J91" i="48"/>
  <c r="D91" i="48"/>
  <c r="L91" i="48"/>
  <c r="M91" i="48"/>
  <c r="N91" i="48"/>
  <c r="P91" i="48"/>
  <c r="H91" i="48"/>
  <c r="B91" i="48"/>
  <c r="C91" i="48"/>
  <c r="C92" i="48"/>
  <c r="P92" i="48"/>
  <c r="J92" i="48"/>
  <c r="H92" i="48"/>
  <c r="I92" i="48"/>
  <c r="K92" i="48"/>
  <c r="L92" i="48"/>
  <c r="B92" i="48"/>
  <c r="D92" i="48"/>
  <c r="E92" i="48"/>
  <c r="M92" i="48"/>
  <c r="F92" i="48"/>
  <c r="N92" i="48"/>
  <c r="O92" i="48"/>
  <c r="G92" i="48"/>
  <c r="B93" i="48"/>
  <c r="P93" i="48"/>
  <c r="O93" i="48"/>
  <c r="N93" i="48"/>
  <c r="M93" i="48"/>
  <c r="L93" i="48"/>
  <c r="K93" i="48"/>
  <c r="I93" i="48"/>
  <c r="J93" i="48"/>
  <c r="H93" i="48"/>
  <c r="G93" i="48"/>
  <c r="F93" i="48"/>
  <c r="E93" i="48"/>
  <c r="D93" i="48"/>
  <c r="C93" i="48"/>
  <c r="P95" i="48"/>
  <c r="O95" i="48"/>
  <c r="N95" i="48"/>
  <c r="M95" i="48"/>
  <c r="L95" i="48"/>
  <c r="K95" i="48"/>
  <c r="J95" i="48"/>
  <c r="I95" i="48"/>
  <c r="H95" i="48"/>
  <c r="G95" i="48"/>
  <c r="F95" i="48"/>
  <c r="D95" i="48"/>
  <c r="B95" i="48"/>
  <c r="C95" i="48"/>
  <c r="E95" i="48"/>
  <c r="B96" i="48"/>
  <c r="F96" i="48"/>
  <c r="P96" i="48"/>
  <c r="O96" i="48"/>
  <c r="N96" i="48"/>
  <c r="M96" i="48"/>
  <c r="L96" i="48"/>
  <c r="K96" i="48"/>
  <c r="J96" i="48"/>
  <c r="I96" i="48"/>
  <c r="H96" i="48"/>
  <c r="G96" i="48"/>
  <c r="C96" i="48"/>
  <c r="E96" i="48"/>
  <c r="D96" i="48"/>
  <c r="F97" i="48"/>
  <c r="H97" i="48"/>
  <c r="G97" i="48"/>
  <c r="I97" i="48"/>
  <c r="J97" i="48"/>
  <c r="K97" i="48"/>
  <c r="L97" i="48"/>
  <c r="M97" i="48"/>
  <c r="N97" i="48"/>
  <c r="O97" i="48"/>
  <c r="B97" i="48"/>
  <c r="P97" i="48"/>
  <c r="C97" i="48"/>
  <c r="D97" i="48"/>
  <c r="E97" i="48"/>
  <c r="E98" i="48"/>
  <c r="F98" i="48"/>
  <c r="O98" i="48"/>
  <c r="G98" i="48"/>
  <c r="C98" i="48"/>
  <c r="I98" i="48"/>
  <c r="J98" i="48"/>
  <c r="K98" i="48"/>
  <c r="L98" i="48"/>
  <c r="H98" i="48"/>
  <c r="N98" i="48"/>
  <c r="P98" i="48"/>
  <c r="D98" i="48"/>
  <c r="B98" i="48"/>
  <c r="M98" i="48"/>
  <c r="B99" i="48"/>
  <c r="D99" i="48"/>
  <c r="E99" i="48"/>
  <c r="F99" i="48"/>
  <c r="G99" i="48"/>
  <c r="H99" i="48"/>
  <c r="I99" i="48"/>
  <c r="J99" i="48"/>
  <c r="K99" i="48"/>
  <c r="L99" i="48"/>
  <c r="M99" i="48"/>
  <c r="N99" i="48"/>
  <c r="O99" i="48"/>
  <c r="P99" i="48"/>
  <c r="C99" i="48"/>
  <c r="B100" i="48"/>
  <c r="C100" i="48"/>
  <c r="D100" i="48"/>
  <c r="E100" i="48"/>
  <c r="P100" i="48"/>
  <c r="J100" i="48"/>
  <c r="K100" i="48"/>
  <c r="F100" i="48"/>
  <c r="L100" i="48"/>
  <c r="N100" i="48"/>
  <c r="O100" i="48"/>
  <c r="M100" i="48"/>
  <c r="G100" i="48"/>
  <c r="H100" i="48"/>
  <c r="I100" i="48"/>
  <c r="B101" i="48"/>
  <c r="C101" i="48"/>
  <c r="E101" i="48"/>
  <c r="F101" i="48"/>
  <c r="G101" i="48"/>
  <c r="H101" i="48"/>
  <c r="I101" i="48"/>
  <c r="J101" i="48"/>
  <c r="K101" i="48"/>
  <c r="L101" i="48"/>
  <c r="M101" i="48"/>
  <c r="N101" i="48"/>
  <c r="O101" i="48"/>
  <c r="P101" i="48"/>
  <c r="D101" i="48"/>
  <c r="B102" i="48"/>
  <c r="D102" i="48"/>
  <c r="H102" i="48"/>
  <c r="G102" i="48"/>
  <c r="F102" i="48"/>
  <c r="E102" i="48"/>
  <c r="I102" i="48"/>
  <c r="C102" i="48"/>
  <c r="J102" i="48"/>
  <c r="K102" i="48"/>
  <c r="P102" i="48"/>
  <c r="L102" i="48"/>
  <c r="M102" i="48"/>
  <c r="N102" i="48"/>
  <c r="O102" i="48"/>
  <c r="D103" i="48"/>
  <c r="E103" i="48"/>
  <c r="F103" i="48"/>
  <c r="G103" i="48"/>
  <c r="H103" i="48"/>
  <c r="I103" i="48"/>
  <c r="J103" i="48"/>
  <c r="K103" i="48"/>
  <c r="L103" i="48"/>
  <c r="N103" i="48"/>
  <c r="O103" i="48"/>
  <c r="P103" i="48"/>
  <c r="B103" i="48"/>
  <c r="C103" i="48"/>
  <c r="M103" i="48"/>
  <c r="L104" i="48"/>
  <c r="M104" i="48"/>
  <c r="N104" i="48"/>
  <c r="O104" i="48"/>
  <c r="P104" i="48"/>
  <c r="E104" i="48"/>
  <c r="B104" i="48"/>
  <c r="C104" i="48"/>
  <c r="D104" i="48"/>
  <c r="F104" i="48"/>
  <c r="G104" i="48"/>
  <c r="H104" i="48"/>
  <c r="I104" i="48"/>
  <c r="J104" i="48"/>
  <c r="K104" i="48"/>
  <c r="L105" i="48"/>
  <c r="M105" i="48"/>
  <c r="N105" i="48"/>
  <c r="O105" i="48"/>
  <c r="P105" i="48"/>
  <c r="F105" i="48"/>
  <c r="B105" i="48"/>
  <c r="C105" i="48"/>
  <c r="H105" i="48"/>
  <c r="D105" i="48"/>
  <c r="E105" i="48"/>
  <c r="G105" i="48"/>
  <c r="I105" i="48"/>
  <c r="J105" i="48"/>
  <c r="K105" i="48"/>
  <c r="J107" i="48"/>
  <c r="K107" i="48"/>
  <c r="D107" i="48"/>
  <c r="M107" i="48"/>
  <c r="N107" i="48"/>
  <c r="O107" i="48"/>
  <c r="P107" i="48"/>
  <c r="B107" i="48"/>
  <c r="L107" i="48"/>
  <c r="C107" i="48"/>
  <c r="E107" i="48"/>
  <c r="F107" i="48"/>
  <c r="G107" i="48"/>
  <c r="H107" i="48"/>
  <c r="I107" i="48"/>
  <c r="M108" i="48"/>
  <c r="N108" i="48"/>
  <c r="O108" i="48"/>
  <c r="P108" i="48"/>
  <c r="D108" i="48"/>
  <c r="B108" i="48"/>
  <c r="C108" i="48"/>
  <c r="G108" i="48"/>
  <c r="H108" i="48"/>
  <c r="E108" i="48"/>
  <c r="I108" i="48"/>
  <c r="J108" i="48"/>
  <c r="K108" i="48"/>
  <c r="F108" i="48"/>
  <c r="L108" i="48"/>
  <c r="E109" i="48"/>
  <c r="D109" i="48"/>
  <c r="C109" i="48"/>
  <c r="B109" i="48"/>
  <c r="P109" i="48"/>
  <c r="O109" i="48"/>
  <c r="N109" i="48"/>
  <c r="M109" i="48"/>
  <c r="L109" i="48"/>
  <c r="K109" i="48"/>
  <c r="J109" i="48"/>
  <c r="I109" i="48"/>
  <c r="H109" i="48"/>
  <c r="G109" i="48"/>
  <c r="F109" i="48"/>
  <c r="M110" i="48"/>
  <c r="N110" i="48"/>
  <c r="O110" i="48"/>
  <c r="P110" i="48"/>
  <c r="G110" i="48"/>
  <c r="C110" i="48"/>
  <c r="D110" i="48"/>
  <c r="B110" i="48"/>
  <c r="E110" i="48"/>
  <c r="F110" i="48"/>
  <c r="H110" i="48"/>
  <c r="I110" i="48"/>
  <c r="J110" i="48"/>
  <c r="K110" i="48"/>
  <c r="L110" i="48"/>
  <c r="B111" i="48"/>
  <c r="C111" i="48"/>
  <c r="D111" i="48"/>
  <c r="F111" i="48"/>
  <c r="G111" i="48"/>
  <c r="H111" i="48"/>
  <c r="O111" i="48"/>
  <c r="E111" i="48"/>
  <c r="I111" i="48"/>
  <c r="J111" i="48"/>
  <c r="K111" i="48"/>
  <c r="L111" i="48"/>
  <c r="M111" i="48"/>
  <c r="N111" i="48"/>
  <c r="P111" i="48"/>
  <c r="G112" i="48"/>
  <c r="F112" i="48"/>
  <c r="D112" i="48"/>
  <c r="C112" i="48"/>
  <c r="E112" i="48"/>
  <c r="J112" i="48"/>
  <c r="P112" i="48"/>
  <c r="B112" i="48"/>
  <c r="O112" i="48"/>
  <c r="N112" i="48"/>
  <c r="M112" i="48"/>
  <c r="L112" i="48"/>
  <c r="K112" i="48"/>
  <c r="I112" i="48"/>
  <c r="H112" i="48"/>
  <c r="P113" i="48"/>
  <c r="O113" i="48"/>
  <c r="N113" i="48"/>
  <c r="L113" i="48"/>
  <c r="I113" i="48"/>
  <c r="K113" i="48"/>
  <c r="B113" i="48"/>
  <c r="J113" i="48"/>
  <c r="C113" i="48"/>
  <c r="D113" i="48"/>
  <c r="E113" i="48"/>
  <c r="F113" i="48"/>
  <c r="G113" i="48"/>
  <c r="H113" i="48"/>
  <c r="M113" i="48"/>
  <c r="K114" i="48"/>
  <c r="B114" i="48"/>
  <c r="P114" i="48"/>
  <c r="C114" i="48"/>
  <c r="D114" i="48"/>
  <c r="E114" i="48"/>
  <c r="F114" i="48"/>
  <c r="G114" i="48"/>
  <c r="H114" i="48"/>
  <c r="I114" i="48"/>
  <c r="J114" i="48"/>
  <c r="L114" i="48"/>
  <c r="M114" i="48"/>
  <c r="N114" i="48"/>
  <c r="O114" i="48"/>
  <c r="N115" i="48"/>
  <c r="P115" i="48"/>
  <c r="M115" i="48"/>
  <c r="L115" i="48"/>
  <c r="K115" i="48"/>
  <c r="J115" i="48"/>
  <c r="I115" i="48"/>
  <c r="G115" i="48"/>
  <c r="O115" i="48"/>
  <c r="F115" i="48"/>
  <c r="H115" i="48"/>
  <c r="E115" i="48"/>
  <c r="D115" i="48"/>
  <c r="C115" i="48"/>
  <c r="B115" i="48"/>
  <c r="E116" i="48"/>
  <c r="F116" i="48"/>
  <c r="B116" i="48"/>
  <c r="C116" i="48"/>
  <c r="D116" i="48"/>
  <c r="G116" i="48"/>
  <c r="P116" i="48"/>
  <c r="O116" i="48"/>
  <c r="N116" i="48"/>
  <c r="M116" i="48"/>
  <c r="L116" i="48"/>
  <c r="K116" i="48"/>
  <c r="J116" i="48"/>
  <c r="I116" i="48"/>
  <c r="H116" i="48"/>
  <c r="C119" i="48"/>
  <c r="B119" i="48"/>
  <c r="P119" i="48"/>
  <c r="O119" i="48"/>
  <c r="N119" i="48"/>
  <c r="M119" i="48"/>
  <c r="L119" i="48"/>
  <c r="K119" i="48"/>
  <c r="J119" i="48"/>
  <c r="I119" i="48"/>
  <c r="H119" i="48"/>
  <c r="G119" i="48"/>
  <c r="F119" i="48"/>
  <c r="E119" i="48"/>
  <c r="D119" i="48"/>
  <c r="N120" i="48"/>
  <c r="M120" i="48"/>
  <c r="L120" i="48"/>
  <c r="K120" i="48"/>
  <c r="H120" i="48"/>
  <c r="I120" i="48"/>
  <c r="J120" i="48"/>
  <c r="P120" i="48"/>
  <c r="O120" i="48"/>
  <c r="G120" i="48"/>
  <c r="E120" i="48"/>
  <c r="D120" i="48"/>
  <c r="C120" i="48"/>
  <c r="B120" i="48"/>
  <c r="F120" i="48"/>
  <c r="H121" i="48"/>
  <c r="G121" i="48"/>
  <c r="F121" i="48"/>
  <c r="E121" i="48"/>
  <c r="D121" i="48"/>
  <c r="C121" i="48"/>
  <c r="B121" i="48"/>
  <c r="J121" i="48"/>
  <c r="O121" i="48"/>
  <c r="N121" i="48"/>
  <c r="M121" i="48"/>
  <c r="L121" i="48"/>
  <c r="K121" i="48"/>
  <c r="P121" i="48"/>
  <c r="I121" i="48"/>
  <c r="I122" i="48"/>
  <c r="J122" i="48"/>
  <c r="K122" i="48"/>
  <c r="L122" i="48"/>
  <c r="H122" i="48"/>
  <c r="N122" i="48"/>
  <c r="O122" i="48"/>
  <c r="P122" i="48"/>
  <c r="B122" i="48"/>
  <c r="M122" i="48"/>
  <c r="C122" i="48"/>
  <c r="D122" i="48"/>
  <c r="E122" i="48"/>
  <c r="F122" i="48"/>
  <c r="G122" i="48"/>
  <c r="H123" i="48"/>
  <c r="G123" i="48"/>
  <c r="F123" i="48"/>
  <c r="E123" i="48"/>
  <c r="P123" i="48"/>
  <c r="D123" i="48"/>
  <c r="C123" i="48"/>
  <c r="N123" i="48"/>
  <c r="B123" i="48"/>
  <c r="O123" i="48"/>
  <c r="M123" i="48"/>
  <c r="L123" i="48"/>
  <c r="K123" i="48"/>
  <c r="J123" i="48"/>
  <c r="I123" i="48"/>
  <c r="I124" i="48"/>
  <c r="J124" i="48"/>
  <c r="K124" i="48"/>
  <c r="L124" i="48"/>
  <c r="M124" i="48"/>
  <c r="B124" i="48"/>
  <c r="P124" i="48"/>
  <c r="N124" i="48"/>
  <c r="O124" i="48"/>
  <c r="C124" i="48"/>
  <c r="D124" i="48"/>
  <c r="E124" i="48"/>
  <c r="F124" i="48"/>
  <c r="G124" i="48"/>
  <c r="H124" i="48"/>
  <c r="G125" i="48"/>
  <c r="H125" i="48"/>
  <c r="K125" i="48"/>
  <c r="L125" i="48"/>
  <c r="M125" i="48"/>
  <c r="N125" i="48"/>
  <c r="O125" i="48"/>
  <c r="P125" i="48"/>
  <c r="J125" i="48"/>
  <c r="I125" i="48"/>
  <c r="B125" i="48"/>
  <c r="C125" i="48"/>
  <c r="D125" i="48"/>
  <c r="E125" i="48"/>
  <c r="F125" i="48"/>
  <c r="B126" i="48"/>
  <c r="C126" i="48"/>
  <c r="D126" i="48"/>
  <c r="E126" i="48"/>
  <c r="F126" i="48"/>
  <c r="G126" i="48"/>
  <c r="H126" i="48"/>
  <c r="I126" i="48"/>
  <c r="J126" i="48"/>
  <c r="K126" i="48"/>
  <c r="L126" i="48"/>
  <c r="M126" i="48"/>
  <c r="N126" i="48"/>
  <c r="O126" i="48"/>
  <c r="P126" i="48"/>
  <c r="F127" i="48"/>
  <c r="B127" i="48"/>
  <c r="C127" i="48"/>
  <c r="D127" i="48"/>
  <c r="E127" i="48"/>
  <c r="G127" i="48"/>
  <c r="H127" i="48"/>
  <c r="I127" i="48"/>
  <c r="J127" i="48"/>
  <c r="K127" i="48"/>
  <c r="L127" i="48"/>
  <c r="M127" i="48"/>
  <c r="N127" i="48"/>
  <c r="O127" i="48"/>
  <c r="P127" i="48"/>
  <c r="H128" i="48"/>
  <c r="G128" i="48"/>
  <c r="E128" i="48"/>
  <c r="D128" i="48"/>
  <c r="C128" i="48"/>
  <c r="B128" i="48"/>
  <c r="F128" i="48"/>
  <c r="P128" i="48"/>
  <c r="N128" i="48"/>
  <c r="O128" i="48"/>
  <c r="M128" i="48"/>
  <c r="L128" i="48"/>
  <c r="K128" i="48"/>
  <c r="J128" i="48"/>
  <c r="I128" i="48"/>
  <c r="H129" i="48"/>
  <c r="G129" i="48"/>
  <c r="F129" i="48"/>
  <c r="E129" i="48"/>
  <c r="D129" i="48"/>
  <c r="C129" i="48"/>
  <c r="B129" i="48"/>
  <c r="J129" i="48"/>
  <c r="P129" i="48"/>
  <c r="O129" i="48"/>
  <c r="N129" i="48"/>
  <c r="M129" i="48"/>
  <c r="L129" i="48"/>
  <c r="K129" i="48"/>
  <c r="I129" i="48"/>
  <c r="O131" i="48"/>
  <c r="E131" i="48"/>
  <c r="F131" i="48"/>
  <c r="B131" i="48"/>
  <c r="D131" i="48"/>
  <c r="K131" i="48"/>
  <c r="C131" i="48"/>
  <c r="J131" i="48"/>
  <c r="P131" i="48"/>
  <c r="N131" i="48"/>
  <c r="M131" i="48"/>
  <c r="L131" i="48"/>
  <c r="I131" i="48"/>
  <c r="H131" i="48"/>
  <c r="G131" i="48"/>
  <c r="H132" i="48"/>
  <c r="G132" i="48"/>
  <c r="F132" i="48"/>
  <c r="E132" i="48"/>
  <c r="C132" i="48"/>
  <c r="B132" i="48"/>
  <c r="M132" i="48"/>
  <c r="D132" i="48"/>
  <c r="P132" i="48"/>
  <c r="O132" i="48"/>
  <c r="L132" i="48"/>
  <c r="K132" i="48"/>
  <c r="J132" i="48"/>
  <c r="I132" i="48"/>
  <c r="N132" i="48"/>
  <c r="C133" i="48"/>
  <c r="E133" i="48"/>
  <c r="F133" i="48"/>
  <c r="B133" i="48"/>
  <c r="H133" i="48"/>
  <c r="I133" i="48"/>
  <c r="J133" i="48"/>
  <c r="K133" i="48"/>
  <c r="L133" i="48"/>
  <c r="G133" i="48"/>
  <c r="M133" i="48"/>
  <c r="N133" i="48"/>
  <c r="O133" i="48"/>
  <c r="P133" i="48"/>
  <c r="D133" i="48"/>
  <c r="O134" i="48"/>
  <c r="N134" i="48"/>
  <c r="M134" i="48"/>
  <c r="L134" i="48"/>
  <c r="K134" i="48"/>
  <c r="J134" i="48"/>
  <c r="I134" i="48"/>
  <c r="H134" i="48"/>
  <c r="G134" i="48"/>
  <c r="E134" i="48"/>
  <c r="D134" i="48"/>
  <c r="C134" i="48"/>
  <c r="B134" i="48"/>
  <c r="F134" i="48"/>
  <c r="P134" i="48"/>
  <c r="G135" i="48"/>
  <c r="H135" i="48"/>
  <c r="I135" i="48"/>
  <c r="J135" i="48"/>
  <c r="K135" i="48"/>
  <c r="L135" i="48"/>
  <c r="M135" i="48"/>
  <c r="N135" i="48"/>
  <c r="O135" i="48"/>
  <c r="P135" i="48"/>
  <c r="E135" i="48"/>
  <c r="F135" i="48"/>
  <c r="B135" i="48"/>
  <c r="C135" i="48"/>
  <c r="D135" i="48"/>
  <c r="G136" i="48"/>
  <c r="H136" i="48"/>
  <c r="I136" i="48"/>
  <c r="J136" i="48"/>
  <c r="K136" i="48"/>
  <c r="L136" i="48"/>
  <c r="M136" i="48"/>
  <c r="N136" i="48"/>
  <c r="O136" i="48"/>
  <c r="P136" i="48"/>
  <c r="B136" i="48"/>
  <c r="C136" i="48"/>
  <c r="D136" i="48"/>
  <c r="E136" i="48"/>
  <c r="F136" i="48"/>
  <c r="G137" i="48"/>
  <c r="H137" i="48"/>
  <c r="I137" i="48"/>
  <c r="J137" i="48"/>
  <c r="B137" i="48"/>
  <c r="L137" i="48"/>
  <c r="M137" i="48"/>
  <c r="N137" i="48"/>
  <c r="O137" i="48"/>
  <c r="K137" i="48"/>
  <c r="C137" i="48"/>
  <c r="D137" i="48"/>
  <c r="E137" i="48"/>
  <c r="F137" i="48"/>
  <c r="P137" i="48"/>
  <c r="G138" i="48"/>
  <c r="H138" i="48"/>
  <c r="I138" i="48"/>
  <c r="J138" i="48"/>
  <c r="K138" i="48"/>
  <c r="L138" i="48"/>
  <c r="M138" i="48"/>
  <c r="N138" i="48"/>
  <c r="O138" i="48"/>
  <c r="P138" i="48"/>
  <c r="B138" i="48"/>
  <c r="C138" i="48"/>
  <c r="D138" i="48"/>
  <c r="E138" i="48"/>
  <c r="F138" i="48"/>
  <c r="G139" i="48"/>
  <c r="H139" i="48"/>
  <c r="I139" i="48"/>
  <c r="J139" i="48"/>
  <c r="K139" i="48"/>
  <c r="L139" i="48"/>
  <c r="M139" i="48"/>
  <c r="N139" i="48"/>
  <c r="O139" i="48"/>
  <c r="P139" i="48"/>
  <c r="B139" i="48"/>
  <c r="C139" i="48"/>
  <c r="D139" i="48"/>
  <c r="E139" i="48"/>
  <c r="F139" i="48"/>
  <c r="F140" i="48"/>
  <c r="G140" i="48"/>
  <c r="H140" i="48"/>
  <c r="I140" i="48"/>
  <c r="K140" i="48"/>
  <c r="L140" i="48"/>
  <c r="M140" i="48"/>
  <c r="N140" i="48"/>
  <c r="O140" i="48"/>
  <c r="P140" i="48"/>
  <c r="J140" i="48"/>
  <c r="B140" i="48"/>
  <c r="C140" i="48"/>
  <c r="D140" i="48"/>
  <c r="E140" i="48"/>
  <c r="G141" i="48"/>
  <c r="B141" i="48"/>
  <c r="I141" i="48"/>
  <c r="J141" i="48"/>
  <c r="K141" i="48"/>
  <c r="L141" i="48"/>
  <c r="M141" i="48"/>
  <c r="N141" i="48"/>
  <c r="O141" i="48"/>
  <c r="P141" i="48"/>
  <c r="C141" i="48"/>
  <c r="D141" i="48"/>
  <c r="E141" i="48"/>
  <c r="F141" i="48"/>
  <c r="H141" i="48"/>
  <c r="F143" i="48"/>
  <c r="G143" i="48"/>
  <c r="H143" i="48"/>
  <c r="I143" i="48"/>
  <c r="J143" i="48"/>
  <c r="K143" i="48"/>
  <c r="L143" i="48"/>
  <c r="M143" i="48"/>
  <c r="N143" i="48"/>
  <c r="O143" i="48"/>
  <c r="P143" i="48"/>
  <c r="B143" i="48"/>
  <c r="C143" i="48"/>
  <c r="D143" i="48"/>
  <c r="E143" i="48"/>
  <c r="F144" i="48"/>
  <c r="G144" i="48"/>
  <c r="H144" i="48"/>
  <c r="I144" i="48"/>
  <c r="J144" i="48"/>
  <c r="P144" i="48"/>
  <c r="B144" i="48"/>
  <c r="C144" i="48"/>
  <c r="D144" i="48"/>
  <c r="E144" i="48"/>
  <c r="L144" i="48"/>
  <c r="M144" i="48"/>
  <c r="K144" i="48"/>
  <c r="N144" i="48"/>
  <c r="O144" i="48"/>
  <c r="J145" i="48"/>
  <c r="K145" i="48"/>
  <c r="L145" i="48"/>
  <c r="M145" i="48"/>
  <c r="N145" i="48"/>
  <c r="O145" i="48"/>
  <c r="P145" i="48"/>
  <c r="E145" i="48"/>
  <c r="I145" i="48"/>
  <c r="H145" i="48"/>
  <c r="G145" i="48"/>
  <c r="F145" i="48"/>
  <c r="D145" i="48"/>
  <c r="C145" i="48"/>
  <c r="B145" i="48"/>
  <c r="B146" i="48"/>
  <c r="C146" i="48"/>
  <c r="D146" i="48"/>
  <c r="E146" i="48"/>
  <c r="F146" i="48"/>
  <c r="G146" i="48"/>
  <c r="H146" i="48"/>
  <c r="I146" i="48"/>
  <c r="N146" i="48"/>
  <c r="M146" i="48"/>
  <c r="P146" i="48"/>
  <c r="O146" i="48"/>
  <c r="L146" i="48"/>
  <c r="K146" i="48"/>
  <c r="J146" i="48"/>
  <c r="H147" i="48"/>
  <c r="I147" i="48"/>
  <c r="J147" i="48"/>
  <c r="K147" i="48"/>
  <c r="L147" i="48"/>
  <c r="M147" i="48"/>
  <c r="N147" i="48"/>
  <c r="P147" i="48"/>
  <c r="B147" i="48"/>
  <c r="C147" i="48"/>
  <c r="D147" i="48"/>
  <c r="E147" i="48"/>
  <c r="F147" i="48"/>
  <c r="G147" i="48"/>
  <c r="O147" i="48"/>
  <c r="P148" i="48"/>
  <c r="D148" i="48"/>
  <c r="B148" i="48"/>
  <c r="C148" i="48"/>
  <c r="E148" i="48"/>
  <c r="F148" i="48"/>
  <c r="G148" i="48"/>
  <c r="H148" i="48"/>
  <c r="I148" i="48"/>
  <c r="J148" i="48"/>
  <c r="K148" i="48"/>
  <c r="L148" i="48"/>
  <c r="M148" i="48"/>
  <c r="N148" i="48"/>
  <c r="O148" i="48"/>
  <c r="P149" i="48"/>
  <c r="B149" i="48"/>
  <c r="C149" i="48"/>
  <c r="D149" i="48"/>
  <c r="E149" i="48"/>
  <c r="F149" i="48"/>
  <c r="G149" i="48"/>
  <c r="H149" i="48"/>
  <c r="I149" i="48"/>
  <c r="J149" i="48"/>
  <c r="K149" i="48"/>
  <c r="L149" i="48"/>
  <c r="M149" i="48"/>
  <c r="N149" i="48"/>
  <c r="O149" i="48"/>
  <c r="C150" i="48"/>
  <c r="E150" i="48"/>
  <c r="F150" i="48"/>
  <c r="G150" i="48"/>
  <c r="H150" i="48"/>
  <c r="I150" i="48"/>
  <c r="J150" i="48"/>
  <c r="K150" i="48"/>
  <c r="L150" i="48"/>
  <c r="M150" i="48"/>
  <c r="N150" i="48"/>
  <c r="O150" i="48"/>
  <c r="P150" i="48"/>
  <c r="D150" i="48"/>
  <c r="B150" i="48"/>
  <c r="C151" i="48"/>
  <c r="B151" i="48"/>
  <c r="J151" i="48"/>
  <c r="P151" i="48"/>
  <c r="O151" i="48"/>
  <c r="N151" i="48"/>
  <c r="M151" i="48"/>
  <c r="L151" i="48"/>
  <c r="K151" i="48"/>
  <c r="I151" i="48"/>
  <c r="H151" i="48"/>
  <c r="G151" i="48"/>
  <c r="F151" i="48"/>
  <c r="E151" i="48"/>
  <c r="D151" i="48"/>
  <c r="L152" i="48"/>
  <c r="E152" i="48"/>
  <c r="I152" i="48"/>
  <c r="J152" i="48"/>
  <c r="K152" i="48"/>
  <c r="B152" i="48"/>
  <c r="M152" i="48"/>
  <c r="N152" i="48"/>
  <c r="O152" i="48"/>
  <c r="P152" i="48"/>
  <c r="G152" i="48"/>
  <c r="F152" i="48"/>
  <c r="H152" i="48"/>
  <c r="D152" i="48"/>
  <c r="C152" i="48"/>
  <c r="F153" i="48"/>
  <c r="P153" i="48"/>
  <c r="O153" i="48"/>
  <c r="N153" i="48"/>
  <c r="M153" i="48"/>
  <c r="E153" i="48"/>
  <c r="K153" i="48"/>
  <c r="L153" i="48"/>
  <c r="I153" i="48"/>
  <c r="H153" i="48"/>
  <c r="D153" i="48"/>
  <c r="G153" i="48"/>
  <c r="J153" i="48"/>
  <c r="B153" i="48"/>
  <c r="C153" i="48"/>
  <c r="M155" i="48"/>
  <c r="L155" i="48"/>
  <c r="K155" i="48"/>
  <c r="J155" i="48"/>
  <c r="B155" i="48"/>
  <c r="H155" i="48"/>
  <c r="G155" i="48"/>
  <c r="F155" i="48"/>
  <c r="E155" i="48"/>
  <c r="P155" i="48"/>
  <c r="C155" i="48"/>
  <c r="D155" i="48"/>
  <c r="O155" i="48"/>
  <c r="N155" i="48"/>
  <c r="I155" i="48"/>
  <c r="I156" i="48"/>
  <c r="H156" i="48"/>
  <c r="G156" i="48"/>
  <c r="F156" i="48"/>
  <c r="E156" i="48"/>
  <c r="D156" i="48"/>
  <c r="B156" i="48"/>
  <c r="O156" i="48"/>
  <c r="P156" i="48"/>
  <c r="N156" i="48"/>
  <c r="M156" i="48"/>
  <c r="L156" i="48"/>
  <c r="K156" i="48"/>
  <c r="J156" i="48"/>
  <c r="C156" i="48"/>
  <c r="G157" i="48"/>
  <c r="H157" i="48"/>
  <c r="I157" i="48"/>
  <c r="J157" i="48"/>
  <c r="K157" i="48"/>
  <c r="L157" i="48"/>
  <c r="M157" i="48"/>
  <c r="O157" i="48"/>
  <c r="B157" i="48"/>
  <c r="C157" i="48"/>
  <c r="D157" i="48"/>
  <c r="E157" i="48"/>
  <c r="P157" i="48"/>
  <c r="N157" i="48"/>
  <c r="F157" i="48"/>
  <c r="H158" i="48"/>
  <c r="G158" i="48"/>
  <c r="F158" i="48"/>
  <c r="E158" i="48"/>
  <c r="C158" i="48"/>
  <c r="B158" i="48"/>
  <c r="P158" i="48"/>
  <c r="D158" i="48"/>
  <c r="O158" i="48"/>
  <c r="N158" i="48"/>
  <c r="M158" i="48"/>
  <c r="L158" i="48"/>
  <c r="K158" i="48"/>
  <c r="J158" i="48"/>
  <c r="I158" i="48"/>
  <c r="K159" i="48"/>
  <c r="J159" i="48"/>
  <c r="I159" i="48"/>
  <c r="H159" i="48"/>
  <c r="G159" i="48"/>
  <c r="F159" i="48"/>
  <c r="B159" i="48"/>
  <c r="M159" i="48"/>
  <c r="N159" i="48"/>
  <c r="E159" i="48"/>
  <c r="O159" i="48"/>
  <c r="P159" i="48"/>
  <c r="C159" i="48"/>
  <c r="D159" i="48"/>
  <c r="L159" i="48"/>
  <c r="P160" i="48"/>
  <c r="B160" i="48"/>
  <c r="C160" i="48"/>
  <c r="D160" i="48"/>
  <c r="E160" i="48"/>
  <c r="F160" i="48"/>
  <c r="G160" i="48"/>
  <c r="H160" i="48"/>
  <c r="I160" i="48"/>
  <c r="J160" i="48"/>
  <c r="K160" i="48"/>
  <c r="L160" i="48"/>
  <c r="M160" i="48"/>
  <c r="N160" i="48"/>
  <c r="O160" i="48"/>
  <c r="P161" i="48"/>
  <c r="F161" i="48"/>
  <c r="E161" i="48"/>
  <c r="G161" i="48"/>
  <c r="D161" i="48"/>
  <c r="J161" i="48"/>
  <c r="B161" i="48"/>
  <c r="C161" i="48"/>
  <c r="H161" i="48"/>
  <c r="I161" i="48"/>
  <c r="K161" i="48"/>
  <c r="L161" i="48"/>
  <c r="M161" i="48"/>
  <c r="N161" i="48"/>
  <c r="O161" i="48"/>
  <c r="J162" i="48"/>
  <c r="K162" i="48"/>
  <c r="L162" i="48"/>
  <c r="M162" i="48"/>
  <c r="N162" i="48"/>
  <c r="O162" i="48"/>
  <c r="P162" i="48"/>
  <c r="G162" i="48"/>
  <c r="D162" i="48"/>
  <c r="B162" i="48"/>
  <c r="C162" i="48"/>
  <c r="E162" i="48"/>
  <c r="F162" i="48"/>
  <c r="H162" i="48"/>
  <c r="I162" i="48"/>
  <c r="P163" i="48"/>
  <c r="G163" i="48"/>
  <c r="I163" i="48"/>
  <c r="F163" i="48"/>
  <c r="D163" i="48"/>
  <c r="C163" i="48"/>
  <c r="B163" i="48"/>
  <c r="E163" i="48"/>
  <c r="J163" i="48"/>
  <c r="H163" i="48"/>
  <c r="K163" i="48"/>
  <c r="L163" i="48"/>
  <c r="M163" i="48"/>
  <c r="N163" i="48"/>
  <c r="O163" i="48"/>
  <c r="B164" i="48"/>
  <c r="C164" i="48"/>
  <c r="D164" i="48"/>
  <c r="F164" i="48"/>
  <c r="G164" i="48"/>
  <c r="H164" i="48"/>
  <c r="I164" i="48"/>
  <c r="E164" i="48"/>
  <c r="J164" i="48"/>
  <c r="K164" i="48"/>
  <c r="L164" i="48"/>
  <c r="M164" i="48"/>
  <c r="N164" i="48"/>
  <c r="O164" i="48"/>
  <c r="P164" i="48"/>
  <c r="B7" i="32"/>
  <c r="C7" i="32"/>
  <c r="D7" i="32"/>
  <c r="A538" i="22"/>
  <c r="B249" i="18" s="1"/>
  <c r="A547" i="22"/>
  <c r="B251" i="18" s="1"/>
  <c r="A553" i="22"/>
  <c r="B253" i="18" s="1"/>
  <c r="A571" i="22"/>
  <c r="B259" i="18" s="1"/>
  <c r="A586" i="22"/>
  <c r="B264" i="18" s="1"/>
  <c r="A646" i="22"/>
  <c r="B284" i="18" s="1"/>
  <c r="A36" i="58"/>
  <c r="B15" i="55" s="1"/>
  <c r="A15" i="55" s="1"/>
  <c r="A81" i="58"/>
  <c r="B29" i="55" s="1"/>
  <c r="A29" i="55" s="1"/>
  <c r="A12" i="56"/>
  <c r="B6" i="54" s="1"/>
  <c r="A6" i="54" s="1"/>
  <c r="B12" i="56"/>
  <c r="C6" i="54" s="1"/>
  <c r="A24" i="56"/>
  <c r="B13" i="54" s="1"/>
  <c r="A13" i="54" s="1"/>
  <c r="A60" i="56"/>
  <c r="B24" i="54" s="1"/>
  <c r="A24" i="54" s="1"/>
  <c r="A147" i="56"/>
  <c r="B51" i="54" s="1"/>
  <c r="A51" i="54" s="1"/>
  <c r="B15" i="22"/>
  <c r="C7" i="18" s="1"/>
  <c r="A180" i="22"/>
  <c r="B62" i="18" s="1"/>
  <c r="A62" i="18" s="1"/>
  <c r="A192" i="22"/>
  <c r="B66" i="18" s="1"/>
  <c r="A66" i="18" s="1"/>
  <c r="A93" i="24"/>
  <c r="B33" i="19" s="1"/>
  <c r="A33" i="19" s="1"/>
  <c r="A48" i="24"/>
  <c r="B15" i="19" s="1"/>
  <c r="A15" i="19" s="1"/>
  <c r="A24" i="24"/>
  <c r="B13" i="19" s="1"/>
  <c r="A13" i="19" s="1"/>
  <c r="C307" i="29"/>
  <c r="B307" i="29"/>
  <c r="J307" i="29"/>
  <c r="K307" i="29"/>
  <c r="L307" i="29"/>
  <c r="M307" i="29"/>
  <c r="N307" i="29"/>
  <c r="J308" i="28"/>
  <c r="K308" i="28"/>
  <c r="L308" i="28"/>
  <c r="M308" i="28"/>
  <c r="N308" i="28"/>
  <c r="O308" i="28"/>
  <c r="B308" i="28"/>
  <c r="A308" i="28" s="1"/>
  <c r="C308" i="28"/>
  <c r="D308" i="28"/>
  <c r="E308" i="28"/>
  <c r="F308" i="28"/>
  <c r="G308" i="28"/>
  <c r="P308" i="28"/>
  <c r="H308" i="28"/>
  <c r="B309" i="30"/>
  <c r="C309" i="30"/>
  <c r="D309" i="30"/>
  <c r="E309" i="30"/>
  <c r="F309" i="30"/>
  <c r="G309" i="30"/>
  <c r="H309" i="30"/>
  <c r="I309" i="30"/>
  <c r="J309" i="30"/>
  <c r="K309" i="30"/>
  <c r="L309" i="30"/>
  <c r="M309" i="30"/>
  <c r="N309" i="30"/>
  <c r="O309" i="30"/>
  <c r="P309" i="30"/>
  <c r="I308" i="28"/>
  <c r="C308" i="29"/>
  <c r="J308" i="29"/>
  <c r="K308" i="29"/>
  <c r="L308" i="29"/>
  <c r="M308" i="29"/>
  <c r="N308" i="29"/>
  <c r="B308" i="29"/>
  <c r="J310" i="30"/>
  <c r="K310" i="30"/>
  <c r="L310" i="30"/>
  <c r="M310" i="30"/>
  <c r="N310" i="30"/>
  <c r="O310" i="30"/>
  <c r="P310" i="30"/>
  <c r="B310" i="30"/>
  <c r="C310" i="30"/>
  <c r="D310" i="30"/>
  <c r="E310" i="30"/>
  <c r="F310" i="30"/>
  <c r="G310" i="30"/>
  <c r="H310" i="30"/>
  <c r="I310" i="30"/>
  <c r="B309" i="28"/>
  <c r="C309" i="28"/>
  <c r="D309" i="28"/>
  <c r="E309" i="28"/>
  <c r="F309" i="28"/>
  <c r="G309" i="28"/>
  <c r="H309" i="28"/>
  <c r="I309" i="28"/>
  <c r="J309" i="28"/>
  <c r="K309" i="28"/>
  <c r="L309" i="28"/>
  <c r="M309" i="28"/>
  <c r="N309" i="28"/>
  <c r="O309" i="28"/>
  <c r="P309" i="28"/>
  <c r="C311" i="30"/>
  <c r="D311" i="30"/>
  <c r="E311" i="30"/>
  <c r="F311" i="30"/>
  <c r="G311" i="30"/>
  <c r="H311" i="30"/>
  <c r="I311" i="30"/>
  <c r="J311" i="30"/>
  <c r="K311" i="30"/>
  <c r="L311" i="30"/>
  <c r="M311" i="30"/>
  <c r="N311" i="30"/>
  <c r="O311" i="30"/>
  <c r="P311" i="30"/>
  <c r="B305" i="29"/>
  <c r="C305" i="29"/>
  <c r="J305" i="29"/>
  <c r="K305" i="29"/>
  <c r="L305" i="29"/>
  <c r="M305" i="29"/>
  <c r="N305" i="29"/>
  <c r="B311" i="30"/>
  <c r="B310" i="28"/>
  <c r="A310" i="28" s="1"/>
  <c r="C310" i="28"/>
  <c r="D310" i="28"/>
  <c r="E310" i="28"/>
  <c r="F310" i="28"/>
  <c r="G310" i="28"/>
  <c r="H310" i="28"/>
  <c r="I310" i="28"/>
  <c r="J310" i="28"/>
  <c r="K310" i="28"/>
  <c r="L310" i="28"/>
  <c r="M310" i="28"/>
  <c r="N310" i="28"/>
  <c r="O310" i="28"/>
  <c r="P310" i="28"/>
  <c r="C314" i="29"/>
  <c r="D314" i="29"/>
  <c r="E314" i="29"/>
  <c r="F314" i="29"/>
  <c r="G314" i="29"/>
  <c r="H314" i="29"/>
  <c r="I314" i="29"/>
  <c r="L306" i="28"/>
  <c r="J314" i="29"/>
  <c r="F312" i="30"/>
  <c r="K314" i="29"/>
  <c r="L314" i="29"/>
  <c r="M314" i="29"/>
  <c r="N314" i="29"/>
  <c r="B312" i="30"/>
  <c r="C312" i="30"/>
  <c r="D312" i="30"/>
  <c r="E312" i="30"/>
  <c r="O314" i="29"/>
  <c r="G312" i="30"/>
  <c r="H312" i="30"/>
  <c r="B314" i="29"/>
  <c r="P314" i="29"/>
  <c r="B306" i="28"/>
  <c r="N306" i="28"/>
  <c r="M306" i="28"/>
  <c r="K306" i="28"/>
  <c r="J306" i="28"/>
  <c r="C306" i="28"/>
  <c r="I312" i="30"/>
  <c r="J312" i="30"/>
  <c r="K312" i="30"/>
  <c r="L312" i="30"/>
  <c r="M312" i="30"/>
  <c r="N312" i="30"/>
  <c r="O312" i="30"/>
  <c r="P312" i="30"/>
  <c r="C309" i="29"/>
  <c r="J309" i="29"/>
  <c r="K309" i="29"/>
  <c r="L309" i="29"/>
  <c r="M309" i="29"/>
  <c r="N309" i="29"/>
  <c r="B313" i="30"/>
  <c r="C313" i="30"/>
  <c r="D313" i="30"/>
  <c r="E313" i="30"/>
  <c r="F313" i="30"/>
  <c r="G313" i="30"/>
  <c r="H313" i="30"/>
  <c r="I313" i="30"/>
  <c r="J313" i="30"/>
  <c r="K313" i="30"/>
  <c r="L313" i="30"/>
  <c r="M313" i="30"/>
  <c r="O311" i="28"/>
  <c r="O313" i="30"/>
  <c r="P313" i="30"/>
  <c r="B311" i="28"/>
  <c r="N311" i="28"/>
  <c r="M311" i="28"/>
  <c r="L311" i="28"/>
  <c r="K311" i="28"/>
  <c r="J311" i="28"/>
  <c r="N313" i="30"/>
  <c r="I311" i="28"/>
  <c r="G311" i="28"/>
  <c r="F311" i="28"/>
  <c r="E311" i="28"/>
  <c r="D311" i="28"/>
  <c r="H311" i="28"/>
  <c r="C311" i="28"/>
  <c r="B309" i="29"/>
  <c r="P311" i="28"/>
  <c r="O313" i="29"/>
  <c r="N308" i="30"/>
  <c r="M313" i="29"/>
  <c r="L313" i="29"/>
  <c r="K313" i="29"/>
  <c r="J313" i="29"/>
  <c r="I313" i="29"/>
  <c r="H313" i="29"/>
  <c r="G313" i="29"/>
  <c r="F313" i="29"/>
  <c r="E313" i="29"/>
  <c r="D313" i="29"/>
  <c r="C313" i="29"/>
  <c r="B313" i="29"/>
  <c r="P308" i="30"/>
  <c r="N313" i="29"/>
  <c r="M308" i="30"/>
  <c r="L308" i="30"/>
  <c r="K308" i="30"/>
  <c r="J308" i="30"/>
  <c r="I308" i="30"/>
  <c r="H308" i="30"/>
  <c r="G308" i="30"/>
  <c r="F308" i="30"/>
  <c r="E308" i="30"/>
  <c r="D308" i="30"/>
  <c r="C308" i="30"/>
  <c r="B308" i="30"/>
  <c r="O308" i="30"/>
  <c r="P313" i="29"/>
  <c r="P307" i="28"/>
  <c r="O307" i="28"/>
  <c r="N307" i="28"/>
  <c r="M307" i="28"/>
  <c r="L307" i="28"/>
  <c r="K307" i="28"/>
  <c r="J307" i="28"/>
  <c r="I307" i="28"/>
  <c r="H307" i="28"/>
  <c r="G307" i="28"/>
  <c r="F307" i="28"/>
  <c r="E307" i="28"/>
  <c r="D307" i="28"/>
  <c r="C307" i="28"/>
  <c r="B307" i="28"/>
  <c r="A307" i="28" s="1"/>
  <c r="P307" i="31"/>
  <c r="O307" i="31"/>
  <c r="N307" i="31"/>
  <c r="M307" i="31"/>
  <c r="L307" i="31"/>
  <c r="K307" i="31"/>
  <c r="J307" i="31"/>
  <c r="I307" i="31"/>
  <c r="H307" i="31"/>
  <c r="G307" i="31"/>
  <c r="F307" i="31"/>
  <c r="E307" i="31"/>
  <c r="D307" i="31"/>
  <c r="C307" i="31"/>
  <c r="B307" i="31"/>
  <c r="A318" i="40"/>
  <c r="B1010" i="5"/>
  <c r="B102" i="14" s="1"/>
  <c r="B316" i="40"/>
  <c r="B307" i="23"/>
  <c r="B405" i="22" s="1"/>
  <c r="B1009" i="5"/>
  <c r="B101" i="14" s="1"/>
  <c r="A316" i="40"/>
  <c r="A307" i="23"/>
  <c r="A405" i="22" s="1"/>
  <c r="B311" i="40"/>
  <c r="B306" i="23"/>
  <c r="B404" i="22" s="1"/>
  <c r="A311" i="40"/>
  <c r="A306" i="23"/>
  <c r="A404" i="22" s="1"/>
  <c r="B1007" i="5"/>
  <c r="A104" i="14" s="1"/>
  <c r="B304" i="40"/>
  <c r="B307" i="25"/>
  <c r="A304" i="40"/>
  <c r="B1006" i="5"/>
  <c r="A103" i="14" s="1"/>
  <c r="A307" i="25"/>
  <c r="B314" i="40"/>
  <c r="B306" i="25"/>
  <c r="A306" i="25"/>
  <c r="A302" i="60"/>
  <c r="R1004" i="5" s="1"/>
  <c r="A125" i="14" s="1"/>
  <c r="A314" i="40"/>
  <c r="B1005" i="5"/>
  <c r="A102" i="14" s="1"/>
  <c r="A319" i="40"/>
  <c r="B1004" i="5"/>
  <c r="A101" i="14" s="1"/>
  <c r="I8" i="31"/>
  <c r="O8" i="31"/>
  <c r="B29" i="29"/>
  <c r="A29" i="29" s="1"/>
  <c r="E29" i="29"/>
  <c r="H29" i="29"/>
  <c r="K29" i="29"/>
  <c r="M29" i="29"/>
  <c r="P29" i="29"/>
  <c r="N29" i="29"/>
  <c r="J29" i="29"/>
  <c r="O29" i="29"/>
  <c r="L29" i="29"/>
  <c r="I29" i="29"/>
  <c r="G29" i="29"/>
  <c r="D29" i="29"/>
  <c r="F29" i="29"/>
  <c r="C29" i="29"/>
  <c r="O9" i="29"/>
  <c r="O8" i="30"/>
  <c r="M37" i="28"/>
  <c r="P37" i="28"/>
  <c r="O37" i="28"/>
  <c r="N37" i="28"/>
  <c r="L37" i="28"/>
  <c r="K37" i="28"/>
  <c r="J37" i="28"/>
  <c r="I37" i="28"/>
  <c r="H37" i="28"/>
  <c r="E37" i="28"/>
  <c r="D37" i="28"/>
  <c r="B37" i="28"/>
  <c r="A37" i="28" s="1"/>
  <c r="B9" i="29"/>
  <c r="A9" i="29" s="1"/>
  <c r="C9" i="29"/>
  <c r="D9" i="29"/>
  <c r="E9" i="29"/>
  <c r="F9" i="29"/>
  <c r="G9" i="29"/>
  <c r="H9" i="29"/>
  <c r="I8" i="30"/>
  <c r="G37" i="28"/>
  <c r="F37" i="28"/>
  <c r="C37" i="28"/>
  <c r="I9" i="29"/>
  <c r="J9" i="29"/>
  <c r="K9" i="29"/>
  <c r="L9" i="29"/>
  <c r="M9" i="29"/>
  <c r="N9" i="29"/>
  <c r="H34" i="28"/>
  <c r="B34" i="28"/>
  <c r="A34" i="28" s="1"/>
  <c r="P34" i="28"/>
  <c r="O34" i="28"/>
  <c r="M34" i="28"/>
  <c r="K34" i="28"/>
  <c r="I34" i="28"/>
  <c r="E6" i="29"/>
  <c r="H6" i="29"/>
  <c r="J6" i="29"/>
  <c r="M6" i="29"/>
  <c r="G34" i="28"/>
  <c r="D6" i="29"/>
  <c r="B6" i="29"/>
  <c r="A6" i="29" s="1"/>
  <c r="G6" i="29"/>
  <c r="N34" i="28"/>
  <c r="I6" i="29"/>
  <c r="L6" i="29"/>
  <c r="O6" i="29"/>
  <c r="D34" i="28"/>
  <c r="C34" i="28"/>
  <c r="F34" i="28"/>
  <c r="E34" i="28"/>
  <c r="J34" i="28"/>
  <c r="L34" i="28"/>
  <c r="K6" i="29"/>
  <c r="F6" i="29"/>
  <c r="N6" i="29"/>
  <c r="C6" i="29"/>
  <c r="N5" i="29"/>
  <c r="K5" i="29"/>
  <c r="G5" i="29"/>
  <c r="D5" i="29"/>
  <c r="B5" i="29"/>
  <c r="A5" i="29" s="1"/>
  <c r="L33" i="28"/>
  <c r="G33" i="28"/>
  <c r="C5" i="29"/>
  <c r="J5" i="29"/>
  <c r="N33" i="28"/>
  <c r="K33" i="28"/>
  <c r="I33" i="28"/>
  <c r="F33" i="28"/>
  <c r="D33" i="28"/>
  <c r="B33" i="28"/>
  <c r="A33" i="28" s="1"/>
  <c r="O33" i="28"/>
  <c r="H5" i="29"/>
  <c r="E5" i="29"/>
  <c r="M33" i="28"/>
  <c r="J33" i="28"/>
  <c r="H33" i="28"/>
  <c r="E33" i="28"/>
  <c r="C33" i="28"/>
  <c r="F5" i="29"/>
  <c r="M5" i="29"/>
  <c r="P33" i="28"/>
  <c r="O5" i="29"/>
  <c r="L5" i="29"/>
  <c r="I5" i="29"/>
  <c r="P38" i="28"/>
  <c r="N38" i="28"/>
  <c r="K38" i="28"/>
  <c r="L38" i="28"/>
  <c r="C58" i="29"/>
  <c r="E58" i="29"/>
  <c r="I58" i="29"/>
  <c r="M38" i="28"/>
  <c r="O58" i="29"/>
  <c r="H38" i="28"/>
  <c r="O38" i="28"/>
  <c r="J58" i="29"/>
  <c r="N58" i="29"/>
  <c r="L58" i="29"/>
  <c r="H58" i="29"/>
  <c r="D58" i="29"/>
  <c r="P58" i="29"/>
  <c r="M58" i="29"/>
  <c r="K58" i="29"/>
  <c r="F58" i="29"/>
  <c r="B58" i="29"/>
  <c r="A58" i="29" s="1"/>
  <c r="D38" i="28"/>
  <c r="E38" i="28"/>
  <c r="F38" i="28"/>
  <c r="G38" i="28"/>
  <c r="B38" i="28"/>
  <c r="A38" i="28" s="1"/>
  <c r="J38" i="28"/>
  <c r="C38" i="28"/>
  <c r="I38" i="28"/>
  <c r="G58" i="29"/>
  <c r="E39" i="28"/>
  <c r="M14" i="29"/>
  <c r="J14" i="29"/>
  <c r="G14" i="29"/>
  <c r="D14" i="29"/>
  <c r="D39" i="28"/>
  <c r="C39" i="28"/>
  <c r="O11" i="31"/>
  <c r="O39" i="28"/>
  <c r="B39" i="28"/>
  <c r="A39" i="28" s="1"/>
  <c r="B14" i="29"/>
  <c r="A14" i="29" s="1"/>
  <c r="F14" i="29"/>
  <c r="I11" i="31"/>
  <c r="I14" i="29"/>
  <c r="L14" i="29"/>
  <c r="H39" i="28"/>
  <c r="O14" i="29"/>
  <c r="P14" i="29"/>
  <c r="P39" i="28"/>
  <c r="M39" i="28"/>
  <c r="L39" i="28"/>
  <c r="K39" i="28"/>
  <c r="N39" i="28"/>
  <c r="J39" i="28"/>
  <c r="I39" i="28"/>
  <c r="G39" i="28"/>
  <c r="F39" i="28"/>
  <c r="N14" i="29"/>
  <c r="K14" i="29"/>
  <c r="H14" i="29"/>
  <c r="E14" i="29"/>
  <c r="C14" i="29"/>
  <c r="O21" i="29"/>
  <c r="P40" i="28"/>
  <c r="D40" i="28"/>
  <c r="E40" i="28"/>
  <c r="F40" i="28"/>
  <c r="G40" i="28"/>
  <c r="H40" i="28"/>
  <c r="J40" i="28"/>
  <c r="K40" i="28"/>
  <c r="N40" i="28"/>
  <c r="B40" i="28"/>
  <c r="A40" i="28" s="1"/>
  <c r="C40" i="28"/>
  <c r="G21" i="29"/>
  <c r="M40" i="28"/>
  <c r="O40" i="28"/>
  <c r="K21" i="29"/>
  <c r="P21" i="29"/>
  <c r="I10" i="31"/>
  <c r="B21" i="29"/>
  <c r="A21" i="29" s="1"/>
  <c r="C21" i="29"/>
  <c r="D21" i="29"/>
  <c r="E21" i="29"/>
  <c r="F21" i="29"/>
  <c r="I40" i="28"/>
  <c r="H21" i="29"/>
  <c r="I21" i="29"/>
  <c r="L21" i="29"/>
  <c r="N21" i="29"/>
  <c r="L40" i="28"/>
  <c r="O10" i="31"/>
  <c r="M21" i="29"/>
  <c r="J21" i="29"/>
  <c r="G15" i="29"/>
  <c r="D15" i="29"/>
  <c r="G41" i="28"/>
  <c r="E41" i="28"/>
  <c r="C41" i="28"/>
  <c r="J15" i="29"/>
  <c r="B41" i="28"/>
  <c r="A41" i="28" s="1"/>
  <c r="D41" i="28"/>
  <c r="F41" i="28"/>
  <c r="I41" i="28"/>
  <c r="K41" i="28"/>
  <c r="M41" i="28"/>
  <c r="O41" i="28"/>
  <c r="C15" i="29"/>
  <c r="F15" i="29"/>
  <c r="I15" i="29"/>
  <c r="L15" i="29"/>
  <c r="O15" i="29"/>
  <c r="N15" i="29"/>
  <c r="K15" i="29"/>
  <c r="H15" i="29"/>
  <c r="E15" i="29"/>
  <c r="B15" i="29"/>
  <c r="A15" i="29" s="1"/>
  <c r="I11" i="30"/>
  <c r="O11" i="30"/>
  <c r="P15" i="29"/>
  <c r="M15" i="29"/>
  <c r="P41" i="28"/>
  <c r="N41" i="28"/>
  <c r="L41" i="28"/>
  <c r="J41" i="28"/>
  <c r="H41" i="28"/>
  <c r="F32" i="29"/>
  <c r="M32" i="29"/>
  <c r="N14" i="28"/>
  <c r="K14" i="28"/>
  <c r="O10" i="30"/>
  <c r="M14" i="28"/>
  <c r="O14" i="28"/>
  <c r="P32" i="29"/>
  <c r="E14" i="28"/>
  <c r="N32" i="29"/>
  <c r="H14" i="28"/>
  <c r="F14" i="28"/>
  <c r="K32" i="29"/>
  <c r="G14" i="28"/>
  <c r="E32" i="29"/>
  <c r="D14" i="28"/>
  <c r="I10" i="30"/>
  <c r="B14" i="28"/>
  <c r="A14" i="28" s="1"/>
  <c r="G32" i="29"/>
  <c r="L32" i="29"/>
  <c r="C14" i="28"/>
  <c r="D32" i="29"/>
  <c r="O32" i="29"/>
  <c r="C32" i="29"/>
  <c r="I32" i="29"/>
  <c r="H32" i="29"/>
  <c r="L14" i="28"/>
  <c r="J14" i="28"/>
  <c r="I14" i="28"/>
  <c r="B32" i="29"/>
  <c r="A32" i="29" s="1"/>
  <c r="P14" i="28"/>
  <c r="J32" i="29"/>
  <c r="C42" i="28"/>
  <c r="O42" i="28"/>
  <c r="P42" i="28"/>
  <c r="J42" i="28"/>
  <c r="H42" i="28"/>
  <c r="F42" i="28"/>
  <c r="M42" i="28"/>
  <c r="D42" i="28"/>
  <c r="M8" i="29"/>
  <c r="N8" i="29"/>
  <c r="K8" i="29"/>
  <c r="H8" i="29"/>
  <c r="E8" i="29"/>
  <c r="B8" i="29"/>
  <c r="A8" i="29" s="1"/>
  <c r="N42" i="28"/>
  <c r="K42" i="28"/>
  <c r="B42" i="28"/>
  <c r="A42" i="28" s="1"/>
  <c r="E42" i="28"/>
  <c r="G42" i="28"/>
  <c r="L42" i="28"/>
  <c r="I42" i="28"/>
  <c r="D8" i="29"/>
  <c r="G8" i="29"/>
  <c r="J8" i="29"/>
  <c r="C8" i="29"/>
  <c r="F8" i="29"/>
  <c r="I8" i="29"/>
  <c r="L8" i="29"/>
  <c r="O8" i="29"/>
  <c r="J19" i="29"/>
  <c r="H8" i="28"/>
  <c r="L19" i="29"/>
  <c r="K43" i="28"/>
  <c r="L43" i="28"/>
  <c r="N43" i="28"/>
  <c r="O43" i="28"/>
  <c r="P43" i="28"/>
  <c r="M43" i="28"/>
  <c r="B7" i="29"/>
  <c r="A7" i="29" s="1"/>
  <c r="C7" i="29"/>
  <c r="D7" i="29"/>
  <c r="E7" i="29"/>
  <c r="F7" i="29"/>
  <c r="G7" i="29"/>
  <c r="H7" i="29"/>
  <c r="I7" i="29"/>
  <c r="J7" i="29"/>
  <c r="K7" i="29"/>
  <c r="L7" i="29"/>
  <c r="M7" i="29"/>
  <c r="N7" i="29"/>
  <c r="B43" i="28"/>
  <c r="A43" i="28" s="1"/>
  <c r="C43" i="28"/>
  <c r="D43" i="28"/>
  <c r="E43" i="28"/>
  <c r="J43" i="28"/>
  <c r="O7" i="29"/>
  <c r="F43" i="28"/>
  <c r="G43" i="28"/>
  <c r="H43" i="28"/>
  <c r="I43" i="28"/>
  <c r="H22" i="29"/>
  <c r="B22" i="29"/>
  <c r="A22" i="29" s="1"/>
  <c r="E22" i="29"/>
  <c r="K22" i="29"/>
  <c r="G22" i="29"/>
  <c r="F22" i="29"/>
  <c r="D22" i="29"/>
  <c r="C22" i="29"/>
  <c r="J22" i="29"/>
  <c r="M22" i="29"/>
  <c r="P22" i="29"/>
  <c r="N22" i="29"/>
  <c r="O22" i="29"/>
  <c r="L22" i="29"/>
  <c r="I22" i="29"/>
  <c r="P44" i="28"/>
  <c r="O44" i="28"/>
  <c r="N44" i="28"/>
  <c r="O59" i="29"/>
  <c r="D59" i="29"/>
  <c r="G59" i="29"/>
  <c r="J59" i="29"/>
  <c r="H44" i="28"/>
  <c r="G44" i="28"/>
  <c r="F44" i="28"/>
  <c r="M44" i="28"/>
  <c r="L44" i="28"/>
  <c r="M59" i="29"/>
  <c r="E44" i="28"/>
  <c r="N59" i="29"/>
  <c r="K59" i="29"/>
  <c r="I59" i="29"/>
  <c r="J44" i="28"/>
  <c r="F59" i="29"/>
  <c r="D44" i="28"/>
  <c r="E59" i="29"/>
  <c r="B59" i="29"/>
  <c r="A59" i="29" s="1"/>
  <c r="I44" i="28"/>
  <c r="L59" i="29"/>
  <c r="H59" i="29"/>
  <c r="C59" i="29"/>
  <c r="P59" i="29"/>
  <c r="B44" i="28"/>
  <c r="A44" i="28" s="1"/>
  <c r="C44" i="28"/>
  <c r="K44" i="28"/>
  <c r="P45" i="28"/>
  <c r="M45" i="28"/>
  <c r="N45" i="28"/>
  <c r="O45" i="28"/>
  <c r="E60" i="29"/>
  <c r="H60" i="29"/>
  <c r="L60" i="29"/>
  <c r="O60" i="29"/>
  <c r="P60" i="29"/>
  <c r="J60" i="29"/>
  <c r="G60" i="29"/>
  <c r="D60" i="29"/>
  <c r="J45" i="28"/>
  <c r="B60" i="29"/>
  <c r="A60" i="29" s="1"/>
  <c r="D45" i="28"/>
  <c r="E45" i="28"/>
  <c r="F45" i="28"/>
  <c r="C45" i="28"/>
  <c r="B45" i="28"/>
  <c r="G45" i="28"/>
  <c r="H45" i="28"/>
  <c r="I45" i="28"/>
  <c r="K45" i="28"/>
  <c r="N60" i="29"/>
  <c r="K60" i="29"/>
  <c r="I60" i="29"/>
  <c r="M60" i="29"/>
  <c r="F60" i="29"/>
  <c r="L45" i="28"/>
  <c r="C60" i="29"/>
  <c r="K20" i="29"/>
  <c r="H20" i="29"/>
  <c r="E20" i="29"/>
  <c r="C20" i="29"/>
  <c r="J20" i="29"/>
  <c r="B46" i="28"/>
  <c r="C46" i="28"/>
  <c r="D46" i="28"/>
  <c r="L46" i="28"/>
  <c r="M46" i="28"/>
  <c r="B20" i="29"/>
  <c r="A20" i="29" s="1"/>
  <c r="F46" i="28"/>
  <c r="G46" i="28"/>
  <c r="H46" i="28"/>
  <c r="I46" i="28"/>
  <c r="P46" i="28"/>
  <c r="N20" i="29"/>
  <c r="P20" i="29"/>
  <c r="I12" i="30"/>
  <c r="D20" i="29"/>
  <c r="O20" i="29"/>
  <c r="G20" i="29"/>
  <c r="L20" i="29"/>
  <c r="N46" i="28"/>
  <c r="O46" i="28"/>
  <c r="M20" i="29"/>
  <c r="I20" i="29"/>
  <c r="F20" i="29"/>
  <c r="J46" i="28"/>
  <c r="K46" i="28"/>
  <c r="E46" i="28"/>
  <c r="P18" i="29"/>
  <c r="N18" i="29"/>
  <c r="K18" i="29"/>
  <c r="G18" i="29"/>
  <c r="D18" i="29"/>
  <c r="M18" i="29"/>
  <c r="I18" i="29"/>
  <c r="H18" i="29"/>
  <c r="E18" i="29"/>
  <c r="B18" i="29"/>
  <c r="A18" i="29" s="1"/>
  <c r="I47" i="28"/>
  <c r="H47" i="28"/>
  <c r="G47" i="28"/>
  <c r="F47" i="28"/>
  <c r="E47" i="28"/>
  <c r="B47" i="28"/>
  <c r="D47" i="28"/>
  <c r="C47" i="28"/>
  <c r="N47" i="28"/>
  <c r="P47" i="28"/>
  <c r="M47" i="28"/>
  <c r="L47" i="28"/>
  <c r="K47" i="28"/>
  <c r="O47" i="28"/>
  <c r="J47" i="28"/>
  <c r="O18" i="29"/>
  <c r="L18" i="29"/>
  <c r="J18" i="29"/>
  <c r="F18" i="29"/>
  <c r="C18" i="29"/>
  <c r="P13" i="29"/>
  <c r="O48" i="28"/>
  <c r="N48" i="28"/>
  <c r="I13" i="29"/>
  <c r="M48" i="28"/>
  <c r="L48" i="28"/>
  <c r="B48" i="28"/>
  <c r="J48" i="28"/>
  <c r="I48" i="28"/>
  <c r="K48" i="28"/>
  <c r="H48" i="28"/>
  <c r="G48" i="28"/>
  <c r="N13" i="29"/>
  <c r="J13" i="29"/>
  <c r="F13" i="29"/>
  <c r="B13" i="29"/>
  <c r="A13" i="29" s="1"/>
  <c r="F48" i="28"/>
  <c r="E48" i="28"/>
  <c r="D48" i="28"/>
  <c r="O13" i="29"/>
  <c r="C48" i="28"/>
  <c r="D13" i="29"/>
  <c r="P48" i="28"/>
  <c r="E13" i="29"/>
  <c r="H13" i="29"/>
  <c r="C13" i="29"/>
  <c r="G13" i="29"/>
  <c r="L13" i="29"/>
  <c r="K13" i="29"/>
  <c r="M13" i="29"/>
  <c r="H25" i="29"/>
  <c r="F25" i="29"/>
  <c r="E25" i="29"/>
  <c r="D25" i="29"/>
  <c r="C25" i="29"/>
  <c r="B25" i="29"/>
  <c r="A25" i="29" s="1"/>
  <c r="L49" i="28"/>
  <c r="G25" i="29"/>
  <c r="P25" i="29"/>
  <c r="B49" i="28"/>
  <c r="O25" i="29"/>
  <c r="C49" i="28"/>
  <c r="N25" i="29"/>
  <c r="M25" i="29"/>
  <c r="L25" i="29"/>
  <c r="K25" i="29"/>
  <c r="J25" i="29"/>
  <c r="I25" i="29"/>
  <c r="D49" i="28"/>
  <c r="P49" i="28"/>
  <c r="E49" i="28"/>
  <c r="F49" i="28"/>
  <c r="G49" i="28"/>
  <c r="H49" i="28"/>
  <c r="I49" i="28"/>
  <c r="O49" i="28"/>
  <c r="N49" i="28"/>
  <c r="M49" i="28"/>
  <c r="J49" i="28"/>
  <c r="K49" i="28"/>
  <c r="I16" i="29"/>
  <c r="L16" i="29"/>
  <c r="E16" i="29"/>
  <c r="H16" i="29"/>
  <c r="K16" i="29"/>
  <c r="N16" i="29"/>
  <c r="O16" i="29"/>
  <c r="C16" i="29"/>
  <c r="B16" i="29"/>
  <c r="A16" i="29" s="1"/>
  <c r="D16" i="29"/>
  <c r="G16" i="29"/>
  <c r="J16" i="29"/>
  <c r="M16" i="29"/>
  <c r="P16" i="29"/>
  <c r="F16" i="29"/>
  <c r="N31" i="29"/>
  <c r="M31" i="29"/>
  <c r="L31" i="29"/>
  <c r="K31" i="29"/>
  <c r="J31" i="29"/>
  <c r="I31" i="29"/>
  <c r="H31" i="29"/>
  <c r="G31" i="29"/>
  <c r="F31" i="29"/>
  <c r="E31" i="29"/>
  <c r="D31" i="29"/>
  <c r="B31" i="29"/>
  <c r="A31" i="29" s="1"/>
  <c r="C13" i="28"/>
  <c r="E13" i="28"/>
  <c r="G13" i="28"/>
  <c r="I13" i="28"/>
  <c r="K13" i="28"/>
  <c r="M13" i="28"/>
  <c r="O13" i="28"/>
  <c r="P13" i="28"/>
  <c r="N13" i="28"/>
  <c r="L13" i="28"/>
  <c r="C31" i="29"/>
  <c r="J13" i="28"/>
  <c r="H13" i="28"/>
  <c r="F13" i="28"/>
  <c r="D13" i="28"/>
  <c r="B13" i="28"/>
  <c r="A13" i="28" s="1"/>
  <c r="P31" i="29"/>
  <c r="O31" i="29"/>
  <c r="G50" i="28"/>
  <c r="H26" i="29"/>
  <c r="K26" i="29"/>
  <c r="N26" i="29"/>
  <c r="D50" i="28"/>
  <c r="F50" i="28"/>
  <c r="C50" i="28"/>
  <c r="G26" i="29"/>
  <c r="P50" i="28"/>
  <c r="J26" i="29"/>
  <c r="L26" i="29"/>
  <c r="B50" i="28"/>
  <c r="P26" i="29"/>
  <c r="O50" i="28"/>
  <c r="I50" i="28"/>
  <c r="H50" i="28"/>
  <c r="E50" i="28"/>
  <c r="C26" i="29"/>
  <c r="N50" i="28"/>
  <c r="M50" i="28"/>
  <c r="L50" i="28"/>
  <c r="K50" i="28"/>
  <c r="J50" i="28"/>
  <c r="I26" i="29"/>
  <c r="M26" i="29"/>
  <c r="F26" i="29"/>
  <c r="E26" i="29"/>
  <c r="B26" i="29"/>
  <c r="A26" i="29" s="1"/>
  <c r="O26" i="29"/>
  <c r="D26" i="29"/>
  <c r="C11" i="28"/>
  <c r="B11" i="28"/>
  <c r="A11" i="28" s="1"/>
  <c r="D11" i="28"/>
  <c r="E11" i="28"/>
  <c r="B33" i="29"/>
  <c r="A33" i="29" s="1"/>
  <c r="F11" i="28"/>
  <c r="G11" i="28"/>
  <c r="C33" i="29"/>
  <c r="E33" i="29"/>
  <c r="I11" i="28"/>
  <c r="D33" i="29"/>
  <c r="F33" i="29"/>
  <c r="J11" i="28"/>
  <c r="M11" i="28"/>
  <c r="N11" i="28"/>
  <c r="I33" i="29"/>
  <c r="P11" i="28"/>
  <c r="M33" i="29"/>
  <c r="J33" i="29"/>
  <c r="N33" i="29"/>
  <c r="O33" i="29"/>
  <c r="P33" i="29"/>
  <c r="H11" i="28"/>
  <c r="K33" i="29"/>
  <c r="G33" i="29"/>
  <c r="H33" i="29"/>
  <c r="K11" i="28"/>
  <c r="L11" i="28"/>
  <c r="O11" i="28"/>
  <c r="L33" i="29"/>
  <c r="K61" i="29"/>
  <c r="H61" i="29"/>
  <c r="E61" i="29"/>
  <c r="B61" i="29"/>
  <c r="A61" i="29" s="1"/>
  <c r="M12" i="28"/>
  <c r="D61" i="29"/>
  <c r="L12" i="28"/>
  <c r="F12" i="28"/>
  <c r="G61" i="29"/>
  <c r="J61" i="29"/>
  <c r="M61" i="29"/>
  <c r="P61" i="29"/>
  <c r="B12" i="28"/>
  <c r="A12" i="28" s="1"/>
  <c r="P12" i="28"/>
  <c r="O12" i="28"/>
  <c r="N61" i="29"/>
  <c r="K12" i="28"/>
  <c r="J12" i="28"/>
  <c r="I12" i="28"/>
  <c r="H12" i="28"/>
  <c r="G12" i="28"/>
  <c r="E12" i="28"/>
  <c r="D12" i="28"/>
  <c r="C61" i="29"/>
  <c r="F61" i="29"/>
  <c r="I61" i="29"/>
  <c r="L61" i="29"/>
  <c r="O61" i="29"/>
  <c r="C12" i="28"/>
  <c r="N12" i="28"/>
  <c r="F23" i="29"/>
  <c r="J23" i="29"/>
  <c r="K23" i="29"/>
  <c r="B17" i="28"/>
  <c r="A17" i="28" s="1"/>
  <c r="B23" i="29"/>
  <c r="A23" i="29" s="1"/>
  <c r="P17" i="28"/>
  <c r="I23" i="29"/>
  <c r="K17" i="28"/>
  <c r="H23" i="29"/>
  <c r="C23" i="29"/>
  <c r="O17" i="28"/>
  <c r="N17" i="28"/>
  <c r="D23" i="29"/>
  <c r="M17" i="28"/>
  <c r="L17" i="28"/>
  <c r="C17" i="28"/>
  <c r="J17" i="28"/>
  <c r="I17" i="28"/>
  <c r="G23" i="29"/>
  <c r="P23" i="29"/>
  <c r="O23" i="29"/>
  <c r="N23" i="29"/>
  <c r="M23" i="29"/>
  <c r="H17" i="28"/>
  <c r="L23" i="29"/>
  <c r="D17" i="28"/>
  <c r="E17" i="28"/>
  <c r="F17" i="28"/>
  <c r="G17" i="28"/>
  <c r="E23" i="29"/>
  <c r="C32" i="28"/>
  <c r="E27" i="29"/>
  <c r="H27" i="29"/>
  <c r="N27" i="29"/>
  <c r="E32" i="28"/>
  <c r="O27" i="29"/>
  <c r="L27" i="29"/>
  <c r="I27" i="29"/>
  <c r="F27" i="29"/>
  <c r="D27" i="29"/>
  <c r="N32" i="28"/>
  <c r="G32" i="28"/>
  <c r="M32" i="28"/>
  <c r="K32" i="28"/>
  <c r="K27" i="29"/>
  <c r="I32" i="28"/>
  <c r="D32" i="28"/>
  <c r="F32" i="28"/>
  <c r="H32" i="28"/>
  <c r="J32" i="28"/>
  <c r="L32" i="28"/>
  <c r="O32" i="28"/>
  <c r="B32" i="28"/>
  <c r="A32" i="28" s="1"/>
  <c r="B27" i="29"/>
  <c r="A27" i="29" s="1"/>
  <c r="C27" i="29"/>
  <c r="G27" i="29"/>
  <c r="J27" i="29"/>
  <c r="M27" i="29"/>
  <c r="P27" i="29"/>
  <c r="P32" i="28"/>
  <c r="C24" i="29"/>
  <c r="G24" i="29"/>
  <c r="K24" i="29"/>
  <c r="N24" i="29"/>
  <c r="P24" i="29"/>
  <c r="M24" i="29"/>
  <c r="J24" i="29"/>
  <c r="H24" i="29"/>
  <c r="E24" i="29"/>
  <c r="B24" i="29"/>
  <c r="A24" i="29" s="1"/>
  <c r="B52" i="28"/>
  <c r="C52" i="28"/>
  <c r="D52" i="28"/>
  <c r="E52" i="28"/>
  <c r="F52" i="28"/>
  <c r="G52" i="28"/>
  <c r="H52" i="28"/>
  <c r="I52" i="28"/>
  <c r="J52" i="28"/>
  <c r="K52" i="28"/>
  <c r="L52" i="28"/>
  <c r="M52" i="28"/>
  <c r="N52" i="28"/>
  <c r="O52" i="28"/>
  <c r="P52" i="28"/>
  <c r="D24" i="29"/>
  <c r="F24" i="29"/>
  <c r="I24" i="29"/>
  <c r="L24" i="29"/>
  <c r="O24" i="29"/>
  <c r="L45" i="29"/>
  <c r="F45" i="29"/>
  <c r="J53" i="28"/>
  <c r="K53" i="28"/>
  <c r="L53" i="28"/>
  <c r="M53" i="28"/>
  <c r="B53" i="28"/>
  <c r="C53" i="28"/>
  <c r="D53" i="28"/>
  <c r="C45" i="29"/>
  <c r="N53" i="28"/>
  <c r="O45" i="29"/>
  <c r="K45" i="29"/>
  <c r="I45" i="29"/>
  <c r="G45" i="29"/>
  <c r="D45" i="29"/>
  <c r="O53" i="28"/>
  <c r="M45" i="29"/>
  <c r="E53" i="28"/>
  <c r="P53" i="28"/>
  <c r="P45" i="29"/>
  <c r="B45" i="29"/>
  <c r="A45" i="29" s="1"/>
  <c r="I53" i="28"/>
  <c r="E45" i="29"/>
  <c r="H45" i="29"/>
  <c r="J45" i="29"/>
  <c r="N45" i="29"/>
  <c r="H53" i="28"/>
  <c r="G53" i="28"/>
  <c r="F53" i="28"/>
  <c r="G62" i="29"/>
  <c r="G16" i="28"/>
  <c r="F16" i="28"/>
  <c r="E16" i="28"/>
  <c r="C16" i="28"/>
  <c r="H62" i="29"/>
  <c r="E62" i="29"/>
  <c r="B62" i="29"/>
  <c r="A62" i="29" s="1"/>
  <c r="K62" i="29"/>
  <c r="I62" i="29"/>
  <c r="D62" i="29"/>
  <c r="D16" i="28"/>
  <c r="J62" i="29"/>
  <c r="B16" i="28"/>
  <c r="A16" i="28" s="1"/>
  <c r="N62" i="29"/>
  <c r="O16" i="28"/>
  <c r="P16" i="28"/>
  <c r="P62" i="29"/>
  <c r="M62" i="29"/>
  <c r="L62" i="29"/>
  <c r="F62" i="29"/>
  <c r="C62" i="29"/>
  <c r="M16" i="28"/>
  <c r="L16" i="28"/>
  <c r="K16" i="28"/>
  <c r="J16" i="28"/>
  <c r="I16" i="28"/>
  <c r="H16" i="28"/>
  <c r="O62" i="29"/>
  <c r="N16" i="28"/>
  <c r="P54" i="28"/>
  <c r="D49" i="29"/>
  <c r="C49" i="29"/>
  <c r="G49" i="29"/>
  <c r="J49" i="29"/>
  <c r="N49" i="29"/>
  <c r="K54" i="28"/>
  <c r="J54" i="28"/>
  <c r="P49" i="29"/>
  <c r="I54" i="28"/>
  <c r="H54" i="28"/>
  <c r="N54" i="28"/>
  <c r="G54" i="28"/>
  <c r="L54" i="28"/>
  <c r="F54" i="28"/>
  <c r="B49" i="29"/>
  <c r="A49" i="29" s="1"/>
  <c r="L49" i="29"/>
  <c r="E49" i="29"/>
  <c r="M54" i="28"/>
  <c r="F49" i="29"/>
  <c r="K49" i="29"/>
  <c r="H49" i="29"/>
  <c r="M49" i="29"/>
  <c r="O49" i="29"/>
  <c r="E54" i="28"/>
  <c r="D54" i="28"/>
  <c r="C54" i="28"/>
  <c r="B54" i="28"/>
  <c r="O54" i="28"/>
  <c r="I49" i="29"/>
  <c r="E48" i="29"/>
  <c r="B48" i="29"/>
  <c r="A48" i="29" s="1"/>
  <c r="J55" i="28"/>
  <c r="K55" i="28"/>
  <c r="L55" i="28"/>
  <c r="M55" i="28"/>
  <c r="N55" i="28"/>
  <c r="O55" i="28"/>
  <c r="P55" i="28"/>
  <c r="I55" i="28"/>
  <c r="E55" i="28"/>
  <c r="D55" i="28"/>
  <c r="C55" i="28"/>
  <c r="H55" i="28"/>
  <c r="G55" i="28"/>
  <c r="F55" i="28"/>
  <c r="B55" i="28"/>
  <c r="O48" i="29"/>
  <c r="L48" i="29"/>
  <c r="I48" i="29"/>
  <c r="F48" i="29"/>
  <c r="C48" i="29"/>
  <c r="P48" i="29"/>
  <c r="M48" i="29"/>
  <c r="J48" i="29"/>
  <c r="G48" i="29"/>
  <c r="D48" i="29"/>
  <c r="N48" i="29"/>
  <c r="K48" i="29"/>
  <c r="H48" i="29"/>
  <c r="K56" i="28"/>
  <c r="K46" i="29"/>
  <c r="O56" i="28"/>
  <c r="P56" i="28"/>
  <c r="J56" i="28"/>
  <c r="J46" i="29"/>
  <c r="I56" i="28"/>
  <c r="C56" i="28"/>
  <c r="D56" i="28"/>
  <c r="E46" i="29"/>
  <c r="H56" i="28"/>
  <c r="P46" i="29"/>
  <c r="E56" i="28"/>
  <c r="F46" i="29"/>
  <c r="N46" i="29"/>
  <c r="D46" i="29"/>
  <c r="C46" i="29"/>
  <c r="B56" i="28"/>
  <c r="L56" i="28"/>
  <c r="M56" i="28"/>
  <c r="G46" i="29"/>
  <c r="G56" i="28"/>
  <c r="F56" i="28"/>
  <c r="M46" i="29"/>
  <c r="H46" i="29"/>
  <c r="N56" i="28"/>
  <c r="I46" i="29"/>
  <c r="L46" i="29"/>
  <c r="O46" i="29"/>
  <c r="B46" i="29"/>
  <c r="A46" i="29" s="1"/>
  <c r="C56" i="29"/>
  <c r="L57" i="28"/>
  <c r="M57" i="28"/>
  <c r="N57" i="28"/>
  <c r="O57" i="28"/>
  <c r="E56" i="29"/>
  <c r="B56" i="29"/>
  <c r="A56" i="29" s="1"/>
  <c r="P57" i="28"/>
  <c r="B57" i="28"/>
  <c r="C57" i="28"/>
  <c r="D57" i="28"/>
  <c r="E57" i="28"/>
  <c r="F57" i="28"/>
  <c r="G57" i="28"/>
  <c r="J57" i="28"/>
  <c r="K57" i="28"/>
  <c r="I57" i="28"/>
  <c r="F56" i="29"/>
  <c r="H57" i="28"/>
  <c r="D56" i="29"/>
  <c r="P56" i="29"/>
  <c r="L56" i="29"/>
  <c r="J56" i="29"/>
  <c r="I56" i="29"/>
  <c r="M56" i="29"/>
  <c r="O56" i="29"/>
  <c r="N56" i="29"/>
  <c r="G56" i="29"/>
  <c r="H56" i="29"/>
  <c r="K56" i="29"/>
  <c r="L58" i="28"/>
  <c r="J63" i="29"/>
  <c r="L63" i="29"/>
  <c r="F59" i="28"/>
  <c r="E59" i="28"/>
  <c r="D59" i="28"/>
  <c r="C59" i="28"/>
  <c r="B59" i="28"/>
  <c r="L64" i="29"/>
  <c r="B64" i="29"/>
  <c r="A64" i="29" s="1"/>
  <c r="D64" i="29"/>
  <c r="H64" i="29"/>
  <c r="I64" i="29"/>
  <c r="O64" i="29"/>
  <c r="F64" i="29"/>
  <c r="P59" i="28"/>
  <c r="O59" i="28"/>
  <c r="N59" i="28"/>
  <c r="M59" i="28"/>
  <c r="L59" i="28"/>
  <c r="N64" i="29"/>
  <c r="K59" i="28"/>
  <c r="J59" i="28"/>
  <c r="G59" i="28"/>
  <c r="C64" i="29"/>
  <c r="E64" i="29"/>
  <c r="G64" i="29"/>
  <c r="J64" i="29"/>
  <c r="M64" i="29"/>
  <c r="P64" i="29"/>
  <c r="I59" i="28"/>
  <c r="H59" i="28"/>
  <c r="K64" i="29"/>
  <c r="B30" i="29"/>
  <c r="A30" i="29" s="1"/>
  <c r="C30" i="29"/>
  <c r="P30" i="29"/>
  <c r="D30" i="29"/>
  <c r="E30" i="29"/>
  <c r="F30" i="29"/>
  <c r="G30" i="29"/>
  <c r="H30" i="29"/>
  <c r="I30" i="29"/>
  <c r="J30" i="29"/>
  <c r="K30" i="29"/>
  <c r="L30" i="29"/>
  <c r="M30" i="29"/>
  <c r="P60" i="28"/>
  <c r="O60" i="28"/>
  <c r="N60" i="28"/>
  <c r="L60" i="28"/>
  <c r="K60" i="28"/>
  <c r="J60" i="28"/>
  <c r="I60" i="28"/>
  <c r="H60" i="28"/>
  <c r="G60" i="28"/>
  <c r="F60" i="28"/>
  <c r="E60" i="28"/>
  <c r="D60" i="28"/>
  <c r="C60" i="28"/>
  <c r="B60" i="28"/>
  <c r="N30" i="29"/>
  <c r="O30" i="29"/>
  <c r="M60" i="28"/>
  <c r="M61" i="28"/>
  <c r="N61" i="28"/>
  <c r="O61" i="28"/>
  <c r="P61" i="28"/>
  <c r="J61" i="28"/>
  <c r="K61" i="28"/>
  <c r="L61" i="28"/>
  <c r="I36" i="29"/>
  <c r="J36" i="29"/>
  <c r="K36" i="29"/>
  <c r="L36" i="29"/>
  <c r="B61" i="28"/>
  <c r="C61" i="28"/>
  <c r="D61" i="28"/>
  <c r="E61" i="28"/>
  <c r="N36" i="29"/>
  <c r="F61" i="28"/>
  <c r="O36" i="29"/>
  <c r="P36" i="29"/>
  <c r="B36" i="29"/>
  <c r="A36" i="29" s="1"/>
  <c r="C36" i="29"/>
  <c r="D36" i="29"/>
  <c r="E36" i="29"/>
  <c r="F36" i="29"/>
  <c r="G61" i="28"/>
  <c r="G36" i="29"/>
  <c r="H36" i="29"/>
  <c r="H61" i="28"/>
  <c r="M36" i="29"/>
  <c r="I61" i="28"/>
  <c r="C62" i="28"/>
  <c r="D62" i="28"/>
  <c r="E62" i="28"/>
  <c r="F62" i="28"/>
  <c r="G62" i="28"/>
  <c r="H62" i="28"/>
  <c r="I62" i="28"/>
  <c r="J62" i="28"/>
  <c r="K62" i="28"/>
  <c r="L62" i="28"/>
  <c r="M62" i="28"/>
  <c r="N62" i="28"/>
  <c r="O62" i="28"/>
  <c r="I53" i="29"/>
  <c r="P53" i="29"/>
  <c r="M53" i="29"/>
  <c r="J53" i="29"/>
  <c r="L53" i="29"/>
  <c r="N53" i="29"/>
  <c r="H53" i="29"/>
  <c r="F53" i="29"/>
  <c r="O53" i="29"/>
  <c r="P62" i="28"/>
  <c r="D53" i="29"/>
  <c r="B53" i="29"/>
  <c r="A53" i="29" s="1"/>
  <c r="C53" i="29"/>
  <c r="E53" i="29"/>
  <c r="G53" i="29"/>
  <c r="K53" i="29"/>
  <c r="B62" i="28"/>
  <c r="G47" i="29"/>
  <c r="E47" i="29"/>
  <c r="D47" i="29"/>
  <c r="F47" i="29"/>
  <c r="B47" i="29"/>
  <c r="A47" i="29" s="1"/>
  <c r="B63" i="28"/>
  <c r="C63" i="28"/>
  <c r="D63" i="28"/>
  <c r="E63" i="28"/>
  <c r="F63" i="28"/>
  <c r="G63" i="28"/>
  <c r="H63" i="28"/>
  <c r="O63" i="28"/>
  <c r="P63" i="28"/>
  <c r="K63" i="28"/>
  <c r="L63" i="28"/>
  <c r="H47" i="29"/>
  <c r="M63" i="28"/>
  <c r="N63" i="28"/>
  <c r="C47" i="29"/>
  <c r="J63" i="28"/>
  <c r="I47" i="29"/>
  <c r="I63" i="28"/>
  <c r="L47" i="29"/>
  <c r="P47" i="29"/>
  <c r="J47" i="29"/>
  <c r="M47" i="29"/>
  <c r="O47" i="29"/>
  <c r="K47" i="29"/>
  <c r="N47" i="29"/>
  <c r="C15" i="28"/>
  <c r="D15" i="28"/>
  <c r="E15" i="28"/>
  <c r="F15" i="28"/>
  <c r="G15" i="28"/>
  <c r="H15" i="28"/>
  <c r="I15" i="28"/>
  <c r="J15" i="28"/>
  <c r="L15" i="28"/>
  <c r="M15" i="28"/>
  <c r="N15" i="28"/>
  <c r="P15" i="28"/>
  <c r="C39" i="29"/>
  <c r="H39" i="29"/>
  <c r="K39" i="29"/>
  <c r="N39" i="29"/>
  <c r="O15" i="28"/>
  <c r="P39" i="29"/>
  <c r="D39" i="29"/>
  <c r="G39" i="29"/>
  <c r="I39" i="29"/>
  <c r="O39" i="29"/>
  <c r="L39" i="29"/>
  <c r="B15" i="28"/>
  <c r="A15" i="28" s="1"/>
  <c r="B39" i="29"/>
  <c r="A39" i="29" s="1"/>
  <c r="E39" i="29"/>
  <c r="F39" i="29"/>
  <c r="J39" i="29"/>
  <c r="O50" i="31"/>
  <c r="P50" i="31"/>
  <c r="K15" i="28"/>
  <c r="M39" i="29"/>
  <c r="J65" i="29"/>
  <c r="G65" i="29"/>
  <c r="H65" i="29"/>
  <c r="I65" i="29"/>
  <c r="E65" i="29"/>
  <c r="B65" i="29"/>
  <c r="A65" i="29" s="1"/>
  <c r="L65" i="29"/>
  <c r="O65" i="29"/>
  <c r="O51" i="31"/>
  <c r="C51" i="31"/>
  <c r="L51" i="31"/>
  <c r="K65" i="29"/>
  <c r="N65" i="29"/>
  <c r="P65" i="29"/>
  <c r="D51" i="31"/>
  <c r="B51" i="31"/>
  <c r="C65" i="29"/>
  <c r="F65" i="29"/>
  <c r="E51" i="31"/>
  <c r="F51" i="31"/>
  <c r="G51" i="31"/>
  <c r="H51" i="31"/>
  <c r="I51" i="31"/>
  <c r="J51" i="31"/>
  <c r="M51" i="31"/>
  <c r="N51" i="31"/>
  <c r="K51" i="31"/>
  <c r="P51" i="31"/>
  <c r="M65" i="29"/>
  <c r="D65" i="29"/>
  <c r="H66" i="29"/>
  <c r="D66" i="29"/>
  <c r="G66" i="29"/>
  <c r="J66" i="29"/>
  <c r="M66" i="29"/>
  <c r="P66" i="29"/>
  <c r="F66" i="29"/>
  <c r="B66" i="29"/>
  <c r="A66" i="29" s="1"/>
  <c r="I66" i="29"/>
  <c r="E66" i="29"/>
  <c r="K66" i="29"/>
  <c r="O66" i="29"/>
  <c r="B52" i="31"/>
  <c r="C52" i="31"/>
  <c r="D52" i="31"/>
  <c r="E52" i="31"/>
  <c r="F52" i="31"/>
  <c r="G52" i="31"/>
  <c r="H52" i="31"/>
  <c r="I52" i="31"/>
  <c r="J52" i="31"/>
  <c r="K52" i="31"/>
  <c r="L52" i="31"/>
  <c r="M52" i="31"/>
  <c r="N52" i="31"/>
  <c r="O52" i="31"/>
  <c r="P52" i="31"/>
  <c r="L66" i="29"/>
  <c r="N66" i="29"/>
  <c r="C66" i="29"/>
  <c r="L65" i="28"/>
  <c r="K65" i="28"/>
  <c r="J65" i="28"/>
  <c r="I65" i="28"/>
  <c r="H65" i="28"/>
  <c r="C67" i="29"/>
  <c r="G65" i="28"/>
  <c r="J67" i="29"/>
  <c r="F67" i="29"/>
  <c r="L67" i="29"/>
  <c r="F65" i="28"/>
  <c r="E65" i="28"/>
  <c r="D65" i="28"/>
  <c r="C65" i="28"/>
  <c r="B65" i="28"/>
  <c r="O67" i="29"/>
  <c r="M67" i="29"/>
  <c r="K67" i="29"/>
  <c r="H67" i="29"/>
  <c r="D67" i="29"/>
  <c r="O14" i="30"/>
  <c r="B67" i="29"/>
  <c r="A67" i="29" s="1"/>
  <c r="E67" i="29"/>
  <c r="G67" i="29"/>
  <c r="I67" i="29"/>
  <c r="N67" i="29"/>
  <c r="P67" i="29"/>
  <c r="P65" i="28"/>
  <c r="B54" i="31"/>
  <c r="C54" i="31"/>
  <c r="D54" i="31"/>
  <c r="E54" i="31"/>
  <c r="F54" i="31"/>
  <c r="G54" i="31"/>
  <c r="H54" i="31"/>
  <c r="I54" i="31"/>
  <c r="J54" i="31"/>
  <c r="K54" i="31"/>
  <c r="L54" i="31"/>
  <c r="M54" i="31"/>
  <c r="N54" i="31"/>
  <c r="O54" i="31"/>
  <c r="P54" i="31"/>
  <c r="O65" i="28"/>
  <c r="N65" i="28"/>
  <c r="M65" i="28"/>
  <c r="I66" i="28"/>
  <c r="J66" i="28"/>
  <c r="K66" i="28"/>
  <c r="M66" i="28"/>
  <c r="C55" i="29"/>
  <c r="F55" i="29"/>
  <c r="H55" i="29"/>
  <c r="E55" i="29"/>
  <c r="J55" i="29"/>
  <c r="L55" i="29"/>
  <c r="N55" i="29"/>
  <c r="B55" i="29"/>
  <c r="A55" i="29" s="1"/>
  <c r="D55" i="29"/>
  <c r="P55" i="29"/>
  <c r="L66" i="28"/>
  <c r="B66" i="28"/>
  <c r="C66" i="28"/>
  <c r="D66" i="28"/>
  <c r="B55" i="31"/>
  <c r="C55" i="31"/>
  <c r="D55" i="31"/>
  <c r="E55" i="31"/>
  <c r="F55" i="31"/>
  <c r="G55" i="31"/>
  <c r="N66" i="28"/>
  <c r="H55" i="31"/>
  <c r="I55" i="31"/>
  <c r="J55" i="31"/>
  <c r="K55" i="31"/>
  <c r="L55" i="31"/>
  <c r="M55" i="31"/>
  <c r="O66" i="28"/>
  <c r="P66" i="28"/>
  <c r="G55" i="29"/>
  <c r="I55" i="29"/>
  <c r="K55" i="29"/>
  <c r="M55" i="29"/>
  <c r="O55" i="29"/>
  <c r="N55" i="31"/>
  <c r="O55" i="31"/>
  <c r="P55" i="31"/>
  <c r="E66" i="28"/>
  <c r="F66" i="28"/>
  <c r="G66" i="28"/>
  <c r="H66" i="28"/>
  <c r="F67" i="28"/>
  <c r="H43" i="29"/>
  <c r="E56" i="31"/>
  <c r="J68" i="29"/>
  <c r="M68" i="29"/>
  <c r="P68" i="29"/>
  <c r="D57" i="31"/>
  <c r="H68" i="29"/>
  <c r="D30" i="28"/>
  <c r="B30" i="28"/>
  <c r="A30" i="28" s="1"/>
  <c r="J30" i="28"/>
  <c r="I30" i="28"/>
  <c r="H30" i="28"/>
  <c r="C30" i="28"/>
  <c r="B68" i="29"/>
  <c r="A68" i="29" s="1"/>
  <c r="E68" i="29"/>
  <c r="G30" i="28"/>
  <c r="F30" i="28"/>
  <c r="E30" i="28"/>
  <c r="O30" i="28"/>
  <c r="N30" i="28"/>
  <c r="M30" i="28"/>
  <c r="L30" i="28"/>
  <c r="K30" i="28"/>
  <c r="P30" i="28"/>
  <c r="D68" i="29"/>
  <c r="C68" i="29"/>
  <c r="F68" i="29"/>
  <c r="I68" i="29"/>
  <c r="L68" i="29"/>
  <c r="O68" i="29"/>
  <c r="F57" i="31"/>
  <c r="G57" i="31"/>
  <c r="H57" i="31"/>
  <c r="I57" i="31"/>
  <c r="J57" i="31"/>
  <c r="G68" i="29"/>
  <c r="L57" i="31"/>
  <c r="M57" i="31"/>
  <c r="N57" i="31"/>
  <c r="O57" i="31"/>
  <c r="P57" i="31"/>
  <c r="K68" i="29"/>
  <c r="N68" i="29"/>
  <c r="B57" i="31"/>
  <c r="C57" i="31"/>
  <c r="E57" i="31"/>
  <c r="K57" i="31"/>
  <c r="P51" i="29"/>
  <c r="M51" i="29"/>
  <c r="J51" i="29"/>
  <c r="G51" i="29"/>
  <c r="D51" i="29"/>
  <c r="B51" i="29"/>
  <c r="A51" i="29" s="1"/>
  <c r="B68" i="28"/>
  <c r="P58" i="31"/>
  <c r="O58" i="31"/>
  <c r="N58" i="31"/>
  <c r="M58" i="31"/>
  <c r="L58" i="31"/>
  <c r="K58" i="31"/>
  <c r="J58" i="31"/>
  <c r="I58" i="31"/>
  <c r="H58" i="31"/>
  <c r="G58" i="31"/>
  <c r="F58" i="31"/>
  <c r="E58" i="31"/>
  <c r="D58" i="31"/>
  <c r="C58" i="31"/>
  <c r="B58" i="31"/>
  <c r="O51" i="29"/>
  <c r="L51" i="29"/>
  <c r="I51" i="29"/>
  <c r="F51" i="29"/>
  <c r="C51" i="29"/>
  <c r="P68" i="28"/>
  <c r="O68" i="28"/>
  <c r="N68" i="28"/>
  <c r="M68" i="28"/>
  <c r="L68" i="28"/>
  <c r="K68" i="28"/>
  <c r="J68" i="28"/>
  <c r="I68" i="28"/>
  <c r="H68" i="28"/>
  <c r="G68" i="28"/>
  <c r="F68" i="28"/>
  <c r="E68" i="28"/>
  <c r="D68" i="28"/>
  <c r="C68" i="28"/>
  <c r="N51" i="29"/>
  <c r="K51" i="29"/>
  <c r="H51" i="29"/>
  <c r="E51" i="29"/>
  <c r="N26" i="28"/>
  <c r="G59" i="31"/>
  <c r="J69" i="29"/>
  <c r="M69" i="29"/>
  <c r="F26" i="28"/>
  <c r="B69" i="29"/>
  <c r="A69" i="29" s="1"/>
  <c r="P26" i="28"/>
  <c r="O26" i="28"/>
  <c r="P69" i="29"/>
  <c r="M26" i="28"/>
  <c r="L26" i="28"/>
  <c r="K26" i="28"/>
  <c r="J26" i="28"/>
  <c r="I26" i="28"/>
  <c r="H26" i="28"/>
  <c r="G26" i="28"/>
  <c r="H59" i="31"/>
  <c r="E26" i="28"/>
  <c r="D26" i="28"/>
  <c r="C26" i="28"/>
  <c r="B26" i="28"/>
  <c r="A26" i="28" s="1"/>
  <c r="G69" i="29"/>
  <c r="I59" i="31"/>
  <c r="J59" i="31"/>
  <c r="K59" i="31"/>
  <c r="L59" i="31"/>
  <c r="M59" i="31"/>
  <c r="N59" i="31"/>
  <c r="O59" i="31"/>
  <c r="P59" i="31"/>
  <c r="O69" i="29"/>
  <c r="L69" i="29"/>
  <c r="I69" i="29"/>
  <c r="F69" i="29"/>
  <c r="C59" i="31"/>
  <c r="N69" i="29"/>
  <c r="K69" i="29"/>
  <c r="H69" i="29"/>
  <c r="E69" i="29"/>
  <c r="C69" i="29"/>
  <c r="D69" i="29"/>
  <c r="B59" i="31"/>
  <c r="D59" i="31"/>
  <c r="E59" i="31"/>
  <c r="F59" i="31"/>
  <c r="G60" i="31"/>
  <c r="F60" i="31"/>
  <c r="E60" i="31"/>
  <c r="D60" i="31"/>
  <c r="C60" i="31"/>
  <c r="B60" i="31"/>
  <c r="D70" i="29"/>
  <c r="H70" i="29"/>
  <c r="K70" i="29"/>
  <c r="N70" i="29"/>
  <c r="C70" i="29"/>
  <c r="E70" i="29"/>
  <c r="J70" i="29"/>
  <c r="M70" i="29"/>
  <c r="O70" i="29"/>
  <c r="G70" i="29"/>
  <c r="P60" i="31"/>
  <c r="P27" i="28"/>
  <c r="O27" i="28"/>
  <c r="P70" i="29"/>
  <c r="L70" i="29"/>
  <c r="I70" i="29"/>
  <c r="F70" i="29"/>
  <c r="B70" i="29"/>
  <c r="A70" i="29" s="1"/>
  <c r="N27" i="28"/>
  <c r="M27" i="28"/>
  <c r="L27" i="28"/>
  <c r="K27" i="28"/>
  <c r="J27" i="28"/>
  <c r="I27" i="28"/>
  <c r="H27" i="28"/>
  <c r="G27" i="28"/>
  <c r="F27" i="28"/>
  <c r="E27" i="28"/>
  <c r="D27" i="28"/>
  <c r="C27" i="28"/>
  <c r="B27" i="28"/>
  <c r="A27" i="28" s="1"/>
  <c r="O60" i="31"/>
  <c r="N60" i="31"/>
  <c r="M60" i="31"/>
  <c r="L60" i="31"/>
  <c r="K60" i="31"/>
  <c r="J60" i="31"/>
  <c r="I60" i="31"/>
  <c r="H60" i="31"/>
  <c r="M61" i="31"/>
  <c r="N61" i="31"/>
  <c r="O61" i="31"/>
  <c r="P61" i="31"/>
  <c r="I28" i="28"/>
  <c r="H28" i="28"/>
  <c r="H71" i="29"/>
  <c r="F71" i="29"/>
  <c r="D71" i="29"/>
  <c r="C71" i="29"/>
  <c r="G28" i="28"/>
  <c r="F28" i="28"/>
  <c r="I71" i="29"/>
  <c r="K71" i="29"/>
  <c r="M71" i="29"/>
  <c r="O71" i="29"/>
  <c r="E28" i="28"/>
  <c r="D28" i="28"/>
  <c r="C28" i="28"/>
  <c r="B28" i="28"/>
  <c r="A28" i="28" s="1"/>
  <c r="I61" i="31"/>
  <c r="N71" i="29"/>
  <c r="L71" i="29"/>
  <c r="J71" i="29"/>
  <c r="G71" i="29"/>
  <c r="E71" i="29"/>
  <c r="B71" i="29"/>
  <c r="A71" i="29" s="1"/>
  <c r="C61" i="31"/>
  <c r="L28" i="28"/>
  <c r="D61" i="31"/>
  <c r="E61" i="31"/>
  <c r="F61" i="31"/>
  <c r="G61" i="31"/>
  <c r="H61" i="31"/>
  <c r="J61" i="31"/>
  <c r="K61" i="31"/>
  <c r="L61" i="31"/>
  <c r="B61" i="31"/>
  <c r="P71" i="29"/>
  <c r="P28" i="28"/>
  <c r="O28" i="28"/>
  <c r="N28" i="28"/>
  <c r="M28" i="28"/>
  <c r="K28" i="28"/>
  <c r="J28" i="28"/>
  <c r="B62" i="31"/>
  <c r="C62" i="31"/>
  <c r="D62" i="31"/>
  <c r="E62" i="31"/>
  <c r="B72" i="29"/>
  <c r="A72" i="29" s="1"/>
  <c r="C72" i="29"/>
  <c r="E72" i="29"/>
  <c r="G72" i="29"/>
  <c r="F62" i="31"/>
  <c r="I72" i="29"/>
  <c r="L72" i="29"/>
  <c r="N72" i="29"/>
  <c r="G62" i="31"/>
  <c r="H62" i="31"/>
  <c r="I62" i="31"/>
  <c r="J62" i="31"/>
  <c r="L62" i="31"/>
  <c r="M62" i="31"/>
  <c r="N62" i="31"/>
  <c r="O62" i="31"/>
  <c r="P62" i="31"/>
  <c r="P72" i="29"/>
  <c r="O72" i="29"/>
  <c r="M72" i="29"/>
  <c r="F72" i="29"/>
  <c r="D72" i="29"/>
  <c r="K62" i="31"/>
  <c r="J72" i="29"/>
  <c r="H72" i="29"/>
  <c r="K72" i="29"/>
  <c r="P69" i="28"/>
  <c r="E69" i="28"/>
  <c r="C69" i="28"/>
  <c r="D69" i="28"/>
  <c r="F69" i="28"/>
  <c r="G69" i="28"/>
  <c r="H69" i="28"/>
  <c r="I69" i="28"/>
  <c r="J69" i="28"/>
  <c r="K69" i="28"/>
  <c r="L69" i="28"/>
  <c r="M69" i="28"/>
  <c r="N69" i="28"/>
  <c r="O69" i="28"/>
  <c r="C73" i="29"/>
  <c r="D73" i="29"/>
  <c r="E73" i="29"/>
  <c r="F73" i="29"/>
  <c r="G73" i="29"/>
  <c r="H73" i="29"/>
  <c r="B73" i="29"/>
  <c r="A73" i="29" s="1"/>
  <c r="I73" i="29"/>
  <c r="J73" i="29"/>
  <c r="K73" i="29"/>
  <c r="L73" i="29"/>
  <c r="M73" i="29"/>
  <c r="N73" i="29"/>
  <c r="O73" i="29"/>
  <c r="P73" i="29"/>
  <c r="M63" i="31"/>
  <c r="B69" i="28"/>
  <c r="O63" i="31"/>
  <c r="N63" i="31"/>
  <c r="P63" i="31"/>
  <c r="L63" i="31"/>
  <c r="K63" i="31"/>
  <c r="J63" i="31"/>
  <c r="I63" i="31"/>
  <c r="H63" i="31"/>
  <c r="G63" i="31"/>
  <c r="F63" i="31"/>
  <c r="E63" i="31"/>
  <c r="D63" i="31"/>
  <c r="C63" i="31"/>
  <c r="B63" i="31"/>
  <c r="E64" i="31"/>
  <c r="F64" i="31"/>
  <c r="G64" i="31"/>
  <c r="H64" i="31"/>
  <c r="C64" i="31"/>
  <c r="D64" i="31"/>
  <c r="O64" i="31"/>
  <c r="P64" i="31"/>
  <c r="C74" i="29"/>
  <c r="F70" i="28"/>
  <c r="G70" i="28"/>
  <c r="E70" i="28"/>
  <c r="D70" i="28"/>
  <c r="P74" i="29"/>
  <c r="B70" i="28"/>
  <c r="K70" i="28"/>
  <c r="L70" i="28"/>
  <c r="M70" i="28"/>
  <c r="I64" i="31"/>
  <c r="J64" i="31"/>
  <c r="K64" i="31"/>
  <c r="L64" i="31"/>
  <c r="M64" i="31"/>
  <c r="N64" i="31"/>
  <c r="N70" i="28"/>
  <c r="B64" i="31"/>
  <c r="O70" i="28"/>
  <c r="O74" i="29"/>
  <c r="M74" i="29"/>
  <c r="K74" i="29"/>
  <c r="I74" i="29"/>
  <c r="G74" i="29"/>
  <c r="E74" i="29"/>
  <c r="H70" i="28"/>
  <c r="I70" i="28"/>
  <c r="D74" i="29"/>
  <c r="P70" i="28"/>
  <c r="N74" i="29"/>
  <c r="B74" i="29"/>
  <c r="A74" i="29" s="1"/>
  <c r="J70" i="28"/>
  <c r="J74" i="29"/>
  <c r="L74" i="29"/>
  <c r="C70" i="28"/>
  <c r="H74" i="29"/>
  <c r="F74" i="29"/>
  <c r="B65" i="31"/>
  <c r="C65" i="31"/>
  <c r="D65" i="31"/>
  <c r="O75" i="29"/>
  <c r="N75" i="29"/>
  <c r="K75" i="29"/>
  <c r="I75" i="29"/>
  <c r="H65" i="31"/>
  <c r="I65" i="31"/>
  <c r="J65" i="31"/>
  <c r="E71" i="28"/>
  <c r="F71" i="28"/>
  <c r="G71" i="28"/>
  <c r="H71" i="28"/>
  <c r="I71" i="28"/>
  <c r="J71" i="28"/>
  <c r="E65" i="31"/>
  <c r="F65" i="31"/>
  <c r="G75" i="29"/>
  <c r="M71" i="28"/>
  <c r="O65" i="31"/>
  <c r="E75" i="29"/>
  <c r="G65" i="31"/>
  <c r="K65" i="31"/>
  <c r="K71" i="28"/>
  <c r="L71" i="28"/>
  <c r="L65" i="31"/>
  <c r="N71" i="28"/>
  <c r="O71" i="28"/>
  <c r="P71" i="28"/>
  <c r="M65" i="31"/>
  <c r="P65" i="31"/>
  <c r="C75" i="29"/>
  <c r="B71" i="28"/>
  <c r="B75" i="29"/>
  <c r="A75" i="29" s="1"/>
  <c r="D75" i="29"/>
  <c r="F75" i="29"/>
  <c r="H75" i="29"/>
  <c r="J75" i="29"/>
  <c r="N65" i="31"/>
  <c r="L75" i="29"/>
  <c r="M75" i="29"/>
  <c r="D71" i="28"/>
  <c r="C71" i="28"/>
  <c r="P75" i="29"/>
  <c r="M38" i="29"/>
  <c r="O66" i="31"/>
  <c r="P66" i="31"/>
  <c r="H66" i="31"/>
  <c r="F66" i="31"/>
  <c r="L72" i="28"/>
  <c r="B66" i="31"/>
  <c r="H72" i="28"/>
  <c r="P38" i="29"/>
  <c r="O38" i="29"/>
  <c r="N38" i="29"/>
  <c r="C38" i="29"/>
  <c r="L38" i="29"/>
  <c r="K38" i="29"/>
  <c r="J38" i="29"/>
  <c r="C66" i="31"/>
  <c r="H38" i="29"/>
  <c r="G38" i="29"/>
  <c r="J66" i="31"/>
  <c r="I66" i="31"/>
  <c r="P72" i="28"/>
  <c r="I38" i="29"/>
  <c r="O72" i="28"/>
  <c r="N72" i="28"/>
  <c r="M72" i="28"/>
  <c r="K72" i="28"/>
  <c r="J72" i="28"/>
  <c r="I72" i="28"/>
  <c r="D72" i="28"/>
  <c r="G72" i="28"/>
  <c r="E66" i="31"/>
  <c r="D66" i="31"/>
  <c r="F72" i="28"/>
  <c r="E72" i="28"/>
  <c r="C72" i="28"/>
  <c r="B72" i="28"/>
  <c r="G66" i="31"/>
  <c r="B38" i="29"/>
  <c r="A38" i="29" s="1"/>
  <c r="D38" i="29"/>
  <c r="E38" i="29"/>
  <c r="F38" i="29"/>
  <c r="N66" i="31"/>
  <c r="K66" i="31"/>
  <c r="M66" i="31"/>
  <c r="L66" i="31"/>
  <c r="N41" i="29"/>
  <c r="K73" i="28"/>
  <c r="K41" i="29"/>
  <c r="H41" i="29"/>
  <c r="D73" i="28"/>
  <c r="C73" i="28"/>
  <c r="D41" i="29"/>
  <c r="P41" i="29"/>
  <c r="I41" i="29"/>
  <c r="F41" i="29"/>
  <c r="C41" i="29"/>
  <c r="J73" i="28"/>
  <c r="L41" i="29"/>
  <c r="G73" i="28"/>
  <c r="H73" i="28"/>
  <c r="K67" i="31"/>
  <c r="J67" i="31"/>
  <c r="I67" i="31"/>
  <c r="H67" i="31"/>
  <c r="G67" i="31"/>
  <c r="F67" i="31"/>
  <c r="E67" i="31"/>
  <c r="E73" i="28"/>
  <c r="P67" i="31"/>
  <c r="B73" i="28"/>
  <c r="O67" i="31"/>
  <c r="N67" i="31"/>
  <c r="M67" i="31"/>
  <c r="L67" i="31"/>
  <c r="O41" i="29"/>
  <c r="M41" i="29"/>
  <c r="J41" i="29"/>
  <c r="G41" i="29"/>
  <c r="L73" i="28"/>
  <c r="E41" i="29"/>
  <c r="B41" i="29"/>
  <c r="A41" i="29" s="1"/>
  <c r="M73" i="28"/>
  <c r="N73" i="28"/>
  <c r="O73" i="28"/>
  <c r="I73" i="28"/>
  <c r="B67" i="31"/>
  <c r="P73" i="28"/>
  <c r="C67" i="31"/>
  <c r="F73" i="28"/>
  <c r="D67" i="31"/>
  <c r="G76" i="29"/>
  <c r="L29" i="28"/>
  <c r="I76" i="29"/>
  <c r="E68" i="31"/>
  <c r="P69" i="31"/>
  <c r="D40" i="29"/>
  <c r="G69" i="31"/>
  <c r="F69" i="31"/>
  <c r="E69" i="31"/>
  <c r="D69" i="31"/>
  <c r="B40" i="29"/>
  <c r="A40" i="29" s="1"/>
  <c r="E40" i="29"/>
  <c r="H40" i="29"/>
  <c r="K40" i="29"/>
  <c r="N40" i="29"/>
  <c r="C74" i="28"/>
  <c r="C69" i="31"/>
  <c r="B69" i="31"/>
  <c r="B74" i="28"/>
  <c r="D74" i="28"/>
  <c r="E74" i="28"/>
  <c r="L69" i="31"/>
  <c r="M69" i="31"/>
  <c r="J69" i="31"/>
  <c r="N69" i="31"/>
  <c r="O69" i="31"/>
  <c r="F74" i="28"/>
  <c r="G74" i="28"/>
  <c r="H74" i="28"/>
  <c r="I74" i="28"/>
  <c r="J74" i="28"/>
  <c r="K74" i="28"/>
  <c r="O40" i="29"/>
  <c r="K69" i="31"/>
  <c r="I40" i="29"/>
  <c r="F40" i="29"/>
  <c r="C40" i="29"/>
  <c r="L74" i="28"/>
  <c r="P74" i="28"/>
  <c r="M74" i="28"/>
  <c r="I69" i="31"/>
  <c r="N74" i="28"/>
  <c r="O74" i="28"/>
  <c r="G40" i="29"/>
  <c r="J40" i="29"/>
  <c r="M40" i="29"/>
  <c r="P40" i="29"/>
  <c r="L40" i="29"/>
  <c r="H69" i="31"/>
  <c r="L75" i="28"/>
  <c r="M75" i="28"/>
  <c r="N75" i="28"/>
  <c r="O75" i="28"/>
  <c r="P75" i="28"/>
  <c r="G44" i="29"/>
  <c r="J44" i="29"/>
  <c r="L44" i="29"/>
  <c r="M44" i="29"/>
  <c r="N44" i="29"/>
  <c r="D44" i="29"/>
  <c r="B70" i="31"/>
  <c r="C70" i="31"/>
  <c r="D70" i="31"/>
  <c r="E70" i="31"/>
  <c r="F70" i="31"/>
  <c r="G70" i="31"/>
  <c r="I70" i="31"/>
  <c r="J70" i="31"/>
  <c r="K70" i="31"/>
  <c r="L70" i="31"/>
  <c r="M70" i="31"/>
  <c r="N70" i="31"/>
  <c r="O70" i="31"/>
  <c r="P70" i="31"/>
  <c r="C75" i="28"/>
  <c r="D75" i="28"/>
  <c r="E75" i="28"/>
  <c r="F75" i="28"/>
  <c r="G75" i="28"/>
  <c r="H75" i="28"/>
  <c r="I75" i="28"/>
  <c r="J75" i="28"/>
  <c r="K75" i="28"/>
  <c r="I44" i="29"/>
  <c r="B44" i="29"/>
  <c r="A44" i="29" s="1"/>
  <c r="F44" i="29"/>
  <c r="P44" i="29"/>
  <c r="H70" i="31"/>
  <c r="C44" i="29"/>
  <c r="E44" i="29"/>
  <c r="H44" i="29"/>
  <c r="K44" i="29"/>
  <c r="O44" i="29"/>
  <c r="B75" i="28"/>
  <c r="L71" i="31"/>
  <c r="M71" i="31"/>
  <c r="N71" i="31"/>
  <c r="O71" i="31"/>
  <c r="P71" i="31"/>
  <c r="C71" i="31"/>
  <c r="B76" i="28"/>
  <c r="C76" i="28"/>
  <c r="D76" i="28"/>
  <c r="E76" i="28"/>
  <c r="F76" i="28"/>
  <c r="G76" i="28"/>
  <c r="H76" i="28"/>
  <c r="I76" i="28"/>
  <c r="J76" i="28"/>
  <c r="K76" i="28"/>
  <c r="L76" i="28"/>
  <c r="M76" i="28"/>
  <c r="N76" i="28"/>
  <c r="O76" i="28"/>
  <c r="P76" i="28"/>
  <c r="P37" i="29"/>
  <c r="O37" i="29"/>
  <c r="N37" i="29"/>
  <c r="M37" i="29"/>
  <c r="L37" i="29"/>
  <c r="K37" i="29"/>
  <c r="J37" i="29"/>
  <c r="I37" i="29"/>
  <c r="G37" i="29"/>
  <c r="F37" i="29"/>
  <c r="E37" i="29"/>
  <c r="D37" i="29"/>
  <c r="C37" i="29"/>
  <c r="B37" i="29"/>
  <c r="A37" i="29" s="1"/>
  <c r="H37" i="29"/>
  <c r="B71" i="31"/>
  <c r="D71" i="31"/>
  <c r="E71" i="31"/>
  <c r="F71" i="31"/>
  <c r="G71" i="31"/>
  <c r="H71" i="31"/>
  <c r="I71" i="31"/>
  <c r="J71" i="31"/>
  <c r="K71" i="31"/>
  <c r="P35" i="29"/>
  <c r="P77" i="28"/>
  <c r="O77" i="28"/>
  <c r="N77" i="28"/>
  <c r="M77" i="28"/>
  <c r="L77" i="28"/>
  <c r="K77" i="28"/>
  <c r="J77" i="28"/>
  <c r="I77" i="28"/>
  <c r="H77" i="28"/>
  <c r="G77" i="28"/>
  <c r="J35" i="29"/>
  <c r="B35" i="29"/>
  <c r="A35" i="29" s="1"/>
  <c r="C35" i="29"/>
  <c r="D35" i="29"/>
  <c r="F77" i="28"/>
  <c r="E77" i="28"/>
  <c r="E35" i="29"/>
  <c r="F35" i="29"/>
  <c r="G35" i="29"/>
  <c r="H35" i="29"/>
  <c r="I35" i="29"/>
  <c r="F73" i="31"/>
  <c r="D77" i="28"/>
  <c r="C77" i="28"/>
  <c r="B77" i="28"/>
  <c r="K35" i="29"/>
  <c r="P73" i="31"/>
  <c r="O73" i="31"/>
  <c r="N73" i="31"/>
  <c r="M73" i="31"/>
  <c r="L73" i="31"/>
  <c r="K73" i="31"/>
  <c r="J73" i="31"/>
  <c r="I73" i="31"/>
  <c r="H73" i="31"/>
  <c r="G73" i="31"/>
  <c r="E73" i="31"/>
  <c r="D73" i="31"/>
  <c r="C73" i="31"/>
  <c r="B73" i="31"/>
  <c r="L35" i="29"/>
  <c r="M35" i="29"/>
  <c r="N35" i="29"/>
  <c r="O35" i="29"/>
  <c r="M74" i="31"/>
  <c r="C74" i="31"/>
  <c r="P78" i="29"/>
  <c r="M78" i="29"/>
  <c r="K78" i="29"/>
  <c r="G78" i="29"/>
  <c r="P74" i="31"/>
  <c r="O74" i="31"/>
  <c r="N74" i="31"/>
  <c r="L74" i="31"/>
  <c r="K74" i="31"/>
  <c r="B74" i="31"/>
  <c r="J74" i="31"/>
  <c r="I74" i="31"/>
  <c r="H74" i="31"/>
  <c r="G74" i="31"/>
  <c r="F74" i="31"/>
  <c r="O78" i="29"/>
  <c r="L78" i="29"/>
  <c r="I78" i="29"/>
  <c r="F78" i="29"/>
  <c r="D78" i="29"/>
  <c r="C78" i="29"/>
  <c r="E74" i="31"/>
  <c r="D74" i="31"/>
  <c r="D78" i="28"/>
  <c r="N78" i="29"/>
  <c r="B78" i="28"/>
  <c r="C78" i="28"/>
  <c r="E78" i="28"/>
  <c r="F78" i="28"/>
  <c r="G78" i="28"/>
  <c r="H78" i="28"/>
  <c r="I78" i="28"/>
  <c r="J78" i="28"/>
  <c r="K78" i="28"/>
  <c r="L78" i="28"/>
  <c r="M78" i="28"/>
  <c r="N78" i="28"/>
  <c r="O78" i="28"/>
  <c r="P78" i="28"/>
  <c r="B78" i="29"/>
  <c r="A78" i="29" s="1"/>
  <c r="E78" i="29"/>
  <c r="H78" i="29"/>
  <c r="J78" i="29"/>
  <c r="J79" i="28"/>
  <c r="C50" i="29"/>
  <c r="F50" i="29"/>
  <c r="H50" i="29"/>
  <c r="K50" i="29"/>
  <c r="N50" i="29"/>
  <c r="J75" i="31"/>
  <c r="K75" i="31"/>
  <c r="L75" i="31"/>
  <c r="M75" i="31"/>
  <c r="N75" i="31"/>
  <c r="O75" i="31"/>
  <c r="P75" i="31"/>
  <c r="D50" i="29"/>
  <c r="G50" i="29"/>
  <c r="J50" i="29"/>
  <c r="M50" i="29"/>
  <c r="H75" i="31"/>
  <c r="G75" i="31"/>
  <c r="F75" i="31"/>
  <c r="E75" i="31"/>
  <c r="D75" i="31"/>
  <c r="C75" i="31"/>
  <c r="B75" i="31"/>
  <c r="P50" i="29"/>
  <c r="O50" i="29"/>
  <c r="L50" i="29"/>
  <c r="B79" i="28"/>
  <c r="C79" i="28"/>
  <c r="D79" i="28"/>
  <c r="E79" i="28"/>
  <c r="F79" i="28"/>
  <c r="G79" i="28"/>
  <c r="H79" i="28"/>
  <c r="I79" i="28"/>
  <c r="K79" i="28"/>
  <c r="L79" i="28"/>
  <c r="M79" i="28"/>
  <c r="N79" i="28"/>
  <c r="O79" i="28"/>
  <c r="P79" i="28"/>
  <c r="I50" i="29"/>
  <c r="E50" i="29"/>
  <c r="B50" i="29"/>
  <c r="A50" i="29" s="1"/>
  <c r="I75" i="31"/>
  <c r="O54" i="29"/>
  <c r="L76" i="31"/>
  <c r="M80" i="28"/>
  <c r="B54" i="29"/>
  <c r="A54" i="29" s="1"/>
  <c r="G54" i="29"/>
  <c r="I54" i="29"/>
  <c r="K54" i="29"/>
  <c r="L54" i="29"/>
  <c r="B76" i="31"/>
  <c r="C76" i="31"/>
  <c r="D76" i="31"/>
  <c r="E76" i="31"/>
  <c r="F76" i="31"/>
  <c r="G76" i="31"/>
  <c r="H76" i="31"/>
  <c r="I76" i="31"/>
  <c r="N76" i="31"/>
  <c r="O76" i="31"/>
  <c r="P76" i="31"/>
  <c r="K76" i="31"/>
  <c r="J76" i="31"/>
  <c r="P54" i="29"/>
  <c r="E54" i="29"/>
  <c r="N54" i="29"/>
  <c r="M54" i="29"/>
  <c r="J54" i="29"/>
  <c r="H54" i="29"/>
  <c r="F54" i="29"/>
  <c r="M76" i="31"/>
  <c r="B80" i="28"/>
  <c r="C80" i="28"/>
  <c r="D80" i="28"/>
  <c r="E80" i="28"/>
  <c r="F80" i="28"/>
  <c r="G80" i="28"/>
  <c r="H80" i="28"/>
  <c r="I80" i="28"/>
  <c r="J80" i="28"/>
  <c r="K80" i="28"/>
  <c r="L80" i="28"/>
  <c r="D54" i="29"/>
  <c r="O80" i="28"/>
  <c r="N80" i="28"/>
  <c r="C54" i="29"/>
  <c r="P80" i="28"/>
  <c r="D79" i="29"/>
  <c r="G79" i="29"/>
  <c r="I79" i="29"/>
  <c r="M79" i="29"/>
  <c r="F79" i="29"/>
  <c r="P77" i="31"/>
  <c r="O77" i="31"/>
  <c r="N77" i="31"/>
  <c r="M77" i="31"/>
  <c r="L77" i="31"/>
  <c r="K77" i="31"/>
  <c r="J77" i="31"/>
  <c r="I77" i="31"/>
  <c r="H77" i="31"/>
  <c r="G77" i="31"/>
  <c r="F77" i="31"/>
  <c r="E77" i="31"/>
  <c r="D77" i="31"/>
  <c r="C77" i="31"/>
  <c r="B77" i="31"/>
  <c r="P79" i="29"/>
  <c r="N79" i="29"/>
  <c r="K79" i="29"/>
  <c r="H79" i="29"/>
  <c r="C79" i="29"/>
  <c r="B79" i="29"/>
  <c r="A79" i="29" s="1"/>
  <c r="E79" i="29"/>
  <c r="J79" i="29"/>
  <c r="L79" i="29"/>
  <c r="O79" i="29"/>
  <c r="O80" i="29"/>
  <c r="M80" i="29"/>
  <c r="I80" i="29"/>
  <c r="D80" i="29"/>
  <c r="P81" i="28"/>
  <c r="O81" i="28"/>
  <c r="N81" i="28"/>
  <c r="L81" i="28"/>
  <c r="F81" i="28"/>
  <c r="G81" i="28"/>
  <c r="K81" i="28"/>
  <c r="J80" i="29"/>
  <c r="M81" i="28"/>
  <c r="L80" i="29"/>
  <c r="D78" i="31"/>
  <c r="H81" i="28"/>
  <c r="I81" i="28"/>
  <c r="J81" i="28"/>
  <c r="P80" i="29"/>
  <c r="E78" i="31"/>
  <c r="B81" i="28"/>
  <c r="C81" i="28"/>
  <c r="D81" i="28"/>
  <c r="E81" i="28"/>
  <c r="C78" i="31"/>
  <c r="B78" i="31"/>
  <c r="C80" i="29"/>
  <c r="F80" i="29"/>
  <c r="H80" i="29"/>
  <c r="K80" i="29"/>
  <c r="N80" i="29"/>
  <c r="P78" i="31"/>
  <c r="O78" i="31"/>
  <c r="N78" i="31"/>
  <c r="M78" i="31"/>
  <c r="L78" i="31"/>
  <c r="K78" i="31"/>
  <c r="J78" i="31"/>
  <c r="I78" i="31"/>
  <c r="H78" i="31"/>
  <c r="G78" i="31"/>
  <c r="F78" i="31"/>
  <c r="B80" i="29"/>
  <c r="A80" i="29" s="1"/>
  <c r="E80" i="29"/>
  <c r="G80" i="29"/>
  <c r="I81" i="29"/>
  <c r="E81" i="29"/>
  <c r="P79" i="31"/>
  <c r="O79" i="31"/>
  <c r="N79" i="31"/>
  <c r="M79" i="31"/>
  <c r="L79" i="31"/>
  <c r="K79" i="31"/>
  <c r="J79" i="31"/>
  <c r="I79" i="31"/>
  <c r="H79" i="31"/>
  <c r="G79" i="31"/>
  <c r="F79" i="31"/>
  <c r="E79" i="31"/>
  <c r="D79" i="31"/>
  <c r="C79" i="31"/>
  <c r="B79" i="31"/>
  <c r="K81" i="29"/>
  <c r="N81" i="29"/>
  <c r="O81" i="29"/>
  <c r="L81" i="29"/>
  <c r="G81" i="29"/>
  <c r="D81" i="29"/>
  <c r="B81" i="29"/>
  <c r="A81" i="29" s="1"/>
  <c r="C81" i="29"/>
  <c r="F81" i="29"/>
  <c r="H81" i="29"/>
  <c r="J81" i="29"/>
  <c r="M81" i="29"/>
  <c r="P81" i="29"/>
  <c r="J24" i="28"/>
  <c r="M82" i="29"/>
  <c r="C82" i="29"/>
  <c r="O82" i="29"/>
  <c r="D82" i="29"/>
  <c r="E80" i="31"/>
  <c r="K82" i="29"/>
  <c r="P82" i="29"/>
  <c r="L82" i="28"/>
  <c r="B83" i="29"/>
  <c r="A83" i="29" s="1"/>
  <c r="E83" i="29"/>
  <c r="H83" i="29"/>
  <c r="H82" i="28"/>
  <c r="O83" i="29"/>
  <c r="L81" i="31"/>
  <c r="K81" i="31"/>
  <c r="J81" i="31"/>
  <c r="I81" i="31"/>
  <c r="H81" i="31"/>
  <c r="K83" i="29"/>
  <c r="M83" i="29"/>
  <c r="M82" i="28"/>
  <c r="N82" i="28"/>
  <c r="O82" i="28"/>
  <c r="P82" i="28"/>
  <c r="G81" i="31"/>
  <c r="N83" i="29"/>
  <c r="G82" i="28"/>
  <c r="F82" i="28"/>
  <c r="E82" i="28"/>
  <c r="D82" i="28"/>
  <c r="C82" i="28"/>
  <c r="M81" i="31"/>
  <c r="N81" i="31"/>
  <c r="O81" i="31"/>
  <c r="P81" i="31"/>
  <c r="F81" i="31"/>
  <c r="E81" i="31"/>
  <c r="D81" i="31"/>
  <c r="C81" i="31"/>
  <c r="B81" i="31"/>
  <c r="B82" i="28"/>
  <c r="P83" i="29"/>
  <c r="L83" i="29"/>
  <c r="I83" i="29"/>
  <c r="F83" i="29"/>
  <c r="C83" i="29"/>
  <c r="I82" i="28"/>
  <c r="J82" i="28"/>
  <c r="K82" i="28"/>
  <c r="D83" i="29"/>
  <c r="G83" i="29"/>
  <c r="J83" i="29"/>
  <c r="O42" i="29"/>
  <c r="O83" i="28"/>
  <c r="C42" i="29"/>
  <c r="P42" i="29"/>
  <c r="N83" i="28"/>
  <c r="G42" i="29"/>
  <c r="J42" i="29"/>
  <c r="M42" i="29"/>
  <c r="B42" i="29"/>
  <c r="A42" i="29" s="1"/>
  <c r="E42" i="29"/>
  <c r="H42" i="29"/>
  <c r="K42" i="29"/>
  <c r="B82" i="31"/>
  <c r="C82" i="31"/>
  <c r="D82" i="31"/>
  <c r="E82" i="31"/>
  <c r="F82" i="31"/>
  <c r="G82" i="31"/>
  <c r="H82" i="31"/>
  <c r="I82" i="31"/>
  <c r="J82" i="31"/>
  <c r="K82" i="31"/>
  <c r="L82" i="31"/>
  <c r="P83" i="28"/>
  <c r="N82" i="31"/>
  <c r="O82" i="31"/>
  <c r="P82" i="31"/>
  <c r="N42" i="29"/>
  <c r="L42" i="29"/>
  <c r="I42" i="29"/>
  <c r="F42" i="29"/>
  <c r="D42" i="29"/>
  <c r="B83" i="28"/>
  <c r="C83" i="28"/>
  <c r="D83" i="28"/>
  <c r="E83" i="28"/>
  <c r="F83" i="28"/>
  <c r="G83" i="28"/>
  <c r="H83" i="28"/>
  <c r="I83" i="28"/>
  <c r="J83" i="28"/>
  <c r="K83" i="28"/>
  <c r="L83" i="28"/>
  <c r="M83" i="28"/>
  <c r="M82" i="31"/>
  <c r="O83" i="31"/>
  <c r="P83" i="31"/>
  <c r="C34" i="29"/>
  <c r="D34" i="29"/>
  <c r="E34" i="29"/>
  <c r="F34" i="29"/>
  <c r="G34" i="29"/>
  <c r="H34" i="29"/>
  <c r="I34" i="29"/>
  <c r="J34" i="29"/>
  <c r="K34" i="29"/>
  <c r="L34" i="29"/>
  <c r="M34" i="29"/>
  <c r="N34" i="29"/>
  <c r="O34" i="29"/>
  <c r="P34" i="29"/>
  <c r="B84" i="28"/>
  <c r="B83" i="31"/>
  <c r="C83" i="31"/>
  <c r="D83" i="31"/>
  <c r="E83" i="31"/>
  <c r="F83" i="31"/>
  <c r="G83" i="31"/>
  <c r="H83" i="31"/>
  <c r="I83" i="31"/>
  <c r="C84" i="28"/>
  <c r="J83" i="31"/>
  <c r="K83" i="31"/>
  <c r="L83" i="31"/>
  <c r="D84" i="28"/>
  <c r="E84" i="28"/>
  <c r="F84" i="28"/>
  <c r="G84" i="28"/>
  <c r="H84" i="28"/>
  <c r="I84" i="28"/>
  <c r="J84" i="28"/>
  <c r="K84" i="28"/>
  <c r="L84" i="28"/>
  <c r="M84" i="28"/>
  <c r="O13" i="30"/>
  <c r="N84" i="28"/>
  <c r="O84" i="28"/>
  <c r="P84" i="28"/>
  <c r="B34" i="29"/>
  <c r="A34" i="29" s="1"/>
  <c r="M83" i="31"/>
  <c r="N83" i="31"/>
  <c r="C84" i="29"/>
  <c r="E84" i="31"/>
  <c r="D84" i="31"/>
  <c r="C84" i="31"/>
  <c r="B84" i="31"/>
  <c r="F84" i="29"/>
  <c r="I84" i="29"/>
  <c r="D84" i="29"/>
  <c r="H84" i="29"/>
  <c r="K84" i="29"/>
  <c r="N84" i="29"/>
  <c r="P84" i="29"/>
  <c r="L84" i="29"/>
  <c r="M84" i="29"/>
  <c r="O84" i="29"/>
  <c r="P84" i="31"/>
  <c r="O84" i="31"/>
  <c r="N84" i="31"/>
  <c r="M84" i="31"/>
  <c r="L84" i="31"/>
  <c r="K84" i="31"/>
  <c r="J84" i="31"/>
  <c r="I84" i="31"/>
  <c r="H84" i="31"/>
  <c r="G84" i="31"/>
  <c r="F84" i="31"/>
  <c r="J84" i="29"/>
  <c r="G84" i="29"/>
  <c r="E84" i="29"/>
  <c r="B84" i="29"/>
  <c r="A84" i="29" s="1"/>
  <c r="L85" i="28"/>
  <c r="M85" i="28"/>
  <c r="N85" i="28"/>
  <c r="O85" i="28"/>
  <c r="P85" i="28"/>
  <c r="O85" i="31"/>
  <c r="N85" i="31"/>
  <c r="F85" i="29"/>
  <c r="I85" i="29"/>
  <c r="M85" i="31"/>
  <c r="N85" i="29"/>
  <c r="L85" i="31"/>
  <c r="K85" i="31"/>
  <c r="H85" i="28"/>
  <c r="I85" i="28"/>
  <c r="K85" i="28"/>
  <c r="B85" i="29"/>
  <c r="A85" i="29" s="1"/>
  <c r="H85" i="29"/>
  <c r="K85" i="29"/>
  <c r="M85" i="29"/>
  <c r="P85" i="29"/>
  <c r="J85" i="31"/>
  <c r="I85" i="31"/>
  <c r="H85" i="31"/>
  <c r="G85" i="31"/>
  <c r="F85" i="31"/>
  <c r="E85" i="31"/>
  <c r="D85" i="31"/>
  <c r="C85" i="31"/>
  <c r="B85" i="31"/>
  <c r="E85" i="28"/>
  <c r="O85" i="29"/>
  <c r="J85" i="29"/>
  <c r="G85" i="29"/>
  <c r="E85" i="29"/>
  <c r="D85" i="29"/>
  <c r="D85" i="28"/>
  <c r="C85" i="28"/>
  <c r="C85" i="29"/>
  <c r="B85" i="28"/>
  <c r="G85" i="28"/>
  <c r="F85" i="28"/>
  <c r="L85" i="29"/>
  <c r="J85" i="28"/>
  <c r="P85" i="31"/>
  <c r="B86" i="28"/>
  <c r="C86" i="28"/>
  <c r="N86" i="31"/>
  <c r="B86" i="29"/>
  <c r="A86" i="29" s="1"/>
  <c r="F86" i="29"/>
  <c r="K86" i="29"/>
  <c r="N86" i="29"/>
  <c r="P86" i="28"/>
  <c r="O86" i="28"/>
  <c r="I86" i="31"/>
  <c r="J86" i="31"/>
  <c r="N86" i="28"/>
  <c r="K86" i="31"/>
  <c r="G86" i="28"/>
  <c r="P86" i="29"/>
  <c r="G86" i="31"/>
  <c r="F86" i="31"/>
  <c r="E86" i="31"/>
  <c r="D86" i="31"/>
  <c r="C86" i="31"/>
  <c r="B86" i="31"/>
  <c r="M86" i="29"/>
  <c r="J86" i="28"/>
  <c r="J86" i="29"/>
  <c r="H86" i="29"/>
  <c r="E86" i="29"/>
  <c r="O86" i="31"/>
  <c r="P86" i="31"/>
  <c r="F86" i="28"/>
  <c r="H86" i="31"/>
  <c r="E86" i="28"/>
  <c r="L86" i="28"/>
  <c r="M86" i="28"/>
  <c r="M86" i="31"/>
  <c r="L86" i="31"/>
  <c r="D86" i="28"/>
  <c r="K86" i="28"/>
  <c r="C86" i="29"/>
  <c r="I86" i="28"/>
  <c r="H86" i="28"/>
  <c r="D86" i="29"/>
  <c r="G86" i="29"/>
  <c r="I86" i="29"/>
  <c r="L86" i="29"/>
  <c r="O86" i="29"/>
  <c r="H87" i="31"/>
  <c r="G87" i="31"/>
  <c r="F87" i="31"/>
  <c r="E87" i="31"/>
  <c r="D87" i="31"/>
  <c r="C87" i="31"/>
  <c r="B87" i="31"/>
  <c r="P87" i="31"/>
  <c r="O87" i="31"/>
  <c r="N87" i="31"/>
  <c r="D87" i="29"/>
  <c r="G87" i="29"/>
  <c r="J87" i="29"/>
  <c r="M87" i="29"/>
  <c r="P87" i="29"/>
  <c r="N87" i="29"/>
  <c r="K87" i="29"/>
  <c r="H87" i="29"/>
  <c r="E87" i="29"/>
  <c r="B87" i="29"/>
  <c r="A87" i="29" s="1"/>
  <c r="B87" i="28"/>
  <c r="C87" i="28"/>
  <c r="D87" i="28"/>
  <c r="E87" i="28"/>
  <c r="F87" i="28"/>
  <c r="G87" i="28"/>
  <c r="H87" i="28"/>
  <c r="I87" i="28"/>
  <c r="J87" i="28"/>
  <c r="K87" i="28"/>
  <c r="L87" i="28"/>
  <c r="M87" i="28"/>
  <c r="N87" i="28"/>
  <c r="O87" i="28"/>
  <c r="P87" i="28"/>
  <c r="M87" i="31"/>
  <c r="L87" i="31"/>
  <c r="K87" i="31"/>
  <c r="J87" i="31"/>
  <c r="I87" i="31"/>
  <c r="C87" i="29"/>
  <c r="F87" i="29"/>
  <c r="I87" i="29"/>
  <c r="L87" i="29"/>
  <c r="O87" i="29"/>
  <c r="M89" i="29"/>
  <c r="K89" i="29"/>
  <c r="P89" i="29"/>
  <c r="N89" i="29"/>
  <c r="L89" i="29"/>
  <c r="J89" i="29"/>
  <c r="G89" i="29"/>
  <c r="E89" i="29"/>
  <c r="B89" i="29"/>
  <c r="A89" i="29" s="1"/>
  <c r="L89" i="28"/>
  <c r="M89" i="28"/>
  <c r="G89" i="31"/>
  <c r="F89" i="31"/>
  <c r="B89" i="28"/>
  <c r="C89" i="28"/>
  <c r="D89" i="28"/>
  <c r="E89" i="28"/>
  <c r="C89" i="31"/>
  <c r="O89" i="28"/>
  <c r="E89" i="31"/>
  <c r="D89" i="31"/>
  <c r="P89" i="31"/>
  <c r="O89" i="31"/>
  <c r="P89" i="28"/>
  <c r="N89" i="31"/>
  <c r="M89" i="31"/>
  <c r="F89" i="28"/>
  <c r="G89" i="28"/>
  <c r="I89" i="29"/>
  <c r="D89" i="29"/>
  <c r="H89" i="28"/>
  <c r="B89" i="31"/>
  <c r="L89" i="31"/>
  <c r="K89" i="31"/>
  <c r="J89" i="31"/>
  <c r="I89" i="31"/>
  <c r="N89" i="28"/>
  <c r="C89" i="29"/>
  <c r="H89" i="31"/>
  <c r="F89" i="29"/>
  <c r="J89" i="28"/>
  <c r="I89" i="28"/>
  <c r="H89" i="29"/>
  <c r="O89" i="29"/>
  <c r="K89" i="28"/>
  <c r="J90" i="28"/>
  <c r="B90" i="29"/>
  <c r="A90" i="29" s="1"/>
  <c r="K90" i="28"/>
  <c r="L90" i="28"/>
  <c r="M90" i="28"/>
  <c r="N90" i="28"/>
  <c r="O90" i="28"/>
  <c r="D90" i="28"/>
  <c r="P90" i="31"/>
  <c r="O90" i="31"/>
  <c r="N90" i="31"/>
  <c r="M90" i="31"/>
  <c r="L90" i="31"/>
  <c r="K90" i="31"/>
  <c r="J90" i="31"/>
  <c r="I90" i="31"/>
  <c r="H90" i="31"/>
  <c r="G90" i="31"/>
  <c r="F90" i="31"/>
  <c r="P90" i="28"/>
  <c r="N90" i="29"/>
  <c r="K90" i="29"/>
  <c r="H90" i="29"/>
  <c r="P90" i="29"/>
  <c r="E90" i="31"/>
  <c r="D90" i="31"/>
  <c r="C90" i="31"/>
  <c r="B90" i="31"/>
  <c r="E90" i="28"/>
  <c r="E90" i="29"/>
  <c r="C90" i="28"/>
  <c r="B90" i="28"/>
  <c r="M90" i="29"/>
  <c r="J90" i="29"/>
  <c r="G90" i="29"/>
  <c r="D90" i="29"/>
  <c r="O90" i="29"/>
  <c r="L90" i="29"/>
  <c r="I90" i="29"/>
  <c r="F90" i="29"/>
  <c r="C90" i="29"/>
  <c r="F90" i="28"/>
  <c r="G90" i="28"/>
  <c r="H90" i="28"/>
  <c r="I90" i="28"/>
  <c r="H91" i="31"/>
  <c r="G91" i="31"/>
  <c r="F91" i="31"/>
  <c r="E91" i="31"/>
  <c r="D91" i="31"/>
  <c r="C91" i="31"/>
  <c r="G91" i="29"/>
  <c r="M91" i="31"/>
  <c r="D91" i="29"/>
  <c r="O91" i="29"/>
  <c r="L91" i="31"/>
  <c r="J91" i="31"/>
  <c r="F91" i="28"/>
  <c r="I91" i="31"/>
  <c r="B91" i="29"/>
  <c r="A91" i="29" s="1"/>
  <c r="G91" i="28"/>
  <c r="H91" i="28"/>
  <c r="I91" i="28"/>
  <c r="J91" i="28"/>
  <c r="F91" i="29"/>
  <c r="D91" i="28"/>
  <c r="E91" i="28"/>
  <c r="L91" i="28"/>
  <c r="M91" i="28"/>
  <c r="K91" i="31"/>
  <c r="O91" i="28"/>
  <c r="P91" i="28"/>
  <c r="K91" i="28"/>
  <c r="N91" i="28"/>
  <c r="E91" i="29"/>
  <c r="K91" i="29"/>
  <c r="P91" i="29"/>
  <c r="M91" i="29"/>
  <c r="J91" i="29"/>
  <c r="H91" i="29"/>
  <c r="C91" i="29"/>
  <c r="B91" i="28"/>
  <c r="B91" i="31"/>
  <c r="N91" i="31"/>
  <c r="O91" i="31"/>
  <c r="P91" i="31"/>
  <c r="I91" i="29"/>
  <c r="N91" i="29"/>
  <c r="L91" i="29"/>
  <c r="C91" i="28"/>
  <c r="L92" i="29"/>
  <c r="E92" i="29"/>
  <c r="I92" i="29"/>
  <c r="O92" i="29"/>
  <c r="C92" i="28"/>
  <c r="O92" i="28"/>
  <c r="J92" i="29"/>
  <c r="F92" i="29"/>
  <c r="C92" i="29"/>
  <c r="K92" i="29"/>
  <c r="G92" i="29"/>
  <c r="M92" i="29"/>
  <c r="E92" i="31"/>
  <c r="I93" i="31"/>
  <c r="J93" i="31"/>
  <c r="K93" i="31"/>
  <c r="L93" i="31"/>
  <c r="M93" i="31"/>
  <c r="P93" i="31"/>
  <c r="O93" i="31"/>
  <c r="N93" i="31"/>
  <c r="B93" i="29"/>
  <c r="A93" i="29" s="1"/>
  <c r="N93" i="29"/>
  <c r="L93" i="29"/>
  <c r="I93" i="29"/>
  <c r="F93" i="29"/>
  <c r="C93" i="29"/>
  <c r="E93" i="29"/>
  <c r="H93" i="29"/>
  <c r="J93" i="29"/>
  <c r="O93" i="29"/>
  <c r="B93" i="28"/>
  <c r="P93" i="29"/>
  <c r="M93" i="29"/>
  <c r="K93" i="29"/>
  <c r="G93" i="29"/>
  <c r="D93" i="29"/>
  <c r="C93" i="28"/>
  <c r="D93" i="28"/>
  <c r="E93" i="28"/>
  <c r="F93" i="28"/>
  <c r="G93" i="28"/>
  <c r="H93" i="28"/>
  <c r="I93" i="28"/>
  <c r="J93" i="28"/>
  <c r="K93" i="28"/>
  <c r="L93" i="28"/>
  <c r="M93" i="28"/>
  <c r="N93" i="28"/>
  <c r="O93" i="28"/>
  <c r="P93" i="28"/>
  <c r="B93" i="31"/>
  <c r="C93" i="31"/>
  <c r="D93" i="31"/>
  <c r="E93" i="31"/>
  <c r="F93" i="31"/>
  <c r="G93" i="31"/>
  <c r="H93" i="31"/>
  <c r="J94" i="29"/>
  <c r="I94" i="31"/>
  <c r="H94" i="31"/>
  <c r="G94" i="31"/>
  <c r="C94" i="29"/>
  <c r="B94" i="28"/>
  <c r="D94" i="28"/>
  <c r="E94" i="28"/>
  <c r="F94" i="28"/>
  <c r="O94" i="29"/>
  <c r="L94" i="29"/>
  <c r="H94" i="29"/>
  <c r="F94" i="29"/>
  <c r="B94" i="29"/>
  <c r="A94" i="29" s="1"/>
  <c r="P94" i="29"/>
  <c r="M94" i="29"/>
  <c r="C94" i="28"/>
  <c r="G94" i="29"/>
  <c r="D94" i="29"/>
  <c r="F94" i="31"/>
  <c r="E94" i="31"/>
  <c r="B94" i="31"/>
  <c r="D94" i="31"/>
  <c r="C94" i="31"/>
  <c r="P94" i="31"/>
  <c r="O94" i="31"/>
  <c r="N94" i="31"/>
  <c r="M94" i="31"/>
  <c r="G94" i="28"/>
  <c r="H94" i="28"/>
  <c r="I94" i="28"/>
  <c r="J94" i="28"/>
  <c r="K94" i="28"/>
  <c r="L94" i="28"/>
  <c r="M94" i="28"/>
  <c r="N94" i="28"/>
  <c r="O94" i="28"/>
  <c r="P94" i="28"/>
  <c r="L94" i="31"/>
  <c r="K94" i="31"/>
  <c r="J94" i="31"/>
  <c r="E94" i="29"/>
  <c r="I94" i="29"/>
  <c r="K94" i="29"/>
  <c r="N94" i="29"/>
  <c r="D95" i="28"/>
  <c r="J95" i="29"/>
  <c r="G95" i="29"/>
  <c r="D95" i="29"/>
  <c r="E95" i="28"/>
  <c r="F95" i="28"/>
  <c r="G95" i="28"/>
  <c r="H95" i="28"/>
  <c r="I95" i="28"/>
  <c r="J95" i="28"/>
  <c r="K95" i="28"/>
  <c r="L95" i="28"/>
  <c r="M95" i="28"/>
  <c r="N95" i="29"/>
  <c r="M95" i="29"/>
  <c r="L95" i="29"/>
  <c r="I95" i="29"/>
  <c r="E95" i="29"/>
  <c r="C95" i="29"/>
  <c r="N95" i="28"/>
  <c r="O95" i="28"/>
  <c r="P95" i="28"/>
  <c r="D95" i="31"/>
  <c r="B95" i="31"/>
  <c r="C95" i="31"/>
  <c r="E95" i="31"/>
  <c r="F95" i="31"/>
  <c r="G95" i="31"/>
  <c r="H95" i="31"/>
  <c r="I95" i="31"/>
  <c r="J95" i="31"/>
  <c r="K95" i="31"/>
  <c r="L95" i="31"/>
  <c r="M95" i="31"/>
  <c r="C95" i="28"/>
  <c r="B95" i="28"/>
  <c r="N95" i="31"/>
  <c r="O95" i="31"/>
  <c r="P95" i="31"/>
  <c r="P95" i="29"/>
  <c r="B95" i="29"/>
  <c r="A95" i="29" s="1"/>
  <c r="F95" i="29"/>
  <c r="H95" i="29"/>
  <c r="K95" i="29"/>
  <c r="O95" i="29"/>
  <c r="I96" i="28"/>
  <c r="H96" i="28"/>
  <c r="G96" i="28"/>
  <c r="F96" i="28"/>
  <c r="E96" i="28"/>
  <c r="L96" i="28"/>
  <c r="N96" i="31"/>
  <c r="M96" i="31"/>
  <c r="L96" i="31"/>
  <c r="K96" i="31"/>
  <c r="J96" i="31"/>
  <c r="D96" i="28"/>
  <c r="G96" i="31"/>
  <c r="C96" i="28"/>
  <c r="B96" i="28"/>
  <c r="B96" i="29"/>
  <c r="A96" i="29" s="1"/>
  <c r="E96" i="29"/>
  <c r="I96" i="29"/>
  <c r="L96" i="29"/>
  <c r="I96" i="31"/>
  <c r="F96" i="31"/>
  <c r="E96" i="31"/>
  <c r="D96" i="31"/>
  <c r="C96" i="31"/>
  <c r="B96" i="31"/>
  <c r="D96" i="29"/>
  <c r="G96" i="29"/>
  <c r="J96" i="29"/>
  <c r="N96" i="29"/>
  <c r="M96" i="29"/>
  <c r="P96" i="29"/>
  <c r="P96" i="28"/>
  <c r="N96" i="28"/>
  <c r="O96" i="28"/>
  <c r="M96" i="28"/>
  <c r="K96" i="28"/>
  <c r="J96" i="28"/>
  <c r="P96" i="31"/>
  <c r="O96" i="31"/>
  <c r="H96" i="31"/>
  <c r="C96" i="29"/>
  <c r="F96" i="29"/>
  <c r="H96" i="29"/>
  <c r="K96" i="29"/>
  <c r="O96" i="29"/>
  <c r="O97" i="29"/>
  <c r="H97" i="28"/>
  <c r="G97" i="28"/>
  <c r="F97" i="28"/>
  <c r="E97" i="28"/>
  <c r="D97" i="28"/>
  <c r="C97" i="28"/>
  <c r="B97" i="28"/>
  <c r="M97" i="29"/>
  <c r="J97" i="29"/>
  <c r="G97" i="29"/>
  <c r="N97" i="29"/>
  <c r="K97" i="29"/>
  <c r="I97" i="29"/>
  <c r="E97" i="29"/>
  <c r="C97" i="29"/>
  <c r="D97" i="29"/>
  <c r="P97" i="28"/>
  <c r="O97" i="28"/>
  <c r="N97" i="28"/>
  <c r="M97" i="28"/>
  <c r="L97" i="28"/>
  <c r="K97" i="28"/>
  <c r="J97" i="28"/>
  <c r="I97" i="28"/>
  <c r="P97" i="31"/>
  <c r="O97" i="31"/>
  <c r="N97" i="31"/>
  <c r="M97" i="31"/>
  <c r="L97" i="31"/>
  <c r="K97" i="31"/>
  <c r="J97" i="31"/>
  <c r="I97" i="31"/>
  <c r="H97" i="31"/>
  <c r="G97" i="31"/>
  <c r="F97" i="31"/>
  <c r="E97" i="31"/>
  <c r="D97" i="31"/>
  <c r="C97" i="31"/>
  <c r="B97" i="31"/>
  <c r="B97" i="29"/>
  <c r="A97" i="29" s="1"/>
  <c r="F97" i="29"/>
  <c r="H97" i="29"/>
  <c r="L97" i="29"/>
  <c r="P97" i="29"/>
  <c r="M98" i="29"/>
  <c r="L98" i="31"/>
  <c r="C98" i="29"/>
  <c r="L98" i="28"/>
  <c r="M98" i="28"/>
  <c r="N98" i="28"/>
  <c r="G98" i="29"/>
  <c r="I98" i="29"/>
  <c r="L98" i="29"/>
  <c r="O98" i="29"/>
  <c r="M98" i="31"/>
  <c r="G98" i="31"/>
  <c r="N98" i="31"/>
  <c r="H98" i="31"/>
  <c r="I98" i="31"/>
  <c r="O98" i="31"/>
  <c r="P98" i="28"/>
  <c r="E98" i="29"/>
  <c r="O98" i="28"/>
  <c r="B98" i="29"/>
  <c r="A98" i="29" s="1"/>
  <c r="H98" i="29"/>
  <c r="J98" i="29"/>
  <c r="J98" i="31"/>
  <c r="P98" i="29"/>
  <c r="P98" i="31"/>
  <c r="B98" i="28"/>
  <c r="C98" i="28"/>
  <c r="D98" i="28"/>
  <c r="E98" i="28"/>
  <c r="F98" i="28"/>
  <c r="G98" i="28"/>
  <c r="K98" i="31"/>
  <c r="H98" i="28"/>
  <c r="I98" i="28"/>
  <c r="B98" i="31"/>
  <c r="C98" i="31"/>
  <c r="D98" i="31"/>
  <c r="E98" i="31"/>
  <c r="F98" i="31"/>
  <c r="J98" i="28"/>
  <c r="K98" i="28"/>
  <c r="D98" i="29"/>
  <c r="F98" i="29"/>
  <c r="K98" i="29"/>
  <c r="N98" i="29"/>
  <c r="J99" i="28"/>
  <c r="H99" i="28"/>
  <c r="B99" i="31"/>
  <c r="G99" i="28"/>
  <c r="L99" i="28"/>
  <c r="C99" i="31"/>
  <c r="D99" i="31"/>
  <c r="E99" i="31"/>
  <c r="F99" i="31"/>
  <c r="G99" i="31"/>
  <c r="H99" i="31"/>
  <c r="F99" i="28"/>
  <c r="E99" i="28"/>
  <c r="D99" i="28"/>
  <c r="C99" i="28"/>
  <c r="B99" i="28"/>
  <c r="I99" i="31"/>
  <c r="J99" i="31"/>
  <c r="K99" i="31"/>
  <c r="L99" i="31"/>
  <c r="M99" i="28"/>
  <c r="P99" i="28"/>
  <c r="O99" i="28"/>
  <c r="N99" i="28"/>
  <c r="N99" i="31"/>
  <c r="O99" i="31"/>
  <c r="P99" i="31"/>
  <c r="K99" i="28"/>
  <c r="O99" i="29"/>
  <c r="M99" i="31"/>
  <c r="H99" i="29"/>
  <c r="C99" i="29"/>
  <c r="E99" i="29"/>
  <c r="L99" i="29"/>
  <c r="G99" i="29"/>
  <c r="I99" i="29"/>
  <c r="K99" i="29"/>
  <c r="M99" i="29"/>
  <c r="P99" i="29"/>
  <c r="I99" i="28"/>
  <c r="B99" i="29"/>
  <c r="A99" i="29" s="1"/>
  <c r="D99" i="29"/>
  <c r="F99" i="29"/>
  <c r="J99" i="29"/>
  <c r="N99" i="29"/>
  <c r="F100" i="31"/>
  <c r="G100" i="31"/>
  <c r="H100" i="31"/>
  <c r="I100" i="31"/>
  <c r="J100" i="31"/>
  <c r="K100" i="31"/>
  <c r="M100" i="31"/>
  <c r="N100" i="31"/>
  <c r="O100" i="31"/>
  <c r="P100" i="31"/>
  <c r="O100" i="29"/>
  <c r="L100" i="29"/>
  <c r="M100" i="29"/>
  <c r="J100" i="29"/>
  <c r="G100" i="29"/>
  <c r="D100" i="29"/>
  <c r="I100" i="29"/>
  <c r="D100" i="28"/>
  <c r="E100" i="28"/>
  <c r="F100" i="28"/>
  <c r="G100" i="28"/>
  <c r="C100" i="29"/>
  <c r="F100" i="29"/>
  <c r="H100" i="28"/>
  <c r="I100" i="28"/>
  <c r="J100" i="28"/>
  <c r="K100" i="28"/>
  <c r="L100" i="28"/>
  <c r="M100" i="28"/>
  <c r="N100" i="28"/>
  <c r="O100" i="28"/>
  <c r="P100" i="28"/>
  <c r="B100" i="28"/>
  <c r="C100" i="28"/>
  <c r="L100" i="31"/>
  <c r="B100" i="31"/>
  <c r="C100" i="31"/>
  <c r="D100" i="31"/>
  <c r="E100" i="31"/>
  <c r="B100" i="29"/>
  <c r="A100" i="29" s="1"/>
  <c r="E100" i="29"/>
  <c r="H100" i="29"/>
  <c r="K100" i="29"/>
  <c r="N100" i="29"/>
  <c r="P100" i="29"/>
  <c r="G101" i="29"/>
  <c r="N101" i="28"/>
  <c r="N101" i="29"/>
  <c r="P101" i="28"/>
  <c r="O101" i="28"/>
  <c r="K101" i="29"/>
  <c r="H101" i="29"/>
  <c r="E101" i="29"/>
  <c r="B101" i="29"/>
  <c r="A101" i="29" s="1"/>
  <c r="D101" i="28"/>
  <c r="C101" i="28"/>
  <c r="P101" i="29"/>
  <c r="L101" i="29"/>
  <c r="I101" i="29"/>
  <c r="O101" i="29"/>
  <c r="F101" i="29"/>
  <c r="M101" i="29"/>
  <c r="J101" i="29"/>
  <c r="G101" i="28"/>
  <c r="D101" i="29"/>
  <c r="B101" i="31"/>
  <c r="C101" i="31"/>
  <c r="D101" i="31"/>
  <c r="E101" i="31"/>
  <c r="F101" i="31"/>
  <c r="G101" i="31"/>
  <c r="H101" i="31"/>
  <c r="I101" i="31"/>
  <c r="J101" i="31"/>
  <c r="K101" i="31"/>
  <c r="L101" i="31"/>
  <c r="M101" i="31"/>
  <c r="N101" i="31"/>
  <c r="O101" i="31"/>
  <c r="P101" i="31"/>
  <c r="B101" i="28"/>
  <c r="C101" i="29"/>
  <c r="E101" i="28"/>
  <c r="F101" i="28"/>
  <c r="H101" i="28"/>
  <c r="I101" i="28"/>
  <c r="J101" i="28"/>
  <c r="K101" i="28"/>
  <c r="L101" i="28"/>
  <c r="M101" i="28"/>
  <c r="C102" i="28"/>
  <c r="B102" i="28"/>
  <c r="H102" i="29"/>
  <c r="K102" i="29"/>
  <c r="N102" i="29"/>
  <c r="C102" i="29"/>
  <c r="O102" i="29"/>
  <c r="L102" i="29"/>
  <c r="I102" i="29"/>
  <c r="F102" i="29"/>
  <c r="D102" i="29"/>
  <c r="P102" i="29"/>
  <c r="B102" i="31"/>
  <c r="C102" i="31"/>
  <c r="D102" i="31"/>
  <c r="E102" i="31"/>
  <c r="F102" i="31"/>
  <c r="G102" i="31"/>
  <c r="H102" i="31"/>
  <c r="I102" i="31"/>
  <c r="J102" i="31"/>
  <c r="K102" i="31"/>
  <c r="L102" i="31"/>
  <c r="M102" i="31"/>
  <c r="N102" i="31"/>
  <c r="O102" i="31"/>
  <c r="P102" i="31"/>
  <c r="G102" i="29"/>
  <c r="J102" i="29"/>
  <c r="M102" i="29"/>
  <c r="D102" i="28"/>
  <c r="F102" i="28"/>
  <c r="G102" i="28"/>
  <c r="H102" i="28"/>
  <c r="I102" i="28"/>
  <c r="J102" i="28"/>
  <c r="K102" i="28"/>
  <c r="L102" i="28"/>
  <c r="M102" i="28"/>
  <c r="N102" i="28"/>
  <c r="O102" i="28"/>
  <c r="P102" i="28"/>
  <c r="E102" i="28"/>
  <c r="B102" i="29"/>
  <c r="A102" i="29" s="1"/>
  <c r="E102" i="29"/>
  <c r="J103" i="29"/>
  <c r="G103" i="29"/>
  <c r="D103" i="29"/>
  <c r="B103" i="29"/>
  <c r="A103" i="29" s="1"/>
  <c r="B103" i="31"/>
  <c r="C103" i="31"/>
  <c r="D103" i="31"/>
  <c r="G103" i="28"/>
  <c r="H103" i="28"/>
  <c r="I103" i="28"/>
  <c r="J103" i="28"/>
  <c r="K103" i="28"/>
  <c r="L103" i="28"/>
  <c r="M103" i="28"/>
  <c r="N103" i="28"/>
  <c r="O103" i="28"/>
  <c r="P103" i="28"/>
  <c r="G103" i="31"/>
  <c r="F103" i="31"/>
  <c r="E103" i="31"/>
  <c r="C103" i="28"/>
  <c r="D103" i="28"/>
  <c r="E103" i="28"/>
  <c r="O103" i="29"/>
  <c r="L103" i="29"/>
  <c r="F103" i="28"/>
  <c r="M103" i="29"/>
  <c r="P103" i="29"/>
  <c r="O18" i="30"/>
  <c r="C103" i="29"/>
  <c r="F103" i="29"/>
  <c r="H103" i="29"/>
  <c r="I103" i="29"/>
  <c r="K103" i="29"/>
  <c r="B103" i="28"/>
  <c r="N103" i="29"/>
  <c r="E103" i="29"/>
  <c r="P103" i="31"/>
  <c r="O103" i="31"/>
  <c r="N103" i="31"/>
  <c r="M103" i="31"/>
  <c r="I103" i="31"/>
  <c r="L103" i="31"/>
  <c r="K103" i="31"/>
  <c r="J103" i="31"/>
  <c r="H103" i="31"/>
  <c r="C104" i="28"/>
  <c r="O104" i="28"/>
  <c r="O104" i="29"/>
  <c r="K104" i="29"/>
  <c r="G104" i="29"/>
  <c r="D104" i="29"/>
  <c r="F104" i="29"/>
  <c r="J104" i="29"/>
  <c r="M104" i="29"/>
  <c r="C104" i="29"/>
  <c r="E104" i="31"/>
  <c r="E104" i="29"/>
  <c r="I104" i="29"/>
  <c r="L104" i="29"/>
  <c r="P104" i="29"/>
  <c r="G105" i="31"/>
  <c r="H105" i="31"/>
  <c r="I105" i="31"/>
  <c r="J105" i="31"/>
  <c r="K105" i="31"/>
  <c r="L105" i="31"/>
  <c r="M105" i="31"/>
  <c r="N105" i="31"/>
  <c r="O105" i="31"/>
  <c r="P105" i="31"/>
  <c r="C105" i="29"/>
  <c r="E105" i="29"/>
  <c r="K105" i="29"/>
  <c r="N105" i="29"/>
  <c r="O105" i="28"/>
  <c r="P105" i="29"/>
  <c r="M105" i="29"/>
  <c r="J105" i="29"/>
  <c r="F105" i="29"/>
  <c r="B105" i="29"/>
  <c r="P105" i="28"/>
  <c r="N105" i="28"/>
  <c r="M105" i="28"/>
  <c r="L105" i="28"/>
  <c r="K105" i="28"/>
  <c r="J105" i="28"/>
  <c r="I105" i="28"/>
  <c r="G105" i="28"/>
  <c r="F105" i="28"/>
  <c r="E105" i="28"/>
  <c r="D105" i="28"/>
  <c r="C105" i="28"/>
  <c r="B105" i="28"/>
  <c r="H105" i="28"/>
  <c r="B105" i="31"/>
  <c r="C105" i="31"/>
  <c r="D105" i="31"/>
  <c r="E105" i="31"/>
  <c r="F105" i="31"/>
  <c r="D105" i="29"/>
  <c r="G105" i="29"/>
  <c r="H105" i="29"/>
  <c r="I105" i="29"/>
  <c r="L105" i="29"/>
  <c r="O105" i="29"/>
  <c r="I106" i="28"/>
  <c r="H106" i="29"/>
  <c r="F106" i="29"/>
  <c r="B106" i="29"/>
  <c r="I106" i="29"/>
  <c r="E106" i="29"/>
  <c r="C106" i="29"/>
  <c r="D106" i="29"/>
  <c r="G106" i="29"/>
  <c r="J106" i="29"/>
  <c r="M106" i="29"/>
  <c r="B106" i="31"/>
  <c r="C106" i="31"/>
  <c r="D106" i="31"/>
  <c r="E106" i="31"/>
  <c r="G106" i="31"/>
  <c r="H106" i="28"/>
  <c r="H106" i="31"/>
  <c r="I106" i="31"/>
  <c r="G106" i="28"/>
  <c r="F106" i="28"/>
  <c r="E106" i="28"/>
  <c r="D106" i="28"/>
  <c r="C106" i="28"/>
  <c r="B106" i="28"/>
  <c r="F106" i="31"/>
  <c r="K106" i="31"/>
  <c r="P106" i="29"/>
  <c r="N106" i="29"/>
  <c r="K106" i="29"/>
  <c r="J106" i="31"/>
  <c r="M106" i="31"/>
  <c r="L106" i="31"/>
  <c r="N106" i="31"/>
  <c r="O106" i="31"/>
  <c r="P106" i="31"/>
  <c r="P106" i="28"/>
  <c r="O106" i="28"/>
  <c r="N106" i="28"/>
  <c r="M106" i="28"/>
  <c r="L106" i="28"/>
  <c r="K106" i="28"/>
  <c r="J106" i="28"/>
  <c r="L106" i="29"/>
  <c r="O106" i="29"/>
  <c r="P107" i="31"/>
  <c r="P107" i="28"/>
  <c r="O107" i="28"/>
  <c r="N107" i="28"/>
  <c r="M107" i="28"/>
  <c r="L107" i="28"/>
  <c r="J107" i="28"/>
  <c r="I107" i="28"/>
  <c r="H107" i="28"/>
  <c r="G107" i="28"/>
  <c r="F107" i="28"/>
  <c r="D107" i="28"/>
  <c r="C107" i="28"/>
  <c r="B107" i="28"/>
  <c r="O107" i="31"/>
  <c r="P107" i="29"/>
  <c r="M107" i="29"/>
  <c r="J107" i="29"/>
  <c r="G107" i="29"/>
  <c r="D107" i="29"/>
  <c r="N107" i="31"/>
  <c r="M107" i="31"/>
  <c r="B107" i="29"/>
  <c r="K107" i="31"/>
  <c r="J107" i="31"/>
  <c r="I107" i="31"/>
  <c r="H107" i="31"/>
  <c r="G107" i="31"/>
  <c r="F107" i="31"/>
  <c r="E107" i="31"/>
  <c r="D107" i="31"/>
  <c r="C107" i="31"/>
  <c r="B107" i="31"/>
  <c r="L107" i="31"/>
  <c r="K107" i="28"/>
  <c r="H107" i="29"/>
  <c r="K107" i="29"/>
  <c r="O107" i="29"/>
  <c r="E107" i="29"/>
  <c r="E107" i="28"/>
  <c r="C107" i="29"/>
  <c r="F107" i="29"/>
  <c r="I107" i="29"/>
  <c r="L107" i="29"/>
  <c r="N107" i="29"/>
  <c r="G108" i="31"/>
  <c r="H108" i="31"/>
  <c r="I108" i="31"/>
  <c r="K108" i="29"/>
  <c r="C108" i="28"/>
  <c r="D108" i="28"/>
  <c r="E108" i="28"/>
  <c r="F108" i="28"/>
  <c r="G108" i="28"/>
  <c r="H108" i="28"/>
  <c r="I108" i="28"/>
  <c r="J108" i="28"/>
  <c r="K108" i="28"/>
  <c r="L108" i="28"/>
  <c r="M108" i="28"/>
  <c r="N108" i="28"/>
  <c r="O108" i="28"/>
  <c r="P108" i="28"/>
  <c r="O108" i="31"/>
  <c r="J108" i="31"/>
  <c r="K108" i="31"/>
  <c r="L108" i="31"/>
  <c r="N108" i="29"/>
  <c r="F108" i="29"/>
  <c r="I108" i="29"/>
  <c r="L108" i="29"/>
  <c r="O108" i="29"/>
  <c r="D108" i="31"/>
  <c r="B108" i="29"/>
  <c r="C108" i="29"/>
  <c r="N108" i="31"/>
  <c r="P108" i="31"/>
  <c r="B108" i="28"/>
  <c r="E108" i="29"/>
  <c r="M108" i="31"/>
  <c r="B108" i="31"/>
  <c r="C108" i="31"/>
  <c r="E108" i="31"/>
  <c r="H108" i="29"/>
  <c r="F108" i="31"/>
  <c r="D108" i="29"/>
  <c r="G108" i="29"/>
  <c r="J108" i="29"/>
  <c r="M108" i="29"/>
  <c r="P108" i="29"/>
  <c r="O109" i="28"/>
  <c r="P109" i="28"/>
  <c r="P109" i="29"/>
  <c r="M109" i="29"/>
  <c r="H109" i="29"/>
  <c r="E109" i="29"/>
  <c r="B109" i="29"/>
  <c r="J109" i="29"/>
  <c r="O109" i="29"/>
  <c r="L109" i="29"/>
  <c r="I109" i="29"/>
  <c r="F109" i="29"/>
  <c r="C109" i="29"/>
  <c r="B109" i="28"/>
  <c r="C109" i="28"/>
  <c r="D109" i="28"/>
  <c r="E109" i="28"/>
  <c r="F109" i="28"/>
  <c r="G109" i="28"/>
  <c r="H109" i="28"/>
  <c r="I109" i="28"/>
  <c r="J109" i="28"/>
  <c r="K109" i="28"/>
  <c r="L109" i="28"/>
  <c r="M109" i="28"/>
  <c r="N109" i="28"/>
  <c r="B109" i="31"/>
  <c r="C109" i="31"/>
  <c r="D109" i="31"/>
  <c r="E109" i="31"/>
  <c r="F109" i="31"/>
  <c r="G109" i="31"/>
  <c r="H109" i="31"/>
  <c r="I109" i="31"/>
  <c r="J109" i="31"/>
  <c r="K109" i="31"/>
  <c r="L109" i="31"/>
  <c r="M109" i="31"/>
  <c r="N109" i="31"/>
  <c r="O109" i="31"/>
  <c r="P109" i="31"/>
  <c r="D109" i="29"/>
  <c r="G109" i="29"/>
  <c r="K109" i="29"/>
  <c r="N109" i="29"/>
  <c r="L110" i="28"/>
  <c r="M110" i="28"/>
  <c r="N110" i="28"/>
  <c r="O110" i="28"/>
  <c r="P110" i="28"/>
  <c r="P110" i="31"/>
  <c r="O110" i="31"/>
  <c r="N110" i="31"/>
  <c r="M110" i="31"/>
  <c r="L110" i="31"/>
  <c r="K110" i="31"/>
  <c r="J110" i="31"/>
  <c r="I110" i="31"/>
  <c r="B110" i="28"/>
  <c r="C110" i="28"/>
  <c r="D110" i="28"/>
  <c r="H110" i="31"/>
  <c r="G110" i="31"/>
  <c r="F110" i="31"/>
  <c r="E110" i="31"/>
  <c r="D110" i="31"/>
  <c r="C110" i="31"/>
  <c r="N110" i="29"/>
  <c r="L110" i="29"/>
  <c r="K110" i="29"/>
  <c r="H110" i="29"/>
  <c r="E110" i="29"/>
  <c r="P110" i="29"/>
  <c r="M110" i="29"/>
  <c r="J110" i="29"/>
  <c r="G110" i="29"/>
  <c r="D110" i="29"/>
  <c r="C110" i="29"/>
  <c r="E110" i="28"/>
  <c r="F110" i="28"/>
  <c r="G110" i="28"/>
  <c r="H110" i="28"/>
  <c r="O110" i="29"/>
  <c r="B110" i="31"/>
  <c r="I110" i="29"/>
  <c r="F110" i="29"/>
  <c r="B110" i="29"/>
  <c r="I110" i="28"/>
  <c r="J110" i="28"/>
  <c r="K110" i="28"/>
  <c r="C111" i="31"/>
  <c r="J111" i="28"/>
  <c r="H111" i="28"/>
  <c r="G111" i="28"/>
  <c r="F111" i="28"/>
  <c r="E111" i="28"/>
  <c r="D111" i="28"/>
  <c r="C111" i="28"/>
  <c r="B111" i="28"/>
  <c r="P111" i="29"/>
  <c r="N111" i="29"/>
  <c r="K111" i="29"/>
  <c r="H111" i="29"/>
  <c r="E111" i="29"/>
  <c r="B111" i="29"/>
  <c r="N111" i="28"/>
  <c r="K111" i="31"/>
  <c r="B111" i="31"/>
  <c r="D111" i="31"/>
  <c r="P111" i="28"/>
  <c r="O111" i="28"/>
  <c r="E111" i="31"/>
  <c r="F111" i="31"/>
  <c r="M111" i="29"/>
  <c r="J111" i="29"/>
  <c r="G111" i="29"/>
  <c r="D111" i="29"/>
  <c r="G111" i="31"/>
  <c r="L111" i="29"/>
  <c r="I111" i="29"/>
  <c r="F111" i="29"/>
  <c r="O111" i="29"/>
  <c r="C111" i="29"/>
  <c r="H111" i="31"/>
  <c r="I111" i="31"/>
  <c r="J111" i="31"/>
  <c r="L111" i="31"/>
  <c r="M111" i="31"/>
  <c r="N111" i="31"/>
  <c r="O111" i="31"/>
  <c r="P111" i="31"/>
  <c r="I111" i="28"/>
  <c r="M111" i="28"/>
  <c r="L111" i="28"/>
  <c r="K111" i="28"/>
  <c r="M112" i="28"/>
  <c r="L112" i="28"/>
  <c r="K112" i="28"/>
  <c r="C112" i="31"/>
  <c r="D112" i="31"/>
  <c r="O112" i="29"/>
  <c r="L112" i="29"/>
  <c r="P112" i="31"/>
  <c r="O112" i="31"/>
  <c r="G112" i="31"/>
  <c r="N112" i="29"/>
  <c r="K112" i="29"/>
  <c r="I112" i="29"/>
  <c r="C112" i="28"/>
  <c r="B112" i="28"/>
  <c r="E112" i="29"/>
  <c r="B112" i="29"/>
  <c r="P112" i="29"/>
  <c r="M112" i="29"/>
  <c r="H112" i="29"/>
  <c r="F112" i="29"/>
  <c r="C112" i="29"/>
  <c r="G112" i="28"/>
  <c r="J112" i="28"/>
  <c r="I112" i="28"/>
  <c r="H112" i="28"/>
  <c r="F112" i="28"/>
  <c r="E112" i="28"/>
  <c r="D112" i="28"/>
  <c r="N112" i="31"/>
  <c r="M112" i="31"/>
  <c r="L112" i="31"/>
  <c r="K112" i="31"/>
  <c r="J112" i="31"/>
  <c r="I112" i="31"/>
  <c r="J112" i="29"/>
  <c r="G112" i="29"/>
  <c r="D112" i="29"/>
  <c r="O112" i="28"/>
  <c r="P112" i="28"/>
  <c r="N112" i="28"/>
  <c r="F112" i="31"/>
  <c r="H112" i="31"/>
  <c r="B112" i="31"/>
  <c r="E112" i="31"/>
  <c r="M113" i="29"/>
  <c r="J113" i="29"/>
  <c r="F113" i="29"/>
  <c r="C113" i="29"/>
  <c r="L113" i="28"/>
  <c r="P113" i="28"/>
  <c r="O113" i="28"/>
  <c r="N113" i="28"/>
  <c r="M113" i="28"/>
  <c r="H113" i="29"/>
  <c r="B113" i="31"/>
  <c r="O113" i="29"/>
  <c r="L113" i="29"/>
  <c r="E113" i="29"/>
  <c r="C113" i="31"/>
  <c r="D113" i="31"/>
  <c r="E113" i="31"/>
  <c r="F113" i="31"/>
  <c r="G113" i="31"/>
  <c r="H113" i="31"/>
  <c r="I113" i="31"/>
  <c r="J113" i="31"/>
  <c r="K113" i="31"/>
  <c r="L113" i="31"/>
  <c r="M113" i="31"/>
  <c r="N113" i="31"/>
  <c r="O113" i="31"/>
  <c r="J113" i="28"/>
  <c r="K113" i="28"/>
  <c r="P113" i="31"/>
  <c r="I113" i="28"/>
  <c r="H113" i="28"/>
  <c r="N113" i="29"/>
  <c r="K113" i="29"/>
  <c r="I113" i="29"/>
  <c r="G113" i="29"/>
  <c r="D113" i="29"/>
  <c r="B113" i="29"/>
  <c r="G113" i="28"/>
  <c r="F113" i="28"/>
  <c r="E113" i="28"/>
  <c r="D113" i="28"/>
  <c r="C113" i="28"/>
  <c r="B113" i="28"/>
  <c r="P113" i="29"/>
  <c r="I114" i="29"/>
  <c r="G114" i="28"/>
  <c r="F114" i="28"/>
  <c r="E114" i="28"/>
  <c r="C114" i="31"/>
  <c r="D114" i="31"/>
  <c r="E114" i="31"/>
  <c r="N114" i="29"/>
  <c r="J114" i="29"/>
  <c r="G114" i="29"/>
  <c r="C114" i="29"/>
  <c r="O114" i="28"/>
  <c r="D114" i="28"/>
  <c r="M114" i="28"/>
  <c r="C114" i="28"/>
  <c r="B114" i="29"/>
  <c r="P114" i="28"/>
  <c r="F114" i="31"/>
  <c r="G114" i="31"/>
  <c r="H114" i="31"/>
  <c r="I114" i="31"/>
  <c r="J114" i="31"/>
  <c r="K114" i="31"/>
  <c r="P114" i="29"/>
  <c r="O114" i="29"/>
  <c r="L114" i="29"/>
  <c r="N114" i="28"/>
  <c r="F114" i="29"/>
  <c r="D114" i="29"/>
  <c r="B114" i="28"/>
  <c r="L114" i="31"/>
  <c r="M114" i="31"/>
  <c r="N114" i="31"/>
  <c r="O114" i="31"/>
  <c r="P114" i="31"/>
  <c r="L114" i="28"/>
  <c r="B114" i="31"/>
  <c r="H114" i="28"/>
  <c r="K114" i="28"/>
  <c r="J114" i="28"/>
  <c r="I114" i="28"/>
  <c r="E114" i="29"/>
  <c r="H114" i="29"/>
  <c r="K114" i="29"/>
  <c r="M114" i="29"/>
  <c r="B115" i="29"/>
  <c r="P115" i="29"/>
  <c r="M115" i="29"/>
  <c r="J115" i="29"/>
  <c r="H115" i="29"/>
  <c r="F115" i="29"/>
  <c r="B115" i="31"/>
  <c r="C115" i="31"/>
  <c r="D115" i="31"/>
  <c r="M115" i="28"/>
  <c r="F115" i="31"/>
  <c r="G115" i="31"/>
  <c r="H115" i="31"/>
  <c r="I115" i="31"/>
  <c r="K115" i="31"/>
  <c r="L115" i="31"/>
  <c r="M115" i="31"/>
  <c r="N115" i="31"/>
  <c r="O115" i="31"/>
  <c r="P115" i="31"/>
  <c r="E115" i="31"/>
  <c r="B115" i="28"/>
  <c r="C115" i="28"/>
  <c r="D115" i="28"/>
  <c r="E115" i="28"/>
  <c r="F115" i="28"/>
  <c r="G115" i="28"/>
  <c r="H115" i="28"/>
  <c r="I115" i="28"/>
  <c r="K115" i="28"/>
  <c r="L115" i="28"/>
  <c r="N115" i="29"/>
  <c r="J115" i="28"/>
  <c r="K115" i="29"/>
  <c r="D115" i="29"/>
  <c r="O115" i="29"/>
  <c r="L115" i="29"/>
  <c r="I115" i="29"/>
  <c r="N115" i="28"/>
  <c r="O115" i="28"/>
  <c r="P115" i="28"/>
  <c r="G115" i="29"/>
  <c r="E115" i="29"/>
  <c r="C115" i="29"/>
  <c r="J115" i="31"/>
  <c r="D116" i="29"/>
  <c r="K116" i="29"/>
  <c r="E116" i="31"/>
  <c r="J116" i="29"/>
  <c r="N116" i="29"/>
  <c r="P116" i="29"/>
  <c r="B116" i="29"/>
  <c r="E116" i="29"/>
  <c r="C116" i="28"/>
  <c r="O116" i="28"/>
  <c r="O116" i="29"/>
  <c r="L116" i="29"/>
  <c r="I116" i="29"/>
  <c r="F116" i="29"/>
  <c r="H116" i="29"/>
  <c r="G116" i="29"/>
  <c r="C116" i="29"/>
  <c r="M116" i="29"/>
  <c r="C118" i="31"/>
  <c r="D118" i="31"/>
  <c r="E118" i="31"/>
  <c r="F118" i="31"/>
  <c r="G118" i="31"/>
  <c r="H118" i="31"/>
  <c r="I118" i="31"/>
  <c r="J118" i="31"/>
  <c r="K118" i="31"/>
  <c r="L118" i="31"/>
  <c r="M118" i="31"/>
  <c r="N118" i="31"/>
  <c r="P118" i="31"/>
  <c r="O118" i="31"/>
  <c r="B118" i="29"/>
  <c r="E118" i="29"/>
  <c r="H118" i="29"/>
  <c r="L118" i="29"/>
  <c r="N118" i="29"/>
  <c r="B118" i="28"/>
  <c r="C118" i="28"/>
  <c r="D118" i="28"/>
  <c r="E118" i="28"/>
  <c r="F118" i="28"/>
  <c r="G118" i="28"/>
  <c r="H118" i="28"/>
  <c r="I118" i="28"/>
  <c r="J118" i="28"/>
  <c r="K118" i="28"/>
  <c r="L118" i="28"/>
  <c r="M118" i="28"/>
  <c r="N118" i="28"/>
  <c r="O118" i="28"/>
  <c r="P118" i="28"/>
  <c r="D118" i="29"/>
  <c r="F118" i="29"/>
  <c r="I118" i="29"/>
  <c r="M118" i="29"/>
  <c r="P118" i="29"/>
  <c r="G118" i="29"/>
  <c r="J118" i="29"/>
  <c r="K118" i="29"/>
  <c r="O118" i="29"/>
  <c r="C118" i="29"/>
  <c r="B118" i="31"/>
  <c r="G119" i="28"/>
  <c r="E119" i="31"/>
  <c r="F119" i="28"/>
  <c r="E119" i="28"/>
  <c r="B119" i="29"/>
  <c r="G119" i="29"/>
  <c r="J119" i="29"/>
  <c r="L119" i="29"/>
  <c r="O119" i="29"/>
  <c r="D119" i="28"/>
  <c r="M119" i="31"/>
  <c r="H119" i="29"/>
  <c r="P119" i="31"/>
  <c r="P119" i="29"/>
  <c r="M119" i="29"/>
  <c r="I119" i="29"/>
  <c r="F119" i="29"/>
  <c r="C119" i="29"/>
  <c r="D119" i="29"/>
  <c r="E119" i="29"/>
  <c r="O119" i="31"/>
  <c r="N119" i="31"/>
  <c r="L119" i="28"/>
  <c r="K119" i="28"/>
  <c r="J119" i="28"/>
  <c r="I119" i="28"/>
  <c r="H119" i="28"/>
  <c r="L119" i="31"/>
  <c r="K119" i="31"/>
  <c r="J119" i="31"/>
  <c r="I119" i="31"/>
  <c r="H119" i="31"/>
  <c r="G119" i="31"/>
  <c r="F119" i="31"/>
  <c r="K119" i="29"/>
  <c r="N119" i="29"/>
  <c r="O119" i="28"/>
  <c r="C119" i="28"/>
  <c r="P119" i="28"/>
  <c r="N119" i="28"/>
  <c r="M119" i="28"/>
  <c r="B119" i="28"/>
  <c r="D119" i="31"/>
  <c r="C119" i="31"/>
  <c r="B119" i="31"/>
  <c r="G120" i="29"/>
  <c r="E120" i="31"/>
  <c r="K120" i="29"/>
  <c r="I120" i="29"/>
  <c r="P120" i="29"/>
  <c r="M120" i="29"/>
  <c r="D120" i="29"/>
  <c r="M120" i="31"/>
  <c r="L120" i="31"/>
  <c r="B120" i="29"/>
  <c r="E120" i="29"/>
  <c r="H120" i="29"/>
  <c r="J120" i="29"/>
  <c r="L120" i="29"/>
  <c r="O120" i="29"/>
  <c r="K120" i="31"/>
  <c r="P120" i="28"/>
  <c r="O120" i="28"/>
  <c r="N120" i="28"/>
  <c r="M120" i="28"/>
  <c r="L120" i="28"/>
  <c r="K120" i="28"/>
  <c r="J120" i="31"/>
  <c r="I120" i="28"/>
  <c r="H120" i="28"/>
  <c r="I120" i="31"/>
  <c r="G120" i="28"/>
  <c r="F120" i="28"/>
  <c r="E120" i="28"/>
  <c r="D120" i="28"/>
  <c r="C120" i="28"/>
  <c r="B120" i="28"/>
  <c r="H120" i="31"/>
  <c r="J120" i="28"/>
  <c r="G120" i="31"/>
  <c r="F120" i="31"/>
  <c r="N120" i="31"/>
  <c r="O120" i="31"/>
  <c r="C120" i="29"/>
  <c r="F120" i="29"/>
  <c r="D120" i="31"/>
  <c r="P120" i="31"/>
  <c r="C120" i="31"/>
  <c r="B120" i="31"/>
  <c r="N120" i="29"/>
  <c r="O121" i="28"/>
  <c r="P121" i="28"/>
  <c r="D121" i="28"/>
  <c r="C121" i="29"/>
  <c r="F121" i="29"/>
  <c r="I121" i="29"/>
  <c r="K121" i="29"/>
  <c r="N121" i="29"/>
  <c r="J121" i="31"/>
  <c r="O121" i="31"/>
  <c r="N121" i="31"/>
  <c r="M121" i="31"/>
  <c r="L121" i="31"/>
  <c r="K121" i="31"/>
  <c r="I121" i="31"/>
  <c r="H121" i="31"/>
  <c r="G121" i="31"/>
  <c r="F121" i="31"/>
  <c r="E121" i="31"/>
  <c r="D121" i="31"/>
  <c r="C121" i="31"/>
  <c r="B121" i="31"/>
  <c r="P121" i="31"/>
  <c r="B121" i="29"/>
  <c r="E121" i="29"/>
  <c r="H121" i="29"/>
  <c r="J121" i="29"/>
  <c r="M121" i="29"/>
  <c r="P121" i="29"/>
  <c r="D121" i="29"/>
  <c r="G121" i="29"/>
  <c r="L121" i="29"/>
  <c r="O121" i="29"/>
  <c r="B121" i="28"/>
  <c r="C121" i="28"/>
  <c r="E121" i="28"/>
  <c r="F121" i="28"/>
  <c r="G121" i="28"/>
  <c r="H121" i="28"/>
  <c r="I121" i="28"/>
  <c r="J121" i="28"/>
  <c r="K121" i="28"/>
  <c r="L121" i="28"/>
  <c r="M121" i="28"/>
  <c r="N121" i="28"/>
  <c r="M122" i="28"/>
  <c r="N122" i="28"/>
  <c r="O122" i="28"/>
  <c r="P122" i="28"/>
  <c r="P122" i="29"/>
  <c r="G122" i="29"/>
  <c r="J122" i="29"/>
  <c r="B122" i="31"/>
  <c r="L122" i="29"/>
  <c r="O122" i="29"/>
  <c r="C122" i="31"/>
  <c r="D122" i="31"/>
  <c r="E122" i="31"/>
  <c r="F122" i="31"/>
  <c r="G122" i="31"/>
  <c r="H122" i="31"/>
  <c r="I122" i="31"/>
  <c r="J122" i="31"/>
  <c r="K122" i="31"/>
  <c r="L122" i="31"/>
  <c r="M122" i="31"/>
  <c r="N122" i="31"/>
  <c r="O122" i="31"/>
  <c r="P122" i="31"/>
  <c r="M122" i="29"/>
  <c r="B122" i="28"/>
  <c r="C122" i="28"/>
  <c r="D122" i="28"/>
  <c r="E122" i="28"/>
  <c r="F122" i="28"/>
  <c r="G122" i="28"/>
  <c r="H122" i="28"/>
  <c r="I122" i="28"/>
  <c r="J122" i="28"/>
  <c r="L122" i="28"/>
  <c r="F122" i="29"/>
  <c r="K122" i="28"/>
  <c r="D122" i="29"/>
  <c r="C122" i="29"/>
  <c r="I122" i="29"/>
  <c r="B122" i="29"/>
  <c r="E122" i="29"/>
  <c r="H122" i="29"/>
  <c r="K122" i="29"/>
  <c r="N122" i="29"/>
  <c r="F123" i="29"/>
  <c r="B123" i="28"/>
  <c r="C123" i="28"/>
  <c r="D123" i="28"/>
  <c r="E123" i="28"/>
  <c r="B123" i="31"/>
  <c r="C123" i="31"/>
  <c r="D123" i="31"/>
  <c r="E123" i="31"/>
  <c r="F123" i="31"/>
  <c r="J123" i="31"/>
  <c r="K123" i="31"/>
  <c r="L123" i="31"/>
  <c r="M123" i="31"/>
  <c r="N123" i="31"/>
  <c r="O123" i="31"/>
  <c r="C123" i="29"/>
  <c r="P123" i="31"/>
  <c r="G123" i="31"/>
  <c r="P123" i="28"/>
  <c r="O123" i="28"/>
  <c r="N123" i="28"/>
  <c r="H123" i="31"/>
  <c r="L123" i="28"/>
  <c r="K123" i="28"/>
  <c r="J123" i="28"/>
  <c r="I123" i="28"/>
  <c r="H123" i="28"/>
  <c r="G123" i="28"/>
  <c r="F123" i="28"/>
  <c r="I123" i="31"/>
  <c r="D123" i="29"/>
  <c r="E123" i="29"/>
  <c r="M123" i="28"/>
  <c r="H123" i="29"/>
  <c r="K123" i="29"/>
  <c r="O123" i="29"/>
  <c r="I123" i="29"/>
  <c r="L123" i="29"/>
  <c r="N123" i="29"/>
  <c r="B123" i="29"/>
  <c r="G123" i="29"/>
  <c r="J123" i="29"/>
  <c r="M123" i="29"/>
  <c r="P123" i="29"/>
  <c r="E124" i="29"/>
  <c r="B124" i="29"/>
  <c r="B124" i="28"/>
  <c r="C124" i="28"/>
  <c r="D124" i="28"/>
  <c r="E124" i="28"/>
  <c r="F124" i="28"/>
  <c r="G124" i="28"/>
  <c r="H124" i="28"/>
  <c r="I124" i="28"/>
  <c r="J124" i="28"/>
  <c r="K124" i="28"/>
  <c r="L124" i="28"/>
  <c r="M124" i="28"/>
  <c r="N124" i="28"/>
  <c r="O124" i="28"/>
  <c r="P124" i="28"/>
  <c r="J124" i="31"/>
  <c r="H124" i="31"/>
  <c r="G124" i="31"/>
  <c r="F124" i="31"/>
  <c r="E124" i="31"/>
  <c r="D124" i="31"/>
  <c r="C124" i="31"/>
  <c r="B124" i="31"/>
  <c r="I124" i="31"/>
  <c r="K124" i="31"/>
  <c r="L124" i="31"/>
  <c r="M124" i="31"/>
  <c r="N124" i="31"/>
  <c r="O124" i="31"/>
  <c r="P124" i="31"/>
  <c r="C124" i="29"/>
  <c r="G124" i="29"/>
  <c r="M124" i="29"/>
  <c r="P124" i="29"/>
  <c r="O124" i="29"/>
  <c r="L124" i="29"/>
  <c r="J124" i="29"/>
  <c r="H124" i="29"/>
  <c r="D124" i="29"/>
  <c r="F124" i="29"/>
  <c r="I124" i="29"/>
  <c r="K124" i="29"/>
  <c r="N124" i="29"/>
  <c r="M125" i="31"/>
  <c r="N125" i="31"/>
  <c r="O125" i="31"/>
  <c r="P125" i="31"/>
  <c r="K125" i="31"/>
  <c r="O125" i="29"/>
  <c r="L125" i="29"/>
  <c r="M125" i="29"/>
  <c r="J125" i="29"/>
  <c r="G125" i="29"/>
  <c r="D125" i="29"/>
  <c r="E125" i="28"/>
  <c r="D125" i="28"/>
  <c r="C125" i="28"/>
  <c r="B125" i="28"/>
  <c r="I125" i="29"/>
  <c r="F125" i="29"/>
  <c r="C125" i="29"/>
  <c r="B125" i="31"/>
  <c r="C125" i="31"/>
  <c r="D125" i="31"/>
  <c r="E125" i="31"/>
  <c r="F125" i="31"/>
  <c r="G125" i="31"/>
  <c r="H125" i="31"/>
  <c r="I125" i="31"/>
  <c r="J125" i="31"/>
  <c r="L125" i="31"/>
  <c r="B125" i="29"/>
  <c r="E125" i="29"/>
  <c r="H125" i="29"/>
  <c r="K125" i="29"/>
  <c r="N125" i="29"/>
  <c r="P125" i="29"/>
  <c r="F125" i="28"/>
  <c r="P125" i="28"/>
  <c r="O125" i="28"/>
  <c r="N125" i="28"/>
  <c r="M125" i="28"/>
  <c r="L125" i="28"/>
  <c r="K125" i="28"/>
  <c r="J125" i="28"/>
  <c r="I125" i="28"/>
  <c r="H125" i="28"/>
  <c r="G125" i="28"/>
  <c r="M126" i="29"/>
  <c r="L126" i="31"/>
  <c r="K126" i="31"/>
  <c r="J126" i="31"/>
  <c r="I126" i="31"/>
  <c r="H126" i="31"/>
  <c r="G126" i="31"/>
  <c r="K126" i="29"/>
  <c r="H126" i="29"/>
  <c r="P126" i="28"/>
  <c r="O126" i="28"/>
  <c r="N126" i="28"/>
  <c r="M126" i="28"/>
  <c r="L126" i="28"/>
  <c r="K126" i="28"/>
  <c r="J126" i="28"/>
  <c r="I126" i="28"/>
  <c r="H126" i="28"/>
  <c r="G126" i="28"/>
  <c r="F126" i="28"/>
  <c r="E126" i="28"/>
  <c r="D126" i="28"/>
  <c r="C126" i="28"/>
  <c r="E126" i="29"/>
  <c r="B126" i="29"/>
  <c r="B126" i="31"/>
  <c r="C126" i="31"/>
  <c r="P126" i="29"/>
  <c r="P126" i="31"/>
  <c r="O126" i="31"/>
  <c r="N126" i="31"/>
  <c r="M126" i="31"/>
  <c r="O126" i="29"/>
  <c r="B126" i="28"/>
  <c r="L126" i="29"/>
  <c r="I126" i="29"/>
  <c r="F126" i="29"/>
  <c r="C126" i="29"/>
  <c r="D126" i="31"/>
  <c r="E126" i="31"/>
  <c r="F126" i="31"/>
  <c r="D126" i="29"/>
  <c r="G126" i="29"/>
  <c r="J126" i="29"/>
  <c r="N126" i="29"/>
  <c r="D127" i="29"/>
  <c r="P127" i="31"/>
  <c r="O127" i="31"/>
  <c r="N127" i="31"/>
  <c r="M127" i="31"/>
  <c r="L127" i="31"/>
  <c r="K127" i="31"/>
  <c r="J127" i="31"/>
  <c r="I127" i="31"/>
  <c r="H127" i="31"/>
  <c r="G127" i="31"/>
  <c r="F127" i="31"/>
  <c r="E127" i="31"/>
  <c r="D127" i="31"/>
  <c r="C127" i="31"/>
  <c r="B127" i="31"/>
  <c r="C127" i="29"/>
  <c r="F127" i="29"/>
  <c r="K127" i="29"/>
  <c r="N127" i="29"/>
  <c r="B127" i="28"/>
  <c r="C127" i="28"/>
  <c r="D127" i="28"/>
  <c r="E127" i="28"/>
  <c r="F127" i="28"/>
  <c r="G127" i="28"/>
  <c r="H127" i="28"/>
  <c r="I127" i="28"/>
  <c r="J127" i="28"/>
  <c r="K127" i="28"/>
  <c r="L127" i="28"/>
  <c r="M127" i="28"/>
  <c r="N127" i="28"/>
  <c r="O127" i="28"/>
  <c r="P127" i="28"/>
  <c r="P127" i="29"/>
  <c r="L127" i="29"/>
  <c r="I127" i="29"/>
  <c r="G127" i="29"/>
  <c r="B127" i="29"/>
  <c r="E127" i="29"/>
  <c r="H127" i="29"/>
  <c r="J127" i="29"/>
  <c r="M127" i="29"/>
  <c r="O127" i="29"/>
  <c r="B128" i="29"/>
  <c r="L128" i="29"/>
  <c r="I128" i="29"/>
  <c r="F128" i="29"/>
  <c r="C128" i="29"/>
  <c r="P128" i="29"/>
  <c r="E128" i="31"/>
  <c r="M128" i="29"/>
  <c r="J128" i="29"/>
  <c r="C128" i="28"/>
  <c r="D128" i="29"/>
  <c r="O128" i="28"/>
  <c r="E128" i="29"/>
  <c r="G128" i="29"/>
  <c r="H128" i="29"/>
  <c r="O128" i="29"/>
  <c r="K128" i="29"/>
  <c r="N128" i="29"/>
  <c r="C129" i="29"/>
  <c r="N129" i="28"/>
  <c r="O129" i="28"/>
  <c r="P129" i="28"/>
  <c r="F129" i="28"/>
  <c r="O129" i="29"/>
  <c r="L129" i="29"/>
  <c r="I129" i="29"/>
  <c r="P129" i="29"/>
  <c r="M129" i="29"/>
  <c r="F129" i="29"/>
  <c r="L129" i="31"/>
  <c r="G129" i="29"/>
  <c r="E129" i="31"/>
  <c r="D129" i="29"/>
  <c r="F129" i="31"/>
  <c r="G129" i="31"/>
  <c r="H129" i="31"/>
  <c r="I129" i="31"/>
  <c r="J129" i="31"/>
  <c r="J129" i="29"/>
  <c r="K129" i="31"/>
  <c r="G129" i="28"/>
  <c r="M129" i="31"/>
  <c r="N129" i="31"/>
  <c r="O129" i="31"/>
  <c r="P129" i="31"/>
  <c r="H129" i="28"/>
  <c r="I129" i="28"/>
  <c r="D129" i="31"/>
  <c r="C129" i="31"/>
  <c r="B129" i="31"/>
  <c r="J129" i="28"/>
  <c r="K129" i="28"/>
  <c r="E129" i="28"/>
  <c r="L129" i="28"/>
  <c r="M129" i="28"/>
  <c r="B129" i="29"/>
  <c r="E129" i="29"/>
  <c r="H129" i="29"/>
  <c r="K129" i="29"/>
  <c r="N129" i="29"/>
  <c r="B129" i="28"/>
  <c r="C129" i="28"/>
  <c r="D129" i="28"/>
  <c r="K130" i="29"/>
  <c r="H130" i="29"/>
  <c r="G130" i="29"/>
  <c r="D130" i="29"/>
  <c r="P130" i="29"/>
  <c r="B130" i="31"/>
  <c r="C130" i="31"/>
  <c r="E130" i="31"/>
  <c r="F130" i="31"/>
  <c r="G130" i="31"/>
  <c r="H130" i="31"/>
  <c r="I130" i="31"/>
  <c r="K130" i="31"/>
  <c r="L130" i="31"/>
  <c r="M130" i="31"/>
  <c r="N130" i="31"/>
  <c r="O130" i="31"/>
  <c r="P130" i="31"/>
  <c r="D130" i="31"/>
  <c r="F130" i="28"/>
  <c r="G130" i="28"/>
  <c r="H130" i="28"/>
  <c r="I130" i="28"/>
  <c r="N130" i="29"/>
  <c r="L130" i="29"/>
  <c r="P130" i="28"/>
  <c r="O130" i="28"/>
  <c r="N130" i="28"/>
  <c r="J130" i="28"/>
  <c r="K130" i="28"/>
  <c r="L130" i="28"/>
  <c r="J130" i="31"/>
  <c r="M130" i="28"/>
  <c r="B130" i="28"/>
  <c r="C130" i="28"/>
  <c r="D130" i="28"/>
  <c r="E130" i="28"/>
  <c r="B130" i="29"/>
  <c r="F130" i="29"/>
  <c r="J130" i="29"/>
  <c r="M130" i="29"/>
  <c r="O130" i="29"/>
  <c r="I130" i="29"/>
  <c r="E130" i="29"/>
  <c r="C130" i="29"/>
  <c r="M131" i="28"/>
  <c r="N131" i="28"/>
  <c r="O131" i="28"/>
  <c r="P131" i="28"/>
  <c r="N131" i="29"/>
  <c r="M131" i="29"/>
  <c r="J131" i="29"/>
  <c r="G131" i="29"/>
  <c r="D131" i="29"/>
  <c r="P131" i="29"/>
  <c r="K131" i="29"/>
  <c r="I131" i="29"/>
  <c r="F131" i="29"/>
  <c r="C131" i="29"/>
  <c r="O131" i="29"/>
  <c r="L131" i="29"/>
  <c r="H131" i="29"/>
  <c r="E131" i="29"/>
  <c r="B131" i="29"/>
  <c r="B131" i="28"/>
  <c r="B131" i="31"/>
  <c r="C131" i="31"/>
  <c r="D131" i="31"/>
  <c r="E131" i="31"/>
  <c r="F131" i="31"/>
  <c r="G131" i="31"/>
  <c r="H131" i="31"/>
  <c r="I131" i="31"/>
  <c r="J131" i="31"/>
  <c r="K131" i="31"/>
  <c r="L131" i="31"/>
  <c r="M131" i="31"/>
  <c r="N131" i="31"/>
  <c r="O131" i="31"/>
  <c r="P131" i="31"/>
  <c r="C131" i="28"/>
  <c r="D131" i="28"/>
  <c r="E131" i="28"/>
  <c r="F131" i="28"/>
  <c r="G131" i="28"/>
  <c r="H131" i="28"/>
  <c r="I131" i="28"/>
  <c r="J131" i="28"/>
  <c r="K131" i="28"/>
  <c r="L131" i="28"/>
  <c r="D132" i="31"/>
  <c r="C132" i="29"/>
  <c r="G132" i="29"/>
  <c r="I132" i="29"/>
  <c r="L132" i="29"/>
  <c r="O132" i="29"/>
  <c r="N132" i="31"/>
  <c r="L132" i="31"/>
  <c r="N132" i="28"/>
  <c r="B132" i="29"/>
  <c r="E132" i="29"/>
  <c r="B132" i="28"/>
  <c r="P132" i="31"/>
  <c r="O132" i="31"/>
  <c r="P132" i="28"/>
  <c r="O132" i="28"/>
  <c r="M132" i="28"/>
  <c r="L132" i="28"/>
  <c r="K132" i="28"/>
  <c r="J132" i="28"/>
  <c r="B132" i="31"/>
  <c r="C132" i="31"/>
  <c r="N132" i="29"/>
  <c r="E132" i="31"/>
  <c r="K132" i="29"/>
  <c r="F132" i="29"/>
  <c r="D132" i="29"/>
  <c r="H132" i="29"/>
  <c r="J132" i="29"/>
  <c r="P132" i="29"/>
  <c r="F132" i="31"/>
  <c r="M132" i="31"/>
  <c r="G132" i="28"/>
  <c r="F132" i="28"/>
  <c r="M132" i="29"/>
  <c r="E132" i="28"/>
  <c r="H132" i="28"/>
  <c r="D132" i="28"/>
  <c r="I132" i="28"/>
  <c r="H132" i="31"/>
  <c r="I132" i="31"/>
  <c r="J132" i="31"/>
  <c r="K132" i="31"/>
  <c r="C132" i="28"/>
  <c r="G132" i="31"/>
  <c r="M133" i="28"/>
  <c r="L133" i="28"/>
  <c r="K133" i="28"/>
  <c r="J133" i="28"/>
  <c r="I133" i="28"/>
  <c r="H133" i="28"/>
  <c r="G133" i="28"/>
  <c r="N133" i="28"/>
  <c r="F133" i="28"/>
  <c r="E133" i="28"/>
  <c r="D133" i="28"/>
  <c r="C133" i="28"/>
  <c r="B133" i="28"/>
  <c r="O133" i="28"/>
  <c r="N133" i="31"/>
  <c r="J133" i="29"/>
  <c r="I133" i="29"/>
  <c r="G133" i="29"/>
  <c r="D133" i="29"/>
  <c r="P133" i="31"/>
  <c r="P133" i="28"/>
  <c r="P133" i="29"/>
  <c r="O133" i="29"/>
  <c r="L133" i="29"/>
  <c r="H133" i="29"/>
  <c r="N133" i="29"/>
  <c r="K133" i="29"/>
  <c r="F133" i="29"/>
  <c r="C133" i="29"/>
  <c r="M133" i="29"/>
  <c r="E133" i="29"/>
  <c r="B133" i="29"/>
  <c r="O133" i="31"/>
  <c r="M133" i="31"/>
  <c r="L133" i="31"/>
  <c r="K133" i="31"/>
  <c r="J133" i="31"/>
  <c r="I133" i="31"/>
  <c r="H133" i="31"/>
  <c r="G133" i="31"/>
  <c r="F133" i="31"/>
  <c r="E133" i="31"/>
  <c r="D133" i="31"/>
  <c r="C133" i="31"/>
  <c r="B133" i="31"/>
  <c r="M134" i="31"/>
  <c r="I134" i="31"/>
  <c r="B134" i="31"/>
  <c r="H134" i="31"/>
  <c r="I134" i="29"/>
  <c r="P134" i="29"/>
  <c r="M134" i="29"/>
  <c r="K134" i="29"/>
  <c r="H134" i="29"/>
  <c r="E134" i="29"/>
  <c r="B134" i="29"/>
  <c r="L134" i="28"/>
  <c r="G134" i="31"/>
  <c r="O134" i="29"/>
  <c r="C134" i="29"/>
  <c r="C134" i="31"/>
  <c r="L134" i="31"/>
  <c r="K134" i="31"/>
  <c r="J134" i="31"/>
  <c r="F134" i="29"/>
  <c r="F134" i="31"/>
  <c r="P134" i="28"/>
  <c r="O134" i="28"/>
  <c r="N134" i="28"/>
  <c r="M134" i="28"/>
  <c r="K134" i="28"/>
  <c r="J134" i="28"/>
  <c r="I134" i="28"/>
  <c r="H134" i="28"/>
  <c r="G134" i="28"/>
  <c r="F134" i="28"/>
  <c r="E134" i="28"/>
  <c r="D134" i="28"/>
  <c r="C134" i="28"/>
  <c r="B134" i="28"/>
  <c r="O134" i="31"/>
  <c r="N134" i="29"/>
  <c r="L134" i="29"/>
  <c r="J134" i="29"/>
  <c r="G134" i="29"/>
  <c r="D134" i="29"/>
  <c r="E134" i="31"/>
  <c r="D134" i="31"/>
  <c r="N134" i="31"/>
  <c r="P134" i="31"/>
  <c r="P135" i="29"/>
  <c r="G135" i="28"/>
  <c r="F135" i="28"/>
  <c r="M135" i="29"/>
  <c r="D135" i="28"/>
  <c r="C135" i="28"/>
  <c r="B135" i="28"/>
  <c r="J135" i="29"/>
  <c r="G135" i="29"/>
  <c r="D135" i="29"/>
  <c r="P135" i="31"/>
  <c r="K135" i="29"/>
  <c r="B135" i="31"/>
  <c r="I135" i="31"/>
  <c r="H135" i="31"/>
  <c r="G135" i="31"/>
  <c r="F135" i="31"/>
  <c r="O135" i="31"/>
  <c r="E135" i="31"/>
  <c r="D135" i="31"/>
  <c r="C135" i="31"/>
  <c r="J135" i="31"/>
  <c r="N135" i="29"/>
  <c r="E135" i="29"/>
  <c r="B135" i="29"/>
  <c r="I135" i="29"/>
  <c r="P135" i="28"/>
  <c r="O135" i="28"/>
  <c r="N135" i="28"/>
  <c r="M135" i="28"/>
  <c r="L135" i="28"/>
  <c r="K135" i="28"/>
  <c r="J135" i="28"/>
  <c r="H135" i="28"/>
  <c r="I135" i="28"/>
  <c r="C135" i="29"/>
  <c r="F135" i="29"/>
  <c r="H135" i="29"/>
  <c r="L135" i="29"/>
  <c r="O135" i="29"/>
  <c r="K135" i="31"/>
  <c r="L135" i="31"/>
  <c r="M135" i="31"/>
  <c r="N135" i="31"/>
  <c r="E135" i="28"/>
  <c r="G136" i="31"/>
  <c r="F136" i="31"/>
  <c r="E136" i="31"/>
  <c r="D136" i="31"/>
  <c r="C136" i="31"/>
  <c r="B136" i="31"/>
  <c r="B136" i="28"/>
  <c r="C136" i="28"/>
  <c r="D136" i="28"/>
  <c r="E136" i="28"/>
  <c r="F136" i="28"/>
  <c r="G136" i="28"/>
  <c r="H136" i="28"/>
  <c r="I136" i="28"/>
  <c r="J136" i="28"/>
  <c r="K136" i="28"/>
  <c r="L136" i="28"/>
  <c r="O136" i="29"/>
  <c r="J136" i="29"/>
  <c r="H136" i="29"/>
  <c r="C136" i="29"/>
  <c r="M136" i="28"/>
  <c r="N136" i="28"/>
  <c r="O136" i="28"/>
  <c r="P136" i="28"/>
  <c r="D136" i="29"/>
  <c r="G136" i="29"/>
  <c r="K136" i="29"/>
  <c r="N136" i="29"/>
  <c r="P136" i="29"/>
  <c r="M136" i="29"/>
  <c r="L136" i="29"/>
  <c r="I136" i="29"/>
  <c r="F136" i="29"/>
  <c r="E136" i="29"/>
  <c r="B136" i="29"/>
  <c r="P136" i="31"/>
  <c r="O136" i="31"/>
  <c r="N136" i="31"/>
  <c r="M136" i="31"/>
  <c r="L136" i="31"/>
  <c r="K136" i="31"/>
  <c r="J136" i="31"/>
  <c r="I136" i="31"/>
  <c r="H136" i="31"/>
  <c r="I137" i="29"/>
  <c r="I137" i="28"/>
  <c r="H137" i="28"/>
  <c r="G137" i="28"/>
  <c r="K137" i="28"/>
  <c r="I137" i="31"/>
  <c r="J137" i="31"/>
  <c r="K137" i="31"/>
  <c r="B137" i="29"/>
  <c r="L137" i="31"/>
  <c r="N137" i="29"/>
  <c r="K137" i="29"/>
  <c r="E137" i="29"/>
  <c r="H137" i="29"/>
  <c r="L137" i="29"/>
  <c r="P137" i="29"/>
  <c r="M137" i="31"/>
  <c r="G137" i="29"/>
  <c r="D137" i="28"/>
  <c r="J137" i="29"/>
  <c r="J137" i="28"/>
  <c r="N137" i="31"/>
  <c r="B137" i="28"/>
  <c r="P137" i="31"/>
  <c r="F137" i="28"/>
  <c r="M137" i="29"/>
  <c r="E137" i="28"/>
  <c r="C137" i="29"/>
  <c r="O137" i="31"/>
  <c r="B137" i="31"/>
  <c r="C137" i="31"/>
  <c r="D137" i="31"/>
  <c r="E137" i="31"/>
  <c r="F137" i="31"/>
  <c r="F137" i="29"/>
  <c r="D137" i="29"/>
  <c r="O137" i="29"/>
  <c r="C137" i="28"/>
  <c r="G137" i="31"/>
  <c r="H137" i="31"/>
  <c r="L137" i="28"/>
  <c r="M137" i="28"/>
  <c r="N137" i="28"/>
  <c r="O137" i="28"/>
  <c r="P137" i="28"/>
  <c r="D138" i="29"/>
  <c r="H138" i="29"/>
  <c r="L138" i="29"/>
  <c r="O138" i="29"/>
  <c r="G138" i="28"/>
  <c r="J138" i="31"/>
  <c r="I138" i="31"/>
  <c r="H138" i="31"/>
  <c r="G138" i="31"/>
  <c r="F138" i="31"/>
  <c r="H138" i="28"/>
  <c r="F138" i="28"/>
  <c r="N138" i="28"/>
  <c r="P138" i="31"/>
  <c r="P138" i="29"/>
  <c r="M138" i="29"/>
  <c r="K138" i="29"/>
  <c r="I138" i="29"/>
  <c r="F138" i="29"/>
  <c r="C138" i="29"/>
  <c r="P138" i="28"/>
  <c r="O138" i="28"/>
  <c r="C138" i="31"/>
  <c r="M138" i="28"/>
  <c r="D138" i="31"/>
  <c r="L138" i="28"/>
  <c r="K138" i="28"/>
  <c r="J138" i="28"/>
  <c r="E138" i="31"/>
  <c r="B138" i="31"/>
  <c r="O138" i="31"/>
  <c r="N138" i="31"/>
  <c r="M138" i="31"/>
  <c r="L138" i="31"/>
  <c r="K138" i="31"/>
  <c r="I138" i="28"/>
  <c r="N138" i="29"/>
  <c r="J138" i="29"/>
  <c r="G138" i="29"/>
  <c r="E138" i="29"/>
  <c r="B138" i="29"/>
  <c r="B138" i="28"/>
  <c r="C138" i="28"/>
  <c r="D138" i="28"/>
  <c r="E138" i="28"/>
  <c r="O139" i="31"/>
  <c r="P139" i="31"/>
  <c r="C139" i="31"/>
  <c r="L139" i="28"/>
  <c r="E139" i="31"/>
  <c r="F139" i="31"/>
  <c r="G139" i="31"/>
  <c r="H139" i="31"/>
  <c r="I139" i="31"/>
  <c r="J139" i="31"/>
  <c r="J139" i="28"/>
  <c r="P139" i="29"/>
  <c r="K139" i="31"/>
  <c r="L139" i="31"/>
  <c r="M139" i="31"/>
  <c r="N139" i="31"/>
  <c r="M139" i="29"/>
  <c r="J139" i="29"/>
  <c r="F139" i="29"/>
  <c r="P139" i="28"/>
  <c r="O139" i="28"/>
  <c r="N139" i="28"/>
  <c r="M139" i="28"/>
  <c r="K139" i="28"/>
  <c r="I139" i="28"/>
  <c r="H139" i="28"/>
  <c r="G139" i="28"/>
  <c r="F139" i="28"/>
  <c r="E139" i="28"/>
  <c r="D139" i="28"/>
  <c r="C139" i="29"/>
  <c r="B139" i="29"/>
  <c r="D139" i="31"/>
  <c r="B139" i="28"/>
  <c r="L139" i="29"/>
  <c r="C139" i="28"/>
  <c r="D139" i="29"/>
  <c r="G139" i="29"/>
  <c r="I139" i="29"/>
  <c r="O139" i="29"/>
  <c r="B139" i="31"/>
  <c r="E139" i="29"/>
  <c r="H139" i="29"/>
  <c r="K139" i="29"/>
  <c r="N139" i="29"/>
  <c r="J140" i="29"/>
  <c r="I140" i="29"/>
  <c r="M140" i="29"/>
  <c r="E140" i="31"/>
  <c r="P140" i="29"/>
  <c r="D140" i="29"/>
  <c r="C140" i="28"/>
  <c r="G140" i="29"/>
  <c r="N140" i="29"/>
  <c r="K140" i="29"/>
  <c r="H140" i="29"/>
  <c r="E140" i="29"/>
  <c r="C140" i="29"/>
  <c r="F140" i="29"/>
  <c r="O140" i="28"/>
  <c r="O140" i="29"/>
  <c r="L140" i="29"/>
  <c r="B140" i="29"/>
  <c r="D141" i="28"/>
  <c r="P141" i="29"/>
  <c r="E141" i="28"/>
  <c r="F141" i="28"/>
  <c r="G141" i="28"/>
  <c r="H141" i="28"/>
  <c r="I141" i="28"/>
  <c r="J141" i="28"/>
  <c r="K141" i="28"/>
  <c r="L141" i="28"/>
  <c r="M141" i="28"/>
  <c r="N141" i="28"/>
  <c r="M141" i="29"/>
  <c r="B141" i="31"/>
  <c r="O141" i="28"/>
  <c r="B141" i="29"/>
  <c r="D141" i="29"/>
  <c r="G141" i="29"/>
  <c r="J141" i="29"/>
  <c r="L141" i="29"/>
  <c r="O141" i="29"/>
  <c r="P141" i="28"/>
  <c r="N141" i="29"/>
  <c r="K141" i="29"/>
  <c r="I141" i="29"/>
  <c r="F141" i="29"/>
  <c r="B141" i="28"/>
  <c r="H141" i="29"/>
  <c r="E141" i="29"/>
  <c r="C141" i="29"/>
  <c r="C141" i="31"/>
  <c r="D141" i="31"/>
  <c r="E141" i="31"/>
  <c r="F141" i="31"/>
  <c r="G141" i="31"/>
  <c r="H141" i="31"/>
  <c r="I141" i="31"/>
  <c r="J141" i="31"/>
  <c r="K141" i="31"/>
  <c r="L141" i="31"/>
  <c r="C141" i="28"/>
  <c r="N141" i="31"/>
  <c r="O141" i="31"/>
  <c r="P141" i="31"/>
  <c r="M141" i="31"/>
  <c r="C142" i="31"/>
  <c r="D142" i="31"/>
  <c r="E142" i="31"/>
  <c r="F142" i="31"/>
  <c r="G142" i="31"/>
  <c r="I142" i="31"/>
  <c r="J142" i="31"/>
  <c r="K142" i="31"/>
  <c r="L142" i="31"/>
  <c r="M142" i="31"/>
  <c r="N142" i="31"/>
  <c r="O142" i="31"/>
  <c r="P142" i="31"/>
  <c r="H142" i="31"/>
  <c r="C142" i="29"/>
  <c r="H142" i="29"/>
  <c r="K142" i="29"/>
  <c r="N142" i="29"/>
  <c r="F142" i="28"/>
  <c r="B142" i="28"/>
  <c r="C142" i="28"/>
  <c r="D142" i="28"/>
  <c r="E142" i="28"/>
  <c r="G142" i="28"/>
  <c r="H142" i="28"/>
  <c r="I142" i="28"/>
  <c r="J142" i="28"/>
  <c r="K142" i="28"/>
  <c r="L142" i="28"/>
  <c r="M142" i="28"/>
  <c r="N142" i="28"/>
  <c r="O142" i="28"/>
  <c r="P142" i="28"/>
  <c r="F142" i="29"/>
  <c r="P142" i="29"/>
  <c r="M142" i="29"/>
  <c r="I142" i="29"/>
  <c r="E142" i="29"/>
  <c r="B142" i="29"/>
  <c r="O142" i="29"/>
  <c r="L142" i="29"/>
  <c r="J142" i="29"/>
  <c r="G142" i="29"/>
  <c r="D142" i="29"/>
  <c r="B142" i="31"/>
  <c r="G143" i="31"/>
  <c r="C143" i="31"/>
  <c r="B143" i="31"/>
  <c r="M143" i="28"/>
  <c r="C143" i="29"/>
  <c r="F143" i="29"/>
  <c r="H143" i="29"/>
  <c r="K143" i="29"/>
  <c r="M143" i="29"/>
  <c r="P143" i="29"/>
  <c r="N143" i="29"/>
  <c r="I143" i="28"/>
  <c r="P143" i="31"/>
  <c r="O143" i="31"/>
  <c r="N143" i="31"/>
  <c r="M143" i="31"/>
  <c r="L143" i="31"/>
  <c r="K143" i="31"/>
  <c r="J143" i="31"/>
  <c r="I143" i="31"/>
  <c r="G143" i="29"/>
  <c r="H143" i="31"/>
  <c r="J143" i="29"/>
  <c r="F143" i="31"/>
  <c r="E143" i="31"/>
  <c r="D143" i="31"/>
  <c r="C143" i="28"/>
  <c r="B143" i="28"/>
  <c r="D143" i="28"/>
  <c r="E143" i="28"/>
  <c r="F143" i="28"/>
  <c r="G143" i="28"/>
  <c r="H143" i="28"/>
  <c r="J143" i="28"/>
  <c r="K143" i="28"/>
  <c r="L143" i="28"/>
  <c r="N143" i="28"/>
  <c r="O143" i="28"/>
  <c r="P143" i="28"/>
  <c r="B143" i="29"/>
  <c r="D143" i="29"/>
  <c r="O143" i="29"/>
  <c r="L143" i="29"/>
  <c r="I143" i="29"/>
  <c r="E143" i="29"/>
  <c r="B144" i="31"/>
  <c r="M144" i="29"/>
  <c r="P144" i="29"/>
  <c r="L144" i="31"/>
  <c r="K144" i="31"/>
  <c r="N144" i="31"/>
  <c r="J144" i="31"/>
  <c r="I144" i="31"/>
  <c r="H144" i="31"/>
  <c r="G144" i="31"/>
  <c r="F144" i="31"/>
  <c r="K144" i="29"/>
  <c r="E144" i="31"/>
  <c r="D144" i="31"/>
  <c r="C144" i="31"/>
  <c r="M144" i="31"/>
  <c r="D144" i="29"/>
  <c r="G144" i="29"/>
  <c r="B144" i="28"/>
  <c r="C144" i="28"/>
  <c r="D144" i="28"/>
  <c r="E144" i="28"/>
  <c r="F144" i="28"/>
  <c r="G144" i="28"/>
  <c r="H144" i="28"/>
  <c r="I144" i="28"/>
  <c r="J144" i="28"/>
  <c r="K144" i="28"/>
  <c r="L144" i="28"/>
  <c r="N144" i="29"/>
  <c r="M144" i="28"/>
  <c r="P144" i="28"/>
  <c r="O144" i="28"/>
  <c r="N144" i="28"/>
  <c r="J144" i="29"/>
  <c r="L144" i="29"/>
  <c r="I144" i="29"/>
  <c r="F144" i="29"/>
  <c r="C144" i="29"/>
  <c r="O144" i="29"/>
  <c r="B144" i="29"/>
  <c r="E144" i="29"/>
  <c r="H144" i="29"/>
  <c r="P144" i="31"/>
  <c r="O144" i="31"/>
  <c r="F145" i="29"/>
  <c r="I145" i="29"/>
  <c r="L145" i="29"/>
  <c r="O145" i="29"/>
  <c r="B145" i="28"/>
  <c r="M145" i="31"/>
  <c r="L145" i="31"/>
  <c r="C145" i="28"/>
  <c r="P145" i="29"/>
  <c r="K145" i="31"/>
  <c r="J145" i="29"/>
  <c r="G145" i="29"/>
  <c r="D145" i="29"/>
  <c r="O145" i="31"/>
  <c r="C145" i="29"/>
  <c r="E145" i="29"/>
  <c r="H145" i="29"/>
  <c r="K145" i="29"/>
  <c r="N145" i="31"/>
  <c r="N145" i="29"/>
  <c r="J145" i="31"/>
  <c r="I145" i="31"/>
  <c r="H145" i="31"/>
  <c r="G145" i="31"/>
  <c r="F145" i="31"/>
  <c r="D145" i="28"/>
  <c r="E145" i="28"/>
  <c r="F145" i="28"/>
  <c r="G145" i="28"/>
  <c r="H145" i="28"/>
  <c r="I145" i="28"/>
  <c r="J145" i="28"/>
  <c r="K145" i="28"/>
  <c r="L145" i="28"/>
  <c r="M145" i="28"/>
  <c r="N145" i="28"/>
  <c r="O145" i="28"/>
  <c r="P145" i="28"/>
  <c r="E145" i="31"/>
  <c r="D145" i="31"/>
  <c r="C145" i="31"/>
  <c r="B145" i="31"/>
  <c r="P145" i="31"/>
  <c r="B145" i="29"/>
  <c r="M145" i="29"/>
  <c r="F146" i="31"/>
  <c r="G146" i="31"/>
  <c r="H146" i="31"/>
  <c r="I146" i="31"/>
  <c r="J146" i="31"/>
  <c r="K146" i="31"/>
  <c r="L146" i="31"/>
  <c r="M146" i="31"/>
  <c r="N146" i="31"/>
  <c r="O146" i="31"/>
  <c r="P146" i="31"/>
  <c r="F146" i="29"/>
  <c r="I146" i="29"/>
  <c r="O146" i="29"/>
  <c r="K146" i="29"/>
  <c r="L146" i="29"/>
  <c r="H146" i="29"/>
  <c r="M146" i="29"/>
  <c r="J146" i="29"/>
  <c r="G146" i="29"/>
  <c r="D146" i="29"/>
  <c r="N146" i="29"/>
  <c r="P146" i="29"/>
  <c r="B146" i="28"/>
  <c r="C146" i="28"/>
  <c r="D146" i="28"/>
  <c r="E146" i="28"/>
  <c r="F146" i="28"/>
  <c r="G146" i="28"/>
  <c r="H146" i="28"/>
  <c r="I146" i="28"/>
  <c r="J146" i="28"/>
  <c r="K146" i="28"/>
  <c r="L146" i="28"/>
  <c r="M146" i="28"/>
  <c r="N146" i="28"/>
  <c r="O146" i="28"/>
  <c r="P146" i="28"/>
  <c r="E146" i="31"/>
  <c r="D146" i="31"/>
  <c r="C146" i="31"/>
  <c r="E146" i="29"/>
  <c r="B146" i="29"/>
  <c r="B146" i="31"/>
  <c r="C146" i="29"/>
  <c r="F147" i="31"/>
  <c r="G147" i="31"/>
  <c r="H147" i="31"/>
  <c r="I147" i="31"/>
  <c r="J147" i="31"/>
  <c r="O147" i="29"/>
  <c r="F147" i="28"/>
  <c r="K147" i="29"/>
  <c r="H147" i="29"/>
  <c r="E147" i="29"/>
  <c r="B147" i="29"/>
  <c r="K147" i="31"/>
  <c r="D147" i="29"/>
  <c r="G147" i="29"/>
  <c r="J147" i="29"/>
  <c r="L147" i="29"/>
  <c r="M147" i="29"/>
  <c r="P147" i="29"/>
  <c r="L147" i="31"/>
  <c r="M147" i="31"/>
  <c r="N147" i="31"/>
  <c r="O147" i="31"/>
  <c r="P147" i="31"/>
  <c r="E147" i="28"/>
  <c r="D147" i="28"/>
  <c r="C147" i="28"/>
  <c r="B147" i="28"/>
  <c r="N147" i="29"/>
  <c r="I147" i="29"/>
  <c r="F147" i="29"/>
  <c r="C147" i="29"/>
  <c r="B147" i="31"/>
  <c r="C147" i="31"/>
  <c r="D147" i="31"/>
  <c r="E147" i="31"/>
  <c r="P147" i="28"/>
  <c r="O147" i="28"/>
  <c r="N147" i="28"/>
  <c r="M147" i="28"/>
  <c r="L147" i="28"/>
  <c r="K147" i="28"/>
  <c r="J147" i="28"/>
  <c r="I147" i="28"/>
  <c r="H147" i="28"/>
  <c r="G147" i="28"/>
  <c r="H148" i="31"/>
  <c r="G148" i="31"/>
  <c r="F148" i="29"/>
  <c r="H148" i="29"/>
  <c r="K148" i="29"/>
  <c r="N148" i="29"/>
  <c r="M148" i="29"/>
  <c r="J148" i="29"/>
  <c r="I148" i="29"/>
  <c r="P148" i="29"/>
  <c r="F148" i="31"/>
  <c r="B148" i="28"/>
  <c r="G148" i="29"/>
  <c r="C148" i="29"/>
  <c r="D148" i="29"/>
  <c r="E148" i="31"/>
  <c r="D148" i="31"/>
  <c r="C148" i="31"/>
  <c r="B148" i="31"/>
  <c r="L148" i="29"/>
  <c r="B148" i="29"/>
  <c r="E148" i="29"/>
  <c r="O148" i="29"/>
  <c r="P148" i="28"/>
  <c r="O148" i="28"/>
  <c r="N148" i="28"/>
  <c r="M148" i="28"/>
  <c r="L148" i="28"/>
  <c r="K148" i="28"/>
  <c r="J148" i="28"/>
  <c r="I148" i="28"/>
  <c r="H148" i="28"/>
  <c r="G148" i="28"/>
  <c r="F148" i="28"/>
  <c r="E148" i="28"/>
  <c r="D148" i="28"/>
  <c r="C148" i="28"/>
  <c r="P148" i="31"/>
  <c r="O148" i="31"/>
  <c r="N148" i="31"/>
  <c r="M148" i="31"/>
  <c r="L148" i="31"/>
  <c r="K148" i="31"/>
  <c r="J148" i="31"/>
  <c r="I148" i="31"/>
  <c r="P149" i="29"/>
  <c r="F149" i="31"/>
  <c r="E149" i="31"/>
  <c r="D149" i="31"/>
  <c r="P149" i="28"/>
  <c r="O149" i="28"/>
  <c r="N149" i="28"/>
  <c r="M149" i="28"/>
  <c r="L149" i="28"/>
  <c r="K149" i="28"/>
  <c r="J149" i="28"/>
  <c r="I149" i="28"/>
  <c r="H149" i="28"/>
  <c r="G149" i="28"/>
  <c r="F149" i="28"/>
  <c r="E149" i="28"/>
  <c r="D149" i="28"/>
  <c r="C149" i="28"/>
  <c r="B149" i="28"/>
  <c r="B149" i="29"/>
  <c r="D149" i="29"/>
  <c r="G149" i="29"/>
  <c r="J149" i="29"/>
  <c r="O149" i="31"/>
  <c r="P149" i="31"/>
  <c r="L149" i="31"/>
  <c r="M149" i="31"/>
  <c r="N149" i="31"/>
  <c r="E149" i="29"/>
  <c r="H149" i="29"/>
  <c r="I149" i="29"/>
  <c r="L149" i="29"/>
  <c r="O149" i="29"/>
  <c r="G149" i="31"/>
  <c r="C149" i="31"/>
  <c r="B149" i="31"/>
  <c r="J149" i="31"/>
  <c r="I149" i="31"/>
  <c r="H149" i="31"/>
  <c r="N149" i="29"/>
  <c r="K149" i="29"/>
  <c r="F149" i="29"/>
  <c r="C149" i="29"/>
  <c r="K149" i="31"/>
  <c r="M149" i="29"/>
  <c r="E150" i="31"/>
  <c r="D150" i="31"/>
  <c r="C150" i="31"/>
  <c r="B150" i="31"/>
  <c r="D150" i="29"/>
  <c r="G150" i="29"/>
  <c r="I150" i="29"/>
  <c r="L150" i="29"/>
  <c r="O150" i="29"/>
  <c r="P150" i="28"/>
  <c r="O150" i="28"/>
  <c r="N150" i="28"/>
  <c r="M150" i="28"/>
  <c r="L150" i="28"/>
  <c r="K150" i="28"/>
  <c r="J150" i="28"/>
  <c r="I150" i="28"/>
  <c r="H150" i="28"/>
  <c r="G150" i="28"/>
  <c r="F150" i="28"/>
  <c r="E150" i="28"/>
  <c r="D150" i="28"/>
  <c r="C150" i="28"/>
  <c r="B150" i="28"/>
  <c r="M150" i="31"/>
  <c r="B150" i="29"/>
  <c r="E150" i="29"/>
  <c r="H150" i="29"/>
  <c r="J150" i="29"/>
  <c r="M150" i="29"/>
  <c r="P150" i="29"/>
  <c r="C150" i="29"/>
  <c r="F150" i="29"/>
  <c r="K150" i="29"/>
  <c r="N150" i="29"/>
  <c r="P150" i="31"/>
  <c r="O150" i="31"/>
  <c r="N150" i="31"/>
  <c r="L150" i="31"/>
  <c r="K150" i="31"/>
  <c r="J150" i="31"/>
  <c r="I150" i="31"/>
  <c r="H150" i="31"/>
  <c r="G150" i="31"/>
  <c r="F150" i="31"/>
  <c r="D151" i="29"/>
  <c r="O151" i="29"/>
  <c r="C151" i="31"/>
  <c r="C151" i="28"/>
  <c r="E151" i="28"/>
  <c r="B151" i="28"/>
  <c r="B151" i="31"/>
  <c r="J151" i="31"/>
  <c r="P151" i="31"/>
  <c r="O151" i="31"/>
  <c r="N151" i="31"/>
  <c r="M151" i="31"/>
  <c r="L151" i="31"/>
  <c r="K151" i="31"/>
  <c r="L151" i="29"/>
  <c r="I151" i="31"/>
  <c r="H151" i="31"/>
  <c r="G151" i="31"/>
  <c r="F151" i="31"/>
  <c r="P151" i="29"/>
  <c r="E151" i="31"/>
  <c r="C151" i="29"/>
  <c r="G151" i="28"/>
  <c r="H151" i="28"/>
  <c r="F151" i="29"/>
  <c r="I151" i="28"/>
  <c r="J151" i="28"/>
  <c r="K151" i="28"/>
  <c r="L151" i="28"/>
  <c r="M151" i="28"/>
  <c r="N151" i="28"/>
  <c r="N151" i="29"/>
  <c r="J151" i="29"/>
  <c r="H151" i="29"/>
  <c r="E151" i="29"/>
  <c r="B151" i="29"/>
  <c r="K151" i="29"/>
  <c r="G151" i="29"/>
  <c r="F151" i="28"/>
  <c r="O151" i="28"/>
  <c r="P151" i="28"/>
  <c r="D151" i="28"/>
  <c r="M151" i="29"/>
  <c r="I151" i="29"/>
  <c r="D151" i="31"/>
  <c r="I152" i="29"/>
  <c r="L152" i="29"/>
  <c r="E152" i="31"/>
  <c r="C152" i="28"/>
  <c r="K152" i="29"/>
  <c r="H152" i="29"/>
  <c r="O152" i="28"/>
  <c r="O152" i="29"/>
  <c r="C152" i="29"/>
  <c r="F152" i="29"/>
  <c r="N152" i="29"/>
  <c r="E152" i="29"/>
  <c r="B152" i="29"/>
  <c r="D152" i="29"/>
  <c r="G152" i="29"/>
  <c r="J152" i="29"/>
  <c r="M152" i="29"/>
  <c r="P152" i="29"/>
  <c r="G153" i="29"/>
  <c r="E153" i="29"/>
  <c r="N153" i="29"/>
  <c r="L153" i="29"/>
  <c r="I153" i="29"/>
  <c r="B153" i="29"/>
  <c r="D153" i="29"/>
  <c r="D153" i="31"/>
  <c r="E153" i="31"/>
  <c r="F153" i="31"/>
  <c r="G153" i="31"/>
  <c r="H153" i="31"/>
  <c r="C153" i="31"/>
  <c r="I153" i="31"/>
  <c r="P153" i="28"/>
  <c r="O153" i="28"/>
  <c r="N153" i="28"/>
  <c r="M153" i="28"/>
  <c r="L153" i="28"/>
  <c r="K153" i="28"/>
  <c r="J153" i="28"/>
  <c r="I153" i="28"/>
  <c r="H153" i="28"/>
  <c r="G153" i="28"/>
  <c r="F153" i="28"/>
  <c r="E153" i="28"/>
  <c r="D153" i="28"/>
  <c r="C153" i="28"/>
  <c r="B153" i="28"/>
  <c r="B153" i="31"/>
  <c r="J153" i="31"/>
  <c r="L153" i="31"/>
  <c r="M153" i="31"/>
  <c r="N153" i="31"/>
  <c r="O153" i="31"/>
  <c r="P153" i="31"/>
  <c r="K153" i="31"/>
  <c r="P153" i="29"/>
  <c r="M153" i="29"/>
  <c r="J153" i="29"/>
  <c r="C153" i="29"/>
  <c r="F153" i="29"/>
  <c r="H153" i="29"/>
  <c r="K153" i="29"/>
  <c r="O153" i="29"/>
  <c r="J154" i="29"/>
  <c r="L154" i="29"/>
  <c r="O154" i="29"/>
  <c r="J154" i="28"/>
  <c r="K154" i="28"/>
  <c r="I154" i="28"/>
  <c r="L154" i="28"/>
  <c r="P154" i="28"/>
  <c r="P154" i="31"/>
  <c r="N154" i="31"/>
  <c r="M154" i="31"/>
  <c r="L154" i="31"/>
  <c r="K154" i="31"/>
  <c r="J154" i="31"/>
  <c r="I154" i="31"/>
  <c r="H154" i="31"/>
  <c r="G154" i="31"/>
  <c r="F154" i="31"/>
  <c r="E154" i="31"/>
  <c r="D154" i="31"/>
  <c r="C154" i="31"/>
  <c r="G154" i="28"/>
  <c r="H154" i="28"/>
  <c r="B154" i="31"/>
  <c r="M154" i="28"/>
  <c r="O154" i="28"/>
  <c r="F154" i="28"/>
  <c r="N154" i="29"/>
  <c r="B154" i="28"/>
  <c r="E154" i="28"/>
  <c r="D154" i="28"/>
  <c r="C154" i="28"/>
  <c r="N154" i="28"/>
  <c r="G154" i="29"/>
  <c r="B154" i="29"/>
  <c r="E154" i="29"/>
  <c r="O154" i="31"/>
  <c r="C154" i="29"/>
  <c r="H154" i="29"/>
  <c r="D154" i="29"/>
  <c r="F154" i="29"/>
  <c r="I154" i="29"/>
  <c r="K154" i="29"/>
  <c r="M154" i="29"/>
  <c r="P154" i="29"/>
  <c r="B155" i="28"/>
  <c r="C155" i="28"/>
  <c r="G155" i="28"/>
  <c r="F155" i="28"/>
  <c r="E155" i="28"/>
  <c r="K155" i="28"/>
  <c r="L155" i="28"/>
  <c r="M155" i="28"/>
  <c r="N155" i="28"/>
  <c r="P155" i="28"/>
  <c r="D155" i="29"/>
  <c r="F155" i="29"/>
  <c r="J155" i="29"/>
  <c r="M155" i="29"/>
  <c r="O155" i="29"/>
  <c r="O155" i="28"/>
  <c r="D155" i="28"/>
  <c r="N155" i="29"/>
  <c r="B155" i="29"/>
  <c r="J155" i="28"/>
  <c r="K155" i="29"/>
  <c r="H155" i="29"/>
  <c r="C155" i="29"/>
  <c r="E155" i="31"/>
  <c r="B155" i="31"/>
  <c r="C155" i="31"/>
  <c r="D155" i="31"/>
  <c r="F155" i="31"/>
  <c r="G155" i="31"/>
  <c r="H155" i="31"/>
  <c r="I155" i="31"/>
  <c r="J155" i="31"/>
  <c r="K155" i="31"/>
  <c r="L155" i="31"/>
  <c r="M155" i="31"/>
  <c r="N155" i="31"/>
  <c r="O155" i="31"/>
  <c r="P155" i="31"/>
  <c r="I155" i="28"/>
  <c r="H155" i="28"/>
  <c r="E155" i="29"/>
  <c r="G155" i="29"/>
  <c r="I155" i="29"/>
  <c r="L155" i="29"/>
  <c r="P155" i="29"/>
  <c r="E156" i="31"/>
  <c r="F156" i="31"/>
  <c r="G156" i="31"/>
  <c r="H156" i="31"/>
  <c r="I156" i="31"/>
  <c r="J156" i="31"/>
  <c r="K156" i="31"/>
  <c r="L156" i="31"/>
  <c r="N156" i="31"/>
  <c r="O156" i="31"/>
  <c r="P156" i="31"/>
  <c r="P156" i="28"/>
  <c r="O156" i="28"/>
  <c r="N156" i="28"/>
  <c r="M156" i="28"/>
  <c r="L156" i="28"/>
  <c r="K156" i="28"/>
  <c r="C156" i="29"/>
  <c r="G156" i="29"/>
  <c r="K156" i="29"/>
  <c r="M156" i="29"/>
  <c r="P156" i="29"/>
  <c r="J156" i="28"/>
  <c r="I156" i="28"/>
  <c r="H156" i="28"/>
  <c r="G156" i="28"/>
  <c r="F156" i="28"/>
  <c r="E156" i="28"/>
  <c r="D156" i="28"/>
  <c r="C156" i="28"/>
  <c r="B156" i="28"/>
  <c r="M156" i="31"/>
  <c r="B156" i="29"/>
  <c r="E156" i="29"/>
  <c r="H156" i="29"/>
  <c r="J156" i="29"/>
  <c r="O156" i="29"/>
  <c r="B156" i="31"/>
  <c r="C156" i="31"/>
  <c r="D156" i="31"/>
  <c r="D156" i="29"/>
  <c r="F156" i="29"/>
  <c r="I156" i="29"/>
  <c r="L156" i="29"/>
  <c r="N156" i="29"/>
  <c r="O157" i="29"/>
  <c r="C157" i="29"/>
  <c r="P157" i="29"/>
  <c r="J157" i="31"/>
  <c r="J157" i="29"/>
  <c r="G157" i="29"/>
  <c r="D157" i="29"/>
  <c r="D157" i="31"/>
  <c r="C157" i="31"/>
  <c r="B157" i="31"/>
  <c r="D157" i="28"/>
  <c r="I157" i="31"/>
  <c r="B157" i="28"/>
  <c r="F157" i="29"/>
  <c r="I157" i="29"/>
  <c r="L157" i="29"/>
  <c r="C157" i="28"/>
  <c r="M157" i="29"/>
  <c r="P157" i="31"/>
  <c r="O157" i="31"/>
  <c r="N157" i="31"/>
  <c r="M157" i="31"/>
  <c r="L157" i="31"/>
  <c r="K157" i="31"/>
  <c r="H157" i="31"/>
  <c r="G157" i="31"/>
  <c r="F157" i="31"/>
  <c r="E157" i="31"/>
  <c r="E157" i="28"/>
  <c r="F157" i="28"/>
  <c r="G157" i="28"/>
  <c r="H157" i="28"/>
  <c r="I157" i="28"/>
  <c r="J157" i="28"/>
  <c r="K157" i="28"/>
  <c r="L157" i="28"/>
  <c r="M157" i="28"/>
  <c r="N157" i="28"/>
  <c r="O157" i="28"/>
  <c r="P157" i="28"/>
  <c r="B157" i="29"/>
  <c r="E157" i="29"/>
  <c r="H157" i="29"/>
  <c r="K157" i="29"/>
  <c r="N157" i="29"/>
  <c r="O158" i="29"/>
  <c r="O158" i="31"/>
  <c r="N158" i="31"/>
  <c r="M158" i="31"/>
  <c r="L158" i="31"/>
  <c r="K158" i="31"/>
  <c r="J158" i="31"/>
  <c r="I158" i="31"/>
  <c r="P158" i="31"/>
  <c r="B158" i="31"/>
  <c r="D158" i="29"/>
  <c r="H158" i="29"/>
  <c r="K158" i="29"/>
  <c r="N158" i="29"/>
  <c r="L158" i="29"/>
  <c r="F158" i="29"/>
  <c r="C158" i="29"/>
  <c r="H158" i="31"/>
  <c r="B158" i="28"/>
  <c r="C158" i="28"/>
  <c r="D158" i="28"/>
  <c r="E158" i="28"/>
  <c r="F158" i="28"/>
  <c r="G158" i="28"/>
  <c r="H158" i="28"/>
  <c r="I158" i="28"/>
  <c r="J158" i="28"/>
  <c r="K158" i="28"/>
  <c r="L158" i="28"/>
  <c r="M158" i="28"/>
  <c r="N158" i="28"/>
  <c r="O158" i="28"/>
  <c r="P158" i="28"/>
  <c r="I158" i="29"/>
  <c r="G158" i="31"/>
  <c r="F158" i="31"/>
  <c r="E158" i="31"/>
  <c r="D158" i="31"/>
  <c r="C158" i="31"/>
  <c r="B158" i="29"/>
  <c r="E158" i="29"/>
  <c r="G158" i="29"/>
  <c r="J158" i="29"/>
  <c r="M158" i="29"/>
  <c r="P158" i="29"/>
  <c r="B159" i="29"/>
  <c r="E159" i="29"/>
  <c r="H159" i="29"/>
  <c r="K159" i="29"/>
  <c r="N159" i="29"/>
  <c r="H159" i="28"/>
  <c r="I159" i="28"/>
  <c r="J159" i="28"/>
  <c r="L159" i="28"/>
  <c r="M159" i="28"/>
  <c r="N159" i="28"/>
  <c r="C159" i="29"/>
  <c r="O159" i="28"/>
  <c r="P159" i="28"/>
  <c r="B159" i="31"/>
  <c r="L159" i="31"/>
  <c r="P159" i="29"/>
  <c r="K159" i="28"/>
  <c r="M159" i="29"/>
  <c r="J159" i="29"/>
  <c r="P159" i="31"/>
  <c r="O159" i="31"/>
  <c r="N159" i="31"/>
  <c r="M159" i="31"/>
  <c r="B159" i="28"/>
  <c r="C159" i="28"/>
  <c r="D159" i="28"/>
  <c r="E159" i="28"/>
  <c r="F159" i="28"/>
  <c r="G159" i="28"/>
  <c r="K159" i="31"/>
  <c r="J159" i="31"/>
  <c r="I159" i="31"/>
  <c r="H159" i="31"/>
  <c r="G159" i="31"/>
  <c r="F159" i="31"/>
  <c r="E159" i="31"/>
  <c r="D159" i="31"/>
  <c r="C159" i="31"/>
  <c r="G159" i="29"/>
  <c r="D159" i="29"/>
  <c r="F159" i="29"/>
  <c r="I159" i="29"/>
  <c r="L159" i="29"/>
  <c r="O159" i="29"/>
  <c r="B160" i="29"/>
  <c r="D160" i="29"/>
  <c r="F160" i="29"/>
  <c r="K160" i="29"/>
  <c r="P160" i="31"/>
  <c r="O160" i="31"/>
  <c r="N160" i="31"/>
  <c r="M160" i="31"/>
  <c r="L160" i="31"/>
  <c r="K160" i="31"/>
  <c r="J160" i="31"/>
  <c r="I160" i="31"/>
  <c r="H160" i="31"/>
  <c r="G160" i="31"/>
  <c r="F160" i="31"/>
  <c r="E160" i="31"/>
  <c r="D160" i="31"/>
  <c r="C160" i="31"/>
  <c r="B160" i="31"/>
  <c r="M160" i="29"/>
  <c r="E160" i="29"/>
  <c r="H160" i="29"/>
  <c r="B160" i="28"/>
  <c r="C160" i="28"/>
  <c r="D160" i="28"/>
  <c r="E160" i="28"/>
  <c r="F160" i="28"/>
  <c r="G160" i="28"/>
  <c r="H160" i="28"/>
  <c r="J160" i="29"/>
  <c r="J160" i="28"/>
  <c r="K160" i="28"/>
  <c r="I160" i="28"/>
  <c r="L160" i="28"/>
  <c r="M160" i="28"/>
  <c r="N160" i="28"/>
  <c r="O160" i="28"/>
  <c r="P160" i="28"/>
  <c r="N160" i="29"/>
  <c r="P160" i="29"/>
  <c r="C160" i="29"/>
  <c r="G160" i="29"/>
  <c r="I160" i="29"/>
  <c r="L160" i="29"/>
  <c r="O160" i="29"/>
  <c r="I161" i="29"/>
  <c r="O161" i="29"/>
  <c r="E161" i="31"/>
  <c r="M161" i="31"/>
  <c r="N161" i="31"/>
  <c r="O161" i="31"/>
  <c r="P161" i="31"/>
  <c r="N161" i="29"/>
  <c r="L161" i="29"/>
  <c r="J161" i="29"/>
  <c r="G161" i="29"/>
  <c r="D161" i="29"/>
  <c r="I161" i="28"/>
  <c r="L161" i="31"/>
  <c r="B161" i="28"/>
  <c r="C161" i="28"/>
  <c r="D161" i="28"/>
  <c r="E161" i="28"/>
  <c r="F161" i="28"/>
  <c r="G161" i="28"/>
  <c r="H161" i="28"/>
  <c r="K161" i="31"/>
  <c r="J161" i="28"/>
  <c r="K161" i="28"/>
  <c r="L161" i="28"/>
  <c r="M161" i="28"/>
  <c r="N161" i="28"/>
  <c r="O161" i="28"/>
  <c r="P161" i="28"/>
  <c r="J161" i="31"/>
  <c r="D161" i="31"/>
  <c r="I161" i="31"/>
  <c r="H161" i="31"/>
  <c r="G161" i="31"/>
  <c r="C161" i="31"/>
  <c r="B161" i="31"/>
  <c r="F161" i="31"/>
  <c r="C161" i="29"/>
  <c r="F161" i="29"/>
  <c r="B161" i="29"/>
  <c r="E161" i="29"/>
  <c r="H161" i="29"/>
  <c r="K161" i="29"/>
  <c r="M161" i="29"/>
  <c r="P161" i="29"/>
  <c r="B162" i="29"/>
  <c r="E162" i="29"/>
  <c r="H162" i="29"/>
  <c r="K162" i="29"/>
  <c r="O162" i="29"/>
  <c r="O162" i="31"/>
  <c r="P162" i="31"/>
  <c r="B162" i="31"/>
  <c r="C162" i="31"/>
  <c r="D162" i="31"/>
  <c r="D162" i="29"/>
  <c r="B162" i="28"/>
  <c r="C162" i="28"/>
  <c r="D162" i="28"/>
  <c r="E162" i="28"/>
  <c r="F162" i="28"/>
  <c r="G162" i="28"/>
  <c r="H162" i="28"/>
  <c r="I162" i="28"/>
  <c r="J162" i="28"/>
  <c r="K162" i="28"/>
  <c r="L162" i="28"/>
  <c r="M162" i="28"/>
  <c r="N162" i="28"/>
  <c r="O162" i="28"/>
  <c r="P162" i="28"/>
  <c r="G162" i="29"/>
  <c r="J162" i="29"/>
  <c r="M162" i="29"/>
  <c r="P162" i="29"/>
  <c r="E162" i="31"/>
  <c r="F162" i="31"/>
  <c r="G162" i="31"/>
  <c r="H162" i="31"/>
  <c r="I162" i="31"/>
  <c r="J162" i="31"/>
  <c r="K162" i="31"/>
  <c r="L162" i="31"/>
  <c r="M162" i="31"/>
  <c r="N162" i="31"/>
  <c r="C162" i="29"/>
  <c r="F162" i="29"/>
  <c r="I162" i="29"/>
  <c r="L162" i="29"/>
  <c r="N162" i="29"/>
  <c r="L163" i="28"/>
  <c r="F163" i="29"/>
  <c r="B163" i="31"/>
  <c r="C163" i="31"/>
  <c r="D163" i="31"/>
  <c r="E163" i="31"/>
  <c r="F163" i="31"/>
  <c r="G163" i="31"/>
  <c r="H163" i="31"/>
  <c r="B163" i="28"/>
  <c r="C163" i="28"/>
  <c r="D163" i="28"/>
  <c r="E163" i="28"/>
  <c r="F163" i="28"/>
  <c r="G163" i="28"/>
  <c r="H163" i="28"/>
  <c r="I163" i="28"/>
  <c r="J163" i="28"/>
  <c r="K163" i="28"/>
  <c r="I163" i="29"/>
  <c r="M163" i="28"/>
  <c r="I163" i="31"/>
  <c r="N163" i="28"/>
  <c r="O163" i="28"/>
  <c r="P163" i="28"/>
  <c r="L163" i="29"/>
  <c r="O163" i="29"/>
  <c r="J163" i="31"/>
  <c r="K163" i="31"/>
  <c r="L163" i="31"/>
  <c r="M163" i="31"/>
  <c r="N163" i="29"/>
  <c r="M163" i="29"/>
  <c r="P163" i="31"/>
  <c r="K163" i="29"/>
  <c r="H163" i="29"/>
  <c r="B163" i="29"/>
  <c r="E163" i="29"/>
  <c r="P163" i="29"/>
  <c r="N163" i="31"/>
  <c r="O163" i="31"/>
  <c r="J163" i="29"/>
  <c r="G163" i="29"/>
  <c r="D163" i="29"/>
  <c r="C163" i="29"/>
  <c r="M164" i="29"/>
  <c r="O164" i="29"/>
  <c r="C164" i="28"/>
  <c r="O164" i="28"/>
  <c r="J164" i="29"/>
  <c r="H164" i="29"/>
  <c r="P164" i="29"/>
  <c r="F164" i="29"/>
  <c r="G164" i="29"/>
  <c r="D164" i="29"/>
  <c r="N164" i="29"/>
  <c r="B164" i="29"/>
  <c r="K164" i="29"/>
  <c r="E164" i="31"/>
  <c r="C164" i="29"/>
  <c r="E164" i="29"/>
  <c r="I164" i="29"/>
  <c r="L164" i="29"/>
  <c r="D166" i="30"/>
  <c r="C166" i="30"/>
  <c r="B166" i="30"/>
  <c r="B166" i="29"/>
  <c r="C166" i="29"/>
  <c r="D166" i="29"/>
  <c r="E166" i="29"/>
  <c r="F166" i="29"/>
  <c r="G166" i="29"/>
  <c r="H166" i="29"/>
  <c r="I166" i="29"/>
  <c r="J166" i="29"/>
  <c r="K166" i="29"/>
  <c r="K166" i="31"/>
  <c r="P166" i="31"/>
  <c r="O166" i="31"/>
  <c r="N166" i="31"/>
  <c r="M166" i="31"/>
  <c r="L166" i="31"/>
  <c r="J166" i="31"/>
  <c r="I166" i="31"/>
  <c r="H166" i="31"/>
  <c r="G166" i="31"/>
  <c r="F166" i="31"/>
  <c r="E166" i="31"/>
  <c r="D166" i="31"/>
  <c r="C166" i="31"/>
  <c r="B166" i="31"/>
  <c r="L166" i="29"/>
  <c r="M166" i="29"/>
  <c r="N166" i="29"/>
  <c r="O166" i="29"/>
  <c r="P166" i="29"/>
  <c r="P166" i="30"/>
  <c r="O166" i="30"/>
  <c r="N166" i="30"/>
  <c r="M166" i="30"/>
  <c r="L166" i="30"/>
  <c r="K166" i="30"/>
  <c r="J166" i="30"/>
  <c r="I166" i="30"/>
  <c r="H166" i="30"/>
  <c r="G166" i="30"/>
  <c r="F166" i="30"/>
  <c r="E166" i="30"/>
  <c r="J167" i="31"/>
  <c r="O167" i="31"/>
  <c r="B167" i="29"/>
  <c r="C167" i="29"/>
  <c r="D167" i="29"/>
  <c r="E167" i="29"/>
  <c r="P167" i="31"/>
  <c r="G167" i="29"/>
  <c r="H167" i="29"/>
  <c r="I167" i="29"/>
  <c r="J167" i="29"/>
  <c r="K167" i="29"/>
  <c r="L167" i="29"/>
  <c r="M167" i="29"/>
  <c r="N167" i="29"/>
  <c r="O167" i="29"/>
  <c r="P167" i="29"/>
  <c r="G167" i="30"/>
  <c r="P167" i="30"/>
  <c r="O167" i="30"/>
  <c r="N167" i="30"/>
  <c r="M167" i="30"/>
  <c r="L167" i="30"/>
  <c r="K167" i="30"/>
  <c r="J167" i="30"/>
  <c r="F167" i="29"/>
  <c r="H167" i="30"/>
  <c r="F167" i="30"/>
  <c r="E167" i="30"/>
  <c r="D167" i="30"/>
  <c r="B167" i="30"/>
  <c r="C167" i="30"/>
  <c r="I167" i="31"/>
  <c r="H167" i="31"/>
  <c r="G167" i="31"/>
  <c r="F167" i="31"/>
  <c r="E167" i="31"/>
  <c r="D167" i="31"/>
  <c r="C167" i="31"/>
  <c r="B167" i="31"/>
  <c r="N167" i="31"/>
  <c r="M167" i="31"/>
  <c r="L167" i="31"/>
  <c r="K167" i="31"/>
  <c r="I167" i="30"/>
  <c r="N168" i="30"/>
  <c r="M168" i="30"/>
  <c r="L168" i="30"/>
  <c r="K168" i="30"/>
  <c r="J168" i="30"/>
  <c r="I168" i="30"/>
  <c r="H168" i="30"/>
  <c r="G168" i="30"/>
  <c r="F168" i="30"/>
  <c r="E168" i="30"/>
  <c r="D168" i="30"/>
  <c r="C168" i="30"/>
  <c r="B168" i="30"/>
  <c r="P168" i="31"/>
  <c r="O168" i="31"/>
  <c r="N168" i="31"/>
  <c r="M168" i="31"/>
  <c r="L168" i="31"/>
  <c r="K168" i="31"/>
  <c r="J168" i="31"/>
  <c r="I168" i="31"/>
  <c r="H168" i="31"/>
  <c r="G168" i="31"/>
  <c r="F168" i="31"/>
  <c r="E168" i="31"/>
  <c r="D168" i="31"/>
  <c r="C168" i="31"/>
  <c r="B168" i="31"/>
  <c r="I168" i="29"/>
  <c r="B168" i="29"/>
  <c r="C168" i="29"/>
  <c r="D168" i="29"/>
  <c r="E168" i="29"/>
  <c r="F168" i="29"/>
  <c r="G168" i="29"/>
  <c r="H168" i="29"/>
  <c r="J168" i="29"/>
  <c r="K168" i="29"/>
  <c r="L168" i="29"/>
  <c r="M168" i="29"/>
  <c r="N168" i="29"/>
  <c r="O168" i="29"/>
  <c r="P168" i="29"/>
  <c r="P168" i="30"/>
  <c r="O168" i="30"/>
  <c r="G169" i="29"/>
  <c r="H169" i="29"/>
  <c r="I169" i="29"/>
  <c r="J169" i="29"/>
  <c r="K169" i="29"/>
  <c r="L169" i="29"/>
  <c r="M169" i="29"/>
  <c r="N169" i="29"/>
  <c r="O169" i="29"/>
  <c r="P169" i="29"/>
  <c r="F169" i="31"/>
  <c r="E169" i="31"/>
  <c r="D169" i="31"/>
  <c r="C169" i="31"/>
  <c r="B169" i="31"/>
  <c r="G169" i="30"/>
  <c r="F169" i="30"/>
  <c r="E169" i="30"/>
  <c r="D169" i="30"/>
  <c r="E169" i="29"/>
  <c r="O169" i="30"/>
  <c r="P169" i="30"/>
  <c r="F169" i="29"/>
  <c r="N169" i="30"/>
  <c r="M169" i="30"/>
  <c r="L169" i="30"/>
  <c r="K169" i="30"/>
  <c r="J169" i="30"/>
  <c r="I169" i="30"/>
  <c r="H169" i="30"/>
  <c r="C169" i="30"/>
  <c r="B169" i="30"/>
  <c r="D169" i="29"/>
  <c r="C169" i="29"/>
  <c r="B169" i="29"/>
  <c r="P169" i="31"/>
  <c r="O169" i="31"/>
  <c r="N169" i="31"/>
  <c r="M169" i="31"/>
  <c r="L169" i="31"/>
  <c r="J169" i="31"/>
  <c r="I169" i="31"/>
  <c r="K169" i="31"/>
  <c r="H169" i="31"/>
  <c r="G169" i="31"/>
  <c r="B170" i="29"/>
  <c r="C170" i="29"/>
  <c r="D170" i="29"/>
  <c r="E170" i="29"/>
  <c r="F170" i="29"/>
  <c r="G170" i="29"/>
  <c r="H170" i="29"/>
  <c r="I170" i="29"/>
  <c r="J170" i="29"/>
  <c r="K170" i="29"/>
  <c r="L170" i="29"/>
  <c r="M170" i="29"/>
  <c r="O170" i="29"/>
  <c r="P170" i="29"/>
  <c r="N170" i="29"/>
  <c r="P170" i="31"/>
  <c r="O170" i="31"/>
  <c r="N170" i="31"/>
  <c r="M170" i="31"/>
  <c r="L170" i="31"/>
  <c r="K170" i="31"/>
  <c r="J170" i="31"/>
  <c r="I170" i="31"/>
  <c r="H170" i="31"/>
  <c r="G170" i="31"/>
  <c r="F170" i="31"/>
  <c r="E170" i="31"/>
  <c r="D170" i="31"/>
  <c r="C170" i="31"/>
  <c r="B170" i="31"/>
  <c r="N170" i="30"/>
  <c r="M170" i="30"/>
  <c r="L170" i="30"/>
  <c r="K170" i="30"/>
  <c r="J170" i="30"/>
  <c r="I170" i="30"/>
  <c r="H170" i="30"/>
  <c r="G170" i="30"/>
  <c r="F170" i="30"/>
  <c r="E170" i="30"/>
  <c r="D170" i="30"/>
  <c r="C170" i="30"/>
  <c r="B170" i="30"/>
  <c r="P170" i="30"/>
  <c r="O170" i="30"/>
  <c r="B171" i="29"/>
  <c r="C171" i="29"/>
  <c r="D171" i="29"/>
  <c r="E171" i="29"/>
  <c r="F171" i="29"/>
  <c r="G171" i="29"/>
  <c r="H171" i="29"/>
  <c r="I171" i="29"/>
  <c r="J171" i="29"/>
  <c r="K171" i="29"/>
  <c r="L171" i="29"/>
  <c r="M171" i="29"/>
  <c r="N171" i="29"/>
  <c r="O171" i="29"/>
  <c r="P171" i="29"/>
  <c r="D171" i="31"/>
  <c r="B171" i="30"/>
  <c r="C171" i="30"/>
  <c r="D171" i="30"/>
  <c r="E171" i="30"/>
  <c r="F171" i="30"/>
  <c r="G171" i="30"/>
  <c r="G171" i="31"/>
  <c r="F171" i="31"/>
  <c r="N171" i="31"/>
  <c r="E171" i="31"/>
  <c r="B171" i="31"/>
  <c r="H171" i="30"/>
  <c r="I171" i="30"/>
  <c r="J171" i="30"/>
  <c r="C171" i="31"/>
  <c r="P171" i="30"/>
  <c r="P171" i="31"/>
  <c r="O171" i="31"/>
  <c r="M171" i="31"/>
  <c r="L171" i="31"/>
  <c r="K171" i="31"/>
  <c r="J171" i="31"/>
  <c r="I171" i="31"/>
  <c r="H171" i="31"/>
  <c r="O171" i="30"/>
  <c r="N171" i="30"/>
  <c r="M171" i="30"/>
  <c r="L171" i="30"/>
  <c r="K171" i="30"/>
  <c r="B172" i="29"/>
  <c r="C172" i="29"/>
  <c r="D172" i="29"/>
  <c r="E172" i="29"/>
  <c r="F172" i="29"/>
  <c r="G172" i="29"/>
  <c r="H172" i="29"/>
  <c r="I172" i="29"/>
  <c r="J172" i="29"/>
  <c r="K172" i="29"/>
  <c r="L172" i="29"/>
  <c r="M172" i="29"/>
  <c r="N172" i="29"/>
  <c r="O172" i="29"/>
  <c r="D172" i="31"/>
  <c r="C172" i="31"/>
  <c r="B172" i="31"/>
  <c r="K172" i="31"/>
  <c r="L172" i="31"/>
  <c r="M172" i="31"/>
  <c r="N172" i="31"/>
  <c r="O172" i="31"/>
  <c r="H172" i="31"/>
  <c r="O172" i="30"/>
  <c r="N172" i="30"/>
  <c r="M172" i="30"/>
  <c r="L172" i="30"/>
  <c r="K172" i="30"/>
  <c r="J172" i="30"/>
  <c r="I172" i="30"/>
  <c r="H172" i="30"/>
  <c r="G172" i="30"/>
  <c r="F172" i="30"/>
  <c r="E172" i="30"/>
  <c r="D172" i="30"/>
  <c r="C172" i="30"/>
  <c r="B172" i="30"/>
  <c r="G172" i="31"/>
  <c r="F172" i="31"/>
  <c r="J172" i="31"/>
  <c r="E172" i="31"/>
  <c r="P172" i="31"/>
  <c r="I172" i="31"/>
  <c r="P172" i="29"/>
  <c r="P172" i="30"/>
  <c r="D173" i="29"/>
  <c r="E173" i="29"/>
  <c r="F173" i="29"/>
  <c r="G173" i="29"/>
  <c r="H173" i="29"/>
  <c r="I173" i="29"/>
  <c r="J173" i="29"/>
  <c r="K173" i="29"/>
  <c r="L173" i="29"/>
  <c r="M173" i="30"/>
  <c r="P173" i="30"/>
  <c r="O173" i="30"/>
  <c r="N173" i="30"/>
  <c r="O173" i="31"/>
  <c r="L173" i="30"/>
  <c r="K173" i="30"/>
  <c r="J173" i="30"/>
  <c r="I173" i="30"/>
  <c r="H173" i="30"/>
  <c r="G173" i="30"/>
  <c r="F173" i="30"/>
  <c r="D173" i="30"/>
  <c r="C173" i="30"/>
  <c r="B173" i="30"/>
  <c r="E173" i="30"/>
  <c r="P173" i="31"/>
  <c r="M173" i="29"/>
  <c r="N173" i="29"/>
  <c r="O173" i="29"/>
  <c r="P173" i="29"/>
  <c r="B173" i="31"/>
  <c r="C173" i="31"/>
  <c r="D173" i="31"/>
  <c r="E173" i="31"/>
  <c r="F173" i="31"/>
  <c r="G173" i="31"/>
  <c r="H173" i="31"/>
  <c r="I173" i="31"/>
  <c r="J173" i="31"/>
  <c r="K173" i="31"/>
  <c r="L173" i="31"/>
  <c r="M173" i="31"/>
  <c r="N173" i="31"/>
  <c r="B173" i="29"/>
  <c r="C173" i="29"/>
  <c r="E174" i="29"/>
  <c r="F174" i="29"/>
  <c r="G174" i="29"/>
  <c r="H174" i="29"/>
  <c r="I174" i="29"/>
  <c r="J174" i="29"/>
  <c r="K174" i="29"/>
  <c r="B174" i="30"/>
  <c r="B174" i="31"/>
  <c r="C174" i="31"/>
  <c r="D174" i="31"/>
  <c r="E174" i="31"/>
  <c r="F174" i="31"/>
  <c r="G174" i="31"/>
  <c r="H174" i="31"/>
  <c r="I174" i="31"/>
  <c r="J174" i="31"/>
  <c r="K174" i="31"/>
  <c r="L174" i="31"/>
  <c r="M174" i="31"/>
  <c r="L174" i="29"/>
  <c r="M174" i="29"/>
  <c r="N174" i="29"/>
  <c r="O174" i="29"/>
  <c r="P174" i="29"/>
  <c r="I174" i="30"/>
  <c r="D174" i="29"/>
  <c r="G174" i="30"/>
  <c r="H174" i="30"/>
  <c r="J174" i="30"/>
  <c r="K174" i="30"/>
  <c r="L174" i="30"/>
  <c r="M174" i="30"/>
  <c r="O174" i="30"/>
  <c r="N174" i="31"/>
  <c r="O174" i="31"/>
  <c r="P174" i="31"/>
  <c r="C174" i="30"/>
  <c r="D174" i="30"/>
  <c r="E174" i="30"/>
  <c r="F174" i="30"/>
  <c r="B174" i="29"/>
  <c r="C174" i="29"/>
  <c r="N174" i="30"/>
  <c r="P174" i="30"/>
  <c r="I175" i="30"/>
  <c r="J175" i="30"/>
  <c r="K175" i="30"/>
  <c r="L175" i="30"/>
  <c r="M175" i="30"/>
  <c r="N175" i="30"/>
  <c r="I175" i="31"/>
  <c r="O175" i="30"/>
  <c r="H175" i="30"/>
  <c r="F175" i="30"/>
  <c r="N175" i="31"/>
  <c r="P175" i="31"/>
  <c r="C175" i="31"/>
  <c r="D175" i="31"/>
  <c r="E175" i="31"/>
  <c r="F175" i="31"/>
  <c r="G175" i="31"/>
  <c r="H175" i="31"/>
  <c r="O175" i="31"/>
  <c r="G175" i="30"/>
  <c r="P175" i="30"/>
  <c r="L175" i="29"/>
  <c r="M175" i="29"/>
  <c r="N175" i="29"/>
  <c r="O175" i="29"/>
  <c r="B175" i="29"/>
  <c r="B175" i="31"/>
  <c r="L175" i="31"/>
  <c r="M175" i="31"/>
  <c r="K175" i="31"/>
  <c r="J175" i="31"/>
  <c r="C175" i="29"/>
  <c r="D175" i="30"/>
  <c r="D175" i="29"/>
  <c r="E175" i="29"/>
  <c r="P175" i="29"/>
  <c r="F175" i="29"/>
  <c r="G175" i="29"/>
  <c r="H175" i="29"/>
  <c r="I175" i="29"/>
  <c r="J175" i="29"/>
  <c r="K175" i="29"/>
  <c r="B175" i="30"/>
  <c r="C175" i="30"/>
  <c r="E175" i="30"/>
  <c r="E176" i="28"/>
  <c r="E176" i="30"/>
  <c r="E176" i="31"/>
  <c r="E176" i="29"/>
  <c r="O178" i="31"/>
  <c r="N178" i="31"/>
  <c r="M178" i="31"/>
  <c r="L178" i="31"/>
  <c r="K178" i="31"/>
  <c r="J178" i="31"/>
  <c r="I178" i="31"/>
  <c r="H178" i="31"/>
  <c r="G178" i="31"/>
  <c r="F178" i="31"/>
  <c r="E178" i="31"/>
  <c r="C178" i="31"/>
  <c r="B178" i="31"/>
  <c r="B178" i="30"/>
  <c r="C178" i="29"/>
  <c r="D178" i="30"/>
  <c r="E178" i="30"/>
  <c r="F178" i="30"/>
  <c r="G178" i="30"/>
  <c r="H178" i="30"/>
  <c r="I178" i="30"/>
  <c r="J178" i="30"/>
  <c r="K178" i="30"/>
  <c r="D178" i="29"/>
  <c r="L178" i="30"/>
  <c r="M178" i="30"/>
  <c r="N178" i="30"/>
  <c r="O178" i="30"/>
  <c r="P178" i="30"/>
  <c r="E178" i="29"/>
  <c r="F178" i="29"/>
  <c r="G178" i="29"/>
  <c r="B178" i="29"/>
  <c r="H178" i="29"/>
  <c r="I178" i="29"/>
  <c r="J178" i="29"/>
  <c r="K178" i="29"/>
  <c r="L178" i="29"/>
  <c r="M178" i="29"/>
  <c r="N178" i="29"/>
  <c r="C178" i="30"/>
  <c r="O178" i="29"/>
  <c r="P178" i="29"/>
  <c r="D178" i="31"/>
  <c r="P178" i="31"/>
  <c r="I179" i="31"/>
  <c r="D179" i="30"/>
  <c r="E179" i="30"/>
  <c r="F179" i="30"/>
  <c r="G179" i="30"/>
  <c r="H179" i="30"/>
  <c r="I179" i="30"/>
  <c r="J179" i="30"/>
  <c r="K179" i="30"/>
  <c r="L179" i="30"/>
  <c r="M179" i="30"/>
  <c r="J179" i="31"/>
  <c r="K179" i="31"/>
  <c r="B179" i="31"/>
  <c r="F179" i="31"/>
  <c r="E179" i="31"/>
  <c r="G179" i="31"/>
  <c r="D179" i="31"/>
  <c r="C179" i="31"/>
  <c r="L179" i="31"/>
  <c r="M179" i="31"/>
  <c r="N179" i="31"/>
  <c r="O179" i="31"/>
  <c r="P179" i="31"/>
  <c r="N179" i="30"/>
  <c r="O179" i="30"/>
  <c r="P179" i="30"/>
  <c r="P179" i="29"/>
  <c r="O179" i="29"/>
  <c r="N179" i="29"/>
  <c r="M179" i="29"/>
  <c r="L179" i="29"/>
  <c r="K179" i="29"/>
  <c r="J179" i="29"/>
  <c r="I179" i="29"/>
  <c r="H179" i="29"/>
  <c r="G179" i="29"/>
  <c r="F179" i="29"/>
  <c r="E179" i="29"/>
  <c r="D179" i="29"/>
  <c r="C179" i="29"/>
  <c r="B179" i="29"/>
  <c r="H179" i="31"/>
  <c r="B179" i="30"/>
  <c r="C179" i="30"/>
  <c r="J180" i="30"/>
  <c r="I180" i="30"/>
  <c r="H180" i="30"/>
  <c r="G180" i="30"/>
  <c r="F180" i="30"/>
  <c r="E180" i="30"/>
  <c r="D180" i="30"/>
  <c r="C180" i="30"/>
  <c r="B180" i="30"/>
  <c r="E180" i="31"/>
  <c r="P180" i="29"/>
  <c r="O180" i="29"/>
  <c r="N180" i="29"/>
  <c r="M180" i="29"/>
  <c r="L180" i="29"/>
  <c r="K180" i="29"/>
  <c r="J180" i="29"/>
  <c r="I180" i="29"/>
  <c r="H180" i="29"/>
  <c r="G180" i="29"/>
  <c r="F180" i="29"/>
  <c r="E180" i="29"/>
  <c r="D180" i="29"/>
  <c r="C180" i="29"/>
  <c r="B180" i="29"/>
  <c r="P180" i="31"/>
  <c r="O180" i="31"/>
  <c r="N180" i="31"/>
  <c r="M180" i="31"/>
  <c r="L180" i="31"/>
  <c r="K180" i="31"/>
  <c r="J180" i="31"/>
  <c r="I180" i="31"/>
  <c r="H180" i="31"/>
  <c r="G180" i="31"/>
  <c r="F180" i="31"/>
  <c r="D180" i="31"/>
  <c r="C180" i="31"/>
  <c r="B180" i="31"/>
  <c r="P180" i="30"/>
  <c r="O180" i="30"/>
  <c r="N180" i="30"/>
  <c r="M180" i="30"/>
  <c r="L180" i="30"/>
  <c r="K180" i="30"/>
  <c r="B181" i="29"/>
  <c r="I181" i="29"/>
  <c r="J181" i="29"/>
  <c r="K181" i="29"/>
  <c r="L181" i="29"/>
  <c r="M181" i="29"/>
  <c r="N181" i="29"/>
  <c r="O181" i="29"/>
  <c r="C181" i="29"/>
  <c r="D181" i="29"/>
  <c r="P181" i="29"/>
  <c r="E181" i="29"/>
  <c r="B181" i="30"/>
  <c r="C181" i="30"/>
  <c r="D181" i="30"/>
  <c r="E181" i="30"/>
  <c r="F181" i="30"/>
  <c r="G181" i="30"/>
  <c r="B181" i="31"/>
  <c r="C181" i="31"/>
  <c r="D181" i="31"/>
  <c r="E181" i="31"/>
  <c r="F181" i="31"/>
  <c r="G181" i="31"/>
  <c r="H181" i="31"/>
  <c r="I181" i="31"/>
  <c r="J181" i="31"/>
  <c r="K181" i="31"/>
  <c r="L181" i="31"/>
  <c r="M181" i="31"/>
  <c r="N181" i="31"/>
  <c r="O181" i="31"/>
  <c r="P181" i="31"/>
  <c r="F181" i="29"/>
  <c r="G181" i="29"/>
  <c r="H181" i="29"/>
  <c r="H181" i="30"/>
  <c r="I181" i="30"/>
  <c r="J181" i="30"/>
  <c r="K181" i="30"/>
  <c r="L181" i="30"/>
  <c r="M181" i="30"/>
  <c r="N181" i="30"/>
  <c r="O181" i="30"/>
  <c r="P181" i="30"/>
  <c r="F182" i="31"/>
  <c r="F182" i="29"/>
  <c r="E182" i="29"/>
  <c r="D182" i="29"/>
  <c r="C182" i="29"/>
  <c r="B182" i="29"/>
  <c r="P182" i="30"/>
  <c r="E182" i="31"/>
  <c r="G182" i="31"/>
  <c r="H182" i="31"/>
  <c r="I182" i="31"/>
  <c r="B182" i="31"/>
  <c r="C182" i="31"/>
  <c r="D182" i="31"/>
  <c r="B182" i="30"/>
  <c r="C182" i="30"/>
  <c r="D182" i="30"/>
  <c r="E182" i="30"/>
  <c r="F182" i="30"/>
  <c r="G182" i="30"/>
  <c r="J182" i="31"/>
  <c r="K182" i="31"/>
  <c r="L182" i="31"/>
  <c r="M182" i="31"/>
  <c r="N182" i="31"/>
  <c r="O182" i="31"/>
  <c r="P182" i="31"/>
  <c r="H182" i="30"/>
  <c r="I182" i="30"/>
  <c r="J182" i="30"/>
  <c r="K182" i="30"/>
  <c r="L182" i="30"/>
  <c r="M182" i="30"/>
  <c r="N182" i="30"/>
  <c r="O182" i="30"/>
  <c r="G182" i="29"/>
  <c r="P182" i="29"/>
  <c r="O182" i="29"/>
  <c r="N182" i="29"/>
  <c r="M182" i="29"/>
  <c r="L182" i="29"/>
  <c r="K182" i="29"/>
  <c r="J182" i="29"/>
  <c r="I182" i="29"/>
  <c r="H182" i="29"/>
  <c r="B183" i="30"/>
  <c r="O183" i="31"/>
  <c r="P183" i="31"/>
  <c r="P183" i="30"/>
  <c r="O183" i="30"/>
  <c r="N183" i="30"/>
  <c r="M183" i="30"/>
  <c r="L183" i="30"/>
  <c r="K183" i="30"/>
  <c r="J183" i="30"/>
  <c r="O183" i="29"/>
  <c r="N183" i="31"/>
  <c r="P183" i="29"/>
  <c r="B183" i="29"/>
  <c r="C183" i="29"/>
  <c r="N183" i="29"/>
  <c r="D183" i="29"/>
  <c r="E183" i="29"/>
  <c r="F183" i="29"/>
  <c r="C183" i="30"/>
  <c r="G183" i="30"/>
  <c r="D183" i="30"/>
  <c r="E183" i="30"/>
  <c r="F183" i="30"/>
  <c r="I183" i="30"/>
  <c r="H183" i="30"/>
  <c r="G183" i="29"/>
  <c r="H183" i="29"/>
  <c r="I183" i="29"/>
  <c r="J183" i="29"/>
  <c r="K183" i="29"/>
  <c r="L183" i="29"/>
  <c r="M183" i="29"/>
  <c r="B183" i="31"/>
  <c r="C183" i="31"/>
  <c r="D183" i="31"/>
  <c r="E183" i="31"/>
  <c r="F183" i="31"/>
  <c r="G183" i="31"/>
  <c r="H183" i="31"/>
  <c r="I183" i="31"/>
  <c r="J183" i="31"/>
  <c r="K183" i="31"/>
  <c r="L183" i="31"/>
  <c r="M183" i="31"/>
  <c r="L184" i="31"/>
  <c r="K184" i="31"/>
  <c r="J184" i="31"/>
  <c r="I184" i="31"/>
  <c r="H184" i="31"/>
  <c r="G184" i="31"/>
  <c r="F184" i="31"/>
  <c r="E184" i="31"/>
  <c r="D184" i="31"/>
  <c r="C184" i="31"/>
  <c r="B184" i="31"/>
  <c r="O184" i="29"/>
  <c r="N184" i="29"/>
  <c r="M184" i="29"/>
  <c r="L184" i="29"/>
  <c r="K184" i="29"/>
  <c r="J184" i="29"/>
  <c r="I184" i="29"/>
  <c r="H184" i="29"/>
  <c r="G184" i="29"/>
  <c r="F184" i="29"/>
  <c r="E184" i="29"/>
  <c r="D184" i="29"/>
  <c r="C184" i="29"/>
  <c r="B184" i="29"/>
  <c r="H184" i="30"/>
  <c r="G184" i="30"/>
  <c r="F184" i="30"/>
  <c r="E184" i="30"/>
  <c r="D184" i="30"/>
  <c r="C184" i="30"/>
  <c r="P184" i="30"/>
  <c r="B184" i="30"/>
  <c r="P184" i="29"/>
  <c r="O184" i="30"/>
  <c r="N184" i="30"/>
  <c r="M184" i="30"/>
  <c r="L184" i="30"/>
  <c r="K184" i="30"/>
  <c r="P184" i="31"/>
  <c r="O184" i="31"/>
  <c r="J184" i="30"/>
  <c r="I184" i="30"/>
  <c r="N184" i="31"/>
  <c r="M184" i="31"/>
  <c r="B185" i="31"/>
  <c r="E185" i="31"/>
  <c r="B185" i="30"/>
  <c r="C185" i="30"/>
  <c r="D185" i="30"/>
  <c r="E185" i="30"/>
  <c r="F185" i="30"/>
  <c r="G185" i="30"/>
  <c r="H185" i="30"/>
  <c r="I185" i="30"/>
  <c r="J185" i="30"/>
  <c r="K185" i="30"/>
  <c r="L185" i="30"/>
  <c r="M185" i="30"/>
  <c r="N185" i="30"/>
  <c r="O185" i="30"/>
  <c r="P185" i="30"/>
  <c r="P185" i="29"/>
  <c r="O185" i="29"/>
  <c r="N185" i="29"/>
  <c r="M185" i="29"/>
  <c r="L185" i="29"/>
  <c r="K185" i="29"/>
  <c r="J185" i="29"/>
  <c r="I185" i="29"/>
  <c r="H185" i="29"/>
  <c r="G185" i="29"/>
  <c r="F185" i="29"/>
  <c r="E185" i="29"/>
  <c r="D185" i="29"/>
  <c r="C185" i="29"/>
  <c r="B185" i="29"/>
  <c r="P185" i="31"/>
  <c r="O185" i="31"/>
  <c r="N185" i="31"/>
  <c r="M185" i="31"/>
  <c r="L185" i="31"/>
  <c r="K185" i="31"/>
  <c r="J185" i="31"/>
  <c r="I185" i="31"/>
  <c r="H185" i="31"/>
  <c r="G185" i="31"/>
  <c r="F185" i="31"/>
  <c r="D185" i="31"/>
  <c r="C185" i="31"/>
  <c r="B186" i="31"/>
  <c r="F186" i="30"/>
  <c r="G186" i="30"/>
  <c r="H186" i="30"/>
  <c r="I186" i="30"/>
  <c r="J186" i="30"/>
  <c r="K186" i="30"/>
  <c r="L186" i="30"/>
  <c r="M186" i="30"/>
  <c r="N186" i="30"/>
  <c r="O186" i="30"/>
  <c r="P186" i="30"/>
  <c r="J186" i="29"/>
  <c r="I186" i="29"/>
  <c r="H186" i="29"/>
  <c r="F186" i="31"/>
  <c r="G186" i="31"/>
  <c r="H186" i="31"/>
  <c r="I186" i="31"/>
  <c r="J186" i="31"/>
  <c r="K186" i="31"/>
  <c r="L186" i="31"/>
  <c r="M186" i="31"/>
  <c r="N186" i="31"/>
  <c r="O186" i="31"/>
  <c r="P186" i="31"/>
  <c r="C186" i="29"/>
  <c r="D186" i="29"/>
  <c r="G186" i="29"/>
  <c r="C186" i="31"/>
  <c r="D186" i="31"/>
  <c r="E186" i="31"/>
  <c r="E186" i="29"/>
  <c r="F186" i="29"/>
  <c r="B186" i="29"/>
  <c r="P186" i="29"/>
  <c r="O186" i="29"/>
  <c r="N186" i="29"/>
  <c r="M186" i="29"/>
  <c r="L186" i="29"/>
  <c r="K186" i="29"/>
  <c r="B186" i="30"/>
  <c r="C186" i="30"/>
  <c r="D186" i="30"/>
  <c r="E186" i="30"/>
  <c r="K187" i="30"/>
  <c r="L187" i="30"/>
  <c r="M187" i="30"/>
  <c r="N187" i="30"/>
  <c r="P187" i="29"/>
  <c r="O187" i="29"/>
  <c r="N187" i="29"/>
  <c r="M187" i="29"/>
  <c r="L187" i="29"/>
  <c r="K187" i="29"/>
  <c r="J187" i="29"/>
  <c r="I187" i="29"/>
  <c r="H187" i="29"/>
  <c r="G187" i="29"/>
  <c r="F187" i="29"/>
  <c r="E187" i="29"/>
  <c r="O187" i="30"/>
  <c r="P187" i="30"/>
  <c r="B187" i="29"/>
  <c r="C187" i="29"/>
  <c r="D187" i="29"/>
  <c r="P187" i="31"/>
  <c r="B187" i="31"/>
  <c r="C187" i="31"/>
  <c r="D187" i="31"/>
  <c r="E187" i="31"/>
  <c r="F187" i="31"/>
  <c r="G187" i="31"/>
  <c r="H187" i="31"/>
  <c r="I187" i="31"/>
  <c r="J187" i="31"/>
  <c r="K187" i="31"/>
  <c r="L187" i="31"/>
  <c r="M187" i="31"/>
  <c r="N187" i="31"/>
  <c r="O187" i="31"/>
  <c r="B187" i="30"/>
  <c r="C187" i="30"/>
  <c r="D187" i="30"/>
  <c r="E187" i="30"/>
  <c r="F187" i="30"/>
  <c r="G187" i="30"/>
  <c r="H187" i="30"/>
  <c r="I187" i="30"/>
  <c r="J187" i="30"/>
  <c r="H188" i="28"/>
  <c r="H188" i="29"/>
  <c r="H188" i="31"/>
  <c r="H188" i="30"/>
  <c r="D190" i="29"/>
  <c r="C190" i="29"/>
  <c r="B190" i="29"/>
  <c r="H190" i="29"/>
  <c r="I190" i="29"/>
  <c r="J190" i="29"/>
  <c r="K190" i="29"/>
  <c r="L190" i="29"/>
  <c r="K190" i="30"/>
  <c r="M190" i="29"/>
  <c r="N190" i="29"/>
  <c r="O190" i="29"/>
  <c r="P190" i="29"/>
  <c r="J190" i="30"/>
  <c r="G190" i="31"/>
  <c r="I190" i="31"/>
  <c r="L190" i="31"/>
  <c r="F190" i="29"/>
  <c r="N190" i="31"/>
  <c r="P190" i="31"/>
  <c r="B190" i="31"/>
  <c r="C190" i="31"/>
  <c r="D190" i="31"/>
  <c r="E190" i="29"/>
  <c r="B190" i="30"/>
  <c r="C190" i="30"/>
  <c r="D190" i="30"/>
  <c r="I190" i="30"/>
  <c r="H190" i="30"/>
  <c r="G190" i="30"/>
  <c r="F190" i="30"/>
  <c r="L190" i="30"/>
  <c r="M190" i="30"/>
  <c r="N190" i="30"/>
  <c r="O190" i="30"/>
  <c r="P190" i="30"/>
  <c r="E190" i="31"/>
  <c r="F190" i="31"/>
  <c r="E190" i="30"/>
  <c r="H190" i="31"/>
  <c r="J190" i="31"/>
  <c r="K190" i="31"/>
  <c r="O190" i="31"/>
  <c r="M190" i="31"/>
  <c r="G190" i="29"/>
  <c r="I191" i="31"/>
  <c r="K191" i="31"/>
  <c r="M191" i="31"/>
  <c r="O191" i="31"/>
  <c r="L191" i="30"/>
  <c r="M191" i="30"/>
  <c r="N191" i="30"/>
  <c r="O191" i="30"/>
  <c r="O191" i="29"/>
  <c r="F191" i="29"/>
  <c r="E191" i="29"/>
  <c r="C191" i="31"/>
  <c r="E191" i="31"/>
  <c r="G191" i="31"/>
  <c r="B191" i="30"/>
  <c r="C191" i="30"/>
  <c r="D191" i="30"/>
  <c r="E191" i="30"/>
  <c r="F191" i="30"/>
  <c r="G191" i="30"/>
  <c r="H191" i="30"/>
  <c r="I191" i="30"/>
  <c r="J191" i="30"/>
  <c r="K191" i="30"/>
  <c r="H191" i="29"/>
  <c r="I191" i="29"/>
  <c r="J191" i="29"/>
  <c r="P191" i="29"/>
  <c r="K191" i="29"/>
  <c r="L191" i="29"/>
  <c r="M191" i="29"/>
  <c r="N191" i="29"/>
  <c r="B191" i="29"/>
  <c r="C191" i="29"/>
  <c r="D191" i="29"/>
  <c r="J191" i="31"/>
  <c r="G191" i="29"/>
  <c r="P191" i="30"/>
  <c r="B191" i="31"/>
  <c r="D191" i="31"/>
  <c r="F191" i="31"/>
  <c r="H191" i="31"/>
  <c r="L191" i="31"/>
  <c r="N191" i="31"/>
  <c r="P191" i="31"/>
  <c r="H192" i="30"/>
  <c r="I192" i="29"/>
  <c r="H192" i="29"/>
  <c r="B192" i="31"/>
  <c r="E192" i="31"/>
  <c r="G192" i="31"/>
  <c r="I192" i="31"/>
  <c r="K192" i="31"/>
  <c r="B192" i="30"/>
  <c r="C192" i="30"/>
  <c r="D192" i="30"/>
  <c r="J192" i="29"/>
  <c r="G192" i="29"/>
  <c r="F192" i="29"/>
  <c r="E192" i="30"/>
  <c r="F192" i="30"/>
  <c r="D192" i="29"/>
  <c r="E192" i="29"/>
  <c r="P192" i="30"/>
  <c r="G192" i="30"/>
  <c r="C192" i="29"/>
  <c r="B192" i="29"/>
  <c r="I192" i="30"/>
  <c r="M192" i="31"/>
  <c r="J192" i="30"/>
  <c r="P192" i="29"/>
  <c r="O192" i="29"/>
  <c r="K192" i="30"/>
  <c r="N192" i="29"/>
  <c r="L192" i="30"/>
  <c r="M192" i="30"/>
  <c r="N192" i="30"/>
  <c r="O192" i="30"/>
  <c r="O192" i="31"/>
  <c r="M192" i="29"/>
  <c r="L192" i="29"/>
  <c r="K192" i="29"/>
  <c r="C192" i="31"/>
  <c r="D192" i="31"/>
  <c r="F192" i="31"/>
  <c r="H192" i="31"/>
  <c r="J192" i="31"/>
  <c r="L192" i="31"/>
  <c r="N192" i="31"/>
  <c r="P192" i="31"/>
  <c r="K193" i="29"/>
  <c r="L193" i="29"/>
  <c r="M193" i="29"/>
  <c r="N193" i="29"/>
  <c r="O193" i="29"/>
  <c r="P193" i="29"/>
  <c r="B193" i="31"/>
  <c r="D193" i="31"/>
  <c r="F193" i="31"/>
  <c r="H193" i="31"/>
  <c r="J193" i="31"/>
  <c r="N193" i="31"/>
  <c r="P193" i="31"/>
  <c r="M193" i="31"/>
  <c r="O193" i="31"/>
  <c r="B193" i="30"/>
  <c r="C193" i="30"/>
  <c r="D193" i="30"/>
  <c r="E193" i="30"/>
  <c r="F193" i="30"/>
  <c r="G193" i="30"/>
  <c r="H193" i="30"/>
  <c r="I193" i="30"/>
  <c r="J193" i="30"/>
  <c r="K193" i="30"/>
  <c r="L193" i="30"/>
  <c r="M193" i="30"/>
  <c r="N193" i="30"/>
  <c r="O193" i="30"/>
  <c r="P193" i="30"/>
  <c r="L193" i="31"/>
  <c r="K193" i="31"/>
  <c r="B193" i="29"/>
  <c r="C193" i="29"/>
  <c r="D193" i="29"/>
  <c r="E193" i="29"/>
  <c r="F193" i="29"/>
  <c r="G193" i="29"/>
  <c r="H193" i="29"/>
  <c r="I193" i="29"/>
  <c r="J193" i="29"/>
  <c r="C193" i="31"/>
  <c r="E193" i="31"/>
  <c r="G193" i="31"/>
  <c r="I193" i="31"/>
  <c r="E194" i="30"/>
  <c r="F194" i="30"/>
  <c r="G194" i="30"/>
  <c r="D194" i="29"/>
  <c r="H194" i="30"/>
  <c r="C194" i="29"/>
  <c r="I194" i="30"/>
  <c r="P194" i="29"/>
  <c r="O194" i="29"/>
  <c r="N194" i="29"/>
  <c r="M194" i="29"/>
  <c r="L194" i="29"/>
  <c r="K194" i="29"/>
  <c r="J194" i="29"/>
  <c r="B194" i="29"/>
  <c r="P194" i="31"/>
  <c r="P194" i="30"/>
  <c r="I194" i="29"/>
  <c r="H194" i="29"/>
  <c r="G194" i="29"/>
  <c r="N194" i="31"/>
  <c r="L194" i="31"/>
  <c r="B194" i="30"/>
  <c r="H194" i="31"/>
  <c r="F194" i="31"/>
  <c r="D194" i="31"/>
  <c r="C194" i="31"/>
  <c r="F194" i="29"/>
  <c r="O194" i="30"/>
  <c r="N194" i="30"/>
  <c r="M194" i="30"/>
  <c r="L194" i="30"/>
  <c r="E194" i="29"/>
  <c r="K194" i="30"/>
  <c r="B194" i="31"/>
  <c r="E194" i="31"/>
  <c r="G194" i="31"/>
  <c r="I194" i="31"/>
  <c r="J194" i="30"/>
  <c r="J194" i="31"/>
  <c r="K194" i="31"/>
  <c r="M194" i="31"/>
  <c r="O194" i="31"/>
  <c r="C194" i="30"/>
  <c r="D194" i="30"/>
  <c r="D195" i="30"/>
  <c r="K195" i="29"/>
  <c r="L195" i="29"/>
  <c r="M195" i="29"/>
  <c r="N195" i="29"/>
  <c r="O195" i="29"/>
  <c r="P195" i="29"/>
  <c r="N195" i="31"/>
  <c r="P195" i="31"/>
  <c r="L195" i="30"/>
  <c r="P195" i="30"/>
  <c r="O195" i="30"/>
  <c r="N195" i="30"/>
  <c r="M195" i="30"/>
  <c r="K195" i="30"/>
  <c r="B195" i="31"/>
  <c r="D195" i="31"/>
  <c r="F195" i="31"/>
  <c r="H195" i="31"/>
  <c r="J195" i="31"/>
  <c r="L195" i="31"/>
  <c r="K195" i="31"/>
  <c r="B195" i="29"/>
  <c r="O195" i="31"/>
  <c r="M195" i="31"/>
  <c r="I195" i="31"/>
  <c r="G195" i="31"/>
  <c r="E195" i="31"/>
  <c r="C195" i="31"/>
  <c r="B195" i="30"/>
  <c r="C195" i="30"/>
  <c r="E195" i="30"/>
  <c r="F195" i="30"/>
  <c r="G195" i="30"/>
  <c r="H195" i="30"/>
  <c r="I195" i="30"/>
  <c r="J195" i="30"/>
  <c r="C195" i="29"/>
  <c r="D195" i="29"/>
  <c r="E195" i="29"/>
  <c r="F195" i="29"/>
  <c r="G195" i="29"/>
  <c r="H195" i="29"/>
  <c r="I195" i="29"/>
  <c r="J195" i="29"/>
  <c r="D196" i="29"/>
  <c r="E196" i="29"/>
  <c r="F196" i="29"/>
  <c r="G196" i="29"/>
  <c r="H196" i="29"/>
  <c r="I196" i="29"/>
  <c r="M196" i="30"/>
  <c r="D196" i="30"/>
  <c r="E196" i="30"/>
  <c r="F196" i="30"/>
  <c r="D196" i="31"/>
  <c r="B196" i="31"/>
  <c r="M196" i="31"/>
  <c r="N196" i="30"/>
  <c r="P196" i="30"/>
  <c r="E196" i="31"/>
  <c r="C196" i="31"/>
  <c r="B196" i="30"/>
  <c r="K196" i="31"/>
  <c r="G196" i="31"/>
  <c r="I196" i="31"/>
  <c r="P196" i="29"/>
  <c r="O196" i="29"/>
  <c r="N196" i="29"/>
  <c r="M196" i="29"/>
  <c r="L196" i="29"/>
  <c r="K196" i="29"/>
  <c r="J196" i="29"/>
  <c r="O196" i="30"/>
  <c r="L196" i="31"/>
  <c r="N196" i="31"/>
  <c r="H196" i="31"/>
  <c r="F196" i="31"/>
  <c r="O196" i="31"/>
  <c r="P196" i="31"/>
  <c r="G196" i="30"/>
  <c r="H196" i="30"/>
  <c r="I196" i="30"/>
  <c r="J196" i="30"/>
  <c r="K196" i="30"/>
  <c r="L196" i="30"/>
  <c r="J196" i="31"/>
  <c r="C196" i="30"/>
  <c r="B196" i="29"/>
  <c r="C196" i="29"/>
  <c r="N197" i="30"/>
  <c r="O197" i="30"/>
  <c r="P197" i="30"/>
  <c r="B197" i="29"/>
  <c r="C197" i="29"/>
  <c r="D197" i="29"/>
  <c r="E197" i="29"/>
  <c r="F197" i="29"/>
  <c r="G197" i="29"/>
  <c r="O197" i="31"/>
  <c r="M197" i="31"/>
  <c r="K197" i="31"/>
  <c r="I197" i="31"/>
  <c r="G197" i="31"/>
  <c r="N197" i="31"/>
  <c r="H197" i="29"/>
  <c r="B197" i="31"/>
  <c r="C197" i="31"/>
  <c r="D197" i="31"/>
  <c r="E197" i="31"/>
  <c r="F197" i="31"/>
  <c r="H197" i="31"/>
  <c r="J197" i="31"/>
  <c r="L197" i="31"/>
  <c r="P197" i="31"/>
  <c r="I197" i="29"/>
  <c r="J197" i="29"/>
  <c r="K197" i="29"/>
  <c r="L197" i="29"/>
  <c r="M197" i="29"/>
  <c r="N197" i="29"/>
  <c r="O197" i="29"/>
  <c r="P197" i="29"/>
  <c r="B197" i="30"/>
  <c r="C197" i="30"/>
  <c r="D197" i="30"/>
  <c r="E197" i="30"/>
  <c r="F197" i="30"/>
  <c r="G197" i="30"/>
  <c r="H197" i="30"/>
  <c r="I197" i="30"/>
  <c r="J197" i="30"/>
  <c r="K197" i="30"/>
  <c r="L197" i="30"/>
  <c r="M197" i="30"/>
  <c r="F198" i="30"/>
  <c r="G198" i="30"/>
  <c r="H198" i="30"/>
  <c r="I198" i="30"/>
  <c r="J198" i="30"/>
  <c r="K198" i="30"/>
  <c r="L198" i="30"/>
  <c r="M198" i="30"/>
  <c r="N198" i="30"/>
  <c r="O198" i="30"/>
  <c r="P198" i="30"/>
  <c r="B198" i="31"/>
  <c r="L198" i="31"/>
  <c r="P198" i="31"/>
  <c r="I198" i="31"/>
  <c r="D198" i="31"/>
  <c r="J198" i="31"/>
  <c r="H198" i="31"/>
  <c r="F198" i="31"/>
  <c r="C198" i="31"/>
  <c r="E198" i="31"/>
  <c r="G198" i="31"/>
  <c r="N198" i="31"/>
  <c r="K198" i="31"/>
  <c r="M198" i="31"/>
  <c r="O198" i="31"/>
  <c r="L198" i="29"/>
  <c r="G198" i="29"/>
  <c r="M198" i="29"/>
  <c r="P198" i="29"/>
  <c r="O198" i="29"/>
  <c r="N198" i="29"/>
  <c r="E198" i="30"/>
  <c r="B198" i="29"/>
  <c r="C198" i="29"/>
  <c r="D198" i="29"/>
  <c r="E198" i="29"/>
  <c r="F198" i="29"/>
  <c r="H198" i="29"/>
  <c r="I198" i="29"/>
  <c r="J198" i="29"/>
  <c r="K198" i="29"/>
  <c r="B198" i="30"/>
  <c r="C198" i="30"/>
  <c r="D198" i="30"/>
  <c r="E199" i="31"/>
  <c r="D199" i="31"/>
  <c r="B199" i="30"/>
  <c r="D199" i="30"/>
  <c r="E199" i="30"/>
  <c r="F199" i="30"/>
  <c r="G199" i="30"/>
  <c r="C199" i="30"/>
  <c r="H199" i="30"/>
  <c r="I199" i="30"/>
  <c r="J199" i="30"/>
  <c r="C199" i="31"/>
  <c r="K199" i="30"/>
  <c r="L199" i="30"/>
  <c r="M199" i="30"/>
  <c r="B199" i="31"/>
  <c r="P199" i="29"/>
  <c r="P199" i="31"/>
  <c r="N199" i="30"/>
  <c r="G199" i="29"/>
  <c r="F199" i="29"/>
  <c r="E199" i="29"/>
  <c r="D199" i="29"/>
  <c r="O199" i="30"/>
  <c r="P199" i="30"/>
  <c r="B199" i="29"/>
  <c r="O199" i="29"/>
  <c r="N199" i="29"/>
  <c r="M199" i="29"/>
  <c r="L199" i="29"/>
  <c r="K199" i="29"/>
  <c r="J199" i="29"/>
  <c r="I199" i="29"/>
  <c r="H199" i="29"/>
  <c r="C199" i="29"/>
  <c r="F199" i="31"/>
  <c r="H199" i="31"/>
  <c r="J199" i="31"/>
  <c r="N199" i="31"/>
  <c r="O199" i="31"/>
  <c r="M199" i="31"/>
  <c r="L199" i="31"/>
  <c r="I199" i="31"/>
  <c r="G199" i="31"/>
  <c r="K199" i="31"/>
  <c r="K200" i="28"/>
  <c r="K200" i="29"/>
  <c r="K200" i="30"/>
  <c r="K200" i="31"/>
  <c r="N202" i="28"/>
  <c r="M202" i="28"/>
  <c r="L202" i="28"/>
  <c r="K202" i="28"/>
  <c r="I202" i="28"/>
  <c r="H202" i="28"/>
  <c r="G202" i="28"/>
  <c r="F202" i="28"/>
  <c r="O202" i="31"/>
  <c r="M202" i="31"/>
  <c r="K202" i="31"/>
  <c r="B202" i="30"/>
  <c r="I202" i="31"/>
  <c r="C202" i="30"/>
  <c r="B202" i="31"/>
  <c r="D202" i="31"/>
  <c r="F202" i="31"/>
  <c r="H202" i="31"/>
  <c r="J202" i="31"/>
  <c r="L202" i="31"/>
  <c r="N202" i="31"/>
  <c r="P202" i="31"/>
  <c r="D202" i="30"/>
  <c r="E202" i="30"/>
  <c r="F202" i="30"/>
  <c r="G202" i="30"/>
  <c r="H202" i="30"/>
  <c r="I202" i="30"/>
  <c r="J202" i="30"/>
  <c r="K202" i="30"/>
  <c r="L202" i="30"/>
  <c r="M202" i="30"/>
  <c r="N202" i="30"/>
  <c r="P202" i="28"/>
  <c r="O202" i="30"/>
  <c r="P202" i="30"/>
  <c r="O202" i="29"/>
  <c r="N202" i="29"/>
  <c r="M202" i="29"/>
  <c r="L202" i="29"/>
  <c r="K202" i="29"/>
  <c r="J202" i="29"/>
  <c r="I202" i="29"/>
  <c r="H202" i="29"/>
  <c r="G202" i="31"/>
  <c r="E202" i="31"/>
  <c r="C202" i="31"/>
  <c r="G202" i="29"/>
  <c r="F202" i="29"/>
  <c r="E202" i="29"/>
  <c r="J202" i="28"/>
  <c r="P202" i="29"/>
  <c r="D202" i="29"/>
  <c r="C202" i="29"/>
  <c r="B202" i="29"/>
  <c r="O202" i="28"/>
  <c r="F203" i="28"/>
  <c r="D203" i="31"/>
  <c r="E203" i="28"/>
  <c r="F203" i="31"/>
  <c r="H203" i="31"/>
  <c r="H203" i="30"/>
  <c r="I203" i="30"/>
  <c r="G203" i="30"/>
  <c r="F203" i="30"/>
  <c r="E203" i="30"/>
  <c r="D203" i="30"/>
  <c r="C203" i="30"/>
  <c r="D203" i="28"/>
  <c r="C203" i="28"/>
  <c r="B203" i="28"/>
  <c r="B203" i="30"/>
  <c r="P203" i="29"/>
  <c r="O203" i="28"/>
  <c r="N203" i="28"/>
  <c r="M203" i="28"/>
  <c r="L203" i="28"/>
  <c r="K203" i="28"/>
  <c r="J203" i="28"/>
  <c r="P203" i="28"/>
  <c r="I203" i="28"/>
  <c r="B203" i="31"/>
  <c r="C203" i="31"/>
  <c r="E203" i="31"/>
  <c r="G203" i="31"/>
  <c r="I203" i="31"/>
  <c r="K203" i="31"/>
  <c r="M203" i="31"/>
  <c r="O203" i="31"/>
  <c r="J203" i="31"/>
  <c r="P203" i="30"/>
  <c r="O203" i="30"/>
  <c r="N203" i="30"/>
  <c r="M203" i="30"/>
  <c r="L203" i="30"/>
  <c r="K203" i="30"/>
  <c r="J203" i="30"/>
  <c r="O203" i="29"/>
  <c r="N203" i="29"/>
  <c r="M203" i="29"/>
  <c r="L203" i="29"/>
  <c r="K203" i="29"/>
  <c r="J203" i="29"/>
  <c r="I203" i="29"/>
  <c r="H203" i="29"/>
  <c r="G203" i="29"/>
  <c r="F203" i="29"/>
  <c r="E203" i="29"/>
  <c r="D203" i="29"/>
  <c r="C203" i="29"/>
  <c r="B203" i="29"/>
  <c r="L203" i="31"/>
  <c r="N203" i="31"/>
  <c r="P203" i="31"/>
  <c r="H203" i="28"/>
  <c r="G203" i="28"/>
  <c r="B204" i="29"/>
  <c r="C204" i="29"/>
  <c r="D204" i="29"/>
  <c r="E204" i="29"/>
  <c r="F204" i="29"/>
  <c r="G204" i="29"/>
  <c r="H204" i="29"/>
  <c r="I204" i="29"/>
  <c r="J204" i="29"/>
  <c r="K204" i="29"/>
  <c r="L204" i="29"/>
  <c r="M204" i="29"/>
  <c r="N204" i="29"/>
  <c r="O204" i="29"/>
  <c r="P204" i="29"/>
  <c r="P204" i="28"/>
  <c r="O204" i="28"/>
  <c r="N204" i="28"/>
  <c r="M204" i="28"/>
  <c r="L204" i="28"/>
  <c r="K204" i="28"/>
  <c r="J204" i="28"/>
  <c r="I204" i="28"/>
  <c r="H204" i="28"/>
  <c r="G204" i="28"/>
  <c r="F204" i="28"/>
  <c r="E204" i="28"/>
  <c r="D204" i="28"/>
  <c r="C204" i="28"/>
  <c r="B204" i="28"/>
  <c r="C204" i="31"/>
  <c r="F204" i="31"/>
  <c r="H204" i="31"/>
  <c r="I204" i="31"/>
  <c r="J204" i="31"/>
  <c r="K204" i="31"/>
  <c r="L204" i="31"/>
  <c r="M204" i="31"/>
  <c r="N204" i="31"/>
  <c r="O204" i="31"/>
  <c r="P204" i="31"/>
  <c r="B204" i="30"/>
  <c r="C204" i="30"/>
  <c r="D204" i="30"/>
  <c r="E204" i="30"/>
  <c r="F204" i="30"/>
  <c r="G204" i="30"/>
  <c r="H204" i="30"/>
  <c r="I204" i="30"/>
  <c r="J204" i="30"/>
  <c r="K204" i="30"/>
  <c r="L204" i="30"/>
  <c r="M204" i="30"/>
  <c r="N204" i="30"/>
  <c r="O204" i="30"/>
  <c r="P204" i="30"/>
  <c r="B204" i="31"/>
  <c r="D204" i="31"/>
  <c r="E204" i="31"/>
  <c r="G204" i="31"/>
  <c r="K11" i="29"/>
  <c r="G11" i="29"/>
  <c r="L11" i="29"/>
  <c r="I11" i="29"/>
  <c r="F11" i="29"/>
  <c r="P11" i="29"/>
  <c r="M11" i="29"/>
  <c r="N11" i="29"/>
  <c r="J11" i="29"/>
  <c r="H11" i="29"/>
  <c r="O11" i="29"/>
  <c r="P5" i="28"/>
  <c r="H10" i="28"/>
  <c r="G10" i="28"/>
  <c r="I10" i="28"/>
  <c r="M10" i="28"/>
  <c r="N10" i="28"/>
  <c r="C17" i="29"/>
  <c r="F17" i="29"/>
  <c r="H17" i="29"/>
  <c r="K17" i="29"/>
  <c r="N17" i="29"/>
  <c r="L10" i="28"/>
  <c r="P17" i="29"/>
  <c r="O10" i="28"/>
  <c r="D17" i="29"/>
  <c r="B10" i="28"/>
  <c r="A10" i="28" s="1"/>
  <c r="D10" i="28"/>
  <c r="F10" i="28"/>
  <c r="E10" i="28"/>
  <c r="C10" i="28"/>
  <c r="M17" i="29"/>
  <c r="J17" i="29"/>
  <c r="E17" i="29"/>
  <c r="I17" i="29"/>
  <c r="L17" i="29"/>
  <c r="O17" i="29"/>
  <c r="I9" i="31"/>
  <c r="B17" i="29"/>
  <c r="A17" i="29" s="1"/>
  <c r="O9" i="31"/>
  <c r="J10" i="28"/>
  <c r="G17" i="29"/>
  <c r="P9" i="31"/>
  <c r="P10" i="28"/>
  <c r="K10" i="28"/>
  <c r="P9" i="48"/>
  <c r="P10" i="33"/>
  <c r="I9" i="48"/>
  <c r="O9" i="48"/>
  <c r="I10" i="33"/>
  <c r="P44" i="32"/>
  <c r="O10" i="33"/>
  <c r="I44" i="32"/>
  <c r="L6" i="48"/>
  <c r="N6" i="48"/>
  <c r="B18" i="45"/>
  <c r="D18" i="45" s="1"/>
  <c r="P13" i="32"/>
  <c r="P6" i="48"/>
  <c r="M6" i="48"/>
  <c r="J6" i="48"/>
  <c r="F6" i="48"/>
  <c r="C6" i="48"/>
  <c r="P8" i="33"/>
  <c r="P26" i="34"/>
  <c r="O13" i="32"/>
  <c r="O8" i="33"/>
  <c r="I8" i="33"/>
  <c r="B18" i="47"/>
  <c r="D18" i="47" s="1"/>
  <c r="B18" i="46"/>
  <c r="D18" i="46" s="1"/>
  <c r="I13" i="32"/>
  <c r="O6" i="48"/>
  <c r="K6" i="48"/>
  <c r="G6" i="48"/>
  <c r="D6" i="48"/>
  <c r="B6" i="49"/>
  <c r="D6" i="49" s="1"/>
  <c r="I6" i="48"/>
  <c r="B6" i="48"/>
  <c r="E6" i="48"/>
  <c r="H6" i="48"/>
  <c r="C5" i="48"/>
  <c r="L5" i="48"/>
  <c r="H5" i="48"/>
  <c r="E5" i="48"/>
  <c r="B5" i="48"/>
  <c r="B7" i="49"/>
  <c r="D7" i="49" s="1"/>
  <c r="P5" i="48"/>
  <c r="P27" i="34"/>
  <c r="B19" i="47"/>
  <c r="D19" i="47" s="1"/>
  <c r="B19" i="45"/>
  <c r="D19" i="45" s="1"/>
  <c r="O9" i="32"/>
  <c r="P24" i="33"/>
  <c r="O27" i="34"/>
  <c r="P9" i="32"/>
  <c r="O5" i="48"/>
  <c r="N5" i="48"/>
  <c r="K5" i="48"/>
  <c r="G5" i="48"/>
  <c r="F5" i="48"/>
  <c r="J5" i="48"/>
  <c r="M5" i="48"/>
  <c r="D5" i="48"/>
  <c r="I9" i="32"/>
  <c r="I24" i="33"/>
  <c r="B19" i="46"/>
  <c r="D19" i="46" s="1"/>
  <c r="I5" i="48"/>
  <c r="N8" i="48"/>
  <c r="P8" i="48"/>
  <c r="P12" i="32"/>
  <c r="B10" i="49"/>
  <c r="D10" i="49" s="1"/>
  <c r="B11" i="47"/>
  <c r="D11" i="47" s="1"/>
  <c r="P28" i="34"/>
  <c r="O8" i="48"/>
  <c r="I23" i="33"/>
  <c r="I8" i="48"/>
  <c r="I12" i="32"/>
  <c r="L8" i="48"/>
  <c r="J8" i="48"/>
  <c r="B8" i="48"/>
  <c r="C8" i="48"/>
  <c r="E8" i="48"/>
  <c r="O12" i="32"/>
  <c r="F8" i="48"/>
  <c r="M8" i="48"/>
  <c r="G8" i="48"/>
  <c r="D8" i="48"/>
  <c r="H8" i="48"/>
  <c r="B9" i="46"/>
  <c r="D9" i="46" s="1"/>
  <c r="K8" i="48"/>
  <c r="B10" i="45"/>
  <c r="D10" i="45" s="1"/>
  <c r="P23" i="33"/>
  <c r="K60" i="48"/>
  <c r="D60" i="48"/>
  <c r="O60" i="48"/>
  <c r="B8" i="49"/>
  <c r="D8" i="49" s="1"/>
  <c r="L60" i="48"/>
  <c r="J60" i="48"/>
  <c r="F60" i="48"/>
  <c r="B60" i="48"/>
  <c r="I60" i="48"/>
  <c r="B7" i="46"/>
  <c r="D7" i="46" s="1"/>
  <c r="N60" i="48"/>
  <c r="I22" i="33"/>
  <c r="M60" i="48"/>
  <c r="C60" i="48"/>
  <c r="G60" i="48"/>
  <c r="P60" i="48"/>
  <c r="B9" i="47"/>
  <c r="D9" i="47" s="1"/>
  <c r="H60" i="48"/>
  <c r="B8" i="45"/>
  <c r="D8" i="45" s="1"/>
  <c r="E60" i="48"/>
  <c r="P22" i="33"/>
  <c r="D59" i="48"/>
  <c r="O11" i="32"/>
  <c r="C59" i="48"/>
  <c r="I11" i="32"/>
  <c r="B10" i="47"/>
  <c r="D10" i="47" s="1"/>
  <c r="B8" i="46"/>
  <c r="D8" i="46" s="1"/>
  <c r="P21" i="33"/>
  <c r="I59" i="48"/>
  <c r="E59" i="48"/>
  <c r="B9" i="49"/>
  <c r="D9" i="49" s="1"/>
  <c r="O21" i="33"/>
  <c r="I21" i="33"/>
  <c r="N59" i="48"/>
  <c r="K59" i="48"/>
  <c r="G59" i="48"/>
  <c r="L59" i="48"/>
  <c r="H59" i="48"/>
  <c r="B9" i="45"/>
  <c r="D9" i="45" s="1"/>
  <c r="O59" i="48"/>
  <c r="M59" i="48"/>
  <c r="J59" i="48"/>
  <c r="P59" i="48"/>
  <c r="F59" i="48"/>
  <c r="P11" i="32"/>
  <c r="B59" i="48"/>
  <c r="B20" i="47"/>
  <c r="D20" i="47" s="1"/>
  <c r="C58" i="48"/>
  <c r="E58" i="48"/>
  <c r="I20" i="33"/>
  <c r="I58" i="48"/>
  <c r="O58" i="48"/>
  <c r="M58" i="48"/>
  <c r="B204" i="49"/>
  <c r="D204" i="49" s="1"/>
  <c r="P58" i="48"/>
  <c r="B198" i="46"/>
  <c r="D198" i="46" s="1"/>
  <c r="J58" i="48"/>
  <c r="O10" i="32"/>
  <c r="H58" i="48"/>
  <c r="B58" i="48"/>
  <c r="D58" i="48"/>
  <c r="F58" i="48"/>
  <c r="K58" i="48"/>
  <c r="G58" i="48"/>
  <c r="N58" i="48"/>
  <c r="L58" i="48"/>
  <c r="P20" i="33"/>
  <c r="I10" i="32"/>
  <c r="P10" i="32"/>
  <c r="B198" i="45"/>
  <c r="D198" i="45" s="1"/>
  <c r="B199" i="47"/>
  <c r="D199" i="47" s="1"/>
  <c r="N15" i="48"/>
  <c r="K15" i="48"/>
  <c r="E15" i="48"/>
  <c r="L15" i="48"/>
  <c r="G15" i="48"/>
  <c r="D15" i="48"/>
  <c r="B15" i="48"/>
  <c r="I15" i="48"/>
  <c r="O15" i="48"/>
  <c r="P19" i="33"/>
  <c r="I19" i="33"/>
  <c r="B20" i="49"/>
  <c r="D20" i="49" s="1"/>
  <c r="J15" i="48"/>
  <c r="P15" i="48"/>
  <c r="M15" i="48"/>
  <c r="F15" i="48"/>
  <c r="B199" i="45"/>
  <c r="D199" i="45" s="1"/>
  <c r="C15" i="48"/>
  <c r="B199" i="46"/>
  <c r="D199" i="46" s="1"/>
  <c r="H15" i="48"/>
  <c r="P18" i="33"/>
  <c r="O14" i="48"/>
  <c r="B200" i="45"/>
  <c r="D200" i="45" s="1"/>
  <c r="I14" i="48"/>
  <c r="P14" i="48"/>
  <c r="B200" i="46"/>
  <c r="D200" i="46" s="1"/>
  <c r="D14" i="48"/>
  <c r="G14" i="48"/>
  <c r="K14" i="48"/>
  <c r="M14" i="48"/>
  <c r="I18" i="33"/>
  <c r="B200" i="47"/>
  <c r="D200" i="47" s="1"/>
  <c r="B21" i="49"/>
  <c r="D21" i="49" s="1"/>
  <c r="C14" i="48"/>
  <c r="F14" i="48"/>
  <c r="L14" i="48"/>
  <c r="H14" i="48"/>
  <c r="E14" i="48"/>
  <c r="B14" i="48"/>
  <c r="J14" i="48"/>
  <c r="N14" i="48"/>
  <c r="P13" i="48"/>
  <c r="D13" i="48"/>
  <c r="C13" i="48"/>
  <c r="G13" i="48"/>
  <c r="K13" i="48"/>
  <c r="B201" i="46"/>
  <c r="D201" i="46" s="1"/>
  <c r="I17" i="33"/>
  <c r="F13" i="48"/>
  <c r="P17" i="33"/>
  <c r="B22" i="49"/>
  <c r="D22" i="49" s="1"/>
  <c r="L13" i="48"/>
  <c r="J13" i="48"/>
  <c r="B201" i="45"/>
  <c r="D201" i="45" s="1"/>
  <c r="B201" i="47"/>
  <c r="D201" i="47" s="1"/>
  <c r="M13" i="48"/>
  <c r="H13" i="48"/>
  <c r="E13" i="48"/>
  <c r="B13" i="48"/>
  <c r="O13" i="48"/>
  <c r="I13" i="48"/>
  <c r="N13" i="48"/>
  <c r="B12" i="48"/>
  <c r="E12" i="48"/>
  <c r="G12" i="48"/>
  <c r="I12" i="48"/>
  <c r="M12" i="48"/>
  <c r="O12" i="48"/>
  <c r="J12" i="48"/>
  <c r="N12" i="48"/>
  <c r="H12" i="48"/>
  <c r="F12" i="48"/>
  <c r="P12" i="48"/>
  <c r="D12" i="48"/>
  <c r="B202" i="47"/>
  <c r="D202" i="47" s="1"/>
  <c r="L12" i="48"/>
  <c r="P16" i="33"/>
  <c r="C12" i="48"/>
  <c r="B202" i="46"/>
  <c r="D202" i="46" s="1"/>
  <c r="K12" i="48"/>
  <c r="I16" i="33"/>
  <c r="B23" i="49"/>
  <c r="D23" i="49" s="1"/>
  <c r="B202" i="45"/>
  <c r="D202" i="45" s="1"/>
  <c r="B203" i="45"/>
  <c r="D203" i="45" s="1"/>
  <c r="L35" i="34"/>
  <c r="K35" i="34"/>
  <c r="J35" i="34"/>
  <c r="M11" i="48"/>
  <c r="H11" i="48"/>
  <c r="E11" i="48"/>
  <c r="B11" i="48"/>
  <c r="I15" i="33"/>
  <c r="I11" i="48"/>
  <c r="I35" i="34"/>
  <c r="H35" i="34"/>
  <c r="O11" i="48"/>
  <c r="N35" i="34"/>
  <c r="O35" i="34"/>
  <c r="P35" i="34"/>
  <c r="C11" i="48"/>
  <c r="G35" i="34"/>
  <c r="P15" i="33"/>
  <c r="B203" i="47"/>
  <c r="D203" i="47" s="1"/>
  <c r="F35" i="34"/>
  <c r="D11" i="48"/>
  <c r="G11" i="48"/>
  <c r="K11" i="48"/>
  <c r="E35" i="34"/>
  <c r="D35" i="34"/>
  <c r="B24" i="49"/>
  <c r="D24" i="49" s="1"/>
  <c r="B35" i="34"/>
  <c r="N11" i="48"/>
  <c r="L11" i="48"/>
  <c r="J11" i="48"/>
  <c r="F11" i="48"/>
  <c r="M35" i="34"/>
  <c r="C35" i="34"/>
  <c r="P11" i="48"/>
  <c r="B203" i="46"/>
  <c r="D203" i="46" s="1"/>
  <c r="O10" i="48"/>
  <c r="I14" i="33"/>
  <c r="P14" i="33"/>
  <c r="M57" i="48"/>
  <c r="B37" i="34"/>
  <c r="P57" i="48"/>
  <c r="N37" i="34"/>
  <c r="O37" i="34"/>
  <c r="C37" i="34"/>
  <c r="I57" i="48"/>
  <c r="I13" i="33"/>
  <c r="J37" i="34"/>
  <c r="L37" i="34"/>
  <c r="K37" i="34"/>
  <c r="L57" i="48"/>
  <c r="J57" i="48"/>
  <c r="G57" i="48"/>
  <c r="D57" i="48"/>
  <c r="G37" i="34"/>
  <c r="D37" i="34"/>
  <c r="E37" i="34"/>
  <c r="B27" i="49"/>
  <c r="D27" i="49" s="1"/>
  <c r="O57" i="48"/>
  <c r="H37" i="34"/>
  <c r="B113" i="46"/>
  <c r="D113" i="46" s="1"/>
  <c r="F37" i="34"/>
  <c r="C57" i="48"/>
  <c r="E57" i="48"/>
  <c r="K57" i="48"/>
  <c r="N57" i="48"/>
  <c r="P13" i="33"/>
  <c r="H57" i="48"/>
  <c r="I37" i="34"/>
  <c r="B113" i="45"/>
  <c r="D113" i="45" s="1"/>
  <c r="B114" i="47"/>
  <c r="D114" i="47" s="1"/>
  <c r="M37" i="34"/>
  <c r="B57" i="48"/>
  <c r="F57" i="48"/>
  <c r="P37" i="34"/>
  <c r="I56" i="48"/>
  <c r="O38" i="34"/>
  <c r="B28" i="49"/>
  <c r="D28" i="49" s="1"/>
  <c r="P12" i="33"/>
  <c r="B115" i="47"/>
  <c r="D115" i="47" s="1"/>
  <c r="P56" i="48"/>
  <c r="N56" i="48"/>
  <c r="K56" i="48"/>
  <c r="G56" i="48"/>
  <c r="C56" i="48"/>
  <c r="O56" i="48"/>
  <c r="L56" i="48"/>
  <c r="B114" i="46"/>
  <c r="D114" i="46" s="1"/>
  <c r="H56" i="48"/>
  <c r="N38" i="34"/>
  <c r="M38" i="34"/>
  <c r="L38" i="34"/>
  <c r="K38" i="34"/>
  <c r="J38" i="34"/>
  <c r="I38" i="34"/>
  <c r="H38" i="34"/>
  <c r="G38" i="34"/>
  <c r="B56" i="48"/>
  <c r="P38" i="34"/>
  <c r="E56" i="48"/>
  <c r="F38" i="34"/>
  <c r="E38" i="34"/>
  <c r="D38" i="34"/>
  <c r="C38" i="34"/>
  <c r="B38" i="34"/>
  <c r="B114" i="45"/>
  <c r="D114" i="45" s="1"/>
  <c r="D56" i="48"/>
  <c r="F56" i="48"/>
  <c r="J56" i="48"/>
  <c r="M56" i="48"/>
  <c r="I12" i="33"/>
  <c r="O39" i="34"/>
  <c r="I55" i="48"/>
  <c r="I39" i="34"/>
  <c r="B39" i="34"/>
  <c r="B115" i="46"/>
  <c r="D115" i="46" s="1"/>
  <c r="C39" i="34"/>
  <c r="H39" i="34"/>
  <c r="N55" i="48"/>
  <c r="L39" i="34"/>
  <c r="K39" i="34"/>
  <c r="E39" i="34"/>
  <c r="G39" i="34"/>
  <c r="J39" i="34"/>
  <c r="B116" i="47"/>
  <c r="D116" i="47" s="1"/>
  <c r="M39" i="34"/>
  <c r="K55" i="48"/>
  <c r="N39" i="34"/>
  <c r="B55" i="48"/>
  <c r="P39" i="34"/>
  <c r="E55" i="48"/>
  <c r="H55" i="48"/>
  <c r="L55" i="48"/>
  <c r="B115" i="45"/>
  <c r="D115" i="45" s="1"/>
  <c r="O55" i="48"/>
  <c r="M55" i="48"/>
  <c r="G55" i="48"/>
  <c r="P55" i="48"/>
  <c r="J55" i="48"/>
  <c r="D55" i="48"/>
  <c r="F55" i="48"/>
  <c r="D39" i="34"/>
  <c r="C55" i="48"/>
  <c r="F39" i="34"/>
  <c r="B29" i="49"/>
  <c r="D29" i="49" s="1"/>
  <c r="F54" i="48"/>
  <c r="L54" i="48"/>
  <c r="J54" i="48"/>
  <c r="B151" i="46"/>
  <c r="D151" i="46" s="1"/>
  <c r="B152" i="47"/>
  <c r="D152" i="47" s="1"/>
  <c r="C54" i="48"/>
  <c r="P54" i="48"/>
  <c r="N54" i="48"/>
  <c r="L40" i="34"/>
  <c r="B40" i="34"/>
  <c r="C40" i="34"/>
  <c r="D40" i="34"/>
  <c r="E40" i="34"/>
  <c r="F40" i="34"/>
  <c r="G40" i="34"/>
  <c r="H40" i="34"/>
  <c r="I40" i="34"/>
  <c r="J40" i="34"/>
  <c r="P40" i="34"/>
  <c r="K54" i="48"/>
  <c r="K40" i="34"/>
  <c r="O54" i="48"/>
  <c r="M40" i="34"/>
  <c r="N40" i="34"/>
  <c r="I54" i="48"/>
  <c r="O40" i="34"/>
  <c r="H54" i="48"/>
  <c r="B151" i="45"/>
  <c r="D151" i="45" s="1"/>
  <c r="D54" i="48"/>
  <c r="G54" i="48"/>
  <c r="M54" i="48"/>
  <c r="E54" i="48"/>
  <c r="B157" i="49"/>
  <c r="D157" i="49" s="1"/>
  <c r="B54" i="48"/>
  <c r="P41" i="33"/>
  <c r="B116" i="45"/>
  <c r="D116" i="45" s="1"/>
  <c r="M53" i="48"/>
  <c r="J53" i="48"/>
  <c r="E53" i="48"/>
  <c r="G53" i="48"/>
  <c r="B30" i="49"/>
  <c r="D30" i="49" s="1"/>
  <c r="P53" i="48"/>
  <c r="O41" i="34"/>
  <c r="F53" i="48"/>
  <c r="B41" i="34"/>
  <c r="C41" i="34"/>
  <c r="D41" i="34"/>
  <c r="E41" i="34"/>
  <c r="F41" i="34"/>
  <c r="G41" i="34"/>
  <c r="B116" i="46"/>
  <c r="D116" i="46" s="1"/>
  <c r="N41" i="34"/>
  <c r="O53" i="48"/>
  <c r="K53" i="48"/>
  <c r="N53" i="48"/>
  <c r="M41" i="34"/>
  <c r="L41" i="34"/>
  <c r="K41" i="34"/>
  <c r="B53" i="48"/>
  <c r="B117" i="47"/>
  <c r="D117" i="47" s="1"/>
  <c r="J41" i="34"/>
  <c r="P41" i="34"/>
  <c r="I41" i="34"/>
  <c r="I53" i="48"/>
  <c r="D53" i="48"/>
  <c r="H53" i="48"/>
  <c r="L53" i="48"/>
  <c r="C53" i="48"/>
  <c r="H41" i="34"/>
  <c r="K42" i="34"/>
  <c r="N42" i="34"/>
  <c r="J42" i="34"/>
  <c r="C52" i="48"/>
  <c r="H42" i="34"/>
  <c r="G42" i="34"/>
  <c r="F42" i="34"/>
  <c r="P42" i="33"/>
  <c r="D42" i="34"/>
  <c r="J52" i="48"/>
  <c r="B42" i="34"/>
  <c r="B118" i="47"/>
  <c r="D118" i="47" s="1"/>
  <c r="M52" i="48"/>
  <c r="D52" i="48"/>
  <c r="H52" i="48"/>
  <c r="E52" i="48"/>
  <c r="P52" i="48"/>
  <c r="G52" i="48"/>
  <c r="B31" i="49"/>
  <c r="D31" i="49" s="1"/>
  <c r="E42" i="34"/>
  <c r="F52" i="48"/>
  <c r="B117" i="46"/>
  <c r="D117" i="46" s="1"/>
  <c r="K52" i="48"/>
  <c r="N52" i="48"/>
  <c r="L52" i="48"/>
  <c r="O30" i="32"/>
  <c r="B117" i="45"/>
  <c r="D117" i="45" s="1"/>
  <c r="P42" i="34"/>
  <c r="O52" i="48"/>
  <c r="O42" i="34"/>
  <c r="C42" i="34"/>
  <c r="M42" i="34"/>
  <c r="L42" i="34"/>
  <c r="P30" i="32"/>
  <c r="I30" i="32"/>
  <c r="B52" i="48"/>
  <c r="I52" i="48"/>
  <c r="I42" i="34"/>
  <c r="G43" i="34"/>
  <c r="H43" i="34"/>
  <c r="I43" i="34"/>
  <c r="P43" i="33"/>
  <c r="B118" i="46"/>
  <c r="D118" i="46" s="1"/>
  <c r="J43" i="34"/>
  <c r="B32" i="49"/>
  <c r="D32" i="49" s="1"/>
  <c r="K43" i="34"/>
  <c r="L43" i="34"/>
  <c r="M43" i="34"/>
  <c r="P29" i="32"/>
  <c r="P51" i="48"/>
  <c r="N43" i="34"/>
  <c r="O29" i="32"/>
  <c r="O43" i="34"/>
  <c r="P43" i="34"/>
  <c r="M51" i="48"/>
  <c r="J51" i="48"/>
  <c r="E51" i="48"/>
  <c r="B51" i="48"/>
  <c r="N51" i="48"/>
  <c r="I51" i="48"/>
  <c r="H51" i="48"/>
  <c r="B119" i="47"/>
  <c r="D119" i="47" s="1"/>
  <c r="D51" i="48"/>
  <c r="C43" i="34"/>
  <c r="B43" i="34"/>
  <c r="I29" i="32"/>
  <c r="D43" i="34"/>
  <c r="E43" i="34"/>
  <c r="F51" i="48"/>
  <c r="K51" i="48"/>
  <c r="O51" i="48"/>
  <c r="F43" i="34"/>
  <c r="L51" i="48"/>
  <c r="B118" i="45"/>
  <c r="D118" i="45" s="1"/>
  <c r="G51" i="48"/>
  <c r="C51" i="48"/>
  <c r="M44" i="34"/>
  <c r="L44" i="34"/>
  <c r="K44" i="34"/>
  <c r="J44" i="34"/>
  <c r="I50" i="48"/>
  <c r="I44" i="34"/>
  <c r="H44" i="34"/>
  <c r="G44" i="34"/>
  <c r="E50" i="48"/>
  <c r="D44" i="34"/>
  <c r="H50" i="48"/>
  <c r="B120" i="47"/>
  <c r="D120" i="47" s="1"/>
  <c r="C50" i="48"/>
  <c r="M50" i="48"/>
  <c r="B50" i="48"/>
  <c r="F44" i="34"/>
  <c r="D50" i="48"/>
  <c r="E44" i="34"/>
  <c r="P50" i="48"/>
  <c r="C44" i="34"/>
  <c r="K50" i="48"/>
  <c r="B44" i="34"/>
  <c r="B119" i="46"/>
  <c r="D119" i="46" s="1"/>
  <c r="B33" i="49"/>
  <c r="D33" i="49" s="1"/>
  <c r="F50" i="48"/>
  <c r="G50" i="48"/>
  <c r="L50" i="48"/>
  <c r="O50" i="48"/>
  <c r="N50" i="48"/>
  <c r="I44" i="33"/>
  <c r="P44" i="33"/>
  <c r="O28" i="32"/>
  <c r="J50" i="48"/>
  <c r="P28" i="32"/>
  <c r="P44" i="34"/>
  <c r="B119" i="45"/>
  <c r="D119" i="45" s="1"/>
  <c r="I28" i="32"/>
  <c r="O44" i="34"/>
  <c r="N44" i="34"/>
  <c r="G45" i="34"/>
  <c r="F45" i="34"/>
  <c r="N45" i="34"/>
  <c r="B121" i="47"/>
  <c r="D121" i="47" s="1"/>
  <c r="I49" i="48"/>
  <c r="B49" i="48"/>
  <c r="F49" i="48"/>
  <c r="E49" i="48"/>
  <c r="J49" i="48"/>
  <c r="N49" i="48"/>
  <c r="K49" i="48"/>
  <c r="O49" i="48"/>
  <c r="C49" i="48"/>
  <c r="G49" i="48"/>
  <c r="O32" i="33"/>
  <c r="M45" i="34"/>
  <c r="M49" i="48"/>
  <c r="L45" i="34"/>
  <c r="B34" i="49"/>
  <c r="D34" i="49" s="1"/>
  <c r="B120" i="46"/>
  <c r="D120" i="46" s="1"/>
  <c r="E45" i="34"/>
  <c r="D45" i="34"/>
  <c r="C45" i="34"/>
  <c r="D49" i="48"/>
  <c r="H49" i="48"/>
  <c r="L49" i="48"/>
  <c r="I45" i="34"/>
  <c r="B45" i="34"/>
  <c r="K45" i="34"/>
  <c r="P32" i="33"/>
  <c r="J45" i="34"/>
  <c r="I32" i="33"/>
  <c r="P45" i="34"/>
  <c r="P49" i="48"/>
  <c r="H45" i="34"/>
  <c r="B120" i="45"/>
  <c r="D120" i="45" s="1"/>
  <c r="O45" i="34"/>
  <c r="G46" i="34"/>
  <c r="I47" i="48"/>
  <c r="D47" i="48"/>
  <c r="P45" i="33"/>
  <c r="E47" i="48"/>
  <c r="K47" i="48"/>
  <c r="N47" i="48"/>
  <c r="H47" i="48"/>
  <c r="L47" i="48"/>
  <c r="O47" i="48"/>
  <c r="F46" i="34"/>
  <c r="E46" i="34"/>
  <c r="P47" i="48"/>
  <c r="D46" i="34"/>
  <c r="B46" i="34"/>
  <c r="B121" i="45"/>
  <c r="D121" i="45" s="1"/>
  <c r="B121" i="46"/>
  <c r="D121" i="46" s="1"/>
  <c r="B47" i="48"/>
  <c r="G47" i="48"/>
  <c r="J47" i="48"/>
  <c r="M47" i="48"/>
  <c r="F47" i="48"/>
  <c r="C47" i="48"/>
  <c r="C46" i="34"/>
  <c r="B35" i="49"/>
  <c r="D35" i="49" s="1"/>
  <c r="B122" i="47"/>
  <c r="D122" i="47" s="1"/>
  <c r="P46" i="34"/>
  <c r="O46" i="34"/>
  <c r="N46" i="34"/>
  <c r="M46" i="34"/>
  <c r="L46" i="34"/>
  <c r="K46" i="34"/>
  <c r="J46" i="34"/>
  <c r="I46" i="34"/>
  <c r="H46" i="34"/>
  <c r="B45" i="48"/>
  <c r="P23" i="32"/>
  <c r="B123" i="45"/>
  <c r="D123" i="45" s="1"/>
  <c r="O23" i="32"/>
  <c r="D45" i="48"/>
  <c r="K48" i="34"/>
  <c r="L48" i="34"/>
  <c r="B123" i="46"/>
  <c r="D123" i="46" s="1"/>
  <c r="I47" i="33"/>
  <c r="G45" i="48"/>
  <c r="B37" i="49"/>
  <c r="D37" i="49" s="1"/>
  <c r="P48" i="34"/>
  <c r="O48" i="34"/>
  <c r="N48" i="34"/>
  <c r="K45" i="48"/>
  <c r="M48" i="34"/>
  <c r="P45" i="48"/>
  <c r="H45" i="48"/>
  <c r="E45" i="48"/>
  <c r="L45" i="48"/>
  <c r="O45" i="48"/>
  <c r="J48" i="34"/>
  <c r="I48" i="34"/>
  <c r="H48" i="34"/>
  <c r="G48" i="34"/>
  <c r="F48" i="34"/>
  <c r="E48" i="34"/>
  <c r="D48" i="34"/>
  <c r="C48" i="34"/>
  <c r="B48" i="34"/>
  <c r="B124" i="47"/>
  <c r="D124" i="47" s="1"/>
  <c r="I45" i="48"/>
  <c r="P47" i="33"/>
  <c r="I23" i="32"/>
  <c r="C45" i="48"/>
  <c r="F45" i="48"/>
  <c r="J45" i="48"/>
  <c r="M45" i="48"/>
  <c r="N45" i="48"/>
  <c r="M49" i="34"/>
  <c r="L49" i="34"/>
  <c r="K49" i="34"/>
  <c r="J49" i="34"/>
  <c r="I49" i="34"/>
  <c r="H49" i="34"/>
  <c r="G49" i="34"/>
  <c r="F49" i="34"/>
  <c r="E49" i="34"/>
  <c r="P44" i="48"/>
  <c r="R44" i="48" s="1"/>
  <c r="B124" i="46"/>
  <c r="D124" i="46" s="1"/>
  <c r="O27" i="33"/>
  <c r="P27" i="33"/>
  <c r="D49" i="34"/>
  <c r="C49" i="34"/>
  <c r="J44" i="48"/>
  <c r="C44" i="48"/>
  <c r="I44" i="48"/>
  <c r="M44" i="48"/>
  <c r="B125" i="47"/>
  <c r="D125" i="47" s="1"/>
  <c r="I27" i="33"/>
  <c r="N44" i="48"/>
  <c r="H44" i="48"/>
  <c r="B124" i="45"/>
  <c r="D124" i="45" s="1"/>
  <c r="E44" i="48"/>
  <c r="K44" i="48"/>
  <c r="B38" i="49"/>
  <c r="D38" i="49" s="1"/>
  <c r="O49" i="34"/>
  <c r="B44" i="48"/>
  <c r="F44" i="48"/>
  <c r="P49" i="34"/>
  <c r="B49" i="34"/>
  <c r="N49" i="34"/>
  <c r="D44" i="48"/>
  <c r="G44" i="48"/>
  <c r="L44" i="48"/>
  <c r="O44" i="48"/>
  <c r="L43" i="48"/>
  <c r="J43" i="48"/>
  <c r="B125" i="45"/>
  <c r="D125" i="45" s="1"/>
  <c r="I43" i="48"/>
  <c r="I22" i="34"/>
  <c r="B39" i="49"/>
  <c r="D39" i="49" s="1"/>
  <c r="F22" i="34"/>
  <c r="P43" i="48"/>
  <c r="P22" i="34"/>
  <c r="B125" i="46"/>
  <c r="D125" i="46" s="1"/>
  <c r="K22" i="34"/>
  <c r="J22" i="34"/>
  <c r="H22" i="34"/>
  <c r="N22" i="34"/>
  <c r="E43" i="48"/>
  <c r="I48" i="33"/>
  <c r="N43" i="48"/>
  <c r="K43" i="48"/>
  <c r="D43" i="48"/>
  <c r="G22" i="34"/>
  <c r="P48" i="33"/>
  <c r="M43" i="48"/>
  <c r="E22" i="34"/>
  <c r="D22" i="34"/>
  <c r="C22" i="34"/>
  <c r="L22" i="34"/>
  <c r="O22" i="34"/>
  <c r="F43" i="48"/>
  <c r="M22" i="34"/>
  <c r="B22" i="34"/>
  <c r="B43" i="48"/>
  <c r="B126" i="47"/>
  <c r="D126" i="47" s="1"/>
  <c r="C43" i="48"/>
  <c r="H43" i="48"/>
  <c r="O43" i="48"/>
  <c r="G43" i="48"/>
  <c r="I49" i="33"/>
  <c r="B15" i="34"/>
  <c r="C15" i="34"/>
  <c r="D15" i="34"/>
  <c r="P15" i="34"/>
  <c r="P42" i="48"/>
  <c r="B42" i="48"/>
  <c r="F42" i="48"/>
  <c r="E42" i="48"/>
  <c r="B126" i="45"/>
  <c r="D126" i="45" s="1"/>
  <c r="G15" i="34"/>
  <c r="B126" i="46"/>
  <c r="D126" i="46" s="1"/>
  <c r="L42" i="48"/>
  <c r="B40" i="49"/>
  <c r="D40" i="49" s="1"/>
  <c r="D42" i="48"/>
  <c r="E15" i="34"/>
  <c r="I15" i="34"/>
  <c r="P49" i="33"/>
  <c r="B127" i="47"/>
  <c r="D127" i="47" s="1"/>
  <c r="F15" i="34"/>
  <c r="H42" i="48"/>
  <c r="J42" i="48"/>
  <c r="N42" i="48"/>
  <c r="O15" i="34"/>
  <c r="I42" i="48"/>
  <c r="N15" i="34"/>
  <c r="M15" i="34"/>
  <c r="L15" i="34"/>
  <c r="K15" i="34"/>
  <c r="J15" i="34"/>
  <c r="H15" i="34"/>
  <c r="M42" i="48"/>
  <c r="C42" i="48"/>
  <c r="G42" i="48"/>
  <c r="K42" i="48"/>
  <c r="O42" i="48"/>
  <c r="M41" i="48"/>
  <c r="H41" i="48"/>
  <c r="D41" i="48"/>
  <c r="B127" i="46"/>
  <c r="D127" i="46" s="1"/>
  <c r="B128" i="47"/>
  <c r="D128" i="47" s="1"/>
  <c r="B41" i="48"/>
  <c r="G41" i="48"/>
  <c r="L41" i="48"/>
  <c r="B41" i="49"/>
  <c r="D41" i="49" s="1"/>
  <c r="B127" i="45"/>
  <c r="D127" i="45" s="1"/>
  <c r="O41" i="48"/>
  <c r="O35" i="33"/>
  <c r="I41" i="48"/>
  <c r="I35" i="33"/>
  <c r="C41" i="48"/>
  <c r="F50" i="34"/>
  <c r="P35" i="33"/>
  <c r="P41" i="48"/>
  <c r="D50" i="34"/>
  <c r="C50" i="34"/>
  <c r="B50" i="34"/>
  <c r="E50" i="34"/>
  <c r="P50" i="34"/>
  <c r="O50" i="34"/>
  <c r="N50" i="34"/>
  <c r="M50" i="34"/>
  <c r="F41" i="48"/>
  <c r="K41" i="48"/>
  <c r="N41" i="48"/>
  <c r="L50" i="34"/>
  <c r="K50" i="34"/>
  <c r="J50" i="34"/>
  <c r="I50" i="34"/>
  <c r="H50" i="34"/>
  <c r="G50" i="34"/>
  <c r="E41" i="48"/>
  <c r="J41" i="48"/>
  <c r="I18" i="32"/>
  <c r="H51" i="34"/>
  <c r="C40" i="48"/>
  <c r="N51" i="34"/>
  <c r="M51" i="34"/>
  <c r="K51" i="34"/>
  <c r="J40" i="48"/>
  <c r="I31" i="33"/>
  <c r="J51" i="34"/>
  <c r="I51" i="34"/>
  <c r="B128" i="46"/>
  <c r="D128" i="46" s="1"/>
  <c r="P40" i="48"/>
  <c r="G51" i="34"/>
  <c r="E40" i="48"/>
  <c r="E51" i="34"/>
  <c r="D51" i="34"/>
  <c r="C51" i="34"/>
  <c r="B51" i="34"/>
  <c r="I40" i="48"/>
  <c r="P18" i="32"/>
  <c r="B42" i="49"/>
  <c r="D42" i="49" s="1"/>
  <c r="P51" i="34"/>
  <c r="O51" i="34"/>
  <c r="D40" i="48"/>
  <c r="B128" i="45"/>
  <c r="D128" i="45" s="1"/>
  <c r="H40" i="48"/>
  <c r="L40" i="48"/>
  <c r="O40" i="48"/>
  <c r="F40" i="48"/>
  <c r="K40" i="48"/>
  <c r="B129" i="47"/>
  <c r="D129" i="47" s="1"/>
  <c r="N40" i="48"/>
  <c r="G40" i="48"/>
  <c r="B40" i="48"/>
  <c r="O31" i="33"/>
  <c r="P31" i="33"/>
  <c r="L51" i="34"/>
  <c r="M40" i="48"/>
  <c r="F51" i="34"/>
  <c r="L39" i="48"/>
  <c r="B129" i="46"/>
  <c r="D129" i="46" s="1"/>
  <c r="O39" i="48"/>
  <c r="P39" i="48"/>
  <c r="I39" i="48"/>
  <c r="I33" i="33"/>
  <c r="K39" i="48"/>
  <c r="O33" i="33"/>
  <c r="B130" i="47"/>
  <c r="D130" i="47" s="1"/>
  <c r="G39" i="48"/>
  <c r="M39" i="48"/>
  <c r="H39" i="48"/>
  <c r="B129" i="45"/>
  <c r="D129" i="45" s="1"/>
  <c r="D39" i="48"/>
  <c r="B43" i="49"/>
  <c r="D43" i="49" s="1"/>
  <c r="P52" i="34"/>
  <c r="O52" i="34"/>
  <c r="D52" i="34"/>
  <c r="C52" i="34"/>
  <c r="B52" i="34"/>
  <c r="N52" i="34"/>
  <c r="K52" i="34"/>
  <c r="J52" i="34"/>
  <c r="I52" i="34"/>
  <c r="H52" i="34"/>
  <c r="M52" i="34"/>
  <c r="P33" i="33"/>
  <c r="F39" i="48"/>
  <c r="N39" i="48"/>
  <c r="P17" i="32"/>
  <c r="L52" i="34"/>
  <c r="G52" i="34"/>
  <c r="B39" i="48"/>
  <c r="I17" i="32"/>
  <c r="J39" i="48"/>
  <c r="E39" i="48"/>
  <c r="C39" i="48"/>
  <c r="F52" i="34"/>
  <c r="E52" i="34"/>
  <c r="N53" i="34"/>
  <c r="O53" i="34"/>
  <c r="P53" i="34"/>
  <c r="B38" i="48"/>
  <c r="A36" i="48" s="1"/>
  <c r="E38" i="48"/>
  <c r="J38" i="48"/>
  <c r="P38" i="48"/>
  <c r="P16" i="32"/>
  <c r="I38" i="48"/>
  <c r="B44" i="49"/>
  <c r="D44" i="49" s="1"/>
  <c r="B130" i="46"/>
  <c r="D130" i="46" s="1"/>
  <c r="O29" i="33"/>
  <c r="D38" i="48"/>
  <c r="H38" i="48"/>
  <c r="L38" i="48"/>
  <c r="O38" i="48"/>
  <c r="I29" i="33"/>
  <c r="B131" i="47"/>
  <c r="D131" i="47" s="1"/>
  <c r="B130" i="45"/>
  <c r="D130" i="45" s="1"/>
  <c r="F38" i="48"/>
  <c r="K38" i="48"/>
  <c r="N38" i="48"/>
  <c r="C38" i="48"/>
  <c r="G38" i="48"/>
  <c r="M38" i="48"/>
  <c r="I16" i="32"/>
  <c r="B53" i="34"/>
  <c r="C53" i="34"/>
  <c r="D53" i="34"/>
  <c r="E53" i="34"/>
  <c r="F53" i="34"/>
  <c r="G53" i="34"/>
  <c r="H53" i="34"/>
  <c r="I53" i="34"/>
  <c r="J53" i="34"/>
  <c r="K53" i="34"/>
  <c r="P29" i="33"/>
  <c r="L53" i="34"/>
  <c r="M53" i="34"/>
  <c r="M54" i="34"/>
  <c r="D54" i="34"/>
  <c r="B54" i="34"/>
  <c r="I54" i="34"/>
  <c r="B37" i="48"/>
  <c r="A35" i="48" s="1"/>
  <c r="G54" i="34"/>
  <c r="F54" i="34"/>
  <c r="B132" i="47"/>
  <c r="D132" i="47" s="1"/>
  <c r="N54" i="34"/>
  <c r="P54" i="34"/>
  <c r="I37" i="48"/>
  <c r="J54" i="34"/>
  <c r="K54" i="34"/>
  <c r="P37" i="48"/>
  <c r="O54" i="34"/>
  <c r="B131" i="45"/>
  <c r="D131" i="45" s="1"/>
  <c r="B131" i="46"/>
  <c r="D131" i="46" s="1"/>
  <c r="H54" i="34"/>
  <c r="L54" i="34"/>
  <c r="C54" i="34"/>
  <c r="D37" i="48"/>
  <c r="B45" i="49"/>
  <c r="D45" i="49" s="1"/>
  <c r="E54" i="34"/>
  <c r="C37" i="48"/>
  <c r="P36" i="48"/>
  <c r="D55" i="34"/>
  <c r="C55" i="34"/>
  <c r="B46" i="49"/>
  <c r="D46" i="49" s="1"/>
  <c r="P55" i="34"/>
  <c r="N55" i="34"/>
  <c r="B55" i="34"/>
  <c r="M55" i="34"/>
  <c r="L55" i="34"/>
  <c r="K55" i="34"/>
  <c r="J55" i="34"/>
  <c r="I36" i="48"/>
  <c r="I55" i="34"/>
  <c r="B132" i="46"/>
  <c r="D132" i="46" s="1"/>
  <c r="H55" i="34"/>
  <c r="G55" i="34"/>
  <c r="B133" i="47"/>
  <c r="D133" i="47" s="1"/>
  <c r="F55" i="34"/>
  <c r="B132" i="45"/>
  <c r="D132" i="45" s="1"/>
  <c r="E55" i="34"/>
  <c r="O55" i="34"/>
  <c r="B133" i="46"/>
  <c r="D133" i="46" s="1"/>
  <c r="B56" i="34"/>
  <c r="C56" i="34"/>
  <c r="D56" i="34"/>
  <c r="E56" i="34"/>
  <c r="J56" i="34"/>
  <c r="B134" i="47"/>
  <c r="D134" i="47" s="1"/>
  <c r="I35" i="48"/>
  <c r="B133" i="45"/>
  <c r="D133" i="45" s="1"/>
  <c r="K56" i="34"/>
  <c r="L56" i="34"/>
  <c r="I56" i="34"/>
  <c r="P56" i="34"/>
  <c r="H56" i="34"/>
  <c r="M56" i="34"/>
  <c r="F56" i="34"/>
  <c r="N56" i="34"/>
  <c r="O56" i="34"/>
  <c r="G56" i="34"/>
  <c r="B47" i="49"/>
  <c r="D47" i="49" s="1"/>
  <c r="P35" i="48"/>
  <c r="I12" i="34"/>
  <c r="P12" i="34"/>
  <c r="N10" i="34"/>
  <c r="O10" i="34"/>
  <c r="B134" i="45"/>
  <c r="D134" i="45" s="1"/>
  <c r="B10" i="34"/>
  <c r="H10" i="34"/>
  <c r="D10" i="34"/>
  <c r="E10" i="34"/>
  <c r="F10" i="34"/>
  <c r="M10" i="34"/>
  <c r="G10" i="34"/>
  <c r="C10" i="34"/>
  <c r="J10" i="34"/>
  <c r="K10" i="34"/>
  <c r="L10" i="34"/>
  <c r="B134" i="46"/>
  <c r="D134" i="46" s="1"/>
  <c r="B135" i="47"/>
  <c r="D135" i="47" s="1"/>
  <c r="I10" i="34"/>
  <c r="P33" i="48"/>
  <c r="P10" i="34"/>
  <c r="B48" i="49"/>
  <c r="D48" i="49" s="1"/>
  <c r="I33" i="48"/>
  <c r="N21" i="34"/>
  <c r="B49" i="49"/>
  <c r="D49" i="49" s="1"/>
  <c r="B136" i="47"/>
  <c r="D136" i="47" s="1"/>
  <c r="I21" i="34"/>
  <c r="B135" i="46"/>
  <c r="D135" i="46" s="1"/>
  <c r="K21" i="34"/>
  <c r="B135" i="45"/>
  <c r="D135" i="45" s="1"/>
  <c r="B21" i="34"/>
  <c r="H21" i="34"/>
  <c r="D21" i="34"/>
  <c r="I32" i="48"/>
  <c r="O21" i="34"/>
  <c r="P21" i="34"/>
  <c r="G21" i="34"/>
  <c r="F21" i="34"/>
  <c r="J21" i="34"/>
  <c r="C21" i="34"/>
  <c r="L21" i="34"/>
  <c r="M21" i="34"/>
  <c r="E21" i="34"/>
  <c r="P32" i="48"/>
  <c r="H11" i="34"/>
  <c r="G11" i="34"/>
  <c r="F11" i="34"/>
  <c r="E11" i="34"/>
  <c r="J11" i="34"/>
  <c r="I11" i="34"/>
  <c r="B11" i="34"/>
  <c r="P31" i="48"/>
  <c r="P11" i="34"/>
  <c r="C11" i="34"/>
  <c r="B50" i="49"/>
  <c r="D50" i="49" s="1"/>
  <c r="O11" i="34"/>
  <c r="B136" i="46"/>
  <c r="D136" i="46" s="1"/>
  <c r="I31" i="48"/>
  <c r="B137" i="47"/>
  <c r="D137" i="47" s="1"/>
  <c r="B136" i="45"/>
  <c r="D136" i="45" s="1"/>
  <c r="D11" i="34"/>
  <c r="N11" i="34"/>
  <c r="M11" i="34"/>
  <c r="L11" i="34"/>
  <c r="K11" i="34"/>
  <c r="J57" i="34"/>
  <c r="C57" i="34"/>
  <c r="K57" i="34"/>
  <c r="L57" i="34"/>
  <c r="M57" i="34"/>
  <c r="N57" i="34"/>
  <c r="O57" i="34"/>
  <c r="P57" i="34"/>
  <c r="P30" i="48"/>
  <c r="O30" i="48"/>
  <c r="I30" i="48"/>
  <c r="B137" i="46"/>
  <c r="D137" i="46" s="1"/>
  <c r="B137" i="45"/>
  <c r="D137" i="45" s="1"/>
  <c r="B138" i="47"/>
  <c r="D138" i="47" s="1"/>
  <c r="B57" i="34"/>
  <c r="D57" i="34"/>
  <c r="E57" i="34"/>
  <c r="F57" i="34"/>
  <c r="G57" i="34"/>
  <c r="H57" i="34"/>
  <c r="I57" i="34"/>
  <c r="B51" i="49"/>
  <c r="D51" i="49" s="1"/>
  <c r="I58" i="34"/>
  <c r="M58" i="34"/>
  <c r="L58" i="34"/>
  <c r="K58" i="34"/>
  <c r="E58" i="34"/>
  <c r="B58" i="34"/>
  <c r="C58" i="34"/>
  <c r="D58" i="34"/>
  <c r="F58" i="34"/>
  <c r="G58" i="34"/>
  <c r="B138" i="46"/>
  <c r="D138" i="46" s="1"/>
  <c r="H58" i="34"/>
  <c r="B138" i="45"/>
  <c r="D138" i="45" s="1"/>
  <c r="B139" i="47"/>
  <c r="D139" i="47" s="1"/>
  <c r="J58" i="34"/>
  <c r="P63" i="32"/>
  <c r="B52" i="49"/>
  <c r="D52" i="49" s="1"/>
  <c r="I63" i="32"/>
  <c r="O29" i="48"/>
  <c r="P58" i="34"/>
  <c r="P29" i="48"/>
  <c r="O58" i="34"/>
  <c r="N58" i="34"/>
  <c r="I29" i="48"/>
  <c r="B139" i="46"/>
  <c r="D139" i="46" s="1"/>
  <c r="D59" i="34"/>
  <c r="M59" i="34"/>
  <c r="N59" i="34"/>
  <c r="B139" i="45"/>
  <c r="D139" i="45" s="1"/>
  <c r="P28" i="48"/>
  <c r="E59" i="34"/>
  <c r="O28" i="48"/>
  <c r="O59" i="34"/>
  <c r="I28" i="48"/>
  <c r="B140" i="47"/>
  <c r="D140" i="47" s="1"/>
  <c r="P59" i="34"/>
  <c r="F59" i="34"/>
  <c r="G59" i="34"/>
  <c r="H59" i="34"/>
  <c r="I59" i="34"/>
  <c r="C59" i="34"/>
  <c r="B59" i="34"/>
  <c r="J59" i="34"/>
  <c r="B53" i="49"/>
  <c r="D53" i="49" s="1"/>
  <c r="K59" i="34"/>
  <c r="L59" i="34"/>
  <c r="J61" i="34"/>
  <c r="K61" i="34"/>
  <c r="B54" i="49"/>
  <c r="D54" i="49" s="1"/>
  <c r="I26" i="48"/>
  <c r="P61" i="34"/>
  <c r="B61" i="34"/>
  <c r="L61" i="34"/>
  <c r="C61" i="34"/>
  <c r="D61" i="34"/>
  <c r="N61" i="34"/>
  <c r="F61" i="34"/>
  <c r="G61" i="34"/>
  <c r="H61" i="34"/>
  <c r="B140" i="45"/>
  <c r="D140" i="45" s="1"/>
  <c r="B140" i="46"/>
  <c r="D140" i="46" s="1"/>
  <c r="E61" i="34"/>
  <c r="B141" i="47"/>
  <c r="D141" i="47" s="1"/>
  <c r="M61" i="34"/>
  <c r="I61" i="34"/>
  <c r="O61" i="34"/>
  <c r="P26" i="48"/>
  <c r="B55" i="49"/>
  <c r="D55" i="49" s="1"/>
  <c r="N62" i="34"/>
  <c r="H62" i="34"/>
  <c r="M62" i="34"/>
  <c r="I62" i="34"/>
  <c r="L62" i="34"/>
  <c r="B141" i="45"/>
  <c r="D141" i="45" s="1"/>
  <c r="K62" i="34"/>
  <c r="B141" i="46"/>
  <c r="D141" i="46" s="1"/>
  <c r="J62" i="34"/>
  <c r="P53" i="32"/>
  <c r="C62" i="34"/>
  <c r="I25" i="48"/>
  <c r="D62" i="34"/>
  <c r="E62" i="34"/>
  <c r="O62" i="34"/>
  <c r="B142" i="47"/>
  <c r="D142" i="47" s="1"/>
  <c r="P62" i="34"/>
  <c r="F62" i="34"/>
  <c r="P25" i="48"/>
  <c r="G62" i="34"/>
  <c r="B62" i="34"/>
  <c r="I53" i="32"/>
  <c r="O53" i="32"/>
  <c r="B142" i="46"/>
  <c r="D142" i="46" s="1"/>
  <c r="B143" i="47"/>
  <c r="D143" i="47" s="1"/>
  <c r="C63" i="34"/>
  <c r="B142" i="45"/>
  <c r="D142" i="45" s="1"/>
  <c r="P34" i="33"/>
  <c r="H63" i="34"/>
  <c r="O34" i="33"/>
  <c r="B63" i="34"/>
  <c r="I63" i="34"/>
  <c r="J63" i="34"/>
  <c r="K63" i="34"/>
  <c r="G63" i="34"/>
  <c r="L63" i="34"/>
  <c r="F63" i="34"/>
  <c r="M63" i="34"/>
  <c r="I24" i="48"/>
  <c r="I34" i="33"/>
  <c r="N63" i="34"/>
  <c r="D63" i="34"/>
  <c r="O63" i="34"/>
  <c r="P63" i="34"/>
  <c r="B56" i="49"/>
  <c r="D56" i="49" s="1"/>
  <c r="E63" i="34"/>
  <c r="P24" i="48"/>
  <c r="F64" i="34"/>
  <c r="G64" i="34"/>
  <c r="H64" i="34"/>
  <c r="O23" i="48"/>
  <c r="J64" i="34"/>
  <c r="K64" i="34"/>
  <c r="I64" i="34"/>
  <c r="B143" i="46"/>
  <c r="D143" i="46" s="1"/>
  <c r="I23" i="48"/>
  <c r="L64" i="34"/>
  <c r="M64" i="34"/>
  <c r="P23" i="48"/>
  <c r="B144" i="47"/>
  <c r="D144" i="47" s="1"/>
  <c r="N64" i="34"/>
  <c r="B143" i="45"/>
  <c r="D143" i="45" s="1"/>
  <c r="P64" i="34"/>
  <c r="B57" i="49"/>
  <c r="D57" i="49" s="1"/>
  <c r="O64" i="34"/>
  <c r="B64" i="34"/>
  <c r="C64" i="34"/>
  <c r="D64" i="34"/>
  <c r="E64" i="34"/>
  <c r="B145" i="46"/>
  <c r="D145" i="46" s="1"/>
  <c r="O66" i="34"/>
  <c r="P66" i="34"/>
  <c r="I21" i="48"/>
  <c r="B59" i="49"/>
  <c r="D59" i="49" s="1"/>
  <c r="P21" i="48"/>
  <c r="O51" i="32"/>
  <c r="I51" i="32"/>
  <c r="B146" i="47"/>
  <c r="D146" i="47" s="1"/>
  <c r="B145" i="45"/>
  <c r="D145" i="45" s="1"/>
  <c r="P51" i="32"/>
  <c r="B66" i="34"/>
  <c r="C66" i="34"/>
  <c r="D66" i="34"/>
  <c r="E66" i="34"/>
  <c r="F66" i="34"/>
  <c r="G66" i="34"/>
  <c r="H66" i="34"/>
  <c r="I66" i="34"/>
  <c r="J66" i="34"/>
  <c r="K66" i="34"/>
  <c r="L66" i="34"/>
  <c r="M66" i="34"/>
  <c r="N66" i="34"/>
  <c r="F67" i="34"/>
  <c r="P67" i="34"/>
  <c r="I50" i="32"/>
  <c r="I20" i="48"/>
  <c r="D67" i="34"/>
  <c r="E67" i="34"/>
  <c r="L67" i="34"/>
  <c r="G67" i="34"/>
  <c r="H67" i="34"/>
  <c r="I67" i="34"/>
  <c r="J67" i="34"/>
  <c r="K67" i="34"/>
  <c r="B67" i="34"/>
  <c r="M67" i="34"/>
  <c r="N67" i="34"/>
  <c r="O67" i="34"/>
  <c r="B146" i="45"/>
  <c r="D146" i="45" s="1"/>
  <c r="P50" i="32"/>
  <c r="B147" i="47"/>
  <c r="D147" i="47" s="1"/>
  <c r="B60" i="49"/>
  <c r="D60" i="49" s="1"/>
  <c r="B146" i="46"/>
  <c r="D146" i="46" s="1"/>
  <c r="P20" i="48"/>
  <c r="C67" i="34"/>
  <c r="O50" i="32"/>
  <c r="C68" i="34"/>
  <c r="J68" i="34"/>
  <c r="K68" i="34"/>
  <c r="L68" i="34"/>
  <c r="M68" i="34"/>
  <c r="N68" i="34"/>
  <c r="O68" i="34"/>
  <c r="P68" i="34"/>
  <c r="P49" i="32"/>
  <c r="D68" i="34"/>
  <c r="B61" i="49"/>
  <c r="D61" i="49" s="1"/>
  <c r="I49" i="32"/>
  <c r="O49" i="32"/>
  <c r="B147" i="46"/>
  <c r="D147" i="46" s="1"/>
  <c r="B148" i="47"/>
  <c r="D148" i="47" s="1"/>
  <c r="B68" i="34"/>
  <c r="P19" i="48"/>
  <c r="I19" i="48"/>
  <c r="E68" i="34"/>
  <c r="F68" i="34"/>
  <c r="G68" i="34"/>
  <c r="B147" i="45"/>
  <c r="D147" i="45" s="1"/>
  <c r="H68" i="34"/>
  <c r="I68" i="34"/>
  <c r="N69" i="34"/>
  <c r="O69" i="34"/>
  <c r="P69" i="34"/>
  <c r="I18" i="48"/>
  <c r="L69" i="34"/>
  <c r="O18" i="48"/>
  <c r="B148" i="46"/>
  <c r="D148" i="46" s="1"/>
  <c r="B62" i="49"/>
  <c r="D62" i="49" s="1"/>
  <c r="B69" i="34"/>
  <c r="C69" i="34"/>
  <c r="D69" i="34"/>
  <c r="E69" i="34"/>
  <c r="F69" i="34"/>
  <c r="G69" i="34"/>
  <c r="H69" i="34"/>
  <c r="B149" i="47"/>
  <c r="D149" i="47" s="1"/>
  <c r="I69" i="34"/>
  <c r="J69" i="34"/>
  <c r="K69" i="34"/>
  <c r="P18" i="48"/>
  <c r="B148" i="45"/>
  <c r="D148" i="45" s="1"/>
  <c r="M69" i="34"/>
  <c r="B149" i="46"/>
  <c r="D149" i="46" s="1"/>
  <c r="J70" i="34"/>
  <c r="B149" i="45"/>
  <c r="D149" i="45" s="1"/>
  <c r="I17" i="48"/>
  <c r="K70" i="34"/>
  <c r="P17" i="48"/>
  <c r="B63" i="49"/>
  <c r="D63" i="49" s="1"/>
  <c r="B150" i="47"/>
  <c r="D150" i="47" s="1"/>
  <c r="M70" i="34"/>
  <c r="N70" i="34"/>
  <c r="O70" i="34"/>
  <c r="P70" i="34"/>
  <c r="B70" i="34"/>
  <c r="C70" i="34"/>
  <c r="D70" i="34"/>
  <c r="E70" i="34"/>
  <c r="F70" i="34"/>
  <c r="G70" i="34"/>
  <c r="H70" i="34"/>
  <c r="I70" i="34"/>
  <c r="L70" i="34"/>
  <c r="B150" i="46"/>
  <c r="D150" i="46" s="1"/>
  <c r="B64" i="49"/>
  <c r="D64" i="49" s="1"/>
  <c r="P16" i="48"/>
  <c r="B150" i="45"/>
  <c r="D150" i="45" s="1"/>
  <c r="B151" i="47"/>
  <c r="D151" i="47" s="1"/>
  <c r="I16" i="48"/>
  <c r="B71" i="34"/>
  <c r="C71" i="34"/>
  <c r="D71" i="34"/>
  <c r="E71" i="34"/>
  <c r="F71" i="34"/>
  <c r="G71" i="34"/>
  <c r="H71" i="34"/>
  <c r="I71" i="34"/>
  <c r="J71" i="34"/>
  <c r="K71" i="34"/>
  <c r="L71" i="34"/>
  <c r="M71" i="34"/>
  <c r="N71" i="34"/>
  <c r="O71" i="34"/>
  <c r="P71" i="34"/>
  <c r="D72" i="34"/>
  <c r="B101" i="46"/>
  <c r="D101" i="46" s="1"/>
  <c r="E72" i="34"/>
  <c r="F72" i="34"/>
  <c r="G72" i="34"/>
  <c r="I72" i="34"/>
  <c r="J72" i="34"/>
  <c r="B72" i="49"/>
  <c r="D72" i="49" s="1"/>
  <c r="K72" i="34"/>
  <c r="H72" i="34"/>
  <c r="L72" i="34"/>
  <c r="M72" i="34"/>
  <c r="N72" i="34"/>
  <c r="B99" i="47"/>
  <c r="D99" i="47" s="1"/>
  <c r="O72" i="34"/>
  <c r="P72" i="34"/>
  <c r="B98" i="45"/>
  <c r="D98" i="45" s="1"/>
  <c r="C72" i="34"/>
  <c r="B72" i="34"/>
  <c r="O17" i="34"/>
  <c r="G17" i="34"/>
  <c r="H17" i="34"/>
  <c r="J17" i="34"/>
  <c r="K17" i="34"/>
  <c r="P17" i="34"/>
  <c r="L17" i="34"/>
  <c r="M17" i="34"/>
  <c r="N17" i="34"/>
  <c r="B159" i="49"/>
  <c r="D159" i="49" s="1"/>
  <c r="B153" i="46"/>
  <c r="D153" i="46" s="1"/>
  <c r="I17" i="34"/>
  <c r="B154" i="47"/>
  <c r="D154" i="47" s="1"/>
  <c r="B153" i="45"/>
  <c r="D153" i="45" s="1"/>
  <c r="B17" i="34"/>
  <c r="C17" i="34"/>
  <c r="D17" i="34"/>
  <c r="E17" i="34"/>
  <c r="F17" i="34"/>
  <c r="B106" i="45"/>
  <c r="D106" i="45" s="1"/>
  <c r="I18" i="34"/>
  <c r="B150" i="49"/>
  <c r="D150" i="49" s="1"/>
  <c r="C18" i="34"/>
  <c r="B107" i="47"/>
  <c r="D107" i="47" s="1"/>
  <c r="K18" i="34"/>
  <c r="L18" i="34"/>
  <c r="P18" i="34"/>
  <c r="B18" i="34"/>
  <c r="M18" i="34"/>
  <c r="G18" i="34"/>
  <c r="N18" i="34"/>
  <c r="B25" i="46"/>
  <c r="D25" i="46" s="1"/>
  <c r="H18" i="34"/>
  <c r="J18" i="34"/>
  <c r="O18" i="34"/>
  <c r="D18" i="34"/>
  <c r="E18" i="34"/>
  <c r="F18" i="34"/>
  <c r="C20" i="34"/>
  <c r="B24" i="46"/>
  <c r="D24" i="46" s="1"/>
  <c r="D20" i="34"/>
  <c r="E20" i="34"/>
  <c r="F20" i="34"/>
  <c r="G20" i="34"/>
  <c r="H20" i="34"/>
  <c r="J20" i="34"/>
  <c r="K20" i="34"/>
  <c r="L20" i="34"/>
  <c r="M20" i="34"/>
  <c r="I20" i="34"/>
  <c r="B106" i="47"/>
  <c r="D106" i="47" s="1"/>
  <c r="N20" i="34"/>
  <c r="O20" i="34"/>
  <c r="B105" i="45"/>
  <c r="D105" i="45" s="1"/>
  <c r="P20" i="34"/>
  <c r="B149" i="49"/>
  <c r="D149" i="49" s="1"/>
  <c r="B20" i="34"/>
  <c r="H19" i="34"/>
  <c r="J19" i="34"/>
  <c r="L19" i="34"/>
  <c r="M19" i="34"/>
  <c r="N19" i="34"/>
  <c r="B147" i="49"/>
  <c r="D147" i="49" s="1"/>
  <c r="I19" i="34"/>
  <c r="B104" i="47"/>
  <c r="D104" i="47" s="1"/>
  <c r="P19" i="34"/>
  <c r="R17" i="34" s="1"/>
  <c r="O19" i="34"/>
  <c r="B19" i="34"/>
  <c r="B22" i="46"/>
  <c r="D22" i="46" s="1"/>
  <c r="K19" i="34"/>
  <c r="C19" i="34"/>
  <c r="D19" i="34"/>
  <c r="E19" i="34"/>
  <c r="F19" i="34"/>
  <c r="G19" i="34"/>
  <c r="B103" i="45"/>
  <c r="D103" i="45" s="1"/>
  <c r="C74" i="34"/>
  <c r="B105" i="46"/>
  <c r="D105" i="46" s="1"/>
  <c r="D74" i="34"/>
  <c r="P74" i="34"/>
  <c r="E74" i="34"/>
  <c r="F74" i="34"/>
  <c r="O74" i="34"/>
  <c r="G74" i="34"/>
  <c r="B109" i="47"/>
  <c r="D109" i="47" s="1"/>
  <c r="H74" i="34"/>
  <c r="O30" i="33"/>
  <c r="M74" i="34"/>
  <c r="I74" i="34"/>
  <c r="J74" i="34"/>
  <c r="I30" i="33"/>
  <c r="B74" i="34"/>
  <c r="B21" i="45"/>
  <c r="D21" i="45" s="1"/>
  <c r="P30" i="33"/>
  <c r="B152" i="49"/>
  <c r="D152" i="49" s="1"/>
  <c r="L74" i="34"/>
  <c r="N74" i="34"/>
  <c r="K74" i="34"/>
  <c r="C76" i="34"/>
  <c r="D76" i="34"/>
  <c r="E76" i="34"/>
  <c r="F76" i="34"/>
  <c r="G76" i="34"/>
  <c r="H76" i="34"/>
  <c r="I76" i="34"/>
  <c r="J76" i="34"/>
  <c r="K76" i="34"/>
  <c r="L76" i="34"/>
  <c r="M76" i="34"/>
  <c r="N76" i="34"/>
  <c r="O76" i="34"/>
  <c r="P76" i="34"/>
  <c r="B108" i="46"/>
  <c r="D108" i="46" s="1"/>
  <c r="P48" i="32"/>
  <c r="B22" i="47"/>
  <c r="D22" i="47" s="1"/>
  <c r="B108" i="45"/>
  <c r="D108" i="45" s="1"/>
  <c r="B155" i="49"/>
  <c r="D155" i="49" s="1"/>
  <c r="O48" i="32"/>
  <c r="I48" i="32"/>
  <c r="B76" i="34"/>
  <c r="M77" i="34"/>
  <c r="K77" i="34"/>
  <c r="B138" i="49"/>
  <c r="D138" i="49" s="1"/>
  <c r="B86" i="45"/>
  <c r="D86" i="45" s="1"/>
  <c r="L77" i="34"/>
  <c r="N77" i="34"/>
  <c r="O77" i="34"/>
  <c r="B89" i="46"/>
  <c r="D89" i="46" s="1"/>
  <c r="B26" i="47"/>
  <c r="D26" i="47" s="1"/>
  <c r="P77" i="34"/>
  <c r="C77" i="34"/>
  <c r="D77" i="34"/>
  <c r="B77" i="34"/>
  <c r="E77" i="34"/>
  <c r="F77" i="34"/>
  <c r="G77" i="34"/>
  <c r="H77" i="34"/>
  <c r="I77" i="34"/>
  <c r="J77" i="34"/>
  <c r="J14" i="34"/>
  <c r="H14" i="34"/>
  <c r="G14" i="34"/>
  <c r="E14" i="34"/>
  <c r="D14" i="34"/>
  <c r="C14" i="34"/>
  <c r="B14" i="34"/>
  <c r="B105" i="47"/>
  <c r="D105" i="47" s="1"/>
  <c r="F14" i="34"/>
  <c r="I14" i="34"/>
  <c r="B104" i="45"/>
  <c r="D104" i="45" s="1"/>
  <c r="P14" i="34"/>
  <c r="B148" i="49"/>
  <c r="D148" i="49" s="1"/>
  <c r="O14" i="34"/>
  <c r="B23" i="46"/>
  <c r="D23" i="46" s="1"/>
  <c r="N14" i="34"/>
  <c r="M14" i="34"/>
  <c r="L14" i="34"/>
  <c r="K14" i="34"/>
  <c r="D13" i="34"/>
  <c r="E13" i="34"/>
  <c r="F13" i="34"/>
  <c r="G13" i="34"/>
  <c r="H13" i="34"/>
  <c r="J13" i="34"/>
  <c r="K13" i="34"/>
  <c r="L13" i="34"/>
  <c r="M13" i="34"/>
  <c r="N13" i="34"/>
  <c r="O13" i="34"/>
  <c r="P13" i="34"/>
  <c r="B13" i="34"/>
  <c r="B21" i="46"/>
  <c r="D21" i="46" s="1"/>
  <c r="B146" i="49"/>
  <c r="D146" i="49" s="1"/>
  <c r="I13" i="34"/>
  <c r="B103" i="47"/>
  <c r="D103" i="47" s="1"/>
  <c r="B102" i="45"/>
  <c r="D102" i="45" s="1"/>
  <c r="C13" i="34"/>
  <c r="B16" i="34"/>
  <c r="C16" i="34"/>
  <c r="E16" i="34"/>
  <c r="F16" i="34"/>
  <c r="G16" i="34"/>
  <c r="H16" i="34"/>
  <c r="J16" i="34"/>
  <c r="K16" i="34"/>
  <c r="L16" i="34"/>
  <c r="M16" i="34"/>
  <c r="N16" i="34"/>
  <c r="D16" i="34"/>
  <c r="B20" i="46"/>
  <c r="D20" i="46" s="1"/>
  <c r="I16" i="34"/>
  <c r="B102" i="47"/>
  <c r="D102" i="47" s="1"/>
  <c r="O16" i="34"/>
  <c r="P16" i="34"/>
  <c r="B145" i="49"/>
  <c r="D145" i="49" s="1"/>
  <c r="B101" i="45"/>
  <c r="D101" i="45" s="1"/>
  <c r="B78" i="34"/>
  <c r="C78" i="34"/>
  <c r="E78" i="34"/>
  <c r="F78" i="34"/>
  <c r="G78" i="34"/>
  <c r="H78" i="34"/>
  <c r="O47" i="32"/>
  <c r="B107" i="46"/>
  <c r="D107" i="46" s="1"/>
  <c r="B154" i="49"/>
  <c r="D154" i="49" s="1"/>
  <c r="I47" i="32"/>
  <c r="B107" i="45"/>
  <c r="D107" i="45" s="1"/>
  <c r="B21" i="47"/>
  <c r="D21" i="47" s="1"/>
  <c r="P47" i="32"/>
  <c r="P78" i="34"/>
  <c r="D78" i="34"/>
  <c r="N78" i="34"/>
  <c r="M78" i="34"/>
  <c r="L78" i="34"/>
  <c r="K78" i="34"/>
  <c r="J78" i="34"/>
  <c r="I78" i="34"/>
  <c r="O78" i="34"/>
  <c r="B79" i="34"/>
  <c r="C79" i="34"/>
  <c r="D79" i="34"/>
  <c r="E79" i="34"/>
  <c r="F79" i="34"/>
  <c r="G79" i="34"/>
  <c r="H79" i="34"/>
  <c r="I79" i="34"/>
  <c r="J79" i="34"/>
  <c r="K79" i="34"/>
  <c r="L79" i="34"/>
  <c r="M79" i="34"/>
  <c r="N79" i="34"/>
  <c r="O79" i="34"/>
  <c r="P79" i="34"/>
  <c r="B66" i="49"/>
  <c r="D66" i="49" s="1"/>
  <c r="O66" i="48"/>
  <c r="B112" i="47"/>
  <c r="D112" i="47" s="1"/>
  <c r="P66" i="48"/>
  <c r="I66" i="48"/>
  <c r="B111" i="45"/>
  <c r="D111" i="45" s="1"/>
  <c r="B111" i="46"/>
  <c r="D111" i="46" s="1"/>
  <c r="B80" i="34"/>
  <c r="C80" i="34"/>
  <c r="D80" i="34"/>
  <c r="E80" i="34"/>
  <c r="F80" i="34"/>
  <c r="G80" i="34"/>
  <c r="H80" i="34"/>
  <c r="I80" i="34"/>
  <c r="J80" i="34"/>
  <c r="K80" i="34"/>
  <c r="L80" i="34"/>
  <c r="M80" i="34"/>
  <c r="N80" i="34"/>
  <c r="O80" i="34"/>
  <c r="P80" i="34"/>
  <c r="I65" i="48"/>
  <c r="B110" i="45"/>
  <c r="D110" i="45" s="1"/>
  <c r="O65" i="48"/>
  <c r="P65" i="48"/>
  <c r="B65" i="49"/>
  <c r="D65" i="49" s="1"/>
  <c r="B111" i="47"/>
  <c r="D111" i="47" s="1"/>
  <c r="B110" i="46"/>
  <c r="D110" i="46" s="1"/>
  <c r="C81" i="34"/>
  <c r="D81" i="34"/>
  <c r="E81" i="34"/>
  <c r="F81" i="34"/>
  <c r="G81" i="34"/>
  <c r="H81" i="34"/>
  <c r="I81" i="34"/>
  <c r="J81" i="34"/>
  <c r="K81" i="34"/>
  <c r="B106" i="46"/>
  <c r="D106" i="46" s="1"/>
  <c r="M81" i="34"/>
  <c r="N81" i="34"/>
  <c r="O81" i="34"/>
  <c r="P81" i="34"/>
  <c r="B22" i="45"/>
  <c r="D22" i="45" s="1"/>
  <c r="B81" i="34"/>
  <c r="B153" i="49"/>
  <c r="D153" i="49" s="1"/>
  <c r="O37" i="33"/>
  <c r="L81" i="34"/>
  <c r="B110" i="47"/>
  <c r="D110" i="47" s="1"/>
  <c r="P37" i="33"/>
  <c r="I37" i="33"/>
  <c r="B83" i="34"/>
  <c r="C83" i="34"/>
  <c r="D83" i="34"/>
  <c r="E83" i="34"/>
  <c r="F83" i="34"/>
  <c r="G83" i="34"/>
  <c r="H83" i="34"/>
  <c r="I83" i="34"/>
  <c r="J83" i="34"/>
  <c r="K83" i="34"/>
  <c r="L83" i="34"/>
  <c r="M83" i="34"/>
  <c r="N83" i="34"/>
  <c r="O83" i="34"/>
  <c r="P83" i="34"/>
  <c r="B92" i="47"/>
  <c r="D92" i="47" s="1"/>
  <c r="B85" i="46"/>
  <c r="D85" i="46" s="1"/>
  <c r="B83" i="45"/>
  <c r="D83" i="45" s="1"/>
  <c r="B134" i="49"/>
  <c r="D134" i="49" s="1"/>
  <c r="C84" i="34"/>
  <c r="D84" i="34"/>
  <c r="E84" i="34"/>
  <c r="F84" i="34"/>
  <c r="G84" i="34"/>
  <c r="H84" i="34"/>
  <c r="I84" i="34"/>
  <c r="J84" i="34"/>
  <c r="O84" i="34"/>
  <c r="N84" i="34"/>
  <c r="M84" i="34"/>
  <c r="K84" i="34"/>
  <c r="L84" i="34"/>
  <c r="B84" i="34"/>
  <c r="B75" i="49"/>
  <c r="D75" i="49" s="1"/>
  <c r="B24" i="45"/>
  <c r="D24" i="45" s="1"/>
  <c r="B26" i="46"/>
  <c r="D26" i="46" s="1"/>
  <c r="P84" i="34"/>
  <c r="B33" i="47"/>
  <c r="D33" i="47" s="1"/>
  <c r="I85" i="34"/>
  <c r="J85" i="34"/>
  <c r="K85" i="34"/>
  <c r="L85" i="34"/>
  <c r="M85" i="34"/>
  <c r="N85" i="34"/>
  <c r="B85" i="34"/>
  <c r="C85" i="34"/>
  <c r="D85" i="34"/>
  <c r="B69" i="49"/>
  <c r="D69" i="49" s="1"/>
  <c r="F85" i="34"/>
  <c r="B98" i="46"/>
  <c r="D98" i="46" s="1"/>
  <c r="G85" i="34"/>
  <c r="E85" i="34"/>
  <c r="B95" i="45"/>
  <c r="D95" i="45" s="1"/>
  <c r="O85" i="34"/>
  <c r="H85" i="34"/>
  <c r="P85" i="34"/>
  <c r="B96" i="47"/>
  <c r="D96" i="47" s="1"/>
  <c r="D86" i="34"/>
  <c r="I86" i="34"/>
  <c r="E86" i="34"/>
  <c r="F86" i="34"/>
  <c r="G86" i="34"/>
  <c r="B86" i="34"/>
  <c r="J86" i="34"/>
  <c r="B154" i="46"/>
  <c r="D154" i="46" s="1"/>
  <c r="C86" i="34"/>
  <c r="K86" i="34"/>
  <c r="L86" i="34"/>
  <c r="M86" i="34"/>
  <c r="N86" i="34"/>
  <c r="O86" i="34"/>
  <c r="P86" i="34"/>
  <c r="B154" i="45"/>
  <c r="D154" i="45" s="1"/>
  <c r="B155" i="47"/>
  <c r="D155" i="47" s="1"/>
  <c r="B160" i="49"/>
  <c r="D160" i="49" s="1"/>
  <c r="H86" i="34"/>
  <c r="B136" i="49"/>
  <c r="D136" i="49" s="1"/>
  <c r="G87" i="34"/>
  <c r="F87" i="34"/>
  <c r="E87" i="34"/>
  <c r="C87" i="34"/>
  <c r="B87" i="34"/>
  <c r="D87" i="34"/>
  <c r="B87" i="46"/>
  <c r="D87" i="46" s="1"/>
  <c r="B24" i="47"/>
  <c r="D24" i="47" s="1"/>
  <c r="B84" i="45"/>
  <c r="D84" i="45" s="1"/>
  <c r="P87" i="34"/>
  <c r="O87" i="34"/>
  <c r="N87" i="34"/>
  <c r="M87" i="34"/>
  <c r="L87" i="34"/>
  <c r="K87" i="34"/>
  <c r="J87" i="34"/>
  <c r="I87" i="34"/>
  <c r="H87" i="34"/>
  <c r="B100" i="45"/>
  <c r="D100" i="45" s="1"/>
  <c r="G89" i="34"/>
  <c r="L89" i="34"/>
  <c r="B101" i="47"/>
  <c r="D101" i="47" s="1"/>
  <c r="K89" i="34"/>
  <c r="J89" i="34"/>
  <c r="O89" i="34"/>
  <c r="N89" i="34"/>
  <c r="M89" i="34"/>
  <c r="C89" i="34"/>
  <c r="B89" i="34"/>
  <c r="P89" i="34"/>
  <c r="F89" i="34"/>
  <c r="I89" i="34"/>
  <c r="H89" i="34"/>
  <c r="B74" i="49"/>
  <c r="D74" i="49" s="1"/>
  <c r="E89" i="34"/>
  <c r="B103" i="46"/>
  <c r="D103" i="46" s="1"/>
  <c r="D89" i="34"/>
  <c r="K90" i="34"/>
  <c r="G90" i="34"/>
  <c r="B70" i="49"/>
  <c r="D70" i="49" s="1"/>
  <c r="C90" i="34"/>
  <c r="B90" i="34"/>
  <c r="M90" i="34"/>
  <c r="O90" i="34"/>
  <c r="H90" i="34"/>
  <c r="L90" i="34"/>
  <c r="B96" i="45"/>
  <c r="D96" i="45" s="1"/>
  <c r="P90" i="34"/>
  <c r="I90" i="34"/>
  <c r="B97" i="47"/>
  <c r="D97" i="47" s="1"/>
  <c r="J90" i="34"/>
  <c r="N90" i="34"/>
  <c r="F90" i="34"/>
  <c r="E90" i="34"/>
  <c r="D90" i="34"/>
  <c r="B99" i="46"/>
  <c r="D99" i="46" s="1"/>
  <c r="H91" i="34"/>
  <c r="C91" i="34"/>
  <c r="I91" i="34"/>
  <c r="J91" i="34"/>
  <c r="K91" i="34"/>
  <c r="D91" i="34"/>
  <c r="L91" i="34"/>
  <c r="B100" i="46"/>
  <c r="D100" i="46" s="1"/>
  <c r="M91" i="34"/>
  <c r="B71" i="49"/>
  <c r="D71" i="49" s="1"/>
  <c r="F91" i="34"/>
  <c r="B91" i="34"/>
  <c r="G91" i="34"/>
  <c r="B97" i="45"/>
  <c r="D97" i="45" s="1"/>
  <c r="E91" i="34"/>
  <c r="B98" i="47"/>
  <c r="D98" i="47" s="1"/>
  <c r="P91" i="34"/>
  <c r="O91" i="34"/>
  <c r="N91" i="34"/>
  <c r="O92" i="34"/>
  <c r="L92" i="34"/>
  <c r="K92" i="34"/>
  <c r="B73" i="49"/>
  <c r="D73" i="49" s="1"/>
  <c r="B100" i="47"/>
  <c r="D100" i="47" s="1"/>
  <c r="B99" i="45"/>
  <c r="D99" i="45" s="1"/>
  <c r="J92" i="34"/>
  <c r="I92" i="34"/>
  <c r="H92" i="34"/>
  <c r="M92" i="34"/>
  <c r="F92" i="34"/>
  <c r="E92" i="34"/>
  <c r="D92" i="34"/>
  <c r="C92" i="34"/>
  <c r="B92" i="34"/>
  <c r="P92" i="34"/>
  <c r="N92" i="34"/>
  <c r="B102" i="46"/>
  <c r="D102" i="46" s="1"/>
  <c r="G92" i="34"/>
  <c r="H93" i="34"/>
  <c r="J93" i="34"/>
  <c r="B97" i="46"/>
  <c r="D97" i="46" s="1"/>
  <c r="G93" i="34"/>
  <c r="B95" i="47"/>
  <c r="D95" i="47" s="1"/>
  <c r="P93" i="34"/>
  <c r="O93" i="34"/>
  <c r="F93" i="34"/>
  <c r="N93" i="34"/>
  <c r="E93" i="34"/>
  <c r="D93" i="34"/>
  <c r="C93" i="34"/>
  <c r="B93" i="34"/>
  <c r="M93" i="34"/>
  <c r="L93" i="34"/>
  <c r="K93" i="34"/>
  <c r="B68" i="49"/>
  <c r="D68" i="49" s="1"/>
  <c r="I93" i="34"/>
  <c r="B94" i="45"/>
  <c r="D94" i="45" s="1"/>
  <c r="B135" i="49"/>
  <c r="D135" i="49" s="1"/>
  <c r="L95" i="34"/>
  <c r="M95" i="34"/>
  <c r="I95" i="34"/>
  <c r="O95" i="34"/>
  <c r="B95" i="34"/>
  <c r="C95" i="34"/>
  <c r="D95" i="34"/>
  <c r="B93" i="47"/>
  <c r="D93" i="47" s="1"/>
  <c r="N95" i="34"/>
  <c r="E95" i="34"/>
  <c r="F95" i="34"/>
  <c r="B23" i="45"/>
  <c r="D23" i="45" s="1"/>
  <c r="G95" i="34"/>
  <c r="B86" i="46"/>
  <c r="D86" i="46" s="1"/>
  <c r="P95" i="34"/>
  <c r="H95" i="34"/>
  <c r="J95" i="34"/>
  <c r="K95" i="34"/>
  <c r="J96" i="34"/>
  <c r="K96" i="34"/>
  <c r="L96" i="34"/>
  <c r="M96" i="34"/>
  <c r="B137" i="49"/>
  <c r="D137" i="49" s="1"/>
  <c r="B25" i="47"/>
  <c r="D25" i="47" s="1"/>
  <c r="N96" i="34"/>
  <c r="O96" i="34"/>
  <c r="P96" i="34"/>
  <c r="B96" i="34"/>
  <c r="C96" i="34"/>
  <c r="D96" i="34"/>
  <c r="E96" i="34"/>
  <c r="F96" i="34"/>
  <c r="G96" i="34"/>
  <c r="B85" i="45"/>
  <c r="D85" i="45" s="1"/>
  <c r="H96" i="34"/>
  <c r="I96" i="34"/>
  <c r="B88" i="46"/>
  <c r="D88" i="46" s="1"/>
  <c r="E97" i="34"/>
  <c r="B88" i="45"/>
  <c r="D88" i="45" s="1"/>
  <c r="B28" i="47"/>
  <c r="D28" i="47" s="1"/>
  <c r="B140" i="49"/>
  <c r="D140" i="49" s="1"/>
  <c r="P97" i="34"/>
  <c r="O97" i="34"/>
  <c r="C97" i="34"/>
  <c r="N97" i="34"/>
  <c r="B91" i="46"/>
  <c r="D91" i="46" s="1"/>
  <c r="M97" i="34"/>
  <c r="L97" i="34"/>
  <c r="F97" i="34"/>
  <c r="B97" i="34"/>
  <c r="K97" i="34"/>
  <c r="J97" i="34"/>
  <c r="I97" i="34"/>
  <c r="H97" i="34"/>
  <c r="G97" i="34"/>
  <c r="D97" i="34"/>
  <c r="G98" i="34"/>
  <c r="B141" i="49"/>
  <c r="D141" i="49" s="1"/>
  <c r="B98" i="34"/>
  <c r="C98" i="34"/>
  <c r="D98" i="34"/>
  <c r="E98" i="34"/>
  <c r="F98" i="34"/>
  <c r="H98" i="34"/>
  <c r="B92" i="46"/>
  <c r="D92" i="46" s="1"/>
  <c r="B29" i="47"/>
  <c r="D29" i="47" s="1"/>
  <c r="I98" i="34"/>
  <c r="J98" i="34"/>
  <c r="K98" i="34"/>
  <c r="L98" i="34"/>
  <c r="M98" i="34"/>
  <c r="N98" i="34"/>
  <c r="O98" i="34"/>
  <c r="P98" i="34"/>
  <c r="B89" i="45"/>
  <c r="D89" i="45" s="1"/>
  <c r="O99" i="34"/>
  <c r="F99" i="34"/>
  <c r="G99" i="34"/>
  <c r="H99" i="34"/>
  <c r="I99" i="34"/>
  <c r="J99" i="34"/>
  <c r="K99" i="34"/>
  <c r="L99" i="34"/>
  <c r="M99" i="34"/>
  <c r="N99" i="34"/>
  <c r="E99" i="34"/>
  <c r="B92" i="45"/>
  <c r="D92" i="45" s="1"/>
  <c r="P99" i="34"/>
  <c r="B32" i="47"/>
  <c r="D32" i="47" s="1"/>
  <c r="B144" i="49"/>
  <c r="D144" i="49" s="1"/>
  <c r="B95" i="46"/>
  <c r="D95" i="46" s="1"/>
  <c r="B99" i="34"/>
  <c r="C99" i="34"/>
  <c r="D99" i="34"/>
  <c r="B94" i="47"/>
  <c r="D94" i="47" s="1"/>
  <c r="B100" i="34"/>
  <c r="C100" i="34"/>
  <c r="D100" i="34"/>
  <c r="N100" i="34"/>
  <c r="B67" i="49"/>
  <c r="D67" i="49" s="1"/>
  <c r="M100" i="34"/>
  <c r="J100" i="34"/>
  <c r="B96" i="46"/>
  <c r="D96" i="46" s="1"/>
  <c r="L100" i="34"/>
  <c r="I100" i="34"/>
  <c r="B93" i="45"/>
  <c r="D93" i="45" s="1"/>
  <c r="H100" i="34"/>
  <c r="P100" i="34"/>
  <c r="O100" i="34"/>
  <c r="K100" i="34"/>
  <c r="F100" i="34"/>
  <c r="E100" i="34"/>
  <c r="G100" i="34"/>
  <c r="B31" i="47"/>
  <c r="D31" i="47" s="1"/>
  <c r="B91" i="45"/>
  <c r="D91" i="45" s="1"/>
  <c r="B101" i="34"/>
  <c r="C101" i="34"/>
  <c r="D101" i="34"/>
  <c r="B143" i="49"/>
  <c r="D143" i="49" s="1"/>
  <c r="E101" i="34"/>
  <c r="B94" i="46"/>
  <c r="D94" i="46" s="1"/>
  <c r="F101" i="34"/>
  <c r="H101" i="34"/>
  <c r="I101" i="34"/>
  <c r="J101" i="34"/>
  <c r="K101" i="34"/>
  <c r="L101" i="34"/>
  <c r="M101" i="34"/>
  <c r="N101" i="34"/>
  <c r="O101" i="34"/>
  <c r="P101" i="34"/>
  <c r="G101" i="34"/>
  <c r="G102" i="34"/>
  <c r="H102" i="34"/>
  <c r="I102" i="34"/>
  <c r="J102" i="34"/>
  <c r="K102" i="34"/>
  <c r="D102" i="34"/>
  <c r="L102" i="34"/>
  <c r="M102" i="34"/>
  <c r="N102" i="34"/>
  <c r="O102" i="34"/>
  <c r="P102" i="34"/>
  <c r="C102" i="34"/>
  <c r="E102" i="34"/>
  <c r="B102" i="34"/>
  <c r="B90" i="46"/>
  <c r="D90" i="46" s="1"/>
  <c r="B87" i="45"/>
  <c r="D87" i="45" s="1"/>
  <c r="B27" i="47"/>
  <c r="D27" i="47" s="1"/>
  <c r="F102" i="34"/>
  <c r="B139" i="49"/>
  <c r="D139" i="49" s="1"/>
  <c r="I103" i="34"/>
  <c r="J103" i="34"/>
  <c r="K103" i="34"/>
  <c r="L103" i="34"/>
  <c r="M103" i="34"/>
  <c r="N103" i="34"/>
  <c r="O103" i="34"/>
  <c r="B91" i="47"/>
  <c r="D91" i="47" s="1"/>
  <c r="P103" i="34"/>
  <c r="B82" i="45"/>
  <c r="D82" i="45" s="1"/>
  <c r="B133" i="49"/>
  <c r="D133" i="49" s="1"/>
  <c r="B103" i="34"/>
  <c r="C103" i="34"/>
  <c r="D103" i="34"/>
  <c r="E103" i="34"/>
  <c r="F103" i="34"/>
  <c r="B84" i="46"/>
  <c r="D84" i="46" s="1"/>
  <c r="G103" i="34"/>
  <c r="H103" i="34"/>
  <c r="H104" i="34"/>
  <c r="G104" i="33"/>
  <c r="P104" i="34"/>
  <c r="B83" i="46"/>
  <c r="D83" i="46" s="1"/>
  <c r="B132" i="49"/>
  <c r="D132" i="49" s="1"/>
  <c r="B104" i="34"/>
  <c r="C104" i="34"/>
  <c r="M104" i="33"/>
  <c r="D104" i="34"/>
  <c r="E104" i="34"/>
  <c r="P104" i="33"/>
  <c r="O104" i="33"/>
  <c r="B81" i="45"/>
  <c r="D81" i="45" s="1"/>
  <c r="N104" i="33"/>
  <c r="F104" i="34"/>
  <c r="G104" i="34"/>
  <c r="I104" i="34"/>
  <c r="J104" i="34"/>
  <c r="K104" i="34"/>
  <c r="L104" i="34"/>
  <c r="M104" i="34"/>
  <c r="N104" i="34"/>
  <c r="O104" i="34"/>
  <c r="B90" i="47"/>
  <c r="D90" i="47" s="1"/>
  <c r="L104" i="33"/>
  <c r="K104" i="33"/>
  <c r="J104" i="33"/>
  <c r="I104" i="33"/>
  <c r="H104" i="33"/>
  <c r="C105" i="33"/>
  <c r="D105" i="33"/>
  <c r="E105" i="33"/>
  <c r="F105" i="33"/>
  <c r="G105" i="33"/>
  <c r="M105" i="34"/>
  <c r="O105" i="34"/>
  <c r="P105" i="34"/>
  <c r="N105" i="34"/>
  <c r="H105" i="33"/>
  <c r="I105" i="33"/>
  <c r="J105" i="33"/>
  <c r="K105" i="33"/>
  <c r="L105" i="33"/>
  <c r="M105" i="33"/>
  <c r="N105" i="33"/>
  <c r="O105" i="33"/>
  <c r="P105" i="33"/>
  <c r="B25" i="45"/>
  <c r="D25" i="45" s="1"/>
  <c r="B34" i="47"/>
  <c r="D34" i="47" s="1"/>
  <c r="B105" i="33"/>
  <c r="B76" i="49"/>
  <c r="D76" i="49" s="1"/>
  <c r="B27" i="46"/>
  <c r="D27" i="46" s="1"/>
  <c r="B105" i="34"/>
  <c r="C105" i="34"/>
  <c r="D105" i="34"/>
  <c r="E105" i="34"/>
  <c r="F105" i="34"/>
  <c r="G105" i="34"/>
  <c r="H105" i="34"/>
  <c r="I105" i="34"/>
  <c r="J105" i="34"/>
  <c r="K105" i="34"/>
  <c r="L105" i="34"/>
  <c r="B27" i="45"/>
  <c r="D27" i="45" s="1"/>
  <c r="D107" i="34"/>
  <c r="E107" i="34"/>
  <c r="F107" i="34"/>
  <c r="G107" i="34"/>
  <c r="H107" i="34"/>
  <c r="B36" i="47"/>
  <c r="D36" i="47" s="1"/>
  <c r="I107" i="34"/>
  <c r="B107" i="33"/>
  <c r="C107" i="33"/>
  <c r="B78" i="49"/>
  <c r="D78" i="49" s="1"/>
  <c r="J107" i="34"/>
  <c r="D107" i="33"/>
  <c r="E107" i="33"/>
  <c r="F107" i="33"/>
  <c r="G107" i="33"/>
  <c r="H107" i="33"/>
  <c r="I107" i="33"/>
  <c r="J107" i="33"/>
  <c r="K107" i="33"/>
  <c r="L107" i="33"/>
  <c r="M107" i="33"/>
  <c r="N107" i="33"/>
  <c r="K107" i="34"/>
  <c r="O107" i="33"/>
  <c r="P107" i="33"/>
  <c r="L107" i="34"/>
  <c r="M107" i="34"/>
  <c r="N107" i="34"/>
  <c r="O107" i="34"/>
  <c r="P107" i="34"/>
  <c r="B29" i="46"/>
  <c r="D29" i="46" s="1"/>
  <c r="B107" i="34"/>
  <c r="C107" i="34"/>
  <c r="F108" i="34"/>
  <c r="O108" i="33"/>
  <c r="B30" i="46"/>
  <c r="D30" i="46" s="1"/>
  <c r="P108" i="33"/>
  <c r="E108" i="34"/>
  <c r="N108" i="34"/>
  <c r="B28" i="45"/>
  <c r="D28" i="45" s="1"/>
  <c r="B37" i="47"/>
  <c r="D37" i="47" s="1"/>
  <c r="I108" i="33"/>
  <c r="B108" i="33"/>
  <c r="C108" i="33"/>
  <c r="D108" i="33"/>
  <c r="E108" i="33"/>
  <c r="F108" i="33"/>
  <c r="G108" i="33"/>
  <c r="H108" i="33"/>
  <c r="C108" i="34"/>
  <c r="D108" i="34"/>
  <c r="J108" i="33"/>
  <c r="K108" i="33"/>
  <c r="L108" i="33"/>
  <c r="M108" i="33"/>
  <c r="N108" i="33"/>
  <c r="G108" i="34"/>
  <c r="H108" i="34"/>
  <c r="I108" i="34"/>
  <c r="P108" i="34"/>
  <c r="O108" i="34"/>
  <c r="L108" i="34"/>
  <c r="B79" i="49"/>
  <c r="D79" i="49" s="1"/>
  <c r="K108" i="34"/>
  <c r="M108" i="34"/>
  <c r="J108" i="34"/>
  <c r="B108" i="34"/>
  <c r="C109" i="33"/>
  <c r="M109" i="34"/>
  <c r="L109" i="34"/>
  <c r="K109" i="34"/>
  <c r="B109" i="34"/>
  <c r="J109" i="34"/>
  <c r="B161" i="49"/>
  <c r="D161" i="49" s="1"/>
  <c r="D109" i="34"/>
  <c r="B155" i="45"/>
  <c r="D155" i="45" s="1"/>
  <c r="B155" i="46"/>
  <c r="D155" i="46" s="1"/>
  <c r="I109" i="34"/>
  <c r="H109" i="34"/>
  <c r="G109" i="34"/>
  <c r="F109" i="34"/>
  <c r="E109" i="34"/>
  <c r="C109" i="34"/>
  <c r="B109" i="33"/>
  <c r="D109" i="33"/>
  <c r="B156" i="47"/>
  <c r="D156" i="47" s="1"/>
  <c r="E109" i="33"/>
  <c r="N109" i="34"/>
  <c r="O109" i="34"/>
  <c r="P109" i="34"/>
  <c r="F109" i="33"/>
  <c r="P109" i="33"/>
  <c r="O109" i="33"/>
  <c r="N109" i="33"/>
  <c r="M109" i="33"/>
  <c r="L109" i="33"/>
  <c r="K109" i="33"/>
  <c r="J109" i="33"/>
  <c r="I109" i="33"/>
  <c r="H109" i="33"/>
  <c r="G109" i="33"/>
  <c r="M110" i="33"/>
  <c r="F110" i="33"/>
  <c r="E110" i="33"/>
  <c r="D110" i="33"/>
  <c r="C110" i="33"/>
  <c r="B110" i="33"/>
  <c r="B38" i="47"/>
  <c r="D38" i="47" s="1"/>
  <c r="B80" i="49"/>
  <c r="D80" i="49" s="1"/>
  <c r="B29" i="45"/>
  <c r="D29" i="45" s="1"/>
  <c r="B110" i="34"/>
  <c r="C110" i="34"/>
  <c r="D110" i="34"/>
  <c r="E110" i="34"/>
  <c r="F110" i="34"/>
  <c r="G110" i="34"/>
  <c r="H110" i="34"/>
  <c r="I110" i="34"/>
  <c r="J110" i="34"/>
  <c r="K110" i="34"/>
  <c r="L110" i="34"/>
  <c r="M110" i="34"/>
  <c r="B31" i="46"/>
  <c r="D31" i="46" s="1"/>
  <c r="G110" i="33"/>
  <c r="N110" i="34"/>
  <c r="H110" i="33"/>
  <c r="I110" i="33"/>
  <c r="O110" i="34"/>
  <c r="P110" i="34"/>
  <c r="J110" i="33"/>
  <c r="K110" i="33"/>
  <c r="L110" i="33"/>
  <c r="N110" i="33"/>
  <c r="O110" i="33"/>
  <c r="P110" i="33"/>
  <c r="O111" i="34"/>
  <c r="N111" i="34"/>
  <c r="B32" i="46"/>
  <c r="D32" i="46" s="1"/>
  <c r="M111" i="34"/>
  <c r="L111" i="34"/>
  <c r="L111" i="33"/>
  <c r="M111" i="33"/>
  <c r="N111" i="33"/>
  <c r="H111" i="34"/>
  <c r="P111" i="33"/>
  <c r="I111" i="34"/>
  <c r="B39" i="47"/>
  <c r="D39" i="47" s="1"/>
  <c r="I111" i="33"/>
  <c r="J111" i="34"/>
  <c r="H111" i="33"/>
  <c r="G111" i="33"/>
  <c r="G111" i="34"/>
  <c r="F111" i="33"/>
  <c r="E111" i="33"/>
  <c r="B81" i="49"/>
  <c r="D81" i="49" s="1"/>
  <c r="D111" i="33"/>
  <c r="C111" i="33"/>
  <c r="B111" i="33"/>
  <c r="F111" i="34"/>
  <c r="E111" i="34"/>
  <c r="D111" i="34"/>
  <c r="C111" i="34"/>
  <c r="B111" i="34"/>
  <c r="J111" i="33"/>
  <c r="B30" i="45"/>
  <c r="D30" i="45" s="1"/>
  <c r="K111" i="34"/>
  <c r="K111" i="33"/>
  <c r="P111" i="34"/>
  <c r="O111" i="33"/>
  <c r="P112" i="34"/>
  <c r="E112" i="33"/>
  <c r="F112" i="33"/>
  <c r="B31" i="45"/>
  <c r="D31" i="45" s="1"/>
  <c r="G112" i="33"/>
  <c r="H112" i="33"/>
  <c r="I112" i="33"/>
  <c r="J112" i="33"/>
  <c r="K112" i="33"/>
  <c r="L112" i="33"/>
  <c r="B112" i="34"/>
  <c r="C112" i="34"/>
  <c r="D112" i="34"/>
  <c r="E112" i="34"/>
  <c r="F112" i="34"/>
  <c r="G112" i="34"/>
  <c r="B82" i="49"/>
  <c r="D82" i="49" s="1"/>
  <c r="M112" i="33"/>
  <c r="B40" i="47"/>
  <c r="D40" i="47" s="1"/>
  <c r="N112" i="33"/>
  <c r="O112" i="33"/>
  <c r="H112" i="34"/>
  <c r="I112" i="34"/>
  <c r="J112" i="34"/>
  <c r="K112" i="34"/>
  <c r="L112" i="34"/>
  <c r="M112" i="34"/>
  <c r="B33" i="46"/>
  <c r="D33" i="46" s="1"/>
  <c r="P112" i="33"/>
  <c r="B112" i="33"/>
  <c r="C112" i="33"/>
  <c r="D112" i="33"/>
  <c r="N112" i="34"/>
  <c r="O112" i="34"/>
  <c r="B32" i="45"/>
  <c r="D32" i="45" s="1"/>
  <c r="L113" i="34"/>
  <c r="G113" i="34"/>
  <c r="H113" i="34"/>
  <c r="I113" i="34"/>
  <c r="B41" i="47"/>
  <c r="D41" i="47" s="1"/>
  <c r="J113" i="34"/>
  <c r="B113" i="33"/>
  <c r="K113" i="33"/>
  <c r="L113" i="33"/>
  <c r="M113" i="34"/>
  <c r="N113" i="34"/>
  <c r="N113" i="33"/>
  <c r="O113" i="33"/>
  <c r="O113" i="34"/>
  <c r="P113" i="33"/>
  <c r="P113" i="34"/>
  <c r="C113" i="33"/>
  <c r="B113" i="34"/>
  <c r="D113" i="33"/>
  <c r="E113" i="33"/>
  <c r="F113" i="33"/>
  <c r="G113" i="33"/>
  <c r="H113" i="33"/>
  <c r="I113" i="33"/>
  <c r="J113" i="33"/>
  <c r="M113" i="33"/>
  <c r="C113" i="34"/>
  <c r="D113" i="34"/>
  <c r="K113" i="34"/>
  <c r="B83" i="49"/>
  <c r="D83" i="49" s="1"/>
  <c r="B34" i="46"/>
  <c r="D34" i="46" s="1"/>
  <c r="E113" i="34"/>
  <c r="F113" i="34"/>
  <c r="M114" i="33"/>
  <c r="D114" i="34"/>
  <c r="C114" i="33"/>
  <c r="D114" i="33"/>
  <c r="E114" i="33"/>
  <c r="F114" i="33"/>
  <c r="B84" i="49"/>
  <c r="D84" i="49" s="1"/>
  <c r="G114" i="33"/>
  <c r="F114" i="34"/>
  <c r="E114" i="34"/>
  <c r="P114" i="33"/>
  <c r="O114" i="33"/>
  <c r="N114" i="33"/>
  <c r="H114" i="33"/>
  <c r="I114" i="33"/>
  <c r="B114" i="34"/>
  <c r="C114" i="34"/>
  <c r="B114" i="33"/>
  <c r="B33" i="45"/>
  <c r="D33" i="45" s="1"/>
  <c r="I114" i="34"/>
  <c r="B35" i="46"/>
  <c r="D35" i="46" s="1"/>
  <c r="H114" i="34"/>
  <c r="B42" i="47"/>
  <c r="D42" i="47" s="1"/>
  <c r="J114" i="34"/>
  <c r="K114" i="34"/>
  <c r="L114" i="34"/>
  <c r="M114" i="34"/>
  <c r="N114" i="34"/>
  <c r="O114" i="34"/>
  <c r="G114" i="34"/>
  <c r="P114" i="34"/>
  <c r="J114" i="33"/>
  <c r="K114" i="33"/>
  <c r="L114" i="33"/>
  <c r="B36" i="46"/>
  <c r="D36" i="46" s="1"/>
  <c r="O115" i="33"/>
  <c r="I115" i="34"/>
  <c r="J115" i="34"/>
  <c r="K115" i="34"/>
  <c r="L115" i="34"/>
  <c r="M115" i="34"/>
  <c r="N115" i="34"/>
  <c r="O115" i="34"/>
  <c r="N115" i="33"/>
  <c r="B85" i="49"/>
  <c r="D85" i="49" s="1"/>
  <c r="M115" i="33"/>
  <c r="L115" i="33"/>
  <c r="K115" i="33"/>
  <c r="P115" i="33"/>
  <c r="J115" i="33"/>
  <c r="I115" i="33"/>
  <c r="H115" i="33"/>
  <c r="G115" i="33"/>
  <c r="B34" i="45"/>
  <c r="D34" i="45" s="1"/>
  <c r="F115" i="33"/>
  <c r="E115" i="33"/>
  <c r="D115" i="33"/>
  <c r="B115" i="34"/>
  <c r="C115" i="34"/>
  <c r="D115" i="34"/>
  <c r="E115" i="34"/>
  <c r="F115" i="34"/>
  <c r="G115" i="34"/>
  <c r="H115" i="34"/>
  <c r="C115" i="33"/>
  <c r="B43" i="47"/>
  <c r="D43" i="47" s="1"/>
  <c r="B115" i="33"/>
  <c r="P115" i="34"/>
  <c r="B35" i="45"/>
  <c r="D35" i="45" s="1"/>
  <c r="O116" i="33"/>
  <c r="B116" i="33"/>
  <c r="C116" i="33"/>
  <c r="B44" i="47"/>
  <c r="D44" i="47" s="1"/>
  <c r="I116" i="34"/>
  <c r="M116" i="34"/>
  <c r="L116" i="34"/>
  <c r="K116" i="34"/>
  <c r="D116" i="33"/>
  <c r="E116" i="33"/>
  <c r="F116" i="33"/>
  <c r="H116" i="33"/>
  <c r="J116" i="34"/>
  <c r="B116" i="34"/>
  <c r="H116" i="34"/>
  <c r="G116" i="33"/>
  <c r="G116" i="34"/>
  <c r="F116" i="34"/>
  <c r="E116" i="34"/>
  <c r="J116" i="33"/>
  <c r="K116" i="33"/>
  <c r="L116" i="33"/>
  <c r="M116" i="33"/>
  <c r="N116" i="33"/>
  <c r="P116" i="33"/>
  <c r="D116" i="34"/>
  <c r="C116" i="34"/>
  <c r="B86" i="49"/>
  <c r="D86" i="49" s="1"/>
  <c r="B37" i="46"/>
  <c r="D37" i="46" s="1"/>
  <c r="I116" i="33"/>
  <c r="N116" i="34"/>
  <c r="O116" i="34"/>
  <c r="P116" i="34"/>
  <c r="B119" i="33"/>
  <c r="E119" i="34"/>
  <c r="G119" i="34"/>
  <c r="K119" i="33"/>
  <c r="H119" i="34"/>
  <c r="B88" i="49"/>
  <c r="D88" i="49" s="1"/>
  <c r="O119" i="33"/>
  <c r="O119" i="34"/>
  <c r="N119" i="34"/>
  <c r="M119" i="34"/>
  <c r="M119" i="33"/>
  <c r="B46" i="47"/>
  <c r="D46" i="47" s="1"/>
  <c r="F119" i="33"/>
  <c r="G119" i="33"/>
  <c r="H119" i="33"/>
  <c r="L119" i="34"/>
  <c r="K119" i="34"/>
  <c r="B39" i="46"/>
  <c r="D39" i="46" s="1"/>
  <c r="C119" i="33"/>
  <c r="D119" i="33"/>
  <c r="E119" i="33"/>
  <c r="J119" i="33"/>
  <c r="I119" i="34"/>
  <c r="F119" i="34"/>
  <c r="N119" i="33"/>
  <c r="J119" i="34"/>
  <c r="P119" i="34"/>
  <c r="I119" i="33"/>
  <c r="B37" i="45"/>
  <c r="D37" i="45" s="1"/>
  <c r="B119" i="34"/>
  <c r="P119" i="33"/>
  <c r="L119" i="33"/>
  <c r="C119" i="34"/>
  <c r="D119" i="34"/>
  <c r="E120" i="34"/>
  <c r="I120" i="34"/>
  <c r="J120" i="34"/>
  <c r="B120" i="33"/>
  <c r="O120" i="34"/>
  <c r="C120" i="33"/>
  <c r="C120" i="34"/>
  <c r="B89" i="49"/>
  <c r="D89" i="49" s="1"/>
  <c r="B40" i="46"/>
  <c r="D40" i="46" s="1"/>
  <c r="G120" i="34"/>
  <c r="D120" i="33"/>
  <c r="E120" i="33"/>
  <c r="B38" i="45"/>
  <c r="D38" i="45" s="1"/>
  <c r="F120" i="33"/>
  <c r="H120" i="34"/>
  <c r="B47" i="47"/>
  <c r="D47" i="47" s="1"/>
  <c r="K120" i="34"/>
  <c r="L120" i="34"/>
  <c r="M120" i="34"/>
  <c r="N120" i="34"/>
  <c r="P120" i="34"/>
  <c r="G120" i="33"/>
  <c r="H120" i="33"/>
  <c r="I120" i="33"/>
  <c r="J120" i="33"/>
  <c r="K120" i="33"/>
  <c r="B120" i="34"/>
  <c r="L120" i="33"/>
  <c r="M120" i="33"/>
  <c r="N120" i="33"/>
  <c r="O120" i="33"/>
  <c r="P120" i="33"/>
  <c r="D120" i="34"/>
  <c r="F120" i="34"/>
  <c r="G121" i="34"/>
  <c r="E121" i="34"/>
  <c r="B48" i="47"/>
  <c r="D48" i="47" s="1"/>
  <c r="F121" i="34"/>
  <c r="C121" i="33"/>
  <c r="B90" i="49"/>
  <c r="D90" i="49" s="1"/>
  <c r="H121" i="34"/>
  <c r="I121" i="34"/>
  <c r="J121" i="34"/>
  <c r="K121" i="34"/>
  <c r="L121" i="34"/>
  <c r="B121" i="34"/>
  <c r="C121" i="34"/>
  <c r="D121" i="34"/>
  <c r="B41" i="46"/>
  <c r="D41" i="46" s="1"/>
  <c r="B121" i="33"/>
  <c r="D121" i="33"/>
  <c r="E121" i="33"/>
  <c r="F121" i="33"/>
  <c r="G121" i="33"/>
  <c r="H121" i="33"/>
  <c r="I121" i="33"/>
  <c r="J121" i="33"/>
  <c r="B39" i="45"/>
  <c r="D39" i="45" s="1"/>
  <c r="P121" i="33"/>
  <c r="K121" i="33"/>
  <c r="L121" i="33"/>
  <c r="M121" i="33"/>
  <c r="N121" i="33"/>
  <c r="P121" i="34"/>
  <c r="O121" i="33"/>
  <c r="O121" i="34"/>
  <c r="N121" i="34"/>
  <c r="M121" i="34"/>
  <c r="P122" i="34"/>
  <c r="L122" i="33"/>
  <c r="N122" i="34"/>
  <c r="F122" i="34"/>
  <c r="E122" i="34"/>
  <c r="D122" i="34"/>
  <c r="C122" i="34"/>
  <c r="K122" i="33"/>
  <c r="G122" i="34"/>
  <c r="J122" i="33"/>
  <c r="I122" i="33"/>
  <c r="H122" i="33"/>
  <c r="M122" i="33"/>
  <c r="F122" i="33"/>
  <c r="E122" i="33"/>
  <c r="G122" i="33"/>
  <c r="K122" i="34"/>
  <c r="L122" i="34"/>
  <c r="J122" i="34"/>
  <c r="B91" i="49"/>
  <c r="D91" i="49" s="1"/>
  <c r="I122" i="34"/>
  <c r="N122" i="33"/>
  <c r="O122" i="33"/>
  <c r="B40" i="45"/>
  <c r="D40" i="45" s="1"/>
  <c r="P122" i="33"/>
  <c r="B42" i="46"/>
  <c r="D42" i="46" s="1"/>
  <c r="B122" i="33"/>
  <c r="C122" i="33"/>
  <c r="D122" i="33"/>
  <c r="H122" i="34"/>
  <c r="O122" i="34"/>
  <c r="B122" i="34"/>
  <c r="B49" i="47"/>
  <c r="D49" i="47" s="1"/>
  <c r="M122" i="34"/>
  <c r="D123" i="33"/>
  <c r="E123" i="33"/>
  <c r="F123" i="33"/>
  <c r="G123" i="33"/>
  <c r="H123" i="33"/>
  <c r="I123" i="33"/>
  <c r="J123" i="33"/>
  <c r="P123" i="34"/>
  <c r="L123" i="33"/>
  <c r="M123" i="33"/>
  <c r="N123" i="33"/>
  <c r="O123" i="33"/>
  <c r="P123" i="33"/>
  <c r="O123" i="34"/>
  <c r="N123" i="34"/>
  <c r="M123" i="34"/>
  <c r="L123" i="34"/>
  <c r="K123" i="34"/>
  <c r="J123" i="34"/>
  <c r="I123" i="34"/>
  <c r="K123" i="33"/>
  <c r="H123" i="34"/>
  <c r="G123" i="34"/>
  <c r="F123" i="34"/>
  <c r="B92" i="49"/>
  <c r="D92" i="49" s="1"/>
  <c r="E123" i="34"/>
  <c r="D123" i="34"/>
  <c r="C123" i="34"/>
  <c r="B123" i="34"/>
  <c r="B43" i="46"/>
  <c r="D43" i="46" s="1"/>
  <c r="B41" i="45"/>
  <c r="D41" i="45" s="1"/>
  <c r="B50" i="47"/>
  <c r="D50" i="47" s="1"/>
  <c r="B123" i="33"/>
  <c r="C123" i="33"/>
  <c r="D124" i="34"/>
  <c r="M124" i="33"/>
  <c r="F124" i="33"/>
  <c r="G124" i="33"/>
  <c r="H124" i="33"/>
  <c r="I124" i="33"/>
  <c r="J124" i="33"/>
  <c r="K124" i="33"/>
  <c r="C124" i="34"/>
  <c r="L124" i="33"/>
  <c r="N124" i="33"/>
  <c r="O124" i="33"/>
  <c r="B42" i="45"/>
  <c r="D42" i="45" s="1"/>
  <c r="P124" i="33"/>
  <c r="B93" i="49"/>
  <c r="D93" i="49" s="1"/>
  <c r="B124" i="34"/>
  <c r="B51" i="47"/>
  <c r="D51" i="47" s="1"/>
  <c r="E124" i="33"/>
  <c r="E124" i="34"/>
  <c r="F124" i="34"/>
  <c r="G124" i="34"/>
  <c r="H124" i="34"/>
  <c r="I124" i="34"/>
  <c r="J124" i="34"/>
  <c r="K124" i="34"/>
  <c r="L124" i="34"/>
  <c r="M124" i="34"/>
  <c r="N124" i="34"/>
  <c r="O124" i="34"/>
  <c r="P124" i="34"/>
  <c r="B44" i="46"/>
  <c r="D44" i="46" s="1"/>
  <c r="B124" i="33"/>
  <c r="C124" i="33"/>
  <c r="D124" i="33"/>
  <c r="H125" i="33"/>
  <c r="I125" i="33"/>
  <c r="J125" i="33"/>
  <c r="K125" i="33"/>
  <c r="L125" i="33"/>
  <c r="M125" i="33"/>
  <c r="N125" i="33"/>
  <c r="O125" i="33"/>
  <c r="B52" i="47"/>
  <c r="D52" i="47" s="1"/>
  <c r="D125" i="34"/>
  <c r="C125" i="34"/>
  <c r="B94" i="49"/>
  <c r="D94" i="49" s="1"/>
  <c r="B125" i="34"/>
  <c r="P125" i="33"/>
  <c r="D125" i="33"/>
  <c r="E125" i="33"/>
  <c r="F125" i="33"/>
  <c r="G125" i="33"/>
  <c r="E125" i="34"/>
  <c r="F125" i="34"/>
  <c r="G125" i="34"/>
  <c r="H125" i="34"/>
  <c r="I125" i="34"/>
  <c r="J125" i="34"/>
  <c r="L125" i="34"/>
  <c r="M125" i="34"/>
  <c r="N125" i="34"/>
  <c r="O125" i="34"/>
  <c r="P125" i="34"/>
  <c r="B125" i="33"/>
  <c r="C125" i="33"/>
  <c r="K125" i="34"/>
  <c r="B45" i="46"/>
  <c r="D45" i="46" s="1"/>
  <c r="B43" i="45"/>
  <c r="D43" i="45" s="1"/>
  <c r="I126" i="33"/>
  <c r="J126" i="33"/>
  <c r="K126" i="33"/>
  <c r="L126" i="33"/>
  <c r="M126" i="33"/>
  <c r="N126" i="33"/>
  <c r="K126" i="34"/>
  <c r="J126" i="34"/>
  <c r="I126" i="34"/>
  <c r="F126" i="34"/>
  <c r="B44" i="45"/>
  <c r="D44" i="45" s="1"/>
  <c r="B53" i="47"/>
  <c r="D53" i="47" s="1"/>
  <c r="B46" i="46"/>
  <c r="D46" i="46" s="1"/>
  <c r="P126" i="33"/>
  <c r="B95" i="49"/>
  <c r="D95" i="49" s="1"/>
  <c r="H126" i="34"/>
  <c r="O126" i="33"/>
  <c r="L126" i="34"/>
  <c r="B126" i="33"/>
  <c r="C126" i="33"/>
  <c r="B126" i="34"/>
  <c r="C126" i="34"/>
  <c r="D126" i="34"/>
  <c r="E126" i="34"/>
  <c r="D126" i="33"/>
  <c r="E126" i="33"/>
  <c r="F126" i="33"/>
  <c r="G126" i="33"/>
  <c r="H126" i="33"/>
  <c r="G126" i="34"/>
  <c r="P126" i="34"/>
  <c r="O126" i="34"/>
  <c r="N126" i="34"/>
  <c r="M126" i="34"/>
  <c r="B156" i="45"/>
  <c r="D156" i="45" s="1"/>
  <c r="L127" i="33"/>
  <c r="K127" i="33"/>
  <c r="J127" i="33"/>
  <c r="I127" i="33"/>
  <c r="H127" i="33"/>
  <c r="G127" i="33"/>
  <c r="F127" i="33"/>
  <c r="E127" i="33"/>
  <c r="D127" i="33"/>
  <c r="C127" i="33"/>
  <c r="B127" i="33"/>
  <c r="P127" i="34"/>
  <c r="O127" i="34"/>
  <c r="D127" i="34"/>
  <c r="N127" i="34"/>
  <c r="M127" i="33"/>
  <c r="L127" i="34"/>
  <c r="K127" i="34"/>
  <c r="J127" i="34"/>
  <c r="I127" i="34"/>
  <c r="P127" i="33"/>
  <c r="O127" i="33"/>
  <c r="H127" i="34"/>
  <c r="G127" i="34"/>
  <c r="F127" i="34"/>
  <c r="E127" i="34"/>
  <c r="C127" i="34"/>
  <c r="B127" i="34"/>
  <c r="B157" i="47"/>
  <c r="D157" i="47" s="1"/>
  <c r="B156" i="46"/>
  <c r="D156" i="46" s="1"/>
  <c r="N127" i="33"/>
  <c r="B162" i="49"/>
  <c r="D162" i="49" s="1"/>
  <c r="M127" i="34"/>
  <c r="N128" i="33"/>
  <c r="O128" i="33"/>
  <c r="P128" i="33"/>
  <c r="B45" i="45"/>
  <c r="D45" i="45" s="1"/>
  <c r="B54" i="47"/>
  <c r="D54" i="47" s="1"/>
  <c r="B96" i="49"/>
  <c r="D96" i="49" s="1"/>
  <c r="B128" i="34"/>
  <c r="C128" i="34"/>
  <c r="D128" i="34"/>
  <c r="E128" i="34"/>
  <c r="F128" i="34"/>
  <c r="G128" i="34"/>
  <c r="H128" i="34"/>
  <c r="I128" i="34"/>
  <c r="B47" i="46"/>
  <c r="D47" i="46" s="1"/>
  <c r="J128" i="34"/>
  <c r="K128" i="34"/>
  <c r="L128" i="34"/>
  <c r="M128" i="34"/>
  <c r="N128" i="34"/>
  <c r="O128" i="34"/>
  <c r="P128" i="34"/>
  <c r="B128" i="33"/>
  <c r="C128" i="33"/>
  <c r="D128" i="33"/>
  <c r="E128" i="33"/>
  <c r="F128" i="33"/>
  <c r="G128" i="33"/>
  <c r="H128" i="33"/>
  <c r="I128" i="33"/>
  <c r="J128" i="33"/>
  <c r="K128" i="33"/>
  <c r="L128" i="33"/>
  <c r="M128" i="33"/>
  <c r="B129" i="33"/>
  <c r="B55" i="47"/>
  <c r="D55" i="47" s="1"/>
  <c r="I129" i="33"/>
  <c r="J129" i="33"/>
  <c r="K129" i="33"/>
  <c r="L129" i="33"/>
  <c r="M129" i="33"/>
  <c r="N129" i="33"/>
  <c r="B97" i="49"/>
  <c r="D97" i="49" s="1"/>
  <c r="O129" i="33"/>
  <c r="P129" i="33"/>
  <c r="P129" i="34"/>
  <c r="I129" i="34"/>
  <c r="J129" i="34"/>
  <c r="K129" i="34"/>
  <c r="L129" i="34"/>
  <c r="M129" i="34"/>
  <c r="H129" i="34"/>
  <c r="N129" i="34"/>
  <c r="O129" i="34"/>
  <c r="B48" i="46"/>
  <c r="D48" i="46" s="1"/>
  <c r="C129" i="33"/>
  <c r="H129" i="33"/>
  <c r="G129" i="33"/>
  <c r="F129" i="33"/>
  <c r="E129" i="33"/>
  <c r="B46" i="45"/>
  <c r="D46" i="45" s="1"/>
  <c r="D129" i="33"/>
  <c r="B129" i="34"/>
  <c r="C129" i="34"/>
  <c r="D129" i="34"/>
  <c r="E129" i="34"/>
  <c r="F129" i="34"/>
  <c r="G129" i="34"/>
  <c r="L131" i="34"/>
  <c r="M131" i="34"/>
  <c r="N131" i="34"/>
  <c r="C131" i="33"/>
  <c r="D131" i="33"/>
  <c r="E131" i="33"/>
  <c r="F131" i="33"/>
  <c r="G131" i="33"/>
  <c r="H131" i="33"/>
  <c r="I131" i="33"/>
  <c r="J131" i="33"/>
  <c r="K131" i="33"/>
  <c r="L131" i="33"/>
  <c r="B57" i="47"/>
  <c r="D57" i="47" s="1"/>
  <c r="M131" i="33"/>
  <c r="O131" i="34"/>
  <c r="B50" i="46"/>
  <c r="D50" i="46" s="1"/>
  <c r="N131" i="33"/>
  <c r="B131" i="34"/>
  <c r="E131" i="34"/>
  <c r="F131" i="34"/>
  <c r="G131" i="34"/>
  <c r="H131" i="34"/>
  <c r="I131" i="34"/>
  <c r="J131" i="34"/>
  <c r="P131" i="34"/>
  <c r="C131" i="34"/>
  <c r="O131" i="33"/>
  <c r="P131" i="33"/>
  <c r="D131" i="34"/>
  <c r="B131" i="33"/>
  <c r="B48" i="45"/>
  <c r="D48" i="45" s="1"/>
  <c r="B99" i="49"/>
  <c r="D99" i="49" s="1"/>
  <c r="K131" i="34"/>
  <c r="B100" i="49"/>
  <c r="D100" i="49" s="1"/>
  <c r="F132" i="34"/>
  <c r="G132" i="34"/>
  <c r="H132" i="34"/>
  <c r="I132" i="34"/>
  <c r="J132" i="34"/>
  <c r="K132" i="34"/>
  <c r="L132" i="34"/>
  <c r="B132" i="34"/>
  <c r="M132" i="34"/>
  <c r="N132" i="34"/>
  <c r="O132" i="34"/>
  <c r="P132" i="34"/>
  <c r="N132" i="33"/>
  <c r="M132" i="33"/>
  <c r="K132" i="33"/>
  <c r="J132" i="33"/>
  <c r="I132" i="33"/>
  <c r="H132" i="33"/>
  <c r="G132" i="33"/>
  <c r="F132" i="33"/>
  <c r="E132" i="33"/>
  <c r="D132" i="33"/>
  <c r="C132" i="33"/>
  <c r="B132" i="33"/>
  <c r="O132" i="33"/>
  <c r="P132" i="33"/>
  <c r="B51" i="46"/>
  <c r="D51" i="46" s="1"/>
  <c r="B49" i="45"/>
  <c r="D49" i="45" s="1"/>
  <c r="E132" i="34"/>
  <c r="B58" i="47"/>
  <c r="D58" i="47" s="1"/>
  <c r="C132" i="34"/>
  <c r="D132" i="34"/>
  <c r="L132" i="33"/>
  <c r="B101" i="49"/>
  <c r="D101" i="49" s="1"/>
  <c r="M133" i="33"/>
  <c r="E133" i="33"/>
  <c r="B50" i="45"/>
  <c r="D50" i="45" s="1"/>
  <c r="L133" i="33"/>
  <c r="K133" i="33"/>
  <c r="J133" i="33"/>
  <c r="I133" i="33"/>
  <c r="H133" i="33"/>
  <c r="G133" i="33"/>
  <c r="F133" i="33"/>
  <c r="D133" i="33"/>
  <c r="C133" i="33"/>
  <c r="B133" i="33"/>
  <c r="P133" i="34"/>
  <c r="O133" i="34"/>
  <c r="P133" i="33"/>
  <c r="N133" i="34"/>
  <c r="M133" i="34"/>
  <c r="L133" i="34"/>
  <c r="K133" i="34"/>
  <c r="J133" i="34"/>
  <c r="I133" i="34"/>
  <c r="H133" i="34"/>
  <c r="C133" i="34"/>
  <c r="D133" i="34"/>
  <c r="E133" i="34"/>
  <c r="F133" i="34"/>
  <c r="G133" i="34"/>
  <c r="B52" i="46"/>
  <c r="D52" i="46" s="1"/>
  <c r="B59" i="47"/>
  <c r="D59" i="47" s="1"/>
  <c r="O133" i="33"/>
  <c r="N133" i="33"/>
  <c r="B133" i="34"/>
  <c r="K134" i="34"/>
  <c r="L134" i="34"/>
  <c r="M134" i="34"/>
  <c r="N134" i="34"/>
  <c r="O134" i="34"/>
  <c r="P134" i="34"/>
  <c r="G134" i="33"/>
  <c r="E134" i="33"/>
  <c r="D134" i="33"/>
  <c r="F134" i="34"/>
  <c r="C134" i="33"/>
  <c r="B134" i="33"/>
  <c r="H134" i="33"/>
  <c r="I134" i="33"/>
  <c r="J134" i="33"/>
  <c r="K134" i="33"/>
  <c r="L134" i="33"/>
  <c r="M134" i="33"/>
  <c r="N134" i="33"/>
  <c r="O134" i="33"/>
  <c r="P134" i="33"/>
  <c r="B134" i="34"/>
  <c r="C134" i="34"/>
  <c r="D134" i="34"/>
  <c r="E134" i="34"/>
  <c r="F134" i="33"/>
  <c r="B51" i="45"/>
  <c r="D51" i="45" s="1"/>
  <c r="G134" i="34"/>
  <c r="H134" i="34"/>
  <c r="B102" i="49"/>
  <c r="D102" i="49" s="1"/>
  <c r="I134" i="34"/>
  <c r="B53" i="46"/>
  <c r="D53" i="46" s="1"/>
  <c r="B60" i="47"/>
  <c r="D60" i="47" s="1"/>
  <c r="J134" i="34"/>
  <c r="N135" i="33"/>
  <c r="M135" i="33"/>
  <c r="L135" i="33"/>
  <c r="K135" i="33"/>
  <c r="J135" i="33"/>
  <c r="I135" i="33"/>
  <c r="H135" i="33"/>
  <c r="G135" i="33"/>
  <c r="F135" i="33"/>
  <c r="B54" i="46"/>
  <c r="D54" i="46" s="1"/>
  <c r="E135" i="33"/>
  <c r="B103" i="49"/>
  <c r="D103" i="49" s="1"/>
  <c r="D135" i="33"/>
  <c r="C135" i="33"/>
  <c r="B135" i="33"/>
  <c r="G135" i="34"/>
  <c r="H135" i="34"/>
  <c r="I135" i="34"/>
  <c r="J135" i="34"/>
  <c r="K135" i="34"/>
  <c r="L135" i="34"/>
  <c r="M135" i="34"/>
  <c r="N135" i="34"/>
  <c r="O135" i="34"/>
  <c r="B135" i="34"/>
  <c r="C135" i="34"/>
  <c r="D135" i="34"/>
  <c r="E135" i="34"/>
  <c r="F135" i="34"/>
  <c r="B61" i="47"/>
  <c r="D61" i="47" s="1"/>
  <c r="P135" i="33"/>
  <c r="B52" i="45"/>
  <c r="D52" i="45" s="1"/>
  <c r="P135" i="34"/>
  <c r="O135" i="33"/>
  <c r="H136" i="34"/>
  <c r="B136" i="33"/>
  <c r="C136" i="33"/>
  <c r="D136" i="33"/>
  <c r="E136" i="33"/>
  <c r="F136" i="33"/>
  <c r="G136" i="33"/>
  <c r="H136" i="33"/>
  <c r="I136" i="33"/>
  <c r="J136" i="33"/>
  <c r="K136" i="33"/>
  <c r="L136" i="33"/>
  <c r="M136" i="33"/>
  <c r="N136" i="33"/>
  <c r="O136" i="33"/>
  <c r="P136" i="33"/>
  <c r="G136" i="34"/>
  <c r="F136" i="34"/>
  <c r="E136" i="34"/>
  <c r="D136" i="34"/>
  <c r="C136" i="34"/>
  <c r="B136" i="34"/>
  <c r="B55" i="46"/>
  <c r="D55" i="46" s="1"/>
  <c r="B53" i="45"/>
  <c r="D53" i="45" s="1"/>
  <c r="B62" i="47"/>
  <c r="D62" i="47" s="1"/>
  <c r="B104" i="49"/>
  <c r="D104" i="49" s="1"/>
  <c r="L136" i="34"/>
  <c r="P136" i="34"/>
  <c r="O136" i="34"/>
  <c r="N136" i="34"/>
  <c r="M136" i="34"/>
  <c r="K136" i="34"/>
  <c r="J136" i="34"/>
  <c r="I136" i="34"/>
  <c r="I137" i="33"/>
  <c r="B137" i="33"/>
  <c r="C137" i="33"/>
  <c r="D137" i="33"/>
  <c r="E137" i="33"/>
  <c r="F137" i="33"/>
  <c r="G137" i="33"/>
  <c r="H137" i="33"/>
  <c r="L137" i="34"/>
  <c r="J137" i="33"/>
  <c r="K137" i="33"/>
  <c r="L137" i="33"/>
  <c r="M137" i="33"/>
  <c r="N137" i="33"/>
  <c r="O137" i="33"/>
  <c r="P137" i="33"/>
  <c r="B56" i="46"/>
  <c r="D56" i="46" s="1"/>
  <c r="B63" i="47"/>
  <c r="D63" i="47" s="1"/>
  <c r="B54" i="45"/>
  <c r="D54" i="45" s="1"/>
  <c r="B105" i="49"/>
  <c r="D105" i="49" s="1"/>
  <c r="B137" i="34"/>
  <c r="C137" i="34"/>
  <c r="D137" i="34"/>
  <c r="E137" i="34"/>
  <c r="F137" i="34"/>
  <c r="G137" i="34"/>
  <c r="H137" i="34"/>
  <c r="I137" i="34"/>
  <c r="J137" i="34"/>
  <c r="K137" i="34"/>
  <c r="M137" i="34"/>
  <c r="N137" i="34"/>
  <c r="O137" i="34"/>
  <c r="P137" i="34"/>
  <c r="G138" i="33"/>
  <c r="J138" i="34"/>
  <c r="K138" i="34"/>
  <c r="B138" i="33"/>
  <c r="L138" i="34"/>
  <c r="B64" i="47"/>
  <c r="D64" i="47" s="1"/>
  <c r="M138" i="34"/>
  <c r="P138" i="34"/>
  <c r="I138" i="34"/>
  <c r="N138" i="34"/>
  <c r="B55" i="45"/>
  <c r="D55" i="45" s="1"/>
  <c r="B106" i="49"/>
  <c r="D106" i="49" s="1"/>
  <c r="C138" i="33"/>
  <c r="D138" i="33"/>
  <c r="B57" i="46"/>
  <c r="D57" i="46" s="1"/>
  <c r="E138" i="33"/>
  <c r="F138" i="33"/>
  <c r="E138" i="34"/>
  <c r="H138" i="33"/>
  <c r="I138" i="33"/>
  <c r="J138" i="33"/>
  <c r="K138" i="33"/>
  <c r="M138" i="33"/>
  <c r="N138" i="33"/>
  <c r="O138" i="33"/>
  <c r="L138" i="33"/>
  <c r="P138" i="33"/>
  <c r="F138" i="34"/>
  <c r="G138" i="34"/>
  <c r="H138" i="34"/>
  <c r="O138" i="34"/>
  <c r="B138" i="34"/>
  <c r="C138" i="34"/>
  <c r="D138" i="34"/>
  <c r="N139" i="33"/>
  <c r="B139" i="33"/>
  <c r="C139" i="33"/>
  <c r="D139" i="33"/>
  <c r="E139" i="33"/>
  <c r="F139" i="33"/>
  <c r="H139" i="33"/>
  <c r="I139" i="33"/>
  <c r="J139" i="33"/>
  <c r="K139" i="33"/>
  <c r="L139" i="33"/>
  <c r="M139" i="33"/>
  <c r="O139" i="33"/>
  <c r="P139" i="33"/>
  <c r="B58" i="46"/>
  <c r="D58" i="46" s="1"/>
  <c r="B56" i="45"/>
  <c r="D56" i="45" s="1"/>
  <c r="B107" i="49"/>
  <c r="D107" i="49" s="1"/>
  <c r="E139" i="34"/>
  <c r="P139" i="34"/>
  <c r="O139" i="34"/>
  <c r="N139" i="34"/>
  <c r="M139" i="34"/>
  <c r="L139" i="34"/>
  <c r="K139" i="34"/>
  <c r="J139" i="34"/>
  <c r="I139" i="34"/>
  <c r="H139" i="34"/>
  <c r="G139" i="34"/>
  <c r="F139" i="34"/>
  <c r="D139" i="34"/>
  <c r="C139" i="34"/>
  <c r="B139" i="34"/>
  <c r="B65" i="47"/>
  <c r="D65" i="47" s="1"/>
  <c r="G139" i="33"/>
  <c r="C140" i="34"/>
  <c r="B140" i="34"/>
  <c r="J140" i="34"/>
  <c r="I140" i="34"/>
  <c r="J140" i="33"/>
  <c r="H140" i="34"/>
  <c r="G140" i="34"/>
  <c r="F140" i="34"/>
  <c r="D140" i="33"/>
  <c r="I140" i="33"/>
  <c r="P140" i="33"/>
  <c r="O140" i="33"/>
  <c r="L140" i="34"/>
  <c r="N140" i="33"/>
  <c r="M140" i="33"/>
  <c r="L140" i="33"/>
  <c r="K140" i="33"/>
  <c r="H140" i="33"/>
  <c r="G140" i="33"/>
  <c r="F140" i="33"/>
  <c r="B59" i="46"/>
  <c r="D59" i="46" s="1"/>
  <c r="P140" i="34"/>
  <c r="O140" i="34"/>
  <c r="N140" i="34"/>
  <c r="M140" i="34"/>
  <c r="E140" i="33"/>
  <c r="B66" i="47"/>
  <c r="D66" i="47" s="1"/>
  <c r="E140" i="34"/>
  <c r="K140" i="34"/>
  <c r="B57" i="45"/>
  <c r="D57" i="45" s="1"/>
  <c r="D140" i="34"/>
  <c r="B108" i="49"/>
  <c r="D108" i="49" s="1"/>
  <c r="B140" i="33"/>
  <c r="C140" i="33"/>
  <c r="B60" i="46"/>
  <c r="D60" i="46" s="1"/>
  <c r="F141" i="33"/>
  <c r="B67" i="47"/>
  <c r="D67" i="47" s="1"/>
  <c r="B58" i="45"/>
  <c r="D58" i="45" s="1"/>
  <c r="L141" i="34"/>
  <c r="K141" i="34"/>
  <c r="J141" i="34"/>
  <c r="I141" i="34"/>
  <c r="M141" i="34"/>
  <c r="H141" i="34"/>
  <c r="G141" i="34"/>
  <c r="F141" i="34"/>
  <c r="B109" i="49"/>
  <c r="D109" i="49" s="1"/>
  <c r="D141" i="34"/>
  <c r="C141" i="34"/>
  <c r="B141" i="34"/>
  <c r="P141" i="33"/>
  <c r="O141" i="33"/>
  <c r="N141" i="33"/>
  <c r="N141" i="34"/>
  <c r="O141" i="34"/>
  <c r="P141" i="34"/>
  <c r="M141" i="33"/>
  <c r="L141" i="33"/>
  <c r="K141" i="33"/>
  <c r="B141" i="33"/>
  <c r="J141" i="33"/>
  <c r="I141" i="33"/>
  <c r="H141" i="33"/>
  <c r="G141" i="33"/>
  <c r="E141" i="33"/>
  <c r="D141" i="33"/>
  <c r="C141" i="33"/>
  <c r="E141" i="34"/>
  <c r="K143" i="33"/>
  <c r="L143" i="33"/>
  <c r="B143" i="34"/>
  <c r="C143" i="34"/>
  <c r="D143" i="34"/>
  <c r="E143" i="34"/>
  <c r="F143" i="34"/>
  <c r="G143" i="34"/>
  <c r="H143" i="34"/>
  <c r="I143" i="34"/>
  <c r="J143" i="34"/>
  <c r="K143" i="34"/>
  <c r="L143" i="34"/>
  <c r="M143" i="34"/>
  <c r="N143" i="34"/>
  <c r="O143" i="34"/>
  <c r="P143" i="34"/>
  <c r="M143" i="33"/>
  <c r="B60" i="45"/>
  <c r="D60" i="45" s="1"/>
  <c r="B62" i="46"/>
  <c r="D62" i="46" s="1"/>
  <c r="B143" i="33"/>
  <c r="B69" i="47"/>
  <c r="D69" i="47" s="1"/>
  <c r="C143" i="33"/>
  <c r="D143" i="33"/>
  <c r="E143" i="33"/>
  <c r="F143" i="33"/>
  <c r="G143" i="33"/>
  <c r="H143" i="33"/>
  <c r="B111" i="49"/>
  <c r="D111" i="49" s="1"/>
  <c r="I143" i="33"/>
  <c r="J143" i="33"/>
  <c r="P143" i="33"/>
  <c r="O143" i="33"/>
  <c r="N143" i="33"/>
  <c r="G144" i="34"/>
  <c r="B144" i="34"/>
  <c r="O144" i="34"/>
  <c r="N144" i="34"/>
  <c r="M144" i="34"/>
  <c r="L144" i="34"/>
  <c r="F144" i="34"/>
  <c r="K144" i="34"/>
  <c r="H144" i="33"/>
  <c r="J144" i="34"/>
  <c r="I144" i="34"/>
  <c r="P144" i="34"/>
  <c r="B61" i="45"/>
  <c r="D61" i="45" s="1"/>
  <c r="B112" i="49"/>
  <c r="D112" i="49" s="1"/>
  <c r="E144" i="34"/>
  <c r="H144" i="34"/>
  <c r="D144" i="34"/>
  <c r="C144" i="34"/>
  <c r="B70" i="47"/>
  <c r="D70" i="47" s="1"/>
  <c r="J144" i="33"/>
  <c r="B63" i="46"/>
  <c r="D63" i="46" s="1"/>
  <c r="P144" i="33"/>
  <c r="O144" i="33"/>
  <c r="N144" i="33"/>
  <c r="M144" i="33"/>
  <c r="L144" i="33"/>
  <c r="K144" i="33"/>
  <c r="I144" i="33"/>
  <c r="G144" i="33"/>
  <c r="F144" i="33"/>
  <c r="E144" i="33"/>
  <c r="D144" i="33"/>
  <c r="C144" i="33"/>
  <c r="B144" i="33"/>
  <c r="J145" i="34"/>
  <c r="L145" i="34"/>
  <c r="H145" i="34"/>
  <c r="M145" i="33"/>
  <c r="B62" i="45"/>
  <c r="D62" i="45" s="1"/>
  <c r="L145" i="33"/>
  <c r="K145" i="33"/>
  <c r="J145" i="33"/>
  <c r="I145" i="33"/>
  <c r="H145" i="33"/>
  <c r="G145" i="33"/>
  <c r="F145" i="33"/>
  <c r="E145" i="33"/>
  <c r="D145" i="33"/>
  <c r="C145" i="33"/>
  <c r="B145" i="33"/>
  <c r="M145" i="34"/>
  <c r="N145" i="33"/>
  <c r="O145" i="33"/>
  <c r="B71" i="47"/>
  <c r="D71" i="47" s="1"/>
  <c r="B113" i="49"/>
  <c r="D113" i="49" s="1"/>
  <c r="P145" i="33"/>
  <c r="B64" i="46"/>
  <c r="D64" i="46" s="1"/>
  <c r="C145" i="34"/>
  <c r="N145" i="34"/>
  <c r="G145" i="34"/>
  <c r="K145" i="34"/>
  <c r="E145" i="34"/>
  <c r="I145" i="34"/>
  <c r="D145" i="34"/>
  <c r="B145" i="34"/>
  <c r="F145" i="34"/>
  <c r="O145" i="34"/>
  <c r="P145" i="34"/>
  <c r="M146" i="34"/>
  <c r="B72" i="47"/>
  <c r="D72" i="47" s="1"/>
  <c r="N146" i="34"/>
  <c r="O146" i="34"/>
  <c r="P146" i="34"/>
  <c r="F146" i="33"/>
  <c r="J146" i="34"/>
  <c r="B146" i="33"/>
  <c r="C146" i="33"/>
  <c r="D146" i="33"/>
  <c r="E146" i="33"/>
  <c r="G146" i="33"/>
  <c r="H146" i="33"/>
  <c r="I146" i="33"/>
  <c r="C146" i="34"/>
  <c r="L146" i="33"/>
  <c r="M146" i="33"/>
  <c r="N146" i="33"/>
  <c r="D146" i="34"/>
  <c r="B63" i="45"/>
  <c r="D63" i="45" s="1"/>
  <c r="B65" i="46"/>
  <c r="D65" i="46" s="1"/>
  <c r="K146" i="33"/>
  <c r="E146" i="34"/>
  <c r="F146" i="34"/>
  <c r="O146" i="33"/>
  <c r="P146" i="33"/>
  <c r="G146" i="34"/>
  <c r="B114" i="49"/>
  <c r="D114" i="49" s="1"/>
  <c r="H146" i="34"/>
  <c r="I146" i="34"/>
  <c r="K146" i="34"/>
  <c r="L146" i="34"/>
  <c r="B146" i="34"/>
  <c r="J146" i="33"/>
  <c r="B147" i="34"/>
  <c r="C147" i="34"/>
  <c r="E147" i="34"/>
  <c r="F147" i="34"/>
  <c r="G147" i="34"/>
  <c r="H147" i="34"/>
  <c r="I147" i="34"/>
  <c r="J147" i="34"/>
  <c r="K147" i="34"/>
  <c r="L147" i="34"/>
  <c r="M147" i="34"/>
  <c r="N147" i="34"/>
  <c r="H147" i="33"/>
  <c r="B73" i="47"/>
  <c r="D73" i="47" s="1"/>
  <c r="B115" i="49"/>
  <c r="D115" i="49" s="1"/>
  <c r="O147" i="34"/>
  <c r="B66" i="46"/>
  <c r="D66" i="46" s="1"/>
  <c r="D147" i="34"/>
  <c r="B64" i="45"/>
  <c r="D64" i="45" s="1"/>
  <c r="P147" i="33"/>
  <c r="O147" i="33"/>
  <c r="N147" i="33"/>
  <c r="M147" i="33"/>
  <c r="L147" i="33"/>
  <c r="K147" i="33"/>
  <c r="J147" i="33"/>
  <c r="I147" i="33"/>
  <c r="G147" i="33"/>
  <c r="P147" i="34"/>
  <c r="F147" i="33"/>
  <c r="E147" i="33"/>
  <c r="D147" i="33"/>
  <c r="C147" i="33"/>
  <c r="B147" i="33"/>
  <c r="G148" i="33"/>
  <c r="F148" i="33"/>
  <c r="K148" i="33"/>
  <c r="E148" i="33"/>
  <c r="N148" i="33"/>
  <c r="D148" i="33"/>
  <c r="L148" i="33"/>
  <c r="M148" i="33"/>
  <c r="O148" i="33"/>
  <c r="C148" i="33"/>
  <c r="B148" i="33"/>
  <c r="H148" i="33"/>
  <c r="I148" i="33"/>
  <c r="J148" i="33"/>
  <c r="B116" i="49"/>
  <c r="D116" i="49" s="1"/>
  <c r="P148" i="33"/>
  <c r="B148" i="34"/>
  <c r="C148" i="34"/>
  <c r="D148" i="34"/>
  <c r="E148" i="34"/>
  <c r="F148" i="34"/>
  <c r="G148" i="34"/>
  <c r="H148" i="34"/>
  <c r="I148" i="34"/>
  <c r="J148" i="34"/>
  <c r="K148" i="34"/>
  <c r="L148" i="34"/>
  <c r="M148" i="34"/>
  <c r="N148" i="34"/>
  <c r="O148" i="34"/>
  <c r="P148" i="34"/>
  <c r="B74" i="47"/>
  <c r="D74" i="47" s="1"/>
  <c r="B65" i="45"/>
  <c r="D65" i="45" s="1"/>
  <c r="B67" i="46"/>
  <c r="D67" i="46" s="1"/>
  <c r="D149" i="34"/>
  <c r="E149" i="34"/>
  <c r="F149" i="34"/>
  <c r="G149" i="34"/>
  <c r="H149" i="34"/>
  <c r="I149" i="34"/>
  <c r="J149" i="34"/>
  <c r="K149" i="34"/>
  <c r="L149" i="34"/>
  <c r="M149" i="34"/>
  <c r="N149" i="34"/>
  <c r="O149" i="34"/>
  <c r="P149" i="34"/>
  <c r="B157" i="45"/>
  <c r="D157" i="45" s="1"/>
  <c r="B157" i="46"/>
  <c r="D157" i="46" s="1"/>
  <c r="B158" i="47"/>
  <c r="D158" i="47" s="1"/>
  <c r="B163" i="49"/>
  <c r="D163" i="49" s="1"/>
  <c r="B149" i="33"/>
  <c r="C149" i="33"/>
  <c r="D149" i="33"/>
  <c r="E149" i="33"/>
  <c r="F149" i="33"/>
  <c r="G149" i="33"/>
  <c r="H149" i="33"/>
  <c r="I149" i="33"/>
  <c r="J149" i="33"/>
  <c r="K149" i="33"/>
  <c r="L149" i="33"/>
  <c r="M149" i="33"/>
  <c r="N149" i="33"/>
  <c r="O149" i="33"/>
  <c r="P149" i="33"/>
  <c r="B149" i="34"/>
  <c r="C149" i="34"/>
  <c r="H150" i="33"/>
  <c r="I150" i="33"/>
  <c r="J150" i="33"/>
  <c r="K150" i="33"/>
  <c r="L150" i="33"/>
  <c r="M150" i="33"/>
  <c r="N150" i="33"/>
  <c r="O150" i="33"/>
  <c r="B66" i="45"/>
  <c r="D66" i="45" s="1"/>
  <c r="G150" i="34"/>
  <c r="D150" i="33"/>
  <c r="P150" i="33"/>
  <c r="B117" i="49"/>
  <c r="D117" i="49" s="1"/>
  <c r="B150" i="34"/>
  <c r="C150" i="34"/>
  <c r="D150" i="34"/>
  <c r="E150" i="34"/>
  <c r="F150" i="34"/>
  <c r="B75" i="47"/>
  <c r="D75" i="47" s="1"/>
  <c r="B150" i="33"/>
  <c r="C150" i="33"/>
  <c r="H150" i="34"/>
  <c r="I150" i="34"/>
  <c r="J150" i="34"/>
  <c r="K150" i="34"/>
  <c r="B68" i="46"/>
  <c r="D68" i="46" s="1"/>
  <c r="E150" i="33"/>
  <c r="L150" i="34"/>
  <c r="M150" i="34"/>
  <c r="N150" i="34"/>
  <c r="O150" i="34"/>
  <c r="P150" i="34"/>
  <c r="F150" i="33"/>
  <c r="G150" i="33"/>
  <c r="N151" i="33"/>
  <c r="M151" i="33"/>
  <c r="L151" i="33"/>
  <c r="K151" i="33"/>
  <c r="J151" i="33"/>
  <c r="I151" i="33"/>
  <c r="H151" i="33"/>
  <c r="G151" i="33"/>
  <c r="F151" i="33"/>
  <c r="E151" i="33"/>
  <c r="D151" i="33"/>
  <c r="C151" i="33"/>
  <c r="B151" i="33"/>
  <c r="B69" i="46"/>
  <c r="D69" i="46" s="1"/>
  <c r="B67" i="45"/>
  <c r="D67" i="45" s="1"/>
  <c r="F151" i="34"/>
  <c r="G151" i="34"/>
  <c r="I151" i="34"/>
  <c r="J151" i="34"/>
  <c r="K151" i="34"/>
  <c r="L151" i="34"/>
  <c r="M151" i="34"/>
  <c r="B151" i="34"/>
  <c r="C151" i="34"/>
  <c r="D151" i="34"/>
  <c r="E151" i="34"/>
  <c r="N151" i="34"/>
  <c r="O151" i="34"/>
  <c r="P151" i="34"/>
  <c r="H151" i="34"/>
  <c r="B118" i="49"/>
  <c r="D118" i="49" s="1"/>
  <c r="B76" i="47"/>
  <c r="D76" i="47" s="1"/>
  <c r="P151" i="33"/>
  <c r="O151" i="33"/>
  <c r="J152" i="34"/>
  <c r="I152" i="34"/>
  <c r="H152" i="34"/>
  <c r="N152" i="33"/>
  <c r="B68" i="45"/>
  <c r="D68" i="45" s="1"/>
  <c r="B119" i="49"/>
  <c r="D119" i="49" s="1"/>
  <c r="F152" i="34"/>
  <c r="K152" i="34"/>
  <c r="E152" i="34"/>
  <c r="D152" i="34"/>
  <c r="C152" i="34"/>
  <c r="B152" i="34"/>
  <c r="M152" i="33"/>
  <c r="L152" i="33"/>
  <c r="K152" i="33"/>
  <c r="J152" i="33"/>
  <c r="I152" i="33"/>
  <c r="G152" i="34"/>
  <c r="H152" i="33"/>
  <c r="D152" i="33"/>
  <c r="B152" i="33"/>
  <c r="G152" i="33"/>
  <c r="C152" i="33"/>
  <c r="F152" i="33"/>
  <c r="P152" i="33"/>
  <c r="E152" i="33"/>
  <c r="P152" i="34"/>
  <c r="O152" i="34"/>
  <c r="N152" i="34"/>
  <c r="O152" i="33"/>
  <c r="B70" i="46"/>
  <c r="D70" i="46" s="1"/>
  <c r="M152" i="34"/>
  <c r="L152" i="34"/>
  <c r="B77" i="47"/>
  <c r="D77" i="47" s="1"/>
  <c r="B69" i="45"/>
  <c r="D69" i="45" s="1"/>
  <c r="K153" i="34"/>
  <c r="J153" i="34"/>
  <c r="K153" i="33"/>
  <c r="I153" i="34"/>
  <c r="H153" i="34"/>
  <c r="G153" i="34"/>
  <c r="B71" i="46"/>
  <c r="D71" i="46" s="1"/>
  <c r="C153" i="33"/>
  <c r="D153" i="33"/>
  <c r="E153" i="33"/>
  <c r="F153" i="33"/>
  <c r="G153" i="33"/>
  <c r="H153" i="33"/>
  <c r="I153" i="33"/>
  <c r="J153" i="33"/>
  <c r="L153" i="33"/>
  <c r="M153" i="33"/>
  <c r="N153" i="33"/>
  <c r="O153" i="33"/>
  <c r="P153" i="33"/>
  <c r="B78" i="47"/>
  <c r="D78" i="47" s="1"/>
  <c r="B120" i="49"/>
  <c r="D120" i="49" s="1"/>
  <c r="L153" i="34"/>
  <c r="P153" i="34"/>
  <c r="O153" i="34"/>
  <c r="N153" i="34"/>
  <c r="M153" i="34"/>
  <c r="F153" i="34"/>
  <c r="E153" i="34"/>
  <c r="B153" i="33"/>
  <c r="D153" i="34"/>
  <c r="C153" i="34"/>
  <c r="B153" i="34"/>
  <c r="E155" i="34"/>
  <c r="B155" i="33"/>
  <c r="C155" i="33"/>
  <c r="E155" i="33"/>
  <c r="F155" i="33"/>
  <c r="G155" i="33"/>
  <c r="H155" i="33"/>
  <c r="I155" i="33"/>
  <c r="D155" i="33"/>
  <c r="L155" i="33"/>
  <c r="K155" i="33"/>
  <c r="J155" i="33"/>
  <c r="B122" i="49"/>
  <c r="D122" i="49" s="1"/>
  <c r="P155" i="34"/>
  <c r="O155" i="34"/>
  <c r="B80" i="47"/>
  <c r="D80" i="47" s="1"/>
  <c r="N155" i="34"/>
  <c r="M155" i="34"/>
  <c r="L155" i="34"/>
  <c r="K155" i="34"/>
  <c r="P155" i="33"/>
  <c r="O155" i="33"/>
  <c r="J155" i="34"/>
  <c r="I155" i="34"/>
  <c r="H155" i="34"/>
  <c r="G155" i="34"/>
  <c r="B71" i="45"/>
  <c r="D71" i="45" s="1"/>
  <c r="N155" i="33"/>
  <c r="F155" i="34"/>
  <c r="D155" i="34"/>
  <c r="C155" i="34"/>
  <c r="B155" i="34"/>
  <c r="M155" i="33"/>
  <c r="B73" i="46"/>
  <c r="D73" i="46" s="1"/>
  <c r="B72" i="45"/>
  <c r="D72" i="45" s="1"/>
  <c r="J156" i="33"/>
  <c r="I156" i="33"/>
  <c r="H156" i="33"/>
  <c r="G156" i="33"/>
  <c r="F156" i="33"/>
  <c r="E156" i="33"/>
  <c r="D156" i="33"/>
  <c r="P156" i="33"/>
  <c r="C156" i="33"/>
  <c r="B156" i="33"/>
  <c r="P156" i="34"/>
  <c r="O156" i="34"/>
  <c r="N156" i="34"/>
  <c r="B123" i="49"/>
  <c r="D123" i="49" s="1"/>
  <c r="M156" i="34"/>
  <c r="L156" i="34"/>
  <c r="K156" i="34"/>
  <c r="B81" i="47"/>
  <c r="D81" i="47" s="1"/>
  <c r="E156" i="34"/>
  <c r="D156" i="34"/>
  <c r="C156" i="34"/>
  <c r="B156" i="34"/>
  <c r="F156" i="34"/>
  <c r="B74" i="46"/>
  <c r="D74" i="46" s="1"/>
  <c r="K156" i="33"/>
  <c r="H156" i="34"/>
  <c r="I156" i="34"/>
  <c r="G156" i="34"/>
  <c r="O156" i="33"/>
  <c r="N156" i="33"/>
  <c r="M156" i="33"/>
  <c r="L156" i="33"/>
  <c r="J156" i="34"/>
  <c r="H157" i="33"/>
  <c r="B82" i="47"/>
  <c r="D82" i="47" s="1"/>
  <c r="C157" i="34"/>
  <c r="D157" i="34"/>
  <c r="B75" i="46"/>
  <c r="D75" i="46" s="1"/>
  <c r="B157" i="33"/>
  <c r="C157" i="33"/>
  <c r="D157" i="33"/>
  <c r="E157" i="33"/>
  <c r="F157" i="33"/>
  <c r="G157" i="33"/>
  <c r="I157" i="33"/>
  <c r="J157" i="33"/>
  <c r="K157" i="33"/>
  <c r="L157" i="33"/>
  <c r="M157" i="33"/>
  <c r="N157" i="33"/>
  <c r="O157" i="33"/>
  <c r="P157" i="33"/>
  <c r="E157" i="34"/>
  <c r="F157" i="34"/>
  <c r="G157" i="34"/>
  <c r="H157" i="34"/>
  <c r="I157" i="34"/>
  <c r="J157" i="34"/>
  <c r="K157" i="34"/>
  <c r="L157" i="34"/>
  <c r="M157" i="34"/>
  <c r="N157" i="34"/>
  <c r="O157" i="34"/>
  <c r="P157" i="34"/>
  <c r="B124" i="49"/>
  <c r="D124" i="49" s="1"/>
  <c r="B73" i="45"/>
  <c r="D73" i="45" s="1"/>
  <c r="B157" i="34"/>
  <c r="N158" i="34"/>
  <c r="B74" i="45"/>
  <c r="D74" i="45" s="1"/>
  <c r="M158" i="34"/>
  <c r="D158" i="34"/>
  <c r="B158" i="33"/>
  <c r="C158" i="33"/>
  <c r="D158" i="33"/>
  <c r="E158" i="33"/>
  <c r="F158" i="33"/>
  <c r="G158" i="33"/>
  <c r="H158" i="33"/>
  <c r="I158" i="33"/>
  <c r="J158" i="33"/>
  <c r="K158" i="33"/>
  <c r="L158" i="33"/>
  <c r="M158" i="33"/>
  <c r="B83" i="47"/>
  <c r="D83" i="47" s="1"/>
  <c r="N158" i="33"/>
  <c r="C158" i="34"/>
  <c r="L158" i="34"/>
  <c r="F158" i="34"/>
  <c r="K158" i="34"/>
  <c r="J158" i="34"/>
  <c r="I158" i="34"/>
  <c r="H158" i="34"/>
  <c r="G158" i="34"/>
  <c r="B76" i="46"/>
  <c r="D76" i="46" s="1"/>
  <c r="P158" i="34"/>
  <c r="B158" i="34"/>
  <c r="B125" i="49"/>
  <c r="D125" i="49" s="1"/>
  <c r="O158" i="34"/>
  <c r="E158" i="34"/>
  <c r="P158" i="33"/>
  <c r="O158" i="33"/>
  <c r="I159" i="34"/>
  <c r="H159" i="34"/>
  <c r="G159" i="34"/>
  <c r="F159" i="34"/>
  <c r="E159" i="34"/>
  <c r="D159" i="34"/>
  <c r="C159" i="34"/>
  <c r="N159" i="34"/>
  <c r="B159" i="34"/>
  <c r="B126" i="49"/>
  <c r="D126" i="49" s="1"/>
  <c r="B75" i="45"/>
  <c r="D75" i="45" s="1"/>
  <c r="P159" i="34"/>
  <c r="O159" i="34"/>
  <c r="M159" i="34"/>
  <c r="B77" i="46"/>
  <c r="D77" i="46" s="1"/>
  <c r="L159" i="34"/>
  <c r="B84" i="47"/>
  <c r="D84" i="47" s="1"/>
  <c r="O159" i="33"/>
  <c r="N159" i="33"/>
  <c r="M159" i="33"/>
  <c r="L159" i="33"/>
  <c r="K159" i="33"/>
  <c r="J159" i="33"/>
  <c r="I159" i="33"/>
  <c r="H159" i="33"/>
  <c r="G159" i="33"/>
  <c r="F159" i="33"/>
  <c r="E159" i="33"/>
  <c r="D159" i="33"/>
  <c r="C159" i="33"/>
  <c r="B159" i="33"/>
  <c r="K159" i="34"/>
  <c r="J159" i="34"/>
  <c r="P159" i="33"/>
  <c r="B76" i="45"/>
  <c r="D76" i="45" s="1"/>
  <c r="P160" i="34"/>
  <c r="O160" i="34"/>
  <c r="N160" i="34"/>
  <c r="F160" i="33"/>
  <c r="I160" i="34"/>
  <c r="J160" i="34"/>
  <c r="M160" i="34"/>
  <c r="L160" i="34"/>
  <c r="B160" i="34"/>
  <c r="C160" i="34"/>
  <c r="D160" i="34"/>
  <c r="E160" i="34"/>
  <c r="F160" i="34"/>
  <c r="D160" i="33"/>
  <c r="C160" i="33"/>
  <c r="B160" i="33"/>
  <c r="E160" i="33"/>
  <c r="B78" i="46"/>
  <c r="D78" i="46" s="1"/>
  <c r="O160" i="33"/>
  <c r="G160" i="33"/>
  <c r="H160" i="33"/>
  <c r="I160" i="33"/>
  <c r="J160" i="33"/>
  <c r="L160" i="33"/>
  <c r="M160" i="33"/>
  <c r="N160" i="33"/>
  <c r="P160" i="33"/>
  <c r="K160" i="34"/>
  <c r="K160" i="33"/>
  <c r="G160" i="34"/>
  <c r="H160" i="34"/>
  <c r="B85" i="47"/>
  <c r="D85" i="47" s="1"/>
  <c r="B127" i="49"/>
  <c r="D127" i="49" s="1"/>
  <c r="C161" i="33"/>
  <c r="B161" i="33"/>
  <c r="B161" i="34"/>
  <c r="D161" i="34"/>
  <c r="C161" i="34"/>
  <c r="F161" i="34"/>
  <c r="G161" i="34"/>
  <c r="H161" i="34"/>
  <c r="I161" i="34"/>
  <c r="B86" i="47"/>
  <c r="D86" i="47" s="1"/>
  <c r="J161" i="34"/>
  <c r="K161" i="34"/>
  <c r="L161" i="34"/>
  <c r="M161" i="34"/>
  <c r="B128" i="49"/>
  <c r="D128" i="49" s="1"/>
  <c r="N161" i="34"/>
  <c r="B77" i="45"/>
  <c r="D77" i="45" s="1"/>
  <c r="E161" i="34"/>
  <c r="O161" i="34"/>
  <c r="P161" i="34"/>
  <c r="P161" i="33"/>
  <c r="B79" i="46"/>
  <c r="D79" i="46" s="1"/>
  <c r="O161" i="33"/>
  <c r="N161" i="33"/>
  <c r="M161" i="33"/>
  <c r="L161" i="33"/>
  <c r="K161" i="33"/>
  <c r="J161" i="33"/>
  <c r="I161" i="33"/>
  <c r="H161" i="33"/>
  <c r="G161" i="33"/>
  <c r="F161" i="33"/>
  <c r="E161" i="33"/>
  <c r="D161" i="33"/>
  <c r="N162" i="33"/>
  <c r="M162" i="33"/>
  <c r="L162" i="33"/>
  <c r="K162" i="33"/>
  <c r="J162" i="33"/>
  <c r="I162" i="33"/>
  <c r="H162" i="33"/>
  <c r="G162" i="33"/>
  <c r="E162" i="33"/>
  <c r="D162" i="33"/>
  <c r="C162" i="33"/>
  <c r="B162" i="33"/>
  <c r="B80" i="46"/>
  <c r="D80" i="46" s="1"/>
  <c r="B78" i="45"/>
  <c r="D78" i="45" s="1"/>
  <c r="B87" i="47"/>
  <c r="D87" i="47" s="1"/>
  <c r="B129" i="49"/>
  <c r="D129" i="49" s="1"/>
  <c r="J162" i="34"/>
  <c r="B162" i="34"/>
  <c r="C162" i="34"/>
  <c r="D162" i="34"/>
  <c r="E162" i="34"/>
  <c r="F162" i="34"/>
  <c r="G162" i="34"/>
  <c r="H162" i="34"/>
  <c r="I162" i="34"/>
  <c r="K162" i="34"/>
  <c r="L162" i="34"/>
  <c r="M162" i="34"/>
  <c r="N162" i="34"/>
  <c r="O162" i="34"/>
  <c r="P162" i="34"/>
  <c r="P162" i="33"/>
  <c r="O162" i="33"/>
  <c r="F162" i="33"/>
  <c r="I163" i="33"/>
  <c r="B88" i="47"/>
  <c r="D88" i="47" s="1"/>
  <c r="G163" i="33"/>
  <c r="H163" i="33"/>
  <c r="E163" i="33"/>
  <c r="F163" i="33"/>
  <c r="B130" i="49"/>
  <c r="D130" i="49" s="1"/>
  <c r="M163" i="34"/>
  <c r="L163" i="33"/>
  <c r="J163" i="33"/>
  <c r="N163" i="34"/>
  <c r="O163" i="34"/>
  <c r="P163" i="34"/>
  <c r="B79" i="45"/>
  <c r="D79" i="45" s="1"/>
  <c r="K163" i="33"/>
  <c r="B81" i="46"/>
  <c r="D81" i="46" s="1"/>
  <c r="D163" i="33"/>
  <c r="H163" i="34"/>
  <c r="M163" i="33"/>
  <c r="N163" i="33"/>
  <c r="O163" i="33"/>
  <c r="P163" i="33"/>
  <c r="B163" i="34"/>
  <c r="C163" i="34"/>
  <c r="D163" i="34"/>
  <c r="E163" i="34"/>
  <c r="F163" i="34"/>
  <c r="G163" i="34"/>
  <c r="I163" i="34"/>
  <c r="J163" i="34"/>
  <c r="K163" i="34"/>
  <c r="L163" i="34"/>
  <c r="C163" i="33"/>
  <c r="B163" i="33"/>
  <c r="B80" i="45"/>
  <c r="D80" i="45" s="1"/>
  <c r="I164" i="34"/>
  <c r="B164" i="34"/>
  <c r="B131" i="49"/>
  <c r="D131" i="49" s="1"/>
  <c r="B82" i="46"/>
  <c r="D82" i="46" s="1"/>
  <c r="B164" i="33"/>
  <c r="C164" i="33"/>
  <c r="D164" i="33"/>
  <c r="E164" i="33"/>
  <c r="F164" i="33"/>
  <c r="G164" i="33"/>
  <c r="H164" i="33"/>
  <c r="I164" i="33"/>
  <c r="J164" i="33"/>
  <c r="L164" i="33"/>
  <c r="M164" i="33"/>
  <c r="N164" i="33"/>
  <c r="K164" i="33"/>
  <c r="B89" i="47"/>
  <c r="D89" i="47" s="1"/>
  <c r="N164" i="34"/>
  <c r="M164" i="34"/>
  <c r="L164" i="34"/>
  <c r="K164" i="34"/>
  <c r="P164" i="33"/>
  <c r="J164" i="34"/>
  <c r="O164" i="33"/>
  <c r="P164" i="34"/>
  <c r="O164" i="34"/>
  <c r="C164" i="34"/>
  <c r="D164" i="34"/>
  <c r="E164" i="34"/>
  <c r="F164" i="34"/>
  <c r="H164" i="34"/>
  <c r="G164" i="34"/>
  <c r="I165" i="34"/>
  <c r="M165" i="34"/>
  <c r="P165" i="34"/>
  <c r="C165" i="32"/>
  <c r="D165" i="32"/>
  <c r="E165" i="32"/>
  <c r="F165" i="32"/>
  <c r="G165" i="32"/>
  <c r="H165" i="32"/>
  <c r="I165" i="32"/>
  <c r="J165" i="32"/>
  <c r="K165" i="32"/>
  <c r="L165" i="32"/>
  <c r="M165" i="33"/>
  <c r="L165" i="33"/>
  <c r="K165" i="33"/>
  <c r="J165" i="33"/>
  <c r="I165" i="33"/>
  <c r="H165" i="33"/>
  <c r="G165" i="33"/>
  <c r="F165" i="33"/>
  <c r="E165" i="33"/>
  <c r="D165" i="33"/>
  <c r="C165" i="33"/>
  <c r="B165" i="33"/>
  <c r="B165" i="48"/>
  <c r="C165" i="48"/>
  <c r="D165" i="48"/>
  <c r="E165" i="48"/>
  <c r="F165" i="48"/>
  <c r="G165" i="48"/>
  <c r="H165" i="48"/>
  <c r="I165" i="48"/>
  <c r="J165" i="48"/>
  <c r="K165" i="48"/>
  <c r="L165" i="48"/>
  <c r="M165" i="48"/>
  <c r="N165" i="48"/>
  <c r="O165" i="48"/>
  <c r="P165" i="33"/>
  <c r="P165" i="48"/>
  <c r="M165" i="32"/>
  <c r="N165" i="32"/>
  <c r="O165" i="32"/>
  <c r="P165" i="32"/>
  <c r="L165" i="34"/>
  <c r="O165" i="34"/>
  <c r="O165" i="33"/>
  <c r="N165" i="33"/>
  <c r="H165" i="34"/>
  <c r="N165" i="34"/>
  <c r="K165" i="34"/>
  <c r="J165" i="34"/>
  <c r="G165" i="34"/>
  <c r="F165" i="34"/>
  <c r="E165" i="34"/>
  <c r="D165" i="34"/>
  <c r="C165" i="34"/>
  <c r="B165" i="34"/>
  <c r="B165" i="32"/>
  <c r="D167" i="34"/>
  <c r="I167" i="34"/>
  <c r="L167" i="34"/>
  <c r="N167" i="34"/>
  <c r="H167" i="32"/>
  <c r="G167" i="32"/>
  <c r="F167" i="32"/>
  <c r="E167" i="32"/>
  <c r="D167" i="32"/>
  <c r="C167" i="32"/>
  <c r="B167" i="32"/>
  <c r="P167" i="33"/>
  <c r="N167" i="33"/>
  <c r="M167" i="48"/>
  <c r="N167" i="48"/>
  <c r="O167" i="48"/>
  <c r="P167" i="48"/>
  <c r="E167" i="33"/>
  <c r="K167" i="34"/>
  <c r="H167" i="34"/>
  <c r="F167" i="34"/>
  <c r="C167" i="34"/>
  <c r="M167" i="34"/>
  <c r="M167" i="33"/>
  <c r="L167" i="33"/>
  <c r="K167" i="33"/>
  <c r="J167" i="33"/>
  <c r="I167" i="33"/>
  <c r="H167" i="33"/>
  <c r="G167" i="33"/>
  <c r="F167" i="33"/>
  <c r="O167" i="33"/>
  <c r="O167" i="34"/>
  <c r="L167" i="48"/>
  <c r="K167" i="48"/>
  <c r="J167" i="48"/>
  <c r="I167" i="48"/>
  <c r="N167" i="32"/>
  <c r="H167" i="48"/>
  <c r="D167" i="33"/>
  <c r="B167" i="34"/>
  <c r="E167" i="34"/>
  <c r="G167" i="34"/>
  <c r="J167" i="34"/>
  <c r="B167" i="48"/>
  <c r="P167" i="34"/>
  <c r="B167" i="33"/>
  <c r="C167" i="33"/>
  <c r="P167" i="32"/>
  <c r="O167" i="32"/>
  <c r="C167" i="48"/>
  <c r="G167" i="48"/>
  <c r="F167" i="48"/>
  <c r="E167" i="48"/>
  <c r="D167" i="48"/>
  <c r="M167" i="32"/>
  <c r="L167" i="32"/>
  <c r="K167" i="32"/>
  <c r="J167" i="32"/>
  <c r="I167" i="32"/>
  <c r="C168" i="34"/>
  <c r="F168" i="34"/>
  <c r="I168" i="34"/>
  <c r="L168" i="34"/>
  <c r="O168" i="34"/>
  <c r="C168" i="33"/>
  <c r="B168" i="33"/>
  <c r="B168" i="48"/>
  <c r="P168" i="32"/>
  <c r="N168" i="32"/>
  <c r="D168" i="34"/>
  <c r="G168" i="34"/>
  <c r="J168" i="34"/>
  <c r="M168" i="34"/>
  <c r="P168" i="34"/>
  <c r="C168" i="48"/>
  <c r="D168" i="48"/>
  <c r="E168" i="48"/>
  <c r="F168" i="48"/>
  <c r="K168" i="32"/>
  <c r="J168" i="32"/>
  <c r="I168" i="32"/>
  <c r="H168" i="32"/>
  <c r="G168" i="32"/>
  <c r="F168" i="32"/>
  <c r="E168" i="32"/>
  <c r="D168" i="32"/>
  <c r="C168" i="32"/>
  <c r="B168" i="32"/>
  <c r="G168" i="48"/>
  <c r="L168" i="32"/>
  <c r="H168" i="48"/>
  <c r="I168" i="48"/>
  <c r="J168" i="48"/>
  <c r="K168" i="48"/>
  <c r="L168" i="48"/>
  <c r="M168" i="48"/>
  <c r="N168" i="48"/>
  <c r="O168" i="48"/>
  <c r="P168" i="48"/>
  <c r="O168" i="32"/>
  <c r="B168" i="34"/>
  <c r="E168" i="34"/>
  <c r="K168" i="34"/>
  <c r="N168" i="34"/>
  <c r="M168" i="32"/>
  <c r="H168" i="34"/>
  <c r="P168" i="33"/>
  <c r="O168" i="33"/>
  <c r="N168" i="33"/>
  <c r="M168" i="33"/>
  <c r="L168" i="33"/>
  <c r="K168" i="33"/>
  <c r="J168" i="33"/>
  <c r="I168" i="33"/>
  <c r="H168" i="33"/>
  <c r="G168" i="33"/>
  <c r="F168" i="33"/>
  <c r="E168" i="33"/>
  <c r="D168" i="33"/>
  <c r="E169" i="34"/>
  <c r="I169" i="34"/>
  <c r="C169" i="32"/>
  <c r="N169" i="34"/>
  <c r="J169" i="34"/>
  <c r="G169" i="34"/>
  <c r="C169" i="34"/>
  <c r="B169" i="32"/>
  <c r="D169" i="32"/>
  <c r="E169" i="32"/>
  <c r="F169" i="32"/>
  <c r="G169" i="32"/>
  <c r="H169" i="32"/>
  <c r="L169" i="32"/>
  <c r="K169" i="32"/>
  <c r="I169" i="32"/>
  <c r="J169" i="32"/>
  <c r="N169" i="48"/>
  <c r="B169" i="34"/>
  <c r="D169" i="34"/>
  <c r="F169" i="34"/>
  <c r="H169" i="34"/>
  <c r="K169" i="34"/>
  <c r="M169" i="34"/>
  <c r="P169" i="34"/>
  <c r="O169" i="34"/>
  <c r="O169" i="48"/>
  <c r="P169" i="48"/>
  <c r="P169" i="33"/>
  <c r="O169" i="33"/>
  <c r="N169" i="33"/>
  <c r="M169" i="33"/>
  <c r="L169" i="33"/>
  <c r="K169" i="33"/>
  <c r="J169" i="33"/>
  <c r="I169" i="33"/>
  <c r="H169" i="33"/>
  <c r="M169" i="48"/>
  <c r="F169" i="33"/>
  <c r="E169" i="33"/>
  <c r="D169" i="33"/>
  <c r="C169" i="33"/>
  <c r="B169" i="33"/>
  <c r="L169" i="48"/>
  <c r="K169" i="48"/>
  <c r="J169" i="48"/>
  <c r="I169" i="48"/>
  <c r="H169" i="48"/>
  <c r="G169" i="48"/>
  <c r="M169" i="32"/>
  <c r="F169" i="48"/>
  <c r="N169" i="32"/>
  <c r="E169" i="48"/>
  <c r="D169" i="48"/>
  <c r="C169" i="48"/>
  <c r="B169" i="48"/>
  <c r="O169" i="32"/>
  <c r="P169" i="32"/>
  <c r="L169" i="34"/>
  <c r="G169" i="33"/>
  <c r="G170" i="34"/>
  <c r="H170" i="34"/>
  <c r="K170" i="34"/>
  <c r="N170" i="34"/>
  <c r="L170" i="48"/>
  <c r="M170" i="48"/>
  <c r="N170" i="48"/>
  <c r="B170" i="48"/>
  <c r="C170" i="48"/>
  <c r="D170" i="48"/>
  <c r="E170" i="48"/>
  <c r="F170" i="48"/>
  <c r="G170" i="48"/>
  <c r="H170" i="48"/>
  <c r="P170" i="33"/>
  <c r="O170" i="33"/>
  <c r="N170" i="33"/>
  <c r="M170" i="33"/>
  <c r="L170" i="33"/>
  <c r="K170" i="33"/>
  <c r="J170" i="33"/>
  <c r="I170" i="33"/>
  <c r="H170" i="33"/>
  <c r="G170" i="33"/>
  <c r="E170" i="33"/>
  <c r="D170" i="33"/>
  <c r="C170" i="33"/>
  <c r="B170" i="33"/>
  <c r="O170" i="48"/>
  <c r="P170" i="48"/>
  <c r="F170" i="33"/>
  <c r="B170" i="32"/>
  <c r="C170" i="32"/>
  <c r="D170" i="32"/>
  <c r="E170" i="32"/>
  <c r="F170" i="32"/>
  <c r="G170" i="32"/>
  <c r="H170" i="32"/>
  <c r="I170" i="32"/>
  <c r="J170" i="32"/>
  <c r="K170" i="32"/>
  <c r="L170" i="32"/>
  <c r="M170" i="32"/>
  <c r="N170" i="32"/>
  <c r="O170" i="32"/>
  <c r="P170" i="32"/>
  <c r="C170" i="34"/>
  <c r="F170" i="34"/>
  <c r="J170" i="34"/>
  <c r="M170" i="34"/>
  <c r="P170" i="34"/>
  <c r="B170" i="34"/>
  <c r="E170" i="34"/>
  <c r="I170" i="34"/>
  <c r="L170" i="34"/>
  <c r="O170" i="34"/>
  <c r="I170" i="48"/>
  <c r="J170" i="48"/>
  <c r="K170" i="48"/>
  <c r="D170" i="34"/>
  <c r="P171" i="33"/>
  <c r="L171" i="33"/>
  <c r="K171" i="33"/>
  <c r="J171" i="33"/>
  <c r="I171" i="33"/>
  <c r="H171" i="33"/>
  <c r="G171" i="33"/>
  <c r="F171" i="33"/>
  <c r="E171" i="33"/>
  <c r="D171" i="33"/>
  <c r="C171" i="33"/>
  <c r="B171" i="33"/>
  <c r="J171" i="32"/>
  <c r="K171" i="32"/>
  <c r="L171" i="32"/>
  <c r="M171" i="32"/>
  <c r="N171" i="32"/>
  <c r="O171" i="32"/>
  <c r="P171" i="32"/>
  <c r="O171" i="34"/>
  <c r="L171" i="34"/>
  <c r="I171" i="34"/>
  <c r="K171" i="48"/>
  <c r="G171" i="34"/>
  <c r="D171" i="34"/>
  <c r="K171" i="34"/>
  <c r="H171" i="34"/>
  <c r="F171" i="34"/>
  <c r="C171" i="34"/>
  <c r="M171" i="33"/>
  <c r="P171" i="48"/>
  <c r="O171" i="48"/>
  <c r="N171" i="48"/>
  <c r="M171" i="48"/>
  <c r="L171" i="48"/>
  <c r="J171" i="48"/>
  <c r="I171" i="48"/>
  <c r="H171" i="48"/>
  <c r="G171" i="48"/>
  <c r="F171" i="48"/>
  <c r="E171" i="48"/>
  <c r="D171" i="48"/>
  <c r="C171" i="48"/>
  <c r="B171" i="34"/>
  <c r="B171" i="48"/>
  <c r="J171" i="34"/>
  <c r="M171" i="34"/>
  <c r="P171" i="34"/>
  <c r="N171" i="34"/>
  <c r="B171" i="32"/>
  <c r="C171" i="32"/>
  <c r="D171" i="32"/>
  <c r="E171" i="32"/>
  <c r="F171" i="32"/>
  <c r="G171" i="32"/>
  <c r="H171" i="32"/>
  <c r="I171" i="32"/>
  <c r="N171" i="33"/>
  <c r="O171" i="33"/>
  <c r="E171" i="34"/>
  <c r="C172" i="34"/>
  <c r="F172" i="34"/>
  <c r="I172" i="34"/>
  <c r="L172" i="34"/>
  <c r="H172" i="33"/>
  <c r="G172" i="33"/>
  <c r="F172" i="33"/>
  <c r="E172" i="33"/>
  <c r="D172" i="33"/>
  <c r="C172" i="33"/>
  <c r="B172" i="33"/>
  <c r="K172" i="32"/>
  <c r="O172" i="34"/>
  <c r="M172" i="34"/>
  <c r="J172" i="34"/>
  <c r="G172" i="34"/>
  <c r="D172" i="34"/>
  <c r="P172" i="48"/>
  <c r="O172" i="48"/>
  <c r="N172" i="48"/>
  <c r="M172" i="48"/>
  <c r="L172" i="48"/>
  <c r="K172" i="48"/>
  <c r="J172" i="48"/>
  <c r="I172" i="48"/>
  <c r="H172" i="48"/>
  <c r="G172" i="48"/>
  <c r="F172" i="48"/>
  <c r="E172" i="48"/>
  <c r="D172" i="48"/>
  <c r="C172" i="48"/>
  <c r="N172" i="33"/>
  <c r="O172" i="33"/>
  <c r="P172" i="33"/>
  <c r="B172" i="48"/>
  <c r="H172" i="34"/>
  <c r="B172" i="32"/>
  <c r="C172" i="32"/>
  <c r="D172" i="32"/>
  <c r="E172" i="32"/>
  <c r="F172" i="32"/>
  <c r="G172" i="32"/>
  <c r="H172" i="32"/>
  <c r="I172" i="32"/>
  <c r="K172" i="34"/>
  <c r="N172" i="34"/>
  <c r="P172" i="34"/>
  <c r="J172" i="32"/>
  <c r="E172" i="34"/>
  <c r="L172" i="32"/>
  <c r="M172" i="32"/>
  <c r="N172" i="32"/>
  <c r="O172" i="32"/>
  <c r="P172" i="32"/>
  <c r="B172" i="34"/>
  <c r="M172" i="33"/>
  <c r="L172" i="33"/>
  <c r="K172" i="33"/>
  <c r="J172" i="33"/>
  <c r="I172" i="33"/>
  <c r="C173" i="34"/>
  <c r="F173" i="34"/>
  <c r="I173" i="34"/>
  <c r="L173" i="34"/>
  <c r="O173" i="34"/>
  <c r="H173" i="48"/>
  <c r="I173" i="48"/>
  <c r="J173" i="48"/>
  <c r="K173" i="48"/>
  <c r="L173" i="48"/>
  <c r="M173" i="48"/>
  <c r="N173" i="48"/>
  <c r="O173" i="48"/>
  <c r="P173" i="48"/>
  <c r="P173" i="32"/>
  <c r="D173" i="33"/>
  <c r="E173" i="33"/>
  <c r="F173" i="33"/>
  <c r="G173" i="33"/>
  <c r="H173" i="33"/>
  <c r="I173" i="33"/>
  <c r="J173" i="33"/>
  <c r="K173" i="33"/>
  <c r="L173" i="33"/>
  <c r="M173" i="33"/>
  <c r="B173" i="33"/>
  <c r="C173" i="33"/>
  <c r="N173" i="33"/>
  <c r="B173" i="32"/>
  <c r="C173" i="32"/>
  <c r="D173" i="32"/>
  <c r="E173" i="32"/>
  <c r="F173" i="32"/>
  <c r="G173" i="32"/>
  <c r="H173" i="32"/>
  <c r="I173" i="32"/>
  <c r="J173" i="32"/>
  <c r="K173" i="32"/>
  <c r="L173" i="32"/>
  <c r="M173" i="32"/>
  <c r="D173" i="34"/>
  <c r="G173" i="34"/>
  <c r="J173" i="34"/>
  <c r="M173" i="34"/>
  <c r="P173" i="34"/>
  <c r="N173" i="32"/>
  <c r="O173" i="32"/>
  <c r="N173" i="34"/>
  <c r="K173" i="34"/>
  <c r="H173" i="34"/>
  <c r="E173" i="34"/>
  <c r="B173" i="34"/>
  <c r="O173" i="33"/>
  <c r="P173" i="33"/>
  <c r="B173" i="48"/>
  <c r="C173" i="48"/>
  <c r="D173" i="48"/>
  <c r="E173" i="48"/>
  <c r="F173" i="48"/>
  <c r="G173" i="48"/>
  <c r="C174" i="34"/>
  <c r="F174" i="34"/>
  <c r="I174" i="34"/>
  <c r="L174" i="34"/>
  <c r="P174" i="34"/>
  <c r="B174" i="48"/>
  <c r="I174" i="32"/>
  <c r="J174" i="32"/>
  <c r="K174" i="32"/>
  <c r="E174" i="34"/>
  <c r="H174" i="34"/>
  <c r="K174" i="34"/>
  <c r="N174" i="34"/>
  <c r="O174" i="48"/>
  <c r="N174" i="48"/>
  <c r="M174" i="48"/>
  <c r="L174" i="48"/>
  <c r="K174" i="48"/>
  <c r="J174" i="48"/>
  <c r="I174" i="48"/>
  <c r="H174" i="48"/>
  <c r="I174" i="33"/>
  <c r="J174" i="33"/>
  <c r="K174" i="33"/>
  <c r="L174" i="33"/>
  <c r="M174" i="33"/>
  <c r="N174" i="33"/>
  <c r="O174" i="33"/>
  <c r="P174" i="33"/>
  <c r="G174" i="48"/>
  <c r="F174" i="48"/>
  <c r="E174" i="48"/>
  <c r="D174" i="48"/>
  <c r="C174" i="48"/>
  <c r="L174" i="32"/>
  <c r="D174" i="34"/>
  <c r="G174" i="34"/>
  <c r="J174" i="34"/>
  <c r="M174" i="34"/>
  <c r="O174" i="34"/>
  <c r="M174" i="32"/>
  <c r="N174" i="32"/>
  <c r="O174" i="32"/>
  <c r="P174" i="32"/>
  <c r="P174" i="48"/>
  <c r="H174" i="33"/>
  <c r="G174" i="33"/>
  <c r="F174" i="33"/>
  <c r="E174" i="33"/>
  <c r="D174" i="33"/>
  <c r="C174" i="33"/>
  <c r="B174" i="33"/>
  <c r="H174" i="32"/>
  <c r="G174" i="32"/>
  <c r="F174" i="32"/>
  <c r="E174" i="32"/>
  <c r="D174" i="32"/>
  <c r="C174" i="32"/>
  <c r="B174" i="32"/>
  <c r="B174" i="34"/>
  <c r="D175" i="34"/>
  <c r="E175" i="34"/>
  <c r="G175" i="34"/>
  <c r="I175" i="34"/>
  <c r="K175" i="34"/>
  <c r="N175" i="34"/>
  <c r="H175" i="33"/>
  <c r="I175" i="33"/>
  <c r="J175" i="33"/>
  <c r="E175" i="48"/>
  <c r="D175" i="48"/>
  <c r="G175" i="32"/>
  <c r="H175" i="32"/>
  <c r="I175" i="32"/>
  <c r="J175" i="32"/>
  <c r="K175" i="32"/>
  <c r="B175" i="33"/>
  <c r="C175" i="33"/>
  <c r="D175" i="33"/>
  <c r="E175" i="33"/>
  <c r="F175" i="33"/>
  <c r="G175" i="33"/>
  <c r="C175" i="34"/>
  <c r="F175" i="34"/>
  <c r="H175" i="34"/>
  <c r="J175" i="34"/>
  <c r="L175" i="34"/>
  <c r="O175" i="34"/>
  <c r="C175" i="48"/>
  <c r="B175" i="48"/>
  <c r="B175" i="34"/>
  <c r="M175" i="34"/>
  <c r="P175" i="34"/>
  <c r="L175" i="32"/>
  <c r="M175" i="32"/>
  <c r="N175" i="32"/>
  <c r="O175" i="32"/>
  <c r="P175" i="32"/>
  <c r="B175" i="32"/>
  <c r="C175" i="32"/>
  <c r="D175" i="32"/>
  <c r="E175" i="32"/>
  <c r="P175" i="48"/>
  <c r="F175" i="32"/>
  <c r="O175" i="48"/>
  <c r="N175" i="48"/>
  <c r="M175" i="48"/>
  <c r="P175" i="33"/>
  <c r="O175" i="33"/>
  <c r="N175" i="33"/>
  <c r="M175" i="33"/>
  <c r="L175" i="33"/>
  <c r="L175" i="48"/>
  <c r="K175" i="48"/>
  <c r="J175" i="48"/>
  <c r="I175" i="48"/>
  <c r="H175" i="48"/>
  <c r="G175" i="48"/>
  <c r="F175" i="48"/>
  <c r="K175" i="33"/>
  <c r="O176" i="32"/>
  <c r="M176" i="32"/>
  <c r="L176" i="32"/>
  <c r="K176" i="32"/>
  <c r="J176" i="32"/>
  <c r="I176" i="32"/>
  <c r="H176" i="32"/>
  <c r="G176" i="32"/>
  <c r="F176" i="32"/>
  <c r="E176" i="32"/>
  <c r="D176" i="32"/>
  <c r="C176" i="32"/>
  <c r="K176" i="33"/>
  <c r="J176" i="33"/>
  <c r="H176" i="33"/>
  <c r="G176" i="34"/>
  <c r="J176" i="34"/>
  <c r="M176" i="34"/>
  <c r="O176" i="34"/>
  <c r="J176" i="48"/>
  <c r="I176" i="48"/>
  <c r="H176" i="48"/>
  <c r="G176" i="48"/>
  <c r="F176" i="48"/>
  <c r="B176" i="34"/>
  <c r="E176" i="34"/>
  <c r="H176" i="34"/>
  <c r="K176" i="34"/>
  <c r="E176" i="48"/>
  <c r="P176" i="34"/>
  <c r="C176" i="34"/>
  <c r="D176" i="48"/>
  <c r="C176" i="48"/>
  <c r="B176" i="48"/>
  <c r="L176" i="33"/>
  <c r="F176" i="34"/>
  <c r="I176" i="34"/>
  <c r="L176" i="34"/>
  <c r="P176" i="48"/>
  <c r="B176" i="32"/>
  <c r="G176" i="33"/>
  <c r="F176" i="33"/>
  <c r="E176" i="33"/>
  <c r="D176" i="33"/>
  <c r="C176" i="33"/>
  <c r="B176" i="33"/>
  <c r="N176" i="34"/>
  <c r="D176" i="34"/>
  <c r="O176" i="33"/>
  <c r="P176" i="33"/>
  <c r="I176" i="33"/>
  <c r="M176" i="33"/>
  <c r="N176" i="33"/>
  <c r="O176" i="48"/>
  <c r="N176" i="48"/>
  <c r="M176" i="48"/>
  <c r="L176" i="48"/>
  <c r="K176" i="48"/>
  <c r="P176" i="32"/>
  <c r="N176" i="32"/>
  <c r="C177" i="32"/>
  <c r="P177" i="32"/>
  <c r="O177" i="32"/>
  <c r="N177" i="32"/>
  <c r="M177" i="32"/>
  <c r="L177" i="32"/>
  <c r="K177" i="32"/>
  <c r="J177" i="32"/>
  <c r="I177" i="32"/>
  <c r="H177" i="32"/>
  <c r="G177" i="32"/>
  <c r="F177" i="32"/>
  <c r="E177" i="32"/>
  <c r="D177" i="32"/>
  <c r="B177" i="32"/>
  <c r="C177" i="48"/>
  <c r="P177" i="33"/>
  <c r="O177" i="33"/>
  <c r="N177" i="33"/>
  <c r="M177" i="33"/>
  <c r="L177" i="33"/>
  <c r="K177" i="33"/>
  <c r="J177" i="33"/>
  <c r="I177" i="33"/>
  <c r="H177" i="33"/>
  <c r="G177" i="33"/>
  <c r="F177" i="33"/>
  <c r="E177" i="33"/>
  <c r="D177" i="33"/>
  <c r="C177" i="33"/>
  <c r="B177" i="33"/>
  <c r="D177" i="34"/>
  <c r="G177" i="34"/>
  <c r="J177" i="34"/>
  <c r="M177" i="34"/>
  <c r="P177" i="34"/>
  <c r="B177" i="34"/>
  <c r="E177" i="34"/>
  <c r="H177" i="34"/>
  <c r="K177" i="34"/>
  <c r="N177" i="34"/>
  <c r="B177" i="48"/>
  <c r="D177" i="48"/>
  <c r="E177" i="48"/>
  <c r="F177" i="48"/>
  <c r="G177" i="48"/>
  <c r="H177" i="48"/>
  <c r="I177" i="48"/>
  <c r="J177" i="48"/>
  <c r="K177" i="48"/>
  <c r="L177" i="48"/>
  <c r="M177" i="48"/>
  <c r="N177" i="48"/>
  <c r="O177" i="48"/>
  <c r="P177" i="48"/>
  <c r="O177" i="34"/>
  <c r="L177" i="34"/>
  <c r="I177" i="34"/>
  <c r="F177" i="34"/>
  <c r="C177" i="34"/>
  <c r="O179" i="48"/>
  <c r="H179" i="34"/>
  <c r="E179" i="34"/>
  <c r="B179" i="34"/>
  <c r="N179" i="34"/>
  <c r="L179" i="34"/>
  <c r="G179" i="34"/>
  <c r="D179" i="34"/>
  <c r="P179" i="32"/>
  <c r="H179" i="33"/>
  <c r="O179" i="32"/>
  <c r="N179" i="32"/>
  <c r="M179" i="32"/>
  <c r="L179" i="32"/>
  <c r="K179" i="32"/>
  <c r="I179" i="32"/>
  <c r="H179" i="32"/>
  <c r="G179" i="32"/>
  <c r="F179" i="32"/>
  <c r="E179" i="32"/>
  <c r="D179" i="32"/>
  <c r="C179" i="32"/>
  <c r="F179" i="48"/>
  <c r="B179" i="32"/>
  <c r="P179" i="33"/>
  <c r="O179" i="33"/>
  <c r="N179" i="33"/>
  <c r="M179" i="33"/>
  <c r="C179" i="34"/>
  <c r="F179" i="34"/>
  <c r="I179" i="34"/>
  <c r="K179" i="34"/>
  <c r="M179" i="34"/>
  <c r="P179" i="34"/>
  <c r="L179" i="33"/>
  <c r="K179" i="33"/>
  <c r="J179" i="33"/>
  <c r="I179" i="33"/>
  <c r="J179" i="32"/>
  <c r="G179" i="33"/>
  <c r="F179" i="33"/>
  <c r="E179" i="33"/>
  <c r="D179" i="33"/>
  <c r="P179" i="48"/>
  <c r="C179" i="33"/>
  <c r="N179" i="48"/>
  <c r="M179" i="48"/>
  <c r="L179" i="48"/>
  <c r="K179" i="48"/>
  <c r="J179" i="48"/>
  <c r="I179" i="48"/>
  <c r="H179" i="48"/>
  <c r="B179" i="33"/>
  <c r="E179" i="48"/>
  <c r="D179" i="48"/>
  <c r="C179" i="48"/>
  <c r="B179" i="48"/>
  <c r="O179" i="34"/>
  <c r="J179" i="34"/>
  <c r="G179" i="48"/>
  <c r="N180" i="48"/>
  <c r="I180" i="32"/>
  <c r="D180" i="33"/>
  <c r="C180" i="33"/>
  <c r="B180" i="33"/>
  <c r="P180" i="34"/>
  <c r="N180" i="34"/>
  <c r="K180" i="34"/>
  <c r="F180" i="34"/>
  <c r="M180" i="32"/>
  <c r="L180" i="32"/>
  <c r="J180" i="32"/>
  <c r="M180" i="34"/>
  <c r="P180" i="48"/>
  <c r="O180" i="48"/>
  <c r="O180" i="34"/>
  <c r="M180" i="48"/>
  <c r="L180" i="48"/>
  <c r="K180" i="48"/>
  <c r="J180" i="48"/>
  <c r="I180" i="48"/>
  <c r="G180" i="48"/>
  <c r="F180" i="48"/>
  <c r="E180" i="48"/>
  <c r="D180" i="48"/>
  <c r="C180" i="48"/>
  <c r="D180" i="34"/>
  <c r="G180" i="34"/>
  <c r="I180" i="34"/>
  <c r="L180" i="34"/>
  <c r="J180" i="34"/>
  <c r="H180" i="34"/>
  <c r="E180" i="34"/>
  <c r="K180" i="32"/>
  <c r="B180" i="48"/>
  <c r="B180" i="34"/>
  <c r="H180" i="32"/>
  <c r="G180" i="32"/>
  <c r="F180" i="32"/>
  <c r="E180" i="32"/>
  <c r="B180" i="32"/>
  <c r="D180" i="32"/>
  <c r="C180" i="32"/>
  <c r="O180" i="33"/>
  <c r="P180" i="32"/>
  <c r="E180" i="33"/>
  <c r="O180" i="32"/>
  <c r="H180" i="48"/>
  <c r="N180" i="32"/>
  <c r="I180" i="33"/>
  <c r="P180" i="33"/>
  <c r="N180" i="33"/>
  <c r="M180" i="33"/>
  <c r="L180" i="33"/>
  <c r="K180" i="33"/>
  <c r="J180" i="33"/>
  <c r="C180" i="34"/>
  <c r="H180" i="33"/>
  <c r="G180" i="33"/>
  <c r="F180" i="33"/>
  <c r="M181" i="48"/>
  <c r="L181" i="48"/>
  <c r="K181" i="48"/>
  <c r="J181" i="48"/>
  <c r="I181" i="48"/>
  <c r="H181" i="48"/>
  <c r="G181" i="48"/>
  <c r="F181" i="48"/>
  <c r="E181" i="48"/>
  <c r="D181" i="48"/>
  <c r="C181" i="48"/>
  <c r="B181" i="48"/>
  <c r="D181" i="32"/>
  <c r="C181" i="34"/>
  <c r="F181" i="34"/>
  <c r="O181" i="48"/>
  <c r="P181" i="33"/>
  <c r="O181" i="33"/>
  <c r="N181" i="33"/>
  <c r="M181" i="33"/>
  <c r="L181" i="33"/>
  <c r="K181" i="33"/>
  <c r="J181" i="33"/>
  <c r="H181" i="33"/>
  <c r="G181" i="33"/>
  <c r="E181" i="33"/>
  <c r="D181" i="33"/>
  <c r="C181" i="33"/>
  <c r="B181" i="33"/>
  <c r="C181" i="32"/>
  <c r="B181" i="34"/>
  <c r="G181" i="34"/>
  <c r="D181" i="34"/>
  <c r="N181" i="48"/>
  <c r="B181" i="32"/>
  <c r="I181" i="34"/>
  <c r="F181" i="33"/>
  <c r="P181" i="34"/>
  <c r="M181" i="34"/>
  <c r="H181" i="34"/>
  <c r="K181" i="34"/>
  <c r="J181" i="34"/>
  <c r="N181" i="34"/>
  <c r="E181" i="34"/>
  <c r="O181" i="34"/>
  <c r="L181" i="34"/>
  <c r="P181" i="48"/>
  <c r="P181" i="32"/>
  <c r="O181" i="32"/>
  <c r="N181" i="32"/>
  <c r="M181" i="32"/>
  <c r="L181" i="32"/>
  <c r="K181" i="32"/>
  <c r="J181" i="32"/>
  <c r="I181" i="32"/>
  <c r="H181" i="32"/>
  <c r="G181" i="32"/>
  <c r="F181" i="32"/>
  <c r="E181" i="32"/>
  <c r="I181" i="33"/>
  <c r="F182" i="34"/>
  <c r="C182" i="34"/>
  <c r="F182" i="32"/>
  <c r="N182" i="34"/>
  <c r="K182" i="34"/>
  <c r="H182" i="34"/>
  <c r="E182" i="34"/>
  <c r="B182" i="34"/>
  <c r="D182" i="34"/>
  <c r="G182" i="34"/>
  <c r="I182" i="34"/>
  <c r="L182" i="34"/>
  <c r="O182" i="34"/>
  <c r="B182" i="48"/>
  <c r="C182" i="48"/>
  <c r="D182" i="48"/>
  <c r="E182" i="48"/>
  <c r="F182" i="48"/>
  <c r="G182" i="48"/>
  <c r="H182" i="48"/>
  <c r="I182" i="48"/>
  <c r="J182" i="48"/>
  <c r="K182" i="48"/>
  <c r="L182" i="48"/>
  <c r="M182" i="48"/>
  <c r="N182" i="48"/>
  <c r="O182" i="48"/>
  <c r="P182" i="48"/>
  <c r="B182" i="32"/>
  <c r="C182" i="32"/>
  <c r="D182" i="32"/>
  <c r="E182" i="32"/>
  <c r="G182" i="32"/>
  <c r="H182" i="32"/>
  <c r="I182" i="32"/>
  <c r="J182" i="32"/>
  <c r="K182" i="32"/>
  <c r="P182" i="33"/>
  <c r="O182" i="33"/>
  <c r="N182" i="33"/>
  <c r="M182" i="33"/>
  <c r="L182" i="33"/>
  <c r="K182" i="33"/>
  <c r="J182" i="33"/>
  <c r="I182" i="33"/>
  <c r="H182" i="33"/>
  <c r="G182" i="33"/>
  <c r="F182" i="33"/>
  <c r="E182" i="33"/>
  <c r="D182" i="33"/>
  <c r="C182" i="33"/>
  <c r="B182" i="33"/>
  <c r="L182" i="32"/>
  <c r="M182" i="32"/>
  <c r="N182" i="32"/>
  <c r="O182" i="32"/>
  <c r="P182" i="32"/>
  <c r="P182" i="34"/>
  <c r="M182" i="34"/>
  <c r="J182" i="34"/>
  <c r="I183" i="32"/>
  <c r="G183" i="48"/>
  <c r="H183" i="48"/>
  <c r="I183" i="48"/>
  <c r="J183" i="48"/>
  <c r="K183" i="48"/>
  <c r="L183" i="32"/>
  <c r="L183" i="48"/>
  <c r="M183" i="48"/>
  <c r="N183" i="48"/>
  <c r="O183" i="48"/>
  <c r="H183" i="33"/>
  <c r="G183" i="33"/>
  <c r="P183" i="48"/>
  <c r="M183" i="32"/>
  <c r="D183" i="48"/>
  <c r="N183" i="32"/>
  <c r="O183" i="32"/>
  <c r="P183" i="32"/>
  <c r="D183" i="33"/>
  <c r="P183" i="33"/>
  <c r="C183" i="33"/>
  <c r="B183" i="33"/>
  <c r="F183" i="33"/>
  <c r="B183" i="32"/>
  <c r="D183" i="32"/>
  <c r="E183" i="32"/>
  <c r="F183" i="32"/>
  <c r="G183" i="32"/>
  <c r="H183" i="32"/>
  <c r="E183" i="33"/>
  <c r="J183" i="32"/>
  <c r="K183" i="32"/>
  <c r="D183" i="34"/>
  <c r="C183" i="32"/>
  <c r="O183" i="33"/>
  <c r="N183" i="33"/>
  <c r="B183" i="34"/>
  <c r="E183" i="34"/>
  <c r="H183" i="34"/>
  <c r="L183" i="34"/>
  <c r="P183" i="34"/>
  <c r="G183" i="34"/>
  <c r="J183" i="34"/>
  <c r="M183" i="34"/>
  <c r="O183" i="34"/>
  <c r="M183" i="33"/>
  <c r="L183" i="33"/>
  <c r="K183" i="33"/>
  <c r="J183" i="33"/>
  <c r="I183" i="33"/>
  <c r="F183" i="48"/>
  <c r="E183" i="48"/>
  <c r="C183" i="48"/>
  <c r="B183" i="48"/>
  <c r="N183" i="34"/>
  <c r="K183" i="34"/>
  <c r="I183" i="34"/>
  <c r="F183" i="34"/>
  <c r="C183" i="34"/>
  <c r="C184" i="48"/>
  <c r="B184" i="33"/>
  <c r="P184" i="48"/>
  <c r="J184" i="34"/>
  <c r="L184" i="33"/>
  <c r="K184" i="33"/>
  <c r="J184" i="33"/>
  <c r="I184" i="33"/>
  <c r="H184" i="33"/>
  <c r="G184" i="33"/>
  <c r="F184" i="33"/>
  <c r="E184" i="33"/>
  <c r="D184" i="33"/>
  <c r="C184" i="33"/>
  <c r="B184" i="48"/>
  <c r="O184" i="48"/>
  <c r="D184" i="48"/>
  <c r="E184" i="48"/>
  <c r="F184" i="48"/>
  <c r="O184" i="33"/>
  <c r="N184" i="33"/>
  <c r="M184" i="33"/>
  <c r="G184" i="48"/>
  <c r="C184" i="34"/>
  <c r="F184" i="34"/>
  <c r="I184" i="34"/>
  <c r="L184" i="34"/>
  <c r="N184" i="34"/>
  <c r="H184" i="48"/>
  <c r="P184" i="32"/>
  <c r="B184" i="32"/>
  <c r="G184" i="34"/>
  <c r="D184" i="34"/>
  <c r="C184" i="32"/>
  <c r="D184" i="32"/>
  <c r="J184" i="48"/>
  <c r="K184" i="48"/>
  <c r="L184" i="48"/>
  <c r="E184" i="32"/>
  <c r="F184" i="32"/>
  <c r="G184" i="32"/>
  <c r="H184" i="32"/>
  <c r="J184" i="32"/>
  <c r="K184" i="32"/>
  <c r="I184" i="32"/>
  <c r="L184" i="32"/>
  <c r="M184" i="32"/>
  <c r="P184" i="34"/>
  <c r="M184" i="34"/>
  <c r="K184" i="34"/>
  <c r="H184" i="34"/>
  <c r="E184" i="34"/>
  <c r="B184" i="34"/>
  <c r="N184" i="32"/>
  <c r="O184" i="32"/>
  <c r="I184" i="48"/>
  <c r="M184" i="48"/>
  <c r="N184" i="48"/>
  <c r="P184" i="33"/>
  <c r="O184" i="34"/>
  <c r="H185" i="34"/>
  <c r="P185" i="48"/>
  <c r="O185" i="48"/>
  <c r="N185" i="48"/>
  <c r="M185" i="48"/>
  <c r="L185" i="48"/>
  <c r="K185" i="48"/>
  <c r="J185" i="48"/>
  <c r="I185" i="48"/>
  <c r="H185" i="48"/>
  <c r="G185" i="48"/>
  <c r="F185" i="48"/>
  <c r="E185" i="48"/>
  <c r="D185" i="48"/>
  <c r="C185" i="48"/>
  <c r="B185" i="48"/>
  <c r="I185" i="34"/>
  <c r="K185" i="34"/>
  <c r="B185" i="32"/>
  <c r="C185" i="32"/>
  <c r="D185" i="32"/>
  <c r="M185" i="32"/>
  <c r="N185" i="32"/>
  <c r="O185" i="32"/>
  <c r="P185" i="32"/>
  <c r="F185" i="34"/>
  <c r="C185" i="34"/>
  <c r="E185" i="32"/>
  <c r="F185" i="32"/>
  <c r="G185" i="32"/>
  <c r="H185" i="32"/>
  <c r="I185" i="32"/>
  <c r="J185" i="32"/>
  <c r="K185" i="32"/>
  <c r="L185" i="32"/>
  <c r="B185" i="34"/>
  <c r="E185" i="34"/>
  <c r="L185" i="34"/>
  <c r="N185" i="34"/>
  <c r="B185" i="33"/>
  <c r="C185" i="33"/>
  <c r="D185" i="33"/>
  <c r="E185" i="33"/>
  <c r="F185" i="33"/>
  <c r="G185" i="33"/>
  <c r="H185" i="33"/>
  <c r="I185" i="33"/>
  <c r="J185" i="33"/>
  <c r="K185" i="33"/>
  <c r="L185" i="33"/>
  <c r="M185" i="33"/>
  <c r="N185" i="33"/>
  <c r="O185" i="33"/>
  <c r="P185" i="33"/>
  <c r="P185" i="34"/>
  <c r="O185" i="34"/>
  <c r="M185" i="34"/>
  <c r="J185" i="34"/>
  <c r="G185" i="34"/>
  <c r="D185" i="34"/>
  <c r="C186" i="48"/>
  <c r="B186" i="48"/>
  <c r="P186" i="32"/>
  <c r="O186" i="32"/>
  <c r="N186" i="32"/>
  <c r="P186" i="48"/>
  <c r="O186" i="48"/>
  <c r="N186" i="48"/>
  <c r="B186" i="32"/>
  <c r="C186" i="32"/>
  <c r="M186" i="48"/>
  <c r="L186" i="48"/>
  <c r="K186" i="48"/>
  <c r="J186" i="48"/>
  <c r="I186" i="48"/>
  <c r="H186" i="48"/>
  <c r="G186" i="48"/>
  <c r="F186" i="48"/>
  <c r="E186" i="48"/>
  <c r="M186" i="32"/>
  <c r="L186" i="32"/>
  <c r="K186" i="32"/>
  <c r="J186" i="32"/>
  <c r="P186" i="34"/>
  <c r="M186" i="34"/>
  <c r="J186" i="34"/>
  <c r="I186" i="32"/>
  <c r="H186" i="34"/>
  <c r="H186" i="32"/>
  <c r="F186" i="33"/>
  <c r="N186" i="34"/>
  <c r="K186" i="34"/>
  <c r="G186" i="34"/>
  <c r="E186" i="34"/>
  <c r="C186" i="34"/>
  <c r="G186" i="32"/>
  <c r="F186" i="32"/>
  <c r="E186" i="32"/>
  <c r="D186" i="32"/>
  <c r="B186" i="33"/>
  <c r="C186" i="33"/>
  <c r="D186" i="33"/>
  <c r="E186" i="33"/>
  <c r="G186" i="33"/>
  <c r="H186" i="33"/>
  <c r="I186" i="33"/>
  <c r="J186" i="33"/>
  <c r="K186" i="33"/>
  <c r="L186" i="33"/>
  <c r="M186" i="33"/>
  <c r="N186" i="33"/>
  <c r="O186" i="33"/>
  <c r="P186" i="33"/>
  <c r="O186" i="34"/>
  <c r="B186" i="34"/>
  <c r="L186" i="34"/>
  <c r="I186" i="34"/>
  <c r="F186" i="34"/>
  <c r="D186" i="34"/>
  <c r="D186" i="48"/>
  <c r="M187" i="48"/>
  <c r="P187" i="48"/>
  <c r="O187" i="48"/>
  <c r="N187" i="48"/>
  <c r="L187" i="48"/>
  <c r="K187" i="48"/>
  <c r="J187" i="48"/>
  <c r="I187" i="48"/>
  <c r="H187" i="48"/>
  <c r="G187" i="48"/>
  <c r="F187" i="48"/>
  <c r="E187" i="48"/>
  <c r="D187" i="48"/>
  <c r="C187" i="48"/>
  <c r="B187" i="48"/>
  <c r="B187" i="32"/>
  <c r="C187" i="32"/>
  <c r="D187" i="32"/>
  <c r="E187" i="32"/>
  <c r="F187" i="32"/>
  <c r="G187" i="32"/>
  <c r="H187" i="32"/>
  <c r="I187" i="32"/>
  <c r="J187" i="32"/>
  <c r="K187" i="32"/>
  <c r="L187" i="32"/>
  <c r="M187" i="32"/>
  <c r="N187" i="32"/>
  <c r="O187" i="32"/>
  <c r="P187" i="32"/>
  <c r="O187" i="34"/>
  <c r="L187" i="34"/>
  <c r="I187" i="34"/>
  <c r="G187" i="34"/>
  <c r="D187" i="34"/>
  <c r="P187" i="34"/>
  <c r="N187" i="34"/>
  <c r="K187" i="34"/>
  <c r="B187" i="33"/>
  <c r="C187" i="33"/>
  <c r="D187" i="33"/>
  <c r="E187" i="33"/>
  <c r="F187" i="33"/>
  <c r="G187" i="33"/>
  <c r="H187" i="33"/>
  <c r="I187" i="33"/>
  <c r="J187" i="33"/>
  <c r="K187" i="33"/>
  <c r="L187" i="33"/>
  <c r="M187" i="33"/>
  <c r="N187" i="33"/>
  <c r="O187" i="33"/>
  <c r="P187" i="33"/>
  <c r="H187" i="34"/>
  <c r="E187" i="34"/>
  <c r="C187" i="34"/>
  <c r="F187" i="34"/>
  <c r="J187" i="34"/>
  <c r="M187" i="34"/>
  <c r="B187" i="34"/>
  <c r="K188" i="34"/>
  <c r="E188" i="34"/>
  <c r="B188" i="34"/>
  <c r="L188" i="32"/>
  <c r="M188" i="32"/>
  <c r="N188" i="32"/>
  <c r="O188" i="32"/>
  <c r="P188" i="32"/>
  <c r="L188" i="48"/>
  <c r="B188" i="48"/>
  <c r="C188" i="48"/>
  <c r="D188" i="48"/>
  <c r="E188" i="48"/>
  <c r="F188" i="48"/>
  <c r="G188" i="48"/>
  <c r="O188" i="34"/>
  <c r="H188" i="48"/>
  <c r="P188" i="34"/>
  <c r="M188" i="34"/>
  <c r="J188" i="34"/>
  <c r="G188" i="34"/>
  <c r="D188" i="34"/>
  <c r="G188" i="32"/>
  <c r="H188" i="32"/>
  <c r="I188" i="32"/>
  <c r="J188" i="32"/>
  <c r="K188" i="32"/>
  <c r="I188" i="48"/>
  <c r="J188" i="48"/>
  <c r="N188" i="34"/>
  <c r="K188" i="48"/>
  <c r="H188" i="34"/>
  <c r="L188" i="34"/>
  <c r="I188" i="34"/>
  <c r="F188" i="34"/>
  <c r="C188" i="34"/>
  <c r="B188" i="32"/>
  <c r="C188" i="32"/>
  <c r="J188" i="33"/>
  <c r="D188" i="32"/>
  <c r="E188" i="32"/>
  <c r="F188" i="32"/>
  <c r="M188" i="48"/>
  <c r="N188" i="48"/>
  <c r="O188" i="48"/>
  <c r="P188" i="48"/>
  <c r="M188" i="33"/>
  <c r="B188" i="33"/>
  <c r="C188" i="33"/>
  <c r="D188" i="33"/>
  <c r="E188" i="33"/>
  <c r="F188" i="33"/>
  <c r="G188" i="33"/>
  <c r="H188" i="33"/>
  <c r="I188" i="33"/>
  <c r="K188" i="33"/>
  <c r="L188" i="33"/>
  <c r="N188" i="33"/>
  <c r="O188" i="33"/>
  <c r="P188" i="33"/>
  <c r="K189" i="33"/>
  <c r="J189" i="33"/>
  <c r="I189" i="33"/>
  <c r="H189" i="33"/>
  <c r="G189" i="33"/>
  <c r="O189" i="34"/>
  <c r="M189" i="34"/>
  <c r="J189" i="34"/>
  <c r="M189" i="32"/>
  <c r="N189" i="32"/>
  <c r="O189" i="32"/>
  <c r="P189" i="32"/>
  <c r="P189" i="34"/>
  <c r="N189" i="34"/>
  <c r="L189" i="34"/>
  <c r="B189" i="48"/>
  <c r="C189" i="48"/>
  <c r="D189" i="48"/>
  <c r="E189" i="48"/>
  <c r="F189" i="48"/>
  <c r="G189" i="48"/>
  <c r="H189" i="48"/>
  <c r="I189" i="48"/>
  <c r="J189" i="48"/>
  <c r="K189" i="48"/>
  <c r="L189" i="48"/>
  <c r="M189" i="48"/>
  <c r="N189" i="48"/>
  <c r="O189" i="48"/>
  <c r="D189" i="34"/>
  <c r="G189" i="32"/>
  <c r="F189" i="32"/>
  <c r="E189" i="32"/>
  <c r="E189" i="34"/>
  <c r="B189" i="34"/>
  <c r="G189" i="34"/>
  <c r="B189" i="32"/>
  <c r="H189" i="32"/>
  <c r="I189" i="32"/>
  <c r="J189" i="32"/>
  <c r="K189" i="32"/>
  <c r="D189" i="32"/>
  <c r="L189" i="32"/>
  <c r="K189" i="34"/>
  <c r="P189" i="48"/>
  <c r="I189" i="34"/>
  <c r="F189" i="34"/>
  <c r="C189" i="34"/>
  <c r="B189" i="33"/>
  <c r="C189" i="33"/>
  <c r="D189" i="33"/>
  <c r="E189" i="33"/>
  <c r="F189" i="33"/>
  <c r="C189" i="32"/>
  <c r="P189" i="33"/>
  <c r="O189" i="33"/>
  <c r="N189" i="33"/>
  <c r="M189" i="33"/>
  <c r="L189" i="33"/>
  <c r="H189" i="34"/>
  <c r="I191" i="48"/>
  <c r="H191" i="48"/>
  <c r="G191" i="48"/>
  <c r="F191" i="48"/>
  <c r="E191" i="48"/>
  <c r="D191" i="48"/>
  <c r="C191" i="48"/>
  <c r="B191" i="48"/>
  <c r="O191" i="34"/>
  <c r="L191" i="34"/>
  <c r="I191" i="34"/>
  <c r="F191" i="34"/>
  <c r="C191" i="34"/>
  <c r="N191" i="34"/>
  <c r="K191" i="34"/>
  <c r="H191" i="34"/>
  <c r="D191" i="34"/>
  <c r="P191" i="32"/>
  <c r="O191" i="32"/>
  <c r="N191" i="32"/>
  <c r="M191" i="32"/>
  <c r="L191" i="32"/>
  <c r="K191" i="32"/>
  <c r="J191" i="32"/>
  <c r="I191" i="32"/>
  <c r="H191" i="32"/>
  <c r="G191" i="32"/>
  <c r="F191" i="32"/>
  <c r="E191" i="32"/>
  <c r="D191" i="32"/>
  <c r="C191" i="32"/>
  <c r="B191" i="32"/>
  <c r="P191" i="33"/>
  <c r="O191" i="33"/>
  <c r="N191" i="33"/>
  <c r="M191" i="33"/>
  <c r="L191" i="33"/>
  <c r="K191" i="33"/>
  <c r="J191" i="33"/>
  <c r="I191" i="33"/>
  <c r="H191" i="33"/>
  <c r="G191" i="33"/>
  <c r="F191" i="33"/>
  <c r="E191" i="33"/>
  <c r="D191" i="33"/>
  <c r="C191" i="33"/>
  <c r="B191" i="33"/>
  <c r="P191" i="34"/>
  <c r="M191" i="34"/>
  <c r="J191" i="34"/>
  <c r="G191" i="34"/>
  <c r="E191" i="34"/>
  <c r="B191" i="34"/>
  <c r="P191" i="48"/>
  <c r="O191" i="48"/>
  <c r="N191" i="48"/>
  <c r="M191" i="48"/>
  <c r="L191" i="48"/>
  <c r="K191" i="48"/>
  <c r="J191" i="48"/>
  <c r="O192" i="32"/>
  <c r="D192" i="34"/>
  <c r="P192" i="33"/>
  <c r="O192" i="33"/>
  <c r="N192" i="33"/>
  <c r="M192" i="33"/>
  <c r="P192" i="48"/>
  <c r="O192" i="48"/>
  <c r="N192" i="48"/>
  <c r="M192" i="48"/>
  <c r="L192" i="48"/>
  <c r="K192" i="48"/>
  <c r="J192" i="48"/>
  <c r="I192" i="48"/>
  <c r="H192" i="48"/>
  <c r="G192" i="48"/>
  <c r="L192" i="33"/>
  <c r="B192" i="34"/>
  <c r="E192" i="34"/>
  <c r="H192" i="34"/>
  <c r="K192" i="34"/>
  <c r="N192" i="34"/>
  <c r="K192" i="33"/>
  <c r="J192" i="33"/>
  <c r="I192" i="33"/>
  <c r="H192" i="33"/>
  <c r="L192" i="32"/>
  <c r="M192" i="32"/>
  <c r="N192" i="32"/>
  <c r="F192" i="48"/>
  <c r="G192" i="33"/>
  <c r="B192" i="48"/>
  <c r="C192" i="48"/>
  <c r="D192" i="48"/>
  <c r="F192" i="33"/>
  <c r="E192" i="33"/>
  <c r="D192" i="33"/>
  <c r="C192" i="33"/>
  <c r="B192" i="33"/>
  <c r="O192" i="34"/>
  <c r="L192" i="34"/>
  <c r="I192" i="34"/>
  <c r="B192" i="32"/>
  <c r="F192" i="34"/>
  <c r="C192" i="34"/>
  <c r="C192" i="32"/>
  <c r="E192" i="48"/>
  <c r="P192" i="32"/>
  <c r="D192" i="32"/>
  <c r="E192" i="32"/>
  <c r="F192" i="32"/>
  <c r="G192" i="32"/>
  <c r="H192" i="32"/>
  <c r="I192" i="32"/>
  <c r="J192" i="32"/>
  <c r="K192" i="32"/>
  <c r="P192" i="34"/>
  <c r="M192" i="34"/>
  <c r="J192" i="34"/>
  <c r="G192" i="34"/>
  <c r="F193" i="48"/>
  <c r="E193" i="48"/>
  <c r="D193" i="48"/>
  <c r="C193" i="48"/>
  <c r="B193" i="48"/>
  <c r="G193" i="48"/>
  <c r="B193" i="34"/>
  <c r="G193" i="34"/>
  <c r="J193" i="34"/>
  <c r="N193" i="34"/>
  <c r="O193" i="32"/>
  <c r="M193" i="34"/>
  <c r="L193" i="34"/>
  <c r="I193" i="34"/>
  <c r="F193" i="34"/>
  <c r="D193" i="34"/>
  <c r="O193" i="34"/>
  <c r="P193" i="32"/>
  <c r="B193" i="32"/>
  <c r="C193" i="32"/>
  <c r="D193" i="32"/>
  <c r="E193" i="32"/>
  <c r="F193" i="32"/>
  <c r="G193" i="32"/>
  <c r="H193" i="32"/>
  <c r="I193" i="32"/>
  <c r="J193" i="32"/>
  <c r="K193" i="32"/>
  <c r="L193" i="32"/>
  <c r="M193" i="32"/>
  <c r="B193" i="33"/>
  <c r="P193" i="33"/>
  <c r="O193" i="33"/>
  <c r="N193" i="33"/>
  <c r="M193" i="33"/>
  <c r="L193" i="33"/>
  <c r="K193" i="33"/>
  <c r="J193" i="33"/>
  <c r="I193" i="33"/>
  <c r="H193" i="33"/>
  <c r="G193" i="33"/>
  <c r="H193" i="48"/>
  <c r="I193" i="48"/>
  <c r="J193" i="48"/>
  <c r="N193" i="32"/>
  <c r="L193" i="48"/>
  <c r="M193" i="48"/>
  <c r="N193" i="48"/>
  <c r="O193" i="48"/>
  <c r="P193" i="48"/>
  <c r="P193" i="34"/>
  <c r="K193" i="34"/>
  <c r="H193" i="34"/>
  <c r="E193" i="34"/>
  <c r="C193" i="34"/>
  <c r="F193" i="33"/>
  <c r="E193" i="33"/>
  <c r="D193" i="33"/>
  <c r="C193" i="33"/>
  <c r="K193" i="48"/>
  <c r="L194" i="34"/>
  <c r="B194" i="32"/>
  <c r="C194" i="32"/>
  <c r="D194" i="32"/>
  <c r="E194" i="32"/>
  <c r="F194" i="32"/>
  <c r="G194" i="32"/>
  <c r="H194" i="32"/>
  <c r="I194" i="32"/>
  <c r="J194" i="32"/>
  <c r="K194" i="32"/>
  <c r="L194" i="32"/>
  <c r="M194" i="32"/>
  <c r="N194" i="32"/>
  <c r="O194" i="32"/>
  <c r="P194" i="32"/>
  <c r="J194" i="34"/>
  <c r="G194" i="34"/>
  <c r="D194" i="34"/>
  <c r="K194" i="34"/>
  <c r="P194" i="34"/>
  <c r="N194" i="34"/>
  <c r="F194" i="34"/>
  <c r="B194" i="34"/>
  <c r="E194" i="34"/>
  <c r="H194" i="34"/>
  <c r="O194" i="34"/>
  <c r="P194" i="33"/>
  <c r="O194" i="33"/>
  <c r="N194" i="33"/>
  <c r="M194" i="33"/>
  <c r="L194" i="33"/>
  <c r="B194" i="48"/>
  <c r="C194" i="48"/>
  <c r="D194" i="48"/>
  <c r="E194" i="48"/>
  <c r="F194" i="48"/>
  <c r="G194" i="48"/>
  <c r="H194" i="48"/>
  <c r="I194" i="48"/>
  <c r="J194" i="48"/>
  <c r="K194" i="48"/>
  <c r="L194" i="48"/>
  <c r="M194" i="34"/>
  <c r="I194" i="34"/>
  <c r="C194" i="34"/>
  <c r="K194" i="33"/>
  <c r="J194" i="33"/>
  <c r="I194" i="33"/>
  <c r="H194" i="33"/>
  <c r="G194" i="33"/>
  <c r="F194" i="33"/>
  <c r="E194" i="33"/>
  <c r="D194" i="33"/>
  <c r="C194" i="33"/>
  <c r="B194" i="33"/>
  <c r="M194" i="48"/>
  <c r="N194" i="48"/>
  <c r="O194" i="48"/>
  <c r="P194" i="48"/>
  <c r="F195" i="34"/>
  <c r="C195" i="34"/>
  <c r="H195" i="32"/>
  <c r="I195" i="32"/>
  <c r="J195" i="32"/>
  <c r="K195" i="32"/>
  <c r="L195" i="32"/>
  <c r="M195" i="32"/>
  <c r="N195" i="32"/>
  <c r="O195" i="32"/>
  <c r="P195" i="32"/>
  <c r="B195" i="33"/>
  <c r="B195" i="32"/>
  <c r="C195" i="32"/>
  <c r="D195" i="32"/>
  <c r="C195" i="33"/>
  <c r="D195" i="33"/>
  <c r="E195" i="33"/>
  <c r="F195" i="33"/>
  <c r="G195" i="33"/>
  <c r="H195" i="33"/>
  <c r="I195" i="33"/>
  <c r="O195" i="34"/>
  <c r="L195" i="34"/>
  <c r="H195" i="34"/>
  <c r="E195" i="34"/>
  <c r="B195" i="34"/>
  <c r="J195" i="33"/>
  <c r="K195" i="33"/>
  <c r="I195" i="34"/>
  <c r="L195" i="33"/>
  <c r="M195" i="33"/>
  <c r="N195" i="33"/>
  <c r="O195" i="33"/>
  <c r="P195" i="33"/>
  <c r="P195" i="34"/>
  <c r="M195" i="34"/>
  <c r="J195" i="34"/>
  <c r="G195" i="34"/>
  <c r="D195" i="34"/>
  <c r="E195" i="32"/>
  <c r="F195" i="32"/>
  <c r="N195" i="34"/>
  <c r="K195" i="34"/>
  <c r="G195" i="32"/>
  <c r="B195" i="48"/>
  <c r="C195" i="48"/>
  <c r="D195" i="48"/>
  <c r="E195" i="48"/>
  <c r="F195" i="48"/>
  <c r="G195" i="48"/>
  <c r="H195" i="48"/>
  <c r="I195" i="48"/>
  <c r="J195" i="48"/>
  <c r="K195" i="48"/>
  <c r="L195" i="48"/>
  <c r="M195" i="48"/>
  <c r="N195" i="48"/>
  <c r="O195" i="48"/>
  <c r="P195" i="48"/>
  <c r="C196" i="48"/>
  <c r="F196" i="32"/>
  <c r="G196" i="32"/>
  <c r="C196" i="34"/>
  <c r="P196" i="48"/>
  <c r="O196" i="48"/>
  <c r="N196" i="48"/>
  <c r="M196" i="48"/>
  <c r="L196" i="48"/>
  <c r="K196" i="48"/>
  <c r="J196" i="48"/>
  <c r="I196" i="48"/>
  <c r="H196" i="48"/>
  <c r="G196" i="48"/>
  <c r="F196" i="48"/>
  <c r="E196" i="48"/>
  <c r="D196" i="48"/>
  <c r="O196" i="34"/>
  <c r="L196" i="34"/>
  <c r="I196" i="34"/>
  <c r="F196" i="34"/>
  <c r="I196" i="32"/>
  <c r="J196" i="32"/>
  <c r="K196" i="32"/>
  <c r="L196" i="32"/>
  <c r="M196" i="32"/>
  <c r="N196" i="32"/>
  <c r="O196" i="32"/>
  <c r="P196" i="32"/>
  <c r="H196" i="32"/>
  <c r="B196" i="34"/>
  <c r="E196" i="34"/>
  <c r="H196" i="34"/>
  <c r="K196" i="34"/>
  <c r="N196" i="34"/>
  <c r="D196" i="34"/>
  <c r="G196" i="34"/>
  <c r="J196" i="34"/>
  <c r="M196" i="34"/>
  <c r="P196" i="34"/>
  <c r="P196" i="33"/>
  <c r="O196" i="33"/>
  <c r="N196" i="33"/>
  <c r="M196" i="33"/>
  <c r="L196" i="33"/>
  <c r="K196" i="33"/>
  <c r="J196" i="33"/>
  <c r="I196" i="33"/>
  <c r="H196" i="33"/>
  <c r="G196" i="33"/>
  <c r="F196" i="33"/>
  <c r="E196" i="33"/>
  <c r="D196" i="33"/>
  <c r="C196" i="33"/>
  <c r="B196" i="33"/>
  <c r="B196" i="32"/>
  <c r="C196" i="32"/>
  <c r="D196" i="32"/>
  <c r="E196" i="32"/>
  <c r="B196" i="48"/>
  <c r="L197" i="48"/>
  <c r="I197" i="48"/>
  <c r="H197" i="48"/>
  <c r="G197" i="48"/>
  <c r="M197" i="32"/>
  <c r="N197" i="32"/>
  <c r="O197" i="32"/>
  <c r="P197" i="32"/>
  <c r="B197" i="32"/>
  <c r="F197" i="48"/>
  <c r="E197" i="48"/>
  <c r="D197" i="48"/>
  <c r="C197" i="48"/>
  <c r="B197" i="48"/>
  <c r="H197" i="32"/>
  <c r="I197" i="34"/>
  <c r="I197" i="32"/>
  <c r="J197" i="32"/>
  <c r="K197" i="32"/>
  <c r="L197" i="32"/>
  <c r="D197" i="34"/>
  <c r="G197" i="34"/>
  <c r="J197" i="34"/>
  <c r="M197" i="34"/>
  <c r="P197" i="34"/>
  <c r="L197" i="34"/>
  <c r="P197" i="48"/>
  <c r="O197" i="48"/>
  <c r="N197" i="48"/>
  <c r="M197" i="48"/>
  <c r="O197" i="34"/>
  <c r="K197" i="48"/>
  <c r="J197" i="48"/>
  <c r="F197" i="34"/>
  <c r="C197" i="34"/>
  <c r="B197" i="33"/>
  <c r="C197" i="33"/>
  <c r="D197" i="33"/>
  <c r="E197" i="33"/>
  <c r="F197" i="33"/>
  <c r="G197" i="33"/>
  <c r="H197" i="33"/>
  <c r="F197" i="32"/>
  <c r="I197" i="33"/>
  <c r="J197" i="33"/>
  <c r="K197" i="33"/>
  <c r="L197" i="33"/>
  <c r="M197" i="33"/>
  <c r="N197" i="33"/>
  <c r="O197" i="33"/>
  <c r="P197" i="33"/>
  <c r="C197" i="32"/>
  <c r="D197" i="32"/>
  <c r="E197" i="32"/>
  <c r="G197" i="32"/>
  <c r="B197" i="34"/>
  <c r="E197" i="34"/>
  <c r="H197" i="34"/>
  <c r="K197" i="34"/>
  <c r="N197" i="34"/>
  <c r="H198" i="34"/>
  <c r="I198" i="34"/>
  <c r="L198" i="34"/>
  <c r="M198" i="32"/>
  <c r="L198" i="32"/>
  <c r="K198" i="32"/>
  <c r="J198" i="32"/>
  <c r="L198" i="48"/>
  <c r="I198" i="32"/>
  <c r="H198" i="32"/>
  <c r="D198" i="34"/>
  <c r="G198" i="34"/>
  <c r="J198" i="34"/>
  <c r="M198" i="34"/>
  <c r="P198" i="34"/>
  <c r="E198" i="32"/>
  <c r="F198" i="32"/>
  <c r="G198" i="32"/>
  <c r="P198" i="33"/>
  <c r="B198" i="33"/>
  <c r="O198" i="34"/>
  <c r="B198" i="32"/>
  <c r="C198" i="32"/>
  <c r="P198" i="48"/>
  <c r="O198" i="48"/>
  <c r="N198" i="48"/>
  <c r="M198" i="48"/>
  <c r="O198" i="33"/>
  <c r="N198" i="33"/>
  <c r="K198" i="48"/>
  <c r="L198" i="33"/>
  <c r="K198" i="33"/>
  <c r="J198" i="33"/>
  <c r="J198" i="48"/>
  <c r="I198" i="48"/>
  <c r="H198" i="48"/>
  <c r="G198" i="48"/>
  <c r="F198" i="48"/>
  <c r="E198" i="48"/>
  <c r="D198" i="48"/>
  <c r="C198" i="48"/>
  <c r="B198" i="48"/>
  <c r="D198" i="32"/>
  <c r="P198" i="32"/>
  <c r="M198" i="33"/>
  <c r="O198" i="32"/>
  <c r="N198" i="32"/>
  <c r="N198" i="34"/>
  <c r="K198" i="34"/>
  <c r="F198" i="34"/>
  <c r="C198" i="34"/>
  <c r="B198" i="34"/>
  <c r="E198" i="34"/>
  <c r="I198" i="33"/>
  <c r="H198" i="33"/>
  <c r="G198" i="33"/>
  <c r="F198" i="33"/>
  <c r="E198" i="33"/>
  <c r="D198" i="33"/>
  <c r="C198" i="33"/>
  <c r="E199" i="33"/>
  <c r="D199" i="33"/>
  <c r="C199" i="33"/>
  <c r="B199" i="33"/>
  <c r="G199" i="48"/>
  <c r="P199" i="32"/>
  <c r="O199" i="32"/>
  <c r="N199" i="32"/>
  <c r="M199" i="32"/>
  <c r="L199" i="32"/>
  <c r="K199" i="32"/>
  <c r="J199" i="32"/>
  <c r="I199" i="32"/>
  <c r="H199" i="32"/>
  <c r="G199" i="32"/>
  <c r="F199" i="32"/>
  <c r="E199" i="32"/>
  <c r="D199" i="32"/>
  <c r="C199" i="32"/>
  <c r="B199" i="32"/>
  <c r="P199" i="48"/>
  <c r="O199" i="48"/>
  <c r="N199" i="48"/>
  <c r="M199" i="48"/>
  <c r="L199" i="48"/>
  <c r="K199" i="48"/>
  <c r="J199" i="48"/>
  <c r="I199" i="48"/>
  <c r="H199" i="48"/>
  <c r="F199" i="48"/>
  <c r="E199" i="48"/>
  <c r="D199" i="48"/>
  <c r="C199" i="48"/>
  <c r="B199" i="48"/>
  <c r="P199" i="34"/>
  <c r="M199" i="34"/>
  <c r="J199" i="34"/>
  <c r="G199" i="34"/>
  <c r="D199" i="34"/>
  <c r="B199" i="34"/>
  <c r="O199" i="34"/>
  <c r="L199" i="34"/>
  <c r="I199" i="34"/>
  <c r="E199" i="34"/>
  <c r="C199" i="34"/>
  <c r="P199" i="33"/>
  <c r="O199" i="33"/>
  <c r="N199" i="33"/>
  <c r="M199" i="33"/>
  <c r="L199" i="33"/>
  <c r="N199" i="34"/>
  <c r="K199" i="34"/>
  <c r="H199" i="34"/>
  <c r="F199" i="34"/>
  <c r="K199" i="33"/>
  <c r="J199" i="33"/>
  <c r="I199" i="33"/>
  <c r="H199" i="33"/>
  <c r="G199" i="33"/>
  <c r="F199" i="33"/>
  <c r="J200" i="32"/>
  <c r="K200" i="48"/>
  <c r="L200" i="48"/>
  <c r="E200" i="34"/>
  <c r="B200" i="34"/>
  <c r="M200" i="48"/>
  <c r="B200" i="48"/>
  <c r="N200" i="48"/>
  <c r="O200" i="48"/>
  <c r="P200" i="48"/>
  <c r="D200" i="34"/>
  <c r="G200" i="34"/>
  <c r="H200" i="34"/>
  <c r="F200" i="34"/>
  <c r="C200" i="34"/>
  <c r="M200" i="34"/>
  <c r="P200" i="32"/>
  <c r="O200" i="32"/>
  <c r="N200" i="32"/>
  <c r="M200" i="32"/>
  <c r="L200" i="32"/>
  <c r="K200" i="32"/>
  <c r="O200" i="33"/>
  <c r="I200" i="32"/>
  <c r="H200" i="32"/>
  <c r="G200" i="32"/>
  <c r="F200" i="32"/>
  <c r="E200" i="32"/>
  <c r="D200" i="32"/>
  <c r="C200" i="32"/>
  <c r="B200" i="32"/>
  <c r="B200" i="33"/>
  <c r="C200" i="33"/>
  <c r="D200" i="33"/>
  <c r="E200" i="33"/>
  <c r="F200" i="33"/>
  <c r="G200" i="33"/>
  <c r="H200" i="33"/>
  <c r="I200" i="33"/>
  <c r="J200" i="33"/>
  <c r="K200" i="33"/>
  <c r="L200" i="33"/>
  <c r="M200" i="33"/>
  <c r="N200" i="33"/>
  <c r="P200" i="34"/>
  <c r="P200" i="33"/>
  <c r="J200" i="34"/>
  <c r="N200" i="34"/>
  <c r="O200" i="34"/>
  <c r="L200" i="34"/>
  <c r="C200" i="48"/>
  <c r="D200" i="48"/>
  <c r="I200" i="34"/>
  <c r="E200" i="48"/>
  <c r="F200" i="48"/>
  <c r="G200" i="48"/>
  <c r="K200" i="34"/>
  <c r="H200" i="48"/>
  <c r="J200" i="48"/>
  <c r="I200" i="48"/>
  <c r="P201" i="32"/>
  <c r="O201" i="32"/>
  <c r="N201" i="32"/>
  <c r="M201" i="32"/>
  <c r="L201" i="32"/>
  <c r="K201" i="32"/>
  <c r="J201" i="32"/>
  <c r="I201" i="32"/>
  <c r="H201" i="32"/>
  <c r="G201" i="32"/>
  <c r="F201" i="32"/>
  <c r="E201" i="32"/>
  <c r="D201" i="32"/>
  <c r="C201" i="32"/>
  <c r="B201" i="32"/>
  <c r="D201" i="33"/>
  <c r="C201" i="33"/>
  <c r="B201" i="33"/>
  <c r="M201" i="33"/>
  <c r="N201" i="34"/>
  <c r="K201" i="34"/>
  <c r="H201" i="34"/>
  <c r="E201" i="34"/>
  <c r="B201" i="48"/>
  <c r="B201" i="34"/>
  <c r="C201" i="48"/>
  <c r="D201" i="48"/>
  <c r="E201" i="48"/>
  <c r="F201" i="48"/>
  <c r="G201" i="48"/>
  <c r="M201" i="34"/>
  <c r="H201" i="48"/>
  <c r="I201" i="48"/>
  <c r="J201" i="48"/>
  <c r="K201" i="48"/>
  <c r="J201" i="34"/>
  <c r="L201" i="48"/>
  <c r="M201" i="48"/>
  <c r="N201" i="48"/>
  <c r="P201" i="34"/>
  <c r="D201" i="34"/>
  <c r="L201" i="33"/>
  <c r="K201" i="33"/>
  <c r="O201" i="48"/>
  <c r="J201" i="33"/>
  <c r="N201" i="33"/>
  <c r="P201" i="48"/>
  <c r="O201" i="33"/>
  <c r="G201" i="34"/>
  <c r="C201" i="34"/>
  <c r="F201" i="34"/>
  <c r="I201" i="33"/>
  <c r="P201" i="33"/>
  <c r="I201" i="34"/>
  <c r="L201" i="34"/>
  <c r="O201" i="34"/>
  <c r="H201" i="33"/>
  <c r="G201" i="33"/>
  <c r="F201" i="33"/>
  <c r="E201" i="33"/>
  <c r="B203" i="32"/>
  <c r="G203" i="34"/>
  <c r="J203" i="34"/>
  <c r="O203" i="32"/>
  <c r="P203" i="32"/>
  <c r="G203" i="32"/>
  <c r="K203" i="48"/>
  <c r="E203" i="32"/>
  <c r="H203" i="32"/>
  <c r="I203" i="32"/>
  <c r="B203" i="48"/>
  <c r="C203" i="48"/>
  <c r="J203" i="32"/>
  <c r="D203" i="48"/>
  <c r="E203" i="48"/>
  <c r="F203" i="33"/>
  <c r="O203" i="33"/>
  <c r="N203" i="33"/>
  <c r="L203" i="48"/>
  <c r="M203" i="48"/>
  <c r="G203" i="33"/>
  <c r="O203" i="34"/>
  <c r="L203" i="34"/>
  <c r="K203" i="32"/>
  <c r="L203" i="32"/>
  <c r="M203" i="32"/>
  <c r="D203" i="32"/>
  <c r="B203" i="33"/>
  <c r="F203" i="32"/>
  <c r="D203" i="34"/>
  <c r="H203" i="34"/>
  <c r="C203" i="34"/>
  <c r="F203" i="34"/>
  <c r="I203" i="34"/>
  <c r="K203" i="34"/>
  <c r="C203" i="33"/>
  <c r="P203" i="48"/>
  <c r="P203" i="33"/>
  <c r="M203" i="34"/>
  <c r="P203" i="34"/>
  <c r="J203" i="48"/>
  <c r="F203" i="48"/>
  <c r="G203" i="48"/>
  <c r="H203" i="48"/>
  <c r="I203" i="48"/>
  <c r="M203" i="33"/>
  <c r="N203" i="48"/>
  <c r="N203" i="32"/>
  <c r="L203" i="33"/>
  <c r="K203" i="33"/>
  <c r="J203" i="33"/>
  <c r="I203" i="33"/>
  <c r="H203" i="33"/>
  <c r="D203" i="33"/>
  <c r="C203" i="32"/>
  <c r="E203" i="33"/>
  <c r="N203" i="34"/>
  <c r="B203" i="34"/>
  <c r="E203" i="34"/>
  <c r="O203" i="48"/>
  <c r="C204" i="34"/>
  <c r="F204" i="34"/>
  <c r="I204" i="34"/>
  <c r="K204" i="34"/>
  <c r="O204" i="34"/>
  <c r="D204" i="32"/>
  <c r="F204" i="32"/>
  <c r="N204" i="48"/>
  <c r="G204" i="32"/>
  <c r="H204" i="32"/>
  <c r="I204" i="32"/>
  <c r="J204" i="32"/>
  <c r="K204" i="32"/>
  <c r="L204" i="32"/>
  <c r="M204" i="32"/>
  <c r="N204" i="32"/>
  <c r="O204" i="32"/>
  <c r="P204" i="32"/>
  <c r="O204" i="48"/>
  <c r="P204" i="48"/>
  <c r="N204" i="34"/>
  <c r="L204" i="34"/>
  <c r="H204" i="34"/>
  <c r="E204" i="34"/>
  <c r="B204" i="34"/>
  <c r="P204" i="33"/>
  <c r="O204" i="33"/>
  <c r="N204" i="33"/>
  <c r="M204" i="33"/>
  <c r="L204" i="33"/>
  <c r="K204" i="33"/>
  <c r="J204" i="33"/>
  <c r="I204" i="33"/>
  <c r="B204" i="32"/>
  <c r="C204" i="32"/>
  <c r="H204" i="33"/>
  <c r="G204" i="33"/>
  <c r="F204" i="33"/>
  <c r="E204" i="33"/>
  <c r="D204" i="33"/>
  <c r="C204" i="33"/>
  <c r="B204" i="33"/>
  <c r="D204" i="34"/>
  <c r="G204" i="34"/>
  <c r="J204" i="34"/>
  <c r="M204" i="34"/>
  <c r="P204" i="34"/>
  <c r="E204" i="32"/>
  <c r="B204" i="48"/>
  <c r="C204" i="48"/>
  <c r="D204" i="48"/>
  <c r="E204" i="48"/>
  <c r="F204" i="48"/>
  <c r="G204" i="48"/>
  <c r="H204" i="48"/>
  <c r="I204" i="48"/>
  <c r="J204" i="48"/>
  <c r="K204" i="48"/>
  <c r="L204" i="48"/>
  <c r="M204" i="48"/>
  <c r="I7" i="34"/>
  <c r="O7" i="34"/>
  <c r="P25" i="33"/>
  <c r="O45" i="32"/>
  <c r="P7" i="34"/>
  <c r="I7" i="48"/>
  <c r="P45" i="32"/>
  <c r="I45" i="32"/>
  <c r="I25" i="33"/>
  <c r="O9" i="33"/>
  <c r="O9" i="34"/>
  <c r="I63" i="48"/>
  <c r="I9" i="34"/>
  <c r="I8" i="32"/>
  <c r="I9" i="33"/>
  <c r="P9" i="34"/>
  <c r="P63" i="48"/>
  <c r="P9" i="33"/>
  <c r="P25" i="34"/>
  <c r="I7" i="32"/>
  <c r="P11" i="33"/>
  <c r="I62" i="48"/>
  <c r="I11" i="33"/>
  <c r="O11" i="33"/>
  <c r="P62" i="48"/>
  <c r="R62" i="48" s="1"/>
  <c r="O25" i="34"/>
  <c r="I25" i="34"/>
  <c r="O7" i="32"/>
  <c r="B9" i="5"/>
  <c r="B8" i="10"/>
  <c r="A9" i="60"/>
  <c r="R4" i="5" s="1"/>
  <c r="A26" i="14" s="1"/>
  <c r="B9" i="10"/>
  <c r="A10" i="60"/>
  <c r="R5" i="5" s="1"/>
  <c r="A27" i="14" s="1"/>
  <c r="B16" i="17"/>
  <c r="A13" i="40"/>
  <c r="B10" i="9"/>
  <c r="E18" i="45"/>
  <c r="E18" i="46"/>
  <c r="F18" i="46"/>
  <c r="C16" i="17"/>
  <c r="C10" i="9"/>
  <c r="B13" i="40"/>
  <c r="F18" i="45"/>
  <c r="A9" i="40"/>
  <c r="B13" i="17"/>
  <c r="B11" i="9"/>
  <c r="B11" i="10"/>
  <c r="B12" i="5"/>
  <c r="C13" i="17"/>
  <c r="C11" i="9"/>
  <c r="B9" i="40"/>
  <c r="F19" i="46"/>
  <c r="F19" i="45"/>
  <c r="B8" i="17"/>
  <c r="B12" i="10"/>
  <c r="B12" i="9"/>
  <c r="B14" i="5"/>
  <c r="A10" i="40"/>
  <c r="E9" i="46"/>
  <c r="F10" i="45"/>
  <c r="C8" i="17"/>
  <c r="F9" i="46"/>
  <c r="C12" i="9"/>
  <c r="B10" i="40"/>
  <c r="A15" i="40"/>
  <c r="B13" i="9"/>
  <c r="E8" i="45"/>
  <c r="B17" i="17"/>
  <c r="E7" i="46"/>
  <c r="C17" i="17"/>
  <c r="B15" i="40"/>
  <c r="C13" i="9"/>
  <c r="F8" i="45"/>
  <c r="F7" i="46"/>
  <c r="E9" i="45"/>
  <c r="A12" i="40"/>
  <c r="E8" i="46"/>
  <c r="B14" i="9"/>
  <c r="B14" i="17"/>
  <c r="B14" i="10"/>
  <c r="C14" i="9"/>
  <c r="C14" i="17"/>
  <c r="B12" i="40"/>
  <c r="F9" i="45"/>
  <c r="F8" i="46"/>
  <c r="A20" i="40"/>
  <c r="E198" i="46"/>
  <c r="B15" i="9"/>
  <c r="B22" i="17"/>
  <c r="F20" i="47"/>
  <c r="F198" i="46"/>
  <c r="C15" i="9"/>
  <c r="C22" i="17"/>
  <c r="B20" i="40"/>
  <c r="F198" i="45"/>
  <c r="B16" i="9"/>
  <c r="B24" i="17"/>
  <c r="E199" i="46"/>
  <c r="A25" i="40"/>
  <c r="E199" i="45"/>
  <c r="C16" i="9"/>
  <c r="C24" i="17"/>
  <c r="F199" i="46"/>
  <c r="F199" i="45"/>
  <c r="B25" i="40"/>
  <c r="A19" i="40"/>
  <c r="B17" i="9"/>
  <c r="E200" i="45"/>
  <c r="E200" i="46"/>
  <c r="B17" i="10"/>
  <c r="B20" i="5"/>
  <c r="B20" i="17"/>
  <c r="C17" i="9"/>
  <c r="C20" i="17"/>
  <c r="B19" i="40"/>
  <c r="F200" i="46"/>
  <c r="F200" i="45"/>
  <c r="B18" i="9"/>
  <c r="A24" i="40"/>
  <c r="E201" i="46"/>
  <c r="B18" i="10"/>
  <c r="B21" i="5"/>
  <c r="B21" i="17"/>
  <c r="F201" i="47"/>
  <c r="C18" i="9"/>
  <c r="F201" i="46"/>
  <c r="B24" i="40"/>
  <c r="F201" i="45"/>
  <c r="C21" i="17"/>
  <c r="E202" i="45"/>
  <c r="B19" i="9"/>
  <c r="B23" i="17"/>
  <c r="E202" i="46"/>
  <c r="B22" i="5"/>
  <c r="A23" i="40"/>
  <c r="B23" i="40"/>
  <c r="C19" i="9"/>
  <c r="F202" i="45"/>
  <c r="C23" i="17"/>
  <c r="F202" i="46"/>
  <c r="A22" i="40"/>
  <c r="E203" i="45"/>
  <c r="E203" i="46"/>
  <c r="B26" i="17"/>
  <c r="B20" i="10"/>
  <c r="B20" i="9"/>
  <c r="B22" i="40"/>
  <c r="F203" i="45"/>
  <c r="C26" i="17"/>
  <c r="F203" i="46"/>
  <c r="C20" i="9"/>
  <c r="B25" i="17"/>
  <c r="A21" i="40"/>
  <c r="E204" i="46"/>
  <c r="B21" i="9"/>
  <c r="B21" i="40"/>
  <c r="F204" i="45"/>
  <c r="C25" i="17"/>
  <c r="C21" i="9"/>
  <c r="B85" i="17"/>
  <c r="E113" i="46"/>
  <c r="B22" i="9"/>
  <c r="E113" i="45"/>
  <c r="A41" i="40"/>
  <c r="B41" i="40"/>
  <c r="F113" i="46"/>
  <c r="C22" i="9"/>
  <c r="C85" i="17"/>
  <c r="F113" i="45"/>
  <c r="E114" i="46"/>
  <c r="B23" i="9"/>
  <c r="B84" i="17"/>
  <c r="B27" i="5"/>
  <c r="A70" i="40"/>
  <c r="B23" i="10"/>
  <c r="E114" i="45"/>
  <c r="F115" i="47"/>
  <c r="F114" i="46"/>
  <c r="C84" i="17"/>
  <c r="B70" i="40"/>
  <c r="C23" i="9"/>
  <c r="F114" i="45"/>
  <c r="E115" i="46"/>
  <c r="B83" i="17"/>
  <c r="E115" i="45"/>
  <c r="F4" i="9"/>
  <c r="B29" i="5"/>
  <c r="J4" i="10"/>
  <c r="A69" i="40"/>
  <c r="F116" i="47"/>
  <c r="F115" i="46"/>
  <c r="C83" i="17"/>
  <c r="B69" i="40"/>
  <c r="F115" i="45"/>
  <c r="G4" i="9"/>
  <c r="F5" i="9"/>
  <c r="B33" i="17"/>
  <c r="A32" i="40"/>
  <c r="E151" i="45"/>
  <c r="E151" i="46"/>
  <c r="F151" i="46"/>
  <c r="G5" i="9"/>
  <c r="C33" i="17"/>
  <c r="B32" i="40"/>
  <c r="F151" i="45"/>
  <c r="F6" i="9"/>
  <c r="B31" i="5"/>
  <c r="E116" i="45"/>
  <c r="B82" i="17"/>
  <c r="E116" i="46"/>
  <c r="A68" i="40"/>
  <c r="A44" i="43"/>
  <c r="F116" i="46"/>
  <c r="C82" i="17"/>
  <c r="G6" i="9"/>
  <c r="B68" i="40"/>
  <c r="F116" i="45"/>
  <c r="A67" i="40"/>
  <c r="E117" i="46"/>
  <c r="B81" i="17"/>
  <c r="E117" i="45"/>
  <c r="A45" i="43"/>
  <c r="J7" i="10"/>
  <c r="F7" i="9"/>
  <c r="F118" i="47"/>
  <c r="B67" i="40"/>
  <c r="F117" i="45"/>
  <c r="C81" i="17"/>
  <c r="G7" i="9"/>
  <c r="A66" i="40"/>
  <c r="A46" i="43"/>
  <c r="B80" i="17"/>
  <c r="E118" i="46"/>
  <c r="F8" i="9"/>
  <c r="C80" i="17"/>
  <c r="B66" i="40"/>
  <c r="F118" i="45"/>
  <c r="F118" i="46"/>
  <c r="G8" i="9"/>
  <c r="A47" i="43"/>
  <c r="E119" i="45"/>
  <c r="A65" i="40"/>
  <c r="F9" i="9"/>
  <c r="E119" i="46"/>
  <c r="B79" i="17"/>
  <c r="J9" i="10"/>
  <c r="B35" i="5"/>
  <c r="G9" i="9"/>
  <c r="B65" i="40"/>
  <c r="C79" i="17"/>
  <c r="F119" i="45"/>
  <c r="F119" i="46"/>
  <c r="E121" i="47"/>
  <c r="E120" i="46"/>
  <c r="E120" i="45"/>
  <c r="F10" i="9"/>
  <c r="B78" i="17"/>
  <c r="B36" i="5"/>
  <c r="A64" i="40"/>
  <c r="A48" i="43"/>
  <c r="J10" i="10"/>
  <c r="F121" i="47"/>
  <c r="C78" i="17"/>
  <c r="G10" i="9"/>
  <c r="F120" i="46"/>
  <c r="F120" i="45"/>
  <c r="B64" i="40"/>
  <c r="B37" i="5"/>
  <c r="J11" i="10"/>
  <c r="F12" i="9"/>
  <c r="E121" i="46"/>
  <c r="A49" i="43"/>
  <c r="B77" i="17"/>
  <c r="A63" i="40"/>
  <c r="E121" i="45"/>
  <c r="G12" i="9"/>
  <c r="F121" i="46"/>
  <c r="F121" i="45"/>
  <c r="C77" i="17"/>
  <c r="B63" i="40"/>
  <c r="A62" i="40"/>
  <c r="F13" i="9"/>
  <c r="E122" i="46"/>
  <c r="E122" i="45"/>
  <c r="J13" i="10"/>
  <c r="A50" i="43"/>
  <c r="B76" i="17"/>
  <c r="F36" i="49"/>
  <c r="G13" i="9"/>
  <c r="B62" i="40"/>
  <c r="C76" i="17"/>
  <c r="A40" i="40"/>
  <c r="J14" i="10"/>
  <c r="F14" i="9"/>
  <c r="E123" i="46"/>
  <c r="B75" i="17"/>
  <c r="A51" i="43"/>
  <c r="E123" i="45"/>
  <c r="F123" i="45"/>
  <c r="C75" i="17"/>
  <c r="B40" i="40"/>
  <c r="G14" i="9"/>
  <c r="F123" i="46"/>
  <c r="F15" i="9"/>
  <c r="A8" i="43"/>
  <c r="A9" i="44" s="1"/>
  <c r="A39" i="40"/>
  <c r="E124" i="46"/>
  <c r="B74" i="17"/>
  <c r="B42" i="5"/>
  <c r="J15" i="10"/>
  <c r="G15" i="9"/>
  <c r="F124" i="45"/>
  <c r="B39" i="40"/>
  <c r="F124" i="46"/>
  <c r="C74" i="17"/>
  <c r="E126" i="47"/>
  <c r="A52" i="43"/>
  <c r="F16" i="9"/>
  <c r="E125" i="46"/>
  <c r="E125" i="45"/>
  <c r="A61" i="40"/>
  <c r="B44" i="5"/>
  <c r="B73" i="17"/>
  <c r="J16" i="10"/>
  <c r="F126" i="47"/>
  <c r="G16" i="9"/>
  <c r="F125" i="45"/>
  <c r="F125" i="46"/>
  <c r="C73" i="17"/>
  <c r="B61" i="40"/>
  <c r="F17" i="9"/>
  <c r="A60" i="40"/>
  <c r="B72" i="17"/>
  <c r="E126" i="45"/>
  <c r="E126" i="46"/>
  <c r="A3" i="43"/>
  <c r="A4" i="44" s="1"/>
  <c r="F126" i="46"/>
  <c r="F126" i="45"/>
  <c r="B60" i="40"/>
  <c r="G17" i="9"/>
  <c r="C72" i="17"/>
  <c r="E127" i="46"/>
  <c r="A38" i="40"/>
  <c r="F18" i="9"/>
  <c r="A53" i="43"/>
  <c r="B71" i="17"/>
  <c r="C71" i="17"/>
  <c r="G18" i="9"/>
  <c r="F127" i="46"/>
  <c r="B38" i="40"/>
  <c r="F127" i="45"/>
  <c r="F19" i="9"/>
  <c r="A37" i="40"/>
  <c r="B70" i="17"/>
  <c r="A19" i="43"/>
  <c r="D9" i="44" s="1"/>
  <c r="E128" i="45"/>
  <c r="E128" i="46"/>
  <c r="G19" i="9"/>
  <c r="C70" i="17"/>
  <c r="F128" i="45"/>
  <c r="F128" i="46"/>
  <c r="B37" i="40"/>
  <c r="B69" i="17"/>
  <c r="F20" i="9"/>
  <c r="E129" i="45"/>
  <c r="A54" i="43"/>
  <c r="E129" i="46"/>
  <c r="A59" i="40"/>
  <c r="G20" i="9"/>
  <c r="F129" i="45"/>
  <c r="B59" i="40"/>
  <c r="F129" i="46"/>
  <c r="C69" i="17"/>
  <c r="A58" i="40"/>
  <c r="E130" i="45"/>
  <c r="A55" i="43"/>
  <c r="E130" i="46"/>
  <c r="J21" i="10"/>
  <c r="B68" i="17"/>
  <c r="B50" i="5"/>
  <c r="F21" i="9"/>
  <c r="G21" i="9"/>
  <c r="F130" i="45"/>
  <c r="B58" i="40"/>
  <c r="C68" i="17"/>
  <c r="F130" i="46"/>
  <c r="E132" i="47"/>
  <c r="A57" i="40"/>
  <c r="E131" i="45"/>
  <c r="B67" i="17"/>
  <c r="A56" i="43"/>
  <c r="F22" i="9"/>
  <c r="B51" i="5"/>
  <c r="E131" i="46"/>
  <c r="J22" i="10"/>
  <c r="F132" i="47"/>
  <c r="C67" i="17"/>
  <c r="G22" i="9"/>
  <c r="F131" i="45"/>
  <c r="B57" i="40"/>
  <c r="F131" i="46"/>
  <c r="B66" i="17"/>
  <c r="A57" i="43"/>
  <c r="F23" i="9"/>
  <c r="A56" i="40"/>
  <c r="E132" i="45"/>
  <c r="E132" i="46"/>
  <c r="F133" i="47"/>
  <c r="C66" i="17"/>
  <c r="G23" i="9"/>
  <c r="F132" i="45"/>
  <c r="B56" i="40"/>
  <c r="F132" i="46"/>
  <c r="A58" i="43"/>
  <c r="B27" i="10"/>
  <c r="E133" i="45"/>
  <c r="B65" i="17"/>
  <c r="E133" i="46"/>
  <c r="A55" i="40"/>
  <c r="J4" i="9"/>
  <c r="C65" i="17"/>
  <c r="B55" i="40"/>
  <c r="F133" i="45"/>
  <c r="F133" i="46"/>
  <c r="K4" i="9"/>
  <c r="A31" i="40"/>
  <c r="A5" i="43"/>
  <c r="A6" i="44" s="1"/>
  <c r="B32" i="17"/>
  <c r="J5" i="9"/>
  <c r="F158" i="49"/>
  <c r="B31" i="40"/>
  <c r="C32" i="17"/>
  <c r="K5" i="9"/>
  <c r="A54" i="40"/>
  <c r="E134" i="45"/>
  <c r="E134" i="46"/>
  <c r="B64" i="17"/>
  <c r="A59" i="43"/>
  <c r="J6" i="9"/>
  <c r="B54" i="40"/>
  <c r="F134" i="46"/>
  <c r="C64" i="17"/>
  <c r="F134" i="45"/>
  <c r="K6" i="9"/>
  <c r="A60" i="43"/>
  <c r="B57" i="5"/>
  <c r="A36" i="40"/>
  <c r="E135" i="46"/>
  <c r="B30" i="10"/>
  <c r="B63" i="17"/>
  <c r="E135" i="45"/>
  <c r="J7" i="9"/>
  <c r="B36" i="40"/>
  <c r="C63" i="17"/>
  <c r="F135" i="46"/>
  <c r="K7" i="9"/>
  <c r="F135" i="45"/>
  <c r="E136" i="45"/>
  <c r="A4" i="43"/>
  <c r="A5" i="44" s="1"/>
  <c r="B59" i="5"/>
  <c r="A53" i="40"/>
  <c r="E136" i="46"/>
  <c r="J8" i="9"/>
  <c r="B31" i="10"/>
  <c r="B62" i="17"/>
  <c r="F136" i="45"/>
  <c r="C62" i="17"/>
  <c r="B53" i="40"/>
  <c r="K8" i="9"/>
  <c r="F136" i="46"/>
  <c r="A61" i="43"/>
  <c r="J9" i="9"/>
  <c r="B61" i="17"/>
  <c r="A52" i="40"/>
  <c r="C61" i="17"/>
  <c r="B52" i="40"/>
  <c r="K9" i="9"/>
  <c r="F137" i="45"/>
  <c r="F137" i="46"/>
  <c r="E138" i="46"/>
  <c r="B60" i="17"/>
  <c r="A51" i="40"/>
  <c r="E138" i="45"/>
  <c r="J10" i="9"/>
  <c r="B33" i="10"/>
  <c r="B61" i="5"/>
  <c r="A62" i="43"/>
  <c r="F138" i="46"/>
  <c r="C60" i="17"/>
  <c r="K10" i="9"/>
  <c r="B51" i="40"/>
  <c r="F138" i="45"/>
  <c r="J11" i="9"/>
  <c r="B59" i="17"/>
  <c r="E139" i="46"/>
  <c r="A35" i="40"/>
  <c r="A63" i="43"/>
  <c r="C59" i="17"/>
  <c r="K11" i="9"/>
  <c r="B35" i="40"/>
  <c r="E141" i="47"/>
  <c r="B58" i="17"/>
  <c r="J13" i="9"/>
  <c r="B36" i="10"/>
  <c r="B65" i="5"/>
  <c r="E140" i="46"/>
  <c r="A50" i="40"/>
  <c r="E140" i="45"/>
  <c r="A64" i="43"/>
  <c r="F141" i="47"/>
  <c r="B50" i="40"/>
  <c r="K13" i="9"/>
  <c r="C58" i="17"/>
  <c r="F140" i="46"/>
  <c r="F140" i="45"/>
  <c r="E142" i="47"/>
  <c r="B66" i="5"/>
  <c r="E141" i="46"/>
  <c r="B37" i="10"/>
  <c r="E141" i="45"/>
  <c r="A49" i="40"/>
  <c r="J14" i="9"/>
  <c r="A65" i="43"/>
  <c r="B57" i="17"/>
  <c r="F142" i="47"/>
  <c r="C57" i="17"/>
  <c r="F141" i="46"/>
  <c r="F141" i="45"/>
  <c r="K14" i="9"/>
  <c r="B49" i="40"/>
  <c r="B56" i="17"/>
  <c r="E142" i="46"/>
  <c r="J15" i="9"/>
  <c r="A66" i="43"/>
  <c r="A48" i="40"/>
  <c r="C56" i="17"/>
  <c r="K15" i="9"/>
  <c r="F142" i="46"/>
  <c r="F142" i="45"/>
  <c r="B48" i="40"/>
  <c r="J16" i="9"/>
  <c r="A34" i="40"/>
  <c r="E143" i="45"/>
  <c r="B55" i="17"/>
  <c r="A23" i="43"/>
  <c r="D13" i="44" s="1"/>
  <c r="F144" i="47"/>
  <c r="K16" i="9"/>
  <c r="F143" i="46"/>
  <c r="F143" i="45"/>
  <c r="B34" i="40"/>
  <c r="C55" i="17"/>
  <c r="E144" i="46"/>
  <c r="J17" i="9"/>
  <c r="E144" i="45"/>
  <c r="A22" i="43"/>
  <c r="D12" i="44" s="1"/>
  <c r="B54" i="17"/>
  <c r="B40" i="10"/>
  <c r="A47" i="40"/>
  <c r="F144" i="46"/>
  <c r="K17" i="9"/>
  <c r="B47" i="40"/>
  <c r="C54" i="17"/>
  <c r="E145" i="46"/>
  <c r="E145" i="45"/>
  <c r="A67" i="43"/>
  <c r="J18" i="9"/>
  <c r="A46" i="40"/>
  <c r="B53" i="17"/>
  <c r="B46" i="40"/>
  <c r="C53" i="17"/>
  <c r="F145" i="45"/>
  <c r="K18" i="9"/>
  <c r="F145" i="46"/>
  <c r="B52" i="17"/>
  <c r="A45" i="40"/>
  <c r="B42" i="10"/>
  <c r="J19" i="9"/>
  <c r="B72" i="5"/>
  <c r="E146" i="46"/>
  <c r="A68" i="43"/>
  <c r="B45" i="40"/>
  <c r="F146" i="46"/>
  <c r="C52" i="17"/>
  <c r="K19" i="9"/>
  <c r="F146" i="45"/>
  <c r="J20" i="9"/>
  <c r="B74" i="5"/>
  <c r="A33" i="40"/>
  <c r="B51" i="17"/>
  <c r="E147" i="46"/>
  <c r="B43" i="10"/>
  <c r="E147" i="45"/>
  <c r="A21" i="43"/>
  <c r="D11" i="44" s="1"/>
  <c r="B33" i="40"/>
  <c r="F147" i="46"/>
  <c r="K20" i="9"/>
  <c r="C51" i="17"/>
  <c r="F147" i="45"/>
  <c r="B50" i="17"/>
  <c r="A44" i="40"/>
  <c r="J21" i="9"/>
  <c r="A24" i="43"/>
  <c r="D14" i="44" s="1"/>
  <c r="F148" i="45"/>
  <c r="C50" i="17"/>
  <c r="F148" i="46"/>
  <c r="B44" i="40"/>
  <c r="K21" i="9"/>
  <c r="E149" i="45"/>
  <c r="E149" i="46"/>
  <c r="B49" i="17"/>
  <c r="J22" i="9"/>
  <c r="A43" i="40"/>
  <c r="A69" i="43"/>
  <c r="B43" i="40"/>
  <c r="C49" i="17"/>
  <c r="F149" i="46"/>
  <c r="F149" i="45"/>
  <c r="K22" i="9"/>
  <c r="A42" i="40"/>
  <c r="J23" i="9"/>
  <c r="E150" i="46"/>
  <c r="B48" i="17"/>
  <c r="E150" i="45"/>
  <c r="A70" i="43"/>
  <c r="F151" i="47"/>
  <c r="B42" i="40"/>
  <c r="F150" i="45"/>
  <c r="K23" i="9"/>
  <c r="C48" i="17"/>
  <c r="F150" i="46"/>
  <c r="B27" i="9"/>
  <c r="E98" i="45"/>
  <c r="A97" i="40"/>
  <c r="E101" i="46"/>
  <c r="B101" i="17"/>
  <c r="A71" i="43"/>
  <c r="F98" i="45"/>
  <c r="C101" i="17"/>
  <c r="C27" i="9"/>
  <c r="B97" i="40"/>
  <c r="F101" i="46"/>
  <c r="E153" i="46"/>
  <c r="B31" i="17"/>
  <c r="B80" i="5"/>
  <c r="E153" i="45"/>
  <c r="A30" i="40"/>
  <c r="J28" i="10"/>
  <c r="B28" i="9"/>
  <c r="A14" i="43"/>
  <c r="D4" i="44" s="1"/>
  <c r="B30" i="40"/>
  <c r="C31" i="17"/>
  <c r="C28" i="9"/>
  <c r="F153" i="46"/>
  <c r="F153" i="45"/>
  <c r="A77" i="40"/>
  <c r="E106" i="45"/>
  <c r="B29" i="9"/>
  <c r="B93" i="17"/>
  <c r="J29" i="10"/>
  <c r="B81" i="5"/>
  <c r="A15" i="43"/>
  <c r="D5" i="44" s="1"/>
  <c r="C93" i="17"/>
  <c r="F25" i="46"/>
  <c r="B77" i="40"/>
  <c r="F106" i="45"/>
  <c r="C29" i="9"/>
  <c r="A84" i="40"/>
  <c r="B95" i="17"/>
  <c r="E105" i="45"/>
  <c r="E24" i="46"/>
  <c r="A16" i="43"/>
  <c r="D6" i="44" s="1"/>
  <c r="B30" i="9"/>
  <c r="F105" i="45"/>
  <c r="B84" i="40"/>
  <c r="F24" i="46"/>
  <c r="C30" i="9"/>
  <c r="C95" i="17"/>
  <c r="A73" i="40"/>
  <c r="A72" i="43"/>
  <c r="B94" i="17"/>
  <c r="E103" i="45"/>
  <c r="B31" i="9"/>
  <c r="F22" i="46"/>
  <c r="F103" i="45"/>
  <c r="C94" i="17"/>
  <c r="B73" i="40"/>
  <c r="C31" i="9"/>
  <c r="E20" i="45"/>
  <c r="B98" i="17"/>
  <c r="A73" i="43"/>
  <c r="B32" i="9"/>
  <c r="A79" i="40"/>
  <c r="C32" i="9"/>
  <c r="B79" i="40"/>
  <c r="C98" i="17"/>
  <c r="F20" i="45"/>
  <c r="B33" i="9"/>
  <c r="A6" i="43"/>
  <c r="A7" i="44" s="1"/>
  <c r="A75" i="40"/>
  <c r="E21" i="45"/>
  <c r="B91" i="17"/>
  <c r="B75" i="40"/>
  <c r="F21" i="45"/>
  <c r="F105" i="46"/>
  <c r="C33" i="9"/>
  <c r="C91" i="17"/>
  <c r="A9" i="43"/>
  <c r="A10" i="44" s="1"/>
  <c r="B89" i="5"/>
  <c r="J35" i="10"/>
  <c r="E108" i="46"/>
  <c r="B35" i="9"/>
  <c r="A76" i="40"/>
  <c r="B92" i="17"/>
  <c r="E108" i="45"/>
  <c r="C92" i="17"/>
  <c r="C35" i="9"/>
  <c r="B76" i="40"/>
  <c r="F108" i="45"/>
  <c r="F108" i="46"/>
  <c r="E26" i="47"/>
  <c r="A74" i="43"/>
  <c r="B100" i="17"/>
  <c r="B36" i="9"/>
  <c r="A94" i="40"/>
  <c r="E86" i="45"/>
  <c r="E89" i="46"/>
  <c r="F26" i="47"/>
  <c r="F89" i="46"/>
  <c r="C36" i="9"/>
  <c r="F86" i="45"/>
  <c r="C100" i="17"/>
  <c r="B94" i="40"/>
  <c r="A75" i="43"/>
  <c r="B37" i="9"/>
  <c r="A72" i="40"/>
  <c r="B89" i="17"/>
  <c r="E104" i="45"/>
  <c r="E23" i="46"/>
  <c r="C89" i="17"/>
  <c r="C37" i="9"/>
  <c r="F23" i="46"/>
  <c r="B72" i="40"/>
  <c r="F104" i="45"/>
  <c r="B88" i="17"/>
  <c r="B38" i="9"/>
  <c r="E21" i="46"/>
  <c r="A76" i="43"/>
  <c r="E102" i="45"/>
  <c r="A82" i="40"/>
  <c r="C38" i="9"/>
  <c r="B82" i="40"/>
  <c r="C88" i="17"/>
  <c r="F102" i="45"/>
  <c r="B39" i="9"/>
  <c r="A83" i="40"/>
  <c r="A77" i="43"/>
  <c r="E101" i="45"/>
  <c r="B90" i="17"/>
  <c r="E20" i="46"/>
  <c r="B83" i="40"/>
  <c r="C39" i="9"/>
  <c r="C90" i="17"/>
  <c r="F101" i="45"/>
  <c r="F20" i="46"/>
  <c r="E21" i="47"/>
  <c r="E107" i="45"/>
  <c r="A28" i="43"/>
  <c r="E107" i="46"/>
  <c r="A81" i="40"/>
  <c r="J40" i="10"/>
  <c r="B40" i="9"/>
  <c r="B95" i="5"/>
  <c r="B87" i="17"/>
  <c r="F21" i="47"/>
  <c r="B81" i="40"/>
  <c r="C40" i="9"/>
  <c r="C87" i="17"/>
  <c r="F107" i="46"/>
  <c r="F107" i="45"/>
  <c r="E112" i="47"/>
  <c r="A85" i="40"/>
  <c r="J41" i="10"/>
  <c r="B96" i="17"/>
  <c r="B96" i="5"/>
  <c r="A78" i="43"/>
  <c r="E111" i="46"/>
  <c r="E111" i="45"/>
  <c r="B41" i="9"/>
  <c r="F112" i="47"/>
  <c r="B85" i="40"/>
  <c r="C41" i="9"/>
  <c r="C96" i="17"/>
  <c r="F111" i="46"/>
  <c r="F111" i="45"/>
  <c r="B86" i="17"/>
  <c r="A80" i="40"/>
  <c r="A79" i="43"/>
  <c r="B42" i="9"/>
  <c r="E110" i="45"/>
  <c r="E110" i="46"/>
  <c r="F111" i="47"/>
  <c r="C86" i="17"/>
  <c r="B80" i="40"/>
  <c r="F110" i="45"/>
  <c r="C42" i="9"/>
  <c r="F110" i="46"/>
  <c r="E106" i="46"/>
  <c r="J43" i="10"/>
  <c r="B99" i="17"/>
  <c r="A17" i="43"/>
  <c r="D7" i="44" s="1"/>
  <c r="A74" i="40"/>
  <c r="E22" i="45"/>
  <c r="B43" i="9"/>
  <c r="C43" i="9"/>
  <c r="B74" i="40"/>
  <c r="F106" i="46"/>
  <c r="F22" i="45"/>
  <c r="C99" i="17"/>
  <c r="B97" i="17"/>
  <c r="E109" i="45"/>
  <c r="A80" i="43"/>
  <c r="A78" i="40"/>
  <c r="E109" i="46"/>
  <c r="B44" i="9"/>
  <c r="F23" i="47"/>
  <c r="B78" i="40"/>
  <c r="F109" i="45"/>
  <c r="C44" i="9"/>
  <c r="C97" i="17"/>
  <c r="A89" i="40"/>
  <c r="B103" i="17"/>
  <c r="E83" i="45"/>
  <c r="E85" i="46"/>
  <c r="B45" i="9"/>
  <c r="A81" i="43"/>
  <c r="F85" i="46"/>
  <c r="F83" i="45"/>
  <c r="C45" i="9"/>
  <c r="B89" i="40"/>
  <c r="C103" i="17"/>
  <c r="B102" i="5"/>
  <c r="B46" i="9"/>
  <c r="J46" i="10"/>
  <c r="A107" i="40"/>
  <c r="E26" i="46"/>
  <c r="A82" i="43"/>
  <c r="B121" i="17"/>
  <c r="E24" i="45"/>
  <c r="F24" i="45"/>
  <c r="F26" i="46"/>
  <c r="C46" i="9"/>
  <c r="B107" i="40"/>
  <c r="C121" i="17"/>
  <c r="F27" i="9"/>
  <c r="A102" i="40"/>
  <c r="B116" i="17"/>
  <c r="E98" i="46"/>
  <c r="A83" i="43"/>
  <c r="B50" i="10"/>
  <c r="B104" i="5"/>
  <c r="E95" i="45"/>
  <c r="F95" i="45"/>
  <c r="C116" i="17"/>
  <c r="B102" i="40"/>
  <c r="F98" i="46"/>
  <c r="G27" i="9"/>
  <c r="F28" i="9"/>
  <c r="A29" i="40"/>
  <c r="E154" i="45"/>
  <c r="E154" i="46"/>
  <c r="B30" i="17"/>
  <c r="A84" i="43"/>
  <c r="F154" i="45"/>
  <c r="F154" i="46"/>
  <c r="C30" i="17"/>
  <c r="B29" i="40"/>
  <c r="G28" i="9"/>
  <c r="A100" i="40"/>
  <c r="A85" i="43"/>
  <c r="F29" i="9"/>
  <c r="B114" i="17"/>
  <c r="E87" i="46"/>
  <c r="E84" i="45"/>
  <c r="F24" i="47"/>
  <c r="F84" i="45"/>
  <c r="C114" i="17"/>
  <c r="B100" i="40"/>
  <c r="F87" i="46"/>
  <c r="G29" i="9"/>
  <c r="B107" i="17"/>
  <c r="E100" i="45"/>
  <c r="E103" i="46"/>
  <c r="F31" i="9"/>
  <c r="A87" i="43"/>
  <c r="A86" i="40"/>
  <c r="C107" i="17"/>
  <c r="F103" i="46"/>
  <c r="G31" i="9"/>
  <c r="B86" i="40"/>
  <c r="F100" i="45"/>
  <c r="A88" i="43"/>
  <c r="E99" i="46"/>
  <c r="F32" i="9"/>
  <c r="B115" i="17"/>
  <c r="A96" i="40"/>
  <c r="E96" i="45"/>
  <c r="B110" i="5"/>
  <c r="B55" i="10"/>
  <c r="C115" i="17"/>
  <c r="G32" i="9"/>
  <c r="B96" i="40"/>
  <c r="F99" i="46"/>
  <c r="F96" i="45"/>
  <c r="B113" i="17"/>
  <c r="A104" i="40"/>
  <c r="A89" i="43"/>
  <c r="E97" i="45"/>
  <c r="F33" i="9"/>
  <c r="E100" i="46"/>
  <c r="B111" i="5"/>
  <c r="B56" i="10"/>
  <c r="C113" i="17"/>
  <c r="G33" i="9"/>
  <c r="B104" i="40"/>
  <c r="F97" i="45"/>
  <c r="F100" i="46"/>
  <c r="F34" i="9"/>
  <c r="A105" i="40"/>
  <c r="E99" i="45"/>
  <c r="B111" i="17"/>
  <c r="E102" i="46"/>
  <c r="A90" i="43"/>
  <c r="B105" i="40"/>
  <c r="C111" i="17"/>
  <c r="F102" i="46"/>
  <c r="F99" i="45"/>
  <c r="G34" i="9"/>
  <c r="A91" i="43"/>
  <c r="E97" i="46"/>
  <c r="B118" i="17"/>
  <c r="F35" i="9"/>
  <c r="E94" i="45"/>
  <c r="A98" i="40"/>
  <c r="C118" i="17"/>
  <c r="F94" i="45"/>
  <c r="G35" i="9"/>
  <c r="F97" i="46"/>
  <c r="B98" i="40"/>
  <c r="F36" i="9"/>
  <c r="E90" i="45"/>
  <c r="B105" i="17"/>
  <c r="E93" i="46"/>
  <c r="A92" i="40"/>
  <c r="A92" i="43"/>
  <c r="F90" i="45"/>
  <c r="B92" i="40"/>
  <c r="F93" i="46"/>
  <c r="G36" i="9"/>
  <c r="C105" i="17"/>
  <c r="A99" i="40"/>
  <c r="E86" i="46"/>
  <c r="E23" i="45"/>
  <c r="B108" i="17"/>
  <c r="F37" i="9"/>
  <c r="A93" i="43"/>
  <c r="G37" i="9"/>
  <c r="F86" i="46"/>
  <c r="F23" i="45"/>
  <c r="C108" i="17"/>
  <c r="B99" i="40"/>
  <c r="E25" i="47"/>
  <c r="F38" i="9"/>
  <c r="E88" i="46"/>
  <c r="B112" i="17"/>
  <c r="E85" i="45"/>
  <c r="B61" i="10"/>
  <c r="B117" i="5"/>
  <c r="A101" i="40"/>
  <c r="A94" i="43"/>
  <c r="F25" i="47"/>
  <c r="C112" i="17"/>
  <c r="F88" i="46"/>
  <c r="G38" i="9"/>
  <c r="B101" i="40"/>
  <c r="F85" i="45"/>
  <c r="E28" i="47"/>
  <c r="A95" i="43"/>
  <c r="F39" i="9"/>
  <c r="B62" i="10"/>
  <c r="E91" i="46"/>
  <c r="A91" i="40"/>
  <c r="B119" i="5"/>
  <c r="B109" i="17"/>
  <c r="E88" i="45"/>
  <c r="F28" i="47"/>
  <c r="B91" i="40"/>
  <c r="G39" i="9"/>
  <c r="F91" i="46"/>
  <c r="C109" i="17"/>
  <c r="F88" i="45"/>
  <c r="A93" i="40"/>
  <c r="B106" i="17"/>
  <c r="F40" i="9"/>
  <c r="E92" i="46"/>
  <c r="E89" i="45"/>
  <c r="A96" i="43"/>
  <c r="C106" i="17"/>
  <c r="B93" i="40"/>
  <c r="F92" i="46"/>
  <c r="G40" i="9"/>
  <c r="F89" i="45"/>
  <c r="E92" i="45"/>
  <c r="E95" i="46"/>
  <c r="B102" i="17"/>
  <c r="F41" i="9"/>
  <c r="A87" i="40"/>
  <c r="A97" i="43"/>
  <c r="G41" i="9"/>
  <c r="F95" i="46"/>
  <c r="C102" i="17"/>
  <c r="B87" i="40"/>
  <c r="F92" i="45"/>
  <c r="E96" i="46"/>
  <c r="E93" i="45"/>
  <c r="F42" i="9"/>
  <c r="A103" i="40"/>
  <c r="B119" i="17"/>
  <c r="A98" i="43"/>
  <c r="G42" i="9"/>
  <c r="B103" i="40"/>
  <c r="F96" i="46"/>
  <c r="C119" i="17"/>
  <c r="F93" i="45"/>
  <c r="E94" i="46"/>
  <c r="B104" i="17"/>
  <c r="F43" i="9"/>
  <c r="A88" i="40"/>
  <c r="E91" i="45"/>
  <c r="A99" i="43"/>
  <c r="F91" i="45"/>
  <c r="C104" i="17"/>
  <c r="F94" i="46"/>
  <c r="B88" i="40"/>
  <c r="G43" i="9"/>
  <c r="E27" i="47"/>
  <c r="E87" i="45"/>
  <c r="B67" i="10"/>
  <c r="B125" i="5"/>
  <c r="A90" i="40"/>
  <c r="F44" i="9"/>
  <c r="E90" i="46"/>
  <c r="B110" i="17"/>
  <c r="A100" i="43"/>
  <c r="F27" i="47"/>
  <c r="F87" i="45"/>
  <c r="F90" i="46"/>
  <c r="G44" i="9"/>
  <c r="B90" i="40"/>
  <c r="C110" i="17"/>
  <c r="B68" i="10"/>
  <c r="E82" i="45"/>
  <c r="B126" i="5"/>
  <c r="E84" i="46"/>
  <c r="F45" i="9"/>
  <c r="B117" i="17"/>
  <c r="A95" i="40"/>
  <c r="A101" i="43"/>
  <c r="G45" i="9"/>
  <c r="F84" i="46"/>
  <c r="F82" i="45"/>
  <c r="C117" i="17"/>
  <c r="B95" i="40"/>
  <c r="A102" i="43"/>
  <c r="E81" i="45"/>
  <c r="B120" i="17"/>
  <c r="F46" i="9"/>
  <c r="A106" i="40"/>
  <c r="E83" i="46"/>
  <c r="F81" i="45"/>
  <c r="C120" i="17"/>
  <c r="B106" i="40"/>
  <c r="G46" i="9"/>
  <c r="F83" i="46"/>
  <c r="A103" i="43"/>
  <c r="E25" i="45"/>
  <c r="J27" i="9"/>
  <c r="B122" i="17"/>
  <c r="A108" i="40"/>
  <c r="E27" i="46"/>
  <c r="C122" i="17"/>
  <c r="B108" i="40"/>
  <c r="F25" i="45"/>
  <c r="K27" i="9"/>
  <c r="F27" i="46"/>
  <c r="J28" i="9"/>
  <c r="A109" i="40"/>
  <c r="E26" i="45"/>
  <c r="B47" i="17"/>
  <c r="A104" i="43"/>
  <c r="E28" i="46"/>
  <c r="F26" i="45"/>
  <c r="K28" i="9"/>
  <c r="F28" i="46"/>
  <c r="C47" i="17"/>
  <c r="B109" i="40"/>
  <c r="B46" i="17"/>
  <c r="E27" i="45"/>
  <c r="A110" i="40"/>
  <c r="E29" i="46"/>
  <c r="A105" i="43"/>
  <c r="J29" i="9"/>
  <c r="K29" i="9"/>
  <c r="F27" i="45"/>
  <c r="F29" i="46"/>
  <c r="B110" i="40"/>
  <c r="C46" i="17"/>
  <c r="A111" i="40"/>
  <c r="E28" i="45"/>
  <c r="B45" i="17"/>
  <c r="J30" i="9"/>
  <c r="E30" i="46"/>
  <c r="A106" i="43"/>
  <c r="J53" i="10"/>
  <c r="B132" i="5"/>
  <c r="F28" i="45"/>
  <c r="F30" i="46"/>
  <c r="C45" i="17"/>
  <c r="K30" i="9"/>
  <c r="B111" i="40"/>
  <c r="J54" i="10"/>
  <c r="A28" i="40"/>
  <c r="A107" i="43"/>
  <c r="B29" i="17"/>
  <c r="J31" i="9"/>
  <c r="E155" i="46"/>
  <c r="E155" i="45"/>
  <c r="B134" i="5"/>
  <c r="F155" i="45"/>
  <c r="C29" i="17"/>
  <c r="K31" i="9"/>
  <c r="B28" i="40"/>
  <c r="F155" i="46"/>
  <c r="E29" i="45"/>
  <c r="E31" i="46"/>
  <c r="A108" i="43"/>
  <c r="A112" i="40"/>
  <c r="B44" i="17"/>
  <c r="J32" i="9"/>
  <c r="C44" i="17"/>
  <c r="F31" i="46"/>
  <c r="B112" i="40"/>
  <c r="F29" i="45"/>
  <c r="K32" i="9"/>
  <c r="B43" i="17"/>
  <c r="E32" i="46"/>
  <c r="J33" i="9"/>
  <c r="A109" i="43"/>
  <c r="A113" i="40"/>
  <c r="E30" i="45"/>
  <c r="F32" i="46"/>
  <c r="F30" i="45"/>
  <c r="C43" i="17"/>
  <c r="K33" i="9"/>
  <c r="B113" i="40"/>
  <c r="J34" i="9"/>
  <c r="E33" i="46"/>
  <c r="E31" i="45"/>
  <c r="A110" i="43"/>
  <c r="A114" i="40"/>
  <c r="B42" i="17"/>
  <c r="F82" i="49"/>
  <c r="F31" i="45"/>
  <c r="B114" i="40"/>
  <c r="C42" i="17"/>
  <c r="F33" i="46"/>
  <c r="K34" i="9"/>
  <c r="E32" i="45"/>
  <c r="E34" i="46"/>
  <c r="B41" i="17"/>
  <c r="J35" i="9"/>
  <c r="A115" i="40"/>
  <c r="A111" i="43"/>
  <c r="F32" i="45"/>
  <c r="K35" i="9"/>
  <c r="F34" i="46"/>
  <c r="C41" i="17"/>
  <c r="B115" i="40"/>
  <c r="A116" i="40"/>
  <c r="E33" i="45"/>
  <c r="J36" i="9"/>
  <c r="B140" i="5"/>
  <c r="J59" i="10"/>
  <c r="E35" i="46"/>
  <c r="B123" i="17"/>
  <c r="A112" i="43"/>
  <c r="F33" i="45"/>
  <c r="F35" i="46"/>
  <c r="K36" i="9"/>
  <c r="B116" i="40"/>
  <c r="C123" i="17"/>
  <c r="A117" i="40"/>
  <c r="J60" i="10"/>
  <c r="B124" i="17"/>
  <c r="E34" i="45"/>
  <c r="J37" i="9"/>
  <c r="E36" i="46"/>
  <c r="B141" i="5"/>
  <c r="A113" i="43"/>
  <c r="K37" i="9"/>
  <c r="B117" i="40"/>
  <c r="F34" i="45"/>
  <c r="F36" i="46"/>
  <c r="C124" i="17"/>
  <c r="E44" i="47"/>
  <c r="B125" i="17"/>
  <c r="E37" i="46"/>
  <c r="A114" i="43"/>
  <c r="A118" i="40"/>
  <c r="E35" i="45"/>
  <c r="J38" i="9"/>
  <c r="F86" i="49"/>
  <c r="F37" i="46"/>
  <c r="C125" i="17"/>
  <c r="F35" i="45"/>
  <c r="K38" i="9"/>
  <c r="F44" i="47"/>
  <c r="B118" i="40"/>
  <c r="A116" i="43"/>
  <c r="E36" i="45"/>
  <c r="B126" i="17"/>
  <c r="E45" i="47"/>
  <c r="J40" i="9"/>
  <c r="E38" i="46"/>
  <c r="A119" i="40"/>
  <c r="F38" i="46"/>
  <c r="F45" i="47"/>
  <c r="F36" i="45"/>
  <c r="C126" i="17"/>
  <c r="K40" i="9"/>
  <c r="B119" i="40"/>
  <c r="A120" i="40"/>
  <c r="J41" i="9"/>
  <c r="A117" i="43"/>
  <c r="B127" i="17"/>
  <c r="E39" i="46"/>
  <c r="E37" i="45"/>
  <c r="E46" i="47"/>
  <c r="F88" i="49"/>
  <c r="B120" i="40"/>
  <c r="F37" i="45"/>
  <c r="F39" i="46"/>
  <c r="C127" i="17"/>
  <c r="F46" i="47"/>
  <c r="K41" i="9"/>
  <c r="E89" i="49"/>
  <c r="A118" i="43"/>
  <c r="J65" i="10"/>
  <c r="E38" i="45"/>
  <c r="B128" i="17"/>
  <c r="E40" i="46"/>
  <c r="J42" i="9"/>
  <c r="A121" i="40"/>
  <c r="E47" i="47"/>
  <c r="B147" i="5"/>
  <c r="F89" i="49"/>
  <c r="K42" i="9"/>
  <c r="B121" i="40"/>
  <c r="F47" i="47"/>
  <c r="F38" i="45"/>
  <c r="F40" i="46"/>
  <c r="C128" i="17"/>
  <c r="E90" i="49"/>
  <c r="J66" i="10"/>
  <c r="B129" i="17"/>
  <c r="E39" i="45"/>
  <c r="A119" i="43"/>
  <c r="E41" i="46"/>
  <c r="E48" i="47"/>
  <c r="A122" i="40"/>
  <c r="B149" i="5"/>
  <c r="J43" i="9"/>
  <c r="F90" i="49"/>
  <c r="B122" i="40"/>
  <c r="K43" i="9"/>
  <c r="F48" i="47"/>
  <c r="C129" i="17"/>
  <c r="F41" i="46"/>
  <c r="F39" i="45"/>
  <c r="E91" i="49"/>
  <c r="A120" i="43"/>
  <c r="A123" i="40"/>
  <c r="J44" i="9"/>
  <c r="B130" i="17"/>
  <c r="E49" i="47"/>
  <c r="E40" i="45"/>
  <c r="E42" i="46"/>
  <c r="F91" i="49"/>
  <c r="C130" i="17"/>
  <c r="F40" i="45"/>
  <c r="K44" i="9"/>
  <c r="F42" i="46"/>
  <c r="F49" i="47"/>
  <c r="B123" i="40"/>
  <c r="A121" i="43"/>
  <c r="B131" i="17"/>
  <c r="J45" i="9"/>
  <c r="E43" i="46"/>
  <c r="E50" i="47"/>
  <c r="E41" i="45"/>
  <c r="A124" i="40"/>
  <c r="F92" i="49"/>
  <c r="C131" i="17"/>
  <c r="K45" i="9"/>
  <c r="F50" i="47"/>
  <c r="F43" i="46"/>
  <c r="F41" i="45"/>
  <c r="B124" i="40"/>
  <c r="J46" i="9"/>
  <c r="A122" i="43"/>
  <c r="A125" i="40"/>
  <c r="B132" i="17"/>
  <c r="E44" i="46"/>
  <c r="E42" i="45"/>
  <c r="E51" i="47"/>
  <c r="F51" i="47"/>
  <c r="F42" i="45"/>
  <c r="C132" i="17"/>
  <c r="K46" i="9"/>
  <c r="B125" i="40"/>
  <c r="F44" i="46"/>
  <c r="E43" i="45"/>
  <c r="B133" i="17"/>
  <c r="E45" i="46"/>
  <c r="A126" i="40"/>
  <c r="E52" i="47"/>
  <c r="B50" i="9"/>
  <c r="A123" i="43"/>
  <c r="F94" i="49"/>
  <c r="F43" i="45"/>
  <c r="C133" i="17"/>
  <c r="C50" i="9"/>
  <c r="F45" i="46"/>
  <c r="B126" i="40"/>
  <c r="F52" i="47"/>
  <c r="E95" i="49"/>
  <c r="E44" i="45"/>
  <c r="B74" i="10"/>
  <c r="B40" i="17"/>
  <c r="E46" i="46"/>
  <c r="B51" i="9"/>
  <c r="B155" i="5"/>
  <c r="E53" i="47"/>
  <c r="A124" i="43"/>
  <c r="A127" i="40"/>
  <c r="F95" i="49"/>
  <c r="F53" i="47"/>
  <c r="C51" i="9"/>
  <c r="F44" i="45"/>
  <c r="B127" i="40"/>
  <c r="F46" i="46"/>
  <c r="C40" i="17"/>
  <c r="E162" i="49"/>
  <c r="A125" i="43"/>
  <c r="E156" i="46"/>
  <c r="E157" i="47"/>
  <c r="B52" i="9"/>
  <c r="B75" i="10"/>
  <c r="A27" i="40"/>
  <c r="E156" i="45"/>
  <c r="B156" i="5"/>
  <c r="B28" i="17"/>
  <c r="F162" i="49"/>
  <c r="F156" i="46"/>
  <c r="F156" i="45"/>
  <c r="F157" i="47"/>
  <c r="C52" i="9"/>
  <c r="B27" i="40"/>
  <c r="C28" i="17"/>
  <c r="E54" i="47"/>
  <c r="E47" i="46"/>
  <c r="B53" i="9"/>
  <c r="E45" i="45"/>
  <c r="A128" i="40"/>
  <c r="B39" i="17"/>
  <c r="A126" i="43"/>
  <c r="F96" i="49"/>
  <c r="B128" i="40"/>
  <c r="F45" i="45"/>
  <c r="C53" i="9"/>
  <c r="F54" i="47"/>
  <c r="C39" i="17"/>
  <c r="F47" i="46"/>
  <c r="A129" i="40"/>
  <c r="B54" i="9"/>
  <c r="E46" i="45"/>
  <c r="B38" i="17"/>
  <c r="A127" i="43"/>
  <c r="E55" i="47"/>
  <c r="E48" i="46"/>
  <c r="F97" i="49"/>
  <c r="F55" i="47"/>
  <c r="C54" i="9"/>
  <c r="C38" i="17"/>
  <c r="B129" i="40"/>
  <c r="F48" i="46"/>
  <c r="F46" i="45"/>
  <c r="A130" i="40"/>
  <c r="B55" i="9"/>
  <c r="E49" i="46"/>
  <c r="E47" i="45"/>
  <c r="A128" i="43"/>
  <c r="B37" i="17"/>
  <c r="E56" i="47"/>
  <c r="F98" i="49"/>
  <c r="B130" i="40"/>
  <c r="F47" i="45"/>
  <c r="C55" i="9"/>
  <c r="C37" i="17"/>
  <c r="F56" i="47"/>
  <c r="A131" i="40"/>
  <c r="E48" i="45"/>
  <c r="B56" i="9"/>
  <c r="E57" i="47"/>
  <c r="A129" i="43"/>
  <c r="B36" i="17"/>
  <c r="E50" i="46"/>
  <c r="F99" i="49"/>
  <c r="F50" i="46"/>
  <c r="C36" i="17"/>
  <c r="F57" i="47"/>
  <c r="F48" i="45"/>
  <c r="C56" i="9"/>
  <c r="B131" i="40"/>
  <c r="E100" i="49"/>
  <c r="B57" i="9"/>
  <c r="A130" i="43"/>
  <c r="E58" i="47"/>
  <c r="E51" i="46"/>
  <c r="E49" i="45"/>
  <c r="B80" i="10"/>
  <c r="B35" i="17"/>
  <c r="B162" i="5"/>
  <c r="A132" i="40"/>
  <c r="F100" i="49"/>
  <c r="F58" i="47"/>
  <c r="F51" i="46"/>
  <c r="F49" i="45"/>
  <c r="C35" i="17"/>
  <c r="C57" i="9"/>
  <c r="B132" i="40"/>
  <c r="E101" i="49"/>
  <c r="E59" i="47"/>
  <c r="A133" i="40"/>
  <c r="E52" i="46"/>
  <c r="B81" i="10"/>
  <c r="B34" i="17"/>
  <c r="E50" i="45"/>
  <c r="B164" i="5"/>
  <c r="A131" i="43"/>
  <c r="B58" i="9"/>
  <c r="F101" i="49"/>
  <c r="C34" i="17"/>
  <c r="F59" i="47"/>
  <c r="F52" i="46"/>
  <c r="C58" i="9"/>
  <c r="F50" i="45"/>
  <c r="B133" i="40"/>
  <c r="E102" i="49"/>
  <c r="A134" i="40"/>
  <c r="B134" i="17"/>
  <c r="E60" i="47"/>
  <c r="E53" i="46"/>
  <c r="A132" i="43"/>
  <c r="E51" i="45"/>
  <c r="B59" i="9"/>
  <c r="F102" i="49"/>
  <c r="F51" i="45"/>
  <c r="C134" i="17"/>
  <c r="F53" i="46"/>
  <c r="F60" i="47"/>
  <c r="B134" i="40"/>
  <c r="C59" i="9"/>
  <c r="A135" i="40"/>
  <c r="B135" i="17"/>
  <c r="E54" i="46"/>
  <c r="E61" i="47"/>
  <c r="E52" i="45"/>
  <c r="A133" i="43"/>
  <c r="B60" i="9"/>
  <c r="F103" i="49"/>
  <c r="B135" i="40"/>
  <c r="F54" i="46"/>
  <c r="F52" i="45"/>
  <c r="F61" i="47"/>
  <c r="C135" i="17"/>
  <c r="C60" i="9"/>
  <c r="B136" i="17"/>
  <c r="A134" i="43"/>
  <c r="E55" i="46"/>
  <c r="E53" i="45"/>
  <c r="A136" i="40"/>
  <c r="E62" i="47"/>
  <c r="B61" i="9"/>
  <c r="F104" i="49"/>
  <c r="C136" i="17"/>
  <c r="F53" i="45"/>
  <c r="B136" i="40"/>
  <c r="C61" i="9"/>
  <c r="B137" i="17"/>
  <c r="E63" i="47"/>
  <c r="A137" i="40"/>
  <c r="E56" i="46"/>
  <c r="E54" i="45"/>
  <c r="A135" i="43"/>
  <c r="B62" i="9"/>
  <c r="F105" i="49"/>
  <c r="F63" i="47"/>
  <c r="C137" i="17"/>
  <c r="F54" i="45"/>
  <c r="F56" i="46"/>
  <c r="B137" i="40"/>
  <c r="C62" i="9"/>
  <c r="E106" i="49"/>
  <c r="E57" i="46"/>
  <c r="B170" i="5"/>
  <c r="E55" i="45"/>
  <c r="B138" i="17"/>
  <c r="B63" i="9"/>
  <c r="A136" i="43"/>
  <c r="A138" i="40"/>
  <c r="E64" i="47"/>
  <c r="B86" i="10"/>
  <c r="F106" i="49"/>
  <c r="C138" i="17"/>
  <c r="B138" i="40"/>
  <c r="F55" i="45"/>
  <c r="F64" i="47"/>
  <c r="F57" i="46"/>
  <c r="C63" i="9"/>
  <c r="E107" i="49"/>
  <c r="B139" i="17"/>
  <c r="A137" i="43"/>
  <c r="B87" i="10"/>
  <c r="A139" i="40"/>
  <c r="B171" i="5"/>
  <c r="E56" i="45"/>
  <c r="B64" i="9"/>
  <c r="E65" i="47"/>
  <c r="E58" i="46"/>
  <c r="F107" i="49"/>
  <c r="C139" i="17"/>
  <c r="B139" i="40"/>
  <c r="C64" i="9"/>
  <c r="F56" i="45"/>
  <c r="F65" i="47"/>
  <c r="F58" i="46"/>
  <c r="E66" i="47"/>
  <c r="B140" i="17"/>
  <c r="A140" i="40"/>
  <c r="B65" i="9"/>
  <c r="A138" i="43"/>
  <c r="E57" i="45"/>
  <c r="E59" i="46"/>
  <c r="F108" i="49"/>
  <c r="F57" i="45"/>
  <c r="C140" i="17"/>
  <c r="C65" i="9"/>
  <c r="F59" i="46"/>
  <c r="B140" i="40"/>
  <c r="F66" i="47"/>
  <c r="E60" i="46"/>
  <c r="B141" i="17"/>
  <c r="B66" i="9"/>
  <c r="A139" i="43"/>
  <c r="A141" i="40"/>
  <c r="E58" i="45"/>
  <c r="B174" i="5"/>
  <c r="E67" i="47"/>
  <c r="F109" i="49"/>
  <c r="F60" i="46"/>
  <c r="B141" i="40"/>
  <c r="C66" i="9"/>
  <c r="F58" i="45"/>
  <c r="F67" i="47"/>
  <c r="C141" i="17"/>
  <c r="A142" i="40"/>
  <c r="E68" i="47"/>
  <c r="B142" i="17"/>
  <c r="E59" i="45"/>
  <c r="A140" i="43"/>
  <c r="B67" i="9"/>
  <c r="E61" i="46"/>
  <c r="F110" i="49"/>
  <c r="F59" i="45"/>
  <c r="F61" i="46"/>
  <c r="C67" i="9"/>
  <c r="F68" i="47"/>
  <c r="C142" i="17"/>
  <c r="B142" i="40"/>
  <c r="E62" i="46"/>
  <c r="E60" i="45"/>
  <c r="E69" i="47"/>
  <c r="A143" i="40"/>
  <c r="B68" i="9"/>
  <c r="B143" i="17"/>
  <c r="A141" i="43"/>
  <c r="F111" i="49"/>
  <c r="F60" i="45"/>
  <c r="C143" i="17"/>
  <c r="B143" i="40"/>
  <c r="F62" i="46"/>
  <c r="F69" i="47"/>
  <c r="C68" i="9"/>
  <c r="E112" i="49"/>
  <c r="E70" i="47"/>
  <c r="B69" i="9"/>
  <c r="A144" i="40"/>
  <c r="B177" i="5"/>
  <c r="B92" i="10"/>
  <c r="E63" i="46"/>
  <c r="E61" i="45"/>
  <c r="A142" i="43"/>
  <c r="B144" i="17"/>
  <c r="F112" i="49"/>
  <c r="F70" i="47"/>
  <c r="C144" i="17"/>
  <c r="F61" i="45"/>
  <c r="B144" i="40"/>
  <c r="F63" i="46"/>
  <c r="C69" i="9"/>
  <c r="E113" i="49"/>
  <c r="E71" i="47"/>
  <c r="B145" i="17"/>
  <c r="E64" i="46"/>
  <c r="E62" i="45"/>
  <c r="A145" i="40"/>
  <c r="B179" i="5"/>
  <c r="J73" i="10"/>
  <c r="F50" i="9"/>
  <c r="A143" i="43"/>
  <c r="F113" i="49"/>
  <c r="F71" i="47"/>
  <c r="C145" i="17"/>
  <c r="G50" i="9"/>
  <c r="F64" i="46"/>
  <c r="B145" i="40"/>
  <c r="F62" i="45"/>
  <c r="E114" i="49"/>
  <c r="E72" i="47"/>
  <c r="A146" i="40"/>
  <c r="B146" i="17"/>
  <c r="F51" i="9"/>
  <c r="A144" i="43"/>
  <c r="E65" i="46"/>
  <c r="E63" i="45"/>
  <c r="F114" i="49"/>
  <c r="F72" i="47"/>
  <c r="G51" i="9"/>
  <c r="C146" i="17"/>
  <c r="B146" i="40"/>
  <c r="F63" i="45"/>
  <c r="F65" i="46"/>
  <c r="E73" i="47"/>
  <c r="E64" i="45"/>
  <c r="B147" i="17"/>
  <c r="A145" i="43"/>
  <c r="F52" i="9"/>
  <c r="E66" i="46"/>
  <c r="A147" i="40"/>
  <c r="F115" i="49"/>
  <c r="F73" i="47"/>
  <c r="C147" i="17"/>
  <c r="B147" i="40"/>
  <c r="F66" i="46"/>
  <c r="F64" i="45"/>
  <c r="G52" i="9"/>
  <c r="E74" i="47"/>
  <c r="E65" i="45"/>
  <c r="B148" i="17"/>
  <c r="E67" i="46"/>
  <c r="A148" i="40"/>
  <c r="A146" i="43"/>
  <c r="F53" i="9"/>
  <c r="F74" i="47"/>
  <c r="F65" i="45"/>
  <c r="C148" i="17"/>
  <c r="G53" i="9"/>
  <c r="F67" i="46"/>
  <c r="B148" i="40"/>
  <c r="E158" i="47"/>
  <c r="E157" i="45"/>
  <c r="A26" i="40"/>
  <c r="E157" i="46"/>
  <c r="F54" i="9"/>
  <c r="A147" i="43"/>
  <c r="B27" i="17"/>
  <c r="F163" i="49"/>
  <c r="F157" i="45"/>
  <c r="F158" i="47"/>
  <c r="F157" i="46"/>
  <c r="B26" i="40"/>
  <c r="C27" i="17"/>
  <c r="G54" i="9"/>
  <c r="E117" i="49"/>
  <c r="A148" i="43"/>
  <c r="B149" i="17"/>
  <c r="A149" i="40"/>
  <c r="E68" i="46"/>
  <c r="F55" i="9"/>
  <c r="B185" i="5"/>
  <c r="J78" i="10"/>
  <c r="E66" i="45"/>
  <c r="E75" i="47"/>
  <c r="F117" i="49"/>
  <c r="C149" i="17"/>
  <c r="F75" i="47"/>
  <c r="B149" i="40"/>
  <c r="F66" i="45"/>
  <c r="F68" i="46"/>
  <c r="G55" i="9"/>
  <c r="E118" i="49"/>
  <c r="E76" i="47"/>
  <c r="F56" i="9"/>
  <c r="E67" i="45"/>
  <c r="A149" i="43"/>
  <c r="A150" i="40"/>
  <c r="J79" i="10"/>
  <c r="E69" i="46"/>
  <c r="B186" i="5"/>
  <c r="B150" i="17"/>
  <c r="F118" i="49"/>
  <c r="F67" i="45"/>
  <c r="C150" i="17"/>
  <c r="F76" i="47"/>
  <c r="F69" i="46"/>
  <c r="G56" i="9"/>
  <c r="B150" i="40"/>
  <c r="F57" i="9"/>
  <c r="E68" i="45"/>
  <c r="A150" i="43"/>
  <c r="B151" i="17"/>
  <c r="E77" i="47"/>
  <c r="A151" i="40"/>
  <c r="E70" i="46"/>
  <c r="F119" i="49"/>
  <c r="F70" i="46"/>
  <c r="F77" i="47"/>
  <c r="B151" i="40"/>
  <c r="G57" i="9"/>
  <c r="C151" i="17"/>
  <c r="F68" i="45"/>
  <c r="E71" i="46"/>
  <c r="A151" i="43"/>
  <c r="A152" i="40"/>
  <c r="E78" i="47"/>
  <c r="F58" i="9"/>
  <c r="E69" i="45"/>
  <c r="B152" i="17"/>
  <c r="F120" i="49"/>
  <c r="F69" i="45"/>
  <c r="F78" i="47"/>
  <c r="C152" i="17"/>
  <c r="B152" i="40"/>
  <c r="G58" i="9"/>
  <c r="F71" i="46"/>
  <c r="A152" i="43"/>
  <c r="E72" i="46"/>
  <c r="E79" i="47"/>
  <c r="F59" i="9"/>
  <c r="A153" i="40"/>
  <c r="E70" i="45"/>
  <c r="B153" i="17"/>
  <c r="F70" i="45"/>
  <c r="F72" i="46"/>
  <c r="F79" i="47"/>
  <c r="B153" i="40"/>
  <c r="G59" i="9"/>
  <c r="C153" i="17"/>
  <c r="B154" i="17"/>
  <c r="A153" i="43"/>
  <c r="F60" i="9"/>
  <c r="E80" i="47"/>
  <c r="E73" i="46"/>
  <c r="A154" i="40"/>
  <c r="E71" i="45"/>
  <c r="F80" i="47"/>
  <c r="C154" i="17"/>
  <c r="G60" i="9"/>
  <c r="F73" i="46"/>
  <c r="B154" i="40"/>
  <c r="F71" i="45"/>
  <c r="E123" i="49"/>
  <c r="E81" i="47"/>
  <c r="E72" i="45"/>
  <c r="F61" i="9"/>
  <c r="B192" i="5"/>
  <c r="A154" i="43"/>
  <c r="B155" i="17"/>
  <c r="E74" i="46"/>
  <c r="J84" i="10"/>
  <c r="A155" i="40"/>
  <c r="F123" i="49"/>
  <c r="F72" i="45"/>
  <c r="C155" i="17"/>
  <c r="B155" i="40"/>
  <c r="G61" i="9"/>
  <c r="F81" i="47"/>
  <c r="F74" i="46"/>
  <c r="E124" i="49"/>
  <c r="E73" i="45"/>
  <c r="B156" i="17"/>
  <c r="A155" i="43"/>
  <c r="F62" i="9"/>
  <c r="E75" i="46"/>
  <c r="B194" i="5"/>
  <c r="A156" i="40"/>
  <c r="J85" i="10"/>
  <c r="E82" i="47"/>
  <c r="F124" i="49"/>
  <c r="F73" i="45"/>
  <c r="F75" i="46"/>
  <c r="B156" i="40"/>
  <c r="C156" i="17"/>
  <c r="G62" i="9"/>
  <c r="F82" i="47"/>
  <c r="E125" i="49"/>
  <c r="E74" i="45"/>
  <c r="E76" i="46"/>
  <c r="B157" i="17"/>
  <c r="A156" i="43"/>
  <c r="F63" i="9"/>
  <c r="E83" i="47"/>
  <c r="A157" i="40"/>
  <c r="F125" i="49"/>
  <c r="F74" i="45"/>
  <c r="B157" i="40"/>
  <c r="C157" i="17"/>
  <c r="G63" i="9"/>
  <c r="F83" i="47"/>
  <c r="F76" i="46"/>
  <c r="A158" i="40"/>
  <c r="F64" i="9"/>
  <c r="B158" i="17"/>
  <c r="E75" i="45"/>
  <c r="E77" i="46"/>
  <c r="E84" i="47"/>
  <c r="A157" i="43"/>
  <c r="F126" i="49"/>
  <c r="B158" i="40"/>
  <c r="F75" i="45"/>
  <c r="C158" i="17"/>
  <c r="F84" i="47"/>
  <c r="F77" i="46"/>
  <c r="G64" i="9"/>
  <c r="A158" i="43"/>
  <c r="F65" i="9"/>
  <c r="B159" i="17"/>
  <c r="E85" i="47"/>
  <c r="A159" i="40"/>
  <c r="E78" i="46"/>
  <c r="E76" i="45"/>
  <c r="F127" i="49"/>
  <c r="B159" i="40"/>
  <c r="F76" i="45"/>
  <c r="C159" i="17"/>
  <c r="F85" i="47"/>
  <c r="G65" i="9"/>
  <c r="E86" i="47"/>
  <c r="E77" i="45"/>
  <c r="F66" i="9"/>
  <c r="A160" i="40"/>
  <c r="B160" i="17"/>
  <c r="A159" i="43"/>
  <c r="E79" i="46"/>
  <c r="F128" i="49"/>
  <c r="F86" i="47"/>
  <c r="G66" i="9"/>
  <c r="F77" i="45"/>
  <c r="B160" i="40"/>
  <c r="C160" i="17"/>
  <c r="F79" i="46"/>
  <c r="E129" i="49"/>
  <c r="F67" i="9"/>
  <c r="E78" i="45"/>
  <c r="B200" i="5"/>
  <c r="B161" i="17"/>
  <c r="E87" i="47"/>
  <c r="A161" i="40"/>
  <c r="A160" i="43"/>
  <c r="J90" i="10"/>
  <c r="E80" i="46"/>
  <c r="F129" i="49"/>
  <c r="C161" i="17"/>
  <c r="B161" i="40"/>
  <c r="G67" i="9"/>
  <c r="F87" i="47"/>
  <c r="F78" i="45"/>
  <c r="F80" i="46"/>
  <c r="E130" i="49"/>
  <c r="E81" i="46"/>
  <c r="E79" i="45"/>
  <c r="B162" i="17"/>
  <c r="A162" i="40"/>
  <c r="B201" i="5"/>
  <c r="E88" i="47"/>
  <c r="J91" i="10"/>
  <c r="A161" i="43"/>
  <c r="F68" i="9"/>
  <c r="F130" i="49"/>
  <c r="F79" i="45"/>
  <c r="F88" i="47"/>
  <c r="G68" i="9"/>
  <c r="B162" i="40"/>
  <c r="C162" i="17"/>
  <c r="F81" i="46"/>
  <c r="A162" i="43"/>
  <c r="E89" i="47"/>
  <c r="A163" i="40"/>
  <c r="B163" i="17"/>
  <c r="E82" i="46"/>
  <c r="F69" i="9"/>
  <c r="E80" i="45"/>
  <c r="F131" i="49"/>
  <c r="F80" i="45"/>
  <c r="F89" i="47"/>
  <c r="B163" i="40"/>
  <c r="G69" i="9"/>
  <c r="F82" i="46"/>
  <c r="C163" i="17"/>
  <c r="F160" i="47"/>
  <c r="C165" i="17"/>
  <c r="B207" i="5"/>
  <c r="B167" i="17"/>
  <c r="B99" i="10"/>
  <c r="B100" i="10"/>
  <c r="B209" i="5"/>
  <c r="B168" i="17"/>
  <c r="B105" i="10"/>
  <c r="B215" i="5"/>
  <c r="B173" i="17"/>
  <c r="B106" i="10"/>
  <c r="B216" i="5"/>
  <c r="B174" i="17"/>
  <c r="F170" i="47"/>
  <c r="C175" i="17"/>
  <c r="B179" i="17"/>
  <c r="B222" i="5"/>
  <c r="B111" i="10"/>
  <c r="B180" i="17"/>
  <c r="B224" i="5"/>
  <c r="B112" i="10"/>
  <c r="B185" i="17"/>
  <c r="B230" i="5"/>
  <c r="J97" i="10"/>
  <c r="B231" i="5"/>
  <c r="B186" i="17"/>
  <c r="J98" i="10"/>
  <c r="B187" i="40"/>
  <c r="C187" i="17"/>
  <c r="B188" i="17"/>
  <c r="J100" i="10"/>
  <c r="J103" i="10"/>
  <c r="B191" i="17"/>
  <c r="B237" i="5"/>
  <c r="B239" i="5"/>
  <c r="B192" i="17"/>
  <c r="J104" i="10"/>
  <c r="B197" i="17"/>
  <c r="B245" i="5"/>
  <c r="J109" i="10"/>
  <c r="B246" i="5"/>
  <c r="B198" i="17"/>
  <c r="J110" i="10"/>
  <c r="B203" i="17"/>
  <c r="B252" i="5"/>
  <c r="J115" i="10"/>
  <c r="A11" i="40"/>
  <c r="B7" i="10"/>
  <c r="A12" i="60"/>
  <c r="B7" i="5"/>
  <c r="B12" i="17"/>
  <c r="B7" i="9"/>
  <c r="F14" i="46"/>
  <c r="C12" i="17"/>
  <c r="C7" i="9"/>
  <c r="B11" i="40"/>
  <c r="B12" i="60"/>
  <c r="A439" i="22"/>
  <c r="B219" i="18" s="1"/>
  <c r="B439" i="22"/>
  <c r="C219" i="18" s="1"/>
  <c r="A442" i="22"/>
  <c r="B220" i="18" s="1"/>
  <c r="B442" i="22"/>
  <c r="C220" i="18" s="1"/>
  <c r="A445" i="22"/>
  <c r="B221" i="18" s="1"/>
  <c r="B445" i="22"/>
  <c r="C221" i="18" s="1"/>
  <c r="A448" i="22"/>
  <c r="B222" i="18" s="1"/>
  <c r="B448" i="22"/>
  <c r="C222" i="18" s="1"/>
  <c r="A451" i="22"/>
  <c r="B223" i="18" s="1"/>
  <c r="B451" i="22"/>
  <c r="C223" i="18" s="1"/>
  <c r="A454" i="22"/>
  <c r="B224" i="18" s="1"/>
  <c r="A457" i="22"/>
  <c r="B225" i="18" s="1"/>
  <c r="B460" i="22"/>
  <c r="C226" i="18" s="1"/>
  <c r="B466" i="22"/>
  <c r="C227" i="18" s="1"/>
  <c r="B487" i="22"/>
  <c r="C234" i="18" s="1"/>
  <c r="B481" i="22"/>
  <c r="C232" i="18" s="1"/>
  <c r="B457" i="22"/>
  <c r="C225" i="18" s="1"/>
  <c r="B472" i="22"/>
  <c r="C229" i="18" s="1"/>
  <c r="B478" i="22"/>
  <c r="C231" i="18" s="1"/>
  <c r="Y306" i="23"/>
  <c r="K577" i="22"/>
  <c r="L261" i="18" s="1"/>
  <c r="A628" i="22"/>
  <c r="B278" i="18" s="1"/>
  <c r="A649" i="22"/>
  <c r="B285" i="18" s="1"/>
  <c r="A655" i="22"/>
  <c r="B287" i="18" s="1"/>
  <c r="K619" i="22"/>
  <c r="L275" i="18" s="1"/>
  <c r="M652" i="22"/>
  <c r="N286" i="18" s="1"/>
  <c r="L622" i="22"/>
  <c r="M276" i="18" s="1"/>
  <c r="I586" i="22"/>
  <c r="J264" i="18" s="1"/>
  <c r="K607" i="22"/>
  <c r="L271" i="18" s="1"/>
  <c r="A613" i="22"/>
  <c r="B273" i="18" s="1"/>
  <c r="M577" i="22"/>
  <c r="N261" i="18" s="1"/>
  <c r="K601" i="22"/>
  <c r="L269" i="18" s="1"/>
  <c r="M637" i="22"/>
  <c r="N281" i="18" s="1"/>
  <c r="I490" i="22"/>
  <c r="J207" i="18" s="1"/>
  <c r="J490" i="22"/>
  <c r="K207" i="18" s="1"/>
  <c r="K490" i="22"/>
  <c r="L207" i="18" s="1"/>
  <c r="L490" i="22"/>
  <c r="M207" i="18" s="1"/>
  <c r="M490" i="22"/>
  <c r="N207" i="18" s="1"/>
  <c r="N490" i="22"/>
  <c r="O207" i="18" s="1"/>
  <c r="A493" i="22"/>
  <c r="B235" i="18" s="1"/>
  <c r="I493" i="22"/>
  <c r="J235" i="18" s="1"/>
  <c r="J493" i="22"/>
  <c r="K235" i="18" s="1"/>
  <c r="K493" i="22"/>
  <c r="L235" i="18" s="1"/>
  <c r="L493" i="22"/>
  <c r="M235" i="18" s="1"/>
  <c r="M493" i="22"/>
  <c r="N235" i="18" s="1"/>
  <c r="N493" i="22"/>
  <c r="O235" i="18" s="1"/>
  <c r="A496" i="22"/>
  <c r="B236" i="18" s="1"/>
  <c r="B496" i="22"/>
  <c r="C236" i="18" s="1"/>
  <c r="I496" i="22"/>
  <c r="J236" i="18" s="1"/>
  <c r="J496" i="22"/>
  <c r="K236" i="18" s="1"/>
  <c r="K496" i="22"/>
  <c r="L236" i="18" s="1"/>
  <c r="L496" i="22"/>
  <c r="M236" i="18" s="1"/>
  <c r="M496" i="22"/>
  <c r="N236" i="18" s="1"/>
  <c r="N496" i="22"/>
  <c r="O236" i="18" s="1"/>
  <c r="A499" i="22"/>
  <c r="B237" i="18" s="1"/>
  <c r="B499" i="22"/>
  <c r="C237" i="18" s="1"/>
  <c r="I499" i="22"/>
  <c r="J237" i="18" s="1"/>
  <c r="J499" i="22"/>
  <c r="K237" i="18" s="1"/>
  <c r="K499" i="22"/>
  <c r="L237" i="18" s="1"/>
  <c r="L499" i="22"/>
  <c r="M237" i="18" s="1"/>
  <c r="M499" i="22"/>
  <c r="N237" i="18" s="1"/>
  <c r="N499" i="22"/>
  <c r="O237" i="18" s="1"/>
  <c r="A502" i="22"/>
  <c r="B238" i="18" s="1"/>
  <c r="B502" i="22"/>
  <c r="C238" i="18" s="1"/>
  <c r="I502" i="22"/>
  <c r="J238" i="18" s="1"/>
  <c r="J502" i="22"/>
  <c r="K238" i="18" s="1"/>
  <c r="K502" i="22"/>
  <c r="L238" i="18" s="1"/>
  <c r="L502" i="22"/>
  <c r="M238" i="18" s="1"/>
  <c r="M502" i="22"/>
  <c r="N238" i="18" s="1"/>
  <c r="N502" i="22"/>
  <c r="O238" i="18" s="1"/>
  <c r="A505" i="22"/>
  <c r="B239" i="18" s="1"/>
  <c r="B505" i="22"/>
  <c r="C239" i="18" s="1"/>
  <c r="I505" i="22"/>
  <c r="J239" i="18" s="1"/>
  <c r="J505" i="22"/>
  <c r="K239" i="18" s="1"/>
  <c r="K505" i="22"/>
  <c r="L239" i="18" s="1"/>
  <c r="L505" i="22"/>
  <c r="M239" i="18" s="1"/>
  <c r="M505" i="22"/>
  <c r="N239" i="18" s="1"/>
  <c r="N505" i="22"/>
  <c r="O239" i="18" s="1"/>
  <c r="A508" i="22"/>
  <c r="B240" i="18" s="1"/>
  <c r="B508" i="22"/>
  <c r="C240" i="18" s="1"/>
  <c r="J508" i="22"/>
  <c r="K240" i="18" s="1"/>
  <c r="K508" i="22"/>
  <c r="L240" i="18" s="1"/>
  <c r="L508" i="22"/>
  <c r="M240" i="18" s="1"/>
  <c r="M508" i="22"/>
  <c r="N240" i="18" s="1"/>
  <c r="N508" i="22"/>
  <c r="O240" i="18" s="1"/>
  <c r="A511" i="22"/>
  <c r="B241" i="18" s="1"/>
  <c r="B511" i="22"/>
  <c r="C241" i="18" s="1"/>
  <c r="I511" i="22"/>
  <c r="J241" i="18" s="1"/>
  <c r="J511" i="22"/>
  <c r="K241" i="18" s="1"/>
  <c r="K511" i="22"/>
  <c r="L241" i="18" s="1"/>
  <c r="L511" i="22"/>
  <c r="M241" i="18" s="1"/>
  <c r="M511" i="22"/>
  <c r="N241" i="18" s="1"/>
  <c r="N511" i="22"/>
  <c r="O241" i="18" s="1"/>
  <c r="A514" i="22"/>
  <c r="B242" i="18" s="1"/>
  <c r="B514" i="22"/>
  <c r="C242" i="18" s="1"/>
  <c r="I514" i="22"/>
  <c r="J242" i="18" s="1"/>
  <c r="J514" i="22"/>
  <c r="K242" i="18" s="1"/>
  <c r="K514" i="22"/>
  <c r="L242" i="18" s="1"/>
  <c r="L514" i="22"/>
  <c r="M242" i="18" s="1"/>
  <c r="M514" i="22"/>
  <c r="N242" i="18" s="1"/>
  <c r="N514" i="22"/>
  <c r="O242" i="18" s="1"/>
  <c r="I517" i="22"/>
  <c r="J211" i="18" s="1"/>
  <c r="J517" i="22"/>
  <c r="K211" i="18" s="1"/>
  <c r="K517" i="22"/>
  <c r="L211" i="18" s="1"/>
  <c r="L517" i="22"/>
  <c r="M211" i="18" s="1"/>
  <c r="M517" i="22"/>
  <c r="N211" i="18" s="1"/>
  <c r="N517" i="22"/>
  <c r="O211" i="18" s="1"/>
  <c r="A520" i="22"/>
  <c r="B243" i="18" s="1"/>
  <c r="B520" i="22"/>
  <c r="C243" i="18" s="1"/>
  <c r="I520" i="22"/>
  <c r="J243" i="18" s="1"/>
  <c r="J520" i="22"/>
  <c r="K243" i="18" s="1"/>
  <c r="K520" i="22"/>
  <c r="L243" i="18" s="1"/>
  <c r="L520" i="22"/>
  <c r="M243" i="18" s="1"/>
  <c r="M520" i="22"/>
  <c r="N243" i="18" s="1"/>
  <c r="N520" i="22"/>
  <c r="O243" i="18" s="1"/>
  <c r="A523" i="22"/>
  <c r="B244" i="18" s="1"/>
  <c r="B523" i="22"/>
  <c r="C244" i="18" s="1"/>
  <c r="I523" i="22"/>
  <c r="J244" i="18" s="1"/>
  <c r="J523" i="22"/>
  <c r="K244" i="18" s="1"/>
  <c r="L523" i="22"/>
  <c r="M244" i="18" s="1"/>
  <c r="M523" i="22"/>
  <c r="N244" i="18" s="1"/>
  <c r="N523" i="22"/>
  <c r="O244" i="18" s="1"/>
  <c r="B526" i="22"/>
  <c r="C245" i="18" s="1"/>
  <c r="I526" i="22"/>
  <c r="J245" i="18" s="1"/>
  <c r="J526" i="22"/>
  <c r="K245" i="18" s="1"/>
  <c r="L526" i="22"/>
  <c r="M245" i="18" s="1"/>
  <c r="M526" i="22"/>
  <c r="N245" i="18" s="1"/>
  <c r="B529" i="22"/>
  <c r="C246" i="18" s="1"/>
  <c r="I529" i="22"/>
  <c r="J246" i="18" s="1"/>
  <c r="K529" i="22"/>
  <c r="L246" i="18" s="1"/>
  <c r="M529" i="22"/>
  <c r="N246" i="18" s="1"/>
  <c r="A532" i="22"/>
  <c r="B247" i="18" s="1"/>
  <c r="K532" i="22"/>
  <c r="L247" i="18" s="1"/>
  <c r="B535" i="22"/>
  <c r="C248" i="18" s="1"/>
  <c r="J535" i="22"/>
  <c r="K248" i="18" s="1"/>
  <c r="M535" i="22"/>
  <c r="N248" i="18" s="1"/>
  <c r="L538" i="22"/>
  <c r="M249" i="18" s="1"/>
  <c r="L541" i="22"/>
  <c r="M210" i="18" s="1"/>
  <c r="A544" i="22"/>
  <c r="B250" i="18" s="1"/>
  <c r="B547" i="22"/>
  <c r="C251" i="18" s="1"/>
  <c r="N550" i="22"/>
  <c r="O252" i="18" s="1"/>
  <c r="M553" i="22"/>
  <c r="N253" i="18" s="1"/>
  <c r="N556" i="22"/>
  <c r="O254" i="18" s="1"/>
  <c r="I562" i="22"/>
  <c r="J256" i="18" s="1"/>
  <c r="A565" i="22"/>
  <c r="B257" i="18" s="1"/>
  <c r="J568" i="22"/>
  <c r="K258" i="18" s="1"/>
  <c r="I574" i="22"/>
  <c r="J260" i="18" s="1"/>
  <c r="A664" i="22"/>
  <c r="B290" i="18" s="1"/>
  <c r="I664" i="22"/>
  <c r="J290" i="18" s="1"/>
  <c r="J664" i="22"/>
  <c r="K290" i="18" s="1"/>
  <c r="K664" i="22"/>
  <c r="L290" i="18" s="1"/>
  <c r="L664" i="22"/>
  <c r="M290" i="18" s="1"/>
  <c r="M664" i="22"/>
  <c r="N290" i="18" s="1"/>
  <c r="N664" i="22"/>
  <c r="O290" i="18" s="1"/>
  <c r="A667" i="22"/>
  <c r="B291" i="18" s="1"/>
  <c r="B667" i="22"/>
  <c r="C291" i="18" s="1"/>
  <c r="I667" i="22"/>
  <c r="J291" i="18" s="1"/>
  <c r="J667" i="22"/>
  <c r="K291" i="18" s="1"/>
  <c r="K667" i="22"/>
  <c r="L291" i="18" s="1"/>
  <c r="L667" i="22"/>
  <c r="M291" i="18" s="1"/>
  <c r="M667" i="22"/>
  <c r="N291" i="18" s="1"/>
  <c r="N667" i="22"/>
  <c r="O291" i="18" s="1"/>
  <c r="A670" i="22"/>
  <c r="B292" i="18" s="1"/>
  <c r="B670" i="22"/>
  <c r="C292" i="18" s="1"/>
  <c r="I670" i="22"/>
  <c r="J292" i="18" s="1"/>
  <c r="J670" i="22"/>
  <c r="K292" i="18" s="1"/>
  <c r="K670" i="22"/>
  <c r="L292" i="18" s="1"/>
  <c r="L670" i="22"/>
  <c r="M292" i="18" s="1"/>
  <c r="M670" i="22"/>
  <c r="N292" i="18" s="1"/>
  <c r="N670" i="22"/>
  <c r="O292" i="18" s="1"/>
  <c r="A673" i="22"/>
  <c r="B293" i="18" s="1"/>
  <c r="B673" i="22"/>
  <c r="C293" i="18" s="1"/>
  <c r="I673" i="22"/>
  <c r="J293" i="18" s="1"/>
  <c r="J673" i="22"/>
  <c r="K293" i="18" s="1"/>
  <c r="K673" i="22"/>
  <c r="L293" i="18" s="1"/>
  <c r="L673" i="22"/>
  <c r="M293" i="18" s="1"/>
  <c r="M673" i="22"/>
  <c r="N293" i="18" s="1"/>
  <c r="N673" i="22"/>
  <c r="O293" i="18" s="1"/>
  <c r="A676" i="22"/>
  <c r="B294" i="18" s="1"/>
  <c r="I676" i="22"/>
  <c r="J294" i="18" s="1"/>
  <c r="J676" i="22"/>
  <c r="K294" i="18" s="1"/>
  <c r="K676" i="22"/>
  <c r="L294" i="18" s="1"/>
  <c r="L676" i="22"/>
  <c r="M294" i="18" s="1"/>
  <c r="M676" i="22"/>
  <c r="N294" i="18" s="1"/>
  <c r="N676" i="22"/>
  <c r="O294" i="18" s="1"/>
  <c r="A679" i="22"/>
  <c r="B295" i="18" s="1"/>
  <c r="B679" i="22"/>
  <c r="C295" i="18" s="1"/>
  <c r="I679" i="22"/>
  <c r="J295" i="18" s="1"/>
  <c r="J679" i="22"/>
  <c r="K295" i="18" s="1"/>
  <c r="K679" i="22"/>
  <c r="L295" i="18" s="1"/>
  <c r="L679" i="22"/>
  <c r="M295" i="18" s="1"/>
  <c r="M679" i="22"/>
  <c r="N295" i="18" s="1"/>
  <c r="N679" i="22"/>
  <c r="O295" i="18" s="1"/>
  <c r="A682" i="22"/>
  <c r="B296" i="18" s="1"/>
  <c r="B682" i="22"/>
  <c r="C296" i="18" s="1"/>
  <c r="I682" i="22"/>
  <c r="J296" i="18" s="1"/>
  <c r="J682" i="22"/>
  <c r="K296" i="18" s="1"/>
  <c r="K682" i="22"/>
  <c r="L296" i="18" s="1"/>
  <c r="L682" i="22"/>
  <c r="M296" i="18" s="1"/>
  <c r="M682" i="22"/>
  <c r="N296" i="18" s="1"/>
  <c r="N682" i="22"/>
  <c r="O296" i="18" s="1"/>
  <c r="A685" i="22"/>
  <c r="B297" i="18" s="1"/>
  <c r="B685" i="22"/>
  <c r="C297" i="18" s="1"/>
  <c r="I685" i="22"/>
  <c r="J297" i="18" s="1"/>
  <c r="J685" i="22"/>
  <c r="K297" i="18" s="1"/>
  <c r="K685" i="22"/>
  <c r="L297" i="18" s="1"/>
  <c r="L685" i="22"/>
  <c r="M297" i="18" s="1"/>
  <c r="M685" i="22"/>
  <c r="N297" i="18" s="1"/>
  <c r="N685" i="22"/>
  <c r="O297" i="18" s="1"/>
  <c r="A688" i="22"/>
  <c r="B298" i="18" s="1"/>
  <c r="B688" i="22"/>
  <c r="C298" i="18" s="1"/>
  <c r="I688" i="22"/>
  <c r="J298" i="18" s="1"/>
  <c r="J688" i="22"/>
  <c r="K298" i="18" s="1"/>
  <c r="K688" i="22"/>
  <c r="L298" i="18" s="1"/>
  <c r="L688" i="22"/>
  <c r="M298" i="18" s="1"/>
  <c r="M688" i="22"/>
  <c r="N298" i="18" s="1"/>
  <c r="N688" i="22"/>
  <c r="O298" i="18" s="1"/>
  <c r="A691" i="22"/>
  <c r="B299" i="18" s="1"/>
  <c r="B691" i="22"/>
  <c r="C299" i="18" s="1"/>
  <c r="I691" i="22"/>
  <c r="J299" i="18" s="1"/>
  <c r="J691" i="22"/>
  <c r="K299" i="18" s="1"/>
  <c r="K691" i="22"/>
  <c r="L299" i="18" s="1"/>
  <c r="L691" i="22"/>
  <c r="M299" i="18" s="1"/>
  <c r="M691" i="22"/>
  <c r="N299" i="18" s="1"/>
  <c r="N691" i="22"/>
  <c r="O299" i="18" s="1"/>
  <c r="A694" i="22"/>
  <c r="B300" i="18" s="1"/>
  <c r="B694" i="22"/>
  <c r="C300" i="18" s="1"/>
  <c r="I694" i="22"/>
  <c r="J300" i="18" s="1"/>
  <c r="J694" i="22"/>
  <c r="K300" i="18" s="1"/>
  <c r="K694" i="22"/>
  <c r="L300" i="18" s="1"/>
  <c r="L694" i="22"/>
  <c r="M300" i="18" s="1"/>
  <c r="M694" i="22"/>
  <c r="N300" i="18" s="1"/>
  <c r="N694" i="22"/>
  <c r="O300" i="18" s="1"/>
  <c r="A697" i="22"/>
  <c r="B301" i="18" s="1"/>
  <c r="B697" i="22"/>
  <c r="C301" i="18" s="1"/>
  <c r="I697" i="22"/>
  <c r="J301" i="18" s="1"/>
  <c r="J697" i="22"/>
  <c r="K301" i="18" s="1"/>
  <c r="K697" i="22"/>
  <c r="L301" i="18" s="1"/>
  <c r="L697" i="22"/>
  <c r="M301" i="18" s="1"/>
  <c r="M697" i="22"/>
  <c r="N301" i="18" s="1"/>
  <c r="N697" i="22"/>
  <c r="O301" i="18" s="1"/>
  <c r="A700" i="22"/>
  <c r="B302" i="18" s="1"/>
  <c r="B700" i="22"/>
  <c r="C302" i="18" s="1"/>
  <c r="I700" i="22"/>
  <c r="J302" i="18" s="1"/>
  <c r="J700" i="22"/>
  <c r="K302" i="18" s="1"/>
  <c r="K700" i="22"/>
  <c r="L302" i="18" s="1"/>
  <c r="L700" i="22"/>
  <c r="M302" i="18" s="1"/>
  <c r="M700" i="22"/>
  <c r="N302" i="18" s="1"/>
  <c r="N700" i="22"/>
  <c r="O302" i="18" s="1"/>
  <c r="M556" i="22"/>
  <c r="N254" i="18" s="1"/>
  <c r="K559" i="22"/>
  <c r="L255" i="18" s="1"/>
  <c r="B568" i="22"/>
  <c r="C258" i="18" s="1"/>
  <c r="B571" i="22"/>
  <c r="C259" i="18" s="1"/>
  <c r="J703" i="22"/>
  <c r="K303" i="18" s="1"/>
  <c r="M544" i="22"/>
  <c r="N250" i="18" s="1"/>
  <c r="B550" i="22"/>
  <c r="C252" i="18" s="1"/>
  <c r="L553" i="22"/>
  <c r="M253" i="18" s="1"/>
  <c r="N559" i="22"/>
  <c r="O255" i="18" s="1"/>
  <c r="L562" i="22"/>
  <c r="M256" i="18" s="1"/>
  <c r="M565" i="22"/>
  <c r="N257" i="18" s="1"/>
  <c r="L571" i="22"/>
  <c r="M259" i="18" s="1"/>
  <c r="J574" i="22"/>
  <c r="K260" i="18" s="1"/>
  <c r="K703" i="22"/>
  <c r="L303" i="18" s="1"/>
  <c r="M547" i="22"/>
  <c r="N251" i="18" s="1"/>
  <c r="N568" i="22"/>
  <c r="O258" i="18" s="1"/>
  <c r="I571" i="22"/>
  <c r="J259" i="18" s="1"/>
  <c r="J544" i="22"/>
  <c r="K250" i="18" s="1"/>
  <c r="J550" i="22"/>
  <c r="K252" i="18" s="1"/>
  <c r="I553" i="22"/>
  <c r="J253" i="18" s="1"/>
  <c r="K556" i="22"/>
  <c r="L254" i="18" s="1"/>
  <c r="I559" i="22"/>
  <c r="J255" i="18" s="1"/>
  <c r="M562" i="22"/>
  <c r="N256" i="18" s="1"/>
  <c r="I565" i="22"/>
  <c r="J257" i="18" s="1"/>
  <c r="J571" i="22"/>
  <c r="K259" i="18" s="1"/>
  <c r="J541" i="22"/>
  <c r="K210" i="18" s="1"/>
  <c r="I544" i="22"/>
  <c r="J250" i="18" s="1"/>
  <c r="L556" i="22"/>
  <c r="M254" i="18" s="1"/>
  <c r="L559" i="22"/>
  <c r="M255" i="18" s="1"/>
  <c r="N562" i="22"/>
  <c r="O256" i="18" s="1"/>
  <c r="K565" i="22"/>
  <c r="L257" i="18" s="1"/>
  <c r="A568" i="22"/>
  <c r="B258" i="18" s="1"/>
  <c r="N571" i="22"/>
  <c r="O259" i="18" s="1"/>
  <c r="B574" i="22"/>
  <c r="C260" i="18" s="1"/>
  <c r="I532" i="22"/>
  <c r="J247" i="18" s="1"/>
  <c r="N532" i="22"/>
  <c r="O247" i="18" s="1"/>
  <c r="A535" i="22"/>
  <c r="B248" i="18" s="1"/>
  <c r="J538" i="22"/>
  <c r="K249" i="18" s="1"/>
  <c r="I541" i="22"/>
  <c r="J210" i="18" s="1"/>
  <c r="K544" i="22"/>
  <c r="L250" i="18" s="1"/>
  <c r="I547" i="22"/>
  <c r="J251" i="18" s="1"/>
  <c r="I550" i="22"/>
  <c r="J252" i="18" s="1"/>
  <c r="N553" i="22"/>
  <c r="O253" i="18" s="1"/>
  <c r="A556" i="22"/>
  <c r="B254" i="18" s="1"/>
  <c r="J559" i="22"/>
  <c r="K255" i="18" s="1"/>
  <c r="B562" i="22"/>
  <c r="C256" i="18" s="1"/>
  <c r="B565" i="22"/>
  <c r="C257" i="18" s="1"/>
  <c r="N565" i="22"/>
  <c r="O257" i="18" s="1"/>
  <c r="K568" i="22"/>
  <c r="L258" i="18" s="1"/>
  <c r="M574" i="22"/>
  <c r="N260" i="18" s="1"/>
  <c r="B703" i="22"/>
  <c r="C303" i="18" s="1"/>
  <c r="N541" i="22"/>
  <c r="O210" i="18" s="1"/>
  <c r="N544" i="22"/>
  <c r="O250" i="18" s="1"/>
  <c r="N547" i="22"/>
  <c r="O251" i="18" s="1"/>
  <c r="M550" i="22"/>
  <c r="N252" i="18" s="1"/>
  <c r="J553" i="22"/>
  <c r="K253" i="18" s="1"/>
  <c r="I556" i="22"/>
  <c r="J254" i="18" s="1"/>
  <c r="B559" i="22"/>
  <c r="C255" i="18" s="1"/>
  <c r="K562" i="22"/>
  <c r="L256" i="18" s="1"/>
  <c r="L565" i="22"/>
  <c r="M257" i="18" s="1"/>
  <c r="L568" i="22"/>
  <c r="M258" i="18" s="1"/>
  <c r="M703" i="22"/>
  <c r="N303" i="18" s="1"/>
  <c r="M538" i="22"/>
  <c r="N249" i="18" s="1"/>
  <c r="M541" i="22"/>
  <c r="N210" i="18" s="1"/>
  <c r="B544" i="22"/>
  <c r="C250" i="18" s="1"/>
  <c r="K547" i="22"/>
  <c r="L251" i="18" s="1"/>
  <c r="L550" i="22"/>
  <c r="M252" i="18" s="1"/>
  <c r="B553" i="22"/>
  <c r="C253" i="18" s="1"/>
  <c r="B556" i="22"/>
  <c r="C254" i="18" s="1"/>
  <c r="M559" i="22"/>
  <c r="N255" i="18" s="1"/>
  <c r="J565" i="22"/>
  <c r="K257" i="18" s="1"/>
  <c r="I568" i="22"/>
  <c r="J258" i="18" s="1"/>
  <c r="M571" i="22"/>
  <c r="N259" i="18" s="1"/>
  <c r="A574" i="22"/>
  <c r="B260" i="18" s="1"/>
  <c r="N703" i="22"/>
  <c r="O303" i="18" s="1"/>
  <c r="A550" i="22"/>
  <c r="B252" i="18" s="1"/>
  <c r="J556" i="22"/>
  <c r="K254" i="18" s="1"/>
  <c r="J562" i="22"/>
  <c r="K256" i="18" s="1"/>
  <c r="K574" i="22"/>
  <c r="L260" i="18" s="1"/>
  <c r="A703" i="22"/>
  <c r="B303" i="18" s="1"/>
  <c r="K523" i="22"/>
  <c r="L244" i="18" s="1"/>
  <c r="A526" i="22"/>
  <c r="B245" i="18" s="1"/>
  <c r="K526" i="22"/>
  <c r="L245" i="18" s="1"/>
  <c r="N526" i="22"/>
  <c r="O245" i="18" s="1"/>
  <c r="A529" i="22"/>
  <c r="B246" i="18" s="1"/>
  <c r="J529" i="22"/>
  <c r="K246" i="18" s="1"/>
  <c r="L529" i="22"/>
  <c r="M246" i="18" s="1"/>
  <c r="N529" i="22"/>
  <c r="O246" i="18" s="1"/>
  <c r="B532" i="22"/>
  <c r="C247" i="18" s="1"/>
  <c r="L532" i="22"/>
  <c r="M247" i="18" s="1"/>
  <c r="I535" i="22"/>
  <c r="J248" i="18" s="1"/>
  <c r="K535" i="22"/>
  <c r="L248" i="18" s="1"/>
  <c r="N535" i="22"/>
  <c r="O248" i="18" s="1"/>
  <c r="B538" i="22"/>
  <c r="C249" i="18" s="1"/>
  <c r="N538" i="22"/>
  <c r="O249" i="18" s="1"/>
  <c r="K541" i="22"/>
  <c r="L210" i="18" s="1"/>
  <c r="L544" i="22"/>
  <c r="M250" i="18" s="1"/>
  <c r="J547" i="22"/>
  <c r="K251" i="18" s="1"/>
  <c r="K550" i="22"/>
  <c r="L252" i="18" s="1"/>
  <c r="K553" i="22"/>
  <c r="L253" i="18" s="1"/>
  <c r="A559" i="22"/>
  <c r="B255" i="18" s="1"/>
  <c r="A562" i="22"/>
  <c r="B256" i="18" s="1"/>
  <c r="M568" i="22"/>
  <c r="N258" i="18" s="1"/>
  <c r="K571" i="22"/>
  <c r="L259" i="18" s="1"/>
  <c r="L574" i="22"/>
  <c r="M260" i="18" s="1"/>
  <c r="I703" i="22"/>
  <c r="J303" i="18" s="1"/>
  <c r="Y306" i="25"/>
  <c r="I405" i="24"/>
  <c r="I406" i="24" s="1"/>
  <c r="J204" i="19" s="1"/>
  <c r="K407" i="24"/>
  <c r="M407" i="24"/>
  <c r="M409" i="24" s="1"/>
  <c r="N205" i="19" s="1"/>
  <c r="B443" i="24"/>
  <c r="B441" i="24"/>
  <c r="B440" i="24"/>
  <c r="B438" i="24"/>
  <c r="B437" i="24"/>
  <c r="B435" i="24"/>
  <c r="B429" i="24"/>
  <c r="B431" i="24"/>
  <c r="B432" i="24"/>
  <c r="B423" i="24"/>
  <c r="B425" i="24"/>
  <c r="B426" i="24"/>
  <c r="B428" i="24"/>
  <c r="B417" i="24"/>
  <c r="B419" i="24"/>
  <c r="B420" i="24"/>
  <c r="B422" i="24"/>
  <c r="B416" i="24"/>
  <c r="L407" i="24"/>
  <c r="L405" i="24"/>
  <c r="J405" i="24"/>
  <c r="J407" i="24"/>
  <c r="I407" i="24"/>
  <c r="K405" i="24"/>
  <c r="K406" i="24" s="1"/>
  <c r="L204" i="19" s="1"/>
  <c r="B407" i="24"/>
  <c r="B409" i="24" s="1"/>
  <c r="C205" i="19" s="1"/>
  <c r="A407" i="24"/>
  <c r="A409" i="24" s="1"/>
  <c r="B205" i="19" s="1"/>
  <c r="J430" i="22"/>
  <c r="K217" i="18" s="1"/>
  <c r="B409" i="22"/>
  <c r="C206" i="18" s="1"/>
  <c r="I508" i="22"/>
  <c r="J240" i="18" s="1"/>
  <c r="L703" i="22"/>
  <c r="M303" i="18" s="1"/>
  <c r="A577" i="22"/>
  <c r="B261" i="18" s="1"/>
  <c r="B577" i="22"/>
  <c r="C261" i="18" s="1"/>
  <c r="I577" i="22"/>
  <c r="J261" i="18" s="1"/>
  <c r="J577" i="22"/>
  <c r="K261" i="18" s="1"/>
  <c r="L577" i="22"/>
  <c r="M261" i="18" s="1"/>
  <c r="N577" i="22"/>
  <c r="O261" i="18" s="1"/>
  <c r="A580" i="22"/>
  <c r="B262" i="18" s="1"/>
  <c r="I580" i="22"/>
  <c r="J262" i="18" s="1"/>
  <c r="M580" i="22"/>
  <c r="N262" i="18" s="1"/>
  <c r="B583" i="22"/>
  <c r="C263" i="18" s="1"/>
  <c r="K583" i="22"/>
  <c r="L263" i="18" s="1"/>
  <c r="J586" i="22"/>
  <c r="K264" i="18" s="1"/>
  <c r="M586" i="22"/>
  <c r="N264" i="18" s="1"/>
  <c r="B589" i="22"/>
  <c r="C265" i="18" s="1"/>
  <c r="J589" i="22"/>
  <c r="K265" i="18" s="1"/>
  <c r="A592" i="22"/>
  <c r="B266" i="18" s="1"/>
  <c r="L592" i="22"/>
  <c r="M266" i="18" s="1"/>
  <c r="I595" i="22"/>
  <c r="J267" i="18" s="1"/>
  <c r="M595" i="22"/>
  <c r="N267" i="18" s="1"/>
  <c r="B598" i="22"/>
  <c r="C268" i="18" s="1"/>
  <c r="K598" i="22"/>
  <c r="L268" i="18" s="1"/>
  <c r="J601" i="22"/>
  <c r="K269" i="18" s="1"/>
  <c r="A604" i="22"/>
  <c r="B270" i="18" s="1"/>
  <c r="M604" i="22"/>
  <c r="N270" i="18" s="1"/>
  <c r="A607" i="22"/>
  <c r="B271" i="18" s="1"/>
  <c r="M607" i="22"/>
  <c r="N271" i="18" s="1"/>
  <c r="J610" i="22"/>
  <c r="K272" i="18" s="1"/>
  <c r="M610" i="22"/>
  <c r="N272" i="18" s="1"/>
  <c r="J613" i="22"/>
  <c r="K273" i="18" s="1"/>
  <c r="B616" i="22"/>
  <c r="C274" i="18" s="1"/>
  <c r="K616" i="22"/>
  <c r="L274" i="18" s="1"/>
  <c r="A619" i="22"/>
  <c r="B275" i="18" s="1"/>
  <c r="N619" i="22"/>
  <c r="O275" i="18" s="1"/>
  <c r="J622" i="22"/>
  <c r="K276" i="18" s="1"/>
  <c r="L625" i="22"/>
  <c r="M277" i="18" s="1"/>
  <c r="N628" i="22"/>
  <c r="O278" i="18" s="1"/>
  <c r="I631" i="22"/>
  <c r="J279" i="18" s="1"/>
  <c r="J634" i="22"/>
  <c r="K280" i="18" s="1"/>
  <c r="B637" i="22"/>
  <c r="C281" i="18" s="1"/>
  <c r="B640" i="22"/>
  <c r="C282" i="18" s="1"/>
  <c r="M646" i="22"/>
  <c r="N284" i="18" s="1"/>
  <c r="K649" i="22"/>
  <c r="L285" i="18" s="1"/>
  <c r="J652" i="22"/>
  <c r="K286" i="18" s="1"/>
  <c r="K655" i="22"/>
  <c r="L287" i="18" s="1"/>
  <c r="A658" i="22"/>
  <c r="B288" i="18" s="1"/>
  <c r="J661" i="22"/>
  <c r="K289" i="18" s="1"/>
  <c r="M625" i="22"/>
  <c r="N277" i="18" s="1"/>
  <c r="L631" i="22"/>
  <c r="M279" i="18" s="1"/>
  <c r="M634" i="22"/>
  <c r="N280" i="18" s="1"/>
  <c r="L637" i="22"/>
  <c r="M281" i="18" s="1"/>
  <c r="K640" i="22"/>
  <c r="L282" i="18" s="1"/>
  <c r="K643" i="22"/>
  <c r="L283" i="18" s="1"/>
  <c r="L646" i="22"/>
  <c r="M284" i="18" s="1"/>
  <c r="I619" i="22"/>
  <c r="J275" i="18" s="1"/>
  <c r="K622" i="22"/>
  <c r="L276" i="18" s="1"/>
  <c r="J628" i="22"/>
  <c r="K278" i="18" s="1"/>
  <c r="B631" i="22"/>
  <c r="C279" i="18" s="1"/>
  <c r="B634" i="22"/>
  <c r="C280" i="18" s="1"/>
  <c r="I637" i="22"/>
  <c r="J281" i="18" s="1"/>
  <c r="J640" i="22"/>
  <c r="K282" i="18" s="1"/>
  <c r="L643" i="22"/>
  <c r="M283" i="18" s="1"/>
  <c r="I655" i="22"/>
  <c r="J287" i="18" s="1"/>
  <c r="B658" i="22"/>
  <c r="C288" i="18" s="1"/>
  <c r="N658" i="22"/>
  <c r="O288" i="18" s="1"/>
  <c r="M661" i="22"/>
  <c r="N289" i="18" s="1"/>
  <c r="L640" i="22"/>
  <c r="M282" i="18" s="1"/>
  <c r="J643" i="22"/>
  <c r="K283" i="18" s="1"/>
  <c r="I646" i="22"/>
  <c r="J284" i="18" s="1"/>
  <c r="L649" i="22"/>
  <c r="M285" i="18" s="1"/>
  <c r="B652" i="22"/>
  <c r="C286" i="18" s="1"/>
  <c r="N655" i="22"/>
  <c r="O287" i="18" s="1"/>
  <c r="L658" i="22"/>
  <c r="M288" i="18" s="1"/>
  <c r="I661" i="22"/>
  <c r="J289" i="18" s="1"/>
  <c r="B625" i="22"/>
  <c r="C277" i="18" s="1"/>
  <c r="B628" i="22"/>
  <c r="C278" i="18" s="1"/>
  <c r="K631" i="22"/>
  <c r="L279" i="18" s="1"/>
  <c r="N634" i="22"/>
  <c r="O280" i="18" s="1"/>
  <c r="K625" i="22"/>
  <c r="L277" i="18" s="1"/>
  <c r="K628" i="22"/>
  <c r="L278" i="18" s="1"/>
  <c r="J631" i="22"/>
  <c r="K279" i="18" s="1"/>
  <c r="L634" i="22"/>
  <c r="M280" i="18" s="1"/>
  <c r="J637" i="22"/>
  <c r="K281" i="18" s="1"/>
  <c r="N640" i="22"/>
  <c r="O282" i="18" s="1"/>
  <c r="B643" i="22"/>
  <c r="C283" i="18" s="1"/>
  <c r="B646" i="22"/>
  <c r="C284" i="18" s="1"/>
  <c r="M649" i="22"/>
  <c r="N285" i="18" s="1"/>
  <c r="K652" i="22"/>
  <c r="L286" i="18" s="1"/>
  <c r="N589" i="22"/>
  <c r="O265" i="18" s="1"/>
  <c r="K610" i="22"/>
  <c r="L272" i="18" s="1"/>
  <c r="M622" i="22"/>
  <c r="N276" i="18" s="1"/>
  <c r="A625" i="22"/>
  <c r="B277" i="18" s="1"/>
  <c r="M658" i="22"/>
  <c r="N288" i="18" s="1"/>
  <c r="K661" i="22"/>
  <c r="L289" i="18" s="1"/>
  <c r="B580" i="22"/>
  <c r="C262" i="18" s="1"/>
  <c r="K580" i="22"/>
  <c r="L262" i="18" s="1"/>
  <c r="N580" i="22"/>
  <c r="O262" i="18" s="1"/>
  <c r="I583" i="22"/>
  <c r="J263" i="18" s="1"/>
  <c r="L583" i="22"/>
  <c r="M263" i="18" s="1"/>
  <c r="N583" i="22"/>
  <c r="O263" i="18" s="1"/>
  <c r="B586" i="22"/>
  <c r="C264" i="18" s="1"/>
  <c r="L586" i="22"/>
  <c r="M264" i="18" s="1"/>
  <c r="I589" i="22"/>
  <c r="J265" i="18" s="1"/>
  <c r="K589" i="22"/>
  <c r="L265" i="18" s="1"/>
  <c r="M589" i="22"/>
  <c r="N265" i="18" s="1"/>
  <c r="B592" i="22"/>
  <c r="C266" i="18" s="1"/>
  <c r="K592" i="22"/>
  <c r="L266" i="18" s="1"/>
  <c r="A595" i="22"/>
  <c r="B267" i="18" s="1"/>
  <c r="J598" i="22"/>
  <c r="K268" i="18" s="1"/>
  <c r="L598" i="22"/>
  <c r="M268" i="18" s="1"/>
  <c r="B601" i="22"/>
  <c r="C269" i="18" s="1"/>
  <c r="L601" i="22"/>
  <c r="M269" i="18" s="1"/>
  <c r="J604" i="22"/>
  <c r="K270" i="18" s="1"/>
  <c r="L604" i="22"/>
  <c r="M270" i="18" s="1"/>
  <c r="I607" i="22"/>
  <c r="J271" i="18" s="1"/>
  <c r="N607" i="22"/>
  <c r="O271" i="18" s="1"/>
  <c r="B610" i="22"/>
  <c r="C272" i="18" s="1"/>
  <c r="L610" i="22"/>
  <c r="M272" i="18" s="1"/>
  <c r="K613" i="22"/>
  <c r="L273" i="18" s="1"/>
  <c r="M613" i="22"/>
  <c r="N273" i="18" s="1"/>
  <c r="I616" i="22"/>
  <c r="J274" i="18" s="1"/>
  <c r="L616" i="22"/>
  <c r="M274" i="18" s="1"/>
  <c r="B619" i="22"/>
  <c r="C275" i="18" s="1"/>
  <c r="M619" i="22"/>
  <c r="N275" i="18" s="1"/>
  <c r="B622" i="22"/>
  <c r="C276" i="18" s="1"/>
  <c r="N622" i="22"/>
  <c r="O276" i="18" s="1"/>
  <c r="J625" i="22"/>
  <c r="K277" i="18" s="1"/>
  <c r="M628" i="22"/>
  <c r="N278" i="18" s="1"/>
  <c r="A631" i="22"/>
  <c r="B279" i="18" s="1"/>
  <c r="K634" i="22"/>
  <c r="L280" i="18" s="1"/>
  <c r="K637" i="22"/>
  <c r="L281" i="18" s="1"/>
  <c r="M640" i="22"/>
  <c r="N282" i="18" s="1"/>
  <c r="N643" i="22"/>
  <c r="O283" i="18" s="1"/>
  <c r="K646" i="22"/>
  <c r="L284" i="18" s="1"/>
  <c r="J649" i="22"/>
  <c r="K285" i="18" s="1"/>
  <c r="I652" i="22"/>
  <c r="J286" i="18" s="1"/>
  <c r="J655" i="22"/>
  <c r="K287" i="18" s="1"/>
  <c r="J658" i="22"/>
  <c r="K288" i="18" s="1"/>
  <c r="A661" i="22"/>
  <c r="B289" i="18" s="1"/>
  <c r="L580" i="22"/>
  <c r="M262" i="18" s="1"/>
  <c r="A583" i="22"/>
  <c r="B263" i="18" s="1"/>
  <c r="K586" i="22"/>
  <c r="L264" i="18" s="1"/>
  <c r="N586" i="22"/>
  <c r="O264" i="18" s="1"/>
  <c r="A589" i="22"/>
  <c r="B265" i="18" s="1"/>
  <c r="L589" i="22"/>
  <c r="M265" i="18" s="1"/>
  <c r="I592" i="22"/>
  <c r="J266" i="18" s="1"/>
  <c r="M592" i="22"/>
  <c r="N266" i="18" s="1"/>
  <c r="B595" i="22"/>
  <c r="C267" i="18" s="1"/>
  <c r="K595" i="22"/>
  <c r="L267" i="18" s="1"/>
  <c r="N595" i="22"/>
  <c r="O267" i="18" s="1"/>
  <c r="I598" i="22"/>
  <c r="J268" i="18" s="1"/>
  <c r="N598" i="22"/>
  <c r="O268" i="18" s="1"/>
  <c r="A601" i="22"/>
  <c r="B269" i="18" s="1"/>
  <c r="N601" i="22"/>
  <c r="O269" i="18" s="1"/>
  <c r="I604" i="22"/>
  <c r="J270" i="18" s="1"/>
  <c r="N604" i="22"/>
  <c r="O270" i="18" s="1"/>
  <c r="J607" i="22"/>
  <c r="K271" i="18" s="1"/>
  <c r="I610" i="22"/>
  <c r="J272" i="18" s="1"/>
  <c r="I613" i="22"/>
  <c r="J273" i="18" s="1"/>
  <c r="N613" i="22"/>
  <c r="O273" i="18" s="1"/>
  <c r="A616" i="22"/>
  <c r="B274" i="18" s="1"/>
  <c r="N616" i="22"/>
  <c r="O274" i="18" s="1"/>
  <c r="L619" i="22"/>
  <c r="M275" i="18" s="1"/>
  <c r="I622" i="22"/>
  <c r="J276" i="18" s="1"/>
  <c r="N625" i="22"/>
  <c r="O277" i="18" s="1"/>
  <c r="I628" i="22"/>
  <c r="J278" i="18" s="1"/>
  <c r="N631" i="22"/>
  <c r="O279" i="18" s="1"/>
  <c r="A634" i="22"/>
  <c r="B280" i="18" s="1"/>
  <c r="A637" i="22"/>
  <c r="B281" i="18" s="1"/>
  <c r="I640" i="22"/>
  <c r="J282" i="18" s="1"/>
  <c r="A643" i="22"/>
  <c r="B283" i="18" s="1"/>
  <c r="N646" i="22"/>
  <c r="O284" i="18" s="1"/>
  <c r="I649" i="22"/>
  <c r="J285" i="18" s="1"/>
  <c r="L652" i="22"/>
  <c r="M286" i="18" s="1"/>
  <c r="B655" i="22"/>
  <c r="C287" i="18" s="1"/>
  <c r="M655" i="22"/>
  <c r="N287" i="18" s="1"/>
  <c r="K658" i="22"/>
  <c r="L288" i="18" s="1"/>
  <c r="L661" i="22"/>
  <c r="M289" i="18" s="1"/>
  <c r="J580" i="22"/>
  <c r="K262" i="18" s="1"/>
  <c r="J583" i="22"/>
  <c r="K263" i="18" s="1"/>
  <c r="M583" i="22"/>
  <c r="N263" i="18" s="1"/>
  <c r="J592" i="22"/>
  <c r="K266" i="18" s="1"/>
  <c r="N592" i="22"/>
  <c r="O266" i="18" s="1"/>
  <c r="J595" i="22"/>
  <c r="K267" i="18" s="1"/>
  <c r="L595" i="22"/>
  <c r="M267" i="18" s="1"/>
  <c r="A598" i="22"/>
  <c r="B268" i="18" s="1"/>
  <c r="M598" i="22"/>
  <c r="N268" i="18" s="1"/>
  <c r="I601" i="22"/>
  <c r="J269" i="18" s="1"/>
  <c r="M601" i="22"/>
  <c r="N269" i="18" s="1"/>
  <c r="B604" i="22"/>
  <c r="C270" i="18" s="1"/>
  <c r="K604" i="22"/>
  <c r="L270" i="18" s="1"/>
  <c r="B607" i="22"/>
  <c r="C271" i="18" s="1"/>
  <c r="L607" i="22"/>
  <c r="M271" i="18" s="1"/>
  <c r="A610" i="22"/>
  <c r="B272" i="18" s="1"/>
  <c r="N610" i="22"/>
  <c r="O272" i="18" s="1"/>
  <c r="B613" i="22"/>
  <c r="C273" i="18" s="1"/>
  <c r="L613" i="22"/>
  <c r="M273" i="18" s="1"/>
  <c r="J616" i="22"/>
  <c r="K274" i="18" s="1"/>
  <c r="M616" i="22"/>
  <c r="N274" i="18" s="1"/>
  <c r="J619" i="22"/>
  <c r="K275" i="18" s="1"/>
  <c r="A622" i="22"/>
  <c r="B276" i="18" s="1"/>
  <c r="I625" i="22"/>
  <c r="J277" i="18" s="1"/>
  <c r="L628" i="22"/>
  <c r="M278" i="18" s="1"/>
  <c r="M631" i="22"/>
  <c r="N279" i="18" s="1"/>
  <c r="I634" i="22"/>
  <c r="J280" i="18" s="1"/>
  <c r="N637" i="22"/>
  <c r="O281" i="18" s="1"/>
  <c r="A640" i="22"/>
  <c r="B282" i="18" s="1"/>
  <c r="I643" i="22"/>
  <c r="J283" i="18" s="1"/>
  <c r="J646" i="22"/>
  <c r="K284" i="18" s="1"/>
  <c r="B649" i="22"/>
  <c r="C285" i="18" s="1"/>
  <c r="N649" i="22"/>
  <c r="O285" i="18" s="1"/>
  <c r="A652" i="22"/>
  <c r="B286" i="18" s="1"/>
  <c r="N652" i="22"/>
  <c r="O286" i="18" s="1"/>
  <c r="L655" i="22"/>
  <c r="M287" i="18" s="1"/>
  <c r="I658" i="22"/>
  <c r="J288" i="18" s="1"/>
  <c r="B661" i="22"/>
  <c r="C289" i="18" s="1"/>
  <c r="N661" i="22"/>
  <c r="O289" i="18" s="1"/>
  <c r="B461" i="24"/>
  <c r="B459" i="24"/>
  <c r="B458" i="24"/>
  <c r="B456" i="24"/>
  <c r="B455" i="24"/>
  <c r="B453" i="24"/>
  <c r="B452" i="24"/>
  <c r="B450" i="24"/>
  <c r="B449" i="24"/>
  <c r="B447" i="24"/>
  <c r="B446" i="24"/>
  <c r="B444" i="24"/>
  <c r="B702" i="24"/>
  <c r="B701" i="24"/>
  <c r="B699" i="24"/>
  <c r="B698" i="24"/>
  <c r="B696" i="24"/>
  <c r="B695" i="24"/>
  <c r="B693" i="24"/>
  <c r="B692" i="24"/>
  <c r="B690" i="24"/>
  <c r="B689" i="24"/>
  <c r="B687" i="24"/>
  <c r="B686" i="24"/>
  <c r="B684" i="24"/>
  <c r="B683" i="24"/>
  <c r="B681" i="24"/>
  <c r="B680" i="24"/>
  <c r="B678" i="24"/>
  <c r="B677" i="24"/>
  <c r="B675" i="24"/>
  <c r="B674" i="24"/>
  <c r="B672" i="24"/>
  <c r="B671" i="24"/>
  <c r="B669" i="24"/>
  <c r="B668" i="24"/>
  <c r="B666" i="24"/>
  <c r="B665" i="24"/>
  <c r="B663" i="24"/>
  <c r="B662" i="24"/>
  <c r="B660" i="24"/>
  <c r="B659" i="24"/>
  <c r="B657" i="24"/>
  <c r="B656" i="24"/>
  <c r="B654" i="24"/>
  <c r="B653" i="24"/>
  <c r="B651" i="24"/>
  <c r="B650" i="24"/>
  <c r="B648" i="24"/>
  <c r="B647" i="24"/>
  <c r="B645" i="24"/>
  <c r="B644" i="24"/>
  <c r="B642" i="24"/>
  <c r="B641" i="24"/>
  <c r="B639" i="24"/>
  <c r="B638" i="24"/>
  <c r="B636" i="24"/>
  <c r="B635" i="24"/>
  <c r="B633" i="24"/>
  <c r="B632" i="24"/>
  <c r="B630" i="24"/>
  <c r="B629" i="24"/>
  <c r="B627" i="24"/>
  <c r="B626" i="24"/>
  <c r="B624" i="24"/>
  <c r="B623" i="24"/>
  <c r="B621" i="24"/>
  <c r="B620" i="24"/>
  <c r="B618" i="24"/>
  <c r="B617" i="24"/>
  <c r="B615" i="24"/>
  <c r="B614" i="24"/>
  <c r="B612" i="24"/>
  <c r="B611" i="24"/>
  <c r="B609" i="24"/>
  <c r="B608" i="24"/>
  <c r="B606" i="24"/>
  <c r="B605" i="24"/>
  <c r="B603" i="24"/>
  <c r="B602" i="24"/>
  <c r="B600" i="24"/>
  <c r="B599" i="24"/>
  <c r="B597" i="24"/>
  <c r="B596" i="24"/>
  <c r="B594" i="24"/>
  <c r="B593" i="24"/>
  <c r="B591" i="24"/>
  <c r="B590" i="24"/>
  <c r="B588" i="24"/>
  <c r="B587" i="24"/>
  <c r="B585" i="24"/>
  <c r="B584" i="24"/>
  <c r="B582" i="24"/>
  <c r="B581" i="24"/>
  <c r="B579" i="24"/>
  <c r="B578" i="24"/>
  <c r="B576" i="24"/>
  <c r="B575" i="24"/>
  <c r="B573" i="24"/>
  <c r="B572" i="24"/>
  <c r="B570" i="24"/>
  <c r="B569" i="24"/>
  <c r="B567" i="24"/>
  <c r="B566" i="24"/>
  <c r="B564" i="24"/>
  <c r="B563" i="24"/>
  <c r="B561" i="24"/>
  <c r="B560" i="24"/>
  <c r="B558" i="24"/>
  <c r="B557" i="24"/>
  <c r="B555" i="24"/>
  <c r="B554" i="24"/>
  <c r="B552" i="24"/>
  <c r="B551" i="24"/>
  <c r="B549" i="24"/>
  <c r="B548" i="24"/>
  <c r="B546" i="24"/>
  <c r="B545" i="24"/>
  <c r="B543" i="24"/>
  <c r="B542" i="24"/>
  <c r="B539" i="24"/>
  <c r="B537" i="24"/>
  <c r="B536" i="24"/>
  <c r="B534" i="24"/>
  <c r="B533" i="24"/>
  <c r="B531" i="24"/>
  <c r="B530" i="24"/>
  <c r="B528" i="24"/>
  <c r="B527" i="24"/>
  <c r="B525" i="24"/>
  <c r="B524" i="24"/>
  <c r="B522" i="24"/>
  <c r="B521" i="24"/>
  <c r="B519" i="24"/>
  <c r="B518" i="24"/>
  <c r="B515" i="24"/>
  <c r="B513" i="24"/>
  <c r="B512" i="24"/>
  <c r="B510" i="24"/>
  <c r="B509" i="24"/>
  <c r="B507" i="24"/>
  <c r="B506" i="24"/>
  <c r="B504" i="24"/>
  <c r="B503" i="24"/>
  <c r="B501" i="24"/>
  <c r="B500" i="24"/>
  <c r="B498" i="24"/>
  <c r="B497" i="24"/>
  <c r="B495" i="24"/>
  <c r="B494" i="24"/>
  <c r="B492" i="24"/>
  <c r="B491" i="24"/>
  <c r="B489" i="24"/>
  <c r="B486" i="24"/>
  <c r="B485" i="24"/>
  <c r="B483" i="24"/>
  <c r="B482" i="24"/>
  <c r="B480" i="24"/>
  <c r="B479" i="24"/>
  <c r="B477" i="24"/>
  <c r="B476" i="24"/>
  <c r="B474" i="24"/>
  <c r="B473" i="24"/>
  <c r="B471" i="24"/>
  <c r="B470" i="24"/>
  <c r="B468" i="24"/>
  <c r="B467" i="24"/>
  <c r="B465" i="24"/>
  <c r="B464" i="24"/>
  <c r="B414" i="24"/>
  <c r="B413" i="24"/>
  <c r="C411" i="24"/>
  <c r="G581" i="22"/>
  <c r="D582" i="22"/>
  <c r="D583" i="22" s="1"/>
  <c r="E263" i="18" s="1"/>
  <c r="E582" i="22"/>
  <c r="E583" i="22" s="1"/>
  <c r="F263" i="18" s="1"/>
  <c r="F582" i="22"/>
  <c r="F583" i="22" s="1"/>
  <c r="G263" i="18" s="1"/>
  <c r="G582" i="22"/>
  <c r="D585" i="22"/>
  <c r="E585" i="22"/>
  <c r="F585" i="22"/>
  <c r="G585" i="22"/>
  <c r="D587" i="22"/>
  <c r="E587" i="22"/>
  <c r="F587" i="22"/>
  <c r="G587" i="22"/>
  <c r="D588" i="22"/>
  <c r="E588" i="22"/>
  <c r="F588" i="22"/>
  <c r="G588" i="22"/>
  <c r="D590" i="22"/>
  <c r="E590" i="22"/>
  <c r="F590" i="22"/>
  <c r="G590" i="22"/>
  <c r="D591" i="22"/>
  <c r="E591" i="22"/>
  <c r="F591" i="22"/>
  <c r="G591" i="22"/>
  <c r="D593" i="22"/>
  <c r="E593" i="22"/>
  <c r="F593" i="22"/>
  <c r="G593" i="22"/>
  <c r="D594" i="22"/>
  <c r="E594" i="22"/>
  <c r="F594" i="22"/>
  <c r="G594" i="22"/>
  <c r="D596" i="22"/>
  <c r="E596" i="22"/>
  <c r="F596" i="22"/>
  <c r="G596" i="22"/>
  <c r="D597" i="22"/>
  <c r="E597" i="22"/>
  <c r="F597" i="22"/>
  <c r="G597" i="22"/>
  <c r="D599" i="22"/>
  <c r="E599" i="22"/>
  <c r="F599" i="22"/>
  <c r="G599" i="22"/>
  <c r="D600" i="22"/>
  <c r="E600" i="22"/>
  <c r="F600" i="22"/>
  <c r="G600" i="22"/>
  <c r="D602" i="22"/>
  <c r="E602" i="22"/>
  <c r="F602" i="22"/>
  <c r="G602" i="22"/>
  <c r="D603" i="22"/>
  <c r="E603" i="22"/>
  <c r="F603" i="22"/>
  <c r="G603" i="22"/>
  <c r="D605" i="22"/>
  <c r="E605" i="22"/>
  <c r="F605" i="22"/>
  <c r="G605" i="22"/>
  <c r="D606" i="22"/>
  <c r="E606" i="22"/>
  <c r="F606" i="22"/>
  <c r="G606" i="22"/>
  <c r="D608" i="22"/>
  <c r="E608" i="22"/>
  <c r="F608" i="22"/>
  <c r="G608" i="22"/>
  <c r="D609" i="22"/>
  <c r="E609" i="22"/>
  <c r="F609" i="22"/>
  <c r="G609" i="22"/>
  <c r="D611" i="22"/>
  <c r="E611" i="22"/>
  <c r="F611" i="22"/>
  <c r="G611" i="22"/>
  <c r="D612" i="22"/>
  <c r="E612" i="22"/>
  <c r="F612" i="22"/>
  <c r="G612" i="22"/>
  <c r="D615" i="22"/>
  <c r="E615" i="22"/>
  <c r="F615" i="22"/>
  <c r="G615" i="22"/>
  <c r="D617" i="22"/>
  <c r="E617" i="22"/>
  <c r="F617" i="22"/>
  <c r="G617" i="22"/>
  <c r="D618" i="22"/>
  <c r="E618" i="22"/>
  <c r="F618" i="22"/>
  <c r="G618" i="22"/>
  <c r="D620" i="22"/>
  <c r="E620" i="22"/>
  <c r="F620" i="22"/>
  <c r="G620" i="22"/>
  <c r="D621" i="22"/>
  <c r="E621" i="22"/>
  <c r="F621" i="22"/>
  <c r="G621" i="22"/>
  <c r="D623" i="22"/>
  <c r="E623" i="22"/>
  <c r="F623" i="22"/>
  <c r="G623" i="22"/>
  <c r="D624" i="22"/>
  <c r="E624" i="22"/>
  <c r="F624" i="22"/>
  <c r="G624" i="22"/>
  <c r="D626" i="22"/>
  <c r="E626" i="22"/>
  <c r="F626" i="22"/>
  <c r="G626" i="22"/>
  <c r="D627" i="22"/>
  <c r="E627" i="22"/>
  <c r="F627" i="22"/>
  <c r="G627" i="22"/>
  <c r="D629" i="22"/>
  <c r="E629" i="22"/>
  <c r="F629" i="22"/>
  <c r="G629" i="22"/>
  <c r="D630" i="22"/>
  <c r="E630" i="22"/>
  <c r="F630" i="22"/>
  <c r="G630" i="22"/>
  <c r="D632" i="22"/>
  <c r="E632" i="22"/>
  <c r="F632" i="22"/>
  <c r="G632" i="22"/>
  <c r="D633" i="22"/>
  <c r="E633" i="22"/>
  <c r="F633" i="22"/>
  <c r="G633" i="22"/>
  <c r="D635" i="22"/>
  <c r="E635" i="22"/>
  <c r="F635" i="22"/>
  <c r="G635" i="22"/>
  <c r="D636" i="22"/>
  <c r="E636" i="22"/>
  <c r="F636" i="22"/>
  <c r="G636" i="22"/>
  <c r="D638" i="22"/>
  <c r="E638" i="22"/>
  <c r="F638" i="22"/>
  <c r="G638" i="22"/>
  <c r="D639" i="22"/>
  <c r="E639" i="22"/>
  <c r="F639" i="22"/>
  <c r="G639" i="22"/>
  <c r="D641" i="22"/>
  <c r="E641" i="22"/>
  <c r="F641" i="22"/>
  <c r="G641" i="22"/>
  <c r="D642" i="22"/>
  <c r="E642" i="22"/>
  <c r="F642" i="22"/>
  <c r="G642" i="22"/>
  <c r="D645" i="22"/>
  <c r="E645" i="22"/>
  <c r="F645" i="22"/>
  <c r="G645" i="22"/>
  <c r="D647" i="22"/>
  <c r="E647" i="22"/>
  <c r="F647" i="22"/>
  <c r="G647" i="22"/>
  <c r="D648" i="22"/>
  <c r="E648" i="22"/>
  <c r="F648" i="22"/>
  <c r="G648" i="22"/>
  <c r="D650" i="22"/>
  <c r="E650" i="22"/>
  <c r="F650" i="22"/>
  <c r="G650" i="22"/>
  <c r="D651" i="22"/>
  <c r="E651" i="22"/>
  <c r="F651" i="22"/>
  <c r="G651" i="22"/>
  <c r="D653" i="22"/>
  <c r="E653" i="22"/>
  <c r="F653" i="22"/>
  <c r="G653" i="22"/>
  <c r="D654" i="22"/>
  <c r="E654" i="22"/>
  <c r="F654" i="22"/>
  <c r="G654" i="22"/>
  <c r="D656" i="22"/>
  <c r="E656" i="22"/>
  <c r="F656" i="22"/>
  <c r="G656" i="22"/>
  <c r="D657" i="22"/>
  <c r="E657" i="22"/>
  <c r="F657" i="22"/>
  <c r="G657" i="22"/>
  <c r="D659" i="22"/>
  <c r="E659" i="22"/>
  <c r="F659" i="22"/>
  <c r="G659" i="22"/>
  <c r="D660" i="22"/>
  <c r="E660" i="22"/>
  <c r="F660" i="22"/>
  <c r="G660" i="22"/>
  <c r="D662" i="22"/>
  <c r="E662" i="22"/>
  <c r="F662" i="22"/>
  <c r="G662" i="22"/>
  <c r="D663" i="22"/>
  <c r="E663" i="22"/>
  <c r="F663" i="22"/>
  <c r="G663" i="22"/>
  <c r="D665" i="22"/>
  <c r="E665" i="22"/>
  <c r="F665" i="22"/>
  <c r="G665" i="22"/>
  <c r="D666" i="22"/>
  <c r="E666" i="22"/>
  <c r="F666" i="22"/>
  <c r="G666" i="22"/>
  <c r="D668" i="22"/>
  <c r="E668" i="22"/>
  <c r="F668" i="22"/>
  <c r="G668" i="22"/>
  <c r="D669" i="22"/>
  <c r="E669" i="22"/>
  <c r="F669" i="22"/>
  <c r="G669" i="22"/>
  <c r="D671" i="22"/>
  <c r="E671" i="22"/>
  <c r="F671" i="22"/>
  <c r="G671" i="22"/>
  <c r="D672" i="22"/>
  <c r="E672" i="22"/>
  <c r="F672" i="22"/>
  <c r="G672" i="22"/>
  <c r="D675" i="22"/>
  <c r="E675" i="22"/>
  <c r="F675" i="22"/>
  <c r="G675" i="22"/>
  <c r="D677" i="22"/>
  <c r="E677" i="22"/>
  <c r="F677" i="22"/>
  <c r="G677" i="22"/>
  <c r="D678" i="22"/>
  <c r="E678" i="22"/>
  <c r="F678" i="22"/>
  <c r="G678" i="22"/>
  <c r="D680" i="22"/>
  <c r="E680" i="22"/>
  <c r="F680" i="22"/>
  <c r="G680" i="22"/>
  <c r="D681" i="22"/>
  <c r="E681" i="22"/>
  <c r="F681" i="22"/>
  <c r="G681" i="22"/>
  <c r="D683" i="22"/>
  <c r="E683" i="22"/>
  <c r="F683" i="22"/>
  <c r="G683" i="22"/>
  <c r="D684" i="22"/>
  <c r="E684" i="22"/>
  <c r="F684" i="22"/>
  <c r="G684" i="22"/>
  <c r="D686" i="22"/>
  <c r="E686" i="22"/>
  <c r="F686" i="22"/>
  <c r="G686" i="22"/>
  <c r="D687" i="22"/>
  <c r="E687" i="22"/>
  <c r="F687" i="22"/>
  <c r="G687" i="22"/>
  <c r="D689" i="22"/>
  <c r="E689" i="22"/>
  <c r="F689" i="22"/>
  <c r="G689" i="22"/>
  <c r="D690" i="22"/>
  <c r="E690" i="22"/>
  <c r="F690" i="22"/>
  <c r="G690" i="22"/>
  <c r="D692" i="22"/>
  <c r="E692" i="22"/>
  <c r="F692" i="22"/>
  <c r="G692" i="22"/>
  <c r="D693" i="22"/>
  <c r="E693" i="22"/>
  <c r="F693" i="22"/>
  <c r="G693" i="22"/>
  <c r="D695" i="22"/>
  <c r="E695" i="22"/>
  <c r="F695" i="22"/>
  <c r="G695" i="22"/>
  <c r="D696" i="22"/>
  <c r="E696" i="22"/>
  <c r="F696" i="22"/>
  <c r="G696" i="22"/>
  <c r="D698" i="22"/>
  <c r="E698" i="22"/>
  <c r="F698" i="22"/>
  <c r="G698" i="22"/>
  <c r="D699" i="22"/>
  <c r="E699" i="22"/>
  <c r="F699" i="22"/>
  <c r="G699" i="22"/>
  <c r="D701" i="22"/>
  <c r="E701" i="22"/>
  <c r="F701" i="22"/>
  <c r="G701" i="22"/>
  <c r="D702" i="22"/>
  <c r="E702" i="22"/>
  <c r="F702" i="22"/>
  <c r="G702" i="22"/>
  <c r="C413" i="22"/>
  <c r="D413" i="22"/>
  <c r="D415" i="22" s="1"/>
  <c r="E212" i="18" s="1"/>
  <c r="E413" i="22"/>
  <c r="E415" i="22" s="1"/>
  <c r="F212" i="18" s="1"/>
  <c r="G413" i="22"/>
  <c r="G415" i="22" s="1"/>
  <c r="H212" i="18" s="1"/>
  <c r="N411" i="22"/>
  <c r="M643" i="22"/>
  <c r="N283" i="18" s="1"/>
  <c r="K469" i="22"/>
  <c r="L228" i="18" s="1"/>
  <c r="B664" i="22"/>
  <c r="C290" i="18" s="1"/>
  <c r="N404" i="22"/>
  <c r="N406" i="22" s="1"/>
  <c r="O204" i="18" s="1"/>
  <c r="B493" i="22"/>
  <c r="C235" i="18" s="1"/>
  <c r="M406" i="22"/>
  <c r="N204" i="18" s="1"/>
  <c r="F529" i="22"/>
  <c r="G246" i="18" s="1"/>
  <c r="I442" i="24"/>
  <c r="J220" i="19" s="1"/>
  <c r="K442" i="24"/>
  <c r="L220" i="19" s="1"/>
  <c r="M442" i="24"/>
  <c r="N220" i="19" s="1"/>
  <c r="L445" i="24"/>
  <c r="M221" i="19" s="1"/>
  <c r="M445" i="24"/>
  <c r="N221" i="19" s="1"/>
  <c r="L448" i="24"/>
  <c r="M222" i="19" s="1"/>
  <c r="N412" i="22"/>
  <c r="O205" i="18" s="1"/>
  <c r="N408" i="22"/>
  <c r="N409" i="22" s="1"/>
  <c r="O206" i="18" s="1"/>
  <c r="B676" i="22"/>
  <c r="C294" i="18" s="1"/>
  <c r="M405" i="24"/>
  <c r="Y318" i="25"/>
  <c r="Y319" i="25"/>
  <c r="Y320" i="25"/>
  <c r="Y321" i="25"/>
  <c r="Y322" i="25"/>
  <c r="Y323" i="25"/>
  <c r="Y324" i="25"/>
  <c r="Y325" i="25"/>
  <c r="Y326" i="25"/>
  <c r="Y327" i="25"/>
  <c r="Y328" i="25"/>
  <c r="Y329" i="25"/>
  <c r="Y330" i="25"/>
  <c r="Y331" i="25"/>
  <c r="Y332" i="25"/>
  <c r="Y333" i="25"/>
  <c r="Y334" i="25"/>
  <c r="Y335" i="25"/>
  <c r="Y336" i="25"/>
  <c r="Y337" i="25"/>
  <c r="Y338" i="25"/>
  <c r="Y339" i="25"/>
  <c r="Y340" i="25"/>
  <c r="Y341" i="25"/>
  <c r="Y342" i="25"/>
  <c r="Y343" i="25"/>
  <c r="Y344" i="25"/>
  <c r="Y345" i="25"/>
  <c r="Y346" i="25"/>
  <c r="Y347" i="25"/>
  <c r="Y348" i="25"/>
  <c r="Y349" i="25"/>
  <c r="Y350" i="25"/>
  <c r="Y351" i="25"/>
  <c r="Y352" i="25"/>
  <c r="Y353" i="25"/>
  <c r="Y354" i="25"/>
  <c r="Y355" i="25"/>
  <c r="Y356" i="25"/>
  <c r="Y357" i="25"/>
  <c r="Y358" i="25"/>
  <c r="Y359" i="25"/>
  <c r="Y360" i="25"/>
  <c r="Y361" i="25"/>
  <c r="Y362" i="25"/>
  <c r="Y363" i="25"/>
  <c r="Y364" i="25"/>
  <c r="Y365" i="25"/>
  <c r="Y366" i="25"/>
  <c r="Y367" i="25"/>
  <c r="Y368" i="25"/>
  <c r="Y369" i="25"/>
  <c r="Y370" i="25"/>
  <c r="Y371" i="25"/>
  <c r="Y372" i="25"/>
  <c r="Y373" i="25"/>
  <c r="Y374" i="25"/>
  <c r="Y375" i="25"/>
  <c r="Y376" i="25"/>
  <c r="Y377" i="25"/>
  <c r="Y378" i="25"/>
  <c r="Y379" i="25"/>
  <c r="Y380" i="25"/>
  <c r="Y381" i="25"/>
  <c r="Y382" i="25"/>
  <c r="Y383" i="25"/>
  <c r="Y384" i="25"/>
  <c r="Y385" i="25"/>
  <c r="Y386" i="25"/>
  <c r="Y387" i="25"/>
  <c r="Y388" i="25"/>
  <c r="Y389" i="25"/>
  <c r="Y390" i="25"/>
  <c r="Y391" i="25"/>
  <c r="Y392" i="25"/>
  <c r="Y393" i="25"/>
  <c r="Y394" i="25"/>
  <c r="Y395" i="25"/>
  <c r="Y396" i="25"/>
  <c r="Y397" i="25"/>
  <c r="Y398" i="25"/>
  <c r="Y399" i="25"/>
  <c r="Y400" i="25"/>
  <c r="Y401" i="25"/>
  <c r="Y402" i="25"/>
  <c r="Y403" i="25"/>
  <c r="Y404" i="25"/>
  <c r="Y405" i="25"/>
  <c r="Y406" i="25"/>
  <c r="Y407" i="25"/>
  <c r="Y408" i="25"/>
  <c r="Y409" i="25"/>
  <c r="Y410" i="25"/>
  <c r="Y411" i="25"/>
  <c r="Y412" i="25"/>
  <c r="Y413" i="25"/>
  <c r="Y414" i="25"/>
  <c r="Y415" i="25"/>
  <c r="Y416" i="25"/>
  <c r="Y417" i="25"/>
  <c r="Y418" i="25"/>
  <c r="Y419" i="25"/>
  <c r="Y420" i="25"/>
  <c r="Y421" i="25"/>
  <c r="Y422" i="25"/>
  <c r="Y423" i="25"/>
  <c r="Y424" i="25"/>
  <c r="Y425" i="25"/>
  <c r="Y426" i="25"/>
  <c r="Y427" i="25"/>
  <c r="Y428" i="25"/>
  <c r="Y429" i="25"/>
  <c r="Y430" i="25"/>
  <c r="Y431" i="25"/>
  <c r="Y432" i="25"/>
  <c r="Y433" i="25"/>
  <c r="Y434" i="25"/>
  <c r="Y435" i="25"/>
  <c r="Y436" i="25"/>
  <c r="Y437" i="25"/>
  <c r="Y438" i="25"/>
  <c r="Y439" i="25"/>
  <c r="Y440" i="25"/>
  <c r="Y441" i="25"/>
  <c r="Y442" i="25"/>
  <c r="Y443" i="25"/>
  <c r="Y444" i="25"/>
  <c r="Y445" i="25"/>
  <c r="Y446" i="25"/>
  <c r="Y447" i="25"/>
  <c r="Y448" i="25"/>
  <c r="Y449" i="25"/>
  <c r="Y450" i="25"/>
  <c r="Y451" i="25"/>
  <c r="Y452" i="25"/>
  <c r="Y453" i="25"/>
  <c r="Y454" i="25"/>
  <c r="Y455" i="25"/>
  <c r="Y456" i="25"/>
  <c r="Y457" i="25"/>
  <c r="Y458" i="25"/>
  <c r="Y459" i="25"/>
  <c r="Y460" i="25"/>
  <c r="Y461" i="25"/>
  <c r="Y462" i="25"/>
  <c r="Y463" i="25"/>
  <c r="Y464" i="25"/>
  <c r="Y465" i="25"/>
  <c r="Y466" i="25"/>
  <c r="Y467" i="25"/>
  <c r="Y468" i="25"/>
  <c r="Y469" i="25"/>
  <c r="Y470" i="25"/>
  <c r="Y471" i="25"/>
  <c r="Y472" i="25"/>
  <c r="Y473" i="25"/>
  <c r="Y474" i="25"/>
  <c r="Y475" i="25"/>
  <c r="Y476" i="25"/>
  <c r="Y477" i="25"/>
  <c r="Y478" i="25"/>
  <c r="Y479" i="25"/>
  <c r="Y480" i="25"/>
  <c r="Y481" i="25"/>
  <c r="Y482" i="25"/>
  <c r="Y483" i="25"/>
  <c r="Y484" i="25"/>
  <c r="Y485" i="25"/>
  <c r="Y486" i="25"/>
  <c r="Y487" i="25"/>
  <c r="Y488" i="25"/>
  <c r="Y489" i="25"/>
  <c r="Y490" i="25"/>
  <c r="Y491" i="25"/>
  <c r="Y492" i="25"/>
  <c r="Y493" i="25"/>
  <c r="Y494" i="25"/>
  <c r="Y495" i="25"/>
  <c r="Y496" i="25"/>
  <c r="Y497" i="25"/>
  <c r="Y498" i="25"/>
  <c r="Y499" i="25"/>
  <c r="Y500" i="25"/>
  <c r="Y501" i="25"/>
  <c r="Y502" i="25"/>
  <c r="Y503" i="25"/>
  <c r="Y504" i="25"/>
  <c r="Y505" i="25"/>
  <c r="Y307" i="25"/>
  <c r="Y308" i="25"/>
  <c r="Y309" i="25"/>
  <c r="Y310" i="25"/>
  <c r="Y311" i="25"/>
  <c r="Y312" i="25"/>
  <c r="Y313" i="25"/>
  <c r="Y314" i="25"/>
  <c r="Y315" i="25"/>
  <c r="Y316" i="25"/>
  <c r="Y317" i="25"/>
  <c r="I445" i="24"/>
  <c r="J221" i="19" s="1"/>
  <c r="K448" i="24"/>
  <c r="L222" i="19" s="1"/>
  <c r="M451" i="24"/>
  <c r="N223" i="19" s="1"/>
  <c r="J454" i="24"/>
  <c r="K224" i="19" s="1"/>
  <c r="L460" i="24"/>
  <c r="M226" i="19" s="1"/>
  <c r="K463" i="24"/>
  <c r="L209" i="19" s="1"/>
  <c r="K469" i="24"/>
  <c r="L228" i="19" s="1"/>
  <c r="K475" i="24"/>
  <c r="L230" i="19" s="1"/>
  <c r="I481" i="24"/>
  <c r="J232" i="19" s="1"/>
  <c r="L490" i="24"/>
  <c r="M206" i="19" s="1"/>
  <c r="I493" i="24"/>
  <c r="J235" i="19" s="1"/>
  <c r="L496" i="24"/>
  <c r="M236" i="19" s="1"/>
  <c r="J505" i="24"/>
  <c r="K239" i="19" s="1"/>
  <c r="I511" i="24"/>
  <c r="J241" i="19" s="1"/>
  <c r="I514" i="24"/>
  <c r="J242" i="19" s="1"/>
  <c r="I520" i="24"/>
  <c r="J243" i="19" s="1"/>
  <c r="M523" i="24"/>
  <c r="N244" i="19" s="1"/>
  <c r="K526" i="24"/>
  <c r="L245" i="19" s="1"/>
  <c r="L541" i="24"/>
  <c r="M210" i="19" s="1"/>
  <c r="M544" i="24"/>
  <c r="N250" i="19" s="1"/>
  <c r="K556" i="24"/>
  <c r="L254" i="19" s="1"/>
  <c r="K559" i="24"/>
  <c r="L255" i="19" s="1"/>
  <c r="I568" i="24"/>
  <c r="J258" i="19" s="1"/>
  <c r="I571" i="24"/>
  <c r="J259" i="19" s="1"/>
  <c r="I577" i="24"/>
  <c r="J261" i="19" s="1"/>
  <c r="I586" i="24"/>
  <c r="J264" i="19" s="1"/>
  <c r="K589" i="24"/>
  <c r="L265" i="19" s="1"/>
  <c r="I592" i="24"/>
  <c r="J266" i="19" s="1"/>
  <c r="L598" i="24"/>
  <c r="M268" i="19" s="1"/>
  <c r="I601" i="24"/>
  <c r="J269" i="19" s="1"/>
  <c r="L613" i="24"/>
  <c r="M273" i="19" s="1"/>
  <c r="I616" i="24"/>
  <c r="J274" i="19" s="1"/>
  <c r="L619" i="24"/>
  <c r="M275" i="19" s="1"/>
  <c r="K628" i="24"/>
  <c r="L278" i="19" s="1"/>
  <c r="I631" i="24"/>
  <c r="J279" i="19" s="1"/>
  <c r="M637" i="24"/>
  <c r="N281" i="19" s="1"/>
  <c r="K643" i="24"/>
  <c r="L283" i="19" s="1"/>
  <c r="J649" i="24"/>
  <c r="K285" i="19" s="1"/>
  <c r="J652" i="24"/>
  <c r="K286" i="19" s="1"/>
  <c r="J655" i="24"/>
  <c r="K287" i="19" s="1"/>
  <c r="L664" i="24"/>
  <c r="M290" i="19" s="1"/>
  <c r="J670" i="24"/>
  <c r="K292" i="19" s="1"/>
  <c r="K688" i="24"/>
  <c r="L298" i="19" s="1"/>
  <c r="J691" i="24"/>
  <c r="K299" i="19" s="1"/>
  <c r="J703" i="24"/>
  <c r="K303" i="19" s="1"/>
  <c r="A412" i="24"/>
  <c r="B208" i="19" s="1"/>
  <c r="B412" i="24"/>
  <c r="C208" i="19" s="1"/>
  <c r="I412" i="24"/>
  <c r="J208" i="19" s="1"/>
  <c r="J412" i="24"/>
  <c r="K208" i="19" s="1"/>
  <c r="K412" i="24"/>
  <c r="L208" i="19" s="1"/>
  <c r="L412" i="24"/>
  <c r="M208" i="19" s="1"/>
  <c r="I415" i="24"/>
  <c r="J212" i="19" s="1"/>
  <c r="J415" i="24"/>
  <c r="K212" i="19" s="1"/>
  <c r="K415" i="24"/>
  <c r="L212" i="19" s="1"/>
  <c r="L415" i="24"/>
  <c r="M212" i="19" s="1"/>
  <c r="M415" i="24"/>
  <c r="N212" i="19" s="1"/>
  <c r="I418" i="24"/>
  <c r="J213" i="19" s="1"/>
  <c r="J418" i="24"/>
  <c r="K213" i="19" s="1"/>
  <c r="K418" i="24"/>
  <c r="L213" i="19" s="1"/>
  <c r="L418" i="24"/>
  <c r="M213" i="19" s="1"/>
  <c r="M418" i="24"/>
  <c r="N213" i="19" s="1"/>
  <c r="I421" i="24"/>
  <c r="J214" i="19" s="1"/>
  <c r="J421" i="24"/>
  <c r="K214" i="19" s="1"/>
  <c r="K421" i="24"/>
  <c r="L214" i="19" s="1"/>
  <c r="L421" i="24"/>
  <c r="M214" i="19" s="1"/>
  <c r="M421" i="24"/>
  <c r="N214" i="19" s="1"/>
  <c r="I424" i="24"/>
  <c r="J215" i="19" s="1"/>
  <c r="J424" i="24"/>
  <c r="K215" i="19" s="1"/>
  <c r="K424" i="24"/>
  <c r="L215" i="19" s="1"/>
  <c r="L424" i="24"/>
  <c r="M215" i="19" s="1"/>
  <c r="M424" i="24"/>
  <c r="N215" i="19" s="1"/>
  <c r="I427" i="24"/>
  <c r="J216" i="19" s="1"/>
  <c r="J427" i="24"/>
  <c r="K216" i="19" s="1"/>
  <c r="K427" i="24"/>
  <c r="L216" i="19" s="1"/>
  <c r="L427" i="24"/>
  <c r="M216" i="19" s="1"/>
  <c r="M427" i="24"/>
  <c r="N216" i="19" s="1"/>
  <c r="I430" i="24"/>
  <c r="J217" i="19" s="1"/>
  <c r="J430" i="24"/>
  <c r="K217" i="19" s="1"/>
  <c r="K430" i="24"/>
  <c r="L217" i="19" s="1"/>
  <c r="L430" i="24"/>
  <c r="M217" i="19" s="1"/>
  <c r="M430" i="24"/>
  <c r="N217" i="19" s="1"/>
  <c r="I433" i="24"/>
  <c r="J218" i="19" s="1"/>
  <c r="J433" i="24"/>
  <c r="K218" i="19" s="1"/>
  <c r="K433" i="24"/>
  <c r="L218" i="19" s="1"/>
  <c r="L433" i="24"/>
  <c r="M218" i="19" s="1"/>
  <c r="M433" i="24"/>
  <c r="N218" i="19" s="1"/>
  <c r="I436" i="24"/>
  <c r="J207" i="19" s="1"/>
  <c r="J436" i="24"/>
  <c r="K207" i="19" s="1"/>
  <c r="K436" i="24"/>
  <c r="L207" i="19" s="1"/>
  <c r="L436" i="24"/>
  <c r="M207" i="19" s="1"/>
  <c r="M436" i="24"/>
  <c r="N207" i="19" s="1"/>
  <c r="I439" i="24"/>
  <c r="J219" i="19" s="1"/>
  <c r="J439" i="24"/>
  <c r="K219" i="19" s="1"/>
  <c r="K439" i="24"/>
  <c r="L219" i="19" s="1"/>
  <c r="L439" i="24"/>
  <c r="M219" i="19" s="1"/>
  <c r="L442" i="24"/>
  <c r="M220" i="19" s="1"/>
  <c r="I448" i="24"/>
  <c r="J222" i="19" s="1"/>
  <c r="M454" i="24"/>
  <c r="N224" i="19" s="1"/>
  <c r="J457" i="24"/>
  <c r="K225" i="19" s="1"/>
  <c r="M460" i="24"/>
  <c r="N226" i="19" s="1"/>
  <c r="L469" i="24"/>
  <c r="M228" i="19" s="1"/>
  <c r="I472" i="24"/>
  <c r="J229" i="19" s="1"/>
  <c r="J484" i="24"/>
  <c r="K233" i="19" s="1"/>
  <c r="L487" i="24"/>
  <c r="M234" i="19" s="1"/>
  <c r="J496" i="24"/>
  <c r="K236" i="19" s="1"/>
  <c r="I523" i="24"/>
  <c r="J244" i="19" s="1"/>
  <c r="J532" i="24"/>
  <c r="K247" i="19" s="1"/>
  <c r="J538" i="24"/>
  <c r="K249" i="19" s="1"/>
  <c r="L550" i="24"/>
  <c r="M252" i="19" s="1"/>
  <c r="L556" i="24"/>
  <c r="M254" i="19" s="1"/>
  <c r="J577" i="24"/>
  <c r="K261" i="19" s="1"/>
  <c r="I583" i="24"/>
  <c r="J263" i="19" s="1"/>
  <c r="M598" i="24"/>
  <c r="N268" i="19" s="1"/>
  <c r="L607" i="24"/>
  <c r="M271" i="19" s="1"/>
  <c r="I613" i="24"/>
  <c r="J273" i="19" s="1"/>
  <c r="M622" i="24"/>
  <c r="N276" i="19" s="1"/>
  <c r="L634" i="24"/>
  <c r="M280" i="19" s="1"/>
  <c r="I643" i="24"/>
  <c r="J283" i="19" s="1"/>
  <c r="I655" i="24"/>
  <c r="J287" i="19" s="1"/>
  <c r="J658" i="24"/>
  <c r="K288" i="19" s="1"/>
  <c r="J664" i="24"/>
  <c r="K290" i="19" s="1"/>
  <c r="K667" i="24"/>
  <c r="L291" i="19" s="1"/>
  <c r="J673" i="24"/>
  <c r="K293" i="19" s="1"/>
  <c r="I679" i="24"/>
  <c r="J295" i="19" s="1"/>
  <c r="M682" i="24"/>
  <c r="N296" i="19" s="1"/>
  <c r="I688" i="24"/>
  <c r="J298" i="19" s="1"/>
  <c r="J694" i="24"/>
  <c r="K300" i="19" s="1"/>
  <c r="I700" i="24"/>
  <c r="J302" i="19" s="1"/>
  <c r="L409" i="24"/>
  <c r="M205" i="19" s="1"/>
  <c r="I451" i="24"/>
  <c r="J223" i="19" s="1"/>
  <c r="I454" i="24"/>
  <c r="J224" i="19" s="1"/>
  <c r="J460" i="24"/>
  <c r="K226" i="19" s="1"/>
  <c r="J469" i="24"/>
  <c r="K228" i="19" s="1"/>
  <c r="J475" i="24"/>
  <c r="K230" i="19" s="1"/>
  <c r="L481" i="24"/>
  <c r="M232" i="19" s="1"/>
  <c r="L493" i="24"/>
  <c r="M235" i="19" s="1"/>
  <c r="K496" i="24"/>
  <c r="L236" i="19" s="1"/>
  <c r="J502" i="24"/>
  <c r="K238" i="19" s="1"/>
  <c r="M505" i="24"/>
  <c r="N239" i="19" s="1"/>
  <c r="J511" i="24"/>
  <c r="K241" i="19" s="1"/>
  <c r="I517" i="24"/>
  <c r="J211" i="19" s="1"/>
  <c r="J526" i="24"/>
  <c r="K245" i="19" s="1"/>
  <c r="M541" i="24"/>
  <c r="N210" i="19" s="1"/>
  <c r="K544" i="24"/>
  <c r="L250" i="19" s="1"/>
  <c r="I547" i="24"/>
  <c r="J251" i="19" s="1"/>
  <c r="M553" i="24"/>
  <c r="N253" i="19" s="1"/>
  <c r="L559" i="24"/>
  <c r="M255" i="19" s="1"/>
  <c r="K568" i="24"/>
  <c r="L258" i="19" s="1"/>
  <c r="J571" i="24"/>
  <c r="K259" i="19" s="1"/>
  <c r="L577" i="24"/>
  <c r="M261" i="19" s="1"/>
  <c r="K580" i="24"/>
  <c r="L262" i="19" s="1"/>
  <c r="L586" i="24"/>
  <c r="M264" i="19" s="1"/>
  <c r="M592" i="24"/>
  <c r="N266" i="19" s="1"/>
  <c r="L601" i="24"/>
  <c r="M269" i="19" s="1"/>
  <c r="J610" i="24"/>
  <c r="K272" i="19" s="1"/>
  <c r="K622" i="24"/>
  <c r="L276" i="19" s="1"/>
  <c r="L625" i="24"/>
  <c r="M277" i="19" s="1"/>
  <c r="K631" i="24"/>
  <c r="L279" i="19" s="1"/>
  <c r="J634" i="24"/>
  <c r="K280" i="19" s="1"/>
  <c r="L637" i="24"/>
  <c r="M281" i="19" s="1"/>
  <c r="J643" i="24"/>
  <c r="K283" i="19" s="1"/>
  <c r="J646" i="24"/>
  <c r="K284" i="19" s="1"/>
  <c r="K652" i="24"/>
  <c r="L286" i="19" s="1"/>
  <c r="M658" i="24"/>
  <c r="N288" i="19" s="1"/>
  <c r="K664" i="24"/>
  <c r="L290" i="19" s="1"/>
  <c r="I670" i="24"/>
  <c r="J292" i="19" s="1"/>
  <c r="I676" i="24"/>
  <c r="J294" i="19" s="1"/>
  <c r="M685" i="24"/>
  <c r="N297" i="19" s="1"/>
  <c r="J688" i="24"/>
  <c r="K298" i="19" s="1"/>
  <c r="L691" i="24"/>
  <c r="M299" i="19" s="1"/>
  <c r="K703" i="24"/>
  <c r="L303" i="19" s="1"/>
  <c r="J409" i="24"/>
  <c r="K205" i="19" s="1"/>
  <c r="K454" i="24"/>
  <c r="L224" i="19" s="1"/>
  <c r="M457" i="24"/>
  <c r="N225" i="19" s="1"/>
  <c r="I463" i="24"/>
  <c r="J209" i="19" s="1"/>
  <c r="L466" i="24"/>
  <c r="M227" i="19" s="1"/>
  <c r="J478" i="24"/>
  <c r="K231" i="19" s="1"/>
  <c r="J481" i="24"/>
  <c r="K232" i="19" s="1"/>
  <c r="M487" i="24"/>
  <c r="N234" i="19" s="1"/>
  <c r="K502" i="24"/>
  <c r="L238" i="19" s="1"/>
  <c r="I505" i="24"/>
  <c r="J239" i="19" s="1"/>
  <c r="L511" i="24"/>
  <c r="M241" i="19" s="1"/>
  <c r="J523" i="24"/>
  <c r="K244" i="19" s="1"/>
  <c r="I529" i="24"/>
  <c r="J246" i="19" s="1"/>
  <c r="I535" i="24"/>
  <c r="J248" i="19" s="1"/>
  <c r="K538" i="24"/>
  <c r="L249" i="19" s="1"/>
  <c r="J541" i="24"/>
  <c r="K210" i="19" s="1"/>
  <c r="K553" i="24"/>
  <c r="L253" i="19" s="1"/>
  <c r="M565" i="24"/>
  <c r="N257" i="19" s="1"/>
  <c r="L574" i="24"/>
  <c r="M260" i="19" s="1"/>
  <c r="L580" i="24"/>
  <c r="M262" i="19" s="1"/>
  <c r="M589" i="24"/>
  <c r="N265" i="19" s="1"/>
  <c r="K616" i="24"/>
  <c r="L274" i="19" s="1"/>
  <c r="I634" i="24"/>
  <c r="J280" i="19" s="1"/>
  <c r="I640" i="24"/>
  <c r="J282" i="19" s="1"/>
  <c r="M646" i="24"/>
  <c r="N284" i="19" s="1"/>
  <c r="L655" i="24"/>
  <c r="M287" i="19" s="1"/>
  <c r="K661" i="24"/>
  <c r="L289" i="19" s="1"/>
  <c r="K685" i="24"/>
  <c r="L297" i="19" s="1"/>
  <c r="L688" i="24"/>
  <c r="M298" i="19" s="1"/>
  <c r="M694" i="24"/>
  <c r="N300" i="19" s="1"/>
  <c r="M700" i="24"/>
  <c r="N302" i="19" s="1"/>
  <c r="J463" i="24"/>
  <c r="K209" i="19" s="1"/>
  <c r="M466" i="24"/>
  <c r="N227" i="19" s="1"/>
  <c r="K478" i="24"/>
  <c r="L231" i="19" s="1"/>
  <c r="J490" i="24"/>
  <c r="K206" i="19" s="1"/>
  <c r="J493" i="24"/>
  <c r="K235" i="19" s="1"/>
  <c r="J499" i="24"/>
  <c r="K237" i="19" s="1"/>
  <c r="M502" i="24"/>
  <c r="N238" i="19" s="1"/>
  <c r="J508" i="24"/>
  <c r="K240" i="19" s="1"/>
  <c r="L517" i="24"/>
  <c r="M211" i="19" s="1"/>
  <c r="L520" i="24"/>
  <c r="M243" i="19" s="1"/>
  <c r="L523" i="24"/>
  <c r="M244" i="19" s="1"/>
  <c r="L526" i="24"/>
  <c r="M245" i="19" s="1"/>
  <c r="J529" i="24"/>
  <c r="K246" i="19" s="1"/>
  <c r="I532" i="24"/>
  <c r="J247" i="19" s="1"/>
  <c r="I538" i="24"/>
  <c r="J249" i="19" s="1"/>
  <c r="I553" i="24"/>
  <c r="J253" i="19" s="1"/>
  <c r="I565" i="24"/>
  <c r="J257" i="19" s="1"/>
  <c r="M577" i="24"/>
  <c r="N261" i="19" s="1"/>
  <c r="K583" i="24"/>
  <c r="L263" i="19" s="1"/>
  <c r="L589" i="24"/>
  <c r="M265" i="19" s="1"/>
  <c r="K592" i="24"/>
  <c r="L266" i="19" s="1"/>
  <c r="J595" i="24"/>
  <c r="K267" i="19" s="1"/>
  <c r="I598" i="24"/>
  <c r="J268" i="19" s="1"/>
  <c r="J604" i="24"/>
  <c r="K270" i="19" s="1"/>
  <c r="K607" i="24"/>
  <c r="L271" i="19" s="1"/>
  <c r="L616" i="24"/>
  <c r="M274" i="19" s="1"/>
  <c r="K637" i="24"/>
  <c r="L281" i="19" s="1"/>
  <c r="M643" i="24"/>
  <c r="N283" i="19" s="1"/>
  <c r="M649" i="24"/>
  <c r="N285" i="19" s="1"/>
  <c r="M652" i="24"/>
  <c r="N286" i="19" s="1"/>
  <c r="J667" i="24"/>
  <c r="K291" i="19" s="1"/>
  <c r="K679" i="24"/>
  <c r="L295" i="19" s="1"/>
  <c r="L682" i="24"/>
  <c r="M296" i="19" s="1"/>
  <c r="J685" i="24"/>
  <c r="K297" i="19" s="1"/>
  <c r="L700" i="24"/>
  <c r="M302" i="19" s="1"/>
  <c r="L703" i="24"/>
  <c r="M303" i="19" s="1"/>
  <c r="L451" i="24"/>
  <c r="M223" i="19" s="1"/>
  <c r="K457" i="24"/>
  <c r="L225" i="19" s="1"/>
  <c r="K460" i="24"/>
  <c r="L226" i="19" s="1"/>
  <c r="I469" i="24"/>
  <c r="J228" i="19" s="1"/>
  <c r="M472" i="24"/>
  <c r="N229" i="19" s="1"/>
  <c r="J487" i="24"/>
  <c r="K234" i="19" s="1"/>
  <c r="M490" i="24"/>
  <c r="N206" i="19" s="1"/>
  <c r="I499" i="24"/>
  <c r="J237" i="19" s="1"/>
  <c r="L505" i="24"/>
  <c r="M239" i="19" s="1"/>
  <c r="M508" i="24"/>
  <c r="N240" i="19" s="1"/>
  <c r="M511" i="24"/>
  <c r="N241" i="19" s="1"/>
  <c r="M514" i="24"/>
  <c r="N242" i="19" s="1"/>
  <c r="M535" i="24"/>
  <c r="N248" i="19" s="1"/>
  <c r="I544" i="24"/>
  <c r="J250" i="19" s="1"/>
  <c r="J547" i="24"/>
  <c r="K251" i="19" s="1"/>
  <c r="K550" i="24"/>
  <c r="L252" i="19" s="1"/>
  <c r="J556" i="24"/>
  <c r="K254" i="19" s="1"/>
  <c r="J559" i="24"/>
  <c r="K255" i="19" s="1"/>
  <c r="L562" i="24"/>
  <c r="M256" i="19" s="1"/>
  <c r="J565" i="24"/>
  <c r="K257" i="19" s="1"/>
  <c r="L568" i="24"/>
  <c r="M258" i="19" s="1"/>
  <c r="K574" i="24"/>
  <c r="L260" i="19" s="1"/>
  <c r="I580" i="24"/>
  <c r="J262" i="19" s="1"/>
  <c r="I604" i="24"/>
  <c r="J270" i="19" s="1"/>
  <c r="I607" i="24"/>
  <c r="J271" i="19" s="1"/>
  <c r="M616" i="24"/>
  <c r="N274" i="19" s="1"/>
  <c r="J619" i="24"/>
  <c r="K275" i="19" s="1"/>
  <c r="J631" i="24"/>
  <c r="K279" i="19" s="1"/>
  <c r="L640" i="24"/>
  <c r="M282" i="19" s="1"/>
  <c r="K649" i="24"/>
  <c r="L285" i="19" s="1"/>
  <c r="I652" i="24"/>
  <c r="J286" i="19" s="1"/>
  <c r="M655" i="24"/>
  <c r="N287" i="19" s="1"/>
  <c r="M661" i="24"/>
  <c r="N289" i="19" s="1"/>
  <c r="K670" i="24"/>
  <c r="L292" i="19" s="1"/>
  <c r="K673" i="24"/>
  <c r="L293" i="19" s="1"/>
  <c r="J682" i="24"/>
  <c r="K296" i="19" s="1"/>
  <c r="M688" i="24"/>
  <c r="N298" i="19" s="1"/>
  <c r="L694" i="24"/>
  <c r="M300" i="19" s="1"/>
  <c r="M697" i="24"/>
  <c r="N301" i="19" s="1"/>
  <c r="I703" i="24"/>
  <c r="J303" i="19" s="1"/>
  <c r="K445" i="24"/>
  <c r="L221" i="19" s="1"/>
  <c r="J466" i="24"/>
  <c r="K227" i="19" s="1"/>
  <c r="M478" i="24"/>
  <c r="N231" i="19" s="1"/>
  <c r="K484" i="24"/>
  <c r="L233" i="19" s="1"/>
  <c r="I487" i="24"/>
  <c r="J234" i="19" s="1"/>
  <c r="K508" i="24"/>
  <c r="L240" i="19" s="1"/>
  <c r="J517" i="24"/>
  <c r="K211" i="19" s="1"/>
  <c r="J520" i="24"/>
  <c r="K243" i="19" s="1"/>
  <c r="I526" i="24"/>
  <c r="J245" i="19" s="1"/>
  <c r="L529" i="24"/>
  <c r="M246" i="19" s="1"/>
  <c r="L538" i="24"/>
  <c r="M249" i="19" s="1"/>
  <c r="M547" i="24"/>
  <c r="N251" i="19" s="1"/>
  <c r="M550" i="24"/>
  <c r="N252" i="19" s="1"/>
  <c r="J553" i="24"/>
  <c r="K253" i="19" s="1"/>
  <c r="M556" i="24"/>
  <c r="N254" i="19" s="1"/>
  <c r="M559" i="24"/>
  <c r="N255" i="19" s="1"/>
  <c r="K562" i="24"/>
  <c r="L256" i="19" s="1"/>
  <c r="M571" i="24"/>
  <c r="N259" i="19" s="1"/>
  <c r="K595" i="24"/>
  <c r="L267" i="19" s="1"/>
  <c r="J598" i="24"/>
  <c r="K268" i="19" s="1"/>
  <c r="K601" i="24"/>
  <c r="L269" i="19" s="1"/>
  <c r="L610" i="24"/>
  <c r="M272" i="19" s="1"/>
  <c r="J625" i="24"/>
  <c r="K277" i="19" s="1"/>
  <c r="L631" i="24"/>
  <c r="M279" i="19" s="1"/>
  <c r="M634" i="24"/>
  <c r="N280" i="19" s="1"/>
  <c r="J640" i="24"/>
  <c r="K282" i="19" s="1"/>
  <c r="L646" i="24"/>
  <c r="M284" i="19" s="1"/>
  <c r="K691" i="24"/>
  <c r="L299" i="19" s="1"/>
  <c r="I697" i="24"/>
  <c r="J301" i="19" s="1"/>
  <c r="J406" i="24"/>
  <c r="K204" i="19" s="1"/>
  <c r="J442" i="24"/>
  <c r="K220" i="19" s="1"/>
  <c r="L454" i="24"/>
  <c r="M224" i="19" s="1"/>
  <c r="L457" i="24"/>
  <c r="M225" i="19" s="1"/>
  <c r="L463" i="24"/>
  <c r="M209" i="19" s="1"/>
  <c r="K472" i="24"/>
  <c r="L229" i="19" s="1"/>
  <c r="L475" i="24"/>
  <c r="M230" i="19" s="1"/>
  <c r="I478" i="24"/>
  <c r="J231" i="19" s="1"/>
  <c r="K481" i="24"/>
  <c r="L232" i="19" s="1"/>
  <c r="M484" i="24"/>
  <c r="N233" i="19" s="1"/>
  <c r="M496" i="24"/>
  <c r="N236" i="19" s="1"/>
  <c r="L502" i="24"/>
  <c r="M238" i="19" s="1"/>
  <c r="K511" i="24"/>
  <c r="L241" i="19" s="1"/>
  <c r="K514" i="24"/>
  <c r="L242" i="19" s="1"/>
  <c r="M529" i="24"/>
  <c r="N246" i="19" s="1"/>
  <c r="J535" i="24"/>
  <c r="K248" i="19" s="1"/>
  <c r="K541" i="24"/>
  <c r="L210" i="19" s="1"/>
  <c r="L553" i="24"/>
  <c r="M253" i="19" s="1"/>
  <c r="I559" i="24"/>
  <c r="J255" i="19" s="1"/>
  <c r="J562" i="24"/>
  <c r="K256" i="19" s="1"/>
  <c r="M568" i="24"/>
  <c r="N258" i="19" s="1"/>
  <c r="L571" i="24"/>
  <c r="M259" i="19" s="1"/>
  <c r="J574" i="24"/>
  <c r="K260" i="19" s="1"/>
  <c r="M583" i="24"/>
  <c r="N263" i="19" s="1"/>
  <c r="J613" i="24"/>
  <c r="K273" i="19" s="1"/>
  <c r="J616" i="24"/>
  <c r="K274" i="19" s="1"/>
  <c r="M619" i="24"/>
  <c r="N275" i="19" s="1"/>
  <c r="M625" i="24"/>
  <c r="N277" i="19" s="1"/>
  <c r="M628" i="24"/>
  <c r="N278" i="19" s="1"/>
  <c r="M631" i="24"/>
  <c r="N279" i="19" s="1"/>
  <c r="K634" i="24"/>
  <c r="L280" i="19" s="1"/>
  <c r="K646" i="24"/>
  <c r="L284" i="19" s="1"/>
  <c r="I658" i="24"/>
  <c r="J288" i="19" s="1"/>
  <c r="J661" i="24"/>
  <c r="K289" i="19" s="1"/>
  <c r="M664" i="24"/>
  <c r="N290" i="19" s="1"/>
  <c r="M670" i="24"/>
  <c r="N292" i="19" s="1"/>
  <c r="L676" i="24"/>
  <c r="M294" i="19" s="1"/>
  <c r="M679" i="24"/>
  <c r="N295" i="19" s="1"/>
  <c r="I685" i="24"/>
  <c r="J297" i="19" s="1"/>
  <c r="I694" i="24"/>
  <c r="J300" i="19" s="1"/>
  <c r="M439" i="24"/>
  <c r="N219" i="19" s="1"/>
  <c r="J445" i="24"/>
  <c r="K221" i="19" s="1"/>
  <c r="J448" i="24"/>
  <c r="K222" i="19" s="1"/>
  <c r="I466" i="24"/>
  <c r="J227" i="19" s="1"/>
  <c r="M469" i="24"/>
  <c r="N228" i="19" s="1"/>
  <c r="M475" i="24"/>
  <c r="N230" i="19" s="1"/>
  <c r="L484" i="24"/>
  <c r="M233" i="19" s="1"/>
  <c r="I496" i="24"/>
  <c r="J236" i="19" s="1"/>
  <c r="K520" i="24"/>
  <c r="L243" i="19" s="1"/>
  <c r="K523" i="24"/>
  <c r="L244" i="19" s="1"/>
  <c r="K532" i="24"/>
  <c r="L247" i="19" s="1"/>
  <c r="I541" i="24"/>
  <c r="J210" i="19" s="1"/>
  <c r="J544" i="24"/>
  <c r="K250" i="19" s="1"/>
  <c r="L547" i="24"/>
  <c r="M251" i="19" s="1"/>
  <c r="J550" i="24"/>
  <c r="K252" i="19" s="1"/>
  <c r="I556" i="24"/>
  <c r="J254" i="19" s="1"/>
  <c r="M562" i="24"/>
  <c r="N256" i="19" s="1"/>
  <c r="K571" i="24"/>
  <c r="L259" i="19" s="1"/>
  <c r="I574" i="24"/>
  <c r="J260" i="19" s="1"/>
  <c r="K586" i="24"/>
  <c r="L264" i="19" s="1"/>
  <c r="I595" i="24"/>
  <c r="J267" i="19" s="1"/>
  <c r="M607" i="24"/>
  <c r="N271" i="19" s="1"/>
  <c r="M610" i="24"/>
  <c r="N272" i="19" s="1"/>
  <c r="K613" i="24"/>
  <c r="L273" i="19" s="1"/>
  <c r="L622" i="24"/>
  <c r="M276" i="19" s="1"/>
  <c r="I628" i="24"/>
  <c r="J278" i="19" s="1"/>
  <c r="I637" i="24"/>
  <c r="J281" i="19" s="1"/>
  <c r="K640" i="24"/>
  <c r="L282" i="19" s="1"/>
  <c r="K655" i="24"/>
  <c r="L287" i="19" s="1"/>
  <c r="K658" i="24"/>
  <c r="L288" i="19" s="1"/>
  <c r="I661" i="24"/>
  <c r="J289" i="19" s="1"/>
  <c r="I664" i="24"/>
  <c r="J290" i="19" s="1"/>
  <c r="L667" i="24"/>
  <c r="M291" i="19" s="1"/>
  <c r="L670" i="24"/>
  <c r="M292" i="19" s="1"/>
  <c r="L673" i="24"/>
  <c r="M293" i="19" s="1"/>
  <c r="K676" i="24"/>
  <c r="L294" i="19" s="1"/>
  <c r="M691" i="24"/>
  <c r="N299" i="19" s="1"/>
  <c r="J700" i="24"/>
  <c r="K302" i="19" s="1"/>
  <c r="M703" i="24"/>
  <c r="N303" i="19" s="1"/>
  <c r="K409" i="24"/>
  <c r="L205" i="19" s="1"/>
  <c r="J451" i="24"/>
  <c r="K223" i="19" s="1"/>
  <c r="M463" i="24"/>
  <c r="N209" i="19" s="1"/>
  <c r="M481" i="24"/>
  <c r="N232" i="19" s="1"/>
  <c r="K490" i="24"/>
  <c r="L206" i="19" s="1"/>
  <c r="K493" i="24"/>
  <c r="L235" i="19" s="1"/>
  <c r="K499" i="24"/>
  <c r="L237" i="19" s="1"/>
  <c r="I502" i="24"/>
  <c r="J238" i="19" s="1"/>
  <c r="L514" i="24"/>
  <c r="M242" i="19" s="1"/>
  <c r="M517" i="24"/>
  <c r="N211" i="19" s="1"/>
  <c r="M520" i="24"/>
  <c r="N243" i="19" s="1"/>
  <c r="M532" i="24"/>
  <c r="N247" i="19" s="1"/>
  <c r="K535" i="24"/>
  <c r="L248" i="19" s="1"/>
  <c r="M538" i="24"/>
  <c r="N249" i="19" s="1"/>
  <c r="K565" i="24"/>
  <c r="L257" i="19" s="1"/>
  <c r="M574" i="24"/>
  <c r="N260" i="19" s="1"/>
  <c r="K577" i="24"/>
  <c r="L261" i="19" s="1"/>
  <c r="M580" i="24"/>
  <c r="N262" i="19" s="1"/>
  <c r="L583" i="24"/>
  <c r="M263" i="19" s="1"/>
  <c r="M586" i="24"/>
  <c r="N264" i="19" s="1"/>
  <c r="J589" i="24"/>
  <c r="K265" i="19" s="1"/>
  <c r="L592" i="24"/>
  <c r="M266" i="19" s="1"/>
  <c r="L595" i="24"/>
  <c r="M267" i="19" s="1"/>
  <c r="M604" i="24"/>
  <c r="N270" i="19" s="1"/>
  <c r="K610" i="24"/>
  <c r="L272" i="19" s="1"/>
  <c r="K619" i="24"/>
  <c r="L275" i="19" s="1"/>
  <c r="J622" i="24"/>
  <c r="K276" i="19" s="1"/>
  <c r="K625" i="24"/>
  <c r="L277" i="19" s="1"/>
  <c r="L628" i="24"/>
  <c r="M278" i="19" s="1"/>
  <c r="L643" i="24"/>
  <c r="M283" i="19" s="1"/>
  <c r="I646" i="24"/>
  <c r="J284" i="19" s="1"/>
  <c r="I649" i="24"/>
  <c r="J285" i="19" s="1"/>
  <c r="L652" i="24"/>
  <c r="M286" i="19" s="1"/>
  <c r="J676" i="24"/>
  <c r="K294" i="19" s="1"/>
  <c r="L679" i="24"/>
  <c r="M295" i="19" s="1"/>
  <c r="K682" i="24"/>
  <c r="L296" i="19" s="1"/>
  <c r="I691" i="24"/>
  <c r="J299" i="19" s="1"/>
  <c r="K694" i="24"/>
  <c r="L300" i="19" s="1"/>
  <c r="K697" i="24"/>
  <c r="L301" i="19" s="1"/>
  <c r="K700" i="24"/>
  <c r="L302" i="19" s="1"/>
  <c r="M448" i="24"/>
  <c r="N222" i="19" s="1"/>
  <c r="K466" i="24"/>
  <c r="L227" i="19" s="1"/>
  <c r="L472" i="24"/>
  <c r="M229" i="19" s="1"/>
  <c r="I484" i="24"/>
  <c r="J233" i="19" s="1"/>
  <c r="K487" i="24"/>
  <c r="L234" i="19" s="1"/>
  <c r="M493" i="24"/>
  <c r="N235" i="19" s="1"/>
  <c r="M499" i="24"/>
  <c r="N237" i="19" s="1"/>
  <c r="I508" i="24"/>
  <c r="J240" i="19" s="1"/>
  <c r="K517" i="24"/>
  <c r="L211" i="19" s="1"/>
  <c r="M526" i="24"/>
  <c r="N245" i="19" s="1"/>
  <c r="L532" i="24"/>
  <c r="M247" i="19" s="1"/>
  <c r="J592" i="24"/>
  <c r="K266" i="19" s="1"/>
  <c r="M595" i="24"/>
  <c r="N267" i="19" s="1"/>
  <c r="J601" i="24"/>
  <c r="K269" i="19" s="1"/>
  <c r="K604" i="24"/>
  <c r="L270" i="19" s="1"/>
  <c r="I610" i="24"/>
  <c r="J272" i="19" s="1"/>
  <c r="M613" i="24"/>
  <c r="N273" i="19" s="1"/>
  <c r="I625" i="24"/>
  <c r="J277" i="19" s="1"/>
  <c r="J628" i="24"/>
  <c r="K278" i="19" s="1"/>
  <c r="M640" i="24"/>
  <c r="N282" i="19" s="1"/>
  <c r="L658" i="24"/>
  <c r="M288" i="19" s="1"/>
  <c r="M667" i="24"/>
  <c r="N291" i="19" s="1"/>
  <c r="M673" i="24"/>
  <c r="N293" i="19" s="1"/>
  <c r="J679" i="24"/>
  <c r="K295" i="19" s="1"/>
  <c r="L685" i="24"/>
  <c r="M297" i="19" s="1"/>
  <c r="J697" i="24"/>
  <c r="K301" i="19" s="1"/>
  <c r="K451" i="24"/>
  <c r="L223" i="19" s="1"/>
  <c r="I457" i="24"/>
  <c r="J225" i="19" s="1"/>
  <c r="I460" i="24"/>
  <c r="J226" i="19" s="1"/>
  <c r="J472" i="24"/>
  <c r="K229" i="19" s="1"/>
  <c r="I475" i="24"/>
  <c r="J230" i="19" s="1"/>
  <c r="L478" i="24"/>
  <c r="M231" i="19" s="1"/>
  <c r="I490" i="24"/>
  <c r="J206" i="19" s="1"/>
  <c r="L499" i="24"/>
  <c r="M237" i="19" s="1"/>
  <c r="K505" i="24"/>
  <c r="L239" i="19" s="1"/>
  <c r="L508" i="24"/>
  <c r="M240" i="19" s="1"/>
  <c r="J514" i="24"/>
  <c r="K242" i="19" s="1"/>
  <c r="K529" i="24"/>
  <c r="L246" i="19" s="1"/>
  <c r="L535" i="24"/>
  <c r="M248" i="19" s="1"/>
  <c r="L544" i="24"/>
  <c r="M250" i="19" s="1"/>
  <c r="K547" i="24"/>
  <c r="L251" i="19" s="1"/>
  <c r="I550" i="24"/>
  <c r="J252" i="19" s="1"/>
  <c r="I562" i="24"/>
  <c r="J256" i="19" s="1"/>
  <c r="L565" i="24"/>
  <c r="M257" i="19" s="1"/>
  <c r="J568" i="24"/>
  <c r="K258" i="19" s="1"/>
  <c r="J580" i="24"/>
  <c r="K262" i="19" s="1"/>
  <c r="J583" i="24"/>
  <c r="K263" i="19" s="1"/>
  <c r="J586" i="24"/>
  <c r="K264" i="19" s="1"/>
  <c r="I589" i="24"/>
  <c r="J265" i="19" s="1"/>
  <c r="K598" i="24"/>
  <c r="L268" i="19" s="1"/>
  <c r="M601" i="24"/>
  <c r="N269" i="19" s="1"/>
  <c r="L604" i="24"/>
  <c r="M270" i="19" s="1"/>
  <c r="J607" i="24"/>
  <c r="K271" i="19" s="1"/>
  <c r="I619" i="24"/>
  <c r="J275" i="19" s="1"/>
  <c r="I622" i="24"/>
  <c r="J276" i="19" s="1"/>
  <c r="J637" i="24"/>
  <c r="K281" i="19" s="1"/>
  <c r="L649" i="24"/>
  <c r="M285" i="19" s="1"/>
  <c r="L661" i="24"/>
  <c r="M289" i="19" s="1"/>
  <c r="I667" i="24"/>
  <c r="J291" i="19" s="1"/>
  <c r="I673" i="24"/>
  <c r="J293" i="19" s="1"/>
  <c r="M676" i="24"/>
  <c r="N294" i="19" s="1"/>
  <c r="I682" i="24"/>
  <c r="J296" i="19" s="1"/>
  <c r="L697" i="24"/>
  <c r="M301" i="19" s="1"/>
  <c r="I409" i="24"/>
  <c r="J205" i="19" s="1"/>
  <c r="L406" i="24"/>
  <c r="M204" i="19" s="1"/>
  <c r="B540" i="24"/>
  <c r="B305" i="40"/>
  <c r="B540" i="22"/>
  <c r="B541" i="22" s="1"/>
  <c r="C210" i="18" s="1"/>
  <c r="A305" i="40"/>
  <c r="A540" i="22"/>
  <c r="A541" i="22" s="1"/>
  <c r="B210" i="18" s="1"/>
  <c r="B516" i="24"/>
  <c r="B317" i="40"/>
  <c r="B516" i="22"/>
  <c r="B517" i="22" s="1"/>
  <c r="C211" i="18" s="1"/>
  <c r="A317" i="40"/>
  <c r="A516" i="22"/>
  <c r="A517" i="22" s="1"/>
  <c r="B211" i="18" s="1"/>
  <c r="B488" i="24"/>
  <c r="B306" i="40"/>
  <c r="B488" i="22"/>
  <c r="B490" i="22" s="1"/>
  <c r="C207" i="18" s="1"/>
  <c r="A306" i="40"/>
  <c r="A488" i="22"/>
  <c r="A490" i="22" s="1"/>
  <c r="B207" i="18" s="1"/>
  <c r="B462" i="24"/>
  <c r="B307" i="40"/>
  <c r="B462" i="22"/>
  <c r="B463" i="22" s="1"/>
  <c r="C209" i="18" s="1"/>
  <c r="A307" i="40"/>
  <c r="A462" i="22"/>
  <c r="A463" i="22" s="1"/>
  <c r="B209" i="18" s="1"/>
  <c r="E434" i="22"/>
  <c r="E436" i="22" s="1"/>
  <c r="F208" i="18" s="1"/>
  <c r="F1029" i="5"/>
  <c r="F434" i="22"/>
  <c r="F436" i="22" s="1"/>
  <c r="G208" i="18" s="1"/>
  <c r="G1029" i="5"/>
  <c r="G434" i="22"/>
  <c r="G436" i="22" s="1"/>
  <c r="H208" i="18" s="1"/>
  <c r="H1029" i="5"/>
  <c r="B434" i="24"/>
  <c r="B308" i="40"/>
  <c r="B434" i="22"/>
  <c r="B436" i="22" s="1"/>
  <c r="C208" i="18" s="1"/>
  <c r="A308" i="40"/>
  <c r="A434" i="22"/>
  <c r="A436" i="22" s="1"/>
  <c r="B208" i="18" s="1"/>
  <c r="S19" i="49"/>
  <c r="P144" i="5"/>
  <c r="P148" i="5" s="1"/>
  <c r="P10" i="41" s="1"/>
  <c r="C117" i="30"/>
  <c r="J117" i="30"/>
  <c r="L117" i="30"/>
  <c r="N117" i="30"/>
  <c r="G117" i="31"/>
  <c r="D117" i="30"/>
  <c r="M117" i="29"/>
  <c r="E117" i="30"/>
  <c r="I117" i="30"/>
  <c r="M117" i="30"/>
  <c r="P117" i="30"/>
  <c r="G117" i="30"/>
  <c r="B117" i="30"/>
  <c r="F117" i="30"/>
  <c r="H117" i="30"/>
  <c r="K117" i="30"/>
  <c r="O117" i="30"/>
  <c r="N117" i="29"/>
  <c r="B117" i="31"/>
  <c r="C117" i="31"/>
  <c r="D117" i="31"/>
  <c r="E117" i="31"/>
  <c r="F117" i="31"/>
  <c r="H117" i="31"/>
  <c r="I117" i="31"/>
  <c r="J117" i="31"/>
  <c r="K117" i="31"/>
  <c r="L117" i="31"/>
  <c r="M117" i="31"/>
  <c r="N117" i="31"/>
  <c r="O117" i="31"/>
  <c r="P117" i="31"/>
  <c r="C117" i="29"/>
  <c r="H117" i="29"/>
  <c r="K117" i="29"/>
  <c r="P117" i="29"/>
  <c r="D117" i="28"/>
  <c r="B117" i="29"/>
  <c r="F117" i="29"/>
  <c r="I117" i="29"/>
  <c r="L117" i="29"/>
  <c r="O117" i="29"/>
  <c r="B117" i="28"/>
  <c r="C117" i="28"/>
  <c r="E117" i="28"/>
  <c r="F117" i="28"/>
  <c r="G117" i="28"/>
  <c r="H117" i="28"/>
  <c r="I117" i="28"/>
  <c r="J117" i="28"/>
  <c r="K117" i="28"/>
  <c r="L117" i="28"/>
  <c r="M117" i="28"/>
  <c r="N117" i="28"/>
  <c r="O117" i="28"/>
  <c r="P117" i="28"/>
  <c r="D117" i="29"/>
  <c r="E117" i="29"/>
  <c r="G117" i="29"/>
  <c r="J117" i="29"/>
  <c r="C117" i="34"/>
  <c r="D117" i="34"/>
  <c r="E117" i="34"/>
  <c r="F117" i="34"/>
  <c r="G117" i="34"/>
  <c r="H117" i="34"/>
  <c r="I117" i="34"/>
  <c r="J117" i="34"/>
  <c r="B8" i="47"/>
  <c r="D8" i="47" s="1"/>
  <c r="L117" i="34"/>
  <c r="M117" i="34"/>
  <c r="N117" i="34"/>
  <c r="O117" i="34"/>
  <c r="P117" i="34"/>
  <c r="C117" i="48"/>
  <c r="D117" i="48"/>
  <c r="F117" i="48"/>
  <c r="H117" i="48"/>
  <c r="J117" i="48"/>
  <c r="L117" i="48"/>
  <c r="N117" i="48"/>
  <c r="P117" i="48"/>
  <c r="C5" i="32"/>
  <c r="D5" i="32"/>
  <c r="F5" i="32"/>
  <c r="K117" i="34"/>
  <c r="I5" i="32"/>
  <c r="K5" i="32"/>
  <c r="M5" i="32"/>
  <c r="N5" i="32"/>
  <c r="P5" i="32"/>
  <c r="B19" i="49"/>
  <c r="D19" i="49" s="1"/>
  <c r="B16" i="45"/>
  <c r="D16" i="45" s="1"/>
  <c r="B16" i="46"/>
  <c r="D16" i="46" s="1"/>
  <c r="B117" i="48"/>
  <c r="E117" i="48"/>
  <c r="G117" i="48"/>
  <c r="I117" i="48"/>
  <c r="K117" i="48"/>
  <c r="M117" i="48"/>
  <c r="O117" i="48"/>
  <c r="B5" i="32"/>
  <c r="E5" i="32"/>
  <c r="G5" i="32"/>
  <c r="H5" i="32"/>
  <c r="J5" i="32"/>
  <c r="L5" i="32"/>
  <c r="I117" i="33"/>
  <c r="O5" i="32"/>
  <c r="B117" i="33"/>
  <c r="C117" i="33"/>
  <c r="D117" i="33"/>
  <c r="E117" i="33"/>
  <c r="F117" i="33"/>
  <c r="G117" i="33"/>
  <c r="H117" i="33"/>
  <c r="J117" i="33"/>
  <c r="K117" i="33"/>
  <c r="L117" i="33"/>
  <c r="M117" i="33"/>
  <c r="N117" i="33"/>
  <c r="O117" i="33"/>
  <c r="P117" i="33"/>
  <c r="B117" i="34"/>
  <c r="J39" i="9"/>
  <c r="B6" i="17"/>
  <c r="E8" i="47"/>
  <c r="E16" i="45"/>
  <c r="E16" i="46"/>
  <c r="A115" i="43"/>
  <c r="A8" i="40"/>
  <c r="F19" i="49"/>
  <c r="B8" i="40"/>
  <c r="K39" i="9"/>
  <c r="C6" i="17"/>
  <c r="F8" i="47"/>
  <c r="F16" i="46"/>
  <c r="F16" i="45"/>
  <c r="P107" i="5"/>
  <c r="P108" i="5" s="1"/>
  <c r="P12" i="41" s="1"/>
  <c r="S18" i="49"/>
  <c r="D568" i="22"/>
  <c r="E258" i="18" s="1"/>
  <c r="J88" i="29"/>
  <c r="F89" i="30"/>
  <c r="P89" i="30"/>
  <c r="C88" i="29"/>
  <c r="E88" i="29"/>
  <c r="F88" i="29"/>
  <c r="G88" i="29"/>
  <c r="K88" i="29"/>
  <c r="M88" i="29"/>
  <c r="P88" i="29"/>
  <c r="G88" i="28"/>
  <c r="B89" i="30"/>
  <c r="E89" i="30"/>
  <c r="G89" i="30"/>
  <c r="J89" i="30"/>
  <c r="N89" i="30"/>
  <c r="C89" i="30"/>
  <c r="I89" i="30"/>
  <c r="K89" i="30"/>
  <c r="M89" i="30"/>
  <c r="B88" i="31"/>
  <c r="C88" i="31"/>
  <c r="D88" i="31"/>
  <c r="F88" i="31"/>
  <c r="G88" i="31"/>
  <c r="H88" i="31"/>
  <c r="I88" i="31"/>
  <c r="J88" i="31"/>
  <c r="K88" i="31"/>
  <c r="L88" i="31"/>
  <c r="M88" i="31"/>
  <c r="N88" i="31"/>
  <c r="O88" i="31"/>
  <c r="P88" i="31"/>
  <c r="H88" i="29"/>
  <c r="O88" i="29"/>
  <c r="B88" i="29"/>
  <c r="A88" i="29" s="1"/>
  <c r="D88" i="29"/>
  <c r="I88" i="29"/>
  <c r="L88" i="29"/>
  <c r="N88" i="29"/>
  <c r="D89" i="30"/>
  <c r="H89" i="30"/>
  <c r="L89" i="30"/>
  <c r="O89" i="30"/>
  <c r="B88" i="28"/>
  <c r="C88" i="28"/>
  <c r="D88" i="28"/>
  <c r="E88" i="28"/>
  <c r="F88" i="28"/>
  <c r="H88" i="28"/>
  <c r="E88" i="31"/>
  <c r="I88" i="28"/>
  <c r="J88" i="28"/>
  <c r="K88" i="28"/>
  <c r="L88" i="28"/>
  <c r="M88" i="28"/>
  <c r="N88" i="28"/>
  <c r="O88" i="28"/>
  <c r="P88" i="28"/>
  <c r="B88" i="48"/>
  <c r="K88" i="48"/>
  <c r="M88" i="48"/>
  <c r="N88" i="48"/>
  <c r="P88" i="48"/>
  <c r="B6" i="32"/>
  <c r="E6" i="32"/>
  <c r="G6" i="32"/>
  <c r="I6" i="32"/>
  <c r="K6" i="32"/>
  <c r="L6" i="32"/>
  <c r="M6" i="32"/>
  <c r="O6" i="32"/>
  <c r="B18" i="49"/>
  <c r="D18" i="49" s="1"/>
  <c r="B7" i="47"/>
  <c r="D7" i="47" s="1"/>
  <c r="B15" i="45"/>
  <c r="D15" i="45" s="1"/>
  <c r="B15" i="46"/>
  <c r="D15" i="46" s="1"/>
  <c r="C88" i="48"/>
  <c r="D88" i="48"/>
  <c r="E88" i="48"/>
  <c r="F88" i="48"/>
  <c r="G88" i="48"/>
  <c r="H88" i="48"/>
  <c r="I88" i="48"/>
  <c r="J88" i="48"/>
  <c r="L88" i="48"/>
  <c r="O88" i="48"/>
  <c r="C6" i="32"/>
  <c r="D6" i="32"/>
  <c r="F6" i="32"/>
  <c r="H6" i="32"/>
  <c r="J6" i="32"/>
  <c r="N6" i="32"/>
  <c r="P6" i="32"/>
  <c r="B88" i="33"/>
  <c r="C88" i="33"/>
  <c r="D88" i="33"/>
  <c r="E88" i="33"/>
  <c r="F88" i="33"/>
  <c r="G88" i="33"/>
  <c r="I88" i="33"/>
  <c r="J88" i="33"/>
  <c r="K88" i="33"/>
  <c r="L88" i="33"/>
  <c r="M88" i="33"/>
  <c r="N88" i="33"/>
  <c r="O88" i="33"/>
  <c r="P88" i="33"/>
  <c r="B88" i="34"/>
  <c r="C88" i="34"/>
  <c r="D88" i="34"/>
  <c r="E88" i="34"/>
  <c r="F88" i="34"/>
  <c r="G88" i="34"/>
  <c r="H88" i="34"/>
  <c r="O88" i="34"/>
  <c r="N88" i="34"/>
  <c r="H88" i="33"/>
  <c r="P88" i="34"/>
  <c r="J88" i="34"/>
  <c r="I88" i="34"/>
  <c r="K88" i="34"/>
  <c r="L88" i="34"/>
  <c r="M88" i="34"/>
  <c r="E15" i="46"/>
  <c r="E15" i="45"/>
  <c r="A86" i="43"/>
  <c r="A7" i="40"/>
  <c r="F30" i="9"/>
  <c r="B9" i="17"/>
  <c r="F7" i="47"/>
  <c r="B7" i="40"/>
  <c r="G30" i="9"/>
  <c r="C9" i="17"/>
  <c r="F15" i="45"/>
  <c r="F15" i="46"/>
  <c r="C6" i="40"/>
  <c r="G11" i="44"/>
  <c r="I11" i="44"/>
  <c r="D553" i="22"/>
  <c r="E253" i="18" s="1"/>
  <c r="O87" i="5"/>
  <c r="O88" i="5" s="1"/>
  <c r="O8" i="41" s="1"/>
  <c r="R12" i="46"/>
  <c r="E577" i="22"/>
  <c r="F261" i="18" s="1"/>
  <c r="D562" i="22"/>
  <c r="E256" i="18" s="1"/>
  <c r="D574" i="22"/>
  <c r="E260" i="18" s="1"/>
  <c r="T1" i="42"/>
  <c r="W1" i="42" s="1"/>
  <c r="X1" i="42" s="1"/>
  <c r="Z1" i="42" s="1"/>
  <c r="W2" i="42" s="1"/>
  <c r="T301" i="40"/>
  <c r="W301" i="40" s="1"/>
  <c r="J31" i="28"/>
  <c r="K31" i="28"/>
  <c r="C77" i="29"/>
  <c r="K77" i="29"/>
  <c r="H74" i="30"/>
  <c r="D77" i="29"/>
  <c r="O77" i="29"/>
  <c r="L31" i="28"/>
  <c r="M31" i="28"/>
  <c r="N31" i="28"/>
  <c r="O31" i="28"/>
  <c r="P31" i="28"/>
  <c r="F77" i="29"/>
  <c r="L77" i="29"/>
  <c r="B31" i="28"/>
  <c r="A31" i="28" s="1"/>
  <c r="F74" i="30"/>
  <c r="C74" i="30"/>
  <c r="E74" i="30"/>
  <c r="K74" i="30"/>
  <c r="N74" i="30"/>
  <c r="B77" i="29"/>
  <c r="A77" i="29" s="1"/>
  <c r="G77" i="29"/>
  <c r="M77" i="29"/>
  <c r="P77" i="29"/>
  <c r="I74" i="30"/>
  <c r="M74" i="30"/>
  <c r="O74" i="30"/>
  <c r="E77" i="29"/>
  <c r="B72" i="31"/>
  <c r="C72" i="31"/>
  <c r="D72" i="31"/>
  <c r="E72" i="31"/>
  <c r="F72" i="31"/>
  <c r="G72" i="31"/>
  <c r="H72" i="31"/>
  <c r="I72" i="31"/>
  <c r="J72" i="31"/>
  <c r="K72" i="31"/>
  <c r="L72" i="31"/>
  <c r="M72" i="31"/>
  <c r="N72" i="31"/>
  <c r="O72" i="31"/>
  <c r="P72" i="31"/>
  <c r="I77" i="29"/>
  <c r="J77" i="29"/>
  <c r="C31" i="28"/>
  <c r="D31" i="28"/>
  <c r="B74" i="30"/>
  <c r="D74" i="30"/>
  <c r="G74" i="30"/>
  <c r="J74" i="30"/>
  <c r="L74" i="30"/>
  <c r="P74" i="30"/>
  <c r="H77" i="29"/>
  <c r="N77" i="29"/>
  <c r="E31" i="28"/>
  <c r="F31" i="28"/>
  <c r="G31" i="28"/>
  <c r="H31" i="28"/>
  <c r="I31" i="28"/>
  <c r="J52" i="32"/>
  <c r="B75" i="34"/>
  <c r="P52" i="32"/>
  <c r="E74" i="48"/>
  <c r="M74" i="48"/>
  <c r="O74" i="48"/>
  <c r="C52" i="32"/>
  <c r="E52" i="32"/>
  <c r="G52" i="32"/>
  <c r="F74" i="48"/>
  <c r="L52" i="32"/>
  <c r="B15" i="49"/>
  <c r="D15" i="49" s="1"/>
  <c r="B16" i="47"/>
  <c r="D16" i="47" s="1"/>
  <c r="B7" i="45"/>
  <c r="D7" i="45" s="1"/>
  <c r="B12" i="46"/>
  <c r="D12" i="46" s="1"/>
  <c r="B74" i="48"/>
  <c r="C74" i="48"/>
  <c r="D74" i="48"/>
  <c r="C75" i="34"/>
  <c r="G74" i="48"/>
  <c r="H74" i="48"/>
  <c r="I74" i="48"/>
  <c r="J74" i="48"/>
  <c r="K74" i="48"/>
  <c r="L74" i="48"/>
  <c r="N74" i="48"/>
  <c r="P74" i="48"/>
  <c r="B52" i="32"/>
  <c r="D52" i="32"/>
  <c r="F52" i="32"/>
  <c r="H52" i="32"/>
  <c r="K52" i="32"/>
  <c r="M52" i="32"/>
  <c r="D75" i="34"/>
  <c r="B5" i="33"/>
  <c r="C5" i="33"/>
  <c r="D5" i="33"/>
  <c r="E5" i="33"/>
  <c r="F5" i="33"/>
  <c r="G5" i="33"/>
  <c r="H5" i="33"/>
  <c r="I5" i="33"/>
  <c r="J5" i="33"/>
  <c r="K5" i="33"/>
  <c r="L5" i="33"/>
  <c r="M5" i="33"/>
  <c r="N5" i="33"/>
  <c r="O5" i="33"/>
  <c r="E75" i="34"/>
  <c r="F75" i="34"/>
  <c r="M75" i="34"/>
  <c r="N52" i="32"/>
  <c r="O52" i="32"/>
  <c r="G75" i="34"/>
  <c r="H75" i="34"/>
  <c r="I75" i="34"/>
  <c r="J75" i="34"/>
  <c r="K75" i="34"/>
  <c r="L75" i="34"/>
  <c r="I52" i="32"/>
  <c r="N75" i="34"/>
  <c r="O75" i="34"/>
  <c r="P75" i="34"/>
  <c r="P5" i="33"/>
  <c r="E16" i="47"/>
  <c r="J34" i="10"/>
  <c r="B87" i="5"/>
  <c r="E15" i="49"/>
  <c r="B34" i="9"/>
  <c r="B5" i="17"/>
  <c r="E7" i="45"/>
  <c r="E12" i="46"/>
  <c r="A10" i="43"/>
  <c r="A11" i="44" s="1"/>
  <c r="A6" i="40"/>
  <c r="F16" i="47"/>
  <c r="C34" i="9"/>
  <c r="F7" i="45"/>
  <c r="F15" i="49"/>
  <c r="F12" i="46"/>
  <c r="B6" i="40"/>
  <c r="C5" i="17"/>
  <c r="G547" i="22"/>
  <c r="H251" i="18" s="1"/>
  <c r="H1079" i="5"/>
  <c r="G494" i="22"/>
  <c r="G496" i="22" s="1"/>
  <c r="H236" i="18" s="1"/>
  <c r="G407" i="24"/>
  <c r="H308" i="29"/>
  <c r="G408" i="24"/>
  <c r="H305" i="29"/>
  <c r="H306" i="28"/>
  <c r="G410" i="24"/>
  <c r="G411" i="24"/>
  <c r="H309" i="29"/>
  <c r="H307" i="29"/>
  <c r="G490" i="22"/>
  <c r="H207" i="18" s="1"/>
  <c r="G493" i="22"/>
  <c r="H235" i="18" s="1"/>
  <c r="G499" i="22"/>
  <c r="H237" i="18" s="1"/>
  <c r="G502" i="22"/>
  <c r="H238" i="18" s="1"/>
  <c r="G505" i="22"/>
  <c r="H239" i="18" s="1"/>
  <c r="G508" i="22"/>
  <c r="H240" i="18" s="1"/>
  <c r="G511" i="22"/>
  <c r="H241" i="18" s="1"/>
  <c r="G514" i="22"/>
  <c r="H242" i="18" s="1"/>
  <c r="G517" i="22"/>
  <c r="H211" i="18" s="1"/>
  <c r="G520" i="22"/>
  <c r="H243" i="18" s="1"/>
  <c r="F407" i="24"/>
  <c r="G308" i="29"/>
  <c r="G305" i="29"/>
  <c r="F408" i="24"/>
  <c r="F410" i="22"/>
  <c r="G306" i="28"/>
  <c r="F410" i="24"/>
  <c r="F411" i="22"/>
  <c r="G309" i="29"/>
  <c r="F411" i="24"/>
  <c r="G307" i="29"/>
  <c r="R11" i="46"/>
  <c r="O64" i="5"/>
  <c r="O68" i="5" s="1"/>
  <c r="O11" i="41" s="1"/>
  <c r="O7" i="17"/>
  <c r="E407" i="24"/>
  <c r="F308" i="29"/>
  <c r="F305" i="29"/>
  <c r="E408" i="24"/>
  <c r="F306" i="28"/>
  <c r="E410" i="24"/>
  <c r="F309" i="29"/>
  <c r="E411" i="24"/>
  <c r="F307" i="29"/>
  <c r="Q1008" i="12"/>
  <c r="Q1009" i="12"/>
  <c r="E308" i="29"/>
  <c r="D407" i="24"/>
  <c r="E305" i="29"/>
  <c r="D408" i="24"/>
  <c r="D410" i="24"/>
  <c r="E306" i="28"/>
  <c r="D411" i="22"/>
  <c r="D411" i="24"/>
  <c r="E309" i="29"/>
  <c r="E307" i="29"/>
  <c r="Q1010" i="12"/>
  <c r="C410" i="24"/>
  <c r="D538" i="22"/>
  <c r="E249" i="18" s="1"/>
  <c r="D544" i="22"/>
  <c r="E250" i="18" s="1"/>
  <c r="D550" i="22"/>
  <c r="E252" i="18" s="1"/>
  <c r="F433" i="22"/>
  <c r="G218" i="18" s="1"/>
  <c r="G448" i="22"/>
  <c r="H222" i="18" s="1"/>
  <c r="E454" i="22"/>
  <c r="F224" i="18" s="1"/>
  <c r="G454" i="22"/>
  <c r="H224" i="18" s="1"/>
  <c r="E457" i="22"/>
  <c r="F225" i="18" s="1"/>
  <c r="F460" i="22"/>
  <c r="G226" i="18" s="1"/>
  <c r="E463" i="22"/>
  <c r="F209" i="18" s="1"/>
  <c r="E466" i="22"/>
  <c r="F227" i="18" s="1"/>
  <c r="E469" i="22"/>
  <c r="F228" i="18" s="1"/>
  <c r="F469" i="22"/>
  <c r="G228" i="18" s="1"/>
  <c r="E472" i="22"/>
  <c r="F229" i="18" s="1"/>
  <c r="F472" i="22"/>
  <c r="G229" i="18" s="1"/>
  <c r="G472" i="22"/>
  <c r="H229" i="18" s="1"/>
  <c r="E475" i="22"/>
  <c r="F230" i="18" s="1"/>
  <c r="G475" i="22"/>
  <c r="H230" i="18" s="1"/>
  <c r="F478" i="22"/>
  <c r="G231" i="18" s="1"/>
  <c r="G478" i="22"/>
  <c r="H231" i="18" s="1"/>
  <c r="F481" i="22"/>
  <c r="G232" i="18" s="1"/>
  <c r="G481" i="22"/>
  <c r="H232" i="18" s="1"/>
  <c r="E484" i="22"/>
  <c r="F233" i="18" s="1"/>
  <c r="F484" i="22"/>
  <c r="G233" i="18" s="1"/>
  <c r="G484" i="22"/>
  <c r="H233" i="18" s="1"/>
  <c r="F487" i="22"/>
  <c r="G234" i="18" s="1"/>
  <c r="G487" i="22"/>
  <c r="H234" i="18" s="1"/>
  <c r="E490" i="22"/>
  <c r="F207" i="18" s="1"/>
  <c r="E493" i="22"/>
  <c r="F235" i="18" s="1"/>
  <c r="F493" i="22"/>
  <c r="G235" i="18" s="1"/>
  <c r="E499" i="22"/>
  <c r="F237" i="18" s="1"/>
  <c r="E502" i="22"/>
  <c r="F238" i="18" s="1"/>
  <c r="F502" i="22"/>
  <c r="G238" i="18" s="1"/>
  <c r="E505" i="22"/>
  <c r="F239" i="18" s="1"/>
  <c r="F505" i="22"/>
  <c r="G239" i="18" s="1"/>
  <c r="F508" i="22"/>
  <c r="G240" i="18" s="1"/>
  <c r="E511" i="22"/>
  <c r="F241" i="18" s="1"/>
  <c r="F511" i="22"/>
  <c r="G241" i="18" s="1"/>
  <c r="E514" i="22"/>
  <c r="F242" i="18" s="1"/>
  <c r="F514" i="22"/>
  <c r="G242" i="18" s="1"/>
  <c r="E517" i="22"/>
  <c r="F211" i="18" s="1"/>
  <c r="F517" i="22"/>
  <c r="G211" i="18" s="1"/>
  <c r="D523" i="22"/>
  <c r="E244" i="18" s="1"/>
  <c r="F523" i="22"/>
  <c r="G244" i="18" s="1"/>
  <c r="E547" i="22"/>
  <c r="F251" i="18" s="1"/>
  <c r="F535" i="22"/>
  <c r="G248" i="18" s="1"/>
  <c r="D535" i="22"/>
  <c r="E248" i="18" s="1"/>
  <c r="E541" i="22"/>
  <c r="F210" i="18" s="1"/>
  <c r="E553" i="22"/>
  <c r="F253" i="18" s="1"/>
  <c r="E571" i="22"/>
  <c r="F259" i="18" s="1"/>
  <c r="E532" i="22"/>
  <c r="F247" i="18" s="1"/>
  <c r="F541" i="22"/>
  <c r="G210" i="18" s="1"/>
  <c r="D577" i="22"/>
  <c r="E261" i="18" s="1"/>
  <c r="D532" i="22"/>
  <c r="E247" i="18" s="1"/>
  <c r="D541" i="22"/>
  <c r="E210" i="18" s="1"/>
  <c r="E565" i="22"/>
  <c r="F257" i="18" s="1"/>
  <c r="E562" i="22"/>
  <c r="F256" i="18" s="1"/>
  <c r="E538" i="22"/>
  <c r="F249" i="18" s="1"/>
  <c r="E550" i="22"/>
  <c r="F252" i="18" s="1"/>
  <c r="D565" i="22"/>
  <c r="E257" i="18" s="1"/>
  <c r="E574" i="22"/>
  <c r="F260" i="18" s="1"/>
  <c r="F538" i="22"/>
  <c r="G249" i="18" s="1"/>
  <c r="D547" i="22"/>
  <c r="E251" i="18" s="1"/>
  <c r="E580" i="22"/>
  <c r="F262" i="18" s="1"/>
  <c r="S307" i="40"/>
  <c r="T307" i="40"/>
  <c r="U307" i="40"/>
  <c r="V307" i="40"/>
  <c r="E347" i="40"/>
  <c r="F347" i="40"/>
  <c r="G347" i="40"/>
  <c r="H347" i="40"/>
  <c r="I347" i="40"/>
  <c r="J347" i="40"/>
  <c r="K347" i="40"/>
  <c r="L347" i="40"/>
  <c r="M347" i="40"/>
  <c r="N347" i="40"/>
  <c r="O347" i="40"/>
  <c r="P347" i="40"/>
  <c r="Q347" i="40"/>
  <c r="R347" i="40"/>
  <c r="S347" i="40"/>
  <c r="T347" i="40"/>
  <c r="U347" i="40"/>
  <c r="V347" i="40"/>
  <c r="E348" i="40"/>
  <c r="F348" i="40"/>
  <c r="G348" i="40"/>
  <c r="H348" i="40"/>
  <c r="I348" i="40"/>
  <c r="J348" i="40"/>
  <c r="K348" i="40"/>
  <c r="L348" i="40"/>
  <c r="M348" i="40"/>
  <c r="N348" i="40"/>
  <c r="O348" i="40"/>
  <c r="P348" i="40"/>
  <c r="Q348" i="40"/>
  <c r="R348" i="40"/>
  <c r="S348" i="40"/>
  <c r="T348" i="40"/>
  <c r="U348" i="40"/>
  <c r="V348" i="40"/>
  <c r="E349" i="40"/>
  <c r="F349" i="40"/>
  <c r="G349" i="40"/>
  <c r="H349" i="40"/>
  <c r="I349" i="40"/>
  <c r="J349" i="40"/>
  <c r="K349" i="40"/>
  <c r="L349" i="40"/>
  <c r="M349" i="40"/>
  <c r="N349" i="40"/>
  <c r="O349" i="40"/>
  <c r="P349" i="40"/>
  <c r="Q349" i="40"/>
  <c r="R349" i="40"/>
  <c r="S349" i="40"/>
  <c r="T349" i="40"/>
  <c r="U349" i="40"/>
  <c r="V349" i="40"/>
  <c r="E350" i="40"/>
  <c r="F350" i="40"/>
  <c r="G350" i="40"/>
  <c r="H350" i="40"/>
  <c r="I350" i="40"/>
  <c r="J350" i="40"/>
  <c r="K350" i="40"/>
  <c r="L350" i="40"/>
  <c r="M350" i="40"/>
  <c r="N350" i="40"/>
  <c r="O350" i="40"/>
  <c r="P350" i="40"/>
  <c r="Q350" i="40"/>
  <c r="R350" i="40"/>
  <c r="S350" i="40"/>
  <c r="T350" i="40"/>
  <c r="U350" i="40"/>
  <c r="V350" i="40"/>
  <c r="E351" i="40"/>
  <c r="F351" i="40"/>
  <c r="G351" i="40"/>
  <c r="H351" i="40"/>
  <c r="I351" i="40"/>
  <c r="J351" i="40"/>
  <c r="K351" i="40"/>
  <c r="L351" i="40"/>
  <c r="M351" i="40"/>
  <c r="N351" i="40"/>
  <c r="O351" i="40"/>
  <c r="P351" i="40"/>
  <c r="Q351" i="40"/>
  <c r="R351" i="40"/>
  <c r="S351" i="40"/>
  <c r="T351" i="40"/>
  <c r="U351" i="40"/>
  <c r="V351" i="40"/>
  <c r="E352" i="40"/>
  <c r="F352" i="40"/>
  <c r="G352" i="40"/>
  <c r="H352" i="40"/>
  <c r="I352" i="40"/>
  <c r="J352" i="40"/>
  <c r="K352" i="40"/>
  <c r="L352" i="40"/>
  <c r="M352" i="40"/>
  <c r="N352" i="40"/>
  <c r="O352" i="40"/>
  <c r="P352" i="40"/>
  <c r="Q352" i="40"/>
  <c r="R352" i="40"/>
  <c r="S352" i="40"/>
  <c r="T352" i="40"/>
  <c r="U352" i="40"/>
  <c r="V352" i="40"/>
  <c r="E353" i="40"/>
  <c r="F353" i="40"/>
  <c r="G353" i="40"/>
  <c r="H353" i="40"/>
  <c r="I353" i="40"/>
  <c r="J353" i="40"/>
  <c r="K353" i="40"/>
  <c r="L353" i="40"/>
  <c r="M353" i="40"/>
  <c r="N353" i="40"/>
  <c r="O353" i="40"/>
  <c r="P353" i="40"/>
  <c r="Q353" i="40"/>
  <c r="R353" i="40"/>
  <c r="S353" i="40"/>
  <c r="T353" i="40"/>
  <c r="U353" i="40"/>
  <c r="V353" i="40"/>
  <c r="H354" i="40"/>
  <c r="L354" i="40"/>
  <c r="M354" i="40"/>
  <c r="O354" i="40"/>
  <c r="P354" i="40"/>
  <c r="U354" i="40"/>
  <c r="J354" i="40"/>
  <c r="F354" i="40"/>
  <c r="Q354" i="40"/>
  <c r="V354" i="40"/>
  <c r="R354" i="40"/>
  <c r="T354" i="40"/>
  <c r="G354" i="40"/>
  <c r="I354" i="40"/>
  <c r="S354" i="40"/>
  <c r="N354" i="40"/>
  <c r="E354" i="40"/>
  <c r="K354" i="40"/>
  <c r="K355" i="40"/>
  <c r="Q355" i="40"/>
  <c r="O355" i="40"/>
  <c r="U355" i="40"/>
  <c r="I355" i="40"/>
  <c r="N355" i="40"/>
  <c r="T355" i="40"/>
  <c r="J355" i="40"/>
  <c r="R355" i="40"/>
  <c r="E355" i="40"/>
  <c r="M355" i="40"/>
  <c r="V355" i="40"/>
  <c r="F355" i="40"/>
  <c r="H355" i="40"/>
  <c r="P355" i="40"/>
  <c r="G355" i="40"/>
  <c r="L355" i="40"/>
  <c r="S355" i="40"/>
  <c r="I356" i="40"/>
  <c r="R356" i="40"/>
  <c r="G356" i="40"/>
  <c r="O356" i="40"/>
  <c r="J356" i="40"/>
  <c r="V356" i="40"/>
  <c r="P356" i="40"/>
  <c r="K356" i="40"/>
  <c r="Q356" i="40"/>
  <c r="E356" i="40"/>
  <c r="N356" i="40"/>
  <c r="U356" i="40"/>
  <c r="F356" i="40"/>
  <c r="L356" i="40"/>
  <c r="S356" i="40"/>
  <c r="H356" i="40"/>
  <c r="M356" i="40"/>
  <c r="T356" i="40"/>
  <c r="U357" i="40"/>
  <c r="N357" i="40"/>
  <c r="E357" i="40"/>
  <c r="O357" i="40"/>
  <c r="F357" i="40"/>
  <c r="H357" i="40"/>
  <c r="G357" i="40"/>
  <c r="R357" i="40"/>
  <c r="L357" i="40"/>
  <c r="K357" i="40"/>
  <c r="T357" i="40"/>
  <c r="M357" i="40"/>
  <c r="S357" i="40"/>
  <c r="J357" i="40"/>
  <c r="Q357" i="40"/>
  <c r="I357" i="40"/>
  <c r="P357" i="40"/>
  <c r="V357" i="40"/>
  <c r="T358" i="40"/>
  <c r="M358" i="40"/>
  <c r="F358" i="40"/>
  <c r="K358" i="40"/>
  <c r="Q358" i="40"/>
  <c r="U358" i="40"/>
  <c r="V358" i="40"/>
  <c r="O358" i="40"/>
  <c r="N358" i="40"/>
  <c r="G358" i="40"/>
  <c r="H358" i="40"/>
  <c r="S358" i="40"/>
  <c r="L358" i="40"/>
  <c r="E358" i="40"/>
  <c r="I358" i="40"/>
  <c r="P358" i="40"/>
  <c r="J358" i="40"/>
  <c r="R358" i="40"/>
  <c r="M359" i="40"/>
  <c r="O359" i="40"/>
  <c r="V359" i="40"/>
  <c r="P359" i="40"/>
  <c r="U359" i="40"/>
  <c r="F359" i="40"/>
  <c r="K359" i="40"/>
  <c r="T359" i="40"/>
  <c r="G359" i="40"/>
  <c r="R359" i="40"/>
  <c r="E359" i="40"/>
  <c r="L359" i="40"/>
  <c r="H359" i="40"/>
  <c r="S359" i="40"/>
  <c r="I359" i="40"/>
  <c r="N359" i="40"/>
  <c r="Q359" i="40"/>
  <c r="J359" i="40"/>
  <c r="Q360" i="40"/>
  <c r="R360" i="40"/>
  <c r="T360" i="40"/>
  <c r="N360" i="40"/>
  <c r="F360" i="40"/>
  <c r="K360" i="40"/>
  <c r="I360" i="40"/>
  <c r="P360" i="40"/>
  <c r="S360" i="40"/>
  <c r="V360" i="40"/>
  <c r="U360" i="40"/>
  <c r="O360" i="40"/>
  <c r="H360" i="40"/>
  <c r="L360" i="40"/>
  <c r="M360" i="40"/>
  <c r="G360" i="40"/>
  <c r="E360" i="40"/>
  <c r="J360" i="40"/>
  <c r="F361" i="40"/>
  <c r="P361" i="40"/>
  <c r="K361" i="40"/>
  <c r="T361" i="40"/>
  <c r="R361" i="40"/>
  <c r="L361" i="40"/>
  <c r="H361" i="40"/>
  <c r="O361" i="40"/>
  <c r="Q361" i="40"/>
  <c r="J361" i="40"/>
  <c r="M361" i="40"/>
  <c r="S361" i="40"/>
  <c r="E361" i="40"/>
  <c r="I361" i="40"/>
  <c r="U361" i="40"/>
  <c r="V361" i="40"/>
  <c r="G361" i="40"/>
  <c r="N361" i="40"/>
  <c r="G362" i="40"/>
  <c r="P362" i="40"/>
  <c r="I362" i="40"/>
  <c r="H362" i="40"/>
  <c r="K362" i="40"/>
  <c r="T362" i="40"/>
  <c r="M362" i="40"/>
  <c r="F362" i="40"/>
  <c r="V362" i="40"/>
  <c r="Q362" i="40"/>
  <c r="J362" i="40"/>
  <c r="O362" i="40"/>
  <c r="U362" i="40"/>
  <c r="N362" i="40"/>
  <c r="R362" i="40"/>
  <c r="E362" i="40"/>
  <c r="L362" i="40"/>
  <c r="S362" i="40"/>
  <c r="L306" i="40"/>
  <c r="S306" i="40"/>
  <c r="J306" i="40"/>
  <c r="K306" i="40"/>
  <c r="F306" i="40"/>
  <c r="M306" i="40"/>
  <c r="T306" i="40"/>
  <c r="R306" i="40"/>
  <c r="U306" i="40"/>
  <c r="I306" i="40"/>
  <c r="N306" i="40"/>
  <c r="E306" i="40"/>
  <c r="G306" i="40"/>
  <c r="Q306" i="40"/>
  <c r="P306" i="40"/>
  <c r="H306" i="40"/>
  <c r="O306" i="40"/>
  <c r="V306" i="40"/>
  <c r="L363" i="40"/>
  <c r="I363" i="40"/>
  <c r="U363" i="40"/>
  <c r="H363" i="40"/>
  <c r="O363" i="40"/>
  <c r="V363" i="40"/>
  <c r="G363" i="40"/>
  <c r="F363" i="40"/>
  <c r="P363" i="40"/>
  <c r="N363" i="40"/>
  <c r="E363" i="40"/>
  <c r="K363" i="40"/>
  <c r="R363" i="40"/>
  <c r="M363" i="40"/>
  <c r="T363" i="40"/>
  <c r="S363" i="40"/>
  <c r="J363" i="40"/>
  <c r="Q363" i="40"/>
  <c r="V364" i="40"/>
  <c r="O364" i="40"/>
  <c r="T364" i="40"/>
  <c r="H364" i="40"/>
  <c r="U364" i="40"/>
  <c r="N364" i="40"/>
  <c r="S364" i="40"/>
  <c r="K364" i="40"/>
  <c r="E364" i="40"/>
  <c r="P364" i="40"/>
  <c r="I364" i="40"/>
  <c r="F364" i="40"/>
  <c r="Q364" i="40"/>
  <c r="J364" i="40"/>
  <c r="M364" i="40"/>
  <c r="L364" i="40"/>
  <c r="R364" i="40"/>
  <c r="G364" i="40"/>
  <c r="M365" i="40"/>
  <c r="G365" i="40"/>
  <c r="S365" i="40"/>
  <c r="K365" i="40"/>
  <c r="R365" i="40"/>
  <c r="T365" i="40"/>
  <c r="L365" i="40"/>
  <c r="N365" i="40"/>
  <c r="E365" i="40"/>
  <c r="J365" i="40"/>
  <c r="V365" i="40"/>
  <c r="I365" i="40"/>
  <c r="O365" i="40"/>
  <c r="H365" i="40"/>
  <c r="P365" i="40"/>
  <c r="F365" i="40"/>
  <c r="Q365" i="40"/>
  <c r="U365" i="40"/>
  <c r="G366" i="40"/>
  <c r="N366" i="40"/>
  <c r="U366" i="40"/>
  <c r="S366" i="40"/>
  <c r="K366" i="40"/>
  <c r="Q366" i="40"/>
  <c r="I366" i="40"/>
  <c r="P366" i="40"/>
  <c r="F366" i="40"/>
  <c r="M366" i="40"/>
  <c r="T366" i="40"/>
  <c r="R366" i="40"/>
  <c r="L366" i="40"/>
  <c r="V366" i="40"/>
  <c r="O366" i="40"/>
  <c r="J366" i="40"/>
  <c r="H366" i="40"/>
  <c r="E366" i="40"/>
  <c r="H367" i="40"/>
  <c r="I367" i="40"/>
  <c r="O367" i="40"/>
  <c r="T367" i="40"/>
  <c r="G367" i="40"/>
  <c r="N367" i="40"/>
  <c r="U367" i="40"/>
  <c r="R367" i="40"/>
  <c r="J367" i="40"/>
  <c r="E367" i="40"/>
  <c r="L367" i="40"/>
  <c r="S367" i="40"/>
  <c r="M367" i="40"/>
  <c r="F367" i="40"/>
  <c r="Q367" i="40"/>
  <c r="V367" i="40"/>
  <c r="K367" i="40"/>
  <c r="P367" i="40"/>
  <c r="K368" i="40"/>
  <c r="Q368" i="40"/>
  <c r="V368" i="40"/>
  <c r="L368" i="40"/>
  <c r="E368" i="40"/>
  <c r="U368" i="40"/>
  <c r="H368" i="40"/>
  <c r="P368" i="40"/>
  <c r="G368" i="40"/>
  <c r="M368" i="40"/>
  <c r="I368" i="40"/>
  <c r="F368" i="40"/>
  <c r="S368" i="40"/>
  <c r="O368" i="40"/>
  <c r="R368" i="40"/>
  <c r="T368" i="40"/>
  <c r="N368" i="40"/>
  <c r="J368" i="40"/>
  <c r="I369" i="40"/>
  <c r="K369" i="40"/>
  <c r="P369" i="40"/>
  <c r="J369" i="40"/>
  <c r="O369" i="40"/>
  <c r="Q369" i="40"/>
  <c r="V369" i="40"/>
  <c r="S369" i="40"/>
  <c r="N369" i="40"/>
  <c r="F369" i="40"/>
  <c r="T369" i="40"/>
  <c r="E369" i="40"/>
  <c r="G369" i="40"/>
  <c r="L369" i="40"/>
  <c r="R369" i="40"/>
  <c r="H369" i="40"/>
  <c r="U369" i="40"/>
  <c r="M369" i="40"/>
  <c r="V370" i="40"/>
  <c r="K370" i="40"/>
  <c r="R370" i="40"/>
  <c r="P370" i="40"/>
  <c r="O370" i="40"/>
  <c r="I370" i="40"/>
  <c r="H370" i="40"/>
  <c r="S370" i="40"/>
  <c r="F370" i="40"/>
  <c r="M370" i="40"/>
  <c r="T370" i="40"/>
  <c r="U370" i="40"/>
  <c r="L370" i="40"/>
  <c r="Q370" i="40"/>
  <c r="J370" i="40"/>
  <c r="N370" i="40"/>
  <c r="G370" i="40"/>
  <c r="E370" i="40"/>
  <c r="O371" i="40"/>
  <c r="P371" i="40"/>
  <c r="R371" i="40"/>
  <c r="G371" i="40"/>
  <c r="N371" i="40"/>
  <c r="U371" i="40"/>
  <c r="Q371" i="40"/>
  <c r="K371" i="40"/>
  <c r="V371" i="40"/>
  <c r="J371" i="40"/>
  <c r="T371" i="40"/>
  <c r="M371" i="40"/>
  <c r="F371" i="40"/>
  <c r="E371" i="40"/>
  <c r="L371" i="40"/>
  <c r="S371" i="40"/>
  <c r="I371" i="40"/>
  <c r="H371" i="40"/>
  <c r="G372" i="40"/>
  <c r="N372" i="40"/>
  <c r="H372" i="40"/>
  <c r="O372" i="40"/>
  <c r="V372" i="40"/>
  <c r="J372" i="40"/>
  <c r="M372" i="40"/>
  <c r="P372" i="40"/>
  <c r="I372" i="40"/>
  <c r="Q372" i="40"/>
  <c r="U372" i="40"/>
  <c r="T372" i="40"/>
  <c r="K372" i="40"/>
  <c r="E372" i="40"/>
  <c r="R372" i="40"/>
  <c r="F372" i="40"/>
  <c r="L372" i="40"/>
  <c r="S372" i="40"/>
  <c r="K373" i="40"/>
  <c r="H373" i="40"/>
  <c r="M373" i="40"/>
  <c r="G373" i="40"/>
  <c r="T373" i="40"/>
  <c r="L373" i="40"/>
  <c r="E373" i="40"/>
  <c r="J373" i="40"/>
  <c r="I373" i="40"/>
  <c r="R373" i="40"/>
  <c r="Q373" i="40"/>
  <c r="P373" i="40"/>
  <c r="F373" i="40"/>
  <c r="N373" i="40"/>
  <c r="U373" i="40"/>
  <c r="V373" i="40"/>
  <c r="O373" i="40"/>
  <c r="S373" i="40"/>
  <c r="I374" i="40"/>
  <c r="O374" i="40"/>
  <c r="H374" i="40"/>
  <c r="E374" i="40"/>
  <c r="F374" i="40"/>
  <c r="R374" i="40"/>
  <c r="V374" i="40"/>
  <c r="S374" i="40"/>
  <c r="U374" i="40"/>
  <c r="K374" i="40"/>
  <c r="P374" i="40"/>
  <c r="Q374" i="40"/>
  <c r="J374" i="40"/>
  <c r="N374" i="40"/>
  <c r="M374" i="40"/>
  <c r="G374" i="40"/>
  <c r="L374" i="40"/>
  <c r="T374" i="40"/>
  <c r="P375" i="40"/>
  <c r="U375" i="40"/>
  <c r="N375" i="40"/>
  <c r="E375" i="40"/>
  <c r="F375" i="40"/>
  <c r="J375" i="40"/>
  <c r="S375" i="40"/>
  <c r="L375" i="40"/>
  <c r="Q375" i="40"/>
  <c r="R375" i="40"/>
  <c r="K375" i="40"/>
  <c r="G375" i="40"/>
  <c r="M375" i="40"/>
  <c r="T375" i="40"/>
  <c r="I375" i="40"/>
  <c r="H375" i="40"/>
  <c r="O375" i="40"/>
  <c r="V375" i="40"/>
  <c r="E376" i="40"/>
  <c r="L376" i="40"/>
  <c r="T376" i="40"/>
  <c r="I376" i="40"/>
  <c r="O376" i="40"/>
  <c r="V376" i="40"/>
  <c r="Q376" i="40"/>
  <c r="U376" i="40"/>
  <c r="G376" i="40"/>
  <c r="P376" i="40"/>
  <c r="H376" i="40"/>
  <c r="N376" i="40"/>
  <c r="R376" i="40"/>
  <c r="S376" i="40"/>
  <c r="F376" i="40"/>
  <c r="M376" i="40"/>
  <c r="J376" i="40"/>
  <c r="K376" i="40"/>
  <c r="R377" i="40"/>
  <c r="P377" i="40"/>
  <c r="I377" i="40"/>
  <c r="K377" i="40"/>
  <c r="T377" i="40"/>
  <c r="M377" i="40"/>
  <c r="J377" i="40"/>
  <c r="Q377" i="40"/>
  <c r="F377" i="40"/>
  <c r="S377" i="40"/>
  <c r="L377" i="40"/>
  <c r="U377" i="40"/>
  <c r="N377" i="40"/>
  <c r="G377" i="40"/>
  <c r="E377" i="40"/>
  <c r="H377" i="40"/>
  <c r="O377" i="40"/>
  <c r="V377" i="40"/>
  <c r="N378" i="40"/>
  <c r="H378" i="40"/>
  <c r="F378" i="40"/>
  <c r="V378" i="40"/>
  <c r="R378" i="40"/>
  <c r="K378" i="40"/>
  <c r="O378" i="40"/>
  <c r="G378" i="40"/>
  <c r="I378" i="40"/>
  <c r="L378" i="40"/>
  <c r="T378" i="40"/>
  <c r="S378" i="40"/>
  <c r="M378" i="40"/>
  <c r="E378" i="40"/>
  <c r="J378" i="40"/>
  <c r="Q378" i="40"/>
  <c r="U378" i="40"/>
  <c r="P378" i="40"/>
  <c r="I379" i="40"/>
  <c r="O379" i="40"/>
  <c r="V379" i="40"/>
  <c r="E379" i="40"/>
  <c r="H379" i="40"/>
  <c r="M379" i="40"/>
  <c r="Q379" i="40"/>
  <c r="K379" i="40"/>
  <c r="G379" i="40"/>
  <c r="J379" i="40"/>
  <c r="S379" i="40"/>
  <c r="R379" i="40"/>
  <c r="L379" i="40"/>
  <c r="F379" i="40"/>
  <c r="P379" i="40"/>
  <c r="U379" i="40"/>
  <c r="N379" i="40"/>
  <c r="T379" i="40"/>
  <c r="K380" i="40"/>
  <c r="R380" i="40"/>
  <c r="U380" i="40"/>
  <c r="P380" i="40"/>
  <c r="I380" i="40"/>
  <c r="J380" i="40"/>
  <c r="V380" i="40"/>
  <c r="N380" i="40"/>
  <c r="E380" i="40"/>
  <c r="G380" i="40"/>
  <c r="S380" i="40"/>
  <c r="H380" i="40"/>
  <c r="T380" i="40"/>
  <c r="M380" i="40"/>
  <c r="F380" i="40"/>
  <c r="Q380" i="40"/>
  <c r="L380" i="40"/>
  <c r="O380" i="40"/>
  <c r="G317" i="40"/>
  <c r="N317" i="40"/>
  <c r="U317" i="40"/>
  <c r="F317" i="40"/>
  <c r="K317" i="40"/>
  <c r="M317" i="40"/>
  <c r="Q317" i="40"/>
  <c r="J317" i="40"/>
  <c r="T317" i="40"/>
  <c r="L317" i="40"/>
  <c r="V317" i="40"/>
  <c r="P317" i="40"/>
  <c r="I317" i="40"/>
  <c r="S317" i="40"/>
  <c r="H317" i="40"/>
  <c r="O317" i="40"/>
  <c r="R317" i="40"/>
  <c r="E317" i="40"/>
  <c r="Q381" i="40"/>
  <c r="G381" i="40"/>
  <c r="R381" i="40"/>
  <c r="K381" i="40"/>
  <c r="E381" i="40"/>
  <c r="O381" i="40"/>
  <c r="U381" i="40"/>
  <c r="F381" i="40"/>
  <c r="M381" i="40"/>
  <c r="T381" i="40"/>
  <c r="S381" i="40"/>
  <c r="L381" i="40"/>
  <c r="J381" i="40"/>
  <c r="I381" i="40"/>
  <c r="P381" i="40"/>
  <c r="N381" i="40"/>
  <c r="V381" i="40"/>
  <c r="H381" i="40"/>
  <c r="K382" i="40"/>
  <c r="F382" i="40"/>
  <c r="S382" i="40"/>
  <c r="M382" i="40"/>
  <c r="I382" i="40"/>
  <c r="T382" i="40"/>
  <c r="J382" i="40"/>
  <c r="H382" i="40"/>
  <c r="N382" i="40"/>
  <c r="V382" i="40"/>
  <c r="E382" i="40"/>
  <c r="R382" i="40"/>
  <c r="L382" i="40"/>
  <c r="G382" i="40"/>
  <c r="Q382" i="40"/>
  <c r="O382" i="40"/>
  <c r="U382" i="40"/>
  <c r="P382" i="40"/>
  <c r="H383" i="40"/>
  <c r="P383" i="40"/>
  <c r="V383" i="40"/>
  <c r="U383" i="40"/>
  <c r="O383" i="40"/>
  <c r="I383" i="40"/>
  <c r="E383" i="40"/>
  <c r="L383" i="40"/>
  <c r="S383" i="40"/>
  <c r="Q383" i="40"/>
  <c r="J383" i="40"/>
  <c r="G383" i="40"/>
  <c r="K383" i="40"/>
  <c r="R383" i="40"/>
  <c r="T383" i="40"/>
  <c r="N383" i="40"/>
  <c r="F383" i="40"/>
  <c r="M383" i="40"/>
  <c r="G384" i="40"/>
  <c r="M384" i="40"/>
  <c r="K384" i="40"/>
  <c r="E384" i="40"/>
  <c r="L384" i="40"/>
  <c r="R384" i="40"/>
  <c r="N384" i="40"/>
  <c r="P384" i="40"/>
  <c r="T384" i="40"/>
  <c r="S384" i="40"/>
  <c r="I384" i="40"/>
  <c r="H384" i="40"/>
  <c r="U384" i="40"/>
  <c r="V384" i="40"/>
  <c r="F384" i="40"/>
  <c r="O384" i="40"/>
  <c r="Q384" i="40"/>
  <c r="J384" i="40"/>
  <c r="F385" i="40"/>
  <c r="M385" i="40"/>
  <c r="T385" i="40"/>
  <c r="J385" i="40"/>
  <c r="L385" i="40"/>
  <c r="K385" i="40"/>
  <c r="I385" i="40"/>
  <c r="O385" i="40"/>
  <c r="V385" i="40"/>
  <c r="U385" i="40"/>
  <c r="P385" i="40"/>
  <c r="H385" i="40"/>
  <c r="E385" i="40"/>
  <c r="Q385" i="40"/>
  <c r="S385" i="40"/>
  <c r="N385" i="40"/>
  <c r="G385" i="40"/>
  <c r="R385" i="40"/>
  <c r="H1104" i="5"/>
  <c r="G524" i="22"/>
  <c r="G526" i="22" s="1"/>
  <c r="H245" i="18" s="1"/>
  <c r="I386" i="40"/>
  <c r="S386" i="40"/>
  <c r="R386" i="40"/>
  <c r="J386" i="40"/>
  <c r="K386" i="40"/>
  <c r="O386" i="40"/>
  <c r="L386" i="40"/>
  <c r="Q386" i="40"/>
  <c r="P386" i="40"/>
  <c r="V386" i="40"/>
  <c r="N386" i="40"/>
  <c r="E386" i="40"/>
  <c r="T386" i="40"/>
  <c r="M386" i="40"/>
  <c r="F386" i="40"/>
  <c r="U386" i="40"/>
  <c r="G386" i="40"/>
  <c r="H386" i="40"/>
  <c r="G387" i="40"/>
  <c r="O387" i="40"/>
  <c r="E387" i="40"/>
  <c r="L387" i="40"/>
  <c r="S387" i="40"/>
  <c r="I387" i="40"/>
  <c r="U387" i="40"/>
  <c r="J387" i="40"/>
  <c r="Q387" i="40"/>
  <c r="T387" i="40"/>
  <c r="K387" i="40"/>
  <c r="N387" i="40"/>
  <c r="R387" i="40"/>
  <c r="H387" i="40"/>
  <c r="V387" i="40"/>
  <c r="P387" i="40"/>
  <c r="M387" i="40"/>
  <c r="F387" i="40"/>
  <c r="E388" i="40"/>
  <c r="N388" i="40"/>
  <c r="U388" i="40"/>
  <c r="R388" i="40"/>
  <c r="G388" i="40"/>
  <c r="Q388" i="40"/>
  <c r="I388" i="40"/>
  <c r="F388" i="40"/>
  <c r="L388" i="40"/>
  <c r="S388" i="40"/>
  <c r="J388" i="40"/>
  <c r="P388" i="40"/>
  <c r="K388" i="40"/>
  <c r="O388" i="40"/>
  <c r="V388" i="40"/>
  <c r="H388" i="40"/>
  <c r="M388" i="40"/>
  <c r="T388" i="40"/>
  <c r="J389" i="40"/>
  <c r="Q389" i="40"/>
  <c r="E389" i="40"/>
  <c r="T389" i="40"/>
  <c r="F389" i="40"/>
  <c r="O389" i="40"/>
  <c r="R389" i="40"/>
  <c r="M389" i="40"/>
  <c r="K389" i="40"/>
  <c r="G389" i="40"/>
  <c r="P389" i="40"/>
  <c r="I389" i="40"/>
  <c r="N389" i="40"/>
  <c r="S389" i="40"/>
  <c r="H389" i="40"/>
  <c r="U389" i="40"/>
  <c r="L389" i="40"/>
  <c r="V389" i="40"/>
  <c r="F390" i="40"/>
  <c r="N390" i="40"/>
  <c r="U390" i="40"/>
  <c r="T390" i="40"/>
  <c r="L390" i="40"/>
  <c r="E390" i="40"/>
  <c r="S390" i="40"/>
  <c r="K390" i="40"/>
  <c r="I390" i="40"/>
  <c r="Q390" i="40"/>
  <c r="G390" i="40"/>
  <c r="R390" i="40"/>
  <c r="V390" i="40"/>
  <c r="O390" i="40"/>
  <c r="J390" i="40"/>
  <c r="H390" i="40"/>
  <c r="P390" i="40"/>
  <c r="M390" i="40"/>
  <c r="H391" i="40"/>
  <c r="J391" i="40"/>
  <c r="P391" i="40"/>
  <c r="S391" i="40"/>
  <c r="F391" i="40"/>
  <c r="M391" i="40"/>
  <c r="Q391" i="40"/>
  <c r="I391" i="40"/>
  <c r="T391" i="40"/>
  <c r="R391" i="40"/>
  <c r="K391" i="40"/>
  <c r="U391" i="40"/>
  <c r="N391" i="40"/>
  <c r="G391" i="40"/>
  <c r="L391" i="40"/>
  <c r="O391" i="40"/>
  <c r="E391" i="40"/>
  <c r="V391" i="40"/>
  <c r="F392" i="40"/>
  <c r="O392" i="40"/>
  <c r="J392" i="40"/>
  <c r="P392" i="40"/>
  <c r="T392" i="40"/>
  <c r="H392" i="40"/>
  <c r="N392" i="40"/>
  <c r="U392" i="40"/>
  <c r="M392" i="40"/>
  <c r="G392" i="40"/>
  <c r="S392" i="40"/>
  <c r="L392" i="40"/>
  <c r="I392" i="40"/>
  <c r="E392" i="40"/>
  <c r="V392" i="40"/>
  <c r="R392" i="40"/>
  <c r="K392" i="40"/>
  <c r="Q392" i="40"/>
  <c r="H393" i="40"/>
  <c r="K393" i="40"/>
  <c r="R393" i="40"/>
  <c r="J393" i="40"/>
  <c r="P393" i="40"/>
  <c r="E393" i="40"/>
  <c r="L393" i="40"/>
  <c r="S393" i="40"/>
  <c r="Q393" i="40"/>
  <c r="T393" i="40"/>
  <c r="O393" i="40"/>
  <c r="N393" i="40"/>
  <c r="V393" i="40"/>
  <c r="U393" i="40"/>
  <c r="G393" i="40"/>
  <c r="F393" i="40"/>
  <c r="M393" i="40"/>
  <c r="I393" i="40"/>
  <c r="K394" i="40"/>
  <c r="N394" i="40"/>
  <c r="V394" i="40"/>
  <c r="P394" i="40"/>
  <c r="H394" i="40"/>
  <c r="I394" i="40"/>
  <c r="Q394" i="40"/>
  <c r="T394" i="40"/>
  <c r="L394" i="40"/>
  <c r="E394" i="40"/>
  <c r="F394" i="40"/>
  <c r="S394" i="40"/>
  <c r="O394" i="40"/>
  <c r="J394" i="40"/>
  <c r="U394" i="40"/>
  <c r="M394" i="40"/>
  <c r="G394" i="40"/>
  <c r="R394" i="40"/>
  <c r="L395" i="40"/>
  <c r="S395" i="40"/>
  <c r="U395" i="40"/>
  <c r="M395" i="40"/>
  <c r="E395" i="40"/>
  <c r="J395" i="40"/>
  <c r="Q395" i="40"/>
  <c r="V395" i="40"/>
  <c r="H395" i="40"/>
  <c r="R395" i="40"/>
  <c r="K395" i="40"/>
  <c r="G395" i="40"/>
  <c r="T395" i="40"/>
  <c r="I395" i="40"/>
  <c r="N395" i="40"/>
  <c r="F395" i="40"/>
  <c r="P395" i="40"/>
  <c r="O395" i="40"/>
  <c r="H305" i="40"/>
  <c r="P305" i="40"/>
  <c r="J305" i="40"/>
  <c r="N305" i="40"/>
  <c r="V305" i="40"/>
  <c r="I305" i="40"/>
  <c r="L305" i="40"/>
  <c r="Q305" i="40"/>
  <c r="F305" i="40"/>
  <c r="G305" i="40"/>
  <c r="O305" i="40"/>
  <c r="E305" i="40"/>
  <c r="M305" i="40"/>
  <c r="T305" i="40"/>
  <c r="U305" i="40"/>
  <c r="K305" i="40"/>
  <c r="S305" i="40"/>
  <c r="R305" i="40"/>
  <c r="F396" i="40"/>
  <c r="N396" i="40"/>
  <c r="V396" i="40"/>
  <c r="K396" i="40"/>
  <c r="S396" i="40"/>
  <c r="E396" i="40"/>
  <c r="M396" i="40"/>
  <c r="U396" i="40"/>
  <c r="G396" i="40"/>
  <c r="O396" i="40"/>
  <c r="P396" i="40"/>
  <c r="T396" i="40"/>
  <c r="L396" i="40"/>
  <c r="H396" i="40"/>
  <c r="J396" i="40"/>
  <c r="R396" i="40"/>
  <c r="Q396" i="40"/>
  <c r="I396" i="40"/>
  <c r="Q397" i="40"/>
  <c r="F397" i="40"/>
  <c r="V397" i="40"/>
  <c r="S397" i="40"/>
  <c r="K397" i="40"/>
  <c r="P397" i="40"/>
  <c r="J397" i="40"/>
  <c r="E397" i="40"/>
  <c r="N397" i="40"/>
  <c r="R397" i="40"/>
  <c r="L397" i="40"/>
  <c r="I397" i="40"/>
  <c r="G397" i="40"/>
  <c r="M397" i="40"/>
  <c r="U397" i="40"/>
  <c r="O397" i="40"/>
  <c r="T397" i="40"/>
  <c r="H397" i="40"/>
  <c r="I398" i="40"/>
  <c r="N398" i="40"/>
  <c r="H398" i="40"/>
  <c r="E398" i="40"/>
  <c r="O398" i="40"/>
  <c r="F398" i="40"/>
  <c r="P398" i="40"/>
  <c r="L398" i="40"/>
  <c r="S398" i="40"/>
  <c r="U398" i="40"/>
  <c r="K398" i="40"/>
  <c r="T398" i="40"/>
  <c r="M398" i="40"/>
  <c r="G398" i="40"/>
  <c r="R398" i="40"/>
  <c r="J398" i="40"/>
  <c r="V398" i="40"/>
  <c r="Q398" i="40"/>
  <c r="L399" i="40"/>
  <c r="S399" i="40"/>
  <c r="E399" i="40"/>
  <c r="P399" i="40"/>
  <c r="J399" i="40"/>
  <c r="K399" i="40"/>
  <c r="U399" i="40"/>
  <c r="Q399" i="40"/>
  <c r="G399" i="40"/>
  <c r="N399" i="40"/>
  <c r="R399" i="40"/>
  <c r="H399" i="40"/>
  <c r="F399" i="40"/>
  <c r="O399" i="40"/>
  <c r="V399" i="40"/>
  <c r="I399" i="40"/>
  <c r="T399" i="40"/>
  <c r="M399" i="40"/>
  <c r="R400" i="40"/>
  <c r="F400" i="40"/>
  <c r="G400" i="40"/>
  <c r="I400" i="40"/>
  <c r="V400" i="40"/>
  <c r="K400" i="40"/>
  <c r="O400" i="40"/>
  <c r="Q400" i="40"/>
  <c r="J400" i="40"/>
  <c r="S400" i="40"/>
  <c r="P400" i="40"/>
  <c r="N400" i="40"/>
  <c r="T400" i="40"/>
  <c r="M400" i="40"/>
  <c r="E400" i="40"/>
  <c r="L400" i="40"/>
  <c r="U400" i="40"/>
  <c r="H400" i="40"/>
  <c r="G401" i="40"/>
  <c r="O401" i="40"/>
  <c r="Q401" i="40"/>
  <c r="H401" i="40"/>
  <c r="R401" i="40"/>
  <c r="U401" i="40"/>
  <c r="M401" i="40"/>
  <c r="E401" i="40"/>
  <c r="J401" i="40"/>
  <c r="T401" i="40"/>
  <c r="L401" i="40"/>
  <c r="V401" i="40"/>
  <c r="S401" i="40"/>
  <c r="K401" i="40"/>
  <c r="F401" i="40"/>
  <c r="I401" i="40"/>
  <c r="P401" i="40"/>
  <c r="N401" i="40"/>
  <c r="E402" i="40"/>
  <c r="M402" i="40"/>
  <c r="I402" i="40"/>
  <c r="J402" i="40"/>
  <c r="T402" i="40"/>
  <c r="H402" i="40"/>
  <c r="K402" i="40"/>
  <c r="Q402" i="40"/>
  <c r="P402" i="40"/>
  <c r="S402" i="40"/>
  <c r="F402" i="40"/>
  <c r="O402" i="40"/>
  <c r="N402" i="40"/>
  <c r="G402" i="40"/>
  <c r="R402" i="40"/>
  <c r="L402" i="40"/>
  <c r="U402" i="40"/>
  <c r="V402" i="40"/>
  <c r="N403" i="40"/>
  <c r="V403" i="40"/>
  <c r="Q403" i="40"/>
  <c r="L403" i="40"/>
  <c r="T403" i="40"/>
  <c r="S403" i="40"/>
  <c r="J403" i="40"/>
  <c r="R403" i="40"/>
  <c r="O403" i="40"/>
  <c r="G403" i="40"/>
  <c r="M403" i="40"/>
  <c r="H403" i="40"/>
  <c r="P403" i="40"/>
  <c r="F403" i="40"/>
  <c r="E403" i="40"/>
  <c r="U403" i="40"/>
  <c r="K403" i="40"/>
  <c r="I403" i="40"/>
  <c r="C554" i="22"/>
  <c r="L404" i="40"/>
  <c r="S404" i="40"/>
  <c r="N404" i="40"/>
  <c r="V404" i="40"/>
  <c r="P404" i="40"/>
  <c r="I404" i="40"/>
  <c r="J404" i="40"/>
  <c r="K404" i="40"/>
  <c r="R404" i="40"/>
  <c r="E404" i="40"/>
  <c r="M404" i="40"/>
  <c r="U404" i="40"/>
  <c r="Q404" i="40"/>
  <c r="O404" i="40"/>
  <c r="H404" i="40"/>
  <c r="G404" i="40"/>
  <c r="T404" i="40"/>
  <c r="F404" i="40"/>
  <c r="G1129" i="5"/>
  <c r="F554" i="22"/>
  <c r="F556" i="22" s="1"/>
  <c r="G254" i="18" s="1"/>
  <c r="H1129" i="5"/>
  <c r="G554" i="22"/>
  <c r="G556" i="22" s="1"/>
  <c r="H254" i="18" s="1"/>
  <c r="I405" i="40"/>
  <c r="Q405" i="40"/>
  <c r="T405" i="40"/>
  <c r="G405" i="40"/>
  <c r="V405" i="40"/>
  <c r="J405" i="40"/>
  <c r="R405" i="40"/>
  <c r="K405" i="40"/>
  <c r="S405" i="40"/>
  <c r="P405" i="40"/>
  <c r="E405" i="40"/>
  <c r="H405" i="40"/>
  <c r="O405" i="40"/>
  <c r="L405" i="40"/>
  <c r="U405" i="40"/>
  <c r="N405" i="40"/>
  <c r="M405" i="40"/>
  <c r="F405" i="40"/>
  <c r="J406" i="40"/>
  <c r="S406" i="40"/>
  <c r="E406" i="40"/>
  <c r="U406" i="40"/>
  <c r="R406" i="40"/>
  <c r="I406" i="40"/>
  <c r="M406" i="40"/>
  <c r="F406" i="40"/>
  <c r="O406" i="40"/>
  <c r="P406" i="40"/>
  <c r="K406" i="40"/>
  <c r="Q406" i="40"/>
  <c r="H406" i="40"/>
  <c r="T406" i="40"/>
  <c r="L406" i="40"/>
  <c r="G406" i="40"/>
  <c r="N406" i="40"/>
  <c r="V406" i="40"/>
  <c r="P407" i="40"/>
  <c r="T407" i="40"/>
  <c r="E407" i="40"/>
  <c r="H407" i="40"/>
  <c r="O407" i="40"/>
  <c r="V407" i="40"/>
  <c r="S407" i="40"/>
  <c r="R407" i="40"/>
  <c r="L407" i="40"/>
  <c r="M407" i="40"/>
  <c r="J407" i="40"/>
  <c r="F407" i="40"/>
  <c r="Q407" i="40"/>
  <c r="N407" i="40"/>
  <c r="G407" i="40"/>
  <c r="K407" i="40"/>
  <c r="I407" i="40"/>
  <c r="U407" i="40"/>
  <c r="G408" i="40"/>
  <c r="M408" i="40"/>
  <c r="S408" i="40"/>
  <c r="V408" i="40"/>
  <c r="N408" i="40"/>
  <c r="Q408" i="40"/>
  <c r="R408" i="40"/>
  <c r="L408" i="40"/>
  <c r="T408" i="40"/>
  <c r="K408" i="40"/>
  <c r="I408" i="40"/>
  <c r="P408" i="40"/>
  <c r="U408" i="40"/>
  <c r="H408" i="40"/>
  <c r="O408" i="40"/>
  <c r="F408" i="40"/>
  <c r="J408" i="40"/>
  <c r="E408" i="40"/>
  <c r="I409" i="40"/>
  <c r="S409" i="40"/>
  <c r="M409" i="40"/>
  <c r="V409" i="40"/>
  <c r="T409" i="40"/>
  <c r="F409" i="40"/>
  <c r="U409" i="40"/>
  <c r="E409" i="40"/>
  <c r="P409" i="40"/>
  <c r="G409" i="40"/>
  <c r="O409" i="40"/>
  <c r="J409" i="40"/>
  <c r="H409" i="40"/>
  <c r="K409" i="40"/>
  <c r="L409" i="40"/>
  <c r="Q409" i="40"/>
  <c r="N409" i="40"/>
  <c r="R409" i="40"/>
  <c r="Q410" i="40"/>
  <c r="O410" i="40"/>
  <c r="T410" i="40"/>
  <c r="K410" i="40"/>
  <c r="E410" i="40"/>
  <c r="I410" i="40"/>
  <c r="P410" i="40"/>
  <c r="S410" i="40"/>
  <c r="J410" i="40"/>
  <c r="G410" i="40"/>
  <c r="M410" i="40"/>
  <c r="V410" i="40"/>
  <c r="H410" i="40"/>
  <c r="R410" i="40"/>
  <c r="L410" i="40"/>
  <c r="F410" i="40"/>
  <c r="N410" i="40"/>
  <c r="U410" i="40"/>
  <c r="K411" i="40"/>
  <c r="Q411" i="40"/>
  <c r="P411" i="40"/>
  <c r="I411" i="40"/>
  <c r="L411" i="40"/>
  <c r="V411" i="40"/>
  <c r="O411" i="40"/>
  <c r="E411" i="40"/>
  <c r="S411" i="40"/>
  <c r="G411" i="40"/>
  <c r="T411" i="40"/>
  <c r="M411" i="40"/>
  <c r="U411" i="40"/>
  <c r="N411" i="40"/>
  <c r="F411" i="40"/>
  <c r="H411" i="40"/>
  <c r="J411" i="40"/>
  <c r="R411" i="40"/>
  <c r="Q412" i="40"/>
  <c r="I412" i="40"/>
  <c r="G412" i="40"/>
  <c r="O412" i="40"/>
  <c r="P412" i="40"/>
  <c r="N412" i="40"/>
  <c r="R412" i="40"/>
  <c r="E412" i="40"/>
  <c r="H412" i="40"/>
  <c r="V412" i="40"/>
  <c r="S412" i="40"/>
  <c r="J412" i="40"/>
  <c r="F412" i="40"/>
  <c r="U412" i="40"/>
  <c r="K412" i="40"/>
  <c r="L412" i="40"/>
  <c r="T412" i="40"/>
  <c r="M412" i="40"/>
  <c r="U413" i="40"/>
  <c r="L413" i="40"/>
  <c r="M413" i="40"/>
  <c r="H413" i="40"/>
  <c r="N413" i="40"/>
  <c r="Q413" i="40"/>
  <c r="I413" i="40"/>
  <c r="T413" i="40"/>
  <c r="E413" i="40"/>
  <c r="V413" i="40"/>
  <c r="K413" i="40"/>
  <c r="S413" i="40"/>
  <c r="R413" i="40"/>
  <c r="O413" i="40"/>
  <c r="J413" i="40"/>
  <c r="F413" i="40"/>
  <c r="P413" i="40"/>
  <c r="G413" i="40"/>
  <c r="L414" i="40"/>
  <c r="H414" i="40"/>
  <c r="I414" i="40"/>
  <c r="T414" i="40"/>
  <c r="O414" i="40"/>
  <c r="P414" i="40"/>
  <c r="F414" i="40"/>
  <c r="S414" i="40"/>
  <c r="K414" i="40"/>
  <c r="U414" i="40"/>
  <c r="M414" i="40"/>
  <c r="E414" i="40"/>
  <c r="N414" i="40"/>
  <c r="V414" i="40"/>
  <c r="R414" i="40"/>
  <c r="J414" i="40"/>
  <c r="G414" i="40"/>
  <c r="Q414" i="40"/>
  <c r="F415" i="40"/>
  <c r="N415" i="40"/>
  <c r="U415" i="40"/>
  <c r="M415" i="40"/>
  <c r="E415" i="40"/>
  <c r="H415" i="40"/>
  <c r="O415" i="40"/>
  <c r="L415" i="40"/>
  <c r="T415" i="40"/>
  <c r="V415" i="40"/>
  <c r="K415" i="40"/>
  <c r="S415" i="40"/>
  <c r="P415" i="40"/>
  <c r="G415" i="40"/>
  <c r="I415" i="40"/>
  <c r="Q415" i="40"/>
  <c r="J415" i="40"/>
  <c r="R415" i="40"/>
  <c r="K416" i="40"/>
  <c r="L416" i="40"/>
  <c r="R416" i="40"/>
  <c r="O416" i="40"/>
  <c r="J416" i="40"/>
  <c r="F416" i="40"/>
  <c r="E416" i="40"/>
  <c r="M416" i="40"/>
  <c r="U416" i="40"/>
  <c r="Q416" i="40"/>
  <c r="S416" i="40"/>
  <c r="G416" i="40"/>
  <c r="H416" i="40"/>
  <c r="T416" i="40"/>
  <c r="P416" i="40"/>
  <c r="I416" i="40"/>
  <c r="V416" i="40"/>
  <c r="N416" i="40"/>
  <c r="O417" i="40"/>
  <c r="H417" i="40"/>
  <c r="P417" i="40"/>
  <c r="L417" i="40"/>
  <c r="T417" i="40"/>
  <c r="U417" i="40"/>
  <c r="R417" i="40"/>
  <c r="G417" i="40"/>
  <c r="N417" i="40"/>
  <c r="M417" i="40"/>
  <c r="I417" i="40"/>
  <c r="Q417" i="40"/>
  <c r="J417" i="40"/>
  <c r="V417" i="40"/>
  <c r="S417" i="40"/>
  <c r="K417" i="40"/>
  <c r="F417" i="40"/>
  <c r="E417" i="40"/>
  <c r="Q418" i="40"/>
  <c r="J418" i="40"/>
  <c r="P418" i="40"/>
  <c r="V418" i="40"/>
  <c r="H418" i="40"/>
  <c r="U418" i="40"/>
  <c r="T418" i="40"/>
  <c r="M418" i="40"/>
  <c r="G418" i="40"/>
  <c r="I418" i="40"/>
  <c r="F418" i="40"/>
  <c r="R418" i="40"/>
  <c r="O418" i="40"/>
  <c r="L418" i="40"/>
  <c r="S418" i="40"/>
  <c r="E418" i="40"/>
  <c r="K418" i="40"/>
  <c r="N418" i="40"/>
  <c r="E419" i="40"/>
  <c r="V419" i="40"/>
  <c r="L419" i="40"/>
  <c r="S419" i="40"/>
  <c r="N419" i="40"/>
  <c r="U419" i="40"/>
  <c r="Q419" i="40"/>
  <c r="I419" i="40"/>
  <c r="P419" i="40"/>
  <c r="G419" i="40"/>
  <c r="R419" i="40"/>
  <c r="T419" i="40"/>
  <c r="K419" i="40"/>
  <c r="M419" i="40"/>
  <c r="F419" i="40"/>
  <c r="J419" i="40"/>
  <c r="H419" i="40"/>
  <c r="O419" i="40"/>
  <c r="G420" i="40"/>
  <c r="R420" i="40"/>
  <c r="N420" i="40"/>
  <c r="P420" i="40"/>
  <c r="H420" i="40"/>
  <c r="Q420" i="40"/>
  <c r="I420" i="40"/>
  <c r="J420" i="40"/>
  <c r="O420" i="40"/>
  <c r="F420" i="40"/>
  <c r="T420" i="40"/>
  <c r="L420" i="40"/>
  <c r="S420" i="40"/>
  <c r="K420" i="40"/>
  <c r="E420" i="40"/>
  <c r="M420" i="40"/>
  <c r="U420" i="40"/>
  <c r="V420" i="40"/>
  <c r="F421" i="40"/>
  <c r="N421" i="40"/>
  <c r="U421" i="40"/>
  <c r="M421" i="40"/>
  <c r="J421" i="40"/>
  <c r="T421" i="40"/>
  <c r="R421" i="40"/>
  <c r="S421" i="40"/>
  <c r="G421" i="40"/>
  <c r="V421" i="40"/>
  <c r="E421" i="40"/>
  <c r="H421" i="40"/>
  <c r="P421" i="40"/>
  <c r="O421" i="40"/>
  <c r="K421" i="40"/>
  <c r="I421" i="40"/>
  <c r="L421" i="40"/>
  <c r="Q421" i="40"/>
  <c r="R422" i="40"/>
  <c r="L422" i="40"/>
  <c r="K422" i="40"/>
  <c r="E422" i="40"/>
  <c r="U422" i="40"/>
  <c r="N422" i="40"/>
  <c r="V422" i="40"/>
  <c r="M422" i="40"/>
  <c r="H422" i="40"/>
  <c r="G422" i="40"/>
  <c r="O422" i="40"/>
  <c r="F422" i="40"/>
  <c r="I422" i="40"/>
  <c r="P422" i="40"/>
  <c r="T422" i="40"/>
  <c r="J422" i="40"/>
  <c r="S422" i="40"/>
  <c r="Q422" i="40"/>
  <c r="M423" i="40"/>
  <c r="U423" i="40"/>
  <c r="I423" i="40"/>
  <c r="Q423" i="40"/>
  <c r="R423" i="40"/>
  <c r="P423" i="40"/>
  <c r="G423" i="40"/>
  <c r="J423" i="40"/>
  <c r="T423" i="40"/>
  <c r="L423" i="40"/>
  <c r="F423" i="40"/>
  <c r="N423" i="40"/>
  <c r="V423" i="40"/>
  <c r="K423" i="40"/>
  <c r="S423" i="40"/>
  <c r="O423" i="40"/>
  <c r="H423" i="40"/>
  <c r="E423" i="40"/>
  <c r="C584" i="22"/>
  <c r="L424" i="40"/>
  <c r="Q424" i="40"/>
  <c r="H424" i="40"/>
  <c r="P424" i="40"/>
  <c r="R424" i="40"/>
  <c r="F424" i="40"/>
  <c r="N424" i="40"/>
  <c r="E424" i="40"/>
  <c r="J424" i="40"/>
  <c r="K424" i="40"/>
  <c r="S424" i="40"/>
  <c r="O424" i="40"/>
  <c r="G424" i="40"/>
  <c r="M424" i="40"/>
  <c r="U424" i="40"/>
  <c r="T424" i="40"/>
  <c r="V424" i="40"/>
  <c r="I424" i="40"/>
  <c r="G1154" i="5"/>
  <c r="F584" i="22"/>
  <c r="H1154" i="5"/>
  <c r="G584" i="22"/>
  <c r="H425" i="40"/>
  <c r="V425" i="40"/>
  <c r="L425" i="40"/>
  <c r="Q425" i="40"/>
  <c r="T425" i="40"/>
  <c r="O425" i="40"/>
  <c r="S425" i="40"/>
  <c r="U425" i="40"/>
  <c r="J425" i="40"/>
  <c r="M425" i="40"/>
  <c r="E425" i="40"/>
  <c r="G425" i="40"/>
  <c r="F425" i="40"/>
  <c r="N425" i="40"/>
  <c r="P425" i="40"/>
  <c r="I425" i="40"/>
  <c r="K425" i="40"/>
  <c r="R425" i="40"/>
  <c r="P426" i="40"/>
  <c r="S426" i="40"/>
  <c r="I426" i="40"/>
  <c r="G426" i="40"/>
  <c r="M426" i="40"/>
  <c r="L426" i="40"/>
  <c r="E426" i="40"/>
  <c r="F426" i="40"/>
  <c r="N426" i="40"/>
  <c r="V426" i="40"/>
  <c r="K426" i="40"/>
  <c r="O426" i="40"/>
  <c r="U426" i="40"/>
  <c r="R426" i="40"/>
  <c r="T426" i="40"/>
  <c r="J426" i="40"/>
  <c r="H426" i="40"/>
  <c r="Q426" i="40"/>
  <c r="L427" i="40"/>
  <c r="F427" i="40"/>
  <c r="T427" i="40"/>
  <c r="V427" i="40"/>
  <c r="M427" i="40"/>
  <c r="J427" i="40"/>
  <c r="G427" i="40"/>
  <c r="S427" i="40"/>
  <c r="N427" i="40"/>
  <c r="H427" i="40"/>
  <c r="R427" i="40"/>
  <c r="E427" i="40"/>
  <c r="Q427" i="40"/>
  <c r="O427" i="40"/>
  <c r="U427" i="40"/>
  <c r="P427" i="40"/>
  <c r="K427" i="40"/>
  <c r="I427" i="40"/>
  <c r="F428" i="40"/>
  <c r="E428" i="40"/>
  <c r="L428" i="40"/>
  <c r="T428" i="40"/>
  <c r="H428" i="40"/>
  <c r="K428" i="40"/>
  <c r="N428" i="40"/>
  <c r="P428" i="40"/>
  <c r="Q428" i="40"/>
  <c r="I428" i="40"/>
  <c r="U428" i="40"/>
  <c r="V428" i="40"/>
  <c r="J428" i="40"/>
  <c r="O428" i="40"/>
  <c r="R428" i="40"/>
  <c r="G428" i="40"/>
  <c r="M428" i="40"/>
  <c r="S428" i="40"/>
  <c r="H429" i="40"/>
  <c r="U429" i="40"/>
  <c r="M429" i="40"/>
  <c r="F429" i="40"/>
  <c r="V429" i="40"/>
  <c r="N429" i="40"/>
  <c r="P429" i="40"/>
  <c r="O429" i="40"/>
  <c r="K429" i="40"/>
  <c r="S429" i="40"/>
  <c r="J429" i="40"/>
  <c r="R429" i="40"/>
  <c r="I429" i="40"/>
  <c r="E429" i="40"/>
  <c r="T429" i="40"/>
  <c r="Q429" i="40"/>
  <c r="G429" i="40"/>
  <c r="L429" i="40"/>
  <c r="P430" i="40"/>
  <c r="R430" i="40"/>
  <c r="G430" i="40"/>
  <c r="H430" i="40"/>
  <c r="O430" i="40"/>
  <c r="V430" i="40"/>
  <c r="I430" i="40"/>
  <c r="S430" i="40"/>
  <c r="K430" i="40"/>
  <c r="L430" i="40"/>
  <c r="J430" i="40"/>
  <c r="Q430" i="40"/>
  <c r="T430" i="40"/>
  <c r="M430" i="40"/>
  <c r="F430" i="40"/>
  <c r="E430" i="40"/>
  <c r="N430" i="40"/>
  <c r="U430" i="40"/>
  <c r="R431" i="40"/>
  <c r="O431" i="40"/>
  <c r="L431" i="40"/>
  <c r="S431" i="40"/>
  <c r="I431" i="40"/>
  <c r="J431" i="40"/>
  <c r="E431" i="40"/>
  <c r="N431" i="40"/>
  <c r="U431" i="40"/>
  <c r="Q431" i="40"/>
  <c r="H431" i="40"/>
  <c r="V431" i="40"/>
  <c r="M431" i="40"/>
  <c r="F431" i="40"/>
  <c r="T431" i="40"/>
  <c r="G431" i="40"/>
  <c r="K431" i="40"/>
  <c r="P431" i="40"/>
  <c r="K432" i="40"/>
  <c r="S432" i="40"/>
  <c r="E432" i="40"/>
  <c r="R432" i="40"/>
  <c r="V432" i="40"/>
  <c r="M432" i="40"/>
  <c r="F432" i="40"/>
  <c r="J432" i="40"/>
  <c r="U432" i="40"/>
  <c r="O432" i="40"/>
  <c r="H432" i="40"/>
  <c r="I432" i="40"/>
  <c r="G432" i="40"/>
  <c r="N432" i="40"/>
  <c r="L432" i="40"/>
  <c r="T432" i="40"/>
  <c r="Q432" i="40"/>
  <c r="P432" i="40"/>
  <c r="G433" i="40"/>
  <c r="H433" i="40"/>
  <c r="I433" i="40"/>
  <c r="Q433" i="40"/>
  <c r="L433" i="40"/>
  <c r="T433" i="40"/>
  <c r="N433" i="40"/>
  <c r="P433" i="40"/>
  <c r="S433" i="40"/>
  <c r="J433" i="40"/>
  <c r="R433" i="40"/>
  <c r="V433" i="40"/>
  <c r="M433" i="40"/>
  <c r="U433" i="40"/>
  <c r="F433" i="40"/>
  <c r="K433" i="40"/>
  <c r="O433" i="40"/>
  <c r="E433" i="40"/>
  <c r="E434" i="40"/>
  <c r="J434" i="40"/>
  <c r="M434" i="40"/>
  <c r="Q434" i="40"/>
  <c r="I434" i="40"/>
  <c r="L434" i="40"/>
  <c r="T434" i="40"/>
  <c r="O434" i="40"/>
  <c r="S434" i="40"/>
  <c r="V434" i="40"/>
  <c r="K434" i="40"/>
  <c r="U434" i="40"/>
  <c r="G434" i="40"/>
  <c r="R434" i="40"/>
  <c r="H434" i="40"/>
  <c r="P434" i="40"/>
  <c r="F434" i="40"/>
  <c r="N434" i="40"/>
  <c r="F435" i="40"/>
  <c r="J435" i="40"/>
  <c r="R435" i="40"/>
  <c r="K435" i="40"/>
  <c r="E435" i="40"/>
  <c r="U435" i="40"/>
  <c r="G435" i="40"/>
  <c r="N435" i="40"/>
  <c r="L435" i="40"/>
  <c r="T435" i="40"/>
  <c r="V435" i="40"/>
  <c r="S435" i="40"/>
  <c r="O435" i="40"/>
  <c r="I435" i="40"/>
  <c r="Q435" i="40"/>
  <c r="M435" i="40"/>
  <c r="P435" i="40"/>
  <c r="H435" i="40"/>
  <c r="G436" i="40"/>
  <c r="J436" i="40"/>
  <c r="P436" i="40"/>
  <c r="K436" i="40"/>
  <c r="I436" i="40"/>
  <c r="R436" i="40"/>
  <c r="Q436" i="40"/>
  <c r="U436" i="40"/>
  <c r="N436" i="40"/>
  <c r="E436" i="40"/>
  <c r="H436" i="40"/>
  <c r="L436" i="40"/>
  <c r="S436" i="40"/>
  <c r="T436" i="40"/>
  <c r="M436" i="40"/>
  <c r="F436" i="40"/>
  <c r="O436" i="40"/>
  <c r="V436" i="40"/>
  <c r="V437" i="40"/>
  <c r="S437" i="40"/>
  <c r="L437" i="40"/>
  <c r="E437" i="40"/>
  <c r="R437" i="40"/>
  <c r="Q437" i="40"/>
  <c r="J437" i="40"/>
  <c r="G437" i="40"/>
  <c r="U437" i="40"/>
  <c r="M437" i="40"/>
  <c r="K437" i="40"/>
  <c r="I437" i="40"/>
  <c r="O437" i="40"/>
  <c r="F437" i="40"/>
  <c r="H437" i="40"/>
  <c r="T437" i="40"/>
  <c r="N437" i="40"/>
  <c r="P437" i="40"/>
  <c r="V438" i="40"/>
  <c r="T438" i="40"/>
  <c r="L438" i="40"/>
  <c r="P438" i="40"/>
  <c r="H438" i="40"/>
  <c r="E438" i="40"/>
  <c r="G438" i="40"/>
  <c r="N438" i="40"/>
  <c r="R438" i="40"/>
  <c r="U438" i="40"/>
  <c r="M438" i="40"/>
  <c r="J438" i="40"/>
  <c r="I438" i="40"/>
  <c r="Q438" i="40"/>
  <c r="S438" i="40"/>
  <c r="K438" i="40"/>
  <c r="F438" i="40"/>
  <c r="O438" i="40"/>
  <c r="G439" i="40"/>
  <c r="S439" i="40"/>
  <c r="N439" i="40"/>
  <c r="L439" i="40"/>
  <c r="K439" i="40"/>
  <c r="F439" i="40"/>
  <c r="J439" i="40"/>
  <c r="R439" i="40"/>
  <c r="O439" i="40"/>
  <c r="V439" i="40"/>
  <c r="I439" i="40"/>
  <c r="Q439" i="40"/>
  <c r="E439" i="40"/>
  <c r="M439" i="40"/>
  <c r="U439" i="40"/>
  <c r="T439" i="40"/>
  <c r="H439" i="40"/>
  <c r="P439" i="40"/>
  <c r="H440" i="40"/>
  <c r="P440" i="40"/>
  <c r="O440" i="40"/>
  <c r="M440" i="40"/>
  <c r="E440" i="40"/>
  <c r="U440" i="40"/>
  <c r="K440" i="40"/>
  <c r="S440" i="40"/>
  <c r="R440" i="40"/>
  <c r="Q440" i="40"/>
  <c r="I440" i="40"/>
  <c r="F440" i="40"/>
  <c r="J440" i="40"/>
  <c r="T440" i="40"/>
  <c r="L440" i="40"/>
  <c r="G440" i="40"/>
  <c r="N440" i="40"/>
  <c r="V440" i="40"/>
  <c r="U441" i="40"/>
  <c r="H441" i="40"/>
  <c r="M441" i="40"/>
  <c r="E441" i="40"/>
  <c r="O441" i="40"/>
  <c r="G441" i="40"/>
  <c r="P441" i="40"/>
  <c r="J441" i="40"/>
  <c r="T441" i="40"/>
  <c r="Q441" i="40"/>
  <c r="R441" i="40"/>
  <c r="L441" i="40"/>
  <c r="I441" i="40"/>
  <c r="F441" i="40"/>
  <c r="N441" i="40"/>
  <c r="V441" i="40"/>
  <c r="K441" i="40"/>
  <c r="S441" i="40"/>
  <c r="G442" i="40"/>
  <c r="V442" i="40"/>
  <c r="R442" i="40"/>
  <c r="S442" i="40"/>
  <c r="M442" i="40"/>
  <c r="T442" i="40"/>
  <c r="H442" i="40"/>
  <c r="K442" i="40"/>
  <c r="Q442" i="40"/>
  <c r="L442" i="40"/>
  <c r="P442" i="40"/>
  <c r="E442" i="40"/>
  <c r="J442" i="40"/>
  <c r="N442" i="40"/>
  <c r="U442" i="40"/>
  <c r="F442" i="40"/>
  <c r="O442" i="40"/>
  <c r="I442" i="40"/>
  <c r="T443" i="40"/>
  <c r="K443" i="40"/>
  <c r="S443" i="40"/>
  <c r="G443" i="40"/>
  <c r="P443" i="40"/>
  <c r="V443" i="40"/>
  <c r="L443" i="40"/>
  <c r="H443" i="40"/>
  <c r="O443" i="40"/>
  <c r="I443" i="40"/>
  <c r="Q443" i="40"/>
  <c r="J443" i="40"/>
  <c r="U443" i="40"/>
  <c r="N443" i="40"/>
  <c r="E443" i="40"/>
  <c r="R443" i="40"/>
  <c r="F443" i="40"/>
  <c r="M443" i="40"/>
  <c r="S444" i="40"/>
  <c r="F444" i="40"/>
  <c r="H444" i="40"/>
  <c r="L444" i="40"/>
  <c r="T444" i="40"/>
  <c r="I444" i="40"/>
  <c r="P444" i="40"/>
  <c r="K444" i="40"/>
  <c r="Q444" i="40"/>
  <c r="G444" i="40"/>
  <c r="R444" i="40"/>
  <c r="N444" i="40"/>
  <c r="J444" i="40"/>
  <c r="V444" i="40"/>
  <c r="O444" i="40"/>
  <c r="U444" i="40"/>
  <c r="M444" i="40"/>
  <c r="E444" i="40"/>
  <c r="G445" i="40"/>
  <c r="I445" i="40"/>
  <c r="H445" i="40"/>
  <c r="J445" i="40"/>
  <c r="Q445" i="40"/>
  <c r="O445" i="40"/>
  <c r="R445" i="40"/>
  <c r="M445" i="40"/>
  <c r="E445" i="40"/>
  <c r="F445" i="40"/>
  <c r="S445" i="40"/>
  <c r="L445" i="40"/>
  <c r="N445" i="40"/>
  <c r="T445" i="40"/>
  <c r="P445" i="40"/>
  <c r="K445" i="40"/>
  <c r="U445" i="40"/>
  <c r="V445" i="40"/>
  <c r="O446" i="40"/>
  <c r="U446" i="40"/>
  <c r="M446" i="40"/>
  <c r="E446" i="40"/>
  <c r="V446" i="40"/>
  <c r="N446" i="40"/>
  <c r="I446" i="40"/>
  <c r="F446" i="40"/>
  <c r="K446" i="40"/>
  <c r="G446" i="40"/>
  <c r="P446" i="40"/>
  <c r="J446" i="40"/>
  <c r="Q446" i="40"/>
  <c r="L446" i="40"/>
  <c r="S446" i="40"/>
  <c r="R446" i="40"/>
  <c r="H446" i="40"/>
  <c r="T446" i="40"/>
  <c r="F447" i="40"/>
  <c r="T447" i="40"/>
  <c r="G447" i="40"/>
  <c r="K447" i="40"/>
  <c r="S447" i="40"/>
  <c r="E447" i="40"/>
  <c r="I447" i="40"/>
  <c r="Q447" i="40"/>
  <c r="M447" i="40"/>
  <c r="U447" i="40"/>
  <c r="J447" i="40"/>
  <c r="H447" i="40"/>
  <c r="P447" i="40"/>
  <c r="R447" i="40"/>
  <c r="L447" i="40"/>
  <c r="N447" i="40"/>
  <c r="V447" i="40"/>
  <c r="O447" i="40"/>
  <c r="O448" i="40"/>
  <c r="H448" i="40"/>
  <c r="E448" i="40"/>
  <c r="R448" i="40"/>
  <c r="L448" i="40"/>
  <c r="J448" i="40"/>
  <c r="N448" i="40"/>
  <c r="T448" i="40"/>
  <c r="V448" i="40"/>
  <c r="G448" i="40"/>
  <c r="Q448" i="40"/>
  <c r="S448" i="40"/>
  <c r="K448" i="40"/>
  <c r="I448" i="40"/>
  <c r="P448" i="40"/>
  <c r="U448" i="40"/>
  <c r="M448" i="40"/>
  <c r="F448" i="40"/>
  <c r="G449" i="40"/>
  <c r="R449" i="40"/>
  <c r="O449" i="40"/>
  <c r="N449" i="40"/>
  <c r="H449" i="40"/>
  <c r="Q449" i="40"/>
  <c r="J449" i="40"/>
  <c r="F449" i="40"/>
  <c r="U449" i="40"/>
  <c r="T449" i="40"/>
  <c r="K449" i="40"/>
  <c r="L449" i="40"/>
  <c r="P449" i="40"/>
  <c r="V449" i="40"/>
  <c r="I449" i="40"/>
  <c r="E449" i="40"/>
  <c r="M449" i="40"/>
  <c r="S449" i="40"/>
  <c r="U450" i="40"/>
  <c r="M450" i="40"/>
  <c r="E450" i="40"/>
  <c r="O450" i="40"/>
  <c r="P450" i="40"/>
  <c r="F450" i="40"/>
  <c r="L450" i="40"/>
  <c r="G450" i="40"/>
  <c r="N450" i="40"/>
  <c r="T450" i="40"/>
  <c r="R450" i="40"/>
  <c r="K450" i="40"/>
  <c r="V450" i="40"/>
  <c r="H450" i="40"/>
  <c r="Q450" i="40"/>
  <c r="J450" i="40"/>
  <c r="S450" i="40"/>
  <c r="I450" i="40"/>
  <c r="P451" i="40"/>
  <c r="G451" i="40"/>
  <c r="V451" i="40"/>
  <c r="H451" i="40"/>
  <c r="O451" i="40"/>
  <c r="F451" i="40"/>
  <c r="I451" i="40"/>
  <c r="T451" i="40"/>
  <c r="J451" i="40"/>
  <c r="E451" i="40"/>
  <c r="M451" i="40"/>
  <c r="U451" i="40"/>
  <c r="R451" i="40"/>
  <c r="K451" i="40"/>
  <c r="N451" i="40"/>
  <c r="Q451" i="40"/>
  <c r="L451" i="40"/>
  <c r="S451" i="40"/>
  <c r="E452" i="40"/>
  <c r="L452" i="40"/>
  <c r="V452" i="40"/>
  <c r="F452" i="40"/>
  <c r="O452" i="40"/>
  <c r="N452" i="40"/>
  <c r="S452" i="40"/>
  <c r="U452" i="40"/>
  <c r="H452" i="40"/>
  <c r="G452" i="40"/>
  <c r="Q452" i="40"/>
  <c r="P452" i="40"/>
  <c r="I452" i="40"/>
  <c r="M452" i="40"/>
  <c r="J452" i="40"/>
  <c r="K452" i="40"/>
  <c r="R452" i="40"/>
  <c r="T452" i="40"/>
  <c r="Q453" i="40"/>
  <c r="E453" i="40"/>
  <c r="K453" i="40"/>
  <c r="U453" i="40"/>
  <c r="J453" i="40"/>
  <c r="V453" i="40"/>
  <c r="G453" i="40"/>
  <c r="P453" i="40"/>
  <c r="N453" i="40"/>
  <c r="L453" i="40"/>
  <c r="F453" i="40"/>
  <c r="I453" i="40"/>
  <c r="R453" i="40"/>
  <c r="H453" i="40"/>
  <c r="S453" i="40"/>
  <c r="M453" i="40"/>
  <c r="T453" i="40"/>
  <c r="O453" i="40"/>
  <c r="F454" i="40"/>
  <c r="I454" i="40"/>
  <c r="L454" i="40"/>
  <c r="V454" i="40"/>
  <c r="P454" i="40"/>
  <c r="S454" i="40"/>
  <c r="O454" i="40"/>
  <c r="K454" i="40"/>
  <c r="R454" i="40"/>
  <c r="T454" i="40"/>
  <c r="Q454" i="40"/>
  <c r="M454" i="40"/>
  <c r="H454" i="40"/>
  <c r="J454" i="40"/>
  <c r="N454" i="40"/>
  <c r="U454" i="40"/>
  <c r="G454" i="40"/>
  <c r="E454" i="40"/>
  <c r="S455" i="40"/>
  <c r="E455" i="40"/>
  <c r="M455" i="40"/>
  <c r="U455" i="40"/>
  <c r="R455" i="40"/>
  <c r="I455" i="40"/>
  <c r="O455" i="40"/>
  <c r="G455" i="40"/>
  <c r="F455" i="40"/>
  <c r="N455" i="40"/>
  <c r="V455" i="40"/>
  <c r="P455" i="40"/>
  <c r="K455" i="40"/>
  <c r="H455" i="40"/>
  <c r="L455" i="40"/>
  <c r="T455" i="40"/>
  <c r="J455" i="40"/>
  <c r="Q455" i="40"/>
  <c r="M456" i="40"/>
  <c r="G456" i="40"/>
  <c r="E456" i="40"/>
  <c r="U456" i="40"/>
  <c r="N456" i="40"/>
  <c r="L456" i="40"/>
  <c r="T456" i="40"/>
  <c r="R456" i="40"/>
  <c r="Q456" i="40"/>
  <c r="K456" i="40"/>
  <c r="V456" i="40"/>
  <c r="O456" i="40"/>
  <c r="F456" i="40"/>
  <c r="S456" i="40"/>
  <c r="P456" i="40"/>
  <c r="I456" i="40"/>
  <c r="J456" i="40"/>
  <c r="H456" i="40"/>
  <c r="V457" i="40"/>
  <c r="N457" i="40"/>
  <c r="K457" i="40"/>
  <c r="I457" i="40"/>
  <c r="Q457" i="40"/>
  <c r="F457" i="40"/>
  <c r="R457" i="40"/>
  <c r="G457" i="40"/>
  <c r="O457" i="40"/>
  <c r="P457" i="40"/>
  <c r="J457" i="40"/>
  <c r="U457" i="40"/>
  <c r="H457" i="40"/>
  <c r="L457" i="40"/>
  <c r="M457" i="40"/>
  <c r="E457" i="40"/>
  <c r="T457" i="40"/>
  <c r="S457" i="40"/>
  <c r="N458" i="40"/>
  <c r="J458" i="40"/>
  <c r="I458" i="40"/>
  <c r="V458" i="40"/>
  <c r="Q458" i="40"/>
  <c r="P458" i="40"/>
  <c r="M458" i="40"/>
  <c r="F458" i="40"/>
  <c r="R458" i="40"/>
  <c r="T458" i="40"/>
  <c r="E458" i="40"/>
  <c r="S458" i="40"/>
  <c r="K458" i="40"/>
  <c r="G458" i="40"/>
  <c r="O458" i="40"/>
  <c r="U458" i="40"/>
  <c r="L458" i="40"/>
  <c r="H458" i="40"/>
  <c r="O459" i="40"/>
  <c r="H459" i="40"/>
  <c r="E459" i="40"/>
  <c r="M459" i="40"/>
  <c r="Q459" i="40"/>
  <c r="J459" i="40"/>
  <c r="T459" i="40"/>
  <c r="U459" i="40"/>
  <c r="S459" i="40"/>
  <c r="I459" i="40"/>
  <c r="V459" i="40"/>
  <c r="R459" i="40"/>
  <c r="G459" i="40"/>
  <c r="P459" i="40"/>
  <c r="L459" i="40"/>
  <c r="K459" i="40"/>
  <c r="F459" i="40"/>
  <c r="N459" i="40"/>
  <c r="T460" i="40"/>
  <c r="H460" i="40"/>
  <c r="N460" i="40"/>
  <c r="E460" i="40"/>
  <c r="K460" i="40"/>
  <c r="S460" i="40"/>
  <c r="U460" i="40"/>
  <c r="L460" i="40"/>
  <c r="G460" i="40"/>
  <c r="M460" i="40"/>
  <c r="J460" i="40"/>
  <c r="Q460" i="40"/>
  <c r="R460" i="40"/>
  <c r="V460" i="40"/>
  <c r="O460" i="40"/>
  <c r="F460" i="40"/>
  <c r="P460" i="40"/>
  <c r="I460" i="40"/>
  <c r="S461" i="40"/>
  <c r="K461" i="40"/>
  <c r="T461" i="40"/>
  <c r="J461" i="40"/>
  <c r="E461" i="40"/>
  <c r="L461" i="40"/>
  <c r="Q461" i="40"/>
  <c r="P461" i="40"/>
  <c r="H461" i="40"/>
  <c r="I461" i="40"/>
  <c r="R461" i="40"/>
  <c r="G461" i="40"/>
  <c r="N461" i="40"/>
  <c r="U461" i="40"/>
  <c r="V461" i="40"/>
  <c r="O461" i="40"/>
  <c r="F461" i="40"/>
  <c r="M461" i="40"/>
  <c r="S462" i="40"/>
  <c r="K462" i="40"/>
  <c r="U462" i="40"/>
  <c r="M462" i="40"/>
  <c r="O462" i="40"/>
  <c r="I462" i="40"/>
  <c r="Q462" i="40"/>
  <c r="G462" i="40"/>
  <c r="R462" i="40"/>
  <c r="H462" i="40"/>
  <c r="P462" i="40"/>
  <c r="T462" i="40"/>
  <c r="L462" i="40"/>
  <c r="N462" i="40"/>
  <c r="V462" i="40"/>
  <c r="E462" i="40"/>
  <c r="J462" i="40"/>
  <c r="F462" i="40"/>
  <c r="O463" i="40"/>
  <c r="K463" i="40"/>
  <c r="E463" i="40"/>
  <c r="F463" i="40"/>
  <c r="N463" i="40"/>
  <c r="R463" i="40"/>
  <c r="J463" i="40"/>
  <c r="M463" i="40"/>
  <c r="T463" i="40"/>
  <c r="L463" i="40"/>
  <c r="I463" i="40"/>
  <c r="S463" i="40"/>
  <c r="G463" i="40"/>
  <c r="U463" i="40"/>
  <c r="P463" i="40"/>
  <c r="Q463" i="40"/>
  <c r="H463" i="40"/>
  <c r="V463" i="40"/>
  <c r="Q464" i="40"/>
  <c r="I464" i="40"/>
  <c r="L464" i="40"/>
  <c r="T464" i="40"/>
  <c r="E464" i="40"/>
  <c r="U464" i="40"/>
  <c r="N464" i="40"/>
  <c r="F464" i="40"/>
  <c r="J464" i="40"/>
  <c r="S464" i="40"/>
  <c r="R464" i="40"/>
  <c r="K464" i="40"/>
  <c r="P464" i="40"/>
  <c r="H464" i="40"/>
  <c r="M464" i="40"/>
  <c r="V464" i="40"/>
  <c r="O464" i="40"/>
  <c r="G464" i="40"/>
  <c r="K465" i="40"/>
  <c r="O465" i="40"/>
  <c r="F465" i="40"/>
  <c r="R465" i="40"/>
  <c r="G465" i="40"/>
  <c r="M465" i="40"/>
  <c r="V465" i="40"/>
  <c r="N465" i="40"/>
  <c r="E465" i="40"/>
  <c r="S465" i="40"/>
  <c r="J465" i="40"/>
  <c r="H465" i="40"/>
  <c r="P465" i="40"/>
  <c r="U465" i="40"/>
  <c r="T465" i="40"/>
  <c r="L465" i="40"/>
  <c r="I465" i="40"/>
  <c r="Q465" i="40"/>
  <c r="E466" i="40"/>
  <c r="H466" i="40"/>
  <c r="L466" i="40"/>
  <c r="T466" i="40"/>
  <c r="G466" i="40"/>
  <c r="U466" i="40"/>
  <c r="M466" i="40"/>
  <c r="K466" i="40"/>
  <c r="R466" i="40"/>
  <c r="J466" i="40"/>
  <c r="P466" i="40"/>
  <c r="O466" i="40"/>
  <c r="S466" i="40"/>
  <c r="Q466" i="40"/>
  <c r="I466" i="40"/>
  <c r="F466" i="40"/>
  <c r="N466" i="40"/>
  <c r="V466" i="40"/>
  <c r="G467" i="40"/>
  <c r="J467" i="40"/>
  <c r="Q467" i="40"/>
  <c r="N467" i="40"/>
  <c r="E467" i="40"/>
  <c r="T467" i="40"/>
  <c r="M467" i="40"/>
  <c r="F467" i="40"/>
  <c r="S467" i="40"/>
  <c r="L467" i="40"/>
  <c r="I467" i="40"/>
  <c r="V467" i="40"/>
  <c r="P467" i="40"/>
  <c r="H467" i="40"/>
  <c r="R467" i="40"/>
  <c r="O467" i="40"/>
  <c r="U467" i="40"/>
  <c r="K467" i="40"/>
  <c r="M468" i="40"/>
  <c r="U468" i="40"/>
  <c r="P468" i="40"/>
  <c r="I468" i="40"/>
  <c r="N468" i="40"/>
  <c r="V468" i="40"/>
  <c r="Q468" i="40"/>
  <c r="T468" i="40"/>
  <c r="L468" i="40"/>
  <c r="G468" i="40"/>
  <c r="S468" i="40"/>
  <c r="F468" i="40"/>
  <c r="K468" i="40"/>
  <c r="J468" i="40"/>
  <c r="R468" i="40"/>
  <c r="O468" i="40"/>
  <c r="H468" i="40"/>
  <c r="E468" i="40"/>
  <c r="H469" i="40"/>
  <c r="E469" i="40"/>
  <c r="N469" i="40"/>
  <c r="V469" i="40"/>
  <c r="S469" i="40"/>
  <c r="L469" i="40"/>
  <c r="G469" i="40"/>
  <c r="J469" i="40"/>
  <c r="T469" i="40"/>
  <c r="R469" i="40"/>
  <c r="K469" i="40"/>
  <c r="I469" i="40"/>
  <c r="F469" i="40"/>
  <c r="M469" i="40"/>
  <c r="U469" i="40"/>
  <c r="O469" i="40"/>
  <c r="Q469" i="40"/>
  <c r="P469" i="40"/>
  <c r="U470" i="40"/>
  <c r="G470" i="40"/>
  <c r="O470" i="40"/>
  <c r="H470" i="40"/>
  <c r="P470" i="40"/>
  <c r="T470" i="40"/>
  <c r="N470" i="40"/>
  <c r="S470" i="40"/>
  <c r="M470" i="40"/>
  <c r="K470" i="40"/>
  <c r="V470" i="40"/>
  <c r="Q470" i="40"/>
  <c r="J470" i="40"/>
  <c r="R470" i="40"/>
  <c r="I470" i="40"/>
  <c r="L470" i="40"/>
  <c r="E470" i="40"/>
  <c r="F470" i="40"/>
  <c r="K471" i="40"/>
  <c r="Q471" i="40"/>
  <c r="O471" i="40"/>
  <c r="I471" i="40"/>
  <c r="F471" i="40"/>
  <c r="H471" i="40"/>
  <c r="L471" i="40"/>
  <c r="S471" i="40"/>
  <c r="T471" i="40"/>
  <c r="V471" i="40"/>
  <c r="N471" i="40"/>
  <c r="G471" i="40"/>
  <c r="J471" i="40"/>
  <c r="M471" i="40"/>
  <c r="P471" i="40"/>
  <c r="R471" i="40"/>
  <c r="E471" i="40"/>
  <c r="U471" i="40"/>
  <c r="F472" i="40"/>
  <c r="J472" i="40"/>
  <c r="S472" i="40"/>
  <c r="G472" i="40"/>
  <c r="U472" i="40"/>
  <c r="M472" i="40"/>
  <c r="R472" i="40"/>
  <c r="L472" i="40"/>
  <c r="E472" i="40"/>
  <c r="N472" i="40"/>
  <c r="K472" i="40"/>
  <c r="T472" i="40"/>
  <c r="P472" i="40"/>
  <c r="I472" i="40"/>
  <c r="Q472" i="40"/>
  <c r="H472" i="40"/>
  <c r="O472" i="40"/>
  <c r="V472" i="40"/>
  <c r="I473" i="40"/>
  <c r="H473" i="40"/>
  <c r="M473" i="40"/>
  <c r="U473" i="40"/>
  <c r="N473" i="40"/>
  <c r="Q473" i="40"/>
  <c r="G473" i="40"/>
  <c r="T473" i="40"/>
  <c r="J473" i="40"/>
  <c r="V473" i="40"/>
  <c r="O473" i="40"/>
  <c r="E473" i="40"/>
  <c r="P473" i="40"/>
  <c r="S473" i="40"/>
  <c r="K473" i="40"/>
  <c r="F473" i="40"/>
  <c r="R473" i="40"/>
  <c r="L473" i="40"/>
  <c r="H474" i="40"/>
  <c r="P474" i="40"/>
  <c r="N474" i="40"/>
  <c r="Q474" i="40"/>
  <c r="J474" i="40"/>
  <c r="F474" i="40"/>
  <c r="E474" i="40"/>
  <c r="S474" i="40"/>
  <c r="K474" i="40"/>
  <c r="L474" i="40"/>
  <c r="V474" i="40"/>
  <c r="O474" i="40"/>
  <c r="G474" i="40"/>
  <c r="M474" i="40"/>
  <c r="T474" i="40"/>
  <c r="U474" i="40"/>
  <c r="I474" i="40"/>
  <c r="R474" i="40"/>
  <c r="K475" i="40"/>
  <c r="E475" i="40"/>
  <c r="O475" i="40"/>
  <c r="V475" i="40"/>
  <c r="N475" i="40"/>
  <c r="U475" i="40"/>
  <c r="S475" i="40"/>
  <c r="T475" i="40"/>
  <c r="M475" i="40"/>
  <c r="H475" i="40"/>
  <c r="G475" i="40"/>
  <c r="L475" i="40"/>
  <c r="F475" i="40"/>
  <c r="I475" i="40"/>
  <c r="P475" i="40"/>
  <c r="R475" i="40"/>
  <c r="J475" i="40"/>
  <c r="Q475" i="40"/>
  <c r="G476" i="40"/>
  <c r="S476" i="40"/>
  <c r="E476" i="40"/>
  <c r="M476" i="40"/>
  <c r="V476" i="40"/>
  <c r="F476" i="40"/>
  <c r="P476" i="40"/>
  <c r="O476" i="40"/>
  <c r="N476" i="40"/>
  <c r="U476" i="40"/>
  <c r="H476" i="40"/>
  <c r="Q476" i="40"/>
  <c r="T476" i="40"/>
  <c r="L476" i="40"/>
  <c r="J476" i="40"/>
  <c r="K476" i="40"/>
  <c r="R476" i="40"/>
  <c r="I476" i="40"/>
  <c r="S477" i="40"/>
  <c r="O477" i="40"/>
  <c r="R477" i="40"/>
  <c r="K477" i="40"/>
  <c r="Q477" i="40"/>
  <c r="G477" i="40"/>
  <c r="N477" i="40"/>
  <c r="V477" i="40"/>
  <c r="J477" i="40"/>
  <c r="I477" i="40"/>
  <c r="E477" i="40"/>
  <c r="M477" i="40"/>
  <c r="U477" i="40"/>
  <c r="T477" i="40"/>
  <c r="H477" i="40"/>
  <c r="F477" i="40"/>
  <c r="P477" i="40"/>
  <c r="L477" i="40"/>
  <c r="M478" i="40"/>
  <c r="F478" i="40"/>
  <c r="T478" i="40"/>
  <c r="K478" i="40"/>
  <c r="S478" i="40"/>
  <c r="R478" i="40"/>
  <c r="Q478" i="40"/>
  <c r="U478" i="40"/>
  <c r="O478" i="40"/>
  <c r="E478" i="40"/>
  <c r="N478" i="40"/>
  <c r="J478" i="40"/>
  <c r="P478" i="40"/>
  <c r="H478" i="40"/>
  <c r="G478" i="40"/>
  <c r="V478" i="40"/>
  <c r="I478" i="40"/>
  <c r="L478" i="40"/>
  <c r="L479" i="40"/>
  <c r="H479" i="40"/>
  <c r="V479" i="40"/>
  <c r="O479" i="40"/>
  <c r="U479" i="40"/>
  <c r="J479" i="40"/>
  <c r="R479" i="40"/>
  <c r="K479" i="40"/>
  <c r="G479" i="40"/>
  <c r="T479" i="40"/>
  <c r="Q479" i="40"/>
  <c r="N479" i="40"/>
  <c r="F479" i="40"/>
  <c r="M479" i="40"/>
  <c r="S479" i="40"/>
  <c r="P479" i="40"/>
  <c r="I479" i="40"/>
  <c r="E479" i="40"/>
  <c r="T480" i="40"/>
  <c r="O480" i="40"/>
  <c r="H480" i="40"/>
  <c r="S480" i="40"/>
  <c r="I480" i="40"/>
  <c r="N480" i="40"/>
  <c r="P480" i="40"/>
  <c r="L480" i="40"/>
  <c r="U480" i="40"/>
  <c r="V480" i="40"/>
  <c r="E480" i="40"/>
  <c r="G480" i="40"/>
  <c r="M480" i="40"/>
  <c r="R480" i="40"/>
  <c r="K480" i="40"/>
  <c r="F480" i="40"/>
  <c r="J480" i="40"/>
  <c r="Q480" i="40"/>
  <c r="U481" i="40"/>
  <c r="T481" i="40"/>
  <c r="J481" i="40"/>
  <c r="F481" i="40"/>
  <c r="K481" i="40"/>
  <c r="Q481" i="40"/>
  <c r="I481" i="40"/>
  <c r="O481" i="40"/>
  <c r="S481" i="40"/>
  <c r="M481" i="40"/>
  <c r="E481" i="40"/>
  <c r="V481" i="40"/>
  <c r="P481" i="40"/>
  <c r="H481" i="40"/>
  <c r="G481" i="40"/>
  <c r="L481" i="40"/>
  <c r="R481" i="40"/>
  <c r="N481" i="40"/>
  <c r="L482" i="40"/>
  <c r="G482" i="40"/>
  <c r="O482" i="40"/>
  <c r="K482" i="40"/>
  <c r="I482" i="40"/>
  <c r="Q482" i="40"/>
  <c r="P482" i="40"/>
  <c r="H482" i="40"/>
  <c r="V482" i="40"/>
  <c r="T482" i="40"/>
  <c r="N482" i="40"/>
  <c r="S482" i="40"/>
  <c r="R482" i="40"/>
  <c r="J482" i="40"/>
  <c r="E482" i="40"/>
  <c r="F482" i="40"/>
  <c r="M482" i="40"/>
  <c r="U482" i="40"/>
  <c r="L483" i="40"/>
  <c r="Q483" i="40"/>
  <c r="H483" i="40"/>
  <c r="T483" i="40"/>
  <c r="F483" i="40"/>
  <c r="J483" i="40"/>
  <c r="S483" i="40"/>
  <c r="U483" i="40"/>
  <c r="M483" i="40"/>
  <c r="N483" i="40"/>
  <c r="E483" i="40"/>
  <c r="G483" i="40"/>
  <c r="P483" i="40"/>
  <c r="K483" i="40"/>
  <c r="R483" i="40"/>
  <c r="I483" i="40"/>
  <c r="O483" i="40"/>
  <c r="V483" i="40"/>
  <c r="C674" i="24"/>
  <c r="O484" i="40"/>
  <c r="Q484" i="40"/>
  <c r="I484" i="40"/>
  <c r="S484" i="40"/>
  <c r="L484" i="40"/>
  <c r="R484" i="40"/>
  <c r="K484" i="40"/>
  <c r="E484" i="40"/>
  <c r="M484" i="40"/>
  <c r="V484" i="40"/>
  <c r="P484" i="40"/>
  <c r="G484" i="40"/>
  <c r="T484" i="40"/>
  <c r="F484" i="40"/>
  <c r="N484" i="40"/>
  <c r="J484" i="40"/>
  <c r="U484" i="40"/>
  <c r="H484" i="40"/>
  <c r="H485" i="40"/>
  <c r="K485" i="40"/>
  <c r="J485" i="40"/>
  <c r="L485" i="40"/>
  <c r="U485" i="40"/>
  <c r="N485" i="40"/>
  <c r="E485" i="40"/>
  <c r="F485" i="40"/>
  <c r="G485" i="40"/>
  <c r="P485" i="40"/>
  <c r="O485" i="40"/>
  <c r="V485" i="40"/>
  <c r="Q485" i="40"/>
  <c r="R485" i="40"/>
  <c r="M485" i="40"/>
  <c r="I485" i="40"/>
  <c r="T485" i="40"/>
  <c r="S485" i="40"/>
  <c r="R486" i="40"/>
  <c r="P486" i="40"/>
  <c r="J486" i="40"/>
  <c r="G486" i="40"/>
  <c r="T486" i="40"/>
  <c r="Q486" i="40"/>
  <c r="K486" i="40"/>
  <c r="M486" i="40"/>
  <c r="F486" i="40"/>
  <c r="O486" i="40"/>
  <c r="V486" i="40"/>
  <c r="I486" i="40"/>
  <c r="S486" i="40"/>
  <c r="U486" i="40"/>
  <c r="N486" i="40"/>
  <c r="H486" i="40"/>
  <c r="E486" i="40"/>
  <c r="L486" i="40"/>
  <c r="E487" i="40"/>
  <c r="K487" i="40"/>
  <c r="N487" i="40"/>
  <c r="F487" i="40"/>
  <c r="M487" i="40"/>
  <c r="U487" i="40"/>
  <c r="T487" i="40"/>
  <c r="O487" i="40"/>
  <c r="H487" i="40"/>
  <c r="R487" i="40"/>
  <c r="L487" i="40"/>
  <c r="I487" i="40"/>
  <c r="S487" i="40"/>
  <c r="Q487" i="40"/>
  <c r="V487" i="40"/>
  <c r="J487" i="40"/>
  <c r="P487" i="40"/>
  <c r="G487" i="40"/>
  <c r="L488" i="40"/>
  <c r="T488" i="40"/>
  <c r="I488" i="40"/>
  <c r="H488" i="40"/>
  <c r="Q488" i="40"/>
  <c r="P488" i="40"/>
  <c r="E488" i="40"/>
  <c r="N488" i="40"/>
  <c r="S488" i="40"/>
  <c r="F488" i="40"/>
  <c r="J488" i="40"/>
  <c r="K488" i="40"/>
  <c r="R488" i="40"/>
  <c r="V488" i="40"/>
  <c r="O488" i="40"/>
  <c r="G488" i="40"/>
  <c r="M488" i="40"/>
  <c r="U488" i="40"/>
  <c r="V489" i="40"/>
  <c r="F489" i="40"/>
  <c r="O489" i="40"/>
  <c r="G489" i="40"/>
  <c r="H489" i="40"/>
  <c r="E489" i="40"/>
  <c r="M489" i="40"/>
  <c r="U489" i="40"/>
  <c r="R489" i="40"/>
  <c r="K489" i="40"/>
  <c r="S489" i="40"/>
  <c r="N489" i="40"/>
  <c r="J489" i="40"/>
  <c r="P489" i="40"/>
  <c r="I489" i="40"/>
  <c r="Q489" i="40"/>
  <c r="L489" i="40"/>
  <c r="T489" i="40"/>
  <c r="E490" i="40"/>
  <c r="M490" i="40"/>
  <c r="U490" i="40"/>
  <c r="K490" i="40"/>
  <c r="I490" i="40"/>
  <c r="R490" i="40"/>
  <c r="J490" i="40"/>
  <c r="G490" i="40"/>
  <c r="O490" i="40"/>
  <c r="V490" i="40"/>
  <c r="Q490" i="40"/>
  <c r="H490" i="40"/>
  <c r="P490" i="40"/>
  <c r="T490" i="40"/>
  <c r="N490" i="40"/>
  <c r="F490" i="40"/>
  <c r="L490" i="40"/>
  <c r="S490" i="40"/>
  <c r="P491" i="40"/>
  <c r="T491" i="40"/>
  <c r="L491" i="40"/>
  <c r="G491" i="40"/>
  <c r="O491" i="40"/>
  <c r="Q491" i="40"/>
  <c r="E491" i="40"/>
  <c r="F491" i="40"/>
  <c r="N491" i="40"/>
  <c r="V491" i="40"/>
  <c r="M491" i="40"/>
  <c r="U491" i="40"/>
  <c r="R491" i="40"/>
  <c r="J491" i="40"/>
  <c r="H491" i="40"/>
  <c r="K491" i="40"/>
  <c r="S491" i="40"/>
  <c r="I491" i="40"/>
  <c r="P492" i="40"/>
  <c r="J492" i="40"/>
  <c r="M492" i="40"/>
  <c r="T492" i="40"/>
  <c r="L492" i="40"/>
  <c r="F492" i="40"/>
  <c r="O492" i="40"/>
  <c r="K492" i="40"/>
  <c r="S492" i="40"/>
  <c r="Q492" i="40"/>
  <c r="I492" i="40"/>
  <c r="R492" i="40"/>
  <c r="U492" i="40"/>
  <c r="N492" i="40"/>
  <c r="H492" i="40"/>
  <c r="G492" i="40"/>
  <c r="E492" i="40"/>
  <c r="V492" i="40"/>
  <c r="F493" i="40"/>
  <c r="V493" i="40"/>
  <c r="O493" i="40"/>
  <c r="G493" i="40"/>
  <c r="J493" i="40"/>
  <c r="Q493" i="40"/>
  <c r="I493" i="40"/>
  <c r="P493" i="40"/>
  <c r="E493" i="40"/>
  <c r="K493" i="40"/>
  <c r="S493" i="40"/>
  <c r="R493" i="40"/>
  <c r="M493" i="40"/>
  <c r="H493" i="40"/>
  <c r="T493" i="40"/>
  <c r="U493" i="40"/>
  <c r="N493" i="40"/>
  <c r="L493" i="40"/>
  <c r="O494" i="40"/>
  <c r="J494" i="40"/>
  <c r="K494" i="40"/>
  <c r="G494" i="40"/>
  <c r="R494" i="40"/>
  <c r="H494" i="40"/>
  <c r="Q494" i="40"/>
  <c r="U494" i="40"/>
  <c r="N494" i="40"/>
  <c r="M494" i="40"/>
  <c r="I494" i="40"/>
  <c r="T494" i="40"/>
  <c r="S494" i="40"/>
  <c r="L494" i="40"/>
  <c r="E494" i="40"/>
  <c r="V494" i="40"/>
  <c r="F494" i="40"/>
  <c r="P494" i="40"/>
  <c r="T495" i="40"/>
  <c r="U495" i="40"/>
  <c r="Q495" i="40"/>
  <c r="I495" i="40"/>
  <c r="S495" i="40"/>
  <c r="E495" i="40"/>
  <c r="R495" i="40"/>
  <c r="O495" i="40"/>
  <c r="N495" i="40"/>
  <c r="J495" i="40"/>
  <c r="L495" i="40"/>
  <c r="G495" i="40"/>
  <c r="K495" i="40"/>
  <c r="F495" i="40"/>
  <c r="M495" i="40"/>
  <c r="H495" i="40"/>
  <c r="P495" i="40"/>
  <c r="V495" i="40"/>
  <c r="P496" i="40"/>
  <c r="V496" i="40"/>
  <c r="O496" i="40"/>
  <c r="G496" i="40"/>
  <c r="M496" i="40"/>
  <c r="T496" i="40"/>
  <c r="R496" i="40"/>
  <c r="H496" i="40"/>
  <c r="N496" i="40"/>
  <c r="U496" i="40"/>
  <c r="F496" i="40"/>
  <c r="L496" i="40"/>
  <c r="E496" i="40"/>
  <c r="K496" i="40"/>
  <c r="I496" i="40"/>
  <c r="Q496" i="40"/>
  <c r="S496" i="40"/>
  <c r="J496" i="40"/>
  <c r="F497" i="40"/>
  <c r="I497" i="40"/>
  <c r="Q497" i="40"/>
  <c r="J497" i="40"/>
  <c r="G497" i="40"/>
  <c r="E497" i="40"/>
  <c r="M497" i="40"/>
  <c r="L497" i="40"/>
  <c r="T497" i="40"/>
  <c r="K497" i="40"/>
  <c r="S497" i="40"/>
  <c r="O497" i="40"/>
  <c r="R497" i="40"/>
  <c r="H497" i="40"/>
  <c r="N497" i="40"/>
  <c r="V497" i="40"/>
  <c r="U497" i="40"/>
  <c r="P497" i="40"/>
  <c r="G498" i="40"/>
  <c r="T498" i="40"/>
  <c r="K498" i="40"/>
  <c r="H498" i="40"/>
  <c r="V498" i="40"/>
  <c r="J498" i="40"/>
  <c r="P498" i="40"/>
  <c r="E498" i="40"/>
  <c r="Q498" i="40"/>
  <c r="O498" i="40"/>
  <c r="I498" i="40"/>
  <c r="R498" i="40"/>
  <c r="N498" i="40"/>
  <c r="F498" i="40"/>
  <c r="L498" i="40"/>
  <c r="S498" i="40"/>
  <c r="M498" i="40"/>
  <c r="U498" i="40"/>
  <c r="L499" i="40"/>
  <c r="H499" i="40"/>
  <c r="S499" i="40"/>
  <c r="J499" i="40"/>
  <c r="G499" i="40"/>
  <c r="M499" i="40"/>
  <c r="R499" i="40"/>
  <c r="K499" i="40"/>
  <c r="E499" i="40"/>
  <c r="I499" i="40"/>
  <c r="U499" i="40"/>
  <c r="Q499" i="40"/>
  <c r="T499" i="40"/>
  <c r="O499" i="40"/>
  <c r="V499" i="40"/>
  <c r="P499" i="40"/>
  <c r="N499" i="40"/>
  <c r="F499" i="40"/>
  <c r="K500" i="40"/>
  <c r="I500" i="40"/>
  <c r="R500" i="40"/>
  <c r="J500" i="40"/>
  <c r="F500" i="40"/>
  <c r="P500" i="40"/>
  <c r="S500" i="40"/>
  <c r="H500" i="40"/>
  <c r="Q500" i="40"/>
  <c r="L500" i="40"/>
  <c r="T500" i="40"/>
  <c r="G500" i="40"/>
  <c r="N500" i="40"/>
  <c r="V500" i="40"/>
  <c r="O500" i="40"/>
  <c r="U500" i="40"/>
  <c r="M500" i="40"/>
  <c r="E500" i="40"/>
  <c r="G501" i="40"/>
  <c r="I501" i="40"/>
  <c r="Q501" i="40"/>
  <c r="E501" i="40"/>
  <c r="J501" i="40"/>
  <c r="S501" i="40"/>
  <c r="O501" i="40"/>
  <c r="T501" i="40"/>
  <c r="F501" i="40"/>
  <c r="N501" i="40"/>
  <c r="K501" i="40"/>
  <c r="V501" i="40"/>
  <c r="U501" i="40"/>
  <c r="L501" i="40"/>
  <c r="M501" i="40"/>
  <c r="H501" i="40"/>
  <c r="P501" i="40"/>
  <c r="R501" i="40"/>
  <c r="S502" i="40"/>
  <c r="L502" i="40"/>
  <c r="R502" i="40"/>
  <c r="T502" i="40"/>
  <c r="M502" i="40"/>
  <c r="E502" i="40"/>
  <c r="F502" i="40"/>
  <c r="I502" i="40"/>
  <c r="G502" i="40"/>
  <c r="N502" i="40"/>
  <c r="J502" i="40"/>
  <c r="H502" i="40"/>
  <c r="P502" i="40"/>
  <c r="V502" i="40"/>
  <c r="O502" i="40"/>
  <c r="K502" i="40"/>
  <c r="U502" i="40"/>
  <c r="Q502" i="40"/>
  <c r="Q503" i="40"/>
  <c r="O503" i="40"/>
  <c r="U503" i="40"/>
  <c r="F503" i="40"/>
  <c r="M503" i="40"/>
  <c r="G503" i="40"/>
  <c r="N503" i="40"/>
  <c r="V503" i="40"/>
  <c r="R503" i="40"/>
  <c r="J503" i="40"/>
  <c r="K503" i="40"/>
  <c r="S503" i="40"/>
  <c r="L503" i="40"/>
  <c r="T503" i="40"/>
  <c r="H503" i="40"/>
  <c r="P503" i="40"/>
  <c r="I503" i="40"/>
  <c r="E503" i="40"/>
  <c r="G319" i="40"/>
  <c r="R319" i="40"/>
  <c r="H319" i="40"/>
  <c r="E319" i="40"/>
  <c r="L319" i="40"/>
  <c r="T319" i="40"/>
  <c r="Q319" i="40"/>
  <c r="O319" i="40"/>
  <c r="I319" i="40"/>
  <c r="J319" i="40"/>
  <c r="P319" i="40"/>
  <c r="S319" i="40"/>
  <c r="U319" i="40"/>
  <c r="M319" i="40"/>
  <c r="F319" i="40"/>
  <c r="N319" i="40"/>
  <c r="V319" i="40"/>
  <c r="K319" i="40"/>
  <c r="C303" i="60"/>
  <c r="T1005" i="5" s="1"/>
  <c r="C407" i="22"/>
  <c r="E1006" i="5"/>
  <c r="D303" i="60"/>
  <c r="U1005" i="5" s="1"/>
  <c r="E1007" i="5"/>
  <c r="G1007" i="5"/>
  <c r="E1009" i="5"/>
  <c r="D410" i="22"/>
  <c r="D304" i="60"/>
  <c r="U1006" i="5" s="1"/>
  <c r="G56" i="30"/>
  <c r="H56" i="30"/>
  <c r="I56" i="30"/>
  <c r="J56" i="30"/>
  <c r="K56" i="30"/>
  <c r="L56" i="30"/>
  <c r="M56" i="30"/>
  <c r="N56" i="30"/>
  <c r="O56" i="30"/>
  <c r="P56" i="30"/>
  <c r="B52" i="29"/>
  <c r="A52" i="29" s="1"/>
  <c r="D52" i="29"/>
  <c r="F52" i="29"/>
  <c r="H52" i="29"/>
  <c r="J52" i="29"/>
  <c r="L52" i="29"/>
  <c r="N52" i="29"/>
  <c r="P52" i="29"/>
  <c r="P53" i="31"/>
  <c r="O53" i="31"/>
  <c r="N53" i="31"/>
  <c r="M53" i="31"/>
  <c r="L53" i="31"/>
  <c r="K53" i="31"/>
  <c r="J53" i="31"/>
  <c r="I53" i="31"/>
  <c r="H53" i="31"/>
  <c r="G53" i="31"/>
  <c r="F53" i="31"/>
  <c r="E53" i="31"/>
  <c r="D53" i="31"/>
  <c r="C53" i="31"/>
  <c r="B53" i="31"/>
  <c r="E52" i="29"/>
  <c r="J64" i="28"/>
  <c r="K64" i="28"/>
  <c r="L64" i="28"/>
  <c r="M64" i="28"/>
  <c r="N64" i="28"/>
  <c r="O64" i="28"/>
  <c r="P64" i="28"/>
  <c r="C52" i="29"/>
  <c r="G52" i="29"/>
  <c r="B56" i="30"/>
  <c r="C56" i="30"/>
  <c r="D56" i="30"/>
  <c r="E56" i="30"/>
  <c r="F56" i="30"/>
  <c r="G64" i="28"/>
  <c r="I52" i="29"/>
  <c r="K52" i="29"/>
  <c r="M52" i="29"/>
  <c r="O52" i="29"/>
  <c r="F64" i="28"/>
  <c r="D64" i="28"/>
  <c r="C64" i="28"/>
  <c r="B64" i="28"/>
  <c r="E64" i="28"/>
  <c r="H64" i="28"/>
  <c r="I64" i="28"/>
  <c r="P27" i="48"/>
  <c r="C60" i="34"/>
  <c r="B60" i="34"/>
  <c r="P6" i="33"/>
  <c r="O6" i="33"/>
  <c r="N6" i="33"/>
  <c r="M6" i="33"/>
  <c r="O27" i="48"/>
  <c r="L6" i="33"/>
  <c r="K6" i="33"/>
  <c r="J6" i="33"/>
  <c r="I6" i="33"/>
  <c r="H6" i="33"/>
  <c r="G6" i="33"/>
  <c r="F6" i="33"/>
  <c r="E6" i="33"/>
  <c r="D6" i="33"/>
  <c r="C6" i="33"/>
  <c r="D60" i="34"/>
  <c r="B6" i="33"/>
  <c r="N27" i="48"/>
  <c r="M27" i="48"/>
  <c r="L27" i="48"/>
  <c r="O65" i="32"/>
  <c r="P65" i="32"/>
  <c r="K27" i="48"/>
  <c r="O60" i="34"/>
  <c r="N65" i="32"/>
  <c r="C65" i="32"/>
  <c r="P60" i="34"/>
  <c r="H27" i="48"/>
  <c r="J27" i="48"/>
  <c r="J65" i="32"/>
  <c r="I27" i="48"/>
  <c r="K65" i="32"/>
  <c r="B14" i="49"/>
  <c r="D14" i="49" s="1"/>
  <c r="B65" i="32"/>
  <c r="B15" i="47"/>
  <c r="D15" i="47" s="1"/>
  <c r="D65" i="32"/>
  <c r="E65" i="32"/>
  <c r="F65" i="32"/>
  <c r="G65" i="32"/>
  <c r="H65" i="32"/>
  <c r="I65" i="32"/>
  <c r="L65" i="32"/>
  <c r="M65" i="32"/>
  <c r="B6" i="45"/>
  <c r="D6" i="45" s="1"/>
  <c r="B27" i="48"/>
  <c r="C27" i="48"/>
  <c r="D27" i="48"/>
  <c r="E27" i="48"/>
  <c r="F27" i="48"/>
  <c r="B11" i="46"/>
  <c r="D11" i="46" s="1"/>
  <c r="G27" i="48"/>
  <c r="E60" i="34"/>
  <c r="F60" i="34"/>
  <c r="G60" i="34"/>
  <c r="H60" i="34"/>
  <c r="I60" i="34"/>
  <c r="J60" i="34"/>
  <c r="K60" i="34"/>
  <c r="L60" i="34"/>
  <c r="M60" i="34"/>
  <c r="N60" i="34"/>
  <c r="J12" i="9"/>
  <c r="B7" i="17"/>
  <c r="E11" i="46"/>
  <c r="A17" i="40"/>
  <c r="A13" i="43"/>
  <c r="A14" i="44" s="1"/>
  <c r="F6" i="45"/>
  <c r="B17" i="40"/>
  <c r="K12" i="9"/>
  <c r="C7" i="17"/>
  <c r="F11" i="46"/>
  <c r="G562" i="22"/>
  <c r="H256" i="18" s="1"/>
  <c r="G565" i="22"/>
  <c r="H257" i="18" s="1"/>
  <c r="G571" i="22"/>
  <c r="H259" i="18" s="1"/>
  <c r="G577" i="22"/>
  <c r="H261" i="18" s="1"/>
  <c r="F580" i="22"/>
  <c r="G262" i="18" s="1"/>
  <c r="G523" i="22"/>
  <c r="H244" i="18" s="1"/>
  <c r="G529" i="22"/>
  <c r="H246" i="18" s="1"/>
  <c r="G532" i="22"/>
  <c r="H247" i="18" s="1"/>
  <c r="G535" i="22"/>
  <c r="H248" i="18" s="1"/>
  <c r="G538" i="22"/>
  <c r="H249" i="18" s="1"/>
  <c r="G541" i="22"/>
  <c r="H210" i="18" s="1"/>
  <c r="F544" i="22"/>
  <c r="G250" i="18" s="1"/>
  <c r="G544" i="22"/>
  <c r="H250" i="18" s="1"/>
  <c r="F547" i="22"/>
  <c r="G251" i="18" s="1"/>
  <c r="F550" i="22"/>
  <c r="G252" i="18" s="1"/>
  <c r="G550" i="22"/>
  <c r="H252" i="18" s="1"/>
  <c r="F553" i="22"/>
  <c r="G253" i="18" s="1"/>
  <c r="G559" i="22"/>
  <c r="H255" i="18" s="1"/>
  <c r="F562" i="22"/>
  <c r="G256" i="18" s="1"/>
  <c r="G568" i="22"/>
  <c r="H258" i="18" s="1"/>
  <c r="F571" i="22"/>
  <c r="G259" i="18" s="1"/>
  <c r="F574" i="22"/>
  <c r="G260" i="18" s="1"/>
  <c r="G580" i="22"/>
  <c r="H262" i="18" s="1"/>
  <c r="G553" i="22"/>
  <c r="H253" i="18" s="1"/>
  <c r="F559" i="22"/>
  <c r="G255" i="18" s="1"/>
  <c r="F565" i="22"/>
  <c r="G257" i="18" s="1"/>
  <c r="F568" i="22"/>
  <c r="G258" i="18" s="1"/>
  <c r="G574" i="22"/>
  <c r="H260" i="18" s="1"/>
  <c r="F577" i="22"/>
  <c r="G261" i="18" s="1"/>
  <c r="V343" i="40"/>
  <c r="G456" i="22"/>
  <c r="G457" i="22" s="1"/>
  <c r="H225" i="18" s="1"/>
  <c r="L344" i="40"/>
  <c r="K344" i="40"/>
  <c r="J344" i="40"/>
  <c r="I344" i="40"/>
  <c r="H344" i="40"/>
  <c r="G344" i="40"/>
  <c r="F344" i="40"/>
  <c r="R344" i="40"/>
  <c r="T344" i="40"/>
  <c r="U344" i="40"/>
  <c r="V344" i="40"/>
  <c r="G458" i="22"/>
  <c r="Q344" i="40"/>
  <c r="P344" i="40"/>
  <c r="O344" i="40"/>
  <c r="N344" i="40"/>
  <c r="S344" i="40"/>
  <c r="M344" i="40"/>
  <c r="E344" i="40"/>
  <c r="L345" i="40"/>
  <c r="E345" i="40"/>
  <c r="F345" i="40"/>
  <c r="G345" i="40"/>
  <c r="H345" i="40"/>
  <c r="I345" i="40"/>
  <c r="J345" i="40"/>
  <c r="K345" i="40"/>
  <c r="M345" i="40"/>
  <c r="N345" i="40"/>
  <c r="O345" i="40"/>
  <c r="P345" i="40"/>
  <c r="Q345" i="40"/>
  <c r="R345" i="40"/>
  <c r="S345" i="40"/>
  <c r="T345" i="40"/>
  <c r="U345" i="40"/>
  <c r="V345" i="40"/>
  <c r="G459" i="22"/>
  <c r="Q346" i="40"/>
  <c r="N346" i="40"/>
  <c r="M346" i="40"/>
  <c r="L346" i="40"/>
  <c r="K346" i="40"/>
  <c r="J346" i="40"/>
  <c r="I346" i="40"/>
  <c r="H346" i="40"/>
  <c r="G346" i="40"/>
  <c r="F346" i="40"/>
  <c r="E346" i="40"/>
  <c r="V346" i="40"/>
  <c r="U346" i="40"/>
  <c r="T346" i="40"/>
  <c r="S346" i="40"/>
  <c r="R346" i="40"/>
  <c r="G461" i="22"/>
  <c r="P346" i="40"/>
  <c r="O346" i="40"/>
  <c r="M307" i="40"/>
  <c r="L307" i="40"/>
  <c r="K307" i="40"/>
  <c r="J307" i="40"/>
  <c r="I307" i="40"/>
  <c r="H307" i="40"/>
  <c r="G307" i="40"/>
  <c r="F307" i="40"/>
  <c r="Q307" i="40"/>
  <c r="E307" i="40"/>
  <c r="R307" i="40"/>
  <c r="G462" i="22"/>
  <c r="P307" i="40"/>
  <c r="O307" i="40"/>
  <c r="N307" i="40"/>
  <c r="H1004" i="5"/>
  <c r="G404" i="22"/>
  <c r="H1006" i="5"/>
  <c r="G303" i="60"/>
  <c r="X1005" i="5" s="1"/>
  <c r="H1007" i="5"/>
  <c r="H1009" i="5"/>
  <c r="G410" i="22"/>
  <c r="G304" i="60"/>
  <c r="X1006" i="5" s="1"/>
  <c r="H1010" i="5"/>
  <c r="G411" i="22"/>
  <c r="G305" i="60"/>
  <c r="X1007" i="5" s="1"/>
  <c r="H1005" i="5"/>
  <c r="G405" i="22"/>
  <c r="G302" i="60"/>
  <c r="X1004" i="5" s="1"/>
  <c r="G418" i="22"/>
  <c r="H213" i="18" s="1"/>
  <c r="G421" i="22"/>
  <c r="H214" i="18" s="1"/>
  <c r="G424" i="22"/>
  <c r="H215" i="18" s="1"/>
  <c r="G427" i="22"/>
  <c r="H216" i="18" s="1"/>
  <c r="G430" i="22"/>
  <c r="H217" i="18" s="1"/>
  <c r="G433" i="22"/>
  <c r="H218" i="18" s="1"/>
  <c r="G439" i="22"/>
  <c r="H219" i="18" s="1"/>
  <c r="G442" i="22"/>
  <c r="H220" i="18" s="1"/>
  <c r="G451" i="22"/>
  <c r="H223" i="18" s="1"/>
  <c r="G466" i="22"/>
  <c r="H227" i="18" s="1"/>
  <c r="G445" i="22"/>
  <c r="H221" i="18" s="1"/>
  <c r="G469" i="22"/>
  <c r="H228" i="18" s="1"/>
  <c r="T334" i="40"/>
  <c r="S334" i="40"/>
  <c r="R334" i="40"/>
  <c r="Q334" i="40"/>
  <c r="P334" i="40"/>
  <c r="O334" i="40"/>
  <c r="N334" i="40"/>
  <c r="F443" i="22"/>
  <c r="V334" i="40"/>
  <c r="U334" i="40"/>
  <c r="V335" i="40"/>
  <c r="U335" i="40"/>
  <c r="T335" i="40"/>
  <c r="S335" i="40"/>
  <c r="R335" i="40"/>
  <c r="Q335" i="40"/>
  <c r="P335" i="40"/>
  <c r="O335" i="40"/>
  <c r="N335" i="40"/>
  <c r="F444" i="22"/>
  <c r="F335" i="40"/>
  <c r="E335" i="40"/>
  <c r="G335" i="40"/>
  <c r="H335" i="40"/>
  <c r="I335" i="40"/>
  <c r="J335" i="40"/>
  <c r="K335" i="40"/>
  <c r="L335" i="40"/>
  <c r="M335" i="40"/>
  <c r="E336" i="40"/>
  <c r="F336" i="40"/>
  <c r="G336" i="40"/>
  <c r="H336" i="40"/>
  <c r="I336" i="40"/>
  <c r="J336" i="40"/>
  <c r="K336" i="40"/>
  <c r="L336" i="40"/>
  <c r="M336" i="40"/>
  <c r="N336" i="40"/>
  <c r="O336" i="40"/>
  <c r="Q336" i="40"/>
  <c r="R336" i="40"/>
  <c r="S336" i="40"/>
  <c r="T336" i="40"/>
  <c r="U336" i="40"/>
  <c r="V336" i="40"/>
  <c r="P336" i="40"/>
  <c r="F446" i="22"/>
  <c r="E337" i="40"/>
  <c r="F337" i="40"/>
  <c r="G337" i="40"/>
  <c r="H337" i="40"/>
  <c r="I337" i="40"/>
  <c r="J337" i="40"/>
  <c r="K337" i="40"/>
  <c r="L337" i="40"/>
  <c r="M337" i="40"/>
  <c r="N337" i="40"/>
  <c r="O337" i="40"/>
  <c r="P337" i="40"/>
  <c r="Q337" i="40"/>
  <c r="R337" i="40"/>
  <c r="S337" i="40"/>
  <c r="T337" i="40"/>
  <c r="U337" i="40"/>
  <c r="V337" i="40"/>
  <c r="F447" i="22"/>
  <c r="F338" i="40"/>
  <c r="G338" i="40"/>
  <c r="H338" i="40"/>
  <c r="I338" i="40"/>
  <c r="J338" i="40"/>
  <c r="K338" i="40"/>
  <c r="L338" i="40"/>
  <c r="M338" i="40"/>
  <c r="N338" i="40"/>
  <c r="O338" i="40"/>
  <c r="P338" i="40"/>
  <c r="Q338" i="40"/>
  <c r="R338" i="40"/>
  <c r="S338" i="40"/>
  <c r="T338" i="40"/>
  <c r="U338" i="40"/>
  <c r="V338" i="40"/>
  <c r="E338" i="40"/>
  <c r="F449" i="22"/>
  <c r="G339" i="40"/>
  <c r="H339" i="40"/>
  <c r="I339" i="40"/>
  <c r="J339" i="40"/>
  <c r="K339" i="40"/>
  <c r="L339" i="40"/>
  <c r="M339" i="40"/>
  <c r="N339" i="40"/>
  <c r="O339" i="40"/>
  <c r="P339" i="40"/>
  <c r="Q339" i="40"/>
  <c r="R339" i="40"/>
  <c r="T339" i="40"/>
  <c r="U339" i="40"/>
  <c r="V339" i="40"/>
  <c r="S339" i="40"/>
  <c r="E339" i="40"/>
  <c r="F339" i="40"/>
  <c r="F450" i="22"/>
  <c r="E340" i="40"/>
  <c r="J340" i="40"/>
  <c r="K340" i="40"/>
  <c r="L340" i="40"/>
  <c r="M340" i="40"/>
  <c r="N340" i="40"/>
  <c r="O340" i="40"/>
  <c r="P340" i="40"/>
  <c r="Q340" i="40"/>
  <c r="I340" i="40"/>
  <c r="S340" i="40"/>
  <c r="T340" i="40"/>
  <c r="U340" i="40"/>
  <c r="V340" i="40"/>
  <c r="F452" i="22"/>
  <c r="F340" i="40"/>
  <c r="G340" i="40"/>
  <c r="H340" i="40"/>
  <c r="R340" i="40"/>
  <c r="K341" i="40"/>
  <c r="J341" i="40"/>
  <c r="I341" i="40"/>
  <c r="H341" i="40"/>
  <c r="G341" i="40"/>
  <c r="E341" i="40"/>
  <c r="F341" i="40"/>
  <c r="F453" i="22"/>
  <c r="V341" i="40"/>
  <c r="U341" i="40"/>
  <c r="T341" i="40"/>
  <c r="S341" i="40"/>
  <c r="R341" i="40"/>
  <c r="Q341" i="40"/>
  <c r="P341" i="40"/>
  <c r="O341" i="40"/>
  <c r="N341" i="40"/>
  <c r="M341" i="40"/>
  <c r="L341" i="40"/>
  <c r="F342" i="40"/>
  <c r="E342" i="40"/>
  <c r="R342" i="40"/>
  <c r="F455" i="22"/>
  <c r="S342" i="40"/>
  <c r="T342" i="40"/>
  <c r="M342" i="40"/>
  <c r="V342" i="40"/>
  <c r="U342" i="40"/>
  <c r="Q342" i="40"/>
  <c r="P342" i="40"/>
  <c r="O342" i="40"/>
  <c r="N342" i="40"/>
  <c r="L342" i="40"/>
  <c r="K342" i="40"/>
  <c r="J342" i="40"/>
  <c r="I342" i="40"/>
  <c r="H342" i="40"/>
  <c r="G342" i="40"/>
  <c r="S343" i="40"/>
  <c r="T343" i="40"/>
  <c r="U343" i="40"/>
  <c r="E343" i="40"/>
  <c r="F343" i="40"/>
  <c r="N343" i="40"/>
  <c r="F456" i="22"/>
  <c r="G343" i="40"/>
  <c r="H343" i="40"/>
  <c r="I343" i="40"/>
  <c r="J343" i="40"/>
  <c r="K343" i="40"/>
  <c r="L343" i="40"/>
  <c r="M343" i="40"/>
  <c r="O343" i="40"/>
  <c r="P343" i="40"/>
  <c r="Q343" i="40"/>
  <c r="R343" i="40"/>
  <c r="G1079" i="5"/>
  <c r="F494" i="22"/>
  <c r="F496" i="22" s="1"/>
  <c r="G236" i="18" s="1"/>
  <c r="G1104" i="5"/>
  <c r="F524" i="22"/>
  <c r="F526" i="22" s="1"/>
  <c r="G245" i="18" s="1"/>
  <c r="G1004" i="5"/>
  <c r="F404" i="22"/>
  <c r="Q1013" i="12"/>
  <c r="F413" i="22"/>
  <c r="F415" i="22" s="1"/>
  <c r="G212" i="18" s="1"/>
  <c r="G1006" i="5"/>
  <c r="F303" i="60"/>
  <c r="W1005" i="5" s="1"/>
  <c r="G1009" i="5"/>
  <c r="F304" i="60"/>
  <c r="W1006" i="5" s="1"/>
  <c r="G1010" i="5"/>
  <c r="F305" i="60"/>
  <c r="W1007" i="5" s="1"/>
  <c r="G1005" i="5"/>
  <c r="F302" i="60"/>
  <c r="W1004" i="5" s="1"/>
  <c r="F405" i="22"/>
  <c r="F427" i="22"/>
  <c r="G216" i="18" s="1"/>
  <c r="F439" i="22"/>
  <c r="G219" i="18" s="1"/>
  <c r="F442" i="22"/>
  <c r="G220" i="18" s="1"/>
  <c r="F463" i="22"/>
  <c r="G209" i="18" s="1"/>
  <c r="F466" i="22"/>
  <c r="G227" i="18" s="1"/>
  <c r="F490" i="22"/>
  <c r="G207" i="18" s="1"/>
  <c r="F418" i="22"/>
  <c r="G213" i="18" s="1"/>
  <c r="F421" i="22"/>
  <c r="G214" i="18" s="1"/>
  <c r="F424" i="22"/>
  <c r="G215" i="18" s="1"/>
  <c r="F430" i="22"/>
  <c r="G217" i="18" s="1"/>
  <c r="F475" i="22"/>
  <c r="G230" i="18" s="1"/>
  <c r="F499" i="22"/>
  <c r="G237" i="18" s="1"/>
  <c r="F532" i="22"/>
  <c r="G247" i="18" s="1"/>
  <c r="F520" i="22"/>
  <c r="G243" i="18" s="1"/>
  <c r="P330" i="40"/>
  <c r="Q330" i="40"/>
  <c r="R330" i="40"/>
  <c r="E437" i="22"/>
  <c r="V330" i="40"/>
  <c r="U330" i="40"/>
  <c r="T330" i="40"/>
  <c r="S330" i="40"/>
  <c r="V331" i="40"/>
  <c r="E438" i="22"/>
  <c r="U331" i="40"/>
  <c r="Q331" i="40"/>
  <c r="T331" i="40"/>
  <c r="S331" i="40"/>
  <c r="R331" i="40"/>
  <c r="P331" i="40"/>
  <c r="O331" i="40"/>
  <c r="N331" i="40"/>
  <c r="M331" i="40"/>
  <c r="L331" i="40"/>
  <c r="K331" i="40"/>
  <c r="J331" i="40"/>
  <c r="I331" i="40"/>
  <c r="H331" i="40"/>
  <c r="G331" i="40"/>
  <c r="F331" i="40"/>
  <c r="E331" i="40"/>
  <c r="E332" i="40"/>
  <c r="G332" i="40"/>
  <c r="H332" i="40"/>
  <c r="I332" i="40"/>
  <c r="J332" i="40"/>
  <c r="K332" i="40"/>
  <c r="L332" i="40"/>
  <c r="M332" i="40"/>
  <c r="N332" i="40"/>
  <c r="O332" i="40"/>
  <c r="P332" i="40"/>
  <c r="Q332" i="40"/>
  <c r="R332" i="40"/>
  <c r="S332" i="40"/>
  <c r="T332" i="40"/>
  <c r="U332" i="40"/>
  <c r="V332" i="40"/>
  <c r="E440" i="22"/>
  <c r="F332" i="40"/>
  <c r="E333" i="40"/>
  <c r="F333" i="40"/>
  <c r="G333" i="40"/>
  <c r="H333" i="40"/>
  <c r="I333" i="40"/>
  <c r="J333" i="40"/>
  <c r="K333" i="40"/>
  <c r="L333" i="40"/>
  <c r="M333" i="40"/>
  <c r="N333" i="40"/>
  <c r="O333" i="40"/>
  <c r="P333" i="40"/>
  <c r="Q333" i="40"/>
  <c r="R333" i="40"/>
  <c r="S333" i="40"/>
  <c r="T333" i="40"/>
  <c r="U333" i="40"/>
  <c r="V333" i="40"/>
  <c r="E441" i="22"/>
  <c r="F334" i="40"/>
  <c r="G334" i="40"/>
  <c r="H334" i="40"/>
  <c r="I334" i="40"/>
  <c r="J334" i="40"/>
  <c r="K334" i="40"/>
  <c r="L334" i="40"/>
  <c r="M334" i="40"/>
  <c r="E334" i="40"/>
  <c r="E443" i="22"/>
  <c r="E445" i="22" s="1"/>
  <c r="F221" i="18" s="1"/>
  <c r="F1079" i="5"/>
  <c r="E494" i="22"/>
  <c r="E496" i="22" s="1"/>
  <c r="F236" i="18" s="1"/>
  <c r="F1104" i="5"/>
  <c r="E524" i="22"/>
  <c r="E526" i="22" s="1"/>
  <c r="F245" i="18" s="1"/>
  <c r="F1129" i="5"/>
  <c r="E554" i="22"/>
  <c r="E556" i="22" s="1"/>
  <c r="F254" i="18" s="1"/>
  <c r="F1154" i="5"/>
  <c r="E584" i="22"/>
  <c r="F1004" i="5"/>
  <c r="E404" i="22"/>
  <c r="F1006" i="5"/>
  <c r="E303" i="60"/>
  <c r="V1005" i="5" s="1"/>
  <c r="F1007" i="5"/>
  <c r="F1009" i="5"/>
  <c r="E304" i="60"/>
  <c r="V1006" i="5" s="1"/>
  <c r="E410" i="22"/>
  <c r="F1010" i="5"/>
  <c r="E305" i="60"/>
  <c r="V1007" i="5" s="1"/>
  <c r="E411" i="22"/>
  <c r="F1005" i="5"/>
  <c r="E302" i="60"/>
  <c r="V1004" i="5" s="1"/>
  <c r="E405" i="22"/>
  <c r="E448" i="22"/>
  <c r="F222" i="18" s="1"/>
  <c r="E418" i="22"/>
  <c r="F213" i="18" s="1"/>
  <c r="E421" i="22"/>
  <c r="F214" i="18" s="1"/>
  <c r="E424" i="22"/>
  <c r="F215" i="18" s="1"/>
  <c r="E427" i="22"/>
  <c r="F216" i="18" s="1"/>
  <c r="E430" i="22"/>
  <c r="F217" i="18" s="1"/>
  <c r="E433" i="22"/>
  <c r="F218" i="18" s="1"/>
  <c r="E460" i="22"/>
  <c r="F226" i="18" s="1"/>
  <c r="E559" i="22"/>
  <c r="F255" i="18" s="1"/>
  <c r="E544" i="22"/>
  <c r="F250" i="18" s="1"/>
  <c r="E508" i="22"/>
  <c r="F240" i="18" s="1"/>
  <c r="E523" i="22"/>
  <c r="F244" i="18" s="1"/>
  <c r="E478" i="22"/>
  <c r="F231" i="18" s="1"/>
  <c r="E520" i="22"/>
  <c r="F243" i="18" s="1"/>
  <c r="E451" i="22"/>
  <c r="F223" i="18" s="1"/>
  <c r="E535" i="22"/>
  <c r="F248" i="18" s="1"/>
  <c r="E487" i="22"/>
  <c r="F234" i="18" s="1"/>
  <c r="E529" i="22"/>
  <c r="F246" i="18" s="1"/>
  <c r="E568" i="22"/>
  <c r="F258" i="18" s="1"/>
  <c r="E481" i="22"/>
  <c r="F232" i="18" s="1"/>
  <c r="L324" i="40"/>
  <c r="M324" i="40"/>
  <c r="N324" i="40"/>
  <c r="O324" i="40"/>
  <c r="P324" i="40"/>
  <c r="Q324" i="40"/>
  <c r="R324" i="40"/>
  <c r="S324" i="40"/>
  <c r="T324" i="40"/>
  <c r="U324" i="40"/>
  <c r="V324" i="40"/>
  <c r="D426" i="22"/>
  <c r="D427" i="22" s="1"/>
  <c r="E216" i="18" s="1"/>
  <c r="E325" i="40"/>
  <c r="G325" i="40"/>
  <c r="H325" i="40"/>
  <c r="I325" i="40"/>
  <c r="J325" i="40"/>
  <c r="K325" i="40"/>
  <c r="L325" i="40"/>
  <c r="M325" i="40"/>
  <c r="N325" i="40"/>
  <c r="O325" i="40"/>
  <c r="P325" i="40"/>
  <c r="Q325" i="40"/>
  <c r="R325" i="40"/>
  <c r="S325" i="40"/>
  <c r="T325" i="40"/>
  <c r="U325" i="40"/>
  <c r="V325" i="40"/>
  <c r="D428" i="22"/>
  <c r="F325" i="40"/>
  <c r="E326" i="40"/>
  <c r="F326" i="40"/>
  <c r="G326" i="40"/>
  <c r="H326" i="40"/>
  <c r="I326" i="40"/>
  <c r="J326" i="40"/>
  <c r="K326" i="40"/>
  <c r="L326" i="40"/>
  <c r="M326" i="40"/>
  <c r="N326" i="40"/>
  <c r="O326" i="40"/>
  <c r="P326" i="40"/>
  <c r="V326" i="40"/>
  <c r="D429" i="22"/>
  <c r="U326" i="40"/>
  <c r="T326" i="40"/>
  <c r="S326" i="40"/>
  <c r="R326" i="40"/>
  <c r="Q326" i="40"/>
  <c r="H327" i="40"/>
  <c r="I327" i="40"/>
  <c r="J327" i="40"/>
  <c r="K327" i="40"/>
  <c r="L327" i="40"/>
  <c r="M327" i="40"/>
  <c r="N327" i="40"/>
  <c r="O327" i="40"/>
  <c r="Q327" i="40"/>
  <c r="F327" i="40"/>
  <c r="D431" i="22"/>
  <c r="R327" i="40"/>
  <c r="G327" i="40"/>
  <c r="S327" i="40"/>
  <c r="T327" i="40"/>
  <c r="U327" i="40"/>
  <c r="V327" i="40"/>
  <c r="E327" i="40"/>
  <c r="P327" i="40"/>
  <c r="Q328" i="40"/>
  <c r="R328" i="40"/>
  <c r="S328" i="40"/>
  <c r="T328" i="40"/>
  <c r="F328" i="40"/>
  <c r="V328" i="40"/>
  <c r="G328" i="40"/>
  <c r="D432" i="22"/>
  <c r="H328" i="40"/>
  <c r="I328" i="40"/>
  <c r="J328" i="40"/>
  <c r="U328" i="40"/>
  <c r="E328" i="40"/>
  <c r="L328" i="40"/>
  <c r="M328" i="40"/>
  <c r="N328" i="40"/>
  <c r="O328" i="40"/>
  <c r="P328" i="40"/>
  <c r="K328" i="40"/>
  <c r="R308" i="40"/>
  <c r="S308" i="40"/>
  <c r="T308" i="40"/>
  <c r="U308" i="40"/>
  <c r="V308" i="40"/>
  <c r="E308" i="40"/>
  <c r="D434" i="22"/>
  <c r="F308" i="40"/>
  <c r="G308" i="40"/>
  <c r="H308" i="40"/>
  <c r="I308" i="40"/>
  <c r="J308" i="40"/>
  <c r="K308" i="40"/>
  <c r="L308" i="40"/>
  <c r="M308" i="40"/>
  <c r="N308" i="40"/>
  <c r="O308" i="40"/>
  <c r="P308" i="40"/>
  <c r="Q308" i="40"/>
  <c r="S329" i="40"/>
  <c r="T329" i="40"/>
  <c r="U329" i="40"/>
  <c r="V329" i="40"/>
  <c r="F329" i="40"/>
  <c r="D435" i="22"/>
  <c r="K329" i="40"/>
  <c r="R329" i="40"/>
  <c r="Q329" i="40"/>
  <c r="P329" i="40"/>
  <c r="O329" i="40"/>
  <c r="E329" i="40"/>
  <c r="N329" i="40"/>
  <c r="M329" i="40"/>
  <c r="L329" i="40"/>
  <c r="J329" i="40"/>
  <c r="I329" i="40"/>
  <c r="H329" i="40"/>
  <c r="G329" i="40"/>
  <c r="E330" i="40"/>
  <c r="F330" i="40"/>
  <c r="G330" i="40"/>
  <c r="H330" i="40"/>
  <c r="I330" i="40"/>
  <c r="J330" i="40"/>
  <c r="K330" i="40"/>
  <c r="L330" i="40"/>
  <c r="M330" i="40"/>
  <c r="N330" i="40"/>
  <c r="O330" i="40"/>
  <c r="D437" i="22"/>
  <c r="D439" i="22" s="1"/>
  <c r="E219" i="18" s="1"/>
  <c r="E1079" i="5"/>
  <c r="D494" i="22"/>
  <c r="D496" i="22" s="1"/>
  <c r="E236" i="18" s="1"/>
  <c r="E1104" i="5"/>
  <c r="D524" i="22"/>
  <c r="D526" i="22" s="1"/>
  <c r="E245" i="18" s="1"/>
  <c r="E1129" i="5"/>
  <c r="D554" i="22"/>
  <c r="D556" i="22" s="1"/>
  <c r="E254" i="18" s="1"/>
  <c r="E1154" i="5"/>
  <c r="D584" i="22"/>
  <c r="E1004" i="5"/>
  <c r="D404" i="22"/>
  <c r="Q1007" i="12"/>
  <c r="E1010" i="5"/>
  <c r="D305" i="60"/>
  <c r="U1007" i="5" s="1"/>
  <c r="E1005" i="5"/>
  <c r="D302" i="60"/>
  <c r="U1004" i="5" s="1"/>
  <c r="D418" i="22"/>
  <c r="E213" i="18" s="1"/>
  <c r="D421" i="22"/>
  <c r="E214" i="18" s="1"/>
  <c r="D424" i="22"/>
  <c r="E215" i="18" s="1"/>
  <c r="D442" i="22"/>
  <c r="E220" i="18" s="1"/>
  <c r="D445" i="22"/>
  <c r="E221" i="18" s="1"/>
  <c r="D448" i="22"/>
  <c r="E222" i="18" s="1"/>
  <c r="D451" i="22"/>
  <c r="E223" i="18" s="1"/>
  <c r="D454" i="22"/>
  <c r="E224" i="18" s="1"/>
  <c r="D457" i="22"/>
  <c r="E225" i="18" s="1"/>
  <c r="D460" i="22"/>
  <c r="E226" i="18" s="1"/>
  <c r="D463" i="22"/>
  <c r="E209" i="18" s="1"/>
  <c r="D466" i="22"/>
  <c r="E227" i="18" s="1"/>
  <c r="D469" i="22"/>
  <c r="E228" i="18" s="1"/>
  <c r="D472" i="22"/>
  <c r="E229" i="18" s="1"/>
  <c r="D475" i="22"/>
  <c r="E230" i="18" s="1"/>
  <c r="D478" i="22"/>
  <c r="E231" i="18" s="1"/>
  <c r="D481" i="22"/>
  <c r="E232" i="18" s="1"/>
  <c r="D484" i="22"/>
  <c r="E233" i="18" s="1"/>
  <c r="D487" i="22"/>
  <c r="E234" i="18" s="1"/>
  <c r="D490" i="22"/>
  <c r="E207" i="18" s="1"/>
  <c r="D493" i="22"/>
  <c r="E235" i="18" s="1"/>
  <c r="D499" i="22"/>
  <c r="E237" i="18" s="1"/>
  <c r="D502" i="22"/>
  <c r="E238" i="18" s="1"/>
  <c r="D505" i="22"/>
  <c r="E239" i="18" s="1"/>
  <c r="D508" i="22"/>
  <c r="E240" i="18" s="1"/>
  <c r="D511" i="22"/>
  <c r="E241" i="18" s="1"/>
  <c r="D514" i="22"/>
  <c r="E242" i="18" s="1"/>
  <c r="D517" i="22"/>
  <c r="E211" i="18" s="1"/>
  <c r="D529" i="22"/>
  <c r="E246" i="18" s="1"/>
  <c r="D559" i="22"/>
  <c r="E255" i="18" s="1"/>
  <c r="D580" i="22"/>
  <c r="E262" i="18" s="1"/>
  <c r="D520" i="22"/>
  <c r="E243" i="18" s="1"/>
  <c r="D571" i="22"/>
  <c r="E259" i="18" s="1"/>
  <c r="P309" i="40"/>
  <c r="E309" i="40"/>
  <c r="F309" i="40"/>
  <c r="G309" i="40"/>
  <c r="H309" i="40"/>
  <c r="I309" i="40"/>
  <c r="J309" i="40"/>
  <c r="K309" i="40"/>
  <c r="L309" i="40"/>
  <c r="M309" i="40"/>
  <c r="N309" i="40"/>
  <c r="O309" i="40"/>
  <c r="V309" i="40"/>
  <c r="Q309" i="40"/>
  <c r="R309" i="40"/>
  <c r="S309" i="40"/>
  <c r="T309" i="40"/>
  <c r="U309" i="40"/>
  <c r="Q1014" i="12"/>
  <c r="C414" i="22"/>
  <c r="F310" i="40"/>
  <c r="G310" i="40"/>
  <c r="H310" i="40"/>
  <c r="I310" i="40"/>
  <c r="J310" i="40"/>
  <c r="K310" i="40"/>
  <c r="L310" i="40"/>
  <c r="M310" i="40"/>
  <c r="N310" i="40"/>
  <c r="O310" i="40"/>
  <c r="P310" i="40"/>
  <c r="Q310" i="40"/>
  <c r="R310" i="40"/>
  <c r="S310" i="40"/>
  <c r="T310" i="40"/>
  <c r="U310" i="40"/>
  <c r="V310" i="40"/>
  <c r="Q1015" i="12"/>
  <c r="E310" i="40"/>
  <c r="C416" i="22"/>
  <c r="G315" i="40"/>
  <c r="H315" i="40"/>
  <c r="I315" i="40"/>
  <c r="J315" i="40"/>
  <c r="K315" i="40"/>
  <c r="L315" i="40"/>
  <c r="M315" i="40"/>
  <c r="N315" i="40"/>
  <c r="O315" i="40"/>
  <c r="Q315" i="40"/>
  <c r="R315" i="40"/>
  <c r="S315" i="40"/>
  <c r="T315" i="40"/>
  <c r="U315" i="40"/>
  <c r="V315" i="40"/>
  <c r="P315" i="40"/>
  <c r="E315" i="40"/>
  <c r="F315" i="40"/>
  <c r="C417" i="22"/>
  <c r="Q1016" i="12"/>
  <c r="J312" i="40"/>
  <c r="K312" i="40"/>
  <c r="L312" i="40"/>
  <c r="M312" i="40"/>
  <c r="N312" i="40"/>
  <c r="O312" i="40"/>
  <c r="P312" i="40"/>
  <c r="Q312" i="40"/>
  <c r="R312" i="40"/>
  <c r="S312" i="40"/>
  <c r="T312" i="40"/>
  <c r="U312" i="40"/>
  <c r="V312" i="40"/>
  <c r="E312" i="40"/>
  <c r="F312" i="40"/>
  <c r="G312" i="40"/>
  <c r="H312" i="40"/>
  <c r="C419" i="22"/>
  <c r="Q1017" i="12"/>
  <c r="I312" i="40"/>
  <c r="L320" i="40"/>
  <c r="M320" i="40"/>
  <c r="N320" i="40"/>
  <c r="O320" i="40"/>
  <c r="P320" i="40"/>
  <c r="Q320" i="40"/>
  <c r="R320" i="40"/>
  <c r="G320" i="40"/>
  <c r="T320" i="40"/>
  <c r="U320" i="40"/>
  <c r="V320" i="40"/>
  <c r="E320" i="40"/>
  <c r="F320" i="40"/>
  <c r="H320" i="40"/>
  <c r="I320" i="40"/>
  <c r="C420" i="22"/>
  <c r="Q1018" i="12"/>
  <c r="J320" i="40"/>
  <c r="K320" i="40"/>
  <c r="S320" i="40"/>
  <c r="N321" i="40"/>
  <c r="O321" i="40"/>
  <c r="P321" i="40"/>
  <c r="Q321" i="40"/>
  <c r="R321" i="40"/>
  <c r="S321" i="40"/>
  <c r="T321" i="40"/>
  <c r="U321" i="40"/>
  <c r="V321" i="40"/>
  <c r="J321" i="40"/>
  <c r="E321" i="40"/>
  <c r="F321" i="40"/>
  <c r="G321" i="40"/>
  <c r="H321" i="40"/>
  <c r="C422" i="22"/>
  <c r="Q1019" i="12"/>
  <c r="I321" i="40"/>
  <c r="K321" i="40"/>
  <c r="L321" i="40"/>
  <c r="M321" i="40"/>
  <c r="P322" i="40"/>
  <c r="Q322" i="40"/>
  <c r="R322" i="40"/>
  <c r="S322" i="40"/>
  <c r="T322" i="40"/>
  <c r="U322" i="40"/>
  <c r="V322" i="40"/>
  <c r="O322" i="40"/>
  <c r="C423" i="22"/>
  <c r="I322" i="40"/>
  <c r="F322" i="40"/>
  <c r="E322" i="40"/>
  <c r="J322" i="40"/>
  <c r="G322" i="40"/>
  <c r="H322" i="40"/>
  <c r="Q1020" i="12"/>
  <c r="K322" i="40"/>
  <c r="L322" i="40"/>
  <c r="M322" i="40"/>
  <c r="N322" i="40"/>
  <c r="M323" i="40"/>
  <c r="N323" i="40"/>
  <c r="O323" i="40"/>
  <c r="P323" i="40"/>
  <c r="Q323" i="40"/>
  <c r="R323" i="40"/>
  <c r="S323" i="40"/>
  <c r="T323" i="40"/>
  <c r="U323" i="40"/>
  <c r="V323" i="40"/>
  <c r="E323" i="40"/>
  <c r="C425" i="22"/>
  <c r="F323" i="40"/>
  <c r="G323" i="40"/>
  <c r="Q1021" i="12"/>
  <c r="H323" i="40"/>
  <c r="I323" i="40"/>
  <c r="J323" i="40"/>
  <c r="K323" i="40"/>
  <c r="L323" i="40"/>
  <c r="K324" i="40"/>
  <c r="H324" i="40"/>
  <c r="G324" i="40"/>
  <c r="F324" i="40"/>
  <c r="E324" i="40"/>
  <c r="J324" i="40"/>
  <c r="I324" i="40"/>
  <c r="C426" i="22"/>
  <c r="Q1022" i="12"/>
  <c r="Q1023" i="12"/>
  <c r="C428" i="22"/>
  <c r="Q1024" i="12"/>
  <c r="C429" i="22"/>
  <c r="Q1025" i="12"/>
  <c r="C431" i="22"/>
  <c r="Q1026" i="12"/>
  <c r="C432" i="22"/>
  <c r="C434" i="22"/>
  <c r="Q1027" i="12"/>
  <c r="I305" i="28" s="1"/>
  <c r="C435" i="22"/>
  <c r="Q1028" i="12"/>
  <c r="Q1029" i="12"/>
  <c r="C437" i="22"/>
  <c r="Q1030" i="12"/>
  <c r="C438" i="22"/>
  <c r="Q1031" i="12"/>
  <c r="C440" i="22"/>
  <c r="Q1032" i="12"/>
  <c r="C441" i="22"/>
  <c r="Q1033" i="12"/>
  <c r="C443" i="22"/>
  <c r="C444" i="22"/>
  <c r="Q1034" i="12"/>
  <c r="C446" i="22"/>
  <c r="Q1035" i="12"/>
  <c r="C447" i="22"/>
  <c r="Q1036" i="12"/>
  <c r="C449" i="22"/>
  <c r="Q1037" i="12"/>
  <c r="C450" i="22"/>
  <c r="Q1038" i="12"/>
  <c r="C452" i="22"/>
  <c r="Q1039" i="12"/>
  <c r="C453" i="22"/>
  <c r="Q1040" i="12"/>
  <c r="C455" i="22"/>
  <c r="Q1041" i="12"/>
  <c r="C456" i="22"/>
  <c r="Q1042" i="12"/>
  <c r="Q1043" i="12"/>
  <c r="C458" i="22"/>
  <c r="C459" i="22"/>
  <c r="Q1044" i="12"/>
  <c r="C461" i="22"/>
  <c r="Q1045" i="12"/>
  <c r="C462" i="22"/>
  <c r="Q1046" i="12"/>
  <c r="I306" i="29" s="1"/>
  <c r="Q1047" i="12"/>
  <c r="C464" i="22"/>
  <c r="Q1048" i="12"/>
  <c r="C465" i="22"/>
  <c r="Q1049" i="12"/>
  <c r="C467" i="22"/>
  <c r="C468" i="22"/>
  <c r="Q1050" i="12"/>
  <c r="Q1051" i="12"/>
  <c r="C470" i="22"/>
  <c r="Q1052" i="12"/>
  <c r="C471" i="22"/>
  <c r="C473" i="22"/>
  <c r="Q1053" i="12"/>
  <c r="C474" i="22"/>
  <c r="Q1054" i="12"/>
  <c r="Q1055" i="12"/>
  <c r="C476" i="22"/>
  <c r="Q1056" i="12"/>
  <c r="C477" i="22"/>
  <c r="Q1057" i="12"/>
  <c r="C479" i="22"/>
  <c r="Q1058" i="12"/>
  <c r="C480" i="22"/>
  <c r="Q1059" i="12"/>
  <c r="C482" i="22"/>
  <c r="C483" i="22"/>
  <c r="Q1060" i="12"/>
  <c r="C485" i="22"/>
  <c r="Q1061" i="12"/>
  <c r="C486" i="22"/>
  <c r="Q1062" i="12"/>
  <c r="C488" i="22"/>
  <c r="Q1063" i="12"/>
  <c r="I310" i="29" s="1"/>
  <c r="C489" i="22"/>
  <c r="Q1064" i="12"/>
  <c r="C491" i="22"/>
  <c r="Q1065" i="12"/>
  <c r="C492" i="22"/>
  <c r="Q1066" i="12"/>
  <c r="D1079" i="5"/>
  <c r="C494" i="22"/>
  <c r="Q1067" i="12"/>
  <c r="C495" i="22"/>
  <c r="Q1068" i="12"/>
  <c r="C497" i="22"/>
  <c r="Q1069" i="12"/>
  <c r="C498" i="22"/>
  <c r="Q1070" i="12"/>
  <c r="C500" i="22"/>
  <c r="Q1071" i="12"/>
  <c r="C501" i="22"/>
  <c r="Q1072" i="12"/>
  <c r="C503" i="22"/>
  <c r="Q1073" i="12"/>
  <c r="C504" i="22"/>
  <c r="Q1074" i="12"/>
  <c r="C506" i="22"/>
  <c r="Q1075" i="12"/>
  <c r="C507" i="22"/>
  <c r="Q1076" i="12"/>
  <c r="C509" i="22"/>
  <c r="Q1077" i="12"/>
  <c r="C510" i="22"/>
  <c r="Q1078" i="12"/>
  <c r="Q1079" i="12"/>
  <c r="C512" i="22"/>
  <c r="C513" i="22"/>
  <c r="Q1080" i="12"/>
  <c r="C515" i="22"/>
  <c r="Q1081" i="12"/>
  <c r="C516" i="22"/>
  <c r="Q1082" i="12"/>
  <c r="I312" i="29" s="1"/>
  <c r="C518" i="22"/>
  <c r="Q1083" i="12"/>
  <c r="C519" i="22"/>
  <c r="Q1084" i="12"/>
  <c r="C521" i="22"/>
  <c r="Q1085" i="12"/>
  <c r="C522" i="22"/>
  <c r="Q1086" i="12"/>
  <c r="D1104" i="5"/>
  <c r="C524" i="22"/>
  <c r="Q1087" i="12"/>
  <c r="C525" i="22"/>
  <c r="Q1088" i="12"/>
  <c r="C527" i="22"/>
  <c r="Q1089" i="12"/>
  <c r="C528" i="22"/>
  <c r="Q1090" i="12"/>
  <c r="Q1091" i="12"/>
  <c r="C530" i="22"/>
  <c r="Q1092" i="12"/>
  <c r="C531" i="22"/>
  <c r="Q1093" i="12"/>
  <c r="C533" i="22"/>
  <c r="Q1094" i="12"/>
  <c r="C534" i="22"/>
  <c r="Q1095" i="12"/>
  <c r="C536" i="22"/>
  <c r="Q1096" i="12"/>
  <c r="C537" i="22"/>
  <c r="Q1097" i="12"/>
  <c r="C539" i="22"/>
  <c r="Q1098" i="12"/>
  <c r="I311" i="29" s="1"/>
  <c r="C540" i="22"/>
  <c r="Q1099" i="12"/>
  <c r="C542" i="22"/>
  <c r="Q1100" i="12"/>
  <c r="C543" i="22"/>
  <c r="Q1101" i="12"/>
  <c r="C545" i="22"/>
  <c r="Q1102" i="12"/>
  <c r="C546" i="22"/>
  <c r="Q1103" i="12"/>
  <c r="C548" i="22"/>
  <c r="Q1104" i="12"/>
  <c r="C549" i="22"/>
  <c r="Q1105" i="12"/>
  <c r="C551" i="22"/>
  <c r="Q1106" i="12"/>
  <c r="C552" i="22"/>
  <c r="Q1108" i="12"/>
  <c r="C555" i="22"/>
  <c r="Q1109" i="12"/>
  <c r="C557" i="22"/>
  <c r="Q1110" i="12"/>
  <c r="C558" i="22"/>
  <c r="Q1111" i="12"/>
  <c r="C560" i="22"/>
  <c r="Q1112" i="12"/>
  <c r="C561" i="22"/>
  <c r="Q1113" i="12"/>
  <c r="C563" i="22"/>
  <c r="Q1114" i="12"/>
  <c r="C564" i="22"/>
  <c r="Q1115" i="12"/>
  <c r="C566" i="22"/>
  <c r="Q1116" i="12"/>
  <c r="C567" i="22"/>
  <c r="Q1117" i="12"/>
  <c r="C569" i="22"/>
  <c r="Q1118" i="12"/>
  <c r="C570" i="22"/>
  <c r="Q1119" i="12"/>
  <c r="C572" i="22"/>
  <c r="Q1120" i="12"/>
  <c r="C573" i="22"/>
  <c r="Q1121" i="12"/>
  <c r="C575" i="22"/>
  <c r="Q1122" i="12"/>
  <c r="C576" i="22"/>
  <c r="Q1123" i="12"/>
  <c r="C578" i="22"/>
  <c r="Q1124" i="12"/>
  <c r="C579" i="22"/>
  <c r="Q1125" i="12"/>
  <c r="C581" i="22"/>
  <c r="Q1126" i="12"/>
  <c r="C582" i="22"/>
  <c r="Q1128" i="12"/>
  <c r="C585" i="22"/>
  <c r="Q1129" i="12"/>
  <c r="C587" i="22"/>
  <c r="Q1130" i="12"/>
  <c r="C588" i="22"/>
  <c r="Q1131" i="12"/>
  <c r="C590" i="22"/>
  <c r="Q1132" i="12"/>
  <c r="C591" i="22"/>
  <c r="Q1133" i="12"/>
  <c r="C593" i="22"/>
  <c r="Q1134" i="12"/>
  <c r="C594" i="22"/>
  <c r="Q1135" i="12"/>
  <c r="C596" i="22"/>
  <c r="Q1136" i="12"/>
  <c r="C597" i="22"/>
  <c r="Q1137" i="12"/>
  <c r="C599" i="22"/>
  <c r="D1004" i="5"/>
  <c r="D308" i="29"/>
  <c r="C407" i="24"/>
  <c r="C408" i="24"/>
  <c r="D305" i="29"/>
  <c r="C304" i="60"/>
  <c r="T1006" i="5" s="1"/>
  <c r="D306" i="28"/>
  <c r="C305" i="60"/>
  <c r="T1007" i="5" s="1"/>
  <c r="C411" i="22"/>
  <c r="D309" i="29"/>
  <c r="I314" i="40"/>
  <c r="C405" i="22"/>
  <c r="C302" i="60"/>
  <c r="T1004" i="5" s="1"/>
  <c r="C405" i="24"/>
  <c r="D307" i="29"/>
  <c r="H408" i="22"/>
  <c r="H408" i="24"/>
  <c r="H407" i="22"/>
  <c r="D1129" i="5"/>
  <c r="Q1107" i="12"/>
  <c r="Q1127" i="12"/>
  <c r="D1154" i="5"/>
  <c r="Q1138" i="12"/>
  <c r="C600" i="22"/>
  <c r="Q1139" i="12"/>
  <c r="C602" i="22"/>
  <c r="C603" i="22"/>
  <c r="Q1140" i="12"/>
  <c r="C605" i="22"/>
  <c r="Q1141" i="12"/>
  <c r="C606" i="22"/>
  <c r="Q1142" i="12"/>
  <c r="C608" i="22"/>
  <c r="Q1143" i="12"/>
  <c r="C609" i="22"/>
  <c r="Q1144" i="12"/>
  <c r="C611" i="22"/>
  <c r="Q1145" i="12"/>
  <c r="Q1146" i="12"/>
  <c r="C612" i="22"/>
  <c r="D1179" i="5"/>
  <c r="Q1147" i="12"/>
  <c r="C614" i="22"/>
  <c r="E1179" i="5"/>
  <c r="D614" i="22"/>
  <c r="E614" i="22"/>
  <c r="F1179" i="5"/>
  <c r="F614" i="22"/>
  <c r="G1179" i="5"/>
  <c r="H1179" i="5"/>
  <c r="G614" i="22"/>
  <c r="C615" i="22"/>
  <c r="Q1148" i="12"/>
  <c r="C617" i="22"/>
  <c r="Q1149" i="12"/>
  <c r="C618" i="22"/>
  <c r="Q1150" i="12"/>
  <c r="C620" i="22"/>
  <c r="Q1151" i="12"/>
  <c r="C621" i="22"/>
  <c r="Q1152" i="12"/>
  <c r="Q1153" i="12"/>
  <c r="C623" i="22"/>
  <c r="Q1154" i="12"/>
  <c r="C624" i="22"/>
  <c r="Q1155" i="12"/>
  <c r="C626" i="22"/>
  <c r="Q1156" i="12"/>
  <c r="C627" i="22"/>
  <c r="Q1157" i="12"/>
  <c r="C629" i="22"/>
  <c r="C630" i="22"/>
  <c r="Q1158" i="12"/>
  <c r="C632" i="22"/>
  <c r="Q1159" i="12"/>
  <c r="C633" i="22"/>
  <c r="Q1160" i="12"/>
  <c r="C635" i="22"/>
  <c r="Q1161" i="12"/>
  <c r="C636" i="22"/>
  <c r="Q1162" i="12"/>
  <c r="C638" i="22"/>
  <c r="Q1163" i="12"/>
  <c r="C639" i="22"/>
  <c r="Q1164" i="12"/>
  <c r="C641" i="22"/>
  <c r="Q1165" i="12"/>
  <c r="C642" i="22"/>
  <c r="Q1166" i="12"/>
  <c r="D1204" i="5"/>
  <c r="C644" i="22"/>
  <c r="Q1167" i="12"/>
  <c r="D644" i="22"/>
  <c r="E1204" i="5"/>
  <c r="E644" i="22"/>
  <c r="F1204" i="5"/>
  <c r="F644" i="22"/>
  <c r="G1204" i="5"/>
  <c r="G644" i="22"/>
  <c r="H1204" i="5"/>
  <c r="Q1168" i="12"/>
  <c r="C645" i="22"/>
  <c r="Q1169" i="12"/>
  <c r="C647" i="22"/>
  <c r="Q1170" i="12"/>
  <c r="C648" i="22"/>
  <c r="Q1171" i="12"/>
  <c r="C650" i="22"/>
  <c r="C651" i="22"/>
  <c r="Q1172" i="12"/>
  <c r="C653" i="22"/>
  <c r="Q1173" i="12"/>
  <c r="C654" i="22"/>
  <c r="Q1174" i="12"/>
  <c r="C656" i="22"/>
  <c r="Q1175" i="12"/>
  <c r="C657" i="22"/>
  <c r="Q1176" i="12"/>
  <c r="C659" i="22"/>
  <c r="Q1177" i="12"/>
  <c r="C660" i="22"/>
  <c r="Q1178" i="12"/>
  <c r="C662" i="22"/>
  <c r="Q1179" i="12"/>
  <c r="Q1180" i="12"/>
  <c r="C663" i="22"/>
  <c r="Q1181" i="12"/>
  <c r="C665" i="22"/>
  <c r="Q1182" i="12"/>
  <c r="C666" i="22"/>
  <c r="Q1183" i="12"/>
  <c r="C668" i="22"/>
  <c r="Q1184" i="12"/>
  <c r="C669" i="22"/>
  <c r="Q1185" i="12"/>
  <c r="C671" i="22"/>
  <c r="Q1186" i="12"/>
  <c r="C672" i="22"/>
  <c r="D1229" i="5"/>
  <c r="Q1187" i="12"/>
  <c r="C674" i="22"/>
  <c r="E1229" i="5"/>
  <c r="D674" i="22"/>
  <c r="F1229" i="5"/>
  <c r="E674" i="22"/>
  <c r="G1229" i="5"/>
  <c r="F674" i="22"/>
  <c r="H1229" i="5"/>
  <c r="G674" i="22"/>
  <c r="Q1188" i="12"/>
  <c r="C675" i="22"/>
  <c r="Q1189" i="12"/>
  <c r="C677" i="22"/>
  <c r="Q1190" i="12"/>
  <c r="C678" i="22"/>
  <c r="Q1191" i="12"/>
  <c r="C680" i="22"/>
  <c r="Q1192" i="12"/>
  <c r="C681" i="22"/>
  <c r="Q1193" i="12"/>
  <c r="C683" i="22"/>
  <c r="Q1194" i="12"/>
  <c r="C684" i="22"/>
  <c r="Q1195" i="12"/>
  <c r="C686" i="22"/>
  <c r="C687" i="22"/>
  <c r="Q1196" i="12"/>
  <c r="C689" i="22"/>
  <c r="Q1197" i="12"/>
  <c r="Q1198" i="12"/>
  <c r="C690" i="22"/>
  <c r="Q1199" i="12"/>
  <c r="C692" i="22"/>
  <c r="C693" i="22"/>
  <c r="Q1200" i="12"/>
  <c r="C695" i="22"/>
  <c r="Q1201" i="12"/>
  <c r="C696" i="22"/>
  <c r="Q1202" i="12"/>
  <c r="C698" i="22"/>
  <c r="Q1203" i="12"/>
  <c r="Q1204" i="12"/>
  <c r="C699" i="22"/>
  <c r="Q1205" i="12"/>
  <c r="C701" i="22"/>
  <c r="Q1206" i="12"/>
  <c r="C702" i="22"/>
  <c r="J313" i="40"/>
  <c r="T313" i="40"/>
  <c r="F313" i="40"/>
  <c r="U313" i="40"/>
  <c r="M313" i="40"/>
  <c r="K313" i="40"/>
  <c r="E313" i="40"/>
  <c r="N313" i="40"/>
  <c r="L313" i="40"/>
  <c r="Q313" i="40"/>
  <c r="G313" i="40"/>
  <c r="O313" i="40"/>
  <c r="R313" i="40"/>
  <c r="H313" i="40"/>
  <c r="I313" i="40"/>
  <c r="P313" i="40"/>
  <c r="V313" i="40"/>
  <c r="S313" i="40"/>
  <c r="S304" i="40"/>
  <c r="K304" i="40"/>
  <c r="P304" i="40"/>
  <c r="Q304" i="40"/>
  <c r="G304" i="40"/>
  <c r="O304" i="40"/>
  <c r="U304" i="40"/>
  <c r="V304" i="40"/>
  <c r="D1006" i="5"/>
  <c r="I304" i="40"/>
  <c r="R304" i="40"/>
  <c r="J304" i="40"/>
  <c r="M304" i="40"/>
  <c r="H304" i="40"/>
  <c r="E304" i="40"/>
  <c r="N304" i="40"/>
  <c r="T304" i="40"/>
  <c r="F304" i="40"/>
  <c r="L304" i="40"/>
  <c r="S311" i="40"/>
  <c r="K311" i="40"/>
  <c r="H311" i="40"/>
  <c r="R311" i="40"/>
  <c r="E311" i="40"/>
  <c r="O311" i="40"/>
  <c r="Q311" i="40"/>
  <c r="M311" i="40"/>
  <c r="V311" i="40"/>
  <c r="I311" i="40"/>
  <c r="G311" i="40"/>
  <c r="N311" i="40"/>
  <c r="U311" i="40"/>
  <c r="F311" i="40"/>
  <c r="T311" i="40"/>
  <c r="L311" i="40"/>
  <c r="J311" i="40"/>
  <c r="P311" i="40"/>
  <c r="D1007" i="5"/>
  <c r="L316" i="40"/>
  <c r="P316" i="40"/>
  <c r="I316" i="40"/>
  <c r="F316" i="40"/>
  <c r="K316" i="40"/>
  <c r="J316" i="40"/>
  <c r="S316" i="40"/>
  <c r="Q316" i="40"/>
  <c r="D1009" i="5"/>
  <c r="N316" i="40"/>
  <c r="T316" i="40"/>
  <c r="E316" i="40"/>
  <c r="R316" i="40"/>
  <c r="H316" i="40"/>
  <c r="V316" i="40"/>
  <c r="G316" i="40"/>
  <c r="O316" i="40"/>
  <c r="U316" i="40"/>
  <c r="M316" i="40"/>
  <c r="U318" i="40"/>
  <c r="D1010" i="5"/>
  <c r="I318" i="40"/>
  <c r="Q318" i="40"/>
  <c r="F318" i="40"/>
  <c r="O318" i="40"/>
  <c r="L318" i="40"/>
  <c r="T318" i="40"/>
  <c r="J318" i="40"/>
  <c r="R318" i="40"/>
  <c r="H318" i="40"/>
  <c r="P318" i="40"/>
  <c r="K318" i="40"/>
  <c r="S318" i="40"/>
  <c r="E318" i="40"/>
  <c r="N318" i="40"/>
  <c r="V318" i="40"/>
  <c r="G318" i="40"/>
  <c r="M318" i="40"/>
  <c r="P314" i="40"/>
  <c r="F314" i="40"/>
  <c r="M314" i="40"/>
  <c r="O314" i="40"/>
  <c r="Q314" i="40"/>
  <c r="K314" i="40"/>
  <c r="S314" i="40"/>
  <c r="R314" i="40"/>
  <c r="L314" i="40"/>
  <c r="E314" i="40"/>
  <c r="T314" i="40"/>
  <c r="N314" i="40"/>
  <c r="G314" i="40"/>
  <c r="V314" i="40"/>
  <c r="U314" i="40"/>
  <c r="H314" i="40"/>
  <c r="J314" i="40"/>
  <c r="D1005" i="5"/>
  <c r="S3" i="12"/>
  <c r="T4" i="29" s="1"/>
  <c r="R3" i="12"/>
  <c r="T4" i="31" s="1"/>
  <c r="Q3" i="12"/>
  <c r="T4" i="30" s="1"/>
  <c r="F51" i="28"/>
  <c r="I28" i="29"/>
  <c r="N38" i="30"/>
  <c r="E32" i="31"/>
  <c r="B38" i="30"/>
  <c r="T3" i="12"/>
  <c r="T4" i="28" s="1"/>
  <c r="K28" i="33"/>
  <c r="L28" i="33"/>
  <c r="M28" i="33"/>
  <c r="N28" i="33"/>
  <c r="B5" i="34"/>
  <c r="C5" i="34"/>
  <c r="D5" i="34"/>
  <c r="E5" i="34"/>
  <c r="F5" i="34"/>
  <c r="G5" i="34"/>
  <c r="H5" i="34"/>
  <c r="J5" i="34"/>
  <c r="K5" i="34"/>
  <c r="L5" i="34"/>
  <c r="B28" i="33"/>
  <c r="C28" i="33"/>
  <c r="D28" i="33"/>
  <c r="E28" i="33"/>
  <c r="F28" i="33"/>
  <c r="G28" i="33"/>
  <c r="H28" i="33"/>
  <c r="C48" i="48"/>
  <c r="I48" i="48"/>
  <c r="P28" i="33"/>
  <c r="P48" i="48"/>
  <c r="B48" i="48"/>
  <c r="D48" i="48"/>
  <c r="E48" i="48"/>
  <c r="B12" i="49"/>
  <c r="D12" i="49" s="1"/>
  <c r="B13" i="47"/>
  <c r="D13" i="47" s="1"/>
  <c r="B12" i="45"/>
  <c r="D12" i="45" s="1"/>
  <c r="F48" i="48"/>
  <c r="J48" i="48"/>
  <c r="B6" i="46"/>
  <c r="D6" i="46" s="1"/>
  <c r="O48" i="48"/>
  <c r="M48" i="48"/>
  <c r="K48" i="48"/>
  <c r="H48" i="48"/>
  <c r="G48" i="48"/>
  <c r="N48" i="48"/>
  <c r="L48" i="48"/>
  <c r="O28" i="33"/>
  <c r="I28" i="33"/>
  <c r="I5" i="34"/>
  <c r="J28" i="33"/>
  <c r="P5" i="34"/>
  <c r="O5" i="34"/>
  <c r="N5" i="34"/>
  <c r="M5" i="34"/>
  <c r="A7" i="43"/>
  <c r="A8" i="44" s="1"/>
  <c r="A5" i="40"/>
  <c r="F11" i="9"/>
  <c r="B4" i="17"/>
  <c r="E12" i="45"/>
  <c r="E6" i="46"/>
  <c r="F6" i="46"/>
  <c r="B5" i="40"/>
  <c r="G11" i="9"/>
  <c r="C4" i="17"/>
  <c r="F12" i="45"/>
  <c r="M412" i="24"/>
  <c r="N208" i="19" s="1"/>
  <c r="Y505" i="23"/>
  <c r="Y504" i="23"/>
  <c r="Y503" i="23"/>
  <c r="Y502" i="23"/>
  <c r="Y501" i="23"/>
  <c r="Y500" i="23"/>
  <c r="Y499" i="23"/>
  <c r="Y498" i="23"/>
  <c r="Y497" i="23"/>
  <c r="Y478" i="23"/>
  <c r="Y474" i="23"/>
  <c r="Y465" i="23"/>
  <c r="Y427" i="23"/>
  <c r="Y426" i="23"/>
  <c r="Y420" i="23"/>
  <c r="Y416" i="23"/>
  <c r="Y392" i="23"/>
  <c r="Y382" i="23"/>
  <c r="Y356" i="23"/>
  <c r="Y355" i="23"/>
  <c r="Y353" i="23"/>
  <c r="Y352" i="23"/>
  <c r="Y349" i="23"/>
  <c r="Y346" i="23"/>
  <c r="Y339" i="23"/>
  <c r="Y338" i="23"/>
  <c r="Y327" i="23"/>
  <c r="Y492" i="23"/>
  <c r="Y483" i="23"/>
  <c r="Y476" i="23"/>
  <c r="Y407" i="23"/>
  <c r="Y394" i="23"/>
  <c r="Y375" i="23"/>
  <c r="Y360" i="23"/>
  <c r="Y329" i="23"/>
  <c r="Y323" i="23"/>
  <c r="Y495" i="23"/>
  <c r="Y484" i="23"/>
  <c r="Y446" i="23"/>
  <c r="Y418" i="23"/>
  <c r="Y414" i="23"/>
  <c r="Y413" i="23"/>
  <c r="Y406" i="23"/>
  <c r="Y393" i="23"/>
  <c r="Y385" i="23"/>
  <c r="Y363" i="23"/>
  <c r="Y361" i="23"/>
  <c r="Y351" i="23"/>
  <c r="Y342" i="23"/>
  <c r="Y341" i="23"/>
  <c r="Y311" i="23"/>
  <c r="Y310" i="23"/>
  <c r="Y490" i="23"/>
  <c r="Y487" i="23"/>
  <c r="Y473" i="23"/>
  <c r="Y466" i="23"/>
  <c r="Y459" i="23"/>
  <c r="Y457" i="23"/>
  <c r="Y443" i="23"/>
  <c r="Y439" i="23"/>
  <c r="Y400" i="23"/>
  <c r="Y389" i="23"/>
  <c r="Y384" i="23"/>
  <c r="Y380" i="23"/>
  <c r="Y376" i="23"/>
  <c r="Y373" i="23"/>
  <c r="Y369" i="23"/>
  <c r="Y367" i="23"/>
  <c r="Y366" i="23"/>
  <c r="Y344" i="23"/>
  <c r="Y337" i="23"/>
  <c r="Y326" i="23"/>
  <c r="Y324" i="23"/>
  <c r="Y309" i="23"/>
  <c r="Y488" i="23"/>
  <c r="Y469" i="23"/>
  <c r="Y456" i="23"/>
  <c r="Y455" i="23"/>
  <c r="Y450" i="23"/>
  <c r="Y440" i="23"/>
  <c r="Y425" i="23"/>
  <c r="Y419" i="23"/>
  <c r="Y408" i="23"/>
  <c r="Y399" i="23"/>
  <c r="Y395" i="23"/>
  <c r="Y379" i="23"/>
  <c r="Y374" i="23"/>
  <c r="Y372" i="23"/>
  <c r="Y368" i="23"/>
  <c r="Y340" i="23"/>
  <c r="Y334" i="23"/>
  <c r="Y331" i="23"/>
  <c r="Y317" i="23"/>
  <c r="Y308" i="23"/>
  <c r="Y307" i="23"/>
  <c r="Y472" i="23"/>
  <c r="Y470" i="23"/>
  <c r="Y458" i="23"/>
  <c r="Y435" i="23"/>
  <c r="Y432" i="23"/>
  <c r="Y428" i="23"/>
  <c r="Y424" i="23"/>
  <c r="Y402" i="23"/>
  <c r="Y401" i="23"/>
  <c r="Y396" i="23"/>
  <c r="Y391" i="23"/>
  <c r="Y370" i="23"/>
  <c r="Y322" i="23"/>
  <c r="Y321" i="23"/>
  <c r="Y315" i="23"/>
  <c r="Y313" i="23"/>
  <c r="Y494" i="23"/>
  <c r="Y489" i="23"/>
  <c r="Y477" i="23"/>
  <c r="Y467" i="23"/>
  <c r="Y463" i="23"/>
  <c r="Y460" i="23"/>
  <c r="Y454" i="23"/>
  <c r="Y436" i="23"/>
  <c r="Y433" i="23"/>
  <c r="Y417" i="23"/>
  <c r="Y415" i="23"/>
  <c r="Y381" i="23"/>
  <c r="Y377" i="23"/>
  <c r="Y364" i="23"/>
  <c r="Y357" i="23"/>
  <c r="Y333" i="23"/>
  <c r="Y330" i="23"/>
  <c r="Y328" i="23"/>
  <c r="Y319" i="23"/>
  <c r="Y312" i="23"/>
  <c r="Y496" i="23"/>
  <c r="Y486" i="23"/>
  <c r="Y481" i="23"/>
  <c r="Y479" i="23"/>
  <c r="Y475" i="23"/>
  <c r="Y461" i="23"/>
  <c r="Y453" i="23"/>
  <c r="Y449" i="23"/>
  <c r="Y448" i="23"/>
  <c r="Y441" i="23"/>
  <c r="Y438" i="23"/>
  <c r="Y434" i="23"/>
  <c r="Y431" i="23"/>
  <c r="Y430" i="23"/>
  <c r="Y412" i="23"/>
  <c r="Y409" i="23"/>
  <c r="Y405" i="23"/>
  <c r="Y397" i="23"/>
  <c r="Y390" i="23"/>
  <c r="Y378" i="23"/>
  <c r="Y371" i="23"/>
  <c r="Y365" i="23"/>
  <c r="Y358" i="23"/>
  <c r="Y354" i="23"/>
  <c r="Y350" i="23"/>
  <c r="Y348" i="23"/>
  <c r="Y345" i="23"/>
  <c r="Y485" i="23"/>
  <c r="Y464" i="23"/>
  <c r="Y452" i="23"/>
  <c r="Y444" i="23"/>
  <c r="Y410" i="23"/>
  <c r="Y383" i="23"/>
  <c r="Y347" i="23"/>
  <c r="Y336" i="23"/>
  <c r="Y320" i="23"/>
  <c r="Y314" i="23"/>
  <c r="Y491" i="23"/>
  <c r="Y482" i="23"/>
  <c r="Y480" i="23"/>
  <c r="Y468" i="23"/>
  <c r="Y462" i="23"/>
  <c r="Y445" i="23"/>
  <c r="Y442" i="23"/>
  <c r="Y404" i="23"/>
  <c r="Y398" i="23"/>
  <c r="Y388" i="23"/>
  <c r="Y387" i="23"/>
  <c r="Y386" i="23"/>
  <c r="Y362" i="23"/>
  <c r="Y359" i="23"/>
  <c r="Y316" i="23"/>
  <c r="Y493" i="23"/>
  <c r="Y471" i="23"/>
  <c r="Y451" i="23"/>
  <c r="Y447" i="23"/>
  <c r="Y437" i="23"/>
  <c r="Y429" i="23"/>
  <c r="Y423" i="23"/>
  <c r="Y422" i="23"/>
  <c r="Y421" i="23"/>
  <c r="Y411" i="23"/>
  <c r="Y403" i="23"/>
  <c r="Y343" i="23"/>
  <c r="Y335" i="23"/>
  <c r="Y332" i="23"/>
  <c r="Y325" i="23"/>
  <c r="Y318" i="23"/>
  <c r="F78" i="24"/>
  <c r="G28" i="19" s="1"/>
  <c r="J39" i="24"/>
  <c r="K12" i="19" s="1"/>
  <c r="M15" i="24"/>
  <c r="N7" i="19" s="1"/>
  <c r="G75" i="24"/>
  <c r="H27" i="19" s="1"/>
  <c r="N36" i="24"/>
  <c r="O14" i="19" s="1"/>
  <c r="O18" i="24"/>
  <c r="P10" i="19" s="1"/>
  <c r="H24" i="24"/>
  <c r="I13" i="19" s="1"/>
  <c r="N24" i="24"/>
  <c r="O13" i="19" s="1"/>
  <c r="O12" i="24"/>
  <c r="P6" i="19" s="1"/>
  <c r="N12" i="24"/>
  <c r="O6" i="19" s="1"/>
  <c r="H12" i="24"/>
  <c r="I6" i="19" s="1"/>
  <c r="J120" i="24"/>
  <c r="K42" i="19" s="1"/>
  <c r="L36" i="24"/>
  <c r="M14" i="19" s="1"/>
  <c r="I129" i="24"/>
  <c r="J45" i="19" s="1"/>
  <c r="O261" i="24"/>
  <c r="P89" i="19" s="1"/>
  <c r="H264" i="24"/>
  <c r="I90" i="19" s="1"/>
  <c r="C303" i="24"/>
  <c r="D103" i="19" s="1"/>
  <c r="J303" i="24"/>
  <c r="K103" i="19" s="1"/>
  <c r="K303" i="24"/>
  <c r="L103" i="19" s="1"/>
  <c r="F249" i="24"/>
  <c r="G85" i="19" s="1"/>
  <c r="F258" i="24"/>
  <c r="G88" i="19" s="1"/>
  <c r="K261" i="24"/>
  <c r="L89" i="19" s="1"/>
  <c r="C264" i="24"/>
  <c r="D90" i="19" s="1"/>
  <c r="O69" i="24"/>
  <c r="P26" i="19" s="1"/>
  <c r="D6" i="24"/>
  <c r="E4" i="19" s="1"/>
  <c r="F6" i="24"/>
  <c r="G4" i="19" s="1"/>
  <c r="L18" i="24"/>
  <c r="M10" i="19" s="1"/>
  <c r="C72" i="24"/>
  <c r="D20" i="19" s="1"/>
  <c r="J72" i="24"/>
  <c r="K20" i="19" s="1"/>
  <c r="L87" i="24"/>
  <c r="M31" i="19" s="1"/>
  <c r="C153" i="24"/>
  <c r="D53" i="19" s="1"/>
  <c r="A44" i="41"/>
  <c r="A42" i="41"/>
  <c r="X53" i="41"/>
  <c r="A53" i="41"/>
  <c r="Z14" i="5"/>
  <c r="U15" i="5"/>
  <c r="V14" i="5"/>
  <c r="AD15" i="5"/>
  <c r="U14" i="5"/>
  <c r="AE14" i="5"/>
  <c r="AC15" i="5"/>
  <c r="U33" i="5"/>
  <c r="E50" i="41" s="1"/>
  <c r="W14" i="5"/>
  <c r="Z15" i="5"/>
  <c r="T14" i="5"/>
  <c r="AD14" i="5"/>
  <c r="X15" i="5"/>
  <c r="X14" i="5"/>
  <c r="Y15" i="5"/>
  <c r="T43" i="5"/>
  <c r="D52" i="41" s="1"/>
  <c r="R14" i="5"/>
  <c r="AA15" i="5"/>
  <c r="S14" i="5"/>
  <c r="R15" i="5"/>
  <c r="AC14" i="5"/>
  <c r="Y14" i="5"/>
  <c r="S15" i="5"/>
  <c r="U13" i="5"/>
  <c r="E46" i="41" s="1"/>
  <c r="AB14" i="5"/>
  <c r="AF14" i="5"/>
  <c r="AB15" i="5"/>
  <c r="AA14" i="5"/>
  <c r="AA18" i="5" s="1"/>
  <c r="K47" i="41" s="1"/>
  <c r="T15" i="5"/>
  <c r="C57" i="56"/>
  <c r="D21" i="54" s="1"/>
  <c r="D87" i="56"/>
  <c r="E31" i="54" s="1"/>
  <c r="D204" i="56"/>
  <c r="E70" i="54" s="1"/>
  <c r="C12" i="56"/>
  <c r="D6" i="54" s="1"/>
  <c r="C15" i="56"/>
  <c r="D7" i="54" s="1"/>
  <c r="K21" i="56"/>
  <c r="L19" i="54" s="1"/>
  <c r="N84" i="56"/>
  <c r="O30" i="54" s="1"/>
  <c r="O120" i="56"/>
  <c r="P42" i="54" s="1"/>
  <c r="M195" i="56"/>
  <c r="N67" i="54" s="1"/>
  <c r="D234" i="56"/>
  <c r="E80" i="54" s="1"/>
  <c r="C48" i="56"/>
  <c r="D15" i="54" s="1"/>
  <c r="L57" i="56"/>
  <c r="M21" i="54" s="1"/>
  <c r="L69" i="56"/>
  <c r="M26" i="54" s="1"/>
  <c r="K90" i="56"/>
  <c r="L32" i="54" s="1"/>
  <c r="L291" i="56"/>
  <c r="M99" i="54" s="1"/>
  <c r="J15" i="56"/>
  <c r="K7" i="54" s="1"/>
  <c r="F27" i="56"/>
  <c r="G11" i="54" s="1"/>
  <c r="O30" i="56"/>
  <c r="P17" i="54" s="1"/>
  <c r="M36" i="56"/>
  <c r="N14" i="54" s="1"/>
  <c r="A42" i="56"/>
  <c r="B8" i="54" s="1"/>
  <c r="A8" i="54" s="1"/>
  <c r="M69" i="56"/>
  <c r="N26" i="54" s="1"/>
  <c r="O75" i="56"/>
  <c r="P27" i="54" s="1"/>
  <c r="A81" i="56"/>
  <c r="B29" i="54" s="1"/>
  <c r="A29" i="54" s="1"/>
  <c r="L96" i="56"/>
  <c r="M34" i="54" s="1"/>
  <c r="D108" i="56"/>
  <c r="E38" i="54" s="1"/>
  <c r="J117" i="56"/>
  <c r="K41" i="54" s="1"/>
  <c r="M156" i="56"/>
  <c r="N54" i="54" s="1"/>
  <c r="L42" i="56"/>
  <c r="M8" i="54" s="1"/>
  <c r="N81" i="56"/>
  <c r="O29" i="54" s="1"/>
  <c r="O81" i="56"/>
  <c r="P29" i="54" s="1"/>
  <c r="J84" i="56"/>
  <c r="K30" i="54" s="1"/>
  <c r="E123" i="56"/>
  <c r="F43" i="54" s="1"/>
  <c r="E39" i="56"/>
  <c r="F12" i="54" s="1"/>
  <c r="O93" i="56"/>
  <c r="P33" i="54" s="1"/>
  <c r="I105" i="56"/>
  <c r="J37" i="54" s="1"/>
  <c r="D39" i="56"/>
  <c r="E12" i="54" s="1"/>
  <c r="O96" i="56"/>
  <c r="P34" i="54" s="1"/>
  <c r="F102" i="56"/>
  <c r="G36" i="54" s="1"/>
  <c r="E15" i="56"/>
  <c r="F7" i="54" s="1"/>
  <c r="J27" i="56"/>
  <c r="K11" i="54" s="1"/>
  <c r="F78" i="56"/>
  <c r="G28" i="54" s="1"/>
  <c r="N282" i="56"/>
  <c r="O96" i="54" s="1"/>
  <c r="L15" i="56"/>
  <c r="M7" i="54" s="1"/>
  <c r="O24" i="56"/>
  <c r="P13" i="54" s="1"/>
  <c r="C39" i="56"/>
  <c r="D12" i="54" s="1"/>
  <c r="K63" i="56"/>
  <c r="L25" i="54" s="1"/>
  <c r="L84" i="56"/>
  <c r="M30" i="54" s="1"/>
  <c r="G114" i="56"/>
  <c r="H40" i="54" s="1"/>
  <c r="M60" i="56"/>
  <c r="N24" i="54" s="1"/>
  <c r="A72" i="56"/>
  <c r="B20" i="54" s="1"/>
  <c r="A20" i="54" s="1"/>
  <c r="I36" i="56"/>
  <c r="J14" i="54" s="1"/>
  <c r="L108" i="56"/>
  <c r="M38" i="54" s="1"/>
  <c r="C9" i="56"/>
  <c r="D5" i="54" s="1"/>
  <c r="D9" i="56"/>
  <c r="E5" i="54" s="1"/>
  <c r="E9" i="56"/>
  <c r="F5" i="54" s="1"/>
  <c r="F9" i="56"/>
  <c r="G5" i="54" s="1"/>
  <c r="G9" i="56"/>
  <c r="H5" i="54" s="1"/>
  <c r="M24" i="58"/>
  <c r="N6" i="55" s="1"/>
  <c r="L135" i="58"/>
  <c r="M47" i="55" s="1"/>
  <c r="N144" i="58"/>
  <c r="O50" i="55" s="1"/>
  <c r="L153" i="58"/>
  <c r="M53" i="55" s="1"/>
  <c r="J171" i="58"/>
  <c r="K59" i="55" s="1"/>
  <c r="M189" i="58"/>
  <c r="N65" i="55" s="1"/>
  <c r="F192" i="58"/>
  <c r="G66" i="55" s="1"/>
  <c r="H198" i="58"/>
  <c r="I68" i="55" s="1"/>
  <c r="C237" i="58"/>
  <c r="D81" i="55" s="1"/>
  <c r="E252" i="58"/>
  <c r="F86" i="55" s="1"/>
  <c r="C15" i="58"/>
  <c r="D10" i="55" s="1"/>
  <c r="J36" i="58"/>
  <c r="K15" i="55" s="1"/>
  <c r="M87" i="58"/>
  <c r="N31" i="55" s="1"/>
  <c r="N138" i="58"/>
  <c r="O48" i="55" s="1"/>
  <c r="M141" i="58"/>
  <c r="N49" i="55" s="1"/>
  <c r="G156" i="58"/>
  <c r="H54" i="55" s="1"/>
  <c r="G162" i="58"/>
  <c r="H56" i="55" s="1"/>
  <c r="N165" i="58"/>
  <c r="O57" i="55" s="1"/>
  <c r="G168" i="58"/>
  <c r="H58" i="55" s="1"/>
  <c r="M171" i="58"/>
  <c r="N59" i="55" s="1"/>
  <c r="G174" i="58"/>
  <c r="H60" i="55" s="1"/>
  <c r="L201" i="58"/>
  <c r="M69" i="55" s="1"/>
  <c r="G204" i="58"/>
  <c r="H70" i="55" s="1"/>
  <c r="N207" i="58"/>
  <c r="O71" i="55" s="1"/>
  <c r="F12" i="58"/>
  <c r="G9" i="55" s="1"/>
  <c r="A99" i="58"/>
  <c r="B35" i="55" s="1"/>
  <c r="A35" i="55" s="1"/>
  <c r="F144" i="58"/>
  <c r="G50" i="55" s="1"/>
  <c r="F156" i="58"/>
  <c r="G54" i="55" s="1"/>
  <c r="M159" i="58"/>
  <c r="N55" i="55" s="1"/>
  <c r="F162" i="58"/>
  <c r="G56" i="55" s="1"/>
  <c r="M165" i="58"/>
  <c r="N57" i="55" s="1"/>
  <c r="E171" i="58"/>
  <c r="F59" i="55" s="1"/>
  <c r="G180" i="58"/>
  <c r="H62" i="55" s="1"/>
  <c r="G183" i="58"/>
  <c r="H63" i="55" s="1"/>
  <c r="G186" i="58"/>
  <c r="H64" i="55" s="1"/>
  <c r="F198" i="58"/>
  <c r="G68" i="55" s="1"/>
  <c r="N201" i="58"/>
  <c r="O69" i="55" s="1"/>
  <c r="F204" i="58"/>
  <c r="G70" i="55" s="1"/>
  <c r="E210" i="58"/>
  <c r="F72" i="55" s="1"/>
  <c r="I252" i="58"/>
  <c r="J86" i="55" s="1"/>
  <c r="L105" i="58"/>
  <c r="M37" i="55" s="1"/>
  <c r="M105" i="58"/>
  <c r="N37" i="55" s="1"/>
  <c r="D105" i="58"/>
  <c r="E37" i="55" s="1"/>
  <c r="G108" i="58"/>
  <c r="H38" i="55" s="1"/>
  <c r="A111" i="58"/>
  <c r="B39" i="55" s="1"/>
  <c r="A39" i="55" s="1"/>
  <c r="L111" i="58"/>
  <c r="M39" i="55" s="1"/>
  <c r="G114" i="58"/>
  <c r="H40" i="55" s="1"/>
  <c r="N114" i="58"/>
  <c r="O40" i="55" s="1"/>
  <c r="L117" i="58"/>
  <c r="M41" i="55" s="1"/>
  <c r="M117" i="58"/>
  <c r="N41" i="55" s="1"/>
  <c r="F120" i="58"/>
  <c r="G42" i="55" s="1"/>
  <c r="G120" i="58"/>
  <c r="H42" i="55" s="1"/>
  <c r="A123" i="58"/>
  <c r="B43" i="55" s="1"/>
  <c r="A43" i="55" s="1"/>
  <c r="H123" i="58"/>
  <c r="I43" i="55" s="1"/>
  <c r="L123" i="58"/>
  <c r="M43" i="55" s="1"/>
  <c r="M123" i="58"/>
  <c r="N43" i="55" s="1"/>
  <c r="G129" i="58"/>
  <c r="H45" i="55" s="1"/>
  <c r="M129" i="58"/>
  <c r="N45" i="55" s="1"/>
  <c r="C135" i="58"/>
  <c r="D47" i="55" s="1"/>
  <c r="F168" i="58"/>
  <c r="G58" i="55" s="1"/>
  <c r="F171" i="58"/>
  <c r="G59" i="55" s="1"/>
  <c r="F174" i="58"/>
  <c r="G60" i="55" s="1"/>
  <c r="F186" i="58"/>
  <c r="G64" i="55" s="1"/>
  <c r="K189" i="58"/>
  <c r="L65" i="55" s="1"/>
  <c r="M195" i="58"/>
  <c r="N67" i="55" s="1"/>
  <c r="G198" i="58"/>
  <c r="H68" i="55" s="1"/>
  <c r="M201" i="58"/>
  <c r="N69" i="55" s="1"/>
  <c r="D252" i="58"/>
  <c r="E86" i="55" s="1"/>
  <c r="C12" i="58"/>
  <c r="D9" i="55" s="1"/>
  <c r="D33" i="58"/>
  <c r="E19" i="55" s="1"/>
  <c r="G90" i="58"/>
  <c r="H32" i="55" s="1"/>
  <c r="A93" i="58"/>
  <c r="B33" i="55" s="1"/>
  <c r="A33" i="55" s="1"/>
  <c r="M99" i="58"/>
  <c r="N35" i="55" s="1"/>
  <c r="G102" i="58"/>
  <c r="H36" i="55" s="1"/>
  <c r="M135" i="58"/>
  <c r="N47" i="55" s="1"/>
  <c r="L141" i="58"/>
  <c r="M49" i="55" s="1"/>
  <c r="A144" i="58"/>
  <c r="B50" i="55" s="1"/>
  <c r="A50" i="55" s="1"/>
  <c r="M153" i="58"/>
  <c r="N53" i="55" s="1"/>
  <c r="I171" i="58"/>
  <c r="J59" i="55" s="1"/>
  <c r="M183" i="58"/>
  <c r="N63" i="55" s="1"/>
  <c r="G195" i="58"/>
  <c r="H67" i="55" s="1"/>
  <c r="J195" i="58"/>
  <c r="K67" i="55" s="1"/>
  <c r="G210" i="58"/>
  <c r="H72" i="55" s="1"/>
  <c r="G228" i="58"/>
  <c r="H78" i="55" s="1"/>
  <c r="L231" i="58"/>
  <c r="M79" i="55" s="1"/>
  <c r="G9" i="58"/>
  <c r="H5" i="55" s="1"/>
  <c r="A75" i="58"/>
  <c r="B27" i="55" s="1"/>
  <c r="A27" i="55" s="1"/>
  <c r="L87" i="58"/>
  <c r="M31" i="55" s="1"/>
  <c r="H153" i="58"/>
  <c r="I53" i="55" s="1"/>
  <c r="M162" i="58"/>
  <c r="N56" i="55" s="1"/>
  <c r="L171" i="58"/>
  <c r="M59" i="55" s="1"/>
  <c r="G177" i="58"/>
  <c r="H61" i="55" s="1"/>
  <c r="H180" i="58"/>
  <c r="I62" i="55" s="1"/>
  <c r="N186" i="58"/>
  <c r="O64" i="55" s="1"/>
  <c r="N189" i="58"/>
  <c r="O65" i="55" s="1"/>
  <c r="J198" i="58"/>
  <c r="K68" i="55" s="1"/>
  <c r="G201" i="58"/>
  <c r="H69" i="55" s="1"/>
  <c r="H210" i="58"/>
  <c r="I72" i="55" s="1"/>
  <c r="F138" i="58"/>
  <c r="G48" i="55" s="1"/>
  <c r="K171" i="58"/>
  <c r="L59" i="55" s="1"/>
  <c r="L177" i="58"/>
  <c r="M61" i="55" s="1"/>
  <c r="G192" i="58"/>
  <c r="H66" i="55" s="1"/>
  <c r="M207" i="58"/>
  <c r="N71" i="55" s="1"/>
  <c r="A27" i="58"/>
  <c r="B13" i="55" s="1"/>
  <c r="A13" i="55" s="1"/>
  <c r="H36" i="58"/>
  <c r="I15" i="55" s="1"/>
  <c r="A63" i="58"/>
  <c r="B25" i="55" s="1"/>
  <c r="A25" i="55" s="1"/>
  <c r="C81" i="58"/>
  <c r="D29" i="55" s="1"/>
  <c r="O81" i="58"/>
  <c r="P29" i="55" s="1"/>
  <c r="G84" i="58"/>
  <c r="H30" i="55" s="1"/>
  <c r="N93" i="58"/>
  <c r="O33" i="55" s="1"/>
  <c r="M168" i="58"/>
  <c r="N58" i="55" s="1"/>
  <c r="G171" i="58"/>
  <c r="H59" i="55" s="1"/>
  <c r="H183" i="58"/>
  <c r="I63" i="55" s="1"/>
  <c r="O213" i="58"/>
  <c r="P73" i="55" s="1"/>
  <c r="D69" i="58"/>
  <c r="E26" i="55" s="1"/>
  <c r="N96" i="58"/>
  <c r="O34" i="55" s="1"/>
  <c r="M156" i="58"/>
  <c r="N54" i="55" s="1"/>
  <c r="H171" i="58"/>
  <c r="I59" i="55" s="1"/>
  <c r="F180" i="58"/>
  <c r="G62" i="55" s="1"/>
  <c r="L183" i="58"/>
  <c r="M63" i="55" s="1"/>
  <c r="L189" i="58"/>
  <c r="M65" i="55" s="1"/>
  <c r="M204" i="58"/>
  <c r="N70" i="55" s="1"/>
  <c r="Y39" i="59"/>
  <c r="Y11" i="59"/>
  <c r="Y12" i="59"/>
  <c r="Y14" i="59"/>
  <c r="Y16" i="59"/>
  <c r="Y18" i="59"/>
  <c r="Y21" i="59"/>
  <c r="Y23" i="59"/>
  <c r="Y25" i="59"/>
  <c r="Y27" i="59"/>
  <c r="Y30" i="59"/>
  <c r="Y32" i="59"/>
  <c r="Y34" i="59"/>
  <c r="Y35" i="59"/>
  <c r="Y36" i="59"/>
  <c r="Y38" i="59"/>
  <c r="Y40" i="59"/>
  <c r="Y43" i="59"/>
  <c r="Y26" i="59"/>
  <c r="Y28" i="59"/>
  <c r="Y42" i="59"/>
  <c r="Y41" i="59"/>
  <c r="Y29" i="59"/>
  <c r="Y10" i="59"/>
  <c r="Y13" i="59"/>
  <c r="Y37" i="59"/>
  <c r="Y15" i="59"/>
  <c r="Y33" i="59"/>
  <c r="Y31" i="59"/>
  <c r="Y17" i="59"/>
  <c r="Y19" i="59"/>
  <c r="Y20" i="59"/>
  <c r="Y22" i="59"/>
  <c r="Y24" i="59"/>
  <c r="K21" i="58"/>
  <c r="L7" i="55" s="1"/>
  <c r="E15" i="58"/>
  <c r="F10" i="55" s="1"/>
  <c r="E18" i="58"/>
  <c r="F8" i="55" s="1"/>
  <c r="C9" i="58"/>
  <c r="D5" i="55" s="1"/>
  <c r="D15" i="58"/>
  <c r="E10" i="55" s="1"/>
  <c r="F15" i="58"/>
  <c r="G10" i="55" s="1"/>
  <c r="F18" i="58"/>
  <c r="G8" i="55" s="1"/>
  <c r="F21" i="58"/>
  <c r="G7" i="55" s="1"/>
  <c r="M21" i="58"/>
  <c r="N7" i="55" s="1"/>
  <c r="L261" i="58"/>
  <c r="M89" i="55" s="1"/>
  <c r="G291" i="58"/>
  <c r="H99" i="55" s="1"/>
  <c r="K291" i="58"/>
  <c r="L99" i="55" s="1"/>
  <c r="K294" i="58"/>
  <c r="L100" i="55" s="1"/>
  <c r="J21" i="58"/>
  <c r="K7" i="55" s="1"/>
  <c r="G18" i="58"/>
  <c r="H8" i="55" s="1"/>
  <c r="I21" i="58"/>
  <c r="J7" i="55" s="1"/>
  <c r="D21" i="58"/>
  <c r="E7" i="55" s="1"/>
  <c r="K18" i="58"/>
  <c r="L8" i="55" s="1"/>
  <c r="G21" i="58"/>
  <c r="H7" i="55" s="1"/>
  <c r="D18" i="58"/>
  <c r="E8" i="55" s="1"/>
  <c r="E21" i="58"/>
  <c r="F7" i="55" s="1"/>
  <c r="B72" i="22"/>
  <c r="C23" i="18" s="1"/>
  <c r="D69" i="22"/>
  <c r="E27" i="18" s="1"/>
  <c r="I66" i="22"/>
  <c r="J24" i="18" s="1"/>
  <c r="C162" i="22"/>
  <c r="D56" i="18" s="1"/>
  <c r="C168" i="22"/>
  <c r="D58" i="18" s="1"/>
  <c r="H168" i="22"/>
  <c r="I58" i="18" s="1"/>
  <c r="N171" i="22"/>
  <c r="O59" i="18" s="1"/>
  <c r="L183" i="22"/>
  <c r="M63" i="18" s="1"/>
  <c r="F186" i="22"/>
  <c r="G64" i="18" s="1"/>
  <c r="J219" i="22"/>
  <c r="K75" i="18" s="1"/>
  <c r="O228" i="22"/>
  <c r="P78" i="18" s="1"/>
  <c r="L270" i="22"/>
  <c r="M92" i="18" s="1"/>
  <c r="I300" i="22"/>
  <c r="J102" i="18" s="1"/>
  <c r="D105" i="22"/>
  <c r="E34" i="18" s="1"/>
  <c r="G72" i="22"/>
  <c r="H23" i="18" s="1"/>
  <c r="I123" i="22"/>
  <c r="J43" i="18" s="1"/>
  <c r="G144" i="22"/>
  <c r="H50" i="18" s="1"/>
  <c r="E162" i="22"/>
  <c r="F56" i="18" s="1"/>
  <c r="F162" i="22"/>
  <c r="G56" i="18" s="1"/>
  <c r="E168" i="22"/>
  <c r="F58" i="18" s="1"/>
  <c r="H174" i="22"/>
  <c r="I60" i="18" s="1"/>
  <c r="E180" i="22"/>
  <c r="F62" i="18" s="1"/>
  <c r="E210" i="22"/>
  <c r="F72" i="18" s="1"/>
  <c r="O216" i="22"/>
  <c r="P74" i="18" s="1"/>
  <c r="L231" i="22"/>
  <c r="M79" i="18" s="1"/>
  <c r="C243" i="22"/>
  <c r="D83" i="18" s="1"/>
  <c r="N243" i="22"/>
  <c r="O83" i="18" s="1"/>
  <c r="E255" i="22"/>
  <c r="F87" i="18" s="1"/>
  <c r="G255" i="22"/>
  <c r="H87" i="18" s="1"/>
  <c r="K78" i="22"/>
  <c r="L18" i="18" s="1"/>
  <c r="G102" i="22"/>
  <c r="H37" i="18" s="1"/>
  <c r="C111" i="22"/>
  <c r="D42" i="18" s="1"/>
  <c r="C72" i="22"/>
  <c r="D23" i="18" s="1"/>
  <c r="D123" i="22"/>
  <c r="E43" i="18" s="1"/>
  <c r="I156" i="22"/>
  <c r="J54" i="18" s="1"/>
  <c r="O99" i="22"/>
  <c r="P36" i="18" s="1"/>
  <c r="J123" i="22"/>
  <c r="K43" i="18" s="1"/>
  <c r="O156" i="22"/>
  <c r="P54" i="18" s="1"/>
  <c r="M171" i="22"/>
  <c r="N59" i="18" s="1"/>
  <c r="M183" i="22"/>
  <c r="N63" i="18" s="1"/>
  <c r="G225" i="22"/>
  <c r="H77" i="18" s="1"/>
  <c r="M237" i="22"/>
  <c r="N81" i="18" s="1"/>
  <c r="F105" i="22"/>
  <c r="G34" i="18" s="1"/>
  <c r="O261" i="22"/>
  <c r="P89" i="18" s="1"/>
  <c r="O300" i="22"/>
  <c r="P102" i="18" s="1"/>
  <c r="D78" i="22"/>
  <c r="E18" i="18" s="1"/>
  <c r="O102" i="22"/>
  <c r="P37" i="18" s="1"/>
  <c r="N72" i="22"/>
  <c r="O23" i="18" s="1"/>
  <c r="F123" i="22"/>
  <c r="G43" i="18" s="1"/>
  <c r="N162" i="22"/>
  <c r="O56" i="18" s="1"/>
  <c r="F168" i="22"/>
  <c r="G58" i="18" s="1"/>
  <c r="K6" i="22"/>
  <c r="L4" i="18" s="1"/>
  <c r="F96" i="22"/>
  <c r="G35" i="18" s="1"/>
  <c r="D18" i="22"/>
  <c r="E11" i="18" s="1"/>
  <c r="K90" i="22"/>
  <c r="L32" i="18" s="1"/>
  <c r="E81" i="22"/>
  <c r="F21" i="18" s="1"/>
  <c r="G156" i="22"/>
  <c r="H54" i="18" s="1"/>
  <c r="O162" i="22"/>
  <c r="P56" i="18" s="1"/>
  <c r="I165" i="22"/>
  <c r="J57" i="18" s="1"/>
  <c r="L165" i="22"/>
  <c r="M57" i="18" s="1"/>
  <c r="N195" i="22"/>
  <c r="O67" i="18" s="1"/>
  <c r="H105" i="22"/>
  <c r="I34" i="18" s="1"/>
  <c r="D9" i="22"/>
  <c r="E5" i="18" s="1"/>
  <c r="J6" i="22"/>
  <c r="K4" i="18" s="1"/>
  <c r="H96" i="22"/>
  <c r="I35" i="18" s="1"/>
  <c r="C21" i="22"/>
  <c r="D30" i="18" s="1"/>
  <c r="M21" i="22"/>
  <c r="N30" i="18" s="1"/>
  <c r="F18" i="22"/>
  <c r="G11" i="18" s="1"/>
  <c r="J18" i="22"/>
  <c r="K11" i="18" s="1"/>
  <c r="M18" i="22"/>
  <c r="N11" i="18" s="1"/>
  <c r="L93" i="22"/>
  <c r="M33" i="18" s="1"/>
  <c r="H93" i="22"/>
  <c r="I33" i="18" s="1"/>
  <c r="D90" i="22"/>
  <c r="E32" i="18" s="1"/>
  <c r="H90" i="22"/>
  <c r="I32" i="18" s="1"/>
  <c r="O84" i="22"/>
  <c r="P16" i="18" s="1"/>
  <c r="C102" i="22"/>
  <c r="D37" i="18" s="1"/>
  <c r="L69" i="22"/>
  <c r="M27" i="18" s="1"/>
  <c r="M66" i="22"/>
  <c r="N24" i="18" s="1"/>
  <c r="G132" i="22"/>
  <c r="H46" i="18" s="1"/>
  <c r="K165" i="22"/>
  <c r="L57" i="18" s="1"/>
  <c r="G174" i="22"/>
  <c r="H60" i="18" s="1"/>
  <c r="M195" i="22"/>
  <c r="N67" i="18" s="1"/>
  <c r="I219" i="22"/>
  <c r="J75" i="18" s="1"/>
  <c r="I222" i="22"/>
  <c r="J76" i="18" s="1"/>
  <c r="N105" i="22"/>
  <c r="O34" i="18" s="1"/>
  <c r="L9" i="22"/>
  <c r="M5" i="18" s="1"/>
  <c r="E6" i="22"/>
  <c r="F4" i="18" s="1"/>
  <c r="N96" i="22"/>
  <c r="O35" i="18" s="1"/>
  <c r="L18" i="22"/>
  <c r="M11" i="18" s="1"/>
  <c r="C225" i="22"/>
  <c r="D77" i="18" s="1"/>
  <c r="C237" i="22"/>
  <c r="D81" i="18" s="1"/>
  <c r="J105" i="22"/>
  <c r="K34" i="18" s="1"/>
  <c r="L54" i="22"/>
  <c r="M17" i="18" s="1"/>
  <c r="K54" i="22"/>
  <c r="L17" i="18" s="1"/>
  <c r="E51" i="22"/>
  <c r="F22" i="18" s="1"/>
  <c r="I51" i="22"/>
  <c r="J22" i="18" s="1"/>
  <c r="M51" i="22"/>
  <c r="N22" i="18" s="1"/>
  <c r="L114" i="22"/>
  <c r="M41" i="18" s="1"/>
  <c r="A117" i="22"/>
  <c r="B40" i="18" s="1"/>
  <c r="A40" i="18" s="1"/>
  <c r="H117" i="22"/>
  <c r="I40" i="18" s="1"/>
  <c r="E48" i="22"/>
  <c r="F26" i="18" s="1"/>
  <c r="M48" i="22"/>
  <c r="N26" i="18" s="1"/>
  <c r="N48" i="22"/>
  <c r="O26" i="18" s="1"/>
  <c r="C45" i="22"/>
  <c r="D29" i="18" s="1"/>
  <c r="E45" i="22"/>
  <c r="F29" i="18" s="1"/>
  <c r="I45" i="22"/>
  <c r="J29" i="18" s="1"/>
  <c r="K45" i="22"/>
  <c r="L29" i="18" s="1"/>
  <c r="M45" i="22"/>
  <c r="N29" i="18" s="1"/>
  <c r="D45" i="22"/>
  <c r="E29" i="18" s="1"/>
  <c r="F45" i="22"/>
  <c r="G29" i="18" s="1"/>
  <c r="J45" i="22"/>
  <c r="K29" i="18" s="1"/>
  <c r="L45" i="22"/>
  <c r="M29" i="18" s="1"/>
  <c r="N45" i="22"/>
  <c r="O29" i="18" s="1"/>
  <c r="I39" i="22"/>
  <c r="J12" i="18" s="1"/>
  <c r="K39" i="22"/>
  <c r="L12" i="18" s="1"/>
  <c r="M39" i="22"/>
  <c r="N12" i="18" s="1"/>
  <c r="O39" i="22"/>
  <c r="P12" i="18" s="1"/>
  <c r="C36" i="22"/>
  <c r="D20" i="18" s="1"/>
  <c r="E36" i="22"/>
  <c r="F20" i="18" s="1"/>
  <c r="G36" i="22"/>
  <c r="H20" i="18" s="1"/>
  <c r="I36" i="22"/>
  <c r="J20" i="18" s="1"/>
  <c r="K36" i="22"/>
  <c r="L20" i="18" s="1"/>
  <c r="H33" i="22"/>
  <c r="I15" i="18" s="1"/>
  <c r="E30" i="22"/>
  <c r="F19" i="18" s="1"/>
  <c r="I30" i="22"/>
  <c r="J19" i="18" s="1"/>
  <c r="M30" i="22"/>
  <c r="N19" i="18" s="1"/>
  <c r="C24" i="22"/>
  <c r="D14" i="18" s="1"/>
  <c r="E24" i="22"/>
  <c r="F14" i="18" s="1"/>
  <c r="G24" i="22"/>
  <c r="H14" i="18" s="1"/>
  <c r="K24" i="22"/>
  <c r="L14" i="18" s="1"/>
  <c r="M24" i="22"/>
  <c r="N14" i="18" s="1"/>
  <c r="O24" i="22"/>
  <c r="P14" i="18" s="1"/>
  <c r="F174" i="22"/>
  <c r="G60" i="18" s="1"/>
  <c r="O204" i="22"/>
  <c r="P70" i="18" s="1"/>
  <c r="I243" i="22"/>
  <c r="J83" i="18" s="1"/>
  <c r="L78" i="22"/>
  <c r="M18" i="18" s="1"/>
  <c r="H123" i="22"/>
  <c r="I43" i="18" s="1"/>
  <c r="I171" i="22"/>
  <c r="J59" i="18" s="1"/>
  <c r="I177" i="22"/>
  <c r="J61" i="18" s="1"/>
  <c r="C180" i="22"/>
  <c r="D62" i="18" s="1"/>
  <c r="F198" i="22"/>
  <c r="G68" i="18" s="1"/>
  <c r="E66" i="22"/>
  <c r="F24" i="18" s="1"/>
  <c r="L123" i="22"/>
  <c r="M43" i="18" s="1"/>
  <c r="A210" i="22"/>
  <c r="B72" i="18" s="1"/>
  <c r="A72" i="18" s="1"/>
  <c r="O168" i="22"/>
  <c r="P58" i="18" s="1"/>
  <c r="H186" i="22"/>
  <c r="I64" i="18" s="1"/>
  <c r="C210" i="22"/>
  <c r="D72" i="18" s="1"/>
  <c r="H252" i="22"/>
  <c r="I86" i="18" s="1"/>
  <c r="C249" i="22"/>
  <c r="D85" i="18" s="1"/>
  <c r="O249" i="22"/>
  <c r="P85" i="18" s="1"/>
  <c r="E252" i="22"/>
  <c r="F86" i="18" s="1"/>
  <c r="K252" i="22"/>
  <c r="L86" i="18" s="1"/>
  <c r="F246" i="22"/>
  <c r="G84" i="18" s="1"/>
  <c r="L246" i="22"/>
  <c r="M84" i="18" s="1"/>
  <c r="F249" i="22"/>
  <c r="G85" i="18" s="1"/>
  <c r="H249" i="22"/>
  <c r="I85" i="18" s="1"/>
  <c r="K249" i="22"/>
  <c r="L85" i="18" s="1"/>
  <c r="K246" i="22"/>
  <c r="L84" i="18" s="1"/>
  <c r="C18" i="22"/>
  <c r="D11" i="18" s="1"/>
  <c r="E18" i="22"/>
  <c r="F11" i="18" s="1"/>
  <c r="G18" i="22"/>
  <c r="H11" i="18" s="1"/>
  <c r="O90" i="22"/>
  <c r="P32" i="18" s="1"/>
  <c r="H81" i="22"/>
  <c r="I21" i="18" s="1"/>
  <c r="O81" i="22"/>
  <c r="P21" i="18" s="1"/>
  <c r="N108" i="22"/>
  <c r="O39" i="18" s="1"/>
  <c r="E39" i="22"/>
  <c r="F12" i="18" s="1"/>
  <c r="E126" i="22"/>
  <c r="F44" i="18" s="1"/>
  <c r="H138" i="22"/>
  <c r="I48" i="18" s="1"/>
  <c r="F15" i="22"/>
  <c r="G7" i="18" s="1"/>
  <c r="O93" i="22"/>
  <c r="P33" i="18" s="1"/>
  <c r="O78" i="22"/>
  <c r="P18" i="18" s="1"/>
  <c r="L27" i="22"/>
  <c r="M25" i="18" s="1"/>
  <c r="C39" i="22"/>
  <c r="D12" i="18" s="1"/>
  <c r="C48" i="22"/>
  <c r="D26" i="18" s="1"/>
  <c r="G48" i="22"/>
  <c r="H26" i="18" s="1"/>
  <c r="K48" i="22"/>
  <c r="L26" i="18" s="1"/>
  <c r="O48" i="22"/>
  <c r="P26" i="18" s="1"/>
  <c r="D42" i="22"/>
  <c r="E28" i="18" s="1"/>
  <c r="F42" i="22"/>
  <c r="G28" i="18" s="1"/>
  <c r="H42" i="22"/>
  <c r="I28" i="18" s="1"/>
  <c r="J42" i="22"/>
  <c r="K28" i="18" s="1"/>
  <c r="L42" i="22"/>
  <c r="M28" i="18" s="1"/>
  <c r="N42" i="22"/>
  <c r="O28" i="18" s="1"/>
  <c r="G39" i="22"/>
  <c r="H12" i="18" s="1"/>
  <c r="L246" i="24"/>
  <c r="M84" i="19" s="1"/>
  <c r="G249" i="24"/>
  <c r="H85" i="19" s="1"/>
  <c r="N258" i="24"/>
  <c r="O88" i="19" s="1"/>
  <c r="E279" i="24"/>
  <c r="F95" i="19" s="1"/>
  <c r="C300" i="24"/>
  <c r="D102" i="19" s="1"/>
  <c r="H114" i="24"/>
  <c r="I40" i="19" s="1"/>
  <c r="E249" i="24"/>
  <c r="F85" i="19" s="1"/>
  <c r="F30" i="24"/>
  <c r="G17" i="19" s="1"/>
  <c r="F24" i="24"/>
  <c r="G13" i="19" s="1"/>
  <c r="F246" i="24"/>
  <c r="G84" i="19" s="1"/>
  <c r="L252" i="24"/>
  <c r="M86" i="19" s="1"/>
  <c r="D60" i="24"/>
  <c r="E24" i="19" s="1"/>
  <c r="J108" i="24"/>
  <c r="K38" i="19" s="1"/>
  <c r="E246" i="24"/>
  <c r="F84" i="19" s="1"/>
  <c r="N252" i="24"/>
  <c r="O86" i="19" s="1"/>
  <c r="H258" i="24"/>
  <c r="I88" i="19" s="1"/>
  <c r="I258" i="24"/>
  <c r="J88" i="19" s="1"/>
  <c r="L57" i="24"/>
  <c r="M21" i="19" s="1"/>
  <c r="O57" i="24"/>
  <c r="P21" i="19" s="1"/>
  <c r="D42" i="24"/>
  <c r="E8" i="19" s="1"/>
  <c r="H27" i="24"/>
  <c r="I11" i="19" s="1"/>
  <c r="E264" i="24"/>
  <c r="F90" i="19" s="1"/>
  <c r="E267" i="24"/>
  <c r="F91" i="19" s="1"/>
  <c r="M267" i="24"/>
  <c r="N91" i="19" s="1"/>
  <c r="E270" i="24"/>
  <c r="F92" i="19" s="1"/>
  <c r="F270" i="24"/>
  <c r="G92" i="19" s="1"/>
  <c r="H270" i="24"/>
  <c r="I92" i="19" s="1"/>
  <c r="A273" i="24"/>
  <c r="B93" i="19" s="1"/>
  <c r="A93" i="19" s="1"/>
  <c r="H57" i="24"/>
  <c r="I21" i="19" s="1"/>
  <c r="G114" i="24"/>
  <c r="H40" i="19" s="1"/>
  <c r="F72" i="24"/>
  <c r="G20" i="19" s="1"/>
  <c r="M78" i="24"/>
  <c r="N28" i="19" s="1"/>
  <c r="O66" i="24"/>
  <c r="P22" i="19" s="1"/>
  <c r="G81" i="24"/>
  <c r="H29" i="19" s="1"/>
  <c r="C6" i="24"/>
  <c r="D4" i="19" s="1"/>
  <c r="G15" i="24"/>
  <c r="H7" i="19" s="1"/>
  <c r="H69" i="24"/>
  <c r="I26" i="19" s="1"/>
  <c r="N78" i="24"/>
  <c r="O28" i="19" s="1"/>
  <c r="J81" i="24"/>
  <c r="K29" i="19" s="1"/>
  <c r="D96" i="24"/>
  <c r="E34" i="19" s="1"/>
  <c r="L111" i="24"/>
  <c r="M39" i="19" s="1"/>
  <c r="I114" i="24"/>
  <c r="J40" i="19" s="1"/>
  <c r="L147" i="24"/>
  <c r="M51" i="19" s="1"/>
  <c r="E9" i="24"/>
  <c r="F5" i="19" s="1"/>
  <c r="D15" i="24"/>
  <c r="E7" i="19" s="1"/>
  <c r="F15" i="24"/>
  <c r="G7" i="19" s="1"/>
  <c r="N69" i="24"/>
  <c r="O26" i="19" s="1"/>
  <c r="N72" i="24"/>
  <c r="O20" i="19" s="1"/>
  <c r="L90" i="24"/>
  <c r="M32" i="19" s="1"/>
  <c r="C81" i="24"/>
  <c r="D29" i="19" s="1"/>
  <c r="D24" i="24"/>
  <c r="E13" i="19" s="1"/>
  <c r="J189" i="24"/>
  <c r="K65" i="19" s="1"/>
  <c r="O210" i="24"/>
  <c r="P72" i="19" s="1"/>
  <c r="A225" i="24"/>
  <c r="B77" i="19" s="1"/>
  <c r="A77" i="19" s="1"/>
  <c r="E255" i="24"/>
  <c r="F87" i="19" s="1"/>
  <c r="K252" i="24"/>
  <c r="L86" i="19" s="1"/>
  <c r="M114" i="24"/>
  <c r="N40" i="19" s="1"/>
  <c r="C252" i="24"/>
  <c r="D86" i="19" s="1"/>
  <c r="O72" i="24"/>
  <c r="P20" i="19" s="1"/>
  <c r="O1252" i="5"/>
  <c r="N702" i="24"/>
  <c r="N701" i="24"/>
  <c r="O1251" i="5"/>
  <c r="N699" i="24"/>
  <c r="O1250" i="5"/>
  <c r="N698" i="24"/>
  <c r="O1249" i="5"/>
  <c r="N696" i="24"/>
  <c r="O1247" i="5"/>
  <c r="O1246" i="5"/>
  <c r="N695" i="24"/>
  <c r="N693" i="24"/>
  <c r="O1245" i="5"/>
  <c r="N692" i="24"/>
  <c r="O1244" i="5"/>
  <c r="O1242" i="5"/>
  <c r="N690" i="24"/>
  <c r="O1241" i="5"/>
  <c r="N689" i="24"/>
  <c r="O1240" i="5"/>
  <c r="N687" i="24"/>
  <c r="O1239" i="5"/>
  <c r="N686" i="24"/>
  <c r="N684" i="24"/>
  <c r="O1237" i="5"/>
  <c r="O1236" i="5"/>
  <c r="N683" i="24"/>
  <c r="O1235" i="5"/>
  <c r="N681" i="24"/>
  <c r="O1234" i="5"/>
  <c r="N680" i="24"/>
  <c r="N678" i="24"/>
  <c r="O1232" i="5"/>
  <c r="O1231" i="5"/>
  <c r="N677" i="24"/>
  <c r="N675" i="24"/>
  <c r="O1230" i="5"/>
  <c r="N674" i="24"/>
  <c r="O1229" i="5"/>
  <c r="O1227" i="5"/>
  <c r="N672" i="24"/>
  <c r="N671" i="24"/>
  <c r="O1226" i="5"/>
  <c r="O1225" i="5"/>
  <c r="N669" i="24"/>
  <c r="N668" i="24"/>
  <c r="O1224" i="5"/>
  <c r="N666" i="24"/>
  <c r="O1222" i="5"/>
  <c r="N665" i="24"/>
  <c r="O1221" i="5"/>
  <c r="N663" i="24"/>
  <c r="O1220" i="5"/>
  <c r="N662" i="24"/>
  <c r="O1219" i="5"/>
  <c r="O1217" i="5"/>
  <c r="N660" i="24"/>
  <c r="N659" i="24"/>
  <c r="O1216" i="5"/>
  <c r="N657" i="24"/>
  <c r="O1215" i="5"/>
  <c r="O1214" i="5"/>
  <c r="N656" i="24"/>
  <c r="N654" i="24"/>
  <c r="O1212" i="5"/>
  <c r="N653" i="24"/>
  <c r="O1211" i="5"/>
  <c r="O1210" i="5"/>
  <c r="N651" i="24"/>
  <c r="N650" i="24"/>
  <c r="O1209" i="5"/>
  <c r="O1207" i="5"/>
  <c r="N648" i="24"/>
  <c r="N647" i="24"/>
  <c r="O1206" i="5"/>
  <c r="N645" i="24"/>
  <c r="O1205" i="5"/>
  <c r="O1204" i="5"/>
  <c r="N644" i="24"/>
  <c r="N642" i="24"/>
  <c r="O1202" i="5"/>
  <c r="O1201" i="5"/>
  <c r="N641" i="24"/>
  <c r="N639" i="24"/>
  <c r="O1200" i="5"/>
  <c r="O1199" i="5"/>
  <c r="N638" i="24"/>
  <c r="N636" i="24"/>
  <c r="O1197" i="5"/>
  <c r="O1196" i="5"/>
  <c r="N635" i="24"/>
  <c r="N633" i="24"/>
  <c r="O1195" i="5"/>
  <c r="O1194" i="5"/>
  <c r="N632" i="24"/>
  <c r="N630" i="24"/>
  <c r="O1192" i="5"/>
  <c r="N629" i="24"/>
  <c r="O1191" i="5"/>
  <c r="N627" i="24"/>
  <c r="O1190" i="5"/>
  <c r="O1189" i="5"/>
  <c r="N626" i="24"/>
  <c r="N624" i="24"/>
  <c r="O1187" i="5"/>
  <c r="N623" i="24"/>
  <c r="O1186" i="5"/>
  <c r="O1185" i="5"/>
  <c r="N621" i="24"/>
  <c r="N620" i="24"/>
  <c r="O1184" i="5"/>
  <c r="O1188" i="5" s="1"/>
  <c r="O142" i="41" s="1"/>
  <c r="N618" i="24"/>
  <c r="O1182" i="5"/>
  <c r="N617" i="24"/>
  <c r="O1181" i="5"/>
  <c r="N615" i="24"/>
  <c r="O1180" i="5"/>
  <c r="N614" i="24"/>
  <c r="O1179" i="5"/>
  <c r="N612" i="24"/>
  <c r="O1177" i="5"/>
  <c r="N611" i="24"/>
  <c r="O1176" i="5"/>
  <c r="N609" i="24"/>
  <c r="O1175" i="5"/>
  <c r="N608" i="24"/>
  <c r="O1174" i="5"/>
  <c r="N606" i="24"/>
  <c r="O1172" i="5"/>
  <c r="N605" i="24"/>
  <c r="O1171" i="5"/>
  <c r="N603" i="24"/>
  <c r="O1170" i="5"/>
  <c r="N602" i="24"/>
  <c r="O1169" i="5"/>
  <c r="O1167" i="5"/>
  <c r="N600" i="24"/>
  <c r="O1166" i="5"/>
  <c r="N599" i="24"/>
  <c r="O1165" i="5"/>
  <c r="N597" i="24"/>
  <c r="O1164" i="5"/>
  <c r="N596" i="24"/>
  <c r="O1162" i="5"/>
  <c r="N594" i="24"/>
  <c r="O1161" i="5"/>
  <c r="N593" i="24"/>
  <c r="O1160" i="5"/>
  <c r="N591" i="24"/>
  <c r="O1159" i="5"/>
  <c r="N590" i="24"/>
  <c r="O1157" i="5"/>
  <c r="N588" i="24"/>
  <c r="O1156" i="5"/>
  <c r="N587" i="24"/>
  <c r="O1155" i="5"/>
  <c r="N585" i="24"/>
  <c r="O1154" i="5"/>
  <c r="O1158" i="5" s="1"/>
  <c r="O136" i="41" s="1"/>
  <c r="N584" i="24"/>
  <c r="O1152" i="5"/>
  <c r="N582" i="24"/>
  <c r="O1151" i="5"/>
  <c r="N581" i="24"/>
  <c r="O1150" i="5"/>
  <c r="N579" i="24"/>
  <c r="O1149" i="5"/>
  <c r="N578" i="24"/>
  <c r="O1147" i="5"/>
  <c r="N576" i="24"/>
  <c r="O1146" i="5"/>
  <c r="N575" i="24"/>
  <c r="O1145" i="5"/>
  <c r="N573" i="24"/>
  <c r="O1144" i="5"/>
  <c r="N572" i="24"/>
  <c r="O1142" i="5"/>
  <c r="N570" i="24"/>
  <c r="O1141" i="5"/>
  <c r="N569" i="24"/>
  <c r="O1140" i="5"/>
  <c r="N567" i="24"/>
  <c r="O1139" i="5"/>
  <c r="O1143" i="5" s="1"/>
  <c r="O133" i="41" s="1"/>
  <c r="N566" i="24"/>
  <c r="O1137" i="5"/>
  <c r="N564" i="24"/>
  <c r="O1136" i="5"/>
  <c r="N563" i="24"/>
  <c r="O1135" i="5"/>
  <c r="N561" i="24"/>
  <c r="O1134" i="5"/>
  <c r="N560" i="24"/>
  <c r="O1132" i="5"/>
  <c r="N558" i="24"/>
  <c r="O1131" i="5"/>
  <c r="N557" i="24"/>
  <c r="O1130" i="5"/>
  <c r="N555" i="24"/>
  <c r="O1129" i="5"/>
  <c r="N554" i="24"/>
  <c r="O1127" i="5"/>
  <c r="N552" i="24"/>
  <c r="O1126" i="5"/>
  <c r="N551" i="24"/>
  <c r="N549" i="24"/>
  <c r="O1125" i="5"/>
  <c r="N548" i="24"/>
  <c r="O1124" i="5"/>
  <c r="O1122" i="5"/>
  <c r="N546" i="24"/>
  <c r="N545" i="24"/>
  <c r="O1121" i="5"/>
  <c r="N543" i="24"/>
  <c r="O1120" i="5"/>
  <c r="N542" i="24"/>
  <c r="O1119" i="5"/>
  <c r="O1117" i="5"/>
  <c r="N540" i="24"/>
  <c r="N539" i="24"/>
  <c r="O1116" i="5"/>
  <c r="N537" i="24"/>
  <c r="O1115" i="5"/>
  <c r="N536" i="24"/>
  <c r="O1114" i="5"/>
  <c r="N534" i="24"/>
  <c r="O1112" i="5"/>
  <c r="O1111" i="5"/>
  <c r="N533" i="24"/>
  <c r="N531" i="24"/>
  <c r="O1110" i="5"/>
  <c r="N530" i="24"/>
  <c r="O1109" i="5"/>
  <c r="N528" i="24"/>
  <c r="O1107" i="5"/>
  <c r="O1106" i="5"/>
  <c r="N527" i="24"/>
  <c r="N525" i="24"/>
  <c r="O1105" i="5"/>
  <c r="O1104" i="5"/>
  <c r="N524" i="24"/>
  <c r="N522" i="24"/>
  <c r="O1102" i="5"/>
  <c r="O1101" i="5"/>
  <c r="N521" i="24"/>
  <c r="O1100" i="5"/>
  <c r="N519" i="24"/>
  <c r="O1099" i="5"/>
  <c r="N518" i="24"/>
  <c r="O1097" i="5"/>
  <c r="N516" i="24"/>
  <c r="O1096" i="5"/>
  <c r="N515" i="24"/>
  <c r="O1095" i="5"/>
  <c r="N513" i="24"/>
  <c r="O1094" i="5"/>
  <c r="O1098" i="5" s="1"/>
  <c r="O112" i="41" s="1"/>
  <c r="N512" i="24"/>
  <c r="O1092" i="5"/>
  <c r="N510" i="24"/>
  <c r="N509" i="24"/>
  <c r="O1091" i="5"/>
  <c r="O1090" i="5"/>
  <c r="N507" i="24"/>
  <c r="O1089" i="5"/>
  <c r="N506" i="24"/>
  <c r="O1087" i="5"/>
  <c r="N504" i="24"/>
  <c r="O1086" i="5"/>
  <c r="N503" i="24"/>
  <c r="N501" i="24"/>
  <c r="O1085" i="5"/>
  <c r="O1084" i="5"/>
  <c r="N500" i="24"/>
  <c r="O1082" i="5"/>
  <c r="N498" i="24"/>
  <c r="O1081" i="5"/>
  <c r="N497" i="24"/>
  <c r="O1080" i="5"/>
  <c r="N495" i="24"/>
  <c r="O1079" i="5"/>
  <c r="O1083" i="5" s="1"/>
  <c r="O123" i="41" s="1"/>
  <c r="N494" i="24"/>
  <c r="N492" i="24"/>
  <c r="O1077" i="5"/>
  <c r="N491" i="24"/>
  <c r="O1076" i="5"/>
  <c r="N489" i="24"/>
  <c r="O1075" i="5"/>
  <c r="O1074" i="5"/>
  <c r="N488" i="24"/>
  <c r="O1072" i="5"/>
  <c r="N486" i="24"/>
  <c r="O1071" i="5"/>
  <c r="N485" i="24"/>
  <c r="N483" i="24"/>
  <c r="O1070" i="5"/>
  <c r="N482" i="24"/>
  <c r="O1069" i="5"/>
  <c r="O1067" i="5"/>
  <c r="N480" i="24"/>
  <c r="O1066" i="5"/>
  <c r="N479" i="24"/>
  <c r="N477" i="24"/>
  <c r="O1065" i="5"/>
  <c r="N476" i="24"/>
  <c r="O1064" i="5"/>
  <c r="O1062" i="5"/>
  <c r="N474" i="24"/>
  <c r="O1061" i="5"/>
  <c r="N473" i="24"/>
  <c r="O1060" i="5"/>
  <c r="N471" i="24"/>
  <c r="O1059" i="5"/>
  <c r="N470" i="24"/>
  <c r="O1057" i="5"/>
  <c r="N468" i="24"/>
  <c r="N467" i="24"/>
  <c r="O1056" i="5"/>
  <c r="O1055" i="5"/>
  <c r="N465" i="24"/>
  <c r="O1054" i="5"/>
  <c r="N464" i="24"/>
  <c r="N462" i="24"/>
  <c r="O1052" i="5"/>
  <c r="O1051" i="5"/>
  <c r="N461" i="24"/>
  <c r="O1050" i="5"/>
  <c r="N459" i="24"/>
  <c r="O1049" i="5"/>
  <c r="N458" i="24"/>
  <c r="O1047" i="5"/>
  <c r="N456" i="24"/>
  <c r="O1046" i="5"/>
  <c r="N455" i="24"/>
  <c r="O1045" i="5"/>
  <c r="N453" i="24"/>
  <c r="O1044" i="5"/>
  <c r="N452" i="24"/>
  <c r="N450" i="24"/>
  <c r="O1042" i="5"/>
  <c r="O1041" i="5"/>
  <c r="N449" i="24"/>
  <c r="N447" i="24"/>
  <c r="O1040" i="5"/>
  <c r="O1039" i="5"/>
  <c r="N446" i="24"/>
  <c r="O1037" i="5"/>
  <c r="N444" i="24"/>
  <c r="O1036" i="5"/>
  <c r="N443" i="24"/>
  <c r="O1035" i="5"/>
  <c r="N441" i="24"/>
  <c r="O1034" i="5"/>
  <c r="O1038" i="5" s="1"/>
  <c r="O116" i="41" s="1"/>
  <c r="N440" i="24"/>
  <c r="O1032" i="5"/>
  <c r="N438" i="24"/>
  <c r="O1031" i="5"/>
  <c r="N437" i="24"/>
  <c r="O1030" i="5"/>
  <c r="N435" i="24"/>
  <c r="N434" i="24"/>
  <c r="O1029" i="5"/>
  <c r="O1027" i="5"/>
  <c r="N432" i="24"/>
  <c r="N431" i="24"/>
  <c r="O1026" i="5"/>
  <c r="N429" i="24"/>
  <c r="O1025" i="5"/>
  <c r="N428" i="24"/>
  <c r="O1024" i="5"/>
  <c r="N426" i="24"/>
  <c r="O1022" i="5"/>
  <c r="N425" i="24"/>
  <c r="O1021" i="5"/>
  <c r="O1020" i="5"/>
  <c r="N423" i="24"/>
  <c r="O1019" i="5"/>
  <c r="O1023" i="5" s="1"/>
  <c r="O114" i="41" s="1"/>
  <c r="N422" i="24"/>
  <c r="O1017" i="5"/>
  <c r="N420" i="24"/>
  <c r="N419" i="24"/>
  <c r="O1016" i="5"/>
  <c r="N417" i="24"/>
  <c r="O1015" i="5"/>
  <c r="O1014" i="5"/>
  <c r="N416" i="24"/>
  <c r="N414" i="24"/>
  <c r="O1012" i="5"/>
  <c r="O1011" i="5"/>
  <c r="N413" i="24"/>
  <c r="O1010" i="5"/>
  <c r="N411" i="24"/>
  <c r="O309" i="29"/>
  <c r="N305" i="60"/>
  <c r="AE1007" i="5" s="1"/>
  <c r="O306" i="28"/>
  <c r="O1009" i="5"/>
  <c r="N410" i="24"/>
  <c r="N304" i="60"/>
  <c r="AE1006" i="5" s="1"/>
  <c r="O1007" i="5"/>
  <c r="O305" i="29"/>
  <c r="N408" i="24"/>
  <c r="O1006" i="5"/>
  <c r="O308" i="29"/>
  <c r="N303" i="60"/>
  <c r="AE1005" i="5" s="1"/>
  <c r="O1005" i="5"/>
  <c r="N302" i="60"/>
  <c r="AE1004" i="5" s="1"/>
  <c r="O307" i="29"/>
  <c r="O1004" i="5"/>
  <c r="G702" i="24"/>
  <c r="H1252" i="5"/>
  <c r="G1252" i="5"/>
  <c r="F702" i="24"/>
  <c r="E702" i="24"/>
  <c r="F1252" i="5"/>
  <c r="E1252" i="5"/>
  <c r="D702" i="24"/>
  <c r="C702" i="24"/>
  <c r="D1252" i="5"/>
  <c r="A702" i="24"/>
  <c r="B1252" i="5"/>
  <c r="G701" i="24"/>
  <c r="G703" i="24" s="1"/>
  <c r="H303" i="19" s="1"/>
  <c r="H1251" i="5"/>
  <c r="F701" i="24"/>
  <c r="G1251" i="5"/>
  <c r="E701" i="24"/>
  <c r="E703" i="24" s="1"/>
  <c r="F303" i="19" s="1"/>
  <c r="F1251" i="5"/>
  <c r="D701" i="24"/>
  <c r="E1251" i="5"/>
  <c r="D1251" i="5"/>
  <c r="C701" i="24"/>
  <c r="A701" i="24"/>
  <c r="B1251" i="5"/>
  <c r="G699" i="24"/>
  <c r="H1250" i="5"/>
  <c r="F699" i="24"/>
  <c r="G1250" i="5"/>
  <c r="E699" i="24"/>
  <c r="F1250" i="5"/>
  <c r="E1250" i="5"/>
  <c r="D699" i="24"/>
  <c r="C699" i="24"/>
  <c r="D1250" i="5"/>
  <c r="A699" i="24"/>
  <c r="B1250" i="5"/>
  <c r="H1249" i="5"/>
  <c r="G698" i="24"/>
  <c r="F698" i="24"/>
  <c r="G1249" i="5"/>
  <c r="F1249" i="5"/>
  <c r="E698" i="24"/>
  <c r="E1249" i="5"/>
  <c r="D698" i="24"/>
  <c r="C698" i="24"/>
  <c r="D1249" i="5"/>
  <c r="A698" i="24"/>
  <c r="B1249" i="5"/>
  <c r="G696" i="24"/>
  <c r="H1247" i="5"/>
  <c r="G1247" i="5"/>
  <c r="F696" i="24"/>
  <c r="E696" i="24"/>
  <c r="F1247" i="5"/>
  <c r="D696" i="24"/>
  <c r="E1247" i="5"/>
  <c r="D1247" i="5"/>
  <c r="C696" i="24"/>
  <c r="A696" i="24"/>
  <c r="B1247" i="5"/>
  <c r="G695" i="24"/>
  <c r="G697" i="24" s="1"/>
  <c r="H301" i="19" s="1"/>
  <c r="H1246" i="5"/>
  <c r="F695" i="24"/>
  <c r="G1246" i="5"/>
  <c r="E695" i="24"/>
  <c r="E697" i="24" s="1"/>
  <c r="F301" i="19" s="1"/>
  <c r="F1246" i="5"/>
  <c r="D695" i="24"/>
  <c r="D697" i="24" s="1"/>
  <c r="E301" i="19" s="1"/>
  <c r="E1246" i="5"/>
  <c r="D1246" i="5"/>
  <c r="C695" i="24"/>
  <c r="C697" i="24" s="1"/>
  <c r="D301" i="19" s="1"/>
  <c r="B1246" i="5"/>
  <c r="A695" i="24"/>
  <c r="H1245" i="5"/>
  <c r="G693" i="24"/>
  <c r="G1245" i="5"/>
  <c r="F693" i="24"/>
  <c r="E693" i="24"/>
  <c r="F1245" i="5"/>
  <c r="E1245" i="5"/>
  <c r="D693" i="24"/>
  <c r="D1245" i="5"/>
  <c r="C693" i="24"/>
  <c r="B1245" i="5"/>
  <c r="A693" i="24"/>
  <c r="H1244" i="5"/>
  <c r="G692" i="24"/>
  <c r="G694" i="24" s="1"/>
  <c r="H300" i="19" s="1"/>
  <c r="G1244" i="5"/>
  <c r="F692" i="24"/>
  <c r="F694" i="24" s="1"/>
  <c r="G300" i="19" s="1"/>
  <c r="E692" i="24"/>
  <c r="E694" i="24" s="1"/>
  <c r="F300" i="19" s="1"/>
  <c r="F1244" i="5"/>
  <c r="F1248" i="5" s="1"/>
  <c r="F154" i="41" s="1"/>
  <c r="D692" i="24"/>
  <c r="E1244" i="5"/>
  <c r="D1244" i="5"/>
  <c r="D1248" i="5" s="1"/>
  <c r="D154" i="41" s="1"/>
  <c r="C692" i="24"/>
  <c r="C694" i="24" s="1"/>
  <c r="D300" i="19" s="1"/>
  <c r="B1244" i="5"/>
  <c r="A692" i="24"/>
  <c r="A694" i="24" s="1"/>
  <c r="B300" i="19" s="1"/>
  <c r="H1242" i="5"/>
  <c r="G690" i="24"/>
  <c r="G1242" i="5"/>
  <c r="F690" i="24"/>
  <c r="E690" i="24"/>
  <c r="F1242" i="5"/>
  <c r="E1242" i="5"/>
  <c r="D690" i="24"/>
  <c r="C690" i="24"/>
  <c r="D1242" i="5"/>
  <c r="B1242" i="5"/>
  <c r="A690" i="24"/>
  <c r="G689" i="24"/>
  <c r="H1241" i="5"/>
  <c r="G1241" i="5"/>
  <c r="F689" i="24"/>
  <c r="F691" i="24" s="1"/>
  <c r="G299" i="19" s="1"/>
  <c r="F1241" i="5"/>
  <c r="E689" i="24"/>
  <c r="E1241" i="5"/>
  <c r="D689" i="24"/>
  <c r="D691" i="24" s="1"/>
  <c r="E299" i="19" s="1"/>
  <c r="C689" i="24"/>
  <c r="C691" i="24" s="1"/>
  <c r="D299" i="19" s="1"/>
  <c r="D1241" i="5"/>
  <c r="A689" i="24"/>
  <c r="B1241" i="5"/>
  <c r="H1240" i="5"/>
  <c r="G687" i="24"/>
  <c r="F687" i="24"/>
  <c r="G1240" i="5"/>
  <c r="E687" i="24"/>
  <c r="F1240" i="5"/>
  <c r="D687" i="24"/>
  <c r="E1240" i="5"/>
  <c r="C687" i="24"/>
  <c r="D1240" i="5"/>
  <c r="A687" i="24"/>
  <c r="B1240" i="5"/>
  <c r="G686" i="24"/>
  <c r="H1239" i="5"/>
  <c r="F686" i="24"/>
  <c r="G1239" i="5"/>
  <c r="F1239" i="5"/>
  <c r="E686" i="24"/>
  <c r="E1239" i="5"/>
  <c r="D686" i="24"/>
  <c r="D1239" i="5"/>
  <c r="C686" i="24"/>
  <c r="B1239" i="5"/>
  <c r="A686" i="24"/>
  <c r="H1237" i="5"/>
  <c r="G684" i="24"/>
  <c r="G1237" i="5"/>
  <c r="F684" i="24"/>
  <c r="F1237" i="5"/>
  <c r="E684" i="24"/>
  <c r="E1237" i="5"/>
  <c r="D684" i="24"/>
  <c r="D1237" i="5"/>
  <c r="C684" i="24"/>
  <c r="A684" i="24"/>
  <c r="B1237" i="5"/>
  <c r="G683" i="24"/>
  <c r="H1236" i="5"/>
  <c r="G1236" i="5"/>
  <c r="F683" i="24"/>
  <c r="F685" i="24" s="1"/>
  <c r="G297" i="19" s="1"/>
  <c r="F1236" i="5"/>
  <c r="E683" i="24"/>
  <c r="E685" i="24" s="1"/>
  <c r="F297" i="19" s="1"/>
  <c r="D683" i="24"/>
  <c r="E1236" i="5"/>
  <c r="C683" i="24"/>
  <c r="D1236" i="5"/>
  <c r="A683" i="24"/>
  <c r="A685" i="24" s="1"/>
  <c r="B297" i="19" s="1"/>
  <c r="B1236" i="5"/>
  <c r="G681" i="24"/>
  <c r="H1235" i="5"/>
  <c r="F681" i="24"/>
  <c r="G1235" i="5"/>
  <c r="E681" i="24"/>
  <c r="F1235" i="5"/>
  <c r="D681" i="24"/>
  <c r="E1235" i="5"/>
  <c r="D1235" i="5"/>
  <c r="C681" i="24"/>
  <c r="B1235" i="5"/>
  <c r="A681" i="24"/>
  <c r="H1234" i="5"/>
  <c r="G680" i="24"/>
  <c r="F680" i="24"/>
  <c r="G1234" i="5"/>
  <c r="E680" i="24"/>
  <c r="F1234" i="5"/>
  <c r="D680" i="24"/>
  <c r="E1234" i="5"/>
  <c r="D1234" i="5"/>
  <c r="C680" i="24"/>
  <c r="A680" i="24"/>
  <c r="B1234" i="5"/>
  <c r="G678" i="24"/>
  <c r="H1232" i="5"/>
  <c r="F678" i="24"/>
  <c r="G1232" i="5"/>
  <c r="F1232" i="5"/>
  <c r="E678" i="24"/>
  <c r="D678" i="24"/>
  <c r="E1232" i="5"/>
  <c r="C678" i="24"/>
  <c r="D1232" i="5"/>
  <c r="A678" i="24"/>
  <c r="B1232" i="5"/>
  <c r="G677" i="24"/>
  <c r="G679" i="24" s="1"/>
  <c r="H295" i="19" s="1"/>
  <c r="H1231" i="5"/>
  <c r="G1231" i="5"/>
  <c r="F677" i="24"/>
  <c r="E677" i="24"/>
  <c r="F1231" i="5"/>
  <c r="D677" i="24"/>
  <c r="D679" i="24" s="1"/>
  <c r="E295" i="19" s="1"/>
  <c r="E1231" i="5"/>
  <c r="C677" i="24"/>
  <c r="C679" i="24" s="1"/>
  <c r="D295" i="19" s="1"/>
  <c r="D1231" i="5"/>
  <c r="B1231" i="5"/>
  <c r="A677" i="24"/>
  <c r="G675" i="24"/>
  <c r="G676" i="24" s="1"/>
  <c r="H294" i="19" s="1"/>
  <c r="H1230" i="5"/>
  <c r="F675" i="24"/>
  <c r="F676" i="24" s="1"/>
  <c r="G294" i="19" s="1"/>
  <c r="G1230" i="5"/>
  <c r="F1230" i="5"/>
  <c r="E675" i="24"/>
  <c r="E676" i="24" s="1"/>
  <c r="F294" i="19" s="1"/>
  <c r="D675" i="24"/>
  <c r="D676" i="24" s="1"/>
  <c r="E294" i="19" s="1"/>
  <c r="E1230" i="5"/>
  <c r="C675" i="24"/>
  <c r="D1230" i="5"/>
  <c r="A675" i="24"/>
  <c r="B1230" i="5"/>
  <c r="A674" i="24"/>
  <c r="B1229" i="5"/>
  <c r="G672" i="24"/>
  <c r="H1227" i="5"/>
  <c r="G1227" i="5"/>
  <c r="F672" i="24"/>
  <c r="E672" i="24"/>
  <c r="F1227" i="5"/>
  <c r="D672" i="24"/>
  <c r="E1227" i="5"/>
  <c r="C672" i="24"/>
  <c r="D1227" i="5"/>
  <c r="A672" i="24"/>
  <c r="B1227" i="5"/>
  <c r="G671" i="24"/>
  <c r="G673" i="24" s="1"/>
  <c r="H293" i="19" s="1"/>
  <c r="H1226" i="5"/>
  <c r="F671" i="24"/>
  <c r="G1226" i="5"/>
  <c r="E671" i="24"/>
  <c r="E673" i="24" s="1"/>
  <c r="F293" i="19" s="1"/>
  <c r="F1226" i="5"/>
  <c r="E1226" i="5"/>
  <c r="D671" i="24"/>
  <c r="C671" i="24"/>
  <c r="C673" i="24" s="1"/>
  <c r="D293" i="19" s="1"/>
  <c r="D1226" i="5"/>
  <c r="A671" i="24"/>
  <c r="A673" i="24" s="1"/>
  <c r="B293" i="19" s="1"/>
  <c r="B1226" i="5"/>
  <c r="G669" i="24"/>
  <c r="H1225" i="5"/>
  <c r="F669" i="24"/>
  <c r="G1225" i="5"/>
  <c r="F1225" i="5"/>
  <c r="E669" i="24"/>
  <c r="D669" i="24"/>
  <c r="E1225" i="5"/>
  <c r="C669" i="24"/>
  <c r="D1225" i="5"/>
  <c r="A669" i="24"/>
  <c r="B1225" i="5"/>
  <c r="G668" i="24"/>
  <c r="G670" i="24" s="1"/>
  <c r="H292" i="19" s="1"/>
  <c r="H1224" i="5"/>
  <c r="H1228" i="5" s="1"/>
  <c r="H150" i="41" s="1"/>
  <c r="F668" i="24"/>
  <c r="F670" i="24" s="1"/>
  <c r="G292" i="19" s="1"/>
  <c r="G1224" i="5"/>
  <c r="F1224" i="5"/>
  <c r="E668" i="24"/>
  <c r="E670" i="24" s="1"/>
  <c r="F292" i="19" s="1"/>
  <c r="E1224" i="5"/>
  <c r="D668" i="24"/>
  <c r="D1224" i="5"/>
  <c r="C668" i="24"/>
  <c r="A668" i="24"/>
  <c r="A670" i="24" s="1"/>
  <c r="B292" i="19" s="1"/>
  <c r="B1224" i="5"/>
  <c r="G666" i="24"/>
  <c r="H1222" i="5"/>
  <c r="F666" i="24"/>
  <c r="G1222" i="5"/>
  <c r="E666" i="24"/>
  <c r="F1222" i="5"/>
  <c r="D666" i="24"/>
  <c r="E1222" i="5"/>
  <c r="D1222" i="5"/>
  <c r="C666" i="24"/>
  <c r="B1222" i="5"/>
  <c r="A666" i="24"/>
  <c r="H1221" i="5"/>
  <c r="G665" i="24"/>
  <c r="G1221" i="5"/>
  <c r="F665" i="24"/>
  <c r="F1221" i="5"/>
  <c r="E665" i="24"/>
  <c r="D665" i="24"/>
  <c r="E1221" i="5"/>
  <c r="D1221" i="5"/>
  <c r="C665" i="24"/>
  <c r="A665" i="24"/>
  <c r="B1221" i="5"/>
  <c r="G663" i="24"/>
  <c r="H1220" i="5"/>
  <c r="G1220" i="5"/>
  <c r="F663" i="24"/>
  <c r="E663" i="24"/>
  <c r="F1220" i="5"/>
  <c r="E1220" i="5"/>
  <c r="D663" i="24"/>
  <c r="D1220" i="5"/>
  <c r="C663" i="24"/>
  <c r="B1220" i="5"/>
  <c r="A663" i="24"/>
  <c r="H1219" i="5"/>
  <c r="G662" i="24"/>
  <c r="G1219" i="5"/>
  <c r="F662" i="24"/>
  <c r="F664" i="24" s="1"/>
  <c r="G290" i="19" s="1"/>
  <c r="F1219" i="5"/>
  <c r="E662" i="24"/>
  <c r="E1219" i="5"/>
  <c r="D662" i="24"/>
  <c r="C662" i="24"/>
  <c r="D1219" i="5"/>
  <c r="A662" i="24"/>
  <c r="B1219" i="5"/>
  <c r="G660" i="24"/>
  <c r="H1217" i="5"/>
  <c r="F660" i="24"/>
  <c r="G1217" i="5"/>
  <c r="E660" i="24"/>
  <c r="F1217" i="5"/>
  <c r="E1217" i="5"/>
  <c r="D660" i="24"/>
  <c r="C660" i="24"/>
  <c r="D1217" i="5"/>
  <c r="A660" i="24"/>
  <c r="B1217" i="5"/>
  <c r="H1216" i="5"/>
  <c r="G659" i="24"/>
  <c r="G1216" i="5"/>
  <c r="F659" i="24"/>
  <c r="F1216" i="5"/>
  <c r="E659" i="24"/>
  <c r="E1216" i="5"/>
  <c r="D659" i="24"/>
  <c r="D661" i="24" s="1"/>
  <c r="E289" i="19" s="1"/>
  <c r="D1216" i="5"/>
  <c r="C659" i="24"/>
  <c r="A659" i="24"/>
  <c r="B1216" i="5"/>
  <c r="H1215" i="5"/>
  <c r="G657" i="24"/>
  <c r="G1215" i="5"/>
  <c r="F657" i="24"/>
  <c r="F1215" i="5"/>
  <c r="E657" i="24"/>
  <c r="E1215" i="5"/>
  <c r="D657" i="24"/>
  <c r="C657" i="24"/>
  <c r="D1215" i="5"/>
  <c r="A657" i="24"/>
  <c r="B1215" i="5"/>
  <c r="G656" i="24"/>
  <c r="H1214" i="5"/>
  <c r="G1214" i="5"/>
  <c r="F656" i="24"/>
  <c r="F658" i="24" s="1"/>
  <c r="G288" i="19" s="1"/>
  <c r="E656" i="24"/>
  <c r="F1214" i="5"/>
  <c r="D656" i="24"/>
  <c r="E1214" i="5"/>
  <c r="C656" i="24"/>
  <c r="C658" i="24" s="1"/>
  <c r="D288" i="19" s="1"/>
  <c r="D1214" i="5"/>
  <c r="B1214" i="5"/>
  <c r="A656" i="24"/>
  <c r="G654" i="24"/>
  <c r="H1212" i="5"/>
  <c r="G1212" i="5"/>
  <c r="F654" i="24"/>
  <c r="F1212" i="5"/>
  <c r="E654" i="24"/>
  <c r="D654" i="24"/>
  <c r="E1212" i="5"/>
  <c r="C654" i="24"/>
  <c r="D1212" i="5"/>
  <c r="B1212" i="5"/>
  <c r="A654" i="24"/>
  <c r="G653" i="24"/>
  <c r="H1211" i="5"/>
  <c r="G1211" i="5"/>
  <c r="F653" i="24"/>
  <c r="F655" i="24" s="1"/>
  <c r="G287" i="19" s="1"/>
  <c r="F1211" i="5"/>
  <c r="E653" i="24"/>
  <c r="E655" i="24" s="1"/>
  <c r="F287" i="19" s="1"/>
  <c r="D653" i="24"/>
  <c r="D655" i="24" s="1"/>
  <c r="E287" i="19" s="1"/>
  <c r="E1211" i="5"/>
  <c r="C653" i="24"/>
  <c r="C655" i="24" s="1"/>
  <c r="D287" i="19" s="1"/>
  <c r="D1211" i="5"/>
  <c r="A653" i="24"/>
  <c r="B1211" i="5"/>
  <c r="G651" i="24"/>
  <c r="H1210" i="5"/>
  <c r="G1210" i="5"/>
  <c r="F651" i="24"/>
  <c r="F1210" i="5"/>
  <c r="E651" i="24"/>
  <c r="D651" i="24"/>
  <c r="E1210" i="5"/>
  <c r="D1210" i="5"/>
  <c r="C651" i="24"/>
  <c r="B1210" i="5"/>
  <c r="A651" i="24"/>
  <c r="H1209" i="5"/>
  <c r="G650" i="24"/>
  <c r="F650" i="24"/>
  <c r="G1209" i="5"/>
  <c r="F1209" i="5"/>
  <c r="F1213" i="5" s="1"/>
  <c r="F147" i="41" s="1"/>
  <c r="E650" i="24"/>
  <c r="D650" i="24"/>
  <c r="D652" i="24" s="1"/>
  <c r="E286" i="19" s="1"/>
  <c r="E1209" i="5"/>
  <c r="E1213" i="5" s="1"/>
  <c r="E147" i="41" s="1"/>
  <c r="C650" i="24"/>
  <c r="D1209" i="5"/>
  <c r="A650" i="24"/>
  <c r="B1209" i="5"/>
  <c r="H1207" i="5"/>
  <c r="G648" i="24"/>
  <c r="F648" i="24"/>
  <c r="G1207" i="5"/>
  <c r="E648" i="24"/>
  <c r="F1207" i="5"/>
  <c r="E1207" i="5"/>
  <c r="D648" i="24"/>
  <c r="C648" i="24"/>
  <c r="D1207" i="5"/>
  <c r="A648" i="24"/>
  <c r="B1207" i="5"/>
  <c r="G647" i="24"/>
  <c r="H1206" i="5"/>
  <c r="G1206" i="5"/>
  <c r="F647" i="24"/>
  <c r="E647" i="24"/>
  <c r="F1206" i="5"/>
  <c r="E1206" i="5"/>
  <c r="D647" i="24"/>
  <c r="D649" i="24" s="1"/>
  <c r="E285" i="19" s="1"/>
  <c r="D1206" i="5"/>
  <c r="C647" i="24"/>
  <c r="A647" i="24"/>
  <c r="A649" i="24" s="1"/>
  <c r="B285" i="19" s="1"/>
  <c r="B1206" i="5"/>
  <c r="H1205" i="5"/>
  <c r="G645" i="24"/>
  <c r="G646" i="24" s="1"/>
  <c r="H284" i="19" s="1"/>
  <c r="G1205" i="5"/>
  <c r="F645" i="24"/>
  <c r="F646" i="24" s="1"/>
  <c r="G284" i="19" s="1"/>
  <c r="E645" i="24"/>
  <c r="E646" i="24" s="1"/>
  <c r="F284" i="19" s="1"/>
  <c r="F1205" i="5"/>
  <c r="D645" i="24"/>
  <c r="D646" i="24" s="1"/>
  <c r="E284" i="19" s="1"/>
  <c r="E1205" i="5"/>
  <c r="C645" i="24"/>
  <c r="C646" i="24" s="1"/>
  <c r="D284" i="19" s="1"/>
  <c r="D1205" i="5"/>
  <c r="A645" i="24"/>
  <c r="B1205" i="5"/>
  <c r="B1204" i="5"/>
  <c r="A644" i="24"/>
  <c r="H1202" i="5"/>
  <c r="G642" i="24"/>
  <c r="G1202" i="5"/>
  <c r="F642" i="24"/>
  <c r="E642" i="24"/>
  <c r="F1202" i="5"/>
  <c r="E1202" i="5"/>
  <c r="D642" i="24"/>
  <c r="C642" i="24"/>
  <c r="D1202" i="5"/>
  <c r="A642" i="24"/>
  <c r="B1202" i="5"/>
  <c r="H1201" i="5"/>
  <c r="G641" i="24"/>
  <c r="G643" i="24" s="1"/>
  <c r="H283" i="19" s="1"/>
  <c r="G1201" i="5"/>
  <c r="F641" i="24"/>
  <c r="F643" i="24" s="1"/>
  <c r="G283" i="19" s="1"/>
  <c r="E641" i="24"/>
  <c r="E643" i="24" s="1"/>
  <c r="F283" i="19" s="1"/>
  <c r="F1201" i="5"/>
  <c r="D641" i="24"/>
  <c r="E1201" i="5"/>
  <c r="D1201" i="5"/>
  <c r="C641" i="24"/>
  <c r="A641" i="24"/>
  <c r="A643" i="24" s="1"/>
  <c r="B283" i="19" s="1"/>
  <c r="B1201" i="5"/>
  <c r="H1200" i="5"/>
  <c r="G639" i="24"/>
  <c r="G1200" i="5"/>
  <c r="F639" i="24"/>
  <c r="E639" i="24"/>
  <c r="F1200" i="5"/>
  <c r="E1200" i="5"/>
  <c r="D639" i="24"/>
  <c r="C639" i="24"/>
  <c r="D1200" i="5"/>
  <c r="A639" i="24"/>
  <c r="B1200" i="5"/>
  <c r="G638" i="24"/>
  <c r="H1199" i="5"/>
  <c r="F638" i="24"/>
  <c r="G1199" i="5"/>
  <c r="E638" i="24"/>
  <c r="E640" i="24" s="1"/>
  <c r="F282" i="19" s="1"/>
  <c r="F1199" i="5"/>
  <c r="F1203" i="5" s="1"/>
  <c r="F145" i="41" s="1"/>
  <c r="D638" i="24"/>
  <c r="E1199" i="5"/>
  <c r="C638" i="24"/>
  <c r="C640" i="24" s="1"/>
  <c r="D282" i="19" s="1"/>
  <c r="D1199" i="5"/>
  <c r="A638" i="24"/>
  <c r="B1199" i="5"/>
  <c r="H1197" i="5"/>
  <c r="G636" i="24"/>
  <c r="G1197" i="5"/>
  <c r="F636" i="24"/>
  <c r="E636" i="24"/>
  <c r="F1197" i="5"/>
  <c r="E1197" i="5"/>
  <c r="D636" i="24"/>
  <c r="C636" i="24"/>
  <c r="D1197" i="5"/>
  <c r="A636" i="24"/>
  <c r="B1197" i="5"/>
  <c r="G635" i="24"/>
  <c r="H1196" i="5"/>
  <c r="G1196" i="5"/>
  <c r="F635" i="24"/>
  <c r="E635" i="24"/>
  <c r="F1196" i="5"/>
  <c r="D635" i="24"/>
  <c r="E1196" i="5"/>
  <c r="D1196" i="5"/>
  <c r="C635" i="24"/>
  <c r="A635" i="24"/>
  <c r="B1196" i="5"/>
  <c r="G633" i="24"/>
  <c r="H1195" i="5"/>
  <c r="G1195" i="5"/>
  <c r="F633" i="24"/>
  <c r="E633" i="24"/>
  <c r="F1195" i="5"/>
  <c r="E1195" i="5"/>
  <c r="D633" i="24"/>
  <c r="C633" i="24"/>
  <c r="D1195" i="5"/>
  <c r="A633" i="24"/>
  <c r="B1195" i="5"/>
  <c r="G632" i="24"/>
  <c r="G634" i="24" s="1"/>
  <c r="H280" i="19" s="1"/>
  <c r="H1194" i="5"/>
  <c r="G1194" i="5"/>
  <c r="G1198" i="5" s="1"/>
  <c r="G144" i="41" s="1"/>
  <c r="F632" i="24"/>
  <c r="F634" i="24" s="1"/>
  <c r="G280" i="19" s="1"/>
  <c r="E632" i="24"/>
  <c r="E634" i="24" s="1"/>
  <c r="F280" i="19" s="1"/>
  <c r="F1194" i="5"/>
  <c r="F1198" i="5" s="1"/>
  <c r="F144" i="41" s="1"/>
  <c r="D632" i="24"/>
  <c r="E1194" i="5"/>
  <c r="D1194" i="5"/>
  <c r="C632" i="24"/>
  <c r="A632" i="24"/>
  <c r="B1194" i="5"/>
  <c r="H1192" i="5"/>
  <c r="G630" i="24"/>
  <c r="F630" i="24"/>
  <c r="G1192" i="5"/>
  <c r="F1192" i="5"/>
  <c r="E630" i="24"/>
  <c r="D630" i="24"/>
  <c r="E1192" i="5"/>
  <c r="C630" i="24"/>
  <c r="D1192" i="5"/>
  <c r="B1192" i="5"/>
  <c r="A630" i="24"/>
  <c r="G629" i="24"/>
  <c r="H1191" i="5"/>
  <c r="G1191" i="5"/>
  <c r="F629" i="24"/>
  <c r="E629" i="24"/>
  <c r="F1191" i="5"/>
  <c r="E1191" i="5"/>
  <c r="D629" i="24"/>
  <c r="C629" i="24"/>
  <c r="C631" i="24" s="1"/>
  <c r="D279" i="19" s="1"/>
  <c r="D1191" i="5"/>
  <c r="B1191" i="5"/>
  <c r="A629" i="24"/>
  <c r="G627" i="24"/>
  <c r="H1190" i="5"/>
  <c r="F627" i="24"/>
  <c r="G1190" i="5"/>
  <c r="E627" i="24"/>
  <c r="F1190" i="5"/>
  <c r="D627" i="24"/>
  <c r="E1190" i="5"/>
  <c r="D1190" i="5"/>
  <c r="C627" i="24"/>
  <c r="B1190" i="5"/>
  <c r="A627" i="24"/>
  <c r="H1189" i="5"/>
  <c r="G626" i="24"/>
  <c r="F626" i="24"/>
  <c r="F628" i="24" s="1"/>
  <c r="G278" i="19" s="1"/>
  <c r="G1189" i="5"/>
  <c r="E626" i="24"/>
  <c r="E628" i="24" s="1"/>
  <c r="F278" i="19" s="1"/>
  <c r="F1189" i="5"/>
  <c r="E1189" i="5"/>
  <c r="D626" i="24"/>
  <c r="D1189" i="5"/>
  <c r="C626" i="24"/>
  <c r="C628" i="24" s="1"/>
  <c r="D278" i="19" s="1"/>
  <c r="A626" i="24"/>
  <c r="B1189" i="5"/>
  <c r="G624" i="24"/>
  <c r="H1187" i="5"/>
  <c r="F624" i="24"/>
  <c r="G1187" i="5"/>
  <c r="F1187" i="5"/>
  <c r="E624" i="24"/>
  <c r="E1187" i="5"/>
  <c r="D624" i="24"/>
  <c r="C624" i="24"/>
  <c r="D1187" i="5"/>
  <c r="A624" i="24"/>
  <c r="B1187" i="5"/>
  <c r="G623" i="24"/>
  <c r="G625" i="24" s="1"/>
  <c r="H277" i="19" s="1"/>
  <c r="H1186" i="5"/>
  <c r="F623" i="24"/>
  <c r="F625" i="24" s="1"/>
  <c r="G277" i="19" s="1"/>
  <c r="G1186" i="5"/>
  <c r="F1186" i="5"/>
  <c r="E623" i="24"/>
  <c r="E625" i="24" s="1"/>
  <c r="F277" i="19" s="1"/>
  <c r="E1186" i="5"/>
  <c r="D623" i="24"/>
  <c r="D625" i="24" s="1"/>
  <c r="E277" i="19" s="1"/>
  <c r="D1186" i="5"/>
  <c r="C623" i="24"/>
  <c r="A623" i="24"/>
  <c r="B1186" i="5"/>
  <c r="H1185" i="5"/>
  <c r="G621" i="24"/>
  <c r="G1185" i="5"/>
  <c r="F621" i="24"/>
  <c r="F1185" i="5"/>
  <c r="E621" i="24"/>
  <c r="E1185" i="5"/>
  <c r="D621" i="24"/>
  <c r="D1185" i="5"/>
  <c r="C621" i="24"/>
  <c r="A621" i="24"/>
  <c r="B1185" i="5"/>
  <c r="G620" i="24"/>
  <c r="H1184" i="5"/>
  <c r="F620" i="24"/>
  <c r="G1184" i="5"/>
  <c r="F1184" i="5"/>
  <c r="F1188" i="5" s="1"/>
  <c r="F142" i="41" s="1"/>
  <c r="E620" i="24"/>
  <c r="E622" i="24" s="1"/>
  <c r="F276" i="19" s="1"/>
  <c r="E1184" i="5"/>
  <c r="E1188" i="5" s="1"/>
  <c r="E142" i="41" s="1"/>
  <c r="D620" i="24"/>
  <c r="C620" i="24"/>
  <c r="D1184" i="5"/>
  <c r="B1184" i="5"/>
  <c r="A620" i="24"/>
  <c r="H1182" i="5"/>
  <c r="G618" i="24"/>
  <c r="G1182" i="5"/>
  <c r="F618" i="24"/>
  <c r="E618" i="24"/>
  <c r="F1182" i="5"/>
  <c r="E1182" i="5"/>
  <c r="D618" i="24"/>
  <c r="C618" i="24"/>
  <c r="D1182" i="5"/>
  <c r="A618" i="24"/>
  <c r="B1182" i="5"/>
  <c r="H1181" i="5"/>
  <c r="G617" i="24"/>
  <c r="G619" i="24" s="1"/>
  <c r="H275" i="19" s="1"/>
  <c r="F617" i="24"/>
  <c r="G1181" i="5"/>
  <c r="F1181" i="5"/>
  <c r="E617" i="24"/>
  <c r="D617" i="24"/>
  <c r="E1181" i="5"/>
  <c r="C617" i="24"/>
  <c r="C619" i="24" s="1"/>
  <c r="D275" i="19" s="1"/>
  <c r="D1181" i="5"/>
  <c r="B1181" i="5"/>
  <c r="A617" i="24"/>
  <c r="G615" i="24"/>
  <c r="G616" i="24" s="1"/>
  <c r="H274" i="19" s="1"/>
  <c r="H1180" i="5"/>
  <c r="G1180" i="5"/>
  <c r="F615" i="24"/>
  <c r="F616" i="24" s="1"/>
  <c r="G274" i="19" s="1"/>
  <c r="F1180" i="5"/>
  <c r="E615" i="24"/>
  <c r="E616" i="24" s="1"/>
  <c r="F274" i="19" s="1"/>
  <c r="D615" i="24"/>
  <c r="D616" i="24" s="1"/>
  <c r="E274" i="19" s="1"/>
  <c r="E1180" i="5"/>
  <c r="C615" i="24"/>
  <c r="C616" i="24" s="1"/>
  <c r="D274" i="19" s="1"/>
  <c r="D1180" i="5"/>
  <c r="B1180" i="5"/>
  <c r="A615" i="24"/>
  <c r="A614" i="24"/>
  <c r="B1179" i="5"/>
  <c r="G612" i="24"/>
  <c r="H1177" i="5"/>
  <c r="F612" i="24"/>
  <c r="G1177" i="5"/>
  <c r="E612" i="24"/>
  <c r="F1177" i="5"/>
  <c r="E1177" i="5"/>
  <c r="D612" i="24"/>
  <c r="D1177" i="5"/>
  <c r="C612" i="24"/>
  <c r="B1177" i="5"/>
  <c r="A612" i="24"/>
  <c r="H1176" i="5"/>
  <c r="G611" i="24"/>
  <c r="G1176" i="5"/>
  <c r="F611" i="24"/>
  <c r="E611" i="24"/>
  <c r="E613" i="24" s="1"/>
  <c r="F273" i="19" s="1"/>
  <c r="F1176" i="5"/>
  <c r="D611" i="24"/>
  <c r="E1176" i="5"/>
  <c r="D1176" i="5"/>
  <c r="C611" i="24"/>
  <c r="C613" i="24" s="1"/>
  <c r="D273" i="19" s="1"/>
  <c r="B1176" i="5"/>
  <c r="A611" i="24"/>
  <c r="G609" i="24"/>
  <c r="H1175" i="5"/>
  <c r="F609" i="24"/>
  <c r="G1175" i="5"/>
  <c r="F1175" i="5"/>
  <c r="E609" i="24"/>
  <c r="D609" i="24"/>
  <c r="E1175" i="5"/>
  <c r="C609" i="24"/>
  <c r="D1175" i="5"/>
  <c r="B1175" i="5"/>
  <c r="A609" i="24"/>
  <c r="H1174" i="5"/>
  <c r="G608" i="24"/>
  <c r="F608" i="24"/>
  <c r="F610" i="24" s="1"/>
  <c r="G272" i="19" s="1"/>
  <c r="G1174" i="5"/>
  <c r="F1174" i="5"/>
  <c r="E608" i="24"/>
  <c r="E610" i="24" s="1"/>
  <c r="F272" i="19" s="1"/>
  <c r="E1174" i="5"/>
  <c r="D608" i="24"/>
  <c r="C608" i="24"/>
  <c r="C610" i="24" s="1"/>
  <c r="D272" i="19" s="1"/>
  <c r="D1174" i="5"/>
  <c r="B1174" i="5"/>
  <c r="A608" i="24"/>
  <c r="G606" i="24"/>
  <c r="H1172" i="5"/>
  <c r="F606" i="24"/>
  <c r="G1172" i="5"/>
  <c r="E606" i="24"/>
  <c r="F1172" i="5"/>
  <c r="D606" i="24"/>
  <c r="E1172" i="5"/>
  <c r="C606" i="24"/>
  <c r="D1172" i="5"/>
  <c r="A606" i="24"/>
  <c r="B1172" i="5"/>
  <c r="H1171" i="5"/>
  <c r="G605" i="24"/>
  <c r="F605" i="24"/>
  <c r="F607" i="24" s="1"/>
  <c r="G271" i="19" s="1"/>
  <c r="G1171" i="5"/>
  <c r="F1171" i="5"/>
  <c r="E605" i="24"/>
  <c r="E1171" i="5"/>
  <c r="D605" i="24"/>
  <c r="C605" i="24"/>
  <c r="D1171" i="5"/>
  <c r="B1171" i="5"/>
  <c r="A605" i="24"/>
  <c r="G603" i="24"/>
  <c r="H1170" i="5"/>
  <c r="F603" i="24"/>
  <c r="G1170" i="5"/>
  <c r="E603" i="24"/>
  <c r="F1170" i="5"/>
  <c r="E1170" i="5"/>
  <c r="D603" i="24"/>
  <c r="C603" i="24"/>
  <c r="D1170" i="5"/>
  <c r="A603" i="24"/>
  <c r="B1170" i="5"/>
  <c r="G602" i="24"/>
  <c r="H1169" i="5"/>
  <c r="F602" i="24"/>
  <c r="F604" i="24" s="1"/>
  <c r="G270" i="19" s="1"/>
  <c r="G1169" i="5"/>
  <c r="E602" i="24"/>
  <c r="E604" i="24" s="1"/>
  <c r="F270" i="19" s="1"/>
  <c r="F1169" i="5"/>
  <c r="D602" i="24"/>
  <c r="E1169" i="5"/>
  <c r="C602" i="24"/>
  <c r="C604" i="24" s="1"/>
  <c r="D270" i="19" s="1"/>
  <c r="D1169" i="5"/>
  <c r="A602" i="24"/>
  <c r="B1169" i="5"/>
  <c r="G600" i="24"/>
  <c r="H1167" i="5"/>
  <c r="F600" i="24"/>
  <c r="G1167" i="5"/>
  <c r="F1167" i="5"/>
  <c r="E600" i="24"/>
  <c r="E1167" i="5"/>
  <c r="D600" i="24"/>
  <c r="C600" i="24"/>
  <c r="D1167" i="5"/>
  <c r="A600" i="24"/>
  <c r="B1167" i="5"/>
  <c r="G599" i="24"/>
  <c r="G601" i="24" s="1"/>
  <c r="H269" i="19" s="1"/>
  <c r="H1166" i="5"/>
  <c r="G1166" i="5"/>
  <c r="F599" i="24"/>
  <c r="F1166" i="5"/>
  <c r="E599" i="24"/>
  <c r="E601" i="24" s="1"/>
  <c r="F269" i="19" s="1"/>
  <c r="E1166" i="5"/>
  <c r="D599" i="24"/>
  <c r="D601" i="24" s="1"/>
  <c r="E269" i="19" s="1"/>
  <c r="D1166" i="5"/>
  <c r="C599" i="24"/>
  <c r="B1166" i="5"/>
  <c r="A599" i="24"/>
  <c r="G597" i="24"/>
  <c r="H1165" i="5"/>
  <c r="G1165" i="5"/>
  <c r="F597" i="24"/>
  <c r="F1165" i="5"/>
  <c r="E597" i="24"/>
  <c r="D597" i="24"/>
  <c r="E1165" i="5"/>
  <c r="D1165" i="5"/>
  <c r="C597" i="24"/>
  <c r="A597" i="24"/>
  <c r="B1165" i="5"/>
  <c r="H1164" i="5"/>
  <c r="G596" i="24"/>
  <c r="G1164" i="5"/>
  <c r="F596" i="24"/>
  <c r="F1164" i="5"/>
  <c r="E596" i="24"/>
  <c r="E1164" i="5"/>
  <c r="D596" i="24"/>
  <c r="D1164" i="5"/>
  <c r="C596" i="24"/>
  <c r="A596" i="24"/>
  <c r="A598" i="24" s="1"/>
  <c r="B268" i="19" s="1"/>
  <c r="B1164" i="5"/>
  <c r="G594" i="24"/>
  <c r="H1162" i="5"/>
  <c r="G1162" i="5"/>
  <c r="F594" i="24"/>
  <c r="E594" i="24"/>
  <c r="F1162" i="5"/>
  <c r="E1162" i="5"/>
  <c r="D594" i="24"/>
  <c r="D1162" i="5"/>
  <c r="C594" i="24"/>
  <c r="B1162" i="5"/>
  <c r="A594" i="24"/>
  <c r="H1161" i="5"/>
  <c r="G593" i="24"/>
  <c r="F593" i="24"/>
  <c r="G1161" i="5"/>
  <c r="F1161" i="5"/>
  <c r="E593" i="24"/>
  <c r="D593" i="24"/>
  <c r="E1161" i="5"/>
  <c r="C593" i="24"/>
  <c r="D1161" i="5"/>
  <c r="B1161" i="5"/>
  <c r="A593" i="24"/>
  <c r="A595" i="24" s="1"/>
  <c r="B267" i="19" s="1"/>
  <c r="H1160" i="5"/>
  <c r="G591" i="24"/>
  <c r="F591" i="24"/>
  <c r="G1160" i="5"/>
  <c r="E591" i="24"/>
  <c r="F1160" i="5"/>
  <c r="D591" i="24"/>
  <c r="E1160" i="5"/>
  <c r="D1160" i="5"/>
  <c r="C591" i="24"/>
  <c r="A591" i="24"/>
  <c r="B1160" i="5"/>
  <c r="H1159" i="5"/>
  <c r="G590" i="24"/>
  <c r="G592" i="24" s="1"/>
  <c r="H266" i="19" s="1"/>
  <c r="F590" i="24"/>
  <c r="F592" i="24" s="1"/>
  <c r="G266" i="19" s="1"/>
  <c r="G1159" i="5"/>
  <c r="F1159" i="5"/>
  <c r="E590" i="24"/>
  <c r="D590" i="24"/>
  <c r="E1159" i="5"/>
  <c r="D1159" i="5"/>
  <c r="C590" i="24"/>
  <c r="B1159" i="5"/>
  <c r="A590" i="24"/>
  <c r="H1157" i="5"/>
  <c r="G588" i="24"/>
  <c r="G1157" i="5"/>
  <c r="F588" i="24"/>
  <c r="F1157" i="5"/>
  <c r="E588" i="24"/>
  <c r="D588" i="24"/>
  <c r="E1157" i="5"/>
  <c r="D1157" i="5"/>
  <c r="C588" i="24"/>
  <c r="B1157" i="5"/>
  <c r="A588" i="24"/>
  <c r="G587" i="24"/>
  <c r="H1156" i="5"/>
  <c r="F587" i="24"/>
  <c r="G1156" i="5"/>
  <c r="E587" i="24"/>
  <c r="F1156" i="5"/>
  <c r="D587" i="24"/>
  <c r="D589" i="24" s="1"/>
  <c r="E265" i="19" s="1"/>
  <c r="E1156" i="5"/>
  <c r="D1156" i="5"/>
  <c r="C587" i="24"/>
  <c r="C589" i="24" s="1"/>
  <c r="D265" i="19" s="1"/>
  <c r="A587" i="24"/>
  <c r="B1156" i="5"/>
  <c r="G585" i="24"/>
  <c r="G586" i="24" s="1"/>
  <c r="H264" i="19" s="1"/>
  <c r="H1155" i="5"/>
  <c r="G1155" i="5"/>
  <c r="F585" i="24"/>
  <c r="F586" i="24" s="1"/>
  <c r="G264" i="19" s="1"/>
  <c r="F1155" i="5"/>
  <c r="E585" i="24"/>
  <c r="E586" i="24" s="1"/>
  <c r="F264" i="19" s="1"/>
  <c r="E1155" i="5"/>
  <c r="D585" i="24"/>
  <c r="D586" i="24" s="1"/>
  <c r="E264" i="19" s="1"/>
  <c r="C585" i="24"/>
  <c r="C586" i="24" s="1"/>
  <c r="D264" i="19" s="1"/>
  <c r="D1155" i="5"/>
  <c r="B1155" i="5"/>
  <c r="A585" i="24"/>
  <c r="B1154" i="5"/>
  <c r="A584" i="24"/>
  <c r="H1152" i="5"/>
  <c r="G582" i="24"/>
  <c r="G1152" i="5"/>
  <c r="F582" i="24"/>
  <c r="F1152" i="5"/>
  <c r="E582" i="24"/>
  <c r="E1152" i="5"/>
  <c r="D582" i="24"/>
  <c r="C582" i="24"/>
  <c r="D1152" i="5"/>
  <c r="A582" i="24"/>
  <c r="B1152" i="5"/>
  <c r="H1151" i="5"/>
  <c r="G581" i="24"/>
  <c r="G583" i="24" s="1"/>
  <c r="H263" i="19" s="1"/>
  <c r="F581" i="24"/>
  <c r="G1151" i="5"/>
  <c r="F1151" i="5"/>
  <c r="E581" i="24"/>
  <c r="E1151" i="5"/>
  <c r="D581" i="24"/>
  <c r="D583" i="24" s="1"/>
  <c r="E263" i="19" s="1"/>
  <c r="C581" i="24"/>
  <c r="C583" i="24" s="1"/>
  <c r="D263" i="19" s="1"/>
  <c r="D1151" i="5"/>
  <c r="A581" i="24"/>
  <c r="B1151" i="5"/>
  <c r="G579" i="24"/>
  <c r="H1150" i="5"/>
  <c r="F579" i="24"/>
  <c r="G1150" i="5"/>
  <c r="F1150" i="5"/>
  <c r="E579" i="24"/>
  <c r="E1150" i="5"/>
  <c r="D579" i="24"/>
  <c r="C579" i="24"/>
  <c r="D1150" i="5"/>
  <c r="B1150" i="5"/>
  <c r="A579" i="24"/>
  <c r="G578" i="24"/>
  <c r="G580" i="24" s="1"/>
  <c r="H262" i="19" s="1"/>
  <c r="H1149" i="5"/>
  <c r="F578" i="24"/>
  <c r="G1149" i="5"/>
  <c r="F1149" i="5"/>
  <c r="E578" i="24"/>
  <c r="E580" i="24" s="1"/>
  <c r="F262" i="19" s="1"/>
  <c r="E1149" i="5"/>
  <c r="E1153" i="5" s="1"/>
  <c r="E135" i="41" s="1"/>
  <c r="D578" i="24"/>
  <c r="D580" i="24" s="1"/>
  <c r="E262" i="19" s="1"/>
  <c r="C578" i="24"/>
  <c r="C580" i="24" s="1"/>
  <c r="D262" i="19" s="1"/>
  <c r="D1149" i="5"/>
  <c r="D1153" i="5" s="1"/>
  <c r="D135" i="41" s="1"/>
  <c r="A578" i="24"/>
  <c r="B1149" i="5"/>
  <c r="H1147" i="5"/>
  <c r="G576" i="24"/>
  <c r="F576" i="24"/>
  <c r="G1147" i="5"/>
  <c r="F1147" i="5"/>
  <c r="E576" i="24"/>
  <c r="E1147" i="5"/>
  <c r="D576" i="24"/>
  <c r="C576" i="24"/>
  <c r="D1147" i="5"/>
  <c r="B1147" i="5"/>
  <c r="A576" i="24"/>
  <c r="G575" i="24"/>
  <c r="H1146" i="5"/>
  <c r="F575" i="24"/>
  <c r="G1146" i="5"/>
  <c r="F1146" i="5"/>
  <c r="E575" i="24"/>
  <c r="E1146" i="5"/>
  <c r="D575" i="24"/>
  <c r="C575" i="24"/>
  <c r="D1146" i="5"/>
  <c r="A575" i="24"/>
  <c r="B1146" i="5"/>
  <c r="G573" i="24"/>
  <c r="H1145" i="5"/>
  <c r="F573" i="24"/>
  <c r="G1145" i="5"/>
  <c r="F1145" i="5"/>
  <c r="E573" i="24"/>
  <c r="D573" i="24"/>
  <c r="E1145" i="5"/>
  <c r="D1145" i="5"/>
  <c r="C573" i="24"/>
  <c r="A573" i="24"/>
  <c r="B1145" i="5"/>
  <c r="G572" i="24"/>
  <c r="G574" i="24" s="1"/>
  <c r="H260" i="19" s="1"/>
  <c r="H1144" i="5"/>
  <c r="G1144" i="5"/>
  <c r="F572" i="24"/>
  <c r="E572" i="24"/>
  <c r="F1144" i="5"/>
  <c r="D572" i="24"/>
  <c r="D574" i="24" s="1"/>
  <c r="E260" i="19" s="1"/>
  <c r="E1144" i="5"/>
  <c r="D1144" i="5"/>
  <c r="C572" i="24"/>
  <c r="C574" i="24" s="1"/>
  <c r="D260" i="19" s="1"/>
  <c r="B1144" i="5"/>
  <c r="A572" i="24"/>
  <c r="G570" i="24"/>
  <c r="H1142" i="5"/>
  <c r="F570" i="24"/>
  <c r="G1142" i="5"/>
  <c r="E570" i="24"/>
  <c r="F1142" i="5"/>
  <c r="E1142" i="5"/>
  <c r="D570" i="24"/>
  <c r="D1142" i="5"/>
  <c r="C570" i="24"/>
  <c r="A570" i="24"/>
  <c r="B1142" i="5"/>
  <c r="G569" i="24"/>
  <c r="G571" i="24" s="1"/>
  <c r="H259" i="19" s="1"/>
  <c r="H1141" i="5"/>
  <c r="G1141" i="5"/>
  <c r="F569" i="24"/>
  <c r="F1141" i="5"/>
  <c r="E569" i="24"/>
  <c r="E1141" i="5"/>
  <c r="D569" i="24"/>
  <c r="D571" i="24" s="1"/>
  <c r="E259" i="19" s="1"/>
  <c r="C569" i="24"/>
  <c r="D1141" i="5"/>
  <c r="B1141" i="5"/>
  <c r="A569" i="24"/>
  <c r="G567" i="24"/>
  <c r="H1140" i="5"/>
  <c r="F567" i="24"/>
  <c r="G1140" i="5"/>
  <c r="F1140" i="5"/>
  <c r="E567" i="24"/>
  <c r="E1140" i="5"/>
  <c r="D567" i="24"/>
  <c r="C567" i="24"/>
  <c r="D1140" i="5"/>
  <c r="A567" i="24"/>
  <c r="B1140" i="5"/>
  <c r="H1139" i="5"/>
  <c r="G566" i="24"/>
  <c r="F566" i="24"/>
  <c r="F568" i="24" s="1"/>
  <c r="G258" i="19" s="1"/>
  <c r="G1139" i="5"/>
  <c r="E566" i="24"/>
  <c r="F1139" i="5"/>
  <c r="E1139" i="5"/>
  <c r="E1143" i="5" s="1"/>
  <c r="E133" i="41" s="1"/>
  <c r="D566" i="24"/>
  <c r="D568" i="24" s="1"/>
  <c r="E258" i="19" s="1"/>
  <c r="D1139" i="5"/>
  <c r="C566" i="24"/>
  <c r="B1139" i="5"/>
  <c r="A566" i="24"/>
  <c r="H1137" i="5"/>
  <c r="G564" i="24"/>
  <c r="G1137" i="5"/>
  <c r="F564" i="24"/>
  <c r="E564" i="24"/>
  <c r="F1137" i="5"/>
  <c r="D564" i="24"/>
  <c r="E1137" i="5"/>
  <c r="C564" i="24"/>
  <c r="D1137" i="5"/>
  <c r="B1137" i="5"/>
  <c r="A564" i="24"/>
  <c r="G563" i="24"/>
  <c r="H1136" i="5"/>
  <c r="F563" i="24"/>
  <c r="G1136" i="5"/>
  <c r="F1136" i="5"/>
  <c r="E563" i="24"/>
  <c r="E1136" i="5"/>
  <c r="D563" i="24"/>
  <c r="C563" i="24"/>
  <c r="C565" i="24" s="1"/>
  <c r="D257" i="19" s="1"/>
  <c r="D1136" i="5"/>
  <c r="A563" i="24"/>
  <c r="B1136" i="5"/>
  <c r="G561" i="24"/>
  <c r="H1135" i="5"/>
  <c r="G1135" i="5"/>
  <c r="F561" i="24"/>
  <c r="E561" i="24"/>
  <c r="F1135" i="5"/>
  <c r="E1135" i="5"/>
  <c r="D561" i="24"/>
  <c r="D1135" i="5"/>
  <c r="C561" i="24"/>
  <c r="A561" i="24"/>
  <c r="B1135" i="5"/>
  <c r="G560" i="24"/>
  <c r="G562" i="24" s="1"/>
  <c r="H256" i="19" s="1"/>
  <c r="H1134" i="5"/>
  <c r="F560" i="24"/>
  <c r="G1134" i="5"/>
  <c r="E560" i="24"/>
  <c r="E562" i="24" s="1"/>
  <c r="F256" i="19" s="1"/>
  <c r="F1134" i="5"/>
  <c r="E1134" i="5"/>
  <c r="D560" i="24"/>
  <c r="D562" i="24" s="1"/>
  <c r="E256" i="19" s="1"/>
  <c r="C560" i="24"/>
  <c r="D1134" i="5"/>
  <c r="A560" i="24"/>
  <c r="A562" i="24" s="1"/>
  <c r="B256" i="19" s="1"/>
  <c r="B1134" i="5"/>
  <c r="H1132" i="5"/>
  <c r="G558" i="24"/>
  <c r="F558" i="24"/>
  <c r="G1132" i="5"/>
  <c r="F1132" i="5"/>
  <c r="E558" i="24"/>
  <c r="E1132" i="5"/>
  <c r="D558" i="24"/>
  <c r="D1132" i="5"/>
  <c r="C558" i="24"/>
  <c r="A558" i="24"/>
  <c r="B1132" i="5"/>
  <c r="G557" i="24"/>
  <c r="H1131" i="5"/>
  <c r="G1131" i="5"/>
  <c r="F557" i="24"/>
  <c r="F1131" i="5"/>
  <c r="E557" i="24"/>
  <c r="E559" i="24" s="1"/>
  <c r="F255" i="19" s="1"/>
  <c r="E1131" i="5"/>
  <c r="D557" i="24"/>
  <c r="D559" i="24" s="1"/>
  <c r="E255" i="19" s="1"/>
  <c r="D1131" i="5"/>
  <c r="C557" i="24"/>
  <c r="C559" i="24" s="1"/>
  <c r="D255" i="19" s="1"/>
  <c r="B1131" i="5"/>
  <c r="A557" i="24"/>
  <c r="H1130" i="5"/>
  <c r="G555" i="24"/>
  <c r="G556" i="24" s="1"/>
  <c r="H254" i="19" s="1"/>
  <c r="F555" i="24"/>
  <c r="F556" i="24" s="1"/>
  <c r="G254" i="19" s="1"/>
  <c r="G1130" i="5"/>
  <c r="E555" i="24"/>
  <c r="E556" i="24" s="1"/>
  <c r="F254" i="19" s="1"/>
  <c r="F1130" i="5"/>
  <c r="E1130" i="5"/>
  <c r="D555" i="24"/>
  <c r="D556" i="24" s="1"/>
  <c r="E254" i="19" s="1"/>
  <c r="C555" i="24"/>
  <c r="C556" i="24" s="1"/>
  <c r="D254" i="19" s="1"/>
  <c r="D1130" i="5"/>
  <c r="A555" i="24"/>
  <c r="B1130" i="5"/>
  <c r="A554" i="24"/>
  <c r="B1129" i="5"/>
  <c r="H1127" i="5"/>
  <c r="G552" i="24"/>
  <c r="F552" i="24"/>
  <c r="G1127" i="5"/>
  <c r="F1127" i="5"/>
  <c r="E552" i="24"/>
  <c r="D552" i="24"/>
  <c r="E1127" i="5"/>
  <c r="D1127" i="5"/>
  <c r="C552" i="24"/>
  <c r="B1127" i="5"/>
  <c r="A552" i="24"/>
  <c r="H1126" i="5"/>
  <c r="G551" i="24"/>
  <c r="G553" i="24" s="1"/>
  <c r="H253" i="19" s="1"/>
  <c r="F551" i="24"/>
  <c r="F553" i="24" s="1"/>
  <c r="G253" i="19" s="1"/>
  <c r="G1126" i="5"/>
  <c r="E551" i="24"/>
  <c r="F1126" i="5"/>
  <c r="E1126" i="5"/>
  <c r="D551" i="24"/>
  <c r="D1126" i="5"/>
  <c r="C551" i="24"/>
  <c r="C553" i="24" s="1"/>
  <c r="D253" i="19" s="1"/>
  <c r="A551" i="24"/>
  <c r="B1126" i="5"/>
  <c r="G549" i="24"/>
  <c r="H1125" i="5"/>
  <c r="G1125" i="5"/>
  <c r="F549" i="24"/>
  <c r="F1125" i="5"/>
  <c r="E549" i="24"/>
  <c r="E1125" i="5"/>
  <c r="D549" i="24"/>
  <c r="D1125" i="5"/>
  <c r="C549" i="24"/>
  <c r="A549" i="24"/>
  <c r="B1125" i="5"/>
  <c r="H1124" i="5"/>
  <c r="G548" i="24"/>
  <c r="F548" i="24"/>
  <c r="G1124" i="5"/>
  <c r="F1124" i="5"/>
  <c r="E548" i="24"/>
  <c r="E550" i="24" s="1"/>
  <c r="F252" i="19" s="1"/>
  <c r="D548" i="24"/>
  <c r="E1124" i="5"/>
  <c r="D1124" i="5"/>
  <c r="D1128" i="5" s="1"/>
  <c r="D130" i="41" s="1"/>
  <c r="C548" i="24"/>
  <c r="C550" i="24" s="1"/>
  <c r="D252" i="19" s="1"/>
  <c r="A548" i="24"/>
  <c r="A550" i="24" s="1"/>
  <c r="B252" i="19" s="1"/>
  <c r="B1124" i="5"/>
  <c r="G546" i="24"/>
  <c r="H1122" i="5"/>
  <c r="F546" i="24"/>
  <c r="G1122" i="5"/>
  <c r="F1122" i="5"/>
  <c r="E546" i="24"/>
  <c r="E1122" i="5"/>
  <c r="D546" i="24"/>
  <c r="C546" i="24"/>
  <c r="D1122" i="5"/>
  <c r="A546" i="24"/>
  <c r="B1122" i="5"/>
  <c r="G545" i="24"/>
  <c r="G547" i="24" s="1"/>
  <c r="H251" i="19" s="1"/>
  <c r="H1121" i="5"/>
  <c r="F545" i="24"/>
  <c r="F547" i="24" s="1"/>
  <c r="G251" i="19" s="1"/>
  <c r="G1121" i="5"/>
  <c r="F1121" i="5"/>
  <c r="E545" i="24"/>
  <c r="E547" i="24" s="1"/>
  <c r="F251" i="19" s="1"/>
  <c r="E1121" i="5"/>
  <c r="D545" i="24"/>
  <c r="D547" i="24" s="1"/>
  <c r="E251" i="19" s="1"/>
  <c r="C545" i="24"/>
  <c r="C547" i="24" s="1"/>
  <c r="D251" i="19" s="1"/>
  <c r="D1121" i="5"/>
  <c r="B1121" i="5"/>
  <c r="A545" i="24"/>
  <c r="G543" i="24"/>
  <c r="H1120" i="5"/>
  <c r="G1120" i="5"/>
  <c r="F543" i="24"/>
  <c r="E543" i="24"/>
  <c r="F1120" i="5"/>
  <c r="E1120" i="5"/>
  <c r="D543" i="24"/>
  <c r="C543" i="24"/>
  <c r="D1120" i="5"/>
  <c r="B1120" i="5"/>
  <c r="A543" i="24"/>
  <c r="G542" i="24"/>
  <c r="G544" i="24" s="1"/>
  <c r="H250" i="19" s="1"/>
  <c r="H1119" i="5"/>
  <c r="H1123" i="5" s="1"/>
  <c r="H129" i="41" s="1"/>
  <c r="G1119" i="5"/>
  <c r="F542" i="24"/>
  <c r="F544" i="24" s="1"/>
  <c r="G250" i="19" s="1"/>
  <c r="E542" i="24"/>
  <c r="F1119" i="5"/>
  <c r="E1119" i="5"/>
  <c r="E1123" i="5" s="1"/>
  <c r="E129" i="41" s="1"/>
  <c r="D542" i="24"/>
  <c r="D544" i="24" s="1"/>
  <c r="E250" i="19" s="1"/>
  <c r="C542" i="24"/>
  <c r="C544" i="24" s="1"/>
  <c r="D250" i="19" s="1"/>
  <c r="D1119" i="5"/>
  <c r="D1123" i="5" s="1"/>
  <c r="D129" i="41" s="1"/>
  <c r="B1119" i="5"/>
  <c r="A542" i="24"/>
  <c r="A544" i="24" s="1"/>
  <c r="B250" i="19" s="1"/>
  <c r="G540" i="24"/>
  <c r="H1117" i="5"/>
  <c r="G1117" i="5"/>
  <c r="F540" i="24"/>
  <c r="F1117" i="5"/>
  <c r="E540" i="24"/>
  <c r="E1117" i="5"/>
  <c r="D540" i="24"/>
  <c r="C540" i="24"/>
  <c r="D1117" i="5"/>
  <c r="A540" i="24"/>
  <c r="B1117" i="5"/>
  <c r="H1116" i="5"/>
  <c r="G539" i="24"/>
  <c r="F539" i="24"/>
  <c r="G1116" i="5"/>
  <c r="E539" i="24"/>
  <c r="F1116" i="5"/>
  <c r="D539" i="24"/>
  <c r="E1116" i="5"/>
  <c r="D1116" i="5"/>
  <c r="C539" i="24"/>
  <c r="A539" i="24"/>
  <c r="A541" i="24" s="1"/>
  <c r="B210" i="19" s="1"/>
  <c r="B1116" i="5"/>
  <c r="H1115" i="5"/>
  <c r="G537" i="24"/>
  <c r="G1115" i="5"/>
  <c r="F537" i="24"/>
  <c r="E537" i="24"/>
  <c r="F1115" i="5"/>
  <c r="E1115" i="5"/>
  <c r="D537" i="24"/>
  <c r="D1115" i="5"/>
  <c r="C537" i="24"/>
  <c r="B1115" i="5"/>
  <c r="A537" i="24"/>
  <c r="H1114" i="5"/>
  <c r="G536" i="24"/>
  <c r="G538" i="24" s="1"/>
  <c r="H249" i="19" s="1"/>
  <c r="G1114" i="5"/>
  <c r="F536" i="24"/>
  <c r="F538" i="24" s="1"/>
  <c r="G249" i="19" s="1"/>
  <c r="F1114" i="5"/>
  <c r="E536" i="24"/>
  <c r="E1114" i="5"/>
  <c r="D536" i="24"/>
  <c r="D538" i="24" s="1"/>
  <c r="E249" i="19" s="1"/>
  <c r="C536" i="24"/>
  <c r="D1114" i="5"/>
  <c r="B1114" i="5"/>
  <c r="A536" i="24"/>
  <c r="A538" i="24" s="1"/>
  <c r="B249" i="19" s="1"/>
  <c r="H1112" i="5"/>
  <c r="G534" i="24"/>
  <c r="F534" i="24"/>
  <c r="G1112" i="5"/>
  <c r="F1112" i="5"/>
  <c r="E534" i="24"/>
  <c r="D534" i="24"/>
  <c r="E1112" i="5"/>
  <c r="C534" i="24"/>
  <c r="D1112" i="5"/>
  <c r="A534" i="24"/>
  <c r="B1112" i="5"/>
  <c r="G533" i="24"/>
  <c r="H1111" i="5"/>
  <c r="F533" i="24"/>
  <c r="F535" i="24" s="1"/>
  <c r="G248" i="19" s="1"/>
  <c r="G1111" i="5"/>
  <c r="E533" i="24"/>
  <c r="F1111" i="5"/>
  <c r="E1111" i="5"/>
  <c r="D533" i="24"/>
  <c r="D1111" i="5"/>
  <c r="C533" i="24"/>
  <c r="B1111" i="5"/>
  <c r="A533" i="24"/>
  <c r="H1110" i="5"/>
  <c r="G531" i="24"/>
  <c r="F531" i="24"/>
  <c r="G1110" i="5"/>
  <c r="F1110" i="5"/>
  <c r="E531" i="24"/>
  <c r="D531" i="24"/>
  <c r="E1110" i="5"/>
  <c r="D1110" i="5"/>
  <c r="C531" i="24"/>
  <c r="B1110" i="5"/>
  <c r="A531" i="24"/>
  <c r="H1109" i="5"/>
  <c r="G530" i="24"/>
  <c r="G532" i="24" s="1"/>
  <c r="H247" i="19" s="1"/>
  <c r="F530" i="24"/>
  <c r="F532" i="24" s="1"/>
  <c r="G247" i="19" s="1"/>
  <c r="G1109" i="5"/>
  <c r="G1113" i="5" s="1"/>
  <c r="G128" i="41" s="1"/>
  <c r="E530" i="24"/>
  <c r="F1109" i="5"/>
  <c r="D530" i="24"/>
  <c r="D532" i="24" s="1"/>
  <c r="E247" i="19" s="1"/>
  <c r="E1109" i="5"/>
  <c r="D1109" i="5"/>
  <c r="C530" i="24"/>
  <c r="C532" i="24" s="1"/>
  <c r="D247" i="19" s="1"/>
  <c r="A530" i="24"/>
  <c r="B1109" i="5"/>
  <c r="G528" i="24"/>
  <c r="H1107" i="5"/>
  <c r="F528" i="24"/>
  <c r="G1107" i="5"/>
  <c r="F1107" i="5"/>
  <c r="E528" i="24"/>
  <c r="E1107" i="5"/>
  <c r="D528" i="24"/>
  <c r="D1107" i="5"/>
  <c r="C528" i="24"/>
  <c r="B1107" i="5"/>
  <c r="A528" i="24"/>
  <c r="H1106" i="5"/>
  <c r="G527" i="24"/>
  <c r="G1106" i="5"/>
  <c r="F527" i="24"/>
  <c r="F1106" i="5"/>
  <c r="E527" i="24"/>
  <c r="E529" i="24" s="1"/>
  <c r="F246" i="19" s="1"/>
  <c r="D527" i="24"/>
  <c r="E1106" i="5"/>
  <c r="C527" i="24"/>
  <c r="D1106" i="5"/>
  <c r="A527" i="24"/>
  <c r="B1106" i="5"/>
  <c r="G525" i="24"/>
  <c r="G526" i="24" s="1"/>
  <c r="H245" i="19" s="1"/>
  <c r="H1105" i="5"/>
  <c r="G1105" i="5"/>
  <c r="F525" i="24"/>
  <c r="F526" i="24" s="1"/>
  <c r="G245" i="19" s="1"/>
  <c r="E525" i="24"/>
  <c r="E526" i="24" s="1"/>
  <c r="F245" i="19" s="1"/>
  <c r="F1105" i="5"/>
  <c r="D525" i="24"/>
  <c r="D526" i="24" s="1"/>
  <c r="E245" i="19" s="1"/>
  <c r="E1105" i="5"/>
  <c r="D1105" i="5"/>
  <c r="C525" i="24"/>
  <c r="C526" i="24" s="1"/>
  <c r="D245" i="19" s="1"/>
  <c r="B1105" i="5"/>
  <c r="A525" i="24"/>
  <c r="A524" i="24"/>
  <c r="B1104" i="5"/>
  <c r="H1102" i="5"/>
  <c r="G522" i="24"/>
  <c r="G1102" i="5"/>
  <c r="F522" i="24"/>
  <c r="E522" i="24"/>
  <c r="F1102" i="5"/>
  <c r="E1102" i="5"/>
  <c r="D522" i="24"/>
  <c r="D1102" i="5"/>
  <c r="C522" i="24"/>
  <c r="B1102" i="5"/>
  <c r="A522" i="24"/>
  <c r="G521" i="24"/>
  <c r="H1101" i="5"/>
  <c r="G1101" i="5"/>
  <c r="F521" i="24"/>
  <c r="F523" i="24" s="1"/>
  <c r="G244" i="19" s="1"/>
  <c r="E521" i="24"/>
  <c r="E523" i="24" s="1"/>
  <c r="F244" i="19" s="1"/>
  <c r="F1101" i="5"/>
  <c r="E1101" i="5"/>
  <c r="D521" i="24"/>
  <c r="D523" i="24" s="1"/>
  <c r="E244" i="19" s="1"/>
  <c r="D1101" i="5"/>
  <c r="C521" i="24"/>
  <c r="C523" i="24" s="1"/>
  <c r="D244" i="19" s="1"/>
  <c r="B1101" i="5"/>
  <c r="A521" i="24"/>
  <c r="A523" i="24" s="1"/>
  <c r="B244" i="19" s="1"/>
  <c r="G519" i="24"/>
  <c r="H1100" i="5"/>
  <c r="F519" i="24"/>
  <c r="G1100" i="5"/>
  <c r="E519" i="24"/>
  <c r="F1100" i="5"/>
  <c r="D519" i="24"/>
  <c r="E1100" i="5"/>
  <c r="D1100" i="5"/>
  <c r="C519" i="24"/>
  <c r="A519" i="24"/>
  <c r="B1100" i="5"/>
  <c r="G518" i="24"/>
  <c r="G520" i="24" s="1"/>
  <c r="H243" i="19" s="1"/>
  <c r="H1099" i="5"/>
  <c r="G1099" i="5"/>
  <c r="F518" i="24"/>
  <c r="E518" i="24"/>
  <c r="E520" i="24" s="1"/>
  <c r="F243" i="19" s="1"/>
  <c r="F1099" i="5"/>
  <c r="F1103" i="5" s="1"/>
  <c r="F126" i="41" s="1"/>
  <c r="D518" i="24"/>
  <c r="D520" i="24" s="1"/>
  <c r="E243" i="19" s="1"/>
  <c r="E1099" i="5"/>
  <c r="D1099" i="5"/>
  <c r="D1103" i="5" s="1"/>
  <c r="D126" i="41" s="1"/>
  <c r="C518" i="24"/>
  <c r="C520" i="24" s="1"/>
  <c r="D243" i="19" s="1"/>
  <c r="A518" i="24"/>
  <c r="A520" i="24" s="1"/>
  <c r="B243" i="19" s="1"/>
  <c r="B1099" i="5"/>
  <c r="H1097" i="5"/>
  <c r="G516" i="24"/>
  <c r="G1097" i="5"/>
  <c r="F516" i="24"/>
  <c r="F1097" i="5"/>
  <c r="E516" i="24"/>
  <c r="E1097" i="5"/>
  <c r="D516" i="24"/>
  <c r="C516" i="24"/>
  <c r="D1097" i="5"/>
  <c r="B1097" i="5"/>
  <c r="A516" i="24"/>
  <c r="G515" i="24"/>
  <c r="H1096" i="5"/>
  <c r="G1096" i="5"/>
  <c r="F515" i="24"/>
  <c r="F517" i="24" s="1"/>
  <c r="G211" i="19" s="1"/>
  <c r="E515" i="24"/>
  <c r="F1096" i="5"/>
  <c r="D515" i="24"/>
  <c r="E1096" i="5"/>
  <c r="C515" i="24"/>
  <c r="C517" i="24" s="1"/>
  <c r="D211" i="19" s="1"/>
  <c r="D1096" i="5"/>
  <c r="A515" i="24"/>
  <c r="B1096" i="5"/>
  <c r="G513" i="24"/>
  <c r="H1095" i="5"/>
  <c r="G1095" i="5"/>
  <c r="F513" i="24"/>
  <c r="F1095" i="5"/>
  <c r="E513" i="24"/>
  <c r="D513" i="24"/>
  <c r="E1095" i="5"/>
  <c r="C513" i="24"/>
  <c r="D1095" i="5"/>
  <c r="A513" i="24"/>
  <c r="B1095" i="5"/>
  <c r="H1094" i="5"/>
  <c r="G512" i="24"/>
  <c r="G1094" i="5"/>
  <c r="G1098" i="5" s="1"/>
  <c r="G112" i="41" s="1"/>
  <c r="F512" i="24"/>
  <c r="F514" i="24" s="1"/>
  <c r="G242" i="19" s="1"/>
  <c r="E512" i="24"/>
  <c r="F1094" i="5"/>
  <c r="E1094" i="5"/>
  <c r="D512" i="24"/>
  <c r="C512" i="24"/>
  <c r="C514" i="24" s="1"/>
  <c r="D242" i="19" s="1"/>
  <c r="D1094" i="5"/>
  <c r="D1098" i="5" s="1"/>
  <c r="D112" i="41" s="1"/>
  <c r="A512" i="24"/>
  <c r="B1094" i="5"/>
  <c r="G510" i="24"/>
  <c r="H1092" i="5"/>
  <c r="F510" i="24"/>
  <c r="G1092" i="5"/>
  <c r="F1092" i="5"/>
  <c r="E510" i="24"/>
  <c r="D510" i="24"/>
  <c r="E1092" i="5"/>
  <c r="D1092" i="5"/>
  <c r="C510" i="24"/>
  <c r="B1092" i="5"/>
  <c r="A510" i="24"/>
  <c r="G509" i="24"/>
  <c r="G511" i="24" s="1"/>
  <c r="H241" i="19" s="1"/>
  <c r="H1091" i="5"/>
  <c r="F509" i="24"/>
  <c r="F511" i="24" s="1"/>
  <c r="G241" i="19" s="1"/>
  <c r="G1091" i="5"/>
  <c r="E509" i="24"/>
  <c r="F1091" i="5"/>
  <c r="E1091" i="5"/>
  <c r="D509" i="24"/>
  <c r="C509" i="24"/>
  <c r="D1091" i="5"/>
  <c r="A509" i="24"/>
  <c r="B1091" i="5"/>
  <c r="H1090" i="5"/>
  <c r="G507" i="24"/>
  <c r="G1090" i="5"/>
  <c r="F507" i="24"/>
  <c r="F1090" i="5"/>
  <c r="E507" i="24"/>
  <c r="D507" i="24"/>
  <c r="E1090" i="5"/>
  <c r="C507" i="24"/>
  <c r="D1090" i="5"/>
  <c r="A507" i="24"/>
  <c r="B1090" i="5"/>
  <c r="G506" i="24"/>
  <c r="H1089" i="5"/>
  <c r="G1089" i="5"/>
  <c r="F506" i="24"/>
  <c r="F508" i="24" s="1"/>
  <c r="G240" i="19" s="1"/>
  <c r="F1089" i="5"/>
  <c r="E506" i="24"/>
  <c r="E508" i="24" s="1"/>
  <c r="F240" i="19" s="1"/>
  <c r="D506" i="24"/>
  <c r="D508" i="24" s="1"/>
  <c r="E240" i="19" s="1"/>
  <c r="E1089" i="5"/>
  <c r="C506" i="24"/>
  <c r="C508" i="24" s="1"/>
  <c r="D240" i="19" s="1"/>
  <c r="D1089" i="5"/>
  <c r="B1089" i="5"/>
  <c r="A506" i="24"/>
  <c r="G504" i="24"/>
  <c r="H1087" i="5"/>
  <c r="F504" i="24"/>
  <c r="G1087" i="5"/>
  <c r="F1087" i="5"/>
  <c r="E504" i="24"/>
  <c r="E1087" i="5"/>
  <c r="D504" i="24"/>
  <c r="D1087" i="5"/>
  <c r="C504" i="24"/>
  <c r="A504" i="24"/>
  <c r="B1087" i="5"/>
  <c r="H1086" i="5"/>
  <c r="G503" i="24"/>
  <c r="G1086" i="5"/>
  <c r="F503" i="24"/>
  <c r="F1086" i="5"/>
  <c r="E503" i="24"/>
  <c r="E505" i="24" s="1"/>
  <c r="F239" i="19" s="1"/>
  <c r="D503" i="24"/>
  <c r="E1086" i="5"/>
  <c r="C503" i="24"/>
  <c r="D1086" i="5"/>
  <c r="B1086" i="5"/>
  <c r="A503" i="24"/>
  <c r="G501" i="24"/>
  <c r="H1085" i="5"/>
  <c r="G1085" i="5"/>
  <c r="F501" i="24"/>
  <c r="F1085" i="5"/>
  <c r="E501" i="24"/>
  <c r="D501" i="24"/>
  <c r="E1085" i="5"/>
  <c r="C501" i="24"/>
  <c r="D1085" i="5"/>
  <c r="A501" i="24"/>
  <c r="B1085" i="5"/>
  <c r="H1084" i="5"/>
  <c r="G500" i="24"/>
  <c r="G1084" i="5"/>
  <c r="F500" i="24"/>
  <c r="F502" i="24" s="1"/>
  <c r="G238" i="19" s="1"/>
  <c r="E500" i="24"/>
  <c r="F1084" i="5"/>
  <c r="E1084" i="5"/>
  <c r="D500" i="24"/>
  <c r="D1084" i="5"/>
  <c r="C500" i="24"/>
  <c r="A500" i="24"/>
  <c r="A502" i="24" s="1"/>
  <c r="B238" i="19" s="1"/>
  <c r="B1084" i="5"/>
  <c r="G498" i="24"/>
  <c r="H1082" i="5"/>
  <c r="G1082" i="5"/>
  <c r="F498" i="24"/>
  <c r="F1082" i="5"/>
  <c r="E498" i="24"/>
  <c r="E1082" i="5"/>
  <c r="D498" i="24"/>
  <c r="C498" i="24"/>
  <c r="D1082" i="5"/>
  <c r="B1082" i="5"/>
  <c r="A498" i="24"/>
  <c r="H1081" i="5"/>
  <c r="G497" i="24"/>
  <c r="F497" i="24"/>
  <c r="G1081" i="5"/>
  <c r="E497" i="24"/>
  <c r="F1081" i="5"/>
  <c r="D497" i="24"/>
  <c r="E1081" i="5"/>
  <c r="D1081" i="5"/>
  <c r="C497" i="24"/>
  <c r="A497" i="24"/>
  <c r="B1081" i="5"/>
  <c r="G495" i="24"/>
  <c r="G496" i="24" s="1"/>
  <c r="H236" i="19" s="1"/>
  <c r="H1080" i="5"/>
  <c r="F495" i="24"/>
  <c r="F496" i="24" s="1"/>
  <c r="G236" i="19" s="1"/>
  <c r="G1080" i="5"/>
  <c r="E495" i="24"/>
  <c r="E496" i="24" s="1"/>
  <c r="F236" i="19" s="1"/>
  <c r="F1080" i="5"/>
  <c r="E1080" i="5"/>
  <c r="D495" i="24"/>
  <c r="D496" i="24" s="1"/>
  <c r="E236" i="19" s="1"/>
  <c r="C495" i="24"/>
  <c r="C496" i="24" s="1"/>
  <c r="D236" i="19" s="1"/>
  <c r="D1080" i="5"/>
  <c r="B1080" i="5"/>
  <c r="A495" i="24"/>
  <c r="A494" i="24"/>
  <c r="B1079" i="5"/>
  <c r="G492" i="24"/>
  <c r="H1077" i="5"/>
  <c r="G1077" i="5"/>
  <c r="F492" i="24"/>
  <c r="E492" i="24"/>
  <c r="F1077" i="5"/>
  <c r="D492" i="24"/>
  <c r="E1077" i="5"/>
  <c r="C492" i="24"/>
  <c r="D1077" i="5"/>
  <c r="B1077" i="5"/>
  <c r="A492" i="24"/>
  <c r="H1076" i="5"/>
  <c r="G491" i="24"/>
  <c r="G1076" i="5"/>
  <c r="F491" i="24"/>
  <c r="F493" i="24" s="1"/>
  <c r="G235" i="19" s="1"/>
  <c r="E491" i="24"/>
  <c r="E493" i="24" s="1"/>
  <c r="F235" i="19" s="1"/>
  <c r="F1076" i="5"/>
  <c r="E1076" i="5"/>
  <c r="D491" i="24"/>
  <c r="D1076" i="5"/>
  <c r="C491" i="24"/>
  <c r="B1076" i="5"/>
  <c r="A491" i="24"/>
  <c r="A493" i="24" s="1"/>
  <c r="B235" i="19" s="1"/>
  <c r="H1075" i="5"/>
  <c r="G489" i="24"/>
  <c r="G1075" i="5"/>
  <c r="F489" i="24"/>
  <c r="F1075" i="5"/>
  <c r="E489" i="24"/>
  <c r="E1075" i="5"/>
  <c r="D489" i="24"/>
  <c r="D1075" i="5"/>
  <c r="C489" i="24"/>
  <c r="A489" i="24"/>
  <c r="B1075" i="5"/>
  <c r="G488" i="24"/>
  <c r="H1074" i="5"/>
  <c r="G1074" i="5"/>
  <c r="G1078" i="5" s="1"/>
  <c r="G110" i="41" s="1"/>
  <c r="F488" i="24"/>
  <c r="F490" i="24" s="1"/>
  <c r="G206" i="19" s="1"/>
  <c r="E488" i="24"/>
  <c r="F1074" i="5"/>
  <c r="D488" i="24"/>
  <c r="E1074" i="5"/>
  <c r="D1074" i="5"/>
  <c r="C488" i="24"/>
  <c r="A488" i="24"/>
  <c r="B1074" i="5"/>
  <c r="G486" i="24"/>
  <c r="H1072" i="5"/>
  <c r="F486" i="24"/>
  <c r="G1072" i="5"/>
  <c r="F1072" i="5"/>
  <c r="E486" i="24"/>
  <c r="D486" i="24"/>
  <c r="E1072" i="5"/>
  <c r="D1072" i="5"/>
  <c r="C486" i="24"/>
  <c r="B1072" i="5"/>
  <c r="A486" i="24"/>
  <c r="H1071" i="5"/>
  <c r="G485" i="24"/>
  <c r="G1071" i="5"/>
  <c r="F485" i="24"/>
  <c r="F1071" i="5"/>
  <c r="E485" i="24"/>
  <c r="E487" i="24" s="1"/>
  <c r="F234" i="19" s="1"/>
  <c r="D485" i="24"/>
  <c r="D487" i="24" s="1"/>
  <c r="E234" i="19" s="1"/>
  <c r="E1071" i="5"/>
  <c r="C485" i="24"/>
  <c r="D1071" i="5"/>
  <c r="B1071" i="5"/>
  <c r="A485" i="24"/>
  <c r="A487" i="24" s="1"/>
  <c r="B234" i="19" s="1"/>
  <c r="G483" i="24"/>
  <c r="H1070" i="5"/>
  <c r="F483" i="24"/>
  <c r="G1070" i="5"/>
  <c r="E483" i="24"/>
  <c r="F1070" i="5"/>
  <c r="E1070" i="5"/>
  <c r="D483" i="24"/>
  <c r="C483" i="24"/>
  <c r="D1070" i="5"/>
  <c r="B1070" i="5"/>
  <c r="A483" i="24"/>
  <c r="G482" i="24"/>
  <c r="H1069" i="5"/>
  <c r="F482" i="24"/>
  <c r="F484" i="24" s="1"/>
  <c r="G233" i="19" s="1"/>
  <c r="G1069" i="5"/>
  <c r="E482" i="24"/>
  <c r="E484" i="24" s="1"/>
  <c r="F233" i="19" s="1"/>
  <c r="F1069" i="5"/>
  <c r="E1069" i="5"/>
  <c r="D482" i="24"/>
  <c r="D484" i="24" s="1"/>
  <c r="E233" i="19" s="1"/>
  <c r="D1069" i="5"/>
  <c r="C482" i="24"/>
  <c r="A482" i="24"/>
  <c r="B1069" i="5"/>
  <c r="H1067" i="5"/>
  <c r="G480" i="24"/>
  <c r="G1067" i="5"/>
  <c r="F480" i="24"/>
  <c r="F1067" i="5"/>
  <c r="E480" i="24"/>
  <c r="E1067" i="5"/>
  <c r="D480" i="24"/>
  <c r="C480" i="24"/>
  <c r="D1067" i="5"/>
  <c r="A480" i="24"/>
  <c r="B1067" i="5"/>
  <c r="G479" i="24"/>
  <c r="H1066" i="5"/>
  <c r="G1066" i="5"/>
  <c r="F479" i="24"/>
  <c r="E479" i="24"/>
  <c r="F1066" i="5"/>
  <c r="E1066" i="5"/>
  <c r="D479" i="24"/>
  <c r="D481" i="24" s="1"/>
  <c r="E232" i="19" s="1"/>
  <c r="C479" i="24"/>
  <c r="C481" i="24" s="1"/>
  <c r="D232" i="19" s="1"/>
  <c r="D1066" i="5"/>
  <c r="B1066" i="5"/>
  <c r="A479" i="24"/>
  <c r="H1065" i="5"/>
  <c r="G477" i="24"/>
  <c r="G1065" i="5"/>
  <c r="F477" i="24"/>
  <c r="E477" i="24"/>
  <c r="F1065" i="5"/>
  <c r="E1065" i="5"/>
  <c r="D477" i="24"/>
  <c r="C477" i="24"/>
  <c r="D1065" i="5"/>
  <c r="A477" i="24"/>
  <c r="B1065" i="5"/>
  <c r="G476" i="24"/>
  <c r="H1064" i="5"/>
  <c r="G1064" i="5"/>
  <c r="G1068" i="5" s="1"/>
  <c r="G121" i="41" s="1"/>
  <c r="F476" i="24"/>
  <c r="F478" i="24" s="1"/>
  <c r="G231" i="19" s="1"/>
  <c r="E476" i="24"/>
  <c r="F1064" i="5"/>
  <c r="E1064" i="5"/>
  <c r="E1068" i="5" s="1"/>
  <c r="E121" i="41" s="1"/>
  <c r="D476" i="24"/>
  <c r="C476" i="24"/>
  <c r="D1064" i="5"/>
  <c r="D1068" i="5" s="1"/>
  <c r="D121" i="41" s="1"/>
  <c r="B1064" i="5"/>
  <c r="A476" i="24"/>
  <c r="H1062" i="5"/>
  <c r="G474" i="24"/>
  <c r="G1062" i="5"/>
  <c r="F474" i="24"/>
  <c r="E474" i="24"/>
  <c r="F1062" i="5"/>
  <c r="E1062" i="5"/>
  <c r="D474" i="24"/>
  <c r="D1062" i="5"/>
  <c r="C474" i="24"/>
  <c r="B1062" i="5"/>
  <c r="A474" i="24"/>
  <c r="G473" i="24"/>
  <c r="H1061" i="5"/>
  <c r="F473" i="24"/>
  <c r="G1061" i="5"/>
  <c r="E473" i="24"/>
  <c r="F1061" i="5"/>
  <c r="D473" i="24"/>
  <c r="E1061" i="5"/>
  <c r="C473" i="24"/>
  <c r="D1061" i="5"/>
  <c r="B1061" i="5"/>
  <c r="A473" i="24"/>
  <c r="H1060" i="5"/>
  <c r="G471" i="24"/>
  <c r="F471" i="24"/>
  <c r="G1060" i="5"/>
  <c r="E471" i="24"/>
  <c r="F1060" i="5"/>
  <c r="D471" i="24"/>
  <c r="E1060" i="5"/>
  <c r="C471" i="24"/>
  <c r="D1060" i="5"/>
  <c r="B1060" i="5"/>
  <c r="A471" i="24"/>
  <c r="H1059" i="5"/>
  <c r="G470" i="24"/>
  <c r="G472" i="24" s="1"/>
  <c r="H229" i="19" s="1"/>
  <c r="G1059" i="5"/>
  <c r="F470" i="24"/>
  <c r="F1059" i="5"/>
  <c r="E470" i="24"/>
  <c r="D470" i="24"/>
  <c r="E1059" i="5"/>
  <c r="D1059" i="5"/>
  <c r="C470" i="24"/>
  <c r="B1059" i="5"/>
  <c r="A470" i="24"/>
  <c r="A472" i="24" s="1"/>
  <c r="B229" i="19" s="1"/>
  <c r="G468" i="24"/>
  <c r="H1057" i="5"/>
  <c r="G1057" i="5"/>
  <c r="F468" i="24"/>
  <c r="E468" i="24"/>
  <c r="F1057" i="5"/>
  <c r="D468" i="24"/>
  <c r="E1057" i="5"/>
  <c r="C468" i="24"/>
  <c r="D1057" i="5"/>
  <c r="B1057" i="5"/>
  <c r="A468" i="24"/>
  <c r="G467" i="24"/>
  <c r="G469" i="24" s="1"/>
  <c r="H228" i="19" s="1"/>
  <c r="H1056" i="5"/>
  <c r="G1056" i="5"/>
  <c r="F467" i="24"/>
  <c r="F1056" i="5"/>
  <c r="E467" i="24"/>
  <c r="D467" i="24"/>
  <c r="E1056" i="5"/>
  <c r="C467" i="24"/>
  <c r="D1056" i="5"/>
  <c r="B1056" i="5"/>
  <c r="A467" i="24"/>
  <c r="A469" i="24" s="1"/>
  <c r="B228" i="19" s="1"/>
  <c r="G465" i="24"/>
  <c r="G466" i="24" s="1"/>
  <c r="H227" i="19" s="1"/>
  <c r="H1055" i="5"/>
  <c r="H1058" i="5" s="1"/>
  <c r="H119" i="41" s="1"/>
  <c r="G1055" i="5"/>
  <c r="G1058" i="5" s="1"/>
  <c r="G119" i="41" s="1"/>
  <c r="F465" i="24"/>
  <c r="F466" i="24" s="1"/>
  <c r="G227" i="19" s="1"/>
  <c r="E465" i="24"/>
  <c r="E466" i="24" s="1"/>
  <c r="F227" i="19" s="1"/>
  <c r="F1055" i="5"/>
  <c r="E1055" i="5"/>
  <c r="D465" i="24"/>
  <c r="D466" i="24" s="1"/>
  <c r="E227" i="19" s="1"/>
  <c r="D1055" i="5"/>
  <c r="C465" i="24"/>
  <c r="C466" i="24" s="1"/>
  <c r="D227" i="19" s="1"/>
  <c r="A465" i="24"/>
  <c r="B1055" i="5"/>
  <c r="A464" i="24"/>
  <c r="B1054" i="5"/>
  <c r="H1052" i="5"/>
  <c r="G462" i="24"/>
  <c r="F462" i="24"/>
  <c r="G1052" i="5"/>
  <c r="E462" i="24"/>
  <c r="F1052" i="5"/>
  <c r="E1052" i="5"/>
  <c r="D462" i="24"/>
  <c r="D1052" i="5"/>
  <c r="C462" i="24"/>
  <c r="B1052" i="5"/>
  <c r="A462" i="24"/>
  <c r="H1051" i="5"/>
  <c r="G461" i="24"/>
  <c r="G463" i="24" s="1"/>
  <c r="H209" i="19" s="1"/>
  <c r="F461" i="24"/>
  <c r="F463" i="24" s="1"/>
  <c r="G209" i="19" s="1"/>
  <c r="G1051" i="5"/>
  <c r="F1051" i="5"/>
  <c r="E461" i="24"/>
  <c r="D461" i="24"/>
  <c r="E1051" i="5"/>
  <c r="C461" i="24"/>
  <c r="D1051" i="5"/>
  <c r="A461" i="24"/>
  <c r="B1051" i="5"/>
  <c r="H1050" i="5"/>
  <c r="G459" i="24"/>
  <c r="G1050" i="5"/>
  <c r="F459" i="24"/>
  <c r="E459" i="24"/>
  <c r="F1050" i="5"/>
  <c r="D459" i="24"/>
  <c r="E1050" i="5"/>
  <c r="C459" i="24"/>
  <c r="D1050" i="5"/>
  <c r="A459" i="24"/>
  <c r="B1050" i="5"/>
  <c r="H1049" i="5"/>
  <c r="G458" i="24"/>
  <c r="F458" i="24"/>
  <c r="G1049" i="5"/>
  <c r="E458" i="24"/>
  <c r="F1049" i="5"/>
  <c r="E1049" i="5"/>
  <c r="D458" i="24"/>
  <c r="C458" i="24"/>
  <c r="C460" i="24" s="1"/>
  <c r="D226" i="19" s="1"/>
  <c r="D1049" i="5"/>
  <c r="A458" i="24"/>
  <c r="A460" i="24" s="1"/>
  <c r="B226" i="19" s="1"/>
  <c r="B1049" i="5"/>
  <c r="G456" i="24"/>
  <c r="H1047" i="5"/>
  <c r="G1047" i="5"/>
  <c r="F456" i="24"/>
  <c r="F1047" i="5"/>
  <c r="E456" i="24"/>
  <c r="D456" i="24"/>
  <c r="E1047" i="5"/>
  <c r="C456" i="24"/>
  <c r="D1047" i="5"/>
  <c r="B1047" i="5"/>
  <c r="A456" i="24"/>
  <c r="G455" i="24"/>
  <c r="G457" i="24" s="1"/>
  <c r="H225" i="19" s="1"/>
  <c r="H1046" i="5"/>
  <c r="F455" i="24"/>
  <c r="G1046" i="5"/>
  <c r="E455" i="24"/>
  <c r="F1046" i="5"/>
  <c r="D455" i="24"/>
  <c r="E1046" i="5"/>
  <c r="C455" i="24"/>
  <c r="C457" i="24" s="1"/>
  <c r="D225" i="19" s="1"/>
  <c r="D1046" i="5"/>
  <c r="A455" i="24"/>
  <c r="B1046" i="5"/>
  <c r="G453" i="24"/>
  <c r="H1045" i="5"/>
  <c r="G1045" i="5"/>
  <c r="F453" i="24"/>
  <c r="E453" i="24"/>
  <c r="F1045" i="5"/>
  <c r="D453" i="24"/>
  <c r="E1045" i="5"/>
  <c r="D1045" i="5"/>
  <c r="C453" i="24"/>
  <c r="B1045" i="5"/>
  <c r="A453" i="24"/>
  <c r="H1044" i="5"/>
  <c r="G452" i="24"/>
  <c r="G1044" i="5"/>
  <c r="F452" i="24"/>
  <c r="F454" i="24" s="1"/>
  <c r="G224" i="19" s="1"/>
  <c r="E452" i="24"/>
  <c r="E454" i="24" s="1"/>
  <c r="F224" i="19" s="1"/>
  <c r="F1044" i="5"/>
  <c r="D452" i="24"/>
  <c r="D454" i="24" s="1"/>
  <c r="E224" i="19" s="1"/>
  <c r="E1044" i="5"/>
  <c r="D1044" i="5"/>
  <c r="C452" i="24"/>
  <c r="B1044" i="5"/>
  <c r="A452" i="24"/>
  <c r="A454" i="24" s="1"/>
  <c r="B224" i="19" s="1"/>
  <c r="H1042" i="5"/>
  <c r="G450" i="24"/>
  <c r="G1042" i="5"/>
  <c r="F450" i="24"/>
  <c r="E450" i="24"/>
  <c r="F1042" i="5"/>
  <c r="E1042" i="5"/>
  <c r="D450" i="24"/>
  <c r="D1042" i="5"/>
  <c r="C450" i="24"/>
  <c r="B1042" i="5"/>
  <c r="A450" i="24"/>
  <c r="G449" i="24"/>
  <c r="H1041" i="5"/>
  <c r="F449" i="24"/>
  <c r="G1041" i="5"/>
  <c r="F1041" i="5"/>
  <c r="E449" i="24"/>
  <c r="E1041" i="5"/>
  <c r="D449" i="24"/>
  <c r="D451" i="24" s="1"/>
  <c r="E223" i="19" s="1"/>
  <c r="C449" i="24"/>
  <c r="D1041" i="5"/>
  <c r="A449" i="24"/>
  <c r="B1041" i="5"/>
  <c r="H1040" i="5"/>
  <c r="G447" i="24"/>
  <c r="F447" i="24"/>
  <c r="G1040" i="5"/>
  <c r="E447" i="24"/>
  <c r="F1040" i="5"/>
  <c r="D447" i="24"/>
  <c r="E1040" i="5"/>
  <c r="C447" i="24"/>
  <c r="D1040" i="5"/>
  <c r="B1040" i="5"/>
  <c r="A447" i="24"/>
  <c r="H1039" i="5"/>
  <c r="G446" i="24"/>
  <c r="G448" i="24" s="1"/>
  <c r="H222" i="19" s="1"/>
  <c r="F446" i="24"/>
  <c r="F448" i="24" s="1"/>
  <c r="G222" i="19" s="1"/>
  <c r="G1039" i="5"/>
  <c r="E446" i="24"/>
  <c r="F1039" i="5"/>
  <c r="D446" i="24"/>
  <c r="D448" i="24" s="1"/>
  <c r="E222" i="19" s="1"/>
  <c r="E1039" i="5"/>
  <c r="D1039" i="5"/>
  <c r="C446" i="24"/>
  <c r="A446" i="24"/>
  <c r="B1039" i="5"/>
  <c r="H1037" i="5"/>
  <c r="G444" i="24"/>
  <c r="F444" i="24"/>
  <c r="G1037" i="5"/>
  <c r="E444" i="24"/>
  <c r="F1037" i="5"/>
  <c r="E1037" i="5"/>
  <c r="D444" i="24"/>
  <c r="C444" i="24"/>
  <c r="D1037" i="5"/>
  <c r="A444" i="24"/>
  <c r="B1037" i="5"/>
  <c r="G443" i="24"/>
  <c r="H1036" i="5"/>
  <c r="G1036" i="5"/>
  <c r="F443" i="24"/>
  <c r="F1036" i="5"/>
  <c r="E443" i="24"/>
  <c r="D443" i="24"/>
  <c r="E1036" i="5"/>
  <c r="C443" i="24"/>
  <c r="C445" i="24" s="1"/>
  <c r="D221" i="19" s="1"/>
  <c r="D1036" i="5"/>
  <c r="A443" i="24"/>
  <c r="A445" i="24" s="1"/>
  <c r="B221" i="19" s="1"/>
  <c r="B1036" i="5"/>
  <c r="H1035" i="5"/>
  <c r="G441" i="24"/>
  <c r="F441" i="24"/>
  <c r="G1035" i="5"/>
  <c r="F1035" i="5"/>
  <c r="E441" i="24"/>
  <c r="D441" i="24"/>
  <c r="E1035" i="5"/>
  <c r="C441" i="24"/>
  <c r="D1035" i="5"/>
  <c r="A441" i="24"/>
  <c r="B1035" i="5"/>
  <c r="H1034" i="5"/>
  <c r="G440" i="24"/>
  <c r="G442" i="24" s="1"/>
  <c r="H220" i="19" s="1"/>
  <c r="F440" i="24"/>
  <c r="F442" i="24" s="1"/>
  <c r="G220" i="19" s="1"/>
  <c r="G1034" i="5"/>
  <c r="E440" i="24"/>
  <c r="F1034" i="5"/>
  <c r="D440" i="24"/>
  <c r="E1034" i="5"/>
  <c r="C440" i="24"/>
  <c r="D1034" i="5"/>
  <c r="B1034" i="5"/>
  <c r="A440" i="24"/>
  <c r="G438" i="24"/>
  <c r="H1032" i="5"/>
  <c r="F438" i="24"/>
  <c r="G1032" i="5"/>
  <c r="E438" i="24"/>
  <c r="F1032" i="5"/>
  <c r="E1032" i="5"/>
  <c r="D438" i="24"/>
  <c r="C438" i="24"/>
  <c r="D1032" i="5"/>
  <c r="A438" i="24"/>
  <c r="B1032" i="5"/>
  <c r="H1031" i="5"/>
  <c r="G437" i="24"/>
  <c r="F437" i="24"/>
  <c r="G1031" i="5"/>
  <c r="F1031" i="5"/>
  <c r="E437" i="24"/>
  <c r="E1031" i="5"/>
  <c r="D437" i="24"/>
  <c r="D439" i="24" s="1"/>
  <c r="E219" i="19" s="1"/>
  <c r="C437" i="24"/>
  <c r="D1031" i="5"/>
  <c r="B1031" i="5"/>
  <c r="A437" i="24"/>
  <c r="G435" i="24"/>
  <c r="G436" i="24" s="1"/>
  <c r="H207" i="19" s="1"/>
  <c r="H1030" i="5"/>
  <c r="G1030" i="5"/>
  <c r="F435" i="24"/>
  <c r="F436" i="24" s="1"/>
  <c r="G207" i="19" s="1"/>
  <c r="F1030" i="5"/>
  <c r="E435" i="24"/>
  <c r="E436" i="24" s="1"/>
  <c r="F207" i="19" s="1"/>
  <c r="D435" i="24"/>
  <c r="D436" i="24" s="1"/>
  <c r="E207" i="19" s="1"/>
  <c r="E1030" i="5"/>
  <c r="D1030" i="5"/>
  <c r="C435" i="24"/>
  <c r="C436" i="24" s="1"/>
  <c r="D207" i="19" s="1"/>
  <c r="B1030" i="5"/>
  <c r="A435" i="24"/>
  <c r="A434" i="24"/>
  <c r="B1029" i="5"/>
  <c r="B1025" i="5"/>
  <c r="A429" i="24"/>
  <c r="D1025" i="5"/>
  <c r="C429" i="24"/>
  <c r="E1025" i="5"/>
  <c r="D429" i="24"/>
  <c r="F1025" i="5"/>
  <c r="E429" i="24"/>
  <c r="G1025" i="5"/>
  <c r="F429" i="24"/>
  <c r="G429" i="24"/>
  <c r="H1025" i="5"/>
  <c r="B1026" i="5"/>
  <c r="A431" i="24"/>
  <c r="C431" i="24"/>
  <c r="D1026" i="5"/>
  <c r="E1026" i="5"/>
  <c r="D431" i="24"/>
  <c r="E431" i="24"/>
  <c r="F1026" i="5"/>
  <c r="G1026" i="5"/>
  <c r="F431" i="24"/>
  <c r="H1026" i="5"/>
  <c r="G431" i="24"/>
  <c r="A432" i="24"/>
  <c r="B1027" i="5"/>
  <c r="C432" i="24"/>
  <c r="D1027" i="5"/>
  <c r="E1027" i="5"/>
  <c r="D432" i="24"/>
  <c r="F1027" i="5"/>
  <c r="E432" i="24"/>
  <c r="F432" i="24"/>
  <c r="G1027" i="5"/>
  <c r="G432" i="24"/>
  <c r="H1027" i="5"/>
  <c r="A423" i="24"/>
  <c r="B1020" i="5"/>
  <c r="D1020" i="5"/>
  <c r="C423" i="24"/>
  <c r="E1020" i="5"/>
  <c r="D423" i="24"/>
  <c r="F1020" i="5"/>
  <c r="E423" i="24"/>
  <c r="G1020" i="5"/>
  <c r="F423" i="24"/>
  <c r="H1020" i="5"/>
  <c r="G423" i="24"/>
  <c r="B1021" i="5"/>
  <c r="A425" i="24"/>
  <c r="C425" i="24"/>
  <c r="D1021" i="5"/>
  <c r="D425" i="24"/>
  <c r="E1021" i="5"/>
  <c r="E425" i="24"/>
  <c r="F1021" i="5"/>
  <c r="G1021" i="5"/>
  <c r="F425" i="24"/>
  <c r="G425" i="24"/>
  <c r="H1021" i="5"/>
  <c r="A426" i="24"/>
  <c r="B1022" i="5"/>
  <c r="C426" i="24"/>
  <c r="D1022" i="5"/>
  <c r="D426" i="24"/>
  <c r="E1022" i="5"/>
  <c r="F1022" i="5"/>
  <c r="E426" i="24"/>
  <c r="G1022" i="5"/>
  <c r="F426" i="24"/>
  <c r="H1022" i="5"/>
  <c r="G426" i="24"/>
  <c r="B1024" i="5"/>
  <c r="A428" i="24"/>
  <c r="D1024" i="5"/>
  <c r="C428" i="24"/>
  <c r="C430" i="24" s="1"/>
  <c r="D217" i="19" s="1"/>
  <c r="D428" i="24"/>
  <c r="E1024" i="5"/>
  <c r="E428" i="24"/>
  <c r="F1024" i="5"/>
  <c r="F428" i="24"/>
  <c r="G1024" i="5"/>
  <c r="G428" i="24"/>
  <c r="G430" i="24" s="1"/>
  <c r="H217" i="19" s="1"/>
  <c r="H1024" i="5"/>
  <c r="A417" i="24"/>
  <c r="B1015" i="5"/>
  <c r="C102" i="14" s="1"/>
  <c r="C417" i="24"/>
  <c r="D1015" i="5"/>
  <c r="D417" i="24"/>
  <c r="E1015" i="5"/>
  <c r="F1015" i="5"/>
  <c r="E417" i="24"/>
  <c r="G1015" i="5"/>
  <c r="F417" i="24"/>
  <c r="G417" i="24"/>
  <c r="H1015" i="5"/>
  <c r="B1016" i="5"/>
  <c r="C103" i="14" s="1"/>
  <c r="A419" i="24"/>
  <c r="C419" i="24"/>
  <c r="D1016" i="5"/>
  <c r="E1016" i="5"/>
  <c r="D419" i="24"/>
  <c r="F1016" i="5"/>
  <c r="E419" i="24"/>
  <c r="F419" i="24"/>
  <c r="G1016" i="5"/>
  <c r="G419" i="24"/>
  <c r="H1016" i="5"/>
  <c r="B1017" i="5"/>
  <c r="C104" i="14" s="1"/>
  <c r="A420" i="24"/>
  <c r="C420" i="24"/>
  <c r="D1017" i="5"/>
  <c r="E1017" i="5"/>
  <c r="D420" i="24"/>
  <c r="E420" i="24"/>
  <c r="F1017" i="5"/>
  <c r="F420" i="24"/>
  <c r="G1017" i="5"/>
  <c r="H1017" i="5"/>
  <c r="G420" i="24"/>
  <c r="A422" i="24"/>
  <c r="A424" i="24" s="1"/>
  <c r="B215" i="19" s="1"/>
  <c r="B1019" i="5"/>
  <c r="C422" i="24"/>
  <c r="D1019" i="5"/>
  <c r="D422" i="24"/>
  <c r="E1019" i="5"/>
  <c r="E422" i="24"/>
  <c r="F1019" i="5"/>
  <c r="G1019" i="5"/>
  <c r="G1023" i="5" s="1"/>
  <c r="G114" i="41" s="1"/>
  <c r="F422" i="24"/>
  <c r="F424" i="24" s="1"/>
  <c r="G215" i="19" s="1"/>
  <c r="H1019" i="5"/>
  <c r="G422" i="24"/>
  <c r="G424" i="24" s="1"/>
  <c r="H215" i="19" s="1"/>
  <c r="A414" i="24"/>
  <c r="B1012" i="5"/>
  <c r="B104" i="14" s="1"/>
  <c r="B1014" i="5"/>
  <c r="C101" i="14" s="1"/>
  <c r="A416" i="24"/>
  <c r="C416" i="24"/>
  <c r="D1014" i="5"/>
  <c r="D416" i="24"/>
  <c r="E1014" i="5"/>
  <c r="E416" i="24"/>
  <c r="F1014" i="5"/>
  <c r="G1014" i="5"/>
  <c r="F416" i="24"/>
  <c r="G416" i="24"/>
  <c r="H1014" i="5"/>
  <c r="B1011" i="5"/>
  <c r="B103" i="14" s="1"/>
  <c r="A413" i="24"/>
  <c r="C413" i="24"/>
  <c r="D1011" i="5"/>
  <c r="E1011" i="5"/>
  <c r="D413" i="24"/>
  <c r="E413" i="24"/>
  <c r="F1011" i="5"/>
  <c r="F413" i="24"/>
  <c r="G1011" i="5"/>
  <c r="G413" i="24"/>
  <c r="H1011" i="5"/>
  <c r="C414" i="24"/>
  <c r="D1012" i="5"/>
  <c r="D414" i="24"/>
  <c r="E1012" i="5"/>
  <c r="E414" i="24"/>
  <c r="F1012" i="5"/>
  <c r="F414" i="24"/>
  <c r="G1012" i="5"/>
  <c r="H1012" i="5"/>
  <c r="G414" i="24"/>
  <c r="K314" i="30"/>
  <c r="F315" i="29"/>
  <c r="P315" i="29"/>
  <c r="C315" i="29"/>
  <c r="N314" i="30"/>
  <c r="C314" i="30"/>
  <c r="P314" i="30"/>
  <c r="D315" i="29"/>
  <c r="L315" i="29"/>
  <c r="B314" i="30"/>
  <c r="M314" i="30"/>
  <c r="E314" i="30"/>
  <c r="B312" i="28"/>
  <c r="C312" i="28"/>
  <c r="D312" i="28"/>
  <c r="H315" i="29"/>
  <c r="E312" i="28"/>
  <c r="F312" i="28"/>
  <c r="G312" i="28"/>
  <c r="H312" i="28"/>
  <c r="I312" i="28"/>
  <c r="J312" i="28"/>
  <c r="K312" i="28"/>
  <c r="L312" i="28"/>
  <c r="K315" i="29"/>
  <c r="M312" i="28"/>
  <c r="N312" i="28"/>
  <c r="O312" i="28"/>
  <c r="P312" i="28"/>
  <c r="G314" i="30"/>
  <c r="N315" i="29"/>
  <c r="E315" i="29"/>
  <c r="J315" i="29"/>
  <c r="Q1003" i="12"/>
  <c r="T304" i="30" s="1"/>
  <c r="R1003" i="12"/>
  <c r="T304" i="31" s="1"/>
  <c r="S1003" i="12"/>
  <c r="T304" i="29" s="1"/>
  <c r="T1003" i="12"/>
  <c r="T304" i="28" s="1"/>
  <c r="I315" i="29"/>
  <c r="G315" i="29"/>
  <c r="D314" i="30"/>
  <c r="I314" i="30"/>
  <c r="O314" i="30"/>
  <c r="O315" i="29"/>
  <c r="M315" i="29"/>
  <c r="B315" i="29"/>
  <c r="J314" i="30"/>
  <c r="L314" i="30"/>
  <c r="H314" i="30"/>
  <c r="F314" i="30"/>
  <c r="O316" i="29"/>
  <c r="I316" i="29"/>
  <c r="F316" i="29"/>
  <c r="E315" i="30"/>
  <c r="J315" i="30"/>
  <c r="M315" i="30"/>
  <c r="K316" i="29"/>
  <c r="C316" i="29"/>
  <c r="G313" i="28"/>
  <c r="J316" i="29"/>
  <c r="H316" i="29"/>
  <c r="D316" i="29"/>
  <c r="G316" i="29"/>
  <c r="K313" i="28"/>
  <c r="P313" i="28"/>
  <c r="O313" i="28"/>
  <c r="J313" i="28"/>
  <c r="B315" i="30"/>
  <c r="F315" i="30"/>
  <c r="N315" i="30"/>
  <c r="N313" i="28"/>
  <c r="L313" i="28"/>
  <c r="N316" i="29"/>
  <c r="P315" i="30"/>
  <c r="K315" i="30"/>
  <c r="C315" i="30"/>
  <c r="L315" i="30"/>
  <c r="I315" i="30"/>
  <c r="D315" i="30"/>
  <c r="M316" i="29"/>
  <c r="H315" i="30"/>
  <c r="G315" i="30"/>
  <c r="O315" i="30"/>
  <c r="B316" i="29"/>
  <c r="L316" i="29"/>
  <c r="F313" i="28"/>
  <c r="E313" i="28"/>
  <c r="D313" i="28"/>
  <c r="I313" i="28"/>
  <c r="E316" i="29"/>
  <c r="M313" i="28"/>
  <c r="P316" i="29"/>
  <c r="H313" i="28"/>
  <c r="B313" i="28"/>
  <c r="C313" i="28"/>
  <c r="E317" i="29"/>
  <c r="J305" i="30"/>
  <c r="F305" i="30"/>
  <c r="G314" i="28"/>
  <c r="H317" i="29"/>
  <c r="F314" i="28"/>
  <c r="M305" i="30"/>
  <c r="H305" i="30"/>
  <c r="D305" i="30"/>
  <c r="E314" i="28"/>
  <c r="D314" i="28"/>
  <c r="L305" i="30"/>
  <c r="C314" i="28"/>
  <c r="J317" i="29"/>
  <c r="C317" i="29"/>
  <c r="P317" i="29"/>
  <c r="B314" i="28"/>
  <c r="E305" i="30"/>
  <c r="O317" i="29"/>
  <c r="C305" i="30"/>
  <c r="I305" i="30"/>
  <c r="I317" i="29"/>
  <c r="B317" i="29"/>
  <c r="B305" i="30"/>
  <c r="G305" i="30"/>
  <c r="P314" i="28"/>
  <c r="O314" i="28"/>
  <c r="F317" i="29"/>
  <c r="N305" i="30"/>
  <c r="K305" i="30"/>
  <c r="N317" i="29"/>
  <c r="O305" i="30"/>
  <c r="L317" i="29"/>
  <c r="D317" i="29"/>
  <c r="M317" i="29"/>
  <c r="K317" i="29"/>
  <c r="G317" i="29"/>
  <c r="N314" i="28"/>
  <c r="M314" i="28"/>
  <c r="L314" i="28"/>
  <c r="K314" i="28"/>
  <c r="J314" i="28"/>
  <c r="I314" i="28"/>
  <c r="H314" i="28"/>
  <c r="K318" i="29"/>
  <c r="N318" i="29"/>
  <c r="L318" i="29"/>
  <c r="P315" i="28"/>
  <c r="O318" i="29"/>
  <c r="O307" i="30"/>
  <c r="H307" i="30"/>
  <c r="N307" i="30"/>
  <c r="P318" i="29"/>
  <c r="G318" i="29"/>
  <c r="I318" i="29"/>
  <c r="D318" i="29"/>
  <c r="D307" i="30"/>
  <c r="C315" i="28"/>
  <c r="B315" i="28"/>
  <c r="E315" i="28"/>
  <c r="D315" i="28"/>
  <c r="C318" i="29"/>
  <c r="F315" i="28"/>
  <c r="G315" i="28"/>
  <c r="H315" i="28"/>
  <c r="I315" i="28"/>
  <c r="M315" i="28"/>
  <c r="H318" i="29"/>
  <c r="E318" i="29"/>
  <c r="M318" i="29"/>
  <c r="K307" i="30"/>
  <c r="F307" i="30"/>
  <c r="J318" i="29"/>
  <c r="F318" i="29"/>
  <c r="C307" i="30"/>
  <c r="L307" i="30"/>
  <c r="I307" i="30"/>
  <c r="J315" i="28"/>
  <c r="K315" i="28"/>
  <c r="L315" i="28"/>
  <c r="N315" i="28"/>
  <c r="M307" i="30"/>
  <c r="G307" i="30"/>
  <c r="J307" i="30"/>
  <c r="B307" i="30"/>
  <c r="E307" i="30"/>
  <c r="O315" i="28"/>
  <c r="B318" i="29"/>
  <c r="P319" i="29"/>
  <c r="F306" i="30"/>
  <c r="F319" i="29"/>
  <c r="D319" i="29"/>
  <c r="N319" i="29"/>
  <c r="I316" i="28"/>
  <c r="M306" i="30"/>
  <c r="G319" i="29"/>
  <c r="H316" i="28"/>
  <c r="G316" i="28"/>
  <c r="K306" i="30"/>
  <c r="F316" i="28"/>
  <c r="M319" i="29"/>
  <c r="C319" i="29"/>
  <c r="H306" i="30"/>
  <c r="E306" i="30"/>
  <c r="I306" i="30"/>
  <c r="L306" i="30"/>
  <c r="E319" i="29"/>
  <c r="D306" i="30"/>
  <c r="K319" i="29"/>
  <c r="C306" i="30"/>
  <c r="E316" i="28"/>
  <c r="D316" i="28"/>
  <c r="B316" i="28"/>
  <c r="N306" i="30"/>
  <c r="L319" i="29"/>
  <c r="I319" i="29"/>
  <c r="J319" i="29"/>
  <c r="P316" i="28"/>
  <c r="H319" i="29"/>
  <c r="O319" i="29"/>
  <c r="O316" i="28"/>
  <c r="O306" i="30"/>
  <c r="N316" i="28"/>
  <c r="M316" i="28"/>
  <c r="L316" i="28"/>
  <c r="K316" i="28"/>
  <c r="J316" i="28"/>
  <c r="J306" i="30"/>
  <c r="C316" i="28"/>
  <c r="B319" i="29"/>
  <c r="B306" i="30"/>
  <c r="G306" i="30"/>
  <c r="C320" i="29"/>
  <c r="F320" i="29"/>
  <c r="N317" i="28"/>
  <c r="M317" i="28"/>
  <c r="P320" i="29"/>
  <c r="L317" i="28"/>
  <c r="J317" i="28"/>
  <c r="M320" i="29"/>
  <c r="I317" i="28"/>
  <c r="E316" i="30"/>
  <c r="H317" i="28"/>
  <c r="K317" i="28"/>
  <c r="G317" i="28"/>
  <c r="F317" i="28"/>
  <c r="E317" i="28"/>
  <c r="D317" i="28"/>
  <c r="K316" i="30"/>
  <c r="C317" i="28"/>
  <c r="B317" i="28"/>
  <c r="P317" i="28"/>
  <c r="O316" i="30"/>
  <c r="M316" i="30"/>
  <c r="P316" i="30"/>
  <c r="O317" i="28"/>
  <c r="C316" i="30"/>
  <c r="D320" i="29"/>
  <c r="H316" i="30"/>
  <c r="B316" i="30"/>
  <c r="J316" i="30"/>
  <c r="N316" i="30"/>
  <c r="I316" i="30"/>
  <c r="F316" i="30"/>
  <c r="G320" i="29"/>
  <c r="I320" i="29"/>
  <c r="H320" i="29"/>
  <c r="E320" i="29"/>
  <c r="L316" i="30"/>
  <c r="D316" i="30"/>
  <c r="J320" i="29"/>
  <c r="O320" i="29"/>
  <c r="G316" i="30"/>
  <c r="K320" i="29"/>
  <c r="N320" i="29"/>
  <c r="B320" i="29"/>
  <c r="L320" i="29"/>
  <c r="E321" i="29"/>
  <c r="B321" i="29"/>
  <c r="A317" i="29" s="1"/>
  <c r="P317" i="30"/>
  <c r="M317" i="30"/>
  <c r="F317" i="30"/>
  <c r="M321" i="29"/>
  <c r="N321" i="29"/>
  <c r="F321" i="29"/>
  <c r="P321" i="29"/>
  <c r="L321" i="29"/>
  <c r="H321" i="29"/>
  <c r="C321" i="29"/>
  <c r="J321" i="29"/>
  <c r="O321" i="29"/>
  <c r="K321" i="29"/>
  <c r="G321" i="29"/>
  <c r="D321" i="29"/>
  <c r="I317" i="30"/>
  <c r="E317" i="30"/>
  <c r="O317" i="30"/>
  <c r="K317" i="30"/>
  <c r="B317" i="30"/>
  <c r="D317" i="30"/>
  <c r="H317" i="30"/>
  <c r="L317" i="30"/>
  <c r="I321" i="29"/>
  <c r="B318" i="28"/>
  <c r="N317" i="30"/>
  <c r="C317" i="30"/>
  <c r="C318" i="28"/>
  <c r="D318" i="28"/>
  <c r="E318" i="28"/>
  <c r="F318" i="28"/>
  <c r="G318" i="28"/>
  <c r="H318" i="28"/>
  <c r="I318" i="28"/>
  <c r="J318" i="28"/>
  <c r="K318" i="28"/>
  <c r="L318" i="28"/>
  <c r="M318" i="28"/>
  <c r="N318" i="28"/>
  <c r="G317" i="30"/>
  <c r="J317" i="30"/>
  <c r="O318" i="28"/>
  <c r="P318" i="28"/>
  <c r="O318" i="30"/>
  <c r="F318" i="30"/>
  <c r="G318" i="30"/>
  <c r="M318" i="30"/>
  <c r="M319" i="28"/>
  <c r="L319" i="28"/>
  <c r="K319" i="28"/>
  <c r="G322" i="29"/>
  <c r="P322" i="29"/>
  <c r="J319" i="28"/>
  <c r="E319" i="28"/>
  <c r="J318" i="30"/>
  <c r="C322" i="29"/>
  <c r="O322" i="29"/>
  <c r="C318" i="30"/>
  <c r="N318" i="30"/>
  <c r="F322" i="29"/>
  <c r="H322" i="29"/>
  <c r="K322" i="29"/>
  <c r="B322" i="29"/>
  <c r="K318" i="30"/>
  <c r="L322" i="29"/>
  <c r="E318" i="30"/>
  <c r="H319" i="28"/>
  <c r="E322" i="29"/>
  <c r="D318" i="30"/>
  <c r="F319" i="28"/>
  <c r="I318" i="30"/>
  <c r="P318" i="30"/>
  <c r="D322" i="29"/>
  <c r="N322" i="29"/>
  <c r="I322" i="29"/>
  <c r="J322" i="29"/>
  <c r="I319" i="28"/>
  <c r="G319" i="28"/>
  <c r="B318" i="30"/>
  <c r="H318" i="30"/>
  <c r="M322" i="29"/>
  <c r="B319" i="28"/>
  <c r="C319" i="28"/>
  <c r="D319" i="28"/>
  <c r="P319" i="28"/>
  <c r="O319" i="28"/>
  <c r="N319" i="28"/>
  <c r="L318" i="30"/>
  <c r="D319" i="30"/>
  <c r="H319" i="30"/>
  <c r="O319" i="30"/>
  <c r="P319" i="30"/>
  <c r="L319" i="30"/>
  <c r="G319" i="30"/>
  <c r="L323" i="29"/>
  <c r="P320" i="28"/>
  <c r="C323" i="29"/>
  <c r="D323" i="29"/>
  <c r="K323" i="29"/>
  <c r="H323" i="29"/>
  <c r="M323" i="29"/>
  <c r="J323" i="29"/>
  <c r="K319" i="30"/>
  <c r="F319" i="30"/>
  <c r="C319" i="30"/>
  <c r="B319" i="30"/>
  <c r="I319" i="30"/>
  <c r="N319" i="30"/>
  <c r="O323" i="29"/>
  <c r="E323" i="29"/>
  <c r="I320" i="28"/>
  <c r="B320" i="28"/>
  <c r="C320" i="28"/>
  <c r="D320" i="28"/>
  <c r="E320" i="28"/>
  <c r="F320" i="28"/>
  <c r="G320" i="28"/>
  <c r="H320" i="28"/>
  <c r="J320" i="28"/>
  <c r="K320" i="28"/>
  <c r="L320" i="28"/>
  <c r="M320" i="28"/>
  <c r="N320" i="28"/>
  <c r="O320" i="28"/>
  <c r="P323" i="29"/>
  <c r="F323" i="29"/>
  <c r="B323" i="29"/>
  <c r="N323" i="29"/>
  <c r="I323" i="29"/>
  <c r="G323" i="29"/>
  <c r="M319" i="30"/>
  <c r="J319" i="30"/>
  <c r="E319" i="30"/>
  <c r="D320" i="30"/>
  <c r="H320" i="30"/>
  <c r="L320" i="30"/>
  <c r="E324" i="29"/>
  <c r="O321" i="28"/>
  <c r="P321" i="28"/>
  <c r="H321" i="28"/>
  <c r="G321" i="28"/>
  <c r="M320" i="30"/>
  <c r="C320" i="30"/>
  <c r="J320" i="30"/>
  <c r="N320" i="30"/>
  <c r="H324" i="29"/>
  <c r="C324" i="29"/>
  <c r="I321" i="28"/>
  <c r="D324" i="29"/>
  <c r="O324" i="29"/>
  <c r="F321" i="28"/>
  <c r="K320" i="30"/>
  <c r="E320" i="30"/>
  <c r="N321" i="28"/>
  <c r="M321" i="28"/>
  <c r="L321" i="28"/>
  <c r="E321" i="28"/>
  <c r="D321" i="28"/>
  <c r="B324" i="29"/>
  <c r="G324" i="29"/>
  <c r="O320" i="30"/>
  <c r="F320" i="30"/>
  <c r="K324" i="29"/>
  <c r="K321" i="28"/>
  <c r="J321" i="28"/>
  <c r="J324" i="29"/>
  <c r="N324" i="29"/>
  <c r="C321" i="28"/>
  <c r="L324" i="29"/>
  <c r="I324" i="29"/>
  <c r="F324" i="29"/>
  <c r="B320" i="30"/>
  <c r="I320" i="30"/>
  <c r="P320" i="30"/>
  <c r="P324" i="29"/>
  <c r="M324" i="29"/>
  <c r="G320" i="30"/>
  <c r="B321" i="28"/>
  <c r="O322" i="28"/>
  <c r="P322" i="28"/>
  <c r="K321" i="30"/>
  <c r="I325" i="29"/>
  <c r="C321" i="30"/>
  <c r="P321" i="30"/>
  <c r="B325" i="29"/>
  <c r="J325" i="29"/>
  <c r="C325" i="29"/>
  <c r="M325" i="29"/>
  <c r="G321" i="30"/>
  <c r="L321" i="30"/>
  <c r="D325" i="29"/>
  <c r="H325" i="29"/>
  <c r="N325" i="29"/>
  <c r="B321" i="30"/>
  <c r="F321" i="30"/>
  <c r="I321" i="30"/>
  <c r="O321" i="30"/>
  <c r="F325" i="29"/>
  <c r="L325" i="29"/>
  <c r="O325" i="29"/>
  <c r="D321" i="30"/>
  <c r="J321" i="30"/>
  <c r="M321" i="30"/>
  <c r="G325" i="29"/>
  <c r="K325" i="29"/>
  <c r="H322" i="28"/>
  <c r="E321" i="30"/>
  <c r="B322" i="28"/>
  <c r="C322" i="28"/>
  <c r="D322" i="28"/>
  <c r="E322" i="28"/>
  <c r="H321" i="30"/>
  <c r="N321" i="30"/>
  <c r="F322" i="28"/>
  <c r="G322" i="28"/>
  <c r="I322" i="28"/>
  <c r="J322" i="28"/>
  <c r="K322" i="28"/>
  <c r="L322" i="28"/>
  <c r="M322" i="28"/>
  <c r="E325" i="29"/>
  <c r="P325" i="29"/>
  <c r="N322" i="28"/>
  <c r="B326" i="29"/>
  <c r="E323" i="28"/>
  <c r="O326" i="29"/>
  <c r="D326" i="29"/>
  <c r="F323" i="28"/>
  <c r="G323" i="28"/>
  <c r="N322" i="30"/>
  <c r="H323" i="28"/>
  <c r="I323" i="28"/>
  <c r="L322" i="30"/>
  <c r="D322" i="30"/>
  <c r="M326" i="29"/>
  <c r="J323" i="28"/>
  <c r="E326" i="29"/>
  <c r="K326" i="29"/>
  <c r="B323" i="28"/>
  <c r="C323" i="28"/>
  <c r="C322" i="30"/>
  <c r="I322" i="30"/>
  <c r="K323" i="28"/>
  <c r="L323" i="28"/>
  <c r="M323" i="28"/>
  <c r="N323" i="28"/>
  <c r="P323" i="28"/>
  <c r="D323" i="28"/>
  <c r="H322" i="30"/>
  <c r="B322" i="30"/>
  <c r="L326" i="29"/>
  <c r="G326" i="29"/>
  <c r="N326" i="29"/>
  <c r="I326" i="29"/>
  <c r="F326" i="29"/>
  <c r="O322" i="30"/>
  <c r="K322" i="30"/>
  <c r="F322" i="30"/>
  <c r="P322" i="30"/>
  <c r="G322" i="30"/>
  <c r="J322" i="30"/>
  <c r="E322" i="30"/>
  <c r="O323" i="28"/>
  <c r="H326" i="29"/>
  <c r="M322" i="30"/>
  <c r="J326" i="29"/>
  <c r="C326" i="29"/>
  <c r="P326" i="29"/>
  <c r="F324" i="28"/>
  <c r="G324" i="28"/>
  <c r="H327" i="29"/>
  <c r="K327" i="29"/>
  <c r="E323" i="30"/>
  <c r="P323" i="30"/>
  <c r="H324" i="28"/>
  <c r="I324" i="28"/>
  <c r="J324" i="28"/>
  <c r="K324" i="28"/>
  <c r="O327" i="29"/>
  <c r="G327" i="29"/>
  <c r="C327" i="29"/>
  <c r="F323" i="30"/>
  <c r="B323" i="30"/>
  <c r="N327" i="29"/>
  <c r="L323" i="30"/>
  <c r="D323" i="30"/>
  <c r="I323" i="30"/>
  <c r="M323" i="30"/>
  <c r="G323" i="30"/>
  <c r="E327" i="29"/>
  <c r="L327" i="29"/>
  <c r="F327" i="29"/>
  <c r="B324" i="28"/>
  <c r="M324" i="28"/>
  <c r="N324" i="28"/>
  <c r="O324" i="28"/>
  <c r="P324" i="28"/>
  <c r="O323" i="30"/>
  <c r="K323" i="30"/>
  <c r="P327" i="29"/>
  <c r="M327" i="29"/>
  <c r="L324" i="28"/>
  <c r="D327" i="29"/>
  <c r="C323" i="30"/>
  <c r="H323" i="30"/>
  <c r="N323" i="30"/>
  <c r="J323" i="30"/>
  <c r="B327" i="29"/>
  <c r="I327" i="29"/>
  <c r="C324" i="28"/>
  <c r="D324" i="28"/>
  <c r="E324" i="28"/>
  <c r="J327" i="29"/>
  <c r="B328" i="29"/>
  <c r="K328" i="29"/>
  <c r="P328" i="29"/>
  <c r="F324" i="30"/>
  <c r="J324" i="30"/>
  <c r="P324" i="30"/>
  <c r="L324" i="30"/>
  <c r="O324" i="30"/>
  <c r="K324" i="30"/>
  <c r="G324" i="30"/>
  <c r="D324" i="30"/>
  <c r="I325" i="28"/>
  <c r="N324" i="30"/>
  <c r="E324" i="30"/>
  <c r="B324" i="30"/>
  <c r="E328" i="29"/>
  <c r="O328" i="29"/>
  <c r="G328" i="29"/>
  <c r="H324" i="30"/>
  <c r="C324" i="30"/>
  <c r="D328" i="29"/>
  <c r="J328" i="29"/>
  <c r="I324" i="30"/>
  <c r="I328" i="29"/>
  <c r="C328" i="29"/>
  <c r="H328" i="29"/>
  <c r="M328" i="29"/>
  <c r="P325" i="28"/>
  <c r="O325" i="28"/>
  <c r="M325" i="28"/>
  <c r="L325" i="28"/>
  <c r="K325" i="28"/>
  <c r="J325" i="28"/>
  <c r="H325" i="28"/>
  <c r="G325" i="28"/>
  <c r="F325" i="28"/>
  <c r="E325" i="28"/>
  <c r="D325" i="28"/>
  <c r="C325" i="28"/>
  <c r="B325" i="28"/>
  <c r="N325" i="28"/>
  <c r="L328" i="29"/>
  <c r="M324" i="30"/>
  <c r="F328" i="29"/>
  <c r="N328" i="29"/>
  <c r="J305" i="28"/>
  <c r="F305" i="28"/>
  <c r="E305" i="28"/>
  <c r="D305" i="28"/>
  <c r="C305" i="28"/>
  <c r="C329" i="29"/>
  <c r="B305" i="28"/>
  <c r="A305" i="28" s="1"/>
  <c r="I329" i="29"/>
  <c r="M329" i="29"/>
  <c r="N325" i="30"/>
  <c r="P329" i="29"/>
  <c r="P325" i="30"/>
  <c r="M325" i="30"/>
  <c r="C325" i="30"/>
  <c r="J329" i="29"/>
  <c r="E329" i="29"/>
  <c r="O305" i="28"/>
  <c r="N305" i="28"/>
  <c r="M305" i="28"/>
  <c r="L305" i="28"/>
  <c r="K305" i="28"/>
  <c r="D329" i="29"/>
  <c r="H305" i="28"/>
  <c r="G305" i="28"/>
  <c r="F329" i="29"/>
  <c r="N329" i="29"/>
  <c r="F325" i="30"/>
  <c r="K325" i="30"/>
  <c r="J325" i="30"/>
  <c r="H329" i="29"/>
  <c r="B325" i="30"/>
  <c r="E325" i="30"/>
  <c r="L325" i="30"/>
  <c r="O325" i="30"/>
  <c r="I325" i="30"/>
  <c r="D325" i="30"/>
  <c r="H325" i="30"/>
  <c r="L329" i="29"/>
  <c r="O329" i="29"/>
  <c r="G325" i="30"/>
  <c r="B329" i="29"/>
  <c r="G329" i="29"/>
  <c r="K329" i="29"/>
  <c r="P326" i="28"/>
  <c r="J326" i="30"/>
  <c r="N326" i="30"/>
  <c r="E326" i="30"/>
  <c r="G330" i="29"/>
  <c r="O326" i="28"/>
  <c r="N326" i="28"/>
  <c r="B330" i="29"/>
  <c r="N330" i="29"/>
  <c r="M326" i="28"/>
  <c r="L326" i="28"/>
  <c r="B326" i="30"/>
  <c r="G326" i="30"/>
  <c r="M326" i="30"/>
  <c r="K326" i="28"/>
  <c r="K326" i="30"/>
  <c r="J326" i="28"/>
  <c r="I326" i="28"/>
  <c r="H326" i="28"/>
  <c r="G326" i="28"/>
  <c r="D326" i="30"/>
  <c r="H326" i="30"/>
  <c r="P330" i="29"/>
  <c r="L330" i="29"/>
  <c r="F326" i="30"/>
  <c r="E326" i="28"/>
  <c r="D326" i="28"/>
  <c r="C326" i="28"/>
  <c r="K330" i="29"/>
  <c r="F330" i="29"/>
  <c r="B326" i="28"/>
  <c r="A326" i="28" s="1"/>
  <c r="F326" i="28"/>
  <c r="C326" i="30"/>
  <c r="I326" i="30"/>
  <c r="O326" i="30"/>
  <c r="C330" i="29"/>
  <c r="E330" i="29"/>
  <c r="O330" i="29"/>
  <c r="H330" i="29"/>
  <c r="P326" i="30"/>
  <c r="L326" i="30"/>
  <c r="D330" i="29"/>
  <c r="J330" i="29"/>
  <c r="M330" i="29"/>
  <c r="I330" i="29"/>
  <c r="B327" i="28"/>
  <c r="A327" i="28" s="1"/>
  <c r="M327" i="30"/>
  <c r="H327" i="30"/>
  <c r="B327" i="30"/>
  <c r="J331" i="29"/>
  <c r="P331" i="29"/>
  <c r="L331" i="29"/>
  <c r="C331" i="29"/>
  <c r="B331" i="29"/>
  <c r="E331" i="29"/>
  <c r="F331" i="29"/>
  <c r="H331" i="29"/>
  <c r="I327" i="30"/>
  <c r="L327" i="30"/>
  <c r="P327" i="30"/>
  <c r="J327" i="30"/>
  <c r="D327" i="30"/>
  <c r="D331" i="29"/>
  <c r="C327" i="30"/>
  <c r="O327" i="30"/>
  <c r="K327" i="30"/>
  <c r="E327" i="30"/>
  <c r="N327" i="30"/>
  <c r="G331" i="29"/>
  <c r="G327" i="30"/>
  <c r="I331" i="29"/>
  <c r="M331" i="29"/>
  <c r="P327" i="28"/>
  <c r="O327" i="28"/>
  <c r="N327" i="28"/>
  <c r="M327" i="28"/>
  <c r="L327" i="28"/>
  <c r="K327" i="28"/>
  <c r="J327" i="28"/>
  <c r="I327" i="28"/>
  <c r="H327" i="28"/>
  <c r="G327" i="28"/>
  <c r="F327" i="28"/>
  <c r="E327" i="28"/>
  <c r="D327" i="28"/>
  <c r="C327" i="28"/>
  <c r="F327" i="30"/>
  <c r="N331" i="29"/>
  <c r="K331" i="29"/>
  <c r="O331" i="29"/>
  <c r="F328" i="28"/>
  <c r="G332" i="29"/>
  <c r="B332" i="29"/>
  <c r="A328" i="29" s="1"/>
  <c r="L328" i="28"/>
  <c r="C328" i="30"/>
  <c r="B328" i="28"/>
  <c r="A328" i="28" s="1"/>
  <c r="C328" i="28"/>
  <c r="G328" i="30"/>
  <c r="K328" i="28"/>
  <c r="M332" i="29"/>
  <c r="F328" i="30"/>
  <c r="J328" i="30"/>
  <c r="M328" i="30"/>
  <c r="P328" i="30"/>
  <c r="B328" i="30"/>
  <c r="D328" i="28"/>
  <c r="N328" i="28"/>
  <c r="P332" i="29"/>
  <c r="D332" i="29"/>
  <c r="E332" i="29"/>
  <c r="D328" i="30"/>
  <c r="N332" i="29"/>
  <c r="F332" i="29"/>
  <c r="H332" i="29"/>
  <c r="L332" i="29"/>
  <c r="O332" i="29"/>
  <c r="J328" i="28"/>
  <c r="I328" i="28"/>
  <c r="K332" i="29"/>
  <c r="E328" i="28"/>
  <c r="O328" i="30"/>
  <c r="H328" i="30"/>
  <c r="K328" i="30"/>
  <c r="L328" i="30"/>
  <c r="C332" i="29"/>
  <c r="I332" i="29"/>
  <c r="J332" i="29"/>
  <c r="P328" i="28"/>
  <c r="O328" i="28"/>
  <c r="H328" i="28"/>
  <c r="M328" i="28"/>
  <c r="G328" i="28"/>
  <c r="E328" i="30"/>
  <c r="I328" i="30"/>
  <c r="N328" i="30"/>
  <c r="N329" i="28"/>
  <c r="I329" i="28"/>
  <c r="G329" i="28"/>
  <c r="K329" i="30"/>
  <c r="J329" i="30"/>
  <c r="H329" i="28"/>
  <c r="K333" i="29"/>
  <c r="C333" i="29"/>
  <c r="J333" i="29"/>
  <c r="I333" i="29"/>
  <c r="M333" i="29"/>
  <c r="E333" i="29"/>
  <c r="N333" i="29"/>
  <c r="B333" i="29"/>
  <c r="D329" i="30"/>
  <c r="P329" i="30"/>
  <c r="M329" i="28"/>
  <c r="L329" i="28"/>
  <c r="K329" i="28"/>
  <c r="H333" i="29"/>
  <c r="O333" i="29"/>
  <c r="M329" i="30"/>
  <c r="F333" i="29"/>
  <c r="G329" i="30"/>
  <c r="G333" i="29"/>
  <c r="B329" i="28"/>
  <c r="A329" i="28" s="1"/>
  <c r="C329" i="28"/>
  <c r="D329" i="28"/>
  <c r="E329" i="28"/>
  <c r="F329" i="28"/>
  <c r="N329" i="30"/>
  <c r="C329" i="30"/>
  <c r="L333" i="29"/>
  <c r="B329" i="30"/>
  <c r="E329" i="30"/>
  <c r="O329" i="30"/>
  <c r="L329" i="30"/>
  <c r="H329" i="30"/>
  <c r="I329" i="30"/>
  <c r="P329" i="28"/>
  <c r="J329" i="28"/>
  <c r="O329" i="28"/>
  <c r="F329" i="30"/>
  <c r="D333" i="29"/>
  <c r="P333" i="29"/>
  <c r="D330" i="28"/>
  <c r="G334" i="29"/>
  <c r="C330" i="28"/>
  <c r="E330" i="28"/>
  <c r="F330" i="28"/>
  <c r="G330" i="28"/>
  <c r="H330" i="28"/>
  <c r="I330" i="28"/>
  <c r="J330" i="28"/>
  <c r="K330" i="28"/>
  <c r="L330" i="28"/>
  <c r="M330" i="28"/>
  <c r="H330" i="30"/>
  <c r="O330" i="28"/>
  <c r="P330" i="28"/>
  <c r="O330" i="30"/>
  <c r="P334" i="29"/>
  <c r="H334" i="29"/>
  <c r="N334" i="29"/>
  <c r="M334" i="29"/>
  <c r="I334" i="29"/>
  <c r="P330" i="30"/>
  <c r="K330" i="30"/>
  <c r="D330" i="30"/>
  <c r="B334" i="29"/>
  <c r="C334" i="29"/>
  <c r="D334" i="29"/>
  <c r="L330" i="30"/>
  <c r="N330" i="28"/>
  <c r="N330" i="30"/>
  <c r="E330" i="30"/>
  <c r="I330" i="30"/>
  <c r="L334" i="29"/>
  <c r="B330" i="30"/>
  <c r="G330" i="30"/>
  <c r="J330" i="30"/>
  <c r="O334" i="29"/>
  <c r="F334" i="29"/>
  <c r="K334" i="29"/>
  <c r="C330" i="30"/>
  <c r="F330" i="30"/>
  <c r="M330" i="30"/>
  <c r="B330" i="28"/>
  <c r="A330" i="28" s="1"/>
  <c r="E334" i="29"/>
  <c r="J334" i="29"/>
  <c r="L335" i="29"/>
  <c r="L331" i="28"/>
  <c r="O335" i="29"/>
  <c r="H335" i="29"/>
  <c r="G335" i="29"/>
  <c r="K331" i="30"/>
  <c r="M331" i="28"/>
  <c r="O331" i="30"/>
  <c r="L331" i="30"/>
  <c r="G331" i="30"/>
  <c r="N331" i="30"/>
  <c r="C335" i="29"/>
  <c r="E331" i="30"/>
  <c r="P335" i="29"/>
  <c r="J335" i="29"/>
  <c r="P331" i="30"/>
  <c r="N331" i="28"/>
  <c r="O331" i="28"/>
  <c r="P331" i="28"/>
  <c r="F331" i="30"/>
  <c r="I335" i="29"/>
  <c r="M335" i="29"/>
  <c r="K331" i="28"/>
  <c r="C331" i="30"/>
  <c r="J331" i="30"/>
  <c r="D331" i="30"/>
  <c r="I331" i="30"/>
  <c r="N335" i="29"/>
  <c r="M331" i="30"/>
  <c r="D335" i="29"/>
  <c r="B331" i="28"/>
  <c r="A331" i="28" s="1"/>
  <c r="C331" i="28"/>
  <c r="F335" i="29"/>
  <c r="D331" i="28"/>
  <c r="E331" i="28"/>
  <c r="F331" i="28"/>
  <c r="G331" i="28"/>
  <c r="B331" i="30"/>
  <c r="H331" i="30"/>
  <c r="H331" i="28"/>
  <c r="I331" i="28"/>
  <c r="J331" i="28"/>
  <c r="B335" i="29"/>
  <c r="E335" i="29"/>
  <c r="K335" i="29"/>
  <c r="N332" i="28"/>
  <c r="M332" i="28"/>
  <c r="L332" i="28"/>
  <c r="K332" i="28"/>
  <c r="J332" i="28"/>
  <c r="I332" i="28"/>
  <c r="E336" i="29"/>
  <c r="B332" i="28"/>
  <c r="A332" i="28" s="1"/>
  <c r="C332" i="28"/>
  <c r="P336" i="29"/>
  <c r="F336" i="29"/>
  <c r="D332" i="30"/>
  <c r="F332" i="30"/>
  <c r="K332" i="30"/>
  <c r="O332" i="30"/>
  <c r="J336" i="29"/>
  <c r="M336" i="29"/>
  <c r="H332" i="30"/>
  <c r="L332" i="30"/>
  <c r="D332" i="28"/>
  <c r="F332" i="28"/>
  <c r="G332" i="28"/>
  <c r="H332" i="28"/>
  <c r="I332" i="30"/>
  <c r="D336" i="29"/>
  <c r="H336" i="29"/>
  <c r="L336" i="29"/>
  <c r="E332" i="28"/>
  <c r="B336" i="29"/>
  <c r="B332" i="30"/>
  <c r="P332" i="30"/>
  <c r="N332" i="30"/>
  <c r="J332" i="30"/>
  <c r="C332" i="30"/>
  <c r="I336" i="29"/>
  <c r="M332" i="30"/>
  <c r="O336" i="29"/>
  <c r="E332" i="30"/>
  <c r="G332" i="30"/>
  <c r="P332" i="28"/>
  <c r="O332" i="28"/>
  <c r="C336" i="29"/>
  <c r="G336" i="29"/>
  <c r="K336" i="29"/>
  <c r="N336" i="29"/>
  <c r="C333" i="28"/>
  <c r="D333" i="28"/>
  <c r="E333" i="28"/>
  <c r="F333" i="28"/>
  <c r="B333" i="30"/>
  <c r="L333" i="30"/>
  <c r="K333" i="30"/>
  <c r="D333" i="30"/>
  <c r="G333" i="30"/>
  <c r="P333" i="30"/>
  <c r="N337" i="29"/>
  <c r="O333" i="28"/>
  <c r="H337" i="29"/>
  <c r="P333" i="28"/>
  <c r="M337" i="29"/>
  <c r="D337" i="29"/>
  <c r="I337" i="29"/>
  <c r="M333" i="30"/>
  <c r="I333" i="30"/>
  <c r="E337" i="29"/>
  <c r="H333" i="30"/>
  <c r="C333" i="30"/>
  <c r="N333" i="28"/>
  <c r="L333" i="28"/>
  <c r="N333" i="30"/>
  <c r="O337" i="29"/>
  <c r="P337" i="29"/>
  <c r="K337" i="29"/>
  <c r="G337" i="29"/>
  <c r="C337" i="29"/>
  <c r="E333" i="30"/>
  <c r="O333" i="30"/>
  <c r="J333" i="30"/>
  <c r="F333" i="30"/>
  <c r="J337" i="29"/>
  <c r="B337" i="29"/>
  <c r="B333" i="28"/>
  <c r="A333" i="28" s="1"/>
  <c r="F337" i="29"/>
  <c r="L337" i="29"/>
  <c r="G333" i="28"/>
  <c r="H333" i="28"/>
  <c r="I333" i="28"/>
  <c r="J333" i="28"/>
  <c r="K333" i="28"/>
  <c r="M333" i="28"/>
  <c r="H334" i="28"/>
  <c r="I334" i="28"/>
  <c r="J334" i="28"/>
  <c r="K334" i="28"/>
  <c r="L334" i="28"/>
  <c r="M334" i="28"/>
  <c r="N334" i="28"/>
  <c r="O334" i="28"/>
  <c r="P334" i="28"/>
  <c r="D334" i="30"/>
  <c r="I334" i="30"/>
  <c r="L334" i="30"/>
  <c r="I338" i="29"/>
  <c r="M338" i="29"/>
  <c r="N338" i="29"/>
  <c r="G338" i="29"/>
  <c r="H338" i="29"/>
  <c r="L338" i="29"/>
  <c r="K334" i="30"/>
  <c r="F338" i="29"/>
  <c r="K338" i="29"/>
  <c r="P338" i="29"/>
  <c r="B338" i="29"/>
  <c r="D338" i="29"/>
  <c r="O334" i="30"/>
  <c r="C334" i="30"/>
  <c r="B334" i="30"/>
  <c r="H334" i="30"/>
  <c r="M334" i="30"/>
  <c r="N334" i="30"/>
  <c r="G334" i="30"/>
  <c r="E338" i="29"/>
  <c r="J338" i="29"/>
  <c r="O338" i="29"/>
  <c r="C338" i="29"/>
  <c r="E334" i="30"/>
  <c r="J334" i="30"/>
  <c r="P334" i="30"/>
  <c r="F334" i="30"/>
  <c r="B334" i="28"/>
  <c r="A334" i="28" s="1"/>
  <c r="C334" i="28"/>
  <c r="D334" i="28"/>
  <c r="E334" i="28"/>
  <c r="F334" i="28"/>
  <c r="G334" i="28"/>
  <c r="E335" i="30"/>
  <c r="B339" i="29"/>
  <c r="H335" i="28"/>
  <c r="I335" i="28"/>
  <c r="J335" i="28"/>
  <c r="K335" i="28"/>
  <c r="L335" i="28"/>
  <c r="M335" i="28"/>
  <c r="N335" i="28"/>
  <c r="O335" i="28"/>
  <c r="P335" i="28"/>
  <c r="G335" i="28"/>
  <c r="L335" i="30"/>
  <c r="N335" i="30"/>
  <c r="O335" i="30"/>
  <c r="H335" i="30"/>
  <c r="D335" i="30"/>
  <c r="B335" i="30"/>
  <c r="P339" i="29"/>
  <c r="H339" i="29"/>
  <c r="E339" i="29"/>
  <c r="K335" i="30"/>
  <c r="I335" i="30"/>
  <c r="M335" i="30"/>
  <c r="G335" i="30"/>
  <c r="J335" i="30"/>
  <c r="F339" i="29"/>
  <c r="J339" i="29"/>
  <c r="C335" i="30"/>
  <c r="P335" i="30"/>
  <c r="O339" i="29"/>
  <c r="I339" i="29"/>
  <c r="C339" i="29"/>
  <c r="N339" i="29"/>
  <c r="K339" i="29"/>
  <c r="D339" i="29"/>
  <c r="G339" i="29"/>
  <c r="F335" i="30"/>
  <c r="L339" i="29"/>
  <c r="M339" i="29"/>
  <c r="B335" i="28"/>
  <c r="A335" i="28" s="1"/>
  <c r="C335" i="28"/>
  <c r="D335" i="28"/>
  <c r="E335" i="28"/>
  <c r="F335" i="28"/>
  <c r="O336" i="30"/>
  <c r="D340" i="29"/>
  <c r="P340" i="29"/>
  <c r="K336" i="30"/>
  <c r="F340" i="29"/>
  <c r="N336" i="30"/>
  <c r="I336" i="30"/>
  <c r="B336" i="30"/>
  <c r="J336" i="30"/>
  <c r="B336" i="28"/>
  <c r="A336" i="28" s="1"/>
  <c r="M340" i="29"/>
  <c r="E340" i="29"/>
  <c r="C336" i="28"/>
  <c r="D336" i="28"/>
  <c r="J340" i="29"/>
  <c r="E336" i="28"/>
  <c r="L340" i="29"/>
  <c r="G340" i="29"/>
  <c r="H336" i="30"/>
  <c r="O340" i="29"/>
  <c r="I340" i="29"/>
  <c r="C340" i="29"/>
  <c r="F336" i="28"/>
  <c r="G336" i="28"/>
  <c r="L336" i="30"/>
  <c r="P336" i="30"/>
  <c r="N340" i="29"/>
  <c r="K340" i="29"/>
  <c r="H336" i="28"/>
  <c r="I336" i="28"/>
  <c r="J336" i="28"/>
  <c r="K336" i="28"/>
  <c r="L336" i="28"/>
  <c r="F336" i="30"/>
  <c r="E336" i="30"/>
  <c r="M336" i="30"/>
  <c r="M336" i="28"/>
  <c r="N336" i="28"/>
  <c r="B340" i="29"/>
  <c r="O336" i="28"/>
  <c r="P336" i="28"/>
  <c r="G336" i="30"/>
  <c r="C336" i="30"/>
  <c r="D336" i="30"/>
  <c r="H340" i="29"/>
  <c r="P337" i="28"/>
  <c r="O337" i="28"/>
  <c r="N337" i="28"/>
  <c r="M337" i="28"/>
  <c r="L337" i="28"/>
  <c r="K337" i="28"/>
  <c r="J337" i="28"/>
  <c r="H337" i="28"/>
  <c r="G337" i="28"/>
  <c r="F337" i="28"/>
  <c r="E337" i="28"/>
  <c r="J341" i="29"/>
  <c r="D337" i="28"/>
  <c r="M341" i="29"/>
  <c r="C337" i="28"/>
  <c r="B337" i="30"/>
  <c r="J337" i="30"/>
  <c r="E341" i="29"/>
  <c r="B337" i="28"/>
  <c r="A337" i="28" s="1"/>
  <c r="P337" i="30"/>
  <c r="L337" i="30"/>
  <c r="H337" i="30"/>
  <c r="I341" i="29"/>
  <c r="N337" i="30"/>
  <c r="E337" i="30"/>
  <c r="D337" i="30"/>
  <c r="I337" i="30"/>
  <c r="M337" i="30"/>
  <c r="C341" i="29"/>
  <c r="I337" i="28"/>
  <c r="P341" i="29"/>
  <c r="G341" i="29"/>
  <c r="D341" i="29"/>
  <c r="F341" i="29"/>
  <c r="K337" i="30"/>
  <c r="G337" i="30"/>
  <c r="F337" i="30"/>
  <c r="O341" i="29"/>
  <c r="H341" i="29"/>
  <c r="L341" i="29"/>
  <c r="K341" i="29"/>
  <c r="N341" i="29"/>
  <c r="B341" i="29"/>
  <c r="O337" i="30"/>
  <c r="C337" i="30"/>
  <c r="J342" i="29"/>
  <c r="P338" i="30"/>
  <c r="B338" i="28"/>
  <c r="A338" i="28" s="1"/>
  <c r="C338" i="28"/>
  <c r="P342" i="29"/>
  <c r="G342" i="29"/>
  <c r="D338" i="30"/>
  <c r="L342" i="29"/>
  <c r="F342" i="29"/>
  <c r="O338" i="28"/>
  <c r="P338" i="28"/>
  <c r="I338" i="30"/>
  <c r="J338" i="28"/>
  <c r="K338" i="28"/>
  <c r="D338" i="28"/>
  <c r="C342" i="29"/>
  <c r="E338" i="28"/>
  <c r="L338" i="30"/>
  <c r="B342" i="29"/>
  <c r="N338" i="30"/>
  <c r="F338" i="30"/>
  <c r="E338" i="30"/>
  <c r="H338" i="30"/>
  <c r="M338" i="30"/>
  <c r="L338" i="28"/>
  <c r="I342" i="29"/>
  <c r="E342" i="29"/>
  <c r="D342" i="29"/>
  <c r="F338" i="28"/>
  <c r="B338" i="30"/>
  <c r="G338" i="30"/>
  <c r="K338" i="30"/>
  <c r="M342" i="29"/>
  <c r="C338" i="30"/>
  <c r="K342" i="29"/>
  <c r="G338" i="28"/>
  <c r="H338" i="28"/>
  <c r="I338" i="28"/>
  <c r="M338" i="28"/>
  <c r="J338" i="30"/>
  <c r="O338" i="30"/>
  <c r="N338" i="28"/>
  <c r="N342" i="29"/>
  <c r="H342" i="29"/>
  <c r="O342" i="29"/>
  <c r="M343" i="29"/>
  <c r="P343" i="29"/>
  <c r="L343" i="29"/>
  <c r="B343" i="29"/>
  <c r="K343" i="29"/>
  <c r="P339" i="30"/>
  <c r="C339" i="30"/>
  <c r="G339" i="30"/>
  <c r="J339" i="30"/>
  <c r="B339" i="30"/>
  <c r="M339" i="30"/>
  <c r="J343" i="29"/>
  <c r="D339" i="30"/>
  <c r="H339" i="30"/>
  <c r="B339" i="28"/>
  <c r="A339" i="28" s="1"/>
  <c r="C339" i="28"/>
  <c r="D339" i="28"/>
  <c r="E339" i="28"/>
  <c r="F339" i="28"/>
  <c r="G339" i="28"/>
  <c r="I339" i="28"/>
  <c r="I339" i="30"/>
  <c r="E339" i="30"/>
  <c r="O343" i="29"/>
  <c r="O339" i="30"/>
  <c r="D343" i="29"/>
  <c r="G343" i="29"/>
  <c r="H343" i="29"/>
  <c r="F343" i="29"/>
  <c r="E343" i="29"/>
  <c r="N339" i="30"/>
  <c r="C343" i="29"/>
  <c r="I343" i="29"/>
  <c r="H339" i="28"/>
  <c r="K339" i="30"/>
  <c r="F339" i="30"/>
  <c r="P339" i="28"/>
  <c r="O339" i="28"/>
  <c r="N339" i="28"/>
  <c r="M339" i="28"/>
  <c r="L339" i="28"/>
  <c r="K339" i="28"/>
  <c r="J339" i="28"/>
  <c r="L339" i="30"/>
  <c r="N343" i="29"/>
  <c r="O344" i="29"/>
  <c r="L344" i="29"/>
  <c r="H344" i="29"/>
  <c r="D344" i="29"/>
  <c r="P340" i="28"/>
  <c r="O340" i="28"/>
  <c r="B344" i="29"/>
  <c r="I344" i="29"/>
  <c r="N340" i="28"/>
  <c r="G340" i="30"/>
  <c r="K340" i="30"/>
  <c r="F344" i="29"/>
  <c r="M340" i="30"/>
  <c r="L340" i="30"/>
  <c r="B340" i="30"/>
  <c r="N340" i="30"/>
  <c r="G344" i="29"/>
  <c r="J344" i="29"/>
  <c r="P344" i="29"/>
  <c r="E340" i="30"/>
  <c r="M340" i="28"/>
  <c r="L340" i="28"/>
  <c r="K340" i="28"/>
  <c r="J340" i="28"/>
  <c r="I340" i="28"/>
  <c r="H340" i="28"/>
  <c r="G340" i="28"/>
  <c r="F340" i="28"/>
  <c r="E340" i="28"/>
  <c r="C340" i="28"/>
  <c r="B340" i="28"/>
  <c r="A340" i="28" s="1"/>
  <c r="P340" i="30"/>
  <c r="D340" i="30"/>
  <c r="C340" i="30"/>
  <c r="I340" i="30"/>
  <c r="O340" i="30"/>
  <c r="C344" i="29"/>
  <c r="E344" i="29"/>
  <c r="N344" i="29"/>
  <c r="D340" i="28"/>
  <c r="J340" i="30"/>
  <c r="F340" i="30"/>
  <c r="K344" i="29"/>
  <c r="M344" i="29"/>
  <c r="H340" i="30"/>
  <c r="N345" i="29"/>
  <c r="J341" i="28"/>
  <c r="I341" i="28"/>
  <c r="D341" i="30"/>
  <c r="K345" i="29"/>
  <c r="B341" i="28"/>
  <c r="A341" i="28" s="1"/>
  <c r="I345" i="29"/>
  <c r="N341" i="28"/>
  <c r="B345" i="29"/>
  <c r="G345" i="29"/>
  <c r="D341" i="28"/>
  <c r="O345" i="29"/>
  <c r="O341" i="28"/>
  <c r="J341" i="30"/>
  <c r="P341" i="30"/>
  <c r="J345" i="29"/>
  <c r="H341" i="30"/>
  <c r="M345" i="29"/>
  <c r="C345" i="29"/>
  <c r="H341" i="28"/>
  <c r="G341" i="28"/>
  <c r="L345" i="29"/>
  <c r="C341" i="28"/>
  <c r="K341" i="28"/>
  <c r="E341" i="30"/>
  <c r="F345" i="29"/>
  <c r="M341" i="28"/>
  <c r="P345" i="29"/>
  <c r="L341" i="28"/>
  <c r="M341" i="30"/>
  <c r="D345" i="29"/>
  <c r="N341" i="30"/>
  <c r="K341" i="30"/>
  <c r="B341" i="30"/>
  <c r="F341" i="30"/>
  <c r="L341" i="30"/>
  <c r="O341" i="30"/>
  <c r="I341" i="30"/>
  <c r="C341" i="30"/>
  <c r="G341" i="30"/>
  <c r="E345" i="29"/>
  <c r="H345" i="29"/>
  <c r="F341" i="28"/>
  <c r="E341" i="28"/>
  <c r="P341" i="28"/>
  <c r="P342" i="30"/>
  <c r="G342" i="30"/>
  <c r="B342" i="30"/>
  <c r="P342" i="28"/>
  <c r="O342" i="28"/>
  <c r="N342" i="28"/>
  <c r="M342" i="28"/>
  <c r="L342" i="28"/>
  <c r="K342" i="28"/>
  <c r="J342" i="28"/>
  <c r="I342" i="28"/>
  <c r="H342" i="28"/>
  <c r="G342" i="28"/>
  <c r="F342" i="28"/>
  <c r="E342" i="28"/>
  <c r="D342" i="28"/>
  <c r="C342" i="28"/>
  <c r="B342" i="28"/>
  <c r="A342" i="28" s="1"/>
  <c r="N342" i="30"/>
  <c r="L346" i="29"/>
  <c r="I346" i="29"/>
  <c r="C346" i="29"/>
  <c r="I342" i="30"/>
  <c r="E342" i="30"/>
  <c r="H342" i="30"/>
  <c r="M342" i="30"/>
  <c r="C342" i="30"/>
  <c r="L342" i="30"/>
  <c r="D342" i="30"/>
  <c r="K346" i="29"/>
  <c r="N346" i="29"/>
  <c r="H346" i="29"/>
  <c r="F346" i="29"/>
  <c r="M346" i="29"/>
  <c r="F342" i="30"/>
  <c r="K342" i="30"/>
  <c r="O342" i="30"/>
  <c r="E346" i="29"/>
  <c r="B346" i="29"/>
  <c r="D346" i="29"/>
  <c r="J346" i="29"/>
  <c r="O346" i="29"/>
  <c r="J342" i="30"/>
  <c r="P346" i="29"/>
  <c r="G346" i="29"/>
  <c r="J343" i="30"/>
  <c r="L343" i="30"/>
  <c r="H347" i="29"/>
  <c r="C347" i="29"/>
  <c r="E347" i="29"/>
  <c r="B343" i="30"/>
  <c r="K347" i="29"/>
  <c r="C343" i="30"/>
  <c r="G347" i="29"/>
  <c r="L347" i="29"/>
  <c r="O347" i="29"/>
  <c r="H343" i="28"/>
  <c r="B347" i="29"/>
  <c r="F343" i="30"/>
  <c r="P343" i="28"/>
  <c r="O343" i="28"/>
  <c r="N343" i="28"/>
  <c r="M343" i="28"/>
  <c r="L343" i="28"/>
  <c r="K343" i="28"/>
  <c r="J343" i="28"/>
  <c r="I343" i="28"/>
  <c r="O343" i="30"/>
  <c r="G343" i="28"/>
  <c r="F343" i="28"/>
  <c r="E343" i="28"/>
  <c r="D343" i="28"/>
  <c r="C343" i="28"/>
  <c r="B343" i="28"/>
  <c r="A343" i="28" s="1"/>
  <c r="P347" i="29"/>
  <c r="M347" i="29"/>
  <c r="J347" i="29"/>
  <c r="D347" i="29"/>
  <c r="D343" i="30"/>
  <c r="N347" i="29"/>
  <c r="H343" i="30"/>
  <c r="M343" i="30"/>
  <c r="I343" i="30"/>
  <c r="E343" i="30"/>
  <c r="G343" i="30"/>
  <c r="K343" i="30"/>
  <c r="P343" i="30"/>
  <c r="I347" i="29"/>
  <c r="N343" i="30"/>
  <c r="F347" i="29"/>
  <c r="O306" i="29"/>
  <c r="M344" i="28"/>
  <c r="L344" i="28"/>
  <c r="K344" i="28"/>
  <c r="J344" i="28"/>
  <c r="I344" i="28"/>
  <c r="H344" i="28"/>
  <c r="G344" i="28"/>
  <c r="F344" i="28"/>
  <c r="E344" i="28"/>
  <c r="C344" i="28"/>
  <c r="B344" i="28"/>
  <c r="A344" i="28" s="1"/>
  <c r="D344" i="28"/>
  <c r="P344" i="30"/>
  <c r="B344" i="30"/>
  <c r="G306" i="29"/>
  <c r="G344" i="30"/>
  <c r="N344" i="30"/>
  <c r="I344" i="30"/>
  <c r="C306" i="29"/>
  <c r="H344" i="30"/>
  <c r="C344" i="30"/>
  <c r="K344" i="30"/>
  <c r="D344" i="30"/>
  <c r="D306" i="29"/>
  <c r="E306" i="29"/>
  <c r="J306" i="29"/>
  <c r="K306" i="29"/>
  <c r="L306" i="29"/>
  <c r="B306" i="29"/>
  <c r="L344" i="30"/>
  <c r="O344" i="30"/>
  <c r="N306" i="29"/>
  <c r="P344" i="28"/>
  <c r="O344" i="28"/>
  <c r="N344" i="28"/>
  <c r="F306" i="29"/>
  <c r="M306" i="29"/>
  <c r="H306" i="29"/>
  <c r="F344" i="30"/>
  <c r="J344" i="30"/>
  <c r="M344" i="30"/>
  <c r="E344" i="30"/>
  <c r="O345" i="30"/>
  <c r="I345" i="30"/>
  <c r="E345" i="30"/>
  <c r="G345" i="30"/>
  <c r="J348" i="29"/>
  <c r="F348" i="29"/>
  <c r="B348" i="29"/>
  <c r="N348" i="29"/>
  <c r="I348" i="29"/>
  <c r="D348" i="29"/>
  <c r="B345" i="30"/>
  <c r="L345" i="30"/>
  <c r="H348" i="29"/>
  <c r="E348" i="29"/>
  <c r="O348" i="29"/>
  <c r="P345" i="28"/>
  <c r="O345" i="28"/>
  <c r="N345" i="28"/>
  <c r="M345" i="28"/>
  <c r="L345" i="28"/>
  <c r="K345" i="28"/>
  <c r="J345" i="28"/>
  <c r="I345" i="28"/>
  <c r="H345" i="28"/>
  <c r="G345" i="28"/>
  <c r="F345" i="28"/>
  <c r="M348" i="29"/>
  <c r="D345" i="28"/>
  <c r="C345" i="28"/>
  <c r="B345" i="28"/>
  <c r="A345" i="28" s="1"/>
  <c r="L348" i="29"/>
  <c r="F345" i="30"/>
  <c r="H345" i="30"/>
  <c r="M345" i="30"/>
  <c r="P345" i="30"/>
  <c r="J345" i="30"/>
  <c r="D345" i="30"/>
  <c r="K345" i="30"/>
  <c r="C345" i="30"/>
  <c r="G348" i="29"/>
  <c r="P348" i="29"/>
  <c r="C348" i="29"/>
  <c r="K348" i="29"/>
  <c r="N345" i="30"/>
  <c r="E345" i="28"/>
  <c r="C346" i="30"/>
  <c r="N346" i="28"/>
  <c r="H349" i="29"/>
  <c r="O349" i="29"/>
  <c r="H346" i="28"/>
  <c r="G346" i="28"/>
  <c r="F346" i="28"/>
  <c r="E346" i="28"/>
  <c r="D346" i="28"/>
  <c r="C346" i="28"/>
  <c r="B346" i="28"/>
  <c r="A346" i="28" s="1"/>
  <c r="M346" i="28"/>
  <c r="L346" i="28"/>
  <c r="K346" i="28"/>
  <c r="J346" i="28"/>
  <c r="I346" i="28"/>
  <c r="N349" i="29"/>
  <c r="B349" i="29"/>
  <c r="F346" i="30"/>
  <c r="K349" i="29"/>
  <c r="N346" i="30"/>
  <c r="D349" i="29"/>
  <c r="D346" i="30"/>
  <c r="F349" i="29"/>
  <c r="P346" i="28"/>
  <c r="P349" i="29"/>
  <c r="J349" i="29"/>
  <c r="G349" i="29"/>
  <c r="C349" i="29"/>
  <c r="O346" i="28"/>
  <c r="H346" i="30"/>
  <c r="M346" i="30"/>
  <c r="M349" i="29"/>
  <c r="P346" i="30"/>
  <c r="K346" i="30"/>
  <c r="I349" i="29"/>
  <c r="G346" i="30"/>
  <c r="O346" i="30"/>
  <c r="J346" i="30"/>
  <c r="E349" i="29"/>
  <c r="L349" i="29"/>
  <c r="E346" i="30"/>
  <c r="I346" i="30"/>
  <c r="B346" i="30"/>
  <c r="L346" i="30"/>
  <c r="G350" i="29"/>
  <c r="G347" i="30"/>
  <c r="B347" i="28"/>
  <c r="A347" i="28" s="1"/>
  <c r="C347" i="28"/>
  <c r="D347" i="28"/>
  <c r="D350" i="29"/>
  <c r="E347" i="28"/>
  <c r="F347" i="28"/>
  <c r="G347" i="28"/>
  <c r="H347" i="28"/>
  <c r="I350" i="29"/>
  <c r="I347" i="28"/>
  <c r="J347" i="28"/>
  <c r="K347" i="28"/>
  <c r="L347" i="28"/>
  <c r="M347" i="28"/>
  <c r="N347" i="28"/>
  <c r="O347" i="28"/>
  <c r="P347" i="28"/>
  <c r="L347" i="30"/>
  <c r="O347" i="30"/>
  <c r="K347" i="30"/>
  <c r="E350" i="29"/>
  <c r="J350" i="29"/>
  <c r="O350" i="29"/>
  <c r="L350" i="29"/>
  <c r="F350" i="29"/>
  <c r="D347" i="30"/>
  <c r="I347" i="30"/>
  <c r="M347" i="30"/>
  <c r="J347" i="30"/>
  <c r="F347" i="30"/>
  <c r="P347" i="30"/>
  <c r="C347" i="30"/>
  <c r="B347" i="30"/>
  <c r="H350" i="29"/>
  <c r="N350" i="29"/>
  <c r="E347" i="30"/>
  <c r="N347" i="30"/>
  <c r="M350" i="29"/>
  <c r="B350" i="29"/>
  <c r="C350" i="29"/>
  <c r="H347" i="30"/>
  <c r="P350" i="29"/>
  <c r="K350" i="29"/>
  <c r="O348" i="30"/>
  <c r="C348" i="28"/>
  <c r="L348" i="28"/>
  <c r="L351" i="29"/>
  <c r="P351" i="29"/>
  <c r="M348" i="28"/>
  <c r="F351" i="29"/>
  <c r="J351" i="29"/>
  <c r="I348" i="30"/>
  <c r="B351" i="29"/>
  <c r="M351" i="29"/>
  <c r="C351" i="29"/>
  <c r="I351" i="29"/>
  <c r="C348" i="30"/>
  <c r="K348" i="30"/>
  <c r="H351" i="29"/>
  <c r="D351" i="29"/>
  <c r="P348" i="30"/>
  <c r="D348" i="28"/>
  <c r="H348" i="30"/>
  <c r="M348" i="30"/>
  <c r="E348" i="28"/>
  <c r="L348" i="30"/>
  <c r="B348" i="28"/>
  <c r="A348" i="28" s="1"/>
  <c r="N348" i="30"/>
  <c r="F348" i="28"/>
  <c r="G348" i="28"/>
  <c r="F348" i="30"/>
  <c r="H348" i="28"/>
  <c r="I348" i="28"/>
  <c r="E348" i="30"/>
  <c r="G351" i="29"/>
  <c r="N351" i="29"/>
  <c r="D348" i="30"/>
  <c r="G348" i="30"/>
  <c r="J348" i="30"/>
  <c r="B348" i="30"/>
  <c r="O348" i="28"/>
  <c r="J348" i="28"/>
  <c r="O351" i="29"/>
  <c r="K348" i="28"/>
  <c r="E351" i="29"/>
  <c r="K351" i="29"/>
  <c r="P348" i="28"/>
  <c r="N348" i="28"/>
  <c r="E352" i="29"/>
  <c r="K352" i="29"/>
  <c r="D349" i="28"/>
  <c r="C349" i="28"/>
  <c r="B349" i="28"/>
  <c r="A349" i="28" s="1"/>
  <c r="C352" i="29"/>
  <c r="M352" i="29"/>
  <c r="B352" i="29"/>
  <c r="E349" i="30"/>
  <c r="K349" i="30"/>
  <c r="O352" i="29"/>
  <c r="D352" i="29"/>
  <c r="I349" i="30"/>
  <c r="M349" i="30"/>
  <c r="G352" i="29"/>
  <c r="N352" i="29"/>
  <c r="H349" i="30"/>
  <c r="F349" i="30"/>
  <c r="C349" i="30"/>
  <c r="I352" i="29"/>
  <c r="D349" i="30"/>
  <c r="P349" i="30"/>
  <c r="O349" i="28"/>
  <c r="G349" i="30"/>
  <c r="L349" i="30"/>
  <c r="H352" i="29"/>
  <c r="J349" i="30"/>
  <c r="O349" i="30"/>
  <c r="B349" i="30"/>
  <c r="N349" i="30"/>
  <c r="J352" i="29"/>
  <c r="F352" i="29"/>
  <c r="P352" i="29"/>
  <c r="L352" i="29"/>
  <c r="P349" i="28"/>
  <c r="N349" i="28"/>
  <c r="M349" i="28"/>
  <c r="L349" i="28"/>
  <c r="K349" i="28"/>
  <c r="J349" i="28"/>
  <c r="I349" i="28"/>
  <c r="H349" i="28"/>
  <c r="G349" i="28"/>
  <c r="F349" i="28"/>
  <c r="E349" i="28"/>
  <c r="N353" i="29"/>
  <c r="D353" i="29"/>
  <c r="L353" i="29"/>
  <c r="J353" i="29"/>
  <c r="F353" i="29"/>
  <c r="P353" i="29"/>
  <c r="L350" i="30"/>
  <c r="F350" i="28"/>
  <c r="K350" i="28"/>
  <c r="E350" i="28"/>
  <c r="B350" i="28"/>
  <c r="A350" i="28" s="1"/>
  <c r="D350" i="28"/>
  <c r="N350" i="28"/>
  <c r="C350" i="28"/>
  <c r="E350" i="30"/>
  <c r="N350" i="30"/>
  <c r="D350" i="30"/>
  <c r="O353" i="29"/>
  <c r="I350" i="28"/>
  <c r="J350" i="28"/>
  <c r="C350" i="30"/>
  <c r="L350" i="28"/>
  <c r="G350" i="28"/>
  <c r="I350" i="30"/>
  <c r="P350" i="30"/>
  <c r="K350" i="30"/>
  <c r="O350" i="28"/>
  <c r="P350" i="28"/>
  <c r="H350" i="28"/>
  <c r="O350" i="30"/>
  <c r="H353" i="29"/>
  <c r="J350" i="30"/>
  <c r="G350" i="30"/>
  <c r="M353" i="29"/>
  <c r="E353" i="29"/>
  <c r="I353" i="29"/>
  <c r="M350" i="30"/>
  <c r="H350" i="30"/>
  <c r="F350" i="30"/>
  <c r="B350" i="30"/>
  <c r="B353" i="29"/>
  <c r="M350" i="28"/>
  <c r="K353" i="29"/>
  <c r="C353" i="29"/>
  <c r="G353" i="29"/>
  <c r="P351" i="28"/>
  <c r="O351" i="28"/>
  <c r="N351" i="28"/>
  <c r="M351" i="28"/>
  <c r="L351" i="28"/>
  <c r="K351" i="28"/>
  <c r="J351" i="28"/>
  <c r="I351" i="28"/>
  <c r="H351" i="28"/>
  <c r="G351" i="28"/>
  <c r="F351" i="28"/>
  <c r="E351" i="28"/>
  <c r="D351" i="28"/>
  <c r="C351" i="28"/>
  <c r="B351" i="28"/>
  <c r="A351" i="28" s="1"/>
  <c r="B351" i="30"/>
  <c r="H351" i="30"/>
  <c r="M351" i="30"/>
  <c r="G351" i="30"/>
  <c r="L351" i="30"/>
  <c r="E351" i="30"/>
  <c r="P351" i="30"/>
  <c r="H354" i="29"/>
  <c r="N354" i="29"/>
  <c r="J354" i="29"/>
  <c r="I354" i="29"/>
  <c r="O351" i="30"/>
  <c r="L354" i="29"/>
  <c r="N351" i="30"/>
  <c r="I351" i="30"/>
  <c r="F351" i="30"/>
  <c r="D351" i="30"/>
  <c r="G354" i="29"/>
  <c r="K354" i="29"/>
  <c r="C351" i="30"/>
  <c r="F354" i="29"/>
  <c r="P354" i="29"/>
  <c r="M354" i="29"/>
  <c r="D354" i="29"/>
  <c r="K351" i="30"/>
  <c r="O354" i="29"/>
  <c r="E354" i="29"/>
  <c r="B354" i="29"/>
  <c r="A351" i="29" s="1"/>
  <c r="J351" i="30"/>
  <c r="C354" i="29"/>
  <c r="J352" i="30"/>
  <c r="B355" i="29"/>
  <c r="C352" i="30"/>
  <c r="I352" i="30"/>
  <c r="E355" i="29"/>
  <c r="B352" i="28"/>
  <c r="A352" i="28" s="1"/>
  <c r="L352" i="30"/>
  <c r="N352" i="28"/>
  <c r="O352" i="28"/>
  <c r="P352" i="28"/>
  <c r="D352" i="30"/>
  <c r="C352" i="28"/>
  <c r="D355" i="29"/>
  <c r="K352" i="30"/>
  <c r="G355" i="29"/>
  <c r="L355" i="29"/>
  <c r="K355" i="29"/>
  <c r="G352" i="30"/>
  <c r="F355" i="29"/>
  <c r="N355" i="29"/>
  <c r="D352" i="28"/>
  <c r="F352" i="28"/>
  <c r="G352" i="28"/>
  <c r="N352" i="30"/>
  <c r="H352" i="28"/>
  <c r="M352" i="30"/>
  <c r="I352" i="28"/>
  <c r="J352" i="28"/>
  <c r="P355" i="29"/>
  <c r="P352" i="30"/>
  <c r="I355" i="29"/>
  <c r="C355" i="29"/>
  <c r="E352" i="28"/>
  <c r="M355" i="29"/>
  <c r="H352" i="30"/>
  <c r="E352" i="30"/>
  <c r="J355" i="29"/>
  <c r="O355" i="29"/>
  <c r="K352" i="28"/>
  <c r="O352" i="30"/>
  <c r="L352" i="28"/>
  <c r="F352" i="30"/>
  <c r="B352" i="30"/>
  <c r="M352" i="28"/>
  <c r="H355" i="29"/>
  <c r="D353" i="28"/>
  <c r="C353" i="28"/>
  <c r="B353" i="28"/>
  <c r="A353" i="28" s="1"/>
  <c r="F353" i="30"/>
  <c r="N353" i="30"/>
  <c r="O356" i="29"/>
  <c r="O353" i="30"/>
  <c r="P353" i="30"/>
  <c r="K353" i="30"/>
  <c r="G353" i="30"/>
  <c r="C353" i="30"/>
  <c r="J353" i="30"/>
  <c r="L356" i="29"/>
  <c r="I356" i="29"/>
  <c r="I353" i="30"/>
  <c r="E353" i="30"/>
  <c r="H356" i="29"/>
  <c r="N356" i="29"/>
  <c r="P356" i="29"/>
  <c r="E356" i="29"/>
  <c r="G356" i="29"/>
  <c r="L353" i="30"/>
  <c r="H353" i="28"/>
  <c r="K356" i="29"/>
  <c r="D356" i="29"/>
  <c r="B356" i="29"/>
  <c r="A353" i="29" s="1"/>
  <c r="D353" i="30"/>
  <c r="B353" i="30"/>
  <c r="M353" i="30"/>
  <c r="H353" i="30"/>
  <c r="M356" i="29"/>
  <c r="C356" i="29"/>
  <c r="J356" i="29"/>
  <c r="F356" i="29"/>
  <c r="P353" i="28"/>
  <c r="O353" i="28"/>
  <c r="N353" i="28"/>
  <c r="M353" i="28"/>
  <c r="L353" i="28"/>
  <c r="K353" i="28"/>
  <c r="J353" i="28"/>
  <c r="I353" i="28"/>
  <c r="G353" i="28"/>
  <c r="F353" i="28"/>
  <c r="E353" i="28"/>
  <c r="G354" i="30"/>
  <c r="J354" i="28"/>
  <c r="I354" i="28"/>
  <c r="H354" i="28"/>
  <c r="G354" i="28"/>
  <c r="K354" i="28"/>
  <c r="N357" i="29"/>
  <c r="H357" i="29"/>
  <c r="F357" i="29"/>
  <c r="B357" i="29"/>
  <c r="O357" i="29"/>
  <c r="J354" i="30"/>
  <c r="H354" i="30"/>
  <c r="I354" i="30"/>
  <c r="N354" i="30"/>
  <c r="O354" i="30"/>
  <c r="L354" i="30"/>
  <c r="P354" i="30"/>
  <c r="J357" i="29"/>
  <c r="B354" i="28"/>
  <c r="A354" i="28" s="1"/>
  <c r="K354" i="30"/>
  <c r="E357" i="29"/>
  <c r="O354" i="28"/>
  <c r="M357" i="29"/>
  <c r="K357" i="29"/>
  <c r="D357" i="29"/>
  <c r="B354" i="30"/>
  <c r="C354" i="30"/>
  <c r="L357" i="29"/>
  <c r="M354" i="30"/>
  <c r="N354" i="28"/>
  <c r="F354" i="30"/>
  <c r="P354" i="28"/>
  <c r="E354" i="30"/>
  <c r="I357" i="29"/>
  <c r="C354" i="28"/>
  <c r="D354" i="28"/>
  <c r="E354" i="28"/>
  <c r="M354" i="28"/>
  <c r="F354" i="28"/>
  <c r="C357" i="29"/>
  <c r="G357" i="29"/>
  <c r="L354" i="28"/>
  <c r="D354" i="30"/>
  <c r="P357" i="29"/>
  <c r="G358" i="29"/>
  <c r="N358" i="29"/>
  <c r="N355" i="30"/>
  <c r="M358" i="29"/>
  <c r="H355" i="30"/>
  <c r="D358" i="29"/>
  <c r="C355" i="28"/>
  <c r="L355" i="28"/>
  <c r="B358" i="29"/>
  <c r="J358" i="29"/>
  <c r="O355" i="30"/>
  <c r="I355" i="30"/>
  <c r="E358" i="29"/>
  <c r="D355" i="30"/>
  <c r="E355" i="30"/>
  <c r="L355" i="30"/>
  <c r="K355" i="30"/>
  <c r="G355" i="30"/>
  <c r="C358" i="29"/>
  <c r="H358" i="29"/>
  <c r="L358" i="29"/>
  <c r="B355" i="30"/>
  <c r="C355" i="30"/>
  <c r="F355" i="30"/>
  <c r="M355" i="30"/>
  <c r="B355" i="28"/>
  <c r="A355" i="28" s="1"/>
  <c r="J355" i="30"/>
  <c r="P355" i="30"/>
  <c r="D355" i="28"/>
  <c r="E355" i="28"/>
  <c r="F355" i="28"/>
  <c r="G355" i="28"/>
  <c r="H355" i="28"/>
  <c r="I355" i="28"/>
  <c r="J355" i="28"/>
  <c r="K355" i="28"/>
  <c r="M355" i="28"/>
  <c r="N355" i="28"/>
  <c r="O355" i="28"/>
  <c r="P358" i="29"/>
  <c r="I358" i="29"/>
  <c r="K358" i="29"/>
  <c r="F358" i="29"/>
  <c r="P355" i="28"/>
  <c r="O358" i="29"/>
  <c r="K356" i="30"/>
  <c r="N356" i="30"/>
  <c r="B356" i="28"/>
  <c r="A356" i="28" s="1"/>
  <c r="P356" i="28"/>
  <c r="O356" i="28"/>
  <c r="N356" i="28"/>
  <c r="M356" i="28"/>
  <c r="L356" i="28"/>
  <c r="K356" i="28"/>
  <c r="J359" i="29"/>
  <c r="H359" i="29"/>
  <c r="H356" i="28"/>
  <c r="H356" i="30"/>
  <c r="J356" i="28"/>
  <c r="I356" i="28"/>
  <c r="B356" i="30"/>
  <c r="G356" i="28"/>
  <c r="E356" i="30"/>
  <c r="L356" i="30"/>
  <c r="D359" i="29"/>
  <c r="D356" i="30"/>
  <c r="F359" i="29"/>
  <c r="B359" i="29"/>
  <c r="A356" i="29" s="1"/>
  <c r="F356" i="28"/>
  <c r="E356" i="28"/>
  <c r="D356" i="28"/>
  <c r="C356" i="28"/>
  <c r="J356" i="30"/>
  <c r="O359" i="29"/>
  <c r="K359" i="29"/>
  <c r="F356" i="30"/>
  <c r="I356" i="30"/>
  <c r="C356" i="30"/>
  <c r="C359" i="29"/>
  <c r="N359" i="29"/>
  <c r="G359" i="29"/>
  <c r="E359" i="29"/>
  <c r="O356" i="30"/>
  <c r="M359" i="29"/>
  <c r="G356" i="30"/>
  <c r="L359" i="29"/>
  <c r="I359" i="29"/>
  <c r="M356" i="30"/>
  <c r="P359" i="29"/>
  <c r="P356" i="30"/>
  <c r="K360" i="29"/>
  <c r="C357" i="28"/>
  <c r="B357" i="28"/>
  <c r="A357" i="28" s="1"/>
  <c r="B360" i="29"/>
  <c r="N360" i="29"/>
  <c r="L357" i="28"/>
  <c r="M357" i="28"/>
  <c r="J357" i="30"/>
  <c r="M357" i="30"/>
  <c r="E360" i="29"/>
  <c r="J360" i="29"/>
  <c r="H360" i="29"/>
  <c r="M360" i="29"/>
  <c r="B357" i="30"/>
  <c r="O360" i="29"/>
  <c r="D360" i="29"/>
  <c r="N357" i="28"/>
  <c r="D357" i="30"/>
  <c r="G357" i="30"/>
  <c r="C357" i="30"/>
  <c r="P360" i="29"/>
  <c r="P357" i="28"/>
  <c r="O357" i="28"/>
  <c r="I357" i="30"/>
  <c r="C360" i="29"/>
  <c r="F360" i="29"/>
  <c r="G360" i="29"/>
  <c r="H357" i="30"/>
  <c r="E357" i="30"/>
  <c r="L360" i="29"/>
  <c r="K357" i="30"/>
  <c r="I360" i="29"/>
  <c r="L357" i="30"/>
  <c r="O357" i="30"/>
  <c r="N357" i="30"/>
  <c r="F357" i="30"/>
  <c r="P357" i="30"/>
  <c r="D357" i="28"/>
  <c r="E357" i="28"/>
  <c r="F357" i="28"/>
  <c r="G357" i="28"/>
  <c r="H357" i="28"/>
  <c r="I357" i="28"/>
  <c r="J357" i="28"/>
  <c r="K357" i="28"/>
  <c r="M358" i="28"/>
  <c r="L358" i="28"/>
  <c r="K358" i="28"/>
  <c r="J358" i="28"/>
  <c r="I358" i="28"/>
  <c r="K358" i="30"/>
  <c r="H358" i="28"/>
  <c r="G358" i="30"/>
  <c r="B358" i="28"/>
  <c r="A358" i="28" s="1"/>
  <c r="C358" i="28"/>
  <c r="G358" i="28"/>
  <c r="F358" i="28"/>
  <c r="E358" i="28"/>
  <c r="D358" i="28"/>
  <c r="M361" i="29"/>
  <c r="G361" i="29"/>
  <c r="J358" i="30"/>
  <c r="D358" i="30"/>
  <c r="O361" i="29"/>
  <c r="B361" i="29"/>
  <c r="H361" i="29"/>
  <c r="F361" i="29"/>
  <c r="O358" i="28"/>
  <c r="I361" i="29"/>
  <c r="E361" i="29"/>
  <c r="B358" i="30"/>
  <c r="F358" i="30"/>
  <c r="N361" i="29"/>
  <c r="C361" i="29"/>
  <c r="L361" i="29"/>
  <c r="P361" i="29"/>
  <c r="N358" i="30"/>
  <c r="J361" i="29"/>
  <c r="D361" i="29"/>
  <c r="M358" i="30"/>
  <c r="H358" i="30"/>
  <c r="K361" i="29"/>
  <c r="I358" i="30"/>
  <c r="C358" i="30"/>
  <c r="E358" i="30"/>
  <c r="L358" i="30"/>
  <c r="P358" i="30"/>
  <c r="O358" i="30"/>
  <c r="P358" i="28"/>
  <c r="N358" i="28"/>
  <c r="K359" i="30"/>
  <c r="B359" i="28"/>
  <c r="A359" i="28" s="1"/>
  <c r="C359" i="28"/>
  <c r="F362" i="29"/>
  <c r="L359" i="28"/>
  <c r="P362" i="29"/>
  <c r="L362" i="29"/>
  <c r="D359" i="28"/>
  <c r="E359" i="28"/>
  <c r="K362" i="29"/>
  <c r="D362" i="29"/>
  <c r="H359" i="28"/>
  <c r="M359" i="28"/>
  <c r="M362" i="29"/>
  <c r="J362" i="29"/>
  <c r="H362" i="29"/>
  <c r="O359" i="30"/>
  <c r="L359" i="30"/>
  <c r="F359" i="28"/>
  <c r="B359" i="30"/>
  <c r="G359" i="28"/>
  <c r="H359" i="30"/>
  <c r="N359" i="28"/>
  <c r="G362" i="29"/>
  <c r="N359" i="30"/>
  <c r="D359" i="30"/>
  <c r="P359" i="30"/>
  <c r="F359" i="30"/>
  <c r="G359" i="30"/>
  <c r="O362" i="29"/>
  <c r="C362" i="29"/>
  <c r="O359" i="28"/>
  <c r="P359" i="28"/>
  <c r="E359" i="30"/>
  <c r="K359" i="28"/>
  <c r="N362" i="29"/>
  <c r="I362" i="29"/>
  <c r="J359" i="30"/>
  <c r="C359" i="30"/>
  <c r="M359" i="30"/>
  <c r="E362" i="29"/>
  <c r="I359" i="30"/>
  <c r="B362" i="29"/>
  <c r="I359" i="28"/>
  <c r="J359" i="28"/>
  <c r="K360" i="30"/>
  <c r="E363" i="29"/>
  <c r="M360" i="30"/>
  <c r="P363" i="29"/>
  <c r="B363" i="29"/>
  <c r="G363" i="29"/>
  <c r="D363" i="29"/>
  <c r="H360" i="30"/>
  <c r="C360" i="30"/>
  <c r="E360" i="30"/>
  <c r="N363" i="29"/>
  <c r="I360" i="30"/>
  <c r="O360" i="30"/>
  <c r="L360" i="30"/>
  <c r="G360" i="30"/>
  <c r="K363" i="29"/>
  <c r="J360" i="30"/>
  <c r="B360" i="30"/>
  <c r="M363" i="29"/>
  <c r="J363" i="29"/>
  <c r="H363" i="29"/>
  <c r="B360" i="28"/>
  <c r="A360" i="28" s="1"/>
  <c r="C363" i="29"/>
  <c r="D360" i="28"/>
  <c r="E360" i="28"/>
  <c r="F360" i="28"/>
  <c r="G360" i="28"/>
  <c r="F360" i="30"/>
  <c r="I363" i="29"/>
  <c r="O363" i="29"/>
  <c r="D360" i="30"/>
  <c r="L363" i="29"/>
  <c r="F363" i="29"/>
  <c r="P360" i="30"/>
  <c r="N360" i="30"/>
  <c r="H360" i="28"/>
  <c r="I360" i="28"/>
  <c r="J360" i="28"/>
  <c r="K360" i="28"/>
  <c r="L360" i="28"/>
  <c r="M360" i="28"/>
  <c r="N360" i="28"/>
  <c r="O360" i="28"/>
  <c r="P360" i="28"/>
  <c r="C360" i="28"/>
  <c r="C361" i="30"/>
  <c r="D310" i="29"/>
  <c r="H310" i="29"/>
  <c r="N310" i="29"/>
  <c r="C310" i="29"/>
  <c r="M310" i="29"/>
  <c r="B310" i="29"/>
  <c r="L310" i="29"/>
  <c r="G361" i="30"/>
  <c r="P361" i="30"/>
  <c r="B361" i="30"/>
  <c r="G310" i="29"/>
  <c r="F310" i="29"/>
  <c r="K310" i="29"/>
  <c r="F361" i="30"/>
  <c r="D361" i="30"/>
  <c r="J361" i="30"/>
  <c r="N361" i="30"/>
  <c r="K361" i="30"/>
  <c r="H361" i="30"/>
  <c r="E361" i="30"/>
  <c r="M361" i="30"/>
  <c r="E361" i="28"/>
  <c r="O361" i="30"/>
  <c r="L361" i="30"/>
  <c r="B361" i="28"/>
  <c r="A361" i="28" s="1"/>
  <c r="C361" i="28"/>
  <c r="D361" i="28"/>
  <c r="F361" i="28"/>
  <c r="G361" i="28"/>
  <c r="H361" i="28"/>
  <c r="I361" i="28"/>
  <c r="J361" i="28"/>
  <c r="K361" i="28"/>
  <c r="L361" i="28"/>
  <c r="M361" i="28"/>
  <c r="N361" i="28"/>
  <c r="O361" i="28"/>
  <c r="P361" i="28"/>
  <c r="I361" i="30"/>
  <c r="O310" i="29"/>
  <c r="J310" i="29"/>
  <c r="E310" i="29"/>
  <c r="J364" i="29"/>
  <c r="O364" i="29"/>
  <c r="F362" i="30"/>
  <c r="I362" i="30"/>
  <c r="O362" i="30"/>
  <c r="L362" i="30"/>
  <c r="L364" i="29"/>
  <c r="K364" i="29"/>
  <c r="H364" i="29"/>
  <c r="P364" i="29"/>
  <c r="D364" i="29"/>
  <c r="P362" i="30"/>
  <c r="I364" i="29"/>
  <c r="M364" i="29"/>
  <c r="K362" i="30"/>
  <c r="B362" i="30"/>
  <c r="G364" i="29"/>
  <c r="J362" i="30"/>
  <c r="N362" i="30"/>
  <c r="D362" i="30"/>
  <c r="H362" i="30"/>
  <c r="M362" i="30"/>
  <c r="C362" i="30"/>
  <c r="C364" i="29"/>
  <c r="G362" i="30"/>
  <c r="E362" i="30"/>
  <c r="B364" i="29"/>
  <c r="B362" i="28"/>
  <c r="A362" i="28" s="1"/>
  <c r="C362" i="28"/>
  <c r="D362" i="28"/>
  <c r="E362" i="28"/>
  <c r="F362" i="28"/>
  <c r="G362" i="28"/>
  <c r="H362" i="28"/>
  <c r="I362" i="28"/>
  <c r="J362" i="28"/>
  <c r="K362" i="28"/>
  <c r="L362" i="28"/>
  <c r="M362" i="28"/>
  <c r="N362" i="28"/>
  <c r="O362" i="28"/>
  <c r="P362" i="28"/>
  <c r="F364" i="29"/>
  <c r="E364" i="29"/>
  <c r="N364" i="29"/>
  <c r="O363" i="30"/>
  <c r="H365" i="29"/>
  <c r="D365" i="29"/>
  <c r="P365" i="29"/>
  <c r="N365" i="29"/>
  <c r="P363" i="30"/>
  <c r="H363" i="30"/>
  <c r="D363" i="30"/>
  <c r="C363" i="30"/>
  <c r="F363" i="30"/>
  <c r="C365" i="29"/>
  <c r="J363" i="30"/>
  <c r="N363" i="30"/>
  <c r="I365" i="29"/>
  <c r="G363" i="30"/>
  <c r="K365" i="29"/>
  <c r="E365" i="29"/>
  <c r="M365" i="29"/>
  <c r="B363" i="30"/>
  <c r="E363" i="30"/>
  <c r="B365" i="29"/>
  <c r="J365" i="29"/>
  <c r="O365" i="29"/>
  <c r="M363" i="30"/>
  <c r="B363" i="28"/>
  <c r="A363" i="28" s="1"/>
  <c r="C363" i="28"/>
  <c r="D363" i="28"/>
  <c r="E363" i="28"/>
  <c r="F363" i="28"/>
  <c r="G363" i="28"/>
  <c r="H363" i="28"/>
  <c r="I363" i="28"/>
  <c r="J363" i="28"/>
  <c r="K363" i="28"/>
  <c r="L363" i="28"/>
  <c r="M363" i="28"/>
  <c r="N363" i="28"/>
  <c r="O363" i="28"/>
  <c r="P363" i="28"/>
  <c r="L363" i="30"/>
  <c r="F365" i="29"/>
  <c r="I363" i="30"/>
  <c r="K363" i="30"/>
  <c r="G365" i="29"/>
  <c r="L365" i="29"/>
  <c r="D366" i="29"/>
  <c r="K366" i="29"/>
  <c r="P366" i="29"/>
  <c r="H366" i="29"/>
  <c r="M366" i="29"/>
  <c r="L364" i="30"/>
  <c r="E364" i="30"/>
  <c r="G366" i="29"/>
  <c r="L366" i="29"/>
  <c r="C364" i="30"/>
  <c r="K364" i="30"/>
  <c r="M364" i="30"/>
  <c r="G364" i="30"/>
  <c r="B364" i="30"/>
  <c r="O366" i="29"/>
  <c r="F366" i="29"/>
  <c r="N366" i="29"/>
  <c r="J366" i="29"/>
  <c r="C366" i="29"/>
  <c r="I364" i="30"/>
  <c r="E366" i="29"/>
  <c r="N364" i="30"/>
  <c r="F364" i="30"/>
  <c r="B364" i="28"/>
  <c r="A364" i="28" s="1"/>
  <c r="C364" i="28"/>
  <c r="D364" i="28"/>
  <c r="E364" i="28"/>
  <c r="F364" i="28"/>
  <c r="G364" i="28"/>
  <c r="H364" i="28"/>
  <c r="I364" i="28"/>
  <c r="J364" i="28"/>
  <c r="K364" i="28"/>
  <c r="L364" i="28"/>
  <c r="M364" i="28"/>
  <c r="N364" i="28"/>
  <c r="O364" i="28"/>
  <c r="P364" i="28"/>
  <c r="D364" i="30"/>
  <c r="I366" i="29"/>
  <c r="J364" i="30"/>
  <c r="O364" i="30"/>
  <c r="H364" i="30"/>
  <c r="P364" i="30"/>
  <c r="B366" i="29"/>
  <c r="A364" i="29" s="1"/>
  <c r="H365" i="28"/>
  <c r="H367" i="29"/>
  <c r="B367" i="29"/>
  <c r="K367" i="29"/>
  <c r="D367" i="29"/>
  <c r="N365" i="28"/>
  <c r="M365" i="28"/>
  <c r="L365" i="28"/>
  <c r="K365" i="28"/>
  <c r="J365" i="28"/>
  <c r="I365" i="28"/>
  <c r="G367" i="29"/>
  <c r="G365" i="28"/>
  <c r="F365" i="28"/>
  <c r="E365" i="28"/>
  <c r="D365" i="28"/>
  <c r="C365" i="28"/>
  <c r="B365" i="28"/>
  <c r="A365" i="28" s="1"/>
  <c r="P367" i="29"/>
  <c r="M365" i="30"/>
  <c r="D365" i="30"/>
  <c r="O365" i="30"/>
  <c r="G365" i="30"/>
  <c r="L365" i="30"/>
  <c r="O367" i="29"/>
  <c r="L367" i="29"/>
  <c r="C367" i="29"/>
  <c r="M367" i="29"/>
  <c r="J367" i="29"/>
  <c r="O365" i="28"/>
  <c r="P365" i="28"/>
  <c r="F365" i="30"/>
  <c r="J365" i="30"/>
  <c r="N365" i="30"/>
  <c r="I367" i="29"/>
  <c r="E367" i="29"/>
  <c r="F367" i="29"/>
  <c r="B365" i="30"/>
  <c r="P365" i="30"/>
  <c r="H365" i="30"/>
  <c r="C365" i="30"/>
  <c r="K365" i="30"/>
  <c r="E365" i="30"/>
  <c r="I365" i="30"/>
  <c r="N367" i="29"/>
  <c r="O368" i="29"/>
  <c r="P368" i="29"/>
  <c r="J368" i="29"/>
  <c r="K368" i="29"/>
  <c r="M366" i="30"/>
  <c r="H366" i="30"/>
  <c r="B368" i="29"/>
  <c r="J366" i="30"/>
  <c r="J366" i="28"/>
  <c r="I366" i="28"/>
  <c r="H366" i="28"/>
  <c r="K366" i="28"/>
  <c r="F366" i="28"/>
  <c r="E366" i="28"/>
  <c r="D366" i="28"/>
  <c r="C366" i="28"/>
  <c r="B366" i="28"/>
  <c r="A366" i="28" s="1"/>
  <c r="F366" i="30"/>
  <c r="G368" i="29"/>
  <c r="F368" i="29"/>
  <c r="G366" i="28"/>
  <c r="N368" i="29"/>
  <c r="C366" i="30"/>
  <c r="H368" i="29"/>
  <c r="E368" i="29"/>
  <c r="L368" i="29"/>
  <c r="B366" i="30"/>
  <c r="M368" i="29"/>
  <c r="D368" i="29"/>
  <c r="E366" i="30"/>
  <c r="K366" i="30"/>
  <c r="P366" i="30"/>
  <c r="N366" i="30"/>
  <c r="I366" i="30"/>
  <c r="D366" i="30"/>
  <c r="G366" i="30"/>
  <c r="O366" i="30"/>
  <c r="P366" i="28"/>
  <c r="L366" i="30"/>
  <c r="O366" i="28"/>
  <c r="N366" i="28"/>
  <c r="M366" i="28"/>
  <c r="L366" i="28"/>
  <c r="C368" i="29"/>
  <c r="I368" i="29"/>
  <c r="H369" i="29"/>
  <c r="I369" i="29"/>
  <c r="O367" i="30"/>
  <c r="I367" i="30"/>
  <c r="O367" i="28"/>
  <c r="N367" i="28"/>
  <c r="M367" i="28"/>
  <c r="L367" i="28"/>
  <c r="K367" i="28"/>
  <c r="J367" i="28"/>
  <c r="I367" i="28"/>
  <c r="H367" i="28"/>
  <c r="G367" i="28"/>
  <c r="F367" i="28"/>
  <c r="E367" i="28"/>
  <c r="B367" i="30"/>
  <c r="D367" i="30"/>
  <c r="M367" i="30"/>
  <c r="L367" i="30"/>
  <c r="G367" i="30"/>
  <c r="C367" i="30"/>
  <c r="E367" i="30"/>
  <c r="D369" i="29"/>
  <c r="O369" i="29"/>
  <c r="N367" i="30"/>
  <c r="H367" i="30"/>
  <c r="C369" i="29"/>
  <c r="G369" i="29"/>
  <c r="L369" i="29"/>
  <c r="K369" i="29"/>
  <c r="N369" i="29"/>
  <c r="M369" i="29"/>
  <c r="J369" i="29"/>
  <c r="E369" i="29"/>
  <c r="F367" i="30"/>
  <c r="J367" i="30"/>
  <c r="P367" i="30"/>
  <c r="K367" i="30"/>
  <c r="P369" i="29"/>
  <c r="F369" i="29"/>
  <c r="B369" i="29"/>
  <c r="D367" i="28"/>
  <c r="C367" i="28"/>
  <c r="B367" i="28"/>
  <c r="A367" i="28" s="1"/>
  <c r="P367" i="28"/>
  <c r="C370" i="29"/>
  <c r="M370" i="29"/>
  <c r="B370" i="29"/>
  <c r="H370" i="29"/>
  <c r="I368" i="28"/>
  <c r="N370" i="29"/>
  <c r="O370" i="29"/>
  <c r="F370" i="29"/>
  <c r="B368" i="28"/>
  <c r="A368" i="28" s="1"/>
  <c r="M368" i="30"/>
  <c r="C368" i="28"/>
  <c r="G368" i="30"/>
  <c r="D368" i="28"/>
  <c r="E368" i="28"/>
  <c r="J368" i="28"/>
  <c r="P370" i="29"/>
  <c r="L370" i="29"/>
  <c r="G368" i="28"/>
  <c r="D370" i="29"/>
  <c r="K370" i="29"/>
  <c r="G370" i="29"/>
  <c r="D368" i="30"/>
  <c r="P368" i="30"/>
  <c r="E370" i="29"/>
  <c r="I370" i="29"/>
  <c r="K368" i="28"/>
  <c r="F368" i="28"/>
  <c r="J368" i="30"/>
  <c r="H368" i="28"/>
  <c r="K368" i="30"/>
  <c r="L368" i="28"/>
  <c r="M368" i="28"/>
  <c r="O368" i="30"/>
  <c r="I368" i="30"/>
  <c r="F368" i="30"/>
  <c r="C368" i="30"/>
  <c r="N368" i="28"/>
  <c r="O368" i="28"/>
  <c r="B368" i="30"/>
  <c r="J370" i="29"/>
  <c r="P368" i="28"/>
  <c r="N368" i="30"/>
  <c r="L368" i="30"/>
  <c r="H368" i="30"/>
  <c r="E368" i="30"/>
  <c r="O369" i="30"/>
  <c r="B371" i="29"/>
  <c r="J371" i="29"/>
  <c r="G371" i="29"/>
  <c r="D369" i="30"/>
  <c r="M371" i="29"/>
  <c r="J369" i="30"/>
  <c r="P369" i="30"/>
  <c r="N371" i="29"/>
  <c r="C371" i="29"/>
  <c r="G369" i="30"/>
  <c r="C369" i="30"/>
  <c r="I371" i="29"/>
  <c r="F371" i="29"/>
  <c r="D371" i="29"/>
  <c r="P371" i="29"/>
  <c r="E371" i="29"/>
  <c r="K371" i="29"/>
  <c r="B369" i="30"/>
  <c r="L371" i="29"/>
  <c r="M369" i="30"/>
  <c r="H369" i="30"/>
  <c r="O371" i="29"/>
  <c r="C369" i="28"/>
  <c r="D369" i="28"/>
  <c r="E369" i="28"/>
  <c r="E369" i="30"/>
  <c r="I369" i="30"/>
  <c r="L369" i="30"/>
  <c r="F369" i="28"/>
  <c r="G369" i="28"/>
  <c r="H369" i="28"/>
  <c r="I369" i="28"/>
  <c r="B369" i="28"/>
  <c r="A369" i="28" s="1"/>
  <c r="K369" i="28"/>
  <c r="L369" i="28"/>
  <c r="M369" i="28"/>
  <c r="N369" i="28"/>
  <c r="N369" i="30"/>
  <c r="O369" i="28"/>
  <c r="P369" i="28"/>
  <c r="F369" i="30"/>
  <c r="H371" i="29"/>
  <c r="K369" i="30"/>
  <c r="J369" i="28"/>
  <c r="J372" i="29"/>
  <c r="O370" i="30"/>
  <c r="L370" i="30"/>
  <c r="F372" i="29"/>
  <c r="D370" i="30"/>
  <c r="J370" i="30"/>
  <c r="L372" i="29"/>
  <c r="F370" i="30"/>
  <c r="C372" i="29"/>
  <c r="P372" i="29"/>
  <c r="G370" i="30"/>
  <c r="B370" i="30"/>
  <c r="N372" i="29"/>
  <c r="G372" i="29"/>
  <c r="P370" i="30"/>
  <c r="H370" i="30"/>
  <c r="K370" i="30"/>
  <c r="C370" i="30"/>
  <c r="H372" i="29"/>
  <c r="P370" i="28"/>
  <c r="O370" i="28"/>
  <c r="N370" i="28"/>
  <c r="M370" i="28"/>
  <c r="L370" i="28"/>
  <c r="K370" i="28"/>
  <c r="J370" i="28"/>
  <c r="I370" i="28"/>
  <c r="H370" i="28"/>
  <c r="G370" i="28"/>
  <c r="F370" i="28"/>
  <c r="E370" i="28"/>
  <c r="D370" i="28"/>
  <c r="C370" i="28"/>
  <c r="K372" i="29"/>
  <c r="D372" i="29"/>
  <c r="B372" i="29"/>
  <c r="B370" i="28"/>
  <c r="A370" i="28" s="1"/>
  <c r="N370" i="30"/>
  <c r="E370" i="30"/>
  <c r="I370" i="30"/>
  <c r="M370" i="30"/>
  <c r="M372" i="29"/>
  <c r="I372" i="29"/>
  <c r="E372" i="29"/>
  <c r="O372" i="29"/>
  <c r="J371" i="30"/>
  <c r="G371" i="30"/>
  <c r="O371" i="30"/>
  <c r="P373" i="29"/>
  <c r="B371" i="30"/>
  <c r="F371" i="30"/>
  <c r="G371" i="28"/>
  <c r="K371" i="30"/>
  <c r="M373" i="29"/>
  <c r="J373" i="29"/>
  <c r="O373" i="29"/>
  <c r="L371" i="28"/>
  <c r="B373" i="29"/>
  <c r="F373" i="29"/>
  <c r="N373" i="29"/>
  <c r="M371" i="28"/>
  <c r="N371" i="28"/>
  <c r="E371" i="28"/>
  <c r="P371" i="30"/>
  <c r="P371" i="28"/>
  <c r="O371" i="28"/>
  <c r="I371" i="30"/>
  <c r="L373" i="29"/>
  <c r="L371" i="30"/>
  <c r="H371" i="30"/>
  <c r="E373" i="29"/>
  <c r="K373" i="29"/>
  <c r="G373" i="29"/>
  <c r="E371" i="30"/>
  <c r="D371" i="30"/>
  <c r="I371" i="28"/>
  <c r="J371" i="28"/>
  <c r="K371" i="28"/>
  <c r="F371" i="28"/>
  <c r="C373" i="29"/>
  <c r="I373" i="29"/>
  <c r="M371" i="30"/>
  <c r="D371" i="28"/>
  <c r="C371" i="28"/>
  <c r="B371" i="28"/>
  <c r="A371" i="28" s="1"/>
  <c r="N371" i="30"/>
  <c r="H373" i="29"/>
  <c r="C371" i="30"/>
  <c r="D373" i="29"/>
  <c r="H371" i="28"/>
  <c r="J374" i="29"/>
  <c r="P374" i="29"/>
  <c r="G374" i="29"/>
  <c r="D374" i="29"/>
  <c r="J372" i="30"/>
  <c r="C372" i="30"/>
  <c r="H374" i="29"/>
  <c r="O374" i="29"/>
  <c r="F374" i="29"/>
  <c r="B374" i="29"/>
  <c r="K374" i="29"/>
  <c r="H372" i="30"/>
  <c r="L374" i="29"/>
  <c r="E374" i="29"/>
  <c r="N372" i="30"/>
  <c r="E372" i="30"/>
  <c r="K372" i="30"/>
  <c r="F372" i="30"/>
  <c r="D372" i="30"/>
  <c r="L372" i="30"/>
  <c r="M372" i="30"/>
  <c r="C374" i="29"/>
  <c r="B372" i="28"/>
  <c r="A372" i="28" s="1"/>
  <c r="M374" i="29"/>
  <c r="I374" i="29"/>
  <c r="N374" i="29"/>
  <c r="G372" i="30"/>
  <c r="P372" i="30"/>
  <c r="C372" i="28"/>
  <c r="D372" i="28"/>
  <c r="E372" i="28"/>
  <c r="F372" i="28"/>
  <c r="B372" i="30"/>
  <c r="G372" i="28"/>
  <c r="H372" i="28"/>
  <c r="I372" i="28"/>
  <c r="J372" i="28"/>
  <c r="I372" i="30"/>
  <c r="O372" i="30"/>
  <c r="K372" i="28"/>
  <c r="L372" i="28"/>
  <c r="M372" i="28"/>
  <c r="N372" i="28"/>
  <c r="O372" i="28"/>
  <c r="P372" i="28"/>
  <c r="I375" i="29"/>
  <c r="P375" i="29"/>
  <c r="G375" i="29"/>
  <c r="B373" i="30"/>
  <c r="M373" i="30"/>
  <c r="P373" i="28"/>
  <c r="H375" i="29"/>
  <c r="O375" i="29"/>
  <c r="B373" i="28"/>
  <c r="A373" i="28" s="1"/>
  <c r="N373" i="30"/>
  <c r="D373" i="30"/>
  <c r="I373" i="28"/>
  <c r="L375" i="29"/>
  <c r="H373" i="30"/>
  <c r="L373" i="30"/>
  <c r="J375" i="29"/>
  <c r="K373" i="30"/>
  <c r="G373" i="30"/>
  <c r="I373" i="30"/>
  <c r="P373" i="30"/>
  <c r="F375" i="29"/>
  <c r="J373" i="28"/>
  <c r="J373" i="30"/>
  <c r="K373" i="28"/>
  <c r="F373" i="28"/>
  <c r="E373" i="28"/>
  <c r="D373" i="28"/>
  <c r="C373" i="28"/>
  <c r="L373" i="28"/>
  <c r="M373" i="28"/>
  <c r="N373" i="28"/>
  <c r="E375" i="29"/>
  <c r="K375" i="29"/>
  <c r="E373" i="30"/>
  <c r="O373" i="30"/>
  <c r="D375" i="29"/>
  <c r="C375" i="29"/>
  <c r="N375" i="29"/>
  <c r="F373" i="30"/>
  <c r="H373" i="28"/>
  <c r="G373" i="28"/>
  <c r="B375" i="29"/>
  <c r="M375" i="29"/>
  <c r="O373" i="28"/>
  <c r="C373" i="30"/>
  <c r="H374" i="30"/>
  <c r="N374" i="30"/>
  <c r="C374" i="30"/>
  <c r="E376" i="29"/>
  <c r="J376" i="29"/>
  <c r="O376" i="29"/>
  <c r="B376" i="29"/>
  <c r="H376" i="29"/>
  <c r="G374" i="28"/>
  <c r="H374" i="28"/>
  <c r="I374" i="28"/>
  <c r="K376" i="29"/>
  <c r="G376" i="29"/>
  <c r="D374" i="30"/>
  <c r="D376" i="29"/>
  <c r="M376" i="29"/>
  <c r="J374" i="28"/>
  <c r="K374" i="28"/>
  <c r="L374" i="28"/>
  <c r="M374" i="28"/>
  <c r="N374" i="28"/>
  <c r="O374" i="28"/>
  <c r="P374" i="28"/>
  <c r="L376" i="29"/>
  <c r="P374" i="30"/>
  <c r="K374" i="30"/>
  <c r="E374" i="30"/>
  <c r="D374" i="28"/>
  <c r="L374" i="30"/>
  <c r="F374" i="30"/>
  <c r="B374" i="30"/>
  <c r="J374" i="30"/>
  <c r="C374" i="28"/>
  <c r="C376" i="29"/>
  <c r="N376" i="29"/>
  <c r="G374" i="30"/>
  <c r="M374" i="30"/>
  <c r="I374" i="30"/>
  <c r="O374" i="30"/>
  <c r="B374" i="28"/>
  <c r="A374" i="28" s="1"/>
  <c r="P376" i="29"/>
  <c r="E374" i="28"/>
  <c r="F374" i="28"/>
  <c r="I376" i="29"/>
  <c r="F376" i="29"/>
  <c r="B375" i="30"/>
  <c r="E375" i="30"/>
  <c r="G375" i="30"/>
  <c r="K375" i="30"/>
  <c r="N375" i="30"/>
  <c r="J375" i="30"/>
  <c r="L375" i="30"/>
  <c r="D377" i="29"/>
  <c r="P375" i="28"/>
  <c r="N375" i="28"/>
  <c r="M375" i="28"/>
  <c r="I377" i="29"/>
  <c r="C377" i="29"/>
  <c r="K377" i="29"/>
  <c r="L375" i="28"/>
  <c r="H375" i="30"/>
  <c r="O375" i="30"/>
  <c r="K375" i="28"/>
  <c r="J375" i="28"/>
  <c r="I375" i="28"/>
  <c r="H375" i="28"/>
  <c r="G375" i="28"/>
  <c r="F375" i="28"/>
  <c r="E375" i="28"/>
  <c r="D375" i="28"/>
  <c r="M375" i="30"/>
  <c r="C375" i="30"/>
  <c r="C375" i="28"/>
  <c r="B375" i="28"/>
  <c r="A375" i="28" s="1"/>
  <c r="P375" i="30"/>
  <c r="L377" i="29"/>
  <c r="P377" i="29"/>
  <c r="I375" i="30"/>
  <c r="E377" i="29"/>
  <c r="J377" i="29"/>
  <c r="H377" i="29"/>
  <c r="F375" i="30"/>
  <c r="N377" i="29"/>
  <c r="D375" i="30"/>
  <c r="G377" i="29"/>
  <c r="M377" i="29"/>
  <c r="O375" i="28"/>
  <c r="O377" i="29"/>
  <c r="F377" i="29"/>
  <c r="B377" i="29"/>
  <c r="G378" i="29"/>
  <c r="F376" i="30"/>
  <c r="I376" i="28"/>
  <c r="H376" i="28"/>
  <c r="M378" i="29"/>
  <c r="J378" i="29"/>
  <c r="J376" i="30"/>
  <c r="F378" i="29"/>
  <c r="D378" i="29"/>
  <c r="O378" i="29"/>
  <c r="H378" i="29"/>
  <c r="J376" i="28"/>
  <c r="N376" i="28"/>
  <c r="C378" i="29"/>
  <c r="O376" i="28"/>
  <c r="P376" i="28"/>
  <c r="G376" i="28"/>
  <c r="P376" i="30"/>
  <c r="C376" i="30"/>
  <c r="B378" i="29"/>
  <c r="K378" i="29"/>
  <c r="P378" i="29"/>
  <c r="E376" i="30"/>
  <c r="L376" i="30"/>
  <c r="M376" i="28"/>
  <c r="L376" i="28"/>
  <c r="M376" i="30"/>
  <c r="C376" i="28"/>
  <c r="N378" i="29"/>
  <c r="I378" i="29"/>
  <c r="F376" i="28"/>
  <c r="E376" i="28"/>
  <c r="D376" i="28"/>
  <c r="E378" i="29"/>
  <c r="O376" i="30"/>
  <c r="G376" i="30"/>
  <c r="D376" i="30"/>
  <c r="B376" i="28"/>
  <c r="A376" i="28" s="1"/>
  <c r="H376" i="30"/>
  <c r="L378" i="29"/>
  <c r="K376" i="30"/>
  <c r="B376" i="30"/>
  <c r="I376" i="30"/>
  <c r="N376" i="30"/>
  <c r="K376" i="28"/>
  <c r="G377" i="30"/>
  <c r="L379" i="29"/>
  <c r="P379" i="29"/>
  <c r="D377" i="30"/>
  <c r="M379" i="29"/>
  <c r="I379" i="29"/>
  <c r="E379" i="29"/>
  <c r="O379" i="29"/>
  <c r="B377" i="30"/>
  <c r="H377" i="30"/>
  <c r="C377" i="30"/>
  <c r="L377" i="30"/>
  <c r="J377" i="30"/>
  <c r="N377" i="30"/>
  <c r="K377" i="30"/>
  <c r="H379" i="29"/>
  <c r="D379" i="29"/>
  <c r="P377" i="30"/>
  <c r="E377" i="30"/>
  <c r="I377" i="30"/>
  <c r="J379" i="29"/>
  <c r="O377" i="30"/>
  <c r="N379" i="29"/>
  <c r="F379" i="29"/>
  <c r="B379" i="29"/>
  <c r="B377" i="28"/>
  <c r="A377" i="28" s="1"/>
  <c r="C377" i="28"/>
  <c r="D377" i="28"/>
  <c r="E377" i="28"/>
  <c r="F377" i="30"/>
  <c r="F377" i="28"/>
  <c r="G377" i="28"/>
  <c r="I377" i="28"/>
  <c r="K379" i="29"/>
  <c r="J377" i="28"/>
  <c r="M377" i="30"/>
  <c r="K377" i="28"/>
  <c r="C379" i="29"/>
  <c r="L377" i="28"/>
  <c r="M377" i="28"/>
  <c r="N377" i="28"/>
  <c r="O377" i="28"/>
  <c r="P377" i="28"/>
  <c r="H377" i="28"/>
  <c r="G379" i="29"/>
  <c r="J380" i="29"/>
  <c r="F380" i="29"/>
  <c r="O380" i="29"/>
  <c r="M378" i="28"/>
  <c r="L378" i="28"/>
  <c r="E378" i="28"/>
  <c r="E380" i="29"/>
  <c r="L380" i="29"/>
  <c r="P380" i="29"/>
  <c r="K378" i="28"/>
  <c r="J378" i="28"/>
  <c r="I378" i="28"/>
  <c r="H380" i="29"/>
  <c r="K380" i="29"/>
  <c r="D380" i="29"/>
  <c r="H378" i="28"/>
  <c r="G378" i="28"/>
  <c r="F378" i="28"/>
  <c r="D378" i="30"/>
  <c r="F378" i="30"/>
  <c r="I378" i="30"/>
  <c r="P378" i="30"/>
  <c r="C378" i="30"/>
  <c r="E378" i="30"/>
  <c r="N378" i="30"/>
  <c r="G378" i="30"/>
  <c r="K378" i="30"/>
  <c r="M380" i="29"/>
  <c r="D378" i="28"/>
  <c r="C378" i="28"/>
  <c r="B378" i="28"/>
  <c r="A378" i="28" s="1"/>
  <c r="C380" i="29"/>
  <c r="I380" i="29"/>
  <c r="M378" i="30"/>
  <c r="J378" i="30"/>
  <c r="B380" i="29"/>
  <c r="G380" i="29"/>
  <c r="N380" i="29"/>
  <c r="B378" i="30"/>
  <c r="H378" i="30"/>
  <c r="O378" i="30"/>
  <c r="L378" i="30"/>
  <c r="P378" i="28"/>
  <c r="O378" i="28"/>
  <c r="N378" i="28"/>
  <c r="I379" i="30"/>
  <c r="I381" i="29"/>
  <c r="B379" i="28"/>
  <c r="A379" i="28" s="1"/>
  <c r="G381" i="29"/>
  <c r="F381" i="29"/>
  <c r="H379" i="28"/>
  <c r="G379" i="28"/>
  <c r="F379" i="28"/>
  <c r="J379" i="30"/>
  <c r="F379" i="30"/>
  <c r="E379" i="28"/>
  <c r="D379" i="28"/>
  <c r="K381" i="29"/>
  <c r="B381" i="29"/>
  <c r="C379" i="28"/>
  <c r="E379" i="30"/>
  <c r="H379" i="30"/>
  <c r="K379" i="30"/>
  <c r="L379" i="30"/>
  <c r="P379" i="30"/>
  <c r="P381" i="29"/>
  <c r="M381" i="29"/>
  <c r="C379" i="30"/>
  <c r="N381" i="29"/>
  <c r="B379" i="30"/>
  <c r="J381" i="29"/>
  <c r="D379" i="30"/>
  <c r="N379" i="30"/>
  <c r="L381" i="29"/>
  <c r="O381" i="29"/>
  <c r="D381" i="29"/>
  <c r="G379" i="30"/>
  <c r="M379" i="30"/>
  <c r="C381" i="29"/>
  <c r="P379" i="28"/>
  <c r="O379" i="28"/>
  <c r="H381" i="29"/>
  <c r="N379" i="28"/>
  <c r="M379" i="28"/>
  <c r="L379" i="28"/>
  <c r="K379" i="28"/>
  <c r="J379" i="28"/>
  <c r="I379" i="28"/>
  <c r="O379" i="30"/>
  <c r="E381" i="29"/>
  <c r="E312" i="29"/>
  <c r="L380" i="28"/>
  <c r="K380" i="28"/>
  <c r="B312" i="29"/>
  <c r="N312" i="29"/>
  <c r="J380" i="28"/>
  <c r="H312" i="29"/>
  <c r="H380" i="28"/>
  <c r="G380" i="28"/>
  <c r="F380" i="28"/>
  <c r="E380" i="28"/>
  <c r="J380" i="30"/>
  <c r="F380" i="30"/>
  <c r="B380" i="28"/>
  <c r="A380" i="28" s="1"/>
  <c r="I380" i="30"/>
  <c r="C380" i="28"/>
  <c r="D380" i="28"/>
  <c r="D312" i="29"/>
  <c r="D380" i="30"/>
  <c r="K380" i="30"/>
  <c r="P380" i="30"/>
  <c r="L380" i="30"/>
  <c r="O312" i="29"/>
  <c r="J312" i="29"/>
  <c r="O380" i="30"/>
  <c r="H380" i="30"/>
  <c r="B380" i="30"/>
  <c r="L312" i="29"/>
  <c r="G312" i="29"/>
  <c r="I380" i="28"/>
  <c r="M380" i="30"/>
  <c r="E380" i="30"/>
  <c r="N380" i="30"/>
  <c r="C380" i="30"/>
  <c r="M312" i="29"/>
  <c r="G380" i="30"/>
  <c r="F312" i="29"/>
  <c r="K312" i="29"/>
  <c r="C312" i="29"/>
  <c r="P380" i="28"/>
  <c r="O380" i="28"/>
  <c r="N380" i="28"/>
  <c r="M380" i="28"/>
  <c r="L382" i="29"/>
  <c r="J381" i="28"/>
  <c r="I382" i="29"/>
  <c r="M382" i="29"/>
  <c r="C381" i="30"/>
  <c r="K381" i="28"/>
  <c r="L381" i="28"/>
  <c r="E381" i="30"/>
  <c r="K381" i="30"/>
  <c r="I381" i="28"/>
  <c r="H381" i="28"/>
  <c r="H381" i="30"/>
  <c r="G381" i="30"/>
  <c r="G382" i="29"/>
  <c r="M381" i="28"/>
  <c r="N381" i="28"/>
  <c r="B381" i="28"/>
  <c r="A381" i="28" s="1"/>
  <c r="F382" i="29"/>
  <c r="D381" i="30"/>
  <c r="L381" i="30"/>
  <c r="B382" i="29"/>
  <c r="I381" i="30"/>
  <c r="M381" i="30"/>
  <c r="N381" i="30"/>
  <c r="O381" i="28"/>
  <c r="P381" i="28"/>
  <c r="B381" i="30"/>
  <c r="G381" i="28"/>
  <c r="F381" i="28"/>
  <c r="E381" i="28"/>
  <c r="D381" i="28"/>
  <c r="C381" i="28"/>
  <c r="E382" i="29"/>
  <c r="J382" i="29"/>
  <c r="N382" i="29"/>
  <c r="H382" i="29"/>
  <c r="P382" i="29"/>
  <c r="C382" i="29"/>
  <c r="K382" i="29"/>
  <c r="O382" i="29"/>
  <c r="J381" i="30"/>
  <c r="O381" i="30"/>
  <c r="D382" i="29"/>
  <c r="F381" i="30"/>
  <c r="P381" i="30"/>
  <c r="L382" i="30"/>
  <c r="P382" i="30"/>
  <c r="M382" i="30"/>
  <c r="G383" i="29"/>
  <c r="D382" i="30"/>
  <c r="K382" i="30"/>
  <c r="N382" i="30"/>
  <c r="N383" i="29"/>
  <c r="J383" i="29"/>
  <c r="B382" i="28"/>
  <c r="A382" i="28" s="1"/>
  <c r="C382" i="28"/>
  <c r="D382" i="28"/>
  <c r="E382" i="28"/>
  <c r="F382" i="28"/>
  <c r="G382" i="28"/>
  <c r="H382" i="28"/>
  <c r="I382" i="28"/>
  <c r="J382" i="28"/>
  <c r="K382" i="28"/>
  <c r="L382" i="28"/>
  <c r="M382" i="28"/>
  <c r="N382" i="28"/>
  <c r="O382" i="28"/>
  <c r="P382" i="28"/>
  <c r="I382" i="30"/>
  <c r="B383" i="29"/>
  <c r="H382" i="30"/>
  <c r="O382" i="30"/>
  <c r="E383" i="29"/>
  <c r="K383" i="29"/>
  <c r="D383" i="29"/>
  <c r="I383" i="29"/>
  <c r="M383" i="29"/>
  <c r="F383" i="29"/>
  <c r="L383" i="29"/>
  <c r="J382" i="30"/>
  <c r="B382" i="30"/>
  <c r="O383" i="29"/>
  <c r="E382" i="30"/>
  <c r="H383" i="29"/>
  <c r="F382" i="30"/>
  <c r="C383" i="29"/>
  <c r="P383" i="29"/>
  <c r="G382" i="30"/>
  <c r="C382" i="30"/>
  <c r="C383" i="30"/>
  <c r="C384" i="29"/>
  <c r="K384" i="29"/>
  <c r="M383" i="28"/>
  <c r="N383" i="28"/>
  <c r="O383" i="28"/>
  <c r="E384" i="29"/>
  <c r="F383" i="28"/>
  <c r="G383" i="28"/>
  <c r="J384" i="29"/>
  <c r="O384" i="29"/>
  <c r="G384" i="29"/>
  <c r="D384" i="29"/>
  <c r="L383" i="30"/>
  <c r="I383" i="30"/>
  <c r="H383" i="28"/>
  <c r="I384" i="29"/>
  <c r="N384" i="29"/>
  <c r="F384" i="29"/>
  <c r="B383" i="28"/>
  <c r="A383" i="28" s="1"/>
  <c r="E383" i="30"/>
  <c r="C383" i="28"/>
  <c r="F383" i="30"/>
  <c r="K383" i="30"/>
  <c r="B384" i="29"/>
  <c r="H384" i="29"/>
  <c r="L384" i="29"/>
  <c r="N383" i="30"/>
  <c r="G383" i="30"/>
  <c r="D383" i="28"/>
  <c r="P383" i="30"/>
  <c r="J383" i="30"/>
  <c r="D383" i="30"/>
  <c r="O383" i="30"/>
  <c r="I383" i="28"/>
  <c r="J383" i="28"/>
  <c r="B383" i="30"/>
  <c r="E383" i="28"/>
  <c r="L383" i="28"/>
  <c r="K383" i="28"/>
  <c r="H383" i="30"/>
  <c r="P384" i="29"/>
  <c r="P383" i="28"/>
  <c r="M383" i="30"/>
  <c r="M384" i="29"/>
  <c r="P385" i="29"/>
  <c r="I385" i="29"/>
  <c r="E385" i="29"/>
  <c r="H384" i="28"/>
  <c r="G385" i="29"/>
  <c r="C385" i="29"/>
  <c r="B384" i="30"/>
  <c r="L384" i="30"/>
  <c r="N385" i="29"/>
  <c r="F385" i="29"/>
  <c r="L385" i="29"/>
  <c r="O385" i="29"/>
  <c r="B385" i="29"/>
  <c r="D384" i="30"/>
  <c r="I384" i="30"/>
  <c r="N384" i="30"/>
  <c r="J385" i="29"/>
  <c r="C384" i="30"/>
  <c r="G384" i="30"/>
  <c r="M385" i="29"/>
  <c r="H385" i="29"/>
  <c r="D385" i="29"/>
  <c r="F384" i="30"/>
  <c r="J384" i="30"/>
  <c r="K385" i="29"/>
  <c r="M384" i="30"/>
  <c r="H384" i="30"/>
  <c r="O384" i="30"/>
  <c r="P384" i="30"/>
  <c r="K384" i="30"/>
  <c r="E384" i="30"/>
  <c r="B384" i="28"/>
  <c r="A384" i="28" s="1"/>
  <c r="C384" i="28"/>
  <c r="D384" i="28"/>
  <c r="E384" i="28"/>
  <c r="F384" i="28"/>
  <c r="G384" i="28"/>
  <c r="P384" i="28"/>
  <c r="O384" i="28"/>
  <c r="N384" i="28"/>
  <c r="M384" i="28"/>
  <c r="L384" i="28"/>
  <c r="K384" i="28"/>
  <c r="J384" i="28"/>
  <c r="I384" i="28"/>
  <c r="J385" i="28"/>
  <c r="E385" i="28"/>
  <c r="L386" i="29"/>
  <c r="N386" i="29"/>
  <c r="D386" i="29"/>
  <c r="J386" i="29"/>
  <c r="F385" i="28"/>
  <c r="G385" i="28"/>
  <c r="H385" i="28"/>
  <c r="I385" i="28"/>
  <c r="O386" i="29"/>
  <c r="C386" i="29"/>
  <c r="M385" i="30"/>
  <c r="G386" i="29"/>
  <c r="M386" i="29"/>
  <c r="G385" i="30"/>
  <c r="E386" i="29"/>
  <c r="C385" i="30"/>
  <c r="O385" i="30"/>
  <c r="L385" i="30"/>
  <c r="H385" i="30"/>
  <c r="D385" i="30"/>
  <c r="B386" i="29"/>
  <c r="P385" i="30"/>
  <c r="K385" i="30"/>
  <c r="N385" i="30"/>
  <c r="E385" i="30"/>
  <c r="P385" i="28"/>
  <c r="O385" i="28"/>
  <c r="I385" i="30"/>
  <c r="B385" i="30"/>
  <c r="N385" i="28"/>
  <c r="P386" i="29"/>
  <c r="M385" i="28"/>
  <c r="L385" i="28"/>
  <c r="K385" i="28"/>
  <c r="H386" i="29"/>
  <c r="F386" i="29"/>
  <c r="K386" i="29"/>
  <c r="I386" i="29"/>
  <c r="D385" i="28"/>
  <c r="C385" i="28"/>
  <c r="B385" i="28"/>
  <c r="A385" i="28" s="1"/>
  <c r="J385" i="30"/>
  <c r="F385" i="30"/>
  <c r="P387" i="29"/>
  <c r="H387" i="29"/>
  <c r="N387" i="29"/>
  <c r="I386" i="28"/>
  <c r="J386" i="28"/>
  <c r="K386" i="28"/>
  <c r="L386" i="28"/>
  <c r="M386" i="28"/>
  <c r="N386" i="28"/>
  <c r="O386" i="28"/>
  <c r="P386" i="28"/>
  <c r="J386" i="30"/>
  <c r="C386" i="30"/>
  <c r="J387" i="29"/>
  <c r="F386" i="28"/>
  <c r="D386" i="30"/>
  <c r="G386" i="30"/>
  <c r="H386" i="28"/>
  <c r="G386" i="28"/>
  <c r="B386" i="30"/>
  <c r="E386" i="30"/>
  <c r="O386" i="30"/>
  <c r="E386" i="28"/>
  <c r="E387" i="29"/>
  <c r="L386" i="30"/>
  <c r="O387" i="29"/>
  <c r="I387" i="29"/>
  <c r="M386" i="30"/>
  <c r="L387" i="29"/>
  <c r="D387" i="29"/>
  <c r="C387" i="29"/>
  <c r="F386" i="30"/>
  <c r="K387" i="29"/>
  <c r="I386" i="30"/>
  <c r="G387" i="29"/>
  <c r="N386" i="30"/>
  <c r="K386" i="30"/>
  <c r="H386" i="30"/>
  <c r="F387" i="29"/>
  <c r="B387" i="29"/>
  <c r="M387" i="29"/>
  <c r="D386" i="28"/>
  <c r="C386" i="28"/>
  <c r="B386" i="28"/>
  <c r="A386" i="28" s="1"/>
  <c r="P386" i="30"/>
  <c r="B387" i="28"/>
  <c r="A387" i="28" s="1"/>
  <c r="B388" i="29"/>
  <c r="M387" i="28"/>
  <c r="L387" i="28"/>
  <c r="K387" i="28"/>
  <c r="J387" i="28"/>
  <c r="L387" i="30"/>
  <c r="P387" i="30"/>
  <c r="M387" i="30"/>
  <c r="G387" i="30"/>
  <c r="B387" i="30"/>
  <c r="I388" i="29"/>
  <c r="C387" i="28"/>
  <c r="D388" i="29"/>
  <c r="N387" i="28"/>
  <c r="L388" i="29"/>
  <c r="K388" i="29"/>
  <c r="F388" i="29"/>
  <c r="O387" i="28"/>
  <c r="D387" i="28"/>
  <c r="P387" i="28"/>
  <c r="J388" i="29"/>
  <c r="I387" i="30"/>
  <c r="F387" i="30"/>
  <c r="C387" i="30"/>
  <c r="E387" i="28"/>
  <c r="F387" i="28"/>
  <c r="G387" i="28"/>
  <c r="J387" i="30"/>
  <c r="H387" i="30"/>
  <c r="E387" i="30"/>
  <c r="C388" i="29"/>
  <c r="H388" i="29"/>
  <c r="M388" i="29"/>
  <c r="I387" i="28"/>
  <c r="H387" i="28"/>
  <c r="P388" i="29"/>
  <c r="O388" i="29"/>
  <c r="O387" i="30"/>
  <c r="D387" i="30"/>
  <c r="K387" i="30"/>
  <c r="N387" i="30"/>
  <c r="E388" i="29"/>
  <c r="N388" i="29"/>
  <c r="G388" i="29"/>
  <c r="C388" i="28"/>
  <c r="M388" i="28"/>
  <c r="P388" i="30"/>
  <c r="D388" i="28"/>
  <c r="K389" i="29"/>
  <c r="B388" i="28"/>
  <c r="A388" i="28" s="1"/>
  <c r="J388" i="28"/>
  <c r="I388" i="28"/>
  <c r="P389" i="29"/>
  <c r="F389" i="29"/>
  <c r="E388" i="28"/>
  <c r="E388" i="30"/>
  <c r="L388" i="30"/>
  <c r="N388" i="28"/>
  <c r="B389" i="29"/>
  <c r="H389" i="29"/>
  <c r="J388" i="30"/>
  <c r="F388" i="30"/>
  <c r="B388" i="30"/>
  <c r="O388" i="30"/>
  <c r="K388" i="30"/>
  <c r="H388" i="30"/>
  <c r="O388" i="28"/>
  <c r="P388" i="28"/>
  <c r="G388" i="28"/>
  <c r="F388" i="28"/>
  <c r="I388" i="30"/>
  <c r="I389" i="29"/>
  <c r="C389" i="29"/>
  <c r="H388" i="28"/>
  <c r="D388" i="30"/>
  <c r="D389" i="29"/>
  <c r="G389" i="29"/>
  <c r="J389" i="29"/>
  <c r="M389" i="29"/>
  <c r="O389" i="29"/>
  <c r="N388" i="30"/>
  <c r="K388" i="28"/>
  <c r="L388" i="28"/>
  <c r="C388" i="30"/>
  <c r="G388" i="30"/>
  <c r="M388" i="30"/>
  <c r="L389" i="29"/>
  <c r="N389" i="29"/>
  <c r="E389" i="29"/>
  <c r="M389" i="28"/>
  <c r="F389" i="30"/>
  <c r="K389" i="30"/>
  <c r="D390" i="29"/>
  <c r="L389" i="28"/>
  <c r="C389" i="28"/>
  <c r="I389" i="28"/>
  <c r="H389" i="28"/>
  <c r="G389" i="28"/>
  <c r="F389" i="28"/>
  <c r="E389" i="28"/>
  <c r="K389" i="28"/>
  <c r="J389" i="28"/>
  <c r="M390" i="29"/>
  <c r="K390" i="29"/>
  <c r="O390" i="29"/>
  <c r="B389" i="28"/>
  <c r="A389" i="28" s="1"/>
  <c r="O389" i="30"/>
  <c r="N389" i="30"/>
  <c r="E390" i="29"/>
  <c r="D389" i="30"/>
  <c r="F390" i="29"/>
  <c r="I390" i="29"/>
  <c r="D389" i="28"/>
  <c r="P389" i="30"/>
  <c r="L389" i="30"/>
  <c r="H389" i="30"/>
  <c r="C389" i="30"/>
  <c r="P389" i="28"/>
  <c r="O389" i="28"/>
  <c r="N389" i="28"/>
  <c r="J390" i="29"/>
  <c r="C390" i="29"/>
  <c r="J389" i="30"/>
  <c r="G390" i="29"/>
  <c r="B390" i="29"/>
  <c r="P390" i="29"/>
  <c r="L390" i="29"/>
  <c r="H390" i="29"/>
  <c r="B389" i="30"/>
  <c r="G389" i="30"/>
  <c r="M389" i="30"/>
  <c r="N390" i="29"/>
  <c r="E389" i="30"/>
  <c r="I389" i="30"/>
  <c r="P390" i="30"/>
  <c r="J391" i="29"/>
  <c r="B391" i="29"/>
  <c r="A390" i="29" s="1"/>
  <c r="L391" i="29"/>
  <c r="K390" i="30"/>
  <c r="L390" i="30"/>
  <c r="F390" i="30"/>
  <c r="P390" i="28"/>
  <c r="O390" i="30"/>
  <c r="O390" i="28"/>
  <c r="C390" i="30"/>
  <c r="H390" i="28"/>
  <c r="G390" i="28"/>
  <c r="F390" i="28"/>
  <c r="E390" i="28"/>
  <c r="D390" i="28"/>
  <c r="C390" i="28"/>
  <c r="B390" i="28"/>
  <c r="A390" i="28" s="1"/>
  <c r="N390" i="28"/>
  <c r="G390" i="30"/>
  <c r="O391" i="29"/>
  <c r="H391" i="29"/>
  <c r="E391" i="29"/>
  <c r="D391" i="29"/>
  <c r="M391" i="29"/>
  <c r="P391" i="29"/>
  <c r="K391" i="29"/>
  <c r="C391" i="29"/>
  <c r="D390" i="30"/>
  <c r="M390" i="28"/>
  <c r="L390" i="28"/>
  <c r="I390" i="30"/>
  <c r="F391" i="29"/>
  <c r="N391" i="29"/>
  <c r="G391" i="29"/>
  <c r="I391" i="29"/>
  <c r="B390" i="30"/>
  <c r="E390" i="30"/>
  <c r="H390" i="30"/>
  <c r="M390" i="30"/>
  <c r="N390" i="30"/>
  <c r="K390" i="28"/>
  <c r="J390" i="28"/>
  <c r="I390" i="28"/>
  <c r="J390" i="30"/>
  <c r="E392" i="29"/>
  <c r="N391" i="30"/>
  <c r="I391" i="30"/>
  <c r="E391" i="30"/>
  <c r="B391" i="30"/>
  <c r="M391" i="30"/>
  <c r="P391" i="30"/>
  <c r="O392" i="29"/>
  <c r="J391" i="30"/>
  <c r="F391" i="30"/>
  <c r="N392" i="29"/>
  <c r="I392" i="29"/>
  <c r="B392" i="29"/>
  <c r="H392" i="29"/>
  <c r="L392" i="29"/>
  <c r="P392" i="29"/>
  <c r="G392" i="29"/>
  <c r="L391" i="30"/>
  <c r="G391" i="30"/>
  <c r="K391" i="30"/>
  <c r="M392" i="29"/>
  <c r="D392" i="29"/>
  <c r="P391" i="28"/>
  <c r="O391" i="28"/>
  <c r="N391" i="28"/>
  <c r="M391" i="28"/>
  <c r="L391" i="28"/>
  <c r="K391" i="28"/>
  <c r="J391" i="28"/>
  <c r="I391" i="28"/>
  <c r="H391" i="28"/>
  <c r="G391" i="28"/>
  <c r="F391" i="28"/>
  <c r="E391" i="28"/>
  <c r="D391" i="28"/>
  <c r="C391" i="28"/>
  <c r="B391" i="28"/>
  <c r="A391" i="28" s="1"/>
  <c r="J392" i="29"/>
  <c r="F392" i="29"/>
  <c r="H391" i="30"/>
  <c r="C391" i="30"/>
  <c r="O391" i="30"/>
  <c r="D391" i="30"/>
  <c r="C392" i="29"/>
  <c r="K392" i="29"/>
  <c r="L392" i="28"/>
  <c r="E393" i="29"/>
  <c r="J393" i="29"/>
  <c r="O392" i="30"/>
  <c r="K393" i="29"/>
  <c r="O393" i="29"/>
  <c r="I393" i="29"/>
  <c r="H393" i="29"/>
  <c r="E392" i="30"/>
  <c r="H392" i="30"/>
  <c r="K392" i="30"/>
  <c r="N393" i="29"/>
  <c r="P392" i="30"/>
  <c r="B392" i="28"/>
  <c r="A392" i="28" s="1"/>
  <c r="I392" i="30"/>
  <c r="F392" i="30"/>
  <c r="H392" i="28"/>
  <c r="G393" i="29"/>
  <c r="C393" i="29"/>
  <c r="C392" i="28"/>
  <c r="C392" i="30"/>
  <c r="N392" i="30"/>
  <c r="D392" i="30"/>
  <c r="P393" i="29"/>
  <c r="D392" i="28"/>
  <c r="F393" i="29"/>
  <c r="B393" i="29"/>
  <c r="E392" i="28"/>
  <c r="F392" i="28"/>
  <c r="G392" i="28"/>
  <c r="L393" i="29"/>
  <c r="M392" i="28"/>
  <c r="L392" i="30"/>
  <c r="N392" i="28"/>
  <c r="O392" i="28"/>
  <c r="I392" i="28"/>
  <c r="J392" i="28"/>
  <c r="P392" i="28"/>
  <c r="M393" i="29"/>
  <c r="D393" i="29"/>
  <c r="B392" i="30"/>
  <c r="G392" i="30"/>
  <c r="J392" i="30"/>
  <c r="K392" i="28"/>
  <c r="M392" i="30"/>
  <c r="E394" i="29"/>
  <c r="H394" i="29"/>
  <c r="G393" i="30"/>
  <c r="L393" i="30"/>
  <c r="D393" i="30"/>
  <c r="K394" i="29"/>
  <c r="E393" i="30"/>
  <c r="M393" i="30"/>
  <c r="F393" i="28"/>
  <c r="B393" i="28"/>
  <c r="A393" i="28" s="1"/>
  <c r="O393" i="28"/>
  <c r="G394" i="29"/>
  <c r="J394" i="29"/>
  <c r="P394" i="29"/>
  <c r="L394" i="29"/>
  <c r="O394" i="29"/>
  <c r="D394" i="29"/>
  <c r="M394" i="29"/>
  <c r="P393" i="28"/>
  <c r="N393" i="30"/>
  <c r="I394" i="29"/>
  <c r="I393" i="30"/>
  <c r="P393" i="30"/>
  <c r="H393" i="30"/>
  <c r="G393" i="28"/>
  <c r="F394" i="29"/>
  <c r="H393" i="28"/>
  <c r="C393" i="30"/>
  <c r="I393" i="28"/>
  <c r="J393" i="28"/>
  <c r="B394" i="29"/>
  <c r="C394" i="29"/>
  <c r="N394" i="29"/>
  <c r="K393" i="28"/>
  <c r="E393" i="28"/>
  <c r="O393" i="30"/>
  <c r="K393" i="30"/>
  <c r="L393" i="28"/>
  <c r="F393" i="30"/>
  <c r="B393" i="30"/>
  <c r="J393" i="30"/>
  <c r="M393" i="28"/>
  <c r="N393" i="28"/>
  <c r="C393" i="28"/>
  <c r="D393" i="28"/>
  <c r="E395" i="29"/>
  <c r="G395" i="29"/>
  <c r="K395" i="29"/>
  <c r="D395" i="29"/>
  <c r="D394" i="30"/>
  <c r="L394" i="30"/>
  <c r="I395" i="29"/>
  <c r="H395" i="29"/>
  <c r="P395" i="29"/>
  <c r="L395" i="29"/>
  <c r="C394" i="30"/>
  <c r="M395" i="29"/>
  <c r="F395" i="29"/>
  <c r="B395" i="29"/>
  <c r="K394" i="30"/>
  <c r="O395" i="29"/>
  <c r="N395" i="29"/>
  <c r="M394" i="30"/>
  <c r="O394" i="30"/>
  <c r="E394" i="28"/>
  <c r="F394" i="28"/>
  <c r="G394" i="28"/>
  <c r="H394" i="28"/>
  <c r="I394" i="28"/>
  <c r="H394" i="30"/>
  <c r="B394" i="30"/>
  <c r="F394" i="30"/>
  <c r="J394" i="28"/>
  <c r="K394" i="28"/>
  <c r="L394" i="28"/>
  <c r="M394" i="28"/>
  <c r="N394" i="28"/>
  <c r="P394" i="28"/>
  <c r="P394" i="30"/>
  <c r="J394" i="30"/>
  <c r="I394" i="30"/>
  <c r="N394" i="30"/>
  <c r="C395" i="29"/>
  <c r="J395" i="29"/>
  <c r="O394" i="28"/>
  <c r="E394" i="30"/>
  <c r="B394" i="28"/>
  <c r="A394" i="28" s="1"/>
  <c r="C394" i="28"/>
  <c r="D394" i="28"/>
  <c r="G394" i="30"/>
  <c r="I396" i="29"/>
  <c r="B396" i="29"/>
  <c r="O395" i="28"/>
  <c r="P395" i="28"/>
  <c r="J395" i="30"/>
  <c r="J396" i="29"/>
  <c r="N395" i="30"/>
  <c r="L395" i="30"/>
  <c r="G395" i="30"/>
  <c r="B395" i="30"/>
  <c r="E395" i="30"/>
  <c r="H396" i="29"/>
  <c r="L396" i="29"/>
  <c r="M396" i="29"/>
  <c r="F396" i="29"/>
  <c r="C396" i="29"/>
  <c r="E396" i="29"/>
  <c r="P396" i="29"/>
  <c r="O396" i="29"/>
  <c r="G396" i="29"/>
  <c r="B395" i="28"/>
  <c r="A395" i="28" s="1"/>
  <c r="C395" i="28"/>
  <c r="D395" i="28"/>
  <c r="E395" i="28"/>
  <c r="F395" i="28"/>
  <c r="G395" i="28"/>
  <c r="H395" i="28"/>
  <c r="I395" i="28"/>
  <c r="J395" i="28"/>
  <c r="K395" i="28"/>
  <c r="O395" i="30"/>
  <c r="H395" i="30"/>
  <c r="D396" i="29"/>
  <c r="D395" i="30"/>
  <c r="C395" i="30"/>
  <c r="F395" i="30"/>
  <c r="I395" i="30"/>
  <c r="K395" i="30"/>
  <c r="P395" i="30"/>
  <c r="K396" i="29"/>
  <c r="L395" i="28"/>
  <c r="M395" i="28"/>
  <c r="N395" i="28"/>
  <c r="N396" i="29"/>
  <c r="M395" i="30"/>
  <c r="E396" i="28"/>
  <c r="G311" i="29"/>
  <c r="H396" i="28"/>
  <c r="O396" i="28"/>
  <c r="F396" i="28"/>
  <c r="B396" i="30"/>
  <c r="G396" i="28"/>
  <c r="E311" i="29"/>
  <c r="E396" i="30"/>
  <c r="K396" i="28"/>
  <c r="L396" i="28"/>
  <c r="O396" i="30"/>
  <c r="M396" i="30"/>
  <c r="H396" i="30"/>
  <c r="C396" i="30"/>
  <c r="I396" i="28"/>
  <c r="K396" i="30"/>
  <c r="J396" i="28"/>
  <c r="O311" i="29"/>
  <c r="H311" i="29"/>
  <c r="C311" i="29"/>
  <c r="B311" i="29"/>
  <c r="N396" i="30"/>
  <c r="M311" i="29"/>
  <c r="B396" i="28"/>
  <c r="A396" i="28" s="1"/>
  <c r="C396" i="28"/>
  <c r="D396" i="28"/>
  <c r="I396" i="30"/>
  <c r="P396" i="30"/>
  <c r="J396" i="30"/>
  <c r="G396" i="30"/>
  <c r="D396" i="30"/>
  <c r="N396" i="28"/>
  <c r="M396" i="28"/>
  <c r="K311" i="29"/>
  <c r="L396" i="30"/>
  <c r="N311" i="29"/>
  <c r="P396" i="28"/>
  <c r="J311" i="29"/>
  <c r="F311" i="29"/>
  <c r="D311" i="29"/>
  <c r="L311" i="29"/>
  <c r="F396" i="30"/>
  <c r="B397" i="30"/>
  <c r="J397" i="30"/>
  <c r="B397" i="28"/>
  <c r="A397" i="28" s="1"/>
  <c r="P397" i="28"/>
  <c r="O397" i="28"/>
  <c r="N397" i="28"/>
  <c r="M397" i="28"/>
  <c r="L397" i="28"/>
  <c r="K397" i="28"/>
  <c r="J397" i="28"/>
  <c r="I397" i="28"/>
  <c r="H397" i="28"/>
  <c r="G397" i="28"/>
  <c r="F397" i="28"/>
  <c r="C397" i="28"/>
  <c r="D397" i="28"/>
  <c r="E397" i="28"/>
  <c r="C397" i="29"/>
  <c r="J397" i="29"/>
  <c r="E397" i="29"/>
  <c r="O397" i="29"/>
  <c r="N397" i="30"/>
  <c r="I397" i="30"/>
  <c r="P397" i="30"/>
  <c r="K397" i="30"/>
  <c r="D397" i="30"/>
  <c r="C397" i="30"/>
  <c r="G397" i="29"/>
  <c r="M397" i="29"/>
  <c r="P397" i="29"/>
  <c r="K397" i="29"/>
  <c r="I397" i="29"/>
  <c r="M397" i="30"/>
  <c r="H397" i="30"/>
  <c r="E397" i="30"/>
  <c r="N397" i="29"/>
  <c r="D397" i="29"/>
  <c r="L397" i="29"/>
  <c r="F397" i="29"/>
  <c r="B397" i="29"/>
  <c r="A397" i="29" s="1"/>
  <c r="H397" i="29"/>
  <c r="L397" i="30"/>
  <c r="F397" i="30"/>
  <c r="O397" i="30"/>
  <c r="G397" i="30"/>
  <c r="N398" i="29"/>
  <c r="K398" i="29"/>
  <c r="P398" i="30"/>
  <c r="P398" i="29"/>
  <c r="H398" i="29"/>
  <c r="K398" i="30"/>
  <c r="M398" i="30"/>
  <c r="B398" i="29"/>
  <c r="A398" i="29" s="1"/>
  <c r="J398" i="29"/>
  <c r="O398" i="29"/>
  <c r="H398" i="30"/>
  <c r="C398" i="30"/>
  <c r="L398" i="30"/>
  <c r="O398" i="30"/>
  <c r="I398" i="30"/>
  <c r="E398" i="30"/>
  <c r="D398" i="29"/>
  <c r="I398" i="29"/>
  <c r="M398" i="29"/>
  <c r="P398" i="28"/>
  <c r="O398" i="28"/>
  <c r="N398" i="28"/>
  <c r="M398" i="28"/>
  <c r="L398" i="28"/>
  <c r="K398" i="28"/>
  <c r="J398" i="28"/>
  <c r="I398" i="28"/>
  <c r="H398" i="28"/>
  <c r="G398" i="28"/>
  <c r="F398" i="28"/>
  <c r="E398" i="28"/>
  <c r="D398" i="28"/>
  <c r="C398" i="28"/>
  <c r="J398" i="30"/>
  <c r="D398" i="30"/>
  <c r="F398" i="29"/>
  <c r="G398" i="30"/>
  <c r="F398" i="30"/>
  <c r="B398" i="30"/>
  <c r="N398" i="30"/>
  <c r="C398" i="29"/>
  <c r="L398" i="29"/>
  <c r="G398" i="29"/>
  <c r="E398" i="29"/>
  <c r="B398" i="28"/>
  <c r="A398" i="28" s="1"/>
  <c r="C399" i="28"/>
  <c r="L399" i="29"/>
  <c r="O399" i="29"/>
  <c r="P399" i="28"/>
  <c r="O399" i="28"/>
  <c r="N399" i="28"/>
  <c r="M399" i="28"/>
  <c r="L399" i="28"/>
  <c r="K399" i="28"/>
  <c r="J399" i="28"/>
  <c r="I399" i="28"/>
  <c r="H399" i="28"/>
  <c r="G399" i="28"/>
  <c r="F399" i="28"/>
  <c r="E399" i="28"/>
  <c r="D399" i="28"/>
  <c r="B399" i="29"/>
  <c r="A399" i="29" s="1"/>
  <c r="B399" i="28"/>
  <c r="A399" i="28" s="1"/>
  <c r="D399" i="29"/>
  <c r="M399" i="30"/>
  <c r="J399" i="30"/>
  <c r="C399" i="30"/>
  <c r="G399" i="30"/>
  <c r="O399" i="30"/>
  <c r="I399" i="30"/>
  <c r="E399" i="30"/>
  <c r="J399" i="29"/>
  <c r="C399" i="29"/>
  <c r="B399" i="30"/>
  <c r="F399" i="30"/>
  <c r="M399" i="29"/>
  <c r="D399" i="30"/>
  <c r="I399" i="29"/>
  <c r="N399" i="30"/>
  <c r="E399" i="29"/>
  <c r="K399" i="30"/>
  <c r="N399" i="29"/>
  <c r="H399" i="30"/>
  <c r="L399" i="30"/>
  <c r="G399" i="29"/>
  <c r="P399" i="30"/>
  <c r="P399" i="29"/>
  <c r="H399" i="29"/>
  <c r="K399" i="29"/>
  <c r="F399" i="29"/>
  <c r="C400" i="28"/>
  <c r="B400" i="28"/>
  <c r="A400" i="28" s="1"/>
  <c r="D400" i="28"/>
  <c r="H400" i="30"/>
  <c r="K400" i="30"/>
  <c r="C400" i="30"/>
  <c r="O400" i="30"/>
  <c r="I400" i="30"/>
  <c r="P400" i="30"/>
  <c r="F400" i="29"/>
  <c r="M400" i="29"/>
  <c r="E400" i="28"/>
  <c r="N400" i="29"/>
  <c r="L400" i="30"/>
  <c r="E400" i="30"/>
  <c r="L400" i="29"/>
  <c r="E400" i="29"/>
  <c r="B400" i="29"/>
  <c r="A400" i="29" s="1"/>
  <c r="H400" i="29"/>
  <c r="I400" i="29"/>
  <c r="D400" i="29"/>
  <c r="G400" i="30"/>
  <c r="P400" i="29"/>
  <c r="G400" i="29"/>
  <c r="C400" i="29"/>
  <c r="K400" i="29"/>
  <c r="J400" i="29"/>
  <c r="O400" i="29"/>
  <c r="N400" i="30"/>
  <c r="J400" i="30"/>
  <c r="D400" i="30"/>
  <c r="M400" i="30"/>
  <c r="F400" i="30"/>
  <c r="B400" i="30"/>
  <c r="P400" i="28"/>
  <c r="O400" i="28"/>
  <c r="N400" i="28"/>
  <c r="M400" i="28"/>
  <c r="L400" i="28"/>
  <c r="K400" i="28"/>
  <c r="J400" i="28"/>
  <c r="I400" i="28"/>
  <c r="H400" i="28"/>
  <c r="G400" i="28"/>
  <c r="F400" i="28"/>
  <c r="N401" i="30"/>
  <c r="H401" i="30"/>
  <c r="M401" i="30"/>
  <c r="J401" i="30"/>
  <c r="F401" i="30"/>
  <c r="L401" i="28"/>
  <c r="K401" i="28"/>
  <c r="J401" i="28"/>
  <c r="I401" i="29"/>
  <c r="B401" i="29"/>
  <c r="A401" i="29" s="1"/>
  <c r="C401" i="30"/>
  <c r="G401" i="30"/>
  <c r="H401" i="29"/>
  <c r="E401" i="29"/>
  <c r="N401" i="28"/>
  <c r="L401" i="30"/>
  <c r="P401" i="30"/>
  <c r="P401" i="28"/>
  <c r="O401" i="28"/>
  <c r="F401" i="29"/>
  <c r="I401" i="28"/>
  <c r="H401" i="28"/>
  <c r="G401" i="28"/>
  <c r="F401" i="28"/>
  <c r="E401" i="28"/>
  <c r="D401" i="28"/>
  <c r="C401" i="28"/>
  <c r="B401" i="28"/>
  <c r="A401" i="28" s="1"/>
  <c r="B401" i="30"/>
  <c r="D401" i="29"/>
  <c r="I401" i="30"/>
  <c r="E401" i="30"/>
  <c r="G401" i="29"/>
  <c r="M401" i="28"/>
  <c r="D401" i="30"/>
  <c r="P401" i="29"/>
  <c r="L401" i="29"/>
  <c r="C401" i="29"/>
  <c r="J401" i="29"/>
  <c r="N401" i="29"/>
  <c r="K401" i="29"/>
  <c r="O401" i="29"/>
  <c r="M401" i="29"/>
  <c r="O401" i="30"/>
  <c r="K401" i="30"/>
  <c r="M402" i="29"/>
  <c r="K402" i="30"/>
  <c r="N402" i="29"/>
  <c r="L402" i="30"/>
  <c r="G402" i="30"/>
  <c r="B402" i="30"/>
  <c r="F402" i="29"/>
  <c r="O402" i="29"/>
  <c r="M402" i="30"/>
  <c r="P402" i="28"/>
  <c r="O402" i="28"/>
  <c r="N402" i="28"/>
  <c r="M402" i="28"/>
  <c r="L402" i="28"/>
  <c r="K402" i="28"/>
  <c r="J402" i="28"/>
  <c r="I402" i="28"/>
  <c r="H402" i="28"/>
  <c r="G402" i="28"/>
  <c r="F402" i="28"/>
  <c r="E402" i="28"/>
  <c r="D402" i="28"/>
  <c r="G402" i="29"/>
  <c r="C402" i="28"/>
  <c r="B402" i="28"/>
  <c r="A402" i="28" s="1"/>
  <c r="K402" i="29"/>
  <c r="C402" i="29"/>
  <c r="H402" i="30"/>
  <c r="B402" i="29"/>
  <c r="A402" i="29" s="1"/>
  <c r="L402" i="29"/>
  <c r="D402" i="29"/>
  <c r="J402" i="29"/>
  <c r="P402" i="29"/>
  <c r="O402" i="30"/>
  <c r="I402" i="30"/>
  <c r="D402" i="30"/>
  <c r="E402" i="30"/>
  <c r="P402" i="30"/>
  <c r="J402" i="30"/>
  <c r="F402" i="30"/>
  <c r="E402" i="29"/>
  <c r="I402" i="29"/>
  <c r="H402" i="29"/>
  <c r="C402" i="30"/>
  <c r="N402" i="30"/>
  <c r="O403" i="30"/>
  <c r="J403" i="28"/>
  <c r="M403" i="30"/>
  <c r="F403" i="30"/>
  <c r="K403" i="28"/>
  <c r="L403" i="28"/>
  <c r="M403" i="28"/>
  <c r="N403" i="28"/>
  <c r="O403" i="28"/>
  <c r="P403" i="28"/>
  <c r="D403" i="29"/>
  <c r="G403" i="30"/>
  <c r="K403" i="30"/>
  <c r="M403" i="29"/>
  <c r="I403" i="29"/>
  <c r="B403" i="30"/>
  <c r="C403" i="30"/>
  <c r="K403" i="29"/>
  <c r="O403" i="29"/>
  <c r="H403" i="30"/>
  <c r="J403" i="29"/>
  <c r="J403" i="30"/>
  <c r="I403" i="30"/>
  <c r="N403" i="30"/>
  <c r="E403" i="30"/>
  <c r="B403" i="29"/>
  <c r="A403" i="29" s="1"/>
  <c r="H403" i="29"/>
  <c r="D403" i="30"/>
  <c r="P403" i="30"/>
  <c r="G403" i="29"/>
  <c r="C403" i="29"/>
  <c r="P403" i="29"/>
  <c r="E403" i="29"/>
  <c r="L403" i="29"/>
  <c r="L403" i="30"/>
  <c r="B403" i="28"/>
  <c r="A403" i="28" s="1"/>
  <c r="C403" i="28"/>
  <c r="D403" i="28"/>
  <c r="E403" i="28"/>
  <c r="F403" i="28"/>
  <c r="F403" i="29"/>
  <c r="N403" i="29"/>
  <c r="G403" i="28"/>
  <c r="H403" i="28"/>
  <c r="I403" i="28"/>
  <c r="C404" i="30"/>
  <c r="E404" i="30"/>
  <c r="O404" i="30"/>
  <c r="L404" i="29"/>
  <c r="H404" i="28"/>
  <c r="D404" i="30"/>
  <c r="G404" i="30"/>
  <c r="P404" i="30"/>
  <c r="G404" i="29"/>
  <c r="B404" i="28"/>
  <c r="A404" i="28" s="1"/>
  <c r="C404" i="28"/>
  <c r="D404" i="28"/>
  <c r="E404" i="28"/>
  <c r="D404" i="29"/>
  <c r="K404" i="29"/>
  <c r="J404" i="29"/>
  <c r="C404" i="29"/>
  <c r="H404" i="30"/>
  <c r="K404" i="30"/>
  <c r="P404" i="29"/>
  <c r="M404" i="30"/>
  <c r="B404" i="30"/>
  <c r="F404" i="28"/>
  <c r="J404" i="30"/>
  <c r="N404" i="30"/>
  <c r="I404" i="29"/>
  <c r="G404" i="28"/>
  <c r="F404" i="29"/>
  <c r="I404" i="28"/>
  <c r="J404" i="28"/>
  <c r="K404" i="28"/>
  <c r="L404" i="28"/>
  <c r="M404" i="28"/>
  <c r="B404" i="29"/>
  <c r="A404" i="29" s="1"/>
  <c r="H404" i="29"/>
  <c r="N404" i="28"/>
  <c r="O404" i="28"/>
  <c r="P404" i="28"/>
  <c r="L404" i="30"/>
  <c r="F404" i="30"/>
  <c r="E404" i="29"/>
  <c r="N404" i="29"/>
  <c r="O404" i="29"/>
  <c r="M404" i="29"/>
  <c r="I404" i="30"/>
  <c r="B405" i="30"/>
  <c r="P405" i="30"/>
  <c r="J405" i="30"/>
  <c r="K405" i="29"/>
  <c r="J405" i="29"/>
  <c r="D405" i="28"/>
  <c r="M405" i="29"/>
  <c r="D405" i="30"/>
  <c r="H405" i="30"/>
  <c r="O405" i="30"/>
  <c r="E405" i="28"/>
  <c r="D405" i="29"/>
  <c r="B405" i="29"/>
  <c r="A405" i="29" s="1"/>
  <c r="F405" i="30"/>
  <c r="K405" i="30"/>
  <c r="F405" i="28"/>
  <c r="O405" i="28"/>
  <c r="H405" i="29"/>
  <c r="J405" i="28"/>
  <c r="H405" i="28"/>
  <c r="C405" i="29"/>
  <c r="G405" i="28"/>
  <c r="P405" i="29"/>
  <c r="I405" i="29"/>
  <c r="F405" i="29"/>
  <c r="L405" i="29"/>
  <c r="E405" i="30"/>
  <c r="G405" i="29"/>
  <c r="O405" i="29"/>
  <c r="P405" i="28"/>
  <c r="E405" i="29"/>
  <c r="N405" i="29"/>
  <c r="N405" i="28"/>
  <c r="I405" i="30"/>
  <c r="M405" i="28"/>
  <c r="L405" i="28"/>
  <c r="L405" i="30"/>
  <c r="B405" i="28"/>
  <c r="A405" i="28" s="1"/>
  <c r="C405" i="28"/>
  <c r="K405" i="28"/>
  <c r="C405" i="30"/>
  <c r="M405" i="30"/>
  <c r="N405" i="30"/>
  <c r="I405" i="28"/>
  <c r="G405" i="30"/>
  <c r="F406" i="30"/>
  <c r="N406" i="29"/>
  <c r="F406" i="29"/>
  <c r="B406" i="29"/>
  <c r="A406" i="29" s="1"/>
  <c r="K406" i="29"/>
  <c r="G406" i="29"/>
  <c r="B406" i="30"/>
  <c r="P406" i="29"/>
  <c r="I406" i="29"/>
  <c r="E406" i="29"/>
  <c r="L406" i="29"/>
  <c r="O406" i="29"/>
  <c r="J406" i="30"/>
  <c r="C406" i="29"/>
  <c r="L406" i="28"/>
  <c r="I406" i="30"/>
  <c r="J406" i="29"/>
  <c r="P406" i="30"/>
  <c r="L406" i="30"/>
  <c r="G406" i="30"/>
  <c r="D406" i="30"/>
  <c r="C406" i="30"/>
  <c r="D406" i="29"/>
  <c r="K406" i="30"/>
  <c r="H406" i="29"/>
  <c r="H406" i="30"/>
  <c r="B406" i="28"/>
  <c r="A406" i="28" s="1"/>
  <c r="C406" i="28"/>
  <c r="D406" i="28"/>
  <c r="E406" i="28"/>
  <c r="F406" i="28"/>
  <c r="G406" i="28"/>
  <c r="H406" i="28"/>
  <c r="I406" i="28"/>
  <c r="J406" i="28"/>
  <c r="K406" i="28"/>
  <c r="M406" i="28"/>
  <c r="N406" i="28"/>
  <c r="O406" i="28"/>
  <c r="P406" i="28"/>
  <c r="M406" i="29"/>
  <c r="O406" i="30"/>
  <c r="M406" i="30"/>
  <c r="E406" i="30"/>
  <c r="N406" i="30"/>
  <c r="E407" i="29"/>
  <c r="H407" i="30"/>
  <c r="O407" i="30"/>
  <c r="M407" i="29"/>
  <c r="G407" i="30"/>
  <c r="C407" i="30"/>
  <c r="J407" i="29"/>
  <c r="D407" i="29"/>
  <c r="P407" i="28"/>
  <c r="K407" i="30"/>
  <c r="O407" i="29"/>
  <c r="B407" i="28"/>
  <c r="A407" i="28" s="1"/>
  <c r="P407" i="30"/>
  <c r="F407" i="29"/>
  <c r="B407" i="30"/>
  <c r="C407" i="28"/>
  <c r="P407" i="29"/>
  <c r="E407" i="28"/>
  <c r="F407" i="28"/>
  <c r="G407" i="28"/>
  <c r="H407" i="28"/>
  <c r="I407" i="28"/>
  <c r="J407" i="28"/>
  <c r="K407" i="28"/>
  <c r="L407" i="28"/>
  <c r="M407" i="28"/>
  <c r="N407" i="28"/>
  <c r="O407" i="28"/>
  <c r="L407" i="30"/>
  <c r="N407" i="29"/>
  <c r="M407" i="30"/>
  <c r="D407" i="30"/>
  <c r="F407" i="30"/>
  <c r="B407" i="29"/>
  <c r="A407" i="29" s="1"/>
  <c r="G407" i="29"/>
  <c r="L407" i="29"/>
  <c r="H407" i="29"/>
  <c r="K407" i="29"/>
  <c r="I407" i="29"/>
  <c r="C407" i="29"/>
  <c r="E407" i="30"/>
  <c r="J407" i="30"/>
  <c r="N407" i="30"/>
  <c r="I407" i="30"/>
  <c r="D407" i="28"/>
  <c r="M408" i="28"/>
  <c r="N408" i="28"/>
  <c r="O408" i="28"/>
  <c r="P408" i="28"/>
  <c r="B408" i="30"/>
  <c r="F408" i="30"/>
  <c r="J408" i="30"/>
  <c r="I408" i="29"/>
  <c r="L408" i="29"/>
  <c r="F408" i="29"/>
  <c r="C408" i="29"/>
  <c r="D408" i="30"/>
  <c r="I408" i="30"/>
  <c r="I408" i="28"/>
  <c r="N408" i="30"/>
  <c r="G408" i="30"/>
  <c r="C408" i="30"/>
  <c r="K408" i="30"/>
  <c r="O408" i="30"/>
  <c r="H408" i="29"/>
  <c r="M408" i="29"/>
  <c r="D408" i="29"/>
  <c r="J408" i="29"/>
  <c r="E408" i="30"/>
  <c r="M408" i="30"/>
  <c r="G408" i="29"/>
  <c r="O408" i="29"/>
  <c r="B408" i="29"/>
  <c r="A408" i="29" s="1"/>
  <c r="E408" i="29"/>
  <c r="K408" i="29"/>
  <c r="P408" i="29"/>
  <c r="L408" i="30"/>
  <c r="H408" i="30"/>
  <c r="P408" i="30"/>
  <c r="N408" i="29"/>
  <c r="B408" i="28"/>
  <c r="A408" i="28" s="1"/>
  <c r="C408" i="28"/>
  <c r="D408" i="28"/>
  <c r="E408" i="28"/>
  <c r="F408" i="28"/>
  <c r="G408" i="28"/>
  <c r="H408" i="28"/>
  <c r="J408" i="28"/>
  <c r="K408" i="28"/>
  <c r="L408" i="28"/>
  <c r="D409" i="28"/>
  <c r="P409" i="29"/>
  <c r="C409" i="29"/>
  <c r="D409" i="29"/>
  <c r="L409" i="29"/>
  <c r="G409" i="30"/>
  <c r="K409" i="29"/>
  <c r="O409" i="29"/>
  <c r="G409" i="29"/>
  <c r="B409" i="28"/>
  <c r="A409" i="28" s="1"/>
  <c r="C409" i="28"/>
  <c r="O409" i="28"/>
  <c r="E409" i="28"/>
  <c r="F409" i="28"/>
  <c r="G409" i="28"/>
  <c r="H409" i="28"/>
  <c r="I409" i="28"/>
  <c r="J409" i="28"/>
  <c r="K409" i="28"/>
  <c r="L409" i="28"/>
  <c r="M409" i="28"/>
  <c r="N409" i="28"/>
  <c r="J409" i="29"/>
  <c r="P409" i="28"/>
  <c r="P409" i="30"/>
  <c r="J409" i="30"/>
  <c r="E409" i="30"/>
  <c r="N409" i="29"/>
  <c r="F409" i="29"/>
  <c r="I409" i="30"/>
  <c r="F409" i="30"/>
  <c r="B409" i="29"/>
  <c r="A409" i="29" s="1"/>
  <c r="E409" i="29"/>
  <c r="H409" i="29"/>
  <c r="H409" i="30"/>
  <c r="C409" i="30"/>
  <c r="M409" i="29"/>
  <c r="N409" i="30"/>
  <c r="M409" i="30"/>
  <c r="I409" i="29"/>
  <c r="B409" i="30"/>
  <c r="O409" i="30"/>
  <c r="L409" i="30"/>
  <c r="D409" i="30"/>
  <c r="K409" i="30"/>
  <c r="N410" i="28"/>
  <c r="I410" i="29"/>
  <c r="C410" i="29"/>
  <c r="F410" i="28"/>
  <c r="B410" i="28"/>
  <c r="A410" i="28" s="1"/>
  <c r="C410" i="28"/>
  <c r="D410" i="28"/>
  <c r="E410" i="28"/>
  <c r="O410" i="29"/>
  <c r="G410" i="28"/>
  <c r="H410" i="28"/>
  <c r="I410" i="28"/>
  <c r="J410" i="28"/>
  <c r="K410" i="28"/>
  <c r="O410" i="28"/>
  <c r="P410" i="28"/>
  <c r="H410" i="30"/>
  <c r="B410" i="30"/>
  <c r="M410" i="30"/>
  <c r="L410" i="28"/>
  <c r="H410" i="29"/>
  <c r="N410" i="29"/>
  <c r="K410" i="29"/>
  <c r="B410" i="29"/>
  <c r="A410" i="29" s="1"/>
  <c r="D410" i="30"/>
  <c r="F410" i="30"/>
  <c r="I410" i="30"/>
  <c r="L410" i="30"/>
  <c r="O410" i="30"/>
  <c r="C410" i="30"/>
  <c r="E410" i="29"/>
  <c r="P410" i="30"/>
  <c r="K410" i="30"/>
  <c r="J410" i="30"/>
  <c r="M410" i="28"/>
  <c r="D410" i="29"/>
  <c r="J410" i="29"/>
  <c r="P410" i="29"/>
  <c r="N410" i="30"/>
  <c r="E410" i="30"/>
  <c r="G410" i="30"/>
  <c r="G410" i="29"/>
  <c r="M410" i="29"/>
  <c r="L410" i="29"/>
  <c r="F410" i="29"/>
  <c r="F411" i="30"/>
  <c r="N411" i="30"/>
  <c r="I411" i="29"/>
  <c r="E411" i="29"/>
  <c r="H411" i="28"/>
  <c r="B411" i="30"/>
  <c r="H411" i="30"/>
  <c r="P411" i="30"/>
  <c r="K411" i="30"/>
  <c r="G411" i="29"/>
  <c r="N411" i="29"/>
  <c r="D411" i="29"/>
  <c r="L411" i="30"/>
  <c r="K411" i="29"/>
  <c r="M411" i="30"/>
  <c r="D411" i="30"/>
  <c r="B411" i="28"/>
  <c r="A411" i="28" s="1"/>
  <c r="C411" i="28"/>
  <c r="D411" i="28"/>
  <c r="E411" i="28"/>
  <c r="F411" i="28"/>
  <c r="G411" i="28"/>
  <c r="C411" i="29"/>
  <c r="I411" i="28"/>
  <c r="J411" i="28"/>
  <c r="K411" i="28"/>
  <c r="L411" i="28"/>
  <c r="M411" i="28"/>
  <c r="N411" i="28"/>
  <c r="O411" i="28"/>
  <c r="P411" i="28"/>
  <c r="J411" i="29"/>
  <c r="F411" i="29"/>
  <c r="M411" i="29"/>
  <c r="B411" i="29"/>
  <c r="A411" i="29" s="1"/>
  <c r="O411" i="30"/>
  <c r="J411" i="30"/>
  <c r="E411" i="30"/>
  <c r="G411" i="30"/>
  <c r="C411" i="30"/>
  <c r="L411" i="29"/>
  <c r="I411" i="30"/>
  <c r="P411" i="29"/>
  <c r="H411" i="29"/>
  <c r="O411" i="29"/>
  <c r="H412" i="29"/>
  <c r="I412" i="30"/>
  <c r="N412" i="30"/>
  <c r="K412" i="28"/>
  <c r="J412" i="28"/>
  <c r="H412" i="28"/>
  <c r="I412" i="29"/>
  <c r="K412" i="29"/>
  <c r="J412" i="30"/>
  <c r="O412" i="28"/>
  <c r="B412" i="30"/>
  <c r="G412" i="28"/>
  <c r="G412" i="29"/>
  <c r="D412" i="28"/>
  <c r="C412" i="29"/>
  <c r="E412" i="28"/>
  <c r="N412" i="28"/>
  <c r="M412" i="30"/>
  <c r="B412" i="29"/>
  <c r="A412" i="29" s="1"/>
  <c r="F412" i="29"/>
  <c r="P412" i="28"/>
  <c r="F412" i="28"/>
  <c r="D412" i="30"/>
  <c r="K412" i="30"/>
  <c r="M412" i="28"/>
  <c r="L412" i="28"/>
  <c r="M412" i="29"/>
  <c r="H412" i="30"/>
  <c r="G412" i="30"/>
  <c r="O412" i="30"/>
  <c r="I412" i="28"/>
  <c r="C412" i="30"/>
  <c r="E412" i="30"/>
  <c r="L412" i="30"/>
  <c r="P412" i="30"/>
  <c r="J412" i="29"/>
  <c r="P412" i="29"/>
  <c r="L412" i="29"/>
  <c r="F412" i="30"/>
  <c r="B412" i="28"/>
  <c r="A412" i="28" s="1"/>
  <c r="E412" i="29"/>
  <c r="C412" i="28"/>
  <c r="D412" i="29"/>
  <c r="O412" i="29"/>
  <c r="N412" i="29"/>
  <c r="L413" i="28"/>
  <c r="M413" i="28"/>
  <c r="N413" i="28"/>
  <c r="L413" i="30"/>
  <c r="G413" i="29"/>
  <c r="E413" i="28"/>
  <c r="D413" i="28"/>
  <c r="K413" i="28"/>
  <c r="F413" i="28"/>
  <c r="J413" i="30"/>
  <c r="G413" i="28"/>
  <c r="M413" i="29"/>
  <c r="C413" i="29"/>
  <c r="O413" i="28"/>
  <c r="I413" i="29"/>
  <c r="H413" i="29"/>
  <c r="K413" i="29"/>
  <c r="N413" i="30"/>
  <c r="H413" i="28"/>
  <c r="I413" i="28"/>
  <c r="F413" i="29"/>
  <c r="P413" i="28"/>
  <c r="B413" i="29"/>
  <c r="A413" i="29" s="1"/>
  <c r="O413" i="30"/>
  <c r="J413" i="29"/>
  <c r="C413" i="28"/>
  <c r="D413" i="30"/>
  <c r="M413" i="30"/>
  <c r="I413" i="30"/>
  <c r="B413" i="30"/>
  <c r="H413" i="30"/>
  <c r="B413" i="28"/>
  <c r="A413" i="28" s="1"/>
  <c r="J413" i="28"/>
  <c r="G413" i="30"/>
  <c r="P413" i="30"/>
  <c r="P413" i="29"/>
  <c r="L413" i="29"/>
  <c r="D413" i="29"/>
  <c r="N413" i="29"/>
  <c r="F413" i="30"/>
  <c r="C413" i="30"/>
  <c r="E413" i="30"/>
  <c r="K413" i="30"/>
  <c r="E413" i="29"/>
  <c r="O413" i="29"/>
  <c r="D414" i="30"/>
  <c r="N414" i="30"/>
  <c r="B414" i="28"/>
  <c r="A414" i="28" s="1"/>
  <c r="C414" i="28"/>
  <c r="D414" i="28"/>
  <c r="E414" i="28"/>
  <c r="F414" i="28"/>
  <c r="G414" i="28"/>
  <c r="H414" i="28"/>
  <c r="I414" i="28"/>
  <c r="J414" i="28"/>
  <c r="K414" i="28"/>
  <c r="L414" i="28"/>
  <c r="M414" i="28"/>
  <c r="N414" i="28"/>
  <c r="O414" i="28"/>
  <c r="P414" i="28"/>
  <c r="O414" i="30"/>
  <c r="G414" i="29"/>
  <c r="D414" i="29"/>
  <c r="I414" i="29"/>
  <c r="J414" i="30"/>
  <c r="K414" i="30"/>
  <c r="G414" i="30"/>
  <c r="E414" i="30"/>
  <c r="I414" i="30"/>
  <c r="P414" i="30"/>
  <c r="H414" i="29"/>
  <c r="N414" i="29"/>
  <c r="O414" i="29"/>
  <c r="M414" i="30"/>
  <c r="C414" i="30"/>
  <c r="H414" i="30"/>
  <c r="F414" i="30"/>
  <c r="P414" i="29"/>
  <c r="C414" i="29"/>
  <c r="L414" i="30"/>
  <c r="B414" i="30"/>
  <c r="B414" i="29"/>
  <c r="A414" i="29" s="1"/>
  <c r="E414" i="29"/>
  <c r="K414" i="29"/>
  <c r="L414" i="29"/>
  <c r="F414" i="29"/>
  <c r="J414" i="29"/>
  <c r="M414" i="29"/>
  <c r="G415" i="28"/>
  <c r="E415" i="28"/>
  <c r="B415" i="28"/>
  <c r="A415" i="28" s="1"/>
  <c r="D415" i="28"/>
  <c r="M415" i="30"/>
  <c r="L415" i="29"/>
  <c r="F415" i="29"/>
  <c r="C415" i="28"/>
  <c r="P415" i="29"/>
  <c r="N415" i="29"/>
  <c r="I415" i="30"/>
  <c r="N415" i="30"/>
  <c r="J415" i="30"/>
  <c r="D415" i="30"/>
  <c r="K415" i="29"/>
  <c r="G415" i="30"/>
  <c r="O415" i="30"/>
  <c r="P415" i="30"/>
  <c r="C415" i="29"/>
  <c r="H415" i="30"/>
  <c r="J415" i="29"/>
  <c r="B415" i="29"/>
  <c r="A415" i="29" s="1"/>
  <c r="G415" i="29"/>
  <c r="E415" i="30"/>
  <c r="M415" i="29"/>
  <c r="K415" i="30"/>
  <c r="C415" i="30"/>
  <c r="B415" i="30"/>
  <c r="O415" i="29"/>
  <c r="H415" i="29"/>
  <c r="E415" i="29"/>
  <c r="P415" i="28"/>
  <c r="O415" i="28"/>
  <c r="N415" i="28"/>
  <c r="F415" i="28"/>
  <c r="M415" i="28"/>
  <c r="F415" i="30"/>
  <c r="L415" i="28"/>
  <c r="K415" i="28"/>
  <c r="L415" i="30"/>
  <c r="I415" i="29"/>
  <c r="D415" i="29"/>
  <c r="J415" i="28"/>
  <c r="I415" i="28"/>
  <c r="H415" i="28"/>
  <c r="F416" i="30"/>
  <c r="F416" i="29"/>
  <c r="N416" i="29"/>
  <c r="H416" i="29"/>
  <c r="P416" i="29"/>
  <c r="L416" i="29"/>
  <c r="O416" i="29"/>
  <c r="N416" i="30"/>
  <c r="D416" i="30"/>
  <c r="J416" i="30"/>
  <c r="G416" i="30"/>
  <c r="E416" i="28"/>
  <c r="G416" i="29"/>
  <c r="E416" i="29"/>
  <c r="K416" i="30"/>
  <c r="M416" i="29"/>
  <c r="I416" i="29"/>
  <c r="C416" i="29"/>
  <c r="B416" i="30"/>
  <c r="O416" i="30"/>
  <c r="H416" i="30"/>
  <c r="L416" i="30"/>
  <c r="P416" i="30"/>
  <c r="B416" i="28"/>
  <c r="A416" i="28" s="1"/>
  <c r="C416" i="28"/>
  <c r="D416" i="28"/>
  <c r="F416" i="28"/>
  <c r="G416" i="28"/>
  <c r="H416" i="28"/>
  <c r="I416" i="28"/>
  <c r="J416" i="28"/>
  <c r="K416" i="28"/>
  <c r="L416" i="28"/>
  <c r="M416" i="28"/>
  <c r="N416" i="28"/>
  <c r="O416" i="28"/>
  <c r="P416" i="28"/>
  <c r="C416" i="30"/>
  <c r="M416" i="30"/>
  <c r="E416" i="30"/>
  <c r="I416" i="30"/>
  <c r="K416" i="29"/>
  <c r="D416" i="29"/>
  <c r="J416" i="29"/>
  <c r="B416" i="29"/>
  <c r="A416" i="29" s="1"/>
  <c r="H417" i="29"/>
  <c r="N417" i="29"/>
  <c r="P417" i="28"/>
  <c r="O417" i="30"/>
  <c r="G417" i="30"/>
  <c r="E417" i="30"/>
  <c r="B417" i="28"/>
  <c r="A417" i="28" s="1"/>
  <c r="I417" i="29"/>
  <c r="M417" i="30"/>
  <c r="I417" i="28"/>
  <c r="L417" i="30"/>
  <c r="H417" i="30"/>
  <c r="C417" i="28"/>
  <c r="J417" i="30"/>
  <c r="J417" i="28"/>
  <c r="K417" i="28"/>
  <c r="E417" i="28"/>
  <c r="K417" i="30"/>
  <c r="L417" i="28"/>
  <c r="D417" i="30"/>
  <c r="P417" i="30"/>
  <c r="M417" i="28"/>
  <c r="N417" i="28"/>
  <c r="N417" i="30"/>
  <c r="F417" i="30"/>
  <c r="I417" i="30"/>
  <c r="O417" i="28"/>
  <c r="D417" i="29"/>
  <c r="B417" i="29"/>
  <c r="A417" i="29" s="1"/>
  <c r="P417" i="29"/>
  <c r="E417" i="29"/>
  <c r="K417" i="29"/>
  <c r="M417" i="29"/>
  <c r="L417" i="29"/>
  <c r="O417" i="29"/>
  <c r="D417" i="28"/>
  <c r="F417" i="29"/>
  <c r="B417" i="30"/>
  <c r="C417" i="30"/>
  <c r="F417" i="28"/>
  <c r="G417" i="28"/>
  <c r="H417" i="28"/>
  <c r="C417" i="29"/>
  <c r="G417" i="29"/>
  <c r="J417" i="29"/>
  <c r="M418" i="29"/>
  <c r="L418" i="29"/>
  <c r="C418" i="29"/>
  <c r="I418" i="29"/>
  <c r="D418" i="30"/>
  <c r="G418" i="30"/>
  <c r="O418" i="30"/>
  <c r="M418" i="30"/>
  <c r="I418" i="30"/>
  <c r="B418" i="30"/>
  <c r="H418" i="29"/>
  <c r="L418" i="30"/>
  <c r="K418" i="30"/>
  <c r="D418" i="29"/>
  <c r="J418" i="29"/>
  <c r="C418" i="30"/>
  <c r="N418" i="30"/>
  <c r="H418" i="30"/>
  <c r="N418" i="29"/>
  <c r="F418" i="30"/>
  <c r="E418" i="29"/>
  <c r="B418" i="29"/>
  <c r="A418" i="29" s="1"/>
  <c r="B418" i="28"/>
  <c r="A418" i="28" s="1"/>
  <c r="C418" i="28"/>
  <c r="D418" i="28"/>
  <c r="E418" i="28"/>
  <c r="F418" i="28"/>
  <c r="G418" i="28"/>
  <c r="H418" i="28"/>
  <c r="I418" i="28"/>
  <c r="J418" i="28"/>
  <c r="K418" i="28"/>
  <c r="L418" i="28"/>
  <c r="M418" i="28"/>
  <c r="N418" i="28"/>
  <c r="O418" i="28"/>
  <c r="P418" i="28"/>
  <c r="O418" i="29"/>
  <c r="F418" i="29"/>
  <c r="P418" i="30"/>
  <c r="J418" i="30"/>
  <c r="E418" i="30"/>
  <c r="K418" i="29"/>
  <c r="G418" i="29"/>
  <c r="P418" i="29"/>
  <c r="E419" i="30"/>
  <c r="D419" i="29"/>
  <c r="M419" i="30"/>
  <c r="J419" i="29"/>
  <c r="O419" i="29"/>
  <c r="I419" i="29"/>
  <c r="L419" i="29"/>
  <c r="N419" i="29"/>
  <c r="P419" i="30"/>
  <c r="I419" i="30"/>
  <c r="D419" i="30"/>
  <c r="M419" i="28"/>
  <c r="G419" i="30"/>
  <c r="J419" i="30"/>
  <c r="N419" i="28"/>
  <c r="O419" i="28"/>
  <c r="P419" i="28"/>
  <c r="O419" i="30"/>
  <c r="B419" i="30"/>
  <c r="L419" i="28"/>
  <c r="B419" i="29"/>
  <c r="A419" i="29" s="1"/>
  <c r="F419" i="29"/>
  <c r="M419" i="29"/>
  <c r="K419" i="28"/>
  <c r="J419" i="28"/>
  <c r="L419" i="30"/>
  <c r="F419" i="30"/>
  <c r="I419" i="28"/>
  <c r="H419" i="28"/>
  <c r="G419" i="28"/>
  <c r="N419" i="30"/>
  <c r="F419" i="28"/>
  <c r="B419" i="28"/>
  <c r="A419" i="28" s="1"/>
  <c r="H419" i="30"/>
  <c r="C419" i="30"/>
  <c r="E419" i="28"/>
  <c r="D419" i="28"/>
  <c r="H419" i="29"/>
  <c r="C419" i="28"/>
  <c r="G419" i="29"/>
  <c r="C419" i="29"/>
  <c r="E419" i="29"/>
  <c r="K419" i="30"/>
  <c r="K419" i="29"/>
  <c r="P419" i="29"/>
  <c r="O420" i="28"/>
  <c r="L420" i="29"/>
  <c r="D420" i="29"/>
  <c r="F420" i="29"/>
  <c r="G420" i="30"/>
  <c r="J420" i="29"/>
  <c r="P420" i="29"/>
  <c r="N420" i="29"/>
  <c r="B420" i="29"/>
  <c r="A420" i="29" s="1"/>
  <c r="H420" i="29"/>
  <c r="I420" i="30"/>
  <c r="D420" i="30"/>
  <c r="P420" i="30"/>
  <c r="F420" i="30"/>
  <c r="C420" i="30"/>
  <c r="K420" i="30"/>
  <c r="O420" i="30"/>
  <c r="B420" i="28"/>
  <c r="A420" i="28" s="1"/>
  <c r="C420" i="28"/>
  <c r="D420" i="28"/>
  <c r="E420" i="28"/>
  <c r="F420" i="28"/>
  <c r="G420" i="28"/>
  <c r="H420" i="30"/>
  <c r="H420" i="28"/>
  <c r="I420" i="28"/>
  <c r="J420" i="28"/>
  <c r="K420" i="28"/>
  <c r="O420" i="29"/>
  <c r="K420" i="29"/>
  <c r="C420" i="29"/>
  <c r="L420" i="28"/>
  <c r="M420" i="28"/>
  <c r="N420" i="30"/>
  <c r="N420" i="28"/>
  <c r="B420" i="30"/>
  <c r="L420" i="30"/>
  <c r="E420" i="30"/>
  <c r="M420" i="30"/>
  <c r="E420" i="29"/>
  <c r="M420" i="29"/>
  <c r="J420" i="30"/>
  <c r="I420" i="29"/>
  <c r="P420" i="28"/>
  <c r="G420" i="29"/>
  <c r="H421" i="29"/>
  <c r="C421" i="30"/>
  <c r="K421" i="28"/>
  <c r="J421" i="28"/>
  <c r="I421" i="28"/>
  <c r="M421" i="29"/>
  <c r="B421" i="29"/>
  <c r="A421" i="29" s="1"/>
  <c r="I421" i="30"/>
  <c r="F421" i="30"/>
  <c r="J421" i="30"/>
  <c r="D421" i="30"/>
  <c r="L421" i="30"/>
  <c r="O421" i="30"/>
  <c r="K421" i="30"/>
  <c r="K421" i="29"/>
  <c r="B421" i="30"/>
  <c r="P421" i="30"/>
  <c r="F421" i="29"/>
  <c r="B421" i="28"/>
  <c r="A421" i="28" s="1"/>
  <c r="C421" i="28"/>
  <c r="D421" i="28"/>
  <c r="E421" i="28"/>
  <c r="F421" i="28"/>
  <c r="G421" i="28"/>
  <c r="H421" i="28"/>
  <c r="C421" i="29"/>
  <c r="L421" i="29"/>
  <c r="P421" i="29"/>
  <c r="D421" i="29"/>
  <c r="N421" i="30"/>
  <c r="M421" i="30"/>
  <c r="N421" i="29"/>
  <c r="J421" i="29"/>
  <c r="E421" i="29"/>
  <c r="H421" i="30"/>
  <c r="E421" i="30"/>
  <c r="I421" i="29"/>
  <c r="O421" i="29"/>
  <c r="G421" i="30"/>
  <c r="G421" i="29"/>
  <c r="P421" i="28"/>
  <c r="O421" i="28"/>
  <c r="N421" i="28"/>
  <c r="M421" i="28"/>
  <c r="L421" i="28"/>
  <c r="B422" i="30"/>
  <c r="H422" i="30"/>
  <c r="O422" i="30"/>
  <c r="F422" i="29"/>
  <c r="N422" i="28"/>
  <c r="I422" i="28"/>
  <c r="N422" i="29"/>
  <c r="L422" i="30"/>
  <c r="M422" i="29"/>
  <c r="P422" i="29"/>
  <c r="J422" i="30"/>
  <c r="H422" i="28"/>
  <c r="P422" i="30"/>
  <c r="M422" i="30"/>
  <c r="F422" i="30"/>
  <c r="G422" i="29"/>
  <c r="K422" i="30"/>
  <c r="G422" i="30"/>
  <c r="C422" i="30"/>
  <c r="E422" i="29"/>
  <c r="I422" i="29"/>
  <c r="J422" i="28"/>
  <c r="K422" i="28"/>
  <c r="O422" i="28"/>
  <c r="P422" i="28"/>
  <c r="C422" i="28"/>
  <c r="K422" i="29"/>
  <c r="L422" i="28"/>
  <c r="M422" i="28"/>
  <c r="L422" i="29"/>
  <c r="H422" i="29"/>
  <c r="C422" i="29"/>
  <c r="G422" i="28"/>
  <c r="N422" i="30"/>
  <c r="F422" i="28"/>
  <c r="E422" i="28"/>
  <c r="D422" i="28"/>
  <c r="D422" i="30"/>
  <c r="B422" i="28"/>
  <c r="A422" i="28" s="1"/>
  <c r="O422" i="29"/>
  <c r="B422" i="29"/>
  <c r="A422" i="29" s="1"/>
  <c r="D422" i="29"/>
  <c r="J422" i="29"/>
  <c r="I422" i="30"/>
  <c r="E422" i="30"/>
  <c r="K423" i="30"/>
  <c r="B423" i="30"/>
  <c r="P423" i="28"/>
  <c r="C423" i="29"/>
  <c r="G423" i="30"/>
  <c r="L423" i="30"/>
  <c r="N423" i="30"/>
  <c r="I423" i="29"/>
  <c r="M423" i="30"/>
  <c r="E423" i="30"/>
  <c r="J423" i="30"/>
  <c r="L423" i="29"/>
  <c r="J423" i="29"/>
  <c r="H423" i="30"/>
  <c r="B423" i="29"/>
  <c r="A423" i="29" s="1"/>
  <c r="K423" i="29"/>
  <c r="N423" i="29"/>
  <c r="G423" i="29"/>
  <c r="D423" i="29"/>
  <c r="F423" i="30"/>
  <c r="M423" i="29"/>
  <c r="H423" i="29"/>
  <c r="P423" i="29"/>
  <c r="F423" i="29"/>
  <c r="E423" i="29"/>
  <c r="O423" i="29"/>
  <c r="P423" i="30"/>
  <c r="C423" i="30"/>
  <c r="M423" i="28"/>
  <c r="L423" i="28"/>
  <c r="K423" i="28"/>
  <c r="J423" i="28"/>
  <c r="I423" i="28"/>
  <c r="H423" i="28"/>
  <c r="D423" i="30"/>
  <c r="O423" i="30"/>
  <c r="G423" i="28"/>
  <c r="F423" i="28"/>
  <c r="E423" i="28"/>
  <c r="D423" i="28"/>
  <c r="C423" i="28"/>
  <c r="B423" i="28"/>
  <c r="A423" i="28" s="1"/>
  <c r="N423" i="28"/>
  <c r="O423" i="28"/>
  <c r="I423" i="30"/>
  <c r="G424" i="30"/>
  <c r="N424" i="30"/>
  <c r="I424" i="30"/>
  <c r="O424" i="30"/>
  <c r="M424" i="30"/>
  <c r="F424" i="30"/>
  <c r="B424" i="30"/>
  <c r="E424" i="29"/>
  <c r="P424" i="29"/>
  <c r="I424" i="29"/>
  <c r="M424" i="29"/>
  <c r="K424" i="29"/>
  <c r="B424" i="29"/>
  <c r="A424" i="29" s="1"/>
  <c r="K424" i="28"/>
  <c r="L424" i="28"/>
  <c r="K424" i="30"/>
  <c r="B424" i="28"/>
  <c r="A424" i="28" s="1"/>
  <c r="G424" i="29"/>
  <c r="C424" i="28"/>
  <c r="D424" i="28"/>
  <c r="P424" i="30"/>
  <c r="P424" i="28"/>
  <c r="E424" i="30"/>
  <c r="D424" i="29"/>
  <c r="M424" i="28"/>
  <c r="H424" i="29"/>
  <c r="J424" i="30"/>
  <c r="E424" i="28"/>
  <c r="F424" i="28"/>
  <c r="N424" i="28"/>
  <c r="I424" i="28"/>
  <c r="O424" i="28"/>
  <c r="J424" i="28"/>
  <c r="F424" i="29"/>
  <c r="H424" i="30"/>
  <c r="N424" i="29"/>
  <c r="C424" i="30"/>
  <c r="G424" i="28"/>
  <c r="C424" i="29"/>
  <c r="L424" i="30"/>
  <c r="H424" i="28"/>
  <c r="O424" i="29"/>
  <c r="D424" i="30"/>
  <c r="J424" i="29"/>
  <c r="L424" i="29"/>
  <c r="B425" i="30"/>
  <c r="P425" i="30"/>
  <c r="P425" i="28"/>
  <c r="O425" i="29"/>
  <c r="H425" i="29"/>
  <c r="O425" i="28"/>
  <c r="N425" i="28"/>
  <c r="M425" i="28"/>
  <c r="L425" i="28"/>
  <c r="K425" i="28"/>
  <c r="J425" i="28"/>
  <c r="I425" i="28"/>
  <c r="F425" i="30"/>
  <c r="E425" i="30"/>
  <c r="G425" i="30"/>
  <c r="M425" i="30"/>
  <c r="N425" i="30"/>
  <c r="D425" i="30"/>
  <c r="O425" i="30"/>
  <c r="L425" i="30"/>
  <c r="J425" i="30"/>
  <c r="C425" i="30"/>
  <c r="G425" i="29"/>
  <c r="B425" i="29"/>
  <c r="A425" i="29" s="1"/>
  <c r="N425" i="29"/>
  <c r="D425" i="28"/>
  <c r="J425" i="29"/>
  <c r="D425" i="29"/>
  <c r="F425" i="29"/>
  <c r="E425" i="29"/>
  <c r="M425" i="29"/>
  <c r="E425" i="28"/>
  <c r="F425" i="28"/>
  <c r="G425" i="28"/>
  <c r="I425" i="30"/>
  <c r="K425" i="30"/>
  <c r="H425" i="30"/>
  <c r="B425" i="28"/>
  <c r="A425" i="28" s="1"/>
  <c r="H425" i="28"/>
  <c r="P425" i="29"/>
  <c r="K425" i="29"/>
  <c r="C425" i="28"/>
  <c r="C425" i="29"/>
  <c r="I425" i="29"/>
  <c r="L425" i="29"/>
  <c r="H426" i="28"/>
  <c r="L426" i="30"/>
  <c r="F426" i="30"/>
  <c r="B426" i="30"/>
  <c r="E426" i="29"/>
  <c r="M426" i="30"/>
  <c r="G426" i="30"/>
  <c r="O426" i="30"/>
  <c r="I426" i="30"/>
  <c r="N426" i="30"/>
  <c r="H426" i="30"/>
  <c r="I426" i="29"/>
  <c r="H426" i="29"/>
  <c r="J426" i="30"/>
  <c r="P426" i="30"/>
  <c r="D426" i="30"/>
  <c r="E426" i="30"/>
  <c r="B426" i="28"/>
  <c r="A426" i="28" s="1"/>
  <c r="C426" i="28"/>
  <c r="D426" i="28"/>
  <c r="E426" i="28"/>
  <c r="F426" i="28"/>
  <c r="G426" i="28"/>
  <c r="I426" i="28"/>
  <c r="J426" i="28"/>
  <c r="K426" i="28"/>
  <c r="L426" i="28"/>
  <c r="M426" i="28"/>
  <c r="N426" i="28"/>
  <c r="O426" i="28"/>
  <c r="P426" i="28"/>
  <c r="F426" i="29"/>
  <c r="M426" i="29"/>
  <c r="P426" i="29"/>
  <c r="K426" i="29"/>
  <c r="C426" i="29"/>
  <c r="N426" i="29"/>
  <c r="B426" i="29"/>
  <c r="A426" i="29" s="1"/>
  <c r="G426" i="29"/>
  <c r="L426" i="29"/>
  <c r="J426" i="29"/>
  <c r="K426" i="30"/>
  <c r="C426" i="30"/>
  <c r="D426" i="29"/>
  <c r="O426" i="29"/>
  <c r="K427" i="28"/>
  <c r="P427" i="30"/>
  <c r="B427" i="28"/>
  <c r="A427" i="28" s="1"/>
  <c r="B427" i="29"/>
  <c r="A427" i="29" s="1"/>
  <c r="E427" i="30"/>
  <c r="C427" i="30"/>
  <c r="J427" i="30"/>
  <c r="P427" i="29"/>
  <c r="E427" i="29"/>
  <c r="H427" i="30"/>
  <c r="O427" i="29"/>
  <c r="D427" i="29"/>
  <c r="M427" i="30"/>
  <c r="O427" i="30"/>
  <c r="L427" i="30"/>
  <c r="D427" i="28"/>
  <c r="E427" i="28"/>
  <c r="F427" i="28"/>
  <c r="G427" i="28"/>
  <c r="H427" i="28"/>
  <c r="I427" i="28"/>
  <c r="J427" i="28"/>
  <c r="G427" i="29"/>
  <c r="L427" i="28"/>
  <c r="M427" i="28"/>
  <c r="N427" i="28"/>
  <c r="O427" i="28"/>
  <c r="P427" i="28"/>
  <c r="H427" i="29"/>
  <c r="M427" i="29"/>
  <c r="N427" i="29"/>
  <c r="K427" i="29"/>
  <c r="J427" i="29"/>
  <c r="F427" i="29"/>
  <c r="I427" i="29"/>
  <c r="C427" i="29"/>
  <c r="L427" i="29"/>
  <c r="G427" i="30"/>
  <c r="F427" i="30"/>
  <c r="K427" i="30"/>
  <c r="N427" i="30"/>
  <c r="D427" i="30"/>
  <c r="I427" i="30"/>
  <c r="B427" i="30"/>
  <c r="C427" i="28"/>
  <c r="P428" i="30"/>
  <c r="G428" i="30"/>
  <c r="J428" i="29"/>
  <c r="B428" i="30"/>
  <c r="I428" i="30"/>
  <c r="M428" i="30"/>
  <c r="L428" i="29"/>
  <c r="C428" i="28"/>
  <c r="D428" i="28"/>
  <c r="K428" i="30"/>
  <c r="O428" i="30"/>
  <c r="E428" i="28"/>
  <c r="G428" i="28"/>
  <c r="H428" i="28"/>
  <c r="I428" i="28"/>
  <c r="L428" i="30"/>
  <c r="J428" i="28"/>
  <c r="O428" i="29"/>
  <c r="I428" i="29"/>
  <c r="K428" i="28"/>
  <c r="F428" i="29"/>
  <c r="P428" i="28"/>
  <c r="J428" i="30"/>
  <c r="H428" i="29"/>
  <c r="F428" i="30"/>
  <c r="N428" i="30"/>
  <c r="E428" i="29"/>
  <c r="E428" i="30"/>
  <c r="M428" i="29"/>
  <c r="F428" i="28"/>
  <c r="H428" i="30"/>
  <c r="K428" i="29"/>
  <c r="D428" i="30"/>
  <c r="B428" i="28"/>
  <c r="A428" i="28" s="1"/>
  <c r="B428" i="29"/>
  <c r="A428" i="29" s="1"/>
  <c r="C428" i="29"/>
  <c r="G428" i="29"/>
  <c r="P428" i="29"/>
  <c r="C428" i="30"/>
  <c r="O428" i="28"/>
  <c r="L428" i="28"/>
  <c r="M428" i="28"/>
  <c r="N428" i="28"/>
  <c r="D428" i="29"/>
  <c r="N428" i="29"/>
  <c r="C429" i="30"/>
  <c r="K429" i="29"/>
  <c r="M429" i="29"/>
  <c r="J429" i="30"/>
  <c r="B429" i="28"/>
  <c r="A429" i="28" s="1"/>
  <c r="O429" i="29"/>
  <c r="I429" i="29"/>
  <c r="B429" i="29"/>
  <c r="A429" i="29" s="1"/>
  <c r="E429" i="29"/>
  <c r="N429" i="29"/>
  <c r="J429" i="28"/>
  <c r="C429" i="28"/>
  <c r="D429" i="28"/>
  <c r="E429" i="28"/>
  <c r="F429" i="28"/>
  <c r="G429" i="28"/>
  <c r="H429" i="28"/>
  <c r="I429" i="28"/>
  <c r="O429" i="30"/>
  <c r="H429" i="30"/>
  <c r="D429" i="30"/>
  <c r="D429" i="29"/>
  <c r="H429" i="29"/>
  <c r="K429" i="28"/>
  <c r="L429" i="28"/>
  <c r="M429" i="28"/>
  <c r="N429" i="28"/>
  <c r="G429" i="30"/>
  <c r="L429" i="30"/>
  <c r="P429" i="30"/>
  <c r="O429" i="28"/>
  <c r="P429" i="28"/>
  <c r="M429" i="30"/>
  <c r="B429" i="30"/>
  <c r="C429" i="29"/>
  <c r="L429" i="29"/>
  <c r="J429" i="29"/>
  <c r="F429" i="29"/>
  <c r="P429" i="29"/>
  <c r="E429" i="30"/>
  <c r="K429" i="30"/>
  <c r="I429" i="30"/>
  <c r="G429" i="29"/>
  <c r="N429" i="30"/>
  <c r="F429" i="30"/>
  <c r="F430" i="28"/>
  <c r="G430" i="28"/>
  <c r="H430" i="28"/>
  <c r="I430" i="28"/>
  <c r="J430" i="28"/>
  <c r="J430" i="29"/>
  <c r="L430" i="28"/>
  <c r="M430" i="28"/>
  <c r="N430" i="28"/>
  <c r="O430" i="28"/>
  <c r="P430" i="28"/>
  <c r="E430" i="28"/>
  <c r="D430" i="29"/>
  <c r="P430" i="30"/>
  <c r="M430" i="30"/>
  <c r="C430" i="30"/>
  <c r="J430" i="30"/>
  <c r="F430" i="30"/>
  <c r="H430" i="29"/>
  <c r="F430" i="29"/>
  <c r="K430" i="29"/>
  <c r="O430" i="29"/>
  <c r="L430" i="29"/>
  <c r="E430" i="29"/>
  <c r="K430" i="30"/>
  <c r="G430" i="29"/>
  <c r="B430" i="30"/>
  <c r="E430" i="30"/>
  <c r="L430" i="30"/>
  <c r="C430" i="29"/>
  <c r="K430" i="28"/>
  <c r="N430" i="29"/>
  <c r="B430" i="29"/>
  <c r="A430" i="29" s="1"/>
  <c r="M430" i="29"/>
  <c r="I430" i="30"/>
  <c r="G430" i="30"/>
  <c r="N430" i="30"/>
  <c r="B430" i="28"/>
  <c r="A430" i="28" s="1"/>
  <c r="O430" i="30"/>
  <c r="P430" i="29"/>
  <c r="D430" i="30"/>
  <c r="H430" i="30"/>
  <c r="I430" i="29"/>
  <c r="C430" i="28"/>
  <c r="D430" i="28"/>
  <c r="B431" i="28"/>
  <c r="A431" i="28" s="1"/>
  <c r="J431" i="29"/>
  <c r="C431" i="28"/>
  <c r="H431" i="29"/>
  <c r="K431" i="29"/>
  <c r="O431" i="29"/>
  <c r="M431" i="30"/>
  <c r="M431" i="29"/>
  <c r="C431" i="29"/>
  <c r="P431" i="30"/>
  <c r="D431" i="30"/>
  <c r="D431" i="28"/>
  <c r="L431" i="29"/>
  <c r="E431" i="29"/>
  <c r="E431" i="28"/>
  <c r="F431" i="28"/>
  <c r="G431" i="28"/>
  <c r="I431" i="30"/>
  <c r="H431" i="28"/>
  <c r="I431" i="28"/>
  <c r="J431" i="28"/>
  <c r="G431" i="30"/>
  <c r="K431" i="28"/>
  <c r="L431" i="28"/>
  <c r="M431" i="28"/>
  <c r="E431" i="30"/>
  <c r="L431" i="30"/>
  <c r="N431" i="30"/>
  <c r="F431" i="30"/>
  <c r="B431" i="30"/>
  <c r="N431" i="28"/>
  <c r="K431" i="30"/>
  <c r="O431" i="30"/>
  <c r="D431" i="29"/>
  <c r="O431" i="28"/>
  <c r="C431" i="30"/>
  <c r="G431" i="29"/>
  <c r="P431" i="28"/>
  <c r="B431" i="29"/>
  <c r="A431" i="29" s="1"/>
  <c r="N431" i="29"/>
  <c r="H431" i="30"/>
  <c r="P431" i="29"/>
  <c r="I431" i="29"/>
  <c r="F431" i="29"/>
  <c r="J431" i="30"/>
  <c r="F432" i="30"/>
  <c r="E432" i="30"/>
  <c r="I432" i="30"/>
  <c r="M432" i="30"/>
  <c r="P432" i="30"/>
  <c r="K432" i="30"/>
  <c r="N432" i="29"/>
  <c r="J432" i="29"/>
  <c r="D432" i="29"/>
  <c r="M432" i="29"/>
  <c r="O432" i="29"/>
  <c r="G432" i="29"/>
  <c r="B432" i="29"/>
  <c r="A432" i="29" s="1"/>
  <c r="K432" i="29"/>
  <c r="P432" i="29"/>
  <c r="P432" i="28"/>
  <c r="O432" i="28"/>
  <c r="N432" i="28"/>
  <c r="M432" i="28"/>
  <c r="L432" i="28"/>
  <c r="K432" i="28"/>
  <c r="J432" i="28"/>
  <c r="I432" i="28"/>
  <c r="H432" i="28"/>
  <c r="G432" i="28"/>
  <c r="F432" i="28"/>
  <c r="E432" i="28"/>
  <c r="O432" i="30"/>
  <c r="J432" i="30"/>
  <c r="C432" i="30"/>
  <c r="D432" i="28"/>
  <c r="C432" i="28"/>
  <c r="B432" i="28"/>
  <c r="A432" i="28" s="1"/>
  <c r="L432" i="30"/>
  <c r="E432" i="29"/>
  <c r="L432" i="29"/>
  <c r="F432" i="29"/>
  <c r="H432" i="30"/>
  <c r="B432" i="30"/>
  <c r="N432" i="30"/>
  <c r="I432" i="29"/>
  <c r="H432" i="29"/>
  <c r="C432" i="29"/>
  <c r="G432" i="30"/>
  <c r="D432" i="30"/>
  <c r="L433" i="29"/>
  <c r="H433" i="28"/>
  <c r="K433" i="30"/>
  <c r="H433" i="30"/>
  <c r="C433" i="30"/>
  <c r="J433" i="28"/>
  <c r="M433" i="29"/>
  <c r="L433" i="30"/>
  <c r="I433" i="29"/>
  <c r="C433" i="29"/>
  <c r="J433" i="30"/>
  <c r="G433" i="30"/>
  <c r="E433" i="30"/>
  <c r="J433" i="29"/>
  <c r="D433" i="29"/>
  <c r="H433" i="29"/>
  <c r="P433" i="29"/>
  <c r="I433" i="28"/>
  <c r="N433" i="29"/>
  <c r="F433" i="29"/>
  <c r="O433" i="29"/>
  <c r="G433" i="29"/>
  <c r="N433" i="30"/>
  <c r="D433" i="30"/>
  <c r="L433" i="28"/>
  <c r="P433" i="30"/>
  <c r="I433" i="30"/>
  <c r="M433" i="30"/>
  <c r="K433" i="28"/>
  <c r="O433" i="30"/>
  <c r="F433" i="30"/>
  <c r="B433" i="28"/>
  <c r="A433" i="28" s="1"/>
  <c r="B433" i="30"/>
  <c r="C433" i="28"/>
  <c r="D433" i="28"/>
  <c r="E433" i="28"/>
  <c r="F433" i="28"/>
  <c r="G433" i="28"/>
  <c r="P433" i="28"/>
  <c r="O433" i="28"/>
  <c r="N433" i="28"/>
  <c r="M433" i="28"/>
  <c r="B433" i="29"/>
  <c r="A433" i="29" s="1"/>
  <c r="E433" i="29"/>
  <c r="K433" i="29"/>
  <c r="I434" i="28"/>
  <c r="M434" i="28"/>
  <c r="N434" i="30"/>
  <c r="B434" i="30"/>
  <c r="E434" i="30"/>
  <c r="D434" i="28"/>
  <c r="E434" i="28"/>
  <c r="F434" i="28"/>
  <c r="G434" i="28"/>
  <c r="I434" i="29"/>
  <c r="H434" i="28"/>
  <c r="N434" i="28"/>
  <c r="L434" i="29"/>
  <c r="K434" i="29"/>
  <c r="J434" i="28"/>
  <c r="F434" i="30"/>
  <c r="P434" i="30"/>
  <c r="G434" i="29"/>
  <c r="K434" i="28"/>
  <c r="C434" i="30"/>
  <c r="L434" i="28"/>
  <c r="E434" i="29"/>
  <c r="P434" i="29"/>
  <c r="F434" i="29"/>
  <c r="B434" i="29"/>
  <c r="A434" i="29" s="1"/>
  <c r="O434" i="30"/>
  <c r="I434" i="30"/>
  <c r="M434" i="30"/>
  <c r="D434" i="30"/>
  <c r="J434" i="29"/>
  <c r="O434" i="29"/>
  <c r="J434" i="30"/>
  <c r="K434" i="30"/>
  <c r="L434" i="30"/>
  <c r="B434" i="28"/>
  <c r="A434" i="28" s="1"/>
  <c r="M434" i="29"/>
  <c r="C434" i="29"/>
  <c r="C434" i="28"/>
  <c r="O434" i="28"/>
  <c r="P434" i="28"/>
  <c r="D434" i="29"/>
  <c r="H434" i="30"/>
  <c r="G434" i="30"/>
  <c r="H434" i="29"/>
  <c r="N434" i="29"/>
  <c r="F435" i="29"/>
  <c r="M435" i="28"/>
  <c r="I435" i="30"/>
  <c r="F435" i="30"/>
  <c r="G435" i="29"/>
  <c r="N435" i="29"/>
  <c r="C435" i="29"/>
  <c r="B435" i="30"/>
  <c r="O435" i="30"/>
  <c r="H435" i="29"/>
  <c r="H435" i="30"/>
  <c r="J435" i="30"/>
  <c r="L435" i="30"/>
  <c r="P435" i="30"/>
  <c r="N435" i="28"/>
  <c r="O435" i="28"/>
  <c r="E435" i="30"/>
  <c r="E435" i="28"/>
  <c r="F435" i="28"/>
  <c r="G435" i="28"/>
  <c r="P435" i="28"/>
  <c r="O435" i="29"/>
  <c r="K435" i="29"/>
  <c r="D435" i="29"/>
  <c r="K435" i="28"/>
  <c r="L435" i="28"/>
  <c r="J435" i="29"/>
  <c r="B435" i="29"/>
  <c r="A435" i="29" s="1"/>
  <c r="C435" i="30"/>
  <c r="M435" i="30"/>
  <c r="B435" i="28"/>
  <c r="A435" i="28" s="1"/>
  <c r="L435" i="29"/>
  <c r="D435" i="30"/>
  <c r="P435" i="29"/>
  <c r="C435" i="28"/>
  <c r="H435" i="28"/>
  <c r="K435" i="30"/>
  <c r="G435" i="30"/>
  <c r="N435" i="30"/>
  <c r="I435" i="28"/>
  <c r="J435" i="28"/>
  <c r="E435" i="29"/>
  <c r="D435" i="28"/>
  <c r="I435" i="29"/>
  <c r="M435" i="29"/>
  <c r="H436" i="28"/>
  <c r="I436" i="28"/>
  <c r="J436" i="28"/>
  <c r="K436" i="28"/>
  <c r="L436" i="28"/>
  <c r="M436" i="28"/>
  <c r="N436" i="28"/>
  <c r="O436" i="28"/>
  <c r="P436" i="28"/>
  <c r="H436" i="29"/>
  <c r="J436" i="29"/>
  <c r="N436" i="29"/>
  <c r="G436" i="29"/>
  <c r="M436" i="29"/>
  <c r="D436" i="29"/>
  <c r="N436" i="30"/>
  <c r="P436" i="30"/>
  <c r="J436" i="30"/>
  <c r="B436" i="29"/>
  <c r="A436" i="29" s="1"/>
  <c r="K436" i="30"/>
  <c r="D436" i="30"/>
  <c r="H436" i="30"/>
  <c r="F436" i="29"/>
  <c r="I436" i="30"/>
  <c r="L436" i="29"/>
  <c r="O436" i="30"/>
  <c r="C436" i="30"/>
  <c r="G436" i="30"/>
  <c r="B436" i="30"/>
  <c r="E436" i="30"/>
  <c r="M436" i="30"/>
  <c r="E436" i="29"/>
  <c r="F436" i="30"/>
  <c r="L436" i="30"/>
  <c r="B436" i="28"/>
  <c r="A436" i="28" s="1"/>
  <c r="K436" i="29"/>
  <c r="C436" i="28"/>
  <c r="D436" i="28"/>
  <c r="E436" i="28"/>
  <c r="P436" i="29"/>
  <c r="F436" i="28"/>
  <c r="G436" i="28"/>
  <c r="C436" i="29"/>
  <c r="I436" i="29"/>
  <c r="O436" i="29"/>
  <c r="O437" i="29"/>
  <c r="G437" i="29"/>
  <c r="J437" i="30"/>
  <c r="M437" i="28"/>
  <c r="N437" i="28"/>
  <c r="P437" i="30"/>
  <c r="D437" i="30"/>
  <c r="B437" i="30"/>
  <c r="K437" i="29"/>
  <c r="E437" i="29"/>
  <c r="N437" i="29"/>
  <c r="M437" i="29"/>
  <c r="J437" i="29"/>
  <c r="B437" i="29"/>
  <c r="A437" i="29" s="1"/>
  <c r="H437" i="30"/>
  <c r="M437" i="30"/>
  <c r="O437" i="28"/>
  <c r="I437" i="29"/>
  <c r="P437" i="28"/>
  <c r="P437" i="29"/>
  <c r="L437" i="30"/>
  <c r="C437" i="30"/>
  <c r="O437" i="30"/>
  <c r="G437" i="30"/>
  <c r="F437" i="29"/>
  <c r="D437" i="29"/>
  <c r="H437" i="29"/>
  <c r="E437" i="30"/>
  <c r="K437" i="30"/>
  <c r="L437" i="29"/>
  <c r="B437" i="28"/>
  <c r="A437" i="28" s="1"/>
  <c r="N437" i="30"/>
  <c r="D437" i="28"/>
  <c r="C437" i="28"/>
  <c r="F437" i="30"/>
  <c r="E437" i="28"/>
  <c r="F437" i="28"/>
  <c r="G437" i="28"/>
  <c r="H437" i="28"/>
  <c r="I437" i="30"/>
  <c r="I437" i="28"/>
  <c r="J437" i="28"/>
  <c r="K437" i="28"/>
  <c r="L437" i="28"/>
  <c r="C437" i="29"/>
  <c r="P438" i="28"/>
  <c r="O438" i="28"/>
  <c r="N438" i="28"/>
  <c r="M438" i="28"/>
  <c r="H438" i="30"/>
  <c r="L438" i="30"/>
  <c r="P438" i="29"/>
  <c r="G438" i="29"/>
  <c r="K438" i="29"/>
  <c r="O438" i="29"/>
  <c r="H438" i="29"/>
  <c r="P438" i="30"/>
  <c r="B438" i="29"/>
  <c r="A438" i="29" s="1"/>
  <c r="G438" i="30"/>
  <c r="M438" i="30"/>
  <c r="B438" i="30"/>
  <c r="C438" i="30"/>
  <c r="N438" i="30"/>
  <c r="G438" i="28"/>
  <c r="F438" i="30"/>
  <c r="J438" i="30"/>
  <c r="K438" i="28"/>
  <c r="E438" i="29"/>
  <c r="I438" i="29"/>
  <c r="M438" i="29"/>
  <c r="J438" i="29"/>
  <c r="I438" i="30"/>
  <c r="I438" i="28"/>
  <c r="D438" i="30"/>
  <c r="K438" i="30"/>
  <c r="L438" i="28"/>
  <c r="E438" i="30"/>
  <c r="L438" i="29"/>
  <c r="O438" i="30"/>
  <c r="F438" i="28"/>
  <c r="B438" i="28"/>
  <c r="A438" i="28" s="1"/>
  <c r="J438" i="28"/>
  <c r="D438" i="29"/>
  <c r="H438" i="28"/>
  <c r="C438" i="28"/>
  <c r="D438" i="28"/>
  <c r="E438" i="28"/>
  <c r="N438" i="29"/>
  <c r="F438" i="29"/>
  <c r="C438" i="29"/>
  <c r="J439" i="29"/>
  <c r="D439" i="29"/>
  <c r="B439" i="28"/>
  <c r="A439" i="28" s="1"/>
  <c r="C439" i="28"/>
  <c r="D439" i="28"/>
  <c r="O439" i="30"/>
  <c r="J439" i="30"/>
  <c r="F439" i="30"/>
  <c r="E439" i="28"/>
  <c r="G439" i="30"/>
  <c r="K439" i="30"/>
  <c r="F439" i="28"/>
  <c r="G439" i="28"/>
  <c r="H439" i="28"/>
  <c r="I439" i="28"/>
  <c r="J439" i="28"/>
  <c r="K439" i="28"/>
  <c r="L439" i="28"/>
  <c r="M439" i="28"/>
  <c r="F439" i="29"/>
  <c r="H439" i="30"/>
  <c r="P439" i="29"/>
  <c r="L439" i="29"/>
  <c r="N439" i="28"/>
  <c r="O439" i="28"/>
  <c r="P439" i="28"/>
  <c r="C439" i="30"/>
  <c r="N439" i="29"/>
  <c r="B439" i="30"/>
  <c r="N439" i="30"/>
  <c r="C439" i="29"/>
  <c r="M439" i="30"/>
  <c r="H439" i="29"/>
  <c r="L439" i="30"/>
  <c r="B439" i="29"/>
  <c r="A439" i="29" s="1"/>
  <c r="G439" i="29"/>
  <c r="I439" i="30"/>
  <c r="K439" i="29"/>
  <c r="O439" i="29"/>
  <c r="E439" i="29"/>
  <c r="I439" i="29"/>
  <c r="P439" i="30"/>
  <c r="D439" i="30"/>
  <c r="E439" i="30"/>
  <c r="M439" i="29"/>
  <c r="M440" i="29"/>
  <c r="C440" i="30"/>
  <c r="G440" i="28"/>
  <c r="F440" i="28"/>
  <c r="E440" i="28"/>
  <c r="D440" i="28"/>
  <c r="B440" i="30"/>
  <c r="G440" i="30"/>
  <c r="N440" i="30"/>
  <c r="H440" i="29"/>
  <c r="P440" i="28"/>
  <c r="C440" i="28"/>
  <c r="L440" i="29"/>
  <c r="K440" i="29"/>
  <c r="B440" i="28"/>
  <c r="A440" i="28" s="1"/>
  <c r="J440" i="29"/>
  <c r="C440" i="29"/>
  <c r="F440" i="29"/>
  <c r="B440" i="29"/>
  <c r="A440" i="29" s="1"/>
  <c r="H440" i="28"/>
  <c r="H440" i="30"/>
  <c r="O440" i="29"/>
  <c r="I440" i="28"/>
  <c r="D440" i="29"/>
  <c r="O440" i="30"/>
  <c r="J440" i="30"/>
  <c r="E440" i="30"/>
  <c r="J440" i="28"/>
  <c r="K440" i="28"/>
  <c r="L440" i="28"/>
  <c r="I440" i="30"/>
  <c r="M440" i="30"/>
  <c r="N440" i="29"/>
  <c r="G440" i="29"/>
  <c r="P440" i="29"/>
  <c r="L440" i="30"/>
  <c r="F440" i="30"/>
  <c r="D440" i="30"/>
  <c r="E440" i="29"/>
  <c r="M440" i="28"/>
  <c r="N440" i="28"/>
  <c r="O440" i="28"/>
  <c r="K440" i="30"/>
  <c r="P440" i="30"/>
  <c r="I440" i="29"/>
  <c r="G441" i="29"/>
  <c r="I441" i="29"/>
  <c r="C441" i="30"/>
  <c r="I441" i="30"/>
  <c r="M441" i="30"/>
  <c r="B441" i="28"/>
  <c r="A441" i="28" s="1"/>
  <c r="C441" i="28"/>
  <c r="D441" i="28"/>
  <c r="E441" i="28"/>
  <c r="F441" i="28"/>
  <c r="G441" i="28"/>
  <c r="H441" i="28"/>
  <c r="I441" i="28"/>
  <c r="J441" i="28"/>
  <c r="K441" i="28"/>
  <c r="L441" i="28"/>
  <c r="N441" i="28"/>
  <c r="J441" i="29"/>
  <c r="P441" i="29"/>
  <c r="O441" i="28"/>
  <c r="P441" i="28"/>
  <c r="E441" i="29"/>
  <c r="K441" i="30"/>
  <c r="H441" i="30"/>
  <c r="O441" i="30"/>
  <c r="J441" i="30"/>
  <c r="M441" i="28"/>
  <c r="D441" i="30"/>
  <c r="N441" i="29"/>
  <c r="K441" i="29"/>
  <c r="B441" i="29"/>
  <c r="A441" i="29" s="1"/>
  <c r="O441" i="29"/>
  <c r="B441" i="30"/>
  <c r="E441" i="30"/>
  <c r="G441" i="30"/>
  <c r="D441" i="29"/>
  <c r="H441" i="29"/>
  <c r="L441" i="29"/>
  <c r="N441" i="30"/>
  <c r="L441" i="30"/>
  <c r="P441" i="30"/>
  <c r="F441" i="29"/>
  <c r="F441" i="30"/>
  <c r="C441" i="29"/>
  <c r="M441" i="29"/>
  <c r="F442" i="29"/>
  <c r="H442" i="28"/>
  <c r="K442" i="29"/>
  <c r="J442" i="28"/>
  <c r="I442" i="28"/>
  <c r="H442" i="29"/>
  <c r="P442" i="29"/>
  <c r="F442" i="30"/>
  <c r="C442" i="30"/>
  <c r="D442" i="29"/>
  <c r="K442" i="30"/>
  <c r="N442" i="28"/>
  <c r="L442" i="30"/>
  <c r="D442" i="30"/>
  <c r="G442" i="30"/>
  <c r="O442" i="30"/>
  <c r="P442" i="30"/>
  <c r="L442" i="28"/>
  <c r="M442" i="29"/>
  <c r="G442" i="29"/>
  <c r="O442" i="28"/>
  <c r="J442" i="30"/>
  <c r="M442" i="30"/>
  <c r="G442" i="28"/>
  <c r="B442" i="29"/>
  <c r="A442" i="29" s="1"/>
  <c r="J442" i="29"/>
  <c r="N442" i="29"/>
  <c r="I442" i="30"/>
  <c r="K442" i="28"/>
  <c r="E442" i="29"/>
  <c r="N442" i="30"/>
  <c r="F442" i="28"/>
  <c r="E442" i="30"/>
  <c r="P442" i="28"/>
  <c r="M442" i="28"/>
  <c r="B442" i="30"/>
  <c r="H442" i="30"/>
  <c r="O442" i="29"/>
  <c r="I442" i="29"/>
  <c r="E442" i="28"/>
  <c r="D442" i="28"/>
  <c r="C442" i="28"/>
  <c r="B442" i="28"/>
  <c r="A442" i="28" s="1"/>
  <c r="C442" i="29"/>
  <c r="L442" i="29"/>
  <c r="O443" i="28"/>
  <c r="P443" i="28"/>
  <c r="L443" i="30"/>
  <c r="D443" i="30"/>
  <c r="J443" i="30"/>
  <c r="H443" i="29"/>
  <c r="K443" i="29"/>
  <c r="H443" i="30"/>
  <c r="G443" i="29"/>
  <c r="O443" i="30"/>
  <c r="K443" i="30"/>
  <c r="F443" i="30"/>
  <c r="C443" i="30"/>
  <c r="L443" i="29"/>
  <c r="O443" i="29"/>
  <c r="P443" i="29"/>
  <c r="F443" i="29"/>
  <c r="G443" i="30"/>
  <c r="B443" i="30"/>
  <c r="M443" i="29"/>
  <c r="J443" i="29"/>
  <c r="C443" i="29"/>
  <c r="N443" i="30"/>
  <c r="P443" i="30"/>
  <c r="E443" i="30"/>
  <c r="I443" i="30"/>
  <c r="N443" i="29"/>
  <c r="I443" i="29"/>
  <c r="B443" i="29"/>
  <c r="A443" i="29" s="1"/>
  <c r="D443" i="29"/>
  <c r="B443" i="28"/>
  <c r="A443" i="28" s="1"/>
  <c r="C443" i="28"/>
  <c r="D443" i="28"/>
  <c r="E443" i="28"/>
  <c r="F443" i="28"/>
  <c r="G443" i="28"/>
  <c r="H443" i="28"/>
  <c r="M443" i="30"/>
  <c r="I443" i="28"/>
  <c r="J443" i="28"/>
  <c r="K443" i="28"/>
  <c r="L443" i="28"/>
  <c r="M443" i="28"/>
  <c r="N443" i="28"/>
  <c r="E443" i="29"/>
  <c r="N444" i="30"/>
  <c r="J444" i="30"/>
  <c r="E444" i="30"/>
  <c r="I444" i="28"/>
  <c r="P444" i="28"/>
  <c r="I444" i="30"/>
  <c r="N444" i="29"/>
  <c r="O444" i="28"/>
  <c r="J444" i="28"/>
  <c r="D444" i="30"/>
  <c r="M444" i="30"/>
  <c r="K444" i="30"/>
  <c r="L444" i="30"/>
  <c r="H444" i="30"/>
  <c r="C444" i="30"/>
  <c r="C444" i="29"/>
  <c r="P444" i="29"/>
  <c r="P444" i="30"/>
  <c r="G444" i="30"/>
  <c r="G444" i="28"/>
  <c r="F444" i="28"/>
  <c r="N444" i="28"/>
  <c r="O444" i="30"/>
  <c r="F444" i="29"/>
  <c r="F444" i="30"/>
  <c r="O444" i="29"/>
  <c r="M444" i="28"/>
  <c r="B444" i="30"/>
  <c r="H444" i="28"/>
  <c r="L444" i="29"/>
  <c r="K444" i="29"/>
  <c r="E444" i="28"/>
  <c r="D444" i="28"/>
  <c r="H444" i="29"/>
  <c r="E444" i="29"/>
  <c r="I444" i="29"/>
  <c r="L444" i="28"/>
  <c r="K444" i="28"/>
  <c r="C444" i="28"/>
  <c r="B444" i="28"/>
  <c r="A444" i="28" s="1"/>
  <c r="J444" i="29"/>
  <c r="B444" i="29"/>
  <c r="A444" i="29" s="1"/>
  <c r="G444" i="29"/>
  <c r="M444" i="29"/>
  <c r="D444" i="29"/>
  <c r="N445" i="29"/>
  <c r="B445" i="28"/>
  <c r="A445" i="28" s="1"/>
  <c r="C445" i="28"/>
  <c r="D445" i="28"/>
  <c r="E445" i="28"/>
  <c r="P445" i="30"/>
  <c r="J445" i="30"/>
  <c r="H445" i="29"/>
  <c r="F445" i="28"/>
  <c r="G445" i="28"/>
  <c r="H445" i="28"/>
  <c r="I445" i="28"/>
  <c r="B445" i="30"/>
  <c r="K445" i="28"/>
  <c r="C445" i="30"/>
  <c r="B445" i="29"/>
  <c r="A445" i="29" s="1"/>
  <c r="L445" i="28"/>
  <c r="M445" i="28"/>
  <c r="N445" i="28"/>
  <c r="O445" i="28"/>
  <c r="P445" i="28"/>
  <c r="J445" i="28"/>
  <c r="C445" i="29"/>
  <c r="I445" i="29"/>
  <c r="M445" i="29"/>
  <c r="N445" i="30"/>
  <c r="G445" i="29"/>
  <c r="O445" i="29"/>
  <c r="E445" i="30"/>
  <c r="L445" i="30"/>
  <c r="H445" i="30"/>
  <c r="D445" i="29"/>
  <c r="M445" i="30"/>
  <c r="J445" i="29"/>
  <c r="L445" i="29"/>
  <c r="K445" i="29"/>
  <c r="G445" i="30"/>
  <c r="I445" i="30"/>
  <c r="O445" i="30"/>
  <c r="F445" i="29"/>
  <c r="F445" i="30"/>
  <c r="K445" i="30"/>
  <c r="D445" i="30"/>
  <c r="E445" i="29"/>
  <c r="P445" i="29"/>
  <c r="H446" i="28"/>
  <c r="E446" i="30"/>
  <c r="K446" i="30"/>
  <c r="E446" i="29"/>
  <c r="P446" i="28"/>
  <c r="L446" i="30"/>
  <c r="O446" i="28"/>
  <c r="N446" i="28"/>
  <c r="M446" i="28"/>
  <c r="L446" i="28"/>
  <c r="N446" i="30"/>
  <c r="F446" i="30"/>
  <c r="K446" i="28"/>
  <c r="J446" i="28"/>
  <c r="I446" i="28"/>
  <c r="G446" i="28"/>
  <c r="F446" i="28"/>
  <c r="F446" i="29"/>
  <c r="E446" i="28"/>
  <c r="D446" i="28"/>
  <c r="N446" i="29"/>
  <c r="C446" i="28"/>
  <c r="B446" i="28"/>
  <c r="A446" i="28" s="1"/>
  <c r="C446" i="29"/>
  <c r="H446" i="29"/>
  <c r="P446" i="29"/>
  <c r="O446" i="29"/>
  <c r="J446" i="29"/>
  <c r="I446" i="29"/>
  <c r="G446" i="29"/>
  <c r="B446" i="30"/>
  <c r="O446" i="30"/>
  <c r="B446" i="29"/>
  <c r="A446" i="29" s="1"/>
  <c r="M446" i="29"/>
  <c r="H446" i="30"/>
  <c r="D446" i="30"/>
  <c r="J446" i="30"/>
  <c r="D446" i="29"/>
  <c r="K446" i="29"/>
  <c r="L446" i="29"/>
  <c r="P446" i="30"/>
  <c r="M446" i="30"/>
  <c r="I446" i="30"/>
  <c r="C446" i="30"/>
  <c r="G446" i="30"/>
  <c r="B447" i="29"/>
  <c r="A447" i="29" s="1"/>
  <c r="C447" i="29"/>
  <c r="N447" i="28"/>
  <c r="P447" i="30"/>
  <c r="I447" i="30"/>
  <c r="M447" i="30"/>
  <c r="J447" i="30"/>
  <c r="H447" i="30"/>
  <c r="B447" i="30"/>
  <c r="G447" i="30"/>
  <c r="O447" i="30"/>
  <c r="L447" i="30"/>
  <c r="G447" i="28"/>
  <c r="E447" i="30"/>
  <c r="O447" i="29"/>
  <c r="E447" i="28"/>
  <c r="N447" i="30"/>
  <c r="H447" i="29"/>
  <c r="E447" i="29"/>
  <c r="D447" i="28"/>
  <c r="N447" i="29"/>
  <c r="F447" i="28"/>
  <c r="P447" i="28"/>
  <c r="M447" i="29"/>
  <c r="H447" i="28"/>
  <c r="B447" i="28"/>
  <c r="A447" i="28" s="1"/>
  <c r="L447" i="29"/>
  <c r="G447" i="29"/>
  <c r="C447" i="28"/>
  <c r="O447" i="28"/>
  <c r="C447" i="30"/>
  <c r="I447" i="28"/>
  <c r="F447" i="29"/>
  <c r="K447" i="29"/>
  <c r="F447" i="30"/>
  <c r="J447" i="28"/>
  <c r="K447" i="28"/>
  <c r="L447" i="28"/>
  <c r="P447" i="29"/>
  <c r="M447" i="28"/>
  <c r="J447" i="29"/>
  <c r="K447" i="30"/>
  <c r="D447" i="30"/>
  <c r="D447" i="29"/>
  <c r="I447" i="29"/>
  <c r="I448" i="29"/>
  <c r="O448" i="29"/>
  <c r="B448" i="28"/>
  <c r="A448" i="28" s="1"/>
  <c r="N448" i="29"/>
  <c r="D448" i="28"/>
  <c r="E448" i="28"/>
  <c r="F448" i="28"/>
  <c r="G448" i="28"/>
  <c r="H448" i="28"/>
  <c r="I448" i="28"/>
  <c r="J448" i="28"/>
  <c r="K448" i="28"/>
  <c r="L448" i="30"/>
  <c r="B448" i="29"/>
  <c r="A448" i="29" s="1"/>
  <c r="O448" i="30"/>
  <c r="J448" i="30"/>
  <c r="E448" i="30"/>
  <c r="L448" i="28"/>
  <c r="M448" i="28"/>
  <c r="N448" i="28"/>
  <c r="O448" i="28"/>
  <c r="P448" i="28"/>
  <c r="C448" i="28"/>
  <c r="I448" i="30"/>
  <c r="J448" i="29"/>
  <c r="H448" i="30"/>
  <c r="N448" i="30"/>
  <c r="B448" i="30"/>
  <c r="M448" i="30"/>
  <c r="D448" i="29"/>
  <c r="P448" i="29"/>
  <c r="M448" i="29"/>
  <c r="H448" i="29"/>
  <c r="F448" i="30"/>
  <c r="G448" i="29"/>
  <c r="L448" i="29"/>
  <c r="P448" i="30"/>
  <c r="G448" i="30"/>
  <c r="C448" i="30"/>
  <c r="D448" i="30"/>
  <c r="K448" i="30"/>
  <c r="E448" i="29"/>
  <c r="F448" i="29"/>
  <c r="C448" i="29"/>
  <c r="K448" i="29"/>
  <c r="K449" i="30"/>
  <c r="F449" i="28"/>
  <c r="G449" i="28"/>
  <c r="C449" i="30"/>
  <c r="G449" i="30"/>
  <c r="F449" i="29"/>
  <c r="O449" i="30"/>
  <c r="I449" i="29"/>
  <c r="K449" i="29"/>
  <c r="G449" i="29"/>
  <c r="P449" i="29"/>
  <c r="H449" i="29"/>
  <c r="C449" i="29"/>
  <c r="I449" i="30"/>
  <c r="H449" i="30"/>
  <c r="B449" i="29"/>
  <c r="A449" i="29" s="1"/>
  <c r="H449" i="28"/>
  <c r="I449" i="28"/>
  <c r="E449" i="30"/>
  <c r="P449" i="30"/>
  <c r="J449" i="28"/>
  <c r="N449" i="29"/>
  <c r="D449" i="29"/>
  <c r="K449" i="28"/>
  <c r="L449" i="28"/>
  <c r="M449" i="28"/>
  <c r="B449" i="30"/>
  <c r="J449" i="30"/>
  <c r="J449" i="29"/>
  <c r="N449" i="30"/>
  <c r="N449" i="28"/>
  <c r="E449" i="29"/>
  <c r="L449" i="29"/>
  <c r="L449" i="30"/>
  <c r="F449" i="30"/>
  <c r="O449" i="28"/>
  <c r="P449" i="28"/>
  <c r="C449" i="28"/>
  <c r="D449" i="28"/>
  <c r="M449" i="30"/>
  <c r="O449" i="29"/>
  <c r="E449" i="28"/>
  <c r="D449" i="30"/>
  <c r="B449" i="28"/>
  <c r="A449" i="28" s="1"/>
  <c r="M449" i="29"/>
  <c r="C450" i="30"/>
  <c r="H450" i="30"/>
  <c r="M450" i="30"/>
  <c r="G450" i="30"/>
  <c r="L450" i="30"/>
  <c r="H450" i="29"/>
  <c r="D450" i="29"/>
  <c r="P450" i="28"/>
  <c r="O450" i="28"/>
  <c r="N450" i="28"/>
  <c r="M450" i="28"/>
  <c r="L450" i="28"/>
  <c r="K450" i="28"/>
  <c r="J450" i="28"/>
  <c r="F450" i="29"/>
  <c r="L450" i="29"/>
  <c r="D450" i="30"/>
  <c r="K450" i="30"/>
  <c r="P450" i="30"/>
  <c r="I450" i="28"/>
  <c r="H450" i="28"/>
  <c r="G450" i="28"/>
  <c r="F450" i="28"/>
  <c r="E450" i="28"/>
  <c r="D450" i="28"/>
  <c r="C450" i="28"/>
  <c r="B450" i="28"/>
  <c r="A450" i="28" s="1"/>
  <c r="E450" i="30"/>
  <c r="M450" i="29"/>
  <c r="B450" i="30"/>
  <c r="I450" i="30"/>
  <c r="N450" i="30"/>
  <c r="F450" i="30"/>
  <c r="B450" i="29"/>
  <c r="A450" i="29" s="1"/>
  <c r="K450" i="29"/>
  <c r="O450" i="29"/>
  <c r="J450" i="30"/>
  <c r="O450" i="30"/>
  <c r="P450" i="29"/>
  <c r="G450" i="29"/>
  <c r="E450" i="29"/>
  <c r="I450" i="29"/>
  <c r="C450" i="29"/>
  <c r="J450" i="29"/>
  <c r="N450" i="29"/>
  <c r="F451" i="30"/>
  <c r="K451" i="28"/>
  <c r="L451" i="28"/>
  <c r="M451" i="28"/>
  <c r="N451" i="28"/>
  <c r="J451" i="30"/>
  <c r="P451" i="30"/>
  <c r="E451" i="30"/>
  <c r="O451" i="28"/>
  <c r="H451" i="30"/>
  <c r="P451" i="29"/>
  <c r="N451" i="30"/>
  <c r="O451" i="29"/>
  <c r="M451" i="30"/>
  <c r="P451" i="28"/>
  <c r="I451" i="29"/>
  <c r="D451" i="30"/>
  <c r="G451" i="30"/>
  <c r="O451" i="30"/>
  <c r="E451" i="29"/>
  <c r="F451" i="29"/>
  <c r="K451" i="29"/>
  <c r="J451" i="29"/>
  <c r="D451" i="29"/>
  <c r="C451" i="29"/>
  <c r="L451" i="30"/>
  <c r="M451" i="29"/>
  <c r="G451" i="29"/>
  <c r="L451" i="29"/>
  <c r="B451" i="28"/>
  <c r="A451" i="28" s="1"/>
  <c r="B451" i="30"/>
  <c r="I451" i="30"/>
  <c r="K451" i="30"/>
  <c r="D451" i="28"/>
  <c r="C451" i="28"/>
  <c r="C451" i="30"/>
  <c r="E451" i="28"/>
  <c r="F451" i="28"/>
  <c r="G451" i="28"/>
  <c r="H451" i="28"/>
  <c r="B451" i="29"/>
  <c r="A451" i="29" s="1"/>
  <c r="H451" i="29"/>
  <c r="N451" i="29"/>
  <c r="I451" i="28"/>
  <c r="J451" i="28"/>
  <c r="G452" i="28"/>
  <c r="J452" i="30"/>
  <c r="M452" i="30"/>
  <c r="H452" i="30"/>
  <c r="P452" i="29"/>
  <c r="N452" i="30"/>
  <c r="K452" i="30"/>
  <c r="C452" i="29"/>
  <c r="F452" i="30"/>
  <c r="J452" i="29"/>
  <c r="G452" i="29"/>
  <c r="P452" i="28"/>
  <c r="O452" i="28"/>
  <c r="N452" i="28"/>
  <c r="F452" i="29"/>
  <c r="M452" i="28"/>
  <c r="M452" i="29"/>
  <c r="L452" i="28"/>
  <c r="K452" i="28"/>
  <c r="J452" i="28"/>
  <c r="I452" i="28"/>
  <c r="H452" i="28"/>
  <c r="F452" i="28"/>
  <c r="E452" i="28"/>
  <c r="B452" i="30"/>
  <c r="D452" i="28"/>
  <c r="O452" i="30"/>
  <c r="C452" i="28"/>
  <c r="B452" i="28"/>
  <c r="A452" i="28" s="1"/>
  <c r="L452" i="29"/>
  <c r="O452" i="29"/>
  <c r="B452" i="29"/>
  <c r="A452" i="29" s="1"/>
  <c r="D452" i="29"/>
  <c r="K452" i="29"/>
  <c r="N452" i="29"/>
  <c r="D452" i="30"/>
  <c r="H452" i="29"/>
  <c r="I452" i="30"/>
  <c r="E452" i="30"/>
  <c r="E452" i="29"/>
  <c r="I452" i="29"/>
  <c r="P452" i="30"/>
  <c r="C452" i="30"/>
  <c r="G452" i="30"/>
  <c r="L452" i="30"/>
  <c r="I453" i="28"/>
  <c r="N453" i="29"/>
  <c r="K453" i="30"/>
  <c r="G453" i="30"/>
  <c r="F453" i="30"/>
  <c r="B453" i="30"/>
  <c r="N453" i="28"/>
  <c r="C453" i="29"/>
  <c r="L453" i="30"/>
  <c r="O453" i="30"/>
  <c r="H453" i="28"/>
  <c r="I453" i="29"/>
  <c r="J453" i="28"/>
  <c r="B453" i="29"/>
  <c r="A453" i="29" s="1"/>
  <c r="K453" i="29"/>
  <c r="P453" i="28"/>
  <c r="K453" i="28"/>
  <c r="M453" i="28"/>
  <c r="E453" i="28"/>
  <c r="D453" i="28"/>
  <c r="C453" i="28"/>
  <c r="B453" i="28"/>
  <c r="A453" i="28" s="1"/>
  <c r="H453" i="30"/>
  <c r="L453" i="29"/>
  <c r="O453" i="28"/>
  <c r="M453" i="29"/>
  <c r="H453" i="29"/>
  <c r="L453" i="28"/>
  <c r="D453" i="30"/>
  <c r="J453" i="30"/>
  <c r="N453" i="30"/>
  <c r="O453" i="29"/>
  <c r="J453" i="29"/>
  <c r="D453" i="29"/>
  <c r="F453" i="28"/>
  <c r="F453" i="29"/>
  <c r="P453" i="30"/>
  <c r="E453" i="30"/>
  <c r="E453" i="29"/>
  <c r="G453" i="28"/>
  <c r="M453" i="30"/>
  <c r="I453" i="30"/>
  <c r="C453" i="30"/>
  <c r="G453" i="29"/>
  <c r="P453" i="29"/>
  <c r="L454" i="30"/>
  <c r="K454" i="28"/>
  <c r="C454" i="30"/>
  <c r="F454" i="28"/>
  <c r="P454" i="30"/>
  <c r="H454" i="30"/>
  <c r="M454" i="29"/>
  <c r="N454" i="30"/>
  <c r="D454" i="30"/>
  <c r="M454" i="28"/>
  <c r="O454" i="30"/>
  <c r="N454" i="28"/>
  <c r="P454" i="29"/>
  <c r="O454" i="28"/>
  <c r="E454" i="28"/>
  <c r="N454" i="29"/>
  <c r="F454" i="30"/>
  <c r="J454" i="30"/>
  <c r="K454" i="30"/>
  <c r="J454" i="29"/>
  <c r="B454" i="28"/>
  <c r="A454" i="28" s="1"/>
  <c r="C454" i="28"/>
  <c r="D454" i="28"/>
  <c r="F454" i="29"/>
  <c r="B454" i="30"/>
  <c r="H454" i="28"/>
  <c r="D454" i="29"/>
  <c r="I454" i="30"/>
  <c r="K454" i="29"/>
  <c r="G454" i="28"/>
  <c r="B454" i="29"/>
  <c r="A454" i="29" s="1"/>
  <c r="G454" i="29"/>
  <c r="J454" i="28"/>
  <c r="P454" i="28"/>
  <c r="O454" i="29"/>
  <c r="M454" i="30"/>
  <c r="E454" i="30"/>
  <c r="C454" i="29"/>
  <c r="H454" i="29"/>
  <c r="L454" i="28"/>
  <c r="G454" i="30"/>
  <c r="I454" i="28"/>
  <c r="E454" i="29"/>
  <c r="I454" i="29"/>
  <c r="L454" i="29"/>
  <c r="H455" i="29"/>
  <c r="G455" i="30"/>
  <c r="E455" i="30"/>
  <c r="D455" i="29"/>
  <c r="M455" i="29"/>
  <c r="I455" i="29"/>
  <c r="L455" i="30"/>
  <c r="O455" i="30"/>
  <c r="K455" i="30"/>
  <c r="P455" i="28"/>
  <c r="O455" i="28"/>
  <c r="N455" i="28"/>
  <c r="L455" i="28"/>
  <c r="K455" i="28"/>
  <c r="J455" i="28"/>
  <c r="I455" i="28"/>
  <c r="H455" i="28"/>
  <c r="O455" i="29"/>
  <c r="B455" i="29"/>
  <c r="A455" i="29" s="1"/>
  <c r="E455" i="29"/>
  <c r="K455" i="29"/>
  <c r="P455" i="29"/>
  <c r="H455" i="30"/>
  <c r="G455" i="28"/>
  <c r="F455" i="28"/>
  <c r="E455" i="28"/>
  <c r="D455" i="28"/>
  <c r="C455" i="28"/>
  <c r="B455" i="28"/>
  <c r="A455" i="28" s="1"/>
  <c r="M455" i="30"/>
  <c r="C455" i="30"/>
  <c r="C455" i="29"/>
  <c r="G455" i="29"/>
  <c r="L455" i="29"/>
  <c r="N455" i="30"/>
  <c r="J455" i="30"/>
  <c r="F455" i="30"/>
  <c r="B455" i="30"/>
  <c r="P455" i="30"/>
  <c r="I455" i="30"/>
  <c r="D455" i="30"/>
  <c r="M455" i="28"/>
  <c r="N455" i="29"/>
  <c r="F455" i="29"/>
  <c r="J455" i="29"/>
  <c r="P456" i="30"/>
  <c r="F456" i="29"/>
  <c r="B456" i="29"/>
  <c r="A456" i="29" s="1"/>
  <c r="B456" i="30"/>
  <c r="I456" i="30"/>
  <c r="L456" i="29"/>
  <c r="B456" i="28"/>
  <c r="A456" i="28" s="1"/>
  <c r="D456" i="30"/>
  <c r="C456" i="28"/>
  <c r="D456" i="28"/>
  <c r="E456" i="28"/>
  <c r="G456" i="30"/>
  <c r="F456" i="28"/>
  <c r="G456" i="28"/>
  <c r="H456" i="28"/>
  <c r="I456" i="28"/>
  <c r="J456" i="28"/>
  <c r="K456" i="28"/>
  <c r="L456" i="28"/>
  <c r="M456" i="28"/>
  <c r="N456" i="28"/>
  <c r="O456" i="28"/>
  <c r="G456" i="29"/>
  <c r="P456" i="28"/>
  <c r="J456" i="29"/>
  <c r="M456" i="30"/>
  <c r="I456" i="29"/>
  <c r="J456" i="30"/>
  <c r="F456" i="30"/>
  <c r="L456" i="30"/>
  <c r="N456" i="29"/>
  <c r="M456" i="29"/>
  <c r="D456" i="29"/>
  <c r="H456" i="29"/>
  <c r="O456" i="29"/>
  <c r="C456" i="29"/>
  <c r="C456" i="30"/>
  <c r="N456" i="30"/>
  <c r="H456" i="30"/>
  <c r="K456" i="30"/>
  <c r="O456" i="30"/>
  <c r="E456" i="30"/>
  <c r="E456" i="29"/>
  <c r="K456" i="29"/>
  <c r="P456" i="29"/>
  <c r="J457" i="30"/>
  <c r="O457" i="30"/>
  <c r="C457" i="30"/>
  <c r="B457" i="30"/>
  <c r="F457" i="30"/>
  <c r="H457" i="30"/>
  <c r="L457" i="30"/>
  <c r="C457" i="29"/>
  <c r="O457" i="28"/>
  <c r="N457" i="28"/>
  <c r="M457" i="28"/>
  <c r="L457" i="28"/>
  <c r="K457" i="28"/>
  <c r="J457" i="28"/>
  <c r="I457" i="28"/>
  <c r="H457" i="28"/>
  <c r="G457" i="28"/>
  <c r="F457" i="28"/>
  <c r="E457" i="28"/>
  <c r="D457" i="28"/>
  <c r="C457" i="28"/>
  <c r="B457" i="28"/>
  <c r="A457" i="28" s="1"/>
  <c r="B457" i="29"/>
  <c r="A457" i="29" s="1"/>
  <c r="G457" i="29"/>
  <c r="L457" i="29"/>
  <c r="O457" i="29"/>
  <c r="K457" i="30"/>
  <c r="I457" i="30"/>
  <c r="P457" i="29"/>
  <c r="I457" i="29"/>
  <c r="M457" i="29"/>
  <c r="P457" i="30"/>
  <c r="G457" i="30"/>
  <c r="E457" i="29"/>
  <c r="H457" i="29"/>
  <c r="J457" i="29"/>
  <c r="K457" i="29"/>
  <c r="M457" i="30"/>
  <c r="D457" i="30"/>
  <c r="F457" i="29"/>
  <c r="P457" i="28"/>
  <c r="N457" i="30"/>
  <c r="E457" i="30"/>
  <c r="D457" i="29"/>
  <c r="N457" i="29"/>
  <c r="B458" i="30"/>
  <c r="I458" i="30"/>
  <c r="P458" i="28"/>
  <c r="M458" i="28"/>
  <c r="C458" i="30"/>
  <c r="M458" i="30"/>
  <c r="L458" i="29"/>
  <c r="J458" i="30"/>
  <c r="E458" i="30"/>
  <c r="P458" i="30"/>
  <c r="N458" i="29"/>
  <c r="H458" i="29"/>
  <c r="E458" i="29"/>
  <c r="O458" i="29"/>
  <c r="H458" i="30"/>
  <c r="G458" i="29"/>
  <c r="J458" i="29"/>
  <c r="O458" i="30"/>
  <c r="G458" i="30"/>
  <c r="P458" i="29"/>
  <c r="D458" i="29"/>
  <c r="K458" i="29"/>
  <c r="D458" i="30"/>
  <c r="B458" i="28"/>
  <c r="A458" i="28" s="1"/>
  <c r="F458" i="29"/>
  <c r="C458" i="29"/>
  <c r="C458" i="28"/>
  <c r="D458" i="28"/>
  <c r="E458" i="28"/>
  <c r="F458" i="28"/>
  <c r="I458" i="29"/>
  <c r="M458" i="29"/>
  <c r="G458" i="28"/>
  <c r="N458" i="30"/>
  <c r="N458" i="28"/>
  <c r="H458" i="28"/>
  <c r="K458" i="30"/>
  <c r="I458" i="28"/>
  <c r="J458" i="28"/>
  <c r="K458" i="28"/>
  <c r="L458" i="28"/>
  <c r="O458" i="28"/>
  <c r="L458" i="30"/>
  <c r="F458" i="30"/>
  <c r="B458" i="29"/>
  <c r="A458" i="29" s="1"/>
  <c r="P459" i="29"/>
  <c r="B459" i="29"/>
  <c r="A459" i="29" s="1"/>
  <c r="B459" i="30"/>
  <c r="C459" i="29"/>
  <c r="K459" i="30"/>
  <c r="D459" i="29"/>
  <c r="K459" i="29"/>
  <c r="G459" i="29"/>
  <c r="J459" i="28"/>
  <c r="P459" i="28"/>
  <c r="O459" i="28"/>
  <c r="C459" i="30"/>
  <c r="G459" i="30"/>
  <c r="I459" i="29"/>
  <c r="M459" i="29"/>
  <c r="H459" i="29"/>
  <c r="E459" i="28"/>
  <c r="O459" i="30"/>
  <c r="E459" i="30"/>
  <c r="F459" i="30"/>
  <c r="N459" i="30"/>
  <c r="N459" i="29"/>
  <c r="J459" i="30"/>
  <c r="L459" i="29"/>
  <c r="P459" i="30"/>
  <c r="N459" i="28"/>
  <c r="M459" i="28"/>
  <c r="L459" i="28"/>
  <c r="K459" i="28"/>
  <c r="O459" i="29"/>
  <c r="I459" i="28"/>
  <c r="H459" i="28"/>
  <c r="G459" i="28"/>
  <c r="F459" i="28"/>
  <c r="D459" i="28"/>
  <c r="C459" i="28"/>
  <c r="B459" i="28"/>
  <c r="A459" i="28" s="1"/>
  <c r="M459" i="30"/>
  <c r="E459" i="29"/>
  <c r="J459" i="29"/>
  <c r="F459" i="29"/>
  <c r="H459" i="30"/>
  <c r="D459" i="30"/>
  <c r="I459" i="30"/>
  <c r="L459" i="30"/>
  <c r="P460" i="29"/>
  <c r="M460" i="30"/>
  <c r="I460" i="30"/>
  <c r="H460" i="30"/>
  <c r="H460" i="29"/>
  <c r="J460" i="29"/>
  <c r="D460" i="30"/>
  <c r="O460" i="28"/>
  <c r="B460" i="28"/>
  <c r="A460" i="28" s="1"/>
  <c r="C460" i="28"/>
  <c r="D460" i="28"/>
  <c r="E460" i="28"/>
  <c r="F460" i="28"/>
  <c r="I460" i="29"/>
  <c r="C460" i="30"/>
  <c r="G460" i="30"/>
  <c r="K460" i="30"/>
  <c r="G460" i="28"/>
  <c r="H460" i="28"/>
  <c r="E460" i="29"/>
  <c r="J460" i="28"/>
  <c r="K460" i="29"/>
  <c r="K460" i="28"/>
  <c r="L460" i="28"/>
  <c r="M460" i="29"/>
  <c r="G460" i="29"/>
  <c r="J460" i="30"/>
  <c r="N460" i="29"/>
  <c r="P460" i="30"/>
  <c r="C460" i="29"/>
  <c r="O460" i="30"/>
  <c r="M460" i="28"/>
  <c r="N460" i="28"/>
  <c r="O460" i="29"/>
  <c r="D460" i="29"/>
  <c r="L460" i="30"/>
  <c r="F460" i="30"/>
  <c r="L460" i="29"/>
  <c r="F460" i="29"/>
  <c r="B460" i="29"/>
  <c r="A460" i="29" s="1"/>
  <c r="P460" i="28"/>
  <c r="N460" i="30"/>
  <c r="B460" i="30"/>
  <c r="E460" i="30"/>
  <c r="I460" i="28"/>
  <c r="L461" i="29"/>
  <c r="P461" i="30"/>
  <c r="C461" i="30"/>
  <c r="G461" i="30"/>
  <c r="F461" i="30"/>
  <c r="O461" i="29"/>
  <c r="H461" i="29"/>
  <c r="L461" i="30"/>
  <c r="N461" i="29"/>
  <c r="E461" i="29"/>
  <c r="E461" i="30"/>
  <c r="I461" i="30"/>
  <c r="M461" i="30"/>
  <c r="D461" i="29"/>
  <c r="K461" i="29"/>
  <c r="N461" i="30"/>
  <c r="J461" i="30"/>
  <c r="H461" i="30"/>
  <c r="B461" i="30"/>
  <c r="M461" i="29"/>
  <c r="D461" i="30"/>
  <c r="K461" i="30"/>
  <c r="O461" i="30"/>
  <c r="P461" i="29"/>
  <c r="B461" i="29"/>
  <c r="A461" i="29" s="1"/>
  <c r="O461" i="28"/>
  <c r="N461" i="28"/>
  <c r="M461" i="28"/>
  <c r="L461" i="28"/>
  <c r="K461" i="28"/>
  <c r="J461" i="28"/>
  <c r="I461" i="28"/>
  <c r="H461" i="28"/>
  <c r="G461" i="28"/>
  <c r="F461" i="29"/>
  <c r="I461" i="29"/>
  <c r="P461" i="28"/>
  <c r="F461" i="28"/>
  <c r="E461" i="28"/>
  <c r="D461" i="28"/>
  <c r="C461" i="28"/>
  <c r="B461" i="28"/>
  <c r="A461" i="28" s="1"/>
  <c r="G461" i="29"/>
  <c r="C461" i="29"/>
  <c r="J461" i="29"/>
  <c r="N462" i="30"/>
  <c r="D462" i="28"/>
  <c r="E462" i="28"/>
  <c r="F462" i="28"/>
  <c r="M462" i="29"/>
  <c r="C462" i="29"/>
  <c r="J462" i="30"/>
  <c r="C462" i="30"/>
  <c r="F462" i="30"/>
  <c r="H462" i="29"/>
  <c r="E462" i="29"/>
  <c r="L462" i="29"/>
  <c r="G462" i="28"/>
  <c r="P462" i="30"/>
  <c r="H462" i="30"/>
  <c r="D462" i="30"/>
  <c r="D462" i="29"/>
  <c r="K462" i="29"/>
  <c r="L462" i="30"/>
  <c r="J462" i="29"/>
  <c r="I462" i="30"/>
  <c r="H462" i="28"/>
  <c r="I462" i="28"/>
  <c r="B462" i="29"/>
  <c r="A462" i="29" s="1"/>
  <c r="J462" i="28"/>
  <c r="E462" i="30"/>
  <c r="O462" i="29"/>
  <c r="I462" i="29"/>
  <c r="K462" i="28"/>
  <c r="P462" i="29"/>
  <c r="F462" i="29"/>
  <c r="N462" i="29"/>
  <c r="B462" i="30"/>
  <c r="K462" i="30"/>
  <c r="O462" i="30"/>
  <c r="G462" i="29"/>
  <c r="L462" i="28"/>
  <c r="M462" i="28"/>
  <c r="N462" i="28"/>
  <c r="G462" i="30"/>
  <c r="O462" i="28"/>
  <c r="P462" i="28"/>
  <c r="B462" i="28"/>
  <c r="A462" i="28" s="1"/>
  <c r="M462" i="30"/>
  <c r="C462" i="28"/>
  <c r="L463" i="29"/>
  <c r="H463" i="29"/>
  <c r="D463" i="29"/>
  <c r="H463" i="30"/>
  <c r="K463" i="29"/>
  <c r="G463" i="29"/>
  <c r="M463" i="30"/>
  <c r="J463" i="30"/>
  <c r="N463" i="30"/>
  <c r="G463" i="30"/>
  <c r="F463" i="29"/>
  <c r="P463" i="29"/>
  <c r="M463" i="29"/>
  <c r="F463" i="30"/>
  <c r="I463" i="30"/>
  <c r="O463" i="30"/>
  <c r="L463" i="30"/>
  <c r="B463" i="30"/>
  <c r="N463" i="29"/>
  <c r="J463" i="29"/>
  <c r="C463" i="29"/>
  <c r="B463" i="28"/>
  <c r="A463" i="28" s="1"/>
  <c r="B463" i="29"/>
  <c r="A463" i="29" s="1"/>
  <c r="C463" i="28"/>
  <c r="D463" i="28"/>
  <c r="E463" i="28"/>
  <c r="F463" i="28"/>
  <c r="G463" i="28"/>
  <c r="E463" i="30"/>
  <c r="H463" i="28"/>
  <c r="I463" i="28"/>
  <c r="J463" i="28"/>
  <c r="K463" i="28"/>
  <c r="L463" i="28"/>
  <c r="M463" i="28"/>
  <c r="N463" i="28"/>
  <c r="O463" i="28"/>
  <c r="P463" i="28"/>
  <c r="I463" i="29"/>
  <c r="E463" i="29"/>
  <c r="O463" i="29"/>
  <c r="P463" i="30"/>
  <c r="C463" i="30"/>
  <c r="K463" i="30"/>
  <c r="D463" i="30"/>
  <c r="L464" i="29"/>
  <c r="B464" i="29"/>
  <c r="A464" i="29" s="1"/>
  <c r="M464" i="30"/>
  <c r="I464" i="30"/>
  <c r="K464" i="29"/>
  <c r="C464" i="29"/>
  <c r="I464" i="29"/>
  <c r="M464" i="29"/>
  <c r="P464" i="29"/>
  <c r="E464" i="30"/>
  <c r="O464" i="30"/>
  <c r="B464" i="30"/>
  <c r="P464" i="30"/>
  <c r="C464" i="30"/>
  <c r="F464" i="30"/>
  <c r="E464" i="28"/>
  <c r="G464" i="30"/>
  <c r="J464" i="30"/>
  <c r="P464" i="28"/>
  <c r="O464" i="28"/>
  <c r="N464" i="28"/>
  <c r="M464" i="28"/>
  <c r="F464" i="29"/>
  <c r="G464" i="29"/>
  <c r="L464" i="28"/>
  <c r="K464" i="28"/>
  <c r="J464" i="28"/>
  <c r="I464" i="28"/>
  <c r="H464" i="28"/>
  <c r="G464" i="28"/>
  <c r="F464" i="28"/>
  <c r="D464" i="28"/>
  <c r="C464" i="28"/>
  <c r="B464" i="28"/>
  <c r="A464" i="28" s="1"/>
  <c r="H464" i="30"/>
  <c r="H464" i="29"/>
  <c r="O464" i="29"/>
  <c r="D464" i="29"/>
  <c r="L464" i="30"/>
  <c r="N464" i="30"/>
  <c r="K464" i="30"/>
  <c r="D464" i="30"/>
  <c r="N464" i="29"/>
  <c r="E464" i="29"/>
  <c r="J464" i="29"/>
  <c r="K465" i="28"/>
  <c r="L465" i="28"/>
  <c r="N465" i="30"/>
  <c r="B465" i="29"/>
  <c r="A465" i="29" s="1"/>
  <c r="L465" i="29"/>
  <c r="F465" i="30"/>
  <c r="H465" i="29"/>
  <c r="M465" i="28"/>
  <c r="N465" i="28"/>
  <c r="O465" i="28"/>
  <c r="P465" i="28"/>
  <c r="P465" i="30"/>
  <c r="C465" i="30"/>
  <c r="E465" i="30"/>
  <c r="D465" i="28"/>
  <c r="K465" i="29"/>
  <c r="O465" i="30"/>
  <c r="E465" i="29"/>
  <c r="J465" i="29"/>
  <c r="M465" i="29"/>
  <c r="N465" i="29"/>
  <c r="E465" i="28"/>
  <c r="F465" i="28"/>
  <c r="G465" i="28"/>
  <c r="H465" i="28"/>
  <c r="G465" i="29"/>
  <c r="P465" i="29"/>
  <c r="I465" i="28"/>
  <c r="J465" i="28"/>
  <c r="F465" i="29"/>
  <c r="L465" i="30"/>
  <c r="K465" i="30"/>
  <c r="B465" i="30"/>
  <c r="G465" i="30"/>
  <c r="D465" i="29"/>
  <c r="J465" i="30"/>
  <c r="B465" i="28"/>
  <c r="A465" i="28" s="1"/>
  <c r="C465" i="28"/>
  <c r="I465" i="30"/>
  <c r="I465" i="29"/>
  <c r="C465" i="29"/>
  <c r="D465" i="30"/>
  <c r="O465" i="29"/>
  <c r="H465" i="30"/>
  <c r="M465" i="30"/>
  <c r="K466" i="29"/>
  <c r="D466" i="29"/>
  <c r="D466" i="28"/>
  <c r="E466" i="28"/>
  <c r="F466" i="28"/>
  <c r="G466" i="28"/>
  <c r="H466" i="28"/>
  <c r="I466" i="28"/>
  <c r="J466" i="28"/>
  <c r="K466" i="28"/>
  <c r="L466" i="28"/>
  <c r="J466" i="30"/>
  <c r="C466" i="30"/>
  <c r="M466" i="29"/>
  <c r="H466" i="30"/>
  <c r="O466" i="30"/>
  <c r="P466" i="30"/>
  <c r="C466" i="29"/>
  <c r="G466" i="30"/>
  <c r="I466" i="29"/>
  <c r="E466" i="29"/>
  <c r="N466" i="29"/>
  <c r="E466" i="30"/>
  <c r="H466" i="29"/>
  <c r="J466" i="29"/>
  <c r="L466" i="30"/>
  <c r="F466" i="30"/>
  <c r="D466" i="30"/>
  <c r="K466" i="30"/>
  <c r="N466" i="30"/>
  <c r="P466" i="29"/>
  <c r="M466" i="30"/>
  <c r="B466" i="29"/>
  <c r="A466" i="29" s="1"/>
  <c r="G466" i="29"/>
  <c r="O466" i="29"/>
  <c r="F466" i="29"/>
  <c r="L466" i="29"/>
  <c r="C466" i="28"/>
  <c r="P466" i="28"/>
  <c r="O466" i="28"/>
  <c r="N466" i="28"/>
  <c r="I466" i="30"/>
  <c r="B466" i="28"/>
  <c r="A466" i="28" s="1"/>
  <c r="B466" i="30"/>
  <c r="M466" i="28"/>
  <c r="G467" i="29"/>
  <c r="P467" i="29"/>
  <c r="O467" i="29"/>
  <c r="C467" i="29"/>
  <c r="C467" i="28"/>
  <c r="H467" i="29"/>
  <c r="F467" i="30"/>
  <c r="B467" i="30"/>
  <c r="O467" i="30"/>
  <c r="D467" i="30"/>
  <c r="J467" i="29"/>
  <c r="K467" i="30"/>
  <c r="J467" i="30"/>
  <c r="E467" i="30"/>
  <c r="D467" i="28"/>
  <c r="E467" i="28"/>
  <c r="O467" i="28"/>
  <c r="N467" i="28"/>
  <c r="M467" i="28"/>
  <c r="L467" i="28"/>
  <c r="K467" i="28"/>
  <c r="J467" i="28"/>
  <c r="I467" i="28"/>
  <c r="H467" i="28"/>
  <c r="I467" i="30"/>
  <c r="F467" i="28"/>
  <c r="N467" i="30"/>
  <c r="D467" i="29"/>
  <c r="K467" i="29"/>
  <c r="E467" i="29"/>
  <c r="C467" i="30"/>
  <c r="M467" i="29"/>
  <c r="I467" i="29"/>
  <c r="B467" i="29"/>
  <c r="A467" i="29" s="1"/>
  <c r="N467" i="29"/>
  <c r="B467" i="28"/>
  <c r="A467" i="28" s="1"/>
  <c r="H467" i="30"/>
  <c r="P467" i="30"/>
  <c r="L467" i="30"/>
  <c r="P467" i="28"/>
  <c r="M467" i="30"/>
  <c r="F467" i="29"/>
  <c r="L467" i="29"/>
  <c r="G467" i="30"/>
  <c r="G467" i="28"/>
  <c r="F468" i="28"/>
  <c r="H468" i="28"/>
  <c r="I468" i="28"/>
  <c r="J468" i="28"/>
  <c r="K468" i="28"/>
  <c r="L468" i="28"/>
  <c r="M468" i="28"/>
  <c r="N468" i="28"/>
  <c r="O468" i="28"/>
  <c r="P468" i="28"/>
  <c r="F468" i="29"/>
  <c r="I468" i="29"/>
  <c r="L468" i="29"/>
  <c r="O468" i="29"/>
  <c r="J468" i="30"/>
  <c r="H468" i="29"/>
  <c r="B468" i="28"/>
  <c r="A468" i="28" s="1"/>
  <c r="C468" i="28"/>
  <c r="D468" i="28"/>
  <c r="E468" i="28"/>
  <c r="G468" i="28"/>
  <c r="E468" i="29"/>
  <c r="M468" i="29"/>
  <c r="K468" i="30"/>
  <c r="L468" i="30"/>
  <c r="C468" i="30"/>
  <c r="H468" i="30"/>
  <c r="E468" i="30"/>
  <c r="M468" i="30"/>
  <c r="J468" i="29"/>
  <c r="D468" i="29"/>
  <c r="D468" i="30"/>
  <c r="I468" i="30"/>
  <c r="N468" i="30"/>
  <c r="B468" i="29"/>
  <c r="A468" i="29" s="1"/>
  <c r="P468" i="29"/>
  <c r="N468" i="29"/>
  <c r="P468" i="30"/>
  <c r="F468" i="30"/>
  <c r="G468" i="30"/>
  <c r="O468" i="30"/>
  <c r="B468" i="30"/>
  <c r="K468" i="29"/>
  <c r="G468" i="29"/>
  <c r="C468" i="29"/>
  <c r="L469" i="30"/>
  <c r="J469" i="29"/>
  <c r="H469" i="29"/>
  <c r="K469" i="29"/>
  <c r="O469" i="30"/>
  <c r="K469" i="30"/>
  <c r="I469" i="29"/>
  <c r="D469" i="29"/>
  <c r="C469" i="29"/>
  <c r="G469" i="29"/>
  <c r="B469" i="29"/>
  <c r="A469" i="29" s="1"/>
  <c r="F469" i="28"/>
  <c r="N469" i="28"/>
  <c r="E469" i="30"/>
  <c r="I469" i="30"/>
  <c r="M469" i="28"/>
  <c r="L469" i="28"/>
  <c r="G469" i="30"/>
  <c r="K469" i="28"/>
  <c r="J469" i="28"/>
  <c r="F469" i="30"/>
  <c r="G469" i="28"/>
  <c r="H469" i="28"/>
  <c r="P469" i="30"/>
  <c r="D469" i="30"/>
  <c r="O469" i="29"/>
  <c r="B469" i="28"/>
  <c r="A469" i="28" s="1"/>
  <c r="L469" i="29"/>
  <c r="E469" i="28"/>
  <c r="D469" i="28"/>
  <c r="C469" i="28"/>
  <c r="P469" i="28"/>
  <c r="O469" i="28"/>
  <c r="H469" i="30"/>
  <c r="I469" i="28"/>
  <c r="E469" i="29"/>
  <c r="C469" i="30"/>
  <c r="M469" i="29"/>
  <c r="N469" i="30"/>
  <c r="P469" i="29"/>
  <c r="N469" i="29"/>
  <c r="B469" i="30"/>
  <c r="J469" i="30"/>
  <c r="M469" i="30"/>
  <c r="F469" i="29"/>
  <c r="E470" i="30"/>
  <c r="M470" i="30"/>
  <c r="F470" i="30"/>
  <c r="F470" i="29"/>
  <c r="P470" i="28"/>
  <c r="O470" i="28"/>
  <c r="N470" i="28"/>
  <c r="M470" i="28"/>
  <c r="L470" i="28"/>
  <c r="K470" i="28"/>
  <c r="I470" i="28"/>
  <c r="H470" i="28"/>
  <c r="G470" i="28"/>
  <c r="F470" i="28"/>
  <c r="E470" i="28"/>
  <c r="D470" i="28"/>
  <c r="C470" i="28"/>
  <c r="B470" i="28"/>
  <c r="A470" i="28" s="1"/>
  <c r="L470" i="29"/>
  <c r="J470" i="28"/>
  <c r="G470" i="30"/>
  <c r="C470" i="30"/>
  <c r="O470" i="30"/>
  <c r="K470" i="29"/>
  <c r="P470" i="29"/>
  <c r="N470" i="29"/>
  <c r="E470" i="29"/>
  <c r="C470" i="29"/>
  <c r="O470" i="29"/>
  <c r="G470" i="29"/>
  <c r="L470" i="30"/>
  <c r="P470" i="30"/>
  <c r="I470" i="30"/>
  <c r="H470" i="30"/>
  <c r="M470" i="29"/>
  <c r="K470" i="30"/>
  <c r="D470" i="29"/>
  <c r="D470" i="30"/>
  <c r="I470" i="29"/>
  <c r="B470" i="29"/>
  <c r="A470" i="29" s="1"/>
  <c r="H470" i="29"/>
  <c r="B470" i="30"/>
  <c r="N470" i="30"/>
  <c r="J470" i="29"/>
  <c r="J470" i="30"/>
  <c r="E471" i="29"/>
  <c r="L471" i="29"/>
  <c r="D471" i="29"/>
  <c r="I471" i="29"/>
  <c r="O471" i="29"/>
  <c r="J471" i="29"/>
  <c r="I471" i="30"/>
  <c r="P471" i="30"/>
  <c r="D471" i="30"/>
  <c r="M471" i="30"/>
  <c r="G471" i="30"/>
  <c r="H471" i="30"/>
  <c r="O471" i="30"/>
  <c r="G471" i="29"/>
  <c r="L471" i="30"/>
  <c r="B471" i="30"/>
  <c r="J471" i="30"/>
  <c r="N471" i="29"/>
  <c r="P471" i="28"/>
  <c r="O471" i="28"/>
  <c r="N471" i="28"/>
  <c r="M471" i="28"/>
  <c r="L471" i="28"/>
  <c r="K471" i="28"/>
  <c r="N471" i="30"/>
  <c r="E471" i="30"/>
  <c r="J471" i="28"/>
  <c r="I471" i="28"/>
  <c r="H471" i="28"/>
  <c r="C471" i="30"/>
  <c r="F471" i="30"/>
  <c r="F471" i="29"/>
  <c r="B471" i="29"/>
  <c r="A471" i="29" s="1"/>
  <c r="G471" i="28"/>
  <c r="F471" i="28"/>
  <c r="C471" i="29"/>
  <c r="M471" i="29"/>
  <c r="E471" i="28"/>
  <c r="D471" i="28"/>
  <c r="C471" i="28"/>
  <c r="B471" i="28"/>
  <c r="A471" i="28" s="1"/>
  <c r="H471" i="29"/>
  <c r="K471" i="30"/>
  <c r="K471" i="29"/>
  <c r="P471" i="29"/>
  <c r="G472" i="29"/>
  <c r="M472" i="29"/>
  <c r="L472" i="29"/>
  <c r="E472" i="29"/>
  <c r="C472" i="29"/>
  <c r="B472" i="28"/>
  <c r="A472" i="28" s="1"/>
  <c r="C472" i="28"/>
  <c r="C472" i="30"/>
  <c r="F472" i="30"/>
  <c r="M472" i="30"/>
  <c r="J472" i="30"/>
  <c r="G472" i="30"/>
  <c r="D472" i="30"/>
  <c r="H472" i="30"/>
  <c r="K472" i="30"/>
  <c r="D472" i="28"/>
  <c r="P472" i="28"/>
  <c r="E472" i="28"/>
  <c r="F472" i="28"/>
  <c r="G472" i="28"/>
  <c r="I472" i="29"/>
  <c r="L472" i="30"/>
  <c r="H472" i="29"/>
  <c r="N472" i="29"/>
  <c r="F472" i="29"/>
  <c r="H472" i="28"/>
  <c r="I472" i="28"/>
  <c r="J472" i="28"/>
  <c r="K472" i="28"/>
  <c r="P472" i="30"/>
  <c r="L472" i="28"/>
  <c r="O472" i="29"/>
  <c r="K472" i="29"/>
  <c r="D472" i="29"/>
  <c r="J472" i="29"/>
  <c r="P472" i="29"/>
  <c r="B472" i="30"/>
  <c r="E472" i="30"/>
  <c r="I472" i="30"/>
  <c r="N472" i="30"/>
  <c r="M472" i="28"/>
  <c r="B472" i="29"/>
  <c r="A472" i="29" s="1"/>
  <c r="O472" i="28"/>
  <c r="N472" i="28"/>
  <c r="O472" i="30"/>
  <c r="P473" i="30"/>
  <c r="M473" i="30"/>
  <c r="H473" i="30"/>
  <c r="C473" i="29"/>
  <c r="B473" i="28"/>
  <c r="A473" i="28" s="1"/>
  <c r="C473" i="28"/>
  <c r="D473" i="28"/>
  <c r="E473" i="28"/>
  <c r="F473" i="28"/>
  <c r="G473" i="28"/>
  <c r="H473" i="28"/>
  <c r="F473" i="29"/>
  <c r="I473" i="29"/>
  <c r="E473" i="29"/>
  <c r="O473" i="29"/>
  <c r="J473" i="29"/>
  <c r="B473" i="29"/>
  <c r="A473" i="29" s="1"/>
  <c r="N473" i="30"/>
  <c r="B473" i="30"/>
  <c r="C473" i="30"/>
  <c r="K473" i="30"/>
  <c r="O473" i="30"/>
  <c r="L473" i="29"/>
  <c r="P473" i="28"/>
  <c r="O473" i="28"/>
  <c r="N473" i="28"/>
  <c r="M473" i="28"/>
  <c r="L473" i="28"/>
  <c r="K473" i="28"/>
  <c r="J473" i="28"/>
  <c r="I473" i="28"/>
  <c r="F473" i="30"/>
  <c r="J473" i="30"/>
  <c r="G473" i="30"/>
  <c r="I473" i="30"/>
  <c r="L473" i="30"/>
  <c r="E473" i="30"/>
  <c r="G473" i="29"/>
  <c r="D473" i="29"/>
  <c r="D473" i="30"/>
  <c r="P473" i="29"/>
  <c r="K473" i="29"/>
  <c r="N473" i="29"/>
  <c r="M473" i="29"/>
  <c r="H473" i="29"/>
  <c r="O474" i="30"/>
  <c r="C474" i="30"/>
  <c r="K474" i="30"/>
  <c r="H474" i="29"/>
  <c r="L474" i="28"/>
  <c r="K474" i="28"/>
  <c r="I474" i="30"/>
  <c r="N474" i="30"/>
  <c r="D474" i="30"/>
  <c r="B474" i="29"/>
  <c r="A474" i="29" s="1"/>
  <c r="P474" i="30"/>
  <c r="L474" i="29"/>
  <c r="I474" i="28"/>
  <c r="P474" i="29"/>
  <c r="H474" i="28"/>
  <c r="K474" i="29"/>
  <c r="O474" i="28"/>
  <c r="M474" i="28"/>
  <c r="J474" i="30"/>
  <c r="E474" i="30"/>
  <c r="F474" i="29"/>
  <c r="C474" i="29"/>
  <c r="N474" i="28"/>
  <c r="O474" i="29"/>
  <c r="G474" i="29"/>
  <c r="G474" i="28"/>
  <c r="F474" i="28"/>
  <c r="H474" i="30"/>
  <c r="L474" i="30"/>
  <c r="J474" i="28"/>
  <c r="E474" i="28"/>
  <c r="D474" i="28"/>
  <c r="C474" i="28"/>
  <c r="B474" i="28"/>
  <c r="A474" i="28" s="1"/>
  <c r="J474" i="29"/>
  <c r="D474" i="29"/>
  <c r="I474" i="29"/>
  <c r="E474" i="29"/>
  <c r="M474" i="29"/>
  <c r="G474" i="30"/>
  <c r="P474" i="28"/>
  <c r="N474" i="29"/>
  <c r="M474" i="30"/>
  <c r="B474" i="30"/>
  <c r="F474" i="30"/>
  <c r="O475" i="30"/>
  <c r="B475" i="30"/>
  <c r="P475" i="29"/>
  <c r="F475" i="29"/>
  <c r="N475" i="30"/>
  <c r="J475" i="30"/>
  <c r="K475" i="30"/>
  <c r="F475" i="30"/>
  <c r="P475" i="28"/>
  <c r="O475" i="28"/>
  <c r="N475" i="28"/>
  <c r="L475" i="28"/>
  <c r="K475" i="28"/>
  <c r="J475" i="28"/>
  <c r="I475" i="28"/>
  <c r="H475" i="28"/>
  <c r="G475" i="28"/>
  <c r="F475" i="28"/>
  <c r="E475" i="28"/>
  <c r="D475" i="28"/>
  <c r="C475" i="28"/>
  <c r="L475" i="30"/>
  <c r="M475" i="28"/>
  <c r="B475" i="28"/>
  <c r="A475" i="28" s="1"/>
  <c r="E475" i="29"/>
  <c r="K475" i="29"/>
  <c r="H475" i="29"/>
  <c r="M475" i="30"/>
  <c r="P475" i="30"/>
  <c r="O475" i="29"/>
  <c r="B475" i="29"/>
  <c r="A475" i="29" s="1"/>
  <c r="M475" i="29"/>
  <c r="D475" i="30"/>
  <c r="N475" i="29"/>
  <c r="C475" i="29"/>
  <c r="D475" i="29"/>
  <c r="L475" i="29"/>
  <c r="G475" i="29"/>
  <c r="J475" i="29"/>
  <c r="E475" i="30"/>
  <c r="H475" i="30"/>
  <c r="I475" i="29"/>
  <c r="C475" i="30"/>
  <c r="G475" i="30"/>
  <c r="I475" i="30"/>
  <c r="P476" i="29"/>
  <c r="B476" i="28"/>
  <c r="A476" i="28" s="1"/>
  <c r="G476" i="30"/>
  <c r="K476" i="30"/>
  <c r="P476" i="30"/>
  <c r="C476" i="28"/>
  <c r="I476" i="29"/>
  <c r="E476" i="29"/>
  <c r="D476" i="28"/>
  <c r="E476" i="28"/>
  <c r="M476" i="30"/>
  <c r="F476" i="28"/>
  <c r="C476" i="30"/>
  <c r="C476" i="29"/>
  <c r="D476" i="29"/>
  <c r="N476" i="30"/>
  <c r="E476" i="30"/>
  <c r="O476" i="30"/>
  <c r="O476" i="29"/>
  <c r="H476" i="30"/>
  <c r="J476" i="30"/>
  <c r="N476" i="29"/>
  <c r="G476" i="28"/>
  <c r="L476" i="28"/>
  <c r="M476" i="29"/>
  <c r="H476" i="28"/>
  <c r="I476" i="28"/>
  <c r="I476" i="30"/>
  <c r="D476" i="30"/>
  <c r="P476" i="28"/>
  <c r="H476" i="29"/>
  <c r="L476" i="29"/>
  <c r="B476" i="29"/>
  <c r="A476" i="29" s="1"/>
  <c r="L476" i="30"/>
  <c r="F476" i="30"/>
  <c r="J476" i="29"/>
  <c r="G476" i="29"/>
  <c r="B476" i="30"/>
  <c r="K476" i="29"/>
  <c r="F476" i="29"/>
  <c r="J476" i="28"/>
  <c r="K476" i="28"/>
  <c r="M476" i="28"/>
  <c r="N476" i="28"/>
  <c r="O476" i="28"/>
  <c r="B477" i="30"/>
  <c r="I477" i="28"/>
  <c r="J477" i="28"/>
  <c r="K477" i="28"/>
  <c r="L477" i="28"/>
  <c r="M477" i="28"/>
  <c r="N477" i="28"/>
  <c r="O477" i="28"/>
  <c r="P477" i="28"/>
  <c r="L477" i="30"/>
  <c r="I477" i="30"/>
  <c r="D477" i="30"/>
  <c r="E477" i="30"/>
  <c r="M477" i="30"/>
  <c r="I477" i="29"/>
  <c r="C477" i="30"/>
  <c r="P477" i="30"/>
  <c r="D477" i="28"/>
  <c r="L477" i="29"/>
  <c r="G477" i="30"/>
  <c r="N477" i="30"/>
  <c r="G477" i="29"/>
  <c r="B477" i="28"/>
  <c r="A477" i="28" s="1"/>
  <c r="F477" i="29"/>
  <c r="M477" i="29"/>
  <c r="P477" i="29"/>
  <c r="O477" i="30"/>
  <c r="C477" i="29"/>
  <c r="H477" i="29"/>
  <c r="K477" i="29"/>
  <c r="E477" i="29"/>
  <c r="N477" i="29"/>
  <c r="D477" i="29"/>
  <c r="O477" i="29"/>
  <c r="J477" i="30"/>
  <c r="K477" i="30"/>
  <c r="B477" i="29"/>
  <c r="A477" i="29" s="1"/>
  <c r="J477" i="29"/>
  <c r="H477" i="30"/>
  <c r="C477" i="28"/>
  <c r="E477" i="28"/>
  <c r="F477" i="28"/>
  <c r="G477" i="28"/>
  <c r="H477" i="28"/>
  <c r="F477" i="30"/>
  <c r="J478" i="30"/>
  <c r="N478" i="28"/>
  <c r="O478" i="28"/>
  <c r="P478" i="28"/>
  <c r="F478" i="29"/>
  <c r="M478" i="29"/>
  <c r="B478" i="30"/>
  <c r="I478" i="30"/>
  <c r="K478" i="28"/>
  <c r="D478" i="30"/>
  <c r="G478" i="29"/>
  <c r="D478" i="29"/>
  <c r="J478" i="29"/>
  <c r="N478" i="30"/>
  <c r="F478" i="30"/>
  <c r="M478" i="30"/>
  <c r="P478" i="29"/>
  <c r="B478" i="29"/>
  <c r="A478" i="29" s="1"/>
  <c r="P478" i="30"/>
  <c r="K478" i="30"/>
  <c r="K478" i="29"/>
  <c r="N478" i="29"/>
  <c r="E478" i="30"/>
  <c r="O478" i="29"/>
  <c r="B478" i="28"/>
  <c r="A478" i="28" s="1"/>
  <c r="E478" i="29"/>
  <c r="O478" i="30"/>
  <c r="C478" i="28"/>
  <c r="D478" i="28"/>
  <c r="C478" i="29"/>
  <c r="E478" i="28"/>
  <c r="H478" i="30"/>
  <c r="I478" i="29"/>
  <c r="F478" i="28"/>
  <c r="G478" i="28"/>
  <c r="H478" i="28"/>
  <c r="I478" i="28"/>
  <c r="L478" i="29"/>
  <c r="J478" i="28"/>
  <c r="L478" i="28"/>
  <c r="H478" i="29"/>
  <c r="M478" i="28"/>
  <c r="L478" i="30"/>
  <c r="G478" i="30"/>
  <c r="C478" i="30"/>
  <c r="K479" i="30"/>
  <c r="F479" i="30"/>
  <c r="N479" i="30"/>
  <c r="H479" i="29"/>
  <c r="M479" i="29"/>
  <c r="I479" i="30"/>
  <c r="D479" i="30"/>
  <c r="G479" i="29"/>
  <c r="B479" i="29"/>
  <c r="A479" i="29" s="1"/>
  <c r="E479" i="30"/>
  <c r="M479" i="30"/>
  <c r="D479" i="29"/>
  <c r="E479" i="29"/>
  <c r="L479" i="30"/>
  <c r="P479" i="28"/>
  <c r="N479" i="28"/>
  <c r="J479" i="29"/>
  <c r="N479" i="29"/>
  <c r="C479" i="30"/>
  <c r="L479" i="29"/>
  <c r="O479" i="29"/>
  <c r="J479" i="30"/>
  <c r="O479" i="28"/>
  <c r="O479" i="30"/>
  <c r="M479" i="28"/>
  <c r="L479" i="28"/>
  <c r="K479" i="28"/>
  <c r="J479" i="28"/>
  <c r="I479" i="28"/>
  <c r="H479" i="28"/>
  <c r="G479" i="28"/>
  <c r="F479" i="28"/>
  <c r="E479" i="28"/>
  <c r="D479" i="28"/>
  <c r="P479" i="29"/>
  <c r="K479" i="29"/>
  <c r="C479" i="28"/>
  <c r="B479" i="28"/>
  <c r="A479" i="28" s="1"/>
  <c r="B479" i="30"/>
  <c r="F479" i="29"/>
  <c r="I479" i="29"/>
  <c r="G479" i="30"/>
  <c r="P479" i="30"/>
  <c r="H479" i="30"/>
  <c r="C479" i="29"/>
  <c r="M480" i="29"/>
  <c r="N480" i="29"/>
  <c r="O480" i="29"/>
  <c r="G480" i="29"/>
  <c r="F480" i="29"/>
  <c r="H480" i="28"/>
  <c r="J480" i="30"/>
  <c r="B480" i="30"/>
  <c r="I480" i="28"/>
  <c r="J480" i="28"/>
  <c r="K480" i="28"/>
  <c r="L480" i="28"/>
  <c r="M480" i="28"/>
  <c r="N480" i="28"/>
  <c r="I480" i="30"/>
  <c r="F480" i="30"/>
  <c r="O480" i="30"/>
  <c r="I480" i="29"/>
  <c r="J480" i="29"/>
  <c r="E480" i="30"/>
  <c r="O480" i="28"/>
  <c r="P480" i="28"/>
  <c r="K480" i="29"/>
  <c r="M480" i="30"/>
  <c r="P480" i="29"/>
  <c r="D480" i="30"/>
  <c r="K480" i="30"/>
  <c r="N480" i="30"/>
  <c r="L480" i="29"/>
  <c r="H480" i="30"/>
  <c r="B480" i="28"/>
  <c r="A480" i="28" s="1"/>
  <c r="B480" i="29"/>
  <c r="A480" i="29" s="1"/>
  <c r="C480" i="28"/>
  <c r="D480" i="28"/>
  <c r="C480" i="30"/>
  <c r="C480" i="29"/>
  <c r="D480" i="29"/>
  <c r="E480" i="29"/>
  <c r="E480" i="28"/>
  <c r="P480" i="30"/>
  <c r="G480" i="30"/>
  <c r="H480" i="29"/>
  <c r="F480" i="28"/>
  <c r="G480" i="28"/>
  <c r="L480" i="30"/>
  <c r="P481" i="29"/>
  <c r="O481" i="29"/>
  <c r="N481" i="29"/>
  <c r="M481" i="29"/>
  <c r="F481" i="30"/>
  <c r="L481" i="29"/>
  <c r="K481" i="29"/>
  <c r="J481" i="29"/>
  <c r="I481" i="29"/>
  <c r="H481" i="29"/>
  <c r="G481" i="29"/>
  <c r="F481" i="29"/>
  <c r="E481" i="29"/>
  <c r="C481" i="29"/>
  <c r="B481" i="29"/>
  <c r="A481" i="29" s="1"/>
  <c r="P481" i="28"/>
  <c r="O481" i="28"/>
  <c r="N481" i="28"/>
  <c r="M481" i="28"/>
  <c r="L481" i="28"/>
  <c r="K481" i="28"/>
  <c r="J481" i="28"/>
  <c r="I481" i="28"/>
  <c r="H481" i="28"/>
  <c r="G481" i="28"/>
  <c r="F481" i="28"/>
  <c r="E481" i="28"/>
  <c r="D481" i="28"/>
  <c r="C481" i="28"/>
  <c r="B481" i="28"/>
  <c r="A481" i="28" s="1"/>
  <c r="D481" i="30"/>
  <c r="K481" i="30"/>
  <c r="H481" i="30"/>
  <c r="O481" i="30"/>
  <c r="I481" i="30"/>
  <c r="M481" i="30"/>
  <c r="J481" i="30"/>
  <c r="B481" i="30"/>
  <c r="G481" i="30"/>
  <c r="E481" i="30"/>
  <c r="L481" i="30"/>
  <c r="N481" i="30"/>
  <c r="C481" i="30"/>
  <c r="D481" i="29"/>
  <c r="P481" i="30"/>
  <c r="N482" i="29"/>
  <c r="K482" i="28"/>
  <c r="H482" i="29"/>
  <c r="I482" i="29"/>
  <c r="O482" i="29"/>
  <c r="J482" i="28"/>
  <c r="P482" i="28"/>
  <c r="I482" i="28"/>
  <c r="I482" i="30"/>
  <c r="C482" i="30"/>
  <c r="K482" i="30"/>
  <c r="N482" i="30"/>
  <c r="H482" i="28"/>
  <c r="G482" i="28"/>
  <c r="C482" i="28"/>
  <c r="F482" i="28"/>
  <c r="P482" i="29"/>
  <c r="E482" i="28"/>
  <c r="J482" i="29"/>
  <c r="K482" i="29"/>
  <c r="L482" i="29"/>
  <c r="O482" i="28"/>
  <c r="D482" i="28"/>
  <c r="B482" i="29"/>
  <c r="A482" i="29" s="1"/>
  <c r="L482" i="30"/>
  <c r="H482" i="30"/>
  <c r="P482" i="30"/>
  <c r="G482" i="30"/>
  <c r="D482" i="30"/>
  <c r="B482" i="28"/>
  <c r="A482" i="28" s="1"/>
  <c r="O482" i="30"/>
  <c r="M482" i="29"/>
  <c r="G482" i="29"/>
  <c r="F482" i="29"/>
  <c r="B482" i="30"/>
  <c r="E482" i="30"/>
  <c r="E482" i="29"/>
  <c r="F482" i="30"/>
  <c r="J482" i="30"/>
  <c r="M482" i="30"/>
  <c r="D482" i="29"/>
  <c r="C482" i="29"/>
  <c r="N482" i="28"/>
  <c r="M482" i="28"/>
  <c r="L482" i="28"/>
  <c r="B483" i="28"/>
  <c r="A483" i="28" s="1"/>
  <c r="I483" i="28"/>
  <c r="J483" i="28"/>
  <c r="G483" i="30"/>
  <c r="C483" i="30"/>
  <c r="J483" i="30"/>
  <c r="K483" i="28"/>
  <c r="L483" i="28"/>
  <c r="P483" i="30"/>
  <c r="M483" i="28"/>
  <c r="J483" i="29"/>
  <c r="N483" i="28"/>
  <c r="O483" i="30"/>
  <c r="I483" i="30"/>
  <c r="O483" i="28"/>
  <c r="P483" i="28"/>
  <c r="D483" i="30"/>
  <c r="K483" i="30"/>
  <c r="B483" i="29"/>
  <c r="A483" i="29" s="1"/>
  <c r="C483" i="29"/>
  <c r="N483" i="30"/>
  <c r="F483" i="30"/>
  <c r="C483" i="28"/>
  <c r="D483" i="29"/>
  <c r="E483" i="30"/>
  <c r="L483" i="30"/>
  <c r="E483" i="29"/>
  <c r="B483" i="30"/>
  <c r="H483" i="30"/>
  <c r="M483" i="30"/>
  <c r="F483" i="29"/>
  <c r="P483" i="29"/>
  <c r="O483" i="29"/>
  <c r="N483" i="29"/>
  <c r="M483" i="29"/>
  <c r="L483" i="29"/>
  <c r="K483" i="29"/>
  <c r="G483" i="29"/>
  <c r="H483" i="29"/>
  <c r="I483" i="29"/>
  <c r="D483" i="28"/>
  <c r="E483" i="28"/>
  <c r="F483" i="28"/>
  <c r="G483" i="28"/>
  <c r="H483" i="28"/>
  <c r="N484" i="30"/>
  <c r="K484" i="29"/>
  <c r="C484" i="30"/>
  <c r="I484" i="30"/>
  <c r="I484" i="29"/>
  <c r="D484" i="30"/>
  <c r="N484" i="28"/>
  <c r="O484" i="28"/>
  <c r="L484" i="30"/>
  <c r="F484" i="29"/>
  <c r="L484" i="29"/>
  <c r="K484" i="30"/>
  <c r="M484" i="29"/>
  <c r="L484" i="28"/>
  <c r="K484" i="28"/>
  <c r="I484" i="28"/>
  <c r="H484" i="28"/>
  <c r="G484" i="28"/>
  <c r="F484" i="28"/>
  <c r="J484" i="29"/>
  <c r="N484" i="29"/>
  <c r="O484" i="29"/>
  <c r="J484" i="30"/>
  <c r="F484" i="30"/>
  <c r="B484" i="30"/>
  <c r="P484" i="29"/>
  <c r="P484" i="28"/>
  <c r="P484" i="30"/>
  <c r="J484" i="28"/>
  <c r="G484" i="29"/>
  <c r="E484" i="28"/>
  <c r="H484" i="29"/>
  <c r="G484" i="30"/>
  <c r="M484" i="30"/>
  <c r="E484" i="29"/>
  <c r="M484" i="28"/>
  <c r="O484" i="30"/>
  <c r="H484" i="30"/>
  <c r="E484" i="30"/>
  <c r="D484" i="29"/>
  <c r="C484" i="29"/>
  <c r="B484" i="29"/>
  <c r="A484" i="29" s="1"/>
  <c r="B484" i="28"/>
  <c r="A484" i="28" s="1"/>
  <c r="C484" i="28"/>
  <c r="D484" i="28"/>
  <c r="M485" i="28"/>
  <c r="F485" i="30"/>
  <c r="C485" i="30"/>
  <c r="G485" i="30"/>
  <c r="K485" i="30"/>
  <c r="P485" i="29"/>
  <c r="O485" i="29"/>
  <c r="N485" i="29"/>
  <c r="M485" i="29"/>
  <c r="N485" i="28"/>
  <c r="O485" i="28"/>
  <c r="P485" i="28"/>
  <c r="L485" i="29"/>
  <c r="K485" i="29"/>
  <c r="J485" i="29"/>
  <c r="I485" i="29"/>
  <c r="H485" i="29"/>
  <c r="O485" i="30"/>
  <c r="J485" i="30"/>
  <c r="D485" i="30"/>
  <c r="B485" i="30"/>
  <c r="L485" i="28"/>
  <c r="C485" i="29"/>
  <c r="L485" i="30"/>
  <c r="N485" i="30"/>
  <c r="E485" i="30"/>
  <c r="G485" i="29"/>
  <c r="F485" i="29"/>
  <c r="E485" i="29"/>
  <c r="I485" i="30"/>
  <c r="D485" i="29"/>
  <c r="B485" i="29"/>
  <c r="A485" i="29" s="1"/>
  <c r="B485" i="28"/>
  <c r="A485" i="28" s="1"/>
  <c r="C485" i="28"/>
  <c r="D485" i="28"/>
  <c r="E485" i="28"/>
  <c r="F485" i="28"/>
  <c r="G485" i="28"/>
  <c r="H485" i="28"/>
  <c r="I485" i="28"/>
  <c r="J485" i="28"/>
  <c r="K485" i="28"/>
  <c r="M485" i="30"/>
  <c r="P485" i="30"/>
  <c r="H485" i="30"/>
  <c r="E486" i="28"/>
  <c r="M486" i="28"/>
  <c r="L486" i="28"/>
  <c r="K486" i="28"/>
  <c r="J486" i="28"/>
  <c r="I486" i="28"/>
  <c r="H486" i="28"/>
  <c r="G486" i="28"/>
  <c r="F486" i="28"/>
  <c r="C486" i="30"/>
  <c r="D486" i="28"/>
  <c r="C486" i="28"/>
  <c r="B486" i="28"/>
  <c r="A486" i="28" s="1"/>
  <c r="B486" i="29"/>
  <c r="A486" i="29" s="1"/>
  <c r="C486" i="29"/>
  <c r="D486" i="29"/>
  <c r="E486" i="29"/>
  <c r="F486" i="29"/>
  <c r="G486" i="29"/>
  <c r="H486" i="29"/>
  <c r="I486" i="29"/>
  <c r="J486" i="29"/>
  <c r="K486" i="29"/>
  <c r="L486" i="29"/>
  <c r="M486" i="29"/>
  <c r="N486" i="29"/>
  <c r="O486" i="29"/>
  <c r="P486" i="29"/>
  <c r="O486" i="30"/>
  <c r="K486" i="30"/>
  <c r="B486" i="30"/>
  <c r="E486" i="30"/>
  <c r="H486" i="30"/>
  <c r="L486" i="30"/>
  <c r="D486" i="30"/>
  <c r="I486" i="30"/>
  <c r="N486" i="30"/>
  <c r="M486" i="30"/>
  <c r="J486" i="30"/>
  <c r="F486" i="30"/>
  <c r="G486" i="30"/>
  <c r="P486" i="30"/>
  <c r="P486" i="28"/>
  <c r="O486" i="28"/>
  <c r="N486" i="28"/>
  <c r="F487" i="30"/>
  <c r="G487" i="28"/>
  <c r="O487" i="29"/>
  <c r="P487" i="29"/>
  <c r="B487" i="29"/>
  <c r="A487" i="29" s="1"/>
  <c r="C487" i="29"/>
  <c r="N487" i="30"/>
  <c r="D487" i="29"/>
  <c r="E487" i="29"/>
  <c r="O487" i="28"/>
  <c r="N487" i="28"/>
  <c r="M487" i="28"/>
  <c r="L487" i="28"/>
  <c r="F487" i="29"/>
  <c r="I487" i="30"/>
  <c r="K487" i="28"/>
  <c r="G487" i="29"/>
  <c r="H487" i="29"/>
  <c r="K487" i="30"/>
  <c r="E487" i="30"/>
  <c r="B487" i="30"/>
  <c r="J487" i="28"/>
  <c r="I487" i="28"/>
  <c r="G487" i="30"/>
  <c r="O487" i="30"/>
  <c r="I487" i="29"/>
  <c r="J487" i="29"/>
  <c r="H487" i="28"/>
  <c r="F487" i="28"/>
  <c r="M487" i="30"/>
  <c r="K487" i="29"/>
  <c r="L487" i="29"/>
  <c r="D487" i="30"/>
  <c r="C487" i="30"/>
  <c r="H487" i="30"/>
  <c r="D487" i="28"/>
  <c r="J487" i="30"/>
  <c r="M487" i="29"/>
  <c r="E487" i="28"/>
  <c r="B487" i="28"/>
  <c r="A487" i="28" s="1"/>
  <c r="L487" i="30"/>
  <c r="N487" i="29"/>
  <c r="P487" i="30"/>
  <c r="C487" i="28"/>
  <c r="P487" i="28"/>
  <c r="H488" i="28"/>
  <c r="I488" i="28"/>
  <c r="J488" i="28"/>
  <c r="K488" i="28"/>
  <c r="D488" i="30"/>
  <c r="P488" i="30"/>
  <c r="E488" i="30"/>
  <c r="G488" i="30"/>
  <c r="F488" i="30"/>
  <c r="K488" i="30"/>
  <c r="O488" i="30"/>
  <c r="I488" i="30"/>
  <c r="L488" i="30"/>
  <c r="B488" i="30"/>
  <c r="J488" i="30"/>
  <c r="H488" i="30"/>
  <c r="N488" i="30"/>
  <c r="B488" i="29"/>
  <c r="A488" i="29" s="1"/>
  <c r="C488" i="29"/>
  <c r="D488" i="29"/>
  <c r="E488" i="29"/>
  <c r="F488" i="29"/>
  <c r="G488" i="29"/>
  <c r="H488" i="29"/>
  <c r="I488" i="29"/>
  <c r="J488" i="29"/>
  <c r="K488" i="29"/>
  <c r="L488" i="29"/>
  <c r="M488" i="29"/>
  <c r="N488" i="29"/>
  <c r="O488" i="29"/>
  <c r="P488" i="29"/>
  <c r="C488" i="30"/>
  <c r="G488" i="28"/>
  <c r="B488" i="28"/>
  <c r="A488" i="28" s="1"/>
  <c r="C488" i="28"/>
  <c r="D488" i="28"/>
  <c r="E488" i="28"/>
  <c r="F488" i="28"/>
  <c r="P488" i="28"/>
  <c r="O488" i="28"/>
  <c r="N488" i="28"/>
  <c r="M488" i="28"/>
  <c r="L488" i="28"/>
  <c r="M488" i="30"/>
  <c r="P489" i="29"/>
  <c r="L489" i="30"/>
  <c r="G489" i="29"/>
  <c r="C489" i="30"/>
  <c r="J489" i="30"/>
  <c r="K489" i="30"/>
  <c r="B489" i="29"/>
  <c r="A489" i="29" s="1"/>
  <c r="O489" i="30"/>
  <c r="H489" i="30"/>
  <c r="N489" i="30"/>
  <c r="P489" i="30"/>
  <c r="F489" i="30"/>
  <c r="I489" i="30"/>
  <c r="M489" i="30"/>
  <c r="G489" i="30"/>
  <c r="C489" i="29"/>
  <c r="D489" i="29"/>
  <c r="E489" i="29"/>
  <c r="F489" i="29"/>
  <c r="H489" i="29"/>
  <c r="I489" i="29"/>
  <c r="E489" i="30"/>
  <c r="B489" i="30"/>
  <c r="P489" i="28"/>
  <c r="O489" i="28"/>
  <c r="N489" i="28"/>
  <c r="M489" i="28"/>
  <c r="L489" i="28"/>
  <c r="K489" i="28"/>
  <c r="J489" i="28"/>
  <c r="I489" i="28"/>
  <c r="H489" i="28"/>
  <c r="G489" i="28"/>
  <c r="F489" i="28"/>
  <c r="E489" i="28"/>
  <c r="D489" i="28"/>
  <c r="C489" i="28"/>
  <c r="B489" i="28"/>
  <c r="A489" i="28" s="1"/>
  <c r="J489" i="29"/>
  <c r="K489" i="29"/>
  <c r="L489" i="29"/>
  <c r="M489" i="29"/>
  <c r="N489" i="29"/>
  <c r="D489" i="30"/>
  <c r="O489" i="29"/>
  <c r="K490" i="30"/>
  <c r="L490" i="28"/>
  <c r="C490" i="30"/>
  <c r="E490" i="30"/>
  <c r="L490" i="30"/>
  <c r="P490" i="28"/>
  <c r="G490" i="30"/>
  <c r="P490" i="30"/>
  <c r="O490" i="28"/>
  <c r="N490" i="28"/>
  <c r="M490" i="28"/>
  <c r="K490" i="28"/>
  <c r="J490" i="28"/>
  <c r="I490" i="28"/>
  <c r="H490" i="28"/>
  <c r="D490" i="30"/>
  <c r="O490" i="30"/>
  <c r="G490" i="28"/>
  <c r="F490" i="28"/>
  <c r="E490" i="28"/>
  <c r="D490" i="28"/>
  <c r="C490" i="28"/>
  <c r="B490" i="28"/>
  <c r="A490" i="28" s="1"/>
  <c r="B490" i="29"/>
  <c r="A490" i="29" s="1"/>
  <c r="C490" i="29"/>
  <c r="D490" i="29"/>
  <c r="E490" i="29"/>
  <c r="F490" i="29"/>
  <c r="G490" i="29"/>
  <c r="H490" i="29"/>
  <c r="I490" i="29"/>
  <c r="J490" i="29"/>
  <c r="K490" i="29"/>
  <c r="L490" i="29"/>
  <c r="M490" i="29"/>
  <c r="N490" i="29"/>
  <c r="O490" i="29"/>
  <c r="P490" i="29"/>
  <c r="J490" i="30"/>
  <c r="H490" i="30"/>
  <c r="N490" i="30"/>
  <c r="M490" i="30"/>
  <c r="I490" i="30"/>
  <c r="F490" i="30"/>
  <c r="B490" i="30"/>
  <c r="H491" i="30"/>
  <c r="B491" i="28"/>
  <c r="A491" i="28" s="1"/>
  <c r="P491" i="28"/>
  <c r="J491" i="30"/>
  <c r="K491" i="30"/>
  <c r="C491" i="30"/>
  <c r="B491" i="29"/>
  <c r="A491" i="29" s="1"/>
  <c r="C491" i="29"/>
  <c r="D491" i="29"/>
  <c r="E491" i="29"/>
  <c r="F491" i="29"/>
  <c r="G491" i="29"/>
  <c r="H491" i="29"/>
  <c r="I491" i="29"/>
  <c r="J491" i="29"/>
  <c r="K491" i="29"/>
  <c r="L491" i="29"/>
  <c r="M491" i="29"/>
  <c r="N491" i="29"/>
  <c r="O491" i="29"/>
  <c r="P491" i="29"/>
  <c r="G491" i="30"/>
  <c r="N491" i="30"/>
  <c r="F491" i="30"/>
  <c r="D491" i="30"/>
  <c r="L491" i="30"/>
  <c r="P491" i="30"/>
  <c r="O491" i="30"/>
  <c r="M491" i="30"/>
  <c r="B491" i="30"/>
  <c r="C491" i="28"/>
  <c r="I491" i="30"/>
  <c r="E491" i="30"/>
  <c r="O491" i="28"/>
  <c r="N491" i="28"/>
  <c r="M491" i="28"/>
  <c r="L491" i="28"/>
  <c r="K491" i="28"/>
  <c r="J491" i="28"/>
  <c r="I491" i="28"/>
  <c r="H491" i="28"/>
  <c r="G491" i="28"/>
  <c r="F491" i="28"/>
  <c r="E491" i="28"/>
  <c r="D491" i="28"/>
  <c r="G492" i="30"/>
  <c r="P492" i="29"/>
  <c r="E492" i="28"/>
  <c r="F492" i="28"/>
  <c r="G492" i="28"/>
  <c r="H492" i="28"/>
  <c r="E492" i="29"/>
  <c r="I492" i="28"/>
  <c r="J492" i="28"/>
  <c r="K492" i="28"/>
  <c r="F492" i="30"/>
  <c r="O492" i="30"/>
  <c r="C492" i="30"/>
  <c r="L492" i="28"/>
  <c r="M492" i="28"/>
  <c r="N492" i="28"/>
  <c r="O492" i="28"/>
  <c r="M492" i="30"/>
  <c r="P492" i="30"/>
  <c r="F492" i="29"/>
  <c r="G492" i="29"/>
  <c r="P492" i="28"/>
  <c r="B492" i="30"/>
  <c r="H492" i="30"/>
  <c r="N492" i="30"/>
  <c r="I492" i="29"/>
  <c r="J492" i="29"/>
  <c r="L492" i="30"/>
  <c r="E492" i="30"/>
  <c r="J492" i="30"/>
  <c r="B492" i="28"/>
  <c r="A492" i="28" s="1"/>
  <c r="K492" i="29"/>
  <c r="C492" i="28"/>
  <c r="H492" i="29"/>
  <c r="B492" i="29"/>
  <c r="A492" i="29" s="1"/>
  <c r="D492" i="28"/>
  <c r="M492" i="29"/>
  <c r="K492" i="30"/>
  <c r="N492" i="29"/>
  <c r="D492" i="30"/>
  <c r="C492" i="29"/>
  <c r="D492" i="29"/>
  <c r="O492" i="29"/>
  <c r="I492" i="30"/>
  <c r="L492" i="29"/>
  <c r="P493" i="30"/>
  <c r="B493" i="30"/>
  <c r="L493" i="30"/>
  <c r="C493" i="29"/>
  <c r="D493" i="29"/>
  <c r="E493" i="30"/>
  <c r="E493" i="29"/>
  <c r="F493" i="29"/>
  <c r="G493" i="29"/>
  <c r="H493" i="29"/>
  <c r="I493" i="29"/>
  <c r="F493" i="30"/>
  <c r="J493" i="29"/>
  <c r="K493" i="29"/>
  <c r="M493" i="29"/>
  <c r="F493" i="28"/>
  <c r="E493" i="28"/>
  <c r="D493" i="28"/>
  <c r="C493" i="28"/>
  <c r="B493" i="28"/>
  <c r="A493" i="28" s="1"/>
  <c r="N493" i="29"/>
  <c r="O493" i="29"/>
  <c r="P493" i="29"/>
  <c r="L493" i="29"/>
  <c r="M493" i="30"/>
  <c r="I493" i="30"/>
  <c r="K493" i="30"/>
  <c r="N493" i="30"/>
  <c r="H493" i="30"/>
  <c r="C493" i="30"/>
  <c r="O493" i="30"/>
  <c r="J493" i="30"/>
  <c r="P493" i="28"/>
  <c r="O493" i="28"/>
  <c r="N493" i="28"/>
  <c r="M493" i="28"/>
  <c r="L493" i="28"/>
  <c r="K493" i="28"/>
  <c r="J493" i="28"/>
  <c r="I493" i="28"/>
  <c r="H493" i="28"/>
  <c r="G493" i="28"/>
  <c r="D493" i="30"/>
  <c r="G493" i="30"/>
  <c r="B493" i="29"/>
  <c r="A493" i="29" s="1"/>
  <c r="H494" i="30"/>
  <c r="O494" i="30"/>
  <c r="K494" i="30"/>
  <c r="C494" i="29"/>
  <c r="D494" i="29"/>
  <c r="E494" i="29"/>
  <c r="F494" i="29"/>
  <c r="G494" i="29"/>
  <c r="H494" i="29"/>
  <c r="I494" i="29"/>
  <c r="B494" i="30"/>
  <c r="G494" i="30"/>
  <c r="J494" i="29"/>
  <c r="K494" i="29"/>
  <c r="L494" i="29"/>
  <c r="B494" i="28"/>
  <c r="A494" i="28" s="1"/>
  <c r="G494" i="28"/>
  <c r="L494" i="30"/>
  <c r="P494" i="30"/>
  <c r="P494" i="28"/>
  <c r="O494" i="28"/>
  <c r="N494" i="28"/>
  <c r="I494" i="30"/>
  <c r="N494" i="30"/>
  <c r="M494" i="28"/>
  <c r="L494" i="28"/>
  <c r="C494" i="30"/>
  <c r="M494" i="29"/>
  <c r="C494" i="28"/>
  <c r="D494" i="28"/>
  <c r="E494" i="28"/>
  <c r="F494" i="28"/>
  <c r="F494" i="30"/>
  <c r="J494" i="30"/>
  <c r="D494" i="30"/>
  <c r="H494" i="28"/>
  <c r="I494" i="28"/>
  <c r="J494" i="28"/>
  <c r="K494" i="28"/>
  <c r="E494" i="30"/>
  <c r="N494" i="29"/>
  <c r="B494" i="29"/>
  <c r="A494" i="29" s="1"/>
  <c r="M494" i="30"/>
  <c r="O494" i="29"/>
  <c r="P494" i="29"/>
  <c r="G495" i="30"/>
  <c r="L495" i="28"/>
  <c r="E495" i="30"/>
  <c r="I495" i="30"/>
  <c r="M495" i="28"/>
  <c r="O495" i="30"/>
  <c r="F495" i="30"/>
  <c r="D495" i="30"/>
  <c r="K495" i="30"/>
  <c r="N495" i="28"/>
  <c r="O495" i="28"/>
  <c r="P495" i="28"/>
  <c r="M495" i="30"/>
  <c r="C495" i="30"/>
  <c r="J495" i="30"/>
  <c r="C495" i="29"/>
  <c r="D495" i="29"/>
  <c r="E495" i="29"/>
  <c r="F495" i="29"/>
  <c r="G495" i="29"/>
  <c r="H495" i="29"/>
  <c r="I495" i="29"/>
  <c r="J495" i="29"/>
  <c r="L495" i="29"/>
  <c r="M495" i="29"/>
  <c r="N495" i="29"/>
  <c r="O495" i="29"/>
  <c r="P495" i="29"/>
  <c r="B495" i="29"/>
  <c r="A495" i="29" s="1"/>
  <c r="P495" i="30"/>
  <c r="L495" i="30"/>
  <c r="H495" i="30"/>
  <c r="F495" i="28"/>
  <c r="H495" i="28"/>
  <c r="N495" i="30"/>
  <c r="B495" i="30"/>
  <c r="B495" i="28"/>
  <c r="A495" i="28" s="1"/>
  <c r="C495" i="28"/>
  <c r="D495" i="28"/>
  <c r="E495" i="28"/>
  <c r="G495" i="28"/>
  <c r="K495" i="29"/>
  <c r="I495" i="28"/>
  <c r="J495" i="28"/>
  <c r="K495" i="28"/>
  <c r="P496" i="30"/>
  <c r="B496" i="30"/>
  <c r="I496" i="30"/>
  <c r="O496" i="30"/>
  <c r="F496" i="28"/>
  <c r="P496" i="28"/>
  <c r="O496" i="28"/>
  <c r="B496" i="28"/>
  <c r="A496" i="28" s="1"/>
  <c r="D496" i="29"/>
  <c r="C496" i="28"/>
  <c r="D496" i="28"/>
  <c r="E496" i="29"/>
  <c r="F496" i="29"/>
  <c r="G496" i="29"/>
  <c r="H496" i="29"/>
  <c r="E496" i="28"/>
  <c r="G496" i="28"/>
  <c r="D496" i="30"/>
  <c r="N496" i="30"/>
  <c r="H496" i="30"/>
  <c r="H496" i="28"/>
  <c r="I496" i="28"/>
  <c r="J496" i="28"/>
  <c r="I496" i="29"/>
  <c r="J496" i="29"/>
  <c r="K496" i="29"/>
  <c r="L496" i="29"/>
  <c r="M496" i="29"/>
  <c r="N496" i="29"/>
  <c r="O496" i="29"/>
  <c r="P496" i="29"/>
  <c r="L496" i="30"/>
  <c r="E496" i="30"/>
  <c r="M496" i="30"/>
  <c r="K496" i="30"/>
  <c r="C496" i="30"/>
  <c r="F496" i="30"/>
  <c r="B496" i="29"/>
  <c r="A496" i="29" s="1"/>
  <c r="K496" i="28"/>
  <c r="L496" i="28"/>
  <c r="C496" i="29"/>
  <c r="N496" i="28"/>
  <c r="G496" i="30"/>
  <c r="M496" i="28"/>
  <c r="J496" i="30"/>
  <c r="M497" i="30"/>
  <c r="K497" i="28"/>
  <c r="J497" i="28"/>
  <c r="I497" i="28"/>
  <c r="H497" i="28"/>
  <c r="G497" i="28"/>
  <c r="F497" i="28"/>
  <c r="E497" i="28"/>
  <c r="D497" i="28"/>
  <c r="C497" i="28"/>
  <c r="B497" i="28"/>
  <c r="A497" i="28" s="1"/>
  <c r="C497" i="30"/>
  <c r="G497" i="29"/>
  <c r="L497" i="30"/>
  <c r="D497" i="30"/>
  <c r="E497" i="30"/>
  <c r="B497" i="30"/>
  <c r="P497" i="30"/>
  <c r="H497" i="30"/>
  <c r="K497" i="30"/>
  <c r="G497" i="30"/>
  <c r="O497" i="30"/>
  <c r="P497" i="29"/>
  <c r="O497" i="29"/>
  <c r="N497" i="29"/>
  <c r="M497" i="29"/>
  <c r="L497" i="29"/>
  <c r="K497" i="29"/>
  <c r="J497" i="29"/>
  <c r="I497" i="29"/>
  <c r="H497" i="29"/>
  <c r="F497" i="29"/>
  <c r="E497" i="29"/>
  <c r="D497" i="29"/>
  <c r="C497" i="29"/>
  <c r="B497" i="29"/>
  <c r="A497" i="29" s="1"/>
  <c r="N497" i="30"/>
  <c r="J497" i="30"/>
  <c r="F497" i="30"/>
  <c r="P497" i="28"/>
  <c r="O497" i="28"/>
  <c r="I497" i="30"/>
  <c r="N497" i="28"/>
  <c r="M497" i="28"/>
  <c r="L497" i="28"/>
  <c r="C498" i="29"/>
  <c r="B498" i="29"/>
  <c r="A498" i="29" s="1"/>
  <c r="N498" i="29"/>
  <c r="P498" i="28"/>
  <c r="K498" i="28"/>
  <c r="O498" i="29"/>
  <c r="J498" i="28"/>
  <c r="K498" i="29"/>
  <c r="I498" i="28"/>
  <c r="H498" i="28"/>
  <c r="L498" i="29"/>
  <c r="P498" i="29"/>
  <c r="K498" i="30"/>
  <c r="O498" i="28"/>
  <c r="N498" i="28"/>
  <c r="M498" i="28"/>
  <c r="L498" i="28"/>
  <c r="B498" i="30"/>
  <c r="D498" i="30"/>
  <c r="J498" i="30"/>
  <c r="N498" i="30"/>
  <c r="H498" i="30"/>
  <c r="I498" i="30"/>
  <c r="G498" i="28"/>
  <c r="F498" i="28"/>
  <c r="E498" i="30"/>
  <c r="C498" i="30"/>
  <c r="E498" i="28"/>
  <c r="F498" i="30"/>
  <c r="D498" i="28"/>
  <c r="C498" i="28"/>
  <c r="J498" i="29"/>
  <c r="B498" i="28"/>
  <c r="A498" i="28" s="1"/>
  <c r="I498" i="29"/>
  <c r="H498" i="29"/>
  <c r="G498" i="29"/>
  <c r="O498" i="30"/>
  <c r="F498" i="29"/>
  <c r="E498" i="29"/>
  <c r="D498" i="29"/>
  <c r="M498" i="30"/>
  <c r="M498" i="29"/>
  <c r="P498" i="30"/>
  <c r="L498" i="30"/>
  <c r="G498" i="30"/>
  <c r="N499" i="29"/>
  <c r="M499" i="29"/>
  <c r="N499" i="30"/>
  <c r="B499" i="28"/>
  <c r="A499" i="28" s="1"/>
  <c r="C499" i="28"/>
  <c r="D499" i="28"/>
  <c r="E499" i="28"/>
  <c r="K499" i="29"/>
  <c r="F499" i="28"/>
  <c r="G499" i="28"/>
  <c r="H499" i="28"/>
  <c r="J499" i="29"/>
  <c r="I499" i="28"/>
  <c r="I499" i="29"/>
  <c r="J499" i="28"/>
  <c r="H499" i="29"/>
  <c r="B499" i="30"/>
  <c r="K499" i="30"/>
  <c r="K499" i="28"/>
  <c r="L499" i="28"/>
  <c r="G499" i="29"/>
  <c r="M499" i="28"/>
  <c r="F499" i="29"/>
  <c r="N499" i="28"/>
  <c r="P499" i="30"/>
  <c r="D499" i="30"/>
  <c r="M499" i="30"/>
  <c r="B499" i="29"/>
  <c r="A499" i="29" s="1"/>
  <c r="E499" i="29"/>
  <c r="O499" i="28"/>
  <c r="P499" i="28"/>
  <c r="C499" i="29"/>
  <c r="D499" i="29"/>
  <c r="L499" i="29"/>
  <c r="O499" i="29"/>
  <c r="L499" i="30"/>
  <c r="J499" i="30"/>
  <c r="I499" i="30"/>
  <c r="E499" i="30"/>
  <c r="H499" i="30"/>
  <c r="C499" i="30"/>
  <c r="P499" i="29"/>
  <c r="O499" i="30"/>
  <c r="F499" i="30"/>
  <c r="G499" i="30"/>
  <c r="H500" i="29"/>
  <c r="B500" i="28"/>
  <c r="A500" i="28" s="1"/>
  <c r="E500" i="28"/>
  <c r="C500" i="28"/>
  <c r="D500" i="28"/>
  <c r="N500" i="28"/>
  <c r="K500" i="30"/>
  <c r="P500" i="28"/>
  <c r="C500" i="30"/>
  <c r="L500" i="30"/>
  <c r="B500" i="29"/>
  <c r="A500" i="29" s="1"/>
  <c r="P500" i="29"/>
  <c r="C500" i="29"/>
  <c r="F500" i="28"/>
  <c r="G500" i="30"/>
  <c r="M500" i="30"/>
  <c r="I500" i="30"/>
  <c r="P500" i="30"/>
  <c r="D500" i="30"/>
  <c r="B500" i="30"/>
  <c r="D500" i="29"/>
  <c r="E500" i="29"/>
  <c r="F500" i="30"/>
  <c r="E500" i="30"/>
  <c r="J500" i="30"/>
  <c r="N500" i="30"/>
  <c r="G500" i="28"/>
  <c r="O500" i="28"/>
  <c r="H500" i="28"/>
  <c r="I500" i="28"/>
  <c r="H500" i="30"/>
  <c r="O500" i="29"/>
  <c r="N500" i="29"/>
  <c r="M500" i="29"/>
  <c r="L500" i="29"/>
  <c r="K500" i="29"/>
  <c r="K500" i="28"/>
  <c r="L500" i="28"/>
  <c r="M500" i="28"/>
  <c r="J500" i="28"/>
  <c r="O500" i="30"/>
  <c r="F500" i="29"/>
  <c r="G500" i="29"/>
  <c r="I500" i="29"/>
  <c r="J500" i="29"/>
  <c r="D501" i="28"/>
  <c r="P501" i="29"/>
  <c r="O501" i="29"/>
  <c r="N501" i="29"/>
  <c r="M501" i="29"/>
  <c r="L501" i="29"/>
  <c r="K501" i="29"/>
  <c r="J501" i="29"/>
  <c r="I501" i="29"/>
  <c r="G501" i="29"/>
  <c r="F501" i="29"/>
  <c r="E501" i="29"/>
  <c r="D501" i="29"/>
  <c r="C501" i="28"/>
  <c r="C501" i="29"/>
  <c r="B501" i="29"/>
  <c r="A501" i="29" s="1"/>
  <c r="H501" i="29"/>
  <c r="I501" i="30"/>
  <c r="P501" i="28"/>
  <c r="O501" i="28"/>
  <c r="D501" i="30"/>
  <c r="L501" i="28"/>
  <c r="K501" i="28"/>
  <c r="J501" i="28"/>
  <c r="I501" i="28"/>
  <c r="M501" i="30"/>
  <c r="H501" i="28"/>
  <c r="H501" i="30"/>
  <c r="L501" i="30"/>
  <c r="F501" i="30"/>
  <c r="C501" i="30"/>
  <c r="E501" i="30"/>
  <c r="F501" i="28"/>
  <c r="G501" i="28"/>
  <c r="O501" i="30"/>
  <c r="B501" i="30"/>
  <c r="J501" i="30"/>
  <c r="P501" i="30"/>
  <c r="N501" i="30"/>
  <c r="M501" i="28"/>
  <c r="N501" i="28"/>
  <c r="B501" i="28"/>
  <c r="A501" i="28" s="1"/>
  <c r="E501" i="28"/>
  <c r="G501" i="30"/>
  <c r="K501" i="30"/>
  <c r="N502" i="29"/>
  <c r="O502" i="29"/>
  <c r="P502" i="29"/>
  <c r="B502" i="28"/>
  <c r="A502" i="28" s="1"/>
  <c r="H502" i="30"/>
  <c r="O502" i="30"/>
  <c r="N502" i="30"/>
  <c r="L502" i="30"/>
  <c r="P502" i="28"/>
  <c r="O502" i="28"/>
  <c r="N502" i="28"/>
  <c r="M502" i="28"/>
  <c r="L502" i="28"/>
  <c r="K502" i="28"/>
  <c r="F502" i="30"/>
  <c r="C502" i="29"/>
  <c r="B502" i="29"/>
  <c r="A502" i="29" s="1"/>
  <c r="J502" i="28"/>
  <c r="I502" i="28"/>
  <c r="H502" i="28"/>
  <c r="D502" i="30"/>
  <c r="K502" i="30"/>
  <c r="G502" i="28"/>
  <c r="F502" i="28"/>
  <c r="G502" i="30"/>
  <c r="E502" i="28"/>
  <c r="D502" i="28"/>
  <c r="C502" i="28"/>
  <c r="M502" i="30"/>
  <c r="I502" i="30"/>
  <c r="E502" i="29"/>
  <c r="B502" i="30"/>
  <c r="C502" i="30"/>
  <c r="F502" i="29"/>
  <c r="J502" i="30"/>
  <c r="E502" i="30"/>
  <c r="G502" i="29"/>
  <c r="H502" i="29"/>
  <c r="I502" i="29"/>
  <c r="J502" i="29"/>
  <c r="K502" i="29"/>
  <c r="P502" i="30"/>
  <c r="L502" i="29"/>
  <c r="M502" i="29"/>
  <c r="D502" i="29"/>
  <c r="E503" i="28"/>
  <c r="D503" i="28"/>
  <c r="C503" i="28"/>
  <c r="B503" i="28"/>
  <c r="A503" i="28" s="1"/>
  <c r="F503" i="30"/>
  <c r="L503" i="30"/>
  <c r="M503" i="30"/>
  <c r="O503" i="30"/>
  <c r="G503" i="30"/>
  <c r="H503" i="30"/>
  <c r="P503" i="30"/>
  <c r="C503" i="30"/>
  <c r="E503" i="30"/>
  <c r="J503" i="30"/>
  <c r="K503" i="30"/>
  <c r="D503" i="30"/>
  <c r="P503" i="28"/>
  <c r="O503" i="28"/>
  <c r="N503" i="28"/>
  <c r="B503" i="30"/>
  <c r="I503" i="30"/>
  <c r="N503" i="30"/>
  <c r="M503" i="28"/>
  <c r="L503" i="28"/>
  <c r="K503" i="28"/>
  <c r="J503" i="28"/>
  <c r="I503" i="28"/>
  <c r="H503" i="28"/>
  <c r="B503" i="29"/>
  <c r="A503" i="29" s="1"/>
  <c r="C503" i="29"/>
  <c r="D503" i="29"/>
  <c r="E503" i="29"/>
  <c r="F503" i="29"/>
  <c r="G503" i="29"/>
  <c r="H503" i="29"/>
  <c r="I503" i="29"/>
  <c r="J503" i="29"/>
  <c r="K503" i="29"/>
  <c r="L503" i="29"/>
  <c r="M503" i="29"/>
  <c r="N503" i="29"/>
  <c r="O503" i="29"/>
  <c r="P503" i="29"/>
  <c r="G503" i="28"/>
  <c r="F503" i="28"/>
  <c r="J504" i="30"/>
  <c r="H504" i="29"/>
  <c r="E504" i="30"/>
  <c r="F504" i="30"/>
  <c r="B504" i="28"/>
  <c r="A504" i="28" s="1"/>
  <c r="C504" i="28"/>
  <c r="D504" i="28"/>
  <c r="H504" i="30"/>
  <c r="N504" i="30"/>
  <c r="E504" i="28"/>
  <c r="M504" i="30"/>
  <c r="F504" i="28"/>
  <c r="G504" i="28"/>
  <c r="H504" i="28"/>
  <c r="I504" i="28"/>
  <c r="I504" i="29"/>
  <c r="P504" i="30"/>
  <c r="J504" i="29"/>
  <c r="K504" i="29"/>
  <c r="L504" i="29"/>
  <c r="M504" i="29"/>
  <c r="J504" i="28"/>
  <c r="K504" i="28"/>
  <c r="L504" i="28"/>
  <c r="M504" i="28"/>
  <c r="N504" i="28"/>
  <c r="O504" i="28"/>
  <c r="P504" i="28"/>
  <c r="N504" i="29"/>
  <c r="O504" i="29"/>
  <c r="P504" i="29"/>
  <c r="I504" i="30"/>
  <c r="D504" i="30"/>
  <c r="L504" i="30"/>
  <c r="G504" i="30"/>
  <c r="C504" i="30"/>
  <c r="K504" i="30"/>
  <c r="O504" i="30"/>
  <c r="B504" i="30"/>
  <c r="B504" i="29"/>
  <c r="A504" i="29" s="1"/>
  <c r="C504" i="29"/>
  <c r="D504" i="29"/>
  <c r="E504" i="29"/>
  <c r="F504" i="29"/>
  <c r="G504" i="29"/>
  <c r="N1003" i="12"/>
  <c r="M1003" i="12"/>
  <c r="O1003" i="12"/>
  <c r="P1003" i="12"/>
  <c r="A50" i="41"/>
  <c r="X50" i="41"/>
  <c r="X28" i="5"/>
  <c r="H49" i="41" s="1"/>
  <c r="AB13" i="5"/>
  <c r="L46" i="41" s="1"/>
  <c r="X43" i="5"/>
  <c r="H52" i="41" s="1"/>
  <c r="AF15" i="5"/>
  <c r="R16" i="5"/>
  <c r="S16" i="5"/>
  <c r="U16" i="5"/>
  <c r="U18" i="5" s="1"/>
  <c r="E47" i="41" s="1"/>
  <c r="R17" i="5"/>
  <c r="S17" i="5"/>
  <c r="R9" i="5"/>
  <c r="V9" i="5"/>
  <c r="V13" i="5" s="1"/>
  <c r="F46" i="41" s="1"/>
  <c r="Y9" i="5"/>
  <c r="R10" i="5"/>
  <c r="T10" i="5"/>
  <c r="V10" i="5"/>
  <c r="AF10" i="5"/>
  <c r="R11" i="5"/>
  <c r="R12" i="5"/>
  <c r="V12" i="5"/>
  <c r="W12" i="5"/>
  <c r="X12" i="5"/>
  <c r="Y12" i="5"/>
  <c r="AC12" i="5"/>
  <c r="AC13" i="5" s="1"/>
  <c r="M46" i="41" s="1"/>
  <c r="S4" i="5"/>
  <c r="U4" i="5"/>
  <c r="U8" i="5" s="1"/>
  <c r="E5" i="41" s="1"/>
  <c r="V4" i="5"/>
  <c r="X4" i="5"/>
  <c r="Y4" i="5"/>
  <c r="Z4" i="5"/>
  <c r="Z8" i="5" s="1"/>
  <c r="J5" i="41" s="1"/>
  <c r="AC4" i="5"/>
  <c r="AE4" i="5"/>
  <c r="S5" i="5"/>
  <c r="T5" i="5"/>
  <c r="AA5" i="5"/>
  <c r="AA8" i="5" s="1"/>
  <c r="K5" i="41" s="1"/>
  <c r="AB5" i="5"/>
  <c r="AB8" i="5" s="1"/>
  <c r="L5" i="41" s="1"/>
  <c r="AC5" i="5"/>
  <c r="AD5" i="5"/>
  <c r="AD8" i="5" s="1"/>
  <c r="N5" i="41" s="1"/>
  <c r="R6" i="5"/>
  <c r="A28" i="14" s="1"/>
  <c r="S6" i="5"/>
  <c r="T6" i="5"/>
  <c r="Y6" i="5"/>
  <c r="W7" i="5"/>
  <c r="W43" i="5"/>
  <c r="G52" i="41" s="1"/>
  <c r="Z21" i="5"/>
  <c r="Z23" i="5" s="1"/>
  <c r="J48" i="41" s="1"/>
  <c r="AE28" i="5"/>
  <c r="O49" i="41" s="1"/>
  <c r="AF28" i="5"/>
  <c r="P49" i="41" s="1"/>
  <c r="T28" i="5"/>
  <c r="D49" i="41" s="1"/>
  <c r="AA28" i="5"/>
  <c r="K49" i="41" s="1"/>
  <c r="R21" i="5"/>
  <c r="V28" i="5"/>
  <c r="F49" i="41" s="1"/>
  <c r="AE21" i="5"/>
  <c r="AE23" i="5" s="1"/>
  <c r="O48" i="41" s="1"/>
  <c r="AD43" i="5"/>
  <c r="N52" i="41" s="1"/>
  <c r="Y18" i="5"/>
  <c r="I47" i="41" s="1"/>
  <c r="AA13" i="5"/>
  <c r="K46" i="41" s="1"/>
  <c r="X13" i="5"/>
  <c r="H46" i="41" s="1"/>
  <c r="S21" i="5"/>
  <c r="X22" i="5"/>
  <c r="X23" i="5" s="1"/>
  <c r="H48" i="41" s="1"/>
  <c r="X7" i="5"/>
  <c r="V15" i="5"/>
  <c r="V18" i="5" s="1"/>
  <c r="F47" i="41" s="1"/>
  <c r="V5" i="5"/>
  <c r="W15" i="5"/>
  <c r="W18" i="5" s="1"/>
  <c r="G47" i="41" s="1"/>
  <c r="W5" i="5"/>
  <c r="AE15" i="5"/>
  <c r="AE5" i="5"/>
  <c r="AF20" i="5"/>
  <c r="AF6" i="5"/>
  <c r="AF8" i="5" s="1"/>
  <c r="P5" i="41" s="1"/>
  <c r="AF19" i="5"/>
  <c r="AF21" i="5"/>
  <c r="Y19" i="5"/>
  <c r="Y21" i="5"/>
  <c r="Y23" i="5" s="1"/>
  <c r="I48" i="41" s="1"/>
  <c r="V19" i="5"/>
  <c r="V21" i="5"/>
  <c r="U19" i="5"/>
  <c r="U21" i="5"/>
  <c r="T19" i="5"/>
  <c r="T21" i="5"/>
  <c r="T23" i="5" s="1"/>
  <c r="D48" i="41" s="1"/>
  <c r="AE33" i="5"/>
  <c r="O50" i="41" s="1"/>
  <c r="AC38" i="5"/>
  <c r="M51" i="41" s="1"/>
  <c r="W13" i="5"/>
  <c r="G46" i="41" s="1"/>
  <c r="Z13" i="5"/>
  <c r="J46" i="41" s="1"/>
  <c r="AF43" i="5"/>
  <c r="P52" i="41" s="1"/>
  <c r="O39" i="56"/>
  <c r="P12" i="54" s="1"/>
  <c r="M48" i="56"/>
  <c r="N15" i="54" s="1"/>
  <c r="D51" i="56"/>
  <c r="E9" i="54" s="1"/>
  <c r="N111" i="56"/>
  <c r="O39" i="54" s="1"/>
  <c r="N168" i="56"/>
  <c r="O58" i="54" s="1"/>
  <c r="H189" i="56"/>
  <c r="I65" i="54" s="1"/>
  <c r="L204" i="56"/>
  <c r="M70" i="54" s="1"/>
  <c r="H210" i="56"/>
  <c r="I72" i="54" s="1"/>
  <c r="C213" i="56"/>
  <c r="D73" i="54" s="1"/>
  <c r="H216" i="56"/>
  <c r="I74" i="54" s="1"/>
  <c r="G222" i="56"/>
  <c r="H76" i="54" s="1"/>
  <c r="K231" i="56"/>
  <c r="L79" i="54" s="1"/>
  <c r="E279" i="56"/>
  <c r="F95" i="54" s="1"/>
  <c r="K15" i="56"/>
  <c r="L7" i="54" s="1"/>
  <c r="K30" i="56"/>
  <c r="L17" i="54" s="1"/>
  <c r="C36" i="56"/>
  <c r="D14" i="54" s="1"/>
  <c r="N39" i="56"/>
  <c r="O12" i="54" s="1"/>
  <c r="J39" i="56"/>
  <c r="K12" i="54" s="1"/>
  <c r="J42" i="56"/>
  <c r="K8" i="54" s="1"/>
  <c r="C42" i="56"/>
  <c r="D8" i="54" s="1"/>
  <c r="H51" i="56"/>
  <c r="I9" i="54" s="1"/>
  <c r="L54" i="56"/>
  <c r="M23" i="54" s="1"/>
  <c r="N117" i="56"/>
  <c r="O41" i="54" s="1"/>
  <c r="M147" i="56"/>
  <c r="N51" i="54" s="1"/>
  <c r="I168" i="56"/>
  <c r="J58" i="54" s="1"/>
  <c r="N180" i="56"/>
  <c r="O62" i="54" s="1"/>
  <c r="D186" i="56"/>
  <c r="E64" i="54" s="1"/>
  <c r="I201" i="56"/>
  <c r="J69" i="54" s="1"/>
  <c r="A222" i="56"/>
  <c r="B76" i="54" s="1"/>
  <c r="A76" i="54" s="1"/>
  <c r="I285" i="56"/>
  <c r="J97" i="54" s="1"/>
  <c r="N288" i="56"/>
  <c r="O98" i="54" s="1"/>
  <c r="F294" i="56"/>
  <c r="G100" i="54" s="1"/>
  <c r="K24" i="56"/>
  <c r="L13" i="54" s="1"/>
  <c r="N69" i="56"/>
  <c r="O26" i="54" s="1"/>
  <c r="I87" i="56"/>
  <c r="J31" i="54" s="1"/>
  <c r="O105" i="56"/>
  <c r="P37" i="54" s="1"/>
  <c r="M123" i="56"/>
  <c r="N43" i="54" s="1"/>
  <c r="L135" i="56"/>
  <c r="M47" i="54" s="1"/>
  <c r="J144" i="56"/>
  <c r="K50" i="54" s="1"/>
  <c r="C180" i="56"/>
  <c r="D62" i="54" s="1"/>
  <c r="O183" i="56"/>
  <c r="P63" i="54" s="1"/>
  <c r="J186" i="56"/>
  <c r="K64" i="54" s="1"/>
  <c r="O189" i="56"/>
  <c r="P65" i="54" s="1"/>
  <c r="L213" i="56"/>
  <c r="M73" i="54" s="1"/>
  <c r="C222" i="56"/>
  <c r="D76" i="54" s="1"/>
  <c r="C228" i="56"/>
  <c r="D78" i="54" s="1"/>
  <c r="M279" i="56"/>
  <c r="N95" i="54" s="1"/>
  <c r="G291" i="56"/>
  <c r="H99" i="54" s="1"/>
  <c r="K300" i="56"/>
  <c r="L102" i="54" s="1"/>
  <c r="M303" i="56"/>
  <c r="N103" i="54" s="1"/>
  <c r="N24" i="56"/>
  <c r="O13" i="54" s="1"/>
  <c r="L48" i="56"/>
  <c r="M15" i="54" s="1"/>
  <c r="N51" i="56"/>
  <c r="O9" i="54" s="1"/>
  <c r="D54" i="56"/>
  <c r="E23" i="54" s="1"/>
  <c r="H72" i="56"/>
  <c r="I20" i="54" s="1"/>
  <c r="E75" i="56"/>
  <c r="F27" i="54" s="1"/>
  <c r="H90" i="56"/>
  <c r="I32" i="54" s="1"/>
  <c r="C96" i="56"/>
  <c r="D34" i="54" s="1"/>
  <c r="K105" i="56"/>
  <c r="L37" i="54" s="1"/>
  <c r="F114" i="56"/>
  <c r="G40" i="54" s="1"/>
  <c r="K180" i="56"/>
  <c r="L62" i="54" s="1"/>
  <c r="G195" i="56"/>
  <c r="H67" i="54" s="1"/>
  <c r="H198" i="56"/>
  <c r="I68" i="54" s="1"/>
  <c r="K201" i="56"/>
  <c r="L69" i="54" s="1"/>
  <c r="N210" i="56"/>
  <c r="O72" i="54" s="1"/>
  <c r="M222" i="56"/>
  <c r="N76" i="54" s="1"/>
  <c r="I279" i="56"/>
  <c r="J95" i="54" s="1"/>
  <c r="D282" i="56"/>
  <c r="E96" i="54" s="1"/>
  <c r="O282" i="56"/>
  <c r="P96" i="54" s="1"/>
  <c r="D240" i="56"/>
  <c r="E82" i="54" s="1"/>
  <c r="D243" i="56"/>
  <c r="E83" i="54" s="1"/>
  <c r="G243" i="56"/>
  <c r="H83" i="54" s="1"/>
  <c r="I243" i="56"/>
  <c r="J83" i="54" s="1"/>
  <c r="G246" i="56"/>
  <c r="H84" i="54" s="1"/>
  <c r="L246" i="56"/>
  <c r="M84" i="54" s="1"/>
  <c r="N246" i="56"/>
  <c r="O84" i="54" s="1"/>
  <c r="C249" i="56"/>
  <c r="D85" i="54" s="1"/>
  <c r="D249" i="56"/>
  <c r="E85" i="54" s="1"/>
  <c r="G249" i="56"/>
  <c r="H85" i="54" s="1"/>
  <c r="K249" i="56"/>
  <c r="L85" i="54" s="1"/>
  <c r="L249" i="56"/>
  <c r="M85" i="54" s="1"/>
  <c r="M249" i="56"/>
  <c r="N85" i="54" s="1"/>
  <c r="O249" i="56"/>
  <c r="P85" i="54" s="1"/>
  <c r="C252" i="56"/>
  <c r="D86" i="54" s="1"/>
  <c r="F252" i="56"/>
  <c r="G86" i="54" s="1"/>
  <c r="H252" i="56"/>
  <c r="I86" i="54" s="1"/>
  <c r="A255" i="56"/>
  <c r="B87" i="54" s="1"/>
  <c r="A87" i="54" s="1"/>
  <c r="C255" i="56"/>
  <c r="D87" i="54" s="1"/>
  <c r="E255" i="56"/>
  <c r="F87" i="54" s="1"/>
  <c r="K255" i="56"/>
  <c r="L87" i="54" s="1"/>
  <c r="M255" i="56"/>
  <c r="N87" i="54" s="1"/>
  <c r="A258" i="56"/>
  <c r="B88" i="54" s="1"/>
  <c r="A88" i="54" s="1"/>
  <c r="K258" i="56"/>
  <c r="L88" i="54" s="1"/>
  <c r="L258" i="56"/>
  <c r="M88" i="54" s="1"/>
  <c r="N258" i="56"/>
  <c r="O88" i="54" s="1"/>
  <c r="D261" i="56"/>
  <c r="E89" i="54" s="1"/>
  <c r="E261" i="56"/>
  <c r="F89" i="54" s="1"/>
  <c r="J261" i="56"/>
  <c r="K89" i="54" s="1"/>
  <c r="E264" i="56"/>
  <c r="F90" i="54" s="1"/>
  <c r="H264" i="56"/>
  <c r="I90" i="54" s="1"/>
  <c r="M264" i="56"/>
  <c r="N90" i="54" s="1"/>
  <c r="O264" i="56"/>
  <c r="P90" i="54" s="1"/>
  <c r="G267" i="56"/>
  <c r="H91" i="54" s="1"/>
  <c r="K267" i="56"/>
  <c r="L91" i="54" s="1"/>
  <c r="K270" i="56"/>
  <c r="L92" i="54" s="1"/>
  <c r="N270" i="56"/>
  <c r="O92" i="54" s="1"/>
  <c r="O270" i="56"/>
  <c r="P92" i="54" s="1"/>
  <c r="C273" i="56"/>
  <c r="D93" i="54" s="1"/>
  <c r="I273" i="56"/>
  <c r="J93" i="54" s="1"/>
  <c r="A276" i="56"/>
  <c r="B94" i="54" s="1"/>
  <c r="A94" i="54" s="1"/>
  <c r="J276" i="56"/>
  <c r="K94" i="54" s="1"/>
  <c r="M285" i="56"/>
  <c r="N97" i="54" s="1"/>
  <c r="H294" i="56"/>
  <c r="I100" i="54" s="1"/>
  <c r="J90" i="56"/>
  <c r="K32" i="54" s="1"/>
  <c r="D156" i="56"/>
  <c r="E54" i="54" s="1"/>
  <c r="F180" i="56"/>
  <c r="G62" i="54" s="1"/>
  <c r="L198" i="56"/>
  <c r="M68" i="54" s="1"/>
  <c r="M201" i="56"/>
  <c r="N69" i="54" s="1"/>
  <c r="L228" i="56"/>
  <c r="M78" i="54" s="1"/>
  <c r="C279" i="56"/>
  <c r="D95" i="54" s="1"/>
  <c r="D285" i="56"/>
  <c r="E97" i="54" s="1"/>
  <c r="E294" i="56"/>
  <c r="F100" i="54" s="1"/>
  <c r="J54" i="56"/>
  <c r="K23" i="54" s="1"/>
  <c r="F69" i="56"/>
  <c r="G26" i="54" s="1"/>
  <c r="L72" i="56"/>
  <c r="M20" i="54" s="1"/>
  <c r="I135" i="56"/>
  <c r="J47" i="54" s="1"/>
  <c r="K141" i="56"/>
  <c r="L49" i="54" s="1"/>
  <c r="I150" i="56"/>
  <c r="J52" i="54" s="1"/>
  <c r="N171" i="56"/>
  <c r="O59" i="54" s="1"/>
  <c r="M183" i="56"/>
  <c r="N63" i="54" s="1"/>
  <c r="H219" i="56"/>
  <c r="I75" i="54" s="1"/>
  <c r="I225" i="56"/>
  <c r="J77" i="54" s="1"/>
  <c r="A294" i="56"/>
  <c r="B100" i="54" s="1"/>
  <c r="A100" i="54" s="1"/>
  <c r="E102" i="56"/>
  <c r="F36" i="54" s="1"/>
  <c r="G180" i="56"/>
  <c r="H62" i="54" s="1"/>
  <c r="F279" i="56"/>
  <c r="G95" i="54" s="1"/>
  <c r="C54" i="56"/>
  <c r="D23" i="54" s="1"/>
  <c r="D57" i="56"/>
  <c r="E21" i="54" s="1"/>
  <c r="L87" i="56"/>
  <c r="M31" i="54" s="1"/>
  <c r="J105" i="56"/>
  <c r="K37" i="54" s="1"/>
  <c r="I120" i="56"/>
  <c r="J42" i="54" s="1"/>
  <c r="O297" i="56"/>
  <c r="P101" i="54" s="1"/>
  <c r="G15" i="56"/>
  <c r="H7" i="54" s="1"/>
  <c r="J18" i="56"/>
  <c r="K10" i="54" s="1"/>
  <c r="M42" i="56"/>
  <c r="N8" i="54" s="1"/>
  <c r="F66" i="56"/>
  <c r="G22" i="54" s="1"/>
  <c r="K72" i="56"/>
  <c r="L20" i="54" s="1"/>
  <c r="M78" i="56"/>
  <c r="N28" i="54" s="1"/>
  <c r="L81" i="56"/>
  <c r="M29" i="54" s="1"/>
  <c r="O150" i="56"/>
  <c r="P52" i="54" s="1"/>
  <c r="C153" i="56"/>
  <c r="D53" i="54" s="1"/>
  <c r="G183" i="56"/>
  <c r="H63" i="54" s="1"/>
  <c r="J285" i="56"/>
  <c r="K97" i="54" s="1"/>
  <c r="N300" i="56"/>
  <c r="O102" i="54" s="1"/>
  <c r="N18" i="56"/>
  <c r="O10" i="54" s="1"/>
  <c r="I72" i="56"/>
  <c r="J20" i="54" s="1"/>
  <c r="O90" i="56"/>
  <c r="P32" i="54" s="1"/>
  <c r="O141" i="56"/>
  <c r="P49" i="54" s="1"/>
  <c r="J198" i="56"/>
  <c r="K68" i="54" s="1"/>
  <c r="D279" i="56"/>
  <c r="E95" i="54" s="1"/>
  <c r="N33" i="56"/>
  <c r="O18" i="54" s="1"/>
  <c r="K54" i="56"/>
  <c r="L23" i="54" s="1"/>
  <c r="I96" i="56"/>
  <c r="J34" i="54" s="1"/>
  <c r="O165" i="56"/>
  <c r="P57" i="54" s="1"/>
  <c r="G279" i="56"/>
  <c r="H95" i="54" s="1"/>
  <c r="H300" i="56"/>
  <c r="I102" i="54" s="1"/>
  <c r="L303" i="56"/>
  <c r="M103" i="54" s="1"/>
  <c r="I15" i="56"/>
  <c r="J7" i="54" s="1"/>
  <c r="M15" i="56"/>
  <c r="N7" i="54" s="1"/>
  <c r="N15" i="56"/>
  <c r="O7" i="54" s="1"/>
  <c r="I42" i="56"/>
  <c r="J8" i="54" s="1"/>
  <c r="M231" i="56"/>
  <c r="N79" i="54" s="1"/>
  <c r="N123" i="56"/>
  <c r="O43" i="54" s="1"/>
  <c r="M84" i="56"/>
  <c r="N30" i="54" s="1"/>
  <c r="C114" i="56"/>
  <c r="D40" i="54" s="1"/>
  <c r="L120" i="56"/>
  <c r="M42" i="54" s="1"/>
  <c r="F222" i="56"/>
  <c r="G76" i="54" s="1"/>
  <c r="J24" i="58"/>
  <c r="K6" i="55" s="1"/>
  <c r="D45" i="58"/>
  <c r="E17" i="55" s="1"/>
  <c r="H84" i="58"/>
  <c r="I30" i="55" s="1"/>
  <c r="D87" i="58"/>
  <c r="E31" i="55" s="1"/>
  <c r="O93" i="58"/>
  <c r="P33" i="55" s="1"/>
  <c r="M93" i="58"/>
  <c r="N33" i="55" s="1"/>
  <c r="L129" i="58"/>
  <c r="M45" i="55" s="1"/>
  <c r="D141" i="58"/>
  <c r="E49" i="55" s="1"/>
  <c r="J144" i="58"/>
  <c r="K50" i="55" s="1"/>
  <c r="K153" i="58"/>
  <c r="L53" i="55" s="1"/>
  <c r="O159" i="58"/>
  <c r="P55" i="55" s="1"/>
  <c r="J168" i="58"/>
  <c r="K58" i="55" s="1"/>
  <c r="I174" i="58"/>
  <c r="J60" i="55" s="1"/>
  <c r="J186" i="58"/>
  <c r="K64" i="55" s="1"/>
  <c r="I192" i="58"/>
  <c r="J66" i="55" s="1"/>
  <c r="O201" i="58"/>
  <c r="P69" i="55" s="1"/>
  <c r="K204" i="58"/>
  <c r="L70" i="55" s="1"/>
  <c r="H216" i="58"/>
  <c r="I74" i="55" s="1"/>
  <c r="C219" i="58"/>
  <c r="D75" i="55" s="1"/>
  <c r="O225" i="58"/>
  <c r="P77" i="55" s="1"/>
  <c r="D228" i="58"/>
  <c r="E78" i="55" s="1"/>
  <c r="B243" i="58"/>
  <c r="C83" i="55" s="1"/>
  <c r="I246" i="58"/>
  <c r="J84" i="55" s="1"/>
  <c r="D249" i="58"/>
  <c r="E85" i="55" s="1"/>
  <c r="A39" i="58"/>
  <c r="B14" i="55" s="1"/>
  <c r="A14" i="55" s="1"/>
  <c r="G60" i="58"/>
  <c r="H24" i="55" s="1"/>
  <c r="C63" i="58"/>
  <c r="D25" i="55" s="1"/>
  <c r="G78" i="58"/>
  <c r="H28" i="55" s="1"/>
  <c r="N81" i="58"/>
  <c r="O29" i="55" s="1"/>
  <c r="F90" i="58"/>
  <c r="G32" i="55" s="1"/>
  <c r="D93" i="58"/>
  <c r="E33" i="55" s="1"/>
  <c r="M111" i="58"/>
  <c r="N39" i="55" s="1"/>
  <c r="D117" i="58"/>
  <c r="E41" i="55" s="1"/>
  <c r="K126" i="58"/>
  <c r="L44" i="55" s="1"/>
  <c r="F126" i="58"/>
  <c r="G44" i="55" s="1"/>
  <c r="D129" i="58"/>
  <c r="E45" i="55" s="1"/>
  <c r="J132" i="58"/>
  <c r="K46" i="55" s="1"/>
  <c r="C165" i="58"/>
  <c r="D57" i="55" s="1"/>
  <c r="O165" i="58"/>
  <c r="P57" i="55" s="1"/>
  <c r="I168" i="58"/>
  <c r="J58" i="55" s="1"/>
  <c r="O171" i="58"/>
  <c r="P59" i="55" s="1"/>
  <c r="D177" i="58"/>
  <c r="E61" i="55" s="1"/>
  <c r="C201" i="58"/>
  <c r="D69" i="55" s="1"/>
  <c r="N213" i="58"/>
  <c r="O73" i="55" s="1"/>
  <c r="D216" i="58"/>
  <c r="E74" i="55" s="1"/>
  <c r="C231" i="58"/>
  <c r="D79" i="55" s="1"/>
  <c r="D234" i="58"/>
  <c r="E80" i="55" s="1"/>
  <c r="J240" i="58"/>
  <c r="K82" i="55" s="1"/>
  <c r="C243" i="58"/>
  <c r="D83" i="55" s="1"/>
  <c r="O243" i="58"/>
  <c r="P83" i="55" s="1"/>
  <c r="C6" i="58"/>
  <c r="D4" i="55" s="1"/>
  <c r="F24" i="58"/>
  <c r="G6" i="55" s="1"/>
  <c r="J102" i="58"/>
  <c r="K36" i="55" s="1"/>
  <c r="C105" i="58"/>
  <c r="D37" i="55" s="1"/>
  <c r="O123" i="58"/>
  <c r="P43" i="55" s="1"/>
  <c r="C147" i="58"/>
  <c r="D51" i="55" s="1"/>
  <c r="O153" i="58"/>
  <c r="P53" i="55" s="1"/>
  <c r="K159" i="58"/>
  <c r="L55" i="55" s="1"/>
  <c r="J177" i="58"/>
  <c r="K61" i="55" s="1"/>
  <c r="O183" i="58"/>
  <c r="P63" i="55" s="1"/>
  <c r="I186" i="58"/>
  <c r="J64" i="55" s="1"/>
  <c r="E195" i="58"/>
  <c r="F67" i="55" s="1"/>
  <c r="O195" i="58"/>
  <c r="P67" i="55" s="1"/>
  <c r="A201" i="58"/>
  <c r="B69" i="55" s="1"/>
  <c r="A69" i="55" s="1"/>
  <c r="I210" i="58"/>
  <c r="J72" i="55" s="1"/>
  <c r="C213" i="58"/>
  <c r="D73" i="55" s="1"/>
  <c r="J222" i="58"/>
  <c r="K76" i="55" s="1"/>
  <c r="C225" i="58"/>
  <c r="D77" i="55" s="1"/>
  <c r="A228" i="58"/>
  <c r="B78" i="55" s="1"/>
  <c r="A78" i="55" s="1"/>
  <c r="N231" i="58"/>
  <c r="O79" i="55" s="1"/>
  <c r="I234" i="58"/>
  <c r="J80" i="55" s="1"/>
  <c r="D237" i="58"/>
  <c r="E81" i="55" s="1"/>
  <c r="I240" i="58"/>
  <c r="J82" i="55" s="1"/>
  <c r="E246" i="58"/>
  <c r="F84" i="55" s="1"/>
  <c r="O249" i="58"/>
  <c r="P85" i="55" s="1"/>
  <c r="M252" i="58"/>
  <c r="N86" i="55" s="1"/>
  <c r="A255" i="58"/>
  <c r="B87" i="55" s="1"/>
  <c r="A87" i="55" s="1"/>
  <c r="C255" i="58"/>
  <c r="D87" i="55" s="1"/>
  <c r="D255" i="58"/>
  <c r="E87" i="55" s="1"/>
  <c r="J255" i="58"/>
  <c r="K87" i="55" s="1"/>
  <c r="K255" i="58"/>
  <c r="L87" i="55" s="1"/>
  <c r="O255" i="58"/>
  <c r="P87" i="55" s="1"/>
  <c r="D258" i="58"/>
  <c r="E88" i="55" s="1"/>
  <c r="I258" i="58"/>
  <c r="J88" i="55" s="1"/>
  <c r="J258" i="58"/>
  <c r="K88" i="55" s="1"/>
  <c r="A261" i="58"/>
  <c r="B89" i="55" s="1"/>
  <c r="A89" i="55" s="1"/>
  <c r="C261" i="58"/>
  <c r="D89" i="55" s="1"/>
  <c r="D261" i="58"/>
  <c r="E89" i="55" s="1"/>
  <c r="N261" i="58"/>
  <c r="O89" i="55" s="1"/>
  <c r="O261" i="58"/>
  <c r="P89" i="55" s="1"/>
  <c r="E264" i="58"/>
  <c r="F90" i="55" s="1"/>
  <c r="I264" i="58"/>
  <c r="J90" i="55" s="1"/>
  <c r="J264" i="58"/>
  <c r="K90" i="55" s="1"/>
  <c r="K264" i="58"/>
  <c r="L90" i="55" s="1"/>
  <c r="C267" i="58"/>
  <c r="D91" i="55" s="1"/>
  <c r="D267" i="58"/>
  <c r="E91" i="55" s="1"/>
  <c r="J267" i="58"/>
  <c r="K91" i="55" s="1"/>
  <c r="O267" i="58"/>
  <c r="P91" i="55" s="1"/>
  <c r="H270" i="58"/>
  <c r="I92" i="55" s="1"/>
  <c r="I270" i="58"/>
  <c r="J92" i="55" s="1"/>
  <c r="J270" i="58"/>
  <c r="K92" i="55" s="1"/>
  <c r="C273" i="58"/>
  <c r="D93" i="55" s="1"/>
  <c r="D273" i="58"/>
  <c r="E93" i="55" s="1"/>
  <c r="E273" i="58"/>
  <c r="F93" i="55" s="1"/>
  <c r="O273" i="58"/>
  <c r="P93" i="55" s="1"/>
  <c r="I276" i="58"/>
  <c r="J94" i="55" s="1"/>
  <c r="J276" i="58"/>
  <c r="K94" i="55" s="1"/>
  <c r="N276" i="58"/>
  <c r="O94" i="55" s="1"/>
  <c r="C279" i="58"/>
  <c r="D95" i="55" s="1"/>
  <c r="D279" i="58"/>
  <c r="E95" i="55" s="1"/>
  <c r="E279" i="58"/>
  <c r="F95" i="55" s="1"/>
  <c r="O279" i="58"/>
  <c r="P95" i="55" s="1"/>
  <c r="H282" i="58"/>
  <c r="I96" i="55" s="1"/>
  <c r="I282" i="58"/>
  <c r="J96" i="55" s="1"/>
  <c r="J282" i="58"/>
  <c r="K96" i="55" s="1"/>
  <c r="K282" i="58"/>
  <c r="L96" i="55" s="1"/>
  <c r="N282" i="58"/>
  <c r="O96" i="55" s="1"/>
  <c r="C285" i="58"/>
  <c r="D97" i="55" s="1"/>
  <c r="E285" i="58"/>
  <c r="F97" i="55" s="1"/>
  <c r="J285" i="58"/>
  <c r="K97" i="55" s="1"/>
  <c r="O285" i="58"/>
  <c r="P97" i="55" s="1"/>
  <c r="E288" i="58"/>
  <c r="F98" i="55" s="1"/>
  <c r="I288" i="58"/>
  <c r="J98" i="55" s="1"/>
  <c r="J288" i="58"/>
  <c r="K98" i="55" s="1"/>
  <c r="M288" i="58"/>
  <c r="N98" i="55" s="1"/>
  <c r="A291" i="58"/>
  <c r="B99" i="55" s="1"/>
  <c r="A99" i="55" s="1"/>
  <c r="C291" i="58"/>
  <c r="D99" i="55" s="1"/>
  <c r="D291" i="58"/>
  <c r="E99" i="55" s="1"/>
  <c r="E291" i="58"/>
  <c r="F99" i="55" s="1"/>
  <c r="O291" i="58"/>
  <c r="P99" i="55" s="1"/>
  <c r="E294" i="58"/>
  <c r="F100" i="55" s="1"/>
  <c r="I294" i="58"/>
  <c r="J100" i="55" s="1"/>
  <c r="J294" i="58"/>
  <c r="K100" i="55" s="1"/>
  <c r="M294" i="58"/>
  <c r="N100" i="55" s="1"/>
  <c r="C297" i="58"/>
  <c r="D101" i="55" s="1"/>
  <c r="D297" i="58"/>
  <c r="E101" i="55" s="1"/>
  <c r="J297" i="58"/>
  <c r="K101" i="55" s="1"/>
  <c r="K297" i="58"/>
  <c r="L101" i="55" s="1"/>
  <c r="O297" i="58"/>
  <c r="P101" i="55" s="1"/>
  <c r="D300" i="58"/>
  <c r="E102" i="55" s="1"/>
  <c r="E300" i="58"/>
  <c r="F102" i="55" s="1"/>
  <c r="I300" i="58"/>
  <c r="J102" i="55" s="1"/>
  <c r="M300" i="58"/>
  <c r="N102" i="55" s="1"/>
  <c r="C303" i="58"/>
  <c r="D103" i="55" s="1"/>
  <c r="D303" i="58"/>
  <c r="E103" i="55" s="1"/>
  <c r="F303" i="58"/>
  <c r="G103" i="55" s="1"/>
  <c r="J303" i="58"/>
  <c r="K103" i="55" s="1"/>
  <c r="O303" i="58"/>
  <c r="P103" i="55" s="1"/>
  <c r="G273" i="58"/>
  <c r="H93" i="55" s="1"/>
  <c r="I273" i="58"/>
  <c r="J93" i="55" s="1"/>
  <c r="K273" i="58"/>
  <c r="L93" i="55" s="1"/>
  <c r="C276" i="58"/>
  <c r="D94" i="55" s="1"/>
  <c r="L276" i="58"/>
  <c r="M94" i="55" s="1"/>
  <c r="O276" i="58"/>
  <c r="P94" i="55" s="1"/>
  <c r="I279" i="58"/>
  <c r="J95" i="55" s="1"/>
  <c r="C282" i="58"/>
  <c r="D96" i="55" s="1"/>
  <c r="E282" i="58"/>
  <c r="F96" i="55" s="1"/>
  <c r="M282" i="58"/>
  <c r="N96" i="55" s="1"/>
  <c r="O282" i="58"/>
  <c r="P96" i="55" s="1"/>
  <c r="H285" i="58"/>
  <c r="I97" i="55" s="1"/>
  <c r="F291" i="58"/>
  <c r="G99" i="55" s="1"/>
  <c r="H291" i="58"/>
  <c r="I99" i="55" s="1"/>
  <c r="D294" i="58"/>
  <c r="E100" i="55" s="1"/>
  <c r="L294" i="58"/>
  <c r="M100" i="55" s="1"/>
  <c r="F297" i="58"/>
  <c r="G101" i="55" s="1"/>
  <c r="L300" i="58"/>
  <c r="M102" i="55" s="1"/>
  <c r="I303" i="58"/>
  <c r="J103" i="55" s="1"/>
  <c r="L252" i="58"/>
  <c r="M86" i="55" s="1"/>
  <c r="O252" i="58"/>
  <c r="P86" i="55" s="1"/>
  <c r="E255" i="58"/>
  <c r="F87" i="55" s="1"/>
  <c r="F255" i="58"/>
  <c r="G87" i="55" s="1"/>
  <c r="G255" i="58"/>
  <c r="H87" i="55" s="1"/>
  <c r="H255" i="58"/>
  <c r="I87" i="55" s="1"/>
  <c r="I255" i="58"/>
  <c r="J87" i="55" s="1"/>
  <c r="C258" i="58"/>
  <c r="D88" i="55" s="1"/>
  <c r="K258" i="58"/>
  <c r="L88" i="55" s="1"/>
  <c r="L258" i="58"/>
  <c r="M88" i="55" s="1"/>
  <c r="O258" i="58"/>
  <c r="P88" i="55" s="1"/>
  <c r="F261" i="58"/>
  <c r="G89" i="55" s="1"/>
  <c r="G261" i="58"/>
  <c r="H89" i="55" s="1"/>
  <c r="I261" i="58"/>
  <c r="J89" i="55" s="1"/>
  <c r="J261" i="58"/>
  <c r="K89" i="55" s="1"/>
  <c r="K261" i="58"/>
  <c r="L89" i="55" s="1"/>
  <c r="C264" i="58"/>
  <c r="D90" i="55" s="1"/>
  <c r="L264" i="58"/>
  <c r="M90" i="55" s="1"/>
  <c r="M264" i="58"/>
  <c r="N90" i="55" s="1"/>
  <c r="N264" i="58"/>
  <c r="O90" i="55" s="1"/>
  <c r="O264" i="58"/>
  <c r="P90" i="55" s="1"/>
  <c r="E267" i="58"/>
  <c r="F91" i="55" s="1"/>
  <c r="F267" i="58"/>
  <c r="G91" i="55" s="1"/>
  <c r="I267" i="58"/>
  <c r="J91" i="55" s="1"/>
  <c r="K267" i="58"/>
  <c r="L91" i="55" s="1"/>
  <c r="C270" i="58"/>
  <c r="D92" i="55" s="1"/>
  <c r="D270" i="58"/>
  <c r="E92" i="55" s="1"/>
  <c r="E270" i="58"/>
  <c r="F92" i="55" s="1"/>
  <c r="L270" i="58"/>
  <c r="M92" i="55" s="1"/>
  <c r="O270" i="58"/>
  <c r="P92" i="55" s="1"/>
  <c r="F273" i="58"/>
  <c r="G93" i="55" s="1"/>
  <c r="H273" i="58"/>
  <c r="I93" i="55" s="1"/>
  <c r="J273" i="58"/>
  <c r="K93" i="55" s="1"/>
  <c r="E276" i="58"/>
  <c r="F94" i="55" s="1"/>
  <c r="K276" i="58"/>
  <c r="L94" i="55" s="1"/>
  <c r="F279" i="58"/>
  <c r="G95" i="55" s="1"/>
  <c r="J279" i="58"/>
  <c r="K95" i="55" s="1"/>
  <c r="D282" i="58"/>
  <c r="E96" i="55" s="1"/>
  <c r="L282" i="58"/>
  <c r="M96" i="55" s="1"/>
  <c r="F285" i="58"/>
  <c r="G97" i="55" s="1"/>
  <c r="I285" i="58"/>
  <c r="J97" i="55" s="1"/>
  <c r="C288" i="58"/>
  <c r="D98" i="55" s="1"/>
  <c r="D288" i="58"/>
  <c r="E98" i="55" s="1"/>
  <c r="K288" i="58"/>
  <c r="L98" i="55" s="1"/>
  <c r="L288" i="58"/>
  <c r="M98" i="55" s="1"/>
  <c r="O288" i="58"/>
  <c r="P98" i="55" s="1"/>
  <c r="I291" i="58"/>
  <c r="J99" i="55" s="1"/>
  <c r="N291" i="58"/>
  <c r="O99" i="55" s="1"/>
  <c r="C294" i="58"/>
  <c r="D100" i="55" s="1"/>
  <c r="O294" i="58"/>
  <c r="P100" i="55" s="1"/>
  <c r="E297" i="58"/>
  <c r="F101" i="55" s="1"/>
  <c r="H297" i="58"/>
  <c r="I101" i="55" s="1"/>
  <c r="I297" i="58"/>
  <c r="J101" i="55" s="1"/>
  <c r="K300" i="58"/>
  <c r="L102" i="55" s="1"/>
  <c r="C18" i="58"/>
  <c r="D8" i="55" s="1"/>
  <c r="E24" i="58"/>
  <c r="F6" i="55" s="1"/>
  <c r="D51" i="58"/>
  <c r="E12" i="55" s="1"/>
  <c r="A213" i="58"/>
  <c r="B73" i="55" s="1"/>
  <c r="A73" i="55" s="1"/>
  <c r="M27" i="58"/>
  <c r="N13" i="55" s="1"/>
  <c r="K24" i="58"/>
  <c r="L6" i="55" s="1"/>
  <c r="E33" i="58"/>
  <c r="F19" i="55" s="1"/>
  <c r="G54" i="58"/>
  <c r="H23" i="55" s="1"/>
  <c r="A66" i="58"/>
  <c r="B22" i="55" s="1"/>
  <c r="A22" i="55" s="1"/>
  <c r="G72" i="58"/>
  <c r="H20" i="55" s="1"/>
  <c r="M81" i="58"/>
  <c r="N29" i="55" s="1"/>
  <c r="K225" i="58"/>
  <c r="L77" i="55" s="1"/>
  <c r="I24" i="58"/>
  <c r="J6" i="55" s="1"/>
  <c r="K57" i="58"/>
  <c r="L21" i="55" s="1"/>
  <c r="F84" i="58"/>
  <c r="G30" i="55" s="1"/>
  <c r="O84" i="58"/>
  <c r="P30" i="55" s="1"/>
  <c r="K87" i="58"/>
  <c r="L31" i="55" s="1"/>
  <c r="L93" i="58"/>
  <c r="M33" i="55" s="1"/>
  <c r="I96" i="58"/>
  <c r="J34" i="55" s="1"/>
  <c r="N99" i="58"/>
  <c r="O35" i="55" s="1"/>
  <c r="K102" i="58"/>
  <c r="L36" i="55" s="1"/>
  <c r="F105" i="58"/>
  <c r="G37" i="55" s="1"/>
  <c r="K117" i="58"/>
  <c r="L41" i="55" s="1"/>
  <c r="H120" i="58"/>
  <c r="I42" i="55" s="1"/>
  <c r="F123" i="58"/>
  <c r="G43" i="55" s="1"/>
  <c r="K123" i="58"/>
  <c r="L43" i="55" s="1"/>
  <c r="D126" i="58"/>
  <c r="E44" i="55" s="1"/>
  <c r="E132" i="58"/>
  <c r="F46" i="55" s="1"/>
  <c r="O132" i="58"/>
  <c r="P46" i="55" s="1"/>
  <c r="E138" i="58"/>
  <c r="F48" i="55" s="1"/>
  <c r="K144" i="58"/>
  <c r="L50" i="55" s="1"/>
  <c r="E147" i="58"/>
  <c r="F51" i="55" s="1"/>
  <c r="K150" i="58"/>
  <c r="L52" i="55" s="1"/>
  <c r="I153" i="58"/>
  <c r="J53" i="55" s="1"/>
  <c r="D156" i="58"/>
  <c r="E54" i="55" s="1"/>
  <c r="H162" i="58"/>
  <c r="I56" i="55" s="1"/>
  <c r="G165" i="58"/>
  <c r="H57" i="55" s="1"/>
  <c r="F207" i="58"/>
  <c r="G71" i="55" s="1"/>
  <c r="C210" i="58"/>
  <c r="D72" i="55" s="1"/>
  <c r="K237" i="58"/>
  <c r="L81" i="55" s="1"/>
  <c r="M240" i="58"/>
  <c r="N82" i="55" s="1"/>
  <c r="G243" i="58"/>
  <c r="H83" i="55" s="1"/>
  <c r="L246" i="58"/>
  <c r="M84" i="55" s="1"/>
  <c r="I249" i="58"/>
  <c r="J85" i="55" s="1"/>
  <c r="I6" i="58"/>
  <c r="J4" i="55" s="1"/>
  <c r="C27" i="58"/>
  <c r="D13" i="55" s="1"/>
  <c r="O27" i="58"/>
  <c r="P13" i="55" s="1"/>
  <c r="C30" i="58"/>
  <c r="D18" i="55" s="1"/>
  <c r="C36" i="58"/>
  <c r="D15" i="55" s="1"/>
  <c r="D84" i="58"/>
  <c r="E30" i="55" s="1"/>
  <c r="L84" i="58"/>
  <c r="M30" i="55" s="1"/>
  <c r="J87" i="58"/>
  <c r="K31" i="55" s="1"/>
  <c r="H90" i="58"/>
  <c r="I32" i="55" s="1"/>
  <c r="E93" i="58"/>
  <c r="F33" i="55" s="1"/>
  <c r="D96" i="58"/>
  <c r="E34" i="55" s="1"/>
  <c r="E99" i="58"/>
  <c r="F35" i="55" s="1"/>
  <c r="L102" i="58"/>
  <c r="M36" i="55" s="1"/>
  <c r="E105" i="58"/>
  <c r="F37" i="55" s="1"/>
  <c r="C108" i="58"/>
  <c r="D38" i="55" s="1"/>
  <c r="L108" i="58"/>
  <c r="M38" i="55" s="1"/>
  <c r="F111" i="58"/>
  <c r="G39" i="55" s="1"/>
  <c r="L114" i="58"/>
  <c r="M40" i="55" s="1"/>
  <c r="H117" i="58"/>
  <c r="I41" i="55" s="1"/>
  <c r="D120" i="58"/>
  <c r="E42" i="55" s="1"/>
  <c r="M120" i="58"/>
  <c r="N42" i="55" s="1"/>
  <c r="C123" i="58"/>
  <c r="D43" i="55" s="1"/>
  <c r="C126" i="58"/>
  <c r="D44" i="55" s="1"/>
  <c r="D132" i="58"/>
  <c r="E46" i="55" s="1"/>
  <c r="K135" i="58"/>
  <c r="L47" i="55" s="1"/>
  <c r="H138" i="58"/>
  <c r="I48" i="55" s="1"/>
  <c r="O138" i="58"/>
  <c r="P48" i="55" s="1"/>
  <c r="F141" i="58"/>
  <c r="G49" i="55" s="1"/>
  <c r="N141" i="58"/>
  <c r="O49" i="55" s="1"/>
  <c r="L144" i="58"/>
  <c r="M50" i="55" s="1"/>
  <c r="M147" i="58"/>
  <c r="N51" i="55" s="1"/>
  <c r="C150" i="58"/>
  <c r="D52" i="55" s="1"/>
  <c r="G153" i="58"/>
  <c r="H53" i="55" s="1"/>
  <c r="O156" i="58"/>
  <c r="P54" i="55" s="1"/>
  <c r="N159" i="58"/>
  <c r="O55" i="55" s="1"/>
  <c r="C162" i="58"/>
  <c r="D56" i="55" s="1"/>
  <c r="N162" i="58"/>
  <c r="O56" i="55" s="1"/>
  <c r="I165" i="58"/>
  <c r="J57" i="55" s="1"/>
  <c r="E168" i="58"/>
  <c r="F58" i="55" s="1"/>
  <c r="L210" i="58"/>
  <c r="M72" i="55" s="1"/>
  <c r="L216" i="58"/>
  <c r="M74" i="55" s="1"/>
  <c r="L228" i="58"/>
  <c r="M78" i="55" s="1"/>
  <c r="K231" i="58"/>
  <c r="L79" i="55" s="1"/>
  <c r="J237" i="58"/>
  <c r="K81" i="55" s="1"/>
  <c r="I243" i="58"/>
  <c r="J83" i="55" s="1"/>
  <c r="D9" i="58"/>
  <c r="E5" i="55" s="1"/>
  <c r="E9" i="58"/>
  <c r="F5" i="55" s="1"/>
  <c r="F9" i="58"/>
  <c r="G5" i="55" s="1"/>
  <c r="D6" i="58"/>
  <c r="E4" i="55" s="1"/>
  <c r="E6" i="58"/>
  <c r="F4" i="55" s="1"/>
  <c r="F6" i="58"/>
  <c r="G4" i="55" s="1"/>
  <c r="L6" i="58"/>
  <c r="M4" i="55" s="1"/>
  <c r="M6" i="58"/>
  <c r="N4" i="55" s="1"/>
  <c r="H27" i="58"/>
  <c r="I13" i="55" s="1"/>
  <c r="H30" i="58"/>
  <c r="I18" i="55" s="1"/>
  <c r="O30" i="58"/>
  <c r="P18" i="55" s="1"/>
  <c r="C33" i="58"/>
  <c r="D19" i="55" s="1"/>
  <c r="O33" i="58"/>
  <c r="P19" i="55" s="1"/>
  <c r="J93" i="58"/>
  <c r="K33" i="55" s="1"/>
  <c r="C96" i="58"/>
  <c r="D34" i="55" s="1"/>
  <c r="O96" i="58"/>
  <c r="P34" i="55" s="1"/>
  <c r="J99" i="58"/>
  <c r="K35" i="55" s="1"/>
  <c r="G105" i="58"/>
  <c r="H37" i="55" s="1"/>
  <c r="O105" i="58"/>
  <c r="P37" i="55" s="1"/>
  <c r="J111" i="58"/>
  <c r="K39" i="55" s="1"/>
  <c r="H114" i="58"/>
  <c r="I40" i="55" s="1"/>
  <c r="M114" i="58"/>
  <c r="N40" i="55" s="1"/>
  <c r="N120" i="58"/>
  <c r="O42" i="55" s="1"/>
  <c r="I126" i="58"/>
  <c r="J44" i="55" s="1"/>
  <c r="O126" i="58"/>
  <c r="P44" i="55" s="1"/>
  <c r="I132" i="58"/>
  <c r="J46" i="55" s="1"/>
  <c r="N135" i="58"/>
  <c r="O47" i="55" s="1"/>
  <c r="O144" i="58"/>
  <c r="P50" i="55" s="1"/>
  <c r="N147" i="58"/>
  <c r="O51" i="55" s="1"/>
  <c r="L150" i="58"/>
  <c r="M52" i="55" s="1"/>
  <c r="I159" i="58"/>
  <c r="J55" i="55" s="1"/>
  <c r="O168" i="58"/>
  <c r="P58" i="55" s="1"/>
  <c r="F219" i="58"/>
  <c r="G75" i="55" s="1"/>
  <c r="C222" i="58"/>
  <c r="D76" i="55" s="1"/>
  <c r="O222" i="58"/>
  <c r="P76" i="55" s="1"/>
  <c r="F243" i="58"/>
  <c r="G83" i="55" s="1"/>
  <c r="E249" i="58"/>
  <c r="F85" i="55" s="1"/>
  <c r="N171" i="58"/>
  <c r="O59" i="55" s="1"/>
  <c r="C174" i="58"/>
  <c r="D60" i="55" s="1"/>
  <c r="E174" i="58"/>
  <c r="F60" i="55" s="1"/>
  <c r="H174" i="58"/>
  <c r="I60" i="55" s="1"/>
  <c r="J174" i="58"/>
  <c r="K60" i="55" s="1"/>
  <c r="K174" i="58"/>
  <c r="L60" i="55" s="1"/>
  <c r="L174" i="58"/>
  <c r="M60" i="55" s="1"/>
  <c r="M174" i="58"/>
  <c r="N60" i="55" s="1"/>
  <c r="N174" i="58"/>
  <c r="O60" i="55" s="1"/>
  <c r="O174" i="58"/>
  <c r="P60" i="55" s="1"/>
  <c r="F177" i="58"/>
  <c r="G61" i="55" s="1"/>
  <c r="H177" i="58"/>
  <c r="I61" i="55" s="1"/>
  <c r="I177" i="58"/>
  <c r="J61" i="55" s="1"/>
  <c r="K177" i="58"/>
  <c r="L61" i="55" s="1"/>
  <c r="M177" i="58"/>
  <c r="N61" i="55" s="1"/>
  <c r="N177" i="58"/>
  <c r="O61" i="55" s="1"/>
  <c r="C180" i="58"/>
  <c r="D62" i="55" s="1"/>
  <c r="D180" i="58"/>
  <c r="E62" i="55" s="1"/>
  <c r="E180" i="58"/>
  <c r="F62" i="55" s="1"/>
  <c r="K180" i="58"/>
  <c r="L62" i="55" s="1"/>
  <c r="L180" i="58"/>
  <c r="M62" i="55" s="1"/>
  <c r="N180" i="58"/>
  <c r="O62" i="55" s="1"/>
  <c r="O180" i="58"/>
  <c r="P62" i="55" s="1"/>
  <c r="E183" i="58"/>
  <c r="F63" i="55" s="1"/>
  <c r="F183" i="58"/>
  <c r="G63" i="55" s="1"/>
  <c r="I183" i="58"/>
  <c r="J63" i="55" s="1"/>
  <c r="K183" i="58"/>
  <c r="L63" i="55" s="1"/>
  <c r="N183" i="58"/>
  <c r="O63" i="55" s="1"/>
  <c r="C186" i="58"/>
  <c r="D64" i="55" s="1"/>
  <c r="D186" i="58"/>
  <c r="E64" i="55" s="1"/>
  <c r="E186" i="58"/>
  <c r="F64" i="55" s="1"/>
  <c r="H186" i="58"/>
  <c r="I64" i="55" s="1"/>
  <c r="L186" i="58"/>
  <c r="M64" i="55" s="1"/>
  <c r="M186" i="58"/>
  <c r="N64" i="55" s="1"/>
  <c r="O186" i="58"/>
  <c r="P64" i="55" s="1"/>
  <c r="C189" i="58"/>
  <c r="D65" i="55" s="1"/>
  <c r="F189" i="58"/>
  <c r="G65" i="55" s="1"/>
  <c r="G189" i="58"/>
  <c r="H65" i="55" s="1"/>
  <c r="H189" i="58"/>
  <c r="I65" i="55" s="1"/>
  <c r="I189" i="58"/>
  <c r="J65" i="55" s="1"/>
  <c r="J189" i="58"/>
  <c r="K65" i="55" s="1"/>
  <c r="C192" i="58"/>
  <c r="D66" i="55" s="1"/>
  <c r="D192" i="58"/>
  <c r="E66" i="55" s="1"/>
  <c r="E192" i="58"/>
  <c r="F66" i="55" s="1"/>
  <c r="H192" i="58"/>
  <c r="I66" i="55" s="1"/>
  <c r="K192" i="58"/>
  <c r="L66" i="55" s="1"/>
  <c r="L192" i="58"/>
  <c r="M66" i="55" s="1"/>
  <c r="M192" i="58"/>
  <c r="N66" i="55" s="1"/>
  <c r="N192" i="58"/>
  <c r="O66" i="55" s="1"/>
  <c r="O192" i="58"/>
  <c r="P66" i="55" s="1"/>
  <c r="F195" i="58"/>
  <c r="G67" i="55" s="1"/>
  <c r="H195" i="58"/>
  <c r="I67" i="55" s="1"/>
  <c r="I195" i="58"/>
  <c r="J67" i="55" s="1"/>
  <c r="K195" i="58"/>
  <c r="L67" i="55" s="1"/>
  <c r="L195" i="58"/>
  <c r="M67" i="55" s="1"/>
  <c r="N195" i="58"/>
  <c r="O67" i="55" s="1"/>
  <c r="C198" i="58"/>
  <c r="D68" i="55" s="1"/>
  <c r="E198" i="58"/>
  <c r="F68" i="55" s="1"/>
  <c r="I198" i="58"/>
  <c r="J68" i="55" s="1"/>
  <c r="L198" i="58"/>
  <c r="M68" i="55" s="1"/>
  <c r="M198" i="58"/>
  <c r="N68" i="55" s="1"/>
  <c r="N198" i="58"/>
  <c r="O68" i="55" s="1"/>
  <c r="O198" i="58"/>
  <c r="P68" i="55" s="1"/>
  <c r="E201" i="58"/>
  <c r="F69" i="55" s="1"/>
  <c r="F201" i="58"/>
  <c r="G69" i="55" s="1"/>
  <c r="H201" i="58"/>
  <c r="I69" i="55" s="1"/>
  <c r="I201" i="58"/>
  <c r="J69" i="55" s="1"/>
  <c r="J201" i="58"/>
  <c r="K69" i="55" s="1"/>
  <c r="K201" i="58"/>
  <c r="L69" i="55" s="1"/>
  <c r="C204" i="58"/>
  <c r="D70" i="55" s="1"/>
  <c r="D204" i="58"/>
  <c r="E70" i="55" s="1"/>
  <c r="E204" i="58"/>
  <c r="F70" i="55" s="1"/>
  <c r="H204" i="58"/>
  <c r="I70" i="55" s="1"/>
  <c r="J204" i="58"/>
  <c r="K70" i="55" s="1"/>
  <c r="O204" i="58"/>
  <c r="P70" i="55" s="1"/>
  <c r="O207" i="58"/>
  <c r="P71" i="55" s="1"/>
  <c r="E222" i="58"/>
  <c r="F76" i="55" s="1"/>
  <c r="G231" i="58"/>
  <c r="H79" i="55" s="1"/>
  <c r="K246" i="58"/>
  <c r="L84" i="55" s="1"/>
  <c r="F249" i="58"/>
  <c r="G85" i="55" s="1"/>
  <c r="N249" i="58"/>
  <c r="O85" i="55" s="1"/>
  <c r="F87" i="58"/>
  <c r="G31" i="55" s="1"/>
  <c r="C90" i="58"/>
  <c r="D32" i="55" s="1"/>
  <c r="M90" i="58"/>
  <c r="N32" i="55" s="1"/>
  <c r="H93" i="58"/>
  <c r="I33" i="55" s="1"/>
  <c r="C99" i="58"/>
  <c r="D35" i="55" s="1"/>
  <c r="F102" i="58"/>
  <c r="G36" i="55" s="1"/>
  <c r="O102" i="58"/>
  <c r="P36" i="55" s="1"/>
  <c r="N105" i="58"/>
  <c r="O37" i="55" s="1"/>
  <c r="D108" i="58"/>
  <c r="E38" i="55" s="1"/>
  <c r="E111" i="58"/>
  <c r="F39" i="55" s="1"/>
  <c r="E114" i="58"/>
  <c r="F40" i="55" s="1"/>
  <c r="F117" i="58"/>
  <c r="G41" i="55" s="1"/>
  <c r="J123" i="58"/>
  <c r="K43" i="55" s="1"/>
  <c r="H126" i="58"/>
  <c r="I44" i="55" s="1"/>
  <c r="K129" i="58"/>
  <c r="L45" i="55" s="1"/>
  <c r="D138" i="58"/>
  <c r="E48" i="55" s="1"/>
  <c r="K141" i="58"/>
  <c r="L49" i="55" s="1"/>
  <c r="L147" i="58"/>
  <c r="M51" i="55" s="1"/>
  <c r="D150" i="58"/>
  <c r="E52" i="55" s="1"/>
  <c r="H156" i="58"/>
  <c r="I54" i="55" s="1"/>
  <c r="F159" i="58"/>
  <c r="G55" i="55" s="1"/>
  <c r="K162" i="58"/>
  <c r="L56" i="55" s="1"/>
  <c r="C168" i="58"/>
  <c r="D58" i="55" s="1"/>
  <c r="O210" i="58"/>
  <c r="P72" i="55" s="1"/>
  <c r="J213" i="58"/>
  <c r="K73" i="55" s="1"/>
  <c r="G225" i="58"/>
  <c r="H77" i="55" s="1"/>
  <c r="F231" i="58"/>
  <c r="G79" i="55" s="1"/>
  <c r="O234" i="58"/>
  <c r="P80" i="55" s="1"/>
  <c r="F237" i="58"/>
  <c r="G81" i="55" s="1"/>
  <c r="O240" i="58"/>
  <c r="P82" i="55" s="1"/>
  <c r="H243" i="58"/>
  <c r="I83" i="55" s="1"/>
  <c r="C246" i="58"/>
  <c r="D84" i="55" s="1"/>
  <c r="H249" i="58"/>
  <c r="I85" i="55" s="1"/>
  <c r="O36" i="58"/>
  <c r="P15" i="55" s="1"/>
  <c r="N84" i="58"/>
  <c r="O30" i="55" s="1"/>
  <c r="H87" i="58"/>
  <c r="I31" i="55" s="1"/>
  <c r="O87" i="58"/>
  <c r="P31" i="55" s="1"/>
  <c r="I90" i="58"/>
  <c r="J32" i="55" s="1"/>
  <c r="C93" i="58"/>
  <c r="D33" i="55" s="1"/>
  <c r="I93" i="58"/>
  <c r="J33" i="55" s="1"/>
  <c r="M96" i="58"/>
  <c r="N34" i="55" s="1"/>
  <c r="H99" i="58"/>
  <c r="I35" i="55" s="1"/>
  <c r="C102" i="58"/>
  <c r="D36" i="55" s="1"/>
  <c r="M102" i="58"/>
  <c r="N36" i="55" s="1"/>
  <c r="K105" i="58"/>
  <c r="L37" i="55" s="1"/>
  <c r="I108" i="58"/>
  <c r="J38" i="55" s="1"/>
  <c r="K114" i="58"/>
  <c r="L40" i="55" s="1"/>
  <c r="E117" i="58"/>
  <c r="F41" i="55" s="1"/>
  <c r="L120" i="58"/>
  <c r="M42" i="55" s="1"/>
  <c r="E126" i="58"/>
  <c r="F44" i="55" s="1"/>
  <c r="I129" i="58"/>
  <c r="J45" i="55" s="1"/>
  <c r="N132" i="58"/>
  <c r="O46" i="55" s="1"/>
  <c r="M138" i="58"/>
  <c r="N48" i="55" s="1"/>
  <c r="C144" i="58"/>
  <c r="D50" i="55" s="1"/>
  <c r="F147" i="58"/>
  <c r="G51" i="55" s="1"/>
  <c r="G150" i="58"/>
  <c r="H52" i="55" s="1"/>
  <c r="O150" i="58"/>
  <c r="P52" i="55" s="1"/>
  <c r="F153" i="58"/>
  <c r="G53" i="55" s="1"/>
  <c r="C156" i="58"/>
  <c r="D54" i="55" s="1"/>
  <c r="N156" i="58"/>
  <c r="O54" i="55" s="1"/>
  <c r="G159" i="58"/>
  <c r="H55" i="55" s="1"/>
  <c r="D162" i="58"/>
  <c r="E56" i="55" s="1"/>
  <c r="O162" i="58"/>
  <c r="P56" i="55" s="1"/>
  <c r="F165" i="58"/>
  <c r="G57" i="55" s="1"/>
  <c r="H168" i="58"/>
  <c r="I58" i="55" s="1"/>
  <c r="G213" i="58"/>
  <c r="H73" i="55" s="1"/>
  <c r="N219" i="58"/>
  <c r="O75" i="55" s="1"/>
  <c r="L222" i="58"/>
  <c r="M76" i="55" s="1"/>
  <c r="C234" i="58"/>
  <c r="D80" i="55" s="1"/>
  <c r="L240" i="58"/>
  <c r="M82" i="55" s="1"/>
  <c r="E96" i="58"/>
  <c r="F34" i="55" s="1"/>
  <c r="H108" i="58"/>
  <c r="I38" i="55" s="1"/>
  <c r="H111" i="58"/>
  <c r="I39" i="55" s="1"/>
  <c r="I114" i="58"/>
  <c r="J40" i="55" s="1"/>
  <c r="J117" i="58"/>
  <c r="K41" i="55" s="1"/>
  <c r="C120" i="58"/>
  <c r="D42" i="55" s="1"/>
  <c r="I120" i="58"/>
  <c r="J42" i="55" s="1"/>
  <c r="L126" i="58"/>
  <c r="M44" i="55" s="1"/>
  <c r="E129" i="58"/>
  <c r="F45" i="55" s="1"/>
  <c r="F135" i="58"/>
  <c r="G47" i="55" s="1"/>
  <c r="C138" i="58"/>
  <c r="D48" i="55" s="1"/>
  <c r="L138" i="58"/>
  <c r="M48" i="55" s="1"/>
  <c r="H141" i="58"/>
  <c r="I49" i="55" s="1"/>
  <c r="D144" i="58"/>
  <c r="E50" i="55" s="1"/>
  <c r="H147" i="58"/>
  <c r="I51" i="55" s="1"/>
  <c r="I150" i="58"/>
  <c r="J52" i="55" s="1"/>
  <c r="J153" i="58"/>
  <c r="K53" i="55" s="1"/>
  <c r="I162" i="58"/>
  <c r="J56" i="55" s="1"/>
  <c r="E165" i="58"/>
  <c r="F57" i="55" s="1"/>
  <c r="N168" i="58"/>
  <c r="O58" i="55" s="1"/>
  <c r="H207" i="58"/>
  <c r="I71" i="55" s="1"/>
  <c r="I213" i="58"/>
  <c r="J73" i="55" s="1"/>
  <c r="K216" i="58"/>
  <c r="L74" i="55" s="1"/>
  <c r="H222" i="58"/>
  <c r="I76" i="55" s="1"/>
  <c r="I225" i="58"/>
  <c r="J77" i="55" s="1"/>
  <c r="H228" i="58"/>
  <c r="I78" i="55" s="1"/>
  <c r="J231" i="58"/>
  <c r="K79" i="55" s="1"/>
  <c r="M234" i="58"/>
  <c r="N80" i="55" s="1"/>
  <c r="D240" i="58"/>
  <c r="E82" i="55" s="1"/>
  <c r="L96" i="58"/>
  <c r="M34" i="55" s="1"/>
  <c r="I99" i="58"/>
  <c r="J35" i="55" s="1"/>
  <c r="D102" i="58"/>
  <c r="E36" i="55" s="1"/>
  <c r="N102" i="58"/>
  <c r="O36" i="55" s="1"/>
  <c r="I105" i="58"/>
  <c r="J37" i="55" s="1"/>
  <c r="K108" i="58"/>
  <c r="L38" i="55" s="1"/>
  <c r="G117" i="58"/>
  <c r="H41" i="55" s="1"/>
  <c r="K120" i="58"/>
  <c r="L42" i="55" s="1"/>
  <c r="G123" i="58"/>
  <c r="H43" i="55" s="1"/>
  <c r="G126" i="58"/>
  <c r="H44" i="55" s="1"/>
  <c r="N129" i="58"/>
  <c r="O45" i="55" s="1"/>
  <c r="M132" i="58"/>
  <c r="N46" i="55" s="1"/>
  <c r="I141" i="58"/>
  <c r="J49" i="55" s="1"/>
  <c r="M144" i="58"/>
  <c r="N50" i="55" s="1"/>
  <c r="K147" i="58"/>
  <c r="L51" i="55" s="1"/>
  <c r="H150" i="58"/>
  <c r="I52" i="55" s="1"/>
  <c r="K156" i="58"/>
  <c r="L54" i="55" s="1"/>
  <c r="D168" i="58"/>
  <c r="E58" i="55" s="1"/>
  <c r="N204" i="58"/>
  <c r="O70" i="55" s="1"/>
  <c r="K210" i="58"/>
  <c r="L72" i="55" s="1"/>
  <c r="O216" i="58"/>
  <c r="P74" i="55" s="1"/>
  <c r="O231" i="58"/>
  <c r="P79" i="55" s="1"/>
  <c r="N234" i="58"/>
  <c r="O80" i="55" s="1"/>
  <c r="K249" i="58"/>
  <c r="L85" i="55" s="1"/>
  <c r="C84" i="58"/>
  <c r="D30" i="55" s="1"/>
  <c r="I87" i="58"/>
  <c r="J31" i="55" s="1"/>
  <c r="L90" i="58"/>
  <c r="M32" i="55" s="1"/>
  <c r="F93" i="58"/>
  <c r="G33" i="55" s="1"/>
  <c r="F96" i="58"/>
  <c r="G34" i="55" s="1"/>
  <c r="D99" i="58"/>
  <c r="E35" i="55" s="1"/>
  <c r="K99" i="58"/>
  <c r="L35" i="55" s="1"/>
  <c r="J105" i="58"/>
  <c r="K37" i="55" s="1"/>
  <c r="O108" i="58"/>
  <c r="P38" i="55" s="1"/>
  <c r="G111" i="58"/>
  <c r="H39" i="55" s="1"/>
  <c r="F114" i="58"/>
  <c r="G40" i="55" s="1"/>
  <c r="I117" i="58"/>
  <c r="J41" i="55" s="1"/>
  <c r="M126" i="58"/>
  <c r="N44" i="55" s="1"/>
  <c r="F129" i="58"/>
  <c r="G45" i="55" s="1"/>
  <c r="F132" i="58"/>
  <c r="G46" i="55" s="1"/>
  <c r="H135" i="58"/>
  <c r="I47" i="55" s="1"/>
  <c r="E141" i="58"/>
  <c r="F49" i="55" s="1"/>
  <c r="G144" i="58"/>
  <c r="H50" i="55" s="1"/>
  <c r="I147" i="58"/>
  <c r="J51" i="55" s="1"/>
  <c r="M150" i="58"/>
  <c r="N52" i="55" s="1"/>
  <c r="H159" i="58"/>
  <c r="I55" i="55" s="1"/>
  <c r="L162" i="58"/>
  <c r="M56" i="55" s="1"/>
  <c r="H165" i="58"/>
  <c r="I57" i="55" s="1"/>
  <c r="L204" i="58"/>
  <c r="M70" i="55" s="1"/>
  <c r="K213" i="58"/>
  <c r="L73" i="55" s="1"/>
  <c r="C216" i="58"/>
  <c r="D74" i="55" s="1"/>
  <c r="N216" i="58"/>
  <c r="O74" i="55" s="1"/>
  <c r="J219" i="58"/>
  <c r="K75" i="55" s="1"/>
  <c r="H225" i="58"/>
  <c r="I77" i="55" s="1"/>
  <c r="E237" i="58"/>
  <c r="F81" i="55" s="1"/>
  <c r="C240" i="58"/>
  <c r="D82" i="55" s="1"/>
  <c r="O246" i="58"/>
  <c r="P84" i="55" s="1"/>
  <c r="H33" i="58"/>
  <c r="I19" i="55" s="1"/>
  <c r="M84" i="58"/>
  <c r="N30" i="55" s="1"/>
  <c r="E87" i="58"/>
  <c r="F31" i="55" s="1"/>
  <c r="K90" i="58"/>
  <c r="L32" i="55" s="1"/>
  <c r="K111" i="58"/>
  <c r="L39" i="55" s="1"/>
  <c r="J114" i="58"/>
  <c r="K40" i="55" s="1"/>
  <c r="N117" i="58"/>
  <c r="O41" i="55" s="1"/>
  <c r="E120" i="58"/>
  <c r="F42" i="55" s="1"/>
  <c r="O120" i="58"/>
  <c r="P42" i="55" s="1"/>
  <c r="N123" i="58"/>
  <c r="O43" i="55" s="1"/>
  <c r="H129" i="58"/>
  <c r="I45" i="55" s="1"/>
  <c r="H132" i="58"/>
  <c r="I46" i="55" s="1"/>
  <c r="I135" i="58"/>
  <c r="J47" i="55" s="1"/>
  <c r="J141" i="58"/>
  <c r="K49" i="55" s="1"/>
  <c r="H144" i="58"/>
  <c r="I50" i="55" s="1"/>
  <c r="J147" i="58"/>
  <c r="K51" i="55" s="1"/>
  <c r="L156" i="58"/>
  <c r="M54" i="55" s="1"/>
  <c r="E159" i="58"/>
  <c r="F55" i="55" s="1"/>
  <c r="E162" i="58"/>
  <c r="F56" i="55" s="1"/>
  <c r="G207" i="58"/>
  <c r="H71" i="55" s="1"/>
  <c r="M222" i="58"/>
  <c r="N76" i="55" s="1"/>
  <c r="F225" i="58"/>
  <c r="G77" i="55" s="1"/>
  <c r="I231" i="58"/>
  <c r="J79" i="55" s="1"/>
  <c r="I237" i="58"/>
  <c r="J81" i="55" s="1"/>
  <c r="E84" i="58"/>
  <c r="F30" i="55" s="1"/>
  <c r="C87" i="58"/>
  <c r="D31" i="55" s="1"/>
  <c r="E90" i="58"/>
  <c r="F32" i="55" s="1"/>
  <c r="O90" i="58"/>
  <c r="P32" i="55" s="1"/>
  <c r="K93" i="58"/>
  <c r="L33" i="55" s="1"/>
  <c r="G96" i="58"/>
  <c r="H34" i="55" s="1"/>
  <c r="G99" i="58"/>
  <c r="H35" i="55" s="1"/>
  <c r="H102" i="58"/>
  <c r="I36" i="55" s="1"/>
  <c r="N108" i="58"/>
  <c r="O38" i="55" s="1"/>
  <c r="O111" i="58"/>
  <c r="P39" i="55" s="1"/>
  <c r="D114" i="58"/>
  <c r="E40" i="55" s="1"/>
  <c r="N126" i="58"/>
  <c r="O44" i="55" s="1"/>
  <c r="G135" i="58"/>
  <c r="H47" i="55" s="1"/>
  <c r="J159" i="58"/>
  <c r="K55" i="55" s="1"/>
  <c r="L165" i="58"/>
  <c r="M57" i="55" s="1"/>
  <c r="L168" i="58"/>
  <c r="M58" i="55" s="1"/>
  <c r="I207" i="58"/>
  <c r="J71" i="55" s="1"/>
  <c r="I216" i="58"/>
  <c r="J74" i="55" s="1"/>
  <c r="I219" i="58"/>
  <c r="J75" i="55" s="1"/>
  <c r="D222" i="58"/>
  <c r="E76" i="55" s="1"/>
  <c r="C228" i="58"/>
  <c r="D78" i="55" s="1"/>
  <c r="O228" i="58"/>
  <c r="P78" i="55" s="1"/>
  <c r="C249" i="58"/>
  <c r="D85" i="55" s="1"/>
  <c r="I84" i="58"/>
  <c r="J30" i="55" s="1"/>
  <c r="G87" i="58"/>
  <c r="H31" i="55" s="1"/>
  <c r="D90" i="58"/>
  <c r="E32" i="55" s="1"/>
  <c r="N90" i="58"/>
  <c r="O32" i="55" s="1"/>
  <c r="G93" i="58"/>
  <c r="H33" i="55" s="1"/>
  <c r="H96" i="58"/>
  <c r="I34" i="55" s="1"/>
  <c r="F99" i="58"/>
  <c r="G35" i="55" s="1"/>
  <c r="I102" i="58"/>
  <c r="J36" i="55" s="1"/>
  <c r="H105" i="58"/>
  <c r="I37" i="55" s="1"/>
  <c r="F108" i="58"/>
  <c r="G38" i="55" s="1"/>
  <c r="M108" i="58"/>
  <c r="N38" i="55" s="1"/>
  <c r="I111" i="58"/>
  <c r="J39" i="55" s="1"/>
  <c r="N111" i="58"/>
  <c r="O39" i="55" s="1"/>
  <c r="C114" i="58"/>
  <c r="D40" i="55" s="1"/>
  <c r="O114" i="58"/>
  <c r="P40" i="55" s="1"/>
  <c r="I123" i="58"/>
  <c r="J43" i="55" s="1"/>
  <c r="C129" i="58"/>
  <c r="D45" i="55" s="1"/>
  <c r="L132" i="58"/>
  <c r="M46" i="55" s="1"/>
  <c r="E135" i="58"/>
  <c r="F47" i="55" s="1"/>
  <c r="K138" i="58"/>
  <c r="L48" i="55" s="1"/>
  <c r="G141" i="58"/>
  <c r="H49" i="55" s="1"/>
  <c r="G147" i="58"/>
  <c r="H51" i="55" s="1"/>
  <c r="N150" i="58"/>
  <c r="O52" i="55" s="1"/>
  <c r="N153" i="58"/>
  <c r="O53" i="55" s="1"/>
  <c r="L159" i="58"/>
  <c r="M55" i="55" s="1"/>
  <c r="F213" i="58"/>
  <c r="G73" i="55" s="1"/>
  <c r="M216" i="58"/>
  <c r="N74" i="55" s="1"/>
  <c r="K228" i="58"/>
  <c r="L78" i="55" s="1"/>
  <c r="L234" i="58"/>
  <c r="M80" i="55" s="1"/>
  <c r="E240" i="58"/>
  <c r="F82" i="55" s="1"/>
  <c r="M246" i="58"/>
  <c r="N84" i="55" s="1"/>
  <c r="D276" i="22"/>
  <c r="E94" i="18" s="1"/>
  <c r="J282" i="22"/>
  <c r="K96" i="18" s="1"/>
  <c r="E300" i="22"/>
  <c r="F102" i="18" s="1"/>
  <c r="L300" i="22"/>
  <c r="M102" i="18" s="1"/>
  <c r="O96" i="22"/>
  <c r="P35" i="18" s="1"/>
  <c r="C90" i="22"/>
  <c r="D32" i="18" s="1"/>
  <c r="K87" i="22"/>
  <c r="L8" i="18" s="1"/>
  <c r="J84" i="22"/>
  <c r="K16" i="18" s="1"/>
  <c r="D81" i="22"/>
  <c r="E21" i="18" s="1"/>
  <c r="G81" i="22"/>
  <c r="H21" i="18" s="1"/>
  <c r="I78" i="22"/>
  <c r="J18" i="18" s="1"/>
  <c r="H75" i="22"/>
  <c r="I31" i="18" s="1"/>
  <c r="L108" i="22"/>
  <c r="M39" i="18" s="1"/>
  <c r="M108" i="22"/>
  <c r="N39" i="18" s="1"/>
  <c r="N111" i="22"/>
  <c r="O42" i="18" s="1"/>
  <c r="I69" i="22"/>
  <c r="J27" i="18" s="1"/>
  <c r="J66" i="22"/>
  <c r="K24" i="18" s="1"/>
  <c r="O66" i="22"/>
  <c r="P24" i="18" s="1"/>
  <c r="O111" i="22"/>
  <c r="P42" i="18" s="1"/>
  <c r="K51" i="22"/>
  <c r="L22" i="18" s="1"/>
  <c r="N114" i="22"/>
  <c r="O41" i="18" s="1"/>
  <c r="G114" i="22"/>
  <c r="H41" i="18" s="1"/>
  <c r="D117" i="22"/>
  <c r="E40" i="18" s="1"/>
  <c r="D36" i="22"/>
  <c r="E20" i="18" s="1"/>
  <c r="D30" i="22"/>
  <c r="E19" i="18" s="1"/>
  <c r="C30" i="22"/>
  <c r="D19" i="18" s="1"/>
  <c r="H27" i="22"/>
  <c r="I25" i="18" s="1"/>
  <c r="O117" i="22"/>
  <c r="P40" i="18" s="1"/>
  <c r="I120" i="22"/>
  <c r="J38" i="18" s="1"/>
  <c r="O174" i="22"/>
  <c r="P60" i="18" s="1"/>
  <c r="E177" i="22"/>
  <c r="F61" i="18" s="1"/>
  <c r="D180" i="22"/>
  <c r="E62" i="18" s="1"/>
  <c r="H183" i="22"/>
  <c r="I63" i="18" s="1"/>
  <c r="O186" i="22"/>
  <c r="P64" i="18" s="1"/>
  <c r="F189" i="22"/>
  <c r="G65" i="18" s="1"/>
  <c r="M189" i="22"/>
  <c r="N65" i="18" s="1"/>
  <c r="D201" i="22"/>
  <c r="E69" i="18" s="1"/>
  <c r="J204" i="22"/>
  <c r="K70" i="18" s="1"/>
  <c r="I204" i="22"/>
  <c r="J70" i="18" s="1"/>
  <c r="F207" i="22"/>
  <c r="G71" i="18" s="1"/>
  <c r="J210" i="22"/>
  <c r="K72" i="18" s="1"/>
  <c r="G210" i="22"/>
  <c r="H72" i="18" s="1"/>
  <c r="H213" i="22"/>
  <c r="I73" i="18" s="1"/>
  <c r="M213" i="22"/>
  <c r="N73" i="18" s="1"/>
  <c r="J216" i="22"/>
  <c r="K74" i="18" s="1"/>
  <c r="O270" i="22"/>
  <c r="P92" i="18" s="1"/>
  <c r="L273" i="22"/>
  <c r="M93" i="18" s="1"/>
  <c r="N279" i="22"/>
  <c r="O95" i="18" s="1"/>
  <c r="D285" i="22"/>
  <c r="E97" i="18" s="1"/>
  <c r="K294" i="22"/>
  <c r="L100" i="18" s="1"/>
  <c r="F300" i="22"/>
  <c r="G102" i="18" s="1"/>
  <c r="J300" i="22"/>
  <c r="K102" i="18" s="1"/>
  <c r="H303" i="22"/>
  <c r="I103" i="18" s="1"/>
  <c r="I21" i="22"/>
  <c r="J30" i="18" s="1"/>
  <c r="C96" i="22"/>
  <c r="D35" i="18" s="1"/>
  <c r="J99" i="22"/>
  <c r="K36" i="18" s="1"/>
  <c r="M93" i="22"/>
  <c r="N33" i="18" s="1"/>
  <c r="I87" i="22"/>
  <c r="J8" i="18" s="1"/>
  <c r="H87" i="22"/>
  <c r="I8" i="18" s="1"/>
  <c r="G84" i="22"/>
  <c r="H16" i="18" s="1"/>
  <c r="D84" i="22"/>
  <c r="E16" i="18" s="1"/>
  <c r="I81" i="22"/>
  <c r="J21" i="18" s="1"/>
  <c r="J78" i="22"/>
  <c r="K18" i="18" s="1"/>
  <c r="I99" i="22"/>
  <c r="J36" i="18" s="1"/>
  <c r="J102" i="22"/>
  <c r="K37" i="18" s="1"/>
  <c r="I108" i="22"/>
  <c r="J39" i="18" s="1"/>
  <c r="F111" i="22"/>
  <c r="G42" i="18" s="1"/>
  <c r="F69" i="22"/>
  <c r="G27" i="18" s="1"/>
  <c r="M69" i="22"/>
  <c r="N27" i="18" s="1"/>
  <c r="C66" i="22"/>
  <c r="D24" i="18" s="1"/>
  <c r="D63" i="22"/>
  <c r="E9" i="18" s="1"/>
  <c r="G111" i="22"/>
  <c r="H42" i="18" s="1"/>
  <c r="E57" i="22"/>
  <c r="F13" i="18" s="1"/>
  <c r="D57" i="22"/>
  <c r="E13" i="18" s="1"/>
  <c r="N57" i="22"/>
  <c r="O13" i="18" s="1"/>
  <c r="I54" i="22"/>
  <c r="J17" i="18" s="1"/>
  <c r="J51" i="22"/>
  <c r="K22" i="18" s="1"/>
  <c r="J114" i="22"/>
  <c r="K41" i="18" s="1"/>
  <c r="N117" i="22"/>
  <c r="O40" i="18" s="1"/>
  <c r="I42" i="22"/>
  <c r="J28" i="18" s="1"/>
  <c r="F39" i="22"/>
  <c r="G12" i="18" s="1"/>
  <c r="C33" i="22"/>
  <c r="D15" i="18" s="1"/>
  <c r="L33" i="22"/>
  <c r="M15" i="18" s="1"/>
  <c r="I24" i="22"/>
  <c r="J14" i="18" s="1"/>
  <c r="I117" i="22"/>
  <c r="J40" i="18" s="1"/>
  <c r="J120" i="22"/>
  <c r="K38" i="18" s="1"/>
  <c r="K183" i="22"/>
  <c r="L63" i="18" s="1"/>
  <c r="D186" i="22"/>
  <c r="E64" i="18" s="1"/>
  <c r="L195" i="22"/>
  <c r="M67" i="18" s="1"/>
  <c r="H198" i="22"/>
  <c r="I68" i="18" s="1"/>
  <c r="D204" i="22"/>
  <c r="E70" i="18" s="1"/>
  <c r="L204" i="22"/>
  <c r="M70" i="18" s="1"/>
  <c r="K204" i="22"/>
  <c r="L70" i="18" s="1"/>
  <c r="O207" i="22"/>
  <c r="P71" i="18" s="1"/>
  <c r="M210" i="22"/>
  <c r="N72" i="18" s="1"/>
  <c r="C213" i="22"/>
  <c r="D73" i="18" s="1"/>
  <c r="L219" i="22"/>
  <c r="M75" i="18" s="1"/>
  <c r="O222" i="22"/>
  <c r="P76" i="18" s="1"/>
  <c r="J234" i="22"/>
  <c r="K80" i="18" s="1"/>
  <c r="L240" i="22"/>
  <c r="M82" i="18" s="1"/>
  <c r="O258" i="22"/>
  <c r="P88" i="18" s="1"/>
  <c r="H261" i="22"/>
  <c r="I89" i="18" s="1"/>
  <c r="E264" i="22"/>
  <c r="F90" i="18" s="1"/>
  <c r="M264" i="22"/>
  <c r="N90" i="18" s="1"/>
  <c r="C294" i="22"/>
  <c r="D100" i="18" s="1"/>
  <c r="C297" i="22"/>
  <c r="D101" i="18" s="1"/>
  <c r="A300" i="22"/>
  <c r="B102" i="18" s="1"/>
  <c r="A102" i="18" s="1"/>
  <c r="F99" i="22"/>
  <c r="G36" i="18" s="1"/>
  <c r="J90" i="22"/>
  <c r="K32" i="18" s="1"/>
  <c r="J87" i="22"/>
  <c r="K8" i="18" s="1"/>
  <c r="K84" i="22"/>
  <c r="L16" i="18" s="1"/>
  <c r="N84" i="22"/>
  <c r="O16" i="18" s="1"/>
  <c r="K81" i="22"/>
  <c r="L21" i="18" s="1"/>
  <c r="M99" i="22"/>
  <c r="N36" i="18" s="1"/>
  <c r="D102" i="22"/>
  <c r="E37" i="18" s="1"/>
  <c r="H108" i="22"/>
  <c r="I39" i="18" s="1"/>
  <c r="C108" i="22"/>
  <c r="D39" i="18" s="1"/>
  <c r="F72" i="22"/>
  <c r="G23" i="18" s="1"/>
  <c r="F66" i="22"/>
  <c r="G24" i="18" s="1"/>
  <c r="H63" i="22"/>
  <c r="I9" i="18" s="1"/>
  <c r="H57" i="22"/>
  <c r="I13" i="18" s="1"/>
  <c r="G54" i="22"/>
  <c r="H17" i="18" s="1"/>
  <c r="N54" i="22"/>
  <c r="O17" i="18" s="1"/>
  <c r="C51" i="22"/>
  <c r="D22" i="18" s="1"/>
  <c r="D114" i="22"/>
  <c r="E41" i="18" s="1"/>
  <c r="M42" i="22"/>
  <c r="N28" i="18" s="1"/>
  <c r="E33" i="22"/>
  <c r="F15" i="18" s="1"/>
  <c r="M33" i="22"/>
  <c r="N15" i="18" s="1"/>
  <c r="D27" i="22"/>
  <c r="E25" i="18" s="1"/>
  <c r="N120" i="22"/>
  <c r="O38" i="18" s="1"/>
  <c r="F177" i="22"/>
  <c r="G61" i="18" s="1"/>
  <c r="J180" i="22"/>
  <c r="K62" i="18" s="1"/>
  <c r="G186" i="22"/>
  <c r="H64" i="18" s="1"/>
  <c r="J189" i="22"/>
  <c r="K65" i="18" s="1"/>
  <c r="E189" i="22"/>
  <c r="F65" i="18" s="1"/>
  <c r="N204" i="22"/>
  <c r="O70" i="18" s="1"/>
  <c r="G213" i="22"/>
  <c r="H73" i="18" s="1"/>
  <c r="D216" i="22"/>
  <c r="E74" i="18" s="1"/>
  <c r="K216" i="22"/>
  <c r="L74" i="18" s="1"/>
  <c r="J228" i="22"/>
  <c r="K78" i="18" s="1"/>
  <c r="C228" i="22"/>
  <c r="D78" i="18" s="1"/>
  <c r="K240" i="22"/>
  <c r="L82" i="18" s="1"/>
  <c r="L258" i="22"/>
  <c r="M88" i="18" s="1"/>
  <c r="D261" i="22"/>
  <c r="E89" i="18" s="1"/>
  <c r="A276" i="22"/>
  <c r="B94" i="18" s="1"/>
  <c r="A94" i="18" s="1"/>
  <c r="D282" i="22"/>
  <c r="E96" i="18" s="1"/>
  <c r="H300" i="22"/>
  <c r="I102" i="18" s="1"/>
  <c r="F303" i="22"/>
  <c r="G103" i="18" s="1"/>
  <c r="K21" i="22"/>
  <c r="L30" i="18" s="1"/>
  <c r="N99" i="22"/>
  <c r="O36" i="18" s="1"/>
  <c r="K93" i="22"/>
  <c r="L33" i="18" s="1"/>
  <c r="G90" i="22"/>
  <c r="H32" i="18" s="1"/>
  <c r="N87" i="22"/>
  <c r="O8" i="18" s="1"/>
  <c r="J81" i="22"/>
  <c r="K21" i="18" s="1"/>
  <c r="E78" i="22"/>
  <c r="F18" i="18" s="1"/>
  <c r="L111" i="22"/>
  <c r="M42" i="18" s="1"/>
  <c r="J69" i="22"/>
  <c r="K27" i="18" s="1"/>
  <c r="G69" i="22"/>
  <c r="H27" i="18" s="1"/>
  <c r="H66" i="22"/>
  <c r="I24" i="18" s="1"/>
  <c r="L63" i="22"/>
  <c r="M9" i="18" s="1"/>
  <c r="I57" i="22"/>
  <c r="J13" i="18" s="1"/>
  <c r="C54" i="22"/>
  <c r="D17" i="18" s="1"/>
  <c r="F51" i="22"/>
  <c r="G22" i="18" s="1"/>
  <c r="O51" i="22"/>
  <c r="P22" i="18" s="1"/>
  <c r="O114" i="22"/>
  <c r="P41" i="18" s="1"/>
  <c r="L117" i="22"/>
  <c r="M40" i="18" s="1"/>
  <c r="G45" i="22"/>
  <c r="H29" i="18" s="1"/>
  <c r="H45" i="22"/>
  <c r="I29" i="18" s="1"/>
  <c r="C27" i="22"/>
  <c r="D25" i="18" s="1"/>
  <c r="K30" i="22"/>
  <c r="L19" i="18" s="1"/>
  <c r="F6" i="22"/>
  <c r="G4" i="18" s="1"/>
  <c r="N27" i="22"/>
  <c r="O25" i="18" s="1"/>
  <c r="M117" i="22"/>
  <c r="N40" i="18" s="1"/>
  <c r="O171" i="22"/>
  <c r="P59" i="18" s="1"/>
  <c r="N180" i="22"/>
  <c r="O62" i="18" s="1"/>
  <c r="N192" i="22"/>
  <c r="O66" i="18" s="1"/>
  <c r="F201" i="22"/>
  <c r="G69" i="18" s="1"/>
  <c r="K210" i="22"/>
  <c r="L72" i="18" s="1"/>
  <c r="E213" i="22"/>
  <c r="F73" i="18" s="1"/>
  <c r="C216" i="22"/>
  <c r="D74" i="18" s="1"/>
  <c r="D219" i="22"/>
  <c r="E75" i="18" s="1"/>
  <c r="K222" i="22"/>
  <c r="L76" i="18" s="1"/>
  <c r="J225" i="22"/>
  <c r="K77" i="18" s="1"/>
  <c r="I228" i="22"/>
  <c r="J78" i="18" s="1"/>
  <c r="O231" i="22"/>
  <c r="P79" i="18" s="1"/>
  <c r="C234" i="22"/>
  <c r="D80" i="18" s="1"/>
  <c r="N240" i="22"/>
  <c r="O82" i="18" s="1"/>
  <c r="L105" i="22"/>
  <c r="M34" i="18" s="1"/>
  <c r="J258" i="22"/>
  <c r="K88" i="18" s="1"/>
  <c r="C276" i="22"/>
  <c r="D94" i="18" s="1"/>
  <c r="A282" i="22"/>
  <c r="B96" i="18" s="1"/>
  <c r="A96" i="18" s="1"/>
  <c r="E285" i="22"/>
  <c r="F97" i="18" s="1"/>
  <c r="M294" i="22"/>
  <c r="N100" i="18" s="1"/>
  <c r="F90" i="22"/>
  <c r="G32" i="18" s="1"/>
  <c r="M87" i="22"/>
  <c r="N8" i="18" s="1"/>
  <c r="N81" i="22"/>
  <c r="O21" i="18" s="1"/>
  <c r="F78" i="22"/>
  <c r="G18" i="18" s="1"/>
  <c r="C78" i="22"/>
  <c r="D18" i="18" s="1"/>
  <c r="M78" i="22"/>
  <c r="N18" i="18" s="1"/>
  <c r="E99" i="22"/>
  <c r="F36" i="18" s="1"/>
  <c r="J108" i="22"/>
  <c r="K39" i="18" s="1"/>
  <c r="G108" i="22"/>
  <c r="H39" i="18" s="1"/>
  <c r="D111" i="22"/>
  <c r="E42" i="18" s="1"/>
  <c r="D72" i="22"/>
  <c r="E23" i="18" s="1"/>
  <c r="O69" i="22"/>
  <c r="P27" i="18" s="1"/>
  <c r="N66" i="22"/>
  <c r="O24" i="18" s="1"/>
  <c r="E111" i="22"/>
  <c r="F42" i="18" s="1"/>
  <c r="F60" i="22"/>
  <c r="G10" i="18" s="1"/>
  <c r="O57" i="22"/>
  <c r="P13" i="18" s="1"/>
  <c r="J54" i="22"/>
  <c r="K17" i="18" s="1"/>
  <c r="D51" i="22"/>
  <c r="E22" i="18" s="1"/>
  <c r="N51" i="22"/>
  <c r="O22" i="18" s="1"/>
  <c r="H114" i="22"/>
  <c r="I41" i="18" s="1"/>
  <c r="J39" i="22"/>
  <c r="K12" i="18" s="1"/>
  <c r="N36" i="22"/>
  <c r="O20" i="18" s="1"/>
  <c r="O33" i="22"/>
  <c r="P15" i="18" s="1"/>
  <c r="F30" i="22"/>
  <c r="G19" i="18" s="1"/>
  <c r="F27" i="22"/>
  <c r="G25" i="18" s="1"/>
  <c r="E117" i="22"/>
  <c r="F40" i="18" s="1"/>
  <c r="C120" i="22"/>
  <c r="D38" i="18" s="1"/>
  <c r="C174" i="22"/>
  <c r="D60" i="18" s="1"/>
  <c r="D177" i="22"/>
  <c r="E61" i="18" s="1"/>
  <c r="H189" i="22"/>
  <c r="I65" i="18" s="1"/>
  <c r="D192" i="22"/>
  <c r="E66" i="18" s="1"/>
  <c r="G204" i="22"/>
  <c r="H70" i="18" s="1"/>
  <c r="D207" i="22"/>
  <c r="E71" i="18" s="1"/>
  <c r="L210" i="22"/>
  <c r="M72" i="18" s="1"/>
  <c r="L213" i="22"/>
  <c r="M73" i="18" s="1"/>
  <c r="I213" i="22"/>
  <c r="J73" i="18" s="1"/>
  <c r="M216" i="22"/>
  <c r="N74" i="18" s="1"/>
  <c r="M225" i="22"/>
  <c r="N77" i="18" s="1"/>
  <c r="E15" i="22"/>
  <c r="F7" i="18" s="1"/>
  <c r="C9" i="22"/>
  <c r="D5" i="18" s="1"/>
  <c r="F9" i="22"/>
  <c r="G5" i="18" s="1"/>
  <c r="K96" i="22"/>
  <c r="L35" i="18" s="1"/>
  <c r="D21" i="22"/>
  <c r="E30" i="18" s="1"/>
  <c r="J21" i="22"/>
  <c r="K30" i="18" s="1"/>
  <c r="E96" i="22"/>
  <c r="F35" i="18" s="1"/>
  <c r="H99" i="22"/>
  <c r="I36" i="18" s="1"/>
  <c r="M90" i="22"/>
  <c r="N32" i="18" s="1"/>
  <c r="D87" i="22"/>
  <c r="E8" i="18" s="1"/>
  <c r="F84" i="22"/>
  <c r="G16" i="18" s="1"/>
  <c r="F81" i="22"/>
  <c r="G21" i="18" s="1"/>
  <c r="H78" i="22"/>
  <c r="I18" i="18" s="1"/>
  <c r="F102" i="22"/>
  <c r="G37" i="18" s="1"/>
  <c r="N102" i="22"/>
  <c r="O37" i="18" s="1"/>
  <c r="K105" i="22"/>
  <c r="L34" i="18" s="1"/>
  <c r="F108" i="22"/>
  <c r="G39" i="18" s="1"/>
  <c r="E108" i="22"/>
  <c r="F39" i="18" s="1"/>
  <c r="H72" i="22"/>
  <c r="I23" i="18" s="1"/>
  <c r="N69" i="22"/>
  <c r="O27" i="18" s="1"/>
  <c r="K69" i="22"/>
  <c r="L27" i="18" s="1"/>
  <c r="L66" i="22"/>
  <c r="M24" i="18" s="1"/>
  <c r="J63" i="22"/>
  <c r="K9" i="18" s="1"/>
  <c r="M57" i="22"/>
  <c r="N13" i="18" s="1"/>
  <c r="H51" i="22"/>
  <c r="I22" i="18" s="1"/>
  <c r="J117" i="22"/>
  <c r="K40" i="18" s="1"/>
  <c r="I48" i="22"/>
  <c r="J26" i="18" s="1"/>
  <c r="F36" i="22"/>
  <c r="G20" i="18" s="1"/>
  <c r="G33" i="22"/>
  <c r="H15" i="18" s="1"/>
  <c r="J33" i="22"/>
  <c r="K15" i="18" s="1"/>
  <c r="G30" i="22"/>
  <c r="H19" i="18" s="1"/>
  <c r="K117" i="22"/>
  <c r="L40" i="18" s="1"/>
  <c r="L120" i="22"/>
  <c r="M38" i="18" s="1"/>
  <c r="G120" i="22"/>
  <c r="H38" i="18" s="1"/>
  <c r="N174" i="22"/>
  <c r="O60" i="18" s="1"/>
  <c r="H177" i="22"/>
  <c r="I61" i="18" s="1"/>
  <c r="C177" i="22"/>
  <c r="D61" i="18" s="1"/>
  <c r="M177" i="22"/>
  <c r="N61" i="18" s="1"/>
  <c r="N183" i="22"/>
  <c r="O63" i="18" s="1"/>
  <c r="N186" i="22"/>
  <c r="O64" i="18" s="1"/>
  <c r="J192" i="22"/>
  <c r="K66" i="18" s="1"/>
  <c r="J201" i="22"/>
  <c r="K69" i="18" s="1"/>
  <c r="C201" i="22"/>
  <c r="D69" i="18" s="1"/>
  <c r="M204" i="22"/>
  <c r="N70" i="18" s="1"/>
  <c r="F213" i="22"/>
  <c r="G73" i="18" s="1"/>
  <c r="N216" i="22"/>
  <c r="O74" i="18" s="1"/>
  <c r="E222" i="22"/>
  <c r="F76" i="18" s="1"/>
  <c r="F234" i="22"/>
  <c r="G80" i="18" s="1"/>
  <c r="K243" i="22"/>
  <c r="L83" i="18" s="1"/>
  <c r="C15" i="22"/>
  <c r="D7" i="18" s="1"/>
  <c r="G12" i="22"/>
  <c r="H6" i="18" s="1"/>
  <c r="E9" i="22"/>
  <c r="F5" i="18" s="1"/>
  <c r="J9" i="22"/>
  <c r="K5" i="18" s="1"/>
  <c r="D96" i="22"/>
  <c r="E35" i="18" s="1"/>
  <c r="J96" i="22"/>
  <c r="K35" i="18" s="1"/>
  <c r="L96" i="22"/>
  <c r="M35" i="18" s="1"/>
  <c r="F21" i="22"/>
  <c r="G30" i="18" s="1"/>
  <c r="G21" i="22"/>
  <c r="H30" i="18" s="1"/>
  <c r="J93" i="22"/>
  <c r="K33" i="18" s="1"/>
  <c r="L99" i="22"/>
  <c r="M36" i="18" s="1"/>
  <c r="C93" i="22"/>
  <c r="D33" i="18" s="1"/>
  <c r="E87" i="22"/>
  <c r="F8" i="18" s="1"/>
  <c r="L81" i="22"/>
  <c r="M21" i="18" s="1"/>
  <c r="L102" i="22"/>
  <c r="M37" i="18" s="1"/>
  <c r="O105" i="22"/>
  <c r="P34" i="18" s="1"/>
  <c r="O108" i="22"/>
  <c r="P39" i="18" s="1"/>
  <c r="J111" i="22"/>
  <c r="K42" i="18" s="1"/>
  <c r="J72" i="22"/>
  <c r="K23" i="18" s="1"/>
  <c r="D66" i="22"/>
  <c r="E24" i="18" s="1"/>
  <c r="K66" i="22"/>
  <c r="L24" i="18" s="1"/>
  <c r="F63" i="22"/>
  <c r="G9" i="18" s="1"/>
  <c r="N63" i="22"/>
  <c r="O9" i="18" s="1"/>
  <c r="N60" i="22"/>
  <c r="O10" i="18" s="1"/>
  <c r="F57" i="22"/>
  <c r="G13" i="18" s="1"/>
  <c r="D54" i="22"/>
  <c r="E17" i="18" s="1"/>
  <c r="F54" i="22"/>
  <c r="G17" i="18" s="1"/>
  <c r="M54" i="22"/>
  <c r="N17" i="18" s="1"/>
  <c r="G51" i="22"/>
  <c r="H22" i="18" s="1"/>
  <c r="O45" i="22"/>
  <c r="P29" i="18" s="1"/>
  <c r="H30" i="22"/>
  <c r="I19" i="18" s="1"/>
  <c r="O30" i="22"/>
  <c r="P19" i="18" s="1"/>
  <c r="J27" i="22"/>
  <c r="K25" i="18" s="1"/>
  <c r="D120" i="22"/>
  <c r="E38" i="18" s="1"/>
  <c r="J177" i="22"/>
  <c r="K61" i="18" s="1"/>
  <c r="C189" i="22"/>
  <c r="D65" i="18" s="1"/>
  <c r="L192" i="22"/>
  <c r="M66" i="18" s="1"/>
  <c r="K192" i="22"/>
  <c r="L66" i="18" s="1"/>
  <c r="H207" i="22"/>
  <c r="I71" i="18" s="1"/>
  <c r="O210" i="22"/>
  <c r="P72" i="18" s="1"/>
  <c r="O213" i="22"/>
  <c r="P73" i="18" s="1"/>
  <c r="G15" i="22"/>
  <c r="H7" i="18" s="1"/>
  <c r="I96" i="22"/>
  <c r="J35" i="18" s="1"/>
  <c r="L21" i="22"/>
  <c r="M30" i="18" s="1"/>
  <c r="I18" i="22"/>
  <c r="J11" i="18" s="1"/>
  <c r="D93" i="22"/>
  <c r="E33" i="18" s="1"/>
  <c r="G96" i="22"/>
  <c r="H35" i="18" s="1"/>
  <c r="D99" i="22"/>
  <c r="E36" i="18" s="1"/>
  <c r="I93" i="22"/>
  <c r="J33" i="18" s="1"/>
  <c r="L90" i="22"/>
  <c r="M32" i="18" s="1"/>
  <c r="L84" i="22"/>
  <c r="M16" i="18" s="1"/>
  <c r="M81" i="22"/>
  <c r="N21" i="18" s="1"/>
  <c r="G78" i="22"/>
  <c r="H18" i="18" s="1"/>
  <c r="K102" i="22"/>
  <c r="L37" i="18" s="1"/>
  <c r="G105" i="22"/>
  <c r="H34" i="18" s="1"/>
  <c r="D108" i="22"/>
  <c r="E39" i="18" s="1"/>
  <c r="L72" i="22"/>
  <c r="M23" i="18" s="1"/>
  <c r="J60" i="22"/>
  <c r="K10" i="18" s="1"/>
  <c r="C57" i="22"/>
  <c r="D13" i="18" s="1"/>
  <c r="J57" i="22"/>
  <c r="K13" i="18" s="1"/>
  <c r="E54" i="22"/>
  <c r="F17" i="18" s="1"/>
  <c r="O54" i="22"/>
  <c r="P17" i="18" s="1"/>
  <c r="L51" i="22"/>
  <c r="M22" i="18" s="1"/>
  <c r="F114" i="22"/>
  <c r="G41" i="18" s="1"/>
  <c r="I33" i="22"/>
  <c r="J15" i="18" s="1"/>
  <c r="J30" i="22"/>
  <c r="K19" i="18" s="1"/>
  <c r="O27" i="22"/>
  <c r="P25" i="18" s="1"/>
  <c r="G117" i="22"/>
  <c r="H40" i="18" s="1"/>
  <c r="E120" i="22"/>
  <c r="F38" i="18" s="1"/>
  <c r="D174" i="22"/>
  <c r="E60" i="18" s="1"/>
  <c r="J195" i="22"/>
  <c r="K67" i="18" s="1"/>
  <c r="M207" i="22"/>
  <c r="N71" i="18" s="1"/>
  <c r="D213" i="22"/>
  <c r="E73" i="18" s="1"/>
  <c r="L216" i="22"/>
  <c r="M74" i="18" s="1"/>
  <c r="F225" i="22"/>
  <c r="G77" i="18" s="1"/>
  <c r="K231" i="22"/>
  <c r="L79" i="18" s="1"/>
  <c r="I234" i="22"/>
  <c r="J80" i="18" s="1"/>
  <c r="N123" i="22"/>
  <c r="O43" i="18" s="1"/>
  <c r="A123" i="22"/>
  <c r="B43" i="18" s="1"/>
  <c r="A43" i="18" s="1"/>
  <c r="C123" i="22"/>
  <c r="D43" i="18" s="1"/>
  <c r="E123" i="22"/>
  <c r="F43" i="18" s="1"/>
  <c r="G123" i="22"/>
  <c r="H43" i="18" s="1"/>
  <c r="O123" i="22"/>
  <c r="P43" i="18" s="1"/>
  <c r="D126" i="22"/>
  <c r="E44" i="18" s="1"/>
  <c r="F126" i="22"/>
  <c r="G44" i="18" s="1"/>
  <c r="H126" i="22"/>
  <c r="I44" i="18" s="1"/>
  <c r="C126" i="22"/>
  <c r="D44" i="18" s="1"/>
  <c r="G126" i="22"/>
  <c r="H44" i="18" s="1"/>
  <c r="I126" i="22"/>
  <c r="J44" i="18" s="1"/>
  <c r="K126" i="22"/>
  <c r="L44" i="18" s="1"/>
  <c r="H129" i="22"/>
  <c r="I45" i="18" s="1"/>
  <c r="I129" i="22"/>
  <c r="J45" i="18" s="1"/>
  <c r="D132" i="22"/>
  <c r="E46" i="18" s="1"/>
  <c r="D135" i="22"/>
  <c r="E47" i="18" s="1"/>
  <c r="F135" i="22"/>
  <c r="G47" i="18" s="1"/>
  <c r="H135" i="22"/>
  <c r="I47" i="18" s="1"/>
  <c r="J135" i="22"/>
  <c r="K47" i="18" s="1"/>
  <c r="C135" i="22"/>
  <c r="D47" i="18" s="1"/>
  <c r="E135" i="22"/>
  <c r="F47" i="18" s="1"/>
  <c r="G135" i="22"/>
  <c r="H47" i="18" s="1"/>
  <c r="K135" i="22"/>
  <c r="L47" i="18" s="1"/>
  <c r="M135" i="22"/>
  <c r="N47" i="18" s="1"/>
  <c r="O135" i="22"/>
  <c r="P47" i="18" s="1"/>
  <c r="D138" i="22"/>
  <c r="E48" i="18" s="1"/>
  <c r="F138" i="22"/>
  <c r="G48" i="18" s="1"/>
  <c r="J138" i="22"/>
  <c r="K48" i="18" s="1"/>
  <c r="L138" i="22"/>
  <c r="M48" i="18" s="1"/>
  <c r="K138" i="22"/>
  <c r="L48" i="18" s="1"/>
  <c r="M138" i="22"/>
  <c r="N48" i="18" s="1"/>
  <c r="D147" i="22"/>
  <c r="E51" i="18" s="1"/>
  <c r="F147" i="22"/>
  <c r="G51" i="18" s="1"/>
  <c r="H147" i="22"/>
  <c r="I51" i="18" s="1"/>
  <c r="J147" i="22"/>
  <c r="K51" i="18" s="1"/>
  <c r="C147" i="22"/>
  <c r="D51" i="18" s="1"/>
  <c r="E147" i="22"/>
  <c r="F51" i="18" s="1"/>
  <c r="G147" i="22"/>
  <c r="H51" i="18" s="1"/>
  <c r="D150" i="22"/>
  <c r="E52" i="18" s="1"/>
  <c r="F150" i="22"/>
  <c r="G52" i="18" s="1"/>
  <c r="H150" i="22"/>
  <c r="I52" i="18" s="1"/>
  <c r="J150" i="22"/>
  <c r="K52" i="18" s="1"/>
  <c r="L150" i="22"/>
  <c r="M52" i="18" s="1"/>
  <c r="N150" i="22"/>
  <c r="O52" i="18" s="1"/>
  <c r="C150" i="22"/>
  <c r="D52" i="18" s="1"/>
  <c r="I150" i="22"/>
  <c r="J52" i="18" s="1"/>
  <c r="K150" i="22"/>
  <c r="L52" i="18" s="1"/>
  <c r="O150" i="22"/>
  <c r="P52" i="18" s="1"/>
  <c r="D153" i="22"/>
  <c r="E53" i="18" s="1"/>
  <c r="F153" i="22"/>
  <c r="G53" i="18" s="1"/>
  <c r="H153" i="22"/>
  <c r="I53" i="18" s="1"/>
  <c r="J153" i="22"/>
  <c r="K53" i="18" s="1"/>
  <c r="L153" i="22"/>
  <c r="M53" i="18" s="1"/>
  <c r="N153" i="22"/>
  <c r="O53" i="18" s="1"/>
  <c r="E153" i="22"/>
  <c r="F53" i="18" s="1"/>
  <c r="G153" i="22"/>
  <c r="H53" i="18" s="1"/>
  <c r="M153" i="22"/>
  <c r="N53" i="18" s="1"/>
  <c r="O153" i="22"/>
  <c r="P53" i="18" s="1"/>
  <c r="D156" i="22"/>
  <c r="E54" i="18" s="1"/>
  <c r="H156" i="22"/>
  <c r="I54" i="18" s="1"/>
  <c r="J156" i="22"/>
  <c r="K54" i="18" s="1"/>
  <c r="L156" i="22"/>
  <c r="M54" i="18" s="1"/>
  <c r="N156" i="22"/>
  <c r="O54" i="18" s="1"/>
  <c r="I159" i="22"/>
  <c r="J55" i="18" s="1"/>
  <c r="J159" i="22"/>
  <c r="K55" i="18" s="1"/>
  <c r="K159" i="22"/>
  <c r="L55" i="18" s="1"/>
  <c r="M159" i="22"/>
  <c r="N55" i="18" s="1"/>
  <c r="N159" i="22"/>
  <c r="O55" i="18" s="1"/>
  <c r="O159" i="22"/>
  <c r="P55" i="18" s="1"/>
  <c r="C171" i="22"/>
  <c r="D59" i="18" s="1"/>
  <c r="D171" i="22"/>
  <c r="E59" i="18" s="1"/>
  <c r="E171" i="22"/>
  <c r="F59" i="18" s="1"/>
  <c r="F171" i="22"/>
  <c r="G59" i="18" s="1"/>
  <c r="G171" i="22"/>
  <c r="H59" i="18" s="1"/>
  <c r="H171" i="22"/>
  <c r="I59" i="18" s="1"/>
  <c r="G177" i="22"/>
  <c r="H61" i="18" s="1"/>
  <c r="L180" i="22"/>
  <c r="M62" i="18" s="1"/>
  <c r="D189" i="22"/>
  <c r="E65" i="18" s="1"/>
  <c r="H195" i="22"/>
  <c r="I67" i="18" s="1"/>
  <c r="H201" i="22"/>
  <c r="I69" i="18" s="1"/>
  <c r="J207" i="22"/>
  <c r="K71" i="18" s="1"/>
  <c r="G207" i="22"/>
  <c r="H71" i="18" s="1"/>
  <c r="D210" i="22"/>
  <c r="E72" i="18" s="1"/>
  <c r="N210" i="22"/>
  <c r="O72" i="18" s="1"/>
  <c r="I210" i="22"/>
  <c r="J72" i="18" s="1"/>
  <c r="J213" i="22"/>
  <c r="K73" i="18" s="1"/>
  <c r="K213" i="22"/>
  <c r="L73" i="18" s="1"/>
  <c r="F216" i="22"/>
  <c r="G74" i="18" s="1"/>
  <c r="I216" i="22"/>
  <c r="J74" i="18" s="1"/>
  <c r="I225" i="22"/>
  <c r="J77" i="18" s="1"/>
  <c r="N231" i="22"/>
  <c r="O79" i="18" s="1"/>
  <c r="Y77" i="23"/>
  <c r="Y79" i="23"/>
  <c r="Y70" i="23"/>
  <c r="Y81" i="23"/>
  <c r="Y83" i="23"/>
  <c r="Y84" i="23"/>
  <c r="Y85" i="23"/>
  <c r="Y86" i="23"/>
  <c r="Y87" i="23"/>
  <c r="Y88" i="23"/>
  <c r="Y89" i="23"/>
  <c r="Y27" i="23"/>
  <c r="Y61" i="23"/>
  <c r="Y90" i="23"/>
  <c r="Y91" i="23"/>
  <c r="Y92" i="23"/>
  <c r="Y94" i="23"/>
  <c r="Y95" i="23"/>
  <c r="Y97" i="23"/>
  <c r="Y100" i="23"/>
  <c r="Y68" i="23"/>
  <c r="Y66" i="23"/>
  <c r="Y63" i="23"/>
  <c r="Y59" i="23"/>
  <c r="Y58" i="23"/>
  <c r="Y56" i="23"/>
  <c r="Y54" i="23"/>
  <c r="Y52" i="23"/>
  <c r="Y50" i="23"/>
  <c r="Y48" i="23"/>
  <c r="Y46" i="23"/>
  <c r="Y44" i="23"/>
  <c r="Y42" i="23"/>
  <c r="Y75" i="23"/>
  <c r="Y40" i="23"/>
  <c r="Y38" i="23"/>
  <c r="Y36" i="23"/>
  <c r="Y34" i="23"/>
  <c r="Y32" i="23"/>
  <c r="Y31" i="23"/>
  <c r="Y29" i="23"/>
  <c r="Y93" i="23"/>
  <c r="Y25" i="23"/>
  <c r="Y23" i="23"/>
  <c r="Y21" i="23"/>
  <c r="Y19" i="23"/>
  <c r="Y17" i="23"/>
  <c r="Y15" i="23"/>
  <c r="Y14" i="23"/>
  <c r="Y154" i="23"/>
  <c r="Y152" i="23"/>
  <c r="Y149" i="23"/>
  <c r="Y147" i="23"/>
  <c r="Y145" i="23"/>
  <c r="Y144" i="23"/>
  <c r="Y142" i="23"/>
  <c r="Y140" i="23"/>
  <c r="Y138" i="23"/>
  <c r="Y136" i="23"/>
  <c r="Y134" i="23"/>
  <c r="Y131" i="23"/>
  <c r="Y130" i="23"/>
  <c r="Y128" i="23"/>
  <c r="Y125" i="23"/>
  <c r="Y123" i="23"/>
  <c r="Y122" i="23"/>
  <c r="Y121" i="23"/>
  <c r="Y120" i="23"/>
  <c r="Y119" i="23"/>
  <c r="Y118" i="23"/>
  <c r="Y117" i="23"/>
  <c r="Y116" i="23"/>
  <c r="Y115" i="23"/>
  <c r="Y98" i="23"/>
  <c r="Y113" i="23"/>
  <c r="Y111" i="23"/>
  <c r="Y109" i="23"/>
  <c r="Y107" i="23"/>
  <c r="Y105" i="23"/>
  <c r="Y103" i="23"/>
  <c r="Y101" i="23"/>
  <c r="Y99" i="23"/>
  <c r="Y96" i="23"/>
  <c r="Y82" i="23"/>
  <c r="Y80" i="23"/>
  <c r="Y12" i="23"/>
  <c r="Y10" i="23"/>
  <c r="Y78" i="23"/>
  <c r="Y76" i="23"/>
  <c r="Y150" i="23"/>
  <c r="Y153" i="23"/>
  <c r="Y151" i="23"/>
  <c r="Y148" i="23"/>
  <c r="Y146" i="23"/>
  <c r="Y143" i="23"/>
  <c r="Y141" i="23"/>
  <c r="Y139" i="23"/>
  <c r="Y137" i="23"/>
  <c r="Y135" i="23"/>
  <c r="Y133" i="23"/>
  <c r="Y132" i="23"/>
  <c r="Y129" i="23"/>
  <c r="Y127" i="23"/>
  <c r="Y126" i="23"/>
  <c r="Y124" i="23"/>
  <c r="Y114" i="23"/>
  <c r="Y112" i="23"/>
  <c r="Y110" i="23"/>
  <c r="Y108" i="23"/>
  <c r="Y106" i="23"/>
  <c r="Y104" i="23"/>
  <c r="Y102" i="23"/>
  <c r="Y11" i="23"/>
  <c r="Y13" i="23"/>
  <c r="Y16" i="23"/>
  <c r="Y18" i="23"/>
  <c r="Y20" i="23"/>
  <c r="Y22" i="23"/>
  <c r="Y24" i="23"/>
  <c r="Y26" i="23"/>
  <c r="Y28" i="23"/>
  <c r="Y30" i="23"/>
  <c r="Y33" i="23"/>
  <c r="Y35" i="23"/>
  <c r="Y37" i="23"/>
  <c r="Y39" i="23"/>
  <c r="Y41" i="23"/>
  <c r="Y43" i="23"/>
  <c r="Y45" i="23"/>
  <c r="Y47" i="23"/>
  <c r="Y49" i="23"/>
  <c r="Y51" i="23"/>
  <c r="Y53" i="23"/>
  <c r="Y55" i="23"/>
  <c r="Y57" i="23"/>
  <c r="Y60" i="23"/>
  <c r="Y62" i="23"/>
  <c r="Y64" i="23"/>
  <c r="Y65" i="23"/>
  <c r="Y67" i="23"/>
  <c r="Y69" i="23"/>
  <c r="Y71" i="23"/>
  <c r="Y73" i="23"/>
  <c r="Y74" i="23"/>
  <c r="Y72" i="23"/>
  <c r="Y155" i="23"/>
  <c r="Y156" i="23"/>
  <c r="Y194" i="23"/>
  <c r="Y167" i="23"/>
  <c r="Y165" i="23"/>
  <c r="Y163" i="23"/>
  <c r="Y202" i="23"/>
  <c r="Y200" i="23"/>
  <c r="Y198" i="23"/>
  <c r="Y196" i="23"/>
  <c r="Y178" i="23"/>
  <c r="Y192" i="23"/>
  <c r="Y190" i="23"/>
  <c r="Y188" i="23"/>
  <c r="Y186" i="23"/>
  <c r="Y184" i="23"/>
  <c r="Y182" i="23"/>
  <c r="Y180" i="23"/>
  <c r="Y161" i="23"/>
  <c r="Y176" i="23"/>
  <c r="Y174" i="23"/>
  <c r="Y172" i="23"/>
  <c r="Y170" i="23"/>
  <c r="Y168" i="23"/>
  <c r="Y166" i="23"/>
  <c r="Y164" i="23"/>
  <c r="Y162" i="23"/>
  <c r="Y160" i="23"/>
  <c r="Y158" i="23"/>
  <c r="Y159" i="23"/>
  <c r="Y157" i="23"/>
  <c r="Y203" i="23"/>
  <c r="Y201" i="23"/>
  <c r="Y199" i="23"/>
  <c r="Y197" i="23"/>
  <c r="Y195" i="23"/>
  <c r="Y193" i="23"/>
  <c r="Y191" i="23"/>
  <c r="Y189" i="23"/>
  <c r="Y187" i="23"/>
  <c r="Y185" i="23"/>
  <c r="Y183" i="23"/>
  <c r="Y181" i="23"/>
  <c r="Y179" i="23"/>
  <c r="Y177" i="23"/>
  <c r="Y175" i="23"/>
  <c r="Y173" i="23"/>
  <c r="Y171" i="23"/>
  <c r="Y169" i="23"/>
  <c r="Y208" i="23"/>
  <c r="Y206" i="23"/>
  <c r="Y204" i="23"/>
  <c r="Y9" i="23"/>
  <c r="Y207" i="23"/>
  <c r="Y205" i="23"/>
  <c r="M168" i="22"/>
  <c r="N58" i="18" s="1"/>
  <c r="J171" i="22"/>
  <c r="K59" i="18" s="1"/>
  <c r="E186" i="22"/>
  <c r="F64" i="18" s="1"/>
  <c r="F204" i="22"/>
  <c r="G70" i="18" s="1"/>
  <c r="N207" i="22"/>
  <c r="O71" i="18" s="1"/>
  <c r="N213" i="22"/>
  <c r="O73" i="18" s="1"/>
  <c r="I162" i="22"/>
  <c r="J56" i="18" s="1"/>
  <c r="D168" i="22"/>
  <c r="E58" i="18" s="1"/>
  <c r="N168" i="22"/>
  <c r="O58" i="18" s="1"/>
  <c r="K171" i="22"/>
  <c r="L59" i="18" s="1"/>
  <c r="I189" i="22"/>
  <c r="J65" i="18" s="1"/>
  <c r="C204" i="22"/>
  <c r="D70" i="18" s="1"/>
  <c r="E216" i="22"/>
  <c r="F74" i="18" s="1"/>
  <c r="J162" i="22"/>
  <c r="K56" i="18" s="1"/>
  <c r="D165" i="22"/>
  <c r="E57" i="18" s="1"/>
  <c r="M165" i="22"/>
  <c r="N57" i="18" s="1"/>
  <c r="F180" i="22"/>
  <c r="G62" i="18" s="1"/>
  <c r="M162" i="22"/>
  <c r="N56" i="18" s="1"/>
  <c r="F165" i="22"/>
  <c r="G57" i="18" s="1"/>
  <c r="L177" i="22"/>
  <c r="M61" i="18" s="1"/>
  <c r="H192" i="22"/>
  <c r="I66" i="18" s="1"/>
  <c r="H210" i="22"/>
  <c r="I72" i="18" s="1"/>
  <c r="O192" i="22"/>
  <c r="P66" i="18" s="1"/>
  <c r="N93" i="22"/>
  <c r="O33" i="18" s="1"/>
  <c r="I90" i="22"/>
  <c r="J32" i="18" s="1"/>
  <c r="C165" i="22"/>
  <c r="D57" i="18" s="1"/>
  <c r="O165" i="22"/>
  <c r="P57" i="18" s="1"/>
  <c r="E192" i="22"/>
  <c r="F66" i="18" s="1"/>
  <c r="N201" i="22"/>
  <c r="O69" i="18" s="1"/>
  <c r="F210" i="22"/>
  <c r="G72" i="18" s="1"/>
  <c r="F93" i="22"/>
  <c r="G33" i="18" s="1"/>
  <c r="G162" i="22"/>
  <c r="H56" i="18" s="1"/>
  <c r="J165" i="22"/>
  <c r="K57" i="18" s="1"/>
  <c r="I168" i="22"/>
  <c r="J58" i="18" s="1"/>
  <c r="E174" i="22"/>
  <c r="F60" i="18" s="1"/>
  <c r="O180" i="22"/>
  <c r="P62" i="18" s="1"/>
  <c r="L189" i="22"/>
  <c r="M65" i="18" s="1"/>
  <c r="C99" i="22"/>
  <c r="D36" i="18" s="1"/>
  <c r="G99" i="22"/>
  <c r="H36" i="18" s="1"/>
  <c r="D39" i="22"/>
  <c r="E12" i="18" s="1"/>
  <c r="H39" i="22"/>
  <c r="I12" i="18" s="1"/>
  <c r="L39" i="22"/>
  <c r="M12" i="18" s="1"/>
  <c r="M36" i="22"/>
  <c r="N20" i="18" s="1"/>
  <c r="O36" i="22"/>
  <c r="P20" i="18" s="1"/>
  <c r="K33" i="22"/>
  <c r="L15" i="18" s="1"/>
  <c r="D24" i="22"/>
  <c r="E14" i="18" s="1"/>
  <c r="F24" i="22"/>
  <c r="G14" i="18" s="1"/>
  <c r="H24" i="22"/>
  <c r="I14" i="18" s="1"/>
  <c r="L24" i="22"/>
  <c r="M14" i="18" s="1"/>
  <c r="N24" i="22"/>
  <c r="O14" i="18" s="1"/>
  <c r="F120" i="22"/>
  <c r="G38" i="18" s="1"/>
  <c r="H120" i="22"/>
  <c r="I38" i="18" s="1"/>
  <c r="G168" i="22"/>
  <c r="H58" i="18" s="1"/>
  <c r="L162" i="22"/>
  <c r="M56" i="18" s="1"/>
  <c r="H165" i="22"/>
  <c r="I57" i="18" s="1"/>
  <c r="K177" i="22"/>
  <c r="L61" i="18" s="1"/>
  <c r="H204" i="22"/>
  <c r="I70" i="18" s="1"/>
  <c r="I207" i="22"/>
  <c r="J71" i="18" s="1"/>
  <c r="H216" i="22"/>
  <c r="I74" i="18" s="1"/>
  <c r="K162" i="22"/>
  <c r="L56" i="18" s="1"/>
  <c r="E165" i="22"/>
  <c r="F57" i="18" s="1"/>
  <c r="J168" i="22"/>
  <c r="K58" i="18" s="1"/>
  <c r="E198" i="22"/>
  <c r="F68" i="18" s="1"/>
  <c r="I201" i="22"/>
  <c r="J69" i="18" s="1"/>
  <c r="K207" i="22"/>
  <c r="L71" i="18" s="1"/>
  <c r="G165" i="22"/>
  <c r="H57" i="18" s="1"/>
  <c r="K168" i="22"/>
  <c r="L58" i="18" s="1"/>
  <c r="N177" i="22"/>
  <c r="O61" i="18" s="1"/>
  <c r="N189" i="22"/>
  <c r="O65" i="18" s="1"/>
  <c r="C192" i="22"/>
  <c r="D66" i="18" s="1"/>
  <c r="H267" i="24"/>
  <c r="I91" i="19" s="1"/>
  <c r="O270" i="24"/>
  <c r="P92" i="19" s="1"/>
  <c r="N273" i="24"/>
  <c r="O93" i="19" s="1"/>
  <c r="D279" i="24"/>
  <c r="E95" i="19" s="1"/>
  <c r="N279" i="24"/>
  <c r="O95" i="19" s="1"/>
  <c r="K285" i="24"/>
  <c r="L97" i="19" s="1"/>
  <c r="K294" i="24"/>
  <c r="L100" i="19" s="1"/>
  <c r="E300" i="24"/>
  <c r="F102" i="19" s="1"/>
  <c r="H81" i="24"/>
  <c r="I29" i="19" s="1"/>
  <c r="I105" i="24"/>
  <c r="J37" i="19" s="1"/>
  <c r="D27" i="24"/>
  <c r="E11" i="19" s="1"/>
  <c r="C114" i="24"/>
  <c r="D40" i="19" s="1"/>
  <c r="E132" i="24"/>
  <c r="F46" i="19" s="1"/>
  <c r="M174" i="24"/>
  <c r="N60" i="19" s="1"/>
  <c r="K186" i="24"/>
  <c r="L64" i="19" s="1"/>
  <c r="J195" i="24"/>
  <c r="K67" i="19" s="1"/>
  <c r="E231" i="24"/>
  <c r="F79" i="19" s="1"/>
  <c r="C15" i="24"/>
  <c r="D7" i="19" s="1"/>
  <c r="C258" i="24"/>
  <c r="D88" i="19" s="1"/>
  <c r="I267" i="24"/>
  <c r="J91" i="19" s="1"/>
  <c r="N267" i="24"/>
  <c r="O91" i="19" s="1"/>
  <c r="H288" i="24"/>
  <c r="I98" i="19" s="1"/>
  <c r="H297" i="24"/>
  <c r="I101" i="19" s="1"/>
  <c r="J300" i="24"/>
  <c r="K102" i="19" s="1"/>
  <c r="O81" i="24"/>
  <c r="P29" i="19" s="1"/>
  <c r="C105" i="24"/>
  <c r="D37" i="19" s="1"/>
  <c r="K114" i="24"/>
  <c r="L40" i="19" s="1"/>
  <c r="N123" i="24"/>
  <c r="O43" i="19" s="1"/>
  <c r="N126" i="24"/>
  <c r="O44" i="19" s="1"/>
  <c r="G153" i="24"/>
  <c r="H53" i="19" s="1"/>
  <c r="N174" i="24"/>
  <c r="O60" i="19" s="1"/>
  <c r="H192" i="24"/>
  <c r="I66" i="19" s="1"/>
  <c r="C225" i="24"/>
  <c r="D77" i="19" s="1"/>
  <c r="C9" i="24"/>
  <c r="D5" i="19" s="1"/>
  <c r="E261" i="24"/>
  <c r="F89" i="19" s="1"/>
  <c r="D267" i="24"/>
  <c r="E91" i="19" s="1"/>
  <c r="J267" i="24"/>
  <c r="K91" i="19" s="1"/>
  <c r="F273" i="24"/>
  <c r="G93" i="19" s="1"/>
  <c r="C279" i="24"/>
  <c r="D95" i="19" s="1"/>
  <c r="K279" i="24"/>
  <c r="L95" i="19" s="1"/>
  <c r="M294" i="24"/>
  <c r="N100" i="19" s="1"/>
  <c r="D300" i="24"/>
  <c r="E102" i="19" s="1"/>
  <c r="N300" i="24"/>
  <c r="O102" i="19" s="1"/>
  <c r="L81" i="24"/>
  <c r="M29" i="19" s="1"/>
  <c r="F27" i="24"/>
  <c r="G11" i="19" s="1"/>
  <c r="E114" i="24"/>
  <c r="F40" i="19" s="1"/>
  <c r="K132" i="24"/>
  <c r="L46" i="19" s="1"/>
  <c r="G141" i="24"/>
  <c r="H49" i="19" s="1"/>
  <c r="I210" i="24"/>
  <c r="J72" i="19" s="1"/>
  <c r="J15" i="24"/>
  <c r="K7" i="19" s="1"/>
  <c r="J246" i="24"/>
  <c r="K84" i="19" s="1"/>
  <c r="I249" i="24"/>
  <c r="J85" i="19" s="1"/>
  <c r="K249" i="24"/>
  <c r="L85" i="19" s="1"/>
  <c r="F255" i="24"/>
  <c r="G87" i="19" s="1"/>
  <c r="I255" i="24"/>
  <c r="J87" i="19" s="1"/>
  <c r="N255" i="24"/>
  <c r="O87" i="19" s="1"/>
  <c r="J261" i="24"/>
  <c r="K89" i="19" s="1"/>
  <c r="F267" i="24"/>
  <c r="G91" i="19" s="1"/>
  <c r="D273" i="24"/>
  <c r="E93" i="19" s="1"/>
  <c r="H273" i="24"/>
  <c r="I93" i="19" s="1"/>
  <c r="A285" i="24"/>
  <c r="B97" i="19" s="1"/>
  <c r="A97" i="19" s="1"/>
  <c r="D294" i="24"/>
  <c r="E100" i="19" s="1"/>
  <c r="D297" i="24"/>
  <c r="E101" i="19" s="1"/>
  <c r="I300" i="24"/>
  <c r="J102" i="19" s="1"/>
  <c r="E81" i="24"/>
  <c r="F29" i="19" s="1"/>
  <c r="K105" i="24"/>
  <c r="L37" i="19" s="1"/>
  <c r="F33" i="24"/>
  <c r="G18" i="19" s="1"/>
  <c r="H30" i="24"/>
  <c r="I17" i="19" s="1"/>
  <c r="F114" i="24"/>
  <c r="G40" i="19" s="1"/>
  <c r="O114" i="24"/>
  <c r="P40" i="19" s="1"/>
  <c r="M129" i="24"/>
  <c r="N45" i="19" s="1"/>
  <c r="D159" i="24"/>
  <c r="E55" i="19" s="1"/>
  <c r="G207" i="24"/>
  <c r="H71" i="19" s="1"/>
  <c r="L237" i="24"/>
  <c r="M81" i="19" s="1"/>
  <c r="D9" i="24"/>
  <c r="E5" i="19" s="1"/>
  <c r="L15" i="24"/>
  <c r="M7" i="19" s="1"/>
  <c r="E303" i="24"/>
  <c r="F103" i="19" s="1"/>
  <c r="I246" i="24"/>
  <c r="J84" i="19" s="1"/>
  <c r="N246" i="24"/>
  <c r="O84" i="19" s="1"/>
  <c r="D249" i="24"/>
  <c r="E85" i="19" s="1"/>
  <c r="J249" i="24"/>
  <c r="K85" i="19" s="1"/>
  <c r="G255" i="24"/>
  <c r="H87" i="19" s="1"/>
  <c r="J255" i="24"/>
  <c r="K87" i="19" s="1"/>
  <c r="L255" i="24"/>
  <c r="M87" i="19" s="1"/>
  <c r="O255" i="24"/>
  <c r="P87" i="19" s="1"/>
  <c r="K258" i="24"/>
  <c r="L88" i="19" s="1"/>
  <c r="H261" i="24"/>
  <c r="I89" i="19" s="1"/>
  <c r="L267" i="24"/>
  <c r="M91" i="19" s="1"/>
  <c r="D270" i="24"/>
  <c r="E92" i="19" s="1"/>
  <c r="L273" i="24"/>
  <c r="M93" i="19" s="1"/>
  <c r="C285" i="24"/>
  <c r="D97" i="19" s="1"/>
  <c r="O294" i="24"/>
  <c r="P100" i="19" s="1"/>
  <c r="E105" i="24"/>
  <c r="F37" i="19" s="1"/>
  <c r="N105" i="24"/>
  <c r="O37" i="19" s="1"/>
  <c r="H33" i="24"/>
  <c r="I18" i="19" s="1"/>
  <c r="H42" i="24"/>
  <c r="I8" i="19" s="1"/>
  <c r="F36" i="24"/>
  <c r="G14" i="19" s="1"/>
  <c r="N114" i="24"/>
  <c r="O40" i="19" s="1"/>
  <c r="A135" i="24"/>
  <c r="B47" i="19" s="1"/>
  <c r="A47" i="19" s="1"/>
  <c r="O162" i="24"/>
  <c r="P56" i="19" s="1"/>
  <c r="N171" i="24"/>
  <c r="O59" i="19" s="1"/>
  <c r="C231" i="24"/>
  <c r="D79" i="19" s="1"/>
  <c r="D72" i="24"/>
  <c r="E20" i="19" s="1"/>
  <c r="H75" i="24"/>
  <c r="I27" i="19" s="1"/>
  <c r="G18" i="24"/>
  <c r="H10" i="19" s="1"/>
  <c r="M21" i="24"/>
  <c r="N19" i="19" s="1"/>
  <c r="L66" i="24"/>
  <c r="M22" i="19" s="1"/>
  <c r="C63" i="24"/>
  <c r="D25" i="19" s="1"/>
  <c r="G63" i="24"/>
  <c r="H25" i="19" s="1"/>
  <c r="O63" i="24"/>
  <c r="P25" i="19" s="1"/>
  <c r="H93" i="24"/>
  <c r="I33" i="19" s="1"/>
  <c r="N84" i="24"/>
  <c r="O30" i="19" s="1"/>
  <c r="D48" i="24"/>
  <c r="E15" i="19" s="1"/>
  <c r="K81" i="24"/>
  <c r="L29" i="19" s="1"/>
  <c r="H105" i="24"/>
  <c r="I37" i="19" s="1"/>
  <c r="J114" i="24"/>
  <c r="K40" i="19" s="1"/>
  <c r="O129" i="24"/>
  <c r="P45" i="19" s="1"/>
  <c r="L186" i="24"/>
  <c r="M64" i="19" s="1"/>
  <c r="C189" i="24"/>
  <c r="D65" i="19" s="1"/>
  <c r="I234" i="24"/>
  <c r="J80" i="19" s="1"/>
  <c r="F75" i="24"/>
  <c r="G27" i="19" s="1"/>
  <c r="J24" i="24"/>
  <c r="K13" i="19" s="1"/>
  <c r="K18" i="24"/>
  <c r="L10" i="19" s="1"/>
  <c r="D69" i="24"/>
  <c r="E26" i="19" s="1"/>
  <c r="H66" i="24"/>
  <c r="I22" i="19" s="1"/>
  <c r="E63" i="24"/>
  <c r="F25" i="19" s="1"/>
  <c r="H63" i="24"/>
  <c r="I25" i="19" s="1"/>
  <c r="L63" i="24"/>
  <c r="M25" i="19" s="1"/>
  <c r="J90" i="24"/>
  <c r="K32" i="19" s="1"/>
  <c r="H51" i="24"/>
  <c r="I9" i="19" s="1"/>
  <c r="H48" i="24"/>
  <c r="I15" i="19" s="1"/>
  <c r="D99" i="24"/>
  <c r="E35" i="19" s="1"/>
  <c r="F45" i="24"/>
  <c r="G16" i="19" s="1"/>
  <c r="D33" i="24"/>
  <c r="E18" i="19" s="1"/>
  <c r="D114" i="24"/>
  <c r="E40" i="19" s="1"/>
  <c r="J138" i="24"/>
  <c r="K48" i="19" s="1"/>
  <c r="J144" i="24"/>
  <c r="K50" i="19" s="1"/>
  <c r="K165" i="24"/>
  <c r="L57" i="19" s="1"/>
  <c r="D174" i="24"/>
  <c r="E60" i="19" s="1"/>
  <c r="C183" i="24"/>
  <c r="D63" i="19" s="1"/>
  <c r="M186" i="24"/>
  <c r="N64" i="19" s="1"/>
  <c r="J243" i="24"/>
  <c r="K83" i="19" s="1"/>
  <c r="F9" i="24"/>
  <c r="G5" i="19" s="1"/>
  <c r="J75" i="24"/>
  <c r="K27" i="19" s="1"/>
  <c r="E18" i="24"/>
  <c r="F10" i="19" s="1"/>
  <c r="F21" i="24"/>
  <c r="G19" i="19" s="1"/>
  <c r="D66" i="24"/>
  <c r="E22" i="19" s="1"/>
  <c r="K63" i="24"/>
  <c r="L25" i="19" s="1"/>
  <c r="N63" i="24"/>
  <c r="O25" i="19" s="1"/>
  <c r="N90" i="24"/>
  <c r="O32" i="19" s="1"/>
  <c r="F96" i="24"/>
  <c r="G34" i="19" s="1"/>
  <c r="F51" i="24"/>
  <c r="G9" i="19" s="1"/>
  <c r="H45" i="24"/>
  <c r="I16" i="19" s="1"/>
  <c r="H36" i="24"/>
  <c r="I14" i="19" s="1"/>
  <c r="L114" i="24"/>
  <c r="M40" i="19" s="1"/>
  <c r="C159" i="24"/>
  <c r="D55" i="19" s="1"/>
  <c r="O165" i="24"/>
  <c r="P57" i="19" s="1"/>
  <c r="I171" i="24"/>
  <c r="J59" i="19" s="1"/>
  <c r="J186" i="24"/>
  <c r="K64" i="19" s="1"/>
  <c r="E201" i="24"/>
  <c r="F69" i="19" s="1"/>
  <c r="L213" i="24"/>
  <c r="M73" i="19" s="1"/>
  <c r="D231" i="24"/>
  <c r="E79" i="19" s="1"/>
  <c r="M243" i="24"/>
  <c r="N83" i="19" s="1"/>
  <c r="C18" i="24"/>
  <c r="D10" i="19" s="1"/>
  <c r="D21" i="24"/>
  <c r="E19" i="19" s="1"/>
  <c r="I63" i="24"/>
  <c r="J25" i="19" s="1"/>
  <c r="M63" i="24"/>
  <c r="N25" i="19" s="1"/>
  <c r="I81" i="24"/>
  <c r="J29" i="19" s="1"/>
  <c r="L105" i="24"/>
  <c r="M37" i="19" s="1"/>
  <c r="D45" i="24"/>
  <c r="E16" i="19" s="1"/>
  <c r="C162" i="24"/>
  <c r="D56" i="19" s="1"/>
  <c r="E15" i="24"/>
  <c r="F7" i="19" s="1"/>
  <c r="K15" i="24"/>
  <c r="L7" i="19" s="1"/>
  <c r="L12" i="24"/>
  <c r="M6" i="19" s="1"/>
  <c r="F39" i="24"/>
  <c r="G12" i="19" s="1"/>
  <c r="L129" i="24"/>
  <c r="M45" i="19" s="1"/>
  <c r="F165" i="24"/>
  <c r="G57" i="19" s="1"/>
  <c r="N237" i="24"/>
  <c r="O81" i="19" s="1"/>
  <c r="G9" i="24"/>
  <c r="H5" i="19" s="1"/>
  <c r="D36" i="24"/>
  <c r="E14" i="19" s="1"/>
  <c r="D171" i="24"/>
  <c r="E59" i="19" s="1"/>
  <c r="L219" i="24"/>
  <c r="M75" i="19" s="1"/>
  <c r="C234" i="24"/>
  <c r="D80" i="19" s="1"/>
  <c r="L153" i="24"/>
  <c r="M53" i="19" s="1"/>
  <c r="F108" i="24"/>
  <c r="G38" i="19" s="1"/>
  <c r="D111" i="24"/>
  <c r="E39" i="19" s="1"/>
  <c r="I108" i="24"/>
  <c r="J38" i="19" s="1"/>
  <c r="E111" i="24"/>
  <c r="F39" i="19" s="1"/>
  <c r="M111" i="24"/>
  <c r="N39" i="19" s="1"/>
  <c r="C255" i="24"/>
  <c r="D87" i="19" s="1"/>
  <c r="O108" i="24"/>
  <c r="P38" i="19" s="1"/>
  <c r="G111" i="24"/>
  <c r="H39" i="19" s="1"/>
  <c r="J252" i="24"/>
  <c r="K86" i="19" s="1"/>
  <c r="D255" i="24"/>
  <c r="E87" i="19" s="1"/>
  <c r="F264" i="24"/>
  <c r="G90" i="19" s="1"/>
  <c r="E108" i="24"/>
  <c r="F38" i="19" s="1"/>
  <c r="H111" i="24"/>
  <c r="I39" i="19" s="1"/>
  <c r="C249" i="24"/>
  <c r="D85" i="19" s="1"/>
  <c r="I252" i="24"/>
  <c r="J86" i="19" s="1"/>
  <c r="D261" i="24"/>
  <c r="E89" i="19" s="1"/>
  <c r="K267" i="24"/>
  <c r="L91" i="19" s="1"/>
  <c r="H108" i="24"/>
  <c r="I38" i="19" s="1"/>
  <c r="F93" i="24"/>
  <c r="G33" i="19" s="1"/>
  <c r="G96" i="24"/>
  <c r="H34" i="19" s="1"/>
  <c r="M96" i="24"/>
  <c r="N34" i="19" s="1"/>
  <c r="K108" i="24"/>
  <c r="L38" i="19" s="1"/>
  <c r="I111" i="24"/>
  <c r="J39" i="19" s="1"/>
  <c r="E90" i="24"/>
  <c r="F32" i="19" s="1"/>
  <c r="E93" i="24"/>
  <c r="F33" i="19" s="1"/>
  <c r="I93" i="24"/>
  <c r="J33" i="19" s="1"/>
  <c r="M93" i="24"/>
  <c r="N33" i="19" s="1"/>
  <c r="C96" i="24"/>
  <c r="D34" i="19" s="1"/>
  <c r="H96" i="24"/>
  <c r="I34" i="19" s="1"/>
  <c r="J96" i="24"/>
  <c r="K34" i="19" s="1"/>
  <c r="L96" i="24"/>
  <c r="M34" i="19" s="1"/>
  <c r="O105" i="24"/>
  <c r="P37" i="19" s="1"/>
  <c r="I72" i="24"/>
  <c r="J20" i="19" s="1"/>
  <c r="E78" i="24"/>
  <c r="F28" i="19" s="1"/>
  <c r="H78" i="24"/>
  <c r="I28" i="19" s="1"/>
  <c r="J78" i="24"/>
  <c r="K28" i="19" s="1"/>
  <c r="L78" i="24"/>
  <c r="M28" i="19" s="1"/>
  <c r="D87" i="24"/>
  <c r="E31" i="19" s="1"/>
  <c r="F87" i="24"/>
  <c r="G31" i="19" s="1"/>
  <c r="H87" i="24"/>
  <c r="I31" i="19" s="1"/>
  <c r="J87" i="24"/>
  <c r="K31" i="19" s="1"/>
  <c r="M87" i="24"/>
  <c r="N31" i="19" s="1"/>
  <c r="C90" i="24"/>
  <c r="D32" i="19" s="1"/>
  <c r="F90" i="24"/>
  <c r="G32" i="19" s="1"/>
  <c r="H90" i="24"/>
  <c r="I32" i="19" s="1"/>
  <c r="I90" i="24"/>
  <c r="J32" i="19" s="1"/>
  <c r="M90" i="24"/>
  <c r="N32" i="19" s="1"/>
  <c r="D93" i="24"/>
  <c r="E33" i="19" s="1"/>
  <c r="G93" i="24"/>
  <c r="H33" i="19" s="1"/>
  <c r="K93" i="24"/>
  <c r="L33" i="19" s="1"/>
  <c r="N93" i="24"/>
  <c r="O33" i="19" s="1"/>
  <c r="E96" i="24"/>
  <c r="F34" i="19" s="1"/>
  <c r="I96" i="24"/>
  <c r="J34" i="19" s="1"/>
  <c r="N96" i="24"/>
  <c r="O34" i="19" s="1"/>
  <c r="D105" i="24"/>
  <c r="E37" i="19" s="1"/>
  <c r="C108" i="24"/>
  <c r="D38" i="19" s="1"/>
  <c r="L108" i="24"/>
  <c r="M38" i="19" s="1"/>
  <c r="D18" i="24"/>
  <c r="E10" i="19" s="1"/>
  <c r="F18" i="24"/>
  <c r="G10" i="19" s="1"/>
  <c r="M18" i="24"/>
  <c r="N10" i="19" s="1"/>
  <c r="E72" i="24"/>
  <c r="F20" i="19" s="1"/>
  <c r="G72" i="24"/>
  <c r="H20" i="19" s="1"/>
  <c r="H72" i="24"/>
  <c r="I20" i="19" s="1"/>
  <c r="K72" i="24"/>
  <c r="L20" i="19" s="1"/>
  <c r="L72" i="24"/>
  <c r="M20" i="19" s="1"/>
  <c r="M72" i="24"/>
  <c r="N20" i="19" s="1"/>
  <c r="C78" i="24"/>
  <c r="D28" i="19" s="1"/>
  <c r="G78" i="24"/>
  <c r="H28" i="19" s="1"/>
  <c r="I78" i="24"/>
  <c r="J28" i="19" s="1"/>
  <c r="K78" i="24"/>
  <c r="L28" i="19" s="1"/>
  <c r="O78" i="24"/>
  <c r="P28" i="19" s="1"/>
  <c r="C87" i="24"/>
  <c r="D31" i="19" s="1"/>
  <c r="E87" i="24"/>
  <c r="F31" i="19" s="1"/>
  <c r="G87" i="24"/>
  <c r="H31" i="19" s="1"/>
  <c r="I87" i="24"/>
  <c r="J31" i="19" s="1"/>
  <c r="K87" i="24"/>
  <c r="L31" i="19" s="1"/>
  <c r="O87" i="24"/>
  <c r="P31" i="19" s="1"/>
  <c r="D90" i="24"/>
  <c r="E32" i="19" s="1"/>
  <c r="G90" i="24"/>
  <c r="H32" i="19" s="1"/>
  <c r="K90" i="24"/>
  <c r="L32" i="19" s="1"/>
  <c r="O90" i="24"/>
  <c r="P32" i="19" s="1"/>
  <c r="C93" i="24"/>
  <c r="D33" i="19" s="1"/>
  <c r="J93" i="24"/>
  <c r="K33" i="19" s="1"/>
  <c r="L93" i="24"/>
  <c r="M33" i="19" s="1"/>
  <c r="O93" i="24"/>
  <c r="P33" i="19" s="1"/>
  <c r="K96" i="24"/>
  <c r="L34" i="19" s="1"/>
  <c r="O96" i="24"/>
  <c r="P34" i="19" s="1"/>
  <c r="M105" i="24"/>
  <c r="N37" i="19" s="1"/>
  <c r="D108" i="24"/>
  <c r="E38" i="19" s="1"/>
  <c r="M108" i="24"/>
  <c r="N38" i="19" s="1"/>
  <c r="F111" i="24"/>
  <c r="G39" i="19" s="1"/>
  <c r="J111" i="24"/>
  <c r="K39" i="19" s="1"/>
  <c r="H132" i="24"/>
  <c r="I46" i="19" s="1"/>
  <c r="M240" i="24"/>
  <c r="N82" i="19" s="1"/>
  <c r="C111" i="24"/>
  <c r="D39" i="19" s="1"/>
  <c r="M255" i="24"/>
  <c r="N87" i="19" s="1"/>
  <c r="D264" i="24"/>
  <c r="E90" i="19" s="1"/>
  <c r="K111" i="24"/>
  <c r="L39" i="19" s="1"/>
  <c r="G108" i="24"/>
  <c r="H38" i="19" s="1"/>
  <c r="O111" i="24"/>
  <c r="P39" i="19" s="1"/>
  <c r="W23" i="5"/>
  <c r="G48" i="41" s="1"/>
  <c r="Y14" i="60"/>
  <c r="Y9" i="60"/>
  <c r="Y12" i="60"/>
  <c r="Y10" i="60"/>
  <c r="Y15" i="60"/>
  <c r="Y13" i="60"/>
  <c r="Y11" i="60"/>
  <c r="Y16" i="60"/>
  <c r="A40" i="41"/>
  <c r="X41" i="41"/>
  <c r="I5" i="44"/>
  <c r="G5" i="44"/>
  <c r="X52" i="41"/>
  <c r="A52" i="41"/>
  <c r="X51" i="41"/>
  <c r="A51" i="41"/>
  <c r="X49" i="41"/>
  <c r="A49" i="41"/>
  <c r="A48" i="41"/>
  <c r="X48" i="41"/>
  <c r="A47" i="41"/>
  <c r="X47" i="41"/>
  <c r="A46" i="41"/>
  <c r="X46" i="41"/>
  <c r="X5" i="41"/>
  <c r="A45" i="41"/>
  <c r="A39" i="41"/>
  <c r="X40" i="41"/>
  <c r="A38" i="41"/>
  <c r="X39" i="41"/>
  <c r="Y309" i="60"/>
  <c r="Y307" i="60"/>
  <c r="Y306" i="60"/>
  <c r="Y304" i="60"/>
  <c r="Y302" i="60"/>
  <c r="Y308" i="60"/>
  <c r="Y305" i="60"/>
  <c r="Y303" i="60"/>
  <c r="T13" i="5"/>
  <c r="D46" i="41" s="1"/>
  <c r="Y8" i="5"/>
  <c r="I5" i="41" s="1"/>
  <c r="AC8" i="5"/>
  <c r="M5" i="41" s="1"/>
  <c r="Z33" i="5"/>
  <c r="J50" i="41" s="1"/>
  <c r="AB33" i="5"/>
  <c r="L50" i="41" s="1"/>
  <c r="W38" i="5"/>
  <c r="G51" i="41" s="1"/>
  <c r="Y38" i="5"/>
  <c r="I51" i="41" s="1"/>
  <c r="AE38" i="5"/>
  <c r="O51" i="41" s="1"/>
  <c r="X33" i="5"/>
  <c r="H50" i="41" s="1"/>
  <c r="AC33" i="5"/>
  <c r="M50" i="41" s="1"/>
  <c r="AF33" i="5"/>
  <c r="P50" i="41" s="1"/>
  <c r="U38" i="5"/>
  <c r="E51" i="41" s="1"/>
  <c r="Z38" i="5"/>
  <c r="J51" i="41" s="1"/>
  <c r="AD38" i="5"/>
  <c r="N51" i="41" s="1"/>
  <c r="Y43" i="5"/>
  <c r="I52" i="41" s="1"/>
  <c r="Z43" i="5"/>
  <c r="J52" i="41" s="1"/>
  <c r="AA43" i="5"/>
  <c r="K52" i="41" s="1"/>
  <c r="AB43" i="5"/>
  <c r="L52" i="41" s="1"/>
  <c r="AC43" i="5"/>
  <c r="M52" i="41" s="1"/>
  <c r="AE43" i="5"/>
  <c r="O52" i="41" s="1"/>
  <c r="U43" i="5"/>
  <c r="E52" i="41" s="1"/>
  <c r="V43" i="5"/>
  <c r="F52" i="41" s="1"/>
  <c r="Y13" i="5"/>
  <c r="I46" i="41" s="1"/>
  <c r="AF13" i="5"/>
  <c r="P46" i="41" s="1"/>
  <c r="V33" i="5"/>
  <c r="F50" i="41" s="1"/>
  <c r="AD33" i="5"/>
  <c r="N50" i="41" s="1"/>
  <c r="W33" i="5"/>
  <c r="G50" i="41" s="1"/>
  <c r="V38" i="5"/>
  <c r="F51" i="41" s="1"/>
  <c r="AA38" i="5"/>
  <c r="K51" i="41" s="1"/>
  <c r="AA33" i="5"/>
  <c r="K50" i="41" s="1"/>
  <c r="T33" i="5"/>
  <c r="D50" i="41" s="1"/>
  <c r="Y33" i="5"/>
  <c r="I50" i="41" s="1"/>
  <c r="X38" i="5"/>
  <c r="H51" i="41" s="1"/>
  <c r="AB38" i="5"/>
  <c r="L51" i="41" s="1"/>
  <c r="AF38" i="5"/>
  <c r="P51" i="41" s="1"/>
  <c r="T38" i="5"/>
  <c r="D51" i="41" s="1"/>
  <c r="D300" i="56"/>
  <c r="E102" i="54" s="1"/>
  <c r="C300" i="56"/>
  <c r="D102" i="54" s="1"/>
  <c r="N12" i="56"/>
  <c r="O6" i="54" s="1"/>
  <c r="H6" i="56"/>
  <c r="I4" i="54" s="1"/>
  <c r="Y178" i="57"/>
  <c r="Y175" i="57"/>
  <c r="Y172" i="57"/>
  <c r="Y169" i="57"/>
  <c r="Y166" i="57"/>
  <c r="Y163" i="57"/>
  <c r="Y160" i="57"/>
  <c r="Y157" i="57"/>
  <c r="Y154" i="57"/>
  <c r="Y150" i="57"/>
  <c r="Y148" i="57"/>
  <c r="Y145" i="57"/>
  <c r="Y142" i="57"/>
  <c r="Y139" i="57"/>
  <c r="Y136" i="57"/>
  <c r="Y133" i="57"/>
  <c r="Y130" i="57"/>
  <c r="Y126" i="57"/>
  <c r="Y123" i="57"/>
  <c r="Y120" i="57"/>
  <c r="Y117" i="57"/>
  <c r="Y114" i="57"/>
  <c r="Y111" i="57"/>
  <c r="Y108" i="57"/>
  <c r="Y105" i="57"/>
  <c r="Y102" i="57"/>
  <c r="Y99" i="57"/>
  <c r="Y96" i="57"/>
  <c r="Y93" i="57"/>
  <c r="Y90" i="57"/>
  <c r="Y140" i="57"/>
  <c r="Y137" i="57"/>
  <c r="Y134" i="57"/>
  <c r="Y131" i="57"/>
  <c r="Y128" i="57"/>
  <c r="Y125" i="57"/>
  <c r="Y122" i="57"/>
  <c r="Y119" i="57"/>
  <c r="Y204" i="57"/>
  <c r="Y87" i="57"/>
  <c r="Y202" i="57"/>
  <c r="Y199" i="57"/>
  <c r="Y84" i="57"/>
  <c r="Y82" i="57"/>
  <c r="Y79" i="57"/>
  <c r="Y76" i="57"/>
  <c r="Y73" i="57"/>
  <c r="Y70" i="57"/>
  <c r="Y67" i="57"/>
  <c r="Y64" i="57"/>
  <c r="Y61" i="57"/>
  <c r="Y58" i="57"/>
  <c r="Y55" i="57"/>
  <c r="Y52" i="57"/>
  <c r="Y48" i="57"/>
  <c r="Y46" i="57"/>
  <c r="Y43" i="57"/>
  <c r="Y39" i="57"/>
  <c r="Y37" i="57"/>
  <c r="Y34" i="57"/>
  <c r="Y31" i="57"/>
  <c r="Y28" i="57"/>
  <c r="Y25" i="57"/>
  <c r="Y22" i="57"/>
  <c r="Y19" i="57"/>
  <c r="Y16" i="57"/>
  <c r="Y9" i="57"/>
  <c r="Y13" i="57"/>
  <c r="Y196" i="57"/>
  <c r="Y116" i="57"/>
  <c r="Y113" i="57"/>
  <c r="Y110" i="57"/>
  <c r="Y107" i="57"/>
  <c r="Y104" i="57"/>
  <c r="Y101" i="57"/>
  <c r="Y98" i="57"/>
  <c r="Y95" i="57"/>
  <c r="Y92" i="57"/>
  <c r="Y86" i="57"/>
  <c r="Y83" i="57"/>
  <c r="Y80" i="57"/>
  <c r="Y77" i="57"/>
  <c r="Y74" i="57"/>
  <c r="Y71" i="57"/>
  <c r="Y68" i="57"/>
  <c r="Y65" i="57"/>
  <c r="Y63" i="57"/>
  <c r="Y60" i="57"/>
  <c r="Y57" i="57"/>
  <c r="Y54" i="57"/>
  <c r="Y51" i="57"/>
  <c r="Y49" i="57"/>
  <c r="Y45" i="57"/>
  <c r="Y42" i="57"/>
  <c r="Y40" i="57"/>
  <c r="Y36" i="57"/>
  <c r="Y33" i="57"/>
  <c r="Y30" i="57"/>
  <c r="Y27" i="57"/>
  <c r="Y24" i="57"/>
  <c r="Y21" i="57"/>
  <c r="Y18" i="57"/>
  <c r="Y15" i="57"/>
  <c r="Y11" i="57"/>
  <c r="Y12" i="57"/>
  <c r="Y193" i="57"/>
  <c r="Y190" i="57"/>
  <c r="Y187" i="57"/>
  <c r="Y184" i="57"/>
  <c r="Y181" i="57"/>
  <c r="Y75" i="57"/>
  <c r="Y10" i="57"/>
  <c r="Y14" i="57"/>
  <c r="Y17" i="57"/>
  <c r="Y20" i="57"/>
  <c r="Y23" i="57"/>
  <c r="Y26" i="57"/>
  <c r="Y29" i="57"/>
  <c r="Y32" i="57"/>
  <c r="Y35" i="57"/>
  <c r="Y38" i="57"/>
  <c r="Y41" i="57"/>
  <c r="Y44" i="57"/>
  <c r="Y47" i="57"/>
  <c r="Y50" i="57"/>
  <c r="Y53" i="57"/>
  <c r="Y56" i="57"/>
  <c r="Y59" i="57"/>
  <c r="Y62" i="57"/>
  <c r="Y66" i="57"/>
  <c r="Y207" i="57"/>
  <c r="Y205" i="57"/>
  <c r="Y201" i="57"/>
  <c r="Y198" i="57"/>
  <c r="Y194" i="57"/>
  <c r="Y191" i="57"/>
  <c r="Y188" i="57"/>
  <c r="Y185" i="57"/>
  <c r="Y182" i="57"/>
  <c r="Y179" i="57"/>
  <c r="Y176" i="57"/>
  <c r="Y173" i="57"/>
  <c r="Y170" i="57"/>
  <c r="Y167" i="57"/>
  <c r="Y164" i="57"/>
  <c r="Y161" i="57"/>
  <c r="Y158" i="57"/>
  <c r="Y155" i="57"/>
  <c r="Y69" i="57"/>
  <c r="Y72" i="57"/>
  <c r="Y89" i="57"/>
  <c r="Y78" i="57"/>
  <c r="Y81" i="57"/>
  <c r="Y85" i="57"/>
  <c r="Y88" i="57"/>
  <c r="Y91" i="57"/>
  <c r="Y94" i="57"/>
  <c r="Y97" i="57"/>
  <c r="Y100" i="57"/>
  <c r="Y103" i="57"/>
  <c r="Y106" i="57"/>
  <c r="Y109" i="57"/>
  <c r="Y112" i="57"/>
  <c r="Y115" i="57"/>
  <c r="Y118" i="57"/>
  <c r="Y121" i="57"/>
  <c r="Y124" i="57"/>
  <c r="Y127" i="57"/>
  <c r="Y129" i="57"/>
  <c r="Y132" i="57"/>
  <c r="Y135" i="57"/>
  <c r="Y138" i="57"/>
  <c r="Y141" i="57"/>
  <c r="Y144" i="57"/>
  <c r="Y147" i="57"/>
  <c r="Y151" i="57"/>
  <c r="Y153" i="57"/>
  <c r="Y156" i="57"/>
  <c r="Y159" i="57"/>
  <c r="Y162" i="57"/>
  <c r="Y165" i="57"/>
  <c r="Y168" i="57"/>
  <c r="Y171" i="57"/>
  <c r="Y174" i="57"/>
  <c r="Y177" i="57"/>
  <c r="Y180" i="57"/>
  <c r="Y183" i="57"/>
  <c r="Y186" i="57"/>
  <c r="Y189" i="57"/>
  <c r="Y192" i="57"/>
  <c r="Y195" i="57"/>
  <c r="Y197" i="57"/>
  <c r="Y200" i="57"/>
  <c r="Y203" i="57"/>
  <c r="Y206" i="57"/>
  <c r="Y152" i="57"/>
  <c r="Y149" i="57"/>
  <c r="Y146" i="57"/>
  <c r="Y143" i="57"/>
  <c r="Y208" i="57"/>
  <c r="D30" i="56"/>
  <c r="E17" i="54" s="1"/>
  <c r="E33" i="56"/>
  <c r="F18" i="54" s="1"/>
  <c r="I33" i="56"/>
  <c r="J18" i="54" s="1"/>
  <c r="L33" i="56"/>
  <c r="M18" i="54" s="1"/>
  <c r="K36" i="56"/>
  <c r="L14" i="54" s="1"/>
  <c r="M39" i="56"/>
  <c r="N12" i="54" s="1"/>
  <c r="F42" i="56"/>
  <c r="G8" i="54" s="1"/>
  <c r="N42" i="56"/>
  <c r="O8" i="54" s="1"/>
  <c r="F45" i="56"/>
  <c r="G16" i="54" s="1"/>
  <c r="K45" i="56"/>
  <c r="L16" i="54" s="1"/>
  <c r="G48" i="56"/>
  <c r="H15" i="54" s="1"/>
  <c r="C51" i="56"/>
  <c r="D9" i="54" s="1"/>
  <c r="K51" i="56"/>
  <c r="L9" i="54" s="1"/>
  <c r="E54" i="56"/>
  <c r="F23" i="54" s="1"/>
  <c r="H60" i="56"/>
  <c r="I24" i="54" s="1"/>
  <c r="O63" i="56"/>
  <c r="P25" i="54" s="1"/>
  <c r="M66" i="56"/>
  <c r="N22" i="54" s="1"/>
  <c r="D69" i="56"/>
  <c r="E26" i="54" s="1"/>
  <c r="H75" i="56"/>
  <c r="I27" i="54" s="1"/>
  <c r="M75" i="56"/>
  <c r="N27" i="54" s="1"/>
  <c r="G78" i="56"/>
  <c r="H28" i="54" s="1"/>
  <c r="N78" i="56"/>
  <c r="O28" i="54" s="1"/>
  <c r="F81" i="56"/>
  <c r="G29" i="54" s="1"/>
  <c r="H93" i="56"/>
  <c r="I33" i="54" s="1"/>
  <c r="H99" i="56"/>
  <c r="I35" i="54" s="1"/>
  <c r="M102" i="56"/>
  <c r="N36" i="54" s="1"/>
  <c r="L105" i="56"/>
  <c r="M37" i="54" s="1"/>
  <c r="G111" i="56"/>
  <c r="H39" i="54" s="1"/>
  <c r="I114" i="56"/>
  <c r="J40" i="54" s="1"/>
  <c r="O114" i="56"/>
  <c r="P40" i="54" s="1"/>
  <c r="F117" i="56"/>
  <c r="G41" i="54" s="1"/>
  <c r="H123" i="56"/>
  <c r="I43" i="54" s="1"/>
  <c r="J126" i="56"/>
  <c r="K44" i="54" s="1"/>
  <c r="E129" i="56"/>
  <c r="F45" i="54" s="1"/>
  <c r="N129" i="56"/>
  <c r="O45" i="54" s="1"/>
  <c r="H132" i="56"/>
  <c r="I46" i="54" s="1"/>
  <c r="O132" i="56"/>
  <c r="P46" i="54" s="1"/>
  <c r="F135" i="56"/>
  <c r="G47" i="54" s="1"/>
  <c r="G141" i="56"/>
  <c r="H49" i="54" s="1"/>
  <c r="M141" i="56"/>
  <c r="N49" i="54" s="1"/>
  <c r="G159" i="56"/>
  <c r="H55" i="54" s="1"/>
  <c r="I165" i="56"/>
  <c r="J57" i="54" s="1"/>
  <c r="D174" i="56"/>
  <c r="E60" i="54" s="1"/>
  <c r="M174" i="56"/>
  <c r="N60" i="54" s="1"/>
  <c r="E177" i="56"/>
  <c r="F61" i="54" s="1"/>
  <c r="N177" i="56"/>
  <c r="O61" i="54" s="1"/>
  <c r="F183" i="56"/>
  <c r="G63" i="54" s="1"/>
  <c r="N183" i="56"/>
  <c r="O63" i="54" s="1"/>
  <c r="L186" i="56"/>
  <c r="M64" i="54" s="1"/>
  <c r="D195" i="56"/>
  <c r="E67" i="54" s="1"/>
  <c r="N195" i="56"/>
  <c r="O67" i="54" s="1"/>
  <c r="G198" i="56"/>
  <c r="H68" i="54" s="1"/>
  <c r="D201" i="56"/>
  <c r="E69" i="54" s="1"/>
  <c r="L201" i="56"/>
  <c r="M69" i="54" s="1"/>
  <c r="I204" i="56"/>
  <c r="J70" i="54" s="1"/>
  <c r="D207" i="56"/>
  <c r="E71" i="54" s="1"/>
  <c r="D210" i="56"/>
  <c r="E72" i="54" s="1"/>
  <c r="F213" i="56"/>
  <c r="G73" i="54" s="1"/>
  <c r="L219" i="56"/>
  <c r="M75" i="54" s="1"/>
  <c r="N222" i="56"/>
  <c r="O76" i="54" s="1"/>
  <c r="H228" i="56"/>
  <c r="I78" i="54" s="1"/>
  <c r="J231" i="56"/>
  <c r="K79" i="54" s="1"/>
  <c r="C237" i="56"/>
  <c r="D81" i="54" s="1"/>
  <c r="J237" i="56"/>
  <c r="K81" i="54" s="1"/>
  <c r="E243" i="56"/>
  <c r="F83" i="54" s="1"/>
  <c r="E246" i="56"/>
  <c r="F84" i="54" s="1"/>
  <c r="K252" i="56"/>
  <c r="L86" i="54" s="1"/>
  <c r="H255" i="56"/>
  <c r="I87" i="54" s="1"/>
  <c r="O255" i="56"/>
  <c r="P87" i="54" s="1"/>
  <c r="I258" i="56"/>
  <c r="J88" i="54" s="1"/>
  <c r="K261" i="56"/>
  <c r="L89" i="54" s="1"/>
  <c r="F264" i="56"/>
  <c r="G90" i="54" s="1"/>
  <c r="N264" i="56"/>
  <c r="O90" i="54" s="1"/>
  <c r="C267" i="56"/>
  <c r="D91" i="54" s="1"/>
  <c r="J267" i="56"/>
  <c r="K91" i="54" s="1"/>
  <c r="J270" i="56"/>
  <c r="K92" i="54" s="1"/>
  <c r="H273" i="56"/>
  <c r="I93" i="54" s="1"/>
  <c r="M276" i="56"/>
  <c r="N94" i="54" s="1"/>
  <c r="D18" i="56"/>
  <c r="E10" i="54" s="1"/>
  <c r="M18" i="56"/>
  <c r="N10" i="54" s="1"/>
  <c r="O18" i="56"/>
  <c r="P10" i="54" s="1"/>
  <c r="C21" i="56"/>
  <c r="D19" i="54" s="1"/>
  <c r="E21" i="56"/>
  <c r="F19" i="54" s="1"/>
  <c r="G21" i="56"/>
  <c r="H19" i="54" s="1"/>
  <c r="I21" i="56"/>
  <c r="J19" i="54" s="1"/>
  <c r="L21" i="56"/>
  <c r="M19" i="54" s="1"/>
  <c r="N21" i="56"/>
  <c r="O19" i="54" s="1"/>
  <c r="C24" i="56"/>
  <c r="D13" i="54" s="1"/>
  <c r="F24" i="56"/>
  <c r="G13" i="54" s="1"/>
  <c r="H24" i="56"/>
  <c r="I13" i="54" s="1"/>
  <c r="J24" i="56"/>
  <c r="K13" i="54" s="1"/>
  <c r="M24" i="56"/>
  <c r="N13" i="54" s="1"/>
  <c r="D27" i="56"/>
  <c r="E11" i="54" s="1"/>
  <c r="H27" i="56"/>
  <c r="I11" i="54" s="1"/>
  <c r="L27" i="56"/>
  <c r="M11" i="54" s="1"/>
  <c r="O27" i="56"/>
  <c r="P11" i="54" s="1"/>
  <c r="E30" i="56"/>
  <c r="F17" i="54" s="1"/>
  <c r="H30" i="56"/>
  <c r="I17" i="54" s="1"/>
  <c r="L30" i="56"/>
  <c r="M17" i="54" s="1"/>
  <c r="C33" i="56"/>
  <c r="D18" i="54" s="1"/>
  <c r="F33" i="56"/>
  <c r="G18" i="54" s="1"/>
  <c r="K33" i="56"/>
  <c r="L18" i="54" s="1"/>
  <c r="O33" i="56"/>
  <c r="P18" i="54" s="1"/>
  <c r="E36" i="56"/>
  <c r="F14" i="54" s="1"/>
  <c r="G36" i="56"/>
  <c r="H14" i="54" s="1"/>
  <c r="G39" i="56"/>
  <c r="H12" i="54" s="1"/>
  <c r="L39" i="56"/>
  <c r="M12" i="54" s="1"/>
  <c r="D42" i="56"/>
  <c r="E8" i="54" s="1"/>
  <c r="G42" i="56"/>
  <c r="H8" i="54" s="1"/>
  <c r="E45" i="56"/>
  <c r="F16" i="54" s="1"/>
  <c r="H45" i="56"/>
  <c r="I16" i="54" s="1"/>
  <c r="L45" i="56"/>
  <c r="M16" i="54" s="1"/>
  <c r="I48" i="56"/>
  <c r="J15" i="54" s="1"/>
  <c r="O48" i="56"/>
  <c r="P15" i="54" s="1"/>
  <c r="H54" i="56"/>
  <c r="I23" i="54" s="1"/>
  <c r="D60" i="56"/>
  <c r="E24" i="54" s="1"/>
  <c r="K66" i="56"/>
  <c r="L22" i="54" s="1"/>
  <c r="F75" i="56"/>
  <c r="G27" i="54" s="1"/>
  <c r="N75" i="56"/>
  <c r="O27" i="54" s="1"/>
  <c r="I78" i="56"/>
  <c r="J28" i="54" s="1"/>
  <c r="G81" i="56"/>
  <c r="H29" i="54" s="1"/>
  <c r="E93" i="56"/>
  <c r="F33" i="54" s="1"/>
  <c r="J99" i="56"/>
  <c r="K35" i="54" s="1"/>
  <c r="G102" i="56"/>
  <c r="H36" i="54" s="1"/>
  <c r="I108" i="56"/>
  <c r="J38" i="54" s="1"/>
  <c r="H111" i="56"/>
  <c r="I39" i="54" s="1"/>
  <c r="O111" i="56"/>
  <c r="P39" i="54" s="1"/>
  <c r="F120" i="56"/>
  <c r="G42" i="54" s="1"/>
  <c r="E126" i="56"/>
  <c r="F44" i="54" s="1"/>
  <c r="O126" i="56"/>
  <c r="P44" i="54" s="1"/>
  <c r="D129" i="56"/>
  <c r="E45" i="54" s="1"/>
  <c r="I132" i="56"/>
  <c r="J46" i="54" s="1"/>
  <c r="J135" i="56"/>
  <c r="K47" i="54" s="1"/>
  <c r="G144" i="56"/>
  <c r="H50" i="54" s="1"/>
  <c r="D147" i="56"/>
  <c r="E51" i="54" s="1"/>
  <c r="F150" i="56"/>
  <c r="G52" i="54" s="1"/>
  <c r="E153" i="56"/>
  <c r="F53" i="54" s="1"/>
  <c r="K153" i="56"/>
  <c r="L53" i="54" s="1"/>
  <c r="E156" i="56"/>
  <c r="F54" i="54" s="1"/>
  <c r="N156" i="56"/>
  <c r="O54" i="54" s="1"/>
  <c r="H159" i="56"/>
  <c r="I55" i="54" s="1"/>
  <c r="N159" i="56"/>
  <c r="O55" i="54" s="1"/>
  <c r="H162" i="56"/>
  <c r="I56" i="54" s="1"/>
  <c r="N162" i="56"/>
  <c r="O56" i="54" s="1"/>
  <c r="M165" i="56"/>
  <c r="N57" i="54" s="1"/>
  <c r="K168" i="56"/>
  <c r="L58" i="54" s="1"/>
  <c r="F171" i="56"/>
  <c r="G59" i="54" s="1"/>
  <c r="O171" i="56"/>
  <c r="P59" i="54" s="1"/>
  <c r="J177" i="56"/>
  <c r="K61" i="54" s="1"/>
  <c r="K183" i="56"/>
  <c r="L63" i="54" s="1"/>
  <c r="C186" i="56"/>
  <c r="D64" i="54" s="1"/>
  <c r="M186" i="56"/>
  <c r="N64" i="54" s="1"/>
  <c r="I195" i="56"/>
  <c r="J67" i="54" s="1"/>
  <c r="F198" i="56"/>
  <c r="G68" i="54" s="1"/>
  <c r="M198" i="56"/>
  <c r="N68" i="54" s="1"/>
  <c r="G201" i="56"/>
  <c r="H69" i="54" s="1"/>
  <c r="M204" i="56"/>
  <c r="N70" i="54" s="1"/>
  <c r="I213" i="56"/>
  <c r="J73" i="54" s="1"/>
  <c r="F216" i="56"/>
  <c r="G74" i="54" s="1"/>
  <c r="N216" i="56"/>
  <c r="O74" i="54" s="1"/>
  <c r="E219" i="56"/>
  <c r="F75" i="54" s="1"/>
  <c r="I222" i="56"/>
  <c r="J76" i="54" s="1"/>
  <c r="G225" i="56"/>
  <c r="H77" i="54" s="1"/>
  <c r="E228" i="56"/>
  <c r="F78" i="54" s="1"/>
  <c r="M228" i="56"/>
  <c r="N78" i="54" s="1"/>
  <c r="F231" i="56"/>
  <c r="G79" i="54" s="1"/>
  <c r="C234" i="56"/>
  <c r="D80" i="54" s="1"/>
  <c r="L234" i="56"/>
  <c r="M80" i="54" s="1"/>
  <c r="E240" i="56"/>
  <c r="F82" i="54" s="1"/>
  <c r="M240" i="56"/>
  <c r="N82" i="54" s="1"/>
  <c r="F243" i="56"/>
  <c r="G83" i="54" s="1"/>
  <c r="F249" i="56"/>
  <c r="G85" i="54" s="1"/>
  <c r="D255" i="56"/>
  <c r="E87" i="54" s="1"/>
  <c r="C258" i="56"/>
  <c r="D88" i="54" s="1"/>
  <c r="M258" i="56"/>
  <c r="N88" i="54" s="1"/>
  <c r="F261" i="56"/>
  <c r="G89" i="54" s="1"/>
  <c r="D264" i="56"/>
  <c r="E90" i="54" s="1"/>
  <c r="F267" i="56"/>
  <c r="G91" i="54" s="1"/>
  <c r="F270" i="56"/>
  <c r="G92" i="54" s="1"/>
  <c r="M273" i="56"/>
  <c r="N93" i="54" s="1"/>
  <c r="H276" i="56"/>
  <c r="I94" i="54" s="1"/>
  <c r="E24" i="56"/>
  <c r="F13" i="54" s="1"/>
  <c r="G27" i="56"/>
  <c r="H11" i="54" s="1"/>
  <c r="M27" i="56"/>
  <c r="N11" i="54" s="1"/>
  <c r="F30" i="56"/>
  <c r="G17" i="54" s="1"/>
  <c r="I30" i="56"/>
  <c r="J17" i="54" s="1"/>
  <c r="M30" i="56"/>
  <c r="N17" i="54" s="1"/>
  <c r="J33" i="56"/>
  <c r="K18" i="54" s="1"/>
  <c r="F36" i="56"/>
  <c r="G14" i="54" s="1"/>
  <c r="J36" i="56"/>
  <c r="K14" i="54" s="1"/>
  <c r="O36" i="56"/>
  <c r="P14" i="54" s="1"/>
  <c r="H39" i="56"/>
  <c r="I12" i="54" s="1"/>
  <c r="H42" i="56"/>
  <c r="I8" i="54" s="1"/>
  <c r="C45" i="56"/>
  <c r="D16" i="54" s="1"/>
  <c r="G45" i="56"/>
  <c r="H16" i="54" s="1"/>
  <c r="J45" i="56"/>
  <c r="K16" i="54" s="1"/>
  <c r="O45" i="56"/>
  <c r="P16" i="54" s="1"/>
  <c r="F48" i="56"/>
  <c r="G15" i="54" s="1"/>
  <c r="K48" i="56"/>
  <c r="L15" i="54" s="1"/>
  <c r="F57" i="56"/>
  <c r="G21" i="54" s="1"/>
  <c r="O57" i="56"/>
  <c r="P21" i="54" s="1"/>
  <c r="G63" i="56"/>
  <c r="H25" i="54" s="1"/>
  <c r="G66" i="56"/>
  <c r="H22" i="54" s="1"/>
  <c r="H69" i="56"/>
  <c r="I26" i="54" s="1"/>
  <c r="G72" i="56"/>
  <c r="H20" i="54" s="1"/>
  <c r="N72" i="56"/>
  <c r="O20" i="54" s="1"/>
  <c r="E84" i="56"/>
  <c r="F30" i="54" s="1"/>
  <c r="F87" i="56"/>
  <c r="G31" i="54" s="1"/>
  <c r="O87" i="56"/>
  <c r="P31" i="54" s="1"/>
  <c r="F93" i="56"/>
  <c r="G33" i="54" s="1"/>
  <c r="N93" i="56"/>
  <c r="O33" i="54" s="1"/>
  <c r="N96" i="56"/>
  <c r="O34" i="54" s="1"/>
  <c r="E99" i="56"/>
  <c r="F35" i="54" s="1"/>
  <c r="N105" i="56"/>
  <c r="O37" i="54" s="1"/>
  <c r="J108" i="56"/>
  <c r="K38" i="54" s="1"/>
  <c r="I111" i="56"/>
  <c r="J39" i="54" s="1"/>
  <c r="E114" i="56"/>
  <c r="F40" i="54" s="1"/>
  <c r="M114" i="56"/>
  <c r="N40" i="54" s="1"/>
  <c r="I117" i="56"/>
  <c r="J41" i="54" s="1"/>
  <c r="K123" i="56"/>
  <c r="L43" i="54" s="1"/>
  <c r="G126" i="56"/>
  <c r="H44" i="54" s="1"/>
  <c r="G129" i="56"/>
  <c r="H45" i="54" s="1"/>
  <c r="J132" i="56"/>
  <c r="K46" i="54" s="1"/>
  <c r="E135" i="56"/>
  <c r="F47" i="54" s="1"/>
  <c r="K135" i="56"/>
  <c r="L47" i="54" s="1"/>
  <c r="F138" i="56"/>
  <c r="G48" i="54" s="1"/>
  <c r="C141" i="56"/>
  <c r="D49" i="54" s="1"/>
  <c r="H144" i="56"/>
  <c r="I50" i="54" s="1"/>
  <c r="J147" i="56"/>
  <c r="K51" i="54" s="1"/>
  <c r="J156" i="56"/>
  <c r="K54" i="54" s="1"/>
  <c r="K159" i="56"/>
  <c r="L55" i="54" s="1"/>
  <c r="I162" i="56"/>
  <c r="J56" i="54" s="1"/>
  <c r="C165" i="56"/>
  <c r="D57" i="54" s="1"/>
  <c r="J165" i="56"/>
  <c r="K57" i="54" s="1"/>
  <c r="G168" i="56"/>
  <c r="H58" i="54" s="1"/>
  <c r="O168" i="56"/>
  <c r="P58" i="54" s="1"/>
  <c r="M171" i="56"/>
  <c r="N59" i="54" s="1"/>
  <c r="G174" i="56"/>
  <c r="H60" i="54" s="1"/>
  <c r="M180" i="56"/>
  <c r="N62" i="54" s="1"/>
  <c r="H183" i="56"/>
  <c r="I63" i="54" s="1"/>
  <c r="M189" i="56"/>
  <c r="N65" i="54" s="1"/>
  <c r="D192" i="56"/>
  <c r="E66" i="54" s="1"/>
  <c r="J192" i="56"/>
  <c r="K66" i="54" s="1"/>
  <c r="E195" i="56"/>
  <c r="F67" i="54" s="1"/>
  <c r="D198" i="56"/>
  <c r="E68" i="54" s="1"/>
  <c r="K198" i="56"/>
  <c r="L68" i="54" s="1"/>
  <c r="L207" i="56"/>
  <c r="M71" i="54" s="1"/>
  <c r="K210" i="56"/>
  <c r="L72" i="54" s="1"/>
  <c r="O213" i="56"/>
  <c r="P73" i="54" s="1"/>
  <c r="D216" i="56"/>
  <c r="E74" i="54" s="1"/>
  <c r="M216" i="56"/>
  <c r="N74" i="54" s="1"/>
  <c r="D219" i="56"/>
  <c r="E75" i="54" s="1"/>
  <c r="J222" i="56"/>
  <c r="K76" i="54" s="1"/>
  <c r="N225" i="56"/>
  <c r="O77" i="54" s="1"/>
  <c r="J228" i="56"/>
  <c r="K78" i="54" s="1"/>
  <c r="C231" i="56"/>
  <c r="D79" i="54" s="1"/>
  <c r="L231" i="56"/>
  <c r="M79" i="54" s="1"/>
  <c r="F234" i="56"/>
  <c r="G80" i="54" s="1"/>
  <c r="O234" i="56"/>
  <c r="P80" i="54" s="1"/>
  <c r="I237" i="56"/>
  <c r="J81" i="54" s="1"/>
  <c r="F240" i="56"/>
  <c r="G82" i="54" s="1"/>
  <c r="N240" i="56"/>
  <c r="O82" i="54" s="1"/>
  <c r="H243" i="56"/>
  <c r="I83" i="54" s="1"/>
  <c r="O243" i="56"/>
  <c r="P83" i="54" s="1"/>
  <c r="O246" i="56"/>
  <c r="P84" i="54" s="1"/>
  <c r="G252" i="56"/>
  <c r="H86" i="54" s="1"/>
  <c r="J255" i="56"/>
  <c r="K87" i="54" s="1"/>
  <c r="O258" i="56"/>
  <c r="P88" i="54" s="1"/>
  <c r="H261" i="56"/>
  <c r="I89" i="54" s="1"/>
  <c r="I264" i="56"/>
  <c r="J90" i="54" s="1"/>
  <c r="D267" i="56"/>
  <c r="E91" i="54" s="1"/>
  <c r="L267" i="56"/>
  <c r="M91" i="54" s="1"/>
  <c r="E270" i="56"/>
  <c r="F92" i="54" s="1"/>
  <c r="M270" i="56"/>
  <c r="N92" i="54" s="1"/>
  <c r="D273" i="56"/>
  <c r="E93" i="54" s="1"/>
  <c r="N273" i="56"/>
  <c r="O93" i="54" s="1"/>
  <c r="E276" i="56"/>
  <c r="F94" i="54" s="1"/>
  <c r="O276" i="56"/>
  <c r="P94" i="54" s="1"/>
  <c r="O15" i="56"/>
  <c r="P7" i="54" s="1"/>
  <c r="C18" i="56"/>
  <c r="D10" i="54" s="1"/>
  <c r="E18" i="56"/>
  <c r="F10" i="54" s="1"/>
  <c r="G18" i="56"/>
  <c r="H10" i="54" s="1"/>
  <c r="H18" i="56"/>
  <c r="I10" i="54" s="1"/>
  <c r="K18" i="56"/>
  <c r="L10" i="54" s="1"/>
  <c r="L18" i="56"/>
  <c r="M10" i="54" s="1"/>
  <c r="D21" i="56"/>
  <c r="E19" i="54" s="1"/>
  <c r="F21" i="56"/>
  <c r="G19" i="54" s="1"/>
  <c r="H21" i="56"/>
  <c r="I19" i="54" s="1"/>
  <c r="J21" i="56"/>
  <c r="K19" i="54" s="1"/>
  <c r="M21" i="56"/>
  <c r="N19" i="54" s="1"/>
  <c r="O21" i="56"/>
  <c r="P19" i="54" s="1"/>
  <c r="D24" i="56"/>
  <c r="E13" i="54" s="1"/>
  <c r="G24" i="56"/>
  <c r="H13" i="54" s="1"/>
  <c r="I24" i="56"/>
  <c r="J13" i="54" s="1"/>
  <c r="L24" i="56"/>
  <c r="M13" i="54" s="1"/>
  <c r="C27" i="56"/>
  <c r="D11" i="54" s="1"/>
  <c r="E27" i="56"/>
  <c r="F11" i="54" s="1"/>
  <c r="I27" i="56"/>
  <c r="J11" i="54" s="1"/>
  <c r="N27" i="56"/>
  <c r="O11" i="54" s="1"/>
  <c r="C30" i="56"/>
  <c r="D17" i="54" s="1"/>
  <c r="G30" i="56"/>
  <c r="H17" i="54" s="1"/>
  <c r="J30" i="56"/>
  <c r="K17" i="54" s="1"/>
  <c r="N30" i="56"/>
  <c r="O17" i="54" s="1"/>
  <c r="D33" i="56"/>
  <c r="E18" i="54" s="1"/>
  <c r="H33" i="56"/>
  <c r="I18" i="54" s="1"/>
  <c r="M33" i="56"/>
  <c r="N18" i="54" s="1"/>
  <c r="D36" i="56"/>
  <c r="E14" i="54" s="1"/>
  <c r="H36" i="56"/>
  <c r="I14" i="54" s="1"/>
  <c r="N36" i="56"/>
  <c r="O14" i="54" s="1"/>
  <c r="F39" i="56"/>
  <c r="G12" i="54" s="1"/>
  <c r="I39" i="56"/>
  <c r="J12" i="54" s="1"/>
  <c r="E42" i="56"/>
  <c r="F8" i="54" s="1"/>
  <c r="D45" i="56"/>
  <c r="E16" i="54" s="1"/>
  <c r="I45" i="56"/>
  <c r="J16" i="54" s="1"/>
  <c r="M45" i="56"/>
  <c r="N16" i="54" s="1"/>
  <c r="N48" i="56"/>
  <c r="O15" i="54" s="1"/>
  <c r="G51" i="56"/>
  <c r="H9" i="54" s="1"/>
  <c r="G54" i="56"/>
  <c r="H23" i="54" s="1"/>
  <c r="G57" i="56"/>
  <c r="H21" i="54" s="1"/>
  <c r="I60" i="56"/>
  <c r="J24" i="54" s="1"/>
  <c r="H63" i="56"/>
  <c r="I25" i="54" s="1"/>
  <c r="N66" i="56"/>
  <c r="O22" i="54" s="1"/>
  <c r="G75" i="56"/>
  <c r="H27" i="54" s="1"/>
  <c r="E78" i="56"/>
  <c r="F28" i="54" s="1"/>
  <c r="K81" i="56"/>
  <c r="L29" i="54" s="1"/>
  <c r="E87" i="56"/>
  <c r="F31" i="54" s="1"/>
  <c r="N87" i="56"/>
  <c r="O31" i="54" s="1"/>
  <c r="L90" i="56"/>
  <c r="M32" i="54" s="1"/>
  <c r="F96" i="56"/>
  <c r="G34" i="54" s="1"/>
  <c r="I99" i="56"/>
  <c r="J35" i="54" s="1"/>
  <c r="L102" i="56"/>
  <c r="M36" i="54" s="1"/>
  <c r="C108" i="56"/>
  <c r="D38" i="54" s="1"/>
  <c r="C111" i="56"/>
  <c r="D39" i="54" s="1"/>
  <c r="J111" i="56"/>
  <c r="K39" i="54" s="1"/>
  <c r="K114" i="56"/>
  <c r="L40" i="54" s="1"/>
  <c r="H117" i="56"/>
  <c r="I41" i="54" s="1"/>
  <c r="G120" i="56"/>
  <c r="H42" i="54" s="1"/>
  <c r="N120" i="56"/>
  <c r="O42" i="54" s="1"/>
  <c r="G123" i="56"/>
  <c r="H43" i="54" s="1"/>
  <c r="K126" i="56"/>
  <c r="L44" i="54" s="1"/>
  <c r="F129" i="56"/>
  <c r="G45" i="54" s="1"/>
  <c r="O129" i="56"/>
  <c r="P45" i="54" s="1"/>
  <c r="C132" i="56"/>
  <c r="D46" i="54" s="1"/>
  <c r="N132" i="56"/>
  <c r="O46" i="54" s="1"/>
  <c r="C138" i="56"/>
  <c r="D48" i="54" s="1"/>
  <c r="F141" i="56"/>
  <c r="G49" i="54" s="1"/>
  <c r="N141" i="56"/>
  <c r="O49" i="54" s="1"/>
  <c r="L144" i="56"/>
  <c r="M50" i="54" s="1"/>
  <c r="E147" i="56"/>
  <c r="F51" i="54" s="1"/>
  <c r="D150" i="56"/>
  <c r="E52" i="54" s="1"/>
  <c r="M150" i="56"/>
  <c r="N52" i="54" s="1"/>
  <c r="F153" i="56"/>
  <c r="G53" i="54" s="1"/>
  <c r="F156" i="56"/>
  <c r="G54" i="54" s="1"/>
  <c r="O156" i="56"/>
  <c r="P54" i="54" s="1"/>
  <c r="C159" i="56"/>
  <c r="D55" i="54" s="1"/>
  <c r="G165" i="56"/>
  <c r="H57" i="54" s="1"/>
  <c r="H168" i="56"/>
  <c r="I58" i="54" s="1"/>
  <c r="H171" i="56"/>
  <c r="I59" i="54" s="1"/>
  <c r="H174" i="56"/>
  <c r="I60" i="54" s="1"/>
  <c r="G177" i="56"/>
  <c r="H61" i="54" s="1"/>
  <c r="O177" i="56"/>
  <c r="P61" i="54" s="1"/>
  <c r="H180" i="56"/>
  <c r="I62" i="54" s="1"/>
  <c r="C183" i="56"/>
  <c r="D63" i="54" s="1"/>
  <c r="K186" i="56"/>
  <c r="L64" i="54" s="1"/>
  <c r="G189" i="56"/>
  <c r="H65" i="54" s="1"/>
  <c r="N192" i="56"/>
  <c r="O66" i="54" s="1"/>
  <c r="C195" i="56"/>
  <c r="D67" i="54" s="1"/>
  <c r="J201" i="56"/>
  <c r="K69" i="54" s="1"/>
  <c r="J204" i="56"/>
  <c r="K70" i="54" s="1"/>
  <c r="C207" i="56"/>
  <c r="D71" i="54" s="1"/>
  <c r="M207" i="56"/>
  <c r="N71" i="54" s="1"/>
  <c r="L210" i="56"/>
  <c r="M72" i="54" s="1"/>
  <c r="F228" i="56"/>
  <c r="G78" i="54" s="1"/>
  <c r="K234" i="56"/>
  <c r="L80" i="54" s="1"/>
  <c r="F237" i="56"/>
  <c r="G81" i="54" s="1"/>
  <c r="M237" i="56"/>
  <c r="N81" i="54" s="1"/>
  <c r="J240" i="56"/>
  <c r="K82" i="54" s="1"/>
  <c r="C246" i="56"/>
  <c r="D84" i="54" s="1"/>
  <c r="M246" i="56"/>
  <c r="N84" i="54" s="1"/>
  <c r="I252" i="56"/>
  <c r="J86" i="54" s="1"/>
  <c r="N252" i="56"/>
  <c r="O86" i="54" s="1"/>
  <c r="N255" i="56"/>
  <c r="O87" i="54" s="1"/>
  <c r="I261" i="56"/>
  <c r="J89" i="54" s="1"/>
  <c r="C264" i="56"/>
  <c r="D90" i="54" s="1"/>
  <c r="I267" i="56"/>
  <c r="J91" i="54" s="1"/>
  <c r="D270" i="56"/>
  <c r="E92" i="54" s="1"/>
  <c r="O273" i="56"/>
  <c r="P93" i="54" s="1"/>
  <c r="L276" i="56"/>
  <c r="M94" i="54" s="1"/>
  <c r="H279" i="56"/>
  <c r="I95" i="54" s="1"/>
  <c r="J279" i="56"/>
  <c r="K95" i="54" s="1"/>
  <c r="K279" i="56"/>
  <c r="L95" i="54" s="1"/>
  <c r="L279" i="56"/>
  <c r="M95" i="54" s="1"/>
  <c r="N279" i="56"/>
  <c r="O95" i="54" s="1"/>
  <c r="O279" i="56"/>
  <c r="P95" i="54" s="1"/>
  <c r="C282" i="56"/>
  <c r="D96" i="54" s="1"/>
  <c r="E282" i="56"/>
  <c r="F96" i="54" s="1"/>
  <c r="F282" i="56"/>
  <c r="G96" i="54" s="1"/>
  <c r="G282" i="56"/>
  <c r="H96" i="54" s="1"/>
  <c r="H282" i="56"/>
  <c r="I96" i="54" s="1"/>
  <c r="I282" i="56"/>
  <c r="J96" i="54" s="1"/>
  <c r="J282" i="56"/>
  <c r="K96" i="54" s="1"/>
  <c r="K282" i="56"/>
  <c r="L96" i="54" s="1"/>
  <c r="L282" i="56"/>
  <c r="M96" i="54" s="1"/>
  <c r="M282" i="56"/>
  <c r="N96" i="54" s="1"/>
  <c r="C285" i="56"/>
  <c r="D97" i="54" s="1"/>
  <c r="E285" i="56"/>
  <c r="F97" i="54" s="1"/>
  <c r="F285" i="56"/>
  <c r="G97" i="54" s="1"/>
  <c r="G285" i="56"/>
  <c r="H97" i="54" s="1"/>
  <c r="H285" i="56"/>
  <c r="I97" i="54" s="1"/>
  <c r="K285" i="56"/>
  <c r="L97" i="54" s="1"/>
  <c r="L285" i="56"/>
  <c r="M97" i="54" s="1"/>
  <c r="N285" i="56"/>
  <c r="O97" i="54" s="1"/>
  <c r="O285" i="56"/>
  <c r="P97" i="54" s="1"/>
  <c r="C288" i="56"/>
  <c r="D98" i="54" s="1"/>
  <c r="D288" i="56"/>
  <c r="E98" i="54" s="1"/>
  <c r="E288" i="56"/>
  <c r="F98" i="54" s="1"/>
  <c r="F288" i="56"/>
  <c r="G98" i="54" s="1"/>
  <c r="G288" i="56"/>
  <c r="H98" i="54" s="1"/>
  <c r="H288" i="56"/>
  <c r="I98" i="54" s="1"/>
  <c r="I288" i="56"/>
  <c r="J98" i="54" s="1"/>
  <c r="J288" i="56"/>
  <c r="K98" i="54" s="1"/>
  <c r="K288" i="56"/>
  <c r="L98" i="54" s="1"/>
  <c r="L288" i="56"/>
  <c r="M98" i="54" s="1"/>
  <c r="M288" i="56"/>
  <c r="N98" i="54" s="1"/>
  <c r="O288" i="56"/>
  <c r="P98" i="54" s="1"/>
  <c r="C291" i="56"/>
  <c r="D99" i="54" s="1"/>
  <c r="D291" i="56"/>
  <c r="E99" i="54" s="1"/>
  <c r="E291" i="56"/>
  <c r="F99" i="54" s="1"/>
  <c r="F291" i="56"/>
  <c r="G99" i="54" s="1"/>
  <c r="H291" i="56"/>
  <c r="I99" i="54" s="1"/>
  <c r="I291" i="56"/>
  <c r="J99" i="54" s="1"/>
  <c r="J291" i="56"/>
  <c r="K99" i="54" s="1"/>
  <c r="K291" i="56"/>
  <c r="L99" i="54" s="1"/>
  <c r="N291" i="56"/>
  <c r="O99" i="54" s="1"/>
  <c r="O291" i="56"/>
  <c r="P99" i="54" s="1"/>
  <c r="C294" i="56"/>
  <c r="D100" i="54" s="1"/>
  <c r="D294" i="56"/>
  <c r="E100" i="54" s="1"/>
  <c r="G294" i="56"/>
  <c r="H100" i="54" s="1"/>
  <c r="I294" i="56"/>
  <c r="J100" i="54" s="1"/>
  <c r="J294" i="56"/>
  <c r="K100" i="54" s="1"/>
  <c r="K294" i="56"/>
  <c r="L100" i="54" s="1"/>
  <c r="L294" i="56"/>
  <c r="M100" i="54" s="1"/>
  <c r="M294" i="56"/>
  <c r="N100" i="54" s="1"/>
  <c r="N294" i="56"/>
  <c r="O100" i="54" s="1"/>
  <c r="O294" i="56"/>
  <c r="P100" i="54" s="1"/>
  <c r="C297" i="56"/>
  <c r="D101" i="54" s="1"/>
  <c r="D297" i="56"/>
  <c r="E101" i="54" s="1"/>
  <c r="E297" i="56"/>
  <c r="F101" i="54" s="1"/>
  <c r="F297" i="56"/>
  <c r="G101" i="54" s="1"/>
  <c r="G297" i="56"/>
  <c r="H101" i="54" s="1"/>
  <c r="H297" i="56"/>
  <c r="I101" i="54" s="1"/>
  <c r="I297" i="56"/>
  <c r="J101" i="54" s="1"/>
  <c r="J297" i="56"/>
  <c r="K101" i="54" s="1"/>
  <c r="K297" i="56"/>
  <c r="L101" i="54" s="1"/>
  <c r="L297" i="56"/>
  <c r="M101" i="54" s="1"/>
  <c r="M297" i="56"/>
  <c r="N101" i="54" s="1"/>
  <c r="N297" i="56"/>
  <c r="O101" i="54" s="1"/>
  <c r="E300" i="56"/>
  <c r="F102" i="54" s="1"/>
  <c r="F300" i="56"/>
  <c r="G102" i="54" s="1"/>
  <c r="G300" i="56"/>
  <c r="H102" i="54" s="1"/>
  <c r="I300" i="56"/>
  <c r="J102" i="54" s="1"/>
  <c r="J300" i="56"/>
  <c r="K102" i="54" s="1"/>
  <c r="L300" i="56"/>
  <c r="M102" i="54" s="1"/>
  <c r="M300" i="56"/>
  <c r="N102" i="54" s="1"/>
  <c r="C303" i="56"/>
  <c r="D103" i="54" s="1"/>
  <c r="D303" i="56"/>
  <c r="E103" i="54" s="1"/>
  <c r="E303" i="56"/>
  <c r="F103" i="54" s="1"/>
  <c r="F303" i="56"/>
  <c r="G103" i="54" s="1"/>
  <c r="G303" i="56"/>
  <c r="H103" i="54" s="1"/>
  <c r="I303" i="56"/>
  <c r="J103" i="54" s="1"/>
  <c r="J303" i="56"/>
  <c r="K103" i="54" s="1"/>
  <c r="K303" i="56"/>
  <c r="L103" i="54" s="1"/>
  <c r="N303" i="56"/>
  <c r="O103" i="54" s="1"/>
  <c r="O303" i="56"/>
  <c r="P103" i="54" s="1"/>
  <c r="N147" i="56"/>
  <c r="O51" i="54" s="1"/>
  <c r="H153" i="56"/>
  <c r="I53" i="54" s="1"/>
  <c r="N153" i="56"/>
  <c r="O53" i="54" s="1"/>
  <c r="K156" i="56"/>
  <c r="L54" i="54" s="1"/>
  <c r="J159" i="56"/>
  <c r="K55" i="54" s="1"/>
  <c r="C168" i="56"/>
  <c r="D58" i="54" s="1"/>
  <c r="J171" i="56"/>
  <c r="K59" i="54" s="1"/>
  <c r="L174" i="56"/>
  <c r="M60" i="54" s="1"/>
  <c r="I177" i="56"/>
  <c r="J61" i="54" s="1"/>
  <c r="E180" i="56"/>
  <c r="F62" i="54" s="1"/>
  <c r="E183" i="56"/>
  <c r="F63" i="54" s="1"/>
  <c r="J189" i="56"/>
  <c r="K65" i="54" s="1"/>
  <c r="F192" i="56"/>
  <c r="G66" i="54" s="1"/>
  <c r="K192" i="56"/>
  <c r="L66" i="54" s="1"/>
  <c r="G210" i="56"/>
  <c r="H72" i="54" s="1"/>
  <c r="J213" i="56"/>
  <c r="K73" i="54" s="1"/>
  <c r="K219" i="56"/>
  <c r="L75" i="54" s="1"/>
  <c r="K222" i="56"/>
  <c r="L76" i="54" s="1"/>
  <c r="F225" i="56"/>
  <c r="G77" i="54" s="1"/>
  <c r="G228" i="56"/>
  <c r="H78" i="54" s="1"/>
  <c r="N228" i="56"/>
  <c r="O78" i="54" s="1"/>
  <c r="I231" i="56"/>
  <c r="J79" i="54" s="1"/>
  <c r="J234" i="56"/>
  <c r="K80" i="54" s="1"/>
  <c r="H237" i="56"/>
  <c r="I81" i="54" s="1"/>
  <c r="E249" i="56"/>
  <c r="F85" i="54" s="1"/>
  <c r="J252" i="56"/>
  <c r="K86" i="54" s="1"/>
  <c r="G255" i="56"/>
  <c r="H87" i="54" s="1"/>
  <c r="J258" i="56"/>
  <c r="K88" i="54" s="1"/>
  <c r="G261" i="56"/>
  <c r="H89" i="54" s="1"/>
  <c r="N261" i="56"/>
  <c r="O89" i="54" s="1"/>
  <c r="G273" i="56"/>
  <c r="H93" i="54" s="1"/>
  <c r="G60" i="56"/>
  <c r="H24" i="54" s="1"/>
  <c r="I63" i="56"/>
  <c r="J25" i="54" s="1"/>
  <c r="C66" i="56"/>
  <c r="D22" i="54" s="1"/>
  <c r="I69" i="56"/>
  <c r="J26" i="54" s="1"/>
  <c r="E72" i="56"/>
  <c r="F20" i="54" s="1"/>
  <c r="O72" i="56"/>
  <c r="P20" i="54" s="1"/>
  <c r="E81" i="56"/>
  <c r="F29" i="54" s="1"/>
  <c r="G93" i="56"/>
  <c r="H33" i="54" s="1"/>
  <c r="G96" i="56"/>
  <c r="H34" i="54" s="1"/>
  <c r="O99" i="56"/>
  <c r="P35" i="54" s="1"/>
  <c r="H102" i="56"/>
  <c r="I36" i="54" s="1"/>
  <c r="G105" i="56"/>
  <c r="H37" i="54" s="1"/>
  <c r="M108" i="56"/>
  <c r="N38" i="54" s="1"/>
  <c r="D111" i="56"/>
  <c r="E39" i="54" s="1"/>
  <c r="M111" i="56"/>
  <c r="N39" i="54" s="1"/>
  <c r="L117" i="56"/>
  <c r="M41" i="54" s="1"/>
  <c r="D120" i="56"/>
  <c r="E42" i="54" s="1"/>
  <c r="M120" i="56"/>
  <c r="N42" i="54" s="1"/>
  <c r="D123" i="56"/>
  <c r="E43" i="54" s="1"/>
  <c r="K129" i="56"/>
  <c r="L45" i="54" s="1"/>
  <c r="G132" i="56"/>
  <c r="H46" i="54" s="1"/>
  <c r="M132" i="56"/>
  <c r="N46" i="54" s="1"/>
  <c r="N138" i="56"/>
  <c r="O48" i="54" s="1"/>
  <c r="D141" i="56"/>
  <c r="E49" i="54" s="1"/>
  <c r="F144" i="56"/>
  <c r="G50" i="54" s="1"/>
  <c r="C147" i="56"/>
  <c r="D51" i="54" s="1"/>
  <c r="C150" i="56"/>
  <c r="D52" i="54" s="1"/>
  <c r="J150" i="56"/>
  <c r="K52" i="54" s="1"/>
  <c r="O153" i="56"/>
  <c r="P53" i="54" s="1"/>
  <c r="H156" i="56"/>
  <c r="I54" i="54" s="1"/>
  <c r="D159" i="56"/>
  <c r="E55" i="54" s="1"/>
  <c r="L159" i="56"/>
  <c r="M55" i="54" s="1"/>
  <c r="J162" i="56"/>
  <c r="K56" i="54" s="1"/>
  <c r="L165" i="56"/>
  <c r="M57" i="54" s="1"/>
  <c r="D171" i="56"/>
  <c r="E59" i="54" s="1"/>
  <c r="D177" i="56"/>
  <c r="E61" i="54" s="1"/>
  <c r="L177" i="56"/>
  <c r="M61" i="54" s="1"/>
  <c r="D180" i="56"/>
  <c r="E62" i="54" s="1"/>
  <c r="L180" i="56"/>
  <c r="M62" i="54" s="1"/>
  <c r="L183" i="56"/>
  <c r="M63" i="54" s="1"/>
  <c r="H186" i="56"/>
  <c r="I64" i="54" s="1"/>
  <c r="C189" i="56"/>
  <c r="D65" i="54" s="1"/>
  <c r="H192" i="56"/>
  <c r="I66" i="54" s="1"/>
  <c r="H201" i="56"/>
  <c r="I69" i="54" s="1"/>
  <c r="G204" i="56"/>
  <c r="H70" i="54" s="1"/>
  <c r="I207" i="56"/>
  <c r="J71" i="54" s="1"/>
  <c r="C210" i="56"/>
  <c r="D72" i="54" s="1"/>
  <c r="E213" i="56"/>
  <c r="F73" i="54" s="1"/>
  <c r="K216" i="56"/>
  <c r="L74" i="54" s="1"/>
  <c r="M219" i="56"/>
  <c r="N75" i="54" s="1"/>
  <c r="H225" i="56"/>
  <c r="I77" i="54" s="1"/>
  <c r="O228" i="56"/>
  <c r="P78" i="54" s="1"/>
  <c r="E231" i="56"/>
  <c r="F79" i="54" s="1"/>
  <c r="I234" i="56"/>
  <c r="J80" i="54" s="1"/>
  <c r="G237" i="56"/>
  <c r="H81" i="54" s="1"/>
  <c r="I240" i="56"/>
  <c r="J82" i="54" s="1"/>
  <c r="J243" i="56"/>
  <c r="K83" i="54" s="1"/>
  <c r="K246" i="56"/>
  <c r="L84" i="54" s="1"/>
  <c r="H249" i="56"/>
  <c r="I85" i="54" s="1"/>
  <c r="O252" i="56"/>
  <c r="P86" i="54" s="1"/>
  <c r="H258" i="56"/>
  <c r="I88" i="54" s="1"/>
  <c r="G264" i="56"/>
  <c r="H90" i="54" s="1"/>
  <c r="E267" i="56"/>
  <c r="F91" i="54" s="1"/>
  <c r="C270" i="56"/>
  <c r="D92" i="54" s="1"/>
  <c r="I276" i="56"/>
  <c r="J94" i="54" s="1"/>
  <c r="N57" i="56"/>
  <c r="O21" i="54" s="1"/>
  <c r="O60" i="56"/>
  <c r="P24" i="54" s="1"/>
  <c r="M63" i="56"/>
  <c r="N25" i="54" s="1"/>
  <c r="E66" i="56"/>
  <c r="F22" i="54" s="1"/>
  <c r="L66" i="56"/>
  <c r="M22" i="54" s="1"/>
  <c r="E69" i="56"/>
  <c r="F26" i="54" s="1"/>
  <c r="D75" i="56"/>
  <c r="E27" i="54" s="1"/>
  <c r="C78" i="56"/>
  <c r="D28" i="54" s="1"/>
  <c r="J87" i="56"/>
  <c r="K31" i="54" s="1"/>
  <c r="D90" i="56"/>
  <c r="E32" i="54" s="1"/>
  <c r="K93" i="56"/>
  <c r="L33" i="54" s="1"/>
  <c r="H96" i="56"/>
  <c r="I34" i="54" s="1"/>
  <c r="M99" i="56"/>
  <c r="N35" i="54" s="1"/>
  <c r="D105" i="56"/>
  <c r="E37" i="54" s="1"/>
  <c r="K108" i="56"/>
  <c r="L38" i="54" s="1"/>
  <c r="H114" i="56"/>
  <c r="I40" i="54" s="1"/>
  <c r="K117" i="56"/>
  <c r="L41" i="54" s="1"/>
  <c r="E120" i="56"/>
  <c r="F42" i="54" s="1"/>
  <c r="K120" i="56"/>
  <c r="L42" i="54" s="1"/>
  <c r="I123" i="56"/>
  <c r="J43" i="54" s="1"/>
  <c r="L126" i="56"/>
  <c r="M44" i="54" s="1"/>
  <c r="L129" i="56"/>
  <c r="M45" i="54" s="1"/>
  <c r="E132" i="56"/>
  <c r="F46" i="54" s="1"/>
  <c r="N135" i="56"/>
  <c r="O47" i="54" s="1"/>
  <c r="G138" i="56"/>
  <c r="H48" i="54" s="1"/>
  <c r="O138" i="56"/>
  <c r="P48" i="54" s="1"/>
  <c r="H141" i="56"/>
  <c r="I49" i="54" s="1"/>
  <c r="D144" i="56"/>
  <c r="E50" i="54" s="1"/>
  <c r="M144" i="56"/>
  <c r="N50" i="54" s="1"/>
  <c r="F147" i="56"/>
  <c r="G51" i="54" s="1"/>
  <c r="E150" i="56"/>
  <c r="F52" i="54" s="1"/>
  <c r="L156" i="56"/>
  <c r="M54" i="54" s="1"/>
  <c r="F159" i="56"/>
  <c r="G55" i="54" s="1"/>
  <c r="D162" i="56"/>
  <c r="E56" i="54" s="1"/>
  <c r="F165" i="56"/>
  <c r="G57" i="54" s="1"/>
  <c r="G171" i="56"/>
  <c r="H59" i="54" s="1"/>
  <c r="H177" i="56"/>
  <c r="I61" i="54" s="1"/>
  <c r="I186" i="56"/>
  <c r="J64" i="54" s="1"/>
  <c r="N189" i="56"/>
  <c r="O65" i="54" s="1"/>
  <c r="G192" i="56"/>
  <c r="H66" i="54" s="1"/>
  <c r="K195" i="56"/>
  <c r="L67" i="54" s="1"/>
  <c r="N198" i="56"/>
  <c r="O68" i="54" s="1"/>
  <c r="C204" i="56"/>
  <c r="D70" i="54" s="1"/>
  <c r="N204" i="56"/>
  <c r="O70" i="54" s="1"/>
  <c r="H207" i="56"/>
  <c r="I71" i="54" s="1"/>
  <c r="N207" i="56"/>
  <c r="O71" i="54" s="1"/>
  <c r="O210" i="56"/>
  <c r="P72" i="54" s="1"/>
  <c r="G213" i="56"/>
  <c r="H73" i="54" s="1"/>
  <c r="M213" i="56"/>
  <c r="N73" i="54" s="1"/>
  <c r="J219" i="56"/>
  <c r="K75" i="54" s="1"/>
  <c r="E222" i="56"/>
  <c r="F76" i="54" s="1"/>
  <c r="L222" i="56"/>
  <c r="M76" i="54" s="1"/>
  <c r="K225" i="56"/>
  <c r="L77" i="54" s="1"/>
  <c r="I228" i="56"/>
  <c r="J78" i="54" s="1"/>
  <c r="D231" i="56"/>
  <c r="E79" i="54" s="1"/>
  <c r="H234" i="56"/>
  <c r="I80" i="54" s="1"/>
  <c r="C240" i="56"/>
  <c r="D82" i="54" s="1"/>
  <c r="O240" i="56"/>
  <c r="P82" i="54" s="1"/>
  <c r="K243" i="56"/>
  <c r="L83" i="54" s="1"/>
  <c r="D246" i="56"/>
  <c r="E84" i="54" s="1"/>
  <c r="H270" i="56"/>
  <c r="I92" i="54" s="1"/>
  <c r="G276" i="56"/>
  <c r="H94" i="54" s="1"/>
  <c r="D48" i="56"/>
  <c r="E15" i="54" s="1"/>
  <c r="E51" i="56"/>
  <c r="F9" i="54" s="1"/>
  <c r="L51" i="56"/>
  <c r="M9" i="54" s="1"/>
  <c r="J57" i="56"/>
  <c r="K21" i="54" s="1"/>
  <c r="C60" i="56"/>
  <c r="D24" i="54" s="1"/>
  <c r="K60" i="56"/>
  <c r="L24" i="54" s="1"/>
  <c r="F63" i="56"/>
  <c r="G25" i="54" s="1"/>
  <c r="H66" i="56"/>
  <c r="I22" i="54" s="1"/>
  <c r="C69" i="56"/>
  <c r="D26" i="54" s="1"/>
  <c r="M72" i="56"/>
  <c r="N20" i="54" s="1"/>
  <c r="K75" i="56"/>
  <c r="L27" i="54" s="1"/>
  <c r="I81" i="56"/>
  <c r="J29" i="54" s="1"/>
  <c r="O84" i="56"/>
  <c r="P30" i="54" s="1"/>
  <c r="K87" i="56"/>
  <c r="L31" i="54" s="1"/>
  <c r="J93" i="56"/>
  <c r="K33" i="54" s="1"/>
  <c r="J96" i="56"/>
  <c r="K34" i="54" s="1"/>
  <c r="F99" i="56"/>
  <c r="G35" i="54" s="1"/>
  <c r="C105" i="56"/>
  <c r="D37" i="54" s="1"/>
  <c r="G108" i="56"/>
  <c r="H38" i="54" s="1"/>
  <c r="F111" i="56"/>
  <c r="G39" i="54" s="1"/>
  <c r="K111" i="56"/>
  <c r="L39" i="54" s="1"/>
  <c r="L114" i="56"/>
  <c r="M40" i="54" s="1"/>
  <c r="J120" i="56"/>
  <c r="K42" i="54" s="1"/>
  <c r="C123" i="56"/>
  <c r="D43" i="54" s="1"/>
  <c r="J123" i="56"/>
  <c r="K43" i="54" s="1"/>
  <c r="D126" i="56"/>
  <c r="E44" i="54" s="1"/>
  <c r="I129" i="56"/>
  <c r="J45" i="54" s="1"/>
  <c r="D132" i="56"/>
  <c r="E46" i="54" s="1"/>
  <c r="O135" i="56"/>
  <c r="P47" i="54" s="1"/>
  <c r="E138" i="56"/>
  <c r="F48" i="54" s="1"/>
  <c r="K138" i="56"/>
  <c r="L48" i="54" s="1"/>
  <c r="E141" i="56"/>
  <c r="F49" i="54" s="1"/>
  <c r="I144" i="56"/>
  <c r="J50" i="54" s="1"/>
  <c r="I147" i="56"/>
  <c r="J51" i="54" s="1"/>
  <c r="K150" i="56"/>
  <c r="L52" i="54" s="1"/>
  <c r="L153" i="56"/>
  <c r="M53" i="54" s="1"/>
  <c r="C156" i="56"/>
  <c r="D54" i="54" s="1"/>
  <c r="E159" i="56"/>
  <c r="F55" i="54" s="1"/>
  <c r="C162" i="56"/>
  <c r="D56" i="54" s="1"/>
  <c r="O162" i="56"/>
  <c r="P56" i="54" s="1"/>
  <c r="E165" i="56"/>
  <c r="F57" i="54" s="1"/>
  <c r="N165" i="56"/>
  <c r="O57" i="54" s="1"/>
  <c r="D168" i="56"/>
  <c r="E58" i="54" s="1"/>
  <c r="L168" i="56"/>
  <c r="M58" i="54" s="1"/>
  <c r="C171" i="56"/>
  <c r="D59" i="54" s="1"/>
  <c r="I171" i="56"/>
  <c r="J59" i="54" s="1"/>
  <c r="F174" i="56"/>
  <c r="G60" i="54" s="1"/>
  <c r="M177" i="56"/>
  <c r="N61" i="54" s="1"/>
  <c r="O180" i="56"/>
  <c r="P62" i="54" s="1"/>
  <c r="F186" i="56"/>
  <c r="G64" i="54" s="1"/>
  <c r="K189" i="56"/>
  <c r="L65" i="54" s="1"/>
  <c r="C192" i="56"/>
  <c r="D66" i="54" s="1"/>
  <c r="M192" i="56"/>
  <c r="N66" i="54" s="1"/>
  <c r="F195" i="56"/>
  <c r="G67" i="54" s="1"/>
  <c r="F201" i="56"/>
  <c r="G69" i="54" s="1"/>
  <c r="O201" i="56"/>
  <c r="P69" i="54" s="1"/>
  <c r="H204" i="56"/>
  <c r="I70" i="54" s="1"/>
  <c r="F207" i="56"/>
  <c r="G71" i="54" s="1"/>
  <c r="D213" i="56"/>
  <c r="E73" i="54" s="1"/>
  <c r="E216" i="56"/>
  <c r="F74" i="54" s="1"/>
  <c r="F219" i="56"/>
  <c r="G75" i="54" s="1"/>
  <c r="J246" i="56"/>
  <c r="K84" i="54" s="1"/>
  <c r="J249" i="56"/>
  <c r="K85" i="54" s="1"/>
  <c r="N249" i="56"/>
  <c r="O85" i="54" s="1"/>
  <c r="D252" i="56"/>
  <c r="E86" i="54" s="1"/>
  <c r="L255" i="56"/>
  <c r="M87" i="54" s="1"/>
  <c r="G258" i="56"/>
  <c r="H88" i="54" s="1"/>
  <c r="O261" i="56"/>
  <c r="P89" i="54" s="1"/>
  <c r="H267" i="56"/>
  <c r="I91" i="54" s="1"/>
  <c r="O267" i="56"/>
  <c r="P91" i="54" s="1"/>
  <c r="L270" i="56"/>
  <c r="M92" i="54" s="1"/>
  <c r="F273" i="56"/>
  <c r="G93" i="54" s="1"/>
  <c r="D276" i="56"/>
  <c r="E94" i="54" s="1"/>
  <c r="N276" i="56"/>
  <c r="O94" i="54" s="1"/>
  <c r="H48" i="56"/>
  <c r="I15" i="54" s="1"/>
  <c r="F51" i="56"/>
  <c r="G9" i="54" s="1"/>
  <c r="M51" i="56"/>
  <c r="N9" i="54" s="1"/>
  <c r="F54" i="56"/>
  <c r="G23" i="54" s="1"/>
  <c r="O54" i="56"/>
  <c r="P23" i="54" s="1"/>
  <c r="I57" i="56"/>
  <c r="J21" i="54" s="1"/>
  <c r="J60" i="56"/>
  <c r="K24" i="54" s="1"/>
  <c r="N63" i="56"/>
  <c r="O25" i="54" s="1"/>
  <c r="K69" i="56"/>
  <c r="L26" i="54" s="1"/>
  <c r="L78" i="56"/>
  <c r="M28" i="54" s="1"/>
  <c r="M87" i="56"/>
  <c r="N31" i="54" s="1"/>
  <c r="C90" i="56"/>
  <c r="D32" i="54" s="1"/>
  <c r="M93" i="56"/>
  <c r="N33" i="54" s="1"/>
  <c r="D96" i="56"/>
  <c r="E34" i="54" s="1"/>
  <c r="K96" i="56"/>
  <c r="L34" i="54" s="1"/>
  <c r="L99" i="56"/>
  <c r="M35" i="54" s="1"/>
  <c r="E105" i="56"/>
  <c r="F37" i="54" s="1"/>
  <c r="H108" i="56"/>
  <c r="I38" i="54" s="1"/>
  <c r="E111" i="56"/>
  <c r="F39" i="54" s="1"/>
  <c r="L111" i="56"/>
  <c r="M39" i="54" s="1"/>
  <c r="G117" i="56"/>
  <c r="H41" i="54" s="1"/>
  <c r="F123" i="56"/>
  <c r="G43" i="54" s="1"/>
  <c r="F126" i="56"/>
  <c r="G44" i="54" s="1"/>
  <c r="N126" i="56"/>
  <c r="O44" i="54" s="1"/>
  <c r="C129" i="56"/>
  <c r="D45" i="54" s="1"/>
  <c r="L132" i="56"/>
  <c r="M46" i="54" s="1"/>
  <c r="H135" i="56"/>
  <c r="I47" i="54" s="1"/>
  <c r="D138" i="56"/>
  <c r="E48" i="54" s="1"/>
  <c r="M138" i="56"/>
  <c r="N48" i="54" s="1"/>
  <c r="L141" i="56"/>
  <c r="M49" i="54" s="1"/>
  <c r="E144" i="56"/>
  <c r="F50" i="54" s="1"/>
  <c r="G147" i="56"/>
  <c r="H51" i="54" s="1"/>
  <c r="O147" i="56"/>
  <c r="P51" i="54" s="1"/>
  <c r="G150" i="56"/>
  <c r="H52" i="54" s="1"/>
  <c r="I159" i="56"/>
  <c r="J55" i="54" s="1"/>
  <c r="O159" i="56"/>
  <c r="P55" i="54" s="1"/>
  <c r="E162" i="56"/>
  <c r="F56" i="54" s="1"/>
  <c r="M162" i="56"/>
  <c r="N56" i="54" s="1"/>
  <c r="D165" i="56"/>
  <c r="E57" i="54" s="1"/>
  <c r="K165" i="56"/>
  <c r="L57" i="54" s="1"/>
  <c r="J168" i="56"/>
  <c r="K58" i="54" s="1"/>
  <c r="E174" i="56"/>
  <c r="F60" i="54" s="1"/>
  <c r="N174" i="56"/>
  <c r="O60" i="54" s="1"/>
  <c r="C177" i="56"/>
  <c r="D61" i="54" s="1"/>
  <c r="J180" i="56"/>
  <c r="K62" i="54" s="1"/>
  <c r="J183" i="56"/>
  <c r="K63" i="54" s="1"/>
  <c r="E186" i="56"/>
  <c r="F64" i="54" s="1"/>
  <c r="N186" i="56"/>
  <c r="O64" i="54" s="1"/>
  <c r="I189" i="56"/>
  <c r="J65" i="54" s="1"/>
  <c r="H195" i="56"/>
  <c r="I67" i="54" s="1"/>
  <c r="E198" i="56"/>
  <c r="F68" i="54" s="1"/>
  <c r="F204" i="56"/>
  <c r="G70" i="54" s="1"/>
  <c r="O204" i="56"/>
  <c r="P70" i="54" s="1"/>
  <c r="G207" i="56"/>
  <c r="H71" i="54" s="1"/>
  <c r="M210" i="56"/>
  <c r="N72" i="54" s="1"/>
  <c r="N213" i="56"/>
  <c r="O73" i="54" s="1"/>
  <c r="G216" i="56"/>
  <c r="H74" i="54" s="1"/>
  <c r="O216" i="56"/>
  <c r="P74" i="54" s="1"/>
  <c r="G219" i="56"/>
  <c r="H75" i="54" s="1"/>
  <c r="D225" i="56"/>
  <c r="E77" i="54" s="1"/>
  <c r="L225" i="56"/>
  <c r="M77" i="54" s="1"/>
  <c r="G231" i="56"/>
  <c r="H79" i="54" s="1"/>
  <c r="O231" i="56"/>
  <c r="P79" i="54" s="1"/>
  <c r="E234" i="56"/>
  <c r="F80" i="54" s="1"/>
  <c r="E237" i="56"/>
  <c r="F81" i="54" s="1"/>
  <c r="L237" i="56"/>
  <c r="M81" i="54" s="1"/>
  <c r="L240" i="56"/>
  <c r="M82" i="54" s="1"/>
  <c r="F246" i="56"/>
  <c r="G84" i="54" s="1"/>
  <c r="E273" i="56"/>
  <c r="F93" i="54" s="1"/>
  <c r="L273" i="56"/>
  <c r="M93" i="54" s="1"/>
  <c r="N45" i="56"/>
  <c r="O16" i="54" s="1"/>
  <c r="J48" i="56"/>
  <c r="K15" i="54" s="1"/>
  <c r="I51" i="56"/>
  <c r="J9" i="54" s="1"/>
  <c r="O51" i="56"/>
  <c r="P9" i="54" s="1"/>
  <c r="I54" i="56"/>
  <c r="J23" i="54" s="1"/>
  <c r="H57" i="56"/>
  <c r="I21" i="54" s="1"/>
  <c r="F60" i="56"/>
  <c r="G24" i="54" s="1"/>
  <c r="N60" i="56"/>
  <c r="O24" i="54" s="1"/>
  <c r="E63" i="56"/>
  <c r="F25" i="54" s="1"/>
  <c r="J63" i="56"/>
  <c r="K25" i="54" s="1"/>
  <c r="G69" i="56"/>
  <c r="H26" i="54" s="1"/>
  <c r="C72" i="56"/>
  <c r="D20" i="54" s="1"/>
  <c r="J72" i="56"/>
  <c r="K20" i="54" s="1"/>
  <c r="C75" i="56"/>
  <c r="D27" i="54" s="1"/>
  <c r="L75" i="56"/>
  <c r="M27" i="54" s="1"/>
  <c r="C81" i="56"/>
  <c r="D29" i="54" s="1"/>
  <c r="J81" i="56"/>
  <c r="K29" i="54" s="1"/>
  <c r="G87" i="56"/>
  <c r="H31" i="54" s="1"/>
  <c r="E96" i="56"/>
  <c r="F34" i="54" s="1"/>
  <c r="C99" i="56"/>
  <c r="D35" i="54" s="1"/>
  <c r="I102" i="56"/>
  <c r="J36" i="54" s="1"/>
  <c r="H105" i="56"/>
  <c r="I37" i="54" s="1"/>
  <c r="O108" i="56"/>
  <c r="P38" i="54" s="1"/>
  <c r="H120" i="56"/>
  <c r="I42" i="54" s="1"/>
  <c r="O123" i="56"/>
  <c r="P43" i="54" s="1"/>
  <c r="I126" i="56"/>
  <c r="J44" i="54" s="1"/>
  <c r="H129" i="56"/>
  <c r="I45" i="54" s="1"/>
  <c r="K132" i="56"/>
  <c r="L46" i="54" s="1"/>
  <c r="C135" i="56"/>
  <c r="D47" i="54" s="1"/>
  <c r="J138" i="56"/>
  <c r="K48" i="54" s="1"/>
  <c r="I141" i="56"/>
  <c r="J49" i="54" s="1"/>
  <c r="C144" i="56"/>
  <c r="D50" i="54" s="1"/>
  <c r="K144" i="56"/>
  <c r="L50" i="54" s="1"/>
  <c r="L147" i="56"/>
  <c r="M51" i="54" s="1"/>
  <c r="H150" i="56"/>
  <c r="I52" i="54" s="1"/>
  <c r="M153" i="56"/>
  <c r="N53" i="54" s="1"/>
  <c r="G156" i="56"/>
  <c r="H54" i="54" s="1"/>
  <c r="M159" i="56"/>
  <c r="N55" i="54" s="1"/>
  <c r="F162" i="56"/>
  <c r="G56" i="54" s="1"/>
  <c r="E171" i="56"/>
  <c r="F59" i="54" s="1"/>
  <c r="C174" i="56"/>
  <c r="D60" i="54" s="1"/>
  <c r="I180" i="56"/>
  <c r="J62" i="54" s="1"/>
  <c r="D183" i="56"/>
  <c r="E63" i="54" s="1"/>
  <c r="O186" i="56"/>
  <c r="P64" i="54" s="1"/>
  <c r="E189" i="56"/>
  <c r="F65" i="54" s="1"/>
  <c r="I192" i="56"/>
  <c r="J66" i="54" s="1"/>
  <c r="L195" i="56"/>
  <c r="M67" i="54" s="1"/>
  <c r="I198" i="56"/>
  <c r="J68" i="54" s="1"/>
  <c r="K204" i="56"/>
  <c r="L70" i="54" s="1"/>
  <c r="E207" i="56"/>
  <c r="F71" i="54" s="1"/>
  <c r="O207" i="56"/>
  <c r="P71" i="54" s="1"/>
  <c r="I210" i="56"/>
  <c r="J72" i="54" s="1"/>
  <c r="K213" i="56"/>
  <c r="L73" i="54" s="1"/>
  <c r="L216" i="56"/>
  <c r="M74" i="54" s="1"/>
  <c r="C219" i="56"/>
  <c r="D75" i="54" s="1"/>
  <c r="I219" i="56"/>
  <c r="J75" i="54" s="1"/>
  <c r="E225" i="56"/>
  <c r="F77" i="54" s="1"/>
  <c r="O225" i="56"/>
  <c r="P77" i="54" s="1"/>
  <c r="H231" i="56"/>
  <c r="I79" i="54" s="1"/>
  <c r="G234" i="56"/>
  <c r="H80" i="54" s="1"/>
  <c r="D237" i="56"/>
  <c r="E81" i="54" s="1"/>
  <c r="K237" i="56"/>
  <c r="L81" i="54" s="1"/>
  <c r="C243" i="56"/>
  <c r="D83" i="54" s="1"/>
  <c r="L243" i="56"/>
  <c r="M83" i="54" s="1"/>
  <c r="E252" i="56"/>
  <c r="F86" i="54" s="1"/>
  <c r="F255" i="56"/>
  <c r="G87" i="54" s="1"/>
  <c r="D258" i="56"/>
  <c r="E88" i="54" s="1"/>
  <c r="M261" i="56"/>
  <c r="N89" i="54" s="1"/>
  <c r="K264" i="56"/>
  <c r="L90" i="54" s="1"/>
  <c r="J273" i="56"/>
  <c r="K93" i="54" s="1"/>
  <c r="C276" i="56"/>
  <c r="D94" i="54" s="1"/>
  <c r="M54" i="56"/>
  <c r="N23" i="54" s="1"/>
  <c r="M57" i="56"/>
  <c r="N21" i="54" s="1"/>
  <c r="E60" i="56"/>
  <c r="F24" i="54" s="1"/>
  <c r="L60" i="56"/>
  <c r="M24" i="54" s="1"/>
  <c r="D63" i="56"/>
  <c r="E25" i="54" s="1"/>
  <c r="I66" i="56"/>
  <c r="J22" i="54" s="1"/>
  <c r="O69" i="56"/>
  <c r="P26" i="54" s="1"/>
  <c r="D72" i="56"/>
  <c r="E20" i="54" s="1"/>
  <c r="J75" i="56"/>
  <c r="K27" i="54" s="1"/>
  <c r="O78" i="56"/>
  <c r="P28" i="54" s="1"/>
  <c r="C93" i="56"/>
  <c r="D33" i="54" s="1"/>
  <c r="M96" i="56"/>
  <c r="N34" i="54" s="1"/>
  <c r="N102" i="56"/>
  <c r="O36" i="54" s="1"/>
  <c r="F105" i="56"/>
  <c r="G37" i="54" s="1"/>
  <c r="N108" i="56"/>
  <c r="O38" i="54" s="1"/>
  <c r="N114" i="56"/>
  <c r="O40" i="54" s="1"/>
  <c r="C117" i="56"/>
  <c r="D41" i="54" s="1"/>
  <c r="C120" i="56"/>
  <c r="D42" i="54" s="1"/>
  <c r="J129" i="56"/>
  <c r="K45" i="54" s="1"/>
  <c r="F132" i="56"/>
  <c r="G46" i="54" s="1"/>
  <c r="D135" i="56"/>
  <c r="E47" i="54" s="1"/>
  <c r="H147" i="56"/>
  <c r="I51" i="54" s="1"/>
  <c r="N150" i="56"/>
  <c r="O52" i="54" s="1"/>
  <c r="I153" i="56"/>
  <c r="J53" i="54" s="1"/>
  <c r="I156" i="56"/>
  <c r="J54" i="54" s="1"/>
  <c r="H165" i="56"/>
  <c r="I57" i="54" s="1"/>
  <c r="E168" i="56"/>
  <c r="F58" i="54" s="1"/>
  <c r="M168" i="56"/>
  <c r="N58" i="54" s="1"/>
  <c r="L171" i="56"/>
  <c r="M59" i="54" s="1"/>
  <c r="K177" i="56"/>
  <c r="L61" i="54" s="1"/>
  <c r="G186" i="56"/>
  <c r="H64" i="54" s="1"/>
  <c r="L189" i="56"/>
  <c r="M65" i="54" s="1"/>
  <c r="O192" i="56"/>
  <c r="P66" i="54" s="1"/>
  <c r="J195" i="56"/>
  <c r="K67" i="54" s="1"/>
  <c r="C201" i="56"/>
  <c r="D69" i="54" s="1"/>
  <c r="J207" i="56"/>
  <c r="K71" i="54" s="1"/>
  <c r="F210" i="56"/>
  <c r="G72" i="54" s="1"/>
  <c r="C216" i="56"/>
  <c r="D74" i="54" s="1"/>
  <c r="J216" i="56"/>
  <c r="K74" i="54" s="1"/>
  <c r="O219" i="56"/>
  <c r="P75" i="54" s="1"/>
  <c r="H222" i="56"/>
  <c r="I76" i="54" s="1"/>
  <c r="O222" i="56"/>
  <c r="P76" i="54" s="1"/>
  <c r="J225" i="56"/>
  <c r="K77" i="54" s="1"/>
  <c r="N237" i="56"/>
  <c r="O81" i="54" s="1"/>
  <c r="G240" i="56"/>
  <c r="H82" i="54" s="1"/>
  <c r="K240" i="56"/>
  <c r="L82" i="54" s="1"/>
  <c r="M243" i="56"/>
  <c r="N83" i="54" s="1"/>
  <c r="H246" i="56"/>
  <c r="I84" i="54" s="1"/>
  <c r="I249" i="56"/>
  <c r="J85" i="54" s="1"/>
  <c r="M252" i="56"/>
  <c r="N86" i="54" s="1"/>
  <c r="E258" i="56"/>
  <c r="F88" i="54" s="1"/>
  <c r="C261" i="56"/>
  <c r="D89" i="54" s="1"/>
  <c r="L261" i="56"/>
  <c r="M89" i="54" s="1"/>
  <c r="J264" i="56"/>
  <c r="K90" i="54" s="1"/>
  <c r="M267" i="56"/>
  <c r="N91" i="54" s="1"/>
  <c r="I270" i="56"/>
  <c r="J92" i="54" s="1"/>
  <c r="K273" i="56"/>
  <c r="L93" i="54" s="1"/>
  <c r="K276" i="56"/>
  <c r="L94" i="54" s="1"/>
  <c r="E57" i="56"/>
  <c r="F21" i="54" s="1"/>
  <c r="C63" i="56"/>
  <c r="D25" i="54" s="1"/>
  <c r="L63" i="56"/>
  <c r="M25" i="54" s="1"/>
  <c r="J66" i="56"/>
  <c r="K22" i="54" s="1"/>
  <c r="J69" i="56"/>
  <c r="K26" i="54" s="1"/>
  <c r="F72" i="56"/>
  <c r="G20" i="54" s="1"/>
  <c r="I75" i="56"/>
  <c r="J27" i="54" s="1"/>
  <c r="H78" i="56"/>
  <c r="I28" i="54" s="1"/>
  <c r="H81" i="56"/>
  <c r="I29" i="54" s="1"/>
  <c r="G84" i="56"/>
  <c r="H30" i="54" s="1"/>
  <c r="I90" i="56"/>
  <c r="J32" i="54" s="1"/>
  <c r="L93" i="56"/>
  <c r="M33" i="54" s="1"/>
  <c r="G99" i="56"/>
  <c r="H35" i="54" s="1"/>
  <c r="O102" i="56"/>
  <c r="P36" i="54" s="1"/>
  <c r="J114" i="56"/>
  <c r="K40" i="54" s="1"/>
  <c r="D117" i="56"/>
  <c r="E41" i="54" s="1"/>
  <c r="L123" i="56"/>
  <c r="M43" i="54" s="1"/>
  <c r="H126" i="56"/>
  <c r="I44" i="54" s="1"/>
  <c r="M129" i="56"/>
  <c r="N45" i="54" s="1"/>
  <c r="G135" i="56"/>
  <c r="H47" i="54" s="1"/>
  <c r="J141" i="56"/>
  <c r="K49" i="54" s="1"/>
  <c r="O144" i="56"/>
  <c r="P50" i="54" s="1"/>
  <c r="K147" i="56"/>
  <c r="L51" i="54" s="1"/>
  <c r="L150" i="56"/>
  <c r="M52" i="54" s="1"/>
  <c r="D153" i="56"/>
  <c r="E53" i="54" s="1"/>
  <c r="G162" i="56"/>
  <c r="H56" i="54" s="1"/>
  <c r="F168" i="56"/>
  <c r="G58" i="54" s="1"/>
  <c r="K171" i="56"/>
  <c r="L59" i="54" s="1"/>
  <c r="K174" i="56"/>
  <c r="L60" i="54" s="1"/>
  <c r="O174" i="56"/>
  <c r="P60" i="54" s="1"/>
  <c r="F177" i="56"/>
  <c r="G61" i="54" s="1"/>
  <c r="I183" i="56"/>
  <c r="J63" i="54" s="1"/>
  <c r="D189" i="56"/>
  <c r="E65" i="54" s="1"/>
  <c r="E192" i="56"/>
  <c r="F66" i="54" s="1"/>
  <c r="O195" i="56"/>
  <c r="P67" i="54" s="1"/>
  <c r="O198" i="56"/>
  <c r="P68" i="54" s="1"/>
  <c r="K207" i="56"/>
  <c r="L71" i="54" s="1"/>
  <c r="E210" i="56"/>
  <c r="F72" i="54" s="1"/>
  <c r="H213" i="56"/>
  <c r="I73" i="54" s="1"/>
  <c r="I216" i="56"/>
  <c r="J74" i="54" s="1"/>
  <c r="N219" i="56"/>
  <c r="O75" i="54" s="1"/>
  <c r="C225" i="56"/>
  <c r="D77" i="54" s="1"/>
  <c r="D228" i="56"/>
  <c r="E78" i="54" s="1"/>
  <c r="K228" i="56"/>
  <c r="L78" i="54" s="1"/>
  <c r="N231" i="56"/>
  <c r="O79" i="54" s="1"/>
  <c r="M234" i="56"/>
  <c r="N80" i="54" s="1"/>
  <c r="O237" i="56"/>
  <c r="P81" i="54" s="1"/>
  <c r="H240" i="56"/>
  <c r="I82" i="54" s="1"/>
  <c r="N243" i="56"/>
  <c r="O83" i="54" s="1"/>
  <c r="I246" i="56"/>
  <c r="J84" i="54" s="1"/>
  <c r="L252" i="56"/>
  <c r="M86" i="54" s="1"/>
  <c r="I255" i="56"/>
  <c r="J87" i="54" s="1"/>
  <c r="F258" i="56"/>
  <c r="G88" i="54" s="1"/>
  <c r="L264" i="56"/>
  <c r="M90" i="54" s="1"/>
  <c r="N267" i="56"/>
  <c r="O91" i="54" s="1"/>
  <c r="G270" i="56"/>
  <c r="H92" i="54" s="1"/>
  <c r="F276" i="56"/>
  <c r="G94" i="54" s="1"/>
  <c r="I18" i="58"/>
  <c r="J8" i="55" s="1"/>
  <c r="O300" i="58"/>
  <c r="P102" i="55" s="1"/>
  <c r="I9" i="58"/>
  <c r="J5" i="55" s="1"/>
  <c r="C300" i="58"/>
  <c r="D102" i="55" s="1"/>
  <c r="M18" i="58"/>
  <c r="N8" i="55" s="1"/>
  <c r="K9" i="58"/>
  <c r="L5" i="55" s="1"/>
  <c r="E12" i="58"/>
  <c r="F9" i="55" s="1"/>
  <c r="D12" i="58"/>
  <c r="E9" i="55" s="1"/>
  <c r="J18" i="58"/>
  <c r="K8" i="55" s="1"/>
  <c r="B198" i="58"/>
  <c r="C68" i="55" s="1"/>
  <c r="A234" i="58"/>
  <c r="B80" i="55" s="1"/>
  <c r="A80" i="55" s="1"/>
  <c r="L18" i="58"/>
  <c r="M8" i="55" s="1"/>
  <c r="L9" i="58"/>
  <c r="M5" i="55" s="1"/>
  <c r="H300" i="58"/>
  <c r="I102" i="55" s="1"/>
  <c r="K15" i="58"/>
  <c r="L10" i="55" s="1"/>
  <c r="N18" i="58"/>
  <c r="O8" i="55" s="1"/>
  <c r="A135" i="58"/>
  <c r="B47" i="55" s="1"/>
  <c r="A47" i="55" s="1"/>
  <c r="N300" i="58"/>
  <c r="O102" i="55" s="1"/>
  <c r="E36" i="58"/>
  <c r="F15" i="55" s="1"/>
  <c r="D39" i="58"/>
  <c r="E14" i="55" s="1"/>
  <c r="G39" i="58"/>
  <c r="H14" i="55" s="1"/>
  <c r="J39" i="58"/>
  <c r="K14" i="55" s="1"/>
  <c r="M39" i="58"/>
  <c r="N14" i="55" s="1"/>
  <c r="E42" i="58"/>
  <c r="F11" i="55" s="1"/>
  <c r="H42" i="58"/>
  <c r="I11" i="55" s="1"/>
  <c r="K42" i="58"/>
  <c r="L11" i="55" s="1"/>
  <c r="O42" i="58"/>
  <c r="P11" i="55" s="1"/>
  <c r="E45" i="58"/>
  <c r="F17" i="55" s="1"/>
  <c r="G45" i="58"/>
  <c r="H17" i="55" s="1"/>
  <c r="J45" i="58"/>
  <c r="K17" i="55" s="1"/>
  <c r="D48" i="58"/>
  <c r="E16" i="55" s="1"/>
  <c r="G48" i="58"/>
  <c r="H16" i="55" s="1"/>
  <c r="J48" i="58"/>
  <c r="K16" i="55" s="1"/>
  <c r="M48" i="58"/>
  <c r="N16" i="55" s="1"/>
  <c r="E51" i="58"/>
  <c r="F12" i="55" s="1"/>
  <c r="H51" i="58"/>
  <c r="I12" i="55" s="1"/>
  <c r="K51" i="58"/>
  <c r="L12" i="55" s="1"/>
  <c r="N51" i="58"/>
  <c r="O12" i="55" s="1"/>
  <c r="C54" i="58"/>
  <c r="D23" i="55" s="1"/>
  <c r="I54" i="58"/>
  <c r="J23" i="55" s="1"/>
  <c r="L54" i="58"/>
  <c r="M23" i="55" s="1"/>
  <c r="E57" i="58"/>
  <c r="F21" i="55" s="1"/>
  <c r="I57" i="58"/>
  <c r="J21" i="55" s="1"/>
  <c r="N57" i="58"/>
  <c r="O21" i="55" s="1"/>
  <c r="D60" i="58"/>
  <c r="E24" i="55" s="1"/>
  <c r="H60" i="58"/>
  <c r="I24" i="55" s="1"/>
  <c r="M60" i="58"/>
  <c r="N24" i="55" s="1"/>
  <c r="G63" i="58"/>
  <c r="H25" i="55" s="1"/>
  <c r="M63" i="58"/>
  <c r="N25" i="55" s="1"/>
  <c r="F78" i="58"/>
  <c r="G28" i="55" s="1"/>
  <c r="K81" i="58"/>
  <c r="L29" i="55" s="1"/>
  <c r="E213" i="58"/>
  <c r="F73" i="55" s="1"/>
  <c r="D243" i="58"/>
  <c r="E83" i="55" s="1"/>
  <c r="M270" i="58"/>
  <c r="N92" i="55" s="1"/>
  <c r="M285" i="58"/>
  <c r="N97" i="55" s="1"/>
  <c r="H15" i="58"/>
  <c r="I10" i="55" s="1"/>
  <c r="O15" i="58"/>
  <c r="P10" i="55" s="1"/>
  <c r="O18" i="58"/>
  <c r="P8" i="55" s="1"/>
  <c r="G6" i="58"/>
  <c r="H4" i="55" s="1"/>
  <c r="H21" i="58"/>
  <c r="I7" i="55" s="1"/>
  <c r="C24" i="58"/>
  <c r="D6" i="55" s="1"/>
  <c r="O24" i="58"/>
  <c r="P6" i="55" s="1"/>
  <c r="D27" i="58"/>
  <c r="E13" i="55" s="1"/>
  <c r="G27" i="58"/>
  <c r="H13" i="55" s="1"/>
  <c r="J27" i="58"/>
  <c r="K13" i="55" s="1"/>
  <c r="L27" i="58"/>
  <c r="M13" i="55" s="1"/>
  <c r="N27" i="58"/>
  <c r="O13" i="55" s="1"/>
  <c r="E30" i="58"/>
  <c r="F18" i="55" s="1"/>
  <c r="G30" i="58"/>
  <c r="H18" i="55" s="1"/>
  <c r="J30" i="58"/>
  <c r="K18" i="55" s="1"/>
  <c r="L30" i="58"/>
  <c r="M18" i="55" s="1"/>
  <c r="N30" i="58"/>
  <c r="O18" i="55" s="1"/>
  <c r="F33" i="58"/>
  <c r="G19" i="55" s="1"/>
  <c r="J33" i="58"/>
  <c r="K19" i="55" s="1"/>
  <c r="L33" i="58"/>
  <c r="M19" i="55" s="1"/>
  <c r="N33" i="58"/>
  <c r="O19" i="55" s="1"/>
  <c r="F36" i="58"/>
  <c r="G15" i="55" s="1"/>
  <c r="I36" i="58"/>
  <c r="J15" i="55" s="1"/>
  <c r="L36" i="58"/>
  <c r="M15" i="55" s="1"/>
  <c r="O54" i="58"/>
  <c r="P23" i="55" s="1"/>
  <c r="C57" i="58"/>
  <c r="D21" i="55" s="1"/>
  <c r="H57" i="58"/>
  <c r="I21" i="55" s="1"/>
  <c r="M57" i="58"/>
  <c r="N21" i="55" s="1"/>
  <c r="C60" i="58"/>
  <c r="D24" i="55" s="1"/>
  <c r="L60" i="58"/>
  <c r="M24" i="55" s="1"/>
  <c r="O60" i="58"/>
  <c r="P24" i="55" s="1"/>
  <c r="L66" i="58"/>
  <c r="M22" i="55" s="1"/>
  <c r="I69" i="58"/>
  <c r="J26" i="55" s="1"/>
  <c r="N69" i="58"/>
  <c r="O26" i="55" s="1"/>
  <c r="E75" i="58"/>
  <c r="F27" i="55" s="1"/>
  <c r="L75" i="58"/>
  <c r="M27" i="55" s="1"/>
  <c r="I78" i="58"/>
  <c r="J28" i="55" s="1"/>
  <c r="G81" i="58"/>
  <c r="H29" i="55" s="1"/>
  <c r="H219" i="58"/>
  <c r="I75" i="55" s="1"/>
  <c r="E234" i="58"/>
  <c r="F80" i="55" s="1"/>
  <c r="G303" i="58"/>
  <c r="H103" i="55" s="1"/>
  <c r="N36" i="58"/>
  <c r="O15" i="55" s="1"/>
  <c r="C39" i="58"/>
  <c r="D14" i="55" s="1"/>
  <c r="H39" i="58"/>
  <c r="I14" i="55" s="1"/>
  <c r="K39" i="58"/>
  <c r="L14" i="55" s="1"/>
  <c r="O39" i="58"/>
  <c r="P14" i="55" s="1"/>
  <c r="D42" i="58"/>
  <c r="E11" i="55" s="1"/>
  <c r="G42" i="58"/>
  <c r="H11" i="55" s="1"/>
  <c r="J42" i="58"/>
  <c r="K11" i="55" s="1"/>
  <c r="M42" i="58"/>
  <c r="N11" i="55" s="1"/>
  <c r="F45" i="58"/>
  <c r="G17" i="55" s="1"/>
  <c r="I45" i="58"/>
  <c r="J17" i="55" s="1"/>
  <c r="K45" i="58"/>
  <c r="L17" i="55" s="1"/>
  <c r="O45" i="58"/>
  <c r="P17" i="55" s="1"/>
  <c r="E48" i="58"/>
  <c r="F16" i="55" s="1"/>
  <c r="H48" i="58"/>
  <c r="I16" i="55" s="1"/>
  <c r="K48" i="58"/>
  <c r="L16" i="55" s="1"/>
  <c r="N48" i="58"/>
  <c r="O16" i="55" s="1"/>
  <c r="F51" i="58"/>
  <c r="G12" i="55" s="1"/>
  <c r="I51" i="58"/>
  <c r="J12" i="55" s="1"/>
  <c r="L51" i="58"/>
  <c r="M12" i="55" s="1"/>
  <c r="O51" i="58"/>
  <c r="P12" i="55" s="1"/>
  <c r="D54" i="58"/>
  <c r="E23" i="55" s="1"/>
  <c r="F54" i="58"/>
  <c r="G23" i="55" s="1"/>
  <c r="J54" i="58"/>
  <c r="K23" i="55" s="1"/>
  <c r="N54" i="58"/>
  <c r="O23" i="55" s="1"/>
  <c r="F57" i="58"/>
  <c r="G21" i="55" s="1"/>
  <c r="J57" i="58"/>
  <c r="K21" i="55" s="1"/>
  <c r="O57" i="58"/>
  <c r="P21" i="55" s="1"/>
  <c r="F60" i="58"/>
  <c r="G24" i="55" s="1"/>
  <c r="J60" i="58"/>
  <c r="K24" i="55" s="1"/>
  <c r="N60" i="58"/>
  <c r="O24" i="55" s="1"/>
  <c r="E63" i="58"/>
  <c r="F25" i="55" s="1"/>
  <c r="K63" i="58"/>
  <c r="L25" i="55" s="1"/>
  <c r="D66" i="58"/>
  <c r="E22" i="55" s="1"/>
  <c r="J66" i="58"/>
  <c r="K22" i="55" s="1"/>
  <c r="E69" i="58"/>
  <c r="F26" i="55" s="1"/>
  <c r="H72" i="58"/>
  <c r="I20" i="55" s="1"/>
  <c r="I75" i="58"/>
  <c r="J27" i="55" s="1"/>
  <c r="C78" i="58"/>
  <c r="D28" i="55" s="1"/>
  <c r="M78" i="58"/>
  <c r="N28" i="55" s="1"/>
  <c r="I81" i="58"/>
  <c r="J29" i="55" s="1"/>
  <c r="H279" i="58"/>
  <c r="I95" i="55" s="1"/>
  <c r="J291" i="58"/>
  <c r="K99" i="55" s="1"/>
  <c r="H294" i="58"/>
  <c r="I100" i="55" s="1"/>
  <c r="M210" i="58"/>
  <c r="N72" i="55" s="1"/>
  <c r="N210" i="58"/>
  <c r="O72" i="55" s="1"/>
  <c r="L213" i="58"/>
  <c r="M73" i="55" s="1"/>
  <c r="M213" i="58"/>
  <c r="N73" i="55" s="1"/>
  <c r="G216" i="58"/>
  <c r="H74" i="55" s="1"/>
  <c r="G219" i="58"/>
  <c r="H75" i="55" s="1"/>
  <c r="L219" i="58"/>
  <c r="M75" i="55" s="1"/>
  <c r="F222" i="58"/>
  <c r="G76" i="55" s="1"/>
  <c r="G222" i="58"/>
  <c r="H76" i="55" s="1"/>
  <c r="L225" i="58"/>
  <c r="M77" i="55" s="1"/>
  <c r="M225" i="58"/>
  <c r="N77" i="55" s="1"/>
  <c r="N225" i="58"/>
  <c r="O77" i="55" s="1"/>
  <c r="E228" i="58"/>
  <c r="F78" i="55" s="1"/>
  <c r="F228" i="58"/>
  <c r="G78" i="55" s="1"/>
  <c r="M228" i="58"/>
  <c r="N78" i="55" s="1"/>
  <c r="N228" i="58"/>
  <c r="O78" i="55" s="1"/>
  <c r="M231" i="58"/>
  <c r="N79" i="55" s="1"/>
  <c r="F234" i="58"/>
  <c r="G80" i="55" s="1"/>
  <c r="G234" i="58"/>
  <c r="H80" i="55" s="1"/>
  <c r="G237" i="58"/>
  <c r="H81" i="55" s="1"/>
  <c r="H237" i="58"/>
  <c r="I81" i="55" s="1"/>
  <c r="L237" i="58"/>
  <c r="M81" i="55" s="1"/>
  <c r="M237" i="58"/>
  <c r="N81" i="55" s="1"/>
  <c r="N237" i="58"/>
  <c r="O81" i="55" s="1"/>
  <c r="F240" i="58"/>
  <c r="G82" i="55" s="1"/>
  <c r="G240" i="58"/>
  <c r="H82" i="55" s="1"/>
  <c r="L243" i="58"/>
  <c r="M83" i="55" s="1"/>
  <c r="N243" i="58"/>
  <c r="O83" i="55" s="1"/>
  <c r="F246" i="58"/>
  <c r="G84" i="55" s="1"/>
  <c r="G246" i="58"/>
  <c r="H84" i="55" s="1"/>
  <c r="H246" i="58"/>
  <c r="I84" i="55" s="1"/>
  <c r="N246" i="58"/>
  <c r="O84" i="55" s="1"/>
  <c r="J249" i="58"/>
  <c r="K85" i="55" s="1"/>
  <c r="L249" i="58"/>
  <c r="M85" i="55" s="1"/>
  <c r="M249" i="58"/>
  <c r="N85" i="55" s="1"/>
  <c r="F252" i="58"/>
  <c r="G86" i="55" s="1"/>
  <c r="G252" i="58"/>
  <c r="H86" i="55" s="1"/>
  <c r="K252" i="58"/>
  <c r="L86" i="55" s="1"/>
  <c r="N252" i="58"/>
  <c r="O86" i="55" s="1"/>
  <c r="M255" i="58"/>
  <c r="N87" i="55" s="1"/>
  <c r="E258" i="58"/>
  <c r="F88" i="55" s="1"/>
  <c r="F258" i="58"/>
  <c r="G88" i="55" s="1"/>
  <c r="G258" i="58"/>
  <c r="H88" i="55" s="1"/>
  <c r="H258" i="58"/>
  <c r="I88" i="55" s="1"/>
  <c r="M258" i="58"/>
  <c r="N88" i="55" s="1"/>
  <c r="N258" i="58"/>
  <c r="O88" i="55" s="1"/>
  <c r="M261" i="58"/>
  <c r="N89" i="55" s="1"/>
  <c r="F264" i="58"/>
  <c r="G90" i="55" s="1"/>
  <c r="G264" i="58"/>
  <c r="H90" i="55" s="1"/>
  <c r="H264" i="58"/>
  <c r="I90" i="55" s="1"/>
  <c r="H267" i="58"/>
  <c r="I91" i="55" s="1"/>
  <c r="L267" i="58"/>
  <c r="M91" i="55" s="1"/>
  <c r="N267" i="58"/>
  <c r="O91" i="55" s="1"/>
  <c r="F270" i="58"/>
  <c r="G92" i="55" s="1"/>
  <c r="G270" i="58"/>
  <c r="H92" i="55" s="1"/>
  <c r="N270" i="58"/>
  <c r="O92" i="55" s="1"/>
  <c r="D276" i="58"/>
  <c r="E94" i="55" s="1"/>
  <c r="G276" i="58"/>
  <c r="H94" i="55" s="1"/>
  <c r="H276" i="58"/>
  <c r="I94" i="55" s="1"/>
  <c r="M276" i="58"/>
  <c r="N94" i="55" s="1"/>
  <c r="G279" i="58"/>
  <c r="H95" i="55" s="1"/>
  <c r="M279" i="58"/>
  <c r="N95" i="55" s="1"/>
  <c r="N279" i="58"/>
  <c r="O95" i="55" s="1"/>
  <c r="F282" i="58"/>
  <c r="G96" i="55" s="1"/>
  <c r="G285" i="58"/>
  <c r="H97" i="55" s="1"/>
  <c r="L285" i="58"/>
  <c r="M97" i="55" s="1"/>
  <c r="K72" i="58"/>
  <c r="L20" i="55" s="1"/>
  <c r="K75" i="58"/>
  <c r="L27" i="55" s="1"/>
  <c r="L78" i="58"/>
  <c r="M28" i="55" s="1"/>
  <c r="F81" i="58"/>
  <c r="G29" i="55" s="1"/>
  <c r="E189" i="58"/>
  <c r="F65" i="55" s="1"/>
  <c r="K279" i="58"/>
  <c r="L95" i="55" s="1"/>
  <c r="G282" i="58"/>
  <c r="H96" i="55" s="1"/>
  <c r="D72" i="58"/>
  <c r="E20" i="55" s="1"/>
  <c r="K78" i="58"/>
  <c r="L28" i="55" s="1"/>
  <c r="J81" i="58"/>
  <c r="K29" i="55" s="1"/>
  <c r="H213" i="58"/>
  <c r="I73" i="55" s="1"/>
  <c r="E216" i="58"/>
  <c r="F74" i="55" s="1"/>
  <c r="K234" i="58"/>
  <c r="L80" i="55" s="1"/>
  <c r="J243" i="58"/>
  <c r="K83" i="55" s="1"/>
  <c r="E261" i="58"/>
  <c r="F89" i="55" s="1"/>
  <c r="G267" i="58"/>
  <c r="H91" i="55" s="1"/>
  <c r="K270" i="58"/>
  <c r="L92" i="55" s="1"/>
  <c r="D285" i="58"/>
  <c r="E97" i="55" s="1"/>
  <c r="E303" i="58"/>
  <c r="F103" i="55" s="1"/>
  <c r="K303" i="58"/>
  <c r="L103" i="55" s="1"/>
  <c r="F69" i="58"/>
  <c r="G26" i="55" s="1"/>
  <c r="I72" i="58"/>
  <c r="J20" i="55" s="1"/>
  <c r="H75" i="58"/>
  <c r="I27" i="55" s="1"/>
  <c r="D78" i="58"/>
  <c r="E28" i="55" s="1"/>
  <c r="O78" i="58"/>
  <c r="P28" i="55" s="1"/>
  <c r="E81" i="58"/>
  <c r="F29" i="55" s="1"/>
  <c r="H231" i="58"/>
  <c r="I79" i="55" s="1"/>
  <c r="K243" i="58"/>
  <c r="L83" i="55" s="1"/>
  <c r="H252" i="58"/>
  <c r="I86" i="55" s="1"/>
  <c r="J63" i="58"/>
  <c r="K25" i="55" s="1"/>
  <c r="F66" i="58"/>
  <c r="G22" i="55" s="1"/>
  <c r="K66" i="58"/>
  <c r="L22" i="55" s="1"/>
  <c r="N66" i="58"/>
  <c r="O22" i="55" s="1"/>
  <c r="H69" i="58"/>
  <c r="I26" i="55" s="1"/>
  <c r="L69" i="58"/>
  <c r="M26" i="55" s="1"/>
  <c r="F72" i="58"/>
  <c r="G20" i="55" s="1"/>
  <c r="O72" i="58"/>
  <c r="P20" i="55" s="1"/>
  <c r="J75" i="58"/>
  <c r="K27" i="55" s="1"/>
  <c r="H78" i="58"/>
  <c r="I28" i="55" s="1"/>
  <c r="L81" i="58"/>
  <c r="M29" i="55" s="1"/>
  <c r="K198" i="58"/>
  <c r="L68" i="55" s="1"/>
  <c r="J216" i="58"/>
  <c r="K74" i="55" s="1"/>
  <c r="E219" i="58"/>
  <c r="F75" i="55" s="1"/>
  <c r="F63" i="58"/>
  <c r="G25" i="55" s="1"/>
  <c r="E66" i="58"/>
  <c r="F22" i="55" s="1"/>
  <c r="H66" i="58"/>
  <c r="I22" i="55" s="1"/>
  <c r="J69" i="58"/>
  <c r="K26" i="55" s="1"/>
  <c r="C72" i="58"/>
  <c r="D20" i="55" s="1"/>
  <c r="M72" i="58"/>
  <c r="N20" i="55" s="1"/>
  <c r="D75" i="58"/>
  <c r="E27" i="55" s="1"/>
  <c r="M75" i="58"/>
  <c r="N27" i="55" s="1"/>
  <c r="E231" i="58"/>
  <c r="F79" i="55" s="1"/>
  <c r="H234" i="58"/>
  <c r="I80" i="55" s="1"/>
  <c r="D264" i="58"/>
  <c r="E90" i="55" s="1"/>
  <c r="I60" i="58"/>
  <c r="J24" i="55" s="1"/>
  <c r="I63" i="58"/>
  <c r="J25" i="55" s="1"/>
  <c r="N63" i="58"/>
  <c r="O25" i="55" s="1"/>
  <c r="C66" i="58"/>
  <c r="D22" i="55" s="1"/>
  <c r="I66" i="58"/>
  <c r="J22" i="55" s="1"/>
  <c r="O66" i="58"/>
  <c r="P22" i="55" s="1"/>
  <c r="K69" i="58"/>
  <c r="L26" i="55" s="1"/>
  <c r="E72" i="58"/>
  <c r="F20" i="55" s="1"/>
  <c r="N72" i="58"/>
  <c r="O20" i="55" s="1"/>
  <c r="G75" i="58"/>
  <c r="H27" i="55" s="1"/>
  <c r="N75" i="58"/>
  <c r="O27" i="55" s="1"/>
  <c r="E78" i="58"/>
  <c r="F28" i="55" s="1"/>
  <c r="N78" i="58"/>
  <c r="O28" i="55" s="1"/>
  <c r="H81" i="58"/>
  <c r="I29" i="55" s="1"/>
  <c r="D207" i="58"/>
  <c r="E71" i="55" s="1"/>
  <c r="K219" i="58"/>
  <c r="L75" i="55" s="1"/>
  <c r="D225" i="58"/>
  <c r="E77" i="55" s="1"/>
  <c r="H261" i="58"/>
  <c r="I89" i="55" s="1"/>
  <c r="M267" i="58"/>
  <c r="N91" i="55" s="1"/>
  <c r="N273" i="58"/>
  <c r="O93" i="55" s="1"/>
  <c r="K285" i="58"/>
  <c r="L97" i="55" s="1"/>
  <c r="H18" i="58"/>
  <c r="I8" i="55" s="1"/>
  <c r="J9" i="58"/>
  <c r="K5" i="55" s="1"/>
  <c r="C21" i="58"/>
  <c r="D7" i="55" s="1"/>
  <c r="O21" i="58"/>
  <c r="P7" i="55" s="1"/>
  <c r="H24" i="58"/>
  <c r="I6" i="55" s="1"/>
  <c r="E27" i="58"/>
  <c r="F13" i="55" s="1"/>
  <c r="F27" i="58"/>
  <c r="G13" i="55" s="1"/>
  <c r="I27" i="58"/>
  <c r="J13" i="55" s="1"/>
  <c r="K27" i="58"/>
  <c r="L13" i="55" s="1"/>
  <c r="D30" i="58"/>
  <c r="E18" i="55" s="1"/>
  <c r="F30" i="58"/>
  <c r="G18" i="55" s="1"/>
  <c r="I30" i="58"/>
  <c r="J18" i="55" s="1"/>
  <c r="K30" i="58"/>
  <c r="L18" i="55" s="1"/>
  <c r="M30" i="58"/>
  <c r="N18" i="55" s="1"/>
  <c r="G33" i="58"/>
  <c r="H19" i="55" s="1"/>
  <c r="I33" i="58"/>
  <c r="J19" i="55" s="1"/>
  <c r="K33" i="58"/>
  <c r="L19" i="55" s="1"/>
  <c r="M33" i="58"/>
  <c r="N19" i="55" s="1"/>
  <c r="D36" i="58"/>
  <c r="E15" i="55" s="1"/>
  <c r="G36" i="58"/>
  <c r="H15" i="55" s="1"/>
  <c r="K36" i="58"/>
  <c r="L15" i="55" s="1"/>
  <c r="M36" i="58"/>
  <c r="N15" i="55" s="1"/>
  <c r="E39" i="58"/>
  <c r="F14" i="55" s="1"/>
  <c r="F39" i="58"/>
  <c r="G14" i="55" s="1"/>
  <c r="I39" i="58"/>
  <c r="J14" i="55" s="1"/>
  <c r="L39" i="58"/>
  <c r="M14" i="55" s="1"/>
  <c r="N39" i="58"/>
  <c r="O14" i="55" s="1"/>
  <c r="C42" i="58"/>
  <c r="D11" i="55" s="1"/>
  <c r="F42" i="58"/>
  <c r="G11" i="55" s="1"/>
  <c r="I42" i="58"/>
  <c r="J11" i="55" s="1"/>
  <c r="L42" i="58"/>
  <c r="M11" i="55" s="1"/>
  <c r="N42" i="58"/>
  <c r="O11" i="55" s="1"/>
  <c r="C45" i="58"/>
  <c r="D17" i="55" s="1"/>
  <c r="H45" i="58"/>
  <c r="I17" i="55" s="1"/>
  <c r="L45" i="58"/>
  <c r="M17" i="55" s="1"/>
  <c r="N45" i="58"/>
  <c r="O17" i="55" s="1"/>
  <c r="C48" i="58"/>
  <c r="D16" i="55" s="1"/>
  <c r="F48" i="58"/>
  <c r="G16" i="55" s="1"/>
  <c r="I48" i="58"/>
  <c r="J16" i="55" s="1"/>
  <c r="L48" i="58"/>
  <c r="M16" i="55" s="1"/>
  <c r="O48" i="58"/>
  <c r="P16" i="55" s="1"/>
  <c r="C51" i="58"/>
  <c r="D12" i="55" s="1"/>
  <c r="G51" i="58"/>
  <c r="H12" i="55" s="1"/>
  <c r="J51" i="58"/>
  <c r="K12" i="55" s="1"/>
  <c r="M51" i="58"/>
  <c r="N12" i="55" s="1"/>
  <c r="E54" i="58"/>
  <c r="F23" i="55" s="1"/>
  <c r="H54" i="58"/>
  <c r="I23" i="55" s="1"/>
  <c r="K54" i="58"/>
  <c r="L23" i="55" s="1"/>
  <c r="M54" i="58"/>
  <c r="N23" i="55" s="1"/>
  <c r="D57" i="58"/>
  <c r="E21" i="55" s="1"/>
  <c r="G57" i="58"/>
  <c r="H21" i="55" s="1"/>
  <c r="L57" i="58"/>
  <c r="M21" i="55" s="1"/>
  <c r="E60" i="58"/>
  <c r="F24" i="55" s="1"/>
  <c r="K60" i="58"/>
  <c r="L24" i="55" s="1"/>
  <c r="H63" i="58"/>
  <c r="I25" i="55" s="1"/>
  <c r="L63" i="58"/>
  <c r="M25" i="55" s="1"/>
  <c r="G66" i="58"/>
  <c r="H22" i="55" s="1"/>
  <c r="M66" i="58"/>
  <c r="N22" i="55" s="1"/>
  <c r="G69" i="58"/>
  <c r="H26" i="55" s="1"/>
  <c r="O69" i="58"/>
  <c r="P26" i="55" s="1"/>
  <c r="L72" i="58"/>
  <c r="M20" i="55" s="1"/>
  <c r="F75" i="58"/>
  <c r="G27" i="55" s="1"/>
  <c r="O75" i="58"/>
  <c r="P27" i="55" s="1"/>
  <c r="J78" i="58"/>
  <c r="K28" i="55" s="1"/>
  <c r="D81" i="58"/>
  <c r="E29" i="55" s="1"/>
  <c r="M243" i="58"/>
  <c r="N83" i="55" s="1"/>
  <c r="K300" i="22"/>
  <c r="L102" i="18" s="1"/>
  <c r="N300" i="22"/>
  <c r="O102" i="18" s="1"/>
  <c r="M105" i="22"/>
  <c r="N34" i="18" s="1"/>
  <c r="C105" i="22"/>
  <c r="D34" i="18" s="1"/>
  <c r="D15" i="22"/>
  <c r="E7" i="18" s="1"/>
  <c r="I9" i="22"/>
  <c r="J5" i="18" s="1"/>
  <c r="K9" i="22"/>
  <c r="L5" i="18" s="1"/>
  <c r="M9" i="22"/>
  <c r="N5" i="18" s="1"/>
  <c r="A174" i="22"/>
  <c r="B60" i="18" s="1"/>
  <c r="A60" i="18" s="1"/>
  <c r="I105" i="22"/>
  <c r="J34" i="18" s="1"/>
  <c r="H15" i="22"/>
  <c r="I7" i="18" s="1"/>
  <c r="N9" i="22"/>
  <c r="O5" i="18" s="1"/>
  <c r="G300" i="22"/>
  <c r="H102" i="18" s="1"/>
  <c r="G303" i="22"/>
  <c r="H103" i="18" s="1"/>
  <c r="J303" i="22"/>
  <c r="K103" i="18" s="1"/>
  <c r="I75" i="22"/>
  <c r="J31" i="18" s="1"/>
  <c r="D144" i="22"/>
  <c r="E50" i="18" s="1"/>
  <c r="I174" i="22"/>
  <c r="J60" i="18" s="1"/>
  <c r="F222" i="22"/>
  <c r="G76" i="18" s="1"/>
  <c r="D228" i="22"/>
  <c r="E78" i="18" s="1"/>
  <c r="C231" i="22"/>
  <c r="D79" i="18" s="1"/>
  <c r="G234" i="22"/>
  <c r="H80" i="18" s="1"/>
  <c r="D240" i="22"/>
  <c r="E82" i="18" s="1"/>
  <c r="L282" i="22"/>
  <c r="M96" i="18" s="1"/>
  <c r="C285" i="22"/>
  <c r="D97" i="18" s="1"/>
  <c r="H285" i="22"/>
  <c r="I97" i="18" s="1"/>
  <c r="K285" i="22"/>
  <c r="L97" i="18" s="1"/>
  <c r="O285" i="22"/>
  <c r="P97" i="18" s="1"/>
  <c r="E288" i="22"/>
  <c r="F98" i="18" s="1"/>
  <c r="I288" i="22"/>
  <c r="J98" i="18" s="1"/>
  <c r="M288" i="22"/>
  <c r="N98" i="18" s="1"/>
  <c r="F291" i="22"/>
  <c r="G99" i="18" s="1"/>
  <c r="G291" i="22"/>
  <c r="H99" i="18" s="1"/>
  <c r="L291" i="22"/>
  <c r="M99" i="18" s="1"/>
  <c r="J294" i="22"/>
  <c r="K100" i="18" s="1"/>
  <c r="O294" i="22"/>
  <c r="P100" i="18" s="1"/>
  <c r="D297" i="22"/>
  <c r="E101" i="18" s="1"/>
  <c r="I297" i="22"/>
  <c r="J101" i="18" s="1"/>
  <c r="M297" i="22"/>
  <c r="N101" i="18" s="1"/>
  <c r="D303" i="22"/>
  <c r="E103" i="18" s="1"/>
  <c r="L303" i="22"/>
  <c r="M103" i="18" s="1"/>
  <c r="F75" i="22"/>
  <c r="G31" i="18" s="1"/>
  <c r="M60" i="22"/>
  <c r="N10" i="18" s="1"/>
  <c r="G57" i="22"/>
  <c r="H13" i="18" s="1"/>
  <c r="G42" i="22"/>
  <c r="H28" i="18" s="1"/>
  <c r="K144" i="22"/>
  <c r="L50" i="18" s="1"/>
  <c r="I147" i="22"/>
  <c r="J51" i="18" s="1"/>
  <c r="O195" i="22"/>
  <c r="P67" i="18" s="1"/>
  <c r="N198" i="22"/>
  <c r="O68" i="18" s="1"/>
  <c r="C219" i="22"/>
  <c r="D75" i="18" s="1"/>
  <c r="N219" i="22"/>
  <c r="O75" i="18" s="1"/>
  <c r="E225" i="22"/>
  <c r="F77" i="18" s="1"/>
  <c r="E228" i="22"/>
  <c r="F78" i="18" s="1"/>
  <c r="I231" i="22"/>
  <c r="J79" i="18" s="1"/>
  <c r="N237" i="22"/>
  <c r="O81" i="18" s="1"/>
  <c r="G240" i="22"/>
  <c r="H82" i="18" s="1"/>
  <c r="M243" i="22"/>
  <c r="N83" i="18" s="1"/>
  <c r="J276" i="22"/>
  <c r="K94" i="18" s="1"/>
  <c r="D279" i="22"/>
  <c r="E95" i="18" s="1"/>
  <c r="H279" i="22"/>
  <c r="I95" i="18" s="1"/>
  <c r="K279" i="22"/>
  <c r="L95" i="18" s="1"/>
  <c r="O279" i="22"/>
  <c r="P95" i="18" s="1"/>
  <c r="C282" i="22"/>
  <c r="D96" i="18" s="1"/>
  <c r="E282" i="22"/>
  <c r="F96" i="18" s="1"/>
  <c r="G282" i="22"/>
  <c r="H96" i="18" s="1"/>
  <c r="H282" i="22"/>
  <c r="I96" i="18" s="1"/>
  <c r="J285" i="22"/>
  <c r="K97" i="18" s="1"/>
  <c r="N285" i="22"/>
  <c r="O97" i="18" s="1"/>
  <c r="F288" i="22"/>
  <c r="G98" i="18" s="1"/>
  <c r="J288" i="22"/>
  <c r="K98" i="18" s="1"/>
  <c r="N288" i="22"/>
  <c r="O98" i="18" s="1"/>
  <c r="D291" i="22"/>
  <c r="E99" i="18" s="1"/>
  <c r="I291" i="22"/>
  <c r="J99" i="18" s="1"/>
  <c r="M291" i="22"/>
  <c r="N99" i="18" s="1"/>
  <c r="O291" i="22"/>
  <c r="P99" i="18" s="1"/>
  <c r="D294" i="22"/>
  <c r="E100" i="18" s="1"/>
  <c r="G294" i="22"/>
  <c r="H100" i="18" s="1"/>
  <c r="J297" i="22"/>
  <c r="K101" i="18" s="1"/>
  <c r="D300" i="22"/>
  <c r="E102" i="18" s="1"/>
  <c r="C303" i="22"/>
  <c r="D103" i="18" s="1"/>
  <c r="O303" i="22"/>
  <c r="P103" i="18" s="1"/>
  <c r="M75" i="22"/>
  <c r="N31" i="18" s="1"/>
  <c r="M111" i="22"/>
  <c r="N42" i="18" s="1"/>
  <c r="O60" i="22"/>
  <c r="P10" i="18" s="1"/>
  <c r="E144" i="22"/>
  <c r="F50" i="18" s="1"/>
  <c r="N147" i="22"/>
  <c r="O51" i="18" s="1"/>
  <c r="J174" i="22"/>
  <c r="K60" i="18" s="1"/>
  <c r="L186" i="22"/>
  <c r="M64" i="18" s="1"/>
  <c r="E195" i="22"/>
  <c r="F67" i="18" s="1"/>
  <c r="G222" i="22"/>
  <c r="H76" i="18" s="1"/>
  <c r="G228" i="22"/>
  <c r="H78" i="18" s="1"/>
  <c r="F237" i="22"/>
  <c r="G81" i="18" s="1"/>
  <c r="I240" i="22"/>
  <c r="J82" i="18" s="1"/>
  <c r="J243" i="22"/>
  <c r="K83" i="18" s="1"/>
  <c r="I255" i="22"/>
  <c r="J87" i="18" s="1"/>
  <c r="J255" i="22"/>
  <c r="K87" i="18" s="1"/>
  <c r="K255" i="22"/>
  <c r="L87" i="18" s="1"/>
  <c r="L255" i="22"/>
  <c r="M87" i="18" s="1"/>
  <c r="M255" i="22"/>
  <c r="N87" i="18" s="1"/>
  <c r="N255" i="22"/>
  <c r="O87" i="18" s="1"/>
  <c r="C258" i="22"/>
  <c r="D88" i="18" s="1"/>
  <c r="D258" i="22"/>
  <c r="E88" i="18" s="1"/>
  <c r="E258" i="22"/>
  <c r="F88" i="18" s="1"/>
  <c r="F258" i="22"/>
  <c r="G88" i="18" s="1"/>
  <c r="G258" i="22"/>
  <c r="H88" i="18" s="1"/>
  <c r="I258" i="22"/>
  <c r="J88" i="18" s="1"/>
  <c r="K258" i="22"/>
  <c r="L88" i="18" s="1"/>
  <c r="M258" i="22"/>
  <c r="N88" i="18" s="1"/>
  <c r="N258" i="22"/>
  <c r="O88" i="18" s="1"/>
  <c r="C261" i="22"/>
  <c r="D89" i="18" s="1"/>
  <c r="E261" i="22"/>
  <c r="F89" i="18" s="1"/>
  <c r="F261" i="22"/>
  <c r="G89" i="18" s="1"/>
  <c r="G261" i="22"/>
  <c r="H89" i="18" s="1"/>
  <c r="I261" i="22"/>
  <c r="J89" i="18" s="1"/>
  <c r="J261" i="22"/>
  <c r="K89" i="18" s="1"/>
  <c r="K261" i="22"/>
  <c r="L89" i="18" s="1"/>
  <c r="L261" i="22"/>
  <c r="M89" i="18" s="1"/>
  <c r="M261" i="22"/>
  <c r="N89" i="18" s="1"/>
  <c r="N261" i="22"/>
  <c r="O89" i="18" s="1"/>
  <c r="C264" i="22"/>
  <c r="D90" i="18" s="1"/>
  <c r="D264" i="22"/>
  <c r="E90" i="18" s="1"/>
  <c r="F264" i="22"/>
  <c r="G90" i="18" s="1"/>
  <c r="G264" i="22"/>
  <c r="H90" i="18" s="1"/>
  <c r="H264" i="22"/>
  <c r="I90" i="18" s="1"/>
  <c r="I264" i="22"/>
  <c r="J90" i="18" s="1"/>
  <c r="J264" i="22"/>
  <c r="K90" i="18" s="1"/>
  <c r="K264" i="22"/>
  <c r="L90" i="18" s="1"/>
  <c r="L264" i="22"/>
  <c r="M90" i="18" s="1"/>
  <c r="N264" i="22"/>
  <c r="O90" i="18" s="1"/>
  <c r="O264" i="22"/>
  <c r="P90" i="18" s="1"/>
  <c r="C267" i="22"/>
  <c r="D91" i="18" s="1"/>
  <c r="D267" i="22"/>
  <c r="E91" i="18" s="1"/>
  <c r="E267" i="22"/>
  <c r="F91" i="18" s="1"/>
  <c r="F267" i="22"/>
  <c r="G91" i="18" s="1"/>
  <c r="G267" i="22"/>
  <c r="H91" i="18" s="1"/>
  <c r="H267" i="22"/>
  <c r="I91" i="18" s="1"/>
  <c r="I267" i="22"/>
  <c r="J91" i="18" s="1"/>
  <c r="J267" i="22"/>
  <c r="K91" i="18" s="1"/>
  <c r="K267" i="22"/>
  <c r="L91" i="18" s="1"/>
  <c r="L267" i="22"/>
  <c r="M91" i="18" s="1"/>
  <c r="M267" i="22"/>
  <c r="N91" i="18" s="1"/>
  <c r="N267" i="22"/>
  <c r="O91" i="18" s="1"/>
  <c r="O267" i="22"/>
  <c r="P91" i="18" s="1"/>
  <c r="E270" i="22"/>
  <c r="F92" i="18" s="1"/>
  <c r="F270" i="22"/>
  <c r="G92" i="18" s="1"/>
  <c r="G270" i="22"/>
  <c r="H92" i="18" s="1"/>
  <c r="H270" i="22"/>
  <c r="I92" i="18" s="1"/>
  <c r="I270" i="22"/>
  <c r="J92" i="18" s="1"/>
  <c r="J270" i="22"/>
  <c r="K92" i="18" s="1"/>
  <c r="M270" i="22"/>
  <c r="N92" i="18" s="1"/>
  <c r="N270" i="22"/>
  <c r="O92" i="18" s="1"/>
  <c r="D273" i="22"/>
  <c r="E93" i="18" s="1"/>
  <c r="E273" i="22"/>
  <c r="F93" i="18" s="1"/>
  <c r="F273" i="22"/>
  <c r="G93" i="18" s="1"/>
  <c r="G273" i="22"/>
  <c r="H93" i="18" s="1"/>
  <c r="H273" i="22"/>
  <c r="I93" i="18" s="1"/>
  <c r="I273" i="22"/>
  <c r="J93" i="18" s="1"/>
  <c r="J273" i="22"/>
  <c r="K93" i="18" s="1"/>
  <c r="K273" i="22"/>
  <c r="L93" i="18" s="1"/>
  <c r="M273" i="22"/>
  <c r="N93" i="18" s="1"/>
  <c r="N273" i="22"/>
  <c r="O93" i="18" s="1"/>
  <c r="O273" i="22"/>
  <c r="P93" i="18" s="1"/>
  <c r="O276" i="22"/>
  <c r="P94" i="18" s="1"/>
  <c r="E279" i="22"/>
  <c r="F95" i="18" s="1"/>
  <c r="G279" i="22"/>
  <c r="H95" i="18" s="1"/>
  <c r="J279" i="22"/>
  <c r="K95" i="18" s="1"/>
  <c r="M279" i="22"/>
  <c r="N95" i="18" s="1"/>
  <c r="N282" i="22"/>
  <c r="O96" i="18" s="1"/>
  <c r="F285" i="22"/>
  <c r="G97" i="18" s="1"/>
  <c r="G285" i="22"/>
  <c r="H97" i="18" s="1"/>
  <c r="L285" i="22"/>
  <c r="M97" i="18" s="1"/>
  <c r="C288" i="22"/>
  <c r="D98" i="18" s="1"/>
  <c r="H288" i="22"/>
  <c r="I98" i="18" s="1"/>
  <c r="L288" i="22"/>
  <c r="M98" i="18" s="1"/>
  <c r="C291" i="22"/>
  <c r="D99" i="18" s="1"/>
  <c r="J291" i="22"/>
  <c r="K99" i="18" s="1"/>
  <c r="N291" i="22"/>
  <c r="O99" i="18" s="1"/>
  <c r="E294" i="22"/>
  <c r="F100" i="18" s="1"/>
  <c r="H294" i="22"/>
  <c r="I100" i="18" s="1"/>
  <c r="L294" i="22"/>
  <c r="M100" i="18" s="1"/>
  <c r="N294" i="22"/>
  <c r="O100" i="18" s="1"/>
  <c r="E297" i="22"/>
  <c r="F101" i="18" s="1"/>
  <c r="G297" i="22"/>
  <c r="H101" i="18" s="1"/>
  <c r="K297" i="22"/>
  <c r="L101" i="18" s="1"/>
  <c r="N297" i="22"/>
  <c r="O101" i="18" s="1"/>
  <c r="M300" i="22"/>
  <c r="N102" i="18" s="1"/>
  <c r="N303" i="22"/>
  <c r="O103" i="18" s="1"/>
  <c r="I60" i="22"/>
  <c r="J10" i="18" s="1"/>
  <c r="M144" i="22"/>
  <c r="N50" i="18" s="1"/>
  <c r="G159" i="22"/>
  <c r="H55" i="18" s="1"/>
  <c r="K174" i="22"/>
  <c r="L60" i="18" s="1"/>
  <c r="C183" i="22"/>
  <c r="D63" i="18" s="1"/>
  <c r="F219" i="22"/>
  <c r="G75" i="18" s="1"/>
  <c r="N222" i="22"/>
  <c r="O76" i="18" s="1"/>
  <c r="F228" i="22"/>
  <c r="G78" i="18" s="1"/>
  <c r="F231" i="22"/>
  <c r="G79" i="18" s="1"/>
  <c r="E234" i="22"/>
  <c r="F80" i="18" s="1"/>
  <c r="L237" i="22"/>
  <c r="M81" i="18" s="1"/>
  <c r="E276" i="22"/>
  <c r="F94" i="18" s="1"/>
  <c r="F276" i="22"/>
  <c r="G94" i="18" s="1"/>
  <c r="G276" i="22"/>
  <c r="H94" i="18" s="1"/>
  <c r="H276" i="22"/>
  <c r="I94" i="18" s="1"/>
  <c r="I276" i="22"/>
  <c r="J94" i="18" s="1"/>
  <c r="K276" i="22"/>
  <c r="L94" i="18" s="1"/>
  <c r="L276" i="22"/>
  <c r="M94" i="18" s="1"/>
  <c r="M276" i="22"/>
  <c r="N94" i="18" s="1"/>
  <c r="N276" i="22"/>
  <c r="O94" i="18" s="1"/>
  <c r="C279" i="22"/>
  <c r="D95" i="18" s="1"/>
  <c r="F279" i="22"/>
  <c r="G95" i="18" s="1"/>
  <c r="I279" i="22"/>
  <c r="J95" i="18" s="1"/>
  <c r="L279" i="22"/>
  <c r="M95" i="18" s="1"/>
  <c r="F282" i="22"/>
  <c r="G96" i="18" s="1"/>
  <c r="I282" i="22"/>
  <c r="J96" i="18" s="1"/>
  <c r="K282" i="22"/>
  <c r="L96" i="18" s="1"/>
  <c r="M282" i="22"/>
  <c r="N96" i="18" s="1"/>
  <c r="O282" i="22"/>
  <c r="P96" i="18" s="1"/>
  <c r="I285" i="22"/>
  <c r="J97" i="18" s="1"/>
  <c r="M285" i="22"/>
  <c r="N97" i="18" s="1"/>
  <c r="D288" i="22"/>
  <c r="E98" i="18" s="1"/>
  <c r="G288" i="22"/>
  <c r="H98" i="18" s="1"/>
  <c r="K288" i="22"/>
  <c r="L98" i="18" s="1"/>
  <c r="O288" i="22"/>
  <c r="P98" i="18" s="1"/>
  <c r="E291" i="22"/>
  <c r="F99" i="18" s="1"/>
  <c r="H291" i="22"/>
  <c r="I99" i="18" s="1"/>
  <c r="K291" i="22"/>
  <c r="L99" i="18" s="1"/>
  <c r="F294" i="22"/>
  <c r="G100" i="18" s="1"/>
  <c r="I294" i="22"/>
  <c r="J100" i="18" s="1"/>
  <c r="F297" i="22"/>
  <c r="G101" i="18" s="1"/>
  <c r="H297" i="22"/>
  <c r="I101" i="18" s="1"/>
  <c r="L297" i="22"/>
  <c r="M101" i="18" s="1"/>
  <c r="O297" i="22"/>
  <c r="P101" i="18" s="1"/>
  <c r="M72" i="22"/>
  <c r="N23" i="18" s="1"/>
  <c r="I63" i="22"/>
  <c r="J9" i="18" s="1"/>
  <c r="C60" i="22"/>
  <c r="D10" i="18" s="1"/>
  <c r="K147" i="22"/>
  <c r="L51" i="18" s="1"/>
  <c r="C159" i="22"/>
  <c r="D55" i="18" s="1"/>
  <c r="O183" i="22"/>
  <c r="P63" i="18" s="1"/>
  <c r="I186" i="22"/>
  <c r="J64" i="18" s="1"/>
  <c r="J198" i="22"/>
  <c r="K68" i="18" s="1"/>
  <c r="H219" i="22"/>
  <c r="I75" i="18" s="1"/>
  <c r="D225" i="22"/>
  <c r="E77" i="18" s="1"/>
  <c r="K228" i="22"/>
  <c r="L78" i="18" s="1"/>
  <c r="L234" i="22"/>
  <c r="M80" i="18" s="1"/>
  <c r="I237" i="22"/>
  <c r="J81" i="18" s="1"/>
  <c r="J240" i="22"/>
  <c r="K82" i="18" s="1"/>
  <c r="L75" i="22"/>
  <c r="M31" i="18" s="1"/>
  <c r="K111" i="22"/>
  <c r="L42" i="18" s="1"/>
  <c r="M63" i="22"/>
  <c r="N9" i="18" s="1"/>
  <c r="E60" i="22"/>
  <c r="F10" i="18" s="1"/>
  <c r="L144" i="22"/>
  <c r="M50" i="18" s="1"/>
  <c r="L174" i="22"/>
  <c r="M60" i="18" s="1"/>
  <c r="L222" i="22"/>
  <c r="M76" i="18" s="1"/>
  <c r="N225" i="22"/>
  <c r="O77" i="18" s="1"/>
  <c r="H228" i="22"/>
  <c r="I78" i="18" s="1"/>
  <c r="D231" i="22"/>
  <c r="E79" i="18" s="1"/>
  <c r="K234" i="22"/>
  <c r="L80" i="18" s="1"/>
  <c r="G93" i="22"/>
  <c r="H33" i="18" s="1"/>
  <c r="N90" i="22"/>
  <c r="O32" i="18" s="1"/>
  <c r="C75" i="22"/>
  <c r="D31" i="18" s="1"/>
  <c r="G75" i="22"/>
  <c r="H31" i="18" s="1"/>
  <c r="O75" i="22"/>
  <c r="P31" i="18" s="1"/>
  <c r="I72" i="22"/>
  <c r="J23" i="18" s="1"/>
  <c r="K63" i="22"/>
  <c r="L9" i="18" s="1"/>
  <c r="H54" i="22"/>
  <c r="I17" i="18" s="1"/>
  <c r="C42" i="22"/>
  <c r="D28" i="18" s="1"/>
  <c r="J144" i="22"/>
  <c r="K50" i="18" s="1"/>
  <c r="O144" i="22"/>
  <c r="P50" i="18" s="1"/>
  <c r="H159" i="22"/>
  <c r="I55" i="18" s="1"/>
  <c r="G183" i="22"/>
  <c r="H63" i="18" s="1"/>
  <c r="M186" i="22"/>
  <c r="N64" i="18" s="1"/>
  <c r="C195" i="22"/>
  <c r="D67" i="18" s="1"/>
  <c r="G219" i="22"/>
  <c r="H75" i="18" s="1"/>
  <c r="J222" i="22"/>
  <c r="K76" i="18" s="1"/>
  <c r="H225" i="22"/>
  <c r="I77" i="18" s="1"/>
  <c r="N228" i="22"/>
  <c r="O78" i="18" s="1"/>
  <c r="H231" i="22"/>
  <c r="I79" i="18" s="1"/>
  <c r="O234" i="22"/>
  <c r="P80" i="18" s="1"/>
  <c r="G237" i="22"/>
  <c r="H81" i="18" s="1"/>
  <c r="E240" i="22"/>
  <c r="F82" i="18" s="1"/>
  <c r="O240" i="22"/>
  <c r="P82" i="18" s="1"/>
  <c r="E243" i="22"/>
  <c r="F83" i="18" s="1"/>
  <c r="M96" i="22"/>
  <c r="N35" i="18" s="1"/>
  <c r="D75" i="22"/>
  <c r="E31" i="18" s="1"/>
  <c r="J75" i="22"/>
  <c r="K31" i="18" s="1"/>
  <c r="E72" i="22"/>
  <c r="F23" i="18" s="1"/>
  <c r="C63" i="22"/>
  <c r="D9" i="18" s="1"/>
  <c r="L60" i="22"/>
  <c r="M10" i="18" s="1"/>
  <c r="D159" i="22"/>
  <c r="E55" i="18" s="1"/>
  <c r="L198" i="22"/>
  <c r="M68" i="18" s="1"/>
  <c r="O219" i="22"/>
  <c r="P75" i="18" s="1"/>
  <c r="L228" i="22"/>
  <c r="M78" i="18" s="1"/>
  <c r="E231" i="22"/>
  <c r="F79" i="18" s="1"/>
  <c r="O237" i="22"/>
  <c r="P81" i="18" s="1"/>
  <c r="M240" i="22"/>
  <c r="N82" i="18" s="1"/>
  <c r="D243" i="22"/>
  <c r="E83" i="18" s="1"/>
  <c r="H36" i="22"/>
  <c r="I20" i="18" s="1"/>
  <c r="J126" i="22"/>
  <c r="K44" i="18" s="1"/>
  <c r="L126" i="22"/>
  <c r="M44" i="18" s="1"/>
  <c r="N126" i="22"/>
  <c r="O44" i="18" s="1"/>
  <c r="C129" i="22"/>
  <c r="D45" i="18" s="1"/>
  <c r="D129" i="22"/>
  <c r="E45" i="18" s="1"/>
  <c r="E129" i="22"/>
  <c r="F45" i="18" s="1"/>
  <c r="F129" i="22"/>
  <c r="G45" i="18" s="1"/>
  <c r="G129" i="22"/>
  <c r="H45" i="18" s="1"/>
  <c r="J129" i="22"/>
  <c r="K45" i="18" s="1"/>
  <c r="K129" i="22"/>
  <c r="L45" i="18" s="1"/>
  <c r="L129" i="22"/>
  <c r="M45" i="18" s="1"/>
  <c r="M129" i="22"/>
  <c r="N45" i="18" s="1"/>
  <c r="N129" i="22"/>
  <c r="O45" i="18" s="1"/>
  <c r="O129" i="22"/>
  <c r="P45" i="18" s="1"/>
  <c r="C132" i="22"/>
  <c r="D46" i="18" s="1"/>
  <c r="E132" i="22"/>
  <c r="F46" i="18" s="1"/>
  <c r="H132" i="22"/>
  <c r="I46" i="18" s="1"/>
  <c r="I132" i="22"/>
  <c r="J46" i="18" s="1"/>
  <c r="J132" i="22"/>
  <c r="K46" i="18" s="1"/>
  <c r="K132" i="22"/>
  <c r="L46" i="18" s="1"/>
  <c r="L132" i="22"/>
  <c r="M46" i="18" s="1"/>
  <c r="M132" i="22"/>
  <c r="N46" i="18" s="1"/>
  <c r="N132" i="22"/>
  <c r="O46" i="18" s="1"/>
  <c r="O132" i="22"/>
  <c r="P46" i="18" s="1"/>
  <c r="L135" i="22"/>
  <c r="M47" i="18" s="1"/>
  <c r="N135" i="22"/>
  <c r="O47" i="18" s="1"/>
  <c r="N138" i="22"/>
  <c r="O48" i="18" s="1"/>
  <c r="C141" i="22"/>
  <c r="D49" i="18" s="1"/>
  <c r="D141" i="22"/>
  <c r="E49" i="18" s="1"/>
  <c r="E141" i="22"/>
  <c r="F49" i="18" s="1"/>
  <c r="F141" i="22"/>
  <c r="G49" i="18" s="1"/>
  <c r="G141" i="22"/>
  <c r="H49" i="18" s="1"/>
  <c r="H141" i="22"/>
  <c r="I49" i="18" s="1"/>
  <c r="I141" i="22"/>
  <c r="J49" i="18" s="1"/>
  <c r="J141" i="22"/>
  <c r="K49" i="18" s="1"/>
  <c r="M141" i="22"/>
  <c r="N49" i="18" s="1"/>
  <c r="N141" i="22"/>
  <c r="O49" i="18" s="1"/>
  <c r="O141" i="22"/>
  <c r="P49" i="18" s="1"/>
  <c r="I144" i="22"/>
  <c r="J50" i="18" s="1"/>
  <c r="L147" i="22"/>
  <c r="M51" i="18" s="1"/>
  <c r="E159" i="22"/>
  <c r="F55" i="18" s="1"/>
  <c r="F183" i="22"/>
  <c r="G63" i="18" s="1"/>
  <c r="J186" i="22"/>
  <c r="K64" i="18" s="1"/>
  <c r="F195" i="22"/>
  <c r="G67" i="18" s="1"/>
  <c r="M219" i="22"/>
  <c r="N75" i="18" s="1"/>
  <c r="D222" i="22"/>
  <c r="E76" i="18" s="1"/>
  <c r="J231" i="22"/>
  <c r="K79" i="18" s="1"/>
  <c r="E237" i="22"/>
  <c r="F81" i="18" s="1"/>
  <c r="H243" i="22"/>
  <c r="I83" i="18" s="1"/>
  <c r="O243" i="22"/>
  <c r="P83" i="18" s="1"/>
  <c r="M303" i="22"/>
  <c r="N103" i="18" s="1"/>
  <c r="K75" i="22"/>
  <c r="L31" i="18" s="1"/>
  <c r="I111" i="22"/>
  <c r="J42" i="18" s="1"/>
  <c r="G63" i="22"/>
  <c r="H9" i="18" s="1"/>
  <c r="O63" i="22"/>
  <c r="P9" i="18" s="1"/>
  <c r="H60" i="22"/>
  <c r="I10" i="18" s="1"/>
  <c r="K57" i="22"/>
  <c r="L13" i="18" s="1"/>
  <c r="K42" i="22"/>
  <c r="L28" i="18" s="1"/>
  <c r="H144" i="22"/>
  <c r="I50" i="18" s="1"/>
  <c r="D183" i="22"/>
  <c r="E63" i="18" s="1"/>
  <c r="K186" i="22"/>
  <c r="L64" i="18" s="1"/>
  <c r="D195" i="22"/>
  <c r="E67" i="18" s="1"/>
  <c r="M198" i="22"/>
  <c r="N68" i="18" s="1"/>
  <c r="E219" i="22"/>
  <c r="F75" i="18" s="1"/>
  <c r="H222" i="22"/>
  <c r="I76" i="18" s="1"/>
  <c r="O225" i="22"/>
  <c r="P77" i="18" s="1"/>
  <c r="M228" i="22"/>
  <c r="N78" i="18" s="1"/>
  <c r="D237" i="22"/>
  <c r="E81" i="18" s="1"/>
  <c r="K237" i="22"/>
  <c r="L81" i="18" s="1"/>
  <c r="H240" i="22"/>
  <c r="I82" i="18" s="1"/>
  <c r="L243" i="22"/>
  <c r="M83" i="18" s="1"/>
  <c r="I303" i="22"/>
  <c r="J103" i="18" s="1"/>
  <c r="N75" i="22"/>
  <c r="O31" i="18" s="1"/>
  <c r="E63" i="22"/>
  <c r="F9" i="18" s="1"/>
  <c r="D60" i="22"/>
  <c r="E10" i="18" s="1"/>
  <c r="I198" i="22"/>
  <c r="J68" i="18" s="1"/>
  <c r="K219" i="22"/>
  <c r="L75" i="18" s="1"/>
  <c r="M222" i="22"/>
  <c r="N76" i="18" s="1"/>
  <c r="H234" i="22"/>
  <c r="I80" i="18" s="1"/>
  <c r="F240" i="22"/>
  <c r="G82" i="18" s="1"/>
  <c r="G243" i="22"/>
  <c r="H83" i="18" s="1"/>
  <c r="C84" i="22"/>
  <c r="D16" i="18" s="1"/>
  <c r="L57" i="22"/>
  <c r="M13" i="18" s="1"/>
  <c r="E90" i="22"/>
  <c r="F32" i="18" s="1"/>
  <c r="L36" i="22"/>
  <c r="M20" i="18" s="1"/>
  <c r="N39" i="22"/>
  <c r="O12" i="18" s="1"/>
  <c r="E42" i="22"/>
  <c r="F28" i="18" s="1"/>
  <c r="G216" i="22"/>
  <c r="H74" i="18" s="1"/>
  <c r="E207" i="22"/>
  <c r="F71" i="18" s="1"/>
  <c r="C207" i="22"/>
  <c r="D71" i="18" s="1"/>
  <c r="O201" i="22"/>
  <c r="P69" i="18" s="1"/>
  <c r="M201" i="22"/>
  <c r="N69" i="18" s="1"/>
  <c r="G201" i="22"/>
  <c r="H69" i="18" s="1"/>
  <c r="E201" i="22"/>
  <c r="F69" i="18" s="1"/>
  <c r="M192" i="22"/>
  <c r="N66" i="18" s="1"/>
  <c r="I192" i="22"/>
  <c r="J66" i="18" s="1"/>
  <c r="G192" i="22"/>
  <c r="H66" i="18" s="1"/>
  <c r="O189" i="22"/>
  <c r="P65" i="18" s="1"/>
  <c r="G189" i="22"/>
  <c r="H65" i="18" s="1"/>
  <c r="M180" i="22"/>
  <c r="N62" i="18" s="1"/>
  <c r="K180" i="22"/>
  <c r="L62" i="18" s="1"/>
  <c r="I180" i="22"/>
  <c r="J62" i="18" s="1"/>
  <c r="G180" i="22"/>
  <c r="H62" i="18" s="1"/>
  <c r="O177" i="22"/>
  <c r="P61" i="18" s="1"/>
  <c r="M156" i="22"/>
  <c r="N54" i="18" s="1"/>
  <c r="K156" i="22"/>
  <c r="L54" i="18" s="1"/>
  <c r="E156" i="22"/>
  <c r="F54" i="18" s="1"/>
  <c r="C156" i="22"/>
  <c r="D54" i="18" s="1"/>
  <c r="I153" i="22"/>
  <c r="J53" i="18" s="1"/>
  <c r="C153" i="22"/>
  <c r="D53" i="18" s="1"/>
  <c r="M150" i="22"/>
  <c r="N52" i="18" s="1"/>
  <c r="G150" i="22"/>
  <c r="H52" i="18" s="1"/>
  <c r="E150" i="22"/>
  <c r="F52" i="18" s="1"/>
  <c r="O147" i="22"/>
  <c r="P51" i="18" s="1"/>
  <c r="O138" i="22"/>
  <c r="P48" i="18" s="1"/>
  <c r="I138" i="22"/>
  <c r="J48" i="18" s="1"/>
  <c r="G138" i="22"/>
  <c r="H48" i="18" s="1"/>
  <c r="M126" i="22"/>
  <c r="N44" i="18" s="1"/>
  <c r="M123" i="22"/>
  <c r="N43" i="18" s="1"/>
  <c r="K123" i="22"/>
  <c r="L43" i="18" s="1"/>
  <c r="O120" i="22"/>
  <c r="P38" i="18" s="1"/>
  <c r="M120" i="22"/>
  <c r="N38" i="18" s="1"/>
  <c r="K120" i="22"/>
  <c r="L38" i="18" s="1"/>
  <c r="C117" i="22"/>
  <c r="D40" i="18" s="1"/>
  <c r="K114" i="22"/>
  <c r="L41" i="18" s="1"/>
  <c r="C114" i="22"/>
  <c r="D41" i="18" s="1"/>
  <c r="M114" i="22"/>
  <c r="N41" i="18" s="1"/>
  <c r="I114" i="22"/>
  <c r="J41" i="18" s="1"/>
  <c r="K108" i="22"/>
  <c r="L39" i="18" s="1"/>
  <c r="K18" i="22"/>
  <c r="L11" i="18" s="1"/>
  <c r="J36" i="22"/>
  <c r="K20" i="18" s="1"/>
  <c r="O72" i="22"/>
  <c r="P23" i="18" s="1"/>
  <c r="K72" i="22"/>
  <c r="L23" i="18" s="1"/>
  <c r="E69" i="22"/>
  <c r="F27" i="18" s="1"/>
  <c r="C69" i="22"/>
  <c r="D27" i="18" s="1"/>
  <c r="G66" i="22"/>
  <c r="H24" i="18" s="1"/>
  <c r="J48" i="22"/>
  <c r="K26" i="18" s="1"/>
  <c r="N30" i="22"/>
  <c r="O19" i="18" s="1"/>
  <c r="L30" i="22"/>
  <c r="M19" i="18" s="1"/>
  <c r="K27" i="22"/>
  <c r="L25" i="18" s="1"/>
  <c r="G27" i="22"/>
  <c r="H25" i="18" s="1"/>
  <c r="J24" i="22"/>
  <c r="K14" i="18" s="1"/>
  <c r="E21" i="22"/>
  <c r="F30" i="18" s="1"/>
  <c r="N33" i="22"/>
  <c r="O15" i="18" s="1"/>
  <c r="F33" i="22"/>
  <c r="G15" i="18" s="1"/>
  <c r="D33" i="22"/>
  <c r="E15" i="18" s="1"/>
  <c r="E303" i="22"/>
  <c r="F103" i="18" s="1"/>
  <c r="K303" i="22"/>
  <c r="L103" i="18" s="1"/>
  <c r="G60" i="22"/>
  <c r="H10" i="18" s="1"/>
  <c r="C144" i="22"/>
  <c r="D50" i="18" s="1"/>
  <c r="N144" i="22"/>
  <c r="O50" i="18" s="1"/>
  <c r="F159" i="22"/>
  <c r="G55" i="18" s="1"/>
  <c r="M174" i="22"/>
  <c r="N60" i="18" s="1"/>
  <c r="E183" i="22"/>
  <c r="F63" i="18" s="1"/>
  <c r="G195" i="22"/>
  <c r="H67" i="18" s="1"/>
  <c r="K198" i="22"/>
  <c r="L68" i="18" s="1"/>
  <c r="C222" i="22"/>
  <c r="D76" i="18" s="1"/>
  <c r="K225" i="22"/>
  <c r="L77" i="18" s="1"/>
  <c r="G231" i="22"/>
  <c r="H79" i="18" s="1"/>
  <c r="D234" i="22"/>
  <c r="E80" i="18" s="1"/>
  <c r="H237" i="22"/>
  <c r="I81" i="18" s="1"/>
  <c r="O300" i="24"/>
  <c r="P102" i="19" s="1"/>
  <c r="H300" i="24"/>
  <c r="I102" i="19" s="1"/>
  <c r="A117" i="24"/>
  <c r="B41" i="19" s="1"/>
  <c r="A41" i="19" s="1"/>
  <c r="A207" i="24"/>
  <c r="B71" i="19" s="1"/>
  <c r="A71" i="19" s="1"/>
  <c r="A171" i="24"/>
  <c r="B59" i="19" s="1"/>
  <c r="A59" i="19" s="1"/>
  <c r="I18" i="24"/>
  <c r="J10" i="19" s="1"/>
  <c r="J18" i="24"/>
  <c r="K10" i="19" s="1"/>
  <c r="I12" i="24"/>
  <c r="J6" i="19" s="1"/>
  <c r="N18" i="24"/>
  <c r="O10" i="19" s="1"/>
  <c r="H9" i="24"/>
  <c r="I5" i="19" s="1"/>
  <c r="Y186" i="25"/>
  <c r="Y185" i="25"/>
  <c r="Y182" i="25"/>
  <c r="Y180" i="25"/>
  <c r="Y178" i="25"/>
  <c r="Y176" i="25"/>
  <c r="Y174" i="25"/>
  <c r="Y170" i="25"/>
  <c r="Y168" i="25"/>
  <c r="Y166" i="25"/>
  <c r="Y164" i="25"/>
  <c r="Y162" i="25"/>
  <c r="Y160" i="25"/>
  <c r="Y158" i="25"/>
  <c r="Y156" i="25"/>
  <c r="Y154"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32" i="25"/>
  <c r="Y33" i="25"/>
  <c r="Y34" i="25"/>
  <c r="Y35" i="25"/>
  <c r="Y36" i="25"/>
  <c r="Y37" i="25"/>
  <c r="Y38" i="25"/>
  <c r="Y39" i="25"/>
  <c r="Y40" i="25"/>
  <c r="Y41" i="25"/>
  <c r="Y42" i="25"/>
  <c r="Y43" i="25"/>
  <c r="Y44" i="25"/>
  <c r="Y45" i="25"/>
  <c r="Y46" i="25"/>
  <c r="Y47" i="25"/>
  <c r="Y48" i="25"/>
  <c r="Y49" i="25"/>
  <c r="Y50" i="25"/>
  <c r="Y51" i="25"/>
  <c r="Y52" i="25"/>
  <c r="Y53" i="25"/>
  <c r="Y54" i="25"/>
  <c r="Y55" i="25"/>
  <c r="Y56" i="25"/>
  <c r="Y57" i="25"/>
  <c r="Y58" i="25"/>
  <c r="Y59" i="25"/>
  <c r="Y60" i="25"/>
  <c r="Y61" i="25"/>
  <c r="Y62" i="25"/>
  <c r="Y63" i="25"/>
  <c r="Y64" i="25"/>
  <c r="Y65" i="25"/>
  <c r="Y66" i="25"/>
  <c r="Y67" i="25"/>
  <c r="Y68" i="25"/>
  <c r="Y69" i="25"/>
  <c r="Y70" i="25"/>
  <c r="Y71" i="25"/>
  <c r="Y72" i="25"/>
  <c r="Y73" i="25"/>
  <c r="Y74" i="25"/>
  <c r="Y75" i="25"/>
  <c r="Y76" i="25"/>
  <c r="Y77" i="25"/>
  <c r="Y78" i="25"/>
  <c r="Y79" i="25"/>
  <c r="Y80" i="25"/>
  <c r="Y81" i="25"/>
  <c r="Y82" i="25"/>
  <c r="Y83" i="25"/>
  <c r="Y84" i="25"/>
  <c r="Y85" i="25"/>
  <c r="Y86" i="25"/>
  <c r="Y87" i="25"/>
  <c r="Y88" i="25"/>
  <c r="Y89" i="25"/>
  <c r="Y90" i="25"/>
  <c r="Y91" i="25"/>
  <c r="Y92" i="25"/>
  <c r="Y93" i="25"/>
  <c r="Y94" i="25"/>
  <c r="Y95" i="25"/>
  <c r="Y96" i="25"/>
  <c r="Y97" i="25"/>
  <c r="Y98" i="25"/>
  <c r="Y99" i="25"/>
  <c r="Y100" i="25"/>
  <c r="Y152" i="25"/>
  <c r="Y102" i="25"/>
  <c r="Y103" i="25"/>
  <c r="Y104" i="25"/>
  <c r="Y105" i="25"/>
  <c r="Y106" i="25"/>
  <c r="Y107" i="25"/>
  <c r="Y108" i="25"/>
  <c r="Y109" i="25"/>
  <c r="Y110" i="25"/>
  <c r="Y111" i="25"/>
  <c r="Y112" i="25"/>
  <c r="Y113" i="25"/>
  <c r="Y114" i="25"/>
  <c r="Y115" i="25"/>
  <c r="Y116" i="25"/>
  <c r="Y118" i="25"/>
  <c r="Y119" i="25"/>
  <c r="Y120" i="25"/>
  <c r="Y121" i="25"/>
  <c r="Y122" i="25"/>
  <c r="Y124" i="25"/>
  <c r="Y125" i="25"/>
  <c r="Y127" i="25"/>
  <c r="Y129" i="25"/>
  <c r="Y131" i="25"/>
  <c r="Y133" i="25"/>
  <c r="Y135" i="25"/>
  <c r="Y137" i="25"/>
  <c r="Y139" i="25"/>
  <c r="Y141" i="25"/>
  <c r="Y143" i="25"/>
  <c r="Y145" i="25"/>
  <c r="Y147" i="25"/>
  <c r="Y150" i="25"/>
  <c r="Y151" i="25"/>
  <c r="Y153" i="25"/>
  <c r="Y155" i="25"/>
  <c r="Y157" i="25"/>
  <c r="Y159" i="25"/>
  <c r="Y161" i="25"/>
  <c r="Y163" i="25"/>
  <c r="Y165" i="25"/>
  <c r="Y167" i="25"/>
  <c r="Y169" i="25"/>
  <c r="Y171" i="25"/>
  <c r="Y173" i="25"/>
  <c r="Y175" i="25"/>
  <c r="Y177" i="25"/>
  <c r="Y179" i="25"/>
  <c r="Y181" i="25"/>
  <c r="Y183" i="25"/>
  <c r="Y184" i="25"/>
  <c r="Y187" i="25"/>
  <c r="Y189" i="25"/>
  <c r="Y191" i="25"/>
  <c r="Y192" i="25"/>
  <c r="Y194" i="25"/>
  <c r="Y197" i="25"/>
  <c r="Y198" i="25"/>
  <c r="Y200" i="25"/>
  <c r="Y202" i="25"/>
  <c r="Y204" i="25"/>
  <c r="Y6" i="25"/>
  <c r="Y149" i="25"/>
  <c r="Y148" i="25"/>
  <c r="Y146" i="25"/>
  <c r="Y144" i="25"/>
  <c r="Y142" i="25"/>
  <c r="Y138" i="25"/>
  <c r="Y136" i="25"/>
  <c r="Y134" i="25"/>
  <c r="Y132" i="25"/>
  <c r="Y130" i="25"/>
  <c r="Y101" i="25"/>
  <c r="Y128" i="25"/>
  <c r="Y126" i="25"/>
  <c r="Y123" i="25"/>
  <c r="Y117" i="25"/>
  <c r="Y140" i="25"/>
  <c r="Y172" i="25"/>
  <c r="Y205" i="25"/>
  <c r="Y203" i="25"/>
  <c r="Y201" i="25"/>
  <c r="Y199" i="25"/>
  <c r="Y196" i="25"/>
  <c r="Y195" i="25"/>
  <c r="Y193" i="25"/>
  <c r="Y190" i="25"/>
  <c r="Y188" i="25"/>
  <c r="G261" i="24"/>
  <c r="H89" i="19" s="1"/>
  <c r="M261" i="24"/>
  <c r="N89" i="19" s="1"/>
  <c r="J264" i="24"/>
  <c r="K90" i="19" s="1"/>
  <c r="O267" i="24"/>
  <c r="P91" i="19" s="1"/>
  <c r="I270" i="24"/>
  <c r="J92" i="19" s="1"/>
  <c r="E273" i="24"/>
  <c r="F93" i="19" s="1"/>
  <c r="I273" i="24"/>
  <c r="J93" i="19" s="1"/>
  <c r="H276" i="24"/>
  <c r="I94" i="19" s="1"/>
  <c r="O276" i="24"/>
  <c r="P94" i="19" s="1"/>
  <c r="O279" i="24"/>
  <c r="P95" i="19" s="1"/>
  <c r="I282" i="24"/>
  <c r="J96" i="19" s="1"/>
  <c r="O30" i="24"/>
  <c r="P17" i="19" s="1"/>
  <c r="L27" i="24"/>
  <c r="M11" i="19" s="1"/>
  <c r="E117" i="24"/>
  <c r="F41" i="19" s="1"/>
  <c r="L123" i="24"/>
  <c r="M43" i="19" s="1"/>
  <c r="E126" i="24"/>
  <c r="F44" i="19" s="1"/>
  <c r="O126" i="24"/>
  <c r="P44" i="19" s="1"/>
  <c r="F129" i="24"/>
  <c r="G45" i="19" s="1"/>
  <c r="N135" i="24"/>
  <c r="O47" i="19" s="1"/>
  <c r="I138" i="24"/>
  <c r="J48" i="19" s="1"/>
  <c r="H141" i="24"/>
  <c r="I49" i="19" s="1"/>
  <c r="O144" i="24"/>
  <c r="P50" i="19" s="1"/>
  <c r="M147" i="24"/>
  <c r="N51" i="19" s="1"/>
  <c r="E153" i="24"/>
  <c r="F53" i="19" s="1"/>
  <c r="F156" i="24"/>
  <c r="G54" i="19" s="1"/>
  <c r="E159" i="24"/>
  <c r="F55" i="19" s="1"/>
  <c r="K159" i="24"/>
  <c r="L55" i="19" s="1"/>
  <c r="E165" i="24"/>
  <c r="F57" i="19" s="1"/>
  <c r="I168" i="24"/>
  <c r="J58" i="19" s="1"/>
  <c r="K171" i="24"/>
  <c r="L59" i="19" s="1"/>
  <c r="K177" i="24"/>
  <c r="L61" i="19" s="1"/>
  <c r="J180" i="24"/>
  <c r="K62" i="19" s="1"/>
  <c r="N183" i="24"/>
  <c r="O63" i="19" s="1"/>
  <c r="G189" i="24"/>
  <c r="H65" i="19" s="1"/>
  <c r="C192" i="24"/>
  <c r="D66" i="19" s="1"/>
  <c r="N192" i="24"/>
  <c r="O66" i="19" s="1"/>
  <c r="D201" i="24"/>
  <c r="E69" i="19" s="1"/>
  <c r="G204" i="24"/>
  <c r="H70" i="19" s="1"/>
  <c r="O204" i="24"/>
  <c r="P70" i="19" s="1"/>
  <c r="M207" i="24"/>
  <c r="N71" i="19" s="1"/>
  <c r="J210" i="24"/>
  <c r="K72" i="19" s="1"/>
  <c r="E213" i="24"/>
  <c r="F73" i="19" s="1"/>
  <c r="M213" i="24"/>
  <c r="N73" i="19" s="1"/>
  <c r="C216" i="24"/>
  <c r="D74" i="19" s="1"/>
  <c r="H219" i="24"/>
  <c r="I75" i="19" s="1"/>
  <c r="K228" i="24"/>
  <c r="L78" i="19" s="1"/>
  <c r="F231" i="24"/>
  <c r="G79" i="19" s="1"/>
  <c r="N231" i="24"/>
  <c r="O79" i="19" s="1"/>
  <c r="E234" i="24"/>
  <c r="F80" i="19" s="1"/>
  <c r="G237" i="24"/>
  <c r="H81" i="19" s="1"/>
  <c r="L240" i="24"/>
  <c r="M82" i="19" s="1"/>
  <c r="F243" i="24"/>
  <c r="G83" i="19" s="1"/>
  <c r="K255" i="24"/>
  <c r="L87" i="19" s="1"/>
  <c r="E258" i="24"/>
  <c r="F88" i="19" s="1"/>
  <c r="O258" i="24"/>
  <c r="P88" i="19" s="1"/>
  <c r="L264" i="24"/>
  <c r="M90" i="19" s="1"/>
  <c r="J270" i="24"/>
  <c r="K92" i="19" s="1"/>
  <c r="C273" i="24"/>
  <c r="D93" i="19" s="1"/>
  <c r="G273" i="24"/>
  <c r="H93" i="19" s="1"/>
  <c r="J273" i="24"/>
  <c r="K93" i="19" s="1"/>
  <c r="C276" i="24"/>
  <c r="D94" i="19" s="1"/>
  <c r="J276" i="24"/>
  <c r="K94" i="19" s="1"/>
  <c r="I279" i="24"/>
  <c r="J95" i="19" s="1"/>
  <c r="G282" i="24"/>
  <c r="H96" i="19" s="1"/>
  <c r="L282" i="24"/>
  <c r="M96" i="19" s="1"/>
  <c r="H285" i="24"/>
  <c r="I97" i="19" s="1"/>
  <c r="M285" i="24"/>
  <c r="N97" i="19" s="1"/>
  <c r="F288" i="24"/>
  <c r="G98" i="19" s="1"/>
  <c r="L288" i="24"/>
  <c r="M98" i="19" s="1"/>
  <c r="G291" i="24"/>
  <c r="H99" i="19" s="1"/>
  <c r="M291" i="24"/>
  <c r="N99" i="19" s="1"/>
  <c r="F297" i="24"/>
  <c r="G101" i="19" s="1"/>
  <c r="L297" i="24"/>
  <c r="M101" i="19" s="1"/>
  <c r="G27" i="24"/>
  <c r="H11" i="19" s="1"/>
  <c r="N39" i="24"/>
  <c r="O12" i="19" s="1"/>
  <c r="C117" i="24"/>
  <c r="D41" i="19" s="1"/>
  <c r="N117" i="24"/>
  <c r="O41" i="19" s="1"/>
  <c r="G120" i="24"/>
  <c r="H42" i="19" s="1"/>
  <c r="N120" i="24"/>
  <c r="O42" i="19" s="1"/>
  <c r="K126" i="24"/>
  <c r="L44" i="19" s="1"/>
  <c r="C132" i="24"/>
  <c r="D46" i="19" s="1"/>
  <c r="K135" i="24"/>
  <c r="L47" i="19" s="1"/>
  <c r="F141" i="24"/>
  <c r="G49" i="19" s="1"/>
  <c r="E144" i="24"/>
  <c r="F50" i="19" s="1"/>
  <c r="N144" i="24"/>
  <c r="O50" i="19" s="1"/>
  <c r="H147" i="24"/>
  <c r="I51" i="19" s="1"/>
  <c r="O150" i="24"/>
  <c r="P52" i="19" s="1"/>
  <c r="I156" i="24"/>
  <c r="J54" i="19" s="1"/>
  <c r="G159" i="24"/>
  <c r="H55" i="19" s="1"/>
  <c r="M159" i="24"/>
  <c r="N55" i="19" s="1"/>
  <c r="J162" i="24"/>
  <c r="K56" i="19" s="1"/>
  <c r="H165" i="24"/>
  <c r="I57" i="19" s="1"/>
  <c r="E168" i="24"/>
  <c r="F58" i="19" s="1"/>
  <c r="J174" i="24"/>
  <c r="K60" i="19" s="1"/>
  <c r="M177" i="24"/>
  <c r="N61" i="19" s="1"/>
  <c r="O180" i="24"/>
  <c r="P62" i="19" s="1"/>
  <c r="G183" i="24"/>
  <c r="H63" i="19" s="1"/>
  <c r="E192" i="24"/>
  <c r="F66" i="19" s="1"/>
  <c r="L192" i="24"/>
  <c r="M66" i="19" s="1"/>
  <c r="K198" i="24"/>
  <c r="L68" i="19" s="1"/>
  <c r="F201" i="24"/>
  <c r="G69" i="19" s="1"/>
  <c r="E204" i="24"/>
  <c r="F70" i="19" s="1"/>
  <c r="D207" i="24"/>
  <c r="E71" i="19" s="1"/>
  <c r="K207" i="24"/>
  <c r="L71" i="19" s="1"/>
  <c r="N210" i="24"/>
  <c r="O72" i="19" s="1"/>
  <c r="O219" i="24"/>
  <c r="P75" i="19" s="1"/>
  <c r="J222" i="24"/>
  <c r="K76" i="19" s="1"/>
  <c r="G225" i="24"/>
  <c r="H77" i="19" s="1"/>
  <c r="F228" i="24"/>
  <c r="G78" i="19" s="1"/>
  <c r="G231" i="24"/>
  <c r="H79" i="19" s="1"/>
  <c r="O231" i="24"/>
  <c r="P79" i="19" s="1"/>
  <c r="D234" i="24"/>
  <c r="E80" i="19" s="1"/>
  <c r="N234" i="24"/>
  <c r="O80" i="19" s="1"/>
  <c r="J237" i="24"/>
  <c r="K81" i="19" s="1"/>
  <c r="O237" i="24"/>
  <c r="P81" i="19" s="1"/>
  <c r="D240" i="24"/>
  <c r="E82" i="19" s="1"/>
  <c r="K243" i="24"/>
  <c r="L83" i="19" s="1"/>
  <c r="H255" i="24"/>
  <c r="I87" i="19" s="1"/>
  <c r="L258" i="24"/>
  <c r="M88" i="19" s="1"/>
  <c r="C261" i="24"/>
  <c r="D89" i="19" s="1"/>
  <c r="I261" i="24"/>
  <c r="J89" i="19" s="1"/>
  <c r="L261" i="24"/>
  <c r="M89" i="19" s="1"/>
  <c r="G267" i="24"/>
  <c r="H91" i="19" s="1"/>
  <c r="M270" i="24"/>
  <c r="N92" i="19" s="1"/>
  <c r="F276" i="24"/>
  <c r="G94" i="19" s="1"/>
  <c r="M276" i="24"/>
  <c r="N94" i="19" s="1"/>
  <c r="F279" i="24"/>
  <c r="G95" i="19" s="1"/>
  <c r="J279" i="24"/>
  <c r="K95" i="19" s="1"/>
  <c r="E282" i="24"/>
  <c r="F96" i="19" s="1"/>
  <c r="K282" i="24"/>
  <c r="L96" i="19" s="1"/>
  <c r="G285" i="24"/>
  <c r="H97" i="19" s="1"/>
  <c r="G288" i="24"/>
  <c r="H98" i="19" s="1"/>
  <c r="M288" i="24"/>
  <c r="N98" i="19" s="1"/>
  <c r="F291" i="24"/>
  <c r="G99" i="19" s="1"/>
  <c r="L291" i="24"/>
  <c r="M99" i="19" s="1"/>
  <c r="C294" i="24"/>
  <c r="D100" i="19" s="1"/>
  <c r="J294" i="24"/>
  <c r="K100" i="19" s="1"/>
  <c r="M297" i="24"/>
  <c r="N101" i="19" s="1"/>
  <c r="K300" i="24"/>
  <c r="L102" i="19" s="1"/>
  <c r="M300" i="24"/>
  <c r="N102" i="19" s="1"/>
  <c r="I27" i="24"/>
  <c r="J11" i="19" s="1"/>
  <c r="D39" i="24"/>
  <c r="E12" i="19" s="1"/>
  <c r="J117" i="24"/>
  <c r="K41" i="19" s="1"/>
  <c r="L120" i="24"/>
  <c r="M42" i="19" s="1"/>
  <c r="O123" i="24"/>
  <c r="P43" i="19" s="1"/>
  <c r="G126" i="24"/>
  <c r="H44" i="19" s="1"/>
  <c r="J129" i="24"/>
  <c r="K45" i="19" s="1"/>
  <c r="N132" i="24"/>
  <c r="O46" i="19" s="1"/>
  <c r="G135" i="24"/>
  <c r="H47" i="19" s="1"/>
  <c r="L135" i="24"/>
  <c r="M47" i="19" s="1"/>
  <c r="H138" i="24"/>
  <c r="I48" i="19" s="1"/>
  <c r="I141" i="24"/>
  <c r="J49" i="19" s="1"/>
  <c r="K144" i="24"/>
  <c r="L50" i="19" s="1"/>
  <c r="N147" i="24"/>
  <c r="O51" i="19" s="1"/>
  <c r="K150" i="24"/>
  <c r="L52" i="19" s="1"/>
  <c r="J153" i="24"/>
  <c r="K53" i="19" s="1"/>
  <c r="D156" i="24"/>
  <c r="E54" i="19" s="1"/>
  <c r="L156" i="24"/>
  <c r="M54" i="19" s="1"/>
  <c r="O159" i="24"/>
  <c r="P55" i="19" s="1"/>
  <c r="I162" i="24"/>
  <c r="J56" i="19" s="1"/>
  <c r="I165" i="24"/>
  <c r="J57" i="19" s="1"/>
  <c r="N168" i="24"/>
  <c r="O58" i="19" s="1"/>
  <c r="L171" i="24"/>
  <c r="M59" i="19" s="1"/>
  <c r="C174" i="24"/>
  <c r="D60" i="19" s="1"/>
  <c r="K174" i="24"/>
  <c r="L60" i="19" s="1"/>
  <c r="C177" i="24"/>
  <c r="D61" i="19" s="1"/>
  <c r="K180" i="24"/>
  <c r="L62" i="19" s="1"/>
  <c r="J183" i="24"/>
  <c r="K63" i="19" s="1"/>
  <c r="F189" i="24"/>
  <c r="G65" i="19" s="1"/>
  <c r="E195" i="24"/>
  <c r="F67" i="19" s="1"/>
  <c r="K195" i="24"/>
  <c r="L67" i="19" s="1"/>
  <c r="L198" i="24"/>
  <c r="M68" i="19" s="1"/>
  <c r="J201" i="24"/>
  <c r="K69" i="19" s="1"/>
  <c r="C204" i="24"/>
  <c r="D70" i="19" s="1"/>
  <c r="L204" i="24"/>
  <c r="M70" i="19" s="1"/>
  <c r="J207" i="24"/>
  <c r="K71" i="19" s="1"/>
  <c r="C210" i="24"/>
  <c r="D72" i="19" s="1"/>
  <c r="K210" i="24"/>
  <c r="L72" i="19" s="1"/>
  <c r="J213" i="24"/>
  <c r="K73" i="19" s="1"/>
  <c r="K216" i="24"/>
  <c r="L74" i="19" s="1"/>
  <c r="E219" i="24"/>
  <c r="F75" i="19" s="1"/>
  <c r="F225" i="24"/>
  <c r="G77" i="19" s="1"/>
  <c r="O225" i="24"/>
  <c r="P77" i="19" s="1"/>
  <c r="C228" i="24"/>
  <c r="D78" i="19" s="1"/>
  <c r="L228" i="24"/>
  <c r="M78" i="19" s="1"/>
  <c r="L234" i="24"/>
  <c r="M80" i="19" s="1"/>
  <c r="O240" i="24"/>
  <c r="P82" i="19" s="1"/>
  <c r="D243" i="24"/>
  <c r="E83" i="19" s="1"/>
  <c r="F261" i="24"/>
  <c r="G89" i="19" s="1"/>
  <c r="G264" i="24"/>
  <c r="H90" i="19" s="1"/>
  <c r="M264" i="24"/>
  <c r="N90" i="19" s="1"/>
  <c r="C270" i="24"/>
  <c r="D92" i="19" s="1"/>
  <c r="K270" i="24"/>
  <c r="L92" i="19" s="1"/>
  <c r="N27" i="24"/>
  <c r="O11" i="19" s="1"/>
  <c r="E39" i="24"/>
  <c r="F12" i="19" s="1"/>
  <c r="I117" i="24"/>
  <c r="J41" i="19" s="1"/>
  <c r="I120" i="24"/>
  <c r="J42" i="19" s="1"/>
  <c r="H123" i="24"/>
  <c r="I43" i="19" s="1"/>
  <c r="J126" i="24"/>
  <c r="K44" i="19" s="1"/>
  <c r="O132" i="24"/>
  <c r="P46" i="19" s="1"/>
  <c r="N141" i="24"/>
  <c r="O49" i="19" s="1"/>
  <c r="G144" i="24"/>
  <c r="H50" i="19" s="1"/>
  <c r="D147" i="24"/>
  <c r="E51" i="19" s="1"/>
  <c r="H150" i="24"/>
  <c r="I52" i="19" s="1"/>
  <c r="J156" i="24"/>
  <c r="K54" i="19" s="1"/>
  <c r="F159" i="24"/>
  <c r="G55" i="19" s="1"/>
  <c r="C165" i="24"/>
  <c r="D57" i="19" s="1"/>
  <c r="N165" i="24"/>
  <c r="O57" i="19" s="1"/>
  <c r="C168" i="24"/>
  <c r="D58" i="19" s="1"/>
  <c r="M168" i="24"/>
  <c r="N58" i="19" s="1"/>
  <c r="C171" i="24"/>
  <c r="D59" i="19" s="1"/>
  <c r="G174" i="24"/>
  <c r="H60" i="19" s="1"/>
  <c r="H183" i="24"/>
  <c r="I63" i="19" s="1"/>
  <c r="O183" i="24"/>
  <c r="P63" i="19" s="1"/>
  <c r="C186" i="24"/>
  <c r="D64" i="19" s="1"/>
  <c r="M189" i="24"/>
  <c r="N65" i="19" s="1"/>
  <c r="D192" i="24"/>
  <c r="E66" i="19" s="1"/>
  <c r="J192" i="24"/>
  <c r="K66" i="19" s="1"/>
  <c r="L195" i="24"/>
  <c r="M67" i="19" s="1"/>
  <c r="F198" i="24"/>
  <c r="G68" i="19" s="1"/>
  <c r="M198" i="24"/>
  <c r="N68" i="19" s="1"/>
  <c r="I204" i="24"/>
  <c r="J70" i="19" s="1"/>
  <c r="N207" i="24"/>
  <c r="O71" i="19" s="1"/>
  <c r="L210" i="24"/>
  <c r="M72" i="19" s="1"/>
  <c r="J216" i="24"/>
  <c r="K74" i="19" s="1"/>
  <c r="I219" i="24"/>
  <c r="J75" i="19" s="1"/>
  <c r="D222" i="24"/>
  <c r="E76" i="19" s="1"/>
  <c r="K222" i="24"/>
  <c r="L76" i="19" s="1"/>
  <c r="J225" i="24"/>
  <c r="K77" i="19" s="1"/>
  <c r="I228" i="24"/>
  <c r="J78" i="19" s="1"/>
  <c r="K231" i="24"/>
  <c r="L79" i="19" s="1"/>
  <c r="I240" i="24"/>
  <c r="J82" i="19" s="1"/>
  <c r="H243" i="24"/>
  <c r="I83" i="19" s="1"/>
  <c r="D246" i="24"/>
  <c r="E84" i="19" s="1"/>
  <c r="K246" i="24"/>
  <c r="L84" i="19" s="1"/>
  <c r="H249" i="24"/>
  <c r="I85" i="19" s="1"/>
  <c r="L249" i="24"/>
  <c r="M85" i="19" s="1"/>
  <c r="M249" i="24"/>
  <c r="N85" i="19" s="1"/>
  <c r="N249" i="24"/>
  <c r="O85" i="19" s="1"/>
  <c r="O249" i="24"/>
  <c r="P85" i="19" s="1"/>
  <c r="D252" i="24"/>
  <c r="E86" i="19" s="1"/>
  <c r="F252" i="24"/>
  <c r="G86" i="19" s="1"/>
  <c r="M252" i="24"/>
  <c r="N86" i="19" s="1"/>
  <c r="O252" i="24"/>
  <c r="P86" i="19" s="1"/>
  <c r="G258" i="24"/>
  <c r="H88" i="19" s="1"/>
  <c r="J258" i="24"/>
  <c r="K88" i="19" s="1"/>
  <c r="M258" i="24"/>
  <c r="N88" i="19" s="1"/>
  <c r="N261" i="24"/>
  <c r="O89" i="19" s="1"/>
  <c r="I264" i="24"/>
  <c r="J90" i="19" s="1"/>
  <c r="K264" i="24"/>
  <c r="L90" i="19" s="1"/>
  <c r="C267" i="24"/>
  <c r="D91" i="19" s="1"/>
  <c r="G270" i="24"/>
  <c r="H92" i="19" s="1"/>
  <c r="N270" i="24"/>
  <c r="O92" i="19" s="1"/>
  <c r="O273" i="24"/>
  <c r="P93" i="19" s="1"/>
  <c r="E276" i="24"/>
  <c r="F94" i="19" s="1"/>
  <c r="K276" i="24"/>
  <c r="L94" i="19" s="1"/>
  <c r="G279" i="24"/>
  <c r="H95" i="19" s="1"/>
  <c r="D282" i="24"/>
  <c r="E96" i="19" s="1"/>
  <c r="N282" i="24"/>
  <c r="O96" i="19" s="1"/>
  <c r="E285" i="24"/>
  <c r="F97" i="19" s="1"/>
  <c r="I285" i="24"/>
  <c r="J97" i="19" s="1"/>
  <c r="O285" i="24"/>
  <c r="P97" i="19" s="1"/>
  <c r="C288" i="24"/>
  <c r="D98" i="19" s="1"/>
  <c r="I288" i="24"/>
  <c r="J98" i="19" s="1"/>
  <c r="N288" i="24"/>
  <c r="O98" i="19" s="1"/>
  <c r="C291" i="24"/>
  <c r="D99" i="19" s="1"/>
  <c r="I291" i="24"/>
  <c r="J99" i="19" s="1"/>
  <c r="O291" i="24"/>
  <c r="P99" i="19" s="1"/>
  <c r="F294" i="24"/>
  <c r="G100" i="19" s="1"/>
  <c r="I294" i="24"/>
  <c r="J100" i="19" s="1"/>
  <c r="N294" i="24"/>
  <c r="O100" i="19" s="1"/>
  <c r="I297" i="24"/>
  <c r="J101" i="19" s="1"/>
  <c r="O27" i="24"/>
  <c r="P11" i="19" s="1"/>
  <c r="L39" i="24"/>
  <c r="M12" i="19" s="1"/>
  <c r="M117" i="24"/>
  <c r="N41" i="19" s="1"/>
  <c r="E120" i="24"/>
  <c r="F42" i="19" s="1"/>
  <c r="F123" i="24"/>
  <c r="G43" i="19" s="1"/>
  <c r="L126" i="24"/>
  <c r="M44" i="19" s="1"/>
  <c r="D129" i="24"/>
  <c r="E45" i="19" s="1"/>
  <c r="H135" i="24"/>
  <c r="I47" i="19" s="1"/>
  <c r="M135" i="24"/>
  <c r="N47" i="19" s="1"/>
  <c r="C138" i="24"/>
  <c r="D48" i="19" s="1"/>
  <c r="G138" i="24"/>
  <c r="H48" i="19" s="1"/>
  <c r="N138" i="24"/>
  <c r="O48" i="19" s="1"/>
  <c r="E141" i="24"/>
  <c r="F49" i="19" s="1"/>
  <c r="I144" i="24"/>
  <c r="J50" i="19" s="1"/>
  <c r="C147" i="24"/>
  <c r="D51" i="19" s="1"/>
  <c r="E150" i="24"/>
  <c r="F52" i="19" s="1"/>
  <c r="I153" i="24"/>
  <c r="J53" i="19" s="1"/>
  <c r="N153" i="24"/>
  <c r="O53" i="19" s="1"/>
  <c r="K156" i="24"/>
  <c r="L54" i="19" s="1"/>
  <c r="K162" i="24"/>
  <c r="L56" i="19" s="1"/>
  <c r="G165" i="24"/>
  <c r="H57" i="19" s="1"/>
  <c r="K168" i="24"/>
  <c r="L58" i="19" s="1"/>
  <c r="G171" i="24"/>
  <c r="H59" i="19" s="1"/>
  <c r="I174" i="24"/>
  <c r="J60" i="19" s="1"/>
  <c r="G177" i="24"/>
  <c r="H61" i="19" s="1"/>
  <c r="L180" i="24"/>
  <c r="M62" i="19" s="1"/>
  <c r="F183" i="24"/>
  <c r="G63" i="19" s="1"/>
  <c r="L183" i="24"/>
  <c r="M63" i="19" s="1"/>
  <c r="H186" i="24"/>
  <c r="I64" i="19" s="1"/>
  <c r="E189" i="24"/>
  <c r="F65" i="19" s="1"/>
  <c r="K189" i="24"/>
  <c r="L65" i="19" s="1"/>
  <c r="N195" i="24"/>
  <c r="O67" i="19" s="1"/>
  <c r="H198" i="24"/>
  <c r="I68" i="19" s="1"/>
  <c r="H201" i="24"/>
  <c r="I69" i="19" s="1"/>
  <c r="E210" i="24"/>
  <c r="F72" i="19" s="1"/>
  <c r="D213" i="24"/>
  <c r="E73" i="19" s="1"/>
  <c r="C219" i="24"/>
  <c r="D75" i="19" s="1"/>
  <c r="M219" i="24"/>
  <c r="N75" i="19" s="1"/>
  <c r="I222" i="24"/>
  <c r="J76" i="19" s="1"/>
  <c r="J240" i="24"/>
  <c r="K82" i="19" s="1"/>
  <c r="C99" i="24"/>
  <c r="D35" i="19" s="1"/>
  <c r="G99" i="24"/>
  <c r="H35" i="19" s="1"/>
  <c r="I99" i="24"/>
  <c r="J35" i="19" s="1"/>
  <c r="N99" i="24"/>
  <c r="O35" i="19" s="1"/>
  <c r="E102" i="24"/>
  <c r="F36" i="19" s="1"/>
  <c r="I102" i="24"/>
  <c r="J36" i="19" s="1"/>
  <c r="N102" i="24"/>
  <c r="O36" i="19" s="1"/>
  <c r="C36" i="24"/>
  <c r="D14" i="19" s="1"/>
  <c r="J36" i="24"/>
  <c r="K14" i="19" s="1"/>
  <c r="C30" i="24"/>
  <c r="D17" i="19" s="1"/>
  <c r="I30" i="24"/>
  <c r="J17" i="19" s="1"/>
  <c r="L30" i="24"/>
  <c r="M17" i="19" s="1"/>
  <c r="E27" i="24"/>
  <c r="F11" i="19" s="1"/>
  <c r="G39" i="24"/>
  <c r="H12" i="19" s="1"/>
  <c r="O117" i="24"/>
  <c r="P41" i="19" s="1"/>
  <c r="H120" i="24"/>
  <c r="I42" i="19" s="1"/>
  <c r="I123" i="24"/>
  <c r="J43" i="19" s="1"/>
  <c r="M126" i="24"/>
  <c r="N44" i="19" s="1"/>
  <c r="L132" i="24"/>
  <c r="M46" i="19" s="1"/>
  <c r="D138" i="24"/>
  <c r="E48" i="19" s="1"/>
  <c r="F144" i="24"/>
  <c r="G50" i="19" s="1"/>
  <c r="J150" i="24"/>
  <c r="K52" i="19" s="1"/>
  <c r="D153" i="24"/>
  <c r="E53" i="19" s="1"/>
  <c r="O153" i="24"/>
  <c r="P53" i="19" s="1"/>
  <c r="E156" i="24"/>
  <c r="F54" i="19" s="1"/>
  <c r="L159" i="24"/>
  <c r="M55" i="19" s="1"/>
  <c r="E162" i="24"/>
  <c r="F56" i="19" s="1"/>
  <c r="L168" i="24"/>
  <c r="M58" i="19" s="1"/>
  <c r="H171" i="24"/>
  <c r="I59" i="19" s="1"/>
  <c r="O177" i="24"/>
  <c r="P61" i="19" s="1"/>
  <c r="G180" i="24"/>
  <c r="H62" i="19" s="1"/>
  <c r="I183" i="24"/>
  <c r="J63" i="19" s="1"/>
  <c r="D186" i="24"/>
  <c r="E64" i="19" s="1"/>
  <c r="O186" i="24"/>
  <c r="P64" i="19" s="1"/>
  <c r="L189" i="24"/>
  <c r="M65" i="19" s="1"/>
  <c r="F192" i="24"/>
  <c r="G66" i="19" s="1"/>
  <c r="M192" i="24"/>
  <c r="N66" i="19" s="1"/>
  <c r="H195" i="24"/>
  <c r="I67" i="19" s="1"/>
  <c r="E198" i="24"/>
  <c r="F68" i="19" s="1"/>
  <c r="C207" i="24"/>
  <c r="D71" i="19" s="1"/>
  <c r="H213" i="24"/>
  <c r="I73" i="19" s="1"/>
  <c r="F216" i="24"/>
  <c r="G74" i="19" s="1"/>
  <c r="M216" i="24"/>
  <c r="N74" i="19" s="1"/>
  <c r="K219" i="24"/>
  <c r="L75" i="19" s="1"/>
  <c r="H222" i="24"/>
  <c r="I76" i="19" s="1"/>
  <c r="O222" i="24"/>
  <c r="P76" i="19" s="1"/>
  <c r="H225" i="24"/>
  <c r="I77" i="19" s="1"/>
  <c r="G228" i="24"/>
  <c r="H78" i="19" s="1"/>
  <c r="H234" i="24"/>
  <c r="I80" i="19" s="1"/>
  <c r="I243" i="24"/>
  <c r="J83" i="19" s="1"/>
  <c r="D78" i="24"/>
  <c r="E28" i="19" s="1"/>
  <c r="K99" i="24"/>
  <c r="L35" i="19" s="1"/>
  <c r="F102" i="24"/>
  <c r="G36" i="19" s="1"/>
  <c r="J102" i="24"/>
  <c r="K36" i="19" s="1"/>
  <c r="E36" i="24"/>
  <c r="F14" i="19" s="1"/>
  <c r="O36" i="24"/>
  <c r="P14" i="19" s="1"/>
  <c r="E30" i="24"/>
  <c r="F17" i="19" s="1"/>
  <c r="J30" i="24"/>
  <c r="K17" i="19" s="1"/>
  <c r="C27" i="24"/>
  <c r="D11" i="19" s="1"/>
  <c r="K39" i="24"/>
  <c r="L12" i="19" s="1"/>
  <c r="H117" i="24"/>
  <c r="I41" i="19" s="1"/>
  <c r="D120" i="24"/>
  <c r="E42" i="19" s="1"/>
  <c r="E123" i="24"/>
  <c r="F43" i="19" s="1"/>
  <c r="G129" i="24"/>
  <c r="H45" i="19" s="1"/>
  <c r="E135" i="24"/>
  <c r="F47" i="19" s="1"/>
  <c r="O141" i="24"/>
  <c r="P49" i="19" s="1"/>
  <c r="J147" i="24"/>
  <c r="K51" i="19" s="1"/>
  <c r="L150" i="24"/>
  <c r="M52" i="19" s="1"/>
  <c r="F153" i="24"/>
  <c r="G53" i="19" s="1"/>
  <c r="M153" i="24"/>
  <c r="N53" i="19" s="1"/>
  <c r="H156" i="24"/>
  <c r="I54" i="19" s="1"/>
  <c r="I159" i="24"/>
  <c r="J55" i="19" s="1"/>
  <c r="F162" i="24"/>
  <c r="G56" i="19" s="1"/>
  <c r="M162" i="24"/>
  <c r="N56" i="19" s="1"/>
  <c r="H168" i="24"/>
  <c r="I58" i="19" s="1"/>
  <c r="E177" i="24"/>
  <c r="F61" i="19" s="1"/>
  <c r="N177" i="24"/>
  <c r="O61" i="19" s="1"/>
  <c r="C180" i="24"/>
  <c r="D62" i="19" s="1"/>
  <c r="M183" i="24"/>
  <c r="N63" i="19" s="1"/>
  <c r="F186" i="24"/>
  <c r="G64" i="19" s="1"/>
  <c r="N186" i="24"/>
  <c r="O64" i="19" s="1"/>
  <c r="N189" i="24"/>
  <c r="O65" i="19" s="1"/>
  <c r="O192" i="24"/>
  <c r="P66" i="19" s="1"/>
  <c r="M195" i="24"/>
  <c r="N67" i="19" s="1"/>
  <c r="D198" i="24"/>
  <c r="E68" i="19" s="1"/>
  <c r="I198" i="24"/>
  <c r="J68" i="19" s="1"/>
  <c r="G201" i="24"/>
  <c r="H69" i="19" s="1"/>
  <c r="J204" i="24"/>
  <c r="K70" i="19" s="1"/>
  <c r="L207" i="24"/>
  <c r="M71" i="19" s="1"/>
  <c r="G210" i="24"/>
  <c r="H72" i="19" s="1"/>
  <c r="I213" i="24"/>
  <c r="J73" i="19" s="1"/>
  <c r="I216" i="24"/>
  <c r="J74" i="19" s="1"/>
  <c r="D219" i="24"/>
  <c r="E75" i="19" s="1"/>
  <c r="D225" i="24"/>
  <c r="E77" i="19" s="1"/>
  <c r="M225" i="24"/>
  <c r="N77" i="19" s="1"/>
  <c r="O228" i="24"/>
  <c r="P78" i="19" s="1"/>
  <c r="I231" i="24"/>
  <c r="J79" i="19" s="1"/>
  <c r="F234" i="24"/>
  <c r="G80" i="19" s="1"/>
  <c r="O234" i="24"/>
  <c r="P80" i="19" s="1"/>
  <c r="H237" i="24"/>
  <c r="I81" i="19" s="1"/>
  <c r="H240" i="24"/>
  <c r="I82" i="19" s="1"/>
  <c r="E243" i="24"/>
  <c r="F83" i="19" s="1"/>
  <c r="F99" i="24"/>
  <c r="G35" i="19" s="1"/>
  <c r="L99" i="24"/>
  <c r="M35" i="19" s="1"/>
  <c r="O99" i="24"/>
  <c r="P35" i="19" s="1"/>
  <c r="D102" i="24"/>
  <c r="E36" i="19" s="1"/>
  <c r="H102" i="24"/>
  <c r="I36" i="19" s="1"/>
  <c r="M102" i="24"/>
  <c r="N36" i="19" s="1"/>
  <c r="I36" i="24"/>
  <c r="J14" i="19" s="1"/>
  <c r="M36" i="24"/>
  <c r="N14" i="19" s="1"/>
  <c r="G30" i="24"/>
  <c r="H17" i="19" s="1"/>
  <c r="K30" i="24"/>
  <c r="L17" i="19" s="1"/>
  <c r="N30" i="24"/>
  <c r="O17" i="19" s="1"/>
  <c r="J27" i="24"/>
  <c r="K11" i="19" s="1"/>
  <c r="K117" i="24"/>
  <c r="L41" i="19" s="1"/>
  <c r="M120" i="24"/>
  <c r="N42" i="19" s="1"/>
  <c r="C123" i="24"/>
  <c r="D43" i="19" s="1"/>
  <c r="M123" i="24"/>
  <c r="N43" i="19" s="1"/>
  <c r="C126" i="24"/>
  <c r="D44" i="19" s="1"/>
  <c r="D132" i="24"/>
  <c r="E46" i="19" s="1"/>
  <c r="F135" i="24"/>
  <c r="G47" i="19" s="1"/>
  <c r="M141" i="24"/>
  <c r="N49" i="19" s="1"/>
  <c r="I147" i="24"/>
  <c r="J51" i="19" s="1"/>
  <c r="D150" i="24"/>
  <c r="E52" i="19" s="1"/>
  <c r="M150" i="24"/>
  <c r="N52" i="19" s="1"/>
  <c r="O156" i="24"/>
  <c r="P54" i="19" s="1"/>
  <c r="N159" i="24"/>
  <c r="O55" i="19" s="1"/>
  <c r="L162" i="24"/>
  <c r="M56" i="19" s="1"/>
  <c r="M165" i="24"/>
  <c r="N57" i="19" s="1"/>
  <c r="F168" i="24"/>
  <c r="G58" i="19" s="1"/>
  <c r="F171" i="24"/>
  <c r="G59" i="19" s="1"/>
  <c r="O174" i="24"/>
  <c r="P60" i="19" s="1"/>
  <c r="E180" i="24"/>
  <c r="F62" i="19" s="1"/>
  <c r="D183" i="24"/>
  <c r="E63" i="19" s="1"/>
  <c r="K183" i="24"/>
  <c r="L63" i="19" s="1"/>
  <c r="G186" i="24"/>
  <c r="H64" i="19" s="1"/>
  <c r="H189" i="24"/>
  <c r="I65" i="19" s="1"/>
  <c r="G195" i="24"/>
  <c r="H67" i="19" s="1"/>
  <c r="N198" i="24"/>
  <c r="O68" i="19" s="1"/>
  <c r="K201" i="24"/>
  <c r="L69" i="19" s="1"/>
  <c r="F204" i="24"/>
  <c r="G70" i="19" s="1"/>
  <c r="N204" i="24"/>
  <c r="O70" i="19" s="1"/>
  <c r="F207" i="24"/>
  <c r="G71" i="19" s="1"/>
  <c r="D210" i="24"/>
  <c r="E72" i="19" s="1"/>
  <c r="G213" i="24"/>
  <c r="H73" i="19" s="1"/>
  <c r="O213" i="24"/>
  <c r="P73" i="19" s="1"/>
  <c r="E216" i="24"/>
  <c r="F74" i="19" s="1"/>
  <c r="N216" i="24"/>
  <c r="O74" i="19" s="1"/>
  <c r="G222" i="24"/>
  <c r="H76" i="19" s="1"/>
  <c r="L225" i="24"/>
  <c r="M77" i="19" s="1"/>
  <c r="N228" i="24"/>
  <c r="O78" i="19" s="1"/>
  <c r="L231" i="24"/>
  <c r="M79" i="19" s="1"/>
  <c r="G234" i="24"/>
  <c r="H80" i="19" s="1"/>
  <c r="F237" i="24"/>
  <c r="G81" i="19" s="1"/>
  <c r="K240" i="24"/>
  <c r="L82" i="19" s="1"/>
  <c r="C24" i="24"/>
  <c r="D13" i="19" s="1"/>
  <c r="E24" i="24"/>
  <c r="F13" i="19" s="1"/>
  <c r="G24" i="24"/>
  <c r="H13" i="19" s="1"/>
  <c r="I24" i="24"/>
  <c r="J13" i="19" s="1"/>
  <c r="K24" i="24"/>
  <c r="L13" i="19" s="1"/>
  <c r="L24" i="24"/>
  <c r="M13" i="19" s="1"/>
  <c r="M24" i="24"/>
  <c r="N13" i="19" s="1"/>
  <c r="E99" i="24"/>
  <c r="F35" i="19" s="1"/>
  <c r="H99" i="24"/>
  <c r="I35" i="19" s="1"/>
  <c r="M99" i="24"/>
  <c r="N35" i="19" s="1"/>
  <c r="C102" i="24"/>
  <c r="D36" i="19" s="1"/>
  <c r="G102" i="24"/>
  <c r="H36" i="19" s="1"/>
  <c r="K102" i="24"/>
  <c r="L36" i="19" s="1"/>
  <c r="O102" i="24"/>
  <c r="P36" i="19" s="1"/>
  <c r="G36" i="24"/>
  <c r="H14" i="19" s="1"/>
  <c r="K36" i="24"/>
  <c r="L14" i="19" s="1"/>
  <c r="M30" i="24"/>
  <c r="N17" i="19" s="1"/>
  <c r="C39" i="24"/>
  <c r="D12" i="19" s="1"/>
  <c r="L117" i="24"/>
  <c r="M41" i="19" s="1"/>
  <c r="J123" i="24"/>
  <c r="K43" i="19" s="1"/>
  <c r="H126" i="24"/>
  <c r="I44" i="19" s="1"/>
  <c r="C129" i="24"/>
  <c r="D45" i="19" s="1"/>
  <c r="N129" i="24"/>
  <c r="O45" i="19" s="1"/>
  <c r="F132" i="24"/>
  <c r="G46" i="19" s="1"/>
  <c r="D135" i="24"/>
  <c r="E47" i="19" s="1"/>
  <c r="O135" i="24"/>
  <c r="P47" i="19" s="1"/>
  <c r="K138" i="24"/>
  <c r="L48" i="19" s="1"/>
  <c r="J141" i="24"/>
  <c r="K49" i="19" s="1"/>
  <c r="C144" i="24"/>
  <c r="D50" i="19" s="1"/>
  <c r="H144" i="24"/>
  <c r="I50" i="19" s="1"/>
  <c r="F147" i="24"/>
  <c r="G51" i="19" s="1"/>
  <c r="C150" i="24"/>
  <c r="D52" i="19" s="1"/>
  <c r="I150" i="24"/>
  <c r="J52" i="19" s="1"/>
  <c r="C156" i="24"/>
  <c r="D54" i="19" s="1"/>
  <c r="M156" i="24"/>
  <c r="N54" i="19" s="1"/>
  <c r="H159" i="24"/>
  <c r="I55" i="19" s="1"/>
  <c r="H162" i="24"/>
  <c r="I56" i="19" s="1"/>
  <c r="L165" i="24"/>
  <c r="M57" i="19" s="1"/>
  <c r="O168" i="24"/>
  <c r="P58" i="19" s="1"/>
  <c r="M171" i="24"/>
  <c r="N59" i="19" s="1"/>
  <c r="F174" i="24"/>
  <c r="G60" i="19" s="1"/>
  <c r="F177" i="24"/>
  <c r="G61" i="19" s="1"/>
  <c r="H180" i="24"/>
  <c r="I62" i="19" s="1"/>
  <c r="N180" i="24"/>
  <c r="O62" i="19" s="1"/>
  <c r="E183" i="24"/>
  <c r="F63" i="19" s="1"/>
  <c r="I192" i="24"/>
  <c r="J66" i="19" s="1"/>
  <c r="O195" i="24"/>
  <c r="P67" i="19" s="1"/>
  <c r="J198" i="24"/>
  <c r="K68" i="19" s="1"/>
  <c r="N201" i="24"/>
  <c r="O69" i="19" s="1"/>
  <c r="K204" i="24"/>
  <c r="L70" i="19" s="1"/>
  <c r="E207" i="24"/>
  <c r="F71" i="19" s="1"/>
  <c r="K213" i="24"/>
  <c r="L73" i="19" s="1"/>
  <c r="D216" i="24"/>
  <c r="E74" i="19" s="1"/>
  <c r="L216" i="24"/>
  <c r="M74" i="19" s="1"/>
  <c r="G219" i="24"/>
  <c r="H75" i="19" s="1"/>
  <c r="N219" i="24"/>
  <c r="O75" i="19" s="1"/>
  <c r="N222" i="24"/>
  <c r="O76" i="19" s="1"/>
  <c r="E225" i="24"/>
  <c r="F77" i="19" s="1"/>
  <c r="D228" i="24"/>
  <c r="E78" i="19" s="1"/>
  <c r="M228" i="24"/>
  <c r="N78" i="19" s="1"/>
  <c r="K234" i="24"/>
  <c r="L80" i="19" s="1"/>
  <c r="I237" i="24"/>
  <c r="J81" i="19" s="1"/>
  <c r="G240" i="24"/>
  <c r="H82" i="19" s="1"/>
  <c r="C243" i="24"/>
  <c r="D83" i="19" s="1"/>
  <c r="L243" i="24"/>
  <c r="M83" i="19" s="1"/>
  <c r="K273" i="24"/>
  <c r="L93" i="19" s="1"/>
  <c r="D276" i="24"/>
  <c r="E94" i="19" s="1"/>
  <c r="L276" i="24"/>
  <c r="M94" i="19" s="1"/>
  <c r="J282" i="24"/>
  <c r="K96" i="19" s="1"/>
  <c r="H291" i="24"/>
  <c r="I99" i="19" s="1"/>
  <c r="N291" i="24"/>
  <c r="O99" i="19" s="1"/>
  <c r="H294" i="24"/>
  <c r="I100" i="19" s="1"/>
  <c r="L294" i="24"/>
  <c r="M100" i="19" s="1"/>
  <c r="C297" i="24"/>
  <c r="D101" i="19" s="1"/>
  <c r="O297" i="24"/>
  <c r="P101" i="19" s="1"/>
  <c r="O39" i="24"/>
  <c r="P12" i="19" s="1"/>
  <c r="G117" i="24"/>
  <c r="H41" i="19" s="1"/>
  <c r="K120" i="24"/>
  <c r="L42" i="19" s="1"/>
  <c r="G123" i="24"/>
  <c r="H43" i="19" s="1"/>
  <c r="I126" i="24"/>
  <c r="J44" i="19" s="1"/>
  <c r="K129" i="24"/>
  <c r="L45" i="19" s="1"/>
  <c r="J135" i="24"/>
  <c r="K47" i="19" s="1"/>
  <c r="F138" i="24"/>
  <c r="G48" i="19" s="1"/>
  <c r="M138" i="24"/>
  <c r="N48" i="19" s="1"/>
  <c r="D141" i="24"/>
  <c r="E49" i="19" s="1"/>
  <c r="K147" i="24"/>
  <c r="L51" i="19" s="1"/>
  <c r="G150" i="24"/>
  <c r="H52" i="19" s="1"/>
  <c r="H153" i="24"/>
  <c r="I53" i="19" s="1"/>
  <c r="G156" i="24"/>
  <c r="H54" i="19" s="1"/>
  <c r="N156" i="24"/>
  <c r="O54" i="19" s="1"/>
  <c r="D165" i="24"/>
  <c r="E57" i="19" s="1"/>
  <c r="G168" i="24"/>
  <c r="H58" i="19" s="1"/>
  <c r="E171" i="24"/>
  <c r="F59" i="19" s="1"/>
  <c r="O171" i="24"/>
  <c r="P59" i="19" s="1"/>
  <c r="H174" i="24"/>
  <c r="I60" i="19" s="1"/>
  <c r="D177" i="24"/>
  <c r="E61" i="19" s="1"/>
  <c r="D180" i="24"/>
  <c r="E62" i="19" s="1"/>
  <c r="K192" i="24"/>
  <c r="L66" i="19" s="1"/>
  <c r="F195" i="24"/>
  <c r="G67" i="19" s="1"/>
  <c r="C198" i="24"/>
  <c r="D68" i="19" s="1"/>
  <c r="H204" i="24"/>
  <c r="I70" i="19" s="1"/>
  <c r="O207" i="24"/>
  <c r="P71" i="19" s="1"/>
  <c r="M210" i="24"/>
  <c r="N72" i="19" s="1"/>
  <c r="G216" i="24"/>
  <c r="H74" i="19" s="1"/>
  <c r="C222" i="24"/>
  <c r="D76" i="19" s="1"/>
  <c r="N225" i="24"/>
  <c r="O77" i="19" s="1"/>
  <c r="H228" i="24"/>
  <c r="I78" i="19" s="1"/>
  <c r="J231" i="24"/>
  <c r="K79" i="19" s="1"/>
  <c r="M234" i="24"/>
  <c r="N80" i="19" s="1"/>
  <c r="C237" i="24"/>
  <c r="D81" i="19" s="1"/>
  <c r="K237" i="24"/>
  <c r="L81" i="19" s="1"/>
  <c r="F240" i="24"/>
  <c r="G82" i="19" s="1"/>
  <c r="N240" i="24"/>
  <c r="O82" i="19" s="1"/>
  <c r="G243" i="24"/>
  <c r="H83" i="19" s="1"/>
  <c r="O243" i="24"/>
  <c r="P83" i="19" s="1"/>
  <c r="O24" i="24"/>
  <c r="P13" i="19" s="1"/>
  <c r="M273" i="24"/>
  <c r="N93" i="19" s="1"/>
  <c r="G276" i="24"/>
  <c r="H94" i="19" s="1"/>
  <c r="N276" i="24"/>
  <c r="O94" i="19" s="1"/>
  <c r="H279" i="24"/>
  <c r="I95" i="19" s="1"/>
  <c r="L279" i="24"/>
  <c r="M95" i="19" s="1"/>
  <c r="F282" i="24"/>
  <c r="G96" i="19" s="1"/>
  <c r="M282" i="24"/>
  <c r="N96" i="19" s="1"/>
  <c r="D285" i="24"/>
  <c r="E97" i="19" s="1"/>
  <c r="J285" i="24"/>
  <c r="K97" i="19" s="1"/>
  <c r="D288" i="24"/>
  <c r="E98" i="19" s="1"/>
  <c r="K288" i="24"/>
  <c r="L98" i="19" s="1"/>
  <c r="D291" i="24"/>
  <c r="E99" i="19" s="1"/>
  <c r="J291" i="24"/>
  <c r="K99" i="19" s="1"/>
  <c r="E294" i="24"/>
  <c r="F100" i="19" s="1"/>
  <c r="G297" i="24"/>
  <c r="H101" i="19" s="1"/>
  <c r="G300" i="24"/>
  <c r="H102" i="19" s="1"/>
  <c r="L300" i="24"/>
  <c r="M102" i="19" s="1"/>
  <c r="M27" i="24"/>
  <c r="N11" i="19" s="1"/>
  <c r="M39" i="24"/>
  <c r="N12" i="19" s="1"/>
  <c r="D117" i="24"/>
  <c r="E41" i="19" s="1"/>
  <c r="F120" i="24"/>
  <c r="G42" i="19" s="1"/>
  <c r="K123" i="24"/>
  <c r="L43" i="19" s="1"/>
  <c r="F126" i="24"/>
  <c r="G44" i="19" s="1"/>
  <c r="E129" i="24"/>
  <c r="F45" i="19" s="1"/>
  <c r="G132" i="24"/>
  <c r="H46" i="19" s="1"/>
  <c r="C135" i="24"/>
  <c r="D47" i="19" s="1"/>
  <c r="I135" i="24"/>
  <c r="J47" i="19" s="1"/>
  <c r="E138" i="24"/>
  <c r="F48" i="19" s="1"/>
  <c r="L138" i="24"/>
  <c r="M48" i="19" s="1"/>
  <c r="C141" i="24"/>
  <c r="D49" i="19" s="1"/>
  <c r="K141" i="24"/>
  <c r="L49" i="19" s="1"/>
  <c r="M144" i="24"/>
  <c r="N50" i="19" s="1"/>
  <c r="G147" i="24"/>
  <c r="H51" i="19" s="1"/>
  <c r="F150" i="24"/>
  <c r="G52" i="19" s="1"/>
  <c r="K153" i="24"/>
  <c r="L53" i="19" s="1"/>
  <c r="D162" i="24"/>
  <c r="E56" i="19" s="1"/>
  <c r="J165" i="24"/>
  <c r="K57" i="19" s="1"/>
  <c r="J168" i="24"/>
  <c r="K58" i="19" s="1"/>
  <c r="J171" i="24"/>
  <c r="K59" i="19" s="1"/>
  <c r="E174" i="24"/>
  <c r="F60" i="19" s="1"/>
  <c r="I177" i="24"/>
  <c r="J61" i="19" s="1"/>
  <c r="I180" i="24"/>
  <c r="J62" i="19" s="1"/>
  <c r="E186" i="24"/>
  <c r="F64" i="19" s="1"/>
  <c r="D189" i="24"/>
  <c r="E65" i="19" s="1"/>
  <c r="O189" i="24"/>
  <c r="P65" i="19" s="1"/>
  <c r="G192" i="24"/>
  <c r="H66" i="19" s="1"/>
  <c r="D195" i="24"/>
  <c r="E67" i="19" s="1"/>
  <c r="C201" i="24"/>
  <c r="D69" i="19" s="1"/>
  <c r="I201" i="24"/>
  <c r="J69" i="19" s="1"/>
  <c r="M201" i="24"/>
  <c r="N69" i="19" s="1"/>
  <c r="M204" i="24"/>
  <c r="N70" i="19" s="1"/>
  <c r="I207" i="24"/>
  <c r="J71" i="19" s="1"/>
  <c r="F210" i="24"/>
  <c r="G72" i="19" s="1"/>
  <c r="F213" i="24"/>
  <c r="G73" i="19" s="1"/>
  <c r="F219" i="24"/>
  <c r="G75" i="19" s="1"/>
  <c r="F222" i="24"/>
  <c r="G76" i="19" s="1"/>
  <c r="L222" i="24"/>
  <c r="M76" i="19" s="1"/>
  <c r="I225" i="24"/>
  <c r="J77" i="19" s="1"/>
  <c r="J228" i="24"/>
  <c r="K78" i="19" s="1"/>
  <c r="J234" i="24"/>
  <c r="K80" i="19" s="1"/>
  <c r="I276" i="24"/>
  <c r="J94" i="19" s="1"/>
  <c r="M279" i="24"/>
  <c r="N95" i="19" s="1"/>
  <c r="H282" i="24"/>
  <c r="I96" i="19" s="1"/>
  <c r="O282" i="24"/>
  <c r="P96" i="19" s="1"/>
  <c r="F285" i="24"/>
  <c r="G97" i="19" s="1"/>
  <c r="L285" i="24"/>
  <c r="M97" i="19" s="1"/>
  <c r="E288" i="24"/>
  <c r="F98" i="19" s="1"/>
  <c r="J288" i="24"/>
  <c r="K98" i="19" s="1"/>
  <c r="O288" i="24"/>
  <c r="P98" i="19" s="1"/>
  <c r="E291" i="24"/>
  <c r="F99" i="19" s="1"/>
  <c r="K291" i="24"/>
  <c r="L99" i="19" s="1"/>
  <c r="G294" i="24"/>
  <c r="H100" i="19" s="1"/>
  <c r="E297" i="24"/>
  <c r="F101" i="19" s="1"/>
  <c r="N297" i="24"/>
  <c r="O101" i="19" s="1"/>
  <c r="K27" i="24"/>
  <c r="L11" i="19" s="1"/>
  <c r="I39" i="24"/>
  <c r="J12" i="19" s="1"/>
  <c r="F117" i="24"/>
  <c r="G41" i="19" s="1"/>
  <c r="C120" i="24"/>
  <c r="D42" i="19" s="1"/>
  <c r="O120" i="24"/>
  <c r="P42" i="19" s="1"/>
  <c r="D123" i="24"/>
  <c r="E43" i="19" s="1"/>
  <c r="D126" i="24"/>
  <c r="E44" i="19" s="1"/>
  <c r="O138" i="24"/>
  <c r="P48" i="19" s="1"/>
  <c r="D144" i="24"/>
  <c r="E50" i="19" s="1"/>
  <c r="L144" i="24"/>
  <c r="M50" i="19" s="1"/>
  <c r="E147" i="24"/>
  <c r="F51" i="19" s="1"/>
  <c r="O147" i="24"/>
  <c r="P51" i="19" s="1"/>
  <c r="N150" i="24"/>
  <c r="O52" i="19" s="1"/>
  <c r="J159" i="24"/>
  <c r="K55" i="19" s="1"/>
  <c r="G162" i="24"/>
  <c r="H56" i="19" s="1"/>
  <c r="N162" i="24"/>
  <c r="O56" i="19" s="1"/>
  <c r="H177" i="24"/>
  <c r="I61" i="19" s="1"/>
  <c r="F180" i="24"/>
  <c r="G62" i="19" s="1"/>
  <c r="M180" i="24"/>
  <c r="N62" i="19" s="1"/>
  <c r="I186" i="24"/>
  <c r="J64" i="19" s="1"/>
  <c r="I189" i="24"/>
  <c r="J65" i="19" s="1"/>
  <c r="C195" i="24"/>
  <c r="D67" i="19" s="1"/>
  <c r="O198" i="24"/>
  <c r="P68" i="19" s="1"/>
  <c r="O201" i="24"/>
  <c r="P69" i="19" s="1"/>
  <c r="D204" i="24"/>
  <c r="E70" i="19" s="1"/>
  <c r="H207" i="24"/>
  <c r="I71" i="19" s="1"/>
  <c r="H210" i="24"/>
  <c r="I72" i="19" s="1"/>
  <c r="C213" i="24"/>
  <c r="D73" i="19" s="1"/>
  <c r="N213" i="24"/>
  <c r="O73" i="19" s="1"/>
  <c r="H216" i="24"/>
  <c r="I74" i="19" s="1"/>
  <c r="O216" i="24"/>
  <c r="P74" i="19" s="1"/>
  <c r="J219" i="24"/>
  <c r="K75" i="19" s="1"/>
  <c r="E222" i="24"/>
  <c r="F76" i="19" s="1"/>
  <c r="M222" i="24"/>
  <c r="N76" i="19" s="1"/>
  <c r="K225" i="24"/>
  <c r="L77" i="19" s="1"/>
  <c r="E228" i="24"/>
  <c r="F78" i="19" s="1"/>
  <c r="M231" i="24"/>
  <c r="N79" i="19" s="1"/>
  <c r="E237" i="24"/>
  <c r="F81" i="19" s="1"/>
  <c r="M237" i="24"/>
  <c r="N81" i="19" s="1"/>
  <c r="C240" i="24"/>
  <c r="D82" i="19" s="1"/>
  <c r="A5" i="41"/>
  <c r="X6" i="41"/>
  <c r="X162" i="41"/>
  <c r="X161" i="41"/>
  <c r="X160" i="41"/>
  <c r="X159" i="41"/>
  <c r="X158" i="41"/>
  <c r="X157" i="41"/>
  <c r="X108" i="41"/>
  <c r="X155" i="41"/>
  <c r="X154" i="41"/>
  <c r="X152" i="41"/>
  <c r="X151" i="41"/>
  <c r="X150" i="41"/>
  <c r="X149" i="41"/>
  <c r="X148" i="41"/>
  <c r="X146" i="41"/>
  <c r="X145" i="41"/>
  <c r="X144" i="41"/>
  <c r="X143" i="41"/>
  <c r="X142" i="41"/>
  <c r="X141" i="41"/>
  <c r="X139" i="41"/>
  <c r="X138" i="41"/>
  <c r="A136" i="41"/>
  <c r="A140" i="41" s="1"/>
  <c r="A144" i="41" s="1"/>
  <c r="A148" i="41" s="1"/>
  <c r="A152" i="41" s="1"/>
  <c r="A156" i="41" s="1"/>
  <c r="A160" i="41" s="1"/>
  <c r="X137" i="41"/>
  <c r="X136" i="41"/>
  <c r="A135" i="41"/>
  <c r="A139" i="41" s="1"/>
  <c r="A143" i="41" s="1"/>
  <c r="A147" i="41" s="1"/>
  <c r="A151" i="41" s="1"/>
  <c r="A134" i="41"/>
  <c r="A138" i="41" s="1"/>
  <c r="A142" i="41" s="1"/>
  <c r="A146" i="41" s="1"/>
  <c r="A150" i="41" s="1"/>
  <c r="A154" i="41" s="1"/>
  <c r="A158" i="41" s="1"/>
  <c r="A162" i="41" s="1"/>
  <c r="X135" i="41"/>
  <c r="A133" i="41"/>
  <c r="A137" i="41" s="1"/>
  <c r="A141" i="41" s="1"/>
  <c r="A145" i="41" s="1"/>
  <c r="A149" i="41" s="1"/>
  <c r="A153" i="41" s="1"/>
  <c r="A157" i="41" s="1"/>
  <c r="A161" i="41" s="1"/>
  <c r="X134" i="41"/>
  <c r="A132" i="41"/>
  <c r="X133" i="41"/>
  <c r="A131" i="41"/>
  <c r="X132" i="41"/>
  <c r="X131" i="41"/>
  <c r="A130" i="41"/>
  <c r="A129" i="41"/>
  <c r="X130" i="41"/>
  <c r="A128" i="41"/>
  <c r="X129" i="41"/>
  <c r="A127" i="41"/>
  <c r="X128" i="41"/>
  <c r="A126" i="41"/>
  <c r="X127" i="41"/>
  <c r="X126" i="41"/>
  <c r="A125" i="41"/>
  <c r="A124" i="41"/>
  <c r="X125" i="41"/>
  <c r="X124" i="41"/>
  <c r="A123" i="41"/>
  <c r="X123" i="41"/>
  <c r="A122" i="41"/>
  <c r="A121" i="41"/>
  <c r="X122" i="41"/>
  <c r="X121" i="41"/>
  <c r="A120" i="41"/>
  <c r="X120" i="41"/>
  <c r="A119" i="41"/>
  <c r="A118" i="41"/>
  <c r="X119" i="41"/>
  <c r="A117" i="41"/>
  <c r="X118" i="41"/>
  <c r="X117" i="41"/>
  <c r="A116" i="41"/>
  <c r="X116" i="41"/>
  <c r="A115" i="41"/>
  <c r="X115" i="41"/>
  <c r="A114" i="41"/>
  <c r="A113" i="41"/>
  <c r="X114" i="41"/>
  <c r="X111" i="41"/>
  <c r="X106" i="41"/>
  <c r="X113" i="41"/>
  <c r="X112" i="41"/>
  <c r="X109" i="41"/>
  <c r="X105" i="41"/>
  <c r="A105" i="41"/>
  <c r="Q1012" i="12"/>
  <c r="Q1011" i="12"/>
  <c r="H307" i="23" s="1"/>
  <c r="O11" i="17"/>
  <c r="O9" i="5"/>
  <c r="M15" i="58"/>
  <c r="N10" i="55" s="1"/>
  <c r="L15" i="58"/>
  <c r="M10" i="55" s="1"/>
  <c r="K8" i="5"/>
  <c r="K13" i="41" s="1"/>
  <c r="J15" i="58"/>
  <c r="K10" i="55" s="1"/>
  <c r="I12" i="22"/>
  <c r="J6" i="18" s="1"/>
  <c r="K12" i="22"/>
  <c r="L6" i="18" s="1"/>
  <c r="M12" i="22"/>
  <c r="N6" i="18" s="1"/>
  <c r="N9" i="24"/>
  <c r="O5" i="19" s="1"/>
  <c r="J9" i="24"/>
  <c r="K5" i="19" s="1"/>
  <c r="M9" i="24"/>
  <c r="N5" i="19" s="1"/>
  <c r="O12" i="56"/>
  <c r="P6" i="54" s="1"/>
  <c r="I15" i="58"/>
  <c r="J10" i="55" s="1"/>
  <c r="V1" i="44"/>
  <c r="V3" i="44" s="1"/>
  <c r="W3" i="44" s="1"/>
  <c r="X12" i="12"/>
  <c r="P7" i="33" s="1"/>
  <c r="R5" i="45"/>
  <c r="R14" i="47"/>
  <c r="X11" i="12"/>
  <c r="R11" i="45"/>
  <c r="X10" i="12"/>
  <c r="R14" i="46"/>
  <c r="R14" i="45"/>
  <c r="R6" i="47"/>
  <c r="X9" i="12"/>
  <c r="R5" i="47"/>
  <c r="O5" i="5"/>
  <c r="O8" i="5" s="1"/>
  <c r="O13" i="41" s="1"/>
  <c r="X8" i="12"/>
  <c r="R17" i="45"/>
  <c r="R17" i="46"/>
  <c r="R17" i="47"/>
  <c r="N6" i="24"/>
  <c r="O4" i="19" s="1"/>
  <c r="O10" i="17"/>
  <c r="O10" i="5"/>
  <c r="L15" i="22"/>
  <c r="M7" i="18" s="1"/>
  <c r="N15" i="58"/>
  <c r="O10" i="55" s="1"/>
  <c r="J12" i="56"/>
  <c r="K6" i="54" s="1"/>
  <c r="K12" i="56"/>
  <c r="L6" i="54" s="1"/>
  <c r="L12" i="56"/>
  <c r="M6" i="54" s="1"/>
  <c r="K15" i="22"/>
  <c r="L7" i="18" s="1"/>
  <c r="I15" i="22"/>
  <c r="J7" i="18" s="1"/>
  <c r="O15" i="22"/>
  <c r="P7" i="18" s="1"/>
  <c r="L12" i="58"/>
  <c r="M9" i="55" s="1"/>
  <c r="J6" i="56"/>
  <c r="K4" i="54" s="1"/>
  <c r="I6" i="56"/>
  <c r="J4" i="54" s="1"/>
  <c r="M6" i="56"/>
  <c r="N4" i="54" s="1"/>
  <c r="L6" i="56"/>
  <c r="M4" i="54" s="1"/>
  <c r="K6" i="56"/>
  <c r="L4" i="54" s="1"/>
  <c r="M12" i="58"/>
  <c r="N9" i="55" s="1"/>
  <c r="K12" i="58"/>
  <c r="L9" i="55" s="1"/>
  <c r="J12" i="58"/>
  <c r="K9" i="55" s="1"/>
  <c r="J9" i="56"/>
  <c r="K5" i="54" s="1"/>
  <c r="I12" i="56"/>
  <c r="J6" i="54" s="1"/>
  <c r="M12" i="56"/>
  <c r="N6" i="54" s="1"/>
  <c r="I9" i="24"/>
  <c r="J5" i="19" s="1"/>
  <c r="K9" i="24"/>
  <c r="L5" i="19" s="1"/>
  <c r="M6" i="24"/>
  <c r="N4" i="19" s="1"/>
  <c r="K9" i="56"/>
  <c r="L5" i="54" s="1"/>
  <c r="L9" i="56"/>
  <c r="M5" i="54" s="1"/>
  <c r="P24" i="34"/>
  <c r="N36" i="28"/>
  <c r="O36" i="28"/>
  <c r="P7" i="31"/>
  <c r="P36" i="28"/>
  <c r="I7" i="31"/>
  <c r="O7" i="31"/>
  <c r="B36" i="28"/>
  <c r="A36" i="28" s="1"/>
  <c r="C36" i="28"/>
  <c r="D36" i="28"/>
  <c r="E36" i="28"/>
  <c r="F36" i="28"/>
  <c r="G36" i="28"/>
  <c r="H36" i="28"/>
  <c r="I36" i="28"/>
  <c r="J36" i="28"/>
  <c r="K36" i="28"/>
  <c r="L36" i="28"/>
  <c r="M36" i="28"/>
  <c r="I46" i="32"/>
  <c r="P64" i="48"/>
  <c r="R64" i="48" s="1"/>
  <c r="I26" i="33"/>
  <c r="O24" i="34"/>
  <c r="I64" i="48"/>
  <c r="P26" i="33"/>
  <c r="P46" i="32"/>
  <c r="K14" i="31"/>
  <c r="P9" i="30"/>
  <c r="B14" i="31"/>
  <c r="C14" i="31"/>
  <c r="D14" i="31"/>
  <c r="E14" i="31"/>
  <c r="F14" i="31"/>
  <c r="G14" i="31"/>
  <c r="H14" i="31"/>
  <c r="I14" i="31"/>
  <c r="J14" i="31"/>
  <c r="J35" i="28"/>
  <c r="L14" i="31"/>
  <c r="M14" i="31"/>
  <c r="N14" i="31"/>
  <c r="O14" i="31"/>
  <c r="P14" i="31"/>
  <c r="O9" i="30"/>
  <c r="I9" i="30"/>
  <c r="B35" i="28"/>
  <c r="A35" i="28" s="1"/>
  <c r="C35" i="28"/>
  <c r="D35" i="28"/>
  <c r="E35" i="28"/>
  <c r="F35" i="28"/>
  <c r="G35" i="28"/>
  <c r="H35" i="28"/>
  <c r="I35" i="28"/>
  <c r="K35" i="28"/>
  <c r="L35" i="28"/>
  <c r="M35" i="28"/>
  <c r="N35" i="28"/>
  <c r="O35" i="28"/>
  <c r="P35" i="28"/>
  <c r="B10" i="29"/>
  <c r="A10" i="29" s="1"/>
  <c r="C10" i="29"/>
  <c r="D10" i="29"/>
  <c r="E10" i="29"/>
  <c r="G10" i="29"/>
  <c r="H10" i="29"/>
  <c r="I10" i="29"/>
  <c r="J10" i="29"/>
  <c r="K10" i="29"/>
  <c r="L10" i="29"/>
  <c r="M10" i="29"/>
  <c r="N10" i="29"/>
  <c r="O10" i="29"/>
  <c r="P10" i="29"/>
  <c r="F10" i="29"/>
  <c r="O7" i="33"/>
  <c r="P8" i="34"/>
  <c r="E10" i="46"/>
  <c r="A14" i="40"/>
  <c r="B9" i="9"/>
  <c r="B10" i="17"/>
  <c r="E13" i="49"/>
  <c r="F5" i="45"/>
  <c r="F10" i="46"/>
  <c r="B14" i="40"/>
  <c r="C9" i="9"/>
  <c r="C10" i="17"/>
  <c r="AD23" i="5"/>
  <c r="N48" i="41" s="1"/>
  <c r="M9" i="56"/>
  <c r="N5" i="54" s="1"/>
  <c r="M15" i="22"/>
  <c r="N7" i="18" s="1"/>
  <c r="N8" i="5"/>
  <c r="N13" i="41" s="1"/>
  <c r="L9" i="24"/>
  <c r="M5" i="19" s="1"/>
  <c r="AC23" i="5"/>
  <c r="M48" i="41" s="1"/>
  <c r="L6" i="24"/>
  <c r="M4" i="19" s="1"/>
  <c r="K6" i="24"/>
  <c r="L4" i="19" s="1"/>
  <c r="AB23" i="5"/>
  <c r="L48" i="41" s="1"/>
  <c r="N15" i="22"/>
  <c r="O7" i="18" s="1"/>
  <c r="J15" i="22"/>
  <c r="K7" i="18" s="1"/>
  <c r="AA23" i="5"/>
  <c r="K48" i="41" s="1"/>
  <c r="J6" i="24"/>
  <c r="K4" i="19" s="1"/>
  <c r="I6" i="24"/>
  <c r="J4" i="19" s="1"/>
  <c r="I9" i="56"/>
  <c r="J5" i="54" s="1"/>
  <c r="O9" i="24"/>
  <c r="P5" i="19" s="1"/>
  <c r="J8" i="5"/>
  <c r="J13" i="41" s="1"/>
  <c r="M9" i="28"/>
  <c r="N9" i="28"/>
  <c r="B8" i="31"/>
  <c r="C8" i="31"/>
  <c r="D8" i="31"/>
  <c r="O9" i="28"/>
  <c r="F8" i="31"/>
  <c r="M8" i="31"/>
  <c r="G8" i="31"/>
  <c r="H8" i="31"/>
  <c r="J8" i="31"/>
  <c r="K8" i="31"/>
  <c r="L8" i="31"/>
  <c r="N8" i="31"/>
  <c r="H9" i="28"/>
  <c r="B9" i="28"/>
  <c r="A9" i="28" s="1"/>
  <c r="C9" i="28"/>
  <c r="D9" i="28"/>
  <c r="E9" i="28"/>
  <c r="F9" i="28"/>
  <c r="G9" i="28"/>
  <c r="I9" i="28"/>
  <c r="J9" i="28"/>
  <c r="K9" i="28"/>
  <c r="E8" i="31"/>
  <c r="L9" i="28"/>
  <c r="B11" i="49"/>
  <c r="D11" i="49" s="1"/>
  <c r="B12" i="47"/>
  <c r="D12" i="47" s="1"/>
  <c r="B11" i="45"/>
  <c r="D11" i="45" s="1"/>
  <c r="B5" i="46"/>
  <c r="D5" i="46" s="1"/>
  <c r="B9" i="48"/>
  <c r="C9" i="48"/>
  <c r="D9" i="48"/>
  <c r="F9" i="48"/>
  <c r="G9" i="48"/>
  <c r="H9" i="48"/>
  <c r="J9" i="48"/>
  <c r="K9" i="48"/>
  <c r="L9" i="48"/>
  <c r="M9" i="48"/>
  <c r="N9" i="48"/>
  <c r="B6" i="34"/>
  <c r="C6" i="34"/>
  <c r="D6" i="34"/>
  <c r="E6" i="34"/>
  <c r="F6" i="34"/>
  <c r="G6" i="34"/>
  <c r="H6" i="34"/>
  <c r="J6" i="34"/>
  <c r="L6" i="34"/>
  <c r="M6" i="34"/>
  <c r="N6" i="34"/>
  <c r="E9" i="48"/>
  <c r="K6" i="34"/>
  <c r="B8" i="9"/>
  <c r="A4" i="40"/>
  <c r="B11" i="17"/>
  <c r="E5" i="46"/>
  <c r="C8" i="9"/>
  <c r="B4" i="40"/>
  <c r="F11" i="45"/>
  <c r="F5" i="46"/>
  <c r="C11" i="17"/>
  <c r="J9" i="31"/>
  <c r="B9" i="31"/>
  <c r="C9" i="31"/>
  <c r="D9" i="31"/>
  <c r="E9" i="31"/>
  <c r="F9" i="31"/>
  <c r="G9" i="31"/>
  <c r="H9" i="31"/>
  <c r="K9" i="31"/>
  <c r="L9" i="31"/>
  <c r="M9" i="31"/>
  <c r="N9" i="31"/>
  <c r="K62" i="48"/>
  <c r="L62" i="48"/>
  <c r="M62" i="48"/>
  <c r="N62" i="48"/>
  <c r="O62" i="48"/>
  <c r="B25" i="34"/>
  <c r="C25" i="34"/>
  <c r="D25" i="34"/>
  <c r="E25" i="34"/>
  <c r="C62" i="48"/>
  <c r="G25" i="34"/>
  <c r="H25" i="34"/>
  <c r="J25" i="34"/>
  <c r="K25" i="34"/>
  <c r="L25" i="34"/>
  <c r="M25" i="34"/>
  <c r="N25" i="34"/>
  <c r="B17" i="49"/>
  <c r="D17" i="49" s="1"/>
  <c r="B6" i="47"/>
  <c r="D6" i="47" s="1"/>
  <c r="B14" i="45"/>
  <c r="D14" i="45" s="1"/>
  <c r="B14" i="46"/>
  <c r="D14" i="46" s="1"/>
  <c r="B62" i="48"/>
  <c r="D62" i="48"/>
  <c r="E62" i="48"/>
  <c r="F25" i="34"/>
  <c r="F62" i="48"/>
  <c r="G62" i="48"/>
  <c r="H62" i="48"/>
  <c r="J62" i="48"/>
  <c r="E11" i="29"/>
  <c r="B13" i="31"/>
  <c r="C13" i="31"/>
  <c r="D13" i="31"/>
  <c r="E13" i="31"/>
  <c r="F13" i="31"/>
  <c r="G13" i="31"/>
  <c r="H13" i="31"/>
  <c r="I13" i="31"/>
  <c r="J13" i="31"/>
  <c r="K13" i="31"/>
  <c r="L13" i="31"/>
  <c r="M13" i="31"/>
  <c r="N13" i="31"/>
  <c r="O13" i="31"/>
  <c r="P13" i="31"/>
  <c r="B11" i="29"/>
  <c r="A11" i="29" s="1"/>
  <c r="C11" i="29"/>
  <c r="D11" i="29"/>
  <c r="C8" i="32"/>
  <c r="D8" i="32"/>
  <c r="E8" i="32"/>
  <c r="F8" i="32"/>
  <c r="G8" i="32"/>
  <c r="H8" i="32"/>
  <c r="J8" i="32"/>
  <c r="K8" i="32"/>
  <c r="M8" i="32"/>
  <c r="N8" i="32"/>
  <c r="O8" i="32"/>
  <c r="B9" i="34"/>
  <c r="C9" i="34"/>
  <c r="D9" i="34"/>
  <c r="E9" i="34"/>
  <c r="F63" i="48"/>
  <c r="G9" i="34"/>
  <c r="H9" i="34"/>
  <c r="J9" i="34"/>
  <c r="K9" i="34"/>
  <c r="L9" i="34"/>
  <c r="M9" i="34"/>
  <c r="N9" i="34"/>
  <c r="F9" i="34"/>
  <c r="B16" i="49"/>
  <c r="D16" i="49" s="1"/>
  <c r="B5" i="47"/>
  <c r="D5" i="47" s="1"/>
  <c r="B13" i="45"/>
  <c r="D13" i="45" s="1"/>
  <c r="B13" i="46"/>
  <c r="D13" i="46" s="1"/>
  <c r="B63" i="48"/>
  <c r="C63" i="48"/>
  <c r="D63" i="48"/>
  <c r="E63" i="48"/>
  <c r="G63" i="48"/>
  <c r="H63" i="48"/>
  <c r="J63" i="48"/>
  <c r="K63" i="48"/>
  <c r="L63" i="48"/>
  <c r="M63" i="48"/>
  <c r="L8" i="32"/>
  <c r="N63" i="48"/>
  <c r="O63" i="48"/>
  <c r="B8" i="32"/>
  <c r="B15" i="17"/>
  <c r="A16" i="40"/>
  <c r="B6" i="9"/>
  <c r="C6" i="9"/>
  <c r="C15" i="17"/>
  <c r="F13" i="46"/>
  <c r="B16" i="40"/>
  <c r="I12" i="31"/>
  <c r="P12" i="29"/>
  <c r="B12" i="31"/>
  <c r="C12" i="31"/>
  <c r="D12" i="31"/>
  <c r="E12" i="31"/>
  <c r="F12" i="31"/>
  <c r="G12" i="31"/>
  <c r="H12" i="31"/>
  <c r="J12" i="31"/>
  <c r="K12" i="31"/>
  <c r="L12" i="31"/>
  <c r="M12" i="31"/>
  <c r="N12" i="31"/>
  <c r="O12" i="31"/>
  <c r="P12" i="31"/>
  <c r="G12" i="29"/>
  <c r="B12" i="29"/>
  <c r="A12" i="29" s="1"/>
  <c r="C12" i="29"/>
  <c r="D12" i="29"/>
  <c r="E12" i="29"/>
  <c r="F12" i="29"/>
  <c r="H12" i="29"/>
  <c r="I12" i="29"/>
  <c r="J12" i="29"/>
  <c r="K12" i="29"/>
  <c r="L12" i="29"/>
  <c r="M12" i="29"/>
  <c r="N12" i="29"/>
  <c r="O12" i="29"/>
  <c r="B7" i="34"/>
  <c r="D7" i="34"/>
  <c r="E7" i="34"/>
  <c r="F7" i="34"/>
  <c r="G7" i="34"/>
  <c r="H7" i="34"/>
  <c r="J7" i="34"/>
  <c r="K7" i="34"/>
  <c r="L7" i="34"/>
  <c r="G7" i="48"/>
  <c r="N7" i="34"/>
  <c r="B5" i="49"/>
  <c r="D5" i="49" s="1"/>
  <c r="B17" i="47"/>
  <c r="D17" i="47" s="1"/>
  <c r="B17" i="45"/>
  <c r="D17" i="45" s="1"/>
  <c r="B17" i="46"/>
  <c r="D17" i="46" s="1"/>
  <c r="B7" i="48"/>
  <c r="C7" i="48"/>
  <c r="D7" i="48"/>
  <c r="M7" i="34"/>
  <c r="E7" i="48"/>
  <c r="F7" i="48"/>
  <c r="H7" i="48"/>
  <c r="J7" i="48"/>
  <c r="K7" i="48"/>
  <c r="L7" i="48"/>
  <c r="M7" i="48"/>
  <c r="N7" i="48"/>
  <c r="O7" i="48"/>
  <c r="B45" i="32"/>
  <c r="C45" i="32"/>
  <c r="D45" i="32"/>
  <c r="E45" i="32"/>
  <c r="C7" i="34"/>
  <c r="F45" i="32"/>
  <c r="G45" i="32"/>
  <c r="H45" i="32"/>
  <c r="J45" i="32"/>
  <c r="K45" i="32"/>
  <c r="L45" i="32"/>
  <c r="M45" i="32"/>
  <c r="N45" i="32"/>
  <c r="B18" i="17"/>
  <c r="A18" i="40"/>
  <c r="B5" i="9"/>
  <c r="F17" i="46"/>
  <c r="C5" i="9"/>
  <c r="C18" i="17"/>
  <c r="B18" i="40"/>
  <c r="I23" i="30"/>
  <c r="N23" i="30"/>
  <c r="H23" i="30"/>
  <c r="O23" i="30"/>
  <c r="P23" i="30"/>
  <c r="K9" i="30"/>
  <c r="E9" i="30"/>
  <c r="F9" i="30"/>
  <c r="G9" i="30"/>
  <c r="H9" i="30"/>
  <c r="J9" i="30"/>
  <c r="L9" i="30"/>
  <c r="M9" i="30"/>
  <c r="N9" i="30"/>
  <c r="C9" i="30"/>
  <c r="D9" i="30"/>
  <c r="B9" i="30"/>
  <c r="K8" i="30"/>
  <c r="B8" i="30"/>
  <c r="C8" i="30"/>
  <c r="D8" i="30"/>
  <c r="E8" i="30"/>
  <c r="F8" i="30"/>
  <c r="G8" i="30"/>
  <c r="H8" i="30"/>
  <c r="J8" i="30"/>
  <c r="L8" i="30"/>
  <c r="M8" i="30"/>
  <c r="N8" i="30"/>
  <c r="H24" i="30"/>
  <c r="I24" i="30"/>
  <c r="J24" i="30"/>
  <c r="K24" i="30"/>
  <c r="L24" i="30"/>
  <c r="G24" i="30"/>
  <c r="F24" i="30"/>
  <c r="E24" i="30"/>
  <c r="D24" i="30"/>
  <c r="C24" i="30"/>
  <c r="B24" i="30"/>
  <c r="M24" i="30"/>
  <c r="O7" i="28"/>
  <c r="N7" i="28"/>
  <c r="M7" i="28"/>
  <c r="L7" i="28"/>
  <c r="K7" i="28"/>
  <c r="J7" i="28"/>
  <c r="H7" i="28"/>
  <c r="G7" i="28"/>
  <c r="F7" i="28"/>
  <c r="E7" i="28"/>
  <c r="D7" i="28"/>
  <c r="I7" i="28"/>
  <c r="B7" i="28"/>
  <c r="A7" i="28" s="1"/>
  <c r="C7" i="28"/>
  <c r="E21" i="28"/>
  <c r="D21" i="28"/>
  <c r="C21" i="28"/>
  <c r="N21" i="28"/>
  <c r="B21" i="28"/>
  <c r="A21" i="28" s="1"/>
  <c r="P21" i="28"/>
  <c r="O21" i="28"/>
  <c r="M21" i="28"/>
  <c r="L21" i="28"/>
  <c r="K21" i="28"/>
  <c r="J21" i="28"/>
  <c r="I21" i="28"/>
  <c r="H21" i="28"/>
  <c r="G21" i="28"/>
  <c r="F21" i="28"/>
  <c r="N19" i="28"/>
  <c r="O19" i="28"/>
  <c r="B19" i="28"/>
  <c r="A19" i="28" s="1"/>
  <c r="C19" i="28"/>
  <c r="D19" i="28"/>
  <c r="E19" i="28"/>
  <c r="F19" i="28"/>
  <c r="G19" i="28"/>
  <c r="H19" i="28"/>
  <c r="I19" i="28"/>
  <c r="J19" i="28"/>
  <c r="K19" i="28"/>
  <c r="L19" i="28"/>
  <c r="M19" i="28"/>
  <c r="P19" i="28"/>
  <c r="G20" i="28"/>
  <c r="F20" i="28"/>
  <c r="K20" i="28"/>
  <c r="P20" i="28"/>
  <c r="O20" i="28"/>
  <c r="N20" i="28"/>
  <c r="M20" i="28"/>
  <c r="L20" i="28"/>
  <c r="J20" i="28"/>
  <c r="B20" i="28"/>
  <c r="A20" i="28" s="1"/>
  <c r="I20" i="28"/>
  <c r="H20" i="28"/>
  <c r="E20" i="28"/>
  <c r="D20" i="28"/>
  <c r="C20" i="28"/>
  <c r="B22" i="28"/>
  <c r="A22" i="28" s="1"/>
  <c r="N22" i="28"/>
  <c r="O22" i="28"/>
  <c r="F22" i="28"/>
  <c r="C22" i="28"/>
  <c r="P22" i="28"/>
  <c r="D22" i="28"/>
  <c r="E22" i="28"/>
  <c r="G22" i="28"/>
  <c r="H22" i="28"/>
  <c r="I22" i="28"/>
  <c r="J22" i="28"/>
  <c r="K22" i="28"/>
  <c r="L22" i="28"/>
  <c r="M22" i="28"/>
  <c r="J18" i="28"/>
  <c r="I18" i="28"/>
  <c r="H18" i="28"/>
  <c r="G18" i="28"/>
  <c r="F18" i="28"/>
  <c r="E18" i="28"/>
  <c r="D18" i="28"/>
  <c r="B18" i="28"/>
  <c r="A18" i="28" s="1"/>
  <c r="C18" i="28"/>
  <c r="P18" i="28"/>
  <c r="O18" i="28"/>
  <c r="N18" i="28"/>
  <c r="K18" i="28"/>
  <c r="L18" i="28"/>
  <c r="M18" i="28"/>
  <c r="P23" i="28"/>
  <c r="O23" i="28"/>
  <c r="N23" i="28"/>
  <c r="M23" i="28"/>
  <c r="L23" i="28"/>
  <c r="B23" i="28"/>
  <c r="A23" i="28" s="1"/>
  <c r="E23" i="28"/>
  <c r="K23" i="28"/>
  <c r="F23" i="28"/>
  <c r="G23" i="28"/>
  <c r="D23" i="28"/>
  <c r="I23" i="28"/>
  <c r="J23" i="28"/>
  <c r="C23" i="28"/>
  <c r="H23" i="28"/>
  <c r="C25" i="28"/>
  <c r="B25" i="28"/>
  <c r="A25" i="28" s="1"/>
  <c r="G25" i="28"/>
  <c r="L25" i="28"/>
  <c r="K25" i="28"/>
  <c r="J25" i="28"/>
  <c r="I25" i="28"/>
  <c r="H25" i="28"/>
  <c r="F25" i="28"/>
  <c r="E25" i="28"/>
  <c r="P25" i="28"/>
  <c r="D25" i="28"/>
  <c r="M25" i="28"/>
  <c r="N25" i="28"/>
  <c r="O25" i="28"/>
  <c r="G166" i="28"/>
  <c r="E166" i="28"/>
  <c r="F166" i="28"/>
  <c r="L166" i="28"/>
  <c r="K166" i="28"/>
  <c r="H166" i="28"/>
  <c r="I166" i="28"/>
  <c r="P166" i="28"/>
  <c r="O166" i="28"/>
  <c r="N166" i="28"/>
  <c r="M166" i="28"/>
  <c r="J166" i="28"/>
  <c r="B166" i="28"/>
  <c r="C166" i="28"/>
  <c r="D166" i="28"/>
  <c r="P167" i="28"/>
  <c r="O167" i="28"/>
  <c r="N167" i="28"/>
  <c r="M167" i="28"/>
  <c r="L167" i="28"/>
  <c r="K167" i="28"/>
  <c r="J167" i="28"/>
  <c r="I167" i="28"/>
  <c r="H167" i="28"/>
  <c r="G167" i="28"/>
  <c r="F167" i="28"/>
  <c r="E167" i="28"/>
  <c r="D167" i="28"/>
  <c r="C167" i="28"/>
  <c r="B167" i="28"/>
  <c r="I168" i="28"/>
  <c r="G168" i="28"/>
  <c r="L168" i="28"/>
  <c r="M168" i="28"/>
  <c r="K168" i="28"/>
  <c r="P168" i="28"/>
  <c r="O168" i="28"/>
  <c r="J168" i="28"/>
  <c r="B168" i="28"/>
  <c r="C168" i="28"/>
  <c r="D168" i="28"/>
  <c r="E168" i="28"/>
  <c r="F168" i="28"/>
  <c r="N168" i="28"/>
  <c r="H168" i="28"/>
  <c r="K169" i="28"/>
  <c r="L169" i="28"/>
  <c r="M169" i="28"/>
  <c r="N169" i="28"/>
  <c r="P169" i="28"/>
  <c r="B169" i="28"/>
  <c r="C169" i="28"/>
  <c r="D169" i="28"/>
  <c r="E169" i="28"/>
  <c r="F169" i="28"/>
  <c r="G169" i="28"/>
  <c r="H169" i="28"/>
  <c r="I169" i="28"/>
  <c r="O169" i="28"/>
  <c r="J169" i="28"/>
  <c r="H170" i="28"/>
  <c r="G170" i="28"/>
  <c r="B170" i="28"/>
  <c r="C170" i="28"/>
  <c r="D170" i="28"/>
  <c r="E170" i="28"/>
  <c r="F170" i="28"/>
  <c r="I170" i="28"/>
  <c r="J170" i="28"/>
  <c r="K170" i="28"/>
  <c r="L170" i="28"/>
  <c r="N170" i="28"/>
  <c r="O170" i="28"/>
  <c r="P170" i="28"/>
  <c r="M170" i="28"/>
  <c r="B171" i="28"/>
  <c r="M171" i="28"/>
  <c r="C171" i="28"/>
  <c r="D171" i="28"/>
  <c r="E171" i="28"/>
  <c r="F171" i="28"/>
  <c r="G171" i="28"/>
  <c r="H171" i="28"/>
  <c r="I171" i="28"/>
  <c r="J171" i="28"/>
  <c r="K171" i="28"/>
  <c r="L171" i="28"/>
  <c r="N171" i="28"/>
  <c r="O171" i="28"/>
  <c r="P171" i="28"/>
  <c r="K172" i="28"/>
  <c r="M172" i="28"/>
  <c r="O172" i="28"/>
  <c r="E172" i="28"/>
  <c r="P172" i="28"/>
  <c r="D172" i="28"/>
  <c r="N172" i="28"/>
  <c r="L172" i="28"/>
  <c r="J172" i="28"/>
  <c r="H172" i="28"/>
  <c r="I172" i="28"/>
  <c r="B172" i="28"/>
  <c r="C172" i="28"/>
  <c r="F172" i="28"/>
  <c r="G172" i="28"/>
  <c r="K173" i="28"/>
  <c r="P173" i="28"/>
  <c r="N173" i="28"/>
  <c r="B173" i="28"/>
  <c r="D173" i="28"/>
  <c r="F173" i="28"/>
  <c r="H173" i="28"/>
  <c r="C173" i="28"/>
  <c r="L173" i="28"/>
  <c r="M173" i="28"/>
  <c r="O173" i="28"/>
  <c r="J173" i="28"/>
  <c r="E173" i="28"/>
  <c r="G173" i="28"/>
  <c r="I173" i="28"/>
  <c r="B174" i="28"/>
  <c r="D174" i="28"/>
  <c r="F174" i="28"/>
  <c r="C174" i="28"/>
  <c r="H174" i="28"/>
  <c r="O174" i="28"/>
  <c r="M174" i="28"/>
  <c r="L174" i="28"/>
  <c r="I174" i="28"/>
  <c r="E174" i="28"/>
  <c r="G174" i="28"/>
  <c r="P174" i="28"/>
  <c r="N174" i="28"/>
  <c r="K174" i="28"/>
  <c r="J174" i="28"/>
  <c r="L175" i="28"/>
  <c r="M175" i="28"/>
  <c r="O175" i="28"/>
  <c r="B175" i="28"/>
  <c r="D175" i="28"/>
  <c r="E175" i="28"/>
  <c r="G175" i="28"/>
  <c r="I175" i="28"/>
  <c r="K175" i="28"/>
  <c r="N175" i="28"/>
  <c r="P175" i="28"/>
  <c r="C175" i="28"/>
  <c r="F175" i="28"/>
  <c r="H175" i="28"/>
  <c r="J175" i="28"/>
  <c r="J178" i="28"/>
  <c r="M178" i="28"/>
  <c r="O178" i="28"/>
  <c r="K178" i="28"/>
  <c r="I178" i="28"/>
  <c r="F178" i="28"/>
  <c r="E178" i="28"/>
  <c r="C178" i="28"/>
  <c r="P178" i="28"/>
  <c r="B178" i="28"/>
  <c r="D178" i="28"/>
  <c r="G178" i="28"/>
  <c r="H178" i="28"/>
  <c r="N178" i="28"/>
  <c r="L178" i="28"/>
  <c r="B179" i="28"/>
  <c r="D179" i="28"/>
  <c r="G179" i="28"/>
  <c r="I179" i="28"/>
  <c r="K179" i="28"/>
  <c r="N179" i="28"/>
  <c r="E179" i="28"/>
  <c r="F179" i="28"/>
  <c r="H179" i="28"/>
  <c r="J179" i="28"/>
  <c r="L179" i="28"/>
  <c r="M179" i="28"/>
  <c r="O179" i="28"/>
  <c r="P179" i="28"/>
  <c r="C179" i="28"/>
  <c r="C180" i="28"/>
  <c r="E180" i="28"/>
  <c r="G180" i="28"/>
  <c r="I180" i="28"/>
  <c r="M180" i="28"/>
  <c r="N180" i="28"/>
  <c r="P180" i="28"/>
  <c r="O180" i="28"/>
  <c r="D180" i="28"/>
  <c r="H180" i="28"/>
  <c r="F180" i="28"/>
  <c r="J180" i="28"/>
  <c r="K180" i="28"/>
  <c r="L180" i="28"/>
  <c r="B180" i="28"/>
  <c r="C181" i="28"/>
  <c r="E181" i="28"/>
  <c r="H181" i="28"/>
  <c r="I181" i="28"/>
  <c r="K181" i="28"/>
  <c r="N181" i="28"/>
  <c r="O181" i="28"/>
  <c r="G181" i="28"/>
  <c r="M181" i="28"/>
  <c r="B181" i="28"/>
  <c r="D181" i="28"/>
  <c r="F181" i="28"/>
  <c r="J181" i="28"/>
  <c r="L181" i="28"/>
  <c r="P181" i="28"/>
  <c r="O182" i="28"/>
  <c r="E182" i="28"/>
  <c r="K182" i="28"/>
  <c r="I182" i="28"/>
  <c r="B182" i="28"/>
  <c r="M182" i="28"/>
  <c r="L182" i="28"/>
  <c r="N182" i="28"/>
  <c r="J182" i="28"/>
  <c r="F182" i="28"/>
  <c r="P182" i="28"/>
  <c r="H182" i="28"/>
  <c r="D182" i="28"/>
  <c r="C182" i="28"/>
  <c r="G182" i="28"/>
  <c r="B183" i="28"/>
  <c r="D183" i="28"/>
  <c r="G183" i="28"/>
  <c r="I183" i="28"/>
  <c r="M183" i="28"/>
  <c r="O183" i="28"/>
  <c r="P183" i="28"/>
  <c r="N183" i="28"/>
  <c r="L183" i="28"/>
  <c r="J183" i="28"/>
  <c r="H183" i="28"/>
  <c r="E183" i="28"/>
  <c r="C183" i="28"/>
  <c r="K183" i="28"/>
  <c r="F183" i="28"/>
  <c r="C184" i="28"/>
  <c r="D184" i="28"/>
  <c r="G184" i="28"/>
  <c r="I184" i="28"/>
  <c r="K184" i="28"/>
  <c r="M184" i="28"/>
  <c r="N184" i="28"/>
  <c r="O184" i="28"/>
  <c r="P184" i="28"/>
  <c r="L184" i="28"/>
  <c r="J184" i="28"/>
  <c r="H184" i="28"/>
  <c r="F184" i="28"/>
  <c r="E184" i="28"/>
  <c r="B184" i="28"/>
  <c r="B185" i="28"/>
  <c r="C185" i="28"/>
  <c r="E185" i="28"/>
  <c r="G185" i="28"/>
  <c r="I185" i="28"/>
  <c r="K185" i="28"/>
  <c r="M185" i="28"/>
  <c r="O185" i="28"/>
  <c r="F185" i="28"/>
  <c r="J185" i="28"/>
  <c r="H185" i="28"/>
  <c r="L185" i="28"/>
  <c r="N185" i="28"/>
  <c r="D185" i="28"/>
  <c r="P185" i="28"/>
  <c r="O186" i="28"/>
  <c r="B186" i="28"/>
  <c r="C186" i="28"/>
  <c r="E186" i="28"/>
  <c r="G186" i="28"/>
  <c r="H186" i="28"/>
  <c r="J186" i="28"/>
  <c r="N186" i="28"/>
  <c r="P186" i="28"/>
  <c r="L186" i="28"/>
  <c r="D186" i="28"/>
  <c r="F186" i="28"/>
  <c r="I186" i="28"/>
  <c r="K186" i="28"/>
  <c r="M186" i="28"/>
  <c r="O187" i="28"/>
  <c r="B187" i="28"/>
  <c r="D187" i="28"/>
  <c r="F187" i="28"/>
  <c r="H187" i="28"/>
  <c r="J187" i="28"/>
  <c r="L187" i="28"/>
  <c r="N187" i="28"/>
  <c r="P187" i="28"/>
  <c r="M187" i="28"/>
  <c r="K187" i="28"/>
  <c r="I187" i="28"/>
  <c r="G187" i="28"/>
  <c r="E187" i="28"/>
  <c r="C187" i="28"/>
  <c r="E190" i="28"/>
  <c r="B190" i="28"/>
  <c r="D190" i="28"/>
  <c r="F190" i="28"/>
  <c r="H190" i="28"/>
  <c r="K190" i="28"/>
  <c r="M190" i="28"/>
  <c r="O190" i="28"/>
  <c r="J190" i="28"/>
  <c r="L190" i="28"/>
  <c r="N190" i="28"/>
  <c r="P190" i="28"/>
  <c r="G190" i="28"/>
  <c r="C190" i="28"/>
  <c r="I190" i="28"/>
  <c r="H191" i="28"/>
  <c r="J191" i="28"/>
  <c r="K191" i="28"/>
  <c r="N191" i="28"/>
  <c r="P191" i="28"/>
  <c r="M191" i="28"/>
  <c r="L191" i="28"/>
  <c r="B191" i="28"/>
  <c r="I191" i="28"/>
  <c r="O191" i="28"/>
  <c r="G191" i="28"/>
  <c r="D191" i="28"/>
  <c r="C191" i="28"/>
  <c r="E191" i="28"/>
  <c r="F191" i="28"/>
  <c r="O192" i="28"/>
  <c r="M192" i="28"/>
  <c r="K192" i="28"/>
  <c r="I192" i="28"/>
  <c r="G192" i="28"/>
  <c r="F192" i="28"/>
  <c r="D192" i="28"/>
  <c r="C192" i="28"/>
  <c r="B192" i="28"/>
  <c r="E192" i="28"/>
  <c r="H192" i="28"/>
  <c r="J192" i="28"/>
  <c r="L192" i="28"/>
  <c r="N192" i="28"/>
  <c r="P192" i="28"/>
  <c r="P193" i="28"/>
  <c r="L193" i="28"/>
  <c r="K193" i="28"/>
  <c r="H193" i="28"/>
  <c r="F193" i="28"/>
  <c r="N193" i="28"/>
  <c r="D193" i="28"/>
  <c r="J193" i="28"/>
  <c r="B193" i="28"/>
  <c r="C193" i="28"/>
  <c r="G193" i="28"/>
  <c r="E193" i="28"/>
  <c r="I193" i="28"/>
  <c r="O193" i="28"/>
  <c r="M193" i="28"/>
  <c r="C194" i="28"/>
  <c r="E194" i="28"/>
  <c r="H194" i="28"/>
  <c r="J194" i="28"/>
  <c r="L194" i="28"/>
  <c r="N194" i="28"/>
  <c r="P194" i="28"/>
  <c r="D194" i="28"/>
  <c r="O194" i="28"/>
  <c r="M194" i="28"/>
  <c r="K194" i="28"/>
  <c r="I194" i="28"/>
  <c r="G194" i="28"/>
  <c r="F194" i="28"/>
  <c r="B194" i="28"/>
  <c r="C195" i="28"/>
  <c r="G195" i="28"/>
  <c r="I195" i="28"/>
  <c r="J195" i="28"/>
  <c r="L195" i="28"/>
  <c r="N195" i="28"/>
  <c r="P195" i="28"/>
  <c r="E195" i="28"/>
  <c r="H195" i="28"/>
  <c r="O195" i="28"/>
  <c r="M195" i="28"/>
  <c r="K195" i="28"/>
  <c r="D195" i="28"/>
  <c r="B195" i="28"/>
  <c r="F195" i="28"/>
  <c r="P196" i="28"/>
  <c r="O196" i="28"/>
  <c r="M196" i="28"/>
  <c r="K196" i="28"/>
  <c r="I196" i="28"/>
  <c r="G196" i="28"/>
  <c r="N196" i="28"/>
  <c r="B196" i="28"/>
  <c r="C196" i="28"/>
  <c r="J196" i="28"/>
  <c r="H196" i="28"/>
  <c r="F196" i="28"/>
  <c r="E196" i="28"/>
  <c r="L196" i="28"/>
  <c r="D196" i="28"/>
  <c r="P197" i="28"/>
  <c r="O197" i="28"/>
  <c r="N197" i="28"/>
  <c r="L197" i="28"/>
  <c r="J197" i="28"/>
  <c r="E197" i="28"/>
  <c r="F197" i="28"/>
  <c r="M197" i="28"/>
  <c r="K197" i="28"/>
  <c r="I197" i="28"/>
  <c r="G197" i="28"/>
  <c r="C197" i="28"/>
  <c r="B197" i="28"/>
  <c r="D197" i="28"/>
  <c r="H197" i="28"/>
  <c r="N198" i="28"/>
  <c r="P198" i="28"/>
  <c r="D198" i="28"/>
  <c r="J198" i="28"/>
  <c r="E198" i="28"/>
  <c r="G198" i="28"/>
  <c r="I198" i="28"/>
  <c r="K198" i="28"/>
  <c r="F198" i="28"/>
  <c r="M198" i="28"/>
  <c r="O198" i="28"/>
  <c r="H198" i="28"/>
  <c r="C198" i="28"/>
  <c r="B198" i="28"/>
  <c r="L198" i="28"/>
  <c r="B199" i="28"/>
  <c r="D199" i="28"/>
  <c r="F199" i="28"/>
  <c r="H199" i="28"/>
  <c r="J199" i="28"/>
  <c r="L199" i="28"/>
  <c r="N199" i="28"/>
  <c r="P199" i="28"/>
  <c r="C199" i="28"/>
  <c r="E199" i="28"/>
  <c r="G199" i="28"/>
  <c r="I199" i="28"/>
  <c r="K199" i="28"/>
  <c r="M199" i="28"/>
  <c r="O199" i="28"/>
  <c r="C202" i="28"/>
  <c r="D202" i="28"/>
  <c r="B202" i="28"/>
  <c r="E202" i="28"/>
  <c r="J6" i="28"/>
  <c r="K6" i="28"/>
  <c r="O6" i="28"/>
  <c r="N6" i="28"/>
  <c r="M6" i="28"/>
  <c r="F6" i="28"/>
  <c r="H6" i="28"/>
  <c r="I6" i="28"/>
  <c r="L6" i="28"/>
  <c r="C6" i="28"/>
  <c r="D6" i="28"/>
  <c r="J20" i="30"/>
  <c r="M20" i="30"/>
  <c r="B6" i="28"/>
  <c r="A6" i="28" s="1"/>
  <c r="P20" i="30"/>
  <c r="O20" i="30"/>
  <c r="N20" i="30"/>
  <c r="E6" i="28"/>
  <c r="L20" i="30"/>
  <c r="K20" i="30"/>
  <c r="I20" i="30"/>
  <c r="B20" i="30"/>
  <c r="G20" i="30"/>
  <c r="F20" i="30"/>
  <c r="E20" i="30"/>
  <c r="D20" i="30"/>
  <c r="C20" i="30"/>
  <c r="G6" i="28"/>
  <c r="H20" i="30"/>
  <c r="F21" i="30"/>
  <c r="G21" i="30"/>
  <c r="H21" i="30"/>
  <c r="I21" i="30"/>
  <c r="K21" i="30"/>
  <c r="L21" i="30"/>
  <c r="M21" i="30"/>
  <c r="N21" i="30"/>
  <c r="O21" i="30"/>
  <c r="P21" i="30"/>
  <c r="N5" i="28"/>
  <c r="M5" i="28"/>
  <c r="O5" i="28"/>
  <c r="L5" i="28"/>
  <c r="K5" i="28"/>
  <c r="J5" i="28"/>
  <c r="I5" i="28"/>
  <c r="H5" i="28"/>
  <c r="F5" i="28"/>
  <c r="E5" i="28"/>
  <c r="D5" i="28"/>
  <c r="C5" i="28"/>
  <c r="B5" i="28"/>
  <c r="A5" i="28" s="1"/>
  <c r="J21" i="30"/>
  <c r="G5" i="28"/>
  <c r="B21" i="30"/>
  <c r="C21" i="30"/>
  <c r="D21" i="30"/>
  <c r="E21" i="30"/>
  <c r="H22" i="30"/>
  <c r="G22" i="30"/>
  <c r="F22" i="30"/>
  <c r="E22" i="30"/>
  <c r="B22" i="30"/>
  <c r="P22" i="30"/>
  <c r="I22" i="30"/>
  <c r="O22" i="30"/>
  <c r="N22" i="30"/>
  <c r="M22" i="30"/>
  <c r="D22" i="30"/>
  <c r="C22" i="30"/>
  <c r="L22" i="30"/>
  <c r="K22" i="30"/>
  <c r="J22" i="30"/>
  <c r="N10" i="33"/>
  <c r="J10" i="33"/>
  <c r="K10" i="33"/>
  <c r="H10" i="33"/>
  <c r="F10" i="33"/>
  <c r="L10" i="33"/>
  <c r="M10" i="33"/>
  <c r="B10" i="33"/>
  <c r="D10" i="33"/>
  <c r="E10" i="33"/>
  <c r="G10" i="33"/>
  <c r="C10" i="33"/>
  <c r="D8" i="33"/>
  <c r="H8" i="33"/>
  <c r="C8" i="33"/>
  <c r="B8" i="33"/>
  <c r="M8" i="33"/>
  <c r="N8" i="33"/>
  <c r="F8" i="33"/>
  <c r="G8" i="33"/>
  <c r="J8" i="33"/>
  <c r="K8" i="33"/>
  <c r="L8" i="33"/>
  <c r="E8" i="33"/>
  <c r="H24" i="33"/>
  <c r="G24" i="33"/>
  <c r="F24" i="33"/>
  <c r="E24" i="33"/>
  <c r="K24" i="33"/>
  <c r="O24" i="33"/>
  <c r="N24" i="33"/>
  <c r="M24" i="33"/>
  <c r="L24" i="33"/>
  <c r="C24" i="33"/>
  <c r="B24" i="33"/>
  <c r="D24" i="33"/>
  <c r="J24" i="33"/>
  <c r="N23" i="33"/>
  <c r="O23" i="33"/>
  <c r="C23" i="33"/>
  <c r="D23" i="33"/>
  <c r="E23" i="33"/>
  <c r="F23" i="33"/>
  <c r="G23" i="33"/>
  <c r="H23" i="33"/>
  <c r="J23" i="33"/>
  <c r="K23" i="33"/>
  <c r="L23" i="33"/>
  <c r="M23" i="33"/>
  <c r="B23" i="33"/>
  <c r="B22" i="33"/>
  <c r="C22" i="33"/>
  <c r="D22" i="33"/>
  <c r="E22" i="33"/>
  <c r="F22" i="33"/>
  <c r="G22" i="33"/>
  <c r="H22" i="33"/>
  <c r="J22" i="33"/>
  <c r="K22" i="33"/>
  <c r="L22" i="33"/>
  <c r="M22" i="33"/>
  <c r="N22" i="33"/>
  <c r="O22" i="33"/>
  <c r="B21" i="33"/>
  <c r="C21" i="33"/>
  <c r="D21" i="33"/>
  <c r="E21" i="33"/>
  <c r="F21" i="33"/>
  <c r="G21" i="33"/>
  <c r="H21" i="33"/>
  <c r="J21" i="33"/>
  <c r="K21" i="33"/>
  <c r="L21" i="33"/>
  <c r="M21" i="33"/>
  <c r="N21" i="33"/>
  <c r="B20" i="33"/>
  <c r="C20" i="33"/>
  <c r="D20" i="33"/>
  <c r="E20" i="33"/>
  <c r="F20" i="33"/>
  <c r="G20" i="33"/>
  <c r="O20" i="33"/>
  <c r="L20" i="33"/>
  <c r="H20" i="33"/>
  <c r="J20" i="33"/>
  <c r="K20" i="33"/>
  <c r="M20" i="33"/>
  <c r="N20" i="33"/>
  <c r="J19" i="33"/>
  <c r="K19" i="33"/>
  <c r="L19" i="33"/>
  <c r="M19" i="33"/>
  <c r="N19" i="33"/>
  <c r="O19" i="33"/>
  <c r="B19" i="33"/>
  <c r="A17" i="33" s="1"/>
  <c r="C19" i="33"/>
  <c r="D19" i="33"/>
  <c r="E19" i="33"/>
  <c r="F19" i="33"/>
  <c r="G19" i="33"/>
  <c r="H19" i="33"/>
  <c r="B18" i="33"/>
  <c r="A16" i="33" s="1"/>
  <c r="D18" i="33"/>
  <c r="E18" i="33"/>
  <c r="F18" i="33"/>
  <c r="G18" i="33"/>
  <c r="H18" i="33"/>
  <c r="J18" i="33"/>
  <c r="C18" i="33"/>
  <c r="K18" i="33"/>
  <c r="G160" i="32"/>
  <c r="F160" i="32"/>
  <c r="H160" i="32"/>
  <c r="P160" i="32"/>
  <c r="O160" i="32"/>
  <c r="N160" i="32"/>
  <c r="M160" i="32"/>
  <c r="L160" i="32"/>
  <c r="K160" i="32"/>
  <c r="J160" i="32"/>
  <c r="I160" i="32"/>
  <c r="O161" i="32"/>
  <c r="J161" i="32"/>
  <c r="P161" i="32"/>
  <c r="C161" i="32"/>
  <c r="D161" i="32"/>
  <c r="E161" i="32"/>
  <c r="F161" i="32"/>
  <c r="G161" i="32"/>
  <c r="H161" i="32"/>
  <c r="I161" i="32"/>
  <c r="K161" i="32"/>
  <c r="L161" i="32"/>
  <c r="N161" i="32"/>
  <c r="B161" i="32"/>
  <c r="M161" i="32"/>
  <c r="H162" i="32"/>
  <c r="G162" i="32"/>
  <c r="F162" i="32"/>
  <c r="E162" i="32"/>
  <c r="K162" i="32"/>
  <c r="D162" i="32"/>
  <c r="C162" i="32"/>
  <c r="B162" i="32"/>
  <c r="L162" i="32"/>
  <c r="I162" i="32"/>
  <c r="J162" i="32"/>
  <c r="O162" i="32"/>
  <c r="M162" i="32"/>
  <c r="N162" i="32"/>
  <c r="P162" i="32"/>
  <c r="O163" i="32"/>
  <c r="I163" i="32"/>
  <c r="J163" i="32"/>
  <c r="K163" i="32"/>
  <c r="L163" i="32"/>
  <c r="M163" i="32"/>
  <c r="N163" i="32"/>
  <c r="P163" i="32"/>
  <c r="B163" i="32"/>
  <c r="C163" i="32"/>
  <c r="D163" i="32"/>
  <c r="E163" i="32"/>
  <c r="F163" i="32"/>
  <c r="G163" i="32"/>
  <c r="H163" i="32"/>
  <c r="E164" i="32"/>
  <c r="O164" i="32"/>
  <c r="N164" i="32"/>
  <c r="M164" i="32"/>
  <c r="L164" i="32"/>
  <c r="K164" i="32"/>
  <c r="J164" i="32"/>
  <c r="I164" i="32"/>
  <c r="H164" i="32"/>
  <c r="G164" i="32"/>
  <c r="F164" i="32"/>
  <c r="D164" i="32"/>
  <c r="C164" i="32"/>
  <c r="B164" i="32"/>
  <c r="P164" i="32"/>
  <c r="N25" i="33"/>
  <c r="L25" i="33"/>
  <c r="K25" i="33"/>
  <c r="J25" i="33"/>
  <c r="H25" i="33"/>
  <c r="G25" i="33"/>
  <c r="F25" i="33"/>
  <c r="E25" i="33"/>
  <c r="D25" i="33"/>
  <c r="C25" i="33"/>
  <c r="B25" i="33"/>
  <c r="O25" i="33"/>
  <c r="M25" i="33"/>
  <c r="N9" i="33"/>
  <c r="M9" i="33"/>
  <c r="L9" i="33"/>
  <c r="K9" i="33"/>
  <c r="J9" i="33"/>
  <c r="H9" i="33"/>
  <c r="G9" i="33"/>
  <c r="F9" i="33"/>
  <c r="E9" i="33"/>
  <c r="D9" i="33"/>
  <c r="C9" i="33"/>
  <c r="B9" i="33"/>
  <c r="K11" i="33"/>
  <c r="L11" i="33"/>
  <c r="M11" i="33"/>
  <c r="N11" i="33"/>
  <c r="D11" i="33"/>
  <c r="G11" i="33"/>
  <c r="F11" i="33"/>
  <c r="C11" i="33"/>
  <c r="B11" i="33"/>
  <c r="E11" i="33"/>
  <c r="H11" i="33"/>
  <c r="J11" i="33"/>
  <c r="C57" i="29"/>
  <c r="I19" i="30"/>
  <c r="P19" i="30"/>
  <c r="O19" i="30"/>
  <c r="N19" i="30"/>
  <c r="M19" i="30"/>
  <c r="L19" i="30"/>
  <c r="K19" i="30"/>
  <c r="J19" i="30"/>
  <c r="H19" i="30"/>
  <c r="G19" i="30"/>
  <c r="F19" i="30"/>
  <c r="E19" i="30"/>
  <c r="D19" i="30"/>
  <c r="C19" i="30"/>
  <c r="B19" i="30"/>
  <c r="N7" i="31"/>
  <c r="M7" i="31"/>
  <c r="L7" i="31"/>
  <c r="K7" i="31"/>
  <c r="J7" i="31"/>
  <c r="H7" i="31"/>
  <c r="G7" i="31"/>
  <c r="F7" i="31"/>
  <c r="E7" i="31"/>
  <c r="D7" i="31"/>
  <c r="C7" i="31"/>
  <c r="B7" i="31"/>
  <c r="A5" i="31" s="1"/>
  <c r="B57" i="29"/>
  <c r="D57" i="29"/>
  <c r="E57" i="29"/>
  <c r="F57" i="29"/>
  <c r="G57" i="29"/>
  <c r="H57" i="29"/>
  <c r="I57" i="29"/>
  <c r="J57" i="29"/>
  <c r="K57" i="29"/>
  <c r="L57" i="29"/>
  <c r="M57" i="29"/>
  <c r="N57" i="29"/>
  <c r="O57" i="29"/>
  <c r="I24" i="34"/>
  <c r="B26" i="33"/>
  <c r="K24" i="34"/>
  <c r="L24" i="34"/>
  <c r="M24" i="34"/>
  <c r="N24" i="34"/>
  <c r="J24" i="34"/>
  <c r="D24" i="34"/>
  <c r="E24" i="34"/>
  <c r="L64" i="48"/>
  <c r="G24" i="34"/>
  <c r="H24" i="34"/>
  <c r="C24" i="34"/>
  <c r="B24" i="34"/>
  <c r="B26" i="49"/>
  <c r="D26" i="49" s="1"/>
  <c r="B113" i="47"/>
  <c r="D113" i="47" s="1"/>
  <c r="B112" i="45"/>
  <c r="D112" i="45" s="1"/>
  <c r="B112" i="46"/>
  <c r="D112" i="46" s="1"/>
  <c r="C64" i="48"/>
  <c r="D64" i="48"/>
  <c r="E64" i="48"/>
  <c r="F24" i="34"/>
  <c r="F64" i="48"/>
  <c r="G64" i="48"/>
  <c r="H64" i="48"/>
  <c r="J64" i="48"/>
  <c r="K64" i="48"/>
  <c r="M64" i="48"/>
  <c r="N64" i="48"/>
  <c r="O64" i="48"/>
  <c r="B64" i="48"/>
  <c r="A64" i="48" s="1"/>
  <c r="C46" i="32"/>
  <c r="D46" i="32"/>
  <c r="E46" i="32"/>
  <c r="F46" i="32"/>
  <c r="G46" i="32"/>
  <c r="H46" i="32"/>
  <c r="J46" i="32"/>
  <c r="K46" i="32"/>
  <c r="L46" i="32"/>
  <c r="M46" i="32"/>
  <c r="N46" i="32"/>
  <c r="L26" i="33"/>
  <c r="B46" i="32"/>
  <c r="C26" i="33"/>
  <c r="D26" i="33"/>
  <c r="E26" i="33"/>
  <c r="F26" i="33"/>
  <c r="G26" i="33"/>
  <c r="H26" i="33"/>
  <c r="J26" i="33"/>
  <c r="K26" i="33"/>
  <c r="M26" i="33"/>
  <c r="N26" i="33"/>
  <c r="O26" i="33"/>
  <c r="B19" i="17"/>
  <c r="A71" i="40"/>
  <c r="B4" i="9"/>
  <c r="A69" i="22"/>
  <c r="B27" i="18" s="1"/>
  <c r="A27" i="18" s="1"/>
  <c r="A216" i="22"/>
  <c r="B74" i="18" s="1"/>
  <c r="A74" i="18" s="1"/>
  <c r="A42" i="22"/>
  <c r="B28" i="18" s="1"/>
  <c r="A28" i="18" s="1"/>
  <c r="A96" i="22"/>
  <c r="B35" i="18" s="1"/>
  <c r="A35" i="18" s="1"/>
  <c r="A9" i="24"/>
  <c r="B5" i="19" s="1"/>
  <c r="A5" i="19" s="1"/>
  <c r="A48" i="58"/>
  <c r="B16" i="55" s="1"/>
  <c r="A16" i="55" s="1"/>
  <c r="A69" i="58"/>
  <c r="B26" i="55" s="1"/>
  <c r="A26" i="55" s="1"/>
  <c r="A30" i="56"/>
  <c r="B17" i="54" s="1"/>
  <c r="A17" i="54" s="1"/>
  <c r="A78" i="24"/>
  <c r="B28" i="19" s="1"/>
  <c r="A28" i="19" s="1"/>
  <c r="A54" i="24"/>
  <c r="B23" i="19" s="1"/>
  <c r="A23" i="19" s="1"/>
  <c r="O46" i="32"/>
  <c r="O44" i="32"/>
  <c r="G44" i="32"/>
  <c r="N44" i="32"/>
  <c r="K44" i="32"/>
  <c r="M44" i="32"/>
  <c r="L44" i="32"/>
  <c r="J44" i="32"/>
  <c r="B44" i="32"/>
  <c r="H44" i="32"/>
  <c r="C44" i="32"/>
  <c r="E44" i="32"/>
  <c r="D44" i="32"/>
  <c r="F44" i="32"/>
  <c r="O6" i="34"/>
  <c r="I6" i="34"/>
  <c r="G13" i="32"/>
  <c r="K13" i="32"/>
  <c r="L13" i="32"/>
  <c r="M13" i="32"/>
  <c r="D13" i="32"/>
  <c r="N13" i="32"/>
  <c r="C13" i="32"/>
  <c r="H13" i="32"/>
  <c r="B13" i="32"/>
  <c r="E13" i="32"/>
  <c r="J13" i="32"/>
  <c r="F13" i="32"/>
  <c r="O26" i="34"/>
  <c r="I26" i="34"/>
  <c r="F9" i="32"/>
  <c r="H9" i="32"/>
  <c r="J9" i="32"/>
  <c r="G9" i="32"/>
  <c r="B9" i="32"/>
  <c r="L9" i="32"/>
  <c r="C9" i="32"/>
  <c r="M9" i="32"/>
  <c r="N9" i="32"/>
  <c r="K9" i="32"/>
  <c r="E9" i="32"/>
  <c r="D9" i="32"/>
  <c r="I27" i="34"/>
  <c r="E12" i="32"/>
  <c r="D12" i="32"/>
  <c r="C12" i="32"/>
  <c r="B12" i="32"/>
  <c r="F12" i="32"/>
  <c r="H12" i="32"/>
  <c r="M12" i="32"/>
  <c r="L12" i="32"/>
  <c r="K12" i="32"/>
  <c r="J12" i="32"/>
  <c r="G12" i="32"/>
  <c r="N12" i="32"/>
  <c r="O28" i="34"/>
  <c r="I28" i="34"/>
  <c r="L42" i="32"/>
  <c r="M42" i="32"/>
  <c r="N42" i="32"/>
  <c r="O42" i="32"/>
  <c r="P42" i="32"/>
  <c r="J42" i="32"/>
  <c r="B42" i="32"/>
  <c r="K42" i="32"/>
  <c r="D42" i="32"/>
  <c r="E42" i="32"/>
  <c r="C42" i="32"/>
  <c r="F42" i="32"/>
  <c r="G42" i="32"/>
  <c r="H42" i="32"/>
  <c r="I42" i="32"/>
  <c r="E11" i="32"/>
  <c r="B11" i="32"/>
  <c r="C11" i="32"/>
  <c r="D11" i="32"/>
  <c r="F11" i="32"/>
  <c r="G11" i="32"/>
  <c r="H11" i="32"/>
  <c r="J11" i="32"/>
  <c r="K11" i="32"/>
  <c r="L11" i="32"/>
  <c r="M11" i="32"/>
  <c r="N11" i="32"/>
  <c r="C10" i="32"/>
  <c r="B10" i="32"/>
  <c r="N10" i="32"/>
  <c r="M10" i="32"/>
  <c r="L10" i="32"/>
  <c r="K10" i="32"/>
  <c r="J10" i="32"/>
  <c r="H10" i="32"/>
  <c r="G10" i="32"/>
  <c r="F10" i="32"/>
  <c r="E10" i="32"/>
  <c r="D10" i="32"/>
  <c r="P41" i="32"/>
  <c r="J41" i="32"/>
  <c r="O41" i="32"/>
  <c r="N41" i="32"/>
  <c r="I41" i="32"/>
  <c r="M41" i="32"/>
  <c r="L41" i="32"/>
  <c r="K41" i="32"/>
  <c r="H41" i="32"/>
  <c r="F41" i="32"/>
  <c r="G41" i="32"/>
  <c r="E41" i="32"/>
  <c r="D41" i="32"/>
  <c r="C41" i="32"/>
  <c r="B41" i="32"/>
  <c r="D40" i="32"/>
  <c r="O40" i="32"/>
  <c r="C40" i="32"/>
  <c r="B40" i="32"/>
  <c r="P40" i="32"/>
  <c r="N40" i="32"/>
  <c r="M40" i="32"/>
  <c r="L40" i="32"/>
  <c r="H40" i="32"/>
  <c r="K40" i="32"/>
  <c r="J40" i="32"/>
  <c r="I40" i="32"/>
  <c r="G40" i="32"/>
  <c r="F40" i="32"/>
  <c r="E40" i="32"/>
  <c r="L39" i="32"/>
  <c r="I39" i="32"/>
  <c r="J39" i="32"/>
  <c r="K39" i="32"/>
  <c r="M39" i="32"/>
  <c r="N39" i="32"/>
  <c r="O39" i="32"/>
  <c r="E39" i="32"/>
  <c r="P39" i="32"/>
  <c r="G39" i="32"/>
  <c r="D39" i="32"/>
  <c r="B39" i="32"/>
  <c r="H39" i="32"/>
  <c r="C39" i="32"/>
  <c r="F39" i="32"/>
  <c r="H38" i="32"/>
  <c r="I38" i="32"/>
  <c r="J38" i="32"/>
  <c r="K38" i="32"/>
  <c r="L38" i="32"/>
  <c r="M38" i="32"/>
  <c r="N38" i="32"/>
  <c r="G38" i="32"/>
  <c r="O38" i="32"/>
  <c r="P38" i="32"/>
  <c r="F38" i="32"/>
  <c r="E38" i="32"/>
  <c r="D38" i="32"/>
  <c r="C38" i="32"/>
  <c r="B38" i="32"/>
  <c r="K37" i="32"/>
  <c r="J37" i="32"/>
  <c r="I37" i="32"/>
  <c r="H37" i="32"/>
  <c r="G37" i="32"/>
  <c r="F37" i="32"/>
  <c r="E37" i="32"/>
  <c r="D37" i="32"/>
  <c r="C37" i="32"/>
  <c r="B37" i="32"/>
  <c r="P37" i="32"/>
  <c r="O37" i="32"/>
  <c r="N37" i="32"/>
  <c r="M37" i="32"/>
  <c r="L37" i="32"/>
  <c r="P35" i="32"/>
  <c r="I35" i="32"/>
  <c r="O35" i="32"/>
  <c r="J35" i="32"/>
  <c r="K35" i="32"/>
  <c r="B35" i="32"/>
  <c r="N35" i="32"/>
  <c r="D35" i="32"/>
  <c r="M35" i="32"/>
  <c r="H35" i="32"/>
  <c r="G35" i="32"/>
  <c r="F35" i="32"/>
  <c r="E35" i="32"/>
  <c r="C35" i="32"/>
  <c r="L35" i="32"/>
  <c r="E34" i="32"/>
  <c r="L34" i="32"/>
  <c r="B34" i="32"/>
  <c r="M34" i="32"/>
  <c r="C34" i="32"/>
  <c r="N34" i="32"/>
  <c r="D34" i="32"/>
  <c r="O34" i="32"/>
  <c r="P34" i="32"/>
  <c r="F34" i="32"/>
  <c r="G34" i="32"/>
  <c r="K34" i="32"/>
  <c r="H34" i="32"/>
  <c r="I34" i="32"/>
  <c r="J34" i="32"/>
  <c r="M33" i="32"/>
  <c r="L33" i="32"/>
  <c r="K33" i="32"/>
  <c r="N33" i="32"/>
  <c r="F33" i="32"/>
  <c r="P33" i="32"/>
  <c r="O33" i="32"/>
  <c r="E33" i="32"/>
  <c r="D33" i="32"/>
  <c r="H33" i="32"/>
  <c r="I33" i="32"/>
  <c r="J33" i="32"/>
  <c r="B33" i="32"/>
  <c r="C33" i="32"/>
  <c r="G33" i="32"/>
  <c r="P32" i="32"/>
  <c r="O32" i="32"/>
  <c r="E32" i="32"/>
  <c r="D32" i="32"/>
  <c r="H32" i="32"/>
  <c r="F32" i="32"/>
  <c r="C32" i="32"/>
  <c r="B32" i="32"/>
  <c r="I32" i="32"/>
  <c r="J32" i="32"/>
  <c r="G32" i="32"/>
  <c r="K32" i="32"/>
  <c r="L32" i="32"/>
  <c r="N32" i="32"/>
  <c r="M32" i="32"/>
  <c r="L31" i="32"/>
  <c r="M31" i="32"/>
  <c r="N31" i="32"/>
  <c r="P31" i="32"/>
  <c r="O31" i="32"/>
  <c r="I41" i="33"/>
  <c r="B31" i="32"/>
  <c r="C31" i="32"/>
  <c r="D31" i="32"/>
  <c r="E31" i="32"/>
  <c r="F31" i="32"/>
  <c r="G31" i="32"/>
  <c r="H31" i="32"/>
  <c r="I31" i="32"/>
  <c r="J31" i="32"/>
  <c r="K31" i="32"/>
  <c r="J30" i="32"/>
  <c r="H30" i="32"/>
  <c r="G30" i="32"/>
  <c r="F30" i="32"/>
  <c r="E30" i="32"/>
  <c r="C30" i="32"/>
  <c r="K30" i="32"/>
  <c r="D30" i="32"/>
  <c r="I42" i="33"/>
  <c r="B30" i="32"/>
  <c r="N30" i="32"/>
  <c r="M30" i="32"/>
  <c r="L30" i="32"/>
  <c r="K29" i="32"/>
  <c r="J29" i="32"/>
  <c r="L29" i="32"/>
  <c r="M29" i="32"/>
  <c r="E29" i="32"/>
  <c r="N29" i="32"/>
  <c r="B29" i="32"/>
  <c r="C29" i="32"/>
  <c r="D29" i="32"/>
  <c r="I43" i="33"/>
  <c r="G29" i="32"/>
  <c r="F29" i="32"/>
  <c r="H29" i="32"/>
  <c r="D28" i="32"/>
  <c r="C28" i="32"/>
  <c r="F28" i="32"/>
  <c r="G28" i="32"/>
  <c r="E28" i="32"/>
  <c r="B28" i="32"/>
  <c r="N28" i="32"/>
  <c r="M28" i="32"/>
  <c r="L28" i="32"/>
  <c r="K28" i="32"/>
  <c r="J28" i="32"/>
  <c r="H28" i="32"/>
  <c r="L27" i="32"/>
  <c r="I27" i="32"/>
  <c r="H27" i="32"/>
  <c r="O27" i="32"/>
  <c r="F27" i="32"/>
  <c r="G27" i="32"/>
  <c r="M27" i="32"/>
  <c r="E27" i="32"/>
  <c r="D27" i="32"/>
  <c r="C27" i="32"/>
  <c r="B27" i="32"/>
  <c r="P27" i="32"/>
  <c r="K27" i="32"/>
  <c r="N27" i="32"/>
  <c r="J27" i="32"/>
  <c r="H26" i="32"/>
  <c r="G26" i="32"/>
  <c r="F26" i="32"/>
  <c r="E26" i="32"/>
  <c r="D26" i="32"/>
  <c r="C26" i="32"/>
  <c r="B26" i="32"/>
  <c r="P26" i="32"/>
  <c r="O26" i="32"/>
  <c r="N26" i="32"/>
  <c r="M26" i="32"/>
  <c r="L26" i="32"/>
  <c r="K26" i="32"/>
  <c r="J26" i="32"/>
  <c r="I26" i="32"/>
  <c r="O25" i="32"/>
  <c r="N25" i="32"/>
  <c r="I45" i="33"/>
  <c r="J25" i="32"/>
  <c r="I25" i="32"/>
  <c r="P25" i="32"/>
  <c r="H25" i="32"/>
  <c r="F25" i="32"/>
  <c r="E25" i="32"/>
  <c r="K25" i="32"/>
  <c r="D25" i="32"/>
  <c r="C25" i="32"/>
  <c r="L25" i="32"/>
  <c r="B25" i="32"/>
  <c r="G25" i="32"/>
  <c r="M25" i="32"/>
  <c r="B23" i="32"/>
  <c r="C23" i="32"/>
  <c r="J23" i="32"/>
  <c r="D23" i="32"/>
  <c r="N23" i="32"/>
  <c r="E23" i="32"/>
  <c r="M23" i="32"/>
  <c r="F23" i="32"/>
  <c r="G23" i="32"/>
  <c r="L23" i="32"/>
  <c r="K23" i="32"/>
  <c r="H23" i="32"/>
  <c r="B158" i="45"/>
  <c r="D158" i="45" s="1"/>
  <c r="B164" i="49"/>
  <c r="D164" i="49" s="1"/>
  <c r="B159" i="47"/>
  <c r="D159" i="47" s="1"/>
  <c r="B158" i="46"/>
  <c r="D158" i="46" s="1"/>
  <c r="B166" i="49"/>
  <c r="D166" i="49" s="1"/>
  <c r="B160" i="46"/>
  <c r="D160" i="46" s="1"/>
  <c r="B161" i="47"/>
  <c r="D161" i="47" s="1"/>
  <c r="B160" i="45"/>
  <c r="D160" i="45" s="1"/>
  <c r="B167" i="49"/>
  <c r="D167" i="49" s="1"/>
  <c r="B161" i="45"/>
  <c r="D161" i="45" s="1"/>
  <c r="B161" i="46"/>
  <c r="D161" i="46" s="1"/>
  <c r="B162" i="47"/>
  <c r="D162" i="47" s="1"/>
  <c r="B168" i="49"/>
  <c r="D168" i="49" s="1"/>
  <c r="B162" i="46"/>
  <c r="D162" i="46" s="1"/>
  <c r="B163" i="47"/>
  <c r="D163" i="47" s="1"/>
  <c r="B162" i="45"/>
  <c r="D162" i="45" s="1"/>
  <c r="B169" i="49"/>
  <c r="D169" i="49" s="1"/>
  <c r="B163" i="45"/>
  <c r="D163" i="45" s="1"/>
  <c r="B164" i="47"/>
  <c r="D164" i="47" s="1"/>
  <c r="B163" i="46"/>
  <c r="D163" i="46" s="1"/>
  <c r="B170" i="49"/>
  <c r="D170" i="49" s="1"/>
  <c r="B165" i="47"/>
  <c r="D165" i="47" s="1"/>
  <c r="B164" i="46"/>
  <c r="D164" i="46" s="1"/>
  <c r="B164" i="45"/>
  <c r="D164" i="45" s="1"/>
  <c r="B171" i="49"/>
  <c r="D171" i="49" s="1"/>
  <c r="B165" i="46"/>
  <c r="D165" i="46" s="1"/>
  <c r="B166" i="47"/>
  <c r="D166" i="47" s="1"/>
  <c r="B165" i="45"/>
  <c r="D165" i="45" s="1"/>
  <c r="B172" i="49"/>
  <c r="D172" i="49" s="1"/>
  <c r="B167" i="47"/>
  <c r="D167" i="47" s="1"/>
  <c r="B166" i="46"/>
  <c r="D166" i="46" s="1"/>
  <c r="B166" i="45"/>
  <c r="D166" i="45" s="1"/>
  <c r="B173" i="49"/>
  <c r="D173" i="49" s="1"/>
  <c r="B167" i="46"/>
  <c r="D167" i="46" s="1"/>
  <c r="B168" i="47"/>
  <c r="D168" i="47" s="1"/>
  <c r="B167" i="45"/>
  <c r="D167" i="45" s="1"/>
  <c r="B168" i="46"/>
  <c r="D168" i="46" s="1"/>
  <c r="B169" i="47"/>
  <c r="D169" i="47" s="1"/>
  <c r="B168" i="45"/>
  <c r="D168" i="45" s="1"/>
  <c r="B174" i="49"/>
  <c r="D174" i="49" s="1"/>
  <c r="B175" i="49"/>
  <c r="D175" i="49" s="1"/>
  <c r="B169" i="45"/>
  <c r="D169" i="45" s="1"/>
  <c r="B169" i="46"/>
  <c r="D169" i="46" s="1"/>
  <c r="B170" i="47"/>
  <c r="D170" i="47" s="1"/>
  <c r="B176" i="49"/>
  <c r="D176" i="49" s="1"/>
  <c r="B170" i="45"/>
  <c r="D170" i="45" s="1"/>
  <c r="B170" i="46"/>
  <c r="D170" i="46" s="1"/>
  <c r="B171" i="47"/>
  <c r="D171" i="47" s="1"/>
  <c r="B178" i="49"/>
  <c r="D178" i="49" s="1"/>
  <c r="B173" i="47"/>
  <c r="D173" i="47" s="1"/>
  <c r="B172" i="46"/>
  <c r="D172" i="46" s="1"/>
  <c r="B172" i="45"/>
  <c r="D172" i="45" s="1"/>
  <c r="B179" i="49"/>
  <c r="D179" i="49" s="1"/>
  <c r="B174" i="47"/>
  <c r="D174" i="47" s="1"/>
  <c r="B173" i="46"/>
  <c r="D173" i="46" s="1"/>
  <c r="B173" i="45"/>
  <c r="D173" i="45" s="1"/>
  <c r="B180" i="49"/>
  <c r="D180" i="49" s="1"/>
  <c r="B174" i="46"/>
  <c r="D174" i="46" s="1"/>
  <c r="B174" i="45"/>
  <c r="D174" i="45" s="1"/>
  <c r="B175" i="47"/>
  <c r="D175" i="47" s="1"/>
  <c r="B181" i="49"/>
  <c r="D181" i="49" s="1"/>
  <c r="B175" i="45"/>
  <c r="D175" i="45" s="1"/>
  <c r="B176" i="47"/>
  <c r="D176" i="47" s="1"/>
  <c r="B175" i="46"/>
  <c r="D175" i="46" s="1"/>
  <c r="B182" i="49"/>
  <c r="D182" i="49" s="1"/>
  <c r="B176" i="46"/>
  <c r="D176" i="46" s="1"/>
  <c r="B176" i="45"/>
  <c r="D176" i="45" s="1"/>
  <c r="B177" i="47"/>
  <c r="D177" i="47" s="1"/>
  <c r="B183" i="49"/>
  <c r="D183" i="49" s="1"/>
  <c r="B177" i="45"/>
  <c r="D177" i="45" s="1"/>
  <c r="B177" i="46"/>
  <c r="D177" i="46" s="1"/>
  <c r="B178" i="47"/>
  <c r="D178" i="47" s="1"/>
  <c r="B178" i="46"/>
  <c r="D178" i="46" s="1"/>
  <c r="B179" i="47"/>
  <c r="D179" i="47" s="1"/>
  <c r="B184" i="49"/>
  <c r="D184" i="49" s="1"/>
  <c r="B178" i="45"/>
  <c r="D178" i="45" s="1"/>
  <c r="B185" i="49"/>
  <c r="D185" i="49" s="1"/>
  <c r="B179" i="46"/>
  <c r="D179" i="46" s="1"/>
  <c r="B179" i="45"/>
  <c r="D179" i="45" s="1"/>
  <c r="B180" i="47"/>
  <c r="D180" i="47" s="1"/>
  <c r="B180" i="46"/>
  <c r="D180" i="46" s="1"/>
  <c r="B180" i="45"/>
  <c r="D180" i="45" s="1"/>
  <c r="B181" i="47"/>
  <c r="D181" i="47" s="1"/>
  <c r="B186" i="49"/>
  <c r="D186" i="49" s="1"/>
  <c r="B181" i="46"/>
  <c r="D181" i="46" s="1"/>
  <c r="B187" i="49"/>
  <c r="D187" i="49" s="1"/>
  <c r="B182" i="47"/>
  <c r="D182" i="47" s="1"/>
  <c r="B181" i="45"/>
  <c r="D181" i="45" s="1"/>
  <c r="B182" i="46"/>
  <c r="D182" i="46" s="1"/>
  <c r="B188" i="49"/>
  <c r="D188" i="49" s="1"/>
  <c r="B183" i="47"/>
  <c r="D183" i="47" s="1"/>
  <c r="B182" i="45"/>
  <c r="D182" i="45" s="1"/>
  <c r="B185" i="47"/>
  <c r="D185" i="47" s="1"/>
  <c r="B190" i="49"/>
  <c r="D190" i="49" s="1"/>
  <c r="B184" i="45"/>
  <c r="D184" i="45" s="1"/>
  <c r="B184" i="46"/>
  <c r="D184" i="46" s="1"/>
  <c r="B185" i="46"/>
  <c r="D185" i="46" s="1"/>
  <c r="B186" i="47"/>
  <c r="D186" i="47" s="1"/>
  <c r="B185" i="45"/>
  <c r="D185" i="45" s="1"/>
  <c r="B191" i="49"/>
  <c r="D191" i="49" s="1"/>
  <c r="B186" i="46"/>
  <c r="D186" i="46" s="1"/>
  <c r="B187" i="47"/>
  <c r="D187" i="47" s="1"/>
  <c r="B192" i="49"/>
  <c r="D192" i="49" s="1"/>
  <c r="B186" i="45"/>
  <c r="D186" i="45" s="1"/>
  <c r="B193" i="49"/>
  <c r="D193" i="49" s="1"/>
  <c r="B187" i="46"/>
  <c r="D187" i="46" s="1"/>
  <c r="B188" i="47"/>
  <c r="D188" i="47" s="1"/>
  <c r="B187" i="45"/>
  <c r="D187" i="45" s="1"/>
  <c r="B194" i="49"/>
  <c r="D194" i="49" s="1"/>
  <c r="B189" i="47"/>
  <c r="D189" i="47" s="1"/>
  <c r="B188" i="45"/>
  <c r="D188" i="45" s="1"/>
  <c r="B188" i="46"/>
  <c r="D188" i="46" s="1"/>
  <c r="B189" i="46"/>
  <c r="D189" i="46" s="1"/>
  <c r="B189" i="45"/>
  <c r="D189" i="45" s="1"/>
  <c r="B190" i="47"/>
  <c r="D190" i="47" s="1"/>
  <c r="B195" i="49"/>
  <c r="D195" i="49" s="1"/>
  <c r="B191" i="47"/>
  <c r="D191" i="47" s="1"/>
  <c r="B190" i="46"/>
  <c r="D190" i="46" s="1"/>
  <c r="B190" i="45"/>
  <c r="D190" i="45" s="1"/>
  <c r="B196" i="49"/>
  <c r="D196" i="49" s="1"/>
  <c r="B197" i="49"/>
  <c r="D197" i="49" s="1"/>
  <c r="B191" i="46"/>
  <c r="D191" i="46" s="1"/>
  <c r="B191" i="45"/>
  <c r="D191" i="45" s="1"/>
  <c r="B192" i="47"/>
  <c r="D192" i="47" s="1"/>
  <c r="B192" i="45"/>
  <c r="D192" i="45" s="1"/>
  <c r="B198" i="49"/>
  <c r="D198" i="49" s="1"/>
  <c r="B192" i="46"/>
  <c r="D192" i="46" s="1"/>
  <c r="B193" i="47"/>
  <c r="D193" i="47" s="1"/>
  <c r="B193" i="46"/>
  <c r="D193" i="46" s="1"/>
  <c r="B194" i="47"/>
  <c r="D194" i="47" s="1"/>
  <c r="B199" i="49"/>
  <c r="D199" i="49" s="1"/>
  <c r="B193" i="45"/>
  <c r="D193" i="45" s="1"/>
  <c r="B194" i="45"/>
  <c r="D194" i="45" s="1"/>
  <c r="B200" i="49"/>
  <c r="D200" i="49" s="1"/>
  <c r="B195" i="47"/>
  <c r="D195" i="47" s="1"/>
  <c r="B194" i="46"/>
  <c r="D194" i="46" s="1"/>
  <c r="B202" i="49"/>
  <c r="D202" i="49" s="1"/>
  <c r="B196" i="46"/>
  <c r="D196" i="46" s="1"/>
  <c r="B196" i="45"/>
  <c r="D196" i="45" s="1"/>
  <c r="B197" i="47"/>
  <c r="D197" i="47" s="1"/>
  <c r="B197" i="45"/>
  <c r="D197" i="45" s="1"/>
  <c r="B203" i="49"/>
  <c r="D203" i="49" s="1"/>
  <c r="B197" i="46"/>
  <c r="D197" i="46" s="1"/>
  <c r="B198" i="47"/>
  <c r="D198" i="47" s="1"/>
  <c r="G7" i="32"/>
  <c r="F7" i="32"/>
  <c r="H7" i="32"/>
  <c r="E7" i="32"/>
  <c r="M7" i="32"/>
  <c r="L7" i="32"/>
  <c r="J7" i="32"/>
  <c r="K7" i="32"/>
  <c r="N7" i="32"/>
  <c r="E12" i="47"/>
  <c r="E11" i="49"/>
  <c r="A31" i="43"/>
  <c r="E11" i="45"/>
  <c r="F11" i="49"/>
  <c r="F12" i="47"/>
  <c r="B10" i="5"/>
  <c r="E14" i="47"/>
  <c r="A32" i="43"/>
  <c r="E5" i="45"/>
  <c r="B10" i="10"/>
  <c r="E6" i="49"/>
  <c r="E18" i="47"/>
  <c r="A33" i="43"/>
  <c r="F6" i="49"/>
  <c r="F18" i="47"/>
  <c r="A11" i="43"/>
  <c r="A12" i="44" s="1"/>
  <c r="E7" i="49"/>
  <c r="E19" i="47"/>
  <c r="E19" i="45"/>
  <c r="E19" i="46"/>
  <c r="F19" i="47"/>
  <c r="F7" i="49"/>
  <c r="E10" i="49"/>
  <c r="O20" i="42" s="1"/>
  <c r="E11" i="47"/>
  <c r="A12" i="43"/>
  <c r="A13" i="44" s="1"/>
  <c r="E10" i="45"/>
  <c r="F11" i="47"/>
  <c r="F10" i="49"/>
  <c r="A34" i="43"/>
  <c r="E9" i="47"/>
  <c r="E8" i="49"/>
  <c r="F9" i="47"/>
  <c r="F8" i="49"/>
  <c r="B16" i="5"/>
  <c r="A26" i="43"/>
  <c r="E9" i="49"/>
  <c r="O17" i="42" s="1"/>
  <c r="E10" i="47"/>
  <c r="F9" i="49"/>
  <c r="F10" i="47"/>
  <c r="B15" i="10"/>
  <c r="E20" i="47"/>
  <c r="E204" i="49"/>
  <c r="A25" i="43"/>
  <c r="E198" i="45"/>
  <c r="B19" i="5"/>
  <c r="E199" i="47"/>
  <c r="E20" i="49"/>
  <c r="A35" i="43"/>
  <c r="F20" i="49"/>
  <c r="F199" i="47"/>
  <c r="E200" i="47"/>
  <c r="A36" i="43"/>
  <c r="E21" i="49"/>
  <c r="F200" i="47"/>
  <c r="F21" i="49"/>
  <c r="A37" i="43"/>
  <c r="E201" i="47"/>
  <c r="E201" i="45"/>
  <c r="B19" i="10"/>
  <c r="A27" i="43"/>
  <c r="E202" i="47"/>
  <c r="E23" i="49"/>
  <c r="F23" i="49"/>
  <c r="F202" i="47"/>
  <c r="B24" i="5"/>
  <c r="E24" i="49"/>
  <c r="E203" i="47"/>
  <c r="A38" i="43"/>
  <c r="F203" i="47"/>
  <c r="F24" i="49"/>
  <c r="B25" i="5"/>
  <c r="E204" i="45"/>
  <c r="E25" i="49"/>
  <c r="A39" i="43"/>
  <c r="E204" i="47"/>
  <c r="F25" i="49"/>
  <c r="F204" i="47"/>
  <c r="B26" i="5"/>
  <c r="E27" i="49"/>
  <c r="E114" i="47"/>
  <c r="A40" i="43"/>
  <c r="F27" i="49"/>
  <c r="F114" i="47"/>
  <c r="A41" i="43"/>
  <c r="E115" i="47"/>
  <c r="A42" i="43"/>
  <c r="E116" i="47"/>
  <c r="E157" i="49"/>
  <c r="A43" i="43"/>
  <c r="E152" i="47"/>
  <c r="F157" i="49"/>
  <c r="F152" i="47"/>
  <c r="J6" i="10"/>
  <c r="E117" i="47"/>
  <c r="E30" i="49"/>
  <c r="F117" i="47"/>
  <c r="F30" i="49"/>
  <c r="B32" i="5"/>
  <c r="E118" i="47"/>
  <c r="E31" i="49"/>
  <c r="B34" i="5"/>
  <c r="E118" i="45"/>
  <c r="E32" i="49"/>
  <c r="E119" i="47"/>
  <c r="F32" i="49"/>
  <c r="F119" i="47"/>
  <c r="E120" i="47"/>
  <c r="E33" i="49"/>
  <c r="F120" i="47"/>
  <c r="F33" i="49"/>
  <c r="E12" i="49"/>
  <c r="E13" i="47"/>
  <c r="F12" i="49"/>
  <c r="F13" i="47"/>
  <c r="B39" i="5"/>
  <c r="E35" i="49"/>
  <c r="E122" i="47"/>
  <c r="F35" i="49"/>
  <c r="F122" i="47"/>
  <c r="B40" i="5"/>
  <c r="E36" i="49"/>
  <c r="E123" i="47"/>
  <c r="B41" i="5"/>
  <c r="E124" i="47"/>
  <c r="E37" i="49"/>
  <c r="F37" i="49"/>
  <c r="F124" i="47"/>
  <c r="E124" i="45"/>
  <c r="E38" i="49"/>
  <c r="E125" i="47"/>
  <c r="F125" i="47"/>
  <c r="F38" i="49"/>
  <c r="E40" i="49"/>
  <c r="E127" i="47"/>
  <c r="F40" i="49"/>
  <c r="F127" i="47"/>
  <c r="B46" i="5"/>
  <c r="E128" i="47"/>
  <c r="E41" i="49"/>
  <c r="E127" i="45"/>
  <c r="F41" i="49"/>
  <c r="F128" i="47"/>
  <c r="J19" i="10"/>
  <c r="E42" i="49"/>
  <c r="E129" i="47"/>
  <c r="F42" i="49"/>
  <c r="F129" i="47"/>
  <c r="J20" i="10"/>
  <c r="E130" i="47"/>
  <c r="E43" i="49"/>
  <c r="F43" i="49"/>
  <c r="F130" i="47"/>
  <c r="E44" i="49"/>
  <c r="E131" i="47"/>
  <c r="F44" i="49"/>
  <c r="F131" i="47"/>
  <c r="B52" i="5"/>
  <c r="E133" i="47"/>
  <c r="B54" i="5"/>
  <c r="E134" i="47"/>
  <c r="E47" i="49"/>
  <c r="F134" i="47"/>
  <c r="F47" i="49"/>
  <c r="B28" i="10"/>
  <c r="E152" i="46"/>
  <c r="E158" i="49"/>
  <c r="E153" i="47"/>
  <c r="E152" i="45"/>
  <c r="B56" i="5"/>
  <c r="E48" i="49"/>
  <c r="E135" i="47"/>
  <c r="F48" i="49"/>
  <c r="F135" i="47"/>
  <c r="E136" i="47"/>
  <c r="E49" i="49"/>
  <c r="F49" i="49"/>
  <c r="F136" i="47"/>
  <c r="E50" i="49"/>
  <c r="E137" i="47"/>
  <c r="F137" i="47"/>
  <c r="F50" i="49"/>
  <c r="E51" i="49"/>
  <c r="E138" i="47"/>
  <c r="E137" i="45"/>
  <c r="E137" i="46"/>
  <c r="F51" i="49"/>
  <c r="F138" i="47"/>
  <c r="E52" i="49"/>
  <c r="E139" i="47"/>
  <c r="F52" i="49"/>
  <c r="F139" i="47"/>
  <c r="B34" i="10"/>
  <c r="E139" i="45"/>
  <c r="E140" i="47"/>
  <c r="F139" i="45"/>
  <c r="F140" i="47"/>
  <c r="B35" i="10"/>
  <c r="E6" i="45"/>
  <c r="E15" i="47"/>
  <c r="E14" i="49"/>
  <c r="F14" i="49"/>
  <c r="F15" i="47"/>
  <c r="E56" i="49"/>
  <c r="E143" i="47"/>
  <c r="E142" i="45"/>
  <c r="F143" i="47"/>
  <c r="F56" i="49"/>
  <c r="B69" i="5"/>
  <c r="E144" i="47"/>
  <c r="E143" i="46"/>
  <c r="B70" i="5"/>
  <c r="E145" i="47"/>
  <c r="F144" i="45"/>
  <c r="F145" i="47"/>
  <c r="B71" i="5"/>
  <c r="E146" i="47"/>
  <c r="E59" i="49"/>
  <c r="F59" i="49"/>
  <c r="F146" i="47"/>
  <c r="E60" i="49"/>
  <c r="E146" i="45"/>
  <c r="E147" i="47"/>
  <c r="F147" i="47"/>
  <c r="F60" i="49"/>
  <c r="E148" i="47"/>
  <c r="E61" i="49"/>
  <c r="F148" i="47"/>
  <c r="F61" i="49"/>
  <c r="E149" i="47"/>
  <c r="E148" i="46"/>
  <c r="E62" i="49"/>
  <c r="E148" i="45"/>
  <c r="F149" i="47"/>
  <c r="F62" i="49"/>
  <c r="B76" i="5"/>
  <c r="E63" i="49"/>
  <c r="E150" i="47"/>
  <c r="F63" i="49"/>
  <c r="F150" i="47"/>
  <c r="B46" i="10"/>
  <c r="E64" i="49"/>
  <c r="E151" i="47"/>
  <c r="E72" i="49"/>
  <c r="E99" i="47"/>
  <c r="F72" i="49"/>
  <c r="F99" i="47"/>
  <c r="E159" i="49"/>
  <c r="E154" i="47"/>
  <c r="F159" i="49"/>
  <c r="F154" i="47"/>
  <c r="E25" i="46"/>
  <c r="E107" i="47"/>
  <c r="E150" i="49"/>
  <c r="F150" i="49"/>
  <c r="F107" i="47"/>
  <c r="J30" i="10"/>
  <c r="E106" i="47"/>
  <c r="E149" i="49"/>
  <c r="F149" i="49"/>
  <c r="F106" i="47"/>
  <c r="J31" i="10"/>
  <c r="E22" i="46"/>
  <c r="E104" i="47"/>
  <c r="E147" i="49"/>
  <c r="F104" i="47"/>
  <c r="F147" i="49"/>
  <c r="J32" i="10"/>
  <c r="E104" i="46"/>
  <c r="E108" i="47"/>
  <c r="F151" i="49"/>
  <c r="F108" i="47"/>
  <c r="B86" i="5"/>
  <c r="E105" i="46"/>
  <c r="E109" i="47"/>
  <c r="E152" i="49"/>
  <c r="F152" i="49"/>
  <c r="F109" i="47"/>
  <c r="E22" i="47"/>
  <c r="E155" i="49"/>
  <c r="F22" i="47"/>
  <c r="F155" i="49"/>
  <c r="B91" i="5"/>
  <c r="E105" i="47"/>
  <c r="E148" i="49"/>
  <c r="F148" i="49"/>
  <c r="F105" i="47"/>
  <c r="B92" i="5"/>
  <c r="E103" i="47"/>
  <c r="F146" i="49"/>
  <c r="F103" i="47"/>
  <c r="J39" i="10"/>
  <c r="E102" i="47"/>
  <c r="F145" i="49"/>
  <c r="F102" i="47"/>
  <c r="J42" i="10"/>
  <c r="E111" i="47"/>
  <c r="B99" i="5"/>
  <c r="E110" i="47"/>
  <c r="E153" i="49"/>
  <c r="F110" i="47"/>
  <c r="F153" i="49"/>
  <c r="B100" i="5"/>
  <c r="E23" i="47"/>
  <c r="E156" i="49"/>
  <c r="B101" i="5"/>
  <c r="E92" i="47"/>
  <c r="F134" i="49"/>
  <c r="F92" i="47"/>
  <c r="E75" i="49"/>
  <c r="E33" i="47"/>
  <c r="F75" i="49"/>
  <c r="F33" i="47"/>
  <c r="E69" i="49"/>
  <c r="E96" i="47"/>
  <c r="F96" i="47"/>
  <c r="F69" i="49"/>
  <c r="E160" i="49"/>
  <c r="E155" i="47"/>
  <c r="F155" i="47"/>
  <c r="F160" i="49"/>
  <c r="B106" i="5"/>
  <c r="E24" i="47"/>
  <c r="B107" i="5"/>
  <c r="E18" i="49"/>
  <c r="E7" i="47"/>
  <c r="B109" i="5"/>
  <c r="E101" i="47"/>
  <c r="E74" i="49"/>
  <c r="F74" i="49"/>
  <c r="F101" i="47"/>
  <c r="E97" i="47"/>
  <c r="E70" i="49"/>
  <c r="F97" i="47"/>
  <c r="F70" i="49"/>
  <c r="E71" i="49"/>
  <c r="E98" i="47"/>
  <c r="F71" i="49"/>
  <c r="F98" i="47"/>
  <c r="B57" i="10"/>
  <c r="E73" i="49"/>
  <c r="E100" i="47"/>
  <c r="F73" i="49"/>
  <c r="F100" i="47"/>
  <c r="B58" i="10"/>
  <c r="E68" i="49"/>
  <c r="E95" i="47"/>
  <c r="F68" i="49"/>
  <c r="F95" i="47"/>
  <c r="B59" i="10"/>
  <c r="E142" i="49"/>
  <c r="E30" i="47"/>
  <c r="F142" i="49"/>
  <c r="F30" i="47"/>
  <c r="B116" i="5"/>
  <c r="E93" i="47"/>
  <c r="E135" i="49"/>
  <c r="F135" i="49"/>
  <c r="F93" i="47"/>
  <c r="E29" i="47"/>
  <c r="E141" i="49"/>
  <c r="F29" i="47"/>
  <c r="F141" i="49"/>
  <c r="B64" i="10"/>
  <c r="E32" i="47"/>
  <c r="E144" i="49"/>
  <c r="F144" i="49"/>
  <c r="F32" i="47"/>
  <c r="B65" i="10"/>
  <c r="E67" i="49"/>
  <c r="E94" i="47"/>
  <c r="F67" i="49"/>
  <c r="F94" i="47"/>
  <c r="B66" i="10"/>
  <c r="E31" i="47"/>
  <c r="E143" i="49"/>
  <c r="F143" i="49"/>
  <c r="F31" i="47"/>
  <c r="E133" i="49"/>
  <c r="E91" i="47"/>
  <c r="F133" i="49"/>
  <c r="F91" i="47"/>
  <c r="B69" i="10"/>
  <c r="E132" i="49"/>
  <c r="E90" i="47"/>
  <c r="F132" i="49"/>
  <c r="F90" i="47"/>
  <c r="B129" i="5"/>
  <c r="E76" i="49"/>
  <c r="E34" i="47"/>
  <c r="F76" i="49"/>
  <c r="F34" i="47"/>
  <c r="J51" i="10"/>
  <c r="E77" i="49"/>
  <c r="E35" i="47"/>
  <c r="F77" i="49"/>
  <c r="F35" i="47"/>
  <c r="J52" i="10"/>
  <c r="E78" i="49"/>
  <c r="E36" i="47"/>
  <c r="F78" i="49"/>
  <c r="F36" i="47"/>
  <c r="E37" i="47"/>
  <c r="E79" i="49"/>
  <c r="F79" i="49"/>
  <c r="F37" i="47"/>
  <c r="E161" i="49"/>
  <c r="E156" i="47"/>
  <c r="F161" i="49"/>
  <c r="F156" i="47"/>
  <c r="E80" i="49"/>
  <c r="E38" i="47"/>
  <c r="F38" i="47"/>
  <c r="F80" i="49"/>
  <c r="B136" i="5"/>
  <c r="E39" i="47"/>
  <c r="E81" i="49"/>
  <c r="F39" i="47"/>
  <c r="F81" i="49"/>
  <c r="B137" i="5"/>
  <c r="E82" i="49"/>
  <c r="E40" i="47"/>
  <c r="J58" i="10"/>
  <c r="E83" i="49"/>
  <c r="E41" i="47"/>
  <c r="F83" i="49"/>
  <c r="F41" i="47"/>
  <c r="E84" i="49"/>
  <c r="E42" i="47"/>
  <c r="F84" i="49"/>
  <c r="F42" i="47"/>
  <c r="E85" i="49"/>
  <c r="E43" i="47"/>
  <c r="F85" i="49"/>
  <c r="F43" i="47"/>
  <c r="J61" i="10"/>
  <c r="E86" i="49"/>
  <c r="J62" i="10"/>
  <c r="E19" i="49"/>
  <c r="B145" i="5"/>
  <c r="E87" i="49"/>
  <c r="B146" i="5"/>
  <c r="E88" i="49"/>
  <c r="J68" i="10"/>
  <c r="E92" i="49"/>
  <c r="B152" i="5"/>
  <c r="E93" i="49"/>
  <c r="B154" i="5"/>
  <c r="E94" i="49"/>
  <c r="B157" i="5"/>
  <c r="E96" i="49"/>
  <c r="B159" i="5"/>
  <c r="E97" i="49"/>
  <c r="B78" i="10"/>
  <c r="E98" i="49"/>
  <c r="B161" i="5"/>
  <c r="E99" i="49"/>
  <c r="B166" i="5"/>
  <c r="E103" i="49"/>
  <c r="B84" i="10"/>
  <c r="E104" i="49"/>
  <c r="B85" i="10"/>
  <c r="E105" i="49"/>
  <c r="B88" i="10"/>
  <c r="E108" i="49"/>
  <c r="B89" i="10"/>
  <c r="E109" i="49"/>
  <c r="B90" i="10"/>
  <c r="E110" i="49"/>
  <c r="B176" i="5"/>
  <c r="E111" i="49"/>
  <c r="B181" i="5"/>
  <c r="E115" i="49"/>
  <c r="B182" i="5"/>
  <c r="E116" i="49"/>
  <c r="J77" i="10"/>
  <c r="E163" i="49"/>
  <c r="B187" i="5"/>
  <c r="E119" i="49"/>
  <c r="B189" i="5"/>
  <c r="E120" i="49"/>
  <c r="B190" i="5"/>
  <c r="E121" i="49"/>
  <c r="B191" i="5"/>
  <c r="E122" i="49"/>
  <c r="B196" i="5"/>
  <c r="E126" i="49"/>
  <c r="J88" i="10"/>
  <c r="E127" i="49"/>
  <c r="B199" i="5"/>
  <c r="E128" i="49"/>
  <c r="B202" i="5"/>
  <c r="E131" i="49"/>
  <c r="B96" i="10"/>
  <c r="E158" i="45"/>
  <c r="E158" i="46"/>
  <c r="A163" i="43"/>
  <c r="E159" i="47"/>
  <c r="E164" i="49"/>
  <c r="A164" i="40"/>
  <c r="F158" i="46"/>
  <c r="F164" i="49"/>
  <c r="F159" i="47"/>
  <c r="B164" i="40"/>
  <c r="F158" i="45"/>
  <c r="B205" i="5"/>
  <c r="E165" i="49"/>
  <c r="A164" i="43"/>
  <c r="E159" i="45"/>
  <c r="E160" i="47"/>
  <c r="E159" i="46"/>
  <c r="A165" i="40"/>
  <c r="B206" i="5"/>
  <c r="A165" i="43"/>
  <c r="A166" i="40"/>
  <c r="E160" i="46"/>
  <c r="E160" i="45"/>
  <c r="E161" i="47"/>
  <c r="E166" i="49"/>
  <c r="E167" i="49"/>
  <c r="E161" i="46"/>
  <c r="E161" i="45"/>
  <c r="E162" i="47"/>
  <c r="A167" i="40"/>
  <c r="A166" i="43"/>
  <c r="C167" i="17"/>
  <c r="F167" i="49"/>
  <c r="F161" i="46"/>
  <c r="E162" i="45"/>
  <c r="E163" i="47"/>
  <c r="E162" i="46"/>
  <c r="A167" i="43"/>
  <c r="E168" i="49"/>
  <c r="A168" i="40"/>
  <c r="B168" i="40"/>
  <c r="F163" i="47"/>
  <c r="F162" i="46"/>
  <c r="F162" i="45"/>
  <c r="F168" i="49"/>
  <c r="E163" i="46"/>
  <c r="E169" i="49"/>
  <c r="F164" i="47"/>
  <c r="F163" i="45"/>
  <c r="F169" i="49"/>
  <c r="B211" i="5"/>
  <c r="E170" i="49"/>
  <c r="E164" i="46"/>
  <c r="E164" i="45"/>
  <c r="A170" i="40"/>
  <c r="E165" i="47"/>
  <c r="A169" i="43"/>
  <c r="F165" i="47"/>
  <c r="F164" i="46"/>
  <c r="F170" i="49"/>
  <c r="F164" i="45"/>
  <c r="B170" i="40"/>
  <c r="B103" i="10"/>
  <c r="E166" i="47"/>
  <c r="A170" i="43"/>
  <c r="E165" i="45"/>
  <c r="A171" i="40"/>
  <c r="E171" i="49"/>
  <c r="E165" i="46"/>
  <c r="B104" i="10"/>
  <c r="E167" i="47"/>
  <c r="A171" i="43"/>
  <c r="E166" i="46"/>
  <c r="A172" i="40"/>
  <c r="E172" i="49"/>
  <c r="E166" i="45"/>
  <c r="E168" i="47"/>
  <c r="A172" i="43"/>
  <c r="A173" i="40"/>
  <c r="E167" i="45"/>
  <c r="E167" i="46"/>
  <c r="E173" i="49"/>
  <c r="B173" i="40"/>
  <c r="F167" i="46"/>
  <c r="F173" i="49"/>
  <c r="A174" i="40"/>
  <c r="E169" i="47"/>
  <c r="E168" i="46"/>
  <c r="A173" i="43"/>
  <c r="E174" i="49"/>
  <c r="E168" i="45"/>
  <c r="B174" i="40"/>
  <c r="F168" i="46"/>
  <c r="F174" i="49"/>
  <c r="F169" i="47"/>
  <c r="F168" i="45"/>
  <c r="A175" i="40"/>
  <c r="E175" i="49"/>
  <c r="B219" i="5"/>
  <c r="E170" i="46"/>
  <c r="E171" i="47"/>
  <c r="E170" i="45"/>
  <c r="A175" i="43"/>
  <c r="A176" i="40"/>
  <c r="E176" i="49"/>
  <c r="F170" i="45"/>
  <c r="B176" i="40"/>
  <c r="F170" i="46"/>
  <c r="F171" i="47"/>
  <c r="F176" i="49"/>
  <c r="B109" i="10"/>
  <c r="E172" i="47"/>
  <c r="E171" i="45"/>
  <c r="A177" i="40"/>
  <c r="A176" i="43"/>
  <c r="E177" i="49"/>
  <c r="E171" i="46"/>
  <c r="B110" i="10"/>
  <c r="E172" i="45"/>
  <c r="E172" i="46"/>
  <c r="A178" i="40"/>
  <c r="E178" i="49"/>
  <c r="E173" i="47"/>
  <c r="A177" i="43"/>
  <c r="E179" i="49"/>
  <c r="A179" i="40"/>
  <c r="E173" i="45"/>
  <c r="E174" i="47"/>
  <c r="E173" i="46"/>
  <c r="A178" i="43"/>
  <c r="C179" i="17"/>
  <c r="F179" i="49"/>
  <c r="F173" i="46"/>
  <c r="A180" i="40"/>
  <c r="A179" i="43"/>
  <c r="E180" i="49"/>
  <c r="E174" i="46"/>
  <c r="E174" i="45"/>
  <c r="E175" i="47"/>
  <c r="F180" i="49"/>
  <c r="F174" i="46"/>
  <c r="F174" i="45"/>
  <c r="B180" i="40"/>
  <c r="F175" i="47"/>
  <c r="E181" i="49"/>
  <c r="E175" i="46"/>
  <c r="E175" i="45"/>
  <c r="A181" i="40"/>
  <c r="B114" i="10"/>
  <c r="E176" i="45"/>
  <c r="E176" i="46"/>
  <c r="E182" i="49"/>
  <c r="A182" i="40"/>
  <c r="E177" i="47"/>
  <c r="A181" i="43"/>
  <c r="F177" i="47"/>
  <c r="F176" i="46"/>
  <c r="B182" i="40"/>
  <c r="F176" i="45"/>
  <c r="F182" i="49"/>
  <c r="B227" i="5"/>
  <c r="E183" i="49"/>
  <c r="A183" i="40"/>
  <c r="A182" i="43"/>
  <c r="E178" i="47"/>
  <c r="E177" i="45"/>
  <c r="E177" i="46"/>
  <c r="B229" i="5"/>
  <c r="E184" i="49"/>
  <c r="B73" i="9"/>
  <c r="E178" i="45"/>
  <c r="A183" i="43"/>
  <c r="A184" i="40"/>
  <c r="E178" i="46"/>
  <c r="E179" i="47"/>
  <c r="E185" i="49"/>
  <c r="E179" i="46"/>
  <c r="A185" i="40"/>
  <c r="E180" i="47"/>
  <c r="B74" i="9"/>
  <c r="A184" i="43"/>
  <c r="E179" i="45"/>
  <c r="B185" i="40"/>
  <c r="F179" i="46"/>
  <c r="F185" i="49"/>
  <c r="A186" i="40"/>
  <c r="E180" i="45"/>
  <c r="E186" i="49"/>
  <c r="B75" i="9"/>
  <c r="E181" i="47"/>
  <c r="A185" i="43"/>
  <c r="E180" i="46"/>
  <c r="B186" i="40"/>
  <c r="F180" i="45"/>
  <c r="F186" i="49"/>
  <c r="C75" i="9"/>
  <c r="F181" i="47"/>
  <c r="F180" i="46"/>
  <c r="B232" i="5"/>
  <c r="E181" i="45"/>
  <c r="E187" i="49"/>
  <c r="A187" i="40"/>
  <c r="B234" i="5"/>
  <c r="A188" i="40"/>
  <c r="E182" i="45"/>
  <c r="B77" i="9"/>
  <c r="E188" i="49"/>
  <c r="E183" i="47"/>
  <c r="A187" i="43"/>
  <c r="E182" i="46"/>
  <c r="B188" i="40"/>
  <c r="F182" i="46"/>
  <c r="C77" i="9"/>
  <c r="F183" i="47"/>
  <c r="F188" i="49"/>
  <c r="F182" i="45"/>
  <c r="J101" i="10"/>
  <c r="A189" i="40"/>
  <c r="B78" i="9"/>
  <c r="A188" i="43"/>
  <c r="E183" i="45"/>
  <c r="E183" i="46"/>
  <c r="E189" i="49"/>
  <c r="E184" i="47"/>
  <c r="J102" i="10"/>
  <c r="E184" i="46"/>
  <c r="E185" i="47"/>
  <c r="A189" i="43"/>
  <c r="B79" i="9"/>
  <c r="E184" i="45"/>
  <c r="E190" i="49"/>
  <c r="A190" i="40"/>
  <c r="E185" i="46"/>
  <c r="E191" i="49"/>
  <c r="A191" i="40"/>
  <c r="E186" i="47"/>
  <c r="E185" i="45"/>
  <c r="B80" i="9"/>
  <c r="A190" i="43"/>
  <c r="C191" i="17"/>
  <c r="F185" i="46"/>
  <c r="F191" i="49"/>
  <c r="A191" i="43"/>
  <c r="A192" i="40"/>
  <c r="E186" i="46"/>
  <c r="E186" i="45"/>
  <c r="E192" i="49"/>
  <c r="E187" i="47"/>
  <c r="B81" i="9"/>
  <c r="C81" i="9"/>
  <c r="B192" i="40"/>
  <c r="F186" i="46"/>
  <c r="F186" i="45"/>
  <c r="F192" i="49"/>
  <c r="F187" i="47"/>
  <c r="E193" i="49"/>
  <c r="E188" i="47"/>
  <c r="A193" i="40"/>
  <c r="E187" i="46"/>
  <c r="B82" i="9"/>
  <c r="E187" i="45"/>
  <c r="F193" i="49"/>
  <c r="F187" i="45"/>
  <c r="F188" i="47"/>
  <c r="J106" i="10"/>
  <c r="E194" i="49"/>
  <c r="E188" i="46"/>
  <c r="A193" i="43"/>
  <c r="E189" i="47"/>
  <c r="A194" i="40"/>
  <c r="E188" i="45"/>
  <c r="B83" i="9"/>
  <c r="F188" i="46"/>
  <c r="F189" i="47"/>
  <c r="F194" i="49"/>
  <c r="F188" i="45"/>
  <c r="C83" i="9"/>
  <c r="B194" i="40"/>
  <c r="B242" i="5"/>
  <c r="E190" i="47"/>
  <c r="B84" i="9"/>
  <c r="E195" i="49"/>
  <c r="E189" i="46"/>
  <c r="E189" i="45"/>
  <c r="A194" i="43"/>
  <c r="A195" i="40"/>
  <c r="B244" i="5"/>
  <c r="E196" i="49"/>
  <c r="E191" i="47"/>
  <c r="E190" i="46"/>
  <c r="B85" i="9"/>
  <c r="A195" i="43"/>
  <c r="E190" i="45"/>
  <c r="A196" i="40"/>
  <c r="E192" i="47"/>
  <c r="B86" i="9"/>
  <c r="A197" i="40"/>
  <c r="E197" i="49"/>
  <c r="E191" i="46"/>
  <c r="A196" i="43"/>
  <c r="E191" i="45"/>
  <c r="B197" i="40"/>
  <c r="F197" i="49"/>
  <c r="F191" i="46"/>
  <c r="E193" i="47"/>
  <c r="E192" i="46"/>
  <c r="E198" i="49"/>
  <c r="E192" i="45"/>
  <c r="A197" i="43"/>
  <c r="B87" i="9"/>
  <c r="A198" i="40"/>
  <c r="F198" i="49"/>
  <c r="B198" i="40"/>
  <c r="F192" i="45"/>
  <c r="C87" i="9"/>
  <c r="F193" i="47"/>
  <c r="F192" i="46"/>
  <c r="B247" i="5"/>
  <c r="E199" i="49"/>
  <c r="C88" i="9"/>
  <c r="F193" i="45"/>
  <c r="B199" i="40"/>
  <c r="B249" i="5"/>
  <c r="B89" i="9"/>
  <c r="A200" i="40"/>
  <c r="E194" i="45"/>
  <c r="E194" i="46"/>
  <c r="E195" i="47"/>
  <c r="A199" i="43"/>
  <c r="E200" i="49"/>
  <c r="F200" i="49"/>
  <c r="F195" i="47"/>
  <c r="B200" i="40"/>
  <c r="C89" i="9"/>
  <c r="F194" i="46"/>
  <c r="F194" i="45"/>
  <c r="J113" i="10"/>
  <c r="E195" i="46"/>
  <c r="A201" i="40"/>
  <c r="E196" i="47"/>
  <c r="E195" i="45"/>
  <c r="E201" i="49"/>
  <c r="A200" i="43"/>
  <c r="B90" i="9"/>
  <c r="B251" i="5"/>
  <c r="A201" i="43"/>
  <c r="A202" i="40"/>
  <c r="E197" i="47"/>
  <c r="B91" i="9"/>
  <c r="E196" i="46"/>
  <c r="E196" i="45"/>
  <c r="E202" i="49"/>
  <c r="E198" i="47"/>
  <c r="B92" i="9"/>
  <c r="E203" i="49"/>
  <c r="A202" i="43"/>
  <c r="E197" i="46"/>
  <c r="E197" i="45"/>
  <c r="A203" i="40"/>
  <c r="C203" i="17"/>
  <c r="F203" i="49"/>
  <c r="F197" i="46"/>
  <c r="B4" i="5"/>
  <c r="A29" i="43"/>
  <c r="E113" i="47"/>
  <c r="E26" i="49"/>
  <c r="E112" i="46"/>
  <c r="E112" i="45"/>
  <c r="B5" i="5"/>
  <c r="A20" i="43"/>
  <c r="D10" i="44" s="1"/>
  <c r="E17" i="45"/>
  <c r="E17" i="47"/>
  <c r="E17" i="46"/>
  <c r="E5" i="49"/>
  <c r="F17" i="47"/>
  <c r="F5" i="49"/>
  <c r="F17" i="45"/>
  <c r="A18" i="43"/>
  <c r="D8" i="44" s="1"/>
  <c r="E5" i="47"/>
  <c r="E13" i="46"/>
  <c r="E16" i="49"/>
  <c r="E13" i="45"/>
  <c r="F5" i="47"/>
  <c r="F16" i="49"/>
  <c r="F13" i="45"/>
  <c r="E17" i="49"/>
  <c r="A30" i="43"/>
  <c r="E14" i="45"/>
  <c r="E6" i="47"/>
  <c r="E14" i="46"/>
  <c r="F14" i="45"/>
  <c r="F6" i="47"/>
  <c r="A162" i="22"/>
  <c r="B56" i="18" s="1"/>
  <c r="A56" i="18" s="1"/>
  <c r="G23" i="30"/>
  <c r="F23" i="30"/>
  <c r="E23" i="30"/>
  <c r="D23" i="30"/>
  <c r="C23" i="30"/>
  <c r="B23" i="30"/>
  <c r="M23" i="30"/>
  <c r="L23" i="30"/>
  <c r="K23" i="30"/>
  <c r="J23" i="30"/>
  <c r="P61" i="48"/>
  <c r="P43" i="32"/>
  <c r="B109" i="45"/>
  <c r="D109" i="45" s="1"/>
  <c r="P22" i="48"/>
  <c r="P34" i="48"/>
  <c r="I54" i="32"/>
  <c r="P10" i="48"/>
  <c r="P58" i="32"/>
  <c r="A54" i="22"/>
  <c r="B17" i="18" s="1"/>
  <c r="A17" i="18" s="1"/>
  <c r="A75" i="22"/>
  <c r="B31" i="18" s="1"/>
  <c r="A31" i="18" s="1"/>
  <c r="A189" i="24"/>
  <c r="B65" i="19" s="1"/>
  <c r="A65" i="19" s="1"/>
  <c r="A15" i="22"/>
  <c r="B7" i="18" s="1"/>
  <c r="A7" i="18" s="1"/>
  <c r="A39" i="22"/>
  <c r="B12" i="18" s="1"/>
  <c r="A12" i="18" s="1"/>
  <c r="A84" i="22"/>
  <c r="B16" i="18" s="1"/>
  <c r="A16" i="18" s="1"/>
  <c r="A177" i="22"/>
  <c r="B61" i="18" s="1"/>
  <c r="A61" i="18" s="1"/>
  <c r="B102" i="22"/>
  <c r="C37" i="18" s="1"/>
  <c r="B144" i="5"/>
  <c r="B175" i="5"/>
  <c r="A150" i="24"/>
  <c r="B52" i="19" s="1"/>
  <c r="A52" i="19" s="1"/>
  <c r="A291" i="56"/>
  <c r="B99" i="54" s="1"/>
  <c r="A99" i="54" s="1"/>
  <c r="A138" i="58"/>
  <c r="B48" i="55" s="1"/>
  <c r="A48" i="55" s="1"/>
  <c r="J18" i="10"/>
  <c r="B45" i="10"/>
  <c r="B114" i="5"/>
  <c r="B151" i="5"/>
  <c r="A180" i="24"/>
  <c r="B62" i="19" s="1"/>
  <c r="A62" i="19" s="1"/>
  <c r="A192" i="58"/>
  <c r="B66" i="55" s="1"/>
  <c r="A66" i="55" s="1"/>
  <c r="A174" i="58"/>
  <c r="B60" i="55" s="1"/>
  <c r="A60" i="55" s="1"/>
  <c r="J37" i="10"/>
  <c r="B84" i="5"/>
  <c r="A114" i="22"/>
  <c r="B41" i="18" s="1"/>
  <c r="A41" i="18" s="1"/>
  <c r="A45" i="56"/>
  <c r="B16" i="54" s="1"/>
  <c r="A16" i="54" s="1"/>
  <c r="B52" i="10"/>
  <c r="B121" i="5"/>
  <c r="A75" i="56"/>
  <c r="B27" i="54" s="1"/>
  <c r="A27" i="54" s="1"/>
  <c r="B39" i="10"/>
  <c r="A102" i="58"/>
  <c r="B36" i="55" s="1"/>
  <c r="A36" i="55" s="1"/>
  <c r="J12" i="10"/>
  <c r="A156" i="22"/>
  <c r="B54" i="18" s="1"/>
  <c r="A54" i="18" s="1"/>
  <c r="A210" i="56"/>
  <c r="B72" i="54" s="1"/>
  <c r="A72" i="54" s="1"/>
  <c r="A168" i="22"/>
  <c r="B58" i="18" s="1"/>
  <c r="A58" i="18" s="1"/>
  <c r="A213" i="22"/>
  <c r="B73" i="18" s="1"/>
  <c r="A73" i="18" s="1"/>
  <c r="A147" i="24"/>
  <c r="B51" i="19" s="1"/>
  <c r="A51" i="19" s="1"/>
  <c r="B21" i="22"/>
  <c r="C30" i="18" s="1"/>
  <c r="A78" i="22"/>
  <c r="B18" i="18" s="1"/>
  <c r="A18" i="18" s="1"/>
  <c r="A291" i="22"/>
  <c r="B99" i="18" s="1"/>
  <c r="A99" i="18" s="1"/>
  <c r="B226" i="5"/>
  <c r="A246" i="24"/>
  <c r="B84" i="19" s="1"/>
  <c r="A84" i="19" s="1"/>
  <c r="A42" i="58"/>
  <c r="B11" i="55" s="1"/>
  <c r="A11" i="55" s="1"/>
  <c r="J63" i="10"/>
  <c r="B29" i="10"/>
  <c r="A195" i="56"/>
  <c r="B67" i="54" s="1"/>
  <c r="A67" i="54" s="1"/>
  <c r="A48" i="56"/>
  <c r="B15" i="54" s="1"/>
  <c r="A15" i="54" s="1"/>
  <c r="B22" i="10"/>
  <c r="B55" i="5"/>
  <c r="A30" i="22"/>
  <c r="B19" i="18" s="1"/>
  <c r="A19" i="18" s="1"/>
  <c r="B138" i="22"/>
  <c r="C48" i="18" s="1"/>
  <c r="A150" i="58"/>
  <c r="B52" i="55" s="1"/>
  <c r="A52" i="55" s="1"/>
  <c r="A36" i="22"/>
  <c r="B20" i="18" s="1"/>
  <c r="A20" i="18" s="1"/>
  <c r="A192" i="56"/>
  <c r="B66" i="54" s="1"/>
  <c r="A66" i="54" s="1"/>
  <c r="J50" i="10"/>
  <c r="J87" i="10"/>
  <c r="B108" i="10"/>
  <c r="A198" i="56"/>
  <c r="B68" i="54" s="1"/>
  <c r="A68" i="54" s="1"/>
  <c r="A81" i="24"/>
  <c r="B29" i="19" s="1"/>
  <c r="A29" i="19" s="1"/>
  <c r="A195" i="24"/>
  <c r="B67" i="19" s="1"/>
  <c r="A67" i="19" s="1"/>
  <c r="B83" i="10"/>
  <c r="J81" i="10"/>
  <c r="B102" i="10"/>
  <c r="B204" i="5"/>
  <c r="A144" i="24"/>
  <c r="B50" i="19" s="1"/>
  <c r="A50" i="19" s="1"/>
  <c r="A63" i="56"/>
  <c r="B25" i="54" s="1"/>
  <c r="A25" i="54" s="1"/>
  <c r="A54" i="58"/>
  <c r="B23" i="55" s="1"/>
  <c r="A23" i="55" s="1"/>
  <c r="A198" i="22"/>
  <c r="B68" i="18" s="1"/>
  <c r="A68" i="18" s="1"/>
  <c r="B77" i="10"/>
  <c r="J75" i="10"/>
  <c r="B97" i="10"/>
  <c r="A90" i="22"/>
  <c r="B32" i="18" s="1"/>
  <c r="A32" i="18" s="1"/>
  <c r="A249" i="58"/>
  <c r="B85" i="55" s="1"/>
  <c r="A85" i="55" s="1"/>
  <c r="B241" i="5"/>
  <c r="A66" i="22"/>
  <c r="B24" i="18" s="1"/>
  <c r="A24" i="18" s="1"/>
  <c r="A132" i="56"/>
  <c r="B46" i="54" s="1"/>
  <c r="A46" i="54" s="1"/>
  <c r="J56" i="10"/>
  <c r="B115" i="10"/>
  <c r="J112" i="10"/>
  <c r="A180" i="56"/>
  <c r="B62" i="54" s="1"/>
  <c r="A62" i="54" s="1"/>
  <c r="B130" i="5"/>
  <c r="B220" i="5"/>
  <c r="A204" i="24"/>
  <c r="B70" i="19" s="1"/>
  <c r="A70" i="19" s="1"/>
  <c r="A288" i="24"/>
  <c r="B98" i="19" s="1"/>
  <c r="A98" i="19" s="1"/>
  <c r="A282" i="56"/>
  <c r="B96" i="54" s="1"/>
  <c r="A96" i="54" s="1"/>
  <c r="A63" i="22"/>
  <c r="B9" i="18" s="1"/>
  <c r="A9" i="18" s="1"/>
  <c r="A243" i="24"/>
  <c r="B83" i="19" s="1"/>
  <c r="A83" i="19" s="1"/>
  <c r="A111" i="24"/>
  <c r="B39" i="19" s="1"/>
  <c r="A39" i="19" s="1"/>
  <c r="A285" i="56"/>
  <c r="B97" i="54" s="1"/>
  <c r="A97" i="54" s="1"/>
  <c r="A213" i="56"/>
  <c r="B73" i="54" s="1"/>
  <c r="A73" i="54" s="1"/>
  <c r="A177" i="24"/>
  <c r="B61" i="19" s="1"/>
  <c r="A61" i="19" s="1"/>
  <c r="A222" i="58"/>
  <c r="B76" i="55" s="1"/>
  <c r="A76" i="55" s="1"/>
  <c r="A6" i="22"/>
  <c r="B4" i="18" s="1"/>
  <c r="A4" i="18" s="1"/>
  <c r="A264" i="22"/>
  <c r="B90" i="18" s="1"/>
  <c r="A90" i="18" s="1"/>
  <c r="A246" i="22"/>
  <c r="B84" i="18" s="1"/>
  <c r="A84" i="18" s="1"/>
  <c r="A111" i="56"/>
  <c r="B39" i="54" s="1"/>
  <c r="A39" i="54" s="1"/>
  <c r="A168" i="58"/>
  <c r="B58" i="55" s="1"/>
  <c r="A58" i="55" s="1"/>
  <c r="A45" i="22"/>
  <c r="B29" i="18" s="1"/>
  <c r="A29" i="18" s="1"/>
  <c r="A51" i="22"/>
  <c r="B22" i="18" s="1"/>
  <c r="A22" i="18" s="1"/>
  <c r="A72" i="22"/>
  <c r="B23" i="18" s="1"/>
  <c r="A23" i="18" s="1"/>
  <c r="A258" i="24"/>
  <c r="B88" i="19" s="1"/>
  <c r="A88" i="19" s="1"/>
  <c r="A150" i="56"/>
  <c r="B52" i="54" s="1"/>
  <c r="A52" i="54" s="1"/>
  <c r="A117" i="58"/>
  <c r="B41" i="55" s="1"/>
  <c r="A41" i="55" s="1"/>
  <c r="A33" i="24"/>
  <c r="B18" i="19" s="1"/>
  <c r="A18" i="19" s="1"/>
  <c r="B94" i="5"/>
  <c r="A303" i="22"/>
  <c r="B103" i="18" s="1"/>
  <c r="A103" i="18" s="1"/>
  <c r="A288" i="58"/>
  <c r="B98" i="55" s="1"/>
  <c r="A98" i="55" s="1"/>
  <c r="A138" i="56"/>
  <c r="B48" i="54" s="1"/>
  <c r="A48" i="54" s="1"/>
  <c r="A147" i="58"/>
  <c r="B51" i="55" s="1"/>
  <c r="A51" i="55" s="1"/>
  <c r="A162" i="58"/>
  <c r="B56" i="55" s="1"/>
  <c r="A56" i="55" s="1"/>
  <c r="A159" i="58"/>
  <c r="B55" i="55" s="1"/>
  <c r="A55" i="55" s="1"/>
  <c r="A279" i="56"/>
  <c r="B95" i="54" s="1"/>
  <c r="A95" i="54" s="1"/>
  <c r="A96" i="56"/>
  <c r="B34" i="54" s="1"/>
  <c r="A34" i="54" s="1"/>
  <c r="A39" i="24"/>
  <c r="B12" i="19" s="1"/>
  <c r="A12" i="19" s="1"/>
  <c r="A264" i="58"/>
  <c r="B90" i="55" s="1"/>
  <c r="A90" i="55" s="1"/>
  <c r="J57" i="10"/>
  <c r="B115" i="5"/>
  <c r="B160" i="5"/>
  <c r="B250" i="5"/>
  <c r="A21" i="56"/>
  <c r="B19" i="54" s="1"/>
  <c r="A19" i="54" s="1"/>
  <c r="B53" i="10"/>
  <c r="J82" i="10"/>
  <c r="B77" i="5"/>
  <c r="A186" i="56"/>
  <c r="B64" i="54" s="1"/>
  <c r="A64" i="54" s="1"/>
  <c r="A108" i="56"/>
  <c r="B38" i="54" s="1"/>
  <c r="A38" i="54" s="1"/>
  <c r="J44" i="10"/>
  <c r="J107" i="10"/>
  <c r="B17" i="5"/>
  <c r="B122" i="5"/>
  <c r="B167" i="5"/>
  <c r="B212" i="5"/>
  <c r="A156" i="56"/>
  <c r="B54" i="54" s="1"/>
  <c r="A54" i="54" s="1"/>
  <c r="A69" i="24"/>
  <c r="B26" i="19" s="1"/>
  <c r="A26" i="19" s="1"/>
  <c r="A297" i="56"/>
  <c r="B101" i="54" s="1"/>
  <c r="A101" i="54" s="1"/>
  <c r="J69" i="10"/>
  <c r="B235" i="5"/>
  <c r="A27" i="24"/>
  <c r="B11" i="19" s="1"/>
  <c r="A11" i="19" s="1"/>
  <c r="A57" i="22"/>
  <c r="B13" i="18" s="1"/>
  <c r="A13" i="18" s="1"/>
  <c r="A222" i="22"/>
  <c r="B76" i="18" s="1"/>
  <c r="A76" i="18" s="1"/>
  <c r="A300" i="56"/>
  <c r="B102" i="54" s="1"/>
  <c r="A102" i="54" s="1"/>
  <c r="A279" i="58"/>
  <c r="B95" i="55" s="1"/>
  <c r="A95" i="55" s="1"/>
  <c r="J76" i="10"/>
  <c r="B62" i="5"/>
  <c r="A30" i="24"/>
  <c r="B17" i="19" s="1"/>
  <c r="A17" i="19" s="1"/>
  <c r="A246" i="56"/>
  <c r="B84" i="54" s="1"/>
  <c r="A84" i="54" s="1"/>
  <c r="A90" i="56"/>
  <c r="B32" i="54" s="1"/>
  <c r="A32" i="54" s="1"/>
  <c r="B5" i="10"/>
  <c r="J38" i="10"/>
  <c r="B197" i="5"/>
  <c r="A189" i="22"/>
  <c r="B65" i="18" s="1"/>
  <c r="A65" i="18" s="1"/>
  <c r="B21" i="10"/>
  <c r="B85" i="5"/>
  <c r="A120" i="22"/>
  <c r="B38" i="18" s="1"/>
  <c r="A38" i="18" s="1"/>
  <c r="A252" i="24"/>
  <c r="B86" i="19" s="1"/>
  <c r="A86" i="19" s="1"/>
  <c r="A135" i="22"/>
  <c r="B47" i="18" s="1"/>
  <c r="A47" i="18" s="1"/>
  <c r="A45" i="24"/>
  <c r="B16" i="19" s="1"/>
  <c r="A16" i="19" s="1"/>
  <c r="A132" i="22"/>
  <c r="B46" i="18" s="1"/>
  <c r="A46" i="18" s="1"/>
  <c r="B47" i="5"/>
  <c r="A231" i="22"/>
  <c r="B79" i="18" s="1"/>
  <c r="A79" i="18" s="1"/>
  <c r="A96" i="58"/>
  <c r="B34" i="55" s="1"/>
  <c r="A34" i="55" s="1"/>
  <c r="A36" i="24"/>
  <c r="B14" i="19" s="1"/>
  <c r="A14" i="19" s="1"/>
  <c r="A267" i="24"/>
  <c r="B91" i="19" s="1"/>
  <c r="A91" i="19" s="1"/>
  <c r="A249" i="24"/>
  <c r="B85" i="19" s="1"/>
  <c r="A85" i="19" s="1"/>
  <c r="A216" i="56"/>
  <c r="B74" i="54" s="1"/>
  <c r="A74" i="54" s="1"/>
  <c r="A171" i="58"/>
  <c r="B59" i="55" s="1"/>
  <c r="A59" i="55" s="1"/>
  <c r="A84" i="58"/>
  <c r="B30" i="55" s="1"/>
  <c r="A30" i="55" s="1"/>
  <c r="B141" i="58"/>
  <c r="C49" i="55" s="1"/>
  <c r="A93" i="22"/>
  <c r="B33" i="18" s="1"/>
  <c r="A33" i="18" s="1"/>
  <c r="A141" i="24"/>
  <c r="B49" i="19" s="1"/>
  <c r="A49" i="19" s="1"/>
  <c r="A228" i="22"/>
  <c r="B78" i="18" s="1"/>
  <c r="A78" i="18" s="1"/>
  <c r="A105" i="58"/>
  <c r="B37" i="55" s="1"/>
  <c r="A37" i="55" s="1"/>
  <c r="A72" i="24"/>
  <c r="B20" i="19" s="1"/>
  <c r="A20" i="19" s="1"/>
  <c r="A210" i="24"/>
  <c r="B72" i="19" s="1"/>
  <c r="A72" i="19" s="1"/>
  <c r="A216" i="24"/>
  <c r="B74" i="19" s="1"/>
  <c r="A74" i="19" s="1"/>
  <c r="A237" i="22"/>
  <c r="B81" i="18" s="1"/>
  <c r="A81" i="18" s="1"/>
  <c r="A225" i="22"/>
  <c r="B77" i="18" s="1"/>
  <c r="A77" i="18" s="1"/>
  <c r="A279" i="22"/>
  <c r="B95" i="18" s="1"/>
  <c r="A95" i="18" s="1"/>
  <c r="A129" i="56"/>
  <c r="B45" i="54" s="1"/>
  <c r="A45" i="54" s="1"/>
  <c r="A84" i="56"/>
  <c r="B30" i="54" s="1"/>
  <c r="A30" i="54" s="1"/>
  <c r="A54" i="56"/>
  <c r="B23" i="54" s="1"/>
  <c r="A23" i="54" s="1"/>
  <c r="A192" i="24"/>
  <c r="B66" i="19" s="1"/>
  <c r="A66" i="19" s="1"/>
  <c r="A288" i="22"/>
  <c r="B98" i="18" s="1"/>
  <c r="A98" i="18" s="1"/>
  <c r="A144" i="56"/>
  <c r="B50" i="54" s="1"/>
  <c r="A50" i="54" s="1"/>
  <c r="A66" i="56"/>
  <c r="B22" i="54" s="1"/>
  <c r="A22" i="54" s="1"/>
  <c r="A252" i="58"/>
  <c r="B86" i="55" s="1"/>
  <c r="A86" i="55" s="1"/>
  <c r="A132" i="58"/>
  <c r="B46" i="55" s="1"/>
  <c r="A46" i="55" s="1"/>
  <c r="J108" i="10"/>
  <c r="A219" i="24"/>
  <c r="B75" i="19" s="1"/>
  <c r="A75" i="19" s="1"/>
  <c r="A156" i="24"/>
  <c r="B54" i="19" s="1"/>
  <c r="A54" i="19" s="1"/>
  <c r="A6" i="24"/>
  <c r="B4" i="19" s="1"/>
  <c r="A4" i="19" s="1"/>
  <c r="A57" i="56"/>
  <c r="B21" i="54" s="1"/>
  <c r="A21" i="54" s="1"/>
  <c r="A246" i="58"/>
  <c r="B84" i="55" s="1"/>
  <c r="A84" i="55" s="1"/>
  <c r="A216" i="58"/>
  <c r="B74" i="55" s="1"/>
  <c r="A74" i="55" s="1"/>
  <c r="A129" i="58"/>
  <c r="B45" i="55" s="1"/>
  <c r="A45" i="55" s="1"/>
  <c r="B184" i="5"/>
  <c r="A186" i="24"/>
  <c r="B64" i="19" s="1"/>
  <c r="A64" i="19" s="1"/>
  <c r="A159" i="24"/>
  <c r="B55" i="19" s="1"/>
  <c r="A55" i="19" s="1"/>
  <c r="A240" i="22"/>
  <c r="B82" i="18" s="1"/>
  <c r="A82" i="18" s="1"/>
  <c r="A111" i="22"/>
  <c r="B42" i="18" s="1"/>
  <c r="A42" i="18" s="1"/>
  <c r="A33" i="58"/>
  <c r="B19" i="55" s="1"/>
  <c r="A19" i="55" s="1"/>
  <c r="A255" i="24"/>
  <c r="B87" i="19" s="1"/>
  <c r="A87" i="19" s="1"/>
  <c r="A273" i="22"/>
  <c r="B93" i="18" s="1"/>
  <c r="A93" i="18" s="1"/>
  <c r="A270" i="22"/>
  <c r="B92" i="18" s="1"/>
  <c r="A92" i="18" s="1"/>
  <c r="A294" i="58"/>
  <c r="B100" i="55" s="1"/>
  <c r="A100" i="55" s="1"/>
  <c r="A222" i="24"/>
  <c r="B76" i="19" s="1"/>
  <c r="A76" i="19" s="1"/>
  <c r="A213" i="24"/>
  <c r="B73" i="19" s="1"/>
  <c r="A73" i="19" s="1"/>
  <c r="A201" i="22"/>
  <c r="B69" i="18" s="1"/>
  <c r="A69" i="18" s="1"/>
  <c r="A48" i="22"/>
  <c r="B26" i="18" s="1"/>
  <c r="A26" i="18" s="1"/>
  <c r="A252" i="22"/>
  <c r="B86" i="18" s="1"/>
  <c r="A86" i="18" s="1"/>
  <c r="A183" i="56"/>
  <c r="B63" i="54" s="1"/>
  <c r="A63" i="54" s="1"/>
  <c r="A87" i="58"/>
  <c r="B31" i="55" s="1"/>
  <c r="A31" i="55" s="1"/>
  <c r="A195" i="22"/>
  <c r="B67" i="18" s="1"/>
  <c r="A67" i="18" s="1"/>
  <c r="A87" i="24"/>
  <c r="B31" i="19" s="1"/>
  <c r="A31" i="19" s="1"/>
  <c r="A33" i="22"/>
  <c r="B15" i="18" s="1"/>
  <c r="A15" i="18" s="1"/>
  <c r="A207" i="56"/>
  <c r="B71" i="54" s="1"/>
  <c r="A71" i="54" s="1"/>
  <c r="A204" i="56"/>
  <c r="B70" i="54" s="1"/>
  <c r="A70" i="54" s="1"/>
  <c r="A174" i="56"/>
  <c r="B60" i="54" s="1"/>
  <c r="A60" i="54" s="1"/>
  <c r="A51" i="56"/>
  <c r="B9" i="54" s="1"/>
  <c r="A9" i="54" s="1"/>
  <c r="B172" i="5"/>
  <c r="A75" i="24"/>
  <c r="B27" i="19" s="1"/>
  <c r="A27" i="19" s="1"/>
  <c r="A243" i="22"/>
  <c r="B83" i="18" s="1"/>
  <c r="A83" i="18" s="1"/>
  <c r="A300" i="58"/>
  <c r="B102" i="55" s="1"/>
  <c r="A102" i="55" s="1"/>
  <c r="A207" i="22"/>
  <c r="B71" i="18" s="1"/>
  <c r="A71" i="18" s="1"/>
  <c r="A186" i="22"/>
  <c r="B64" i="18" s="1"/>
  <c r="A64" i="18" s="1"/>
  <c r="A261" i="56"/>
  <c r="B89" i="54" s="1"/>
  <c r="A89" i="54" s="1"/>
  <c r="J89" i="10"/>
  <c r="A9" i="22"/>
  <c r="B5" i="18" s="1"/>
  <c r="A5" i="18" s="1"/>
  <c r="A159" i="22"/>
  <c r="B55" i="18" s="1"/>
  <c r="A55" i="18" s="1"/>
  <c r="A138" i="24"/>
  <c r="B48" i="19" s="1"/>
  <c r="A48" i="19" s="1"/>
  <c r="A33" i="56"/>
  <c r="B18" i="54" s="1"/>
  <c r="A18" i="54" s="1"/>
  <c r="B131" i="5"/>
  <c r="B236" i="5"/>
  <c r="A81" i="22"/>
  <c r="B21" i="18" s="1"/>
  <c r="A21" i="18" s="1"/>
  <c r="A156" i="58"/>
  <c r="B54" i="55" s="1"/>
  <c r="A54" i="55" s="1"/>
  <c r="A72" i="58"/>
  <c r="B20" i="55" s="1"/>
  <c r="A20" i="55" s="1"/>
  <c r="A45" i="58"/>
  <c r="B17" i="55" s="1"/>
  <c r="A17" i="55" s="1"/>
  <c r="C201" i="40"/>
  <c r="P201" i="17"/>
  <c r="B200" i="43"/>
  <c r="S195" i="46"/>
  <c r="S195" i="45"/>
  <c r="S196" i="47"/>
  <c r="S201" i="49"/>
  <c r="N6" i="56"/>
  <c r="O4" i="54" s="1"/>
  <c r="N12" i="58"/>
  <c r="O9" i="55" s="1"/>
  <c r="I12" i="58"/>
  <c r="J9" i="55" s="1"/>
  <c r="C18" i="40"/>
  <c r="P57" i="29"/>
  <c r="A60" i="58"/>
  <c r="B24" i="55" s="1"/>
  <c r="A24" i="55" s="1"/>
  <c r="A219" i="22"/>
  <c r="B75" i="18" s="1"/>
  <c r="A75" i="18" s="1"/>
  <c r="A234" i="22"/>
  <c r="B80" i="18" s="1"/>
  <c r="A80" i="18" s="1"/>
  <c r="A177" i="58"/>
  <c r="B61" i="55" s="1"/>
  <c r="A61" i="55" s="1"/>
  <c r="A21" i="22"/>
  <c r="B30" i="18" s="1"/>
  <c r="A30" i="18" s="1"/>
  <c r="A168" i="24"/>
  <c r="B58" i="19" s="1"/>
  <c r="A58" i="19" s="1"/>
  <c r="A165" i="24"/>
  <c r="B57" i="19" s="1"/>
  <c r="A57" i="19" s="1"/>
  <c r="A162" i="24"/>
  <c r="B56" i="19" s="1"/>
  <c r="A56" i="19" s="1"/>
  <c r="A108" i="24"/>
  <c r="B38" i="19" s="1"/>
  <c r="A38" i="19" s="1"/>
  <c r="A105" i="24"/>
  <c r="B37" i="19" s="1"/>
  <c r="A37" i="19" s="1"/>
  <c r="A102" i="24"/>
  <c r="B36" i="19" s="1"/>
  <c r="A36" i="19" s="1"/>
  <c r="A282" i="58"/>
  <c r="B96" i="55" s="1"/>
  <c r="A96" i="55" s="1"/>
  <c r="A204" i="22"/>
  <c r="B70" i="18" s="1"/>
  <c r="A70" i="18" s="1"/>
  <c r="A282" i="24"/>
  <c r="B96" i="19" s="1"/>
  <c r="A96" i="19" s="1"/>
  <c r="A285" i="22"/>
  <c r="B97" i="18" s="1"/>
  <c r="A97" i="18" s="1"/>
  <c r="A267" i="58"/>
  <c r="B91" i="55" s="1"/>
  <c r="A91" i="55" s="1"/>
  <c r="A147" i="22"/>
  <c r="B51" i="18" s="1"/>
  <c r="A51" i="18" s="1"/>
  <c r="A153" i="22"/>
  <c r="B53" i="18" s="1"/>
  <c r="A53" i="18" s="1"/>
  <c r="A12" i="24"/>
  <c r="B6" i="19" s="1"/>
  <c r="A6" i="19" s="1"/>
  <c r="A132" i="24"/>
  <c r="B46" i="19" s="1"/>
  <c r="A46" i="19" s="1"/>
  <c r="A276" i="24"/>
  <c r="B94" i="19" s="1"/>
  <c r="A94" i="19" s="1"/>
  <c r="A264" i="24"/>
  <c r="B90" i="19" s="1"/>
  <c r="A90" i="19" s="1"/>
  <c r="A240" i="56"/>
  <c r="B82" i="54" s="1"/>
  <c r="A82" i="54" s="1"/>
  <c r="A123" i="56"/>
  <c r="B43" i="54" s="1"/>
  <c r="A43" i="54" s="1"/>
  <c r="A36" i="56"/>
  <c r="B14" i="54" s="1"/>
  <c r="A14" i="54" s="1"/>
  <c r="A297" i="58"/>
  <c r="B101" i="55" s="1"/>
  <c r="A101" i="55" s="1"/>
  <c r="B41" i="10"/>
  <c r="J27" i="10"/>
  <c r="J33" i="10"/>
  <c r="B79" i="5"/>
  <c r="B169" i="5"/>
  <c r="B221" i="5"/>
  <c r="A30" i="58"/>
  <c r="B18" i="55" s="1"/>
  <c r="A18" i="55" s="1"/>
  <c r="A189" i="56"/>
  <c r="B65" i="54" s="1"/>
  <c r="A65" i="54" s="1"/>
  <c r="A87" i="56"/>
  <c r="B31" i="54" s="1"/>
  <c r="A31" i="54" s="1"/>
  <c r="A39" i="56"/>
  <c r="B12" i="54" s="1"/>
  <c r="A12" i="54" s="1"/>
  <c r="A195" i="58"/>
  <c r="B67" i="55" s="1"/>
  <c r="A67" i="55" s="1"/>
  <c r="A15" i="58"/>
  <c r="B10" i="55" s="1"/>
  <c r="A10" i="55" s="1"/>
  <c r="B60" i="10"/>
  <c r="B11" i="5"/>
  <c r="A303" i="24"/>
  <c r="B103" i="19" s="1"/>
  <c r="A103" i="19" s="1"/>
  <c r="A294" i="22"/>
  <c r="B100" i="18" s="1"/>
  <c r="A100" i="18" s="1"/>
  <c r="A198" i="58"/>
  <c r="B68" i="55" s="1"/>
  <c r="A68" i="55" s="1"/>
  <c r="A105" i="56"/>
  <c r="B37" i="54" s="1"/>
  <c r="A37" i="54" s="1"/>
  <c r="A273" i="58"/>
  <c r="B93" i="55" s="1"/>
  <c r="A93" i="55" s="1"/>
  <c r="J45" i="10"/>
  <c r="J64" i="10"/>
  <c r="B73" i="10"/>
  <c r="B79" i="10"/>
  <c r="B98" i="10"/>
  <c r="B64" i="5"/>
  <c r="A102" i="22"/>
  <c r="B37" i="18" s="1"/>
  <c r="A37" i="18" s="1"/>
  <c r="A273" i="56"/>
  <c r="B93" i="54" s="1"/>
  <c r="A93" i="54" s="1"/>
  <c r="A237" i="56"/>
  <c r="B81" i="54" s="1"/>
  <c r="A81" i="54" s="1"/>
  <c r="A165" i="56"/>
  <c r="B57" i="54" s="1"/>
  <c r="A57" i="54" s="1"/>
  <c r="A141" i="56"/>
  <c r="B49" i="54" s="1"/>
  <c r="A49" i="54" s="1"/>
  <c r="A237" i="58"/>
  <c r="B81" i="55" s="1"/>
  <c r="A81" i="55" s="1"/>
  <c r="A126" i="58"/>
  <c r="B44" i="55" s="1"/>
  <c r="A44" i="55" s="1"/>
  <c r="A90" i="58"/>
  <c r="B32" i="55" s="1"/>
  <c r="A32" i="55" s="1"/>
  <c r="J83" i="10"/>
  <c r="A225" i="58"/>
  <c r="B77" i="55" s="1"/>
  <c r="A77" i="55" s="1"/>
  <c r="A207" i="58"/>
  <c r="B71" i="55" s="1"/>
  <c r="A71" i="55" s="1"/>
  <c r="A189" i="58"/>
  <c r="B65" i="55" s="1"/>
  <c r="A65" i="55" s="1"/>
  <c r="A120" i="58"/>
  <c r="B42" i="55" s="1"/>
  <c r="A42" i="55" s="1"/>
  <c r="A24" i="58"/>
  <c r="B6" i="55" s="1"/>
  <c r="A6" i="55" s="1"/>
  <c r="B16" i="10"/>
  <c r="J8" i="10"/>
  <c r="B91" i="10"/>
  <c r="J96" i="10"/>
  <c r="B49" i="5"/>
  <c r="B139" i="5"/>
  <c r="A126" i="24"/>
  <c r="B44" i="19" s="1"/>
  <c r="A44" i="19" s="1"/>
  <c r="A234" i="24"/>
  <c r="B80" i="19" s="1"/>
  <c r="A80" i="19" s="1"/>
  <c r="A198" i="24"/>
  <c r="B68" i="19" s="1"/>
  <c r="A68" i="19" s="1"/>
  <c r="A294" i="24"/>
  <c r="B100" i="19" s="1"/>
  <c r="A100" i="19" s="1"/>
  <c r="A264" i="56"/>
  <c r="B90" i="54" s="1"/>
  <c r="A90" i="54" s="1"/>
  <c r="A252" i="56"/>
  <c r="B86" i="54" s="1"/>
  <c r="A86" i="54" s="1"/>
  <c r="A168" i="56"/>
  <c r="B58" i="54" s="1"/>
  <c r="A58" i="54" s="1"/>
  <c r="A153" i="58"/>
  <c r="B53" i="55" s="1"/>
  <c r="A53" i="55" s="1"/>
  <c r="A225" i="56"/>
  <c r="B77" i="54" s="1"/>
  <c r="A77" i="54" s="1"/>
  <c r="A201" i="24"/>
  <c r="B69" i="19" s="1"/>
  <c r="A69" i="19" s="1"/>
  <c r="A297" i="24"/>
  <c r="B101" i="19" s="1"/>
  <c r="A101" i="19" s="1"/>
  <c r="A228" i="56"/>
  <c r="B78" i="54" s="1"/>
  <c r="A78" i="54" s="1"/>
  <c r="A219" i="56"/>
  <c r="B75" i="54" s="1"/>
  <c r="A75" i="54" s="1"/>
  <c r="A171" i="56"/>
  <c r="B59" i="54" s="1"/>
  <c r="A59" i="54" s="1"/>
  <c r="A159" i="56"/>
  <c r="B55" i="54" s="1"/>
  <c r="A55" i="54" s="1"/>
  <c r="A135" i="56"/>
  <c r="B47" i="54" s="1"/>
  <c r="A47" i="54" s="1"/>
  <c r="A114" i="56"/>
  <c r="B40" i="54" s="1"/>
  <c r="A40" i="54" s="1"/>
  <c r="A186" i="58"/>
  <c r="B64" i="55" s="1"/>
  <c r="A64" i="55" s="1"/>
  <c r="A78" i="58"/>
  <c r="B28" i="55" s="1"/>
  <c r="A28" i="55" s="1"/>
  <c r="B54" i="10"/>
  <c r="J114" i="10"/>
  <c r="B124" i="5"/>
  <c r="A57" i="24"/>
  <c r="B21" i="19" s="1"/>
  <c r="A21" i="19" s="1"/>
  <c r="A153" i="24"/>
  <c r="B53" i="19" s="1"/>
  <c r="A53" i="19" s="1"/>
  <c r="A300" i="24"/>
  <c r="B102" i="19" s="1"/>
  <c r="A102" i="19" s="1"/>
  <c r="A108" i="58"/>
  <c r="B38" i="55" s="1"/>
  <c r="A38" i="55" s="1"/>
  <c r="A270" i="56"/>
  <c r="B92" i="54" s="1"/>
  <c r="A92" i="54" s="1"/>
  <c r="A243" i="56"/>
  <c r="B83" i="54" s="1"/>
  <c r="A83" i="54" s="1"/>
  <c r="A231" i="56"/>
  <c r="B79" i="54" s="1"/>
  <c r="A79" i="54" s="1"/>
  <c r="A231" i="58"/>
  <c r="B79" i="55" s="1"/>
  <c r="A79" i="55" s="1"/>
  <c r="A183" i="58"/>
  <c r="B63" i="55" s="1"/>
  <c r="A63" i="55" s="1"/>
  <c r="B214" i="5"/>
  <c r="A99" i="22"/>
  <c r="B36" i="18" s="1"/>
  <c r="A36" i="18" s="1"/>
  <c r="A228" i="24"/>
  <c r="B78" i="19" s="1"/>
  <c r="A78" i="19" s="1"/>
  <c r="A174" i="24"/>
  <c r="B60" i="19" s="1"/>
  <c r="A60" i="19" s="1"/>
  <c r="A9" i="58"/>
  <c r="B5" i="55" s="1"/>
  <c r="A5" i="55" s="1"/>
  <c r="A234" i="56"/>
  <c r="B80" i="54" s="1"/>
  <c r="A80" i="54" s="1"/>
  <c r="A276" i="58"/>
  <c r="B94" i="55" s="1"/>
  <c r="A94" i="55" s="1"/>
  <c r="A57" i="58"/>
  <c r="B21" i="55" s="1"/>
  <c r="A21" i="55" s="1"/>
  <c r="A99" i="24"/>
  <c r="B35" i="19" s="1"/>
  <c r="A35" i="19" s="1"/>
  <c r="A255" i="22"/>
  <c r="B87" i="18" s="1"/>
  <c r="A87" i="18" s="1"/>
  <c r="A249" i="56"/>
  <c r="B85" i="54" s="1"/>
  <c r="A85" i="54" s="1"/>
  <c r="F112" i="46"/>
  <c r="B4" i="10"/>
  <c r="B21" i="56"/>
  <c r="C19" i="54" s="1"/>
  <c r="F177" i="46"/>
  <c r="B270" i="58"/>
  <c r="C92" i="55" s="1"/>
  <c r="B48" i="22"/>
  <c r="C26" i="18" s="1"/>
  <c r="B39" i="24"/>
  <c r="C12" i="19" s="1"/>
  <c r="F87" i="49"/>
  <c r="F204" i="49"/>
  <c r="F156" i="49"/>
  <c r="F183" i="46"/>
  <c r="F159" i="46"/>
  <c r="F171" i="45"/>
  <c r="F184" i="47"/>
  <c r="F201" i="49"/>
  <c r="F165" i="49"/>
  <c r="F53" i="49"/>
  <c r="F64" i="49"/>
  <c r="F18" i="49"/>
  <c r="C189" i="17"/>
  <c r="B189" i="40"/>
  <c r="B165" i="40"/>
  <c r="F195" i="45"/>
  <c r="F165" i="45"/>
  <c r="F178" i="47"/>
  <c r="F189" i="45"/>
  <c r="F172" i="47"/>
  <c r="F195" i="49"/>
  <c r="C78" i="9"/>
  <c r="B15" i="24"/>
  <c r="C7" i="19" s="1"/>
  <c r="F109" i="46"/>
  <c r="F122" i="45"/>
  <c r="F93" i="49"/>
  <c r="F116" i="49"/>
  <c r="C171" i="17"/>
  <c r="F159" i="45"/>
  <c r="F177" i="49"/>
  <c r="F13" i="49"/>
  <c r="F58" i="49"/>
  <c r="F31" i="49"/>
  <c r="C195" i="17"/>
  <c r="B183" i="40"/>
  <c r="F196" i="47"/>
  <c r="F166" i="47"/>
  <c r="F78" i="46"/>
  <c r="F55" i="46"/>
  <c r="F139" i="46"/>
  <c r="F152" i="46"/>
  <c r="F204" i="46"/>
  <c r="F152" i="45"/>
  <c r="F17" i="49"/>
  <c r="F195" i="46"/>
  <c r="F171" i="46"/>
  <c r="C84" i="9"/>
  <c r="F49" i="46"/>
  <c r="F21" i="46"/>
  <c r="F104" i="46"/>
  <c r="F122" i="46"/>
  <c r="F117" i="46"/>
  <c r="F14" i="47"/>
  <c r="F40" i="47"/>
  <c r="F62" i="47"/>
  <c r="F121" i="49"/>
  <c r="C177" i="17"/>
  <c r="B201" i="40"/>
  <c r="F183" i="45"/>
  <c r="F190" i="47"/>
  <c r="F171" i="49"/>
  <c r="F153" i="47"/>
  <c r="C201" i="17"/>
  <c r="F189" i="46"/>
  <c r="F165" i="46"/>
  <c r="F177" i="45"/>
  <c r="F123" i="47"/>
  <c r="C183" i="17"/>
  <c r="B6" i="22"/>
  <c r="C4" i="18" s="1"/>
  <c r="B81" i="24"/>
  <c r="C29" i="19" s="1"/>
  <c r="B66" i="22"/>
  <c r="C24" i="18" s="1"/>
  <c r="B78" i="24"/>
  <c r="C28" i="19" s="1"/>
  <c r="B162" i="58"/>
  <c r="C56" i="55" s="1"/>
  <c r="B57" i="22"/>
  <c r="C13" i="18" s="1"/>
  <c r="B78" i="22"/>
  <c r="C18" i="18" s="1"/>
  <c r="B174" i="22"/>
  <c r="C60" i="18" s="1"/>
  <c r="B171" i="22"/>
  <c r="C59" i="18" s="1"/>
  <c r="B201" i="22"/>
  <c r="C69" i="18" s="1"/>
  <c r="B30" i="22"/>
  <c r="C19" i="18" s="1"/>
  <c r="B216" i="22"/>
  <c r="C74" i="18" s="1"/>
  <c r="B195" i="22"/>
  <c r="C67" i="18" s="1"/>
  <c r="B24" i="58"/>
  <c r="C6" i="55" s="1"/>
  <c r="B39" i="22"/>
  <c r="C12" i="18" s="1"/>
  <c r="B51" i="22"/>
  <c r="C22" i="18" s="1"/>
  <c r="B9" i="22"/>
  <c r="C5" i="18" s="1"/>
  <c r="B198" i="22"/>
  <c r="C68" i="18" s="1"/>
  <c r="B123" i="22"/>
  <c r="C43" i="18" s="1"/>
  <c r="B54" i="24"/>
  <c r="C23" i="19" s="1"/>
  <c r="B60" i="24"/>
  <c r="C24" i="19" s="1"/>
  <c r="B9" i="24"/>
  <c r="C5" i="19" s="1"/>
  <c r="B138" i="56"/>
  <c r="C48" i="54" s="1"/>
  <c r="B111" i="24"/>
  <c r="C39" i="19" s="1"/>
  <c r="B102" i="24"/>
  <c r="C36" i="19" s="1"/>
  <c r="B48" i="24"/>
  <c r="C15" i="19" s="1"/>
  <c r="B21" i="24"/>
  <c r="C19" i="19" s="1"/>
  <c r="B75" i="24"/>
  <c r="C27" i="19" s="1"/>
  <c r="B105" i="22"/>
  <c r="C34" i="18" s="1"/>
  <c r="B87" i="22"/>
  <c r="C8" i="18" s="1"/>
  <c r="B210" i="22"/>
  <c r="C72" i="18" s="1"/>
  <c r="F122" i="49"/>
  <c r="B126" i="22"/>
  <c r="C44" i="18" s="1"/>
  <c r="B57" i="24"/>
  <c r="C21" i="19" s="1"/>
  <c r="B129" i="22"/>
  <c r="C45" i="18" s="1"/>
  <c r="C166" i="17"/>
  <c r="B196" i="40"/>
  <c r="F184" i="46"/>
  <c r="F160" i="46"/>
  <c r="F161" i="47"/>
  <c r="C196" i="17"/>
  <c r="F179" i="47"/>
  <c r="C202" i="17"/>
  <c r="B195" i="58"/>
  <c r="C67" i="55" s="1"/>
  <c r="B150" i="22"/>
  <c r="C52" i="18" s="1"/>
  <c r="F196" i="46"/>
  <c r="B42" i="22"/>
  <c r="C28" i="18" s="1"/>
  <c r="B213" i="22"/>
  <c r="C73" i="18" s="1"/>
  <c r="B282" i="22"/>
  <c r="C96" i="18" s="1"/>
  <c r="B207" i="22"/>
  <c r="C71" i="18" s="1"/>
  <c r="B12" i="22"/>
  <c r="C6" i="18" s="1"/>
  <c r="B189" i="22"/>
  <c r="C65" i="18" s="1"/>
  <c r="B24" i="22"/>
  <c r="C14" i="18" s="1"/>
  <c r="B27" i="22"/>
  <c r="C25" i="18" s="1"/>
  <c r="B150" i="56"/>
  <c r="C52" i="54" s="1"/>
  <c r="B177" i="22"/>
  <c r="C61" i="18" s="1"/>
  <c r="B246" i="22"/>
  <c r="C84" i="18" s="1"/>
  <c r="B165" i="22"/>
  <c r="C57" i="18" s="1"/>
  <c r="B93" i="56"/>
  <c r="C33" i="54" s="1"/>
  <c r="B69" i="24"/>
  <c r="C26" i="19" s="1"/>
  <c r="B105" i="24"/>
  <c r="C37" i="19" s="1"/>
  <c r="B96" i="24"/>
  <c r="C34" i="19" s="1"/>
  <c r="B183" i="22"/>
  <c r="C63" i="18" s="1"/>
  <c r="B159" i="22"/>
  <c r="C55" i="18" s="1"/>
  <c r="B36" i="22"/>
  <c r="C20" i="18" s="1"/>
  <c r="B93" i="22"/>
  <c r="C33" i="18" s="1"/>
  <c r="B285" i="58"/>
  <c r="C97" i="55" s="1"/>
  <c r="B216" i="56"/>
  <c r="C74" i="54" s="1"/>
  <c r="B102" i="56"/>
  <c r="C36" i="54" s="1"/>
  <c r="B69" i="58"/>
  <c r="C26" i="55" s="1"/>
  <c r="B75" i="22"/>
  <c r="C31" i="18" s="1"/>
  <c r="B231" i="22"/>
  <c r="C79" i="18" s="1"/>
  <c r="B186" i="22"/>
  <c r="C64" i="18" s="1"/>
  <c r="B234" i="22"/>
  <c r="C80" i="18" s="1"/>
  <c r="B93" i="24"/>
  <c r="C33" i="19" s="1"/>
  <c r="B240" i="22"/>
  <c r="C82" i="18" s="1"/>
  <c r="B171" i="24"/>
  <c r="C59" i="19" s="1"/>
  <c r="B243" i="22"/>
  <c r="C83" i="18" s="1"/>
  <c r="C184" i="17"/>
  <c r="F178" i="45"/>
  <c r="F197" i="47"/>
  <c r="F190" i="49"/>
  <c r="B6" i="24"/>
  <c r="C4" i="19" s="1"/>
  <c r="F196" i="45"/>
  <c r="B204" i="22"/>
  <c r="C70" i="18" s="1"/>
  <c r="C190" i="17"/>
  <c r="B264" i="22"/>
  <c r="C90" i="18" s="1"/>
  <c r="B178" i="40"/>
  <c r="F190" i="46"/>
  <c r="F191" i="47"/>
  <c r="F173" i="47"/>
  <c r="F202" i="49"/>
  <c r="F172" i="49"/>
  <c r="C79" i="9"/>
  <c r="B285" i="24"/>
  <c r="C97" i="19" s="1"/>
  <c r="F172" i="46"/>
  <c r="B255" i="58"/>
  <c r="C87" i="55" s="1"/>
  <c r="B219" i="22"/>
  <c r="C75" i="18" s="1"/>
  <c r="F190" i="45"/>
  <c r="F172" i="45"/>
  <c r="F184" i="49"/>
  <c r="C73" i="9"/>
  <c r="C85" i="9"/>
  <c r="B57" i="58"/>
  <c r="C21" i="55" s="1"/>
  <c r="B30" i="24"/>
  <c r="C17" i="19" s="1"/>
  <c r="B222" i="22"/>
  <c r="C76" i="18" s="1"/>
  <c r="B190" i="40"/>
  <c r="F167" i="47"/>
  <c r="B276" i="56"/>
  <c r="C94" i="54" s="1"/>
  <c r="B117" i="58"/>
  <c r="C41" i="55" s="1"/>
  <c r="B225" i="22"/>
  <c r="C77" i="18" s="1"/>
  <c r="B172" i="40"/>
  <c r="F166" i="46"/>
  <c r="F166" i="45"/>
  <c r="C91" i="9"/>
  <c r="B129" i="58"/>
  <c r="C45" i="55" s="1"/>
  <c r="B156" i="22"/>
  <c r="C54" i="18" s="1"/>
  <c r="B120" i="24"/>
  <c r="C42" i="19" s="1"/>
  <c r="B228" i="22"/>
  <c r="C78" i="18" s="1"/>
  <c r="B162" i="22"/>
  <c r="C56" i="18" s="1"/>
  <c r="B300" i="22"/>
  <c r="C102" i="18" s="1"/>
  <c r="F166" i="49"/>
  <c r="B21" i="58"/>
  <c r="C7" i="55" s="1"/>
  <c r="B166" i="40"/>
  <c r="F184" i="45"/>
  <c r="B60" i="56"/>
  <c r="C24" i="54" s="1"/>
  <c r="B237" i="22"/>
  <c r="C81" i="18" s="1"/>
  <c r="B15" i="58"/>
  <c r="C10" i="55" s="1"/>
  <c r="C178" i="17"/>
  <c r="B184" i="40"/>
  <c r="B66" i="56"/>
  <c r="C22" i="54" s="1"/>
  <c r="B45" i="58"/>
  <c r="C17" i="55" s="1"/>
  <c r="B27" i="24"/>
  <c r="C11" i="19" s="1"/>
  <c r="B72" i="58"/>
  <c r="C20" i="55" s="1"/>
  <c r="B36" i="58"/>
  <c r="C15" i="55" s="1"/>
  <c r="B114" i="22"/>
  <c r="C41" i="18" s="1"/>
  <c r="B18" i="22"/>
  <c r="C11" i="18" s="1"/>
  <c r="B291" i="22"/>
  <c r="C99" i="18" s="1"/>
  <c r="B48" i="56"/>
  <c r="C15" i="54" s="1"/>
  <c r="B108" i="24"/>
  <c r="C38" i="19" s="1"/>
  <c r="B51" i="24"/>
  <c r="C9" i="19" s="1"/>
  <c r="B63" i="22"/>
  <c r="C9" i="18" s="1"/>
  <c r="B69" i="22"/>
  <c r="C27" i="18" s="1"/>
  <c r="B90" i="22"/>
  <c r="C32" i="18" s="1"/>
  <c r="B78" i="58"/>
  <c r="C28" i="55" s="1"/>
  <c r="B117" i="24"/>
  <c r="C41" i="19" s="1"/>
  <c r="B114" i="24"/>
  <c r="C40" i="19" s="1"/>
  <c r="B54" i="22"/>
  <c r="C17" i="18" s="1"/>
  <c r="B111" i="22"/>
  <c r="C42" i="18" s="1"/>
  <c r="B99" i="22"/>
  <c r="C36" i="18" s="1"/>
  <c r="B84" i="58"/>
  <c r="C30" i="55" s="1"/>
  <c r="B87" i="56"/>
  <c r="C31" i="54" s="1"/>
  <c r="B120" i="58"/>
  <c r="C42" i="55" s="1"/>
  <c r="B96" i="58"/>
  <c r="C34" i="55" s="1"/>
  <c r="B273" i="22"/>
  <c r="C93" i="18" s="1"/>
  <c r="B90" i="56"/>
  <c r="C32" i="54" s="1"/>
  <c r="B102" i="58"/>
  <c r="C36" i="55" s="1"/>
  <c r="B144" i="22"/>
  <c r="C50" i="18" s="1"/>
  <c r="B108" i="22"/>
  <c r="C39" i="18" s="1"/>
  <c r="B252" i="58"/>
  <c r="C86" i="55" s="1"/>
  <c r="B234" i="58"/>
  <c r="C80" i="55" s="1"/>
  <c r="B192" i="58"/>
  <c r="C66" i="55" s="1"/>
  <c r="B105" i="58"/>
  <c r="C37" i="55" s="1"/>
  <c r="B24" i="24"/>
  <c r="C13" i="19" s="1"/>
  <c r="B87" i="24"/>
  <c r="C31" i="19" s="1"/>
  <c r="B18" i="24"/>
  <c r="C10" i="19" s="1"/>
  <c r="B201" i="56"/>
  <c r="C69" i="54" s="1"/>
  <c r="B183" i="58"/>
  <c r="C63" i="55" s="1"/>
  <c r="B132" i="22"/>
  <c r="C46" i="18" s="1"/>
  <c r="B186" i="24"/>
  <c r="C64" i="19" s="1"/>
  <c r="B165" i="24"/>
  <c r="C57" i="19" s="1"/>
  <c r="B246" i="24"/>
  <c r="C84" i="19" s="1"/>
  <c r="B252" i="56"/>
  <c r="C86" i="54" s="1"/>
  <c r="B126" i="58"/>
  <c r="C44" i="55" s="1"/>
  <c r="B303" i="24"/>
  <c r="C103" i="19" s="1"/>
  <c r="A27" i="56"/>
  <c r="B11" i="54" s="1"/>
  <c r="A11" i="54" s="1"/>
  <c r="A117" i="56"/>
  <c r="B41" i="54" s="1"/>
  <c r="A41" i="54" s="1"/>
  <c r="A219" i="58"/>
  <c r="B75" i="55" s="1"/>
  <c r="A75" i="55" s="1"/>
  <c r="A120" i="56"/>
  <c r="B42" i="54" s="1"/>
  <c r="A42" i="54" s="1"/>
  <c r="A15" i="56"/>
  <c r="B7" i="54" s="1"/>
  <c r="A7" i="54" s="1"/>
  <c r="A18" i="56"/>
  <c r="B10" i="54" s="1"/>
  <c r="A10" i="54" s="1"/>
  <c r="A285" i="58"/>
  <c r="B97" i="55" s="1"/>
  <c r="A97" i="55" s="1"/>
  <c r="A93" i="56"/>
  <c r="B33" i="54" s="1"/>
  <c r="A33" i="54" s="1"/>
  <c r="A183" i="24"/>
  <c r="B63" i="19" s="1"/>
  <c r="A63" i="19" s="1"/>
  <c r="A162" i="56"/>
  <c r="B56" i="54" s="1"/>
  <c r="A56" i="54" s="1"/>
  <c r="A84" i="24"/>
  <c r="B30" i="19" s="1"/>
  <c r="A30" i="19" s="1"/>
  <c r="A114" i="24"/>
  <c r="B40" i="19" s="1"/>
  <c r="A40" i="19" s="1"/>
  <c r="A42" i="24"/>
  <c r="B8" i="19" s="1"/>
  <c r="A8" i="19" s="1"/>
  <c r="B36" i="24"/>
  <c r="C14" i="19" s="1"/>
  <c r="A303" i="58"/>
  <c r="B103" i="55" s="1"/>
  <c r="A103" i="55" s="1"/>
  <c r="A18" i="22"/>
  <c r="B11" i="18" s="1"/>
  <c r="A11" i="18" s="1"/>
  <c r="A27" i="22"/>
  <c r="B25" i="18" s="1"/>
  <c r="A25" i="18" s="1"/>
  <c r="B99" i="24"/>
  <c r="C35" i="19" s="1"/>
  <c r="B225" i="24"/>
  <c r="C77" i="19" s="1"/>
  <c r="B162" i="24"/>
  <c r="C56" i="19" s="1"/>
  <c r="A51" i="24"/>
  <c r="B9" i="19" s="1"/>
  <c r="A9" i="19" s="1"/>
  <c r="B81" i="22"/>
  <c r="C21" i="18" s="1"/>
  <c r="A258" i="58"/>
  <c r="B88" i="55" s="1"/>
  <c r="A88" i="55" s="1"/>
  <c r="B60" i="58"/>
  <c r="C24" i="55" s="1"/>
  <c r="J23" i="10"/>
  <c r="B142" i="5"/>
  <c r="A63" i="24"/>
  <c r="B25" i="19" s="1"/>
  <c r="A25" i="19" s="1"/>
  <c r="B12" i="24"/>
  <c r="C6" i="19" s="1"/>
  <c r="B234" i="24"/>
  <c r="C80" i="19" s="1"/>
  <c r="A231" i="24"/>
  <c r="B79" i="19" s="1"/>
  <c r="A79" i="19" s="1"/>
  <c r="B180" i="24"/>
  <c r="C62" i="19" s="1"/>
  <c r="A90" i="24"/>
  <c r="B32" i="19" s="1"/>
  <c r="A32" i="19" s="1"/>
  <c r="B126" i="56"/>
  <c r="C44" i="54" s="1"/>
  <c r="B111" i="56"/>
  <c r="C39" i="54" s="1"/>
  <c r="A102" i="56"/>
  <c r="B36" i="54" s="1"/>
  <c r="A36" i="54" s="1"/>
  <c r="A69" i="56"/>
  <c r="B26" i="54" s="1"/>
  <c r="A26" i="54" s="1"/>
  <c r="A270" i="58"/>
  <c r="B92" i="55" s="1"/>
  <c r="A92" i="55" s="1"/>
  <c r="B9" i="58"/>
  <c r="C5" i="55" s="1"/>
  <c r="B127" i="5"/>
  <c r="A66" i="24"/>
  <c r="B22" i="19" s="1"/>
  <c r="A22" i="19" s="1"/>
  <c r="B66" i="24"/>
  <c r="C22" i="19" s="1"/>
  <c r="B135" i="24"/>
  <c r="C47" i="19" s="1"/>
  <c r="A303" i="56"/>
  <c r="B103" i="54" s="1"/>
  <c r="A103" i="54" s="1"/>
  <c r="B243" i="56"/>
  <c r="C83" i="54" s="1"/>
  <c r="B300" i="58"/>
  <c r="C102" i="55" s="1"/>
  <c r="B288" i="58"/>
  <c r="C98" i="55" s="1"/>
  <c r="A114" i="58"/>
  <c r="B40" i="55" s="1"/>
  <c r="A40" i="55" s="1"/>
  <c r="B39" i="58"/>
  <c r="C14" i="55" s="1"/>
  <c r="B27" i="58"/>
  <c r="C13" i="55" s="1"/>
  <c r="B112" i="5"/>
  <c r="B117" i="22"/>
  <c r="C40" i="18" s="1"/>
  <c r="A87" i="22"/>
  <c r="B8" i="18" s="1"/>
  <c r="A8" i="18" s="1"/>
  <c r="B84" i="22"/>
  <c r="C16" i="18" s="1"/>
  <c r="A240" i="24"/>
  <c r="B82" i="19" s="1"/>
  <c r="A82" i="19" s="1"/>
  <c r="A129" i="22"/>
  <c r="B45" i="18" s="1"/>
  <c r="A45" i="18" s="1"/>
  <c r="A126" i="22"/>
  <c r="B44" i="18" s="1"/>
  <c r="A44" i="18" s="1"/>
  <c r="B96" i="22"/>
  <c r="C35" i="18" s="1"/>
  <c r="A267" i="56"/>
  <c r="B91" i="54" s="1"/>
  <c r="A91" i="54" s="1"/>
  <c r="B204" i="56"/>
  <c r="C70" i="54" s="1"/>
  <c r="B153" i="58"/>
  <c r="C53" i="55" s="1"/>
  <c r="B135" i="58"/>
  <c r="C47" i="55" s="1"/>
  <c r="A51" i="58"/>
  <c r="B12" i="55" s="1"/>
  <c r="A12" i="55" s="1"/>
  <c r="B97" i="5"/>
  <c r="B84" i="24"/>
  <c r="C30" i="19" s="1"/>
  <c r="B42" i="24"/>
  <c r="C8" i="19" s="1"/>
  <c r="B180" i="22"/>
  <c r="C62" i="18" s="1"/>
  <c r="B207" i="24"/>
  <c r="C71" i="19" s="1"/>
  <c r="A144" i="22"/>
  <c r="B50" i="18" s="1"/>
  <c r="A50" i="18" s="1"/>
  <c r="B141" i="22"/>
  <c r="C49" i="18" s="1"/>
  <c r="B135" i="22"/>
  <c r="C47" i="18" s="1"/>
  <c r="B264" i="24"/>
  <c r="C90" i="19" s="1"/>
  <c r="B258" i="22"/>
  <c r="C88" i="18" s="1"/>
  <c r="B57" i="56"/>
  <c r="C21" i="54" s="1"/>
  <c r="B171" i="58"/>
  <c r="C59" i="55" s="1"/>
  <c r="B82" i="5"/>
  <c r="B33" i="22"/>
  <c r="C15" i="18" s="1"/>
  <c r="A15" i="24"/>
  <c r="B7" i="19" s="1"/>
  <c r="A7" i="19" s="1"/>
  <c r="B120" i="22"/>
  <c r="C38" i="18" s="1"/>
  <c r="A258" i="22"/>
  <c r="B88" i="18" s="1"/>
  <c r="A88" i="18" s="1"/>
  <c r="B255" i="22"/>
  <c r="C87" i="18" s="1"/>
  <c r="A249" i="22"/>
  <c r="B85" i="18" s="1"/>
  <c r="A85" i="18" s="1"/>
  <c r="A288" i="56"/>
  <c r="B98" i="54" s="1"/>
  <c r="A98" i="54" s="1"/>
  <c r="B282" i="56"/>
  <c r="C96" i="54" s="1"/>
  <c r="B156" i="56"/>
  <c r="C54" i="54" s="1"/>
  <c r="A153" i="56"/>
  <c r="B53" i="54" s="1"/>
  <c r="A53" i="54" s="1"/>
  <c r="B114" i="56"/>
  <c r="C40" i="54" s="1"/>
  <c r="B84" i="56"/>
  <c r="C30" i="54" s="1"/>
  <c r="A78" i="56"/>
  <c r="B28" i="54" s="1"/>
  <c r="A28" i="54" s="1"/>
  <c r="A96" i="24"/>
  <c r="B34" i="19" s="1"/>
  <c r="A34" i="19" s="1"/>
  <c r="B90" i="24"/>
  <c r="C32" i="19" s="1"/>
  <c r="A165" i="22"/>
  <c r="B57" i="18" s="1"/>
  <c r="A57" i="18" s="1"/>
  <c r="B153" i="22"/>
  <c r="C53" i="18" s="1"/>
  <c r="A150" i="22"/>
  <c r="B52" i="18" s="1"/>
  <c r="A52" i="18" s="1"/>
  <c r="B147" i="22"/>
  <c r="C51" i="18" s="1"/>
  <c r="A138" i="22"/>
  <c r="B48" i="18" s="1"/>
  <c r="A48" i="18" s="1"/>
  <c r="B273" i="24"/>
  <c r="C93" i="19" s="1"/>
  <c r="A270" i="24"/>
  <c r="B92" i="19" s="1"/>
  <c r="A92" i="19" s="1"/>
  <c r="A261" i="22"/>
  <c r="B89" i="18" s="1"/>
  <c r="A89" i="18" s="1"/>
  <c r="A201" i="56"/>
  <c r="B69" i="54" s="1"/>
  <c r="A69" i="54" s="1"/>
  <c r="B171" i="56"/>
  <c r="C59" i="54" s="1"/>
  <c r="A99" i="56"/>
  <c r="B35" i="54" s="1"/>
  <c r="A35" i="54" s="1"/>
  <c r="B72" i="24"/>
  <c r="C20" i="19" s="1"/>
  <c r="A129" i="24"/>
  <c r="B45" i="19" s="1"/>
  <c r="A45" i="19" s="1"/>
  <c r="A60" i="24"/>
  <c r="B24" i="19" s="1"/>
  <c r="A24" i="19" s="1"/>
  <c r="B63" i="24"/>
  <c r="C25" i="19" s="1"/>
  <c r="A21" i="24"/>
  <c r="B19" i="19" s="1"/>
  <c r="A19" i="19" s="1"/>
  <c r="A18" i="24"/>
  <c r="B10" i="19" s="1"/>
  <c r="A10" i="19" s="1"/>
  <c r="B294" i="24"/>
  <c r="C100" i="19" s="1"/>
  <c r="A291" i="24"/>
  <c r="B99" i="19" s="1"/>
  <c r="A99" i="19" s="1"/>
  <c r="A297" i="22"/>
  <c r="B101" i="18" s="1"/>
  <c r="A101" i="18" s="1"/>
  <c r="A177" i="56"/>
  <c r="B61" i="54" s="1"/>
  <c r="A61" i="54" s="1"/>
  <c r="B174" i="56"/>
  <c r="C60" i="54" s="1"/>
  <c r="B30" i="56"/>
  <c r="C17" i="54" s="1"/>
  <c r="B24" i="56"/>
  <c r="C13" i="54" s="1"/>
  <c r="A204" i="58"/>
  <c r="B70" i="55" s="1"/>
  <c r="A70" i="55" s="1"/>
  <c r="B174" i="58"/>
  <c r="C60" i="55" s="1"/>
  <c r="B147" i="58"/>
  <c r="C51" i="55" s="1"/>
  <c r="B123" i="58"/>
  <c r="C43" i="55" s="1"/>
  <c r="J80" i="10"/>
  <c r="B60" i="22"/>
  <c r="C10" i="18" s="1"/>
  <c r="A237" i="24"/>
  <c r="B81" i="19" s="1"/>
  <c r="A81" i="19" s="1"/>
  <c r="A123" i="24"/>
  <c r="B43" i="19" s="1"/>
  <c r="A43" i="19" s="1"/>
  <c r="A120" i="24"/>
  <c r="B42" i="19" s="1"/>
  <c r="A42" i="19" s="1"/>
  <c r="A183" i="22"/>
  <c r="B63" i="18" s="1"/>
  <c r="A63" i="18" s="1"/>
  <c r="A108" i="22"/>
  <c r="B39" i="18" s="1"/>
  <c r="A39" i="18" s="1"/>
  <c r="A267" i="22"/>
  <c r="B91" i="18" s="1"/>
  <c r="A91" i="18" s="1"/>
  <c r="B267" i="56"/>
  <c r="C91" i="54" s="1"/>
  <c r="B240" i="56"/>
  <c r="C82" i="54" s="1"/>
  <c r="B210" i="56"/>
  <c r="C72" i="54" s="1"/>
  <c r="B162" i="56"/>
  <c r="C56" i="54" s="1"/>
  <c r="B240" i="58"/>
  <c r="C82" i="55" s="1"/>
  <c r="B225" i="58"/>
  <c r="C77" i="55" s="1"/>
  <c r="B6" i="58"/>
  <c r="C4" i="55" s="1"/>
  <c r="J92" i="10"/>
  <c r="A240" i="58"/>
  <c r="B82" i="55" s="1"/>
  <c r="A82" i="55" s="1"/>
  <c r="B33" i="58"/>
  <c r="C19" i="55" s="1"/>
  <c r="M200" i="28"/>
  <c r="M200" i="29"/>
  <c r="M200" i="30"/>
  <c r="M200" i="31"/>
  <c r="B200" i="28"/>
  <c r="N200" i="28"/>
  <c r="B200" i="29"/>
  <c r="N200" i="29"/>
  <c r="B200" i="30"/>
  <c r="N200" i="30"/>
  <c r="B200" i="31"/>
  <c r="N200" i="31"/>
  <c r="C200" i="28"/>
  <c r="O200" i="28"/>
  <c r="C200" i="29"/>
  <c r="O200" i="29"/>
  <c r="C200" i="30"/>
  <c r="O200" i="30"/>
  <c r="C200" i="31"/>
  <c r="O200" i="31"/>
  <c r="D200" i="28"/>
  <c r="P200" i="28"/>
  <c r="D200" i="29"/>
  <c r="P200" i="29"/>
  <c r="D200" i="30"/>
  <c r="P200" i="30"/>
  <c r="D200" i="31"/>
  <c r="P200" i="31"/>
  <c r="E200" i="28"/>
  <c r="E200" i="29"/>
  <c r="E200" i="30"/>
  <c r="E200" i="31"/>
  <c r="F200" i="28"/>
  <c r="F200" i="29"/>
  <c r="F200" i="30"/>
  <c r="F200" i="31"/>
  <c r="G200" i="28"/>
  <c r="G200" i="29"/>
  <c r="G200" i="30"/>
  <c r="G200" i="31"/>
  <c r="H200" i="28"/>
  <c r="H200" i="29"/>
  <c r="H200" i="30"/>
  <c r="H200" i="31"/>
  <c r="I200" i="28"/>
  <c r="I200" i="29"/>
  <c r="I200" i="30"/>
  <c r="I200" i="31"/>
  <c r="J200" i="28"/>
  <c r="J200" i="29"/>
  <c r="J200" i="30"/>
  <c r="J200" i="31"/>
  <c r="L200" i="28"/>
  <c r="L200" i="29"/>
  <c r="L200" i="30"/>
  <c r="L200" i="31"/>
  <c r="J188" i="28"/>
  <c r="J188" i="29"/>
  <c r="J188" i="30"/>
  <c r="J188" i="31"/>
  <c r="K188" i="28"/>
  <c r="K188" i="29"/>
  <c r="K188" i="30"/>
  <c r="K188" i="31"/>
  <c r="L188" i="28"/>
  <c r="L188" i="29"/>
  <c r="L188" i="30"/>
  <c r="L188" i="31"/>
  <c r="M188" i="28"/>
  <c r="M188" i="29"/>
  <c r="M188" i="30"/>
  <c r="M188" i="31"/>
  <c r="B188" i="28"/>
  <c r="N188" i="28"/>
  <c r="B188" i="29"/>
  <c r="N188" i="29"/>
  <c r="B188" i="30"/>
  <c r="N188" i="30"/>
  <c r="B188" i="31"/>
  <c r="N188" i="31"/>
  <c r="C188" i="28"/>
  <c r="O188" i="28"/>
  <c r="C188" i="29"/>
  <c r="O188" i="29"/>
  <c r="C188" i="30"/>
  <c r="O188" i="30"/>
  <c r="C188" i="31"/>
  <c r="O188" i="31"/>
  <c r="D188" i="28"/>
  <c r="P188" i="28"/>
  <c r="D188" i="29"/>
  <c r="P188" i="29"/>
  <c r="D188" i="30"/>
  <c r="P188" i="30"/>
  <c r="D188" i="31"/>
  <c r="P188" i="31"/>
  <c r="E188" i="28"/>
  <c r="E188" i="29"/>
  <c r="E188" i="30"/>
  <c r="E188" i="31"/>
  <c r="F188" i="28"/>
  <c r="F188" i="29"/>
  <c r="F188" i="30"/>
  <c r="F188" i="31"/>
  <c r="G188" i="28"/>
  <c r="G188" i="29"/>
  <c r="G188" i="30"/>
  <c r="G188" i="31"/>
  <c r="I188" i="28"/>
  <c r="I188" i="29"/>
  <c r="I188" i="30"/>
  <c r="I188" i="31"/>
  <c r="G176" i="28"/>
  <c r="G176" i="29"/>
  <c r="G176" i="30"/>
  <c r="G176" i="31"/>
  <c r="H176" i="28"/>
  <c r="H176" i="29"/>
  <c r="H176" i="30"/>
  <c r="H176" i="31"/>
  <c r="I176" i="28"/>
  <c r="I176" i="29"/>
  <c r="I176" i="30"/>
  <c r="I176" i="31"/>
  <c r="J176" i="28"/>
  <c r="J176" i="29"/>
  <c r="J176" i="30"/>
  <c r="J176" i="31"/>
  <c r="K176" i="28"/>
  <c r="K176" i="29"/>
  <c r="K176" i="30"/>
  <c r="K176" i="31"/>
  <c r="L176" i="28"/>
  <c r="L176" i="29"/>
  <c r="L176" i="30"/>
  <c r="L176" i="31"/>
  <c r="M176" i="28"/>
  <c r="M176" i="29"/>
  <c r="M176" i="30"/>
  <c r="M176" i="31"/>
  <c r="B176" i="28"/>
  <c r="N176" i="28"/>
  <c r="B176" i="29"/>
  <c r="N176" i="29"/>
  <c r="B176" i="30"/>
  <c r="N176" i="30"/>
  <c r="B176" i="31"/>
  <c r="N176" i="31"/>
  <c r="C176" i="28"/>
  <c r="O176" i="28"/>
  <c r="C176" i="29"/>
  <c r="O176" i="29"/>
  <c r="C176" i="30"/>
  <c r="O176" i="30"/>
  <c r="C176" i="31"/>
  <c r="O176" i="31"/>
  <c r="D176" i="28"/>
  <c r="P176" i="28"/>
  <c r="D176" i="29"/>
  <c r="P176" i="29"/>
  <c r="D176" i="30"/>
  <c r="P176" i="30"/>
  <c r="D176" i="31"/>
  <c r="P176" i="31"/>
  <c r="F176" i="28"/>
  <c r="F176" i="29"/>
  <c r="F176" i="30"/>
  <c r="F176" i="31"/>
  <c r="D164" i="30"/>
  <c r="P164" i="30"/>
  <c r="G164" i="31"/>
  <c r="E164" i="28"/>
  <c r="E164" i="30"/>
  <c r="H164" i="31"/>
  <c r="F164" i="28"/>
  <c r="F164" i="30"/>
  <c r="I164" i="31"/>
  <c r="G164" i="28"/>
  <c r="G164" i="30"/>
  <c r="J164" i="31"/>
  <c r="H164" i="28"/>
  <c r="H164" i="30"/>
  <c r="K164" i="31"/>
  <c r="I164" i="28"/>
  <c r="I164" i="30"/>
  <c r="L164" i="31"/>
  <c r="J164" i="28"/>
  <c r="J164" i="30"/>
  <c r="M164" i="31"/>
  <c r="K164" i="28"/>
  <c r="K164" i="30"/>
  <c r="B164" i="31"/>
  <c r="N164" i="31"/>
  <c r="L164" i="28"/>
  <c r="L164" i="30"/>
  <c r="C164" i="31"/>
  <c r="O164" i="31"/>
  <c r="M164" i="28"/>
  <c r="M164" i="30"/>
  <c r="D164" i="31"/>
  <c r="P164" i="31"/>
  <c r="B164" i="28"/>
  <c r="N164" i="28"/>
  <c r="C164" i="30"/>
  <c r="O164" i="30"/>
  <c r="F164" i="31"/>
  <c r="D164" i="28"/>
  <c r="P164" i="28"/>
  <c r="D152" i="30"/>
  <c r="P152" i="30"/>
  <c r="G152" i="31"/>
  <c r="E152" i="28"/>
  <c r="E152" i="30"/>
  <c r="H152" i="31"/>
  <c r="F152" i="28"/>
  <c r="F152" i="30"/>
  <c r="I152" i="31"/>
  <c r="G152" i="28"/>
  <c r="G152" i="30"/>
  <c r="J152" i="31"/>
  <c r="H152" i="28"/>
  <c r="H152" i="30"/>
  <c r="K152" i="31"/>
  <c r="I152" i="28"/>
  <c r="I152" i="30"/>
  <c r="L152" i="31"/>
  <c r="J152" i="28"/>
  <c r="J152" i="30"/>
  <c r="M152" i="31"/>
  <c r="K152" i="28"/>
  <c r="K152" i="30"/>
  <c r="B152" i="31"/>
  <c r="N152" i="31"/>
  <c r="L152" i="28"/>
  <c r="L152" i="30"/>
  <c r="C152" i="31"/>
  <c r="O152" i="31"/>
  <c r="M152" i="28"/>
  <c r="M152" i="30"/>
  <c r="D152" i="31"/>
  <c r="P152" i="31"/>
  <c r="B152" i="28"/>
  <c r="N152" i="28"/>
  <c r="C152" i="30"/>
  <c r="O152" i="30"/>
  <c r="F152" i="31"/>
  <c r="D152" i="28"/>
  <c r="P152" i="28"/>
  <c r="D140" i="30"/>
  <c r="P140" i="30"/>
  <c r="G140" i="31"/>
  <c r="E140" i="28"/>
  <c r="E140" i="30"/>
  <c r="H140" i="31"/>
  <c r="F140" i="28"/>
  <c r="F140" i="30"/>
  <c r="I140" i="31"/>
  <c r="G140" i="28"/>
  <c r="G140" i="30"/>
  <c r="J140" i="31"/>
  <c r="H140" i="28"/>
  <c r="H140" i="30"/>
  <c r="K140" i="31"/>
  <c r="I140" i="28"/>
  <c r="I140" i="30"/>
  <c r="L140" i="31"/>
  <c r="J140" i="28"/>
  <c r="J140" i="30"/>
  <c r="M140" i="31"/>
  <c r="K140" i="28"/>
  <c r="K140" i="30"/>
  <c r="B140" i="31"/>
  <c r="N140" i="31"/>
  <c r="L140" i="28"/>
  <c r="L140" i="30"/>
  <c r="C140" i="31"/>
  <c r="O140" i="31"/>
  <c r="M140" i="28"/>
  <c r="M140" i="30"/>
  <c r="D140" i="31"/>
  <c r="P140" i="31"/>
  <c r="B140" i="28"/>
  <c r="N140" i="28"/>
  <c r="C140" i="30"/>
  <c r="O140" i="30"/>
  <c r="F140" i="31"/>
  <c r="D140" i="28"/>
  <c r="P140" i="28"/>
  <c r="D128" i="30"/>
  <c r="P128" i="30"/>
  <c r="G128" i="31"/>
  <c r="E128" i="28"/>
  <c r="E128" i="30"/>
  <c r="H128" i="31"/>
  <c r="F128" i="28"/>
  <c r="F128" i="30"/>
  <c r="I128" i="31"/>
  <c r="G128" i="28"/>
  <c r="G128" i="30"/>
  <c r="J128" i="31"/>
  <c r="H128" i="28"/>
  <c r="H128" i="30"/>
  <c r="K128" i="31"/>
  <c r="I128" i="28"/>
  <c r="I128" i="30"/>
  <c r="L128" i="31"/>
  <c r="J128" i="28"/>
  <c r="J128" i="30"/>
  <c r="M128" i="31"/>
  <c r="K128" i="28"/>
  <c r="K128" i="30"/>
  <c r="B128" i="31"/>
  <c r="N128" i="31"/>
  <c r="L128" i="28"/>
  <c r="L128" i="30"/>
  <c r="C128" i="31"/>
  <c r="O128" i="31"/>
  <c r="M128" i="28"/>
  <c r="M128" i="30"/>
  <c r="D128" i="31"/>
  <c r="P128" i="31"/>
  <c r="B128" i="28"/>
  <c r="N128" i="28"/>
  <c r="C128" i="30"/>
  <c r="O128" i="30"/>
  <c r="F128" i="31"/>
  <c r="D128" i="28"/>
  <c r="P128" i="28"/>
  <c r="D116" i="30"/>
  <c r="P116" i="30"/>
  <c r="G116" i="31"/>
  <c r="E116" i="28"/>
  <c r="E116" i="30"/>
  <c r="H116" i="31"/>
  <c r="F116" i="28"/>
  <c r="F116" i="30"/>
  <c r="I116" i="31"/>
  <c r="G116" i="28"/>
  <c r="G116" i="30"/>
  <c r="J116" i="31"/>
  <c r="H116" i="28"/>
  <c r="H116" i="30"/>
  <c r="K116" i="31"/>
  <c r="I116" i="28"/>
  <c r="I116" i="30"/>
  <c r="L116" i="31"/>
  <c r="J116" i="28"/>
  <c r="J116" i="30"/>
  <c r="M116" i="31"/>
  <c r="K116" i="28"/>
  <c r="K116" i="30"/>
  <c r="B116" i="31"/>
  <c r="N116" i="31"/>
  <c r="L116" i="28"/>
  <c r="L116" i="30"/>
  <c r="C116" i="31"/>
  <c r="O116" i="31"/>
  <c r="M116" i="28"/>
  <c r="M116" i="30"/>
  <c r="D116" i="31"/>
  <c r="P116" i="31"/>
  <c r="B116" i="28"/>
  <c r="N116" i="28"/>
  <c r="C116" i="30"/>
  <c r="O116" i="30"/>
  <c r="F116" i="31"/>
  <c r="D116" i="28"/>
  <c r="P116" i="28"/>
  <c r="D104" i="30"/>
  <c r="P104" i="30"/>
  <c r="G104" i="31"/>
  <c r="E104" i="28"/>
  <c r="E104" i="30"/>
  <c r="H104" i="31"/>
  <c r="F104" i="28"/>
  <c r="F104" i="30"/>
  <c r="I104" i="31"/>
  <c r="G104" i="28"/>
  <c r="G104" i="30"/>
  <c r="J104" i="31"/>
  <c r="H104" i="28"/>
  <c r="B104" i="29"/>
  <c r="A104" i="29" s="1"/>
  <c r="N104" i="29"/>
  <c r="H104" i="30"/>
  <c r="K104" i="31"/>
  <c r="I104" i="28"/>
  <c r="I104" i="30"/>
  <c r="L104" i="31"/>
  <c r="J104" i="28"/>
  <c r="J104" i="30"/>
  <c r="M104" i="31"/>
  <c r="K104" i="28"/>
  <c r="K104" i="30"/>
  <c r="B104" i="31"/>
  <c r="N104" i="31"/>
  <c r="L104" i="28"/>
  <c r="L104" i="30"/>
  <c r="C104" i="31"/>
  <c r="O104" i="31"/>
  <c r="M104" i="28"/>
  <c r="M104" i="30"/>
  <c r="D104" i="31"/>
  <c r="P104" i="31"/>
  <c r="B104" i="28"/>
  <c r="N104" i="28"/>
  <c r="H104" i="29"/>
  <c r="C104" i="30"/>
  <c r="O104" i="30"/>
  <c r="F104" i="31"/>
  <c r="D104" i="28"/>
  <c r="P104" i="28"/>
  <c r="B93" i="30"/>
  <c r="N93" i="30"/>
  <c r="G92" i="31"/>
  <c r="E92" i="28"/>
  <c r="C93" i="30"/>
  <c r="O93" i="30"/>
  <c r="H92" i="31"/>
  <c r="F92" i="28"/>
  <c r="D93" i="30"/>
  <c r="P93" i="30"/>
  <c r="I92" i="31"/>
  <c r="G92" i="28"/>
  <c r="E93" i="30"/>
  <c r="J92" i="31"/>
  <c r="H92" i="28"/>
  <c r="B92" i="29"/>
  <c r="A92" i="29" s="1"/>
  <c r="N92" i="29"/>
  <c r="F93" i="30"/>
  <c r="K92" i="31"/>
  <c r="I92" i="28"/>
  <c r="G93" i="30"/>
  <c r="L92" i="31"/>
  <c r="J92" i="28"/>
  <c r="D92" i="29"/>
  <c r="P92" i="29"/>
  <c r="H93" i="30"/>
  <c r="M92" i="31"/>
  <c r="K92" i="28"/>
  <c r="I93" i="30"/>
  <c r="B92" i="31"/>
  <c r="N92" i="31"/>
  <c r="L92" i="28"/>
  <c r="J93" i="30"/>
  <c r="C92" i="31"/>
  <c r="O92" i="31"/>
  <c r="M92" i="28"/>
  <c r="K93" i="30"/>
  <c r="D92" i="31"/>
  <c r="P92" i="31"/>
  <c r="B92" i="28"/>
  <c r="N92" i="28"/>
  <c r="H92" i="29"/>
  <c r="M93" i="30"/>
  <c r="F92" i="31"/>
  <c r="D92" i="28"/>
  <c r="P92" i="28"/>
  <c r="L82" i="30"/>
  <c r="G80" i="31"/>
  <c r="L24" i="28"/>
  <c r="E82" i="29"/>
  <c r="M82" i="30"/>
  <c r="H80" i="31"/>
  <c r="M24" i="28"/>
  <c r="F82" i="29"/>
  <c r="B82" i="30"/>
  <c r="N82" i="30"/>
  <c r="I80" i="31"/>
  <c r="B24" i="28"/>
  <c r="A24" i="28" s="1"/>
  <c r="N24" i="28"/>
  <c r="G82" i="29"/>
  <c r="C82" i="30"/>
  <c r="O82" i="30"/>
  <c r="J80" i="31"/>
  <c r="C24" i="28"/>
  <c r="O24" i="28"/>
  <c r="H82" i="29"/>
  <c r="D82" i="30"/>
  <c r="P82" i="30"/>
  <c r="K80" i="31"/>
  <c r="D24" i="28"/>
  <c r="P24" i="28"/>
  <c r="I82" i="29"/>
  <c r="E82" i="30"/>
  <c r="L80" i="31"/>
  <c r="E24" i="28"/>
  <c r="J82" i="29"/>
  <c r="F82" i="30"/>
  <c r="M80" i="31"/>
  <c r="F24" i="28"/>
  <c r="G82" i="30"/>
  <c r="B80" i="31"/>
  <c r="N80" i="31"/>
  <c r="G24" i="28"/>
  <c r="L82" i="29"/>
  <c r="H82" i="30"/>
  <c r="C80" i="31"/>
  <c r="O80" i="31"/>
  <c r="H24" i="28"/>
  <c r="I82" i="30"/>
  <c r="D80" i="31"/>
  <c r="P80" i="31"/>
  <c r="I24" i="28"/>
  <c r="B82" i="29"/>
  <c r="A82" i="29" s="1"/>
  <c r="N82" i="29"/>
  <c r="K82" i="30"/>
  <c r="F80" i="31"/>
  <c r="K24" i="28"/>
  <c r="L70" i="30"/>
  <c r="G68" i="31"/>
  <c r="B29" i="28"/>
  <c r="A29" i="28" s="1"/>
  <c r="N29" i="28"/>
  <c r="K76" i="29"/>
  <c r="M70" i="30"/>
  <c r="H68" i="31"/>
  <c r="C29" i="28"/>
  <c r="O29" i="28"/>
  <c r="L76" i="29"/>
  <c r="B70" i="30"/>
  <c r="N70" i="30"/>
  <c r="I68" i="31"/>
  <c r="D29" i="28"/>
  <c r="P29" i="28"/>
  <c r="M76" i="29"/>
  <c r="C70" i="30"/>
  <c r="O70" i="30"/>
  <c r="J68" i="31"/>
  <c r="E29" i="28"/>
  <c r="B76" i="29"/>
  <c r="A76" i="29" s="1"/>
  <c r="N76" i="29"/>
  <c r="D70" i="30"/>
  <c r="P70" i="30"/>
  <c r="K68" i="31"/>
  <c r="F29" i="28"/>
  <c r="C76" i="29"/>
  <c r="O76" i="29"/>
  <c r="E70" i="30"/>
  <c r="L68" i="31"/>
  <c r="G29" i="28"/>
  <c r="D76" i="29"/>
  <c r="P76" i="29"/>
  <c r="F70" i="30"/>
  <c r="M68" i="31"/>
  <c r="H29" i="28"/>
  <c r="E76" i="29"/>
  <c r="G70" i="30"/>
  <c r="B68" i="31"/>
  <c r="N68" i="31"/>
  <c r="I29" i="28"/>
  <c r="F76" i="29"/>
  <c r="H70" i="30"/>
  <c r="C68" i="31"/>
  <c r="O68" i="31"/>
  <c r="J29" i="28"/>
  <c r="I70" i="30"/>
  <c r="D68" i="31"/>
  <c r="P68" i="31"/>
  <c r="K29" i="28"/>
  <c r="H76" i="29"/>
  <c r="K70" i="30"/>
  <c r="F68" i="31"/>
  <c r="M29" i="28"/>
  <c r="J76" i="29"/>
  <c r="L58" i="30"/>
  <c r="G56" i="31"/>
  <c r="H67" i="28"/>
  <c r="J43" i="29"/>
  <c r="M58" i="30"/>
  <c r="H56" i="31"/>
  <c r="I67" i="28"/>
  <c r="K43" i="29"/>
  <c r="B58" i="30"/>
  <c r="N58" i="30"/>
  <c r="I56" i="31"/>
  <c r="J67" i="28"/>
  <c r="L43" i="29"/>
  <c r="C58" i="30"/>
  <c r="O58" i="30"/>
  <c r="J56" i="31"/>
  <c r="K67" i="28"/>
  <c r="M43" i="29"/>
  <c r="D58" i="30"/>
  <c r="P58" i="30"/>
  <c r="K56" i="31"/>
  <c r="L67" i="28"/>
  <c r="B43" i="29"/>
  <c r="A43" i="29" s="1"/>
  <c r="N43" i="29"/>
  <c r="E58" i="30"/>
  <c r="L56" i="31"/>
  <c r="M67" i="28"/>
  <c r="C43" i="29"/>
  <c r="O43" i="29"/>
  <c r="F58" i="30"/>
  <c r="M56" i="31"/>
  <c r="B67" i="28"/>
  <c r="N67" i="28"/>
  <c r="D43" i="29"/>
  <c r="P43" i="29"/>
  <c r="G58" i="30"/>
  <c r="B56" i="31"/>
  <c r="N56" i="31"/>
  <c r="C67" i="28"/>
  <c r="O67" i="28"/>
  <c r="E43" i="29"/>
  <c r="H58" i="30"/>
  <c r="C56" i="31"/>
  <c r="O56" i="31"/>
  <c r="D67" i="28"/>
  <c r="P67" i="28"/>
  <c r="F43" i="29"/>
  <c r="I58" i="30"/>
  <c r="D56" i="31"/>
  <c r="P56" i="31"/>
  <c r="E67" i="28"/>
  <c r="G43" i="29"/>
  <c r="K58" i="30"/>
  <c r="F56" i="31"/>
  <c r="G67" i="28"/>
  <c r="I43" i="29"/>
  <c r="F15" i="30"/>
  <c r="G44" i="31"/>
  <c r="B58" i="28"/>
  <c r="N58" i="28"/>
  <c r="B63" i="29"/>
  <c r="A63" i="29" s="1"/>
  <c r="N63" i="29"/>
  <c r="G15" i="30"/>
  <c r="H44" i="31"/>
  <c r="C58" i="28"/>
  <c r="O58" i="28"/>
  <c r="C63" i="29"/>
  <c r="O63" i="29"/>
  <c r="H15" i="30"/>
  <c r="I44" i="31"/>
  <c r="D58" i="28"/>
  <c r="P58" i="28"/>
  <c r="D63" i="29"/>
  <c r="P63" i="29"/>
  <c r="I15" i="30"/>
  <c r="J44" i="31"/>
  <c r="E58" i="28"/>
  <c r="E63" i="29"/>
  <c r="J15" i="30"/>
  <c r="K44" i="31"/>
  <c r="F58" i="28"/>
  <c r="F63" i="29"/>
  <c r="K15" i="30"/>
  <c r="L44" i="31"/>
  <c r="G58" i="28"/>
  <c r="G63" i="29"/>
  <c r="L15" i="30"/>
  <c r="M44" i="31"/>
  <c r="H58" i="28"/>
  <c r="H63" i="29"/>
  <c r="M15" i="30"/>
  <c r="B44" i="31"/>
  <c r="N44" i="31"/>
  <c r="I58" i="28"/>
  <c r="I63" i="29"/>
  <c r="B15" i="30"/>
  <c r="N15" i="30"/>
  <c r="C44" i="31"/>
  <c r="O44" i="31"/>
  <c r="J58" i="28"/>
  <c r="C15" i="30"/>
  <c r="D44" i="31"/>
  <c r="P44" i="31"/>
  <c r="K58" i="28"/>
  <c r="K63" i="29"/>
  <c r="E15" i="30"/>
  <c r="F44" i="31"/>
  <c r="M58" i="28"/>
  <c r="M63" i="29"/>
  <c r="D38" i="30"/>
  <c r="P38" i="30"/>
  <c r="G32" i="31"/>
  <c r="H51" i="28"/>
  <c r="K28" i="29"/>
  <c r="E38" i="30"/>
  <c r="H32" i="31"/>
  <c r="I51" i="28"/>
  <c r="L28" i="29"/>
  <c r="F38" i="30"/>
  <c r="I32" i="31"/>
  <c r="J51" i="28"/>
  <c r="M28" i="29"/>
  <c r="G38" i="30"/>
  <c r="J32" i="31"/>
  <c r="K51" i="28"/>
  <c r="B28" i="29"/>
  <c r="A28" i="29" s="1"/>
  <c r="N28" i="29"/>
  <c r="H38" i="30"/>
  <c r="K32" i="31"/>
  <c r="L51" i="28"/>
  <c r="C28" i="29"/>
  <c r="O28" i="29"/>
  <c r="I38" i="30"/>
  <c r="L32" i="31"/>
  <c r="M51" i="28"/>
  <c r="D28" i="29"/>
  <c r="P28" i="29"/>
  <c r="J38" i="30"/>
  <c r="M32" i="31"/>
  <c r="B51" i="28"/>
  <c r="N51" i="28"/>
  <c r="E28" i="29"/>
  <c r="K38" i="30"/>
  <c r="B32" i="31"/>
  <c r="N32" i="31"/>
  <c r="C51" i="28"/>
  <c r="O51" i="28"/>
  <c r="F28" i="29"/>
  <c r="L38" i="30"/>
  <c r="C32" i="31"/>
  <c r="O32" i="31"/>
  <c r="D51" i="28"/>
  <c r="P51" i="28"/>
  <c r="G28" i="29"/>
  <c r="M38" i="30"/>
  <c r="D32" i="31"/>
  <c r="P32" i="31"/>
  <c r="E51" i="28"/>
  <c r="H28" i="29"/>
  <c r="C38" i="30"/>
  <c r="O38" i="30"/>
  <c r="F32" i="31"/>
  <c r="G51" i="28"/>
  <c r="J28" i="29"/>
  <c r="M27" i="30"/>
  <c r="G20" i="31"/>
  <c r="J8" i="28"/>
  <c r="B19" i="29"/>
  <c r="A19" i="29" s="1"/>
  <c r="N19" i="29"/>
  <c r="B27" i="30"/>
  <c r="N27" i="30"/>
  <c r="H20" i="31"/>
  <c r="K8" i="28"/>
  <c r="C19" i="29"/>
  <c r="O19" i="29"/>
  <c r="C27" i="30"/>
  <c r="O27" i="30"/>
  <c r="I20" i="31"/>
  <c r="L8" i="28"/>
  <c r="D19" i="29"/>
  <c r="P19" i="29"/>
  <c r="D27" i="30"/>
  <c r="P27" i="30"/>
  <c r="J20" i="31"/>
  <c r="M8" i="28"/>
  <c r="E19" i="29"/>
  <c r="E27" i="30"/>
  <c r="K20" i="31"/>
  <c r="B8" i="28"/>
  <c r="A8" i="28" s="1"/>
  <c r="N8" i="28"/>
  <c r="F19" i="29"/>
  <c r="F27" i="30"/>
  <c r="L20" i="31"/>
  <c r="C8" i="28"/>
  <c r="O8" i="28"/>
  <c r="G19" i="29"/>
  <c r="G27" i="30"/>
  <c r="M20" i="31"/>
  <c r="D8" i="28"/>
  <c r="H19" i="29"/>
  <c r="H27" i="30"/>
  <c r="B20" i="31"/>
  <c r="N20" i="31"/>
  <c r="E8" i="28"/>
  <c r="I19" i="29"/>
  <c r="I27" i="30"/>
  <c r="C20" i="31"/>
  <c r="O20" i="31"/>
  <c r="F8" i="28"/>
  <c r="J27" i="30"/>
  <c r="D20" i="31"/>
  <c r="P20" i="31"/>
  <c r="G8" i="28"/>
  <c r="K19" i="29"/>
  <c r="L27" i="30"/>
  <c r="F20" i="31"/>
  <c r="I8" i="28"/>
  <c r="M19" i="29"/>
  <c r="B195" i="46"/>
  <c r="D195" i="46" s="1"/>
  <c r="J202" i="32"/>
  <c r="J202" i="33"/>
  <c r="J202" i="48"/>
  <c r="J202" i="34"/>
  <c r="B183" i="46"/>
  <c r="D183" i="46" s="1"/>
  <c r="J190" i="48"/>
  <c r="J190" i="34"/>
  <c r="J190" i="32"/>
  <c r="J190" i="33"/>
  <c r="B171" i="46"/>
  <c r="D171" i="46" s="1"/>
  <c r="I178" i="48"/>
  <c r="J178" i="34"/>
  <c r="J178" i="32"/>
  <c r="J178" i="33"/>
  <c r="B159" i="45"/>
  <c r="D159" i="45" s="1"/>
  <c r="J166" i="33"/>
  <c r="J166" i="34"/>
  <c r="J166" i="32"/>
  <c r="B121" i="49"/>
  <c r="D121" i="49" s="1"/>
  <c r="B79" i="47"/>
  <c r="D79" i="47" s="1"/>
  <c r="B70" i="45"/>
  <c r="D70" i="45" s="1"/>
  <c r="D154" i="48"/>
  <c r="P154" i="48"/>
  <c r="G154" i="32"/>
  <c r="H154" i="33"/>
  <c r="J154" i="34"/>
  <c r="E154" i="48"/>
  <c r="H154" i="32"/>
  <c r="I154" i="33"/>
  <c r="K154" i="34"/>
  <c r="F154" i="48"/>
  <c r="I154" i="32"/>
  <c r="J154" i="33"/>
  <c r="L154" i="34"/>
  <c r="G154" i="48"/>
  <c r="J154" i="32"/>
  <c r="K154" i="33"/>
  <c r="M154" i="34"/>
  <c r="H154" i="48"/>
  <c r="K154" i="32"/>
  <c r="L154" i="33"/>
  <c r="B154" i="34"/>
  <c r="N154" i="34"/>
  <c r="B72" i="46"/>
  <c r="D72" i="46" s="1"/>
  <c r="I154" i="48"/>
  <c r="L154" i="32"/>
  <c r="M154" i="33"/>
  <c r="C154" i="34"/>
  <c r="O154" i="34"/>
  <c r="J154" i="48"/>
  <c r="M154" i="32"/>
  <c r="B154" i="33"/>
  <c r="N154" i="33"/>
  <c r="D154" i="34"/>
  <c r="P154" i="34"/>
  <c r="K154" i="48"/>
  <c r="B154" i="32"/>
  <c r="N154" i="32"/>
  <c r="C154" i="33"/>
  <c r="O154" i="33"/>
  <c r="E154" i="34"/>
  <c r="L154" i="48"/>
  <c r="C154" i="32"/>
  <c r="O154" i="32"/>
  <c r="D154" i="33"/>
  <c r="P154" i="33"/>
  <c r="F154" i="34"/>
  <c r="M154" i="48"/>
  <c r="D154" i="32"/>
  <c r="P154" i="32"/>
  <c r="E154" i="33"/>
  <c r="G154" i="34"/>
  <c r="B154" i="48"/>
  <c r="N154" i="48"/>
  <c r="E154" i="32"/>
  <c r="F154" i="33"/>
  <c r="H154" i="34"/>
  <c r="B110" i="49"/>
  <c r="D110" i="49" s="1"/>
  <c r="B68" i="47"/>
  <c r="D68" i="47" s="1"/>
  <c r="B59" i="45"/>
  <c r="D59" i="45" s="1"/>
  <c r="D142" i="48"/>
  <c r="P142" i="48"/>
  <c r="G142" i="32"/>
  <c r="H142" i="33"/>
  <c r="J142" i="34"/>
  <c r="E142" i="48"/>
  <c r="H142" i="32"/>
  <c r="I142" i="33"/>
  <c r="K142" i="34"/>
  <c r="F142" i="48"/>
  <c r="I142" i="32"/>
  <c r="J142" i="33"/>
  <c r="L142" i="34"/>
  <c r="G142" i="48"/>
  <c r="J142" i="32"/>
  <c r="K142" i="33"/>
  <c r="M142" i="34"/>
  <c r="H142" i="48"/>
  <c r="K142" i="32"/>
  <c r="L142" i="33"/>
  <c r="B142" i="34"/>
  <c r="N142" i="34"/>
  <c r="B61" i="46"/>
  <c r="D61" i="46" s="1"/>
  <c r="I142" i="48"/>
  <c r="L142" i="32"/>
  <c r="M142" i="33"/>
  <c r="C142" i="34"/>
  <c r="O142" i="34"/>
  <c r="J142" i="48"/>
  <c r="M142" i="32"/>
  <c r="B142" i="33"/>
  <c r="N142" i="33"/>
  <c r="D142" i="34"/>
  <c r="P142" i="34"/>
  <c r="K142" i="48"/>
  <c r="B142" i="32"/>
  <c r="N142" i="32"/>
  <c r="C142" i="33"/>
  <c r="O142" i="33"/>
  <c r="E142" i="34"/>
  <c r="L142" i="48"/>
  <c r="C142" i="32"/>
  <c r="O142" i="32"/>
  <c r="D142" i="33"/>
  <c r="P142" i="33"/>
  <c r="F142" i="34"/>
  <c r="M142" i="48"/>
  <c r="D142" i="32"/>
  <c r="P142" i="32"/>
  <c r="E142" i="33"/>
  <c r="G142" i="34"/>
  <c r="B142" i="48"/>
  <c r="N142" i="48"/>
  <c r="E142" i="32"/>
  <c r="F142" i="33"/>
  <c r="H142" i="34"/>
  <c r="B98" i="49"/>
  <c r="D98" i="49" s="1"/>
  <c r="B56" i="47"/>
  <c r="D56" i="47" s="1"/>
  <c r="B47" i="45"/>
  <c r="D47" i="45" s="1"/>
  <c r="D130" i="48"/>
  <c r="P130" i="48"/>
  <c r="G130" i="32"/>
  <c r="H130" i="33"/>
  <c r="J130" i="34"/>
  <c r="E130" i="48"/>
  <c r="H130" i="32"/>
  <c r="I130" i="33"/>
  <c r="K130" i="34"/>
  <c r="F130" i="48"/>
  <c r="I130" i="32"/>
  <c r="J130" i="33"/>
  <c r="L130" i="34"/>
  <c r="G130" i="48"/>
  <c r="J130" i="32"/>
  <c r="K130" i="33"/>
  <c r="M130" i="34"/>
  <c r="H130" i="48"/>
  <c r="K130" i="32"/>
  <c r="L130" i="33"/>
  <c r="B130" i="34"/>
  <c r="N130" i="34"/>
  <c r="B49" i="46"/>
  <c r="D49" i="46" s="1"/>
  <c r="I130" i="48"/>
  <c r="L130" i="32"/>
  <c r="M130" i="33"/>
  <c r="C130" i="34"/>
  <c r="O130" i="34"/>
  <c r="J130" i="48"/>
  <c r="M130" i="32"/>
  <c r="B130" i="33"/>
  <c r="N130" i="33"/>
  <c r="D130" i="34"/>
  <c r="P130" i="34"/>
  <c r="K130" i="48"/>
  <c r="B130" i="32"/>
  <c r="N130" i="32"/>
  <c r="C130" i="33"/>
  <c r="O130" i="33"/>
  <c r="E130" i="34"/>
  <c r="L130" i="48"/>
  <c r="C130" i="32"/>
  <c r="O130" i="32"/>
  <c r="D130" i="33"/>
  <c r="P130" i="33"/>
  <c r="F130" i="34"/>
  <c r="M130" i="48"/>
  <c r="D130" i="32"/>
  <c r="P130" i="32"/>
  <c r="E130" i="33"/>
  <c r="G130" i="34"/>
  <c r="B130" i="48"/>
  <c r="N130" i="48"/>
  <c r="E130" i="32"/>
  <c r="F130" i="33"/>
  <c r="H130" i="34"/>
  <c r="B87" i="49"/>
  <c r="D87" i="49" s="1"/>
  <c r="B45" i="47"/>
  <c r="D45" i="47" s="1"/>
  <c r="B36" i="45"/>
  <c r="D36" i="45" s="1"/>
  <c r="D118" i="48"/>
  <c r="P118" i="48"/>
  <c r="G118" i="32"/>
  <c r="H118" i="33"/>
  <c r="J118" i="34"/>
  <c r="E118" i="48"/>
  <c r="H118" i="32"/>
  <c r="I118" i="33"/>
  <c r="K118" i="34"/>
  <c r="F118" i="48"/>
  <c r="I118" i="32"/>
  <c r="J118" i="33"/>
  <c r="L118" i="34"/>
  <c r="G118" i="48"/>
  <c r="J118" i="32"/>
  <c r="K118" i="33"/>
  <c r="M118" i="34"/>
  <c r="H118" i="48"/>
  <c r="K118" i="32"/>
  <c r="L118" i="33"/>
  <c r="B118" i="34"/>
  <c r="N118" i="34"/>
  <c r="B38" i="46"/>
  <c r="D38" i="46" s="1"/>
  <c r="I118" i="48"/>
  <c r="L118" i="32"/>
  <c r="M118" i="33"/>
  <c r="C118" i="34"/>
  <c r="O118" i="34"/>
  <c r="J118" i="48"/>
  <c r="M118" i="32"/>
  <c r="B118" i="33"/>
  <c r="N118" i="33"/>
  <c r="D118" i="34"/>
  <c r="P118" i="34"/>
  <c r="K118" i="48"/>
  <c r="B118" i="32"/>
  <c r="N118" i="32"/>
  <c r="C118" i="33"/>
  <c r="O118" i="33"/>
  <c r="E118" i="34"/>
  <c r="L118" i="48"/>
  <c r="C118" i="32"/>
  <c r="O118" i="32"/>
  <c r="D118" i="33"/>
  <c r="P118" i="33"/>
  <c r="F118" i="34"/>
  <c r="M118" i="48"/>
  <c r="D118" i="32"/>
  <c r="P118" i="32"/>
  <c r="E118" i="33"/>
  <c r="G118" i="34"/>
  <c r="B118" i="48"/>
  <c r="N118" i="48"/>
  <c r="E118" i="32"/>
  <c r="F118" i="33"/>
  <c r="H118" i="34"/>
  <c r="B77" i="49"/>
  <c r="D77" i="49" s="1"/>
  <c r="B35" i="47"/>
  <c r="D35" i="47" s="1"/>
  <c r="B26" i="45"/>
  <c r="D26" i="45" s="1"/>
  <c r="D106" i="48"/>
  <c r="P106" i="48"/>
  <c r="G107" i="32"/>
  <c r="H106" i="33"/>
  <c r="J106" i="34"/>
  <c r="E106" i="48"/>
  <c r="H107" i="32"/>
  <c r="I106" i="33"/>
  <c r="K106" i="34"/>
  <c r="F106" i="48"/>
  <c r="I107" i="32"/>
  <c r="J106" i="33"/>
  <c r="L106" i="34"/>
  <c r="G106" i="48"/>
  <c r="J107" i="32"/>
  <c r="K106" i="33"/>
  <c r="M106" i="34"/>
  <c r="H106" i="48"/>
  <c r="K107" i="32"/>
  <c r="L106" i="33"/>
  <c r="B106" i="34"/>
  <c r="N106" i="34"/>
  <c r="B28" i="46"/>
  <c r="D28" i="46" s="1"/>
  <c r="I106" i="48"/>
  <c r="L107" i="32"/>
  <c r="M106" i="33"/>
  <c r="C106" i="34"/>
  <c r="O106" i="34"/>
  <c r="J106" i="48"/>
  <c r="M107" i="32"/>
  <c r="B106" i="33"/>
  <c r="N106" i="33"/>
  <c r="D106" i="34"/>
  <c r="P106" i="34"/>
  <c r="K106" i="48"/>
  <c r="B107" i="32"/>
  <c r="N107" i="32"/>
  <c r="C106" i="33"/>
  <c r="O106" i="33"/>
  <c r="E106" i="34"/>
  <c r="L106" i="48"/>
  <c r="C107" i="32"/>
  <c r="O107" i="32"/>
  <c r="D106" i="33"/>
  <c r="P106" i="33"/>
  <c r="F106" i="34"/>
  <c r="M106" i="48"/>
  <c r="D107" i="32"/>
  <c r="P107" i="32"/>
  <c r="E106" i="33"/>
  <c r="G106" i="34"/>
  <c r="B106" i="48"/>
  <c r="N106" i="48"/>
  <c r="E107" i="32"/>
  <c r="F106" i="33"/>
  <c r="H106" i="34"/>
  <c r="B142" i="49"/>
  <c r="D142" i="49" s="1"/>
  <c r="D94" i="48"/>
  <c r="P94" i="48"/>
  <c r="G95" i="32"/>
  <c r="H94" i="33"/>
  <c r="J94" i="34"/>
  <c r="E94" i="48"/>
  <c r="H95" i="32"/>
  <c r="I94" i="33"/>
  <c r="K94" i="34"/>
  <c r="F94" i="48"/>
  <c r="I95" i="32"/>
  <c r="J94" i="33"/>
  <c r="L94" i="34"/>
  <c r="G94" i="48"/>
  <c r="J95" i="32"/>
  <c r="K94" i="33"/>
  <c r="M94" i="34"/>
  <c r="B90" i="45"/>
  <c r="D90" i="45" s="1"/>
  <c r="H94" i="48"/>
  <c r="K95" i="32"/>
  <c r="L94" i="33"/>
  <c r="B94" i="34"/>
  <c r="N94" i="34"/>
  <c r="B30" i="47"/>
  <c r="D30" i="47" s="1"/>
  <c r="I94" i="48"/>
  <c r="L95" i="32"/>
  <c r="M94" i="33"/>
  <c r="C94" i="34"/>
  <c r="O94" i="34"/>
  <c r="J94" i="48"/>
  <c r="M95" i="32"/>
  <c r="B94" i="33"/>
  <c r="N94" i="33"/>
  <c r="D94" i="34"/>
  <c r="P94" i="34"/>
  <c r="K94" i="48"/>
  <c r="B95" i="32"/>
  <c r="N95" i="32"/>
  <c r="C94" i="33"/>
  <c r="O94" i="33"/>
  <c r="E94" i="34"/>
  <c r="B93" i="46"/>
  <c r="D93" i="46" s="1"/>
  <c r="L94" i="48"/>
  <c r="C95" i="32"/>
  <c r="O95" i="32"/>
  <c r="D94" i="33"/>
  <c r="P94" i="33"/>
  <c r="F94" i="34"/>
  <c r="M94" i="48"/>
  <c r="D95" i="32"/>
  <c r="P95" i="32"/>
  <c r="E94" i="33"/>
  <c r="G94" i="34"/>
  <c r="B94" i="48"/>
  <c r="N94" i="48"/>
  <c r="E95" i="32"/>
  <c r="F94" i="33"/>
  <c r="H94" i="34"/>
  <c r="B156" i="49"/>
  <c r="D156" i="49" s="1"/>
  <c r="D82" i="48"/>
  <c r="P82" i="48"/>
  <c r="D54" i="32"/>
  <c r="H82" i="33"/>
  <c r="J82" i="34"/>
  <c r="E82" i="48"/>
  <c r="E54" i="32"/>
  <c r="I82" i="33"/>
  <c r="K82" i="34"/>
  <c r="F82" i="48"/>
  <c r="F54" i="32"/>
  <c r="J82" i="33"/>
  <c r="L82" i="34"/>
  <c r="B109" i="46"/>
  <c r="D109" i="46" s="1"/>
  <c r="G82" i="48"/>
  <c r="G54" i="32"/>
  <c r="K82" i="33"/>
  <c r="M82" i="34"/>
  <c r="H82" i="48"/>
  <c r="H54" i="32"/>
  <c r="L82" i="33"/>
  <c r="B82" i="34"/>
  <c r="N82" i="34"/>
  <c r="O54" i="32"/>
  <c r="I82" i="48"/>
  <c r="J54" i="32"/>
  <c r="M82" i="33"/>
  <c r="C82" i="34"/>
  <c r="O82" i="34"/>
  <c r="J82" i="48"/>
  <c r="K54" i="32"/>
  <c r="B82" i="33"/>
  <c r="N82" i="33"/>
  <c r="D82" i="34"/>
  <c r="P82" i="34"/>
  <c r="K82" i="48"/>
  <c r="L54" i="32"/>
  <c r="C82" i="33"/>
  <c r="O82" i="33"/>
  <c r="E82" i="34"/>
  <c r="L82" i="48"/>
  <c r="M54" i="32"/>
  <c r="D82" i="33"/>
  <c r="P82" i="33"/>
  <c r="F82" i="34"/>
  <c r="M82" i="48"/>
  <c r="N54" i="32"/>
  <c r="E82" i="33"/>
  <c r="G82" i="34"/>
  <c r="B82" i="48"/>
  <c r="N82" i="48"/>
  <c r="B54" i="32"/>
  <c r="F82" i="33"/>
  <c r="H82" i="34"/>
  <c r="B151" i="49"/>
  <c r="D151" i="49" s="1"/>
  <c r="J72" i="48"/>
  <c r="G78" i="32"/>
  <c r="L36" i="33"/>
  <c r="M73" i="34"/>
  <c r="B104" i="46"/>
  <c r="D104" i="46" s="1"/>
  <c r="K72" i="48"/>
  <c r="H78" i="32"/>
  <c r="M36" i="33"/>
  <c r="B73" i="34"/>
  <c r="N73" i="34"/>
  <c r="L72" i="48"/>
  <c r="I78" i="32"/>
  <c r="N36" i="33"/>
  <c r="C73" i="34"/>
  <c r="O73" i="34"/>
  <c r="M72" i="48"/>
  <c r="J78" i="32"/>
  <c r="B36" i="33"/>
  <c r="D73" i="34"/>
  <c r="P73" i="34"/>
  <c r="B72" i="48"/>
  <c r="N72" i="48"/>
  <c r="K78" i="32"/>
  <c r="C36" i="33"/>
  <c r="E73" i="34"/>
  <c r="C72" i="48"/>
  <c r="O72" i="48"/>
  <c r="L78" i="32"/>
  <c r="D36" i="33"/>
  <c r="F73" i="34"/>
  <c r="D72" i="48"/>
  <c r="P72" i="48"/>
  <c r="M78" i="32"/>
  <c r="E36" i="33"/>
  <c r="G73" i="34"/>
  <c r="I36" i="33"/>
  <c r="E72" i="48"/>
  <c r="B78" i="32"/>
  <c r="N78" i="32"/>
  <c r="F36" i="33"/>
  <c r="H73" i="34"/>
  <c r="F72" i="48"/>
  <c r="C78" i="32"/>
  <c r="O78" i="32"/>
  <c r="G36" i="33"/>
  <c r="I73" i="34"/>
  <c r="O36" i="33"/>
  <c r="B20" i="45"/>
  <c r="D20" i="45" s="1"/>
  <c r="G72" i="48"/>
  <c r="D78" i="32"/>
  <c r="P78" i="32"/>
  <c r="H36" i="33"/>
  <c r="J73" i="34"/>
  <c r="H72" i="48"/>
  <c r="E78" i="32"/>
  <c r="J36" i="33"/>
  <c r="K73" i="34"/>
  <c r="B58" i="49"/>
  <c r="D58" i="49" s="1"/>
  <c r="B144" i="46"/>
  <c r="D144" i="46" s="1"/>
  <c r="F22" i="48"/>
  <c r="J69" i="32"/>
  <c r="K63" i="33"/>
  <c r="M65" i="34"/>
  <c r="G22" i="48"/>
  <c r="K69" i="32"/>
  <c r="L63" i="33"/>
  <c r="B65" i="34"/>
  <c r="N65" i="34"/>
  <c r="H22" i="48"/>
  <c r="L69" i="32"/>
  <c r="M63" i="33"/>
  <c r="C65" i="34"/>
  <c r="O65" i="34"/>
  <c r="J22" i="48"/>
  <c r="M69" i="32"/>
  <c r="B63" i="33"/>
  <c r="N63" i="33"/>
  <c r="D65" i="34"/>
  <c r="P65" i="34"/>
  <c r="I22" i="48"/>
  <c r="K22" i="48"/>
  <c r="B69" i="32"/>
  <c r="N69" i="32"/>
  <c r="C63" i="33"/>
  <c r="O63" i="33"/>
  <c r="E65" i="34"/>
  <c r="L22" i="48"/>
  <c r="C69" i="32"/>
  <c r="O69" i="32"/>
  <c r="D63" i="33"/>
  <c r="P63" i="33"/>
  <c r="F65" i="34"/>
  <c r="M22" i="48"/>
  <c r="D69" i="32"/>
  <c r="P69" i="32"/>
  <c r="E63" i="33"/>
  <c r="G65" i="34"/>
  <c r="N22" i="48"/>
  <c r="E69" i="32"/>
  <c r="F63" i="33"/>
  <c r="H65" i="34"/>
  <c r="B144" i="45"/>
  <c r="D144" i="45" s="1"/>
  <c r="B22" i="48"/>
  <c r="F69" i="32"/>
  <c r="G63" i="33"/>
  <c r="I65" i="34"/>
  <c r="O22" i="48"/>
  <c r="C22" i="48"/>
  <c r="G69" i="32"/>
  <c r="H63" i="33"/>
  <c r="J65" i="34"/>
  <c r="D22" i="48"/>
  <c r="H69" i="32"/>
  <c r="I63" i="33"/>
  <c r="K65" i="34"/>
  <c r="B158" i="49"/>
  <c r="D158" i="49" s="1"/>
  <c r="B152" i="45"/>
  <c r="D152" i="45" s="1"/>
  <c r="N34" i="48"/>
  <c r="C58" i="32"/>
  <c r="H53" i="33"/>
  <c r="N12" i="34"/>
  <c r="I34" i="48"/>
  <c r="B34" i="48"/>
  <c r="O34" i="48"/>
  <c r="D58" i="32"/>
  <c r="I53" i="33"/>
  <c r="B12" i="34"/>
  <c r="C34" i="48"/>
  <c r="E58" i="32"/>
  <c r="J53" i="33"/>
  <c r="C12" i="34"/>
  <c r="D34" i="48"/>
  <c r="F58" i="32"/>
  <c r="K53" i="33"/>
  <c r="D12" i="34"/>
  <c r="B152" i="46"/>
  <c r="D152" i="46" s="1"/>
  <c r="E34" i="48"/>
  <c r="G58" i="32"/>
  <c r="L53" i="33"/>
  <c r="E12" i="34"/>
  <c r="F34" i="48"/>
  <c r="H58" i="32"/>
  <c r="M53" i="33"/>
  <c r="F12" i="34"/>
  <c r="G34" i="48"/>
  <c r="J58" i="32"/>
  <c r="B53" i="33"/>
  <c r="N53" i="33"/>
  <c r="G12" i="34"/>
  <c r="H34" i="48"/>
  <c r="K58" i="32"/>
  <c r="C53" i="33"/>
  <c r="O53" i="33"/>
  <c r="H12" i="34"/>
  <c r="I58" i="32"/>
  <c r="J34" i="48"/>
  <c r="L58" i="32"/>
  <c r="D53" i="33"/>
  <c r="P53" i="33"/>
  <c r="J12" i="34"/>
  <c r="K34" i="48"/>
  <c r="M58" i="32"/>
  <c r="E53" i="33"/>
  <c r="K12" i="34"/>
  <c r="L34" i="48"/>
  <c r="N58" i="32"/>
  <c r="F53" i="33"/>
  <c r="L12" i="34"/>
  <c r="O12" i="34"/>
  <c r="B123" i="47"/>
  <c r="D123" i="47" s="1"/>
  <c r="N46" i="48"/>
  <c r="F24" i="32"/>
  <c r="J46" i="33"/>
  <c r="G47" i="34"/>
  <c r="P46" i="33"/>
  <c r="B46" i="48"/>
  <c r="O46" i="48"/>
  <c r="G24" i="32"/>
  <c r="K46" i="33"/>
  <c r="H47" i="34"/>
  <c r="I46" i="33"/>
  <c r="C46" i="48"/>
  <c r="H24" i="32"/>
  <c r="L46" i="33"/>
  <c r="I47" i="34"/>
  <c r="B122" i="45"/>
  <c r="D122" i="45" s="1"/>
  <c r="D46" i="48"/>
  <c r="I24" i="32"/>
  <c r="M46" i="33"/>
  <c r="J47" i="34"/>
  <c r="B36" i="49"/>
  <c r="D36" i="49" s="1"/>
  <c r="E46" i="48"/>
  <c r="J24" i="32"/>
  <c r="N46" i="33"/>
  <c r="K47" i="34"/>
  <c r="I46" i="48"/>
  <c r="F46" i="48"/>
  <c r="K24" i="32"/>
  <c r="B46" i="33"/>
  <c r="O46" i="33"/>
  <c r="L47" i="34"/>
  <c r="G46" i="48"/>
  <c r="L24" i="32"/>
  <c r="C46" i="33"/>
  <c r="M47" i="34"/>
  <c r="B122" i="46"/>
  <c r="D122" i="46" s="1"/>
  <c r="H46" i="48"/>
  <c r="M24" i="32"/>
  <c r="D46" i="33"/>
  <c r="B47" i="34"/>
  <c r="N47" i="34"/>
  <c r="J46" i="48"/>
  <c r="B24" i="32"/>
  <c r="N24" i="32"/>
  <c r="E46" i="33"/>
  <c r="C47" i="34"/>
  <c r="O47" i="34"/>
  <c r="K46" i="48"/>
  <c r="C24" i="32"/>
  <c r="O24" i="32"/>
  <c r="F46" i="33"/>
  <c r="D47" i="34"/>
  <c r="P47" i="34"/>
  <c r="L46" i="48"/>
  <c r="D24" i="32"/>
  <c r="P24" i="32"/>
  <c r="G46" i="33"/>
  <c r="E47" i="34"/>
  <c r="B25" i="49"/>
  <c r="D25" i="49" s="1"/>
  <c r="K10" i="48"/>
  <c r="I36" i="32"/>
  <c r="L14" i="33"/>
  <c r="G36" i="34"/>
  <c r="I10" i="48"/>
  <c r="L10" i="48"/>
  <c r="J36" i="32"/>
  <c r="M14" i="33"/>
  <c r="H36" i="34"/>
  <c r="B204" i="45"/>
  <c r="D204" i="45" s="1"/>
  <c r="M10" i="48"/>
  <c r="K36" i="32"/>
  <c r="N14" i="33"/>
  <c r="I36" i="34"/>
  <c r="N10" i="48"/>
  <c r="L36" i="32"/>
  <c r="B14" i="33"/>
  <c r="A12" i="33" s="1"/>
  <c r="O14" i="33"/>
  <c r="J36" i="34"/>
  <c r="B10" i="48"/>
  <c r="M36" i="32"/>
  <c r="C14" i="33"/>
  <c r="K36" i="34"/>
  <c r="C10" i="48"/>
  <c r="B36" i="32"/>
  <c r="N36" i="32"/>
  <c r="D14" i="33"/>
  <c r="L36" i="34"/>
  <c r="B204" i="46"/>
  <c r="D204" i="46" s="1"/>
  <c r="D10" i="48"/>
  <c r="C36" i="32"/>
  <c r="O36" i="32"/>
  <c r="E14" i="33"/>
  <c r="M36" i="34"/>
  <c r="E10" i="48"/>
  <c r="D36" i="32"/>
  <c r="P36" i="32"/>
  <c r="F14" i="33"/>
  <c r="B36" i="34"/>
  <c r="N36" i="34"/>
  <c r="F10" i="48"/>
  <c r="E36" i="32"/>
  <c r="G14" i="33"/>
  <c r="C36" i="34"/>
  <c r="O36" i="34"/>
  <c r="G10" i="48"/>
  <c r="F36" i="32"/>
  <c r="H14" i="33"/>
  <c r="D36" i="34"/>
  <c r="P36" i="34"/>
  <c r="H10" i="48"/>
  <c r="G36" i="32"/>
  <c r="J14" i="33"/>
  <c r="E36" i="34"/>
  <c r="B13" i="49"/>
  <c r="D13" i="49" s="1"/>
  <c r="C61" i="48"/>
  <c r="D43" i="32"/>
  <c r="H7" i="33"/>
  <c r="N8" i="34"/>
  <c r="D61" i="48"/>
  <c r="E43" i="32"/>
  <c r="J7" i="33"/>
  <c r="B8" i="34"/>
  <c r="I7" i="33"/>
  <c r="E61" i="48"/>
  <c r="F43" i="32"/>
  <c r="K7" i="33"/>
  <c r="C8" i="34"/>
  <c r="I43" i="32"/>
  <c r="B10" i="46"/>
  <c r="D10" i="46" s="1"/>
  <c r="F61" i="48"/>
  <c r="G43" i="32"/>
  <c r="L7" i="33"/>
  <c r="D8" i="34"/>
  <c r="G61" i="48"/>
  <c r="H43" i="32"/>
  <c r="M7" i="33"/>
  <c r="E8" i="34"/>
  <c r="H61" i="48"/>
  <c r="J43" i="32"/>
  <c r="N7" i="33"/>
  <c r="F8" i="34"/>
  <c r="J61" i="48"/>
  <c r="K43" i="32"/>
  <c r="B7" i="33"/>
  <c r="G8" i="34"/>
  <c r="K61" i="48"/>
  <c r="L43" i="32"/>
  <c r="C7" i="33"/>
  <c r="H8" i="34"/>
  <c r="I8" i="34"/>
  <c r="L61" i="48"/>
  <c r="M43" i="32"/>
  <c r="D7" i="33"/>
  <c r="J8" i="34"/>
  <c r="O8" i="34"/>
  <c r="I61" i="48"/>
  <c r="M61" i="48"/>
  <c r="N43" i="32"/>
  <c r="E7" i="33"/>
  <c r="K8" i="34"/>
  <c r="N61" i="48"/>
  <c r="B43" i="32"/>
  <c r="O43" i="32"/>
  <c r="F7" i="33"/>
  <c r="L8" i="34"/>
  <c r="I130" i="34"/>
  <c r="F154" i="32"/>
  <c r="C54" i="32"/>
  <c r="O118" i="48"/>
  <c r="C106" i="48"/>
  <c r="B5" i="45"/>
  <c r="D5" i="45" s="1"/>
  <c r="G130" i="33"/>
  <c r="F78" i="32"/>
  <c r="O130" i="48"/>
  <c r="C118" i="48"/>
  <c r="I142" i="34"/>
  <c r="G53" i="33"/>
  <c r="F95" i="32"/>
  <c r="I69" i="32"/>
  <c r="O142" i="48"/>
  <c r="C130" i="48"/>
  <c r="I72" i="48"/>
  <c r="L65" i="34"/>
  <c r="G142" i="33"/>
  <c r="H46" i="33"/>
  <c r="G7" i="33"/>
  <c r="O154" i="48"/>
  <c r="C142" i="48"/>
  <c r="I154" i="34"/>
  <c r="I82" i="34"/>
  <c r="M12" i="34"/>
  <c r="F107" i="32"/>
  <c r="C154" i="48"/>
  <c r="J10" i="48"/>
  <c r="B204" i="47"/>
  <c r="D204" i="47" s="1"/>
  <c r="L73" i="34"/>
  <c r="G154" i="33"/>
  <c r="G82" i="33"/>
  <c r="K14" i="33"/>
  <c r="C43" i="32"/>
  <c r="I94" i="34"/>
  <c r="F36" i="34"/>
  <c r="F118" i="32"/>
  <c r="M34" i="48"/>
  <c r="M46" i="48"/>
  <c r="G94" i="33"/>
  <c r="J63" i="33"/>
  <c r="O58" i="32"/>
  <c r="I106" i="34"/>
  <c r="F47" i="34"/>
  <c r="F130" i="32"/>
  <c r="B58" i="32"/>
  <c r="M8" i="34"/>
  <c r="G106" i="33"/>
  <c r="K36" i="33"/>
  <c r="E24" i="32"/>
  <c r="O82" i="48"/>
  <c r="O61" i="48"/>
  <c r="I118" i="34"/>
  <c r="F142" i="32"/>
  <c r="H36" i="32"/>
  <c r="O94" i="48"/>
  <c r="C82" i="48"/>
  <c r="B61" i="48"/>
  <c r="B45" i="24"/>
  <c r="C16" i="19" s="1"/>
  <c r="B45" i="22"/>
  <c r="C29" i="18" s="1"/>
  <c r="B219" i="24"/>
  <c r="C75" i="19" s="1"/>
  <c r="B216" i="24"/>
  <c r="C74" i="19" s="1"/>
  <c r="A9" i="56"/>
  <c r="B5" i="54" s="1"/>
  <c r="A5" i="54" s="1"/>
  <c r="B213" i="24"/>
  <c r="C73" i="19" s="1"/>
  <c r="B243" i="24"/>
  <c r="C83" i="19" s="1"/>
  <c r="B33" i="24"/>
  <c r="C18" i="19" s="1"/>
  <c r="A261" i="24"/>
  <c r="B89" i="19" s="1"/>
  <c r="A89" i="19" s="1"/>
  <c r="B192" i="22"/>
  <c r="C66" i="18" s="1"/>
  <c r="B147" i="24"/>
  <c r="C51" i="19" s="1"/>
  <c r="B144" i="24"/>
  <c r="C50" i="19" s="1"/>
  <c r="B141" i="24"/>
  <c r="C49" i="19" s="1"/>
  <c r="B153" i="24"/>
  <c r="C53" i="19" s="1"/>
  <c r="B168" i="24"/>
  <c r="C58" i="19" s="1"/>
  <c r="B189" i="24"/>
  <c r="C65" i="19" s="1"/>
  <c r="A279" i="24"/>
  <c r="B95" i="19" s="1"/>
  <c r="A95" i="19" s="1"/>
  <c r="B198" i="24"/>
  <c r="C68" i="19" s="1"/>
  <c r="B126" i="24"/>
  <c r="C44" i="19" s="1"/>
  <c r="B96" i="56"/>
  <c r="C34" i="54" s="1"/>
  <c r="B174" i="24"/>
  <c r="C60" i="19" s="1"/>
  <c r="B138" i="24"/>
  <c r="C48" i="19" s="1"/>
  <c r="B255" i="24"/>
  <c r="C87" i="19" s="1"/>
  <c r="B288" i="56"/>
  <c r="C98" i="54" s="1"/>
  <c r="B240" i="24"/>
  <c r="C82" i="19" s="1"/>
  <c r="B132" i="24"/>
  <c r="C46" i="19" s="1"/>
  <c r="B279" i="24"/>
  <c r="C95" i="19" s="1"/>
  <c r="B237" i="24"/>
  <c r="C81" i="19" s="1"/>
  <c r="B201" i="24"/>
  <c r="C69" i="19" s="1"/>
  <c r="B183" i="24"/>
  <c r="C63" i="19" s="1"/>
  <c r="B129" i="24"/>
  <c r="C45" i="19" s="1"/>
  <c r="A105" i="22"/>
  <c r="B34" i="18" s="1"/>
  <c r="A34" i="18" s="1"/>
  <c r="B282" i="24"/>
  <c r="C96" i="19" s="1"/>
  <c r="B297" i="24"/>
  <c r="C101" i="19" s="1"/>
  <c r="B288" i="24"/>
  <c r="C98" i="19" s="1"/>
  <c r="B252" i="22"/>
  <c r="C86" i="18" s="1"/>
  <c r="B6" i="5"/>
  <c r="B6" i="10"/>
  <c r="F193" i="46"/>
  <c r="F194" i="47"/>
  <c r="C199" i="17"/>
  <c r="F199" i="49"/>
  <c r="F187" i="46"/>
  <c r="C193" i="17"/>
  <c r="B193" i="40"/>
  <c r="C82" i="9"/>
  <c r="C76" i="9"/>
  <c r="F182" i="47"/>
  <c r="F181" i="46"/>
  <c r="F187" i="49"/>
  <c r="F181" i="45"/>
  <c r="F175" i="45"/>
  <c r="F175" i="46"/>
  <c r="F176" i="47"/>
  <c r="C181" i="17"/>
  <c r="B181" i="40"/>
  <c r="F169" i="46"/>
  <c r="F169" i="45"/>
  <c r="B175" i="40"/>
  <c r="F175" i="49"/>
  <c r="B169" i="40"/>
  <c r="F163" i="46"/>
  <c r="B231" i="24"/>
  <c r="C79" i="19" s="1"/>
  <c r="B195" i="24"/>
  <c r="C67" i="19" s="1"/>
  <c r="B159" i="24"/>
  <c r="C55" i="19" s="1"/>
  <c r="B123" i="24"/>
  <c r="C43" i="19" s="1"/>
  <c r="B258" i="24"/>
  <c r="C88" i="19" s="1"/>
  <c r="B249" i="24"/>
  <c r="C85" i="19" s="1"/>
  <c r="B186" i="56"/>
  <c r="C64" i="54" s="1"/>
  <c r="B159" i="58"/>
  <c r="C55" i="55" s="1"/>
  <c r="E194" i="47"/>
  <c r="A198" i="43"/>
  <c r="A199" i="40"/>
  <c r="J111" i="10"/>
  <c r="B88" i="9"/>
  <c r="E193" i="45"/>
  <c r="E193" i="46"/>
  <c r="J105" i="10"/>
  <c r="B193" i="17"/>
  <c r="B240" i="5"/>
  <c r="A192" i="43"/>
  <c r="E182" i="47"/>
  <c r="E181" i="46"/>
  <c r="A186" i="43"/>
  <c r="B187" i="17"/>
  <c r="J99" i="10"/>
  <c r="B76" i="9"/>
  <c r="B113" i="10"/>
  <c r="E176" i="47"/>
  <c r="B225" i="5"/>
  <c r="A180" i="43"/>
  <c r="B107" i="10"/>
  <c r="E169" i="45"/>
  <c r="A174" i="43"/>
  <c r="E170" i="47"/>
  <c r="B175" i="17"/>
  <c r="E169" i="46"/>
  <c r="A169" i="40"/>
  <c r="B101" i="10"/>
  <c r="B210" i="5"/>
  <c r="E164" i="47"/>
  <c r="E163" i="45"/>
  <c r="A168" i="43"/>
  <c r="B195" i="5"/>
  <c r="J86" i="10"/>
  <c r="B180" i="5"/>
  <c r="J74" i="10"/>
  <c r="B82" i="10"/>
  <c r="B165" i="5"/>
  <c r="B76" i="10"/>
  <c r="J67" i="10"/>
  <c r="B150" i="5"/>
  <c r="J55" i="10"/>
  <c r="B135" i="5"/>
  <c r="B120" i="5"/>
  <c r="B63" i="10"/>
  <c r="B105" i="5"/>
  <c r="B51" i="10"/>
  <c r="J36" i="10"/>
  <c r="B90" i="5"/>
  <c r="B44" i="10"/>
  <c r="B75" i="5"/>
  <c r="B38" i="10"/>
  <c r="B67" i="5"/>
  <c r="B32" i="10"/>
  <c r="B60" i="5"/>
  <c r="B45" i="5"/>
  <c r="J17" i="10"/>
  <c r="B30" i="5"/>
  <c r="J5" i="10"/>
  <c r="B13" i="10"/>
  <c r="B15" i="5"/>
  <c r="B228" i="24"/>
  <c r="C78" i="19" s="1"/>
  <c r="B210" i="24"/>
  <c r="C72" i="19" s="1"/>
  <c r="B192" i="24"/>
  <c r="C66" i="19" s="1"/>
  <c r="B156" i="24"/>
  <c r="C54" i="19" s="1"/>
  <c r="A6" i="56"/>
  <c r="B4" i="54" s="1"/>
  <c r="A4" i="54" s="1"/>
  <c r="B270" i="22"/>
  <c r="C92" i="18" s="1"/>
  <c r="B217" i="5"/>
  <c r="B303" i="56"/>
  <c r="C103" i="54" s="1"/>
  <c r="B294" i="56"/>
  <c r="C100" i="54" s="1"/>
  <c r="B111" i="58"/>
  <c r="C39" i="55" s="1"/>
  <c r="B222" i="24"/>
  <c r="C76" i="19" s="1"/>
  <c r="B150" i="24"/>
  <c r="C52" i="19" s="1"/>
  <c r="B276" i="24"/>
  <c r="C94" i="19" s="1"/>
  <c r="B204" i="58"/>
  <c r="C70" i="55" s="1"/>
  <c r="B285" i="56"/>
  <c r="C97" i="54" s="1"/>
  <c r="B270" i="56"/>
  <c r="C92" i="54" s="1"/>
  <c r="B249" i="56"/>
  <c r="C85" i="54" s="1"/>
  <c r="B234" i="56"/>
  <c r="C80" i="54" s="1"/>
  <c r="B231" i="56"/>
  <c r="C79" i="54" s="1"/>
  <c r="B198" i="56"/>
  <c r="C68" i="54" s="1"/>
  <c r="B195" i="56"/>
  <c r="C67" i="54" s="1"/>
  <c r="B120" i="56"/>
  <c r="C42" i="54" s="1"/>
  <c r="B117" i="56"/>
  <c r="C41" i="54" s="1"/>
  <c r="B51" i="56"/>
  <c r="C9" i="54" s="1"/>
  <c r="B39" i="56"/>
  <c r="C12" i="54" s="1"/>
  <c r="B36" i="56"/>
  <c r="C14" i="54" s="1"/>
  <c r="B33" i="56"/>
  <c r="C18" i="54" s="1"/>
  <c r="A12" i="58"/>
  <c r="B9" i="55" s="1"/>
  <c r="A9" i="55" s="1"/>
  <c r="B249" i="58"/>
  <c r="C85" i="55" s="1"/>
  <c r="B219" i="58"/>
  <c r="C75" i="55" s="1"/>
  <c r="B207" i="58"/>
  <c r="C71" i="55" s="1"/>
  <c r="B42" i="58"/>
  <c r="C11" i="55" s="1"/>
  <c r="B228" i="56"/>
  <c r="C78" i="54" s="1"/>
  <c r="B192" i="56"/>
  <c r="C66" i="54" s="1"/>
  <c r="B189" i="56"/>
  <c r="C65" i="54" s="1"/>
  <c r="B168" i="56"/>
  <c r="C58" i="54" s="1"/>
  <c r="B153" i="56"/>
  <c r="C53" i="54" s="1"/>
  <c r="B132" i="56"/>
  <c r="C46" i="54" s="1"/>
  <c r="B75" i="56"/>
  <c r="C27" i="54" s="1"/>
  <c r="B72" i="56"/>
  <c r="C20" i="54" s="1"/>
  <c r="B69" i="56"/>
  <c r="C26" i="54" s="1"/>
  <c r="B12" i="58"/>
  <c r="C9" i="55" s="1"/>
  <c r="B291" i="58"/>
  <c r="C99" i="55" s="1"/>
  <c r="B189" i="58"/>
  <c r="C65" i="55" s="1"/>
  <c r="B186" i="58"/>
  <c r="C64" i="55" s="1"/>
  <c r="B165" i="58"/>
  <c r="C57" i="55" s="1"/>
  <c r="B132" i="58"/>
  <c r="C46" i="55" s="1"/>
  <c r="B90" i="58"/>
  <c r="C32" i="55" s="1"/>
  <c r="B291" i="24"/>
  <c r="C99" i="19" s="1"/>
  <c r="B288" i="22"/>
  <c r="C98" i="18" s="1"/>
  <c r="B300" i="56"/>
  <c r="C102" i="54" s="1"/>
  <c r="B264" i="56"/>
  <c r="C90" i="54" s="1"/>
  <c r="B225" i="56"/>
  <c r="C77" i="54" s="1"/>
  <c r="B168" i="58"/>
  <c r="C58" i="55" s="1"/>
  <c r="B30" i="58"/>
  <c r="C18" i="55" s="1"/>
  <c r="B42" i="56"/>
  <c r="C8" i="54" s="1"/>
  <c r="B294" i="58"/>
  <c r="C100" i="55" s="1"/>
  <c r="B273" i="58"/>
  <c r="C93" i="55" s="1"/>
  <c r="B222" i="58"/>
  <c r="C76" i="55" s="1"/>
  <c r="B177" i="58"/>
  <c r="C61" i="55" s="1"/>
  <c r="B87" i="58"/>
  <c r="C31" i="55" s="1"/>
  <c r="B54" i="58"/>
  <c r="C23" i="55" s="1"/>
  <c r="B18" i="58"/>
  <c r="C8" i="55" s="1"/>
  <c r="B267" i="24"/>
  <c r="C91" i="19" s="1"/>
  <c r="B252" i="24"/>
  <c r="C86" i="19" s="1"/>
  <c r="B183" i="56"/>
  <c r="C63" i="54" s="1"/>
  <c r="B147" i="56"/>
  <c r="C51" i="54" s="1"/>
  <c r="B78" i="56"/>
  <c r="C28" i="54" s="1"/>
  <c r="B9" i="56"/>
  <c r="C5" i="54" s="1"/>
  <c r="B228" i="58"/>
  <c r="C78" i="55" s="1"/>
  <c r="B138" i="58"/>
  <c r="C48" i="55" s="1"/>
  <c r="B81" i="58"/>
  <c r="C29" i="55" s="1"/>
  <c r="B75" i="58"/>
  <c r="C27" i="55" s="1"/>
  <c r="B51" i="58"/>
  <c r="C12" i="55" s="1"/>
  <c r="B279" i="22"/>
  <c r="C95" i="18" s="1"/>
  <c r="B291" i="56"/>
  <c r="C99" i="54" s="1"/>
  <c r="B255" i="56"/>
  <c r="C87" i="54" s="1"/>
  <c r="B219" i="56"/>
  <c r="C75" i="54" s="1"/>
  <c r="B180" i="56"/>
  <c r="C62" i="54" s="1"/>
  <c r="B144" i="56"/>
  <c r="C50" i="54" s="1"/>
  <c r="B141" i="56"/>
  <c r="C49" i="54" s="1"/>
  <c r="B99" i="56"/>
  <c r="C35" i="54" s="1"/>
  <c r="B264" i="58"/>
  <c r="C90" i="55" s="1"/>
  <c r="B246" i="58"/>
  <c r="C84" i="55" s="1"/>
  <c r="B216" i="58"/>
  <c r="C74" i="55" s="1"/>
  <c r="B210" i="58"/>
  <c r="C72" i="55" s="1"/>
  <c r="B258" i="56"/>
  <c r="C88" i="54" s="1"/>
  <c r="B246" i="56"/>
  <c r="C84" i="54" s="1"/>
  <c r="B222" i="56"/>
  <c r="C76" i="54" s="1"/>
  <c r="B207" i="56"/>
  <c r="C71" i="54" s="1"/>
  <c r="B282" i="58"/>
  <c r="C96" i="55" s="1"/>
  <c r="B267" i="58"/>
  <c r="C91" i="55" s="1"/>
  <c r="B150" i="58"/>
  <c r="C52" i="55" s="1"/>
  <c r="B270" i="24"/>
  <c r="C92" i="19" s="1"/>
  <c r="B297" i="22"/>
  <c r="C101" i="18" s="1"/>
  <c r="B165" i="56"/>
  <c r="C57" i="54" s="1"/>
  <c r="B129" i="56"/>
  <c r="C45" i="54" s="1"/>
  <c r="B300" i="24"/>
  <c r="C102" i="19" s="1"/>
  <c r="B261" i="22"/>
  <c r="C89" i="18" s="1"/>
  <c r="B273" i="56"/>
  <c r="C93" i="54" s="1"/>
  <c r="B237" i="56"/>
  <c r="C81" i="54" s="1"/>
  <c r="B231" i="58"/>
  <c r="C79" i="55" s="1"/>
  <c r="B213" i="58"/>
  <c r="C73" i="55" s="1"/>
  <c r="B201" i="58"/>
  <c r="C69" i="55" s="1"/>
  <c r="B180" i="58"/>
  <c r="C62" i="55" s="1"/>
  <c r="B144" i="58"/>
  <c r="C50" i="55" s="1"/>
  <c r="B108" i="58"/>
  <c r="C38" i="55" s="1"/>
  <c r="B93" i="58"/>
  <c r="C33" i="55" s="1"/>
  <c r="I202" i="34"/>
  <c r="I190" i="34"/>
  <c r="I178" i="34"/>
  <c r="I166" i="34"/>
  <c r="I202" i="33"/>
  <c r="I190" i="33"/>
  <c r="I178" i="33"/>
  <c r="I166" i="33"/>
  <c r="I202" i="32"/>
  <c r="I190" i="32"/>
  <c r="I178" i="32"/>
  <c r="I166" i="32"/>
  <c r="I202" i="48"/>
  <c r="I190" i="48"/>
  <c r="H178" i="48"/>
  <c r="K165" i="31"/>
  <c r="K189" i="29"/>
  <c r="K165" i="28"/>
  <c r="B153" i="47"/>
  <c r="D153" i="47" s="1"/>
  <c r="H202" i="34"/>
  <c r="H190" i="34"/>
  <c r="H178" i="34"/>
  <c r="H166" i="34"/>
  <c r="H202" i="33"/>
  <c r="H190" i="33"/>
  <c r="H178" i="33"/>
  <c r="H166" i="33"/>
  <c r="H202" i="32"/>
  <c r="H190" i="32"/>
  <c r="H178" i="32"/>
  <c r="H166" i="32"/>
  <c r="H202" i="48"/>
  <c r="H190" i="48"/>
  <c r="G178" i="48"/>
  <c r="B14" i="47"/>
  <c r="D14" i="47" s="1"/>
  <c r="B23" i="47"/>
  <c r="D23" i="47" s="1"/>
  <c r="G202" i="34"/>
  <c r="G190" i="34"/>
  <c r="G178" i="34"/>
  <c r="G166" i="34"/>
  <c r="G202" i="33"/>
  <c r="G190" i="33"/>
  <c r="G178" i="33"/>
  <c r="G166" i="33"/>
  <c r="G202" i="32"/>
  <c r="G190" i="32"/>
  <c r="G178" i="32"/>
  <c r="G166" i="32"/>
  <c r="G202" i="48"/>
  <c r="G190" i="48"/>
  <c r="E178" i="48"/>
  <c r="K177" i="31"/>
  <c r="K201" i="29"/>
  <c r="K177" i="28"/>
  <c r="F202" i="34"/>
  <c r="F190" i="34"/>
  <c r="F178" i="34"/>
  <c r="F166" i="34"/>
  <c r="F202" i="33"/>
  <c r="F190" i="33"/>
  <c r="F178" i="33"/>
  <c r="F166" i="33"/>
  <c r="F202" i="32"/>
  <c r="F190" i="32"/>
  <c r="F178" i="32"/>
  <c r="F166" i="32"/>
  <c r="F202" i="48"/>
  <c r="F190" i="48"/>
  <c r="D178" i="48"/>
  <c r="H166" i="48"/>
  <c r="B108" i="47"/>
  <c r="D108" i="47" s="1"/>
  <c r="E202" i="34"/>
  <c r="E190" i="34"/>
  <c r="E178" i="34"/>
  <c r="E166" i="34"/>
  <c r="E202" i="33"/>
  <c r="E190" i="33"/>
  <c r="E178" i="33"/>
  <c r="E166" i="33"/>
  <c r="E202" i="32"/>
  <c r="E190" i="32"/>
  <c r="E178" i="32"/>
  <c r="E166" i="32"/>
  <c r="E202" i="48"/>
  <c r="E190" i="48"/>
  <c r="C178" i="48"/>
  <c r="E166" i="48"/>
  <c r="K189" i="31"/>
  <c r="K165" i="30"/>
  <c r="K189" i="28"/>
  <c r="B145" i="47"/>
  <c r="D145" i="47" s="1"/>
  <c r="P202" i="34"/>
  <c r="D202" i="34"/>
  <c r="P190" i="34"/>
  <c r="D190" i="34"/>
  <c r="P178" i="34"/>
  <c r="D178" i="34"/>
  <c r="P166" i="34"/>
  <c r="D166" i="34"/>
  <c r="P202" i="33"/>
  <c r="D202" i="33"/>
  <c r="P190" i="33"/>
  <c r="D190" i="33"/>
  <c r="P178" i="33"/>
  <c r="D178" i="33"/>
  <c r="P166" i="33"/>
  <c r="D166" i="33"/>
  <c r="P202" i="32"/>
  <c r="D202" i="32"/>
  <c r="P190" i="32"/>
  <c r="D190" i="32"/>
  <c r="P178" i="32"/>
  <c r="D178" i="32"/>
  <c r="P166" i="32"/>
  <c r="D166" i="32"/>
  <c r="P202" i="48"/>
  <c r="D202" i="48"/>
  <c r="P190" i="48"/>
  <c r="D190" i="48"/>
  <c r="P178" i="48"/>
  <c r="B178" i="48"/>
  <c r="K201" i="31"/>
  <c r="O202" i="34"/>
  <c r="C202" i="34"/>
  <c r="O190" i="34"/>
  <c r="C190" i="34"/>
  <c r="O178" i="34"/>
  <c r="C178" i="34"/>
  <c r="O166" i="34"/>
  <c r="C166" i="34"/>
  <c r="O202" i="33"/>
  <c r="C202" i="33"/>
  <c r="O190" i="33"/>
  <c r="C190" i="33"/>
  <c r="O178" i="33"/>
  <c r="C178" i="33"/>
  <c r="O166" i="33"/>
  <c r="C166" i="33"/>
  <c r="O202" i="32"/>
  <c r="C202" i="32"/>
  <c r="O190" i="32"/>
  <c r="C190" i="32"/>
  <c r="O178" i="32"/>
  <c r="C178" i="32"/>
  <c r="O166" i="32"/>
  <c r="C166" i="32"/>
  <c r="O202" i="48"/>
  <c r="C202" i="48"/>
  <c r="O190" i="48"/>
  <c r="C190" i="48"/>
  <c r="O178" i="48"/>
  <c r="F201" i="31"/>
  <c r="K177" i="30"/>
  <c r="K201" i="28"/>
  <c r="N202" i="34"/>
  <c r="B202" i="34"/>
  <c r="N190" i="34"/>
  <c r="B190" i="34"/>
  <c r="N178" i="34"/>
  <c r="B178" i="34"/>
  <c r="N166" i="34"/>
  <c r="B166" i="34"/>
  <c r="N202" i="33"/>
  <c r="B202" i="33"/>
  <c r="N190" i="33"/>
  <c r="B190" i="33"/>
  <c r="N178" i="33"/>
  <c r="B178" i="33"/>
  <c r="N166" i="33"/>
  <c r="B166" i="33"/>
  <c r="N202" i="32"/>
  <c r="B202" i="32"/>
  <c r="N190" i="32"/>
  <c r="B190" i="32"/>
  <c r="N178" i="32"/>
  <c r="B178" i="32"/>
  <c r="N166" i="32"/>
  <c r="B166" i="32"/>
  <c r="N202" i="48"/>
  <c r="B202" i="48"/>
  <c r="N190" i="48"/>
  <c r="B190" i="48"/>
  <c r="N178" i="48"/>
  <c r="M202" i="34"/>
  <c r="M190" i="34"/>
  <c r="M178" i="34"/>
  <c r="M166" i="34"/>
  <c r="M202" i="33"/>
  <c r="M190" i="33"/>
  <c r="M178" i="33"/>
  <c r="M166" i="33"/>
  <c r="M202" i="32"/>
  <c r="M190" i="32"/>
  <c r="M178" i="32"/>
  <c r="M166" i="32"/>
  <c r="M202" i="48"/>
  <c r="M190" i="48"/>
  <c r="M178" i="48"/>
  <c r="K189" i="30"/>
  <c r="K165" i="29"/>
  <c r="L202" i="34"/>
  <c r="L190" i="34"/>
  <c r="L178" i="34"/>
  <c r="L166" i="34"/>
  <c r="L202" i="33"/>
  <c r="L190" i="33"/>
  <c r="L178" i="33"/>
  <c r="L166" i="33"/>
  <c r="L202" i="32"/>
  <c r="L190" i="32"/>
  <c r="L178" i="32"/>
  <c r="L166" i="32"/>
  <c r="L202" i="48"/>
  <c r="L190" i="48"/>
  <c r="L178" i="48"/>
  <c r="B160" i="47"/>
  <c r="D160" i="47" s="1"/>
  <c r="K202" i="34"/>
  <c r="K190" i="34"/>
  <c r="K178" i="34"/>
  <c r="K166" i="34"/>
  <c r="K202" i="33"/>
  <c r="K190" i="33"/>
  <c r="K178" i="33"/>
  <c r="K166" i="33"/>
  <c r="K202" i="32"/>
  <c r="K190" i="32"/>
  <c r="K178" i="32"/>
  <c r="K166" i="32"/>
  <c r="K202" i="48"/>
  <c r="K190" i="48"/>
  <c r="J178" i="48"/>
  <c r="K201" i="30"/>
  <c r="K177" i="29"/>
  <c r="C19" i="17"/>
  <c r="F26" i="49"/>
  <c r="C4" i="9"/>
  <c r="F113" i="47"/>
  <c r="T1" i="40"/>
  <c r="W1" i="40" s="1"/>
  <c r="F112" i="45"/>
  <c r="P3" i="12"/>
  <c r="T4" i="48" s="1"/>
  <c r="S26" i="49"/>
  <c r="C71" i="40"/>
  <c r="B29" i="43"/>
  <c r="S112" i="46"/>
  <c r="P19" i="17"/>
  <c r="P4" i="5"/>
  <c r="S113" i="47"/>
  <c r="S112" i="45"/>
  <c r="G166" i="48"/>
  <c r="J201" i="31"/>
  <c r="J189" i="31"/>
  <c r="J177" i="31"/>
  <c r="J165" i="31"/>
  <c r="J201" i="30"/>
  <c r="J189" i="30"/>
  <c r="J177" i="30"/>
  <c r="J165" i="30"/>
  <c r="J201" i="29"/>
  <c r="J189" i="29"/>
  <c r="J177" i="29"/>
  <c r="J165" i="29"/>
  <c r="J201" i="28"/>
  <c r="J189" i="28"/>
  <c r="J177" i="28"/>
  <c r="J165" i="28"/>
  <c r="B171" i="45"/>
  <c r="D171" i="45" s="1"/>
  <c r="F178" i="48"/>
  <c r="F166" i="48"/>
  <c r="I201" i="31"/>
  <c r="I189" i="31"/>
  <c r="I177" i="31"/>
  <c r="I165" i="31"/>
  <c r="I201" i="30"/>
  <c r="I189" i="30"/>
  <c r="I177" i="30"/>
  <c r="I165" i="30"/>
  <c r="I201" i="29"/>
  <c r="I189" i="29"/>
  <c r="I177" i="29"/>
  <c r="I165" i="29"/>
  <c r="I201" i="28"/>
  <c r="I189" i="28"/>
  <c r="I177" i="28"/>
  <c r="I165" i="28"/>
  <c r="B172" i="47"/>
  <c r="D172" i="47" s="1"/>
  <c r="H201" i="31"/>
  <c r="H189" i="31"/>
  <c r="H177" i="31"/>
  <c r="H165" i="31"/>
  <c r="H201" i="30"/>
  <c r="H189" i="30"/>
  <c r="H177" i="30"/>
  <c r="H165" i="30"/>
  <c r="H201" i="29"/>
  <c r="H189" i="29"/>
  <c r="H177" i="29"/>
  <c r="H165" i="29"/>
  <c r="H201" i="28"/>
  <c r="H189" i="28"/>
  <c r="H177" i="28"/>
  <c r="H165" i="28"/>
  <c r="M3" i="12"/>
  <c r="T4" i="34" s="1"/>
  <c r="B183" i="45"/>
  <c r="D183" i="45" s="1"/>
  <c r="P166" i="48"/>
  <c r="D166" i="48"/>
  <c r="G201" i="31"/>
  <c r="G189" i="31"/>
  <c r="G177" i="31"/>
  <c r="G165" i="31"/>
  <c r="G201" i="30"/>
  <c r="G189" i="30"/>
  <c r="G177" i="30"/>
  <c r="G165" i="30"/>
  <c r="G201" i="29"/>
  <c r="G189" i="29"/>
  <c r="G177" i="29"/>
  <c r="G165" i="29"/>
  <c r="G201" i="28"/>
  <c r="G189" i="28"/>
  <c r="G177" i="28"/>
  <c r="G165" i="28"/>
  <c r="N3" i="12"/>
  <c r="T4" i="33" s="1"/>
  <c r="B184" i="47"/>
  <c r="D184" i="47" s="1"/>
  <c r="O166" i="48"/>
  <c r="C166" i="48"/>
  <c r="F189" i="31"/>
  <c r="F177" i="31"/>
  <c r="F165" i="31"/>
  <c r="F201" i="30"/>
  <c r="F189" i="30"/>
  <c r="F177" i="30"/>
  <c r="F165" i="30"/>
  <c r="F201" i="29"/>
  <c r="F189" i="29"/>
  <c r="F177" i="29"/>
  <c r="F165" i="29"/>
  <c r="F201" i="28"/>
  <c r="F189" i="28"/>
  <c r="F177" i="28"/>
  <c r="F165" i="28"/>
  <c r="B195" i="45"/>
  <c r="D195" i="45" s="1"/>
  <c r="N166" i="48"/>
  <c r="B166" i="48"/>
  <c r="E201" i="31"/>
  <c r="E189" i="31"/>
  <c r="E177" i="31"/>
  <c r="E165" i="31"/>
  <c r="E201" i="30"/>
  <c r="E189" i="30"/>
  <c r="E177" i="30"/>
  <c r="E165" i="30"/>
  <c r="E201" i="29"/>
  <c r="E189" i="29"/>
  <c r="E177" i="29"/>
  <c r="E165" i="29"/>
  <c r="E201" i="28"/>
  <c r="E189" i="28"/>
  <c r="E177" i="28"/>
  <c r="E165" i="28"/>
  <c r="O3" i="12"/>
  <c r="T4" i="32" s="1"/>
  <c r="B196" i="47"/>
  <c r="D196" i="47" s="1"/>
  <c r="M166" i="48"/>
  <c r="P201" i="31"/>
  <c r="D201" i="31"/>
  <c r="P189" i="31"/>
  <c r="D189" i="31"/>
  <c r="P177" i="31"/>
  <c r="D177" i="31"/>
  <c r="P165" i="31"/>
  <c r="D165" i="31"/>
  <c r="P201" i="30"/>
  <c r="D201" i="30"/>
  <c r="P189" i="30"/>
  <c r="D189" i="30"/>
  <c r="P177" i="30"/>
  <c r="D177" i="30"/>
  <c r="P165" i="30"/>
  <c r="D165" i="30"/>
  <c r="P201" i="29"/>
  <c r="D201" i="29"/>
  <c r="P189" i="29"/>
  <c r="D189" i="29"/>
  <c r="P177" i="29"/>
  <c r="D177" i="29"/>
  <c r="P165" i="29"/>
  <c r="D165" i="29"/>
  <c r="P201" i="28"/>
  <c r="D201" i="28"/>
  <c r="P189" i="28"/>
  <c r="D189" i="28"/>
  <c r="P177" i="28"/>
  <c r="D177" i="28"/>
  <c r="P165" i="28"/>
  <c r="D165" i="28"/>
  <c r="L166" i="48"/>
  <c r="O201" i="31"/>
  <c r="C201" i="31"/>
  <c r="O189" i="31"/>
  <c r="C189" i="31"/>
  <c r="O177" i="31"/>
  <c r="C177" i="31"/>
  <c r="O165" i="31"/>
  <c r="C165" i="31"/>
  <c r="O201" i="30"/>
  <c r="C201" i="30"/>
  <c r="O189" i="30"/>
  <c r="C189" i="30"/>
  <c r="O177" i="30"/>
  <c r="C177" i="30"/>
  <c r="O165" i="30"/>
  <c r="C165" i="30"/>
  <c r="O201" i="29"/>
  <c r="C201" i="29"/>
  <c r="O189" i="29"/>
  <c r="C189" i="29"/>
  <c r="O177" i="29"/>
  <c r="C177" i="29"/>
  <c r="O165" i="29"/>
  <c r="C165" i="29"/>
  <c r="O201" i="28"/>
  <c r="C201" i="28"/>
  <c r="O189" i="28"/>
  <c r="C189" i="28"/>
  <c r="O177" i="28"/>
  <c r="C177" i="28"/>
  <c r="O165" i="28"/>
  <c r="C165" i="28"/>
  <c r="B201" i="49"/>
  <c r="D201" i="49" s="1"/>
  <c r="B189" i="49"/>
  <c r="D189" i="49" s="1"/>
  <c r="B177" i="49"/>
  <c r="D177" i="49" s="1"/>
  <c r="B165" i="49"/>
  <c r="D165" i="49" s="1"/>
  <c r="K178" i="48"/>
  <c r="K166" i="48"/>
  <c r="N201" i="31"/>
  <c r="B201" i="31"/>
  <c r="N189" i="31"/>
  <c r="B189" i="31"/>
  <c r="N177" i="31"/>
  <c r="B177" i="31"/>
  <c r="N165" i="31"/>
  <c r="B165" i="31"/>
  <c r="N201" i="30"/>
  <c r="B201" i="30"/>
  <c r="N189" i="30"/>
  <c r="B189" i="30"/>
  <c r="N177" i="30"/>
  <c r="B177" i="30"/>
  <c r="N165" i="30"/>
  <c r="B165" i="30"/>
  <c r="N201" i="29"/>
  <c r="B201" i="29"/>
  <c r="N189" i="29"/>
  <c r="B189" i="29"/>
  <c r="N177" i="29"/>
  <c r="B177" i="29"/>
  <c r="N165" i="29"/>
  <c r="B165" i="29"/>
  <c r="N201" i="28"/>
  <c r="B201" i="28"/>
  <c r="N189" i="28"/>
  <c r="B189" i="28"/>
  <c r="N177" i="28"/>
  <c r="B177" i="28"/>
  <c r="N165" i="28"/>
  <c r="B165" i="28"/>
  <c r="J166" i="48"/>
  <c r="M201" i="31"/>
  <c r="M189" i="31"/>
  <c r="M177" i="31"/>
  <c r="M165" i="31"/>
  <c r="M201" i="30"/>
  <c r="M189" i="30"/>
  <c r="M177" i="30"/>
  <c r="M165" i="30"/>
  <c r="M201" i="29"/>
  <c r="M189" i="29"/>
  <c r="M177" i="29"/>
  <c r="M165" i="29"/>
  <c r="M201" i="28"/>
  <c r="M189" i="28"/>
  <c r="M177" i="28"/>
  <c r="M165" i="28"/>
  <c r="B159" i="46"/>
  <c r="D159" i="46" s="1"/>
  <c r="I166" i="48"/>
  <c r="L201" i="31"/>
  <c r="L189" i="31"/>
  <c r="L177" i="31"/>
  <c r="L165" i="31"/>
  <c r="L201" i="30"/>
  <c r="L189" i="30"/>
  <c r="L177" i="30"/>
  <c r="L165" i="30"/>
  <c r="L201" i="29"/>
  <c r="L189" i="29"/>
  <c r="L177" i="29"/>
  <c r="L165" i="29"/>
  <c r="B177" i="24"/>
  <c r="C61" i="19" s="1"/>
  <c r="B204" i="24"/>
  <c r="C70" i="19" s="1"/>
  <c r="B213" i="56"/>
  <c r="C73" i="54" s="1"/>
  <c r="B54" i="56"/>
  <c r="C23" i="54" s="1"/>
  <c r="B18" i="56"/>
  <c r="C10" i="54" s="1"/>
  <c r="B15" i="56"/>
  <c r="C7" i="54" s="1"/>
  <c r="B279" i="58"/>
  <c r="C95" i="55" s="1"/>
  <c r="B114" i="58"/>
  <c r="C40" i="55" s="1"/>
  <c r="B285" i="22"/>
  <c r="C97" i="18" s="1"/>
  <c r="B135" i="56"/>
  <c r="C47" i="54" s="1"/>
  <c r="B303" i="58"/>
  <c r="C103" i="55" s="1"/>
  <c r="B99" i="58"/>
  <c r="C35" i="55" s="1"/>
  <c r="B249" i="22"/>
  <c r="C85" i="18" s="1"/>
  <c r="B279" i="56"/>
  <c r="C95" i="54" s="1"/>
  <c r="B45" i="56"/>
  <c r="C16" i="54" s="1"/>
  <c r="B297" i="58"/>
  <c r="C101" i="55" s="1"/>
  <c r="B66" i="58"/>
  <c r="C22" i="55" s="1"/>
  <c r="B63" i="58"/>
  <c r="C25" i="55" s="1"/>
  <c r="B276" i="22"/>
  <c r="C94" i="18" s="1"/>
  <c r="B81" i="56"/>
  <c r="C29" i="54" s="1"/>
  <c r="B261" i="58"/>
  <c r="C89" i="55" s="1"/>
  <c r="B261" i="24"/>
  <c r="C89" i="19" s="1"/>
  <c r="B159" i="56"/>
  <c r="C55" i="54" s="1"/>
  <c r="B123" i="56"/>
  <c r="C43" i="54" s="1"/>
  <c r="B276" i="58"/>
  <c r="C94" i="55" s="1"/>
  <c r="B237" i="58"/>
  <c r="C81" i="55" s="1"/>
  <c r="B156" i="58"/>
  <c r="C54" i="55" s="1"/>
  <c r="B303" i="22"/>
  <c r="C103" i="18" s="1"/>
  <c r="B6" i="56"/>
  <c r="C4" i="54" s="1"/>
  <c r="B48" i="58"/>
  <c r="C16" i="55" s="1"/>
  <c r="B267" i="22"/>
  <c r="C91" i="18" s="1"/>
  <c r="B297" i="56"/>
  <c r="C101" i="54" s="1"/>
  <c r="B261" i="56"/>
  <c r="C89" i="54" s="1"/>
  <c r="B27" i="56"/>
  <c r="C11" i="54" s="1"/>
  <c r="B294" i="22"/>
  <c r="C100" i="18" s="1"/>
  <c r="B108" i="56"/>
  <c r="C38" i="54" s="1"/>
  <c r="B105" i="56"/>
  <c r="C37" i="54" s="1"/>
  <c r="B63" i="56"/>
  <c r="C25" i="54" s="1"/>
  <c r="B258" i="58"/>
  <c r="C88" i="55" s="1"/>
  <c r="B177" i="56"/>
  <c r="C61" i="54" s="1"/>
  <c r="C92" i="9"/>
  <c r="C86" i="9"/>
  <c r="C80" i="9"/>
  <c r="C74" i="9"/>
  <c r="F198" i="47"/>
  <c r="F192" i="47"/>
  <c r="F186" i="47"/>
  <c r="F180" i="47"/>
  <c r="F174" i="47"/>
  <c r="F168" i="47"/>
  <c r="F162" i="47"/>
  <c r="B203" i="40"/>
  <c r="B191" i="40"/>
  <c r="B179" i="40"/>
  <c r="B167" i="40"/>
  <c r="F197" i="45"/>
  <c r="F191" i="45"/>
  <c r="F185" i="45"/>
  <c r="F179" i="45"/>
  <c r="F173" i="45"/>
  <c r="F167" i="45"/>
  <c r="F161" i="45"/>
  <c r="C197" i="17"/>
  <c r="C185" i="17"/>
  <c r="C173" i="17"/>
  <c r="A20" i="32" l="1"/>
  <c r="G607" i="24"/>
  <c r="H271" i="19" s="1"/>
  <c r="G610" i="24"/>
  <c r="H272" i="19" s="1"/>
  <c r="G613" i="24"/>
  <c r="H273" i="19" s="1"/>
  <c r="G1188" i="5"/>
  <c r="G142" i="41" s="1"/>
  <c r="G1193" i="5"/>
  <c r="G143" i="41" s="1"/>
  <c r="F631" i="24"/>
  <c r="G279" i="19" s="1"/>
  <c r="G1203" i="5"/>
  <c r="G145" i="41" s="1"/>
  <c r="F1218" i="5"/>
  <c r="F148" i="41" s="1"/>
  <c r="E661" i="24"/>
  <c r="F289" i="19" s="1"/>
  <c r="E664" i="24"/>
  <c r="F290" i="19" s="1"/>
  <c r="D622" i="24"/>
  <c r="E276" i="19" s="1"/>
  <c r="D640" i="24"/>
  <c r="E282" i="19" s="1"/>
  <c r="D643" i="24"/>
  <c r="E283" i="19" s="1"/>
  <c r="C652" i="24"/>
  <c r="D286" i="19" s="1"/>
  <c r="C664" i="24"/>
  <c r="D290" i="19" s="1"/>
  <c r="D1228" i="5"/>
  <c r="D150" i="41" s="1"/>
  <c r="D595" i="24"/>
  <c r="E267" i="19" s="1"/>
  <c r="D604" i="24"/>
  <c r="E270" i="19" s="1"/>
  <c r="D424" i="24"/>
  <c r="E215" i="19" s="1"/>
  <c r="D430" i="24"/>
  <c r="E217" i="19" s="1"/>
  <c r="D445" i="24"/>
  <c r="E221" i="19" s="1"/>
  <c r="D1073" i="5"/>
  <c r="D122" i="41" s="1"/>
  <c r="D1078" i="5"/>
  <c r="D110" i="41" s="1"/>
  <c r="F562" i="24"/>
  <c r="G256" i="19" s="1"/>
  <c r="F565" i="24"/>
  <c r="G257" i="19" s="1"/>
  <c r="F583" i="24"/>
  <c r="G263" i="19" s="1"/>
  <c r="E589" i="24"/>
  <c r="F265" i="19" s="1"/>
  <c r="F1178" i="5"/>
  <c r="F140" i="41" s="1"/>
  <c r="D619" i="24"/>
  <c r="E275" i="19" s="1"/>
  <c r="E1193" i="5"/>
  <c r="E143" i="41" s="1"/>
  <c r="D634" i="24"/>
  <c r="E280" i="19" s="1"/>
  <c r="D637" i="24"/>
  <c r="E281" i="19" s="1"/>
  <c r="F1043" i="5"/>
  <c r="F117" i="41" s="1"/>
  <c r="E1078" i="5"/>
  <c r="E110" i="41" s="1"/>
  <c r="D1093" i="5"/>
  <c r="D125" i="41" s="1"/>
  <c r="H1138" i="5"/>
  <c r="H132" i="41" s="1"/>
  <c r="E1218" i="5"/>
  <c r="E148" i="41" s="1"/>
  <c r="E1238" i="5"/>
  <c r="E152" i="41" s="1"/>
  <c r="D688" i="24"/>
  <c r="E298" i="19" s="1"/>
  <c r="E1248" i="5"/>
  <c r="E154" i="41" s="1"/>
  <c r="E424" i="24"/>
  <c r="F215" i="19" s="1"/>
  <c r="E430" i="24"/>
  <c r="F217" i="19" s="1"/>
  <c r="D1033" i="5"/>
  <c r="D111" i="41" s="1"/>
  <c r="D1043" i="5"/>
  <c r="D117" i="41" s="1"/>
  <c r="C418" i="24"/>
  <c r="D213" i="19" s="1"/>
  <c r="U1008" i="5"/>
  <c r="E108" i="41" s="1"/>
  <c r="G1178" i="5"/>
  <c r="G140" i="41" s="1"/>
  <c r="F1193" i="5"/>
  <c r="F143" i="41" s="1"/>
  <c r="H1018" i="5"/>
  <c r="H106" i="41" s="1"/>
  <c r="F445" i="24"/>
  <c r="G221" i="19" s="1"/>
  <c r="G1043" i="5"/>
  <c r="G117" i="41" s="1"/>
  <c r="E469" i="24"/>
  <c r="F228" i="19" s="1"/>
  <c r="F1073" i="5"/>
  <c r="F122" i="41" s="1"/>
  <c r="D502" i="24"/>
  <c r="E238" i="19" s="1"/>
  <c r="E1093" i="5"/>
  <c r="E125" i="41" s="1"/>
  <c r="D511" i="24"/>
  <c r="E241" i="19" s="1"/>
  <c r="D514" i="24"/>
  <c r="E242" i="19" s="1"/>
  <c r="E1103" i="5"/>
  <c r="E126" i="41" s="1"/>
  <c r="C535" i="24"/>
  <c r="D248" i="19" s="1"/>
  <c r="D1118" i="5"/>
  <c r="D109" i="41" s="1"/>
  <c r="G595" i="24"/>
  <c r="H267" i="19" s="1"/>
  <c r="O13" i="5"/>
  <c r="O6" i="41" s="1"/>
  <c r="F1018" i="5"/>
  <c r="F106" i="41" s="1"/>
  <c r="G1028" i="5"/>
  <c r="G115" i="41" s="1"/>
  <c r="H1068" i="5"/>
  <c r="H121" i="41" s="1"/>
  <c r="H1073" i="5"/>
  <c r="H122" i="41" s="1"/>
  <c r="F1113" i="5"/>
  <c r="F128" i="41" s="1"/>
  <c r="F1123" i="5"/>
  <c r="F129" i="41" s="1"/>
  <c r="D1178" i="5"/>
  <c r="D140" i="41" s="1"/>
  <c r="H1218" i="5"/>
  <c r="H148" i="41" s="1"/>
  <c r="G1238" i="5"/>
  <c r="G152" i="41" s="1"/>
  <c r="G1243" i="5"/>
  <c r="G153" i="41" s="1"/>
  <c r="G1253" i="5"/>
  <c r="G155" i="41" s="1"/>
  <c r="H1023" i="5"/>
  <c r="H114" i="41" s="1"/>
  <c r="H1043" i="5"/>
  <c r="H117" i="41" s="1"/>
  <c r="G451" i="24"/>
  <c r="H223" i="19" s="1"/>
  <c r="H1048" i="5"/>
  <c r="H118" i="41" s="1"/>
  <c r="E499" i="24"/>
  <c r="F237" i="19" s="1"/>
  <c r="E502" i="24"/>
  <c r="F238" i="19" s="1"/>
  <c r="F1093" i="5"/>
  <c r="F125" i="41" s="1"/>
  <c r="E511" i="24"/>
  <c r="F241" i="19" s="1"/>
  <c r="E514" i="24"/>
  <c r="F242" i="19" s="1"/>
  <c r="E517" i="24"/>
  <c r="F211" i="19" s="1"/>
  <c r="D529" i="24"/>
  <c r="E246" i="19" s="1"/>
  <c r="E1118" i="5"/>
  <c r="E109" i="41" s="1"/>
  <c r="D541" i="24"/>
  <c r="E210" i="19" s="1"/>
  <c r="D550" i="24"/>
  <c r="E252" i="19" s="1"/>
  <c r="D1143" i="5"/>
  <c r="D133" i="41" s="1"/>
  <c r="C571" i="24"/>
  <c r="D259" i="19" s="1"/>
  <c r="G622" i="24"/>
  <c r="H276" i="19" s="1"/>
  <c r="H1193" i="5"/>
  <c r="H143" i="41" s="1"/>
  <c r="G631" i="24"/>
  <c r="H279" i="19" s="1"/>
  <c r="G637" i="24"/>
  <c r="H281" i="19" s="1"/>
  <c r="G640" i="24"/>
  <c r="H282" i="19" s="1"/>
  <c r="F652" i="24"/>
  <c r="G286" i="19" s="1"/>
  <c r="G1218" i="5"/>
  <c r="G148" i="41" s="1"/>
  <c r="G1223" i="5"/>
  <c r="G149" i="41" s="1"/>
  <c r="F673" i="24"/>
  <c r="G293" i="19" s="1"/>
  <c r="E679" i="24"/>
  <c r="F295" i="19" s="1"/>
  <c r="F1243" i="5"/>
  <c r="F153" i="41" s="1"/>
  <c r="F1253" i="5"/>
  <c r="F155" i="41" s="1"/>
  <c r="C451" i="24"/>
  <c r="D223" i="19" s="1"/>
  <c r="H1088" i="5"/>
  <c r="H124" i="41" s="1"/>
  <c r="G508" i="24"/>
  <c r="H240" i="19" s="1"/>
  <c r="H1098" i="5"/>
  <c r="H112" i="41" s="1"/>
  <c r="G517" i="24"/>
  <c r="H211" i="19" s="1"/>
  <c r="G523" i="24"/>
  <c r="H244" i="19" s="1"/>
  <c r="G1118" i="5"/>
  <c r="G109" i="41" s="1"/>
  <c r="F541" i="24"/>
  <c r="G210" i="19" s="1"/>
  <c r="G1123" i="5"/>
  <c r="G129" i="41" s="1"/>
  <c r="F550" i="24"/>
  <c r="G252" i="19" s="1"/>
  <c r="E568" i="24"/>
  <c r="F258" i="19" s="1"/>
  <c r="E574" i="24"/>
  <c r="F260" i="19" s="1"/>
  <c r="E1178" i="5"/>
  <c r="E140" i="41" s="1"/>
  <c r="D613" i="24"/>
  <c r="E273" i="19" s="1"/>
  <c r="C622" i="24"/>
  <c r="D276" i="19" s="1"/>
  <c r="D1193" i="5"/>
  <c r="D143" i="41" s="1"/>
  <c r="D1198" i="5"/>
  <c r="D144" i="41" s="1"/>
  <c r="H1238" i="5"/>
  <c r="H152" i="41" s="1"/>
  <c r="H1248" i="5"/>
  <c r="H154" i="41" s="1"/>
  <c r="H1253" i="5"/>
  <c r="H155" i="41" s="1"/>
  <c r="H1113" i="5"/>
  <c r="H128" i="41" s="1"/>
  <c r="G535" i="24"/>
  <c r="H248" i="19" s="1"/>
  <c r="H1118" i="5"/>
  <c r="H109" i="41" s="1"/>
  <c r="H1128" i="5"/>
  <c r="H130" i="41" s="1"/>
  <c r="D1023" i="5"/>
  <c r="D114" i="41" s="1"/>
  <c r="D1253" i="5"/>
  <c r="D155" i="41" s="1"/>
  <c r="C338" i="40"/>
  <c r="O1053" i="5"/>
  <c r="O113" i="41" s="1"/>
  <c r="C318" i="40"/>
  <c r="C311" i="40"/>
  <c r="C316" i="40"/>
  <c r="C304" i="40"/>
  <c r="G1048" i="5"/>
  <c r="G118" i="41" s="1"/>
  <c r="E1088" i="5"/>
  <c r="E124" i="41" s="1"/>
  <c r="E1098" i="5"/>
  <c r="E112" i="41" s="1"/>
  <c r="D1113" i="5"/>
  <c r="D128" i="41" s="1"/>
  <c r="H1178" i="5"/>
  <c r="H140" i="41" s="1"/>
  <c r="F1223" i="5"/>
  <c r="F149" i="41" s="1"/>
  <c r="F1228" i="5"/>
  <c r="F150" i="41" s="1"/>
  <c r="E1243" i="5"/>
  <c r="E153" i="41" s="1"/>
  <c r="E1253" i="5"/>
  <c r="E155" i="41" s="1"/>
  <c r="F418" i="24"/>
  <c r="G213" i="19" s="1"/>
  <c r="H1028" i="5"/>
  <c r="H115" i="41" s="1"/>
  <c r="G1073" i="5"/>
  <c r="G122" i="41" s="1"/>
  <c r="F1088" i="5"/>
  <c r="F124" i="41" s="1"/>
  <c r="E1113" i="5"/>
  <c r="E128" i="41" s="1"/>
  <c r="E1128" i="5"/>
  <c r="E130" i="41" s="1"/>
  <c r="D1138" i="5"/>
  <c r="D132" i="41" s="1"/>
  <c r="H1188" i="5"/>
  <c r="H142" i="41" s="1"/>
  <c r="H1198" i="5"/>
  <c r="H144" i="41" s="1"/>
  <c r="H1203" i="5"/>
  <c r="H145" i="41" s="1"/>
  <c r="G1213" i="5"/>
  <c r="G147" i="41" s="1"/>
  <c r="G1228" i="5"/>
  <c r="G150" i="41" s="1"/>
  <c r="F1238" i="5"/>
  <c r="F152" i="41" s="1"/>
  <c r="O1068" i="5"/>
  <c r="O121" i="41" s="1"/>
  <c r="O1113" i="5"/>
  <c r="O128" i="41" s="1"/>
  <c r="O1128" i="5"/>
  <c r="O130" i="41" s="1"/>
  <c r="O1173" i="5"/>
  <c r="O139" i="41" s="1"/>
  <c r="O1233" i="5"/>
  <c r="O151" i="41" s="1"/>
  <c r="O1248" i="5"/>
  <c r="O154" i="41" s="1"/>
  <c r="X1008" i="5"/>
  <c r="H108" i="41" s="1"/>
  <c r="G1018" i="5"/>
  <c r="G106" i="41" s="1"/>
  <c r="N433" i="24"/>
  <c r="O218" i="19" s="1"/>
  <c r="N469" i="24"/>
  <c r="O228" i="19" s="1"/>
  <c r="N541" i="24"/>
  <c r="O210" i="19" s="1"/>
  <c r="N622" i="24"/>
  <c r="O276" i="19" s="1"/>
  <c r="O1203" i="5"/>
  <c r="O145" i="41" s="1"/>
  <c r="N649" i="24"/>
  <c r="O285" i="19" s="1"/>
  <c r="O1218" i="5"/>
  <c r="O148" i="41" s="1"/>
  <c r="N703" i="24"/>
  <c r="O303" i="19" s="1"/>
  <c r="D1008" i="5"/>
  <c r="D105" i="41" s="1"/>
  <c r="C331" i="40"/>
  <c r="C408" i="40"/>
  <c r="Y2" i="23"/>
  <c r="E418" i="24"/>
  <c r="F213" i="19" s="1"/>
  <c r="F430" i="24"/>
  <c r="G217" i="19" s="1"/>
  <c r="H1063" i="5"/>
  <c r="H120" i="41" s="1"/>
  <c r="G478" i="24"/>
  <c r="H231" i="19" s="1"/>
  <c r="G481" i="24"/>
  <c r="H232" i="19" s="1"/>
  <c r="G490" i="24"/>
  <c r="H206" i="19" s="1"/>
  <c r="F499" i="24"/>
  <c r="G237" i="19" s="1"/>
  <c r="G1088" i="5"/>
  <c r="G124" i="41" s="1"/>
  <c r="G1093" i="5"/>
  <c r="G125" i="41" s="1"/>
  <c r="G1103" i="5"/>
  <c r="G126" i="41" s="1"/>
  <c r="E532" i="24"/>
  <c r="F247" i="19" s="1"/>
  <c r="E535" i="24"/>
  <c r="F248" i="19" s="1"/>
  <c r="F1118" i="5"/>
  <c r="F109" i="41" s="1"/>
  <c r="E541" i="24"/>
  <c r="F210" i="19" s="1"/>
  <c r="F1128" i="5"/>
  <c r="F130" i="41" s="1"/>
  <c r="E553" i="24"/>
  <c r="F253" i="19" s="1"/>
  <c r="E1138" i="5"/>
  <c r="E132" i="41" s="1"/>
  <c r="C595" i="24"/>
  <c r="D267" i="19" s="1"/>
  <c r="G649" i="24"/>
  <c r="H285" i="19" s="1"/>
  <c r="H1213" i="5"/>
  <c r="H147" i="41" s="1"/>
  <c r="G658" i="24"/>
  <c r="H288" i="19" s="1"/>
  <c r="H1223" i="5"/>
  <c r="H149" i="41" s="1"/>
  <c r="G1248" i="5"/>
  <c r="G154" i="41" s="1"/>
  <c r="F697" i="24"/>
  <c r="G301" i="19" s="1"/>
  <c r="F703" i="24"/>
  <c r="G303" i="19" s="1"/>
  <c r="C479" i="40"/>
  <c r="C433" i="40"/>
  <c r="C317" i="40"/>
  <c r="E1018" i="5"/>
  <c r="E106" i="41" s="1"/>
  <c r="F1023" i="5"/>
  <c r="F114" i="41" s="1"/>
  <c r="F1028" i="5"/>
  <c r="F115" i="41" s="1"/>
  <c r="H1093" i="5"/>
  <c r="H125" i="41" s="1"/>
  <c r="H1103" i="5"/>
  <c r="H126" i="41" s="1"/>
  <c r="G1128" i="5"/>
  <c r="G130" i="41" s="1"/>
  <c r="F1138" i="5"/>
  <c r="F132" i="41" s="1"/>
  <c r="F1143" i="5"/>
  <c r="F133" i="41" s="1"/>
  <c r="D1188" i="5"/>
  <c r="D142" i="41" s="1"/>
  <c r="D1203" i="5"/>
  <c r="D145" i="41" s="1"/>
  <c r="H1243" i="5"/>
  <c r="H153" i="41" s="1"/>
  <c r="O1033" i="5"/>
  <c r="O111" i="41" s="1"/>
  <c r="O1123" i="5"/>
  <c r="O129" i="41" s="1"/>
  <c r="O1183" i="5"/>
  <c r="O141" i="41" s="1"/>
  <c r="O1213" i="5"/>
  <c r="O147" i="41" s="1"/>
  <c r="O1228" i="5"/>
  <c r="O150" i="41" s="1"/>
  <c r="X18" i="5"/>
  <c r="H47" i="41" s="1"/>
  <c r="C354" i="40"/>
  <c r="O1018" i="5"/>
  <c r="O106" i="41" s="1"/>
  <c r="O1048" i="5"/>
  <c r="O118" i="41" s="1"/>
  <c r="O1063" i="5"/>
  <c r="O120" i="41" s="1"/>
  <c r="O1078" i="5"/>
  <c r="O110" i="41" s="1"/>
  <c r="O1093" i="5"/>
  <c r="O125" i="41" s="1"/>
  <c r="O1108" i="5"/>
  <c r="O127" i="41" s="1"/>
  <c r="O1138" i="5"/>
  <c r="O132" i="41" s="1"/>
  <c r="O1153" i="5"/>
  <c r="O135" i="41" s="1"/>
  <c r="O1168" i="5"/>
  <c r="O138" i="41" s="1"/>
  <c r="O1198" i="5"/>
  <c r="O144" i="41" s="1"/>
  <c r="O1243" i="5"/>
  <c r="O153" i="41" s="1"/>
  <c r="C449" i="40"/>
  <c r="D1018" i="5"/>
  <c r="D106" i="41" s="1"/>
  <c r="E1023" i="5"/>
  <c r="E114" i="41" s="1"/>
  <c r="E1028" i="5"/>
  <c r="E115" i="41" s="1"/>
  <c r="E1033" i="5"/>
  <c r="E111" i="41" s="1"/>
  <c r="E1043" i="5"/>
  <c r="E117" i="41" s="1"/>
  <c r="G1138" i="5"/>
  <c r="G132" i="41" s="1"/>
  <c r="G1143" i="5"/>
  <c r="G133" i="41" s="1"/>
  <c r="E1198" i="5"/>
  <c r="E144" i="41" s="1"/>
  <c r="E1203" i="5"/>
  <c r="E145" i="41" s="1"/>
  <c r="D1213" i="5"/>
  <c r="D147" i="41" s="1"/>
  <c r="D1218" i="5"/>
  <c r="D148" i="41" s="1"/>
  <c r="D1223" i="5"/>
  <c r="D149" i="41" s="1"/>
  <c r="O1008" i="5"/>
  <c r="O105" i="41" s="1"/>
  <c r="O1013" i="5"/>
  <c r="O107" i="41" s="1"/>
  <c r="AD18" i="5"/>
  <c r="N47" i="41" s="1"/>
  <c r="U23" i="5"/>
  <c r="E48" i="41" s="1"/>
  <c r="W8" i="5"/>
  <c r="G5" i="41" s="1"/>
  <c r="T18" i="5"/>
  <c r="D47" i="41" s="1"/>
  <c r="C344" i="40"/>
  <c r="O1028" i="5"/>
  <c r="O115" i="41" s="1"/>
  <c r="O1073" i="5"/>
  <c r="O122" i="41" s="1"/>
  <c r="O1118" i="5"/>
  <c r="O109" i="41" s="1"/>
  <c r="O1178" i="5"/>
  <c r="O140" i="41" s="1"/>
  <c r="O1223" i="5"/>
  <c r="O149" i="41" s="1"/>
  <c r="O1253" i="5"/>
  <c r="O155" i="41" s="1"/>
  <c r="C417" i="40"/>
  <c r="C391" i="40"/>
  <c r="V23" i="5"/>
  <c r="F48" i="41" s="1"/>
  <c r="D1028" i="5"/>
  <c r="D115" i="41" s="1"/>
  <c r="F1033" i="5"/>
  <c r="F111" i="41" s="1"/>
  <c r="E1073" i="5"/>
  <c r="E122" i="41" s="1"/>
  <c r="D1088" i="5"/>
  <c r="D124" i="41" s="1"/>
  <c r="H1143" i="5"/>
  <c r="H133" i="41" s="1"/>
  <c r="E1223" i="5"/>
  <c r="E149" i="41" s="1"/>
  <c r="E1228" i="5"/>
  <c r="E150" i="41" s="1"/>
  <c r="D1238" i="5"/>
  <c r="D152" i="41" s="1"/>
  <c r="D1243" i="5"/>
  <c r="D153" i="41" s="1"/>
  <c r="O1043" i="5"/>
  <c r="O117" i="41" s="1"/>
  <c r="O1058" i="5"/>
  <c r="O119" i="41" s="1"/>
  <c r="O1088" i="5"/>
  <c r="O124" i="41" s="1"/>
  <c r="O1103" i="5"/>
  <c r="O126" i="41" s="1"/>
  <c r="O1133" i="5"/>
  <c r="O131" i="41" s="1"/>
  <c r="O1148" i="5"/>
  <c r="O134" i="41" s="1"/>
  <c r="O1163" i="5"/>
  <c r="O137" i="41" s="1"/>
  <c r="O1193" i="5"/>
  <c r="O143" i="41" s="1"/>
  <c r="O1208" i="5"/>
  <c r="O146" i="41" s="1"/>
  <c r="O1238" i="5"/>
  <c r="O152" i="41" s="1"/>
  <c r="AC18" i="5"/>
  <c r="M47" i="41" s="1"/>
  <c r="C486" i="40"/>
  <c r="C468" i="40"/>
  <c r="C454" i="40"/>
  <c r="C444" i="40"/>
  <c r="A306" i="31"/>
  <c r="A52" i="32"/>
  <c r="B5" i="42"/>
  <c r="R12" i="34"/>
  <c r="R23" i="33"/>
  <c r="A365" i="29"/>
  <c r="B9" i="42"/>
  <c r="B18" i="42"/>
  <c r="A5" i="34"/>
  <c r="A610" i="24"/>
  <c r="B272" i="19" s="1"/>
  <c r="A613" i="24"/>
  <c r="B273" i="19" s="1"/>
  <c r="R17" i="32"/>
  <c r="R9" i="33"/>
  <c r="R10" i="33"/>
  <c r="R13" i="32"/>
  <c r="R12" i="32"/>
  <c r="R18" i="32"/>
  <c r="R9" i="32"/>
  <c r="R15" i="34"/>
  <c r="R48" i="48"/>
  <c r="A11" i="30"/>
  <c r="O9" i="42"/>
  <c r="O16" i="42"/>
  <c r="A64" i="32"/>
  <c r="A326" i="29"/>
  <c r="A317" i="28"/>
  <c r="A352" i="29"/>
  <c r="A327" i="29"/>
  <c r="A385" i="29"/>
  <c r="A47" i="32"/>
  <c r="B7" i="42"/>
  <c r="B6" i="42"/>
  <c r="A559" i="24"/>
  <c r="B255" i="19" s="1"/>
  <c r="A568" i="24"/>
  <c r="B258" i="19" s="1"/>
  <c r="A574" i="24"/>
  <c r="B260" i="19" s="1"/>
  <c r="B520" i="24"/>
  <c r="C243" i="19" s="1"/>
  <c r="A377" i="29"/>
  <c r="A321" i="29"/>
  <c r="A60" i="32"/>
  <c r="O19" i="42"/>
  <c r="B634" i="24"/>
  <c r="C280" i="19" s="1"/>
  <c r="B670" i="24"/>
  <c r="C292" i="19" s="1"/>
  <c r="B688" i="24"/>
  <c r="C298" i="19" s="1"/>
  <c r="B508" i="24"/>
  <c r="C240" i="19" s="1"/>
  <c r="B547" i="24"/>
  <c r="C251" i="19" s="1"/>
  <c r="B565" i="24"/>
  <c r="C257" i="19" s="1"/>
  <c r="B583" i="24"/>
  <c r="C263" i="19" s="1"/>
  <c r="B601" i="24"/>
  <c r="C269" i="19" s="1"/>
  <c r="B619" i="24"/>
  <c r="C275" i="19" s="1"/>
  <c r="B637" i="24"/>
  <c r="C281" i="19" s="1"/>
  <c r="B655" i="24"/>
  <c r="C287" i="19" s="1"/>
  <c r="B673" i="24"/>
  <c r="C293" i="19" s="1"/>
  <c r="B691" i="24"/>
  <c r="C299" i="19" s="1"/>
  <c r="B475" i="24"/>
  <c r="C230" i="19" s="1"/>
  <c r="B532" i="24"/>
  <c r="C247" i="19" s="1"/>
  <c r="B625" i="24"/>
  <c r="C277" i="19" s="1"/>
  <c r="B643" i="24"/>
  <c r="C283" i="19" s="1"/>
  <c r="A59" i="32"/>
  <c r="A347" i="29"/>
  <c r="A341" i="29"/>
  <c r="A323" i="28"/>
  <c r="A586" i="24"/>
  <c r="B264" i="19" s="1"/>
  <c r="A23" i="33"/>
  <c r="A378" i="29"/>
  <c r="A466" i="24"/>
  <c r="B227" i="19" s="1"/>
  <c r="A316" i="29"/>
  <c r="A369" i="29"/>
  <c r="A337" i="29"/>
  <c r="A394" i="29"/>
  <c r="A382" i="29"/>
  <c r="A354" i="29"/>
  <c r="A9" i="33"/>
  <c r="A47" i="48"/>
  <c r="B421" i="24"/>
  <c r="C214" i="19" s="1"/>
  <c r="B478" i="24"/>
  <c r="C231" i="19" s="1"/>
  <c r="B535" i="24"/>
  <c r="C248" i="19" s="1"/>
  <c r="B457" i="24"/>
  <c r="C225" i="19" s="1"/>
  <c r="B427" i="24"/>
  <c r="C216" i="19" s="1"/>
  <c r="B502" i="24"/>
  <c r="C238" i="19" s="1"/>
  <c r="B559" i="24"/>
  <c r="C255" i="19" s="1"/>
  <c r="B577" i="24"/>
  <c r="C261" i="19" s="1"/>
  <c r="B595" i="24"/>
  <c r="C267" i="19" s="1"/>
  <c r="B613" i="24"/>
  <c r="C273" i="19" s="1"/>
  <c r="B631" i="24"/>
  <c r="C279" i="19" s="1"/>
  <c r="B649" i="24"/>
  <c r="C285" i="19" s="1"/>
  <c r="B667" i="24"/>
  <c r="C291" i="19" s="1"/>
  <c r="B685" i="24"/>
  <c r="C297" i="19" s="1"/>
  <c r="B703" i="24"/>
  <c r="C303" i="19" s="1"/>
  <c r="A367" i="29"/>
  <c r="A320" i="29"/>
  <c r="A48" i="32"/>
  <c r="A345" i="29"/>
  <c r="A57" i="32"/>
  <c r="B16" i="42"/>
  <c r="A358" i="29"/>
  <c r="A61" i="32"/>
  <c r="B8" i="42"/>
  <c r="A484" i="24"/>
  <c r="B233" i="19" s="1"/>
  <c r="O6" i="42"/>
  <c r="A392" i="29"/>
  <c r="A388" i="29"/>
  <c r="A384" i="29"/>
  <c r="A340" i="29"/>
  <c r="B484" i="24"/>
  <c r="C233" i="19" s="1"/>
  <c r="B523" i="24"/>
  <c r="C244" i="19" s="1"/>
  <c r="B418" i="24"/>
  <c r="C213" i="19" s="1"/>
  <c r="B448" i="24"/>
  <c r="C222" i="19" s="1"/>
  <c r="B472" i="24"/>
  <c r="C229" i="19" s="1"/>
  <c r="B529" i="24"/>
  <c r="C246" i="19" s="1"/>
  <c r="B442" i="24"/>
  <c r="C220" i="19" s="1"/>
  <c r="B586" i="24"/>
  <c r="C264" i="19" s="1"/>
  <c r="B676" i="24"/>
  <c r="C294" i="19" s="1"/>
  <c r="B406" i="22"/>
  <c r="C204" i="18" s="1"/>
  <c r="B496" i="24"/>
  <c r="C236" i="19" s="1"/>
  <c r="B514" i="24"/>
  <c r="C242" i="19" s="1"/>
  <c r="B553" i="24"/>
  <c r="C253" i="19" s="1"/>
  <c r="B571" i="24"/>
  <c r="C259" i="19" s="1"/>
  <c r="B589" i="24"/>
  <c r="C265" i="19" s="1"/>
  <c r="B607" i="24"/>
  <c r="C271" i="19" s="1"/>
  <c r="B661" i="24"/>
  <c r="C289" i="19" s="1"/>
  <c r="B682" i="24"/>
  <c r="C296" i="19" s="1"/>
  <c r="B700" i="24"/>
  <c r="C302" i="19" s="1"/>
  <c r="B4" i="42"/>
  <c r="A18" i="34"/>
  <c r="B21" i="42"/>
  <c r="A343" i="29"/>
  <c r="A325" i="29"/>
  <c r="A318" i="29"/>
  <c r="O18" i="42"/>
  <c r="A389" i="29"/>
  <c r="A349" i="29"/>
  <c r="A336" i="29"/>
  <c r="A589" i="24"/>
  <c r="B265" i="19" s="1"/>
  <c r="O7" i="42"/>
  <c r="A310" i="30"/>
  <c r="A9" i="31"/>
  <c r="A338" i="29"/>
  <c r="A448" i="24"/>
  <c r="B222" i="19" s="1"/>
  <c r="A451" i="24"/>
  <c r="B223" i="19" s="1"/>
  <c r="A628" i="24"/>
  <c r="B278" i="19" s="1"/>
  <c r="O4" i="42"/>
  <c r="A17" i="34"/>
  <c r="A45" i="32"/>
  <c r="A381" i="29"/>
  <c r="A315" i="29"/>
  <c r="A12" i="34"/>
  <c r="A24" i="33"/>
  <c r="A395" i="29"/>
  <c r="A387" i="29"/>
  <c r="A373" i="29"/>
  <c r="A320" i="28"/>
  <c r="A652" i="24"/>
  <c r="B286" i="19" s="1"/>
  <c r="A655" i="24"/>
  <c r="B287" i="19" s="1"/>
  <c r="A664" i="24"/>
  <c r="B290" i="19" s="1"/>
  <c r="A667" i="24"/>
  <c r="B291" i="19" s="1"/>
  <c r="A355" i="29"/>
  <c r="A346" i="29"/>
  <c r="A331" i="29"/>
  <c r="A309" i="30"/>
  <c r="A9" i="30"/>
  <c r="A62" i="48"/>
  <c r="A374" i="29"/>
  <c r="A366" i="29"/>
  <c r="A350" i="29"/>
  <c r="A342" i="29"/>
  <c r="A323" i="29"/>
  <c r="A322" i="29"/>
  <c r="A499" i="24"/>
  <c r="B237" i="19" s="1"/>
  <c r="A511" i="24"/>
  <c r="B241" i="19" s="1"/>
  <c r="A9" i="48"/>
  <c r="A8" i="30"/>
  <c r="A375" i="29"/>
  <c r="A348" i="29"/>
  <c r="A319" i="29"/>
  <c r="B17" i="42"/>
  <c r="A9" i="34"/>
  <c r="A339" i="29"/>
  <c r="A330" i="29"/>
  <c r="A315" i="28"/>
  <c r="A556" i="24"/>
  <c r="B254" i="19" s="1"/>
  <c r="O5" i="42"/>
  <c r="A15" i="34"/>
  <c r="A13" i="30"/>
  <c r="A7" i="30"/>
  <c r="A8" i="31"/>
  <c r="A48" i="48"/>
  <c r="G100" i="14"/>
  <c r="A62" i="32"/>
  <c r="A321" i="28"/>
  <c r="A319" i="28"/>
  <c r="A312" i="28"/>
  <c r="L1003" i="12"/>
  <c r="T104" i="41" s="1"/>
  <c r="V1008" i="5"/>
  <c r="F108" i="41" s="1"/>
  <c r="A406" i="22"/>
  <c r="B204" i="18" s="1"/>
  <c r="A204" i="18" s="1"/>
  <c r="B679" i="24"/>
  <c r="C295" i="19" s="1"/>
  <c r="E544" i="24"/>
  <c r="F250" i="19" s="1"/>
  <c r="A679" i="24"/>
  <c r="B295" i="19" s="1"/>
  <c r="A697" i="24"/>
  <c r="B301" i="19" s="1"/>
  <c r="A526" i="24"/>
  <c r="B245" i="19" s="1"/>
  <c r="B481" i="24"/>
  <c r="C232" i="19" s="1"/>
  <c r="B538" i="24"/>
  <c r="C249" i="19" s="1"/>
  <c r="B460" i="24"/>
  <c r="C226" i="19" s="1"/>
  <c r="B433" i="24"/>
  <c r="C218" i="19" s="1"/>
  <c r="C424" i="24"/>
  <c r="D215" i="19" s="1"/>
  <c r="E442" i="24"/>
  <c r="F220" i="19" s="1"/>
  <c r="E457" i="24"/>
  <c r="F225" i="19" s="1"/>
  <c r="D490" i="24"/>
  <c r="E206" i="19" s="1"/>
  <c r="C505" i="24"/>
  <c r="D239" i="19" s="1"/>
  <c r="C511" i="24"/>
  <c r="D241" i="19" s="1"/>
  <c r="A529" i="24"/>
  <c r="B246" i="19" s="1"/>
  <c r="A532" i="24"/>
  <c r="B247" i="19" s="1"/>
  <c r="A553" i="24"/>
  <c r="B253" i="19" s="1"/>
  <c r="G559" i="24"/>
  <c r="H255" i="19" s="1"/>
  <c r="G565" i="24"/>
  <c r="H257" i="19" s="1"/>
  <c r="G577" i="24"/>
  <c r="H261" i="19" s="1"/>
  <c r="F589" i="24"/>
  <c r="G265" i="19" s="1"/>
  <c r="E631" i="24"/>
  <c r="F279" i="19" s="1"/>
  <c r="D658" i="24"/>
  <c r="E288" i="19" s="1"/>
  <c r="C685" i="24"/>
  <c r="D297" i="19" s="1"/>
  <c r="F688" i="24"/>
  <c r="G298" i="19" s="1"/>
  <c r="B445" i="24"/>
  <c r="C221" i="19" s="1"/>
  <c r="M406" i="24"/>
  <c r="N204" i="19" s="1"/>
  <c r="B469" i="24"/>
  <c r="C228" i="19" s="1"/>
  <c r="B487" i="24"/>
  <c r="C234" i="19" s="1"/>
  <c r="B526" i="24"/>
  <c r="C245" i="19" s="1"/>
  <c r="B424" i="24"/>
  <c r="C215" i="19" s="1"/>
  <c r="N424" i="24"/>
  <c r="O215" i="19" s="1"/>
  <c r="N442" i="24"/>
  <c r="O220" i="19" s="1"/>
  <c r="N460" i="24"/>
  <c r="O226" i="19" s="1"/>
  <c r="N487" i="24"/>
  <c r="O234" i="19" s="1"/>
  <c r="N496" i="24"/>
  <c r="O236" i="19" s="1"/>
  <c r="N505" i="24"/>
  <c r="O239" i="19" s="1"/>
  <c r="N514" i="24"/>
  <c r="O242" i="19" s="1"/>
  <c r="N559" i="24"/>
  <c r="O255" i="19" s="1"/>
  <c r="N568" i="24"/>
  <c r="O258" i="19" s="1"/>
  <c r="N577" i="24"/>
  <c r="O261" i="19" s="1"/>
  <c r="N586" i="24"/>
  <c r="O264" i="19" s="1"/>
  <c r="N595" i="24"/>
  <c r="O267" i="19" s="1"/>
  <c r="G412" i="24"/>
  <c r="H208" i="19" s="1"/>
  <c r="C607" i="24"/>
  <c r="D271" i="19" s="1"/>
  <c r="A634" i="24"/>
  <c r="B280" i="19" s="1"/>
  <c r="A640" i="24"/>
  <c r="B282" i="19" s="1"/>
  <c r="E412" i="24"/>
  <c r="F208" i="19" s="1"/>
  <c r="F412" i="24"/>
  <c r="G208" i="19" s="1"/>
  <c r="F1098" i="5"/>
  <c r="F112" i="41" s="1"/>
  <c r="C541" i="24"/>
  <c r="D210" i="19" s="1"/>
  <c r="A314" i="28"/>
  <c r="A318" i="28"/>
  <c r="A316" i="28"/>
  <c r="A324" i="29"/>
  <c r="A329" i="29"/>
  <c r="A322" i="28"/>
  <c r="A372" i="29"/>
  <c r="A386" i="29"/>
  <c r="A376" i="29"/>
  <c r="A379" i="29"/>
  <c r="A368" i="29"/>
  <c r="A357" i="29"/>
  <c r="A393" i="29"/>
  <c r="A391" i="29"/>
  <c r="A383" i="29"/>
  <c r="A305" i="30"/>
  <c r="AE1008" i="5"/>
  <c r="O108" i="41" s="1"/>
  <c r="T1008" i="5"/>
  <c r="D108" i="41" s="1"/>
  <c r="W1008" i="5"/>
  <c r="G108" i="41" s="1"/>
  <c r="H409" i="22"/>
  <c r="I206" i="18" s="1"/>
  <c r="G439" i="24"/>
  <c r="H219" i="19" s="1"/>
  <c r="G454" i="24"/>
  <c r="H224" i="19" s="1"/>
  <c r="F487" i="24"/>
  <c r="G234" i="19" s="1"/>
  <c r="D535" i="24"/>
  <c r="E248" i="19" s="1"/>
  <c r="D553" i="24"/>
  <c r="E253" i="19" s="1"/>
  <c r="C568" i="24"/>
  <c r="D258" i="19" s="1"/>
  <c r="A592" i="24"/>
  <c r="B266" i="19" s="1"/>
  <c r="A607" i="24"/>
  <c r="B271" i="19" s="1"/>
  <c r="G628" i="24"/>
  <c r="H278" i="19" s="1"/>
  <c r="F649" i="24"/>
  <c r="G285" i="19" s="1"/>
  <c r="F661" i="24"/>
  <c r="G289" i="19" s="1"/>
  <c r="E688" i="24"/>
  <c r="F298" i="19" s="1"/>
  <c r="E691" i="24"/>
  <c r="F299" i="19" s="1"/>
  <c r="N415" i="24"/>
  <c r="O212" i="19" s="1"/>
  <c r="N451" i="24"/>
  <c r="O223" i="19" s="1"/>
  <c r="N523" i="24"/>
  <c r="O244" i="19" s="1"/>
  <c r="N640" i="24"/>
  <c r="O282" i="19" s="1"/>
  <c r="N658" i="24"/>
  <c r="O288" i="19" s="1"/>
  <c r="N685" i="24"/>
  <c r="O297" i="19" s="1"/>
  <c r="N478" i="24"/>
  <c r="O231" i="19" s="1"/>
  <c r="N532" i="24"/>
  <c r="O247" i="19" s="1"/>
  <c r="N550" i="24"/>
  <c r="O252" i="19" s="1"/>
  <c r="N604" i="24"/>
  <c r="O270" i="19" s="1"/>
  <c r="N613" i="24"/>
  <c r="O273" i="19" s="1"/>
  <c r="N631" i="24"/>
  <c r="O279" i="19" s="1"/>
  <c r="N667" i="24"/>
  <c r="O291" i="19" s="1"/>
  <c r="N676" i="24"/>
  <c r="O294" i="19" s="1"/>
  <c r="N694" i="24"/>
  <c r="O300" i="19" s="1"/>
  <c r="B415" i="24"/>
  <c r="C212" i="19" s="1"/>
  <c r="B499" i="24"/>
  <c r="C237" i="19" s="1"/>
  <c r="B556" i="24"/>
  <c r="C254" i="19" s="1"/>
  <c r="B574" i="24"/>
  <c r="C260" i="19" s="1"/>
  <c r="B592" i="24"/>
  <c r="C266" i="19" s="1"/>
  <c r="B610" i="24"/>
  <c r="C272" i="19" s="1"/>
  <c r="B628" i="24"/>
  <c r="C278" i="19" s="1"/>
  <c r="B646" i="24"/>
  <c r="C284" i="19" s="1"/>
  <c r="B664" i="24"/>
  <c r="C290" i="19" s="1"/>
  <c r="A439" i="24"/>
  <c r="B219" i="19" s="1"/>
  <c r="A442" i="24"/>
  <c r="B220" i="19" s="1"/>
  <c r="G493" i="24"/>
  <c r="H235" i="19" s="1"/>
  <c r="F505" i="24"/>
  <c r="G239" i="19" s="1"/>
  <c r="F520" i="24"/>
  <c r="G243" i="19" s="1"/>
  <c r="E538" i="24"/>
  <c r="F249" i="19" s="1"/>
  <c r="D565" i="24"/>
  <c r="E257" i="19" s="1"/>
  <c r="C601" i="24"/>
  <c r="D269" i="19" s="1"/>
  <c r="A622" i="24"/>
  <c r="B276" i="19" s="1"/>
  <c r="A646" i="24"/>
  <c r="B284" i="19" s="1"/>
  <c r="G652" i="24"/>
  <c r="H286" i="19" s="1"/>
  <c r="G664" i="24"/>
  <c r="H290" i="19" s="1"/>
  <c r="G667" i="24"/>
  <c r="H291" i="19" s="1"/>
  <c r="F679" i="24"/>
  <c r="G295" i="19" s="1"/>
  <c r="D412" i="24"/>
  <c r="E208" i="19" s="1"/>
  <c r="C448" i="24"/>
  <c r="D222" i="19" s="1"/>
  <c r="G499" i="24"/>
  <c r="H237" i="19" s="1"/>
  <c r="G502" i="24"/>
  <c r="H238" i="19" s="1"/>
  <c r="G505" i="24"/>
  <c r="H239" i="19" s="1"/>
  <c r="G514" i="24"/>
  <c r="H242" i="19" s="1"/>
  <c r="F529" i="24"/>
  <c r="G246" i="19" s="1"/>
  <c r="E565" i="24"/>
  <c r="F257" i="19" s="1"/>
  <c r="E571" i="24"/>
  <c r="F259" i="19" s="1"/>
  <c r="D607" i="24"/>
  <c r="E271" i="19" s="1"/>
  <c r="D610" i="24"/>
  <c r="E272" i="19" s="1"/>
  <c r="C625" i="24"/>
  <c r="D277" i="19" s="1"/>
  <c r="C634" i="24"/>
  <c r="D280" i="19" s="1"/>
  <c r="C637" i="24"/>
  <c r="D281" i="19" s="1"/>
  <c r="C643" i="24"/>
  <c r="D283" i="19" s="1"/>
  <c r="A658" i="24"/>
  <c r="B288" i="19" s="1"/>
  <c r="N418" i="24"/>
  <c r="O213" i="19" s="1"/>
  <c r="N445" i="24"/>
  <c r="O221" i="19" s="1"/>
  <c r="N454" i="24"/>
  <c r="O224" i="19" s="1"/>
  <c r="N463" i="24"/>
  <c r="O209" i="19" s="1"/>
  <c r="N472" i="24"/>
  <c r="O229" i="19" s="1"/>
  <c r="N481" i="24"/>
  <c r="O232" i="19" s="1"/>
  <c r="N490" i="24"/>
  <c r="O206" i="19" s="1"/>
  <c r="N499" i="24"/>
  <c r="O237" i="19" s="1"/>
  <c r="N508" i="24"/>
  <c r="O240" i="19" s="1"/>
  <c r="N517" i="24"/>
  <c r="O211" i="19" s="1"/>
  <c r="N526" i="24"/>
  <c r="O245" i="19" s="1"/>
  <c r="N535" i="24"/>
  <c r="O248" i="19" s="1"/>
  <c r="N553" i="24"/>
  <c r="O253" i="19" s="1"/>
  <c r="N562" i="24"/>
  <c r="O256" i="19" s="1"/>
  <c r="N571" i="24"/>
  <c r="O259" i="19" s="1"/>
  <c r="N580" i="24"/>
  <c r="O262" i="19" s="1"/>
  <c r="N589" i="24"/>
  <c r="O265" i="19" s="1"/>
  <c r="N598" i="24"/>
  <c r="O268" i="19" s="1"/>
  <c r="N634" i="24"/>
  <c r="O280" i="19" s="1"/>
  <c r="N643" i="24"/>
  <c r="O283" i="19" s="1"/>
  <c r="N679" i="24"/>
  <c r="O295" i="19" s="1"/>
  <c r="N688" i="24"/>
  <c r="O298" i="19" s="1"/>
  <c r="N697" i="24"/>
  <c r="O301" i="19" s="1"/>
  <c r="D418" i="24"/>
  <c r="E213" i="19" s="1"/>
  <c r="A496" i="24"/>
  <c r="B236" i="19" s="1"/>
  <c r="A676" i="24"/>
  <c r="B294" i="19" s="1"/>
  <c r="G685" i="24"/>
  <c r="H297" i="19" s="1"/>
  <c r="G691" i="24"/>
  <c r="H299" i="19" s="1"/>
  <c r="N427" i="24"/>
  <c r="O216" i="19" s="1"/>
  <c r="N436" i="24"/>
  <c r="O207" i="19" s="1"/>
  <c r="N544" i="24"/>
  <c r="O250" i="19" s="1"/>
  <c r="N607" i="24"/>
  <c r="O271" i="19" s="1"/>
  <c r="N616" i="24"/>
  <c r="O274" i="19" s="1"/>
  <c r="N625" i="24"/>
  <c r="O277" i="19" s="1"/>
  <c r="N652" i="24"/>
  <c r="O286" i="19" s="1"/>
  <c r="N661" i="24"/>
  <c r="O289" i="19" s="1"/>
  <c r="N670" i="24"/>
  <c r="O292" i="19" s="1"/>
  <c r="B505" i="24"/>
  <c r="C239" i="19" s="1"/>
  <c r="B544" i="24"/>
  <c r="C250" i="19" s="1"/>
  <c r="B562" i="24"/>
  <c r="C256" i="19" s="1"/>
  <c r="B580" i="24"/>
  <c r="C262" i="19" s="1"/>
  <c r="B598" i="24"/>
  <c r="C268" i="19" s="1"/>
  <c r="B616" i="24"/>
  <c r="C274" i="19" s="1"/>
  <c r="B652" i="24"/>
  <c r="C286" i="19" s="1"/>
  <c r="D460" i="24"/>
  <c r="E226" i="19" s="1"/>
  <c r="C484" i="24"/>
  <c r="D233" i="19" s="1"/>
  <c r="C493" i="24"/>
  <c r="D235" i="19" s="1"/>
  <c r="A505" i="24"/>
  <c r="B239" i="19" s="1"/>
  <c r="G529" i="24"/>
  <c r="H246" i="19" s="1"/>
  <c r="G541" i="24"/>
  <c r="H210" i="19" s="1"/>
  <c r="G550" i="24"/>
  <c r="H252" i="19" s="1"/>
  <c r="F559" i="24"/>
  <c r="G255" i="19" s="1"/>
  <c r="F571" i="24"/>
  <c r="G259" i="19" s="1"/>
  <c r="F574" i="24"/>
  <c r="G260" i="19" s="1"/>
  <c r="E595" i="24"/>
  <c r="F267" i="19" s="1"/>
  <c r="E607" i="24"/>
  <c r="F271" i="19" s="1"/>
  <c r="D628" i="24"/>
  <c r="E278" i="19" s="1"/>
  <c r="D631" i="24"/>
  <c r="E279" i="19" s="1"/>
  <c r="C649" i="24"/>
  <c r="D285" i="19" s="1"/>
  <c r="C670" i="24"/>
  <c r="D292" i="19" s="1"/>
  <c r="D442" i="24"/>
  <c r="E220" i="19" s="1"/>
  <c r="A691" i="24"/>
  <c r="B299" i="19" s="1"/>
  <c r="D457" i="24"/>
  <c r="E225" i="19" s="1"/>
  <c r="A415" i="24"/>
  <c r="B212" i="19" s="1"/>
  <c r="A418" i="24"/>
  <c r="B213" i="19" s="1"/>
  <c r="E439" i="24"/>
  <c r="F219" i="19" s="1"/>
  <c r="E445" i="24"/>
  <c r="F221" i="19" s="1"/>
  <c r="E451" i="24"/>
  <c r="F223" i="19" s="1"/>
  <c r="D493" i="24"/>
  <c r="E235" i="19" s="1"/>
  <c r="C499" i="24"/>
  <c r="D237" i="19" s="1"/>
  <c r="C502" i="24"/>
  <c r="D238" i="19" s="1"/>
  <c r="A535" i="24"/>
  <c r="B248" i="19" s="1"/>
  <c r="A547" i="24"/>
  <c r="B251" i="19" s="1"/>
  <c r="G568" i="24"/>
  <c r="H258" i="19" s="1"/>
  <c r="F601" i="24"/>
  <c r="G269" i="19" s="1"/>
  <c r="F613" i="24"/>
  <c r="G273" i="19" s="1"/>
  <c r="E619" i="24"/>
  <c r="F275" i="19" s="1"/>
  <c r="D670" i="24"/>
  <c r="E292" i="19" s="1"/>
  <c r="D673" i="24"/>
  <c r="E293" i="19" s="1"/>
  <c r="C688" i="24"/>
  <c r="D298" i="19" s="1"/>
  <c r="N439" i="24"/>
  <c r="O219" i="19" s="1"/>
  <c r="N448" i="24"/>
  <c r="O222" i="19" s="1"/>
  <c r="N457" i="24"/>
  <c r="O225" i="19" s="1"/>
  <c r="N466" i="24"/>
  <c r="O227" i="19" s="1"/>
  <c r="N475" i="24"/>
  <c r="O230" i="19" s="1"/>
  <c r="N520" i="24"/>
  <c r="O243" i="19" s="1"/>
  <c r="N556" i="24"/>
  <c r="O254" i="19" s="1"/>
  <c r="N565" i="24"/>
  <c r="O257" i="19" s="1"/>
  <c r="N574" i="24"/>
  <c r="O260" i="19" s="1"/>
  <c r="N583" i="24"/>
  <c r="O263" i="19" s="1"/>
  <c r="N592" i="24"/>
  <c r="O266" i="19" s="1"/>
  <c r="N601" i="24"/>
  <c r="O269" i="19" s="1"/>
  <c r="N628" i="24"/>
  <c r="O278" i="19" s="1"/>
  <c r="N637" i="24"/>
  <c r="O281" i="19" s="1"/>
  <c r="N646" i="24"/>
  <c r="O284" i="19" s="1"/>
  <c r="N682" i="24"/>
  <c r="O296" i="19" s="1"/>
  <c r="N691" i="24"/>
  <c r="O299" i="19" s="1"/>
  <c r="B451" i="24"/>
  <c r="C223" i="19" s="1"/>
  <c r="N421" i="24"/>
  <c r="O214" i="19" s="1"/>
  <c r="N430" i="24"/>
  <c r="O217" i="19" s="1"/>
  <c r="N493" i="24"/>
  <c r="O235" i="19" s="1"/>
  <c r="N511" i="24"/>
  <c r="O241" i="19" s="1"/>
  <c r="N538" i="24"/>
  <c r="O249" i="19" s="1"/>
  <c r="N547" i="24"/>
  <c r="O251" i="19" s="1"/>
  <c r="N610" i="24"/>
  <c r="O272" i="19" s="1"/>
  <c r="N619" i="24"/>
  <c r="O275" i="19" s="1"/>
  <c r="N655" i="24"/>
  <c r="O287" i="19" s="1"/>
  <c r="N664" i="24"/>
  <c r="O290" i="19" s="1"/>
  <c r="N673" i="24"/>
  <c r="O293" i="19" s="1"/>
  <c r="N700" i="24"/>
  <c r="O302" i="19" s="1"/>
  <c r="B493" i="24"/>
  <c r="C235" i="19" s="1"/>
  <c r="B511" i="24"/>
  <c r="C241" i="19" s="1"/>
  <c r="B550" i="24"/>
  <c r="C252" i="19" s="1"/>
  <c r="B568" i="24"/>
  <c r="C258" i="19" s="1"/>
  <c r="B604" i="24"/>
  <c r="C270" i="19" s="1"/>
  <c r="B622" i="24"/>
  <c r="C276" i="19" s="1"/>
  <c r="B640" i="24"/>
  <c r="C282" i="19" s="1"/>
  <c r="B658" i="24"/>
  <c r="C288" i="19" s="1"/>
  <c r="B694" i="24"/>
  <c r="C300" i="19" s="1"/>
  <c r="A430" i="24"/>
  <c r="B217" i="19" s="1"/>
  <c r="E652" i="24"/>
  <c r="F286" i="19" s="1"/>
  <c r="B430" i="24"/>
  <c r="C217" i="19" s="1"/>
  <c r="G418" i="24"/>
  <c r="H213" i="19" s="1"/>
  <c r="F451" i="24"/>
  <c r="G223" i="19" s="1"/>
  <c r="F457" i="24"/>
  <c r="G225" i="19" s="1"/>
  <c r="F460" i="24"/>
  <c r="G226" i="19" s="1"/>
  <c r="E481" i="24"/>
  <c r="F232" i="19" s="1"/>
  <c r="E490" i="24"/>
  <c r="F206" i="19" s="1"/>
  <c r="D499" i="24"/>
  <c r="E237" i="19" s="1"/>
  <c r="D505" i="24"/>
  <c r="E239" i="19" s="1"/>
  <c r="D517" i="24"/>
  <c r="E211" i="19" s="1"/>
  <c r="C529" i="24"/>
  <c r="D246" i="19" s="1"/>
  <c r="C538" i="24"/>
  <c r="D249" i="19" s="1"/>
  <c r="A565" i="24"/>
  <c r="B257" i="19" s="1"/>
  <c r="A577" i="24"/>
  <c r="B261" i="19" s="1"/>
  <c r="A580" i="24"/>
  <c r="B262" i="19" s="1"/>
  <c r="G589" i="24"/>
  <c r="H265" i="19" s="1"/>
  <c r="F619" i="24"/>
  <c r="G275" i="19" s="1"/>
  <c r="F622" i="24"/>
  <c r="G276" i="19" s="1"/>
  <c r="F640" i="24"/>
  <c r="G282" i="19" s="1"/>
  <c r="E658" i="24"/>
  <c r="F288" i="19" s="1"/>
  <c r="D685" i="24"/>
  <c r="E297" i="19" s="1"/>
  <c r="D694" i="24"/>
  <c r="E300" i="19" s="1"/>
  <c r="B697" i="24"/>
  <c r="C301" i="19" s="1"/>
  <c r="C423" i="40"/>
  <c r="A305" i="31"/>
  <c r="A307" i="31"/>
  <c r="B466" i="24"/>
  <c r="C227" i="19" s="1"/>
  <c r="A308" i="30"/>
  <c r="A311" i="30"/>
  <c r="A312" i="30"/>
  <c r="D586" i="22"/>
  <c r="E264" i="18" s="1"/>
  <c r="O21" i="42"/>
  <c r="B20" i="42"/>
  <c r="B19" i="42"/>
  <c r="O8" i="42"/>
  <c r="A27" i="48"/>
  <c r="A15" i="48"/>
  <c r="A14" i="48"/>
  <c r="A10" i="30"/>
  <c r="A5" i="30"/>
  <c r="A22" i="48"/>
  <c r="R14" i="48"/>
  <c r="A5" i="48"/>
  <c r="A46" i="32"/>
  <c r="A54" i="32"/>
  <c r="A13" i="32"/>
  <c r="A12" i="32"/>
  <c r="R43" i="32"/>
  <c r="A10" i="33"/>
  <c r="A14" i="30"/>
  <c r="A12" i="30"/>
  <c r="A6" i="30"/>
  <c r="A10" i="31"/>
  <c r="A11" i="31"/>
  <c r="A7" i="31"/>
  <c r="A12" i="31"/>
  <c r="A6" i="31"/>
  <c r="A34" i="48"/>
  <c r="A33" i="48"/>
  <c r="A30" i="48"/>
  <c r="A29" i="48"/>
  <c r="A28" i="48"/>
  <c r="A26" i="48"/>
  <c r="A24" i="48"/>
  <c r="A16" i="48"/>
  <c r="A58" i="48"/>
  <c r="A57" i="48"/>
  <c r="A56" i="48"/>
  <c r="A13" i="48"/>
  <c r="R13" i="48"/>
  <c r="R12" i="48"/>
  <c r="A12" i="48"/>
  <c r="A11" i="48"/>
  <c r="A10" i="48"/>
  <c r="R55" i="48"/>
  <c r="A55" i="48"/>
  <c r="R54" i="48"/>
  <c r="A54" i="48"/>
  <c r="A53" i="48"/>
  <c r="A52" i="48"/>
  <c r="R51" i="48"/>
  <c r="A51" i="48"/>
  <c r="A50" i="48"/>
  <c r="A49" i="48"/>
  <c r="A45" i="48"/>
  <c r="R43" i="48"/>
  <c r="A42" i="48"/>
  <c r="A41" i="48"/>
  <c r="A40" i="48"/>
  <c r="A39" i="48"/>
  <c r="R39" i="48"/>
  <c r="R38" i="48"/>
  <c r="A38" i="48"/>
  <c r="A37" i="48"/>
  <c r="R33" i="48"/>
  <c r="R29" i="48"/>
  <c r="R27" i="48"/>
  <c r="R24" i="48"/>
  <c r="R23" i="48"/>
  <c r="R21" i="48"/>
  <c r="R17" i="48"/>
  <c r="R16" i="48"/>
  <c r="R25" i="48"/>
  <c r="A25" i="48"/>
  <c r="A46" i="48"/>
  <c r="A21" i="48"/>
  <c r="A23" i="48"/>
  <c r="A18" i="48"/>
  <c r="A17" i="48"/>
  <c r="A53" i="32"/>
  <c r="R20" i="32"/>
  <c r="A19" i="32"/>
  <c r="R19" i="32"/>
  <c r="A18" i="32"/>
  <c r="A17" i="32"/>
  <c r="A16" i="32"/>
  <c r="A15" i="32"/>
  <c r="A14" i="32"/>
  <c r="A55" i="32"/>
  <c r="A58" i="32"/>
  <c r="A51" i="32"/>
  <c r="A49" i="32"/>
  <c r="R26" i="32"/>
  <c r="A50" i="32"/>
  <c r="A63" i="32"/>
  <c r="A56" i="32"/>
  <c r="R25" i="32"/>
  <c r="A43" i="32"/>
  <c r="R44" i="32"/>
  <c r="A11" i="32"/>
  <c r="R41" i="32"/>
  <c r="A15" i="33"/>
  <c r="A14" i="33"/>
  <c r="A13" i="33"/>
  <c r="A11" i="33"/>
  <c r="R13" i="33"/>
  <c r="R22" i="33"/>
  <c r="R21" i="33"/>
  <c r="R20" i="33"/>
  <c r="R19" i="33"/>
  <c r="R18" i="33"/>
  <c r="R17" i="33"/>
  <c r="R16" i="33"/>
  <c r="R15" i="33"/>
  <c r="R14" i="33"/>
  <c r="R12" i="33"/>
  <c r="R11" i="33"/>
  <c r="A20" i="33"/>
  <c r="A19" i="33"/>
  <c r="A18" i="33"/>
  <c r="A21" i="33"/>
  <c r="A6" i="33"/>
  <c r="R6" i="33" s="1"/>
  <c r="A8" i="33"/>
  <c r="A22" i="33"/>
  <c r="A16" i="34"/>
  <c r="A14" i="34"/>
  <c r="R9" i="34"/>
  <c r="A13" i="34"/>
  <c r="R16" i="34"/>
  <c r="A19" i="34"/>
  <c r="R19" i="34"/>
  <c r="A8" i="34"/>
  <c r="C366" i="40"/>
  <c r="Z18" i="5"/>
  <c r="J47" i="41" s="1"/>
  <c r="AE18" i="5"/>
  <c r="O47" i="41" s="1"/>
  <c r="AB18" i="5"/>
  <c r="L47" i="41" s="1"/>
  <c r="AF18" i="5"/>
  <c r="P47" i="41" s="1"/>
  <c r="E463" i="24"/>
  <c r="F209" i="19" s="1"/>
  <c r="R59" i="48"/>
  <c r="C430" i="40"/>
  <c r="C310" i="40"/>
  <c r="C334" i="40"/>
  <c r="C503" i="40"/>
  <c r="C457" i="40"/>
  <c r="C492" i="40"/>
  <c r="D463" i="24"/>
  <c r="E209" i="19" s="1"/>
  <c r="C412" i="24"/>
  <c r="D208" i="19" s="1"/>
  <c r="AF23" i="5"/>
  <c r="P48" i="41" s="1"/>
  <c r="A14" i="31"/>
  <c r="A59" i="48"/>
  <c r="C370" i="40"/>
  <c r="C469" i="24"/>
  <c r="D228" i="19" s="1"/>
  <c r="C327" i="40"/>
  <c r="C360" i="40"/>
  <c r="C369" i="40"/>
  <c r="G688" i="22"/>
  <c r="H298" i="18" s="1"/>
  <c r="G697" i="22"/>
  <c r="H301" i="18" s="1"/>
  <c r="E685" i="22"/>
  <c r="F297" i="18" s="1"/>
  <c r="F688" i="22"/>
  <c r="G298" i="18" s="1"/>
  <c r="C377" i="40"/>
  <c r="H1053" i="5"/>
  <c r="H113" i="41" s="1"/>
  <c r="G1053" i="5"/>
  <c r="G113" i="41" s="1"/>
  <c r="F1053" i="5"/>
  <c r="F113" i="41" s="1"/>
  <c r="E1053" i="5"/>
  <c r="E113" i="41" s="1"/>
  <c r="D1053" i="5"/>
  <c r="D113" i="41" s="1"/>
  <c r="C470" i="40"/>
  <c r="A13" i="31"/>
  <c r="C471" i="40"/>
  <c r="C500" i="40"/>
  <c r="D610" i="22"/>
  <c r="E272" i="18" s="1"/>
  <c r="D625" i="22"/>
  <c r="E277" i="18" s="1"/>
  <c r="D634" i="22"/>
  <c r="E280" i="18" s="1"/>
  <c r="E640" i="22"/>
  <c r="F282" i="18" s="1"/>
  <c r="E649" i="22"/>
  <c r="F285" i="18" s="1"/>
  <c r="D655" i="22"/>
  <c r="E287" i="18" s="1"/>
  <c r="D670" i="22"/>
  <c r="E292" i="18" s="1"/>
  <c r="E673" i="22"/>
  <c r="F293" i="18" s="1"/>
  <c r="F679" i="22"/>
  <c r="G295" i="18" s="1"/>
  <c r="D682" i="22"/>
  <c r="E296" i="18" s="1"/>
  <c r="D688" i="22"/>
  <c r="E298" i="18" s="1"/>
  <c r="F703" i="22"/>
  <c r="G303" i="18" s="1"/>
  <c r="C403" i="40"/>
  <c r="F1008" i="5"/>
  <c r="F105" i="41" s="1"/>
  <c r="F610" i="22"/>
  <c r="G272" i="18" s="1"/>
  <c r="E622" i="22"/>
  <c r="F276" i="18" s="1"/>
  <c r="D631" i="22"/>
  <c r="E279" i="18" s="1"/>
  <c r="E634" i="22"/>
  <c r="F280" i="18" s="1"/>
  <c r="D640" i="22"/>
  <c r="E282" i="18" s="1"/>
  <c r="D649" i="22"/>
  <c r="E285" i="18" s="1"/>
  <c r="F655" i="22"/>
  <c r="G287" i="18" s="1"/>
  <c r="D658" i="22"/>
  <c r="E288" i="18" s="1"/>
  <c r="F664" i="22"/>
  <c r="G290" i="18" s="1"/>
  <c r="D673" i="22"/>
  <c r="E293" i="18" s="1"/>
  <c r="D679" i="22"/>
  <c r="E295" i="18" s="1"/>
  <c r="E682" i="22"/>
  <c r="F296" i="18" s="1"/>
  <c r="E688" i="22"/>
  <c r="F298" i="18" s="1"/>
  <c r="D694" i="22"/>
  <c r="E300" i="18" s="1"/>
  <c r="D700" i="22"/>
  <c r="E302" i="18" s="1"/>
  <c r="E703" i="22"/>
  <c r="F303" i="18" s="1"/>
  <c r="G1008" i="5"/>
  <c r="G105" i="41" s="1"/>
  <c r="E610" i="22"/>
  <c r="F272" i="18" s="1"/>
  <c r="D622" i="22"/>
  <c r="E276" i="18" s="1"/>
  <c r="D628" i="22"/>
  <c r="E278" i="18" s="1"/>
  <c r="F634" i="22"/>
  <c r="G280" i="18" s="1"/>
  <c r="D643" i="22"/>
  <c r="E283" i="18" s="1"/>
  <c r="F649" i="22"/>
  <c r="G285" i="18" s="1"/>
  <c r="G655" i="22"/>
  <c r="H287" i="18" s="1"/>
  <c r="E661" i="22"/>
  <c r="F289" i="18" s="1"/>
  <c r="D664" i="22"/>
  <c r="E290" i="18" s="1"/>
  <c r="E679" i="22"/>
  <c r="F295" i="18" s="1"/>
  <c r="F682" i="22"/>
  <c r="G296" i="18" s="1"/>
  <c r="E694" i="22"/>
  <c r="F300" i="18" s="1"/>
  <c r="D703" i="22"/>
  <c r="E303" i="18" s="1"/>
  <c r="C443" i="40"/>
  <c r="H1008" i="5"/>
  <c r="H105" i="41" s="1"/>
  <c r="E1008" i="5"/>
  <c r="E105" i="41" s="1"/>
  <c r="H1163" i="5"/>
  <c r="H137" i="41" s="1"/>
  <c r="F1058" i="5"/>
  <c r="F119" i="41" s="1"/>
  <c r="E1058" i="5"/>
  <c r="E119" i="41" s="1"/>
  <c r="D1058" i="5"/>
  <c r="D119" i="41" s="1"/>
  <c r="F1068" i="5"/>
  <c r="F121" i="41" s="1"/>
  <c r="C362" i="40"/>
  <c r="F697" i="22"/>
  <c r="G301" i="18" s="1"/>
  <c r="I1005" i="5"/>
  <c r="H302" i="60"/>
  <c r="Y1004" i="5" s="1"/>
  <c r="I307" i="29"/>
  <c r="I1006" i="5"/>
  <c r="I308" i="29"/>
  <c r="H303" i="60"/>
  <c r="Y1005" i="5" s="1"/>
  <c r="I1007" i="5"/>
  <c r="I305" i="29"/>
  <c r="G619" i="22"/>
  <c r="H275" i="18" s="1"/>
  <c r="G622" i="22"/>
  <c r="H276" i="18" s="1"/>
  <c r="F637" i="22"/>
  <c r="G281" i="18" s="1"/>
  <c r="F658" i="22"/>
  <c r="G288" i="18" s="1"/>
  <c r="E667" i="22"/>
  <c r="F291" i="18" s="1"/>
  <c r="C356" i="40"/>
  <c r="C339" i="40"/>
  <c r="D613" i="22"/>
  <c r="E273" i="18" s="1"/>
  <c r="G631" i="22"/>
  <c r="H279" i="18" s="1"/>
  <c r="F640" i="22"/>
  <c r="G282" i="18" s="1"/>
  <c r="G643" i="22"/>
  <c r="H283" i="18" s="1"/>
  <c r="G652" i="22"/>
  <c r="H286" i="18" s="1"/>
  <c r="G661" i="22"/>
  <c r="H289" i="18" s="1"/>
  <c r="D667" i="22"/>
  <c r="E291" i="18" s="1"/>
  <c r="G670" i="22"/>
  <c r="H292" i="18" s="1"/>
  <c r="F700" i="22"/>
  <c r="G302" i="18" s="1"/>
  <c r="G703" i="22"/>
  <c r="H303" i="18" s="1"/>
  <c r="C348" i="40"/>
  <c r="C358" i="40"/>
  <c r="C372" i="40"/>
  <c r="C420" i="40"/>
  <c r="E601" i="22"/>
  <c r="F269" i="18" s="1"/>
  <c r="E604" i="22"/>
  <c r="F270" i="18" s="1"/>
  <c r="E607" i="22"/>
  <c r="F271" i="18" s="1"/>
  <c r="E613" i="22"/>
  <c r="F273" i="18" s="1"/>
  <c r="G613" i="22"/>
  <c r="H273" i="18" s="1"/>
  <c r="E625" i="22"/>
  <c r="F277" i="18" s="1"/>
  <c r="F628" i="22"/>
  <c r="G278" i="18" s="1"/>
  <c r="E631" i="22"/>
  <c r="F279" i="18" s="1"/>
  <c r="E652" i="22"/>
  <c r="F286" i="18" s="1"/>
  <c r="E670" i="22"/>
  <c r="F292" i="18" s="1"/>
  <c r="F673" i="22"/>
  <c r="G293" i="18" s="1"/>
  <c r="F685" i="22"/>
  <c r="G297" i="18" s="1"/>
  <c r="E691" i="22"/>
  <c r="F299" i="18" s="1"/>
  <c r="C350" i="40"/>
  <c r="C352" i="40"/>
  <c r="E589" i="22"/>
  <c r="F265" i="18" s="1"/>
  <c r="D598" i="22"/>
  <c r="E268" i="18" s="1"/>
  <c r="F601" i="22"/>
  <c r="G269" i="18" s="1"/>
  <c r="F604" i="22"/>
  <c r="G270" i="18" s="1"/>
  <c r="D607" i="22"/>
  <c r="E271" i="18" s="1"/>
  <c r="F619" i="22"/>
  <c r="G275" i="18" s="1"/>
  <c r="F622" i="22"/>
  <c r="G276" i="18" s="1"/>
  <c r="G637" i="22"/>
  <c r="H281" i="18" s="1"/>
  <c r="G640" i="22"/>
  <c r="H282" i="18" s="1"/>
  <c r="F643" i="22"/>
  <c r="G283" i="18" s="1"/>
  <c r="D652" i="22"/>
  <c r="E286" i="18" s="1"/>
  <c r="F661" i="22"/>
  <c r="G289" i="18" s="1"/>
  <c r="G664" i="22"/>
  <c r="H290" i="18" s="1"/>
  <c r="D691" i="22"/>
  <c r="E299" i="18" s="1"/>
  <c r="G694" i="22"/>
  <c r="H300" i="18" s="1"/>
  <c r="E700" i="22"/>
  <c r="F302" i="18" s="1"/>
  <c r="D589" i="22"/>
  <c r="E265" i="18" s="1"/>
  <c r="D601" i="22"/>
  <c r="E269" i="18" s="1"/>
  <c r="G601" i="22"/>
  <c r="H269" i="18" s="1"/>
  <c r="G604" i="22"/>
  <c r="H270" i="18" s="1"/>
  <c r="F607" i="22"/>
  <c r="G271" i="18" s="1"/>
  <c r="F613" i="22"/>
  <c r="G273" i="18" s="1"/>
  <c r="E619" i="22"/>
  <c r="F275" i="18" s="1"/>
  <c r="G628" i="22"/>
  <c r="H278" i="18" s="1"/>
  <c r="F631" i="22"/>
  <c r="G279" i="18" s="1"/>
  <c r="G634" i="22"/>
  <c r="H280" i="18" s="1"/>
  <c r="E637" i="22"/>
  <c r="F281" i="18" s="1"/>
  <c r="F652" i="22"/>
  <c r="G286" i="18" s="1"/>
  <c r="E658" i="22"/>
  <c r="F288" i="18" s="1"/>
  <c r="E664" i="22"/>
  <c r="F290" i="18" s="1"/>
  <c r="C359" i="40"/>
  <c r="C418" i="40"/>
  <c r="C556" i="22"/>
  <c r="D254" i="18" s="1"/>
  <c r="C586" i="22"/>
  <c r="D264" i="18" s="1"/>
  <c r="G1063" i="5"/>
  <c r="G120" i="41" s="1"/>
  <c r="F472" i="24"/>
  <c r="G229" i="19" s="1"/>
  <c r="F1063" i="5"/>
  <c r="F120" i="41" s="1"/>
  <c r="E472" i="24"/>
  <c r="F229" i="19" s="1"/>
  <c r="D472" i="24"/>
  <c r="E229" i="19" s="1"/>
  <c r="E1063" i="5"/>
  <c r="E120" i="41" s="1"/>
  <c r="D1063" i="5"/>
  <c r="D120" i="41" s="1"/>
  <c r="C472" i="24"/>
  <c r="D229" i="19" s="1"/>
  <c r="D661" i="22"/>
  <c r="E289" i="18" s="1"/>
  <c r="G667" i="22"/>
  <c r="H291" i="18" s="1"/>
  <c r="G673" i="22"/>
  <c r="H293" i="18" s="1"/>
  <c r="G691" i="22"/>
  <c r="H299" i="18" s="1"/>
  <c r="C357" i="40"/>
  <c r="F670" i="22"/>
  <c r="G292" i="18" s="1"/>
  <c r="G685" i="22"/>
  <c r="H297" i="18" s="1"/>
  <c r="F691" i="22"/>
  <c r="G299" i="18" s="1"/>
  <c r="C367" i="40"/>
  <c r="C462" i="40"/>
  <c r="D637" i="22"/>
  <c r="E281" i="18" s="1"/>
  <c r="E643" i="22"/>
  <c r="F283" i="18" s="1"/>
  <c r="G700" i="22"/>
  <c r="H302" i="18" s="1"/>
  <c r="C353" i="40"/>
  <c r="C361" i="40"/>
  <c r="C315" i="40"/>
  <c r="F1078" i="5"/>
  <c r="F110" i="41" s="1"/>
  <c r="X1008" i="12"/>
  <c r="H306" i="25"/>
  <c r="H404" i="24" s="1"/>
  <c r="X1009" i="12"/>
  <c r="H307" i="25"/>
  <c r="H405" i="24" s="1"/>
  <c r="X1010" i="12"/>
  <c r="H306" i="23"/>
  <c r="H404" i="22" s="1"/>
  <c r="X1007" i="12"/>
  <c r="P1004" i="5" s="1"/>
  <c r="I1004" i="5"/>
  <c r="C306" i="40"/>
  <c r="C347" i="40"/>
  <c r="C393" i="40"/>
  <c r="C421" i="40"/>
  <c r="C427" i="40"/>
  <c r="C429" i="40"/>
  <c r="C435" i="40"/>
  <c r="C450" i="40"/>
  <c r="C469" i="40"/>
  <c r="C472" i="40"/>
  <c r="C307" i="40"/>
  <c r="C337" i="40"/>
  <c r="C325" i="40"/>
  <c r="C328" i="40"/>
  <c r="C387" i="40"/>
  <c r="C401" i="40"/>
  <c r="C410" i="40"/>
  <c r="C419" i="40"/>
  <c r="C432" i="40"/>
  <c r="C445" i="40"/>
  <c r="C455" i="40"/>
  <c r="C460" i="40"/>
  <c r="C463" i="40"/>
  <c r="C475" i="40"/>
  <c r="C335" i="40"/>
  <c r="C332" i="40"/>
  <c r="C329" i="40"/>
  <c r="C324" i="40"/>
  <c r="C351" i="40"/>
  <c r="C378" i="40"/>
  <c r="C402" i="40"/>
  <c r="C414" i="40"/>
  <c r="C416" i="40"/>
  <c r="C446" i="40"/>
  <c r="C464" i="40"/>
  <c r="C478" i="40"/>
  <c r="C483" i="40"/>
  <c r="C495" i="40"/>
  <c r="C333" i="40"/>
  <c r="C322" i="40"/>
  <c r="C349" i="40"/>
  <c r="C365" i="40"/>
  <c r="C371" i="40"/>
  <c r="C379" i="40"/>
  <c r="C390" i="40"/>
  <c r="C394" i="40"/>
  <c r="C305" i="40"/>
  <c r="C413" i="40"/>
  <c r="C440" i="40"/>
  <c r="C441" i="40"/>
  <c r="C452" i="40"/>
  <c r="C453" i="40"/>
  <c r="C458" i="40"/>
  <c r="C485" i="40"/>
  <c r="C496" i="40"/>
  <c r="C499" i="40"/>
  <c r="C312" i="40"/>
  <c r="C355" i="40"/>
  <c r="C382" i="40"/>
  <c r="C384" i="40"/>
  <c r="C398" i="40"/>
  <c r="C400" i="40"/>
  <c r="C404" i="40"/>
  <c r="C428" i="40"/>
  <c r="C438" i="40"/>
  <c r="C480" i="40"/>
  <c r="C490" i="40"/>
  <c r="C501" i="40"/>
  <c r="C309" i="40"/>
  <c r="C323" i="40"/>
  <c r="C375" i="40"/>
  <c r="C383" i="40"/>
  <c r="C395" i="40"/>
  <c r="C406" i="40"/>
  <c r="C465" i="40"/>
  <c r="C482" i="40"/>
  <c r="C484" i="40"/>
  <c r="C488" i="40"/>
  <c r="C498" i="40"/>
  <c r="C314" i="40"/>
  <c r="C415" i="40"/>
  <c r="C424" i="40"/>
  <c r="C439" i="40"/>
  <c r="C447" i="40"/>
  <c r="C473" i="40"/>
  <c r="C497" i="40"/>
  <c r="C376" i="40"/>
  <c r="C396" i="40"/>
  <c r="C405" i="40"/>
  <c r="C412" i="40"/>
  <c r="C425" i="40"/>
  <c r="C426" i="40"/>
  <c r="C436" i="40"/>
  <c r="C474" i="40"/>
  <c r="C341" i="40"/>
  <c r="C321" i="40"/>
  <c r="C399" i="40"/>
  <c r="C411" i="40"/>
  <c r="C437" i="40"/>
  <c r="C448" i="40"/>
  <c r="C466" i="40"/>
  <c r="C477" i="40"/>
  <c r="C489" i="40"/>
  <c r="C494" i="40"/>
  <c r="C345" i="40"/>
  <c r="C336" i="40"/>
  <c r="C326" i="40"/>
  <c r="C320" i="40"/>
  <c r="C363" i="40"/>
  <c r="C364" i="40"/>
  <c r="C456" i="40"/>
  <c r="C467" i="40"/>
  <c r="C343" i="40"/>
  <c r="C308" i="40"/>
  <c r="C330" i="40"/>
  <c r="C368" i="40"/>
  <c r="C374" i="40"/>
  <c r="C380" i="40"/>
  <c r="C385" i="40"/>
  <c r="C386" i="40"/>
  <c r="C388" i="40"/>
  <c r="C392" i="40"/>
  <c r="C409" i="40"/>
  <c r="C434" i="40"/>
  <c r="C442" i="40"/>
  <c r="C451" i="40"/>
  <c r="C481" i="40"/>
  <c r="C487" i="40"/>
  <c r="C502" i="40"/>
  <c r="C340" i="40"/>
  <c r="C342" i="40"/>
  <c r="C373" i="40"/>
  <c r="C381" i="40"/>
  <c r="C389" i="40"/>
  <c r="C397" i="40"/>
  <c r="C407" i="40"/>
  <c r="C422" i="40"/>
  <c r="C431" i="40"/>
  <c r="C459" i="40"/>
  <c r="C461" i="40"/>
  <c r="C476" i="40"/>
  <c r="C491" i="40"/>
  <c r="C493" i="40"/>
  <c r="C346" i="40"/>
  <c r="A305" i="29"/>
  <c r="D592" i="22"/>
  <c r="E266" i="18" s="1"/>
  <c r="D595" i="22"/>
  <c r="E267" i="18" s="1"/>
  <c r="B439" i="24"/>
  <c r="C219" i="19" s="1"/>
  <c r="G409" i="24"/>
  <c r="H205" i="19" s="1"/>
  <c r="F409" i="24"/>
  <c r="G205" i="19" s="1"/>
  <c r="E409" i="24"/>
  <c r="F205" i="19" s="1"/>
  <c r="D409" i="24"/>
  <c r="E205" i="19" s="1"/>
  <c r="E478" i="24"/>
  <c r="F231" i="19" s="1"/>
  <c r="D478" i="24"/>
  <c r="E231" i="19" s="1"/>
  <c r="C478" i="24"/>
  <c r="D231" i="19" s="1"/>
  <c r="A60" i="48"/>
  <c r="A478" i="24"/>
  <c r="B231" i="19" s="1"/>
  <c r="R13" i="34"/>
  <c r="A314" i="29"/>
  <c r="A311" i="28"/>
  <c r="A313" i="29"/>
  <c r="A332" i="29"/>
  <c r="A333" i="29"/>
  <c r="A334" i="29"/>
  <c r="A335" i="29"/>
  <c r="A5" i="32"/>
  <c r="B404" i="24"/>
  <c r="B405" i="24"/>
  <c r="A404" i="24"/>
  <c r="A405" i="24"/>
  <c r="R11" i="32"/>
  <c r="R10" i="32"/>
  <c r="R50" i="48"/>
  <c r="R49" i="48"/>
  <c r="R16" i="32"/>
  <c r="R15" i="32"/>
  <c r="R35" i="48"/>
  <c r="R34" i="48"/>
  <c r="R18" i="48"/>
  <c r="R58" i="48"/>
  <c r="R57" i="48"/>
  <c r="R56" i="48"/>
  <c r="R11" i="48"/>
  <c r="R10" i="48"/>
  <c r="R9" i="48"/>
  <c r="R53" i="48"/>
  <c r="R52" i="48"/>
  <c r="R27" i="32"/>
  <c r="R47" i="48"/>
  <c r="R42" i="48"/>
  <c r="R41" i="48"/>
  <c r="R40" i="48"/>
  <c r="R37" i="48"/>
  <c r="R36" i="48"/>
  <c r="R14" i="32"/>
  <c r="R10" i="34"/>
  <c r="R11" i="34"/>
  <c r="R14" i="34"/>
  <c r="B541" i="24"/>
  <c r="C210" i="19" s="1"/>
  <c r="B517" i="24"/>
  <c r="C211" i="19" s="1"/>
  <c r="B490" i="24"/>
  <c r="C206" i="19" s="1"/>
  <c r="B463" i="24"/>
  <c r="C209" i="19" s="1"/>
  <c r="B436" i="24"/>
  <c r="C207" i="19" s="1"/>
  <c r="R18" i="34"/>
  <c r="R30" i="48"/>
  <c r="A619" i="24"/>
  <c r="B275" i="19" s="1"/>
  <c r="R26" i="48"/>
  <c r="A359" i="29"/>
  <c r="A360" i="29"/>
  <c r="R22" i="48"/>
  <c r="R21" i="32"/>
  <c r="A6" i="48"/>
  <c r="A4" i="17"/>
  <c r="R28" i="32"/>
  <c r="R28" i="48"/>
  <c r="R15" i="48"/>
  <c r="R22" i="5"/>
  <c r="R7" i="5"/>
  <c r="A29" i="14" s="1"/>
  <c r="G2" i="14" s="1"/>
  <c r="S22" i="5"/>
  <c r="S7" i="5"/>
  <c r="E592" i="22"/>
  <c r="F266" i="18" s="1"/>
  <c r="G607" i="22"/>
  <c r="H271" i="18" s="1"/>
  <c r="F625" i="22"/>
  <c r="G277" i="18" s="1"/>
  <c r="F412" i="22"/>
  <c r="G205" i="18" s="1"/>
  <c r="C415" i="22"/>
  <c r="D212" i="18" s="1"/>
  <c r="G595" i="22"/>
  <c r="H267" i="18" s="1"/>
  <c r="F589" i="22"/>
  <c r="G265" i="18" s="1"/>
  <c r="F592" i="22"/>
  <c r="G266" i="18" s="1"/>
  <c r="G583" i="22"/>
  <c r="H263" i="18" s="1"/>
  <c r="F598" i="22"/>
  <c r="G268" i="18" s="1"/>
  <c r="G625" i="22"/>
  <c r="H277" i="18" s="1"/>
  <c r="E697" i="22"/>
  <c r="F301" i="18" s="1"/>
  <c r="G589" i="22"/>
  <c r="H265" i="18" s="1"/>
  <c r="G598" i="22"/>
  <c r="H268" i="18" s="1"/>
  <c r="G658" i="22"/>
  <c r="H288" i="18" s="1"/>
  <c r="G592" i="22"/>
  <c r="H266" i="18" s="1"/>
  <c r="D697" i="22"/>
  <c r="E301" i="18" s="1"/>
  <c r="F595" i="22"/>
  <c r="G267" i="18" s="1"/>
  <c r="G610" i="22"/>
  <c r="H272" i="18" s="1"/>
  <c r="E628" i="22"/>
  <c r="F278" i="18" s="1"/>
  <c r="F667" i="22"/>
  <c r="G291" i="18" s="1"/>
  <c r="G682" i="22"/>
  <c r="H296" i="18" s="1"/>
  <c r="F694" i="22"/>
  <c r="G300" i="18" s="1"/>
  <c r="E598" i="22"/>
  <c r="F268" i="18" s="1"/>
  <c r="D604" i="22"/>
  <c r="E270" i="18" s="1"/>
  <c r="D619" i="22"/>
  <c r="E275" i="18" s="1"/>
  <c r="G649" i="22"/>
  <c r="H285" i="18" s="1"/>
  <c r="E655" i="22"/>
  <c r="F287" i="18" s="1"/>
  <c r="E595" i="22"/>
  <c r="F267" i="18" s="1"/>
  <c r="G679" i="22"/>
  <c r="H295" i="18" s="1"/>
  <c r="D685" i="22"/>
  <c r="E297" i="18" s="1"/>
  <c r="B454" i="24"/>
  <c r="C224" i="19" s="1"/>
  <c r="N529" i="24"/>
  <c r="O246" i="19" s="1"/>
  <c r="N502" i="24"/>
  <c r="O238" i="19" s="1"/>
  <c r="C463" i="24"/>
  <c r="D209" i="19" s="1"/>
  <c r="A463" i="24"/>
  <c r="B209" i="19" s="1"/>
  <c r="A370" i="29"/>
  <c r="A371" i="29"/>
  <c r="F586" i="22"/>
  <c r="G264" i="18" s="1"/>
  <c r="G586" i="22"/>
  <c r="H264" i="18" s="1"/>
  <c r="E586" i="22"/>
  <c r="F264" i="18" s="1"/>
  <c r="D703" i="24"/>
  <c r="E303" i="19" s="1"/>
  <c r="C703" i="24"/>
  <c r="D303" i="19" s="1"/>
  <c r="A703" i="24"/>
  <c r="B303" i="19" s="1"/>
  <c r="G445" i="24"/>
  <c r="H221" i="19" s="1"/>
  <c r="G700" i="24"/>
  <c r="H302" i="19" s="1"/>
  <c r="F700" i="24"/>
  <c r="G302" i="19" s="1"/>
  <c r="E700" i="24"/>
  <c r="F302" i="19" s="1"/>
  <c r="D700" i="24"/>
  <c r="E302" i="19" s="1"/>
  <c r="C700" i="24"/>
  <c r="D302" i="19" s="1"/>
  <c r="A700" i="24"/>
  <c r="B302" i="19" s="1"/>
  <c r="C439" i="24"/>
  <c r="D219" i="19" s="1"/>
  <c r="F439" i="24"/>
  <c r="G219" i="19" s="1"/>
  <c r="D664" i="24"/>
  <c r="E290" i="19" s="1"/>
  <c r="G460" i="24"/>
  <c r="H226" i="19" s="1"/>
  <c r="A457" i="24"/>
  <c r="B225" i="19" s="1"/>
  <c r="A661" i="24"/>
  <c r="B289" i="19" s="1"/>
  <c r="E649" i="24"/>
  <c r="F285" i="19" s="1"/>
  <c r="C661" i="24"/>
  <c r="D289" i="19" s="1"/>
  <c r="E460" i="24"/>
  <c r="F226" i="19" s="1"/>
  <c r="C454" i="24"/>
  <c r="D224" i="19" s="1"/>
  <c r="E448" i="24"/>
  <c r="F222" i="19" s="1"/>
  <c r="D469" i="24"/>
  <c r="E228" i="19" s="1"/>
  <c r="D616" i="22"/>
  <c r="E274" i="18" s="1"/>
  <c r="E616" i="22"/>
  <c r="F274" i="18" s="1"/>
  <c r="F616" i="22"/>
  <c r="G274" i="18" s="1"/>
  <c r="G616" i="22"/>
  <c r="H274" i="18" s="1"/>
  <c r="D646" i="22"/>
  <c r="E284" i="18" s="1"/>
  <c r="E646" i="22"/>
  <c r="F284" i="18" s="1"/>
  <c r="F646" i="22"/>
  <c r="G284" i="18" s="1"/>
  <c r="G646" i="22"/>
  <c r="H284" i="18" s="1"/>
  <c r="D676" i="22"/>
  <c r="E294" i="18" s="1"/>
  <c r="E676" i="22"/>
  <c r="F294" i="18" s="1"/>
  <c r="F676" i="22"/>
  <c r="G294" i="18" s="1"/>
  <c r="G676" i="22"/>
  <c r="H294" i="18" s="1"/>
  <c r="C547" i="22"/>
  <c r="D251" i="18" s="1"/>
  <c r="C404" i="22"/>
  <c r="C406" i="22" s="1"/>
  <c r="D204" i="18" s="1"/>
  <c r="D408" i="22"/>
  <c r="D412" i="22"/>
  <c r="E205" i="18" s="1"/>
  <c r="C430" i="22"/>
  <c r="D217" i="18" s="1"/>
  <c r="G682" i="24"/>
  <c r="H296" i="19" s="1"/>
  <c r="G475" i="24"/>
  <c r="H230" i="19" s="1"/>
  <c r="C694" i="22"/>
  <c r="D300" i="18" s="1"/>
  <c r="C496" i="22"/>
  <c r="D236" i="18" s="1"/>
  <c r="A490" i="24"/>
  <c r="B206" i="19" s="1"/>
  <c r="C409" i="24"/>
  <c r="D205" i="19" s="1"/>
  <c r="N412" i="24"/>
  <c r="O208" i="19" s="1"/>
  <c r="F637" i="24"/>
  <c r="G281" i="19" s="1"/>
  <c r="E682" i="24"/>
  <c r="F296" i="19" s="1"/>
  <c r="D682" i="24"/>
  <c r="E296" i="19" s="1"/>
  <c r="C682" i="24"/>
  <c r="D296" i="19" s="1"/>
  <c r="E637" i="24"/>
  <c r="F281" i="19" s="1"/>
  <c r="F475" i="24"/>
  <c r="G230" i="19" s="1"/>
  <c r="E475" i="24"/>
  <c r="F230" i="19" s="1"/>
  <c r="D475" i="24"/>
  <c r="E230" i="19" s="1"/>
  <c r="C475" i="24"/>
  <c r="D230" i="19" s="1"/>
  <c r="A475" i="24"/>
  <c r="B230" i="19" s="1"/>
  <c r="A436" i="24"/>
  <c r="B207" i="19" s="1"/>
  <c r="A433" i="24"/>
  <c r="B218" i="19" s="1"/>
  <c r="A517" i="24"/>
  <c r="B211" i="19" s="1"/>
  <c r="A313" i="28"/>
  <c r="A324" i="28"/>
  <c r="A362" i="29"/>
  <c r="A363" i="29"/>
  <c r="C410" i="22"/>
  <c r="C412" i="22" s="1"/>
  <c r="D205" i="18" s="1"/>
  <c r="D407" i="22"/>
  <c r="F408" i="22"/>
  <c r="C601" i="22"/>
  <c r="D269" i="18" s="1"/>
  <c r="C577" i="22"/>
  <c r="D261" i="18" s="1"/>
  <c r="O407" i="22"/>
  <c r="E408" i="22"/>
  <c r="C445" i="22"/>
  <c r="D221" i="18" s="1"/>
  <c r="F407" i="22"/>
  <c r="D405" i="22"/>
  <c r="D406" i="22" s="1"/>
  <c r="E204" i="18" s="1"/>
  <c r="C408" i="22"/>
  <c r="C409" i="22" s="1"/>
  <c r="D206" i="18" s="1"/>
  <c r="G407" i="22"/>
  <c r="E407" i="22"/>
  <c r="G408" i="22"/>
  <c r="C404" i="24"/>
  <c r="C406" i="24" s="1"/>
  <c r="D204" i="19" s="1"/>
  <c r="H407" i="24"/>
  <c r="H409" i="24" s="1"/>
  <c r="I205" i="19" s="1"/>
  <c r="N407" i="24"/>
  <c r="N409" i="24" s="1"/>
  <c r="O205" i="19" s="1"/>
  <c r="F667" i="24"/>
  <c r="G291" i="19" s="1"/>
  <c r="E667" i="24"/>
  <c r="F291" i="19" s="1"/>
  <c r="D667" i="24"/>
  <c r="E291" i="19" s="1"/>
  <c r="C667" i="24"/>
  <c r="D291" i="19" s="1"/>
  <c r="Y302" i="25"/>
  <c r="C562" i="24"/>
  <c r="D256" i="19" s="1"/>
  <c r="G405" i="24"/>
  <c r="G404" i="24"/>
  <c r="F405" i="24"/>
  <c r="F404" i="24"/>
  <c r="E405" i="24"/>
  <c r="E404" i="24"/>
  <c r="D405" i="24"/>
  <c r="D404" i="24"/>
  <c r="N405" i="24"/>
  <c r="N404" i="24"/>
  <c r="A616" i="24"/>
  <c r="B274" i="19" s="1"/>
  <c r="A604" i="24"/>
  <c r="B270" i="19" s="1"/>
  <c r="A583" i="24"/>
  <c r="B263" i="19" s="1"/>
  <c r="A508" i="24"/>
  <c r="B240" i="19" s="1"/>
  <c r="A625" i="24"/>
  <c r="B277" i="19" s="1"/>
  <c r="A571" i="24"/>
  <c r="B259" i="19" s="1"/>
  <c r="A682" i="24"/>
  <c r="B296" i="19" s="1"/>
  <c r="N484" i="24"/>
  <c r="O233" i="19" s="1"/>
  <c r="A688" i="24"/>
  <c r="B298" i="19" s="1"/>
  <c r="A637" i="24"/>
  <c r="B281" i="19" s="1"/>
  <c r="A421" i="24"/>
  <c r="B214" i="19" s="1"/>
  <c r="A631" i="24"/>
  <c r="B279" i="19" s="1"/>
  <c r="A514" i="24"/>
  <c r="B242" i="19" s="1"/>
  <c r="A601" i="24"/>
  <c r="B269" i="19" s="1"/>
  <c r="A481" i="24"/>
  <c r="B232" i="19" s="1"/>
  <c r="A427" i="24"/>
  <c r="B216" i="19" s="1"/>
  <c r="H1033" i="5"/>
  <c r="H111" i="41" s="1"/>
  <c r="G1033" i="5"/>
  <c r="G111" i="41" s="1"/>
  <c r="C460" i="22"/>
  <c r="D226" i="18" s="1"/>
  <c r="G604" i="24"/>
  <c r="H270" i="19" s="1"/>
  <c r="H1173" i="5"/>
  <c r="H139" i="41" s="1"/>
  <c r="G1173" i="5"/>
  <c r="G139" i="41" s="1"/>
  <c r="F1173" i="5"/>
  <c r="F139" i="41" s="1"/>
  <c r="E1173" i="5"/>
  <c r="E139" i="41" s="1"/>
  <c r="D1173" i="5"/>
  <c r="D139" i="41" s="1"/>
  <c r="H1168" i="5"/>
  <c r="H138" i="41" s="1"/>
  <c r="G598" i="24"/>
  <c r="H268" i="19" s="1"/>
  <c r="F598" i="24"/>
  <c r="G268" i="19" s="1"/>
  <c r="F1168" i="5"/>
  <c r="F138" i="41" s="1"/>
  <c r="E598" i="24"/>
  <c r="F268" i="19" s="1"/>
  <c r="E1168" i="5"/>
  <c r="E138" i="41" s="1"/>
  <c r="D598" i="24"/>
  <c r="E268" i="19" s="1"/>
  <c r="D1168" i="5"/>
  <c r="D138" i="41" s="1"/>
  <c r="C598" i="24"/>
  <c r="D268" i="19" s="1"/>
  <c r="C454" i="22"/>
  <c r="D224" i="18" s="1"/>
  <c r="C535" i="22"/>
  <c r="D248" i="18" s="1"/>
  <c r="C475" i="22"/>
  <c r="D230" i="18" s="1"/>
  <c r="C550" i="22"/>
  <c r="D252" i="18" s="1"/>
  <c r="F1163" i="5"/>
  <c r="F137" i="41" s="1"/>
  <c r="E592" i="24"/>
  <c r="F266" i="19" s="1"/>
  <c r="D592" i="24"/>
  <c r="E266" i="19" s="1"/>
  <c r="E1163" i="5"/>
  <c r="E137" i="41" s="1"/>
  <c r="D1163" i="5"/>
  <c r="D137" i="41" s="1"/>
  <c r="C592" i="24"/>
  <c r="D266" i="19" s="1"/>
  <c r="C688" i="22"/>
  <c r="D298" i="18" s="1"/>
  <c r="C457" i="22"/>
  <c r="D225" i="18" s="1"/>
  <c r="C565" i="22"/>
  <c r="D257" i="18" s="1"/>
  <c r="C580" i="22"/>
  <c r="D262" i="18" s="1"/>
  <c r="H1158" i="5"/>
  <c r="H136" i="41" s="1"/>
  <c r="H1153" i="5"/>
  <c r="H135" i="41" s="1"/>
  <c r="H1133" i="5"/>
  <c r="H131" i="41" s="1"/>
  <c r="H1108" i="5"/>
  <c r="H127" i="41" s="1"/>
  <c r="G1158" i="5"/>
  <c r="G136" i="41" s="1"/>
  <c r="F580" i="24"/>
  <c r="G262" i="19" s="1"/>
  <c r="G1153" i="5"/>
  <c r="G135" i="41" s="1"/>
  <c r="G1133" i="5"/>
  <c r="G131" i="41" s="1"/>
  <c r="F1158" i="5"/>
  <c r="F136" i="41" s="1"/>
  <c r="E1158" i="5"/>
  <c r="E136" i="41" s="1"/>
  <c r="C676" i="24"/>
  <c r="D294" i="19" s="1"/>
  <c r="D1183" i="5"/>
  <c r="D141" i="41" s="1"/>
  <c r="D1158" i="5"/>
  <c r="D136" i="41" s="1"/>
  <c r="F577" i="24"/>
  <c r="G261" i="19" s="1"/>
  <c r="E577" i="24"/>
  <c r="F261" i="19" s="1"/>
  <c r="D577" i="24"/>
  <c r="E261" i="19" s="1"/>
  <c r="C577" i="24"/>
  <c r="D261" i="19" s="1"/>
  <c r="H1148" i="5"/>
  <c r="H134" i="41" s="1"/>
  <c r="G1148" i="5"/>
  <c r="G134" i="41" s="1"/>
  <c r="F1148" i="5"/>
  <c r="F134" i="41" s="1"/>
  <c r="E1148" i="5"/>
  <c r="E134" i="41" s="1"/>
  <c r="D1148" i="5"/>
  <c r="D134" i="41" s="1"/>
  <c r="F1133" i="5"/>
  <c r="F131" i="41" s="1"/>
  <c r="E1133" i="5"/>
  <c r="E131" i="41" s="1"/>
  <c r="G1108" i="5"/>
  <c r="G127" i="41" s="1"/>
  <c r="F1108" i="5"/>
  <c r="F127" i="41" s="1"/>
  <c r="E1108" i="5"/>
  <c r="E127" i="41" s="1"/>
  <c r="D1108" i="5"/>
  <c r="D127" i="41" s="1"/>
  <c r="C439" i="22"/>
  <c r="D219" i="18" s="1"/>
  <c r="C319" i="40"/>
  <c r="C433" i="22"/>
  <c r="D218" i="18" s="1"/>
  <c r="C676" i="22"/>
  <c r="D294" i="18" s="1"/>
  <c r="G460" i="22"/>
  <c r="H226" i="18" s="1"/>
  <c r="H1233" i="5"/>
  <c r="H151" i="41" s="1"/>
  <c r="H1208" i="5"/>
  <c r="H146" i="41" s="1"/>
  <c r="H1183" i="5"/>
  <c r="H141" i="41" s="1"/>
  <c r="G415" i="24"/>
  <c r="H212" i="19" s="1"/>
  <c r="G412" i="22"/>
  <c r="H205" i="18" s="1"/>
  <c r="G406" i="22"/>
  <c r="H204" i="18" s="1"/>
  <c r="G463" i="22"/>
  <c r="H209" i="18" s="1"/>
  <c r="F445" i="22"/>
  <c r="G221" i="18" s="1"/>
  <c r="F448" i="22"/>
  <c r="G222" i="18" s="1"/>
  <c r="F451" i="22"/>
  <c r="G223" i="18" s="1"/>
  <c r="G1233" i="5"/>
  <c r="G151" i="41" s="1"/>
  <c r="G1208" i="5"/>
  <c r="G146" i="41" s="1"/>
  <c r="G1183" i="5"/>
  <c r="G141" i="41" s="1"/>
  <c r="F595" i="24"/>
  <c r="G267" i="19" s="1"/>
  <c r="G1163" i="5"/>
  <c r="G137" i="41" s="1"/>
  <c r="F406" i="22"/>
  <c r="G204" i="18" s="1"/>
  <c r="F454" i="22"/>
  <c r="G224" i="18" s="1"/>
  <c r="F457" i="22"/>
  <c r="G225" i="18" s="1"/>
  <c r="H413" i="22"/>
  <c r="X1013" i="12"/>
  <c r="I1011" i="5"/>
  <c r="H413" i="24"/>
  <c r="E406" i="22"/>
  <c r="F204" i="18" s="1"/>
  <c r="F1233" i="5"/>
  <c r="F151" i="41" s="1"/>
  <c r="F1208" i="5"/>
  <c r="F146" i="41" s="1"/>
  <c r="F1183" i="5"/>
  <c r="F141" i="41" s="1"/>
  <c r="E415" i="24"/>
  <c r="F212" i="19" s="1"/>
  <c r="E583" i="24"/>
  <c r="F263" i="19" s="1"/>
  <c r="F1153" i="5"/>
  <c r="F135" i="41" s="1"/>
  <c r="E421" i="24"/>
  <c r="F214" i="19" s="1"/>
  <c r="E439" i="22"/>
  <c r="F219" i="18" s="1"/>
  <c r="E442" i="22"/>
  <c r="F220" i="18" s="1"/>
  <c r="E412" i="22"/>
  <c r="F205" i="18" s="1"/>
  <c r="X1180" i="12"/>
  <c r="H663" i="24"/>
  <c r="H665" i="22"/>
  <c r="I1221" i="5"/>
  <c r="H665" i="24"/>
  <c r="X1181" i="12"/>
  <c r="H666" i="22"/>
  <c r="H666" i="24"/>
  <c r="I1222" i="5"/>
  <c r="X1182" i="12"/>
  <c r="H668" i="22"/>
  <c r="I1224" i="5"/>
  <c r="X1183" i="12"/>
  <c r="H668" i="24"/>
  <c r="H669" i="22"/>
  <c r="H669" i="24"/>
  <c r="I1225" i="5"/>
  <c r="X1184" i="12"/>
  <c r="H671" i="22"/>
  <c r="H671" i="24"/>
  <c r="I1226" i="5"/>
  <c r="X1185" i="12"/>
  <c r="H672" i="22"/>
  <c r="H672" i="24"/>
  <c r="X1186" i="12"/>
  <c r="I1227" i="5"/>
  <c r="H675" i="22"/>
  <c r="X1188" i="12"/>
  <c r="H675" i="24"/>
  <c r="I1230" i="5"/>
  <c r="H677" i="22"/>
  <c r="H677" i="24"/>
  <c r="I1231" i="5"/>
  <c r="X1189" i="12"/>
  <c r="H678" i="22"/>
  <c r="I1232" i="5"/>
  <c r="H678" i="24"/>
  <c r="X1190" i="12"/>
  <c r="H680" i="22"/>
  <c r="H680" i="24"/>
  <c r="X1191" i="12"/>
  <c r="I1234" i="5"/>
  <c r="H681" i="22"/>
  <c r="H681" i="24"/>
  <c r="I1235" i="5"/>
  <c r="X1192" i="12"/>
  <c r="H683" i="22"/>
  <c r="H683" i="24"/>
  <c r="I1236" i="5"/>
  <c r="X1193" i="12"/>
  <c r="H684" i="22"/>
  <c r="H684" i="24"/>
  <c r="X1194" i="12"/>
  <c r="I1237" i="5"/>
  <c r="H686" i="22"/>
  <c r="X1195" i="12"/>
  <c r="H686" i="24"/>
  <c r="I1239" i="5"/>
  <c r="H687" i="22"/>
  <c r="H687" i="24"/>
  <c r="I1240" i="5"/>
  <c r="X1196" i="12"/>
  <c r="H689" i="22"/>
  <c r="I1241" i="5"/>
  <c r="X1197" i="12"/>
  <c r="H689" i="24"/>
  <c r="H690" i="22"/>
  <c r="H690" i="24"/>
  <c r="I1242" i="5"/>
  <c r="X1198" i="12"/>
  <c r="H692" i="22"/>
  <c r="H692" i="24"/>
  <c r="I1244" i="5"/>
  <c r="X1199" i="12"/>
  <c r="H693" i="22"/>
  <c r="H693" i="24"/>
  <c r="I1245" i="5"/>
  <c r="X1200" i="12"/>
  <c r="H695" i="22"/>
  <c r="I1246" i="5"/>
  <c r="H695" i="24"/>
  <c r="X1201" i="12"/>
  <c r="H696" i="22"/>
  <c r="X1202" i="12"/>
  <c r="I1247" i="5"/>
  <c r="H696" i="24"/>
  <c r="H698" i="22"/>
  <c r="I1249" i="5"/>
  <c r="H698" i="24"/>
  <c r="X1203" i="12"/>
  <c r="H699" i="22"/>
  <c r="I1250" i="5"/>
  <c r="H699" i="24"/>
  <c r="X1204" i="12"/>
  <c r="H701" i="22"/>
  <c r="I1251" i="5"/>
  <c r="H701" i="24"/>
  <c r="X1205" i="12"/>
  <c r="H702" i="22"/>
  <c r="I1252" i="5"/>
  <c r="H702" i="24"/>
  <c r="X1206" i="12"/>
  <c r="D430" i="22"/>
  <c r="E217" i="18" s="1"/>
  <c r="D433" i="22"/>
  <c r="E218" i="18" s="1"/>
  <c r="E1233" i="5"/>
  <c r="E151" i="41" s="1"/>
  <c r="E1208" i="5"/>
  <c r="E146" i="41" s="1"/>
  <c r="E1183" i="5"/>
  <c r="E141" i="41" s="1"/>
  <c r="D427" i="24"/>
  <c r="E216" i="19" s="1"/>
  <c r="D436" i="22"/>
  <c r="E208" i="18" s="1"/>
  <c r="H414" i="22"/>
  <c r="X1014" i="12"/>
  <c r="I1012" i="5"/>
  <c r="H414" i="24"/>
  <c r="H416" i="22"/>
  <c r="I1014" i="5"/>
  <c r="H416" i="24"/>
  <c r="X1015" i="12"/>
  <c r="P305" i="30" s="1"/>
  <c r="A313" i="30" s="1"/>
  <c r="H417" i="22"/>
  <c r="H417" i="24"/>
  <c r="I1015" i="5"/>
  <c r="X1016" i="12"/>
  <c r="P307" i="30" s="1"/>
  <c r="H419" i="22"/>
  <c r="H419" i="24"/>
  <c r="I1016" i="5"/>
  <c r="X1017" i="12"/>
  <c r="P306" i="30" s="1"/>
  <c r="H420" i="22"/>
  <c r="I1017" i="5"/>
  <c r="H420" i="24"/>
  <c r="X1018" i="12"/>
  <c r="H422" i="22"/>
  <c r="H422" i="24"/>
  <c r="I1019" i="5"/>
  <c r="X1019" i="12"/>
  <c r="H423" i="22"/>
  <c r="H423" i="24"/>
  <c r="I1020" i="5"/>
  <c r="X1020" i="12"/>
  <c r="H425" i="22"/>
  <c r="H425" i="24"/>
  <c r="I1021" i="5"/>
  <c r="X1021" i="12"/>
  <c r="H426" i="22"/>
  <c r="I1022" i="5"/>
  <c r="H426" i="24"/>
  <c r="X1022" i="12"/>
  <c r="H428" i="22"/>
  <c r="X1023" i="12"/>
  <c r="H428" i="24"/>
  <c r="I1024" i="5"/>
  <c r="H429" i="22"/>
  <c r="X1024" i="12"/>
  <c r="H429" i="24"/>
  <c r="I1025" i="5"/>
  <c r="H431" i="22"/>
  <c r="I1026" i="5"/>
  <c r="H431" i="24"/>
  <c r="X1025" i="12"/>
  <c r="H432" i="22"/>
  <c r="I1027" i="5"/>
  <c r="H432" i="24"/>
  <c r="X1026" i="12"/>
  <c r="H435" i="22"/>
  <c r="I1030" i="5"/>
  <c r="X1028" i="12"/>
  <c r="H435" i="24"/>
  <c r="H437" i="22"/>
  <c r="H437" i="24"/>
  <c r="I1031" i="5"/>
  <c r="X1029" i="12"/>
  <c r="H438" i="22"/>
  <c r="I1032" i="5"/>
  <c r="X1030" i="12"/>
  <c r="H438" i="24"/>
  <c r="H440" i="22"/>
  <c r="I1034" i="5"/>
  <c r="X1031" i="12"/>
  <c r="H440" i="24"/>
  <c r="H441" i="22"/>
  <c r="X1032" i="12"/>
  <c r="I1035" i="5"/>
  <c r="H441" i="24"/>
  <c r="H443" i="22"/>
  <c r="X1033" i="12"/>
  <c r="I1036" i="5"/>
  <c r="H443" i="24"/>
  <c r="H444" i="22"/>
  <c r="I1037" i="5"/>
  <c r="H444" i="24"/>
  <c r="X1034" i="12"/>
  <c r="H446" i="22"/>
  <c r="I1039" i="5"/>
  <c r="H446" i="24"/>
  <c r="X1035" i="12"/>
  <c r="H447" i="22"/>
  <c r="I1040" i="5"/>
  <c r="H447" i="24"/>
  <c r="X1036" i="12"/>
  <c r="H449" i="22"/>
  <c r="H449" i="24"/>
  <c r="I1041" i="5"/>
  <c r="X1037" i="12"/>
  <c r="H450" i="22"/>
  <c r="H450" i="24"/>
  <c r="I1042" i="5"/>
  <c r="X1038" i="12"/>
  <c r="H452" i="22"/>
  <c r="I1044" i="5"/>
  <c r="H452" i="24"/>
  <c r="X1039" i="12"/>
  <c r="H453" i="22"/>
  <c r="I1045" i="5"/>
  <c r="X1040" i="12"/>
  <c r="H453" i="24"/>
  <c r="H455" i="22"/>
  <c r="X1041" i="12"/>
  <c r="H455" i="24"/>
  <c r="I1046" i="5"/>
  <c r="H456" i="22"/>
  <c r="X1042" i="12"/>
  <c r="H456" i="24"/>
  <c r="I1047" i="5"/>
  <c r="H458" i="22"/>
  <c r="H458" i="24"/>
  <c r="I1049" i="5"/>
  <c r="X1043" i="12"/>
  <c r="H459" i="22"/>
  <c r="H459" i="24"/>
  <c r="X1044" i="12"/>
  <c r="I1050" i="5"/>
  <c r="H461" i="22"/>
  <c r="H461" i="24"/>
  <c r="X1045" i="12"/>
  <c r="I1051" i="5"/>
  <c r="H462" i="22"/>
  <c r="H462" i="24"/>
  <c r="I1052" i="5"/>
  <c r="X1046" i="12"/>
  <c r="P306" i="29" s="1"/>
  <c r="A344" i="29" s="1"/>
  <c r="H465" i="22"/>
  <c r="I1055" i="5"/>
  <c r="H465" i="24"/>
  <c r="X1048" i="12"/>
  <c r="H467" i="22"/>
  <c r="X1049" i="12"/>
  <c r="H467" i="24"/>
  <c r="I1056" i="5"/>
  <c r="H468" i="22"/>
  <c r="X1050" i="12"/>
  <c r="H468" i="24"/>
  <c r="I1057" i="5"/>
  <c r="H470" i="22"/>
  <c r="I1059" i="5"/>
  <c r="H470" i="24"/>
  <c r="X1051" i="12"/>
  <c r="H471" i="22"/>
  <c r="H471" i="24"/>
  <c r="I1060" i="5"/>
  <c r="X1052" i="12"/>
  <c r="H473" i="22"/>
  <c r="H473" i="24"/>
  <c r="I1061" i="5"/>
  <c r="X1053" i="12"/>
  <c r="H474" i="22"/>
  <c r="I1062" i="5"/>
  <c r="H474" i="24"/>
  <c r="X1054" i="12"/>
  <c r="H476" i="22"/>
  <c r="I1064" i="5"/>
  <c r="H476" i="24"/>
  <c r="X1055" i="12"/>
  <c r="H477" i="22"/>
  <c r="I1065" i="5"/>
  <c r="H477" i="24"/>
  <c r="X1056" i="12"/>
  <c r="H479" i="22"/>
  <c r="I1066" i="5"/>
  <c r="H479" i="24"/>
  <c r="X1057" i="12"/>
  <c r="H480" i="22"/>
  <c r="X1058" i="12"/>
  <c r="H480" i="24"/>
  <c r="I1067" i="5"/>
  <c r="H482" i="22"/>
  <c r="X1059" i="12"/>
  <c r="I1069" i="5"/>
  <c r="H482" i="24"/>
  <c r="H483" i="22"/>
  <c r="H483" i="24"/>
  <c r="I1070" i="5"/>
  <c r="X1060" i="12"/>
  <c r="H485" i="22"/>
  <c r="I1071" i="5"/>
  <c r="H485" i="24"/>
  <c r="X1061" i="12"/>
  <c r="H486" i="22"/>
  <c r="I1072" i="5"/>
  <c r="X1062" i="12"/>
  <c r="H486" i="24"/>
  <c r="H488" i="22"/>
  <c r="H488" i="24"/>
  <c r="I1074" i="5"/>
  <c r="X1063" i="12"/>
  <c r="P310" i="29" s="1"/>
  <c r="A361" i="29" s="1"/>
  <c r="H489" i="22"/>
  <c r="H489" i="24"/>
  <c r="X1064" i="12"/>
  <c r="I1075" i="5"/>
  <c r="H491" i="22"/>
  <c r="H491" i="24"/>
  <c r="I1076" i="5"/>
  <c r="X1065" i="12"/>
  <c r="H492" i="22"/>
  <c r="X1066" i="12"/>
  <c r="I1077" i="5"/>
  <c r="H492" i="24"/>
  <c r="H495" i="22"/>
  <c r="X1068" i="12"/>
  <c r="I1080" i="5"/>
  <c r="H495" i="24"/>
  <c r="H497" i="22"/>
  <c r="I1081" i="5"/>
  <c r="H497" i="24"/>
  <c r="X1069" i="12"/>
  <c r="H498" i="22"/>
  <c r="I1082" i="5"/>
  <c r="H498" i="24"/>
  <c r="X1070" i="12"/>
  <c r="H500" i="22"/>
  <c r="I1084" i="5"/>
  <c r="H500" i="24"/>
  <c r="X1071" i="12"/>
  <c r="H501" i="22"/>
  <c r="I1085" i="5"/>
  <c r="H501" i="24"/>
  <c r="X1072" i="12"/>
  <c r="H503" i="22"/>
  <c r="I1086" i="5"/>
  <c r="H503" i="24"/>
  <c r="X1073" i="12"/>
  <c r="H504" i="22"/>
  <c r="I1087" i="5"/>
  <c r="X1074" i="12"/>
  <c r="H504" i="24"/>
  <c r="H506" i="22"/>
  <c r="X1075" i="12"/>
  <c r="H506" i="24"/>
  <c r="I1089" i="5"/>
  <c r="H507" i="22"/>
  <c r="X1076" i="12"/>
  <c r="H507" i="24"/>
  <c r="I1090" i="5"/>
  <c r="H509" i="22"/>
  <c r="H509" i="24"/>
  <c r="I1091" i="5"/>
  <c r="X1077" i="12"/>
  <c r="H510" i="22"/>
  <c r="H510" i="24"/>
  <c r="I1092" i="5"/>
  <c r="X1078" i="12"/>
  <c r="H512" i="22"/>
  <c r="H512" i="24"/>
  <c r="X1079" i="12"/>
  <c r="I1094" i="5"/>
  <c r="H513" i="22"/>
  <c r="H513" i="24"/>
  <c r="I1095" i="5"/>
  <c r="X1080" i="12"/>
  <c r="H515" i="22"/>
  <c r="H515" i="24"/>
  <c r="I1096" i="5"/>
  <c r="X1081" i="12"/>
  <c r="H516" i="22"/>
  <c r="H516" i="24"/>
  <c r="X1082" i="12"/>
  <c r="P312" i="29" s="1"/>
  <c r="I1097" i="5"/>
  <c r="H518" i="22"/>
  <c r="X1083" i="12"/>
  <c r="I1099" i="5"/>
  <c r="H518" i="24"/>
  <c r="H519" i="22"/>
  <c r="I1100" i="5"/>
  <c r="H519" i="24"/>
  <c r="X1084" i="12"/>
  <c r="H521" i="22"/>
  <c r="H521" i="24"/>
  <c r="I1101" i="5"/>
  <c r="X1085" i="12"/>
  <c r="H522" i="22"/>
  <c r="I1102" i="5"/>
  <c r="H522" i="24"/>
  <c r="X1086" i="12"/>
  <c r="H525" i="22"/>
  <c r="I1105" i="5"/>
  <c r="H525" i="24"/>
  <c r="X1088" i="12"/>
  <c r="H527" i="22"/>
  <c r="I1106" i="5"/>
  <c r="H527" i="24"/>
  <c r="X1089" i="12"/>
  <c r="H528" i="22"/>
  <c r="I1107" i="5"/>
  <c r="H528" i="24"/>
  <c r="X1090" i="12"/>
  <c r="H530" i="22"/>
  <c r="H530" i="24"/>
  <c r="I1109" i="5"/>
  <c r="X1091" i="12"/>
  <c r="H531" i="22"/>
  <c r="X1092" i="12"/>
  <c r="H531" i="24"/>
  <c r="I1110" i="5"/>
  <c r="H533" i="22"/>
  <c r="X1093" i="12"/>
  <c r="H533" i="24"/>
  <c r="I1111" i="5"/>
  <c r="H534" i="22"/>
  <c r="H534" i="24"/>
  <c r="I1112" i="5"/>
  <c r="X1094" i="12"/>
  <c r="H536" i="22"/>
  <c r="H536" i="24"/>
  <c r="I1114" i="5"/>
  <c r="X1095" i="12"/>
  <c r="O536" i="24" s="1"/>
  <c r="H537" i="22"/>
  <c r="H537" i="24"/>
  <c r="X1096" i="12"/>
  <c r="I1115" i="5"/>
  <c r="H539" i="22"/>
  <c r="I1116" i="5"/>
  <c r="H539" i="24"/>
  <c r="X1097" i="12"/>
  <c r="H540" i="22"/>
  <c r="I1117" i="5"/>
  <c r="X1098" i="12"/>
  <c r="P311" i="29" s="1"/>
  <c r="A396" i="29" s="1"/>
  <c r="H540" i="24"/>
  <c r="H542" i="22"/>
  <c r="H542" i="24"/>
  <c r="X1099" i="12"/>
  <c r="I1119" i="5"/>
  <c r="H543" i="22"/>
  <c r="X1100" i="12"/>
  <c r="H543" i="24"/>
  <c r="I1120" i="5"/>
  <c r="H545" i="22"/>
  <c r="X1101" i="12"/>
  <c r="I1121" i="5"/>
  <c r="H545" i="24"/>
  <c r="H546" i="22"/>
  <c r="H546" i="24"/>
  <c r="I1122" i="5"/>
  <c r="X1102" i="12"/>
  <c r="H548" i="22"/>
  <c r="H548" i="24"/>
  <c r="I1124" i="5"/>
  <c r="X1103" i="12"/>
  <c r="H549" i="22"/>
  <c r="I1125" i="5"/>
  <c r="H549" i="24"/>
  <c r="X1104" i="12"/>
  <c r="H551" i="22"/>
  <c r="I1126" i="5"/>
  <c r="H551" i="24"/>
  <c r="X1105" i="12"/>
  <c r="H552" i="22"/>
  <c r="H552" i="24"/>
  <c r="I1127" i="5"/>
  <c r="X1106" i="12"/>
  <c r="H555" i="22"/>
  <c r="I1130" i="5"/>
  <c r="H555" i="24"/>
  <c r="X1108" i="12"/>
  <c r="H557" i="22"/>
  <c r="H557" i="24"/>
  <c r="X1109" i="12"/>
  <c r="I1131" i="5"/>
  <c r="H558" i="22"/>
  <c r="X1110" i="12"/>
  <c r="H558" i="24"/>
  <c r="I1132" i="5"/>
  <c r="H560" i="22"/>
  <c r="X1111" i="12"/>
  <c r="I1134" i="5"/>
  <c r="H560" i="24"/>
  <c r="H561" i="22"/>
  <c r="H561" i="24"/>
  <c r="I1135" i="5"/>
  <c r="X1112" i="12"/>
  <c r="H563" i="22"/>
  <c r="H563" i="24"/>
  <c r="X1113" i="12"/>
  <c r="I1136" i="5"/>
  <c r="H564" i="22"/>
  <c r="I1137" i="5"/>
  <c r="X1114" i="12"/>
  <c r="H564" i="24"/>
  <c r="H566" i="22"/>
  <c r="I1139" i="5"/>
  <c r="H566" i="24"/>
  <c r="X1115" i="12"/>
  <c r="H567" i="22"/>
  <c r="I1140" i="5"/>
  <c r="H567" i="24"/>
  <c r="X1116" i="12"/>
  <c r="H569" i="22"/>
  <c r="X1117" i="12"/>
  <c r="H569" i="24"/>
  <c r="I1141" i="5"/>
  <c r="H570" i="22"/>
  <c r="X1118" i="12"/>
  <c r="I1142" i="5"/>
  <c r="H570" i="24"/>
  <c r="H572" i="22"/>
  <c r="I1144" i="5"/>
  <c r="H572" i="24"/>
  <c r="X1119" i="12"/>
  <c r="H573" i="22"/>
  <c r="I1145" i="5"/>
  <c r="H573" i="24"/>
  <c r="X1120" i="12"/>
  <c r="H575" i="22"/>
  <c r="I1146" i="5"/>
  <c r="H575" i="24"/>
  <c r="X1121" i="12"/>
  <c r="H576" i="22"/>
  <c r="H576" i="24"/>
  <c r="I1147" i="5"/>
  <c r="X1122" i="12"/>
  <c r="H578" i="22"/>
  <c r="I1149" i="5"/>
  <c r="H578" i="24"/>
  <c r="X1123" i="12"/>
  <c r="H579" i="22"/>
  <c r="H579" i="24"/>
  <c r="I1150" i="5"/>
  <c r="X1124" i="12"/>
  <c r="H581" i="22"/>
  <c r="H581" i="24"/>
  <c r="I1151" i="5"/>
  <c r="X1125" i="12"/>
  <c r="H582" i="22"/>
  <c r="X1126" i="12"/>
  <c r="I1152" i="5"/>
  <c r="H582" i="24"/>
  <c r="H585" i="22"/>
  <c r="X1128" i="12"/>
  <c r="H585" i="24"/>
  <c r="I1155" i="5"/>
  <c r="H587" i="22"/>
  <c r="I1156" i="5"/>
  <c r="H587" i="24"/>
  <c r="X1129" i="12"/>
  <c r="H588" i="22"/>
  <c r="H588" i="24"/>
  <c r="I1157" i="5"/>
  <c r="X1130" i="12"/>
  <c r="H590" i="22"/>
  <c r="I1159" i="5"/>
  <c r="X1131" i="12"/>
  <c r="H590" i="24"/>
  <c r="H591" i="22"/>
  <c r="I1160" i="5"/>
  <c r="H591" i="24"/>
  <c r="X1132" i="12"/>
  <c r="H593" i="22"/>
  <c r="I1161" i="5"/>
  <c r="X1133" i="12"/>
  <c r="H593" i="24"/>
  <c r="H594" i="22"/>
  <c r="I1162" i="5"/>
  <c r="H594" i="24"/>
  <c r="X1134" i="12"/>
  <c r="H596" i="22"/>
  <c r="X1135" i="12"/>
  <c r="H596" i="24"/>
  <c r="I1164" i="5"/>
  <c r="H597" i="22"/>
  <c r="X1136" i="12"/>
  <c r="I1165" i="5"/>
  <c r="H597" i="24"/>
  <c r="H599" i="22"/>
  <c r="H599" i="24"/>
  <c r="I1166" i="5"/>
  <c r="X1137" i="12"/>
  <c r="H645" i="22"/>
  <c r="I1205" i="5"/>
  <c r="H645" i="24"/>
  <c r="X1168" i="12"/>
  <c r="H647" i="22"/>
  <c r="I1206" i="5"/>
  <c r="H647" i="24"/>
  <c r="X1169" i="12"/>
  <c r="H648" i="22"/>
  <c r="H648" i="24"/>
  <c r="I1207" i="5"/>
  <c r="X1170" i="12"/>
  <c r="H650" i="22"/>
  <c r="H650" i="24"/>
  <c r="I1209" i="5"/>
  <c r="X1171" i="12"/>
  <c r="H651" i="22"/>
  <c r="H651" i="24"/>
  <c r="I1210" i="5"/>
  <c r="X1172" i="12"/>
  <c r="H653" i="22"/>
  <c r="X1173" i="12"/>
  <c r="I1211" i="5"/>
  <c r="H653" i="24"/>
  <c r="H654" i="22"/>
  <c r="X1174" i="12"/>
  <c r="H654" i="24"/>
  <c r="I1212" i="5"/>
  <c r="H656" i="22"/>
  <c r="H656" i="24"/>
  <c r="I1214" i="5"/>
  <c r="X1175" i="12"/>
  <c r="H657" i="22"/>
  <c r="H657" i="24"/>
  <c r="I1215" i="5"/>
  <c r="X1176" i="12"/>
  <c r="H659" i="22"/>
  <c r="H659" i="24"/>
  <c r="X1177" i="12"/>
  <c r="I1216" i="5"/>
  <c r="H660" i="22"/>
  <c r="I1217" i="5"/>
  <c r="H660" i="24"/>
  <c r="X1178" i="12"/>
  <c r="H662" i="22"/>
  <c r="I1219" i="5"/>
  <c r="X1179" i="12"/>
  <c r="H662" i="24"/>
  <c r="H663" i="22"/>
  <c r="I1220" i="5"/>
  <c r="C418" i="22"/>
  <c r="D213" i="18" s="1"/>
  <c r="C421" i="22"/>
  <c r="D214" i="18" s="1"/>
  <c r="C424" i="22"/>
  <c r="D215" i="18" s="1"/>
  <c r="C436" i="22"/>
  <c r="D208" i="18" s="1"/>
  <c r="C469" i="22"/>
  <c r="D228" i="18" s="1"/>
  <c r="C544" i="22"/>
  <c r="D250" i="18" s="1"/>
  <c r="C553" i="22"/>
  <c r="D253" i="18" s="1"/>
  <c r="C574" i="22"/>
  <c r="D260" i="18" s="1"/>
  <c r="C589" i="22"/>
  <c r="D265" i="18" s="1"/>
  <c r="C595" i="22"/>
  <c r="D267" i="18" s="1"/>
  <c r="D1233" i="5"/>
  <c r="D151" i="41" s="1"/>
  <c r="D1208" i="5"/>
  <c r="D146" i="41" s="1"/>
  <c r="C427" i="24"/>
  <c r="D216" i="19" s="1"/>
  <c r="C472" i="22"/>
  <c r="D229" i="18" s="1"/>
  <c r="C478" i="22"/>
  <c r="D231" i="18" s="1"/>
  <c r="C502" i="22"/>
  <c r="D238" i="18" s="1"/>
  <c r="C511" i="22"/>
  <c r="D241" i="18" s="1"/>
  <c r="C517" i="22"/>
  <c r="D211" i="18" s="1"/>
  <c r="C571" i="22"/>
  <c r="D259" i="18" s="1"/>
  <c r="C697" i="22"/>
  <c r="D301" i="18" s="1"/>
  <c r="C442" i="22"/>
  <c r="D220" i="18" s="1"/>
  <c r="C481" i="22"/>
  <c r="D232" i="18" s="1"/>
  <c r="C487" i="22"/>
  <c r="D234" i="18" s="1"/>
  <c r="C514" i="22"/>
  <c r="D242" i="18" s="1"/>
  <c r="C520" i="22"/>
  <c r="D243" i="18" s="1"/>
  <c r="C526" i="22"/>
  <c r="D245" i="18" s="1"/>
  <c r="C538" i="22"/>
  <c r="D249" i="18" s="1"/>
  <c r="C562" i="22"/>
  <c r="D256" i="18" s="1"/>
  <c r="C592" i="22"/>
  <c r="D266" i="18" s="1"/>
  <c r="C466" i="22"/>
  <c r="D227" i="18" s="1"/>
  <c r="C493" i="22"/>
  <c r="D235" i="18" s="1"/>
  <c r="C451" i="22"/>
  <c r="D223" i="18" s="1"/>
  <c r="C484" i="22"/>
  <c r="D233" i="18" s="1"/>
  <c r="C490" i="22"/>
  <c r="D207" i="18" s="1"/>
  <c r="C505" i="22"/>
  <c r="D239" i="18" s="1"/>
  <c r="C523" i="22"/>
  <c r="D244" i="18" s="1"/>
  <c r="C532" i="22"/>
  <c r="D247" i="18" s="1"/>
  <c r="C541" i="22"/>
  <c r="D210" i="18" s="1"/>
  <c r="C568" i="22"/>
  <c r="D258" i="18" s="1"/>
  <c r="C427" i="22"/>
  <c r="D216" i="18" s="1"/>
  <c r="C448" i="22"/>
  <c r="D222" i="18" s="1"/>
  <c r="C463" i="22"/>
  <c r="D209" i="18" s="1"/>
  <c r="C499" i="22"/>
  <c r="D237" i="18" s="1"/>
  <c r="C508" i="22"/>
  <c r="D240" i="18" s="1"/>
  <c r="C529" i="22"/>
  <c r="D246" i="18" s="1"/>
  <c r="C559" i="22"/>
  <c r="D255" i="18" s="1"/>
  <c r="C583" i="22"/>
  <c r="D263" i="18" s="1"/>
  <c r="C598" i="22"/>
  <c r="D268" i="18" s="1"/>
  <c r="H434" i="22"/>
  <c r="I1029" i="5"/>
  <c r="H434" i="24"/>
  <c r="X1027" i="12"/>
  <c r="P305" i="28" s="1"/>
  <c r="A325" i="28" s="1"/>
  <c r="H464" i="22"/>
  <c r="X1047" i="12"/>
  <c r="I1054" i="5"/>
  <c r="H464" i="24"/>
  <c r="H494" i="22"/>
  <c r="X1067" i="12"/>
  <c r="I1079" i="5"/>
  <c r="H494" i="24"/>
  <c r="H524" i="22"/>
  <c r="I1104" i="5"/>
  <c r="H524" i="24"/>
  <c r="X1087" i="12"/>
  <c r="H554" i="22"/>
  <c r="X1107" i="12"/>
  <c r="I1129" i="5"/>
  <c r="H554" i="24"/>
  <c r="H584" i="22"/>
  <c r="X1127" i="12"/>
  <c r="I1154" i="5"/>
  <c r="H584" i="24"/>
  <c r="H600" i="22"/>
  <c r="H600" i="24"/>
  <c r="I1167" i="5"/>
  <c r="X1138" i="12"/>
  <c r="H602" i="22"/>
  <c r="I1169" i="5"/>
  <c r="H602" i="24"/>
  <c r="X1139" i="12"/>
  <c r="H603" i="22"/>
  <c r="I1170" i="5"/>
  <c r="H603" i="24"/>
  <c r="X1140" i="12"/>
  <c r="H605" i="22"/>
  <c r="I1171" i="5"/>
  <c r="H605" i="24"/>
  <c r="X1141" i="12"/>
  <c r="H606" i="22"/>
  <c r="I1172" i="5"/>
  <c r="H606" i="24"/>
  <c r="X1142" i="12"/>
  <c r="H608" i="22"/>
  <c r="I1174" i="5"/>
  <c r="H608" i="24"/>
  <c r="X1143" i="12"/>
  <c r="H609" i="22"/>
  <c r="X1144" i="12"/>
  <c r="I1175" i="5"/>
  <c r="H609" i="24"/>
  <c r="H611" i="22"/>
  <c r="I1176" i="5"/>
  <c r="H611" i="24"/>
  <c r="X1145" i="12"/>
  <c r="H612" i="22"/>
  <c r="I1177" i="5"/>
  <c r="H612" i="24"/>
  <c r="X1146" i="12"/>
  <c r="H614" i="22"/>
  <c r="X1147" i="12"/>
  <c r="I1179" i="5"/>
  <c r="H614" i="24"/>
  <c r="H615" i="22"/>
  <c r="X1148" i="12"/>
  <c r="I1180" i="5"/>
  <c r="H615" i="24"/>
  <c r="H617" i="22"/>
  <c r="I1181" i="5"/>
  <c r="H617" i="24"/>
  <c r="X1149" i="12"/>
  <c r="H618" i="22"/>
  <c r="I1182" i="5"/>
  <c r="H618" i="24"/>
  <c r="X1150" i="12"/>
  <c r="H620" i="22"/>
  <c r="X1151" i="12"/>
  <c r="I1184" i="5"/>
  <c r="H620" i="24"/>
  <c r="H621" i="22"/>
  <c r="H621" i="24"/>
  <c r="I1185" i="5"/>
  <c r="X1152" i="12"/>
  <c r="H623" i="22"/>
  <c r="H623" i="24"/>
  <c r="X1153" i="12"/>
  <c r="I1186" i="5"/>
  <c r="H624" i="22"/>
  <c r="X1154" i="12"/>
  <c r="H624" i="24"/>
  <c r="I1187" i="5"/>
  <c r="H626" i="22"/>
  <c r="H626" i="24"/>
  <c r="I1189" i="5"/>
  <c r="X1155" i="12"/>
  <c r="H627" i="22"/>
  <c r="X1156" i="12"/>
  <c r="I1190" i="5"/>
  <c r="H627" i="24"/>
  <c r="H629" i="22"/>
  <c r="X1157" i="12"/>
  <c r="H629" i="24"/>
  <c r="I1191" i="5"/>
  <c r="H630" i="22"/>
  <c r="H630" i="24"/>
  <c r="X1158" i="12"/>
  <c r="I1192" i="5"/>
  <c r="H632" i="22"/>
  <c r="H632" i="24"/>
  <c r="I1194" i="5"/>
  <c r="X1159" i="12"/>
  <c r="H633" i="22"/>
  <c r="H633" i="24"/>
  <c r="I1195" i="5"/>
  <c r="X1160" i="12"/>
  <c r="P1195" i="5" s="1"/>
  <c r="H635" i="22"/>
  <c r="X1161" i="12"/>
  <c r="I1196" i="5"/>
  <c r="H635" i="24"/>
  <c r="H636" i="22"/>
  <c r="I1197" i="5"/>
  <c r="H636" i="24"/>
  <c r="X1162" i="12"/>
  <c r="H638" i="22"/>
  <c r="X1163" i="12"/>
  <c r="H638" i="24"/>
  <c r="I1199" i="5"/>
  <c r="H639" i="22"/>
  <c r="I1200" i="5"/>
  <c r="X1164" i="12"/>
  <c r="H639" i="24"/>
  <c r="H641" i="22"/>
  <c r="H641" i="24"/>
  <c r="I1201" i="5"/>
  <c r="X1165" i="12"/>
  <c r="H642" i="22"/>
  <c r="H642" i="24"/>
  <c r="I1202" i="5"/>
  <c r="X1166" i="12"/>
  <c r="H644" i="22"/>
  <c r="X1167" i="12"/>
  <c r="I1204" i="5"/>
  <c r="H644" i="24"/>
  <c r="H674" i="22"/>
  <c r="H674" i="24"/>
  <c r="X1187" i="12"/>
  <c r="I1229" i="5"/>
  <c r="C607" i="22"/>
  <c r="D271" i="18" s="1"/>
  <c r="C619" i="22"/>
  <c r="D275" i="18" s="1"/>
  <c r="C622" i="22"/>
  <c r="D276" i="18" s="1"/>
  <c r="C631" i="22"/>
  <c r="D279" i="18" s="1"/>
  <c r="C643" i="22"/>
  <c r="D283" i="18" s="1"/>
  <c r="C646" i="22"/>
  <c r="D284" i="18" s="1"/>
  <c r="C649" i="22"/>
  <c r="D285" i="18" s="1"/>
  <c r="C652" i="22"/>
  <c r="D286" i="18" s="1"/>
  <c r="C667" i="22"/>
  <c r="D291" i="18" s="1"/>
  <c r="C670" i="22"/>
  <c r="D292" i="18" s="1"/>
  <c r="C679" i="22"/>
  <c r="D295" i="18" s="1"/>
  <c r="F1048" i="5"/>
  <c r="F118" i="41" s="1"/>
  <c r="E1048" i="5"/>
  <c r="E118" i="41" s="1"/>
  <c r="D1048" i="5"/>
  <c r="D118" i="41" s="1"/>
  <c r="C685" i="22"/>
  <c r="D297" i="18" s="1"/>
  <c r="C313" i="40"/>
  <c r="C691" i="22"/>
  <c r="D299" i="18" s="1"/>
  <c r="C703" i="22"/>
  <c r="D303" i="18" s="1"/>
  <c r="H1078" i="5"/>
  <c r="H110" i="41" s="1"/>
  <c r="C682" i="22"/>
  <c r="D296" i="18" s="1"/>
  <c r="C700" i="22"/>
  <c r="D302" i="18" s="1"/>
  <c r="C604" i="22"/>
  <c r="D270" i="18" s="1"/>
  <c r="C610" i="22"/>
  <c r="D272" i="18" s="1"/>
  <c r="C613" i="22"/>
  <c r="D273" i="18" s="1"/>
  <c r="C616" i="22"/>
  <c r="D274" i="18" s="1"/>
  <c r="C625" i="22"/>
  <c r="D277" i="18" s="1"/>
  <c r="C628" i="22"/>
  <c r="D278" i="18" s="1"/>
  <c r="C634" i="22"/>
  <c r="D280" i="18" s="1"/>
  <c r="C637" i="22"/>
  <c r="D281" i="18" s="1"/>
  <c r="C640" i="22"/>
  <c r="D282" i="18" s="1"/>
  <c r="C655" i="22"/>
  <c r="D287" i="18" s="1"/>
  <c r="C658" i="22"/>
  <c r="D288" i="18" s="1"/>
  <c r="C661" i="22"/>
  <c r="D289" i="18" s="1"/>
  <c r="C664" i="22"/>
  <c r="D290" i="18" s="1"/>
  <c r="C673" i="22"/>
  <c r="D293" i="18" s="1"/>
  <c r="R45" i="48"/>
  <c r="R46" i="48"/>
  <c r="X1012" i="12"/>
  <c r="H411" i="24"/>
  <c r="I1010" i="5"/>
  <c r="I309" i="29"/>
  <c r="H305" i="60"/>
  <c r="Y1007" i="5" s="1"/>
  <c r="H411" i="22"/>
  <c r="X1011" i="12"/>
  <c r="O307" i="23" s="1"/>
  <c r="H410" i="24"/>
  <c r="I1009" i="5"/>
  <c r="H304" i="60"/>
  <c r="Y1006" i="5" s="1"/>
  <c r="I306" i="28"/>
  <c r="R24" i="33"/>
  <c r="F682" i="24"/>
  <c r="G296" i="19" s="1"/>
  <c r="F469" i="24"/>
  <c r="G228" i="19" s="1"/>
  <c r="F421" i="24"/>
  <c r="G214" i="19" s="1"/>
  <c r="C487" i="24"/>
  <c r="D234" i="19" s="1"/>
  <c r="G484" i="24"/>
  <c r="H233" i="19" s="1"/>
  <c r="F433" i="24"/>
  <c r="G218" i="19" s="1"/>
  <c r="F427" i="24"/>
  <c r="G216" i="19" s="1"/>
  <c r="E433" i="24"/>
  <c r="F218" i="19" s="1"/>
  <c r="G427" i="24"/>
  <c r="H216" i="19" s="1"/>
  <c r="G487" i="24"/>
  <c r="H234" i="19" s="1"/>
  <c r="G421" i="24"/>
  <c r="H214" i="19" s="1"/>
  <c r="G433" i="24"/>
  <c r="H218" i="19" s="1"/>
  <c r="D421" i="24"/>
  <c r="E214" i="19" s="1"/>
  <c r="G688" i="24"/>
  <c r="H298" i="19" s="1"/>
  <c r="G655" i="24"/>
  <c r="H287" i="19" s="1"/>
  <c r="F415" i="24"/>
  <c r="G212" i="19" s="1"/>
  <c r="F481" i="24"/>
  <c r="G232" i="19" s="1"/>
  <c r="C442" i="24"/>
  <c r="D220" i="19" s="1"/>
  <c r="C421" i="24"/>
  <c r="D214" i="19" s="1"/>
  <c r="G661" i="24"/>
  <c r="H289" i="19" s="1"/>
  <c r="D433" i="24"/>
  <c r="E218" i="19" s="1"/>
  <c r="E427" i="24"/>
  <c r="F216" i="19" s="1"/>
  <c r="C415" i="24"/>
  <c r="D212" i="19" s="1"/>
  <c r="C490" i="24"/>
  <c r="D206" i="19" s="1"/>
  <c r="C433" i="24"/>
  <c r="D218" i="19" s="1"/>
  <c r="D415" i="24"/>
  <c r="E212" i="19" s="1"/>
  <c r="Y302" i="23"/>
  <c r="Y2" i="59"/>
  <c r="H1083" i="5"/>
  <c r="H123" i="41" s="1"/>
  <c r="G1083" i="5"/>
  <c r="G123" i="41" s="1"/>
  <c r="F1083" i="5"/>
  <c r="F123" i="41" s="1"/>
  <c r="E1083" i="5"/>
  <c r="E123" i="41" s="1"/>
  <c r="D1083" i="5"/>
  <c r="D123" i="41" s="1"/>
  <c r="D1133" i="5"/>
  <c r="D131" i="41" s="1"/>
  <c r="O408" i="24"/>
  <c r="H1038" i="5"/>
  <c r="H116" i="41" s="1"/>
  <c r="G1038" i="5"/>
  <c r="G116" i="41" s="1"/>
  <c r="F1038" i="5"/>
  <c r="F116" i="41" s="1"/>
  <c r="E1038" i="5"/>
  <c r="E116" i="41" s="1"/>
  <c r="D1038" i="5"/>
  <c r="D116" i="41" s="1"/>
  <c r="D1013" i="5"/>
  <c r="D107" i="41" s="1"/>
  <c r="E1013" i="5"/>
  <c r="E107" i="41" s="1"/>
  <c r="F1013" i="5"/>
  <c r="F107" i="41" s="1"/>
  <c r="G1013" i="5"/>
  <c r="G107" i="41" s="1"/>
  <c r="H1013" i="5"/>
  <c r="H107" i="41" s="1"/>
  <c r="G1168" i="5"/>
  <c r="G138" i="41" s="1"/>
  <c r="A41" i="32"/>
  <c r="A22" i="32"/>
  <c r="R22" i="32"/>
  <c r="V8" i="5"/>
  <c r="F5" i="41" s="1"/>
  <c r="X8" i="5"/>
  <c r="H5" i="41" s="1"/>
  <c r="AE8" i="5"/>
  <c r="O5" i="41" s="1"/>
  <c r="T8" i="5"/>
  <c r="D5" i="41" s="1"/>
  <c r="V1" i="12"/>
  <c r="V1001" i="12"/>
  <c r="Y2" i="60"/>
  <c r="A34" i="32"/>
  <c r="R34" i="32"/>
  <c r="L3" i="12"/>
  <c r="T4" i="41" s="1"/>
  <c r="A61" i="48"/>
  <c r="R60" i="48"/>
  <c r="R61" i="48"/>
  <c r="R19" i="48"/>
  <c r="R20" i="48"/>
  <c r="R31" i="48"/>
  <c r="R32" i="48"/>
  <c r="A19" i="48"/>
  <c r="A20" i="48"/>
  <c r="A31" i="48"/>
  <c r="A32" i="48"/>
  <c r="A43" i="48"/>
  <c r="A44" i="48"/>
  <c r="R39" i="32"/>
  <c r="A38" i="32"/>
  <c r="A30" i="32"/>
  <c r="R24" i="32"/>
  <c r="A10" i="32"/>
  <c r="A37" i="32"/>
  <c r="R36" i="32"/>
  <c r="A9" i="32"/>
  <c r="A32" i="32"/>
  <c r="R29" i="32"/>
  <c r="A39" i="32"/>
  <c r="R38" i="32"/>
  <c r="R23" i="32"/>
  <c r="R37" i="32"/>
  <c r="A31" i="32"/>
  <c r="A29" i="32"/>
  <c r="R40" i="32"/>
  <c r="A27" i="32"/>
  <c r="A26" i="32"/>
  <c r="A21" i="32"/>
  <c r="R33" i="32"/>
  <c r="A36" i="32"/>
  <c r="R35" i="32"/>
  <c r="A28" i="32"/>
  <c r="A25" i="32"/>
  <c r="A23" i="32"/>
  <c r="A33" i="32"/>
  <c r="R32" i="32"/>
  <c r="R31" i="32"/>
  <c r="A24" i="32"/>
  <c r="A40" i="32"/>
  <c r="A35" i="32"/>
  <c r="R30" i="32"/>
  <c r="A5" i="33"/>
  <c r="R8" i="33"/>
  <c r="R5" i="33"/>
  <c r="A7" i="34"/>
  <c r="R8" i="34"/>
  <c r="A10" i="34"/>
  <c r="A11" i="34"/>
  <c r="Y295" i="60"/>
  <c r="F1001" i="12" s="1"/>
  <c r="Y2" i="57"/>
  <c r="Y2" i="25"/>
  <c r="S17" i="45"/>
  <c r="P18" i="17"/>
  <c r="S5" i="49"/>
  <c r="B20" i="43"/>
  <c r="E10" i="44" s="1"/>
  <c r="P10" i="17"/>
  <c r="S5" i="45"/>
  <c r="S10" i="46"/>
  <c r="B32" i="43"/>
  <c r="S14" i="47"/>
  <c r="S13" i="49"/>
  <c r="P10" i="5"/>
  <c r="P11" i="17"/>
  <c r="S5" i="46"/>
  <c r="S11" i="45"/>
  <c r="B31" i="43"/>
  <c r="S12" i="47"/>
  <c r="S11" i="49"/>
  <c r="P6" i="34"/>
  <c r="P9" i="5"/>
  <c r="S14" i="46"/>
  <c r="S14" i="45"/>
  <c r="P12" i="17"/>
  <c r="S17" i="49"/>
  <c r="S6" i="47"/>
  <c r="B30" i="43"/>
  <c r="P7" i="32"/>
  <c r="P7" i="5"/>
  <c r="S13" i="46"/>
  <c r="S13" i="45"/>
  <c r="P15" i="17"/>
  <c r="S5" i="47"/>
  <c r="B18" i="43"/>
  <c r="E8" i="44" s="1"/>
  <c r="S16" i="49"/>
  <c r="P8" i="32"/>
  <c r="P6" i="5"/>
  <c r="S17" i="46"/>
  <c r="S17" i="47"/>
  <c r="P7" i="48"/>
  <c r="A7" i="48" s="1"/>
  <c r="R7" i="48" s="1"/>
  <c r="P5" i="5"/>
  <c r="A7" i="33"/>
  <c r="R7" i="33" s="1"/>
  <c r="R42" i="32"/>
  <c r="A42" i="32"/>
  <c r="A57" i="29"/>
  <c r="A44" i="32"/>
  <c r="A5" i="17" l="1"/>
  <c r="A6" i="17" s="1"/>
  <c r="P13" i="5"/>
  <c r="P6" i="41" s="1"/>
  <c r="P8" i="5"/>
  <c r="P13" i="41" s="1"/>
  <c r="D406" i="24"/>
  <c r="E204" i="19" s="1"/>
  <c r="H412" i="24"/>
  <c r="I208" i="19" s="1"/>
  <c r="A8" i="48"/>
  <c r="R8" i="48" s="1"/>
  <c r="A8" i="32"/>
  <c r="R8" i="32" s="1"/>
  <c r="A306" i="30"/>
  <c r="H598" i="22"/>
  <c r="I268" i="18" s="1"/>
  <c r="H484" i="22"/>
  <c r="I233" i="18" s="1"/>
  <c r="N406" i="24"/>
  <c r="O204" i="19" s="1"/>
  <c r="Y1008" i="5"/>
  <c r="I108" i="41" s="1"/>
  <c r="H592" i="22"/>
  <c r="I266" i="18" s="1"/>
  <c r="H568" i="22"/>
  <c r="I258" i="18" s="1"/>
  <c r="H511" i="22"/>
  <c r="I241" i="18" s="1"/>
  <c r="H478" i="22"/>
  <c r="I231" i="18" s="1"/>
  <c r="H430" i="22"/>
  <c r="I217" i="18" s="1"/>
  <c r="H595" i="22"/>
  <c r="I267" i="18" s="1"/>
  <c r="E406" i="24"/>
  <c r="F204" i="19" s="1"/>
  <c r="F406" i="24"/>
  <c r="G204" i="19" s="1"/>
  <c r="G406" i="24"/>
  <c r="H204" i="19" s="1"/>
  <c r="A314" i="30"/>
  <c r="A307" i="30"/>
  <c r="A6" i="34"/>
  <c r="R6" i="34" s="1"/>
  <c r="R7" i="34"/>
  <c r="H406" i="24"/>
  <c r="I204" i="19" s="1"/>
  <c r="I1008" i="5"/>
  <c r="I105" i="41" s="1"/>
  <c r="D409" i="22"/>
  <c r="E206" i="18" s="1"/>
  <c r="O306" i="25"/>
  <c r="O404" i="24" s="1"/>
  <c r="O302" i="60"/>
  <c r="AF1004" i="5" s="1"/>
  <c r="P307" i="29"/>
  <c r="P1005" i="5"/>
  <c r="O307" i="25"/>
  <c r="O405" i="24" s="1"/>
  <c r="P308" i="29"/>
  <c r="P1006" i="5"/>
  <c r="O303" i="60"/>
  <c r="AF1005" i="5" s="1"/>
  <c r="P1007" i="5"/>
  <c r="P305" i="29"/>
  <c r="A311" i="29" s="1"/>
  <c r="O306" i="23"/>
  <c r="O404" i="22" s="1"/>
  <c r="O408" i="22"/>
  <c r="O409" i="22" s="1"/>
  <c r="P206" i="18" s="1"/>
  <c r="H565" i="22"/>
  <c r="I257" i="18" s="1"/>
  <c r="B406" i="24"/>
  <c r="C204" i="19" s="1"/>
  <c r="A406" i="24"/>
  <c r="B204" i="19" s="1"/>
  <c r="A204" i="19" s="1"/>
  <c r="H634" i="22"/>
  <c r="I280" i="18" s="1"/>
  <c r="H637" i="22"/>
  <c r="I281" i="18" s="1"/>
  <c r="G409" i="22"/>
  <c r="H206" i="18" s="1"/>
  <c r="H589" i="22"/>
  <c r="I265" i="18" s="1"/>
  <c r="H640" i="22"/>
  <c r="I282" i="18" s="1"/>
  <c r="A380" i="29"/>
  <c r="H583" i="22"/>
  <c r="I263" i="18" s="1"/>
  <c r="F409" i="22"/>
  <c r="G206" i="18" s="1"/>
  <c r="E409" i="22"/>
  <c r="F206" i="18" s="1"/>
  <c r="H410" i="22"/>
  <c r="H412" i="22" s="1"/>
  <c r="I205" i="18" s="1"/>
  <c r="H405" i="22"/>
  <c r="H406" i="22" s="1"/>
  <c r="I204" i="18" s="1"/>
  <c r="O407" i="24"/>
  <c r="O409" i="24" s="1"/>
  <c r="P205" i="19" s="1"/>
  <c r="H448" i="22"/>
  <c r="I222" i="18" s="1"/>
  <c r="H415" i="22"/>
  <c r="I212" i="18" s="1"/>
  <c r="H466" i="22"/>
  <c r="I227" i="18" s="1"/>
  <c r="H415" i="24"/>
  <c r="I212" i="19" s="1"/>
  <c r="H457" i="22"/>
  <c r="I225" i="18" s="1"/>
  <c r="O635" i="22"/>
  <c r="O635" i="24"/>
  <c r="P1196" i="5"/>
  <c r="O636" i="22"/>
  <c r="O636" i="24"/>
  <c r="P1197" i="5"/>
  <c r="O638" i="22"/>
  <c r="P1199" i="5"/>
  <c r="O638" i="24"/>
  <c r="O639" i="22"/>
  <c r="O639" i="24"/>
  <c r="P1200" i="5"/>
  <c r="O641" i="22"/>
  <c r="O641" i="24"/>
  <c r="P1201" i="5"/>
  <c r="O642" i="22"/>
  <c r="P1202" i="5"/>
  <c r="O642" i="24"/>
  <c r="H418" i="22"/>
  <c r="I213" i="18" s="1"/>
  <c r="H445" i="22"/>
  <c r="I221" i="18" s="1"/>
  <c r="H676" i="24"/>
  <c r="I294" i="19" s="1"/>
  <c r="H421" i="22"/>
  <c r="I214" i="18" s="1"/>
  <c r="H442" i="22"/>
  <c r="I220" i="18" s="1"/>
  <c r="H571" i="22"/>
  <c r="I259" i="18" s="1"/>
  <c r="H433" i="22"/>
  <c r="I218" i="18" s="1"/>
  <c r="H427" i="22"/>
  <c r="I216" i="18" s="1"/>
  <c r="H463" i="22"/>
  <c r="I209" i="18" s="1"/>
  <c r="H649" i="22"/>
  <c r="I285" i="18" s="1"/>
  <c r="H655" i="22"/>
  <c r="I287" i="18" s="1"/>
  <c r="H454" i="22"/>
  <c r="I224" i="18" s="1"/>
  <c r="H469" i="22"/>
  <c r="I228" i="18" s="1"/>
  <c r="H532" i="22"/>
  <c r="I247" i="18" s="1"/>
  <c r="H508" i="22"/>
  <c r="I240" i="18" s="1"/>
  <c r="H514" i="22"/>
  <c r="I242" i="18" s="1"/>
  <c r="H520" i="22"/>
  <c r="I243" i="18" s="1"/>
  <c r="H523" i="22"/>
  <c r="I244" i="18" s="1"/>
  <c r="H652" i="22"/>
  <c r="I286" i="18" s="1"/>
  <c r="H553" i="22"/>
  <c r="I253" i="18" s="1"/>
  <c r="H559" i="22"/>
  <c r="I255" i="18" s="1"/>
  <c r="H577" i="22"/>
  <c r="I261" i="18" s="1"/>
  <c r="H580" i="22"/>
  <c r="I262" i="18" s="1"/>
  <c r="H658" i="22"/>
  <c r="I288" i="18" s="1"/>
  <c r="H661" i="22"/>
  <c r="I289" i="18" s="1"/>
  <c r="H664" i="22"/>
  <c r="I290" i="18" s="1"/>
  <c r="H436" i="22"/>
  <c r="I208" i="18" s="1"/>
  <c r="H631" i="22"/>
  <c r="I279" i="18" s="1"/>
  <c r="H643" i="22"/>
  <c r="I283" i="18" s="1"/>
  <c r="H646" i="22"/>
  <c r="I284" i="18" s="1"/>
  <c r="H646" i="24"/>
  <c r="I284" i="19" s="1"/>
  <c r="H676" i="22"/>
  <c r="I294" i="18" s="1"/>
  <c r="H673" i="22"/>
  <c r="I293" i="18" s="1"/>
  <c r="H679" i="22"/>
  <c r="I295" i="18" s="1"/>
  <c r="H682" i="22"/>
  <c r="I296" i="18" s="1"/>
  <c r="H685" i="22"/>
  <c r="I297" i="18" s="1"/>
  <c r="H688" i="22"/>
  <c r="I298" i="18" s="1"/>
  <c r="H697" i="22"/>
  <c r="I301" i="18" s="1"/>
  <c r="H700" i="22"/>
  <c r="I302" i="18" s="1"/>
  <c r="H439" i="22"/>
  <c r="I219" i="18" s="1"/>
  <c r="H667" i="22"/>
  <c r="I291" i="18" s="1"/>
  <c r="H670" i="22"/>
  <c r="I292" i="18" s="1"/>
  <c r="H688" i="24"/>
  <c r="I298" i="19" s="1"/>
  <c r="H694" i="22"/>
  <c r="I300" i="18" s="1"/>
  <c r="H703" i="22"/>
  <c r="I303" i="18" s="1"/>
  <c r="H460" i="22"/>
  <c r="I226" i="18" s="1"/>
  <c r="H481" i="22"/>
  <c r="I232" i="18" s="1"/>
  <c r="H487" i="22"/>
  <c r="I234" i="18" s="1"/>
  <c r="H490" i="22"/>
  <c r="I207" i="18" s="1"/>
  <c r="H493" i="22"/>
  <c r="I235" i="18" s="1"/>
  <c r="H499" i="22"/>
  <c r="I237" i="18" s="1"/>
  <c r="H502" i="22"/>
  <c r="I238" i="18" s="1"/>
  <c r="H526" i="22"/>
  <c r="I245" i="18" s="1"/>
  <c r="H529" i="22"/>
  <c r="I246" i="18" s="1"/>
  <c r="H535" i="22"/>
  <c r="I248" i="18" s="1"/>
  <c r="H538" i="22"/>
  <c r="I249" i="18" s="1"/>
  <c r="H541" i="22"/>
  <c r="I210" i="18" s="1"/>
  <c r="H544" i="22"/>
  <c r="I250" i="18" s="1"/>
  <c r="H547" i="22"/>
  <c r="I251" i="18" s="1"/>
  <c r="H550" i="22"/>
  <c r="I252" i="18" s="1"/>
  <c r="H562" i="22"/>
  <c r="I256" i="18" s="1"/>
  <c r="H574" i="22"/>
  <c r="I260" i="18" s="1"/>
  <c r="H682" i="24"/>
  <c r="I296" i="19" s="1"/>
  <c r="H685" i="24"/>
  <c r="I297" i="19" s="1"/>
  <c r="H691" i="22"/>
  <c r="I299" i="18" s="1"/>
  <c r="H424" i="22"/>
  <c r="I215" i="18" s="1"/>
  <c r="H472" i="22"/>
  <c r="I229" i="18" s="1"/>
  <c r="H517" i="22"/>
  <c r="I211" i="18" s="1"/>
  <c r="O413" i="22"/>
  <c r="P1011" i="5"/>
  <c r="O413" i="24"/>
  <c r="O663" i="22"/>
  <c r="P1220" i="5"/>
  <c r="O663" i="24"/>
  <c r="O690" i="22"/>
  <c r="O690" i="24"/>
  <c r="P1242" i="5"/>
  <c r="O692" i="22"/>
  <c r="O692" i="24"/>
  <c r="P1244" i="5"/>
  <c r="O693" i="22"/>
  <c r="P1245" i="5"/>
  <c r="O693" i="24"/>
  <c r="O695" i="22"/>
  <c r="P1246" i="5"/>
  <c r="O695" i="24"/>
  <c r="O696" i="22"/>
  <c r="O696" i="24"/>
  <c r="P1247" i="5"/>
  <c r="O698" i="22"/>
  <c r="P1249" i="5"/>
  <c r="O698" i="24"/>
  <c r="O699" i="22"/>
  <c r="O699" i="24"/>
  <c r="P1250" i="5"/>
  <c r="O701" i="22"/>
  <c r="O701" i="24"/>
  <c r="P1251" i="5"/>
  <c r="O702" i="22"/>
  <c r="O702" i="24"/>
  <c r="P1252" i="5"/>
  <c r="O537" i="22"/>
  <c r="O537" i="24"/>
  <c r="O538" i="24" s="1"/>
  <c r="P249" i="19" s="1"/>
  <c r="P1115" i="5"/>
  <c r="O539" i="22"/>
  <c r="P1116" i="5"/>
  <c r="O539" i="24"/>
  <c r="O540" i="22"/>
  <c r="P1117" i="5"/>
  <c r="O540" i="24"/>
  <c r="O542" i="22"/>
  <c r="O542" i="24"/>
  <c r="P1119" i="5"/>
  <c r="O543" i="22"/>
  <c r="O543" i="24"/>
  <c r="P1120" i="5"/>
  <c r="O545" i="22"/>
  <c r="O545" i="24"/>
  <c r="P1121" i="5"/>
  <c r="O546" i="22"/>
  <c r="O546" i="24"/>
  <c r="P1122" i="5"/>
  <c r="O548" i="22"/>
  <c r="O548" i="24"/>
  <c r="P1124" i="5"/>
  <c r="O549" i="22"/>
  <c r="O549" i="24"/>
  <c r="P1125" i="5"/>
  <c r="O551" i="22"/>
  <c r="O551" i="24"/>
  <c r="P1126" i="5"/>
  <c r="O552" i="22"/>
  <c r="P1127" i="5"/>
  <c r="O552" i="24"/>
  <c r="O555" i="22"/>
  <c r="O555" i="24"/>
  <c r="P1130" i="5"/>
  <c r="O561" i="22"/>
  <c r="O561" i="24"/>
  <c r="P1135" i="5"/>
  <c r="O563" i="22"/>
  <c r="P1136" i="5"/>
  <c r="O563" i="24"/>
  <c r="O564" i="22"/>
  <c r="P1137" i="5"/>
  <c r="O564" i="24"/>
  <c r="O566" i="22"/>
  <c r="O566" i="24"/>
  <c r="P1139" i="5"/>
  <c r="O567" i="22"/>
  <c r="P1140" i="5"/>
  <c r="O567" i="24"/>
  <c r="O569" i="22"/>
  <c r="O569" i="24"/>
  <c r="P1141" i="5"/>
  <c r="O570" i="22"/>
  <c r="O570" i="24"/>
  <c r="P1142" i="5"/>
  <c r="O572" i="22"/>
  <c r="P1144" i="5"/>
  <c r="O572" i="24"/>
  <c r="O573" i="22"/>
  <c r="O573" i="24"/>
  <c r="P1145" i="5"/>
  <c r="O575" i="22"/>
  <c r="P1146" i="5"/>
  <c r="O575" i="24"/>
  <c r="O576" i="22"/>
  <c r="P1147" i="5"/>
  <c r="O576" i="24"/>
  <c r="O578" i="22"/>
  <c r="O578" i="24"/>
  <c r="P1149" i="5"/>
  <c r="O579" i="22"/>
  <c r="O579" i="24"/>
  <c r="P1150" i="5"/>
  <c r="O597" i="22"/>
  <c r="O597" i="24"/>
  <c r="P1165" i="5"/>
  <c r="O599" i="22"/>
  <c r="P1166" i="5"/>
  <c r="O599" i="24"/>
  <c r="O645" i="22"/>
  <c r="O645" i="24"/>
  <c r="P1205" i="5"/>
  <c r="O647" i="22"/>
  <c r="P1206" i="5"/>
  <c r="O647" i="24"/>
  <c r="O648" i="22"/>
  <c r="O648" i="24"/>
  <c r="P1207" i="5"/>
  <c r="H667" i="24"/>
  <c r="I291" i="19" s="1"/>
  <c r="I1228" i="5"/>
  <c r="I150" i="41" s="1"/>
  <c r="H670" i="24"/>
  <c r="I292" i="19" s="1"/>
  <c r="H673" i="24"/>
  <c r="I293" i="19" s="1"/>
  <c r="H679" i="24"/>
  <c r="I295" i="19" s="1"/>
  <c r="H691" i="24"/>
  <c r="I299" i="19" s="1"/>
  <c r="H694" i="24"/>
  <c r="I300" i="19" s="1"/>
  <c r="I1248" i="5"/>
  <c r="I154" i="41" s="1"/>
  <c r="H697" i="24"/>
  <c r="I301" i="19" s="1"/>
  <c r="I1253" i="5"/>
  <c r="I155" i="41" s="1"/>
  <c r="H700" i="24"/>
  <c r="I302" i="19" s="1"/>
  <c r="H703" i="24"/>
  <c r="I303" i="19" s="1"/>
  <c r="H451" i="22"/>
  <c r="I223" i="18" s="1"/>
  <c r="H475" i="22"/>
  <c r="I230" i="18" s="1"/>
  <c r="H523" i="24"/>
  <c r="I244" i="19" s="1"/>
  <c r="H517" i="24"/>
  <c r="I211" i="19" s="1"/>
  <c r="H505" i="22"/>
  <c r="I239" i="18" s="1"/>
  <c r="H541" i="24"/>
  <c r="I210" i="19" s="1"/>
  <c r="H547" i="24"/>
  <c r="I251" i="19" s="1"/>
  <c r="I1138" i="5"/>
  <c r="I132" i="41" s="1"/>
  <c r="H664" i="24"/>
  <c r="I290" i="19" s="1"/>
  <c r="H436" i="24"/>
  <c r="I207" i="19" s="1"/>
  <c r="I1058" i="5"/>
  <c r="I119" i="41" s="1"/>
  <c r="H466" i="24"/>
  <c r="I227" i="19" s="1"/>
  <c r="H496" i="22"/>
  <c r="I236" i="18" s="1"/>
  <c r="I1083" i="5"/>
  <c r="I123" i="41" s="1"/>
  <c r="H496" i="24"/>
  <c r="I236" i="19" s="1"/>
  <c r="I1108" i="5"/>
  <c r="I127" i="41" s="1"/>
  <c r="H526" i="24"/>
  <c r="I245" i="19" s="1"/>
  <c r="H556" i="22"/>
  <c r="I254" i="18" s="1"/>
  <c r="H556" i="24"/>
  <c r="I254" i="19" s="1"/>
  <c r="H586" i="22"/>
  <c r="I264" i="18" s="1"/>
  <c r="H586" i="24"/>
  <c r="I264" i="19" s="1"/>
  <c r="H601" i="22"/>
  <c r="I269" i="18" s="1"/>
  <c r="H601" i="24"/>
  <c r="I269" i="19" s="1"/>
  <c r="I1168" i="5"/>
  <c r="I138" i="41" s="1"/>
  <c r="H604" i="22"/>
  <c r="I270" i="18" s="1"/>
  <c r="H607" i="22"/>
  <c r="I271" i="18" s="1"/>
  <c r="H610" i="22"/>
  <c r="I272" i="18" s="1"/>
  <c r="H613" i="22"/>
  <c r="I273" i="18" s="1"/>
  <c r="H616" i="22"/>
  <c r="I274" i="18" s="1"/>
  <c r="H616" i="24"/>
  <c r="I274" i="19" s="1"/>
  <c r="H619" i="22"/>
  <c r="I275" i="18" s="1"/>
  <c r="H622" i="22"/>
  <c r="I276" i="18" s="1"/>
  <c r="H625" i="22"/>
  <c r="I277" i="18" s="1"/>
  <c r="H628" i="22"/>
  <c r="I278" i="18" s="1"/>
  <c r="I1233" i="5"/>
  <c r="I151" i="41" s="1"/>
  <c r="I1243" i="5"/>
  <c r="I153" i="41" s="1"/>
  <c r="I1238" i="5"/>
  <c r="I152" i="41" s="1"/>
  <c r="O665" i="22"/>
  <c r="P1221" i="5"/>
  <c r="O665" i="24"/>
  <c r="O666" i="22"/>
  <c r="P1222" i="5"/>
  <c r="O666" i="24"/>
  <c r="O668" i="22"/>
  <c r="O668" i="24"/>
  <c r="P1224" i="5"/>
  <c r="O669" i="22"/>
  <c r="O669" i="24"/>
  <c r="P1225" i="5"/>
  <c r="O671" i="22"/>
  <c r="P1226" i="5"/>
  <c r="O671" i="24"/>
  <c r="O672" i="22"/>
  <c r="O672" i="24"/>
  <c r="P1227" i="5"/>
  <c r="O675" i="22"/>
  <c r="O675" i="24"/>
  <c r="P1230" i="5"/>
  <c r="O677" i="22"/>
  <c r="P1231" i="5"/>
  <c r="O677" i="24"/>
  <c r="O678" i="22"/>
  <c r="O678" i="24"/>
  <c r="P1232" i="5"/>
  <c r="O680" i="22"/>
  <c r="O680" i="24"/>
  <c r="P1234" i="5"/>
  <c r="O681" i="22"/>
  <c r="O681" i="24"/>
  <c r="P1235" i="5"/>
  <c r="O683" i="22"/>
  <c r="O683" i="24"/>
  <c r="P1236" i="5"/>
  <c r="O684" i="22"/>
  <c r="P1237" i="5"/>
  <c r="O684" i="24"/>
  <c r="O686" i="22"/>
  <c r="P1239" i="5"/>
  <c r="O686" i="24"/>
  <c r="O687" i="22"/>
  <c r="O687" i="24"/>
  <c r="P1240" i="5"/>
  <c r="O689" i="22"/>
  <c r="O689" i="24"/>
  <c r="P1241" i="5"/>
  <c r="I1023" i="5"/>
  <c r="I114" i="41" s="1"/>
  <c r="H448" i="24"/>
  <c r="I222" i="19" s="1"/>
  <c r="I1098" i="5"/>
  <c r="I112" i="41" s="1"/>
  <c r="I1103" i="5"/>
  <c r="I126" i="41" s="1"/>
  <c r="H451" i="24"/>
  <c r="I223" i="19" s="1"/>
  <c r="I1048" i="5"/>
  <c r="I118" i="41" s="1"/>
  <c r="H454" i="24"/>
  <c r="I224" i="19" s="1"/>
  <c r="H457" i="24"/>
  <c r="I225" i="19" s="1"/>
  <c r="H460" i="24"/>
  <c r="I226" i="19" s="1"/>
  <c r="I1053" i="5"/>
  <c r="I113" i="41" s="1"/>
  <c r="H463" i="24"/>
  <c r="I209" i="19" s="1"/>
  <c r="H469" i="24"/>
  <c r="I228" i="19" s="1"/>
  <c r="I1063" i="5"/>
  <c r="I120" i="41" s="1"/>
  <c r="H472" i="24"/>
  <c r="I229" i="19" s="1"/>
  <c r="H475" i="24"/>
  <c r="I230" i="19" s="1"/>
  <c r="I1068" i="5"/>
  <c r="I121" i="41" s="1"/>
  <c r="H478" i="24"/>
  <c r="I231" i="19" s="1"/>
  <c r="H481" i="24"/>
  <c r="I232" i="19" s="1"/>
  <c r="H544" i="24"/>
  <c r="I250" i="19" s="1"/>
  <c r="H487" i="24"/>
  <c r="I234" i="19" s="1"/>
  <c r="H490" i="24"/>
  <c r="I206" i="19" s="1"/>
  <c r="I1078" i="5"/>
  <c r="I110" i="41" s="1"/>
  <c r="H493" i="24"/>
  <c r="I235" i="19" s="1"/>
  <c r="H499" i="24"/>
  <c r="I237" i="19" s="1"/>
  <c r="I1088" i="5"/>
  <c r="I124" i="41" s="1"/>
  <c r="H502" i="24"/>
  <c r="I238" i="19" s="1"/>
  <c r="H505" i="24"/>
  <c r="I239" i="19" s="1"/>
  <c r="H508" i="24"/>
  <c r="I240" i="19" s="1"/>
  <c r="I1093" i="5"/>
  <c r="I125" i="41" s="1"/>
  <c r="H511" i="24"/>
  <c r="I241" i="19" s="1"/>
  <c r="H514" i="24"/>
  <c r="I242" i="19" s="1"/>
  <c r="H520" i="24"/>
  <c r="I243" i="19" s="1"/>
  <c r="H529" i="24"/>
  <c r="I246" i="19" s="1"/>
  <c r="H532" i="24"/>
  <c r="I247" i="19" s="1"/>
  <c r="I1113" i="5"/>
  <c r="I128" i="41" s="1"/>
  <c r="H535" i="24"/>
  <c r="I248" i="19" s="1"/>
  <c r="H538" i="24"/>
  <c r="I249" i="19" s="1"/>
  <c r="I1118" i="5"/>
  <c r="I109" i="41" s="1"/>
  <c r="H550" i="24"/>
  <c r="I252" i="19" s="1"/>
  <c r="H562" i="24"/>
  <c r="I256" i="19" s="1"/>
  <c r="H565" i="24"/>
  <c r="I257" i="19" s="1"/>
  <c r="I1143" i="5"/>
  <c r="I133" i="41" s="1"/>
  <c r="H568" i="24"/>
  <c r="I258" i="19" s="1"/>
  <c r="H571" i="24"/>
  <c r="I259" i="19" s="1"/>
  <c r="I1148" i="5"/>
  <c r="I134" i="41" s="1"/>
  <c r="H574" i="24"/>
  <c r="I260" i="19" s="1"/>
  <c r="H577" i="24"/>
  <c r="I261" i="19" s="1"/>
  <c r="I1153" i="5"/>
  <c r="I135" i="41" s="1"/>
  <c r="H580" i="24"/>
  <c r="I262" i="19" s="1"/>
  <c r="H583" i="24"/>
  <c r="I263" i="19" s="1"/>
  <c r="H589" i="24"/>
  <c r="I265" i="19" s="1"/>
  <c r="I1163" i="5"/>
  <c r="I137" i="41" s="1"/>
  <c r="H592" i="24"/>
  <c r="I266" i="19" s="1"/>
  <c r="H595" i="24"/>
  <c r="I267" i="19" s="1"/>
  <c r="H598" i="24"/>
  <c r="I268" i="19" s="1"/>
  <c r="H649" i="24"/>
  <c r="I285" i="19" s="1"/>
  <c r="H652" i="24"/>
  <c r="I286" i="19" s="1"/>
  <c r="I1213" i="5"/>
  <c r="I147" i="41" s="1"/>
  <c r="H655" i="24"/>
  <c r="I287" i="19" s="1"/>
  <c r="H658" i="24"/>
  <c r="I288" i="19" s="1"/>
  <c r="I1218" i="5"/>
  <c r="I148" i="41" s="1"/>
  <c r="H661" i="24"/>
  <c r="I289" i="19" s="1"/>
  <c r="I1223" i="5"/>
  <c r="I149" i="41" s="1"/>
  <c r="I1033" i="5"/>
  <c r="I111" i="41" s="1"/>
  <c r="I1133" i="5"/>
  <c r="I131" i="41" s="1"/>
  <c r="I1158" i="5"/>
  <c r="I136" i="41" s="1"/>
  <c r="H634" i="24"/>
  <c r="I280" i="19" s="1"/>
  <c r="I1198" i="5"/>
  <c r="I144" i="41" s="1"/>
  <c r="I1208" i="5"/>
  <c r="I146" i="41" s="1"/>
  <c r="I1013" i="5"/>
  <c r="I107" i="41" s="1"/>
  <c r="H430" i="24"/>
  <c r="I217" i="19" s="1"/>
  <c r="H433" i="24"/>
  <c r="I218" i="19" s="1"/>
  <c r="I1038" i="5"/>
  <c r="I116" i="41" s="1"/>
  <c r="I1043" i="5"/>
  <c r="I117" i="41" s="1"/>
  <c r="H484" i="24"/>
  <c r="I233" i="19" s="1"/>
  <c r="H553" i="24"/>
  <c r="I253" i="19" s="1"/>
  <c r="I1018" i="5"/>
  <c r="I106" i="41" s="1"/>
  <c r="H418" i="24"/>
  <c r="I213" i="19" s="1"/>
  <c r="H421" i="24"/>
  <c r="I214" i="19" s="1"/>
  <c r="H424" i="24"/>
  <c r="I215" i="19" s="1"/>
  <c r="H427" i="24"/>
  <c r="I216" i="19" s="1"/>
  <c r="I1028" i="5"/>
  <c r="I115" i="41" s="1"/>
  <c r="H439" i="24"/>
  <c r="I219" i="19" s="1"/>
  <c r="H442" i="24"/>
  <c r="I220" i="19" s="1"/>
  <c r="H445" i="24"/>
  <c r="I221" i="19" s="1"/>
  <c r="I1073" i="5"/>
  <c r="I122" i="41" s="1"/>
  <c r="I1123" i="5"/>
  <c r="I129" i="41" s="1"/>
  <c r="I1128" i="5"/>
  <c r="I130" i="41" s="1"/>
  <c r="H559" i="24"/>
  <c r="I255" i="19" s="1"/>
  <c r="O414" i="22"/>
  <c r="O414" i="24"/>
  <c r="P1012" i="5"/>
  <c r="O416" i="22"/>
  <c r="O416" i="24"/>
  <c r="P1014" i="5"/>
  <c r="O417" i="22"/>
  <c r="O417" i="24"/>
  <c r="P1015" i="5"/>
  <c r="O419" i="22"/>
  <c r="O419" i="24"/>
  <c r="P1016" i="5"/>
  <c r="O420" i="22"/>
  <c r="O420" i="24"/>
  <c r="P1017" i="5"/>
  <c r="O422" i="22"/>
  <c r="O422" i="24"/>
  <c r="P1019" i="5"/>
  <c r="O423" i="22"/>
  <c r="P1020" i="5"/>
  <c r="O423" i="24"/>
  <c r="O425" i="22"/>
  <c r="P1021" i="5"/>
  <c r="O425" i="24"/>
  <c r="O426" i="22"/>
  <c r="P1022" i="5"/>
  <c r="O426" i="24"/>
  <c r="O428" i="22"/>
  <c r="O428" i="24"/>
  <c r="P1024" i="5"/>
  <c r="O429" i="22"/>
  <c r="O429" i="24"/>
  <c r="P1025" i="5"/>
  <c r="O431" i="22"/>
  <c r="O431" i="24"/>
  <c r="P1026" i="5"/>
  <c r="O432" i="22"/>
  <c r="O432" i="24"/>
  <c r="P1027" i="5"/>
  <c r="O435" i="22"/>
  <c r="O435" i="24"/>
  <c r="P1030" i="5"/>
  <c r="O437" i="22"/>
  <c r="O437" i="24"/>
  <c r="P1031" i="5"/>
  <c r="O438" i="22"/>
  <c r="O438" i="24"/>
  <c r="P1032" i="5"/>
  <c r="O440" i="22"/>
  <c r="O440" i="24"/>
  <c r="P1034" i="5"/>
  <c r="O441" i="22"/>
  <c r="O441" i="24"/>
  <c r="P1035" i="5"/>
  <c r="O443" i="22"/>
  <c r="P1036" i="5"/>
  <c r="O443" i="24"/>
  <c r="O444" i="22"/>
  <c r="P1037" i="5"/>
  <c r="O444" i="24"/>
  <c r="O446" i="22"/>
  <c r="P1039" i="5"/>
  <c r="O446" i="24"/>
  <c r="O447" i="22"/>
  <c r="P1040" i="5"/>
  <c r="O447" i="24"/>
  <c r="O449" i="22"/>
  <c r="O449" i="24"/>
  <c r="P1041" i="5"/>
  <c r="O450" i="22"/>
  <c r="O450" i="24"/>
  <c r="P1042" i="5"/>
  <c r="O452" i="22"/>
  <c r="P1044" i="5"/>
  <c r="O452" i="24"/>
  <c r="O453" i="22"/>
  <c r="P1045" i="5"/>
  <c r="O453" i="24"/>
  <c r="O455" i="22"/>
  <c r="P1046" i="5"/>
  <c r="O455" i="24"/>
  <c r="O456" i="22"/>
  <c r="O456" i="24"/>
  <c r="P1047" i="5"/>
  <c r="O458" i="22"/>
  <c r="P1049" i="5"/>
  <c r="O458" i="24"/>
  <c r="O459" i="22"/>
  <c r="O459" i="24"/>
  <c r="P1050" i="5"/>
  <c r="O461" i="22"/>
  <c r="O461" i="24"/>
  <c r="P1051" i="5"/>
  <c r="O462" i="22"/>
  <c r="O462" i="24"/>
  <c r="P1052" i="5"/>
  <c r="O465" i="22"/>
  <c r="P1055" i="5"/>
  <c r="O465" i="24"/>
  <c r="O467" i="22"/>
  <c r="P1056" i="5"/>
  <c r="O467" i="24"/>
  <c r="O468" i="22"/>
  <c r="O468" i="24"/>
  <c r="P1057" i="5"/>
  <c r="O470" i="22"/>
  <c r="P1059" i="5"/>
  <c r="O470" i="24"/>
  <c r="O471" i="22"/>
  <c r="O471" i="24"/>
  <c r="P1060" i="5"/>
  <c r="O473" i="22"/>
  <c r="O473" i="24"/>
  <c r="P1061" i="5"/>
  <c r="O474" i="22"/>
  <c r="O474" i="24"/>
  <c r="P1062" i="5"/>
  <c r="O476" i="22"/>
  <c r="O476" i="24"/>
  <c r="P1064" i="5"/>
  <c r="O477" i="22"/>
  <c r="O477" i="24"/>
  <c r="P1065" i="5"/>
  <c r="O479" i="22"/>
  <c r="O479" i="24"/>
  <c r="P1066" i="5"/>
  <c r="O480" i="22"/>
  <c r="O480" i="24"/>
  <c r="P1067" i="5"/>
  <c r="O482" i="22"/>
  <c r="P1069" i="5"/>
  <c r="O482" i="24"/>
  <c r="O483" i="22"/>
  <c r="O483" i="24"/>
  <c r="P1070" i="5"/>
  <c r="O485" i="22"/>
  <c r="O485" i="24"/>
  <c r="P1071" i="5"/>
  <c r="O486" i="22"/>
  <c r="P1072" i="5"/>
  <c r="O486" i="24"/>
  <c r="O488" i="22"/>
  <c r="P1074" i="5"/>
  <c r="O488" i="24"/>
  <c r="O489" i="22"/>
  <c r="P1075" i="5"/>
  <c r="O489" i="24"/>
  <c r="O491" i="22"/>
  <c r="P1076" i="5"/>
  <c r="O491" i="24"/>
  <c r="O492" i="22"/>
  <c r="P1077" i="5"/>
  <c r="O492" i="24"/>
  <c r="O495" i="22"/>
  <c r="O495" i="24"/>
  <c r="P1080" i="5"/>
  <c r="O497" i="22"/>
  <c r="P1081" i="5"/>
  <c r="O497" i="24"/>
  <c r="O498" i="22"/>
  <c r="P1082" i="5"/>
  <c r="O498" i="24"/>
  <c r="O500" i="22"/>
  <c r="P1084" i="5"/>
  <c r="O500" i="24"/>
  <c r="O501" i="22"/>
  <c r="P1085" i="5"/>
  <c r="O501" i="24"/>
  <c r="O503" i="22"/>
  <c r="P1086" i="5"/>
  <c r="O503" i="24"/>
  <c r="O504" i="22"/>
  <c r="O504" i="24"/>
  <c r="P1087" i="5"/>
  <c r="O506" i="22"/>
  <c r="O506" i="24"/>
  <c r="P1089" i="5"/>
  <c r="O507" i="22"/>
  <c r="P1090" i="5"/>
  <c r="O507" i="24"/>
  <c r="O509" i="22"/>
  <c r="P1091" i="5"/>
  <c r="O509" i="24"/>
  <c r="O510" i="22"/>
  <c r="O510" i="24"/>
  <c r="P1092" i="5"/>
  <c r="O512" i="22"/>
  <c r="O512" i="24"/>
  <c r="P1094" i="5"/>
  <c r="O513" i="22"/>
  <c r="O513" i="24"/>
  <c r="P1095" i="5"/>
  <c r="O515" i="22"/>
  <c r="P1096" i="5"/>
  <c r="O515" i="24"/>
  <c r="O516" i="22"/>
  <c r="O516" i="24"/>
  <c r="P1097" i="5"/>
  <c r="O518" i="22"/>
  <c r="O518" i="24"/>
  <c r="P1099" i="5"/>
  <c r="O519" i="22"/>
  <c r="P1100" i="5"/>
  <c r="O519" i="24"/>
  <c r="O521" i="22"/>
  <c r="O521" i="24"/>
  <c r="P1101" i="5"/>
  <c r="O522" i="22"/>
  <c r="P1102" i="5"/>
  <c r="O522" i="24"/>
  <c r="O525" i="22"/>
  <c r="P1105" i="5"/>
  <c r="O525" i="24"/>
  <c r="O527" i="22"/>
  <c r="P1106" i="5"/>
  <c r="O527" i="24"/>
  <c r="O528" i="22"/>
  <c r="P1107" i="5"/>
  <c r="O528" i="24"/>
  <c r="O530" i="22"/>
  <c r="P1109" i="5"/>
  <c r="O530" i="24"/>
  <c r="O531" i="22"/>
  <c r="P1110" i="5"/>
  <c r="O531" i="24"/>
  <c r="O533" i="22"/>
  <c r="O533" i="24"/>
  <c r="P1111" i="5"/>
  <c r="O534" i="22"/>
  <c r="P1112" i="5"/>
  <c r="O534" i="24"/>
  <c r="O536" i="22"/>
  <c r="P1114" i="5"/>
  <c r="O557" i="22"/>
  <c r="O557" i="24"/>
  <c r="P1131" i="5"/>
  <c r="O558" i="22"/>
  <c r="P1132" i="5"/>
  <c r="O558" i="24"/>
  <c r="O560" i="22"/>
  <c r="P1134" i="5"/>
  <c r="O560" i="24"/>
  <c r="O581" i="22"/>
  <c r="O581" i="24"/>
  <c r="P1151" i="5"/>
  <c r="O582" i="22"/>
  <c r="P1152" i="5"/>
  <c r="O582" i="24"/>
  <c r="O585" i="22"/>
  <c r="O585" i="24"/>
  <c r="P1155" i="5"/>
  <c r="O587" i="22"/>
  <c r="P1156" i="5"/>
  <c r="O587" i="24"/>
  <c r="O588" i="22"/>
  <c r="O588" i="24"/>
  <c r="P1157" i="5"/>
  <c r="O590" i="22"/>
  <c r="P1159" i="5"/>
  <c r="O590" i="24"/>
  <c r="O591" i="22"/>
  <c r="P1160" i="5"/>
  <c r="O591" i="24"/>
  <c r="O593" i="22"/>
  <c r="O593" i="24"/>
  <c r="P1161" i="5"/>
  <c r="O594" i="22"/>
  <c r="P1162" i="5"/>
  <c r="O594" i="24"/>
  <c r="O596" i="22"/>
  <c r="P1164" i="5"/>
  <c r="O596" i="24"/>
  <c r="O650" i="22"/>
  <c r="O650" i="24"/>
  <c r="P1209" i="5"/>
  <c r="O651" i="22"/>
  <c r="O651" i="24"/>
  <c r="P1210" i="5"/>
  <c r="O653" i="22"/>
  <c r="P1211" i="5"/>
  <c r="O653" i="24"/>
  <c r="O654" i="22"/>
  <c r="O654" i="24"/>
  <c r="P1212" i="5"/>
  <c r="O656" i="22"/>
  <c r="P1214" i="5"/>
  <c r="O656" i="24"/>
  <c r="O657" i="22"/>
  <c r="P1215" i="5"/>
  <c r="O657" i="24"/>
  <c r="O659" i="22"/>
  <c r="P1216" i="5"/>
  <c r="O659" i="24"/>
  <c r="O660" i="22"/>
  <c r="P1217" i="5"/>
  <c r="O660" i="24"/>
  <c r="O662" i="22"/>
  <c r="P1219" i="5"/>
  <c r="O662" i="24"/>
  <c r="O434" i="22"/>
  <c r="P1029" i="5"/>
  <c r="O434" i="24"/>
  <c r="P1054" i="5"/>
  <c r="O464" i="22"/>
  <c r="O464" i="24"/>
  <c r="O494" i="22"/>
  <c r="P1079" i="5"/>
  <c r="O494" i="24"/>
  <c r="O554" i="24"/>
  <c r="P1129" i="5"/>
  <c r="O554" i="22"/>
  <c r="O584" i="22"/>
  <c r="P1154" i="5"/>
  <c r="O584" i="24"/>
  <c r="O614" i="24"/>
  <c r="P1179" i="5"/>
  <c r="O614" i="22"/>
  <c r="P1204" i="5"/>
  <c r="O644" i="24"/>
  <c r="O644" i="22"/>
  <c r="O674" i="24"/>
  <c r="P1229" i="5"/>
  <c r="O674" i="22"/>
  <c r="I1173" i="5"/>
  <c r="I139" i="41" s="1"/>
  <c r="H604" i="24"/>
  <c r="I270" i="19" s="1"/>
  <c r="H607" i="24"/>
  <c r="I271" i="19" s="1"/>
  <c r="I1178" i="5"/>
  <c r="I140" i="41" s="1"/>
  <c r="H610" i="24"/>
  <c r="I272" i="19" s="1"/>
  <c r="H613" i="24"/>
  <c r="I273" i="19" s="1"/>
  <c r="I1183" i="5"/>
  <c r="I141" i="41" s="1"/>
  <c r="H619" i="24"/>
  <c r="I275" i="19" s="1"/>
  <c r="I1188" i="5"/>
  <c r="I142" i="41" s="1"/>
  <c r="H622" i="24"/>
  <c r="I276" i="19" s="1"/>
  <c r="H625" i="24"/>
  <c r="I277" i="19" s="1"/>
  <c r="H628" i="24"/>
  <c r="I278" i="19" s="1"/>
  <c r="I1193" i="5"/>
  <c r="I143" i="41" s="1"/>
  <c r="H631" i="24"/>
  <c r="I279" i="19" s="1"/>
  <c r="H643" i="24"/>
  <c r="I283" i="19" s="1"/>
  <c r="H637" i="24"/>
  <c r="I281" i="19" s="1"/>
  <c r="H640" i="24"/>
  <c r="I282" i="19" s="1"/>
  <c r="I1203" i="5"/>
  <c r="I145" i="41" s="1"/>
  <c r="O524" i="22"/>
  <c r="P1104" i="5"/>
  <c r="O524" i="24"/>
  <c r="O600" i="22"/>
  <c r="O600" i="24"/>
  <c r="P1167" i="5"/>
  <c r="O602" i="22"/>
  <c r="P1169" i="5"/>
  <c r="O602" i="24"/>
  <c r="O603" i="22"/>
  <c r="O603" i="24"/>
  <c r="P1170" i="5"/>
  <c r="O605" i="22"/>
  <c r="O605" i="24"/>
  <c r="P1171" i="5"/>
  <c r="O606" i="22"/>
  <c r="P1172" i="5"/>
  <c r="O606" i="24"/>
  <c r="O608" i="22"/>
  <c r="P1174" i="5"/>
  <c r="O608" i="24"/>
  <c r="O609" i="22"/>
  <c r="O609" i="24"/>
  <c r="P1175" i="5"/>
  <c r="O611" i="22"/>
  <c r="O611" i="24"/>
  <c r="P1176" i="5"/>
  <c r="O612" i="22"/>
  <c r="P1177" i="5"/>
  <c r="O612" i="24"/>
  <c r="O615" i="22"/>
  <c r="O615" i="24"/>
  <c r="P1180" i="5"/>
  <c r="O617" i="22"/>
  <c r="P1181" i="5"/>
  <c r="O617" i="24"/>
  <c r="O618" i="22"/>
  <c r="P1182" i="5"/>
  <c r="O618" i="24"/>
  <c r="O620" i="22"/>
  <c r="P1184" i="5"/>
  <c r="O620" i="24"/>
  <c r="O621" i="22"/>
  <c r="O621" i="24"/>
  <c r="P1185" i="5"/>
  <c r="O623" i="22"/>
  <c r="O623" i="24"/>
  <c r="P1186" i="5"/>
  <c r="O624" i="22"/>
  <c r="P1187" i="5"/>
  <c r="O624" i="24"/>
  <c r="O626" i="22"/>
  <c r="P1189" i="5"/>
  <c r="O626" i="24"/>
  <c r="O627" i="22"/>
  <c r="P1190" i="5"/>
  <c r="O627" i="24"/>
  <c r="O629" i="22"/>
  <c r="O629" i="24"/>
  <c r="P1191" i="5"/>
  <c r="O630" i="22"/>
  <c r="P1192" i="5"/>
  <c r="O630" i="24"/>
  <c r="O632" i="22"/>
  <c r="P1194" i="5"/>
  <c r="O632" i="24"/>
  <c r="O633" i="22"/>
  <c r="O633" i="24"/>
  <c r="O411" i="22"/>
  <c r="P309" i="29"/>
  <c r="O305" i="60"/>
  <c r="AF1007" i="5" s="1"/>
  <c r="P1010" i="5"/>
  <c r="O411" i="24"/>
  <c r="O304" i="60"/>
  <c r="AF1006" i="5" s="1"/>
  <c r="P1009" i="5"/>
  <c r="P306" i="28"/>
  <c r="O410" i="24"/>
  <c r="Z1" i="12"/>
  <c r="Z1001" i="12"/>
  <c r="F1" i="12"/>
  <c r="R5" i="32"/>
  <c r="R5" i="48"/>
  <c r="R6" i="48"/>
  <c r="A7" i="32"/>
  <c r="R7" i="32" s="1"/>
  <c r="R5" i="34"/>
  <c r="AA1001" i="12"/>
  <c r="AA1" i="12"/>
  <c r="U1" i="12"/>
  <c r="U1001" i="12"/>
  <c r="A6" i="32"/>
  <c r="R6" i="32" s="1"/>
  <c r="I10" i="44"/>
  <c r="G10" i="44"/>
  <c r="G8" i="44"/>
  <c r="I8" i="44"/>
  <c r="A7" i="17"/>
  <c r="A8" i="17" s="1"/>
  <c r="A9" i="17" s="1"/>
  <c r="A10" i="17" s="1"/>
  <c r="R63" i="48"/>
  <c r="A63" i="48"/>
  <c r="O529" i="22" l="1"/>
  <c r="P246" i="18" s="1"/>
  <c r="O490" i="22"/>
  <c r="P207" i="18" s="1"/>
  <c r="O484" i="22"/>
  <c r="P233" i="18" s="1"/>
  <c r="O478" i="22"/>
  <c r="P231" i="18" s="1"/>
  <c r="O412" i="24"/>
  <c r="P208" i="19" s="1"/>
  <c r="A308" i="29"/>
  <c r="O670" i="22"/>
  <c r="P292" i="18" s="1"/>
  <c r="O523" i="22"/>
  <c r="P244" i="18" s="1"/>
  <c r="O505" i="22"/>
  <c r="P239" i="18" s="1"/>
  <c r="O454" i="22"/>
  <c r="P224" i="18" s="1"/>
  <c r="O448" i="22"/>
  <c r="P222" i="18" s="1"/>
  <c r="O442" i="22"/>
  <c r="P220" i="18" s="1"/>
  <c r="O610" i="22"/>
  <c r="P272" i="18" s="1"/>
  <c r="O604" i="22"/>
  <c r="P270" i="18" s="1"/>
  <c r="O673" i="22"/>
  <c r="P293" i="18" s="1"/>
  <c r="O667" i="22"/>
  <c r="P291" i="18" s="1"/>
  <c r="A309" i="29"/>
  <c r="AF1008" i="5"/>
  <c r="P108" i="41" s="1"/>
  <c r="A155" i="41" s="1"/>
  <c r="A159" i="41" s="1"/>
  <c r="O622" i="22"/>
  <c r="P276" i="18" s="1"/>
  <c r="O658" i="22"/>
  <c r="P288" i="18" s="1"/>
  <c r="O652" i="22"/>
  <c r="P286" i="18" s="1"/>
  <c r="O439" i="22"/>
  <c r="P219" i="18" s="1"/>
  <c r="O457" i="22"/>
  <c r="P225" i="18" s="1"/>
  <c r="O451" i="22"/>
  <c r="P223" i="18" s="1"/>
  <c r="O592" i="22"/>
  <c r="P266" i="18" s="1"/>
  <c r="O685" i="22"/>
  <c r="P297" i="18" s="1"/>
  <c r="O487" i="22"/>
  <c r="P234" i="18" s="1"/>
  <c r="O418" i="22"/>
  <c r="P213" i="18" s="1"/>
  <c r="O631" i="22"/>
  <c r="P279" i="18" s="1"/>
  <c r="O625" i="22"/>
  <c r="P277" i="18" s="1"/>
  <c r="O406" i="24"/>
  <c r="P204" i="19" s="1"/>
  <c r="A307" i="29"/>
  <c r="A306" i="29"/>
  <c r="O514" i="22"/>
  <c r="P242" i="18" s="1"/>
  <c r="O607" i="22"/>
  <c r="P271" i="18" s="1"/>
  <c r="O589" i="22"/>
  <c r="P265" i="18" s="1"/>
  <c r="O424" i="22"/>
  <c r="P215" i="18" s="1"/>
  <c r="O511" i="22"/>
  <c r="P241" i="18" s="1"/>
  <c r="P1008" i="5"/>
  <c r="P105" i="41" s="1"/>
  <c r="O472" i="22"/>
  <c r="P229" i="18" s="1"/>
  <c r="O655" i="22"/>
  <c r="P287" i="18" s="1"/>
  <c r="O475" i="22"/>
  <c r="P230" i="18" s="1"/>
  <c r="O559" i="22"/>
  <c r="P255" i="18" s="1"/>
  <c r="O595" i="22"/>
  <c r="P267" i="18" s="1"/>
  <c r="O433" i="22"/>
  <c r="P218" i="18" s="1"/>
  <c r="O520" i="22"/>
  <c r="P243" i="18" s="1"/>
  <c r="O532" i="22"/>
  <c r="P247" i="18" s="1"/>
  <c r="O493" i="22"/>
  <c r="P235" i="18" s="1"/>
  <c r="O421" i="22"/>
  <c r="P214" i="18" s="1"/>
  <c r="O661" i="22"/>
  <c r="P289" i="18" s="1"/>
  <c r="A309" i="28"/>
  <c r="A306" i="28"/>
  <c r="A310" i="29"/>
  <c r="A312" i="29"/>
  <c r="O410" i="22"/>
  <c r="O412" i="22" s="1"/>
  <c r="P205" i="18" s="1"/>
  <c r="O405" i="22"/>
  <c r="O406" i="22" s="1"/>
  <c r="P204" i="18" s="1"/>
  <c r="A205" i="18" s="1"/>
  <c r="O460" i="22"/>
  <c r="P226" i="18" s="1"/>
  <c r="O499" i="22"/>
  <c r="P237" i="18" s="1"/>
  <c r="O514" i="24"/>
  <c r="P242" i="19" s="1"/>
  <c r="O535" i="22"/>
  <c r="P248" i="18" s="1"/>
  <c r="P1198" i="5"/>
  <c r="P144" i="41" s="1"/>
  <c r="O637" i="22"/>
  <c r="P281" i="18" s="1"/>
  <c r="O640" i="22"/>
  <c r="P282" i="18" s="1"/>
  <c r="O643" i="22"/>
  <c r="P283" i="18" s="1"/>
  <c r="O463" i="22"/>
  <c r="P209" i="18" s="1"/>
  <c r="P1163" i="5"/>
  <c r="P137" i="41" s="1"/>
  <c r="O613" i="22"/>
  <c r="P273" i="18" s="1"/>
  <c r="O526" i="24"/>
  <c r="P245" i="19" s="1"/>
  <c r="O430" i="22"/>
  <c r="P217" i="18" s="1"/>
  <c r="O502" i="22"/>
  <c r="P238" i="18" s="1"/>
  <c r="O637" i="24"/>
  <c r="P281" i="19" s="1"/>
  <c r="P1203" i="5"/>
  <c r="P145" i="41" s="1"/>
  <c r="O640" i="24"/>
  <c r="P282" i="19" s="1"/>
  <c r="O643" i="24"/>
  <c r="P283" i="19" s="1"/>
  <c r="O565" i="22"/>
  <c r="P257" i="18" s="1"/>
  <c r="O577" i="22"/>
  <c r="P261" i="18" s="1"/>
  <c r="O580" i="22"/>
  <c r="P262" i="18" s="1"/>
  <c r="O649" i="22"/>
  <c r="P285" i="18" s="1"/>
  <c r="O679" i="22"/>
  <c r="P295" i="18" s="1"/>
  <c r="O427" i="22"/>
  <c r="P216" i="18" s="1"/>
  <c r="O538" i="22"/>
  <c r="P249" i="18" s="1"/>
  <c r="P1133" i="5"/>
  <c r="P131" i="41" s="1"/>
  <c r="P1228" i="5"/>
  <c r="P150" i="41" s="1"/>
  <c r="P1058" i="5"/>
  <c r="P119" i="41" s="1"/>
  <c r="P1073" i="5"/>
  <c r="P122" i="41" s="1"/>
  <c r="P1078" i="5"/>
  <c r="P110" i="41" s="1"/>
  <c r="O469" i="22"/>
  <c r="P228" i="18" s="1"/>
  <c r="O694" i="22"/>
  <c r="P300" i="18" s="1"/>
  <c r="O694" i="24"/>
  <c r="P300" i="19" s="1"/>
  <c r="O697" i="22"/>
  <c r="P301" i="18" s="1"/>
  <c r="O700" i="22"/>
  <c r="P302" i="18" s="1"/>
  <c r="O547" i="22"/>
  <c r="P251" i="18" s="1"/>
  <c r="O703" i="22"/>
  <c r="P303" i="18" s="1"/>
  <c r="O541" i="22"/>
  <c r="P210" i="18" s="1"/>
  <c r="O544" i="22"/>
  <c r="P250" i="18" s="1"/>
  <c r="O550" i="22"/>
  <c r="P252" i="18" s="1"/>
  <c r="O553" i="22"/>
  <c r="P253" i="18" s="1"/>
  <c r="O568" i="22"/>
  <c r="P258" i="18" s="1"/>
  <c r="P1143" i="5"/>
  <c r="P133" i="41" s="1"/>
  <c r="O571" i="22"/>
  <c r="P259" i="18" s="1"/>
  <c r="O574" i="22"/>
  <c r="P260" i="18" s="1"/>
  <c r="P1148" i="5"/>
  <c r="P134" i="41" s="1"/>
  <c r="O688" i="22"/>
  <c r="P298" i="18" s="1"/>
  <c r="O508" i="22"/>
  <c r="P240" i="18" s="1"/>
  <c r="O583" i="22"/>
  <c r="P263" i="18" s="1"/>
  <c r="O598" i="22"/>
  <c r="P268" i="18" s="1"/>
  <c r="O466" i="24"/>
  <c r="P227" i="19" s="1"/>
  <c r="O556" i="24"/>
  <c r="P254" i="19" s="1"/>
  <c r="O556" i="22"/>
  <c r="P254" i="18" s="1"/>
  <c r="P1208" i="5"/>
  <c r="P146" i="41" s="1"/>
  <c r="O646" i="24"/>
  <c r="P284" i="19" s="1"/>
  <c r="O646" i="22"/>
  <c r="P284" i="18" s="1"/>
  <c r="O601" i="22"/>
  <c r="P269" i="18" s="1"/>
  <c r="O541" i="24"/>
  <c r="P210" i="19" s="1"/>
  <c r="O544" i="24"/>
  <c r="P250" i="19" s="1"/>
  <c r="O580" i="24"/>
  <c r="P262" i="19" s="1"/>
  <c r="O415" i="22"/>
  <c r="P212" i="18" s="1"/>
  <c r="A207" i="18" s="1"/>
  <c r="O562" i="22"/>
  <c r="P256" i="18" s="1"/>
  <c r="O667" i="24"/>
  <c r="P291" i="19" s="1"/>
  <c r="O691" i="22"/>
  <c r="P299" i="18" s="1"/>
  <c r="O691" i="24"/>
  <c r="P299" i="19" s="1"/>
  <c r="O562" i="24"/>
  <c r="P256" i="19" s="1"/>
  <c r="O664" i="22"/>
  <c r="P290" i="18" s="1"/>
  <c r="O436" i="24"/>
  <c r="P207" i="19" s="1"/>
  <c r="P1033" i="5"/>
  <c r="P111" i="41" s="1"/>
  <c r="P1138" i="5"/>
  <c r="P132" i="41" s="1"/>
  <c r="O619" i="22"/>
  <c r="P275" i="18" s="1"/>
  <c r="P1248" i="5"/>
  <c r="P154" i="41" s="1"/>
  <c r="O697" i="24"/>
  <c r="P301" i="19" s="1"/>
  <c r="P1253" i="5"/>
  <c r="P155" i="41" s="1"/>
  <c r="P1123" i="5"/>
  <c r="P129" i="41" s="1"/>
  <c r="O547" i="24"/>
  <c r="P251" i="19" s="1"/>
  <c r="O550" i="24"/>
  <c r="P252" i="19" s="1"/>
  <c r="P1128" i="5"/>
  <c r="P130" i="41" s="1"/>
  <c r="O553" i="24"/>
  <c r="P253" i="19" s="1"/>
  <c r="O565" i="24"/>
  <c r="P257" i="19" s="1"/>
  <c r="O568" i="24"/>
  <c r="P258" i="19" s="1"/>
  <c r="O571" i="24"/>
  <c r="P259" i="19" s="1"/>
  <c r="O574" i="24"/>
  <c r="P260" i="19" s="1"/>
  <c r="O577" i="24"/>
  <c r="P261" i="19" s="1"/>
  <c r="O649" i="24"/>
  <c r="P285" i="19" s="1"/>
  <c r="O682" i="22"/>
  <c r="P296" i="18" s="1"/>
  <c r="O415" i="24"/>
  <c r="P212" i="19" s="1"/>
  <c r="A207" i="19" s="1"/>
  <c r="O445" i="22"/>
  <c r="P221" i="18" s="1"/>
  <c r="O481" i="22"/>
  <c r="P232" i="18" s="1"/>
  <c r="O496" i="24"/>
  <c r="P236" i="19" s="1"/>
  <c r="O586" i="24"/>
  <c r="P264" i="19" s="1"/>
  <c r="O703" i="24"/>
  <c r="P303" i="19" s="1"/>
  <c r="P1118" i="5"/>
  <c r="P109" i="41" s="1"/>
  <c r="O598" i="24"/>
  <c r="P268" i="19" s="1"/>
  <c r="O664" i="24"/>
  <c r="P290" i="19" s="1"/>
  <c r="O700" i="24"/>
  <c r="P302" i="19" s="1"/>
  <c r="O676" i="24"/>
  <c r="P294" i="19" s="1"/>
  <c r="P1233" i="5"/>
  <c r="P151" i="41" s="1"/>
  <c r="O676" i="22"/>
  <c r="P294" i="18" s="1"/>
  <c r="O601" i="24"/>
  <c r="P269" i="19" s="1"/>
  <c r="O616" i="24"/>
  <c r="P274" i="19" s="1"/>
  <c r="O670" i="24"/>
  <c r="P292" i="19" s="1"/>
  <c r="O673" i="24"/>
  <c r="P293" i="19" s="1"/>
  <c r="O679" i="24"/>
  <c r="P295" i="19" s="1"/>
  <c r="O682" i="24"/>
  <c r="P296" i="19" s="1"/>
  <c r="P1238" i="5"/>
  <c r="P152" i="41" s="1"/>
  <c r="O685" i="24"/>
  <c r="P297" i="19" s="1"/>
  <c r="P1243" i="5"/>
  <c r="P153" i="41" s="1"/>
  <c r="O688" i="24"/>
  <c r="P298" i="19" s="1"/>
  <c r="P1013" i="5"/>
  <c r="P107" i="41" s="1"/>
  <c r="O418" i="24"/>
  <c r="P213" i="19" s="1"/>
  <c r="O463" i="24"/>
  <c r="P209" i="19" s="1"/>
  <c r="O505" i="24"/>
  <c r="P239" i="19" s="1"/>
  <c r="O487" i="24"/>
  <c r="P234" i="19" s="1"/>
  <c r="O517" i="22"/>
  <c r="P211" i="18" s="1"/>
  <c r="P1158" i="5"/>
  <c r="P136" i="41" s="1"/>
  <c r="P1223" i="5"/>
  <c r="P149" i="41" s="1"/>
  <c r="O436" i="22"/>
  <c r="P208" i="18" s="1"/>
  <c r="O466" i="22"/>
  <c r="P227" i="18" s="1"/>
  <c r="O496" i="22"/>
  <c r="P236" i="18" s="1"/>
  <c r="O586" i="22"/>
  <c r="P264" i="18" s="1"/>
  <c r="O526" i="22"/>
  <c r="P245" i="18" s="1"/>
  <c r="P1168" i="5"/>
  <c r="P138" i="41" s="1"/>
  <c r="P1193" i="5"/>
  <c r="P143" i="41" s="1"/>
  <c r="O628" i="24"/>
  <c r="P278" i="19" s="1"/>
  <c r="P1018" i="5"/>
  <c r="P106" i="41" s="1"/>
  <c r="O421" i="24"/>
  <c r="P214" i="19" s="1"/>
  <c r="O424" i="24"/>
  <c r="P215" i="19" s="1"/>
  <c r="P1023" i="5"/>
  <c r="P114" i="41" s="1"/>
  <c r="O427" i="24"/>
  <c r="P216" i="19" s="1"/>
  <c r="O430" i="24"/>
  <c r="P217" i="19" s="1"/>
  <c r="P1028" i="5"/>
  <c r="P115" i="41" s="1"/>
  <c r="O433" i="24"/>
  <c r="P218" i="19" s="1"/>
  <c r="O439" i="24"/>
  <c r="P219" i="19" s="1"/>
  <c r="O442" i="24"/>
  <c r="P220" i="19" s="1"/>
  <c r="P1038" i="5"/>
  <c r="P116" i="41" s="1"/>
  <c r="O445" i="24"/>
  <c r="P221" i="19" s="1"/>
  <c r="P1043" i="5"/>
  <c r="P117" i="41" s="1"/>
  <c r="O448" i="24"/>
  <c r="P222" i="19" s="1"/>
  <c r="O451" i="24"/>
  <c r="P223" i="19" s="1"/>
  <c r="P1048" i="5"/>
  <c r="P118" i="41" s="1"/>
  <c r="O454" i="24"/>
  <c r="P224" i="19" s="1"/>
  <c r="O457" i="24"/>
  <c r="P225" i="19" s="1"/>
  <c r="P1053" i="5"/>
  <c r="P113" i="41" s="1"/>
  <c r="O460" i="24"/>
  <c r="P226" i="19" s="1"/>
  <c r="O508" i="24"/>
  <c r="P240" i="19" s="1"/>
  <c r="O469" i="24"/>
  <c r="P228" i="19" s="1"/>
  <c r="P1063" i="5"/>
  <c r="P120" i="41" s="1"/>
  <c r="O472" i="24"/>
  <c r="P229" i="19" s="1"/>
  <c r="O475" i="24"/>
  <c r="P230" i="19" s="1"/>
  <c r="O478" i="24"/>
  <c r="P231" i="19" s="1"/>
  <c r="P1068" i="5"/>
  <c r="P121" i="41" s="1"/>
  <c r="O481" i="24"/>
  <c r="P232" i="19" s="1"/>
  <c r="O484" i="24"/>
  <c r="P233" i="19" s="1"/>
  <c r="O490" i="24"/>
  <c r="P206" i="19" s="1"/>
  <c r="O493" i="24"/>
  <c r="P235" i="19" s="1"/>
  <c r="P1083" i="5"/>
  <c r="P123" i="41" s="1"/>
  <c r="O499" i="24"/>
  <c r="P237" i="19" s="1"/>
  <c r="P1088" i="5"/>
  <c r="P124" i="41" s="1"/>
  <c r="O502" i="24"/>
  <c r="P238" i="19" s="1"/>
  <c r="P1093" i="5"/>
  <c r="P125" i="41" s="1"/>
  <c r="O511" i="24"/>
  <c r="P241" i="19" s="1"/>
  <c r="P1098" i="5"/>
  <c r="P112" i="41" s="1"/>
  <c r="O517" i="24"/>
  <c r="P211" i="19" s="1"/>
  <c r="O520" i="24"/>
  <c r="P243" i="19" s="1"/>
  <c r="P1103" i="5"/>
  <c r="P126" i="41" s="1"/>
  <c r="O523" i="24"/>
  <c r="P244" i="19" s="1"/>
  <c r="O529" i="24"/>
  <c r="P246" i="19" s="1"/>
  <c r="P1113" i="5"/>
  <c r="P128" i="41" s="1"/>
  <c r="O532" i="24"/>
  <c r="P247" i="19" s="1"/>
  <c r="O535" i="24"/>
  <c r="P248" i="19" s="1"/>
  <c r="O559" i="24"/>
  <c r="P255" i="19" s="1"/>
  <c r="O583" i="24"/>
  <c r="P263" i="19" s="1"/>
  <c r="P1153" i="5"/>
  <c r="P135" i="41" s="1"/>
  <c r="O589" i="24"/>
  <c r="P265" i="19" s="1"/>
  <c r="O592" i="24"/>
  <c r="P266" i="19" s="1"/>
  <c r="O595" i="24"/>
  <c r="P267" i="19" s="1"/>
  <c r="O652" i="24"/>
  <c r="P286" i="19" s="1"/>
  <c r="P1213" i="5"/>
  <c r="P147" i="41" s="1"/>
  <c r="O655" i="24"/>
  <c r="P287" i="19" s="1"/>
  <c r="P1218" i="5"/>
  <c r="P148" i="41" s="1"/>
  <c r="O658" i="24"/>
  <c r="P288" i="19" s="1"/>
  <c r="O661" i="24"/>
  <c r="P289" i="19" s="1"/>
  <c r="O616" i="22"/>
  <c r="P274" i="18" s="1"/>
  <c r="P1108" i="5"/>
  <c r="P127" i="41" s="1"/>
  <c r="P1188" i="5"/>
  <c r="P142" i="41" s="1"/>
  <c r="O610" i="24"/>
  <c r="P272" i="19" s="1"/>
  <c r="O628" i="22"/>
  <c r="P278" i="18" s="1"/>
  <c r="O634" i="22"/>
  <c r="P280" i="18" s="1"/>
  <c r="P1173" i="5"/>
  <c r="P139" i="41" s="1"/>
  <c r="O604" i="24"/>
  <c r="P270" i="19" s="1"/>
  <c r="O607" i="24"/>
  <c r="P271" i="19" s="1"/>
  <c r="P1178" i="5"/>
  <c r="P140" i="41" s="1"/>
  <c r="O613" i="24"/>
  <c r="P273" i="19" s="1"/>
  <c r="O619" i="24"/>
  <c r="P275" i="19" s="1"/>
  <c r="O625" i="24"/>
  <c r="P277" i="19" s="1"/>
  <c r="P1183" i="5"/>
  <c r="P141" i="41" s="1"/>
  <c r="O622" i="24"/>
  <c r="P276" i="19" s="1"/>
  <c r="O631" i="24"/>
  <c r="P279" i="19" s="1"/>
  <c r="O634" i="24"/>
  <c r="P280" i="19" s="1"/>
  <c r="A206" i="19"/>
  <c r="A11" i="17"/>
  <c r="G18" i="44"/>
  <c r="I18" i="44"/>
  <c r="A13" i="17"/>
  <c r="A14" i="17" l="1"/>
  <c r="A18" i="17" s="1"/>
  <c r="A112" i="41"/>
  <c r="A15" i="17"/>
  <c r="A19" i="17" s="1"/>
  <c r="A12" i="17"/>
  <c r="A16" i="17" s="1"/>
  <c r="A17" i="17" s="1"/>
  <c r="A106" i="41"/>
  <c r="A107" i="41" s="1"/>
  <c r="A108" i="41" s="1"/>
  <c r="A109" i="41" s="1"/>
  <c r="A110" i="41" s="1"/>
  <c r="A111" i="41"/>
  <c r="A206" i="18"/>
  <c r="A205" i="19"/>
  <c r="A211" i="18"/>
  <c r="A208" i="18"/>
  <c r="A210" i="18"/>
  <c r="A210" i="19"/>
  <c r="A211" i="19"/>
  <c r="A208" i="19"/>
  <c r="A23" i="17" l="1"/>
  <c r="A27" i="17" s="1"/>
  <c r="A31" i="17" s="1"/>
  <c r="A35" i="17" s="1"/>
  <c r="A39" i="17" s="1"/>
  <c r="A43" i="17" s="1"/>
  <c r="A47" i="17" s="1"/>
  <c r="A51" i="17" s="1"/>
  <c r="A55" i="17" s="1"/>
  <c r="A59" i="17" s="1"/>
  <c r="A63" i="17" s="1"/>
  <c r="A67" i="17" s="1"/>
  <c r="A71" i="17" s="1"/>
  <c r="A75" i="17" s="1"/>
  <c r="A79" i="17" s="1"/>
  <c r="A83" i="17" s="1"/>
  <c r="A87" i="17" s="1"/>
  <c r="A91" i="17" s="1"/>
  <c r="A95" i="17" s="1"/>
  <c r="A99" i="17" s="1"/>
  <c r="A103" i="17" s="1"/>
  <c r="A107" i="17" s="1"/>
  <c r="A111" i="17" s="1"/>
  <c r="A115" i="17" s="1"/>
  <c r="A119" i="17" s="1"/>
  <c r="A123" i="17" s="1"/>
  <c r="A127" i="17" s="1"/>
  <c r="A131" i="17" s="1"/>
  <c r="A135" i="17" s="1"/>
  <c r="A139" i="17" s="1"/>
  <c r="A143" i="17" s="1"/>
  <c r="A147" i="17" s="1"/>
  <c r="A151" i="17" s="1"/>
  <c r="A155" i="17" s="1"/>
  <c r="A159" i="17" s="1"/>
  <c r="A163" i="17" s="1"/>
  <c r="A167" i="17" s="1"/>
  <c r="A171" i="17" s="1"/>
  <c r="A175" i="17" s="1"/>
  <c r="A179" i="17" s="1"/>
  <c r="A183" i="17" s="1"/>
  <c r="A187" i="17" s="1"/>
  <c r="A191" i="17" s="1"/>
  <c r="A195" i="17" s="1"/>
  <c r="A199" i="17" s="1"/>
  <c r="A203" i="17" s="1"/>
  <c r="A20" i="17"/>
  <c r="A24" i="17" s="1"/>
  <c r="A28" i="17" s="1"/>
  <c r="A32" i="17" s="1"/>
  <c r="A36" i="17" s="1"/>
  <c r="A40" i="17" s="1"/>
  <c r="A44" i="17" s="1"/>
  <c r="A48" i="17" s="1"/>
  <c r="A52" i="17" s="1"/>
  <c r="A56" i="17" s="1"/>
  <c r="A60" i="17" s="1"/>
  <c r="A64" i="17" s="1"/>
  <c r="A68" i="17" s="1"/>
  <c r="A72" i="17" s="1"/>
  <c r="A76" i="17" s="1"/>
  <c r="A80" i="17" s="1"/>
  <c r="A84" i="17" s="1"/>
  <c r="A88" i="17" s="1"/>
  <c r="A92" i="17" s="1"/>
  <c r="A96" i="17" s="1"/>
  <c r="A100" i="17" s="1"/>
  <c r="A104" i="17" s="1"/>
  <c r="A108" i="17" s="1"/>
  <c r="A112" i="17" s="1"/>
  <c r="A116" i="17" s="1"/>
  <c r="A120" i="17" s="1"/>
  <c r="A124" i="17" s="1"/>
  <c r="A128" i="17" s="1"/>
  <c r="A132" i="17" s="1"/>
  <c r="A136" i="17" s="1"/>
  <c r="A140" i="17" s="1"/>
  <c r="A144" i="17" s="1"/>
  <c r="A148" i="17" s="1"/>
  <c r="A152" i="17" s="1"/>
  <c r="A156" i="17" s="1"/>
  <c r="A160" i="17" s="1"/>
  <c r="A164" i="17" s="1"/>
  <c r="A168" i="17" s="1"/>
  <c r="A172" i="17" s="1"/>
  <c r="A176" i="17" s="1"/>
  <c r="A180" i="17" s="1"/>
  <c r="A184" i="17" s="1"/>
  <c r="A188" i="17" s="1"/>
  <c r="A192" i="17" s="1"/>
  <c r="A196" i="17" s="1"/>
  <c r="A200" i="17" s="1"/>
  <c r="A21" i="17"/>
  <c r="A25" i="17" s="1"/>
  <c r="A29" i="17" s="1"/>
  <c r="A33" i="17" s="1"/>
  <c r="A37" i="17" s="1"/>
  <c r="A41" i="17" s="1"/>
  <c r="A45" i="17" s="1"/>
  <c r="A49" i="17" s="1"/>
  <c r="A53" i="17" s="1"/>
  <c r="A57" i="17" s="1"/>
  <c r="A61" i="17" s="1"/>
  <c r="A65" i="17" s="1"/>
  <c r="A69" i="17" s="1"/>
  <c r="A73" i="17" s="1"/>
  <c r="A77" i="17" s="1"/>
  <c r="A81" i="17" s="1"/>
  <c r="A85" i="17" s="1"/>
  <c r="A89" i="17" s="1"/>
  <c r="A93" i="17" s="1"/>
  <c r="A97" i="17" s="1"/>
  <c r="A101" i="17" s="1"/>
  <c r="A105" i="17" s="1"/>
  <c r="A109" i="17" s="1"/>
  <c r="A113" i="17" s="1"/>
  <c r="A117" i="17" s="1"/>
  <c r="A121" i="17" s="1"/>
  <c r="A125" i="17" s="1"/>
  <c r="A22" i="17"/>
  <c r="A26" i="17" s="1"/>
  <c r="A30" i="17" s="1"/>
  <c r="A34" i="17" s="1"/>
  <c r="A38" i="17" s="1"/>
  <c r="A42" i="17" s="1"/>
  <c r="A46" i="17" s="1"/>
  <c r="A50" i="17" s="1"/>
  <c r="A54" i="17" s="1"/>
  <c r="A58" i="17" s="1"/>
  <c r="A62" i="17" s="1"/>
  <c r="A66" i="17" s="1"/>
  <c r="A70" i="17" s="1"/>
  <c r="A74" i="17" s="1"/>
  <c r="A78" i="17" s="1"/>
  <c r="A82" i="17" s="1"/>
  <c r="A86" i="17" s="1"/>
  <c r="A90" i="17" s="1"/>
  <c r="A94" i="17" s="1"/>
  <c r="A98" i="17" s="1"/>
  <c r="A102" i="17" s="1"/>
  <c r="A106" i="17" s="1"/>
  <c r="A110" i="17" s="1"/>
  <c r="A114" i="17" s="1"/>
  <c r="A118" i="17" s="1"/>
  <c r="A122" i="17" s="1"/>
  <c r="A126" i="17" s="1"/>
  <c r="A130" i="17" s="1"/>
  <c r="A134" i="17" s="1"/>
  <c r="A138" i="17" s="1"/>
  <c r="A142" i="17" s="1"/>
  <c r="A146" i="17" s="1"/>
  <c r="A150" i="17" s="1"/>
  <c r="A154" i="17" s="1"/>
  <c r="A158" i="17" s="1"/>
  <c r="A162" i="17" s="1"/>
  <c r="A166" i="17" s="1"/>
  <c r="A170" i="17" s="1"/>
  <c r="A174" i="17" s="1"/>
  <c r="A178" i="17" s="1"/>
  <c r="A182" i="17" s="1"/>
  <c r="A186" i="17" s="1"/>
  <c r="A190" i="17" s="1"/>
  <c r="A194" i="17" s="1"/>
  <c r="A198" i="17" s="1"/>
  <c r="A202" i="17" s="1"/>
  <c r="A212" i="19"/>
  <c r="A209" i="19"/>
  <c r="A213" i="19" s="1"/>
  <c r="A217" i="19" s="1"/>
  <c r="A221" i="19" s="1"/>
  <c r="A225" i="19" s="1"/>
  <c r="A229" i="19" s="1"/>
  <c r="A233" i="19" s="1"/>
  <c r="A237" i="19" s="1"/>
  <c r="A241" i="19" s="1"/>
  <c r="A245" i="19" s="1"/>
  <c r="A249" i="19" s="1"/>
  <c r="A253" i="19" s="1"/>
  <c r="A257" i="19" s="1"/>
  <c r="A261" i="19" s="1"/>
  <c r="A265" i="19" s="1"/>
  <c r="A269" i="19" s="1"/>
  <c r="A273" i="19" s="1"/>
  <c r="A277" i="19" s="1"/>
  <c r="A281" i="19" s="1"/>
  <c r="A285" i="19" s="1"/>
  <c r="A289" i="19" s="1"/>
  <c r="A293" i="19" s="1"/>
  <c r="A297" i="19" s="1"/>
  <c r="A301" i="19" s="1"/>
  <c r="A209" i="18"/>
  <c r="A212" i="18"/>
  <c r="A213" i="18" l="1"/>
  <c r="A217" i="18" s="1"/>
  <c r="A221" i="18" s="1"/>
  <c r="A225" i="18" s="1"/>
  <c r="A229" i="18" s="1"/>
  <c r="A233" i="18" s="1"/>
  <c r="A237" i="18" s="1"/>
  <c r="A241" i="18" s="1"/>
  <c r="A245" i="18" s="1"/>
  <c r="A249" i="18" s="1"/>
  <c r="A253" i="18" s="1"/>
  <c r="A257" i="18" s="1"/>
  <c r="A261" i="18" s="1"/>
  <c r="A265" i="18" s="1"/>
  <c r="A269" i="18" s="1"/>
  <c r="A273" i="18" s="1"/>
  <c r="A277" i="18" s="1"/>
  <c r="A281" i="18" s="1"/>
  <c r="A285" i="18" s="1"/>
  <c r="A289" i="18" s="1"/>
  <c r="A293" i="18" s="1"/>
  <c r="A297" i="18" s="1"/>
  <c r="A301" i="18" s="1"/>
  <c r="A216" i="18"/>
  <c r="A220" i="18" s="1"/>
  <c r="A224" i="18" s="1"/>
  <c r="A228" i="18" s="1"/>
  <c r="A232" i="18" s="1"/>
  <c r="A236" i="18" s="1"/>
  <c r="A240" i="18" s="1"/>
  <c r="A244" i="18" s="1"/>
  <c r="A248" i="18" s="1"/>
  <c r="A252" i="18" s="1"/>
  <c r="A256" i="18" s="1"/>
  <c r="A260" i="18" s="1"/>
  <c r="A264" i="18" s="1"/>
  <c r="A268" i="18" s="1"/>
  <c r="A272" i="18" s="1"/>
  <c r="A276" i="18" s="1"/>
  <c r="A280" i="18" s="1"/>
  <c r="A284" i="18" s="1"/>
  <c r="A288" i="18" s="1"/>
  <c r="A292" i="18" s="1"/>
  <c r="A296" i="18" s="1"/>
  <c r="A300" i="18" s="1"/>
  <c r="A215" i="18"/>
  <c r="A219" i="18" s="1"/>
  <c r="A223" i="18" s="1"/>
  <c r="A227" i="18" s="1"/>
  <c r="A231" i="18" s="1"/>
  <c r="A235" i="18" s="1"/>
  <c r="A239" i="18" s="1"/>
  <c r="A243" i="18" s="1"/>
  <c r="A247" i="18" s="1"/>
  <c r="A251" i="18" s="1"/>
  <c r="A255" i="18" s="1"/>
  <c r="A259" i="18" s="1"/>
  <c r="A263" i="18" s="1"/>
  <c r="A267" i="18" s="1"/>
  <c r="A271" i="18" s="1"/>
  <c r="A275" i="18" s="1"/>
  <c r="A279" i="18" s="1"/>
  <c r="A283" i="18" s="1"/>
  <c r="A287" i="18" s="1"/>
  <c r="A291" i="18" s="1"/>
  <c r="A295" i="18" s="1"/>
  <c r="A299" i="18" s="1"/>
  <c r="A303" i="18" s="1"/>
  <c r="A214" i="18"/>
  <c r="A218" i="18" s="1"/>
  <c r="A222" i="18" s="1"/>
  <c r="A226" i="18" s="1"/>
  <c r="A230" i="18" s="1"/>
  <c r="A234" i="18" s="1"/>
  <c r="A238" i="18" s="1"/>
  <c r="A242" i="18" s="1"/>
  <c r="A246" i="18" s="1"/>
  <c r="A250" i="18" s="1"/>
  <c r="A254" i="18" s="1"/>
  <c r="A258" i="18" s="1"/>
  <c r="A262" i="18" s="1"/>
  <c r="A266" i="18" s="1"/>
  <c r="A270" i="18" s="1"/>
  <c r="A274" i="18" s="1"/>
  <c r="A278" i="18" s="1"/>
  <c r="A282" i="18" s="1"/>
  <c r="A286" i="18" s="1"/>
  <c r="A290" i="18" s="1"/>
  <c r="A294" i="18" s="1"/>
  <c r="A298" i="18" s="1"/>
  <c r="A302" i="18" s="1"/>
  <c r="A216" i="19"/>
  <c r="A220" i="19" s="1"/>
  <c r="A224" i="19" s="1"/>
  <c r="A228" i="19" s="1"/>
  <c r="A232" i="19" s="1"/>
  <c r="A236" i="19" s="1"/>
  <c r="A240" i="19" s="1"/>
  <c r="A244" i="19" s="1"/>
  <c r="A248" i="19" s="1"/>
  <c r="A252" i="19" s="1"/>
  <c r="A256" i="19" s="1"/>
  <c r="A260" i="19" s="1"/>
  <c r="A264" i="19" s="1"/>
  <c r="A268" i="19" s="1"/>
  <c r="A272" i="19" s="1"/>
  <c r="A276" i="19" s="1"/>
  <c r="A280" i="19" s="1"/>
  <c r="A284" i="19" s="1"/>
  <c r="A288" i="19" s="1"/>
  <c r="A292" i="19" s="1"/>
  <c r="A296" i="19" s="1"/>
  <c r="A300" i="19" s="1"/>
  <c r="A214" i="19"/>
  <c r="A218" i="19" s="1"/>
  <c r="A222" i="19" s="1"/>
  <c r="A226" i="19" s="1"/>
  <c r="A230" i="19" s="1"/>
  <c r="A234" i="19" s="1"/>
  <c r="A238" i="19" s="1"/>
  <c r="A242" i="19" s="1"/>
  <c r="A246" i="19" s="1"/>
  <c r="A250" i="19" s="1"/>
  <c r="A254" i="19" s="1"/>
  <c r="A258" i="19" s="1"/>
  <c r="A262" i="19" s="1"/>
  <c r="A266" i="19" s="1"/>
  <c r="A270" i="19" s="1"/>
  <c r="A274" i="19" s="1"/>
  <c r="A278" i="19" s="1"/>
  <c r="A282" i="19" s="1"/>
  <c r="A286" i="19" s="1"/>
  <c r="A290" i="19" s="1"/>
  <c r="A294" i="19" s="1"/>
  <c r="A298" i="19" s="1"/>
  <c r="A302" i="19" s="1"/>
  <c r="A215" i="19"/>
  <c r="A219" i="19" s="1"/>
  <c r="A223" i="19" s="1"/>
  <c r="A227" i="19" s="1"/>
  <c r="A231" i="19" s="1"/>
  <c r="A235" i="19" s="1"/>
  <c r="A239" i="19" s="1"/>
  <c r="A243" i="19" s="1"/>
  <c r="A247" i="19" s="1"/>
  <c r="A251" i="19" s="1"/>
  <c r="A255" i="19" s="1"/>
  <c r="A259" i="19" s="1"/>
  <c r="A263" i="19" s="1"/>
  <c r="A267" i="19" s="1"/>
  <c r="A271" i="19" s="1"/>
  <c r="A275" i="19" s="1"/>
  <c r="A279" i="19" s="1"/>
  <c r="A283" i="19" s="1"/>
  <c r="A287" i="19" s="1"/>
  <c r="A291" i="19" s="1"/>
  <c r="A295" i="19" s="1"/>
  <c r="A299" i="19" s="1"/>
  <c r="A303" i="19" s="1"/>
  <c r="A129" i="17"/>
  <c r="A133" i="17" s="1"/>
  <c r="A137" i="17" s="1"/>
  <c r="A141" i="17" s="1"/>
  <c r="A145" i="17" s="1"/>
  <c r="A149" i="17" s="1"/>
  <c r="A153" i="17" s="1"/>
  <c r="A157" i="17" s="1"/>
  <c r="A161" i="17" s="1"/>
  <c r="A165" i="17" s="1"/>
  <c r="A169" i="17" s="1"/>
  <c r="A173" i="17" s="1"/>
  <c r="A177" i="17" s="1"/>
  <c r="A181" i="17" s="1"/>
  <c r="A185" i="17" s="1"/>
  <c r="A189" i="17" s="1"/>
  <c r="A193" i="17" s="1"/>
  <c r="A197" i="17" s="1"/>
  <c r="A201" i="17" s="1"/>
</calcChain>
</file>

<file path=xl/sharedStrings.xml><?xml version="1.0" encoding="utf-8"?>
<sst xmlns="http://schemas.openxmlformats.org/spreadsheetml/2006/main" count="3454" uniqueCount="528">
  <si>
    <t>Bana 1</t>
  </si>
  <si>
    <t xml:space="preserve">Omg </t>
  </si>
  <si>
    <t>Summa</t>
  </si>
  <si>
    <t xml:space="preserve">Omg  </t>
  </si>
  <si>
    <t>Nr:</t>
  </si>
  <si>
    <t>Namn</t>
  </si>
  <si>
    <t>Klubb</t>
  </si>
  <si>
    <t>1-5</t>
  </si>
  <si>
    <t>6-10</t>
  </si>
  <si>
    <t>TOTALT</t>
  </si>
  <si>
    <t>Bana 2</t>
  </si>
  <si>
    <t>Bana 3</t>
  </si>
  <si>
    <t>Bana 4</t>
  </si>
  <si>
    <t>Bana 5</t>
  </si>
  <si>
    <t>Bana 6</t>
  </si>
  <si>
    <t>Bana 7</t>
  </si>
  <si>
    <t>Bana 8</t>
  </si>
  <si>
    <t xml:space="preserve">Bana </t>
  </si>
  <si>
    <t>Sko</t>
  </si>
  <si>
    <t>Omgång:</t>
  </si>
  <si>
    <r>
      <t xml:space="preserve">Lag </t>
    </r>
    <r>
      <rPr>
        <b/>
        <sz val="10"/>
        <rFont val="Arial"/>
        <family val="2"/>
      </rPr>
      <t>uträkning</t>
    </r>
  </si>
  <si>
    <t>Lag</t>
  </si>
  <si>
    <t>Plac.</t>
  </si>
  <si>
    <t>Klass 1</t>
  </si>
  <si>
    <t>Klass 2</t>
  </si>
  <si>
    <t>Klass 3</t>
  </si>
  <si>
    <t>Junior</t>
  </si>
  <si>
    <t>Minior</t>
  </si>
  <si>
    <t>Klass</t>
  </si>
  <si>
    <t>Startordning</t>
  </si>
  <si>
    <t>Laguppställningar</t>
  </si>
  <si>
    <t>Kl 1</t>
  </si>
  <si>
    <t>Kl 2</t>
  </si>
  <si>
    <t>Kl 3</t>
  </si>
  <si>
    <t>Banfördelning</t>
  </si>
  <si>
    <t>Anmälda kastare:</t>
  </si>
  <si>
    <t>Dubbel</t>
  </si>
  <si>
    <t>Mixed</t>
  </si>
  <si>
    <t>Herr/Dam</t>
  </si>
  <si>
    <t>Herr</t>
  </si>
  <si>
    <t>Dam</t>
  </si>
  <si>
    <t>Alla Individuella</t>
  </si>
  <si>
    <t>Mixedsortering</t>
  </si>
  <si>
    <t>Dubbelsortering</t>
  </si>
  <si>
    <t>Lagnamn</t>
  </si>
  <si>
    <t>Bana</t>
  </si>
  <si>
    <t>Arbetsgång för resultatservice hästskokastning</t>
  </si>
  <si>
    <t>OBS!!!!!! De som tillhör samma lag, skall skrivas in på samma färgfält</t>
  </si>
  <si>
    <t>Skriv ut denna sida så du har den tillgänglig vid datorn.</t>
  </si>
  <si>
    <t>( I övrigt är det viktigt att ni inte gör några ändringar i detta kalkylblad ).</t>
  </si>
  <si>
    <t>kastar tillsammans, lämpligt att börja med 1 för det första paret.</t>
  </si>
  <si>
    <r>
      <t>Mixedklass:</t>
    </r>
    <r>
      <rPr>
        <sz val="12"/>
        <rFont val="Arial"/>
        <family val="2"/>
      </rPr>
      <t xml:space="preserve"> De som kastar ihop, skriv valfri samma siffra i kolumn B på de som </t>
    </r>
  </si>
  <si>
    <r>
      <t>Dubbelklass:</t>
    </r>
    <r>
      <rPr>
        <sz val="12"/>
        <rFont val="Arial"/>
        <family val="2"/>
      </rPr>
      <t xml:space="preserve"> De som kastar ihop, skriv valfri samma siffra i kolumn C på de som </t>
    </r>
  </si>
  <si>
    <t>Dubbeluträkning</t>
  </si>
  <si>
    <t>För det mesta brukar det efter att detta är klart komma in strykningar och ändringar,</t>
  </si>
  <si>
    <t>I kalkylbladet utskrifter finns de olika utskriftsmöjligheterna.</t>
  </si>
  <si>
    <t>I annat fall får du justera rad- och kolumnbredder för att utskriften skall bli den rätta.</t>
  </si>
  <si>
    <t xml:space="preserve">Förhandsgranska så att utskriften blir den önskade </t>
  </si>
  <si>
    <t>Databas Kastare</t>
  </si>
  <si>
    <t>Alla inv</t>
  </si>
  <si>
    <t xml:space="preserve">Dessa utskriftsmöjligheter finns med hjälp av inlagda makro, </t>
  </si>
  <si>
    <t>kopplade till dessa knappar.</t>
  </si>
  <si>
    <t>Poäng i</t>
  </si>
  <si>
    <t>bonusjakten</t>
  </si>
  <si>
    <t>23,27 o 40</t>
  </si>
  <si>
    <t>Bonusjakten</t>
  </si>
  <si>
    <t>och 40</t>
  </si>
  <si>
    <t>23, 27</t>
  </si>
  <si>
    <t>utan miss</t>
  </si>
  <si>
    <t>Bonus-jakten</t>
  </si>
  <si>
    <t>antal ggr</t>
  </si>
  <si>
    <t>Klasser</t>
  </si>
  <si>
    <t>Landskapskamp</t>
  </si>
  <si>
    <t>Andra chansen</t>
  </si>
  <si>
    <r>
      <t>Sortera klasserna</t>
    </r>
    <r>
      <rPr>
        <sz val="12"/>
        <rFont val="Arial"/>
        <family val="2"/>
      </rPr>
      <t xml:space="preserve"> med hjälp av knappen sortera klasser före tävling.</t>
    </r>
  </si>
  <si>
    <t>Nr.</t>
  </si>
  <si>
    <t>s el. b</t>
  </si>
  <si>
    <t>LandskapskampsNR:</t>
  </si>
  <si>
    <t>Klass 1 ( 6 lägsta )</t>
  </si>
  <si>
    <t>Klass 2 ( 6 lägsta )</t>
  </si>
  <si>
    <t>Klass 3 ( 6 lägsta )</t>
  </si>
  <si>
    <t>Kl</t>
  </si>
  <si>
    <t xml:space="preserve">Efter omgång:  </t>
  </si>
  <si>
    <t>SMÅLAND</t>
  </si>
  <si>
    <t>BLEKINGE</t>
  </si>
  <si>
    <t>:</t>
  </si>
  <si>
    <t xml:space="preserve">Ställning totalt:    </t>
  </si>
  <si>
    <t>På kalkylbladet Inskrivning skrivs resultaten in efter varje omgång på tävlingsdagen.</t>
  </si>
  <si>
    <t>Med hjälp av knapparna Sortera resultat samt Skriv ut resultat får du ut det på papper.</t>
  </si>
  <si>
    <t>Klass 4</t>
  </si>
  <si>
    <t>Kl 4</t>
  </si>
  <si>
    <t xml:space="preserve">Denna skrivs ut endast efter omgång 10 </t>
  </si>
  <si>
    <t>Allaindividuella</t>
  </si>
  <si>
    <t>Andrachansen</t>
  </si>
  <si>
    <t>Sandor Bodi</t>
  </si>
  <si>
    <t>Tomas Lindahl</t>
  </si>
  <si>
    <t>Korpen Åseda</t>
  </si>
  <si>
    <t>Olle Ottosson</t>
  </si>
  <si>
    <t>Leo Andersson</t>
  </si>
  <si>
    <t>Tobias Gneupel</t>
  </si>
  <si>
    <t>Sibbamåla</t>
  </si>
  <si>
    <t>Kent Sundahl</t>
  </si>
  <si>
    <t>Gert Karlsson</t>
  </si>
  <si>
    <t>Peter Olsson</t>
  </si>
  <si>
    <t>Ingvar Eriksson</t>
  </si>
  <si>
    <t>Leif Sundahl</t>
  </si>
  <si>
    <t>Berndt Pettersson</t>
  </si>
  <si>
    <t>Lanternan</t>
  </si>
  <si>
    <t>Johan Johansson</t>
  </si>
  <si>
    <t>Lasse Brincner</t>
  </si>
  <si>
    <t>Värends Hsk</t>
  </si>
  <si>
    <t>Roy Dahlén</t>
  </si>
  <si>
    <t>Maire Johansson</t>
  </si>
  <si>
    <t>Dan Hallstan</t>
  </si>
  <si>
    <t>Lukas Bern</t>
  </si>
  <si>
    <t>Jan Petersson</t>
  </si>
  <si>
    <t>Bela Bodi</t>
  </si>
  <si>
    <t>Ingegerd Pettersson</t>
  </si>
  <si>
    <t>Carina Gneupel</t>
  </si>
  <si>
    <t>Ronny Lundberg</t>
  </si>
  <si>
    <t>Mattias Olsson</t>
  </si>
  <si>
    <t>Thomas Dahl</t>
  </si>
  <si>
    <t>Korpen Nybro</t>
  </si>
  <si>
    <t>Solveig Axelsson</t>
  </si>
  <si>
    <t>Roger Eriksson</t>
  </si>
  <si>
    <t>Christer Brincner</t>
  </si>
  <si>
    <t>Gilbert Pettersson</t>
  </si>
  <si>
    <t>Kerstin Svensson</t>
  </si>
  <si>
    <t>Växjö Hsk</t>
  </si>
  <si>
    <t>Clara Larsson</t>
  </si>
  <si>
    <t>Karin Gullbrand</t>
  </si>
  <si>
    <t>Louise Tollstam</t>
  </si>
  <si>
    <t>Bernt Olsson</t>
  </si>
  <si>
    <t>Jämjö Hsk</t>
  </si>
  <si>
    <t>Marianne Karlsson</t>
  </si>
  <si>
    <t>Ulrika Rydell</t>
  </si>
  <si>
    <t>Ewa Malmqvist</t>
  </si>
  <si>
    <t>Bengt Fabbeke</t>
  </si>
  <si>
    <t>Linnea Gneupel</t>
  </si>
  <si>
    <t>Martin Antic</t>
  </si>
  <si>
    <t xml:space="preserve">Klass </t>
  </si>
  <si>
    <t>1,2,3,4</t>
  </si>
  <si>
    <t>LandskapskampsNR</t>
  </si>
  <si>
    <t>Elin Olsson</t>
  </si>
  <si>
    <t>Klass 4 ( 6 lägsta )</t>
  </si>
  <si>
    <t>Göran Olofsson</t>
  </si>
  <si>
    <t>Tingsryd Hsc</t>
  </si>
  <si>
    <t>Sune Olsson</t>
  </si>
  <si>
    <t>Carlskrona Hsc</t>
  </si>
  <si>
    <t>Eventuella</t>
  </si>
  <si>
    <t>7-meters</t>
  </si>
  <si>
    <t xml:space="preserve">Vid ev. omkastningar så skrivs resultaten in efter tävlingen i kolumn Q direkt i den/de </t>
  </si>
  <si>
    <t>klasser där det har varit 7-meters. Om det inte kan avgöras i första omkastningen så</t>
  </si>
  <si>
    <t>Gå sedan till blad inskrivning och tryck på sortera resultatknappen.</t>
  </si>
  <si>
    <r>
      <rPr>
        <b/>
        <sz val="12"/>
        <rFont val="Arial"/>
        <family val="2"/>
      </rPr>
      <t>Lag:</t>
    </r>
    <r>
      <rPr>
        <sz val="12"/>
        <rFont val="Arial"/>
        <family val="2"/>
      </rPr>
      <t xml:space="preserve">  När alla anmälda kastare är inskrivna, gå in på kalkylbladet som heter Lag 2,</t>
    </r>
  </si>
  <si>
    <t>räcker det med att skriva in resultaten då det avgörs, alternativt det sammanlagda.</t>
  </si>
  <si>
    <t>Tröj-</t>
  </si>
  <si>
    <t>nummer</t>
  </si>
  <si>
    <t>Inskrivning av deltagarna</t>
  </si>
  <si>
    <t>Utifrån Sverigerankingen där ettan står först.</t>
  </si>
  <si>
    <t>Startlista</t>
  </si>
  <si>
    <t xml:space="preserve">Bana 1 (omg 1-4) </t>
  </si>
  <si>
    <t xml:space="preserve">Bana 2 (omg 1-4) </t>
  </si>
  <si>
    <t>Bana 2 (omg 5-8)</t>
  </si>
  <si>
    <t>Bana 1 (omg 5-8)</t>
  </si>
  <si>
    <t xml:space="preserve">Sweden Masters </t>
  </si>
  <si>
    <t xml:space="preserve">Eventuella </t>
  </si>
  <si>
    <t xml:space="preserve">Gå in på kalkylbladet som heter Inskrivning. </t>
  </si>
  <si>
    <t>Antal</t>
  </si>
  <si>
    <t>SM</t>
  </si>
  <si>
    <t>GP</t>
  </si>
  <si>
    <t>poäng</t>
  </si>
  <si>
    <t>Antal fel:</t>
  </si>
  <si>
    <t>Kom sedan ihåg att sortera klasser före tävling.</t>
  </si>
  <si>
    <r>
      <t xml:space="preserve">OBS!!!!!  </t>
    </r>
    <r>
      <rPr>
        <sz val="12"/>
        <rFont val="Arial"/>
        <family val="2"/>
      </rPr>
      <t>På detta blad skall inga ändringar göras.</t>
    </r>
  </si>
  <si>
    <t>Antal fel              I                                                                                                               Mixed</t>
  </si>
  <si>
    <t>Antal fel              I                                                                                                                Dubbel</t>
  </si>
  <si>
    <t>Ev. fel beror oftas på att endast 1 kastare ingår i mixedparet, till höger om de rödmarkerade cellerna i kolumn Y.</t>
  </si>
  <si>
    <t>finner ni numret som endast förekommer en gång/alt. fler än 2, gå tillbaka till Inskrivningsbladet och rätta till.</t>
  </si>
  <si>
    <t>Joel Sundahl</t>
  </si>
  <si>
    <t>Kristian Jältsäter</t>
  </si>
  <si>
    <t>Vaxholm Hsk</t>
  </si>
  <si>
    <t>Jean Fredriksson Väre</t>
  </si>
  <si>
    <t>Balders Hsk</t>
  </si>
  <si>
    <t>Björn Landberg</t>
  </si>
  <si>
    <t>Natalie Sundahl</t>
  </si>
  <si>
    <t>Inge Skoglöv</t>
  </si>
  <si>
    <t>Göran Mårtensson</t>
  </si>
  <si>
    <t>Stefan Olofsson</t>
  </si>
  <si>
    <t>Matthias Gneupel</t>
  </si>
  <si>
    <t>Anitha Fabbeke</t>
  </si>
  <si>
    <t>Lars-Erik Ottosson</t>
  </si>
  <si>
    <t>Pascal Letter</t>
  </si>
  <si>
    <t>Magnus Israelsson</t>
  </si>
  <si>
    <t>Åke Bergqvist</t>
  </si>
  <si>
    <t>Janne Pettersson</t>
  </si>
  <si>
    <t>Erik Smiding</t>
  </si>
  <si>
    <t>Malira Eriksson</t>
  </si>
  <si>
    <t>Daniel Mårtensson</t>
  </si>
  <si>
    <t>Bengt Andersson</t>
  </si>
  <si>
    <t>Hasse Johansson</t>
  </si>
  <si>
    <t>Jarita Fredriksson Väre</t>
  </si>
  <si>
    <t>Maria Andersson</t>
  </si>
  <si>
    <t>Team Småland Hsk</t>
  </si>
  <si>
    <t>Jonny Åberg</t>
  </si>
  <si>
    <t>Hernan Hernandez</t>
  </si>
  <si>
    <t>Morgan Athle</t>
  </si>
  <si>
    <t>Sebastian Israelsson</t>
  </si>
  <si>
    <t>Lars Johannesson</t>
  </si>
  <si>
    <t>Jonas Klarström</t>
  </si>
  <si>
    <t>Mikael Grönskog</t>
  </si>
  <si>
    <t>Göran Örjebo</t>
  </si>
  <si>
    <t>Lisbeth Blihd</t>
  </si>
  <si>
    <t>Björn Gabrielsson</t>
  </si>
  <si>
    <t>Martin Anjou</t>
  </si>
  <si>
    <t>Kjell Åkesson</t>
  </si>
  <si>
    <t>Torbjörn Svennberg</t>
  </si>
  <si>
    <t>Mats Mårtensson</t>
  </si>
  <si>
    <t>Malin Löwberg</t>
  </si>
  <si>
    <t>Arne Blihd</t>
  </si>
  <si>
    <t>Torgny Rågfeldt</t>
  </si>
  <si>
    <t>Anders Karlsson</t>
  </si>
  <si>
    <t>Jimmy Athle</t>
  </si>
  <si>
    <t>Lotta Sundin</t>
  </si>
  <si>
    <t>Anders Bergqvist</t>
  </si>
  <si>
    <t>Julia Eriksson</t>
  </si>
  <si>
    <t>Eva Åkesson</t>
  </si>
  <si>
    <t>x</t>
  </si>
  <si>
    <t>Bana 9</t>
  </si>
  <si>
    <t>Bana 10</t>
  </si>
  <si>
    <t>Ev. fel beror oftas på att endast 1 kastare ingår i dubbelparet, till höger om de rödmarkerade cellerna i kolumn Y.</t>
  </si>
  <si>
    <t>Herrdubbel</t>
  </si>
  <si>
    <t>Damdubbel</t>
  </si>
  <si>
    <t>Herr-</t>
  </si>
  <si>
    <t>dubbel</t>
  </si>
  <si>
    <t>Dam-</t>
  </si>
  <si>
    <t>Antal fel              I                                                                                                               Herr-dubbel</t>
  </si>
  <si>
    <t>Antal fel              I                                                                                                                Dam-dubbel</t>
  </si>
  <si>
    <t xml:space="preserve">Ev. </t>
  </si>
  <si>
    <t>meters</t>
  </si>
  <si>
    <t>Peter Olofsson</t>
  </si>
  <si>
    <t>Christer Blomgren</t>
  </si>
  <si>
    <t>Ulf Svensson</t>
  </si>
  <si>
    <t xml:space="preserve">Tommy Karlsson </t>
  </si>
  <si>
    <t>Emma Anjou</t>
  </si>
  <si>
    <t>Marcus Peterson</t>
  </si>
  <si>
    <t>Ove Klasson</t>
  </si>
  <si>
    <t>Marcus Johansson</t>
  </si>
  <si>
    <t>Max Bodi</t>
  </si>
  <si>
    <t>Anton Rågfeldt</t>
  </si>
  <si>
    <t>Rosa Karlsson</t>
  </si>
  <si>
    <t>Malena Rågfeldt</t>
  </si>
  <si>
    <t>Magnus Härdling</t>
  </si>
  <si>
    <t xml:space="preserve">Tobias Bodi Nilsson </t>
  </si>
  <si>
    <t>Ted Lilja</t>
  </si>
  <si>
    <t>Håkan Thorsjö</t>
  </si>
  <si>
    <t>Amanda Blomgren</t>
  </si>
  <si>
    <t>Mona Razzaz</t>
  </si>
  <si>
    <t>Johan Rågfeldt</t>
  </si>
  <si>
    <t>Julia Anjou</t>
  </si>
  <si>
    <t>Lars Elmeskär</t>
  </si>
  <si>
    <t>Rasmus Olsson</t>
  </si>
  <si>
    <t>Emil Nilsson</t>
  </si>
  <si>
    <t>Fredrik Lundin</t>
  </si>
  <si>
    <t>Yvonne Karlsson</t>
  </si>
  <si>
    <t>Pia Grönskog</t>
  </si>
  <si>
    <t>Emanuel Hafmar</t>
  </si>
  <si>
    <t>Kim Knudsen</t>
  </si>
  <si>
    <t>Ulrik Hofer</t>
  </si>
  <si>
    <t>Christian Balsiger</t>
  </si>
  <si>
    <t>Johan Viitanen</t>
  </si>
  <si>
    <t>Kerstin Petersen</t>
  </si>
  <si>
    <t>Sofia Härdling</t>
  </si>
  <si>
    <t>Jimmy Carlsson</t>
  </si>
  <si>
    <t>Moje Liljegren</t>
  </si>
  <si>
    <t>Mikael Hansson</t>
  </si>
  <si>
    <t>PBHSPC</t>
  </si>
  <si>
    <t>Roland Andreasson</t>
  </si>
  <si>
    <t>Robert Karlsson</t>
  </si>
  <si>
    <t>Ingegärd Holmquist</t>
  </si>
  <si>
    <t>Linus Bomler</t>
  </si>
  <si>
    <t>Kenneth Andersson</t>
  </si>
  <si>
    <t>Lilian Karlqvist</t>
  </si>
  <si>
    <t>Tomas Olofsson</t>
  </si>
  <si>
    <t>Camilla Nord</t>
  </si>
  <si>
    <t>Ulf Callerström</t>
  </si>
  <si>
    <t>Johan Karlsson</t>
  </si>
  <si>
    <t>Bertil Carlsson</t>
  </si>
  <si>
    <t>Ingela Thorsjö</t>
  </si>
  <si>
    <t>Conny Bark</t>
  </si>
  <si>
    <t>Micke Anjou</t>
  </si>
  <si>
    <t>Palle Schjölin</t>
  </si>
  <si>
    <t>Krister Nygren</t>
  </si>
  <si>
    <t>Lena Palovaara</t>
  </si>
  <si>
    <t>Joakim Strand</t>
  </si>
  <si>
    <t>Christer Pettersson</t>
  </si>
  <si>
    <t>Mimmi Reindahl</t>
  </si>
  <si>
    <t>Arne Nygren</t>
  </si>
  <si>
    <t>Maria Gernandt</t>
  </si>
  <si>
    <t>Carina Andersson</t>
  </si>
  <si>
    <t>Mats Kögl</t>
  </si>
  <si>
    <t>Lars Sjöberg</t>
  </si>
  <si>
    <t>Janne Branting</t>
  </si>
  <si>
    <t>Jakob Härdling</t>
  </si>
  <si>
    <r>
      <t>Damdubbel:</t>
    </r>
    <r>
      <rPr>
        <sz val="12"/>
        <rFont val="Arial"/>
        <family val="2"/>
      </rPr>
      <t xml:space="preserve"> De som kastar ihop, skriv valfri samma siffra i kolumn E på de som </t>
    </r>
  </si>
  <si>
    <r>
      <t>Herrdubbel:</t>
    </r>
    <r>
      <rPr>
        <sz val="12"/>
        <rFont val="Arial"/>
        <family val="2"/>
      </rPr>
      <t xml:space="preserve"> De som kastar ihop, skriv valfri samma siffra i kolumn D på de som </t>
    </r>
  </si>
  <si>
    <t>Gör ett test och skriv ut klasserna med hjälp av makrot Skriv ut resultat</t>
  </si>
  <si>
    <t>Gå in eventuellt på sidlayout för att ändra marginalerna på din skrivare vid behov.</t>
  </si>
  <si>
    <t>Till Sweden Masters finns fler makron som finns</t>
  </si>
  <si>
    <t>på deras blad som gäller den tävlingen.</t>
  </si>
  <si>
    <t>Bland-</t>
  </si>
  <si>
    <t>LAG</t>
  </si>
  <si>
    <t>Lagsortering blandlag</t>
  </si>
  <si>
    <t>Blandlag</t>
  </si>
  <si>
    <t>Ev. fel beror oftas på att det ej är 4 kastare i laget, till höger om de rödmarkerade cellerna i kolumn Y.</t>
  </si>
  <si>
    <t>Antal fel i bland- lag</t>
  </si>
  <si>
    <t>Hopplockade lag</t>
  </si>
  <si>
    <t>finner ni numret som ej förekommer 4 av, gå tillbaka till Inskrivningsbladet och rätta till.</t>
  </si>
  <si>
    <t>Sida 1</t>
  </si>
  <si>
    <t>Sida 2</t>
  </si>
  <si>
    <t>Sida 3</t>
  </si>
  <si>
    <t>Sida 4</t>
  </si>
  <si>
    <t>Kennart Axelsson</t>
  </si>
  <si>
    <t>Patrik Axelsson</t>
  </si>
  <si>
    <t>Annette Persson</t>
  </si>
  <si>
    <t>Mikael Athle</t>
  </si>
  <si>
    <t>Amanda Axelsson</t>
  </si>
  <si>
    <t>Torbjörn Liljegren</t>
  </si>
  <si>
    <t>Mats Egon Arbring</t>
  </si>
  <si>
    <t>Rebecca Israelsson</t>
  </si>
  <si>
    <t>Christina Holmberg</t>
  </si>
  <si>
    <t>Lex Axelsson</t>
  </si>
  <si>
    <t>Benny Peterson</t>
  </si>
  <si>
    <t>Bosse Persson</t>
  </si>
  <si>
    <t>Lina Månsson</t>
  </si>
  <si>
    <t>Peter Branting</t>
  </si>
  <si>
    <t>Ängla Voss</t>
  </si>
  <si>
    <t>Lena Nilsson</t>
  </si>
  <si>
    <t>Leffe Henryson</t>
  </si>
  <si>
    <t>Jesper Doré</t>
  </si>
  <si>
    <t>Hanna Karlberg</t>
  </si>
  <si>
    <t>Emma Vadaszi</t>
  </si>
  <si>
    <t>Björn Hansson</t>
  </si>
  <si>
    <t>Ida Johansson</t>
  </si>
  <si>
    <t>Anna Löwberg</t>
  </si>
  <si>
    <t>Billy Klarström</t>
  </si>
  <si>
    <t>Damian Barnasiak</t>
  </si>
  <si>
    <t>Victor Bengtsson</t>
  </si>
  <si>
    <t>Evelina Olsson</t>
  </si>
  <si>
    <t>Kristin Östlund</t>
  </si>
  <si>
    <t>Dan Madayang</t>
  </si>
  <si>
    <t xml:space="preserve">Tommy  Karlsson </t>
  </si>
  <si>
    <t>Sanni Axelsson</t>
  </si>
  <si>
    <t>Lovisa Bjarting</t>
  </si>
  <si>
    <t>William Axelsson</t>
  </si>
  <si>
    <t>Feliks Divelli</t>
  </si>
  <si>
    <t>Åkersberga</t>
  </si>
  <si>
    <t>Ove Pettersson</t>
  </si>
  <si>
    <t>Petter Thorsell</t>
  </si>
  <si>
    <t>Carina Axelsson</t>
  </si>
  <si>
    <t>Astrid Martinez</t>
  </si>
  <si>
    <t>Stefan Isaksson</t>
  </si>
  <si>
    <t>Pelle Jansson</t>
  </si>
  <si>
    <t>Teddy Athle</t>
  </si>
  <si>
    <t>Köping Hkf</t>
  </si>
  <si>
    <t>Alexander Bergström</t>
  </si>
  <si>
    <t xml:space="preserve">I kolumn B och (R ifall ni har mixade lag) där det står Lagnamn, ändrar ni detta </t>
  </si>
  <si>
    <t>till Lagnamnet på de fyra  kastarna som står ovanför t.ex Växjö Hsk 2.</t>
  </si>
  <si>
    <t>OBS!! Där det inte finns ett komplett lag skall namnet Lagnamn stå kvar.</t>
  </si>
  <si>
    <t>det går max att ha 8 mixade lag, I ett mixat lag måste det vara fyra kastare.</t>
  </si>
  <si>
    <t xml:space="preserve">i samma lag skriver ni samma siffra med början på nr 1 i kolumn F, </t>
  </si>
  <si>
    <t xml:space="preserve">När ni har mixade lag med kastare som inte kan skrivas in på samma färgruta eller </t>
  </si>
  <si>
    <t xml:space="preserve">samma bana på inskrivningsbladet finns nu en ny funktion, för de som skall kasta </t>
  </si>
  <si>
    <t>(Minior)</t>
  </si>
  <si>
    <t>(Junior)</t>
  </si>
  <si>
    <t>Start-</t>
  </si>
  <si>
    <t>DM o SM</t>
  </si>
  <si>
    <t>Spelar-</t>
  </si>
  <si>
    <t>KOD</t>
  </si>
  <si>
    <t>h</t>
  </si>
  <si>
    <t>d</t>
  </si>
  <si>
    <t>Kennarth Axelsson</t>
  </si>
  <si>
    <t>Wezet Hsk</t>
  </si>
  <si>
    <t>Hathaichonlanne Phaengphui</t>
  </si>
  <si>
    <t>Sandra Widlund</t>
  </si>
  <si>
    <t>Mikael Lundin</t>
  </si>
  <si>
    <t>Ramona Axelstorm</t>
  </si>
  <si>
    <t>Kenneth Anehäll</t>
  </si>
  <si>
    <t>Markus Athle</t>
  </si>
  <si>
    <t>Viby Hsk</t>
  </si>
  <si>
    <t>Alieta Dalmacio</t>
  </si>
  <si>
    <t>Anton Svensson</t>
  </si>
  <si>
    <t>Marie Jamesdotter</t>
  </si>
  <si>
    <t>Günther Iraschko</t>
  </si>
  <si>
    <t>Mattias Gyllix</t>
  </si>
  <si>
    <t>Moa Bern</t>
  </si>
  <si>
    <t>Ronny Petersson</t>
  </si>
  <si>
    <t>Liam Andersson</t>
  </si>
  <si>
    <t>Jim Malmberg</t>
  </si>
  <si>
    <t>Mikael Nyh</t>
  </si>
  <si>
    <t>Izma Mengal</t>
  </si>
  <si>
    <t>Charlotte Fredriksson Väre</t>
  </si>
  <si>
    <t>Per Olof Johansson</t>
  </si>
  <si>
    <t>Mona Svanteson</t>
  </si>
  <si>
    <t>Ellen Helmersson</t>
  </si>
  <si>
    <t>Magnus Karlsson</t>
  </si>
  <si>
    <t>Ingmar Wixenius</t>
  </si>
  <si>
    <t>Mikael Klaving</t>
  </si>
  <si>
    <t>Per Odevik</t>
  </si>
  <si>
    <t>Andreas Gundersen</t>
  </si>
  <si>
    <t>j</t>
  </si>
  <si>
    <t>Thor Axelsson</t>
  </si>
  <si>
    <t>Hugo Eriksson</t>
  </si>
  <si>
    <t>Kaylie Axelstorm</t>
  </si>
  <si>
    <t>Neo Bonell</t>
  </si>
  <si>
    <t xml:space="preserve">Neo Letter Hagerman </t>
  </si>
  <si>
    <t>Jacob Sahlin</t>
  </si>
  <si>
    <t>Saga Rappola</t>
  </si>
  <si>
    <t>Lizzy Gandsjö</t>
  </si>
  <si>
    <t>Signe Sjöblom</t>
  </si>
  <si>
    <t>Svante</t>
  </si>
  <si>
    <t>Elliot Klaving</t>
  </si>
  <si>
    <t>m</t>
  </si>
  <si>
    <t>Jerry Viksten</t>
  </si>
  <si>
    <t>SM Dag 1</t>
  </si>
  <si>
    <t>SM Dag 2</t>
  </si>
  <si>
    <t>DM</t>
  </si>
  <si>
    <t>GP-tävling</t>
  </si>
  <si>
    <t>GP-tävling + Herr o Dam</t>
  </si>
  <si>
    <t>junior</t>
  </si>
  <si>
    <t>minior</t>
  </si>
  <si>
    <t>Dag 2</t>
  </si>
  <si>
    <t>Lyckeby Hkf</t>
  </si>
  <si>
    <t>På rad 3 i övre vänstra hörnet sätter ni ett kryss för den tävling ni arrangerar.</t>
  </si>
  <si>
    <t>I kolumn H skriver ni sedan in koden på kastarna, då fylls namn, klubb, GP-klass</t>
  </si>
  <si>
    <t xml:space="preserve">Skriv ut kastarnas kodnummer med hjälp av makrot med samma namn. </t>
  </si>
  <si>
    <t>Nummer 6 - 9 gäller endast om ni har dessa klasser i er tävling.</t>
  </si>
  <si>
    <t>Max antal banor är 10 och med max 20 kastare på varje bana. (max 5 lag/bana)</t>
  </si>
  <si>
    <t>Kastarna skrivs ut klubbvis, så det blir enkelt att hitta kodnumren vid inskrivning.</t>
  </si>
  <si>
    <t>samt i förkommande fall herr, dam, junior eller minior.</t>
  </si>
  <si>
    <t>Minior även i kolumn P och R samt Junior även i kolumn R</t>
  </si>
  <si>
    <t>Om det kommer nya kastare som ej ännu fått något kodnummer, är rekommendationen</t>
  </si>
  <si>
    <t>att ni fyller på namnen i databasen(med början från J465) med GP-klass(kolumn L),</t>
  </si>
  <si>
    <t xml:space="preserve"> SM o DM klass(herr, dam, junior o minior kolumn N)</t>
  </si>
  <si>
    <r>
      <t xml:space="preserve">stryk eller lägg till kodnummer i kalkylbladet Inskrivning och därefter utför nummer </t>
    </r>
    <r>
      <rPr>
        <b/>
        <sz val="12"/>
        <rFont val="Arial"/>
        <family val="2"/>
      </rPr>
      <t>10.</t>
    </r>
    <r>
      <rPr>
        <sz val="12"/>
        <rFont val="Arial"/>
        <family val="2"/>
      </rPr>
      <t xml:space="preserve"> </t>
    </r>
  </si>
  <si>
    <t>Om partävlingar ingår, ändra detta ifall strykna kastare hade en dubbelpartner.</t>
  </si>
  <si>
    <t>Micael Carlsson</t>
  </si>
  <si>
    <t>Christer Lööv</t>
  </si>
  <si>
    <t>Ludvig Månström</t>
  </si>
  <si>
    <t xml:space="preserve">Louise Eriksson </t>
  </si>
  <si>
    <t>Mikael Westman</t>
  </si>
  <si>
    <t>Uffe Eriksson</t>
  </si>
  <si>
    <t>Beatrice Eriksson</t>
  </si>
  <si>
    <t xml:space="preserve">Emmelinn Larsson </t>
  </si>
  <si>
    <t>Sebastian Lindahl</t>
  </si>
  <si>
    <t>Robin Lindell</t>
  </si>
  <si>
    <t>Helen Milsten</t>
  </si>
  <si>
    <t>Johan Barthelson</t>
  </si>
  <si>
    <t>Melina Olsson</t>
  </si>
  <si>
    <t>Ev. 7-</t>
  </si>
  <si>
    <t xml:space="preserve"> 7-</t>
  </si>
  <si>
    <t>7-</t>
  </si>
  <si>
    <t>Ebba Karlberg</t>
  </si>
  <si>
    <t>Ronnie Petterrsson</t>
  </si>
  <si>
    <t>Filemon Amigo Pettersson</t>
  </si>
  <si>
    <t>Jonathan Svensson</t>
  </si>
  <si>
    <t>Ronjah Pettersson</t>
  </si>
  <si>
    <t>Fredrik Ernerstam</t>
  </si>
  <si>
    <t>Stina Johansson</t>
  </si>
  <si>
    <t>Thomas Marklund</t>
  </si>
  <si>
    <t>Jenna Nilsson</t>
  </si>
  <si>
    <t>Mixeduträkning DM</t>
  </si>
  <si>
    <t>Mixeduträkning GP</t>
  </si>
  <si>
    <t>Dubbelsortering DM</t>
  </si>
  <si>
    <t>Dubbeluträkning DM</t>
  </si>
  <si>
    <t>Dubbel DM</t>
  </si>
  <si>
    <t>Mixed DM</t>
  </si>
  <si>
    <t>Mixedsortering DM</t>
  </si>
  <si>
    <t xml:space="preserve"> DM</t>
  </si>
  <si>
    <t>Laguppställningar  DM</t>
  </si>
  <si>
    <r>
      <t xml:space="preserve">Lag </t>
    </r>
    <r>
      <rPr>
        <b/>
        <sz val="10"/>
        <rFont val="Arial"/>
        <family val="2"/>
      </rPr>
      <t>uträkning</t>
    </r>
    <r>
      <rPr>
        <b/>
        <sz val="12"/>
        <rFont val="Arial"/>
        <family val="2"/>
      </rPr>
      <t xml:space="preserve"> kombo DM</t>
    </r>
  </si>
  <si>
    <r>
      <t xml:space="preserve">Lag </t>
    </r>
    <r>
      <rPr>
        <b/>
        <sz val="10"/>
        <rFont val="Arial"/>
        <family val="2"/>
      </rPr>
      <t>uträkning</t>
    </r>
    <r>
      <rPr>
        <b/>
        <sz val="12"/>
        <rFont val="Arial"/>
        <family val="2"/>
      </rPr>
      <t xml:space="preserve">  kombo DM</t>
    </r>
  </si>
  <si>
    <t>Armin Sisic</t>
  </si>
  <si>
    <t>Markus Johansson</t>
  </si>
  <si>
    <t>Anton Alexandersson</t>
  </si>
  <si>
    <t>Christer Eriksson</t>
  </si>
  <si>
    <t>Alex Rydell</t>
  </si>
  <si>
    <t>Jack Karlsson</t>
  </si>
  <si>
    <t>Yvonne Bohlin</t>
  </si>
  <si>
    <t>Arne Bohlin</t>
  </si>
  <si>
    <t>Hanna Arvidsson</t>
  </si>
  <si>
    <t>Mikael Pettersson</t>
  </si>
  <si>
    <t>Philemon Amigo Pettersson</t>
  </si>
  <si>
    <t>Pablo Amigo</t>
  </si>
  <si>
    <t>Freja Odevik</t>
  </si>
  <si>
    <t>Ronja Segersvärd</t>
  </si>
  <si>
    <t>Frilansarna</t>
  </si>
  <si>
    <t>Vid utskrift av domarprotokollen finns nu en möjlighet med makrot att skriva ut dessa</t>
  </si>
  <si>
    <t>direkt från sidan Inskrivning, då är det viktigt att ni fyller i antal banor som skall skrivas ut</t>
  </si>
  <si>
    <t>i cell P1, alternativt cell P1001 för kombotävling GP och DM omg 6 till 10.</t>
  </si>
  <si>
    <t xml:space="preserve">OBS!!!!  Följande information gäller endast ifall ni kör en </t>
  </si>
  <si>
    <t>På kalkylbladet inskrivning klicka på knappen som heter till DM vid kombo GP och DM.</t>
  </si>
  <si>
    <t>Så kommer ni till raderna för inskrivning av kastarna.</t>
  </si>
  <si>
    <t xml:space="preserve">Inskrivningsförfarandet är likadant som vid alla andra tävlingar, det är här dock viktigt att </t>
  </si>
  <si>
    <t xml:space="preserve">redan vid GP-tävlingen har använt er av att skriva in kodnumren för kastarna, detta är det </t>
  </si>
  <si>
    <t>som ser till att få resultaten överförda från GP omg 6-10 till DM omg 1-5.</t>
  </si>
  <si>
    <t xml:space="preserve">Om det finns kastare som gjort bonusrunda 23, 27 eller 40 i någon av omgångarna </t>
  </si>
  <si>
    <t>När ni är färdiga med GP-tävlingen så är det dags att klicka på knappen fastställ</t>
  </si>
  <si>
    <t xml:space="preserve"> GP-tävlingens omg 6 till 10 så är det bara att först ångra faställandet med att trycka</t>
  </si>
  <si>
    <t xml:space="preserve">resultat omg 1 till 5, skulle ni sedan därefter fått göra någon förändring i </t>
  </si>
  <si>
    <t>på den knappen och därefter fastställa att igen.</t>
  </si>
  <si>
    <t>Glöm inte att skriva in ev. bonusrundor vid resultat 23, 27 eller 40 i kolumn Y</t>
  </si>
  <si>
    <t>6 till 10 i GP tävlingen måste det dock skrivas in även här manuellt i avsedd kolumn.(Y)</t>
  </si>
  <si>
    <t>kombinerad tävling med 75 kast, där omgång 6 till 10 i GP-tävlingen</t>
  </si>
  <si>
    <t>blir omgång 1 till 5 i DM tävlingen.</t>
  </si>
  <si>
    <t>Junior   DM</t>
  </si>
  <si>
    <t>Minior   DM</t>
  </si>
  <si>
    <t>Herr   DM</t>
  </si>
  <si>
    <t>Dam   DM</t>
  </si>
  <si>
    <t>Lag   DM</t>
  </si>
  <si>
    <t>Bonusjakten   DM</t>
  </si>
  <si>
    <t>(använd knappen Inskrivning Lagnamn så kommer ni rätt).</t>
  </si>
  <si>
    <t>Dyna X Karlskrona</t>
  </si>
  <si>
    <t>Filip Olsson</t>
  </si>
  <si>
    <t>Kiara Axelstorm</t>
  </si>
  <si>
    <t>Malin Lundqvist</t>
  </si>
  <si>
    <t>Alexander Lundqvist</t>
  </si>
  <si>
    <t>Tom Rosenkvist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</si>
</sst>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0"/>
      <name val="Arial"/>
    </font>
    <font>
      <sz val="10"/>
      <name val="Arial"/>
      <family val="2"/>
    </font>
    <font>
      <b/>
      <sz val="10"/>
      <name val="Arial"/>
      <family val="2"/>
    </font>
    <font>
      <sz val="10"/>
      <name val="Arial"/>
      <family val="2"/>
    </font>
    <font>
      <sz val="8"/>
      <name val="Arial"/>
      <family val="2"/>
    </font>
    <font>
      <u/>
      <sz val="26"/>
      <name val="Arial"/>
      <family val="2"/>
    </font>
    <font>
      <u/>
      <sz val="14"/>
      <name val="Arial"/>
      <family val="2"/>
    </font>
    <font>
      <b/>
      <sz val="12"/>
      <name val="Arial"/>
      <family val="2"/>
    </font>
    <font>
      <sz val="12"/>
      <name val="Arial"/>
      <family val="2"/>
    </font>
    <font>
      <b/>
      <u/>
      <sz val="12"/>
      <name val="Arial"/>
      <family val="2"/>
    </font>
    <font>
      <u/>
      <sz val="10"/>
      <name val="Arial"/>
      <family val="2"/>
    </font>
    <font>
      <sz val="11"/>
      <name val="Arial"/>
      <family val="2"/>
    </font>
    <font>
      <b/>
      <sz val="12"/>
      <name val="Arial"/>
      <family val="2"/>
    </font>
    <font>
      <b/>
      <u/>
      <sz val="14"/>
      <name val="Arial"/>
      <family val="2"/>
    </font>
    <font>
      <b/>
      <sz val="11"/>
      <name val="Arial"/>
      <family val="2"/>
    </font>
    <font>
      <sz val="11"/>
      <name val="Arial"/>
      <family val="2"/>
    </font>
    <font>
      <u/>
      <sz val="9"/>
      <name val="Arial"/>
      <family val="2"/>
    </font>
    <font>
      <sz val="14"/>
      <name val="Arial"/>
      <family val="2"/>
    </font>
    <font>
      <sz val="12"/>
      <name val="Arial"/>
      <family val="2"/>
    </font>
    <font>
      <b/>
      <sz val="10"/>
      <name val="Arial"/>
      <family val="2"/>
    </font>
    <font>
      <b/>
      <u/>
      <sz val="10"/>
      <name val="Arial"/>
      <family val="2"/>
    </font>
    <font>
      <u/>
      <sz val="10"/>
      <name val="Arial"/>
      <family val="2"/>
    </font>
    <font>
      <b/>
      <u/>
      <sz val="11"/>
      <name val="Arial"/>
      <family val="2"/>
    </font>
    <font>
      <u/>
      <sz val="22"/>
      <name val="Arial"/>
      <family val="2"/>
    </font>
    <font>
      <b/>
      <u/>
      <sz val="20"/>
      <name val="Arial"/>
      <family val="2"/>
    </font>
    <font>
      <sz val="12"/>
      <color indexed="8"/>
      <name val="Arial"/>
      <family val="2"/>
    </font>
    <font>
      <u/>
      <sz val="12"/>
      <name val="Arial"/>
      <family val="2"/>
    </font>
    <font>
      <sz val="16"/>
      <name val="Arial"/>
      <family val="2"/>
    </font>
    <font>
      <sz val="14"/>
      <name val="Arial"/>
      <family val="2"/>
    </font>
    <font>
      <sz val="20"/>
      <name val="Arial"/>
      <family val="2"/>
    </font>
    <font>
      <u/>
      <sz val="20"/>
      <name val="Arial"/>
      <family val="2"/>
    </font>
    <font>
      <sz val="20"/>
      <name val="Arial"/>
      <family val="2"/>
    </font>
    <font>
      <sz val="10"/>
      <color rgb="FF000000"/>
      <name val="Arial"/>
      <family val="2"/>
    </font>
    <font>
      <b/>
      <sz val="12"/>
      <color rgb="FFFF0000"/>
      <name val="Arial"/>
      <family val="2"/>
    </font>
    <font>
      <sz val="9"/>
      <name val="Arial"/>
      <family val="2"/>
    </font>
    <font>
      <sz val="9"/>
      <color rgb="FF000000"/>
      <name val="Arial"/>
      <family val="2"/>
    </font>
    <font>
      <sz val="26"/>
      <name val="Arial"/>
      <family val="2"/>
    </font>
    <font>
      <sz val="11"/>
      <color theme="1"/>
      <name val="Arial"/>
      <family val="2"/>
    </font>
    <font>
      <sz val="11"/>
      <color indexed="8"/>
      <name val="Arial"/>
      <family val="2"/>
    </font>
    <font>
      <b/>
      <sz val="11"/>
      <color indexed="8"/>
      <name val="Arial"/>
      <family val="2"/>
    </font>
    <font>
      <b/>
      <sz val="11"/>
      <color theme="1"/>
      <name val="Arial"/>
      <family val="2"/>
    </font>
    <font>
      <b/>
      <sz val="12"/>
      <color indexed="8"/>
      <name val="Arial"/>
      <family val="2"/>
    </font>
    <font>
      <b/>
      <u/>
      <sz val="11"/>
      <color rgb="FF000000"/>
      <name val="Calibri"/>
      <family val="2"/>
    </font>
    <font>
      <sz val="11"/>
      <color rgb="FF000000"/>
      <name val="Calibri"/>
      <family val="2"/>
    </font>
    <font>
      <sz val="22"/>
      <name val="Arial"/>
      <family val="2"/>
    </font>
    <font>
      <b/>
      <sz val="10"/>
      <color rgb="FFFF0000"/>
      <name val="Arial"/>
      <family val="2"/>
    </font>
    <font>
      <sz val="10"/>
      <color theme="1"/>
      <name val="Calibri"/>
      <family val="2"/>
      <scheme val="minor"/>
    </font>
    <font>
      <sz val="11"/>
      <name val="Calibri"/>
      <family val="2"/>
      <scheme val="minor"/>
    </font>
    <font>
      <sz val="11"/>
      <color indexed="8"/>
      <name val="Calibri"/>
      <family val="2"/>
      <scheme val="minor"/>
    </font>
    <font>
      <sz val="12"/>
      <name val="Calibri"/>
      <family val="2"/>
      <scheme val="minor"/>
    </font>
    <font>
      <sz val="12"/>
      <color indexed="8"/>
      <name val="Calibri"/>
      <family val="2"/>
      <scheme val="minor"/>
    </font>
    <font>
      <sz val="11"/>
      <name val="Calibri"/>
      <family val="2"/>
    </font>
    <font>
      <sz val="10"/>
      <name val="Calibri"/>
      <family val="2"/>
      <scheme val="minor"/>
    </font>
    <font>
      <b/>
      <sz val="10"/>
      <color rgb="FF0000FF"/>
      <name val="Arial"/>
      <family val="2"/>
    </font>
    <font>
      <sz val="11"/>
      <color rgb="FF000000"/>
      <name val="Arial"/>
      <family val="2"/>
    </font>
    <font>
      <b/>
      <sz val="14"/>
      <name val="Arial"/>
      <family val="2"/>
    </font>
  </fonts>
  <fills count="1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11"/>
        <bgColor indexed="64"/>
      </patternFill>
    </fill>
    <fill>
      <patternFill patternType="solid">
        <fgColor indexed="40"/>
        <bgColor indexed="64"/>
      </patternFill>
    </fill>
    <fill>
      <patternFill patternType="solid">
        <fgColor indexed="42"/>
        <bgColor indexed="64"/>
      </patternFill>
    </fill>
    <fill>
      <patternFill patternType="solid">
        <fgColor theme="6"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3"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18">
    <xf numFmtId="0" fontId="0" fillId="0" borderId="0" xfId="0"/>
    <xf numFmtId="0" fontId="2" fillId="0" borderId="1" xfId="0" applyFont="1" applyBorder="1" applyAlignment="1">
      <alignment horizontal="center"/>
    </xf>
    <xf numFmtId="0" fontId="0" fillId="0" borderId="1" xfId="0" applyBorder="1" applyAlignment="1">
      <alignment horizontal="center"/>
    </xf>
    <xf numFmtId="49" fontId="2" fillId="0" borderId="1" xfId="0" applyNumberFormat="1" applyFont="1" applyBorder="1" applyAlignment="1">
      <alignment horizontal="center"/>
    </xf>
    <xf numFmtId="0" fontId="0" fillId="0" borderId="0" xfId="0" applyAlignment="1">
      <alignment horizontal="center"/>
    </xf>
    <xf numFmtId="0" fontId="2" fillId="0" borderId="0" xfId="0" applyFont="1" applyAlignment="1">
      <alignment horizontal="center"/>
    </xf>
    <xf numFmtId="0" fontId="0" fillId="0" borderId="2" xfId="0" applyBorder="1" applyAlignment="1">
      <alignment horizontal="center"/>
    </xf>
    <xf numFmtId="0" fontId="3" fillId="0" borderId="3" xfId="0" applyFont="1" applyBorder="1" applyAlignment="1">
      <alignment horizontal="center"/>
    </xf>
    <xf numFmtId="0" fontId="0" fillId="0" borderId="4" xfId="0" applyBorder="1" applyAlignment="1">
      <alignment horizontal="center"/>
    </xf>
    <xf numFmtId="0" fontId="0" fillId="0" borderId="1" xfId="0" applyBorder="1"/>
    <xf numFmtId="0" fontId="5" fillId="0" borderId="0" xfId="0" applyFont="1" applyAlignment="1">
      <alignment horizontal="center"/>
    </xf>
    <xf numFmtId="0" fontId="6" fillId="0" borderId="0" xfId="0" applyFont="1" applyAlignment="1">
      <alignment horizontal="right"/>
    </xf>
    <xf numFmtId="0" fontId="7" fillId="0" borderId="0" xfId="0" applyFont="1" applyAlignment="1">
      <alignment horizontal="center"/>
    </xf>
    <xf numFmtId="0" fontId="2" fillId="0" borderId="0" xfId="0" applyFont="1"/>
    <xf numFmtId="0" fontId="8" fillId="0" borderId="0" xfId="0" applyFont="1"/>
    <xf numFmtId="0" fontId="8" fillId="0" borderId="0" xfId="0" applyFont="1" applyAlignment="1">
      <alignment horizontal="center"/>
    </xf>
    <xf numFmtId="0" fontId="8" fillId="0" borderId="1" xfId="0" applyFont="1" applyBorder="1" applyAlignment="1">
      <alignment horizontal="center"/>
    </xf>
    <xf numFmtId="0" fontId="9" fillId="0" borderId="0" xfId="0" applyFont="1" applyAlignment="1">
      <alignment horizontal="center"/>
    </xf>
    <xf numFmtId="0" fontId="10" fillId="0" borderId="0" xfId="0" applyFont="1"/>
    <xf numFmtId="0" fontId="10" fillId="0" borderId="0" xfId="0" applyFont="1" applyAlignment="1">
      <alignment horizontal="center"/>
    </xf>
    <xf numFmtId="0" fontId="10" fillId="0" borderId="1" xfId="0" applyFont="1" applyBorder="1" applyAlignment="1">
      <alignment horizontal="center"/>
    </xf>
    <xf numFmtId="0" fontId="11" fillId="0" borderId="1" xfId="0" applyFont="1" applyBorder="1" applyAlignment="1">
      <alignment horizontal="center"/>
    </xf>
    <xf numFmtId="0" fontId="11" fillId="0" borderId="0" xfId="0" applyFont="1"/>
    <xf numFmtId="0" fontId="13" fillId="0" borderId="0" xfId="0" applyFont="1" applyAlignment="1">
      <alignment horizontal="center"/>
    </xf>
    <xf numFmtId="0" fontId="14" fillId="0" borderId="1" xfId="0" applyFont="1" applyBorder="1" applyAlignment="1">
      <alignment horizontal="center"/>
    </xf>
    <xf numFmtId="0" fontId="15" fillId="0" borderId="1" xfId="0" applyFont="1" applyBorder="1" applyAlignment="1">
      <alignment horizontal="center"/>
    </xf>
    <xf numFmtId="0" fontId="8" fillId="0" borderId="5" xfId="0" applyFont="1" applyBorder="1" applyAlignment="1">
      <alignment horizontal="center"/>
    </xf>
    <xf numFmtId="0" fontId="7" fillId="0" borderId="1" xfId="0" applyFont="1" applyBorder="1" applyAlignment="1">
      <alignment horizontal="center"/>
    </xf>
    <xf numFmtId="0" fontId="7" fillId="0" borderId="6" xfId="0" applyFont="1" applyBorder="1" applyAlignment="1">
      <alignment horizontal="center"/>
    </xf>
    <xf numFmtId="0" fontId="6" fillId="0" borderId="2" xfId="0" applyFont="1" applyBorder="1" applyAlignment="1">
      <alignment horizontal="center"/>
    </xf>
    <xf numFmtId="0" fontId="11" fillId="0" borderId="0" xfId="0" applyFont="1" applyAlignment="1">
      <alignment horizontal="center"/>
    </xf>
    <xf numFmtId="0" fontId="12" fillId="2" borderId="4" xfId="0" applyFont="1" applyFill="1" applyBorder="1" applyAlignment="1">
      <alignment horizontal="center"/>
    </xf>
    <xf numFmtId="0" fontId="16" fillId="0" borderId="1" xfId="0" applyFont="1" applyBorder="1" applyAlignment="1">
      <alignment horizontal="center"/>
    </xf>
    <xf numFmtId="0" fontId="10" fillId="0" borderId="0" xfId="0" applyFont="1" applyAlignment="1">
      <alignment horizontal="right"/>
    </xf>
    <xf numFmtId="0" fontId="1" fillId="0" borderId="1" xfId="0" applyFont="1" applyBorder="1" applyAlignment="1">
      <alignment horizontal="center"/>
    </xf>
    <xf numFmtId="0" fontId="11" fillId="0" borderId="1" xfId="0" applyFont="1" applyBorder="1"/>
    <xf numFmtId="0" fontId="1" fillId="0" borderId="0" xfId="0" applyFont="1"/>
    <xf numFmtId="0" fontId="1" fillId="0" borderId="1" xfId="0" applyFont="1" applyBorder="1"/>
    <xf numFmtId="0" fontId="18" fillId="0" borderId="1" xfId="0" applyFont="1" applyBorder="1" applyAlignment="1">
      <alignment horizontal="center"/>
    </xf>
    <xf numFmtId="0" fontId="19" fillId="0" borderId="1" xfId="0" applyFont="1" applyBorder="1" applyAlignment="1">
      <alignment horizontal="center"/>
    </xf>
    <xf numFmtId="0" fontId="3" fillId="0" borderId="1" xfId="0" applyFont="1" applyBorder="1"/>
    <xf numFmtId="0" fontId="3" fillId="0" borderId="0" xfId="0" applyFont="1"/>
    <xf numFmtId="20" fontId="0" fillId="3" borderId="1" xfId="0" applyNumberFormat="1" applyFill="1" applyBorder="1" applyAlignment="1">
      <alignment horizontal="center"/>
    </xf>
    <xf numFmtId="20" fontId="0" fillId="4" borderId="1" xfId="0" applyNumberFormat="1" applyFill="1" applyBorder="1" applyAlignment="1">
      <alignment horizontal="center"/>
    </xf>
    <xf numFmtId="20" fontId="0" fillId="5" borderId="1" xfId="0" applyNumberFormat="1" applyFill="1" applyBorder="1" applyAlignment="1">
      <alignment horizontal="center"/>
    </xf>
    <xf numFmtId="20" fontId="0" fillId="6" borderId="1" xfId="0" applyNumberFormat="1" applyFill="1" applyBorder="1" applyAlignment="1">
      <alignment horizontal="center"/>
    </xf>
    <xf numFmtId="0" fontId="0" fillId="0" borderId="8" xfId="0" applyBorder="1" applyAlignment="1">
      <alignment horizontal="center"/>
    </xf>
    <xf numFmtId="0" fontId="0" fillId="0" borderId="5" xfId="0" applyBorder="1" applyAlignment="1">
      <alignment horizontal="center"/>
    </xf>
    <xf numFmtId="49" fontId="2" fillId="0" borderId="5" xfId="0" applyNumberFormat="1" applyFont="1" applyBorder="1" applyAlignment="1">
      <alignment horizontal="center"/>
    </xf>
    <xf numFmtId="0" fontId="2" fillId="0" borderId="5" xfId="0" applyFont="1" applyBorder="1" applyAlignment="1">
      <alignment horizontal="center"/>
    </xf>
    <xf numFmtId="0" fontId="0" fillId="0" borderId="9" xfId="0" applyBorder="1" applyAlignment="1">
      <alignment horizontal="center"/>
    </xf>
    <xf numFmtId="0" fontId="3" fillId="0" borderId="0" xfId="0" applyFont="1" applyAlignment="1">
      <alignment horizontal="center"/>
    </xf>
    <xf numFmtId="0" fontId="6" fillId="0" borderId="0" xfId="0" applyFont="1" applyAlignment="1">
      <alignment horizontal="center"/>
    </xf>
    <xf numFmtId="0" fontId="8" fillId="0" borderId="1" xfId="0" applyFont="1" applyBorder="1"/>
    <xf numFmtId="0" fontId="1" fillId="0" borderId="5" xfId="0" applyFont="1" applyBorder="1" applyAlignment="1">
      <alignment horizontal="center"/>
    </xf>
    <xf numFmtId="0" fontId="18" fillId="0" borderId="1" xfId="0" applyFont="1" applyBorder="1"/>
    <xf numFmtId="0" fontId="18" fillId="0" borderId="0" xfId="0" applyFont="1"/>
    <xf numFmtId="0" fontId="15" fillId="0" borderId="9" xfId="0" applyFont="1" applyBorder="1" applyAlignment="1">
      <alignment horizontal="center"/>
    </xf>
    <xf numFmtId="0" fontId="15" fillId="0" borderId="5" xfId="0" applyFont="1" applyBorder="1" applyAlignment="1">
      <alignment horizontal="center"/>
    </xf>
    <xf numFmtId="0" fontId="9" fillId="0" borderId="1" xfId="0" applyFont="1" applyBorder="1" applyAlignment="1">
      <alignment horizontal="center"/>
    </xf>
    <xf numFmtId="0" fontId="20" fillId="0" borderId="0" xfId="0" applyFont="1" applyAlignment="1">
      <alignment horizontal="center"/>
    </xf>
    <xf numFmtId="0" fontId="3" fillId="0" borderId="1" xfId="0" applyFont="1" applyBorder="1" applyAlignment="1">
      <alignment horizontal="center"/>
    </xf>
    <xf numFmtId="0" fontId="14" fillId="0" borderId="0" xfId="0" applyFont="1" applyAlignment="1">
      <alignment horizontal="center"/>
    </xf>
    <xf numFmtId="0" fontId="2" fillId="0" borderId="1" xfId="0" applyFont="1" applyBorder="1"/>
    <xf numFmtId="0" fontId="21" fillId="0" borderId="1" xfId="0" applyFont="1" applyBorder="1" applyAlignment="1">
      <alignment horizontal="center" wrapText="1"/>
    </xf>
    <xf numFmtId="0" fontId="7" fillId="0" borderId="0" xfId="0" applyFont="1"/>
    <xf numFmtId="0" fontId="18" fillId="0" borderId="0" xfId="0" applyFont="1" applyAlignment="1">
      <alignment horizontal="left"/>
    </xf>
    <xf numFmtId="0" fontId="22" fillId="0" borderId="0" xfId="0" applyFont="1" applyAlignment="1">
      <alignment horizontal="center"/>
    </xf>
    <xf numFmtId="0" fontId="9" fillId="0" borderId="0" xfId="0" applyFont="1"/>
    <xf numFmtId="0" fontId="23" fillId="0" borderId="1" xfId="0" applyFont="1" applyBorder="1" applyAlignment="1">
      <alignment horizontal="center"/>
    </xf>
    <xf numFmtId="0" fontId="23" fillId="0" borderId="0" xfId="0" applyFont="1" applyAlignment="1">
      <alignment horizontal="left"/>
    </xf>
    <xf numFmtId="0" fontId="24" fillId="0" borderId="0" xfId="0" applyFont="1" applyAlignment="1">
      <alignment horizontal="center"/>
    </xf>
    <xf numFmtId="0" fontId="24" fillId="0" borderId="0" xfId="0" applyFont="1" applyAlignment="1">
      <alignment horizontal="left"/>
    </xf>
    <xf numFmtId="0" fontId="12" fillId="0" borderId="1" xfId="0" applyFont="1" applyBorder="1" applyAlignment="1">
      <alignment horizontal="center"/>
    </xf>
    <xf numFmtId="0" fontId="0" fillId="0" borderId="0" xfId="0" applyAlignment="1">
      <alignment horizontal="right"/>
    </xf>
    <xf numFmtId="0" fontId="10" fillId="0" borderId="1" xfId="0" applyFont="1" applyBorder="1" applyAlignment="1">
      <alignment horizontal="center" wrapText="1"/>
    </xf>
    <xf numFmtId="0" fontId="1" fillId="0" borderId="0" xfId="0" applyFont="1" applyAlignment="1">
      <alignment horizontal="center" wrapText="1"/>
    </xf>
    <xf numFmtId="0" fontId="6" fillId="0" borderId="0" xfId="0" applyFont="1"/>
    <xf numFmtId="0" fontId="0" fillId="0" borderId="10" xfId="0" applyBorder="1" applyAlignment="1">
      <alignment horizontal="center"/>
    </xf>
    <xf numFmtId="0" fontId="0" fillId="7" borderId="7" xfId="0" applyFill="1" applyBorder="1" applyAlignment="1">
      <alignment horizontal="center"/>
    </xf>
    <xf numFmtId="0" fontId="2" fillId="0" borderId="8" xfId="0" applyFont="1" applyBorder="1" applyAlignment="1">
      <alignment horizontal="center"/>
    </xf>
    <xf numFmtId="0" fontId="0" fillId="7" borderId="5" xfId="0" applyFill="1" applyBorder="1" applyAlignment="1">
      <alignment horizontal="center" wrapText="1"/>
    </xf>
    <xf numFmtId="0" fontId="10" fillId="7" borderId="4" xfId="0" applyFont="1" applyFill="1" applyBorder="1" applyAlignment="1">
      <alignment horizontal="center"/>
    </xf>
    <xf numFmtId="0" fontId="12" fillId="0" borderId="0" xfId="0" applyFont="1" applyAlignment="1">
      <alignment horizontal="center"/>
    </xf>
    <xf numFmtId="0" fontId="20" fillId="0" borderId="0" xfId="0" applyFont="1"/>
    <xf numFmtId="0" fontId="0" fillId="0" borderId="0" xfId="0" applyAlignment="1">
      <alignment horizontal="left"/>
    </xf>
    <xf numFmtId="0" fontId="0" fillId="0" borderId="1" xfId="0" applyBorder="1" applyAlignment="1">
      <alignment horizontal="left"/>
    </xf>
    <xf numFmtId="0" fontId="6" fillId="0" borderId="1" xfId="0" applyFont="1" applyBorder="1" applyAlignment="1">
      <alignment horizontal="center"/>
    </xf>
    <xf numFmtId="0" fontId="26" fillId="0" borderId="1" xfId="0" applyFont="1" applyBorder="1" applyAlignment="1">
      <alignment horizontal="center"/>
    </xf>
    <xf numFmtId="0" fontId="27" fillId="0" borderId="2" xfId="0" applyFont="1" applyBorder="1" applyAlignment="1">
      <alignment horizontal="right"/>
    </xf>
    <xf numFmtId="0" fontId="27" fillId="0" borderId="8" xfId="0" applyFont="1" applyBorder="1" applyAlignment="1">
      <alignment horizontal="right"/>
    </xf>
    <xf numFmtId="0" fontId="27" fillId="0" borderId="8" xfId="0" applyFont="1" applyBorder="1" applyAlignment="1">
      <alignment horizontal="center"/>
    </xf>
    <xf numFmtId="0" fontId="28" fillId="0" borderId="0" xfId="0" applyFont="1" applyAlignment="1">
      <alignment horizontal="right"/>
    </xf>
    <xf numFmtId="0" fontId="29" fillId="0" borderId="1" xfId="0" applyFont="1" applyBorder="1" applyAlignment="1">
      <alignment horizontal="center"/>
    </xf>
    <xf numFmtId="0" fontId="30" fillId="0" borderId="0" xfId="0" applyFont="1" applyAlignment="1">
      <alignment horizontal="center"/>
    </xf>
    <xf numFmtId="0" fontId="17" fillId="0" borderId="1" xfId="0" applyFont="1" applyBorder="1"/>
    <xf numFmtId="0" fontId="17" fillId="0" borderId="1" xfId="0" applyFont="1" applyBorder="1" applyAlignment="1">
      <alignment horizontal="center"/>
    </xf>
    <xf numFmtId="0" fontId="28" fillId="0" borderId="1" xfId="0" applyFont="1" applyBorder="1" applyAlignment="1">
      <alignment horizontal="center"/>
    </xf>
    <xf numFmtId="49" fontId="27" fillId="0" borderId="0" xfId="0" applyNumberFormat="1" applyFont="1" applyAlignment="1">
      <alignment horizontal="center"/>
    </xf>
    <xf numFmtId="0" fontId="27" fillId="0" borderId="0" xfId="0" applyFont="1" applyAlignment="1">
      <alignment horizontal="right"/>
    </xf>
    <xf numFmtId="0" fontId="31" fillId="0" borderId="1" xfId="0" applyFont="1" applyBorder="1" applyAlignment="1">
      <alignment horizontal="center"/>
    </xf>
    <xf numFmtId="49" fontId="31" fillId="0" borderId="0" xfId="0" applyNumberFormat="1" applyFont="1" applyAlignment="1">
      <alignment horizontal="center"/>
    </xf>
    <xf numFmtId="0" fontId="1" fillId="3" borderId="1" xfId="0" applyFont="1" applyFill="1" applyBorder="1"/>
    <xf numFmtId="0" fontId="1" fillId="0" borderId="0" xfId="0" applyFont="1" applyAlignment="1">
      <alignment horizontal="left"/>
    </xf>
    <xf numFmtId="0" fontId="1" fillId="0" borderId="0" xfId="0" applyFont="1" applyAlignment="1">
      <alignment horizontal="center"/>
    </xf>
    <xf numFmtId="16" fontId="2" fillId="0" borderId="1" xfId="0" applyNumberFormat="1" applyFont="1" applyBorder="1" applyAlignment="1">
      <alignment horizontal="center"/>
    </xf>
    <xf numFmtId="0" fontId="26" fillId="0" borderId="0" xfId="0" applyFont="1" applyAlignment="1">
      <alignment horizontal="center"/>
    </xf>
    <xf numFmtId="0" fontId="1" fillId="5" borderId="1" xfId="0" applyFont="1" applyFill="1" applyBorder="1"/>
    <xf numFmtId="0" fontId="1" fillId="6" borderId="1" xfId="0" applyFont="1" applyFill="1" applyBorder="1"/>
    <xf numFmtId="0" fontId="1" fillId="0" borderId="1" xfId="0" applyFont="1" applyBorder="1" applyAlignment="1">
      <alignment horizontal="center" vertical="center"/>
    </xf>
    <xf numFmtId="0" fontId="34" fillId="0" borderId="0" xfId="0" applyFont="1" applyAlignment="1">
      <alignment horizontal="center"/>
    </xf>
    <xf numFmtId="0" fontId="16" fillId="0" borderId="0" xfId="0" applyFont="1" applyAlignment="1">
      <alignment horizontal="center"/>
    </xf>
    <xf numFmtId="1" fontId="8" fillId="8" borderId="1" xfId="0" applyNumberFormat="1" applyFont="1" applyFill="1" applyBorder="1" applyAlignment="1">
      <alignment horizontal="center"/>
    </xf>
    <xf numFmtId="0" fontId="8" fillId="8" borderId="1" xfId="0" applyFont="1" applyFill="1" applyBorder="1" applyAlignment="1">
      <alignment horizontal="center"/>
    </xf>
    <xf numFmtId="0" fontId="1" fillId="0" borderId="9" xfId="0" applyFont="1" applyBorder="1" applyAlignment="1">
      <alignment horizontal="center"/>
    </xf>
    <xf numFmtId="0" fontId="13" fillId="0" borderId="0" xfId="0" applyFont="1"/>
    <xf numFmtId="0" fontId="36" fillId="0" borderId="0" xfId="0" applyFont="1" applyAlignment="1">
      <alignment horizontal="center"/>
    </xf>
    <xf numFmtId="0" fontId="5" fillId="0" borderId="0" xfId="0" applyFont="1"/>
    <xf numFmtId="0" fontId="36" fillId="0" borderId="0" xfId="0" applyFont="1"/>
    <xf numFmtId="0" fontId="36" fillId="0" borderId="1" xfId="0" applyFont="1" applyBorder="1" applyAlignment="1">
      <alignment horizontal="center"/>
    </xf>
    <xf numFmtId="0" fontId="36" fillId="0" borderId="1" xfId="0" applyFont="1" applyBorder="1"/>
    <xf numFmtId="0" fontId="36" fillId="0" borderId="11" xfId="0" applyFont="1" applyBorder="1" applyAlignment="1">
      <alignment horizontal="center"/>
    </xf>
    <xf numFmtId="0" fontId="36" fillId="0" borderId="11" xfId="0" applyFont="1" applyBorder="1"/>
    <xf numFmtId="0" fontId="36" fillId="0" borderId="4" xfId="0" applyFont="1" applyBorder="1" applyAlignment="1">
      <alignment horizontal="center"/>
    </xf>
    <xf numFmtId="0" fontId="36" fillId="0" borderId="4" xfId="0" applyFont="1" applyBorder="1"/>
    <xf numFmtId="0" fontId="0" fillId="8" borderId="1" xfId="0" applyFill="1" applyBorder="1"/>
    <xf numFmtId="0" fontId="4" fillId="0" borderId="1" xfId="0" applyFont="1" applyBorder="1" applyAlignment="1">
      <alignment horizontal="center" vertical="center"/>
    </xf>
    <xf numFmtId="0" fontId="1" fillId="8" borderId="1" xfId="0" applyFont="1" applyFill="1" applyBorder="1" applyAlignment="1">
      <alignment horizontal="center"/>
    </xf>
    <xf numFmtId="0" fontId="10" fillId="0" borderId="0" xfId="0" applyFont="1" applyAlignment="1">
      <alignment horizontal="left"/>
    </xf>
    <xf numFmtId="0" fontId="2" fillId="0" borderId="0" xfId="0" applyFont="1" applyAlignment="1">
      <alignment horizontal="right"/>
    </xf>
    <xf numFmtId="0" fontId="0" fillId="0" borderId="1" xfId="0" applyBorder="1" applyAlignment="1">
      <alignment horizontal="center" vertical="center"/>
    </xf>
    <xf numFmtId="0" fontId="1" fillId="0" borderId="1" xfId="0" applyFont="1" applyBorder="1" applyAlignment="1">
      <alignment horizontal="center" wrapText="1"/>
    </xf>
    <xf numFmtId="0" fontId="17" fillId="9" borderId="0" xfId="0" applyFont="1" applyFill="1" applyAlignment="1">
      <alignment horizontal="left"/>
    </xf>
    <xf numFmtId="0" fontId="0" fillId="9" borderId="0" xfId="0" applyFill="1" applyAlignment="1">
      <alignment horizontal="center"/>
    </xf>
    <xf numFmtId="0" fontId="2" fillId="9" borderId="0" xfId="0" applyFont="1" applyFill="1" applyAlignment="1">
      <alignment horizontal="center"/>
    </xf>
    <xf numFmtId="0" fontId="37" fillId="0" borderId="1" xfId="0" applyFont="1" applyBorder="1" applyAlignment="1">
      <alignment horizontal="left"/>
    </xf>
    <xf numFmtId="0" fontId="38" fillId="0" borderId="1" xfId="0" applyFont="1" applyBorder="1"/>
    <xf numFmtId="0" fontId="37" fillId="0" borderId="1" xfId="0" applyFont="1" applyBorder="1"/>
    <xf numFmtId="0" fontId="12" fillId="10" borderId="4" xfId="0" applyFont="1" applyFill="1" applyBorder="1" applyAlignment="1">
      <alignment horizontal="center"/>
    </xf>
    <xf numFmtId="1" fontId="8" fillId="0" borderId="0" xfId="0" applyNumberFormat="1" applyFont="1" applyAlignment="1">
      <alignment horizontal="center"/>
    </xf>
    <xf numFmtId="0" fontId="0" fillId="0" borderId="5" xfId="0" applyBorder="1"/>
    <xf numFmtId="0" fontId="7" fillId="10" borderId="4" xfId="0" applyFont="1" applyFill="1" applyBorder="1" applyAlignment="1">
      <alignment horizontal="center"/>
    </xf>
    <xf numFmtId="0" fontId="7" fillId="10" borderId="0" xfId="0" applyFont="1" applyFill="1" applyAlignment="1">
      <alignment horizontal="center"/>
    </xf>
    <xf numFmtId="0" fontId="7" fillId="10" borderId="12" xfId="0" applyFont="1" applyFill="1" applyBorder="1" applyAlignment="1">
      <alignment horizontal="center"/>
    </xf>
    <xf numFmtId="0" fontId="7" fillId="10" borderId="13" xfId="0" applyFont="1" applyFill="1" applyBorder="1" applyAlignment="1">
      <alignment horizontal="center"/>
    </xf>
    <xf numFmtId="0" fontId="8" fillId="11" borderId="1" xfId="0" applyFont="1" applyFill="1" applyBorder="1" applyAlignment="1">
      <alignment horizontal="center"/>
    </xf>
    <xf numFmtId="0" fontId="1" fillId="11" borderId="1" xfId="0" applyFont="1" applyFill="1" applyBorder="1" applyAlignment="1">
      <alignment horizontal="center"/>
    </xf>
    <xf numFmtId="0" fontId="25" fillId="0" borderId="1" xfId="0" applyFont="1" applyBorder="1"/>
    <xf numFmtId="0" fontId="0" fillId="9" borderId="1" xfId="0"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xf>
    <xf numFmtId="0" fontId="2" fillId="12" borderId="1" xfId="0" applyFont="1" applyFill="1" applyBorder="1" applyAlignment="1">
      <alignment horizontal="center"/>
    </xf>
    <xf numFmtId="0" fontId="0" fillId="13" borderId="1" xfId="0" applyFill="1" applyBorder="1" applyAlignment="1">
      <alignment horizontal="center"/>
    </xf>
    <xf numFmtId="0" fontId="2" fillId="13" borderId="1" xfId="0" applyFont="1" applyFill="1" applyBorder="1" applyAlignment="1">
      <alignment horizontal="center"/>
    </xf>
    <xf numFmtId="0" fontId="0" fillId="14" borderId="1" xfId="0" applyFill="1" applyBorder="1" applyAlignment="1">
      <alignment horizontal="center"/>
    </xf>
    <xf numFmtId="0" fontId="2" fillId="14" borderId="1" xfId="0" applyFont="1" applyFill="1" applyBorder="1" applyAlignment="1">
      <alignment horizontal="center"/>
    </xf>
    <xf numFmtId="0" fontId="12" fillId="2" borderId="7" xfId="0" applyFont="1" applyFill="1" applyBorder="1" applyAlignment="1">
      <alignment horizontal="center"/>
    </xf>
    <xf numFmtId="0" fontId="12" fillId="0" borderId="8" xfId="0" applyFont="1" applyBorder="1" applyAlignment="1">
      <alignment horizontal="center"/>
    </xf>
    <xf numFmtId="0" fontId="12" fillId="0" borderId="14" xfId="0" applyFont="1" applyBorder="1" applyAlignment="1">
      <alignment horizontal="center"/>
    </xf>
    <xf numFmtId="0" fontId="12" fillId="0" borderId="2" xfId="0" applyFont="1" applyBorder="1" applyAlignment="1">
      <alignment horizontal="center"/>
    </xf>
    <xf numFmtId="0" fontId="39" fillId="0" borderId="1" xfId="0" applyFont="1" applyBorder="1"/>
    <xf numFmtId="0" fontId="40" fillId="0" borderId="1" xfId="0" applyFont="1" applyBorder="1" applyAlignment="1">
      <alignment horizontal="left"/>
    </xf>
    <xf numFmtId="0" fontId="40" fillId="0" borderId="1" xfId="0" applyFont="1" applyBorder="1"/>
    <xf numFmtId="0" fontId="14" fillId="0" borderId="1" xfId="0" applyFont="1" applyBorder="1"/>
    <xf numFmtId="0" fontId="8" fillId="9" borderId="15" xfId="0" applyFont="1" applyFill="1" applyBorder="1" applyAlignment="1">
      <alignment horizontal="center"/>
    </xf>
    <xf numFmtId="0" fontId="8" fillId="9" borderId="16" xfId="0" applyFont="1" applyFill="1" applyBorder="1"/>
    <xf numFmtId="0" fontId="0" fillId="9" borderId="16" xfId="0" applyFill="1" applyBorder="1"/>
    <xf numFmtId="0" fontId="0" fillId="9" borderId="17" xfId="0" applyFill="1" applyBorder="1"/>
    <xf numFmtId="0" fontId="8" fillId="9" borderId="18" xfId="0" applyFont="1" applyFill="1" applyBorder="1" applyAlignment="1">
      <alignment horizontal="center"/>
    </xf>
    <xf numFmtId="0" fontId="8" fillId="9" borderId="0" xfId="0" applyFont="1" applyFill="1"/>
    <xf numFmtId="0" fontId="0" fillId="9" borderId="0" xfId="0" applyFill="1"/>
    <xf numFmtId="0" fontId="0" fillId="9" borderId="19" xfId="0" applyFill="1" applyBorder="1"/>
    <xf numFmtId="0" fontId="8" fillId="9" borderId="20" xfId="0" applyFont="1" applyFill="1" applyBorder="1" applyAlignment="1">
      <alignment horizontal="center"/>
    </xf>
    <xf numFmtId="0" fontId="8" fillId="9" borderId="10" xfId="0" applyFont="1" applyFill="1" applyBorder="1"/>
    <xf numFmtId="0" fontId="0" fillId="9" borderId="10" xfId="0" applyFill="1" applyBorder="1"/>
    <xf numFmtId="0" fontId="0" fillId="9" borderId="21" xfId="0" applyFill="1" applyBorder="1"/>
    <xf numFmtId="0" fontId="1" fillId="15" borderId="1" xfId="0" applyFont="1" applyFill="1" applyBorder="1"/>
    <xf numFmtId="0" fontId="0" fillId="15" borderId="1" xfId="0" applyFill="1" applyBorder="1" applyAlignment="1">
      <alignment horizontal="center"/>
    </xf>
    <xf numFmtId="0" fontId="2" fillId="15" borderId="1" xfId="0" applyFont="1" applyFill="1" applyBorder="1" applyAlignment="1">
      <alignment horizontal="center"/>
    </xf>
    <xf numFmtId="0" fontId="8" fillId="8" borderId="15" xfId="0" applyFont="1" applyFill="1" applyBorder="1" applyAlignment="1">
      <alignment horizontal="center"/>
    </xf>
    <xf numFmtId="0" fontId="8" fillId="8" borderId="16" xfId="0" applyFont="1" applyFill="1" applyBorder="1"/>
    <xf numFmtId="0" fontId="0" fillId="8" borderId="16" xfId="0" applyFill="1" applyBorder="1"/>
    <xf numFmtId="0" fontId="0" fillId="8" borderId="17" xfId="0" applyFill="1" applyBorder="1"/>
    <xf numFmtId="0" fontId="8" fillId="8" borderId="18" xfId="0" applyFont="1" applyFill="1" applyBorder="1" applyAlignment="1">
      <alignment horizontal="center"/>
    </xf>
    <xf numFmtId="0" fontId="8" fillId="8" borderId="0" xfId="0" applyFont="1" applyFill="1"/>
    <xf numFmtId="0" fontId="0" fillId="8" borderId="0" xfId="0" applyFill="1"/>
    <xf numFmtId="0" fontId="0" fillId="8" borderId="19" xfId="0" applyFill="1" applyBorder="1"/>
    <xf numFmtId="0" fontId="8" fillId="8" borderId="20" xfId="0" applyFont="1" applyFill="1" applyBorder="1" applyAlignment="1">
      <alignment horizontal="center"/>
    </xf>
    <xf numFmtId="0" fontId="8" fillId="8" borderId="10" xfId="0" applyFont="1" applyFill="1" applyBorder="1"/>
    <xf numFmtId="0" fontId="0" fillId="8" borderId="10" xfId="0" applyFill="1" applyBorder="1"/>
    <xf numFmtId="0" fontId="0" fillId="8" borderId="21" xfId="0" applyFill="1" applyBorder="1"/>
    <xf numFmtId="0" fontId="27" fillId="0" borderId="1" xfId="0" applyFont="1" applyBorder="1" applyAlignment="1">
      <alignment horizontal="center" vertical="center"/>
    </xf>
    <xf numFmtId="0" fontId="1" fillId="12" borderId="1" xfId="0" applyFont="1" applyFill="1" applyBorder="1"/>
    <xf numFmtId="0" fontId="1" fillId="16" borderId="1" xfId="0" applyFont="1" applyFill="1" applyBorder="1" applyAlignment="1">
      <alignment horizontal="center"/>
    </xf>
    <xf numFmtId="0" fontId="0" fillId="16" borderId="1" xfId="0" applyFill="1" applyBorder="1" applyAlignment="1">
      <alignment horizontal="center"/>
    </xf>
    <xf numFmtId="0" fontId="8" fillId="16" borderId="0" xfId="0" applyFont="1" applyFill="1"/>
    <xf numFmtId="0" fontId="41" fillId="0" borderId="1" xfId="0" applyFont="1" applyBorder="1"/>
    <xf numFmtId="0" fontId="3" fillId="0" borderId="8" xfId="0" applyFont="1" applyBorder="1" applyAlignment="1">
      <alignment horizontal="center"/>
    </xf>
    <xf numFmtId="0" fontId="42" fillId="0" borderId="0" xfId="0" applyFont="1"/>
    <xf numFmtId="0" fontId="43" fillId="0" borderId="0" xfId="0" applyFont="1"/>
    <xf numFmtId="0" fontId="42" fillId="0" borderId="1" xfId="0" applyFont="1" applyBorder="1"/>
    <xf numFmtId="0" fontId="43" fillId="0" borderId="1" xfId="0" applyFont="1" applyBorder="1"/>
    <xf numFmtId="0" fontId="44" fillId="0" borderId="0" xfId="0" applyFont="1" applyAlignment="1">
      <alignment horizontal="left" vertical="center"/>
    </xf>
    <xf numFmtId="0" fontId="8" fillId="10" borderId="5" xfId="0" applyFont="1" applyFill="1" applyBorder="1" applyAlignment="1">
      <alignment horizontal="center"/>
    </xf>
    <xf numFmtId="0" fontId="8" fillId="0" borderId="8" xfId="0" applyFont="1" applyBorder="1" applyAlignment="1">
      <alignment horizontal="center"/>
    </xf>
    <xf numFmtId="0" fontId="8" fillId="0" borderId="14" xfId="0" applyFont="1" applyBorder="1" applyAlignment="1">
      <alignment horizontal="center"/>
    </xf>
    <xf numFmtId="0" fontId="8" fillId="0" borderId="2" xfId="0" applyFont="1" applyBorder="1" applyAlignment="1">
      <alignment horizontal="center"/>
    </xf>
    <xf numFmtId="0" fontId="46" fillId="0" borderId="1" xfId="0" applyFont="1" applyBorder="1"/>
    <xf numFmtId="0" fontId="47" fillId="0" borderId="1" xfId="0" applyFont="1" applyBorder="1"/>
    <xf numFmtId="0" fontId="48" fillId="0" borderId="1" xfId="0" applyFont="1" applyBorder="1"/>
    <xf numFmtId="0" fontId="49" fillId="0" borderId="1" xfId="0" applyFont="1" applyBorder="1"/>
    <xf numFmtId="0" fontId="50" fillId="0" borderId="1" xfId="0" applyFont="1" applyBorder="1"/>
    <xf numFmtId="0" fontId="51" fillId="0" borderId="1" xfId="0" applyFont="1" applyBorder="1"/>
    <xf numFmtId="0" fontId="52" fillId="0" borderId="1" xfId="0" applyFont="1" applyBorder="1"/>
    <xf numFmtId="0" fontId="17" fillId="8" borderId="1" xfId="0" applyFont="1" applyFill="1" applyBorder="1" applyAlignment="1">
      <alignment horizontal="center" vertical="center"/>
    </xf>
    <xf numFmtId="0" fontId="17" fillId="8" borderId="0" xfId="0" applyFont="1" applyFill="1" applyAlignment="1">
      <alignment horizontal="center" vertical="center"/>
    </xf>
    <xf numFmtId="0" fontId="17" fillId="0" borderId="0" xfId="0" applyFont="1" applyAlignment="1">
      <alignment horizontal="center" vertical="center"/>
    </xf>
    <xf numFmtId="0" fontId="55" fillId="0" borderId="0" xfId="0" applyFont="1"/>
  </cellXfs>
  <cellStyles count="1">
    <cellStyle name="Normal" xfId="0" builtinId="0"/>
  </cellStyles>
  <dxfs count="49">
    <dxf>
      <font>
        <color auto="1"/>
      </font>
      <fill>
        <patternFill>
          <bgColor rgb="FFFF0000"/>
        </patternFill>
      </fill>
    </dxf>
    <dxf>
      <fill>
        <patternFill>
          <bgColor rgb="FFFF0000"/>
        </patternFill>
      </fill>
    </dxf>
    <dxf>
      <font>
        <color auto="1"/>
      </font>
      <fill>
        <patternFill>
          <bgColor rgb="FFFF0000"/>
        </patternFill>
      </fill>
    </dxf>
    <dxf>
      <fill>
        <patternFill>
          <bgColor rgb="FFFF0000"/>
        </patternFill>
      </fill>
    </dxf>
    <dxf>
      <font>
        <color auto="1"/>
      </font>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0</xdr:row>
          <xdr:rowOff>22860</xdr:rowOff>
        </xdr:from>
        <xdr:to>
          <xdr:col>6</xdr:col>
          <xdr:colOff>342900</xdr:colOff>
          <xdr:row>1</xdr:row>
          <xdr:rowOff>7620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000-00000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Tillbaka till inskrivningsbladet för GP-tävling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2</xdr:row>
          <xdr:rowOff>15240</xdr:rowOff>
        </xdr:from>
        <xdr:to>
          <xdr:col>8</xdr:col>
          <xdr:colOff>0</xdr:colOff>
          <xdr:row>3</xdr:row>
          <xdr:rowOff>22860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000-00000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Tillbaka till inskrivningsbladet för kombotävling DM och GP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121920</xdr:colOff>
          <xdr:row>3</xdr:row>
          <xdr:rowOff>0</xdr:rowOff>
        </xdr:from>
        <xdr:to>
          <xdr:col>0</xdr:col>
          <xdr:colOff>1676400</xdr:colOff>
          <xdr:row>5</xdr:row>
          <xdr:rowOff>7620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Startlista och Laguppställning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2255520</xdr:colOff>
          <xdr:row>2</xdr:row>
          <xdr:rowOff>198120</xdr:rowOff>
        </xdr:from>
        <xdr:to>
          <xdr:col>0</xdr:col>
          <xdr:colOff>3810000</xdr:colOff>
          <xdr:row>5</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Klasserna före tävling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9</xdr:row>
          <xdr:rowOff>0</xdr:rowOff>
        </xdr:from>
        <xdr:to>
          <xdr:col>0</xdr:col>
          <xdr:colOff>1935480</xdr:colOff>
          <xdr:row>11</xdr:row>
          <xdr:rowOff>7620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3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2179320</xdr:colOff>
          <xdr:row>8</xdr:row>
          <xdr:rowOff>198120</xdr:rowOff>
        </xdr:from>
        <xdr:to>
          <xdr:col>0</xdr:col>
          <xdr:colOff>3840480</xdr:colOff>
          <xdr:row>11</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4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12</xdr:row>
          <xdr:rowOff>22860</xdr:rowOff>
        </xdr:from>
        <xdr:to>
          <xdr:col>0</xdr:col>
          <xdr:colOff>1935480</xdr:colOff>
          <xdr:row>14</xdr:row>
          <xdr:rowOff>22860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5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2179320</xdr:colOff>
          <xdr:row>12</xdr:row>
          <xdr:rowOff>0</xdr:rowOff>
        </xdr:from>
        <xdr:to>
          <xdr:col>0</xdr:col>
          <xdr:colOff>3832860</xdr:colOff>
          <xdr:row>14</xdr:row>
          <xdr:rowOff>7620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6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0</xdr:rowOff>
        </xdr:from>
        <xdr:to>
          <xdr:col>0</xdr:col>
          <xdr:colOff>1912620</xdr:colOff>
          <xdr:row>17</xdr:row>
          <xdr:rowOff>22860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7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2171700</xdr:colOff>
          <xdr:row>15</xdr:row>
          <xdr:rowOff>22860</xdr:rowOff>
        </xdr:from>
        <xdr:to>
          <xdr:col>0</xdr:col>
          <xdr:colOff>3817620</xdr:colOff>
          <xdr:row>17</xdr:row>
          <xdr:rowOff>60960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8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2179320</xdr:colOff>
          <xdr:row>6</xdr:row>
          <xdr:rowOff>0</xdr:rowOff>
        </xdr:from>
        <xdr:to>
          <xdr:col>0</xdr:col>
          <xdr:colOff>3817620</xdr:colOff>
          <xdr:row>8</xdr:row>
          <xdr:rowOff>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a:t>
              </a:r>
              <a:r>
                <a:rPr lang="sv-SE" sz="900" b="0" i="0" u="none" strike="noStrike" baseline="0">
                  <a:solidFill>
                    <a:srgbClr val="000000"/>
                  </a:solidFill>
                  <a:latin typeface="Arial"/>
                  <a:cs typeface="Arial"/>
                </a:rPr>
                <a:t>kriv Ut Domarprotokoll  för</a:t>
              </a:r>
            </a:p>
            <a:p>
              <a:pPr algn="ctr" rtl="0">
                <a:defRPr sz="1000"/>
              </a:pPr>
              <a:r>
                <a:rPr lang="sv-SE" sz="900" b="0" i="0" u="none" strike="noStrike" baseline="0">
                  <a:solidFill>
                    <a:srgbClr val="000000"/>
                  </a:solidFill>
                  <a:latin typeface="Arial"/>
                  <a:cs typeface="Arial"/>
                </a:rPr>
                <a:t>2 banor och 10 omgång</a:t>
              </a:r>
              <a:r>
                <a:rPr lang="sv-SE" sz="1000" b="0" i="0" u="none" strike="noStrike" baseline="0">
                  <a:solidFill>
                    <a:srgbClr val="000000"/>
                  </a:solidFill>
                  <a:latin typeface="Arial"/>
                  <a:cs typeface="Arial"/>
                </a:rPr>
                <a:t>ar</a:t>
              </a:r>
            </a:p>
            <a:p>
              <a:pPr algn="ctr" rtl="0">
                <a:defRPr sz="1000"/>
              </a:pPr>
              <a:endParaRPr lang="sv-SE"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5</xdr:row>
          <xdr:rowOff>198120</xdr:rowOff>
        </xdr:from>
        <xdr:to>
          <xdr:col>0</xdr:col>
          <xdr:colOff>1676400</xdr:colOff>
          <xdr:row>7</xdr:row>
          <xdr:rowOff>198120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a:t>
              </a:r>
            </a:p>
            <a:p>
              <a:pPr algn="ctr" rtl="0">
                <a:defRPr sz="1000"/>
              </a:pPr>
              <a:r>
                <a:rPr lang="sv-SE" sz="1000" b="0" i="0" u="none" strike="noStrike" baseline="0">
                  <a:solidFill>
                    <a:srgbClr val="000000"/>
                  </a:solidFill>
                  <a:latin typeface="Arial"/>
                  <a:cs typeface="Arial"/>
                </a:rPr>
                <a:t>1 bana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45720</xdr:rowOff>
        </xdr:from>
        <xdr:to>
          <xdr:col>0</xdr:col>
          <xdr:colOff>1638300</xdr:colOff>
          <xdr:row>20</xdr:row>
          <xdr:rowOff>99060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9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2103120</xdr:colOff>
          <xdr:row>18</xdr:row>
          <xdr:rowOff>38100</xdr:rowOff>
        </xdr:from>
        <xdr:to>
          <xdr:col>0</xdr:col>
          <xdr:colOff>3916680</xdr:colOff>
          <xdr:row>20</xdr:row>
          <xdr:rowOff>68580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för     10 banor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182880</xdr:colOff>
          <xdr:row>2</xdr:row>
          <xdr:rowOff>144780</xdr:rowOff>
        </xdr:from>
        <xdr:to>
          <xdr:col>11</xdr:col>
          <xdr:colOff>83820</xdr:colOff>
          <xdr:row>4</xdr:row>
          <xdr:rowOff>99060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Sweden Masters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3</xdr:row>
          <xdr:rowOff>38100</xdr:rowOff>
        </xdr:from>
        <xdr:to>
          <xdr:col>4</xdr:col>
          <xdr:colOff>76200</xdr:colOff>
          <xdr:row>5</xdr:row>
          <xdr:rowOff>38100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Sortera resultat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480060</xdr:colOff>
          <xdr:row>6</xdr:row>
          <xdr:rowOff>0</xdr:rowOff>
        </xdr:from>
        <xdr:to>
          <xdr:col>4</xdr:col>
          <xdr:colOff>76200</xdr:colOff>
          <xdr:row>9</xdr:row>
          <xdr:rowOff>121920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Skriv ut</a:t>
              </a:r>
            </a:p>
            <a:p>
              <a:pPr algn="ctr" rtl="0">
                <a:defRPr sz="1000"/>
              </a:pPr>
              <a:r>
                <a:rPr lang="sv-SE" sz="1200" b="1" i="0" u="none" strike="noStrike" baseline="0">
                  <a:solidFill>
                    <a:srgbClr val="FF0000"/>
                  </a:solidFill>
                  <a:latin typeface="Arial"/>
                  <a:cs typeface="Arial"/>
                </a:rPr>
                <a:t>resultat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464820</xdr:colOff>
          <xdr:row>10</xdr:row>
          <xdr:rowOff>83820</xdr:rowOff>
        </xdr:from>
        <xdr:to>
          <xdr:col>4</xdr:col>
          <xdr:colOff>220980</xdr:colOff>
          <xdr:row>11</xdr:row>
          <xdr:rowOff>114300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Dölj 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12</xdr:row>
          <xdr:rowOff>83820</xdr:rowOff>
        </xdr:from>
        <xdr:to>
          <xdr:col>3</xdr:col>
          <xdr:colOff>419100</xdr:colOff>
          <xdr:row>13</xdr:row>
          <xdr:rowOff>144780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Ta fram 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3</xdr:row>
          <xdr:rowOff>38100</xdr:rowOff>
        </xdr:from>
        <xdr:to>
          <xdr:col>7</xdr:col>
          <xdr:colOff>45720</xdr:colOff>
          <xdr:row>4</xdr:row>
          <xdr:rowOff>45720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mixed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60960</xdr:rowOff>
        </xdr:from>
        <xdr:to>
          <xdr:col>7</xdr:col>
          <xdr:colOff>137160</xdr:colOff>
          <xdr:row>6</xdr:row>
          <xdr:rowOff>60960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dubbel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7</xdr:row>
          <xdr:rowOff>114300</xdr:rowOff>
        </xdr:from>
        <xdr:to>
          <xdr:col>7</xdr:col>
          <xdr:colOff>419100</xdr:colOff>
          <xdr:row>8</xdr:row>
          <xdr:rowOff>99060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herrdubbel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9</xdr:row>
          <xdr:rowOff>106680</xdr:rowOff>
        </xdr:from>
        <xdr:to>
          <xdr:col>7</xdr:col>
          <xdr:colOff>449580</xdr:colOff>
          <xdr:row>10</xdr:row>
          <xdr:rowOff>106680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damdubbel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525780</xdr:colOff>
          <xdr:row>10</xdr:row>
          <xdr:rowOff>121920</xdr:rowOff>
        </xdr:from>
        <xdr:to>
          <xdr:col>10</xdr:col>
          <xdr:colOff>586740</xdr:colOff>
          <xdr:row>12</xdr:row>
          <xdr:rowOff>129540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144780</xdr:colOff>
          <xdr:row>11</xdr:row>
          <xdr:rowOff>38100</xdr:rowOff>
        </xdr:from>
        <xdr:to>
          <xdr:col>7</xdr:col>
          <xdr:colOff>350520</xdr:colOff>
          <xdr:row>12</xdr:row>
          <xdr:rowOff>121920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blandlag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312420</xdr:colOff>
          <xdr:row>17</xdr:row>
          <xdr:rowOff>106680</xdr:rowOff>
        </xdr:from>
        <xdr:to>
          <xdr:col>4</xdr:col>
          <xdr:colOff>426720</xdr:colOff>
          <xdr:row>19</xdr:row>
          <xdr:rowOff>106680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100-00001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xdr:colOff>
          <xdr:row>20</xdr:row>
          <xdr:rowOff>45720</xdr:rowOff>
        </xdr:from>
        <xdr:to>
          <xdr:col>4</xdr:col>
          <xdr:colOff>403860</xdr:colOff>
          <xdr:row>22</xdr:row>
          <xdr:rowOff>45720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100-00001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2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601980</xdr:colOff>
          <xdr:row>17</xdr:row>
          <xdr:rowOff>99060</xdr:rowOff>
        </xdr:from>
        <xdr:to>
          <xdr:col>7</xdr:col>
          <xdr:colOff>327660</xdr:colOff>
          <xdr:row>19</xdr:row>
          <xdr:rowOff>99060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3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601980</xdr:colOff>
          <xdr:row>20</xdr:row>
          <xdr:rowOff>45720</xdr:rowOff>
        </xdr:from>
        <xdr:to>
          <xdr:col>7</xdr:col>
          <xdr:colOff>327660</xdr:colOff>
          <xdr:row>22</xdr:row>
          <xdr:rowOff>45720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4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525780</xdr:colOff>
          <xdr:row>17</xdr:row>
          <xdr:rowOff>99060</xdr:rowOff>
        </xdr:from>
        <xdr:to>
          <xdr:col>10</xdr:col>
          <xdr:colOff>251460</xdr:colOff>
          <xdr:row>19</xdr:row>
          <xdr:rowOff>99060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5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20</xdr:row>
          <xdr:rowOff>30480</xdr:rowOff>
        </xdr:from>
        <xdr:to>
          <xdr:col>10</xdr:col>
          <xdr:colOff>220980</xdr:colOff>
          <xdr:row>22</xdr:row>
          <xdr:rowOff>30480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6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17</xdr:row>
          <xdr:rowOff>91440</xdr:rowOff>
        </xdr:from>
        <xdr:to>
          <xdr:col>13</xdr:col>
          <xdr:colOff>152400</xdr:colOff>
          <xdr:row>19</xdr:row>
          <xdr:rowOff>91440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7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20</xdr:row>
          <xdr:rowOff>0</xdr:rowOff>
        </xdr:from>
        <xdr:to>
          <xdr:col>13</xdr:col>
          <xdr:colOff>152400</xdr:colOff>
          <xdr:row>22</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8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297180</xdr:colOff>
          <xdr:row>17</xdr:row>
          <xdr:rowOff>83820</xdr:rowOff>
        </xdr:from>
        <xdr:to>
          <xdr:col>16</xdr:col>
          <xdr:colOff>22860</xdr:colOff>
          <xdr:row>19</xdr:row>
          <xdr:rowOff>83820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9 och 10 omgångar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20</xdr:row>
          <xdr:rowOff>0</xdr:rowOff>
        </xdr:from>
        <xdr:to>
          <xdr:col>16</xdr:col>
          <xdr:colOff>91440</xdr:colOff>
          <xdr:row>22</xdr:row>
          <xdr:rowOff>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10 och 10 omgångar</a:t>
              </a:r>
            </a:p>
          </xdr:txBody>
        </xdr:sp>
        <xdr:clientData fPrintsWithSheet="0"/>
      </xdr:twoCellAnchor>
    </mc:Choice>
    <mc:Fallback/>
  </mc:AlternateContent>
  <xdr:twoCellAnchor>
    <xdr:from>
      <xdr:col>2</xdr:col>
      <xdr:colOff>7620</xdr:colOff>
      <xdr:row>13</xdr:row>
      <xdr:rowOff>144780</xdr:rowOff>
    </xdr:from>
    <xdr:to>
      <xdr:col>16</xdr:col>
      <xdr:colOff>190500</xdr:colOff>
      <xdr:row>16</xdr:row>
      <xdr:rowOff>0</xdr:rowOff>
    </xdr:to>
    <xdr:sp macro="" textlink="">
      <xdr:nvSpPr>
        <xdr:cNvPr id="2" name="textruta 1">
          <a:extLst>
            <a:ext uri="{FF2B5EF4-FFF2-40B4-BE49-F238E27FC236}">
              <a16:creationId xmlns:a16="http://schemas.microsoft.com/office/drawing/2014/main" id="{A0AC4810-92F2-B629-48BB-28DED337BC62}"/>
            </a:ext>
          </a:extLst>
        </xdr:cNvPr>
        <xdr:cNvSpPr txBox="1"/>
      </xdr:nvSpPr>
      <xdr:spPr>
        <a:xfrm>
          <a:off x="4899660" y="2918460"/>
          <a:ext cx="8206740" cy="4953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200"/>
            <a:t>Makron i det gula fältet är till för att skriva ut en specifik bana, t.ex ifall du har haft många ändringar på</a:t>
          </a:r>
          <a:r>
            <a:rPr lang="sv-SE" sz="1200" baseline="0"/>
            <a:t> banan efter att du redan skrivit ut domarprotokollen, och du inte vill göra dessa ändringar för hand med penna.</a:t>
          </a:r>
          <a:endParaRPr lang="sv-SE" sz="1200"/>
        </a:p>
      </xdr:txBody>
    </xdr:sp>
    <xdr:clientData/>
  </xdr:twoCellAnchor>
  <xdr:twoCellAnchor>
    <xdr:from>
      <xdr:col>2</xdr:col>
      <xdr:colOff>15240</xdr:colOff>
      <xdr:row>23</xdr:row>
      <xdr:rowOff>205740</xdr:rowOff>
    </xdr:from>
    <xdr:to>
      <xdr:col>16</xdr:col>
      <xdr:colOff>7620</xdr:colOff>
      <xdr:row>27</xdr:row>
      <xdr:rowOff>7620</xdr:rowOff>
    </xdr:to>
    <xdr:sp macro="" textlink="">
      <xdr:nvSpPr>
        <xdr:cNvPr id="3" name="textruta 2">
          <a:extLst>
            <a:ext uri="{FF2B5EF4-FFF2-40B4-BE49-F238E27FC236}">
              <a16:creationId xmlns:a16="http://schemas.microsoft.com/office/drawing/2014/main" id="{A2B2B1D7-A723-230A-2523-E4C7973B372C}"/>
            </a:ext>
          </a:extLst>
        </xdr:cNvPr>
        <xdr:cNvSpPr txBox="1"/>
      </xdr:nvSpPr>
      <xdr:spPr>
        <a:xfrm>
          <a:off x="4907280" y="5113020"/>
          <a:ext cx="8016240" cy="65532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Makron i de gröna fältet är till för skriva</a:t>
          </a:r>
          <a:r>
            <a:rPr lang="sv-SE" sz="1100" baseline="0"/>
            <a:t> ut domarprotokoll endast omgång 6 till 10, t.ex när ni arrangerar först en vanlig tävling på 10 omgångar, därefter ytterligare 5 omgångar. T.ex när DM arrangeras där omgång 6 till 10 i den vanliga tävlingen blir omg 1 till 5 i DM.</a:t>
          </a:r>
        </a:p>
        <a:p>
          <a:r>
            <a:rPr lang="sv-SE" sz="1100" baseline="0"/>
            <a:t>och de efterföljande 5 omgångarna blir omgång 6-10 på DM.</a:t>
          </a:r>
          <a:endParaRPr lang="sv-SE" sz="1100"/>
        </a:p>
      </xdr:txBody>
    </xdr:sp>
    <xdr:clientData/>
  </xdr:twoCellAnchor>
  <mc:AlternateContent xmlns:mc="http://schemas.openxmlformats.org/markup-compatibility/2006">
    <mc:Choice xmlns:a14="http://schemas.microsoft.com/office/drawing/2010/main" Requires="a14">
      <xdr:twoCellAnchor>
        <xdr:from>
          <xdr:col>1</xdr:col>
          <xdr:colOff>312420</xdr:colOff>
          <xdr:row>28</xdr:row>
          <xdr:rowOff>106680</xdr:rowOff>
        </xdr:from>
        <xdr:to>
          <xdr:col>4</xdr:col>
          <xdr:colOff>426720</xdr:colOff>
          <xdr:row>30</xdr:row>
          <xdr:rowOff>106680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xdr:colOff>
          <xdr:row>31</xdr:row>
          <xdr:rowOff>45720</xdr:rowOff>
        </xdr:from>
        <xdr:to>
          <xdr:col>4</xdr:col>
          <xdr:colOff>403860</xdr:colOff>
          <xdr:row>33</xdr:row>
          <xdr:rowOff>45720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1-2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601980</xdr:colOff>
          <xdr:row>28</xdr:row>
          <xdr:rowOff>99060</xdr:rowOff>
        </xdr:from>
        <xdr:to>
          <xdr:col>7</xdr:col>
          <xdr:colOff>327660</xdr:colOff>
          <xdr:row>30</xdr:row>
          <xdr:rowOff>99060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100-00002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1-3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601980</xdr:colOff>
          <xdr:row>31</xdr:row>
          <xdr:rowOff>45720</xdr:rowOff>
        </xdr:from>
        <xdr:to>
          <xdr:col>7</xdr:col>
          <xdr:colOff>327660</xdr:colOff>
          <xdr:row>33</xdr:row>
          <xdr:rowOff>45720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100-00002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1-4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525780</xdr:colOff>
          <xdr:row>28</xdr:row>
          <xdr:rowOff>99060</xdr:rowOff>
        </xdr:from>
        <xdr:to>
          <xdr:col>10</xdr:col>
          <xdr:colOff>251460</xdr:colOff>
          <xdr:row>30</xdr:row>
          <xdr:rowOff>99060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100-00002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1-5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31</xdr:row>
          <xdr:rowOff>30480</xdr:rowOff>
        </xdr:from>
        <xdr:to>
          <xdr:col>10</xdr:col>
          <xdr:colOff>220980</xdr:colOff>
          <xdr:row>33</xdr:row>
          <xdr:rowOff>30480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100-000029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1-6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28</xdr:row>
          <xdr:rowOff>91440</xdr:rowOff>
        </xdr:from>
        <xdr:to>
          <xdr:col>13</xdr:col>
          <xdr:colOff>152400</xdr:colOff>
          <xdr:row>30</xdr:row>
          <xdr:rowOff>91440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100-00002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1-7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31</xdr:row>
          <xdr:rowOff>0</xdr:rowOff>
        </xdr:from>
        <xdr:to>
          <xdr:col>13</xdr:col>
          <xdr:colOff>152400</xdr:colOff>
          <xdr:row>33</xdr:row>
          <xdr:rowOff>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1-8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297180</xdr:colOff>
          <xdr:row>28</xdr:row>
          <xdr:rowOff>83820</xdr:rowOff>
        </xdr:from>
        <xdr:to>
          <xdr:col>16</xdr:col>
          <xdr:colOff>22860</xdr:colOff>
          <xdr:row>30</xdr:row>
          <xdr:rowOff>83820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100-00002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1-9 omgång 6 till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31</xdr:row>
          <xdr:rowOff>0</xdr:rowOff>
        </xdr:from>
        <xdr:to>
          <xdr:col>16</xdr:col>
          <xdr:colOff>91440</xdr:colOff>
          <xdr:row>33</xdr:row>
          <xdr:rowOff>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100-00002D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Bana 1-10 omgång 6 till 10</a:t>
              </a:r>
            </a:p>
          </xdr:txBody>
        </xdr:sp>
        <xdr:clientData fPrintsWithSheet="0"/>
      </xdr:twoCellAnchor>
    </mc:Choice>
    <mc:Fallback/>
  </mc:AlternateContent>
  <xdr:twoCellAnchor>
    <xdr:from>
      <xdr:col>0</xdr:col>
      <xdr:colOff>3497580</xdr:colOff>
      <xdr:row>20</xdr:row>
      <xdr:rowOff>175260</xdr:rowOff>
    </xdr:from>
    <xdr:to>
      <xdr:col>0</xdr:col>
      <xdr:colOff>3916680</xdr:colOff>
      <xdr:row>23</xdr:row>
      <xdr:rowOff>15240</xdr:rowOff>
    </xdr:to>
    <xdr:sp macro="" textlink="">
      <xdr:nvSpPr>
        <xdr:cNvPr id="4" name="Pil: nedåt 3">
          <a:extLst>
            <a:ext uri="{FF2B5EF4-FFF2-40B4-BE49-F238E27FC236}">
              <a16:creationId xmlns:a16="http://schemas.microsoft.com/office/drawing/2014/main" id="{EACAB297-D3AC-847F-A78B-1BD67EC3B285}"/>
            </a:ext>
          </a:extLst>
        </xdr:cNvPr>
        <xdr:cNvSpPr/>
      </xdr:nvSpPr>
      <xdr:spPr>
        <a:xfrm>
          <a:off x="3497580" y="4442460"/>
          <a:ext cx="419100" cy="480060"/>
        </a:xfrm>
        <a:prstGeom prst="down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mc:AlternateContent xmlns:mc="http://schemas.openxmlformats.org/markup-compatibility/2006">
    <mc:Choice xmlns:a14="http://schemas.microsoft.com/office/drawing/2010/main" Requires="a14">
      <xdr:twoCellAnchor>
        <xdr:from>
          <xdr:col>1</xdr:col>
          <xdr:colOff>502920</xdr:colOff>
          <xdr:row>0</xdr:row>
          <xdr:rowOff>91440</xdr:rowOff>
        </xdr:from>
        <xdr:to>
          <xdr:col>5</xdr:col>
          <xdr:colOff>144780</xdr:colOff>
          <xdr:row>2</xdr:row>
          <xdr:rowOff>83820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100-00002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kastarnas kodnummer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0</xdr:row>
          <xdr:rowOff>76200</xdr:rowOff>
        </xdr:from>
        <xdr:to>
          <xdr:col>9</xdr:col>
          <xdr:colOff>1333500</xdr:colOff>
          <xdr:row>1</xdr:row>
          <xdr:rowOff>175260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Sortera resultat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327660</xdr:colOff>
          <xdr:row>1</xdr:row>
          <xdr:rowOff>472440</xdr:rowOff>
        </xdr:from>
        <xdr:to>
          <xdr:col>9</xdr:col>
          <xdr:colOff>1333500</xdr:colOff>
          <xdr:row>2</xdr:row>
          <xdr:rowOff>220980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3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Skriv ut</a:t>
              </a:r>
            </a:p>
            <a:p>
              <a:pPr algn="ctr" rtl="0">
                <a:defRPr sz="1000"/>
              </a:pPr>
              <a:r>
                <a:rPr lang="sv-SE" sz="1200" b="1" i="0" u="none" strike="noStrike" baseline="0">
                  <a:solidFill>
                    <a:srgbClr val="FF0000"/>
                  </a:solidFill>
                  <a:latin typeface="Arial"/>
                  <a:cs typeface="Arial"/>
                </a:rPr>
                <a:t>resultat</a:t>
              </a:r>
            </a:p>
          </xdr:txBody>
        </xdr:sp>
        <xdr:clientData fPrintsWithSheet="0"/>
      </xdr:twoCellAnchor>
    </mc:Choice>
    <mc:Fallback/>
  </mc:AlternateContent>
  <xdr:twoCellAnchor>
    <xdr:from>
      <xdr:col>27</xdr:col>
      <xdr:colOff>45718</xdr:colOff>
      <xdr:row>1</xdr:row>
      <xdr:rowOff>309913</xdr:rowOff>
    </xdr:from>
    <xdr:to>
      <xdr:col>32</xdr:col>
      <xdr:colOff>199345</xdr:colOff>
      <xdr:row>3</xdr:row>
      <xdr:rowOff>34637</xdr:rowOff>
    </xdr:to>
    <xdr:sp macro="" textlink="">
      <xdr:nvSpPr>
        <xdr:cNvPr id="1040" name="Text Box 16">
          <a:extLst>
            <a:ext uri="{FF2B5EF4-FFF2-40B4-BE49-F238E27FC236}">
              <a16:creationId xmlns:a16="http://schemas.microsoft.com/office/drawing/2014/main" id="{00000000-0008-0000-0300-000010040000}"/>
            </a:ext>
          </a:extLst>
        </xdr:cNvPr>
        <xdr:cNvSpPr txBox="1">
          <a:spLocks noChangeArrowheads="1"/>
        </xdr:cNvSpPr>
      </xdr:nvSpPr>
      <xdr:spPr bwMode="auto">
        <a:xfrm>
          <a:off x="14670923" y="630299"/>
          <a:ext cx="1686286" cy="1118838"/>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Sätt kryss om ni har dessa klasser på er tävling</a:t>
          </a:r>
        </a:p>
        <a:p>
          <a:pPr algn="l" rtl="0">
            <a:defRPr sz="1000"/>
          </a:pPr>
          <a:r>
            <a:rPr lang="sv-SE" sz="1000" b="0" i="0" u="none" strike="noStrike" baseline="0">
              <a:solidFill>
                <a:srgbClr val="000000"/>
              </a:solidFill>
              <a:latin typeface="Arial"/>
              <a:cs typeface="Arial"/>
            </a:rPr>
            <a:t>i kolumn AG, använd gemener.</a:t>
          </a:r>
        </a:p>
        <a:p>
          <a:pPr algn="l" rtl="0">
            <a:defRPr sz="1000"/>
          </a:pPr>
          <a:r>
            <a:rPr lang="sv-SE" sz="1000" b="0" i="0" u="none" strike="noStrike" baseline="0">
              <a:solidFill>
                <a:srgbClr val="000000"/>
              </a:solidFill>
              <a:latin typeface="Arial"/>
              <a:cs typeface="Arial"/>
            </a:rPr>
            <a:t>Så skrivs de ut,övriga klasser på er tävling klarar makrot av att skriva ut själv.</a:t>
          </a:r>
        </a:p>
        <a:p>
          <a:pPr algn="l" rtl="0">
            <a:defRPr sz="1000"/>
          </a:pPr>
          <a:endParaRPr lang="sv-SE" sz="1000" b="0" i="0" u="none" strike="noStrike" baseline="0">
            <a:solidFill>
              <a:srgbClr val="000000"/>
            </a:solidFill>
            <a:latin typeface="Arial"/>
            <a:cs typeface="Arial"/>
          </a:endParaRPr>
        </a:p>
      </xdr:txBody>
    </xdr:sp>
    <xdr:clientData/>
  </xdr:twoCellAnchor>
  <xdr:twoCellAnchor>
    <xdr:from>
      <xdr:col>54</xdr:col>
      <xdr:colOff>445942</xdr:colOff>
      <xdr:row>13</xdr:row>
      <xdr:rowOff>142606</xdr:rowOff>
    </xdr:from>
    <xdr:to>
      <xdr:col>59</xdr:col>
      <xdr:colOff>239856</xdr:colOff>
      <xdr:row>27</xdr:row>
      <xdr:rowOff>68621</xdr:rowOff>
    </xdr:to>
    <xdr:sp macro="" textlink="">
      <xdr:nvSpPr>
        <xdr:cNvPr id="1045" name="Text Box 21">
          <a:extLst>
            <a:ext uri="{FF2B5EF4-FFF2-40B4-BE49-F238E27FC236}">
              <a16:creationId xmlns:a16="http://schemas.microsoft.com/office/drawing/2014/main" id="{00000000-0008-0000-0300-000015040000}"/>
            </a:ext>
          </a:extLst>
        </xdr:cNvPr>
        <xdr:cNvSpPr txBox="1">
          <a:spLocks noChangeArrowheads="1"/>
        </xdr:cNvSpPr>
      </xdr:nvSpPr>
      <xdr:spPr bwMode="auto">
        <a:xfrm>
          <a:off x="26475169" y="3493674"/>
          <a:ext cx="2841914" cy="2229333"/>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sv-SE" sz="1000" b="0" i="0" u="sng" strike="noStrike" baseline="0">
              <a:solidFill>
                <a:srgbClr val="000000"/>
              </a:solidFill>
              <a:latin typeface="Arial"/>
              <a:cs typeface="Arial"/>
            </a:rPr>
            <a:t>Information om knapparna </a:t>
          </a:r>
          <a:endParaRPr lang="sv-SE" sz="1000" b="0" i="0" u="none" strike="noStrike" baseline="0">
            <a:solidFill>
              <a:srgbClr val="000000"/>
            </a:solidFill>
            <a:latin typeface="Arial"/>
            <a:cs typeface="Arial"/>
          </a:endParaRPr>
        </a:p>
        <a:p>
          <a:pPr algn="l" rtl="0">
            <a:defRPr sz="1000"/>
          </a:pPr>
          <a:r>
            <a:rPr lang="sv-SE" sz="1000" b="0" i="0" u="none" strike="noStrike" baseline="0">
              <a:solidFill>
                <a:srgbClr val="FF0000"/>
              </a:solidFill>
              <a:latin typeface="Arial"/>
              <a:cs typeface="Arial"/>
            </a:rPr>
            <a:t>Dölj blad </a:t>
          </a:r>
          <a:r>
            <a:rPr lang="sv-SE" sz="1000" b="0" i="0" u="none" strike="noStrike" baseline="0">
              <a:solidFill>
                <a:srgbClr val="000000"/>
              </a:solidFill>
              <a:latin typeface="Arial"/>
              <a:cs typeface="Arial"/>
            </a:rPr>
            <a:t>och </a:t>
          </a:r>
          <a:r>
            <a:rPr lang="sv-SE" sz="1000" b="0" i="0" u="none" strike="noStrike" baseline="0">
              <a:solidFill>
                <a:srgbClr val="FF0000"/>
              </a:solidFill>
              <a:latin typeface="Arial"/>
              <a:cs typeface="Arial"/>
            </a:rPr>
            <a:t>ta fram blad</a:t>
          </a:r>
          <a:r>
            <a:rPr lang="sv-SE" sz="1000" b="0" i="0" u="none" strike="noStrike" baseline="0">
              <a:solidFill>
                <a:srgbClr val="000000"/>
              </a:solidFill>
              <a:latin typeface="Arial"/>
              <a:cs typeface="Arial"/>
            </a:rPr>
            <a:t> överst på sidan.</a:t>
          </a:r>
        </a:p>
        <a:p>
          <a:pPr algn="l" rtl="0">
            <a:defRPr sz="1000"/>
          </a:pPr>
          <a:r>
            <a:rPr lang="sv-SE" sz="1000" b="0" i="0" u="none" strike="noStrike" baseline="0">
              <a:solidFill>
                <a:srgbClr val="000000"/>
              </a:solidFill>
              <a:latin typeface="Arial"/>
              <a:cs typeface="Arial"/>
            </a:rPr>
            <a:t>Efter tävlingen och det är dags att skicka in resultaten till berörda parter, klicka på knappen dölj blad så kommer endast bladet Inskrivning samt de blad för de klasser som är förkryssade här ovan att visas.</a:t>
          </a:r>
        </a:p>
        <a:p>
          <a:pPr algn="l" rtl="0">
            <a:defRPr sz="1000"/>
          </a:pPr>
          <a:r>
            <a:rPr lang="sv-SE" sz="1000" b="0" i="0" u="none" strike="noStrike" baseline="0">
              <a:solidFill>
                <a:srgbClr val="000000"/>
              </a:solidFill>
              <a:latin typeface="Arial"/>
              <a:cs typeface="Arial"/>
            </a:rPr>
            <a:t>Vill du ta fram bladen igen är det bara att klicka på knappen ta fram blad.</a:t>
          </a:r>
        </a:p>
        <a:p>
          <a:pPr algn="l" rtl="0">
            <a:defRPr sz="1000"/>
          </a:pPr>
          <a:r>
            <a:rPr lang="sv-SE" sz="1200" b="1" i="0" u="none" strike="noStrike" baseline="0">
              <a:solidFill>
                <a:srgbClr val="000000"/>
              </a:solidFill>
              <a:latin typeface="Arial"/>
              <a:cs typeface="Arial"/>
            </a:rPr>
            <a:t>OBS!! </a:t>
          </a:r>
          <a:r>
            <a:rPr lang="sv-SE" sz="1100" b="0" i="0" u="none" strike="noStrike" baseline="0">
              <a:solidFill>
                <a:srgbClr val="000000"/>
              </a:solidFill>
              <a:latin typeface="Arial"/>
              <a:cs typeface="Arial"/>
            </a:rPr>
            <a:t>flytta inte om inbördes ordning av kalkylbladen för då fungerar inte dessa knappar korrekt, samt ha inga kalkylblad dolda under tävling, för då fungerar ej de andra makrona.</a:t>
          </a:r>
        </a:p>
      </xdr:txBody>
    </xdr:sp>
    <xdr:clientData/>
  </xdr:twoCellAnchor>
  <xdr:twoCellAnchor>
    <xdr:from>
      <xdr:col>25</xdr:col>
      <xdr:colOff>246553</xdr:colOff>
      <xdr:row>6</xdr:row>
      <xdr:rowOff>40223</xdr:rowOff>
    </xdr:from>
    <xdr:to>
      <xdr:col>31</xdr:col>
      <xdr:colOff>154375</xdr:colOff>
      <xdr:row>16</xdr:row>
      <xdr:rowOff>112568</xdr:rowOff>
    </xdr:to>
    <xdr:sp macro="" textlink="">
      <xdr:nvSpPr>
        <xdr:cNvPr id="2" name="textruta 1">
          <a:extLst>
            <a:ext uri="{FF2B5EF4-FFF2-40B4-BE49-F238E27FC236}">
              <a16:creationId xmlns:a16="http://schemas.microsoft.com/office/drawing/2014/main" id="{00000000-0008-0000-0300-000002000000}"/>
            </a:ext>
          </a:extLst>
        </xdr:cNvPr>
        <xdr:cNvSpPr txBox="1"/>
      </xdr:nvSpPr>
      <xdr:spPr>
        <a:xfrm>
          <a:off x="13278485" y="2248291"/>
          <a:ext cx="2245776" cy="1708913"/>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u="sng"/>
            <a:t>Info</a:t>
          </a:r>
          <a:r>
            <a:rPr lang="sv-SE" sz="1100" b="1" u="sng" baseline="0"/>
            <a:t> Bonusjakten.</a:t>
          </a:r>
        </a:p>
        <a:p>
          <a:r>
            <a:rPr lang="sv-SE" sz="1100" baseline="0"/>
            <a:t>I kolumn Y skriver ni in antal ggr som en kastare får 23, 27, eller 40 utan miss, för att uppmärksamma en möjlig bonus så blir dessa celler markerade i gult efter inskrivning, resterande möjligheter klarar programmet att räkna ut själv.</a:t>
          </a:r>
          <a:endParaRPr lang="sv-SE" sz="1100"/>
        </a:p>
      </xdr:txBody>
    </xdr:sp>
    <xdr:clientData/>
  </xdr:twoCellAnchor>
  <xdr:twoCellAnchor>
    <xdr:from>
      <xdr:col>20</xdr:col>
      <xdr:colOff>122904</xdr:colOff>
      <xdr:row>1</xdr:row>
      <xdr:rowOff>51210</xdr:rowOff>
    </xdr:from>
    <xdr:to>
      <xdr:col>20</xdr:col>
      <xdr:colOff>297017</xdr:colOff>
      <xdr:row>1</xdr:row>
      <xdr:rowOff>327743</xdr:rowOff>
    </xdr:to>
    <xdr:sp macro="" textlink="">
      <xdr:nvSpPr>
        <xdr:cNvPr id="4" name="Upp 3">
          <a:extLst>
            <a:ext uri="{FF2B5EF4-FFF2-40B4-BE49-F238E27FC236}">
              <a16:creationId xmlns:a16="http://schemas.microsoft.com/office/drawing/2014/main" id="{00000000-0008-0000-0300-000004000000}"/>
            </a:ext>
          </a:extLst>
        </xdr:cNvPr>
        <xdr:cNvSpPr/>
      </xdr:nvSpPr>
      <xdr:spPr>
        <a:xfrm>
          <a:off x="9903952" y="378952"/>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21</xdr:col>
      <xdr:colOff>133145</xdr:colOff>
      <xdr:row>1</xdr:row>
      <xdr:rowOff>51210</xdr:rowOff>
    </xdr:from>
    <xdr:to>
      <xdr:col>21</xdr:col>
      <xdr:colOff>307258</xdr:colOff>
      <xdr:row>1</xdr:row>
      <xdr:rowOff>337983</xdr:rowOff>
    </xdr:to>
    <xdr:sp macro="" textlink="">
      <xdr:nvSpPr>
        <xdr:cNvPr id="5" name="Upp 4">
          <a:extLst>
            <a:ext uri="{FF2B5EF4-FFF2-40B4-BE49-F238E27FC236}">
              <a16:creationId xmlns:a16="http://schemas.microsoft.com/office/drawing/2014/main" id="{00000000-0008-0000-0300-000005000000}"/>
            </a:ext>
          </a:extLst>
        </xdr:cNvPr>
        <xdr:cNvSpPr/>
      </xdr:nvSpPr>
      <xdr:spPr>
        <a:xfrm>
          <a:off x="9391855" y="378952"/>
          <a:ext cx="174113" cy="28677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mc:AlternateContent xmlns:mc="http://schemas.openxmlformats.org/markup-compatibility/2006">
    <mc:Choice xmlns:a14="http://schemas.microsoft.com/office/drawing/2010/main" Requires="a14">
      <xdr:twoCellAnchor>
        <xdr:from>
          <xdr:col>17</xdr:col>
          <xdr:colOff>7620</xdr:colOff>
          <xdr:row>0</xdr:row>
          <xdr:rowOff>38100</xdr:rowOff>
        </xdr:from>
        <xdr:to>
          <xdr:col>19</xdr:col>
          <xdr:colOff>365760</xdr:colOff>
          <xdr:row>0</xdr:row>
          <xdr:rowOff>259080</xdr:rowOff>
        </xdr:to>
        <xdr:sp macro="" textlink="">
          <xdr:nvSpPr>
            <xdr:cNvPr id="3" name="Button 21" hidden="1">
              <a:extLst>
                <a:ext uri="{63B3BB69-23CF-44E3-9099-C40C66FF867C}">
                  <a14:compatExt spid="_x0000_s1045"/>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mixed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0</xdr:row>
          <xdr:rowOff>60960</xdr:rowOff>
        </xdr:from>
        <xdr:to>
          <xdr:col>24</xdr:col>
          <xdr:colOff>251460</xdr:colOff>
          <xdr:row>0</xdr:row>
          <xdr:rowOff>266700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dubbel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472440</xdr:colOff>
          <xdr:row>1</xdr:row>
          <xdr:rowOff>45720</xdr:rowOff>
        </xdr:from>
        <xdr:to>
          <xdr:col>19</xdr:col>
          <xdr:colOff>320040</xdr:colOff>
          <xdr:row>1</xdr:row>
          <xdr:rowOff>411480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Sweden Masters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1</xdr:row>
          <xdr:rowOff>373380</xdr:rowOff>
        </xdr:from>
        <xdr:to>
          <xdr:col>9</xdr:col>
          <xdr:colOff>160020</xdr:colOff>
          <xdr:row>1</xdr:row>
          <xdr:rowOff>777240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100" b="0" i="0" u="none" strike="noStrike" baseline="0">
                  <a:solidFill>
                    <a:srgbClr val="000000"/>
                  </a:solidFill>
                  <a:latin typeface="Arial"/>
                  <a:cs typeface="Arial"/>
                </a:rPr>
                <a:t>Sortera klasser</a:t>
              </a:r>
            </a:p>
            <a:p>
              <a:pPr algn="ctr" rtl="0">
                <a:defRPr sz="1000"/>
              </a:pPr>
              <a:r>
                <a:rPr lang="sv-SE" sz="1100" b="0" i="0" u="none" strike="noStrike" baseline="0">
                  <a:solidFill>
                    <a:srgbClr val="000000"/>
                  </a:solidFill>
                  <a:latin typeface="Arial"/>
                  <a:cs typeface="Arial"/>
                </a:rPr>
                <a:t>före tävlingen</a:t>
              </a:r>
            </a:p>
          </xdr:txBody>
        </xdr:sp>
        <xdr:clientData fPrintsWithSheet="0"/>
      </xdr:twoCellAnchor>
    </mc:Choice>
    <mc:Fallback/>
  </mc:AlternateContent>
  <xdr:twoCellAnchor>
    <xdr:from>
      <xdr:col>25</xdr:col>
      <xdr:colOff>122904</xdr:colOff>
      <xdr:row>1</xdr:row>
      <xdr:rowOff>51210</xdr:rowOff>
    </xdr:from>
    <xdr:to>
      <xdr:col>25</xdr:col>
      <xdr:colOff>297017</xdr:colOff>
      <xdr:row>1</xdr:row>
      <xdr:rowOff>327743</xdr:rowOff>
    </xdr:to>
    <xdr:sp macro="" textlink="">
      <xdr:nvSpPr>
        <xdr:cNvPr id="7" name="Upp 3">
          <a:extLst>
            <a:ext uri="{FF2B5EF4-FFF2-40B4-BE49-F238E27FC236}">
              <a16:creationId xmlns:a16="http://schemas.microsoft.com/office/drawing/2014/main" id="{00000000-0008-0000-0300-000007000000}"/>
            </a:ext>
          </a:extLst>
        </xdr:cNvPr>
        <xdr:cNvSpPr/>
      </xdr:nvSpPr>
      <xdr:spPr>
        <a:xfrm>
          <a:off x="9903952" y="378952"/>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26</xdr:col>
      <xdr:colOff>133145</xdr:colOff>
      <xdr:row>1</xdr:row>
      <xdr:rowOff>51210</xdr:rowOff>
    </xdr:from>
    <xdr:to>
      <xdr:col>26</xdr:col>
      <xdr:colOff>307258</xdr:colOff>
      <xdr:row>1</xdr:row>
      <xdr:rowOff>337983</xdr:rowOff>
    </xdr:to>
    <xdr:sp macro="" textlink="">
      <xdr:nvSpPr>
        <xdr:cNvPr id="8" name="Upp 4">
          <a:extLst>
            <a:ext uri="{FF2B5EF4-FFF2-40B4-BE49-F238E27FC236}">
              <a16:creationId xmlns:a16="http://schemas.microsoft.com/office/drawing/2014/main" id="{00000000-0008-0000-0300-000008000000}"/>
            </a:ext>
          </a:extLst>
        </xdr:cNvPr>
        <xdr:cNvSpPr/>
      </xdr:nvSpPr>
      <xdr:spPr>
        <a:xfrm>
          <a:off x="10293145" y="378952"/>
          <a:ext cx="174113" cy="28677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mc:AlternateContent xmlns:mc="http://schemas.openxmlformats.org/markup-compatibility/2006">
    <mc:Choice xmlns:a14="http://schemas.microsoft.com/office/drawing/2010/main" Requires="a14">
      <xdr:twoCellAnchor>
        <xdr:from>
          <xdr:col>27</xdr:col>
          <xdr:colOff>7620</xdr:colOff>
          <xdr:row>0</xdr:row>
          <xdr:rowOff>83820</xdr:rowOff>
        </xdr:from>
        <xdr:to>
          <xdr:col>32</xdr:col>
          <xdr:colOff>38100</xdr:colOff>
          <xdr:row>0</xdr:row>
          <xdr:rowOff>274320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3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herrdubbel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1</xdr:row>
          <xdr:rowOff>38100</xdr:rowOff>
        </xdr:from>
        <xdr:to>
          <xdr:col>32</xdr:col>
          <xdr:colOff>53340</xdr:colOff>
          <xdr:row>1</xdr:row>
          <xdr:rowOff>243840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300-00002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damdubbel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0</xdr:row>
          <xdr:rowOff>38100</xdr:rowOff>
        </xdr:from>
        <xdr:to>
          <xdr:col>4</xdr:col>
          <xdr:colOff>236220</xdr:colOff>
          <xdr:row>1</xdr:row>
          <xdr:rowOff>106680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blandlag</a:t>
              </a:r>
            </a:p>
          </xdr:txBody>
        </xdr:sp>
        <xdr:clientData fPrintsWithSheet="0"/>
      </xdr:twoCellAnchor>
    </mc:Choice>
    <mc:Fallback/>
  </mc:AlternateContent>
  <xdr:twoCellAnchor>
    <xdr:from>
      <xdr:col>5</xdr:col>
      <xdr:colOff>147205</xdr:colOff>
      <xdr:row>1</xdr:row>
      <xdr:rowOff>77932</xdr:rowOff>
    </xdr:from>
    <xdr:to>
      <xdr:col>5</xdr:col>
      <xdr:colOff>321318</xdr:colOff>
      <xdr:row>1</xdr:row>
      <xdr:rowOff>354465</xdr:rowOff>
    </xdr:to>
    <xdr:sp macro="" textlink="">
      <xdr:nvSpPr>
        <xdr:cNvPr id="10" name="Upp 3">
          <a:extLst>
            <a:ext uri="{FF2B5EF4-FFF2-40B4-BE49-F238E27FC236}">
              <a16:creationId xmlns:a16="http://schemas.microsoft.com/office/drawing/2014/main" id="{DC6CFAA3-BE80-4353-9004-16CAB88ABCC0}"/>
            </a:ext>
          </a:extLst>
        </xdr:cNvPr>
        <xdr:cNvSpPr/>
      </xdr:nvSpPr>
      <xdr:spPr>
        <a:xfrm>
          <a:off x="2606387" y="398318"/>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mc:AlternateContent xmlns:mc="http://schemas.openxmlformats.org/markup-compatibility/2006">
    <mc:Choice xmlns:a14="http://schemas.microsoft.com/office/drawing/2010/main" Requires="a14">
      <xdr:twoCellAnchor>
        <xdr:from>
          <xdr:col>6</xdr:col>
          <xdr:colOff>91440</xdr:colOff>
          <xdr:row>0</xdr:row>
          <xdr:rowOff>76200</xdr:rowOff>
        </xdr:from>
        <xdr:to>
          <xdr:col>9</xdr:col>
          <xdr:colOff>160020</xdr:colOff>
          <xdr:row>1</xdr:row>
          <xdr:rowOff>297180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FF0000"/>
                  </a:solidFill>
                  <a:latin typeface="Arial"/>
                  <a:cs typeface="Arial"/>
                </a:rPr>
                <a:t>Skriv Ut kastarnas kodnummer</a:t>
              </a:r>
            </a:p>
          </xdr:txBody>
        </xdr:sp>
        <xdr:clientData fPrintsWithSheet="0"/>
      </xdr:twoCellAnchor>
    </mc:Choice>
    <mc:Fallback/>
  </mc:AlternateContent>
  <xdr:twoCellAnchor>
    <xdr:from>
      <xdr:col>0</xdr:col>
      <xdr:colOff>60614</xdr:colOff>
      <xdr:row>1</xdr:row>
      <xdr:rowOff>51955</xdr:rowOff>
    </xdr:from>
    <xdr:to>
      <xdr:col>3</xdr:col>
      <xdr:colOff>363682</xdr:colOff>
      <xdr:row>1</xdr:row>
      <xdr:rowOff>658092</xdr:rowOff>
    </xdr:to>
    <xdr:sp macro="" textlink="">
      <xdr:nvSpPr>
        <xdr:cNvPr id="9" name="textruta 8">
          <a:extLst>
            <a:ext uri="{FF2B5EF4-FFF2-40B4-BE49-F238E27FC236}">
              <a16:creationId xmlns:a16="http://schemas.microsoft.com/office/drawing/2014/main" id="{EA93700F-587F-319F-FB11-451DB54A478D}"/>
            </a:ext>
          </a:extLst>
        </xdr:cNvPr>
        <xdr:cNvSpPr txBox="1"/>
      </xdr:nvSpPr>
      <xdr:spPr>
        <a:xfrm>
          <a:off x="60614" y="372341"/>
          <a:ext cx="1844386" cy="60613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Sätt kryss för den tävling ni arrangerar</a:t>
          </a:r>
        </a:p>
        <a:p>
          <a:r>
            <a:rPr lang="sv-SE" sz="1100"/>
            <a:t>Välj bara ett alternativ</a:t>
          </a:r>
        </a:p>
      </xdr:txBody>
    </xdr:sp>
    <xdr:clientData/>
  </xdr:twoCellAnchor>
  <xdr:twoCellAnchor>
    <xdr:from>
      <xdr:col>20</xdr:col>
      <xdr:colOff>121228</xdr:colOff>
      <xdr:row>1001</xdr:row>
      <xdr:rowOff>34635</xdr:rowOff>
    </xdr:from>
    <xdr:to>
      <xdr:col>20</xdr:col>
      <xdr:colOff>295341</xdr:colOff>
      <xdr:row>1001</xdr:row>
      <xdr:rowOff>311168</xdr:rowOff>
    </xdr:to>
    <xdr:sp macro="" textlink="">
      <xdr:nvSpPr>
        <xdr:cNvPr id="11" name="Upp 3">
          <a:extLst>
            <a:ext uri="{FF2B5EF4-FFF2-40B4-BE49-F238E27FC236}">
              <a16:creationId xmlns:a16="http://schemas.microsoft.com/office/drawing/2014/main" id="{611D26A7-0BB4-4402-8A11-2E14D0FD596A}"/>
            </a:ext>
          </a:extLst>
        </xdr:cNvPr>
        <xdr:cNvSpPr/>
      </xdr:nvSpPr>
      <xdr:spPr>
        <a:xfrm>
          <a:off x="11144251" y="169060090"/>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26</xdr:col>
      <xdr:colOff>181841</xdr:colOff>
      <xdr:row>1001</xdr:row>
      <xdr:rowOff>34636</xdr:rowOff>
    </xdr:from>
    <xdr:to>
      <xdr:col>26</xdr:col>
      <xdr:colOff>355954</xdr:colOff>
      <xdr:row>1001</xdr:row>
      <xdr:rowOff>311169</xdr:rowOff>
    </xdr:to>
    <xdr:sp macro="" textlink="">
      <xdr:nvSpPr>
        <xdr:cNvPr id="12" name="Upp 3">
          <a:extLst>
            <a:ext uri="{FF2B5EF4-FFF2-40B4-BE49-F238E27FC236}">
              <a16:creationId xmlns:a16="http://schemas.microsoft.com/office/drawing/2014/main" id="{E2EDAFA7-CB0A-4226-88DE-3849371291BA}"/>
            </a:ext>
          </a:extLst>
        </xdr:cNvPr>
        <xdr:cNvSpPr/>
      </xdr:nvSpPr>
      <xdr:spPr>
        <a:xfrm>
          <a:off x="14278841" y="169060091"/>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25</xdr:col>
      <xdr:colOff>164523</xdr:colOff>
      <xdr:row>1001</xdr:row>
      <xdr:rowOff>25977</xdr:rowOff>
    </xdr:from>
    <xdr:to>
      <xdr:col>25</xdr:col>
      <xdr:colOff>338636</xdr:colOff>
      <xdr:row>1001</xdr:row>
      <xdr:rowOff>302510</xdr:rowOff>
    </xdr:to>
    <xdr:sp macro="" textlink="">
      <xdr:nvSpPr>
        <xdr:cNvPr id="13" name="Upp 3">
          <a:extLst>
            <a:ext uri="{FF2B5EF4-FFF2-40B4-BE49-F238E27FC236}">
              <a16:creationId xmlns:a16="http://schemas.microsoft.com/office/drawing/2014/main" id="{C4758B5D-87A5-4168-B39E-1C70BC8E097D}"/>
            </a:ext>
          </a:extLst>
        </xdr:cNvPr>
        <xdr:cNvSpPr/>
      </xdr:nvSpPr>
      <xdr:spPr>
        <a:xfrm>
          <a:off x="13733318" y="169051432"/>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21</xdr:col>
      <xdr:colOff>181841</xdr:colOff>
      <xdr:row>1001</xdr:row>
      <xdr:rowOff>34636</xdr:rowOff>
    </xdr:from>
    <xdr:to>
      <xdr:col>21</xdr:col>
      <xdr:colOff>355954</xdr:colOff>
      <xdr:row>1001</xdr:row>
      <xdr:rowOff>311169</xdr:rowOff>
    </xdr:to>
    <xdr:sp macro="" textlink="">
      <xdr:nvSpPr>
        <xdr:cNvPr id="14" name="Upp 3">
          <a:extLst>
            <a:ext uri="{FF2B5EF4-FFF2-40B4-BE49-F238E27FC236}">
              <a16:creationId xmlns:a16="http://schemas.microsoft.com/office/drawing/2014/main" id="{B3A80A77-2FC2-4F48-8F48-F1DEEB18E664}"/>
            </a:ext>
          </a:extLst>
        </xdr:cNvPr>
        <xdr:cNvSpPr/>
      </xdr:nvSpPr>
      <xdr:spPr>
        <a:xfrm>
          <a:off x="11594523" y="169060091"/>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5</xdr:col>
      <xdr:colOff>129886</xdr:colOff>
      <xdr:row>1001</xdr:row>
      <xdr:rowOff>34635</xdr:rowOff>
    </xdr:from>
    <xdr:to>
      <xdr:col>5</xdr:col>
      <xdr:colOff>303999</xdr:colOff>
      <xdr:row>1001</xdr:row>
      <xdr:rowOff>311168</xdr:rowOff>
    </xdr:to>
    <xdr:sp macro="" textlink="">
      <xdr:nvSpPr>
        <xdr:cNvPr id="21" name="Upp 3">
          <a:extLst>
            <a:ext uri="{FF2B5EF4-FFF2-40B4-BE49-F238E27FC236}">
              <a16:creationId xmlns:a16="http://schemas.microsoft.com/office/drawing/2014/main" id="{C63452EA-C9AF-454C-AFCF-C98FC37DE7BF}"/>
            </a:ext>
          </a:extLst>
        </xdr:cNvPr>
        <xdr:cNvSpPr/>
      </xdr:nvSpPr>
      <xdr:spPr>
        <a:xfrm>
          <a:off x="2589068" y="169060090"/>
          <a:ext cx="174113" cy="276533"/>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0</xdr:col>
      <xdr:colOff>95251</xdr:colOff>
      <xdr:row>1001</xdr:row>
      <xdr:rowOff>69272</xdr:rowOff>
    </xdr:from>
    <xdr:to>
      <xdr:col>3</xdr:col>
      <xdr:colOff>398319</xdr:colOff>
      <xdr:row>1001</xdr:row>
      <xdr:rowOff>675409</xdr:rowOff>
    </xdr:to>
    <xdr:sp macro="" textlink="">
      <xdr:nvSpPr>
        <xdr:cNvPr id="23" name="textruta 22">
          <a:extLst>
            <a:ext uri="{FF2B5EF4-FFF2-40B4-BE49-F238E27FC236}">
              <a16:creationId xmlns:a16="http://schemas.microsoft.com/office/drawing/2014/main" id="{4F43416D-63F4-4CD3-A9F1-7C8BB0FDEEE5}"/>
            </a:ext>
          </a:extLst>
        </xdr:cNvPr>
        <xdr:cNvSpPr txBox="1"/>
      </xdr:nvSpPr>
      <xdr:spPr>
        <a:xfrm>
          <a:off x="95251" y="169094727"/>
          <a:ext cx="1844386" cy="60613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Sätt kryss för den tävling ni arrangerar(använd gemener)</a:t>
          </a:r>
        </a:p>
        <a:p>
          <a:r>
            <a:rPr lang="sv-SE" sz="1100"/>
            <a:t>Välj bara ett alternativ</a:t>
          </a:r>
        </a:p>
      </xdr:txBody>
    </xdr:sp>
    <xdr:clientData/>
  </xdr:twoCellAnchor>
  <mc:AlternateContent xmlns:mc="http://schemas.openxmlformats.org/markup-compatibility/2006">
    <mc:Choice xmlns:a14="http://schemas.microsoft.com/office/drawing/2010/main" Requires="a14">
      <xdr:twoCellAnchor>
        <xdr:from>
          <xdr:col>6</xdr:col>
          <xdr:colOff>76200</xdr:colOff>
          <xdr:row>1000</xdr:row>
          <xdr:rowOff>76200</xdr:rowOff>
        </xdr:from>
        <xdr:to>
          <xdr:col>8</xdr:col>
          <xdr:colOff>518160</xdr:colOff>
          <xdr:row>1001</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blandlag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1470660</xdr:colOff>
          <xdr:row>0</xdr:row>
          <xdr:rowOff>60960</xdr:rowOff>
        </xdr:from>
        <xdr:to>
          <xdr:col>10</xdr:col>
          <xdr:colOff>937260</xdr:colOff>
          <xdr:row>1</xdr:row>
          <xdr:rowOff>121920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DM vid kombo GP och DM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1001</xdr:row>
          <xdr:rowOff>121920</xdr:rowOff>
        </xdr:from>
        <xdr:to>
          <xdr:col>8</xdr:col>
          <xdr:colOff>464820</xdr:colOff>
          <xdr:row>1001</xdr:row>
          <xdr:rowOff>647700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klasser före tävling DM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83820</xdr:colOff>
          <xdr:row>1000</xdr:row>
          <xdr:rowOff>91440</xdr:rowOff>
        </xdr:from>
        <xdr:to>
          <xdr:col>9</xdr:col>
          <xdr:colOff>1440180</xdr:colOff>
          <xdr:row>1001</xdr:row>
          <xdr:rowOff>388620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3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Sortera resultat DM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1000</xdr:row>
          <xdr:rowOff>129540</xdr:rowOff>
        </xdr:from>
        <xdr:to>
          <xdr:col>10</xdr:col>
          <xdr:colOff>975360</xdr:colOff>
          <xdr:row>1001</xdr:row>
          <xdr:rowOff>281940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Tillbaka till GP-tävling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297180</xdr:colOff>
          <xdr:row>1000</xdr:row>
          <xdr:rowOff>175260</xdr:rowOff>
        </xdr:from>
        <xdr:to>
          <xdr:col>19</xdr:col>
          <xdr:colOff>335280</xdr:colOff>
          <xdr:row>1001</xdr:row>
          <xdr:rowOff>205740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mixed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137160</xdr:colOff>
          <xdr:row>1000</xdr:row>
          <xdr:rowOff>190500</xdr:rowOff>
        </xdr:from>
        <xdr:to>
          <xdr:col>23</xdr:col>
          <xdr:colOff>243840</xdr:colOff>
          <xdr:row>1001</xdr:row>
          <xdr:rowOff>335280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söka fel dubbel</a:t>
              </a:r>
            </a:p>
          </xdr:txBody>
        </xdr:sp>
        <xdr:clientData fPrintsWithSheet="0"/>
      </xdr:twoCellAnchor>
    </mc:Choice>
    <mc:Fallback/>
  </mc:AlternateContent>
  <xdr:twoCellAnchor>
    <xdr:from>
      <xdr:col>25</xdr:col>
      <xdr:colOff>155864</xdr:colOff>
      <xdr:row>1006</xdr:row>
      <xdr:rowOff>77932</xdr:rowOff>
    </xdr:from>
    <xdr:to>
      <xdr:col>31</xdr:col>
      <xdr:colOff>17318</xdr:colOff>
      <xdr:row>1019</xdr:row>
      <xdr:rowOff>51955</xdr:rowOff>
    </xdr:to>
    <xdr:sp macro="" textlink="">
      <xdr:nvSpPr>
        <xdr:cNvPr id="15" name="textruta 14">
          <a:extLst>
            <a:ext uri="{FF2B5EF4-FFF2-40B4-BE49-F238E27FC236}">
              <a16:creationId xmlns:a16="http://schemas.microsoft.com/office/drawing/2014/main" id="{F1324B90-6D32-299E-2D77-2A789FE011D4}"/>
            </a:ext>
          </a:extLst>
        </xdr:cNvPr>
        <xdr:cNvSpPr txBox="1"/>
      </xdr:nvSpPr>
      <xdr:spPr>
        <a:xfrm>
          <a:off x="13724659" y="179035364"/>
          <a:ext cx="2199409" cy="218209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u="sng">
              <a:solidFill>
                <a:schemeClr val="dk1"/>
              </a:solidFill>
              <a:effectLst/>
              <a:latin typeface="+mn-lt"/>
              <a:ea typeface="+mn-ea"/>
              <a:cs typeface="+mn-cs"/>
            </a:rPr>
            <a:t>Info</a:t>
          </a:r>
          <a:r>
            <a:rPr lang="sv-SE" sz="1100" b="1" u="sng" baseline="0">
              <a:solidFill>
                <a:schemeClr val="dk1"/>
              </a:solidFill>
              <a:effectLst/>
              <a:latin typeface="+mn-lt"/>
              <a:ea typeface="+mn-ea"/>
              <a:cs typeface="+mn-cs"/>
            </a:rPr>
            <a:t> Bonusjakten.</a:t>
          </a:r>
          <a:endParaRPr lang="sv-SE">
            <a:effectLst/>
          </a:endParaRPr>
        </a:p>
        <a:p>
          <a:r>
            <a:rPr lang="sv-SE" sz="1100" baseline="0">
              <a:solidFill>
                <a:schemeClr val="dk1"/>
              </a:solidFill>
              <a:effectLst/>
              <a:latin typeface="+mn-lt"/>
              <a:ea typeface="+mn-ea"/>
              <a:cs typeface="+mn-cs"/>
            </a:rPr>
            <a:t>I kolumn Y skriver ni in antal ggr som en kastare får 23, 27, eller 40 utan miss, för att uppmärksamma en möjlig bonus så blir dessa celler markerade i gult efter inskrivning, resterande möjligheter klarar </a:t>
          </a:r>
          <a:r>
            <a:rPr lang="sv-SE" sz="1200" baseline="0">
              <a:solidFill>
                <a:schemeClr val="dk1"/>
              </a:solidFill>
              <a:effectLst/>
              <a:latin typeface="+mn-lt"/>
              <a:ea typeface="+mn-ea"/>
              <a:cs typeface="+mn-cs"/>
            </a:rPr>
            <a:t>programmet</a:t>
          </a:r>
          <a:r>
            <a:rPr lang="sv-SE" sz="1100" baseline="0">
              <a:solidFill>
                <a:schemeClr val="dk1"/>
              </a:solidFill>
              <a:effectLst/>
              <a:latin typeface="+mn-lt"/>
              <a:ea typeface="+mn-ea"/>
              <a:cs typeface="+mn-cs"/>
            </a:rPr>
            <a:t> att räkna ut själv.</a:t>
          </a:r>
        </a:p>
        <a:p>
          <a:r>
            <a:rPr lang="sv-SE" sz="1100" baseline="0">
              <a:solidFill>
                <a:schemeClr val="dk1"/>
              </a:solidFill>
              <a:effectLst/>
              <a:latin typeface="+mn-lt"/>
              <a:ea typeface="+mn-ea"/>
              <a:cs typeface="+mn-cs"/>
            </a:rPr>
            <a:t>OBS!! Ifall ni fick skriva in någon bonus i kolumn Y i GP-tävlingens omgång 6-10, så måste de även skrivas in här</a:t>
          </a:r>
          <a:endParaRPr lang="sv-SE">
            <a:effectLst/>
          </a:endParaRPr>
        </a:p>
        <a:p>
          <a:endParaRPr lang="sv-SE" sz="1100"/>
        </a:p>
      </xdr:txBody>
    </xdr:sp>
    <xdr:clientData/>
  </xdr:twoCellAnchor>
  <mc:AlternateContent xmlns:mc="http://schemas.openxmlformats.org/markup-compatibility/2006">
    <mc:Choice xmlns:a14="http://schemas.microsoft.com/office/drawing/2010/main" Requires="a14">
      <xdr:twoCellAnchor>
        <xdr:from>
          <xdr:col>9</xdr:col>
          <xdr:colOff>1676400</xdr:colOff>
          <xdr:row>1001</xdr:row>
          <xdr:rowOff>434340</xdr:rowOff>
        </xdr:from>
        <xdr:to>
          <xdr:col>11</xdr:col>
          <xdr:colOff>106680</xdr:colOff>
          <xdr:row>1001</xdr:row>
          <xdr:rowOff>815340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Fastställ resultat omg 1 till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121920</xdr:colOff>
          <xdr:row>1001</xdr:row>
          <xdr:rowOff>396240</xdr:rowOff>
        </xdr:from>
        <xdr:to>
          <xdr:col>19</xdr:col>
          <xdr:colOff>228600</xdr:colOff>
          <xdr:row>1001</xdr:row>
          <xdr:rowOff>807720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300-00002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Ångra fastställande av resultat omg 1 till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1001</xdr:row>
          <xdr:rowOff>510540</xdr:rowOff>
        </xdr:from>
        <xdr:to>
          <xdr:col>9</xdr:col>
          <xdr:colOff>1447800</xdr:colOff>
          <xdr:row>1002</xdr:row>
          <xdr:rowOff>99060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3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Skriv ut resultat DM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1001</xdr:row>
          <xdr:rowOff>807720</xdr:rowOff>
        </xdr:from>
        <xdr:to>
          <xdr:col>8</xdr:col>
          <xdr:colOff>426720</xdr:colOff>
          <xdr:row>1003</xdr:row>
          <xdr:rowOff>15240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300-00002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FF0000"/>
                  </a:solidFill>
                  <a:latin typeface="Arial"/>
                  <a:cs typeface="Arial"/>
                </a:rPr>
                <a:t>Skriv Ut startordning och laguppställning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228600</xdr:colOff>
          <xdr:row>1001</xdr:row>
          <xdr:rowOff>403860</xdr:rowOff>
        </xdr:from>
        <xdr:to>
          <xdr:col>15</xdr:col>
          <xdr:colOff>91440</xdr:colOff>
          <xdr:row>1001</xdr:row>
          <xdr:rowOff>815340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300-00002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FF0000"/>
                  </a:solidFill>
                  <a:latin typeface="Arial"/>
                  <a:cs typeface="Arial"/>
                </a:rPr>
                <a:t>Skriv Ut Domarprotokoll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1501140</xdr:colOff>
          <xdr:row>1002</xdr:row>
          <xdr:rowOff>60960</xdr:rowOff>
        </xdr:from>
        <xdr:to>
          <xdr:col>11</xdr:col>
          <xdr:colOff>15240</xdr:colOff>
          <xdr:row>1003</xdr:row>
          <xdr:rowOff>83820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0000FF"/>
                  </a:solidFill>
                  <a:latin typeface="Arial"/>
                  <a:cs typeface="Arial"/>
                </a:rPr>
                <a:t>Inskrivning lagnamn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1386840</xdr:colOff>
          <xdr:row>2</xdr:row>
          <xdr:rowOff>76200</xdr:rowOff>
        </xdr:from>
        <xdr:to>
          <xdr:col>11</xdr:col>
          <xdr:colOff>0</xdr:colOff>
          <xdr:row>3</xdr:row>
          <xdr:rowOff>7620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0000FF"/>
                  </a:solidFill>
                  <a:latin typeface="Arial"/>
                  <a:cs typeface="Arial"/>
                </a:rPr>
                <a:t>Inskrivning lagnamn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1036320</xdr:colOff>
          <xdr:row>1</xdr:row>
          <xdr:rowOff>495300</xdr:rowOff>
        </xdr:from>
        <xdr:to>
          <xdr:col>17</xdr:col>
          <xdr:colOff>243840</xdr:colOff>
          <xdr:row>1</xdr:row>
          <xdr:rowOff>838200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200" b="1" i="0" u="none" strike="noStrike" baseline="0">
                  <a:solidFill>
                    <a:srgbClr val="FF0000"/>
                  </a:solidFill>
                  <a:latin typeface="Arial"/>
                  <a:cs typeface="Arial"/>
                </a:rPr>
                <a:t>Skriv Ut Domarprotokoll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xdr:row>
          <xdr:rowOff>998220</xdr:rowOff>
        </xdr:from>
        <xdr:to>
          <xdr:col>9</xdr:col>
          <xdr:colOff>121920</xdr:colOff>
          <xdr:row>3</xdr:row>
          <xdr:rowOff>38100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300-00003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FF0000"/>
                  </a:solidFill>
                  <a:latin typeface="Arial"/>
                  <a:cs typeface="Arial"/>
                </a:rPr>
                <a:t>Skriv Ut startordning och laguppställning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1478280</xdr:colOff>
          <xdr:row>1</xdr:row>
          <xdr:rowOff>243840</xdr:rowOff>
        </xdr:from>
        <xdr:to>
          <xdr:col>10</xdr:col>
          <xdr:colOff>937260</xdr:colOff>
          <xdr:row>1</xdr:row>
          <xdr:rowOff>693420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1" i="0" u="none" strike="noStrike" baseline="0">
                  <a:solidFill>
                    <a:srgbClr val="0000FF"/>
                  </a:solidFill>
                  <a:latin typeface="Arial"/>
                  <a:cs typeface="Arial"/>
                </a:rPr>
                <a:t>Till informationen av detta program</a:t>
              </a:r>
            </a:p>
          </xdr:txBody>
        </xdr:sp>
        <xdr:clientData fPrintsWithSheet="0"/>
      </xdr:twoCellAnchor>
    </mc:Choice>
    <mc:Fallback/>
  </mc:AlternateContent>
  <xdr:twoCellAnchor>
    <xdr:from>
      <xdr:col>11</xdr:col>
      <xdr:colOff>8659</xdr:colOff>
      <xdr:row>0</xdr:row>
      <xdr:rowOff>60614</xdr:rowOff>
    </xdr:from>
    <xdr:to>
      <xdr:col>14</xdr:col>
      <xdr:colOff>346363</xdr:colOff>
      <xdr:row>1</xdr:row>
      <xdr:rowOff>458932</xdr:rowOff>
    </xdr:to>
    <xdr:sp macro="" textlink="">
      <xdr:nvSpPr>
        <xdr:cNvPr id="16" name="textruta 15">
          <a:extLst>
            <a:ext uri="{FF2B5EF4-FFF2-40B4-BE49-F238E27FC236}">
              <a16:creationId xmlns:a16="http://schemas.microsoft.com/office/drawing/2014/main" id="{F19CC5B7-E244-C339-5012-D30C808B260C}"/>
            </a:ext>
          </a:extLst>
        </xdr:cNvPr>
        <xdr:cNvSpPr txBox="1"/>
      </xdr:nvSpPr>
      <xdr:spPr>
        <a:xfrm>
          <a:off x="7368886" y="60614"/>
          <a:ext cx="1506682" cy="718704"/>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200"/>
            <a:t>Antal banor</a:t>
          </a:r>
          <a:r>
            <a:rPr lang="sv-SE" sz="1200" baseline="0"/>
            <a:t>           som domarprotokoll   ska skrivas ut på</a:t>
          </a:r>
          <a:endParaRPr lang="sv-SE" sz="1200"/>
        </a:p>
      </xdr:txBody>
    </xdr:sp>
    <xdr:clientData/>
  </xdr:twoCellAnchor>
  <xdr:twoCellAnchor>
    <xdr:from>
      <xdr:col>13</xdr:col>
      <xdr:colOff>225137</xdr:colOff>
      <xdr:row>0</xdr:row>
      <xdr:rowOff>86591</xdr:rowOff>
    </xdr:from>
    <xdr:to>
      <xdr:col>14</xdr:col>
      <xdr:colOff>294409</xdr:colOff>
      <xdr:row>0</xdr:row>
      <xdr:rowOff>268432</xdr:rowOff>
    </xdr:to>
    <xdr:sp macro="" textlink="">
      <xdr:nvSpPr>
        <xdr:cNvPr id="17" name="Pil: höger 16">
          <a:extLst>
            <a:ext uri="{FF2B5EF4-FFF2-40B4-BE49-F238E27FC236}">
              <a16:creationId xmlns:a16="http://schemas.microsoft.com/office/drawing/2014/main" id="{7B40B53E-1DCA-564D-457C-D4D523F5FDAE}"/>
            </a:ext>
          </a:extLst>
        </xdr:cNvPr>
        <xdr:cNvSpPr/>
      </xdr:nvSpPr>
      <xdr:spPr>
        <a:xfrm>
          <a:off x="8364682" y="86591"/>
          <a:ext cx="458932" cy="181841"/>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oneCellAnchor>
    <xdr:from>
      <xdr:col>10</xdr:col>
      <xdr:colOff>1047750</xdr:colOff>
      <xdr:row>1000</xdr:row>
      <xdr:rowOff>51953</xdr:rowOff>
    </xdr:from>
    <xdr:ext cx="1567295" cy="655949"/>
    <xdr:sp macro="" textlink="">
      <xdr:nvSpPr>
        <xdr:cNvPr id="6" name="textruta 5">
          <a:extLst>
            <a:ext uri="{FF2B5EF4-FFF2-40B4-BE49-F238E27FC236}">
              <a16:creationId xmlns:a16="http://schemas.microsoft.com/office/drawing/2014/main" id="{6E4AD87D-18E9-08B7-E067-FF3134768366}"/>
            </a:ext>
          </a:extLst>
        </xdr:cNvPr>
        <xdr:cNvSpPr txBox="1"/>
      </xdr:nvSpPr>
      <xdr:spPr>
        <a:xfrm>
          <a:off x="7334250" y="176801317"/>
          <a:ext cx="1567295" cy="655949"/>
        </a:xfrm>
        <a:prstGeom prst="rect">
          <a:avLst/>
        </a:prstGeom>
        <a:solidFill>
          <a:schemeClr val="accent3">
            <a:lumMod val="60000"/>
            <a:lumOff val="40000"/>
            <a:alpha val="79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v-SE" sz="1200"/>
            <a:t>Antal banor                som domarprotokoll  ska</a:t>
          </a:r>
          <a:r>
            <a:rPr lang="sv-SE" sz="1200" baseline="0"/>
            <a:t> skrivas ut på</a:t>
          </a:r>
          <a:endParaRPr lang="sv-SE" sz="1200"/>
        </a:p>
      </xdr:txBody>
    </xdr:sp>
    <xdr:clientData/>
  </xdr:oneCellAnchor>
  <xdr:twoCellAnchor>
    <xdr:from>
      <xdr:col>13</xdr:col>
      <xdr:colOff>251113</xdr:colOff>
      <xdr:row>1000</xdr:row>
      <xdr:rowOff>86590</xdr:rowOff>
    </xdr:from>
    <xdr:to>
      <xdr:col>14</xdr:col>
      <xdr:colOff>242454</xdr:colOff>
      <xdr:row>1000</xdr:row>
      <xdr:rowOff>225135</xdr:rowOff>
    </xdr:to>
    <xdr:sp macro="" textlink="">
      <xdr:nvSpPr>
        <xdr:cNvPr id="19" name="Pil: höger 18">
          <a:extLst>
            <a:ext uri="{FF2B5EF4-FFF2-40B4-BE49-F238E27FC236}">
              <a16:creationId xmlns:a16="http://schemas.microsoft.com/office/drawing/2014/main" id="{F0CFB89C-6A77-40B7-AE0C-82D5F57086F9}"/>
            </a:ext>
          </a:extLst>
        </xdr:cNvPr>
        <xdr:cNvSpPr/>
      </xdr:nvSpPr>
      <xdr:spPr>
        <a:xfrm>
          <a:off x="8390658" y="176835954"/>
          <a:ext cx="381001" cy="13854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47625</xdr:colOff>
      <xdr:row>0</xdr:row>
      <xdr:rowOff>47625</xdr:rowOff>
    </xdr:from>
    <xdr:to>
      <xdr:col>15</xdr:col>
      <xdr:colOff>38100</xdr:colOff>
      <xdr:row>1</xdr:row>
      <xdr:rowOff>114300</xdr:rowOff>
    </xdr:to>
    <xdr:sp macro="" textlink="">
      <xdr:nvSpPr>
        <xdr:cNvPr id="4099" name="Text Box 3">
          <a:extLst>
            <a:ext uri="{FF2B5EF4-FFF2-40B4-BE49-F238E27FC236}">
              <a16:creationId xmlns:a16="http://schemas.microsoft.com/office/drawing/2014/main" id="{00000000-0008-0000-1200-000003100000}"/>
            </a:ext>
          </a:extLst>
        </xdr:cNvPr>
        <xdr:cNvSpPr txBox="1">
          <a:spLocks noChangeArrowheads="1"/>
        </xdr:cNvSpPr>
      </xdr:nvSpPr>
      <xdr:spPr bwMode="auto">
        <a:xfrm>
          <a:off x="3543300" y="47625"/>
          <a:ext cx="3324225" cy="3810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I detta kalkylblad skall inga data skrivas in, resultaten uppdateras samtidigt som övriga resultat sorteras.</a:t>
          </a:r>
        </a:p>
      </xdr:txBody>
    </xdr:sp>
    <xdr:clientData/>
  </xdr:twoCellAnchor>
  <xdr:twoCellAnchor>
    <xdr:from>
      <xdr:col>3</xdr:col>
      <xdr:colOff>47625</xdr:colOff>
      <xdr:row>300</xdr:row>
      <xdr:rowOff>47625</xdr:rowOff>
    </xdr:from>
    <xdr:to>
      <xdr:col>15</xdr:col>
      <xdr:colOff>38100</xdr:colOff>
      <xdr:row>301</xdr:row>
      <xdr:rowOff>114300</xdr:rowOff>
    </xdr:to>
    <xdr:sp macro="" textlink="">
      <xdr:nvSpPr>
        <xdr:cNvPr id="2" name="Text Box 3">
          <a:extLst>
            <a:ext uri="{FF2B5EF4-FFF2-40B4-BE49-F238E27FC236}">
              <a16:creationId xmlns:a16="http://schemas.microsoft.com/office/drawing/2014/main" id="{CB406C2F-1CB4-439A-8F62-E5FA176F866C}"/>
            </a:ext>
          </a:extLst>
        </xdr:cNvPr>
        <xdr:cNvSpPr txBox="1">
          <a:spLocks noChangeArrowheads="1"/>
        </xdr:cNvSpPr>
      </xdr:nvSpPr>
      <xdr:spPr bwMode="auto">
        <a:xfrm>
          <a:off x="3636645" y="47625"/>
          <a:ext cx="3366135" cy="37909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I detta kalkylblad skall inga data skrivas in, resultaten uppdateras samtidigt som övriga resultat sorteras.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144780</xdr:colOff>
          <xdr:row>0</xdr:row>
          <xdr:rowOff>99060</xdr:rowOff>
        </xdr:from>
        <xdr:to>
          <xdr:col>27</xdr:col>
          <xdr:colOff>297180</xdr:colOff>
          <xdr:row>1</xdr:row>
          <xdr:rowOff>175260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800-00000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144780</xdr:colOff>
          <xdr:row>300</xdr:row>
          <xdr:rowOff>99060</xdr:rowOff>
        </xdr:from>
        <xdr:to>
          <xdr:col>27</xdr:col>
          <xdr:colOff>297180</xdr:colOff>
          <xdr:row>301</xdr:row>
          <xdr:rowOff>175260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800-00000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228600</xdr:colOff>
          <xdr:row>0</xdr:row>
          <xdr:rowOff>45720</xdr:rowOff>
        </xdr:from>
        <xdr:to>
          <xdr:col>27</xdr:col>
          <xdr:colOff>289560</xdr:colOff>
          <xdr:row>1</xdr:row>
          <xdr:rowOff>121920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A00-00000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144780</xdr:colOff>
          <xdr:row>300</xdr:row>
          <xdr:rowOff>99060</xdr:rowOff>
        </xdr:from>
        <xdr:to>
          <xdr:col>27</xdr:col>
          <xdr:colOff>297180</xdr:colOff>
          <xdr:row>301</xdr:row>
          <xdr:rowOff>175260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A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0</xdr:row>
          <xdr:rowOff>114300</xdr:rowOff>
        </xdr:from>
        <xdr:to>
          <xdr:col>15</xdr:col>
          <xdr:colOff>137160</xdr:colOff>
          <xdr:row>3</xdr:row>
          <xdr:rowOff>68580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C00-000003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358140</xdr:colOff>
          <xdr:row>1</xdr:row>
          <xdr:rowOff>53340</xdr:rowOff>
        </xdr:from>
        <xdr:to>
          <xdr:col>15</xdr:col>
          <xdr:colOff>182880</xdr:colOff>
          <xdr:row>3</xdr:row>
          <xdr:rowOff>129540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E00-00000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68580</xdr:colOff>
          <xdr:row>0</xdr:row>
          <xdr:rowOff>99060</xdr:rowOff>
        </xdr:from>
        <xdr:to>
          <xdr:col>13</xdr:col>
          <xdr:colOff>388620</xdr:colOff>
          <xdr:row>2</xdr:row>
          <xdr:rowOff>83820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20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293</xdr:row>
          <xdr:rowOff>99060</xdr:rowOff>
        </xdr:from>
        <xdr:to>
          <xdr:col>13</xdr:col>
          <xdr:colOff>388620</xdr:colOff>
          <xdr:row>295</xdr:row>
          <xdr:rowOff>83820</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2000-000006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 inskrivningsbladet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19</xdr:col>
      <xdr:colOff>233891</xdr:colOff>
      <xdr:row>14</xdr:row>
      <xdr:rowOff>149227</xdr:rowOff>
    </xdr:from>
    <xdr:to>
      <xdr:col>24</xdr:col>
      <xdr:colOff>424392</xdr:colOff>
      <xdr:row>24</xdr:row>
      <xdr:rowOff>186266</xdr:rowOff>
    </xdr:to>
    <xdr:sp macro="" textlink="">
      <xdr:nvSpPr>
        <xdr:cNvPr id="2" name="textruta 1">
          <a:extLst>
            <a:ext uri="{FF2B5EF4-FFF2-40B4-BE49-F238E27FC236}">
              <a16:creationId xmlns:a16="http://schemas.microsoft.com/office/drawing/2014/main" id="{00000000-0008-0000-2500-000002000000}"/>
            </a:ext>
          </a:extLst>
        </xdr:cNvPr>
        <xdr:cNvSpPr txBox="1"/>
      </xdr:nvSpPr>
      <xdr:spPr>
        <a:xfrm>
          <a:off x="10724091" y="2934760"/>
          <a:ext cx="3238501" cy="198437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b="1"/>
            <a:t>Information:</a:t>
          </a:r>
          <a:r>
            <a:rPr lang="sv-SE" sz="1100"/>
            <a:t> När ni trycker på makroknapparna så gör det vad som står på knappen.</a:t>
          </a:r>
        </a:p>
        <a:p>
          <a:r>
            <a:rPr lang="sv-SE" sz="1100"/>
            <a:t>Resultaten skall skrivas in i de gröna fälten,  i övriga celler (förutom där ni har inskrivning av deltagarna)</a:t>
          </a:r>
          <a:r>
            <a:rPr lang="sv-SE" sz="1100" baseline="0"/>
            <a:t> </a:t>
          </a:r>
          <a:r>
            <a:rPr lang="sv-SE" sz="1100"/>
            <a:t>så skall inget skrivas, annars kan det äventyra funktionerna på makroknapparna.</a:t>
          </a:r>
        </a:p>
        <a:p>
          <a:r>
            <a:rPr lang="sv-SE" sz="1100"/>
            <a:t>OBS!!</a:t>
          </a:r>
        </a:p>
        <a:p>
          <a:r>
            <a:rPr lang="sv-SE" sz="1100"/>
            <a:t>Efter ni skrivit ut resultaten efter omg 1-7, för att återgå till rätt startlista, tryck på macrot sortera startordning efter omg 1-7 samt före tävling.</a:t>
          </a:r>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38100</xdr:rowOff>
        </xdr:from>
        <xdr:to>
          <xdr:col>8</xdr:col>
          <xdr:colOff>160020</xdr:colOff>
          <xdr:row>1</xdr:row>
          <xdr:rowOff>114300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26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startordning efter omg 1-7 samt före tävling</a:t>
              </a:r>
            </a:p>
          </xdr:txBody>
        </xdr:sp>
        <xdr:clientData fPrintsWithSheet="0"/>
      </xdr:twoCellAnchor>
    </mc:Choice>
    <mc:Fallback/>
  </mc:AlternateContent>
  <xdr:twoCellAnchor>
    <xdr:from>
      <xdr:col>3</xdr:col>
      <xdr:colOff>714375</xdr:colOff>
      <xdr:row>29</xdr:row>
      <xdr:rowOff>104775</xdr:rowOff>
    </xdr:from>
    <xdr:to>
      <xdr:col>3</xdr:col>
      <xdr:colOff>857250</xdr:colOff>
      <xdr:row>30</xdr:row>
      <xdr:rowOff>190500</xdr:rowOff>
    </xdr:to>
    <xdr:sp macro="" textlink="">
      <xdr:nvSpPr>
        <xdr:cNvPr id="3" name="Ned 2">
          <a:extLst>
            <a:ext uri="{FF2B5EF4-FFF2-40B4-BE49-F238E27FC236}">
              <a16:creationId xmlns:a16="http://schemas.microsoft.com/office/drawing/2014/main" id="{00000000-0008-0000-2500-000003000000}"/>
            </a:ext>
          </a:extLst>
        </xdr:cNvPr>
        <xdr:cNvSpPr/>
      </xdr:nvSpPr>
      <xdr:spPr>
        <a:xfrm>
          <a:off x="3305175" y="5124450"/>
          <a:ext cx="142875" cy="2476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mc:AlternateContent xmlns:mc="http://schemas.openxmlformats.org/markup-compatibility/2006">
    <mc:Choice xmlns:a14="http://schemas.microsoft.com/office/drawing/2010/main" Requires="a14">
      <xdr:twoCellAnchor>
        <xdr:from>
          <xdr:col>14</xdr:col>
          <xdr:colOff>106680</xdr:colOff>
          <xdr:row>0</xdr:row>
          <xdr:rowOff>99060</xdr:rowOff>
        </xdr:from>
        <xdr:to>
          <xdr:col>18</xdr:col>
          <xdr:colOff>30480</xdr:colOff>
          <xdr:row>1</xdr:row>
          <xdr:rowOff>68580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26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domarprotokoll omg 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518160</xdr:colOff>
          <xdr:row>4</xdr:row>
          <xdr:rowOff>53340</xdr:rowOff>
        </xdr:from>
        <xdr:to>
          <xdr:col>23</xdr:col>
          <xdr:colOff>342900</xdr:colOff>
          <xdr:row>6</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26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och skriv ut resultat efter omg 8 och 9                                   samt domarprotokoll omg 9 och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167640</xdr:colOff>
          <xdr:row>0</xdr:row>
          <xdr:rowOff>99060</xdr:rowOff>
        </xdr:from>
        <xdr:to>
          <xdr:col>21</xdr:col>
          <xdr:colOff>205740</xdr:colOff>
          <xdr:row>1</xdr:row>
          <xdr:rowOff>152400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26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och skriv ut resultat efter omg 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198120</xdr:colOff>
          <xdr:row>8</xdr:row>
          <xdr:rowOff>0</xdr:rowOff>
        </xdr:from>
        <xdr:to>
          <xdr:col>22</xdr:col>
          <xdr:colOff>190500</xdr:colOff>
          <xdr:row>10</xdr:row>
          <xdr:rowOff>7620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2600-00000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och skriv ut resultat efter omg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388620</xdr:colOff>
          <xdr:row>0</xdr:row>
          <xdr:rowOff>76200</xdr:rowOff>
        </xdr:from>
        <xdr:to>
          <xdr:col>12</xdr:col>
          <xdr:colOff>312420</xdr:colOff>
          <xdr:row>1</xdr:row>
          <xdr:rowOff>83820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2600-000007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Skriv ut startlista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304800</xdr:colOff>
          <xdr:row>11</xdr:row>
          <xdr:rowOff>190500</xdr:rowOff>
        </xdr:from>
        <xdr:to>
          <xdr:col>22</xdr:col>
          <xdr:colOff>388620</xdr:colOff>
          <xdr:row>14</xdr:row>
          <xdr:rowOff>22860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2600-000008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Sortera och Skriv ut efter eventuella 7-meters kast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274320</xdr:colOff>
          <xdr:row>0</xdr:row>
          <xdr:rowOff>53340</xdr:rowOff>
        </xdr:from>
        <xdr:to>
          <xdr:col>23</xdr:col>
          <xdr:colOff>426720</xdr:colOff>
          <xdr:row>3</xdr:row>
          <xdr:rowOff>38100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2600-00000A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Tillbaka till Inskrivningsbladet  för ordinarie tävlingar</a:t>
              </a:r>
            </a:p>
          </xdr:txBody>
        </xdr:sp>
        <xdr:clientData fPrintsWithSheet="0"/>
      </xdr:twoCellAnchor>
    </mc:Choice>
    <mc:Fallback/>
  </mc:AlternateContent>
  <xdr:twoCellAnchor>
    <xdr:from>
      <xdr:col>23</xdr:col>
      <xdr:colOff>516467</xdr:colOff>
      <xdr:row>0</xdr:row>
      <xdr:rowOff>139699</xdr:rowOff>
    </xdr:from>
    <xdr:to>
      <xdr:col>27</xdr:col>
      <xdr:colOff>330200</xdr:colOff>
      <xdr:row>7</xdr:row>
      <xdr:rowOff>8466</xdr:rowOff>
    </xdr:to>
    <xdr:sp macro="" textlink="">
      <xdr:nvSpPr>
        <xdr:cNvPr id="4" name="textruta 3">
          <a:extLst>
            <a:ext uri="{FF2B5EF4-FFF2-40B4-BE49-F238E27FC236}">
              <a16:creationId xmlns:a16="http://schemas.microsoft.com/office/drawing/2014/main" id="{00000000-0008-0000-2500-000004000000}"/>
            </a:ext>
          </a:extLst>
        </xdr:cNvPr>
        <xdr:cNvSpPr txBox="1"/>
      </xdr:nvSpPr>
      <xdr:spPr>
        <a:xfrm>
          <a:off x="13445067" y="139699"/>
          <a:ext cx="2252133" cy="129116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0" lang="sv-SE" sz="1100" b="0" i="0" u="none" strike="noStrike" kern="0" cap="none" spc="0" normalizeH="0" baseline="0" noProof="0">
              <a:ln>
                <a:noFill/>
              </a:ln>
              <a:solidFill>
                <a:prstClr val="black"/>
              </a:solidFill>
              <a:effectLst/>
              <a:uLnTx/>
              <a:uFillTx/>
              <a:latin typeface="+mn-lt"/>
              <a:ea typeface="+mn-ea"/>
              <a:cs typeface="+mn-cs"/>
            </a:rPr>
            <a:t>Efter tävlingen slut och ni skall skicka in resultaten till berörda parter så kan ni med fördel trycka på makrot Dölj blad så visas endast bladet Sweden Masters, vill ni sedan ha fram alla blad igen så använder ni makrot ta fram blad</a:t>
          </a:r>
          <a:endParaRPr lang="sv-SE" sz="1100"/>
        </a:p>
      </xdr:txBody>
    </xdr:sp>
    <xdr:clientData/>
  </xdr:twoCellAnchor>
  <mc:AlternateContent xmlns:mc="http://schemas.openxmlformats.org/markup-compatibility/2006">
    <mc:Choice xmlns:a14="http://schemas.microsoft.com/office/drawing/2010/main" Requires="a14">
      <xdr:twoCellAnchor>
        <xdr:from>
          <xdr:col>24</xdr:col>
          <xdr:colOff>167640</xdr:colOff>
          <xdr:row>8</xdr:row>
          <xdr:rowOff>0</xdr:rowOff>
        </xdr:from>
        <xdr:to>
          <xdr:col>26</xdr:col>
          <xdr:colOff>236220</xdr:colOff>
          <xdr:row>10</xdr:row>
          <xdr:rowOff>15240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2600-00000B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Dölj blad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152400</xdr:colOff>
          <xdr:row>10</xdr:row>
          <xdr:rowOff>167640</xdr:rowOff>
        </xdr:from>
        <xdr:to>
          <xdr:col>26</xdr:col>
          <xdr:colOff>266700</xdr:colOff>
          <xdr:row>12</xdr:row>
          <xdr:rowOff>160020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2600-00000C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Ta fram blad</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drawing" Target="../drawings/drawing2.xml"/><Relationship Id="rId16" Type="http://schemas.openxmlformats.org/officeDocument/2006/relationships/ctrlProp" Target="../ctrlProps/ctrlProp15.xml"/><Relationship Id="rId29"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8" Type="http://schemas.openxmlformats.org/officeDocument/2006/relationships/ctrlProp" Target="../ctrlProps/ctrlProp7.xml"/><Relationship Id="rId3" Type="http://schemas.openxmlformats.org/officeDocument/2006/relationships/vmlDrawing" Target="../drawings/vmlDrawing2.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26" Type="http://schemas.openxmlformats.org/officeDocument/2006/relationships/ctrlProp" Target="../ctrlProps/ctrlProp69.xml"/><Relationship Id="rId3" Type="http://schemas.openxmlformats.org/officeDocument/2006/relationships/vmlDrawing" Target="../drawings/vmlDrawing3.vml"/><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5" Type="http://schemas.openxmlformats.org/officeDocument/2006/relationships/ctrlProp" Target="../ctrlProps/ctrlProp68.xml"/><Relationship Id="rId2" Type="http://schemas.openxmlformats.org/officeDocument/2006/relationships/drawing" Target="../drawings/drawing3.xml"/><Relationship Id="rId16" Type="http://schemas.openxmlformats.org/officeDocument/2006/relationships/ctrlProp" Target="../ctrlProps/ctrlProp59.xml"/><Relationship Id="rId20" Type="http://schemas.openxmlformats.org/officeDocument/2006/relationships/ctrlProp" Target="../ctrlProps/ctrlProp63.xml"/><Relationship Id="rId29"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ctrlProp" Target="../ctrlProps/ctrlProp49.xml"/><Relationship Id="rId11" Type="http://schemas.openxmlformats.org/officeDocument/2006/relationships/ctrlProp" Target="../ctrlProps/ctrlProp54.xml"/><Relationship Id="rId24" Type="http://schemas.openxmlformats.org/officeDocument/2006/relationships/ctrlProp" Target="../ctrlProps/ctrlProp67.xml"/><Relationship Id="rId5" Type="http://schemas.openxmlformats.org/officeDocument/2006/relationships/ctrlProp" Target="../ctrlProps/ctrlProp48.xml"/><Relationship Id="rId15" Type="http://schemas.openxmlformats.org/officeDocument/2006/relationships/ctrlProp" Target="../ctrlProps/ctrlProp58.xml"/><Relationship Id="rId23" Type="http://schemas.openxmlformats.org/officeDocument/2006/relationships/ctrlProp" Target="../ctrlProps/ctrlProp66.xml"/><Relationship Id="rId28" Type="http://schemas.openxmlformats.org/officeDocument/2006/relationships/ctrlProp" Target="../ctrlProps/ctrlProp71.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 Id="rId22" Type="http://schemas.openxmlformats.org/officeDocument/2006/relationships/ctrlProp" Target="../ctrlProps/ctrlProp65.xml"/><Relationship Id="rId27" Type="http://schemas.openxmlformats.org/officeDocument/2006/relationships/ctrlProp" Target="../ctrlProps/ctrlProp70.xml"/><Relationship Id="rId30" Type="http://schemas.openxmlformats.org/officeDocument/2006/relationships/ctrlProp" Target="../ctrlProps/ctrlProp7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5.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80.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81.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2" Type="http://schemas.openxmlformats.org/officeDocument/2006/relationships/drawing" Target="../drawings/drawing10.xml"/><Relationship Id="rId1" Type="http://schemas.openxmlformats.org/officeDocument/2006/relationships/printerSettings" Target="../printerSettings/printerSettings27.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indexed="35"/>
  </sheetPr>
  <dimension ref="A1:D115"/>
  <sheetViews>
    <sheetView workbookViewId="0">
      <selection activeCell="D2" sqref="D2"/>
    </sheetView>
  </sheetViews>
  <sheetFormatPr defaultRowHeight="15.6" x14ac:dyDescent="0.3"/>
  <cols>
    <col min="1" max="1" width="4.6640625" style="12" customWidth="1"/>
    <col min="2" max="2" width="87.6640625" customWidth="1"/>
  </cols>
  <sheetData>
    <row r="1" spans="1:4" ht="18" customHeight="1" x14ac:dyDescent="0.3">
      <c r="B1" s="23" t="s">
        <v>46</v>
      </c>
    </row>
    <row r="2" spans="1:4" ht="17.100000000000001" customHeight="1" x14ac:dyDescent="0.3">
      <c r="A2" s="12">
        <v>1</v>
      </c>
      <c r="B2" s="66" t="s">
        <v>48</v>
      </c>
      <c r="D2" s="36"/>
    </row>
    <row r="3" spans="1:4" ht="17.100000000000001" customHeight="1" x14ac:dyDescent="0.3">
      <c r="A3" s="12">
        <v>2</v>
      </c>
      <c r="B3" s="14" t="s">
        <v>167</v>
      </c>
    </row>
    <row r="4" spans="1:4" ht="17.100000000000001" customHeight="1" x14ac:dyDescent="0.3">
      <c r="A4" s="12">
        <v>3</v>
      </c>
      <c r="B4" s="14" t="s">
        <v>437</v>
      </c>
    </row>
    <row r="5" spans="1:4" ht="17.100000000000001" customHeight="1" x14ac:dyDescent="0.3">
      <c r="A5" s="12">
        <v>4</v>
      </c>
      <c r="B5" s="14" t="s">
        <v>433</v>
      </c>
    </row>
    <row r="6" spans="1:4" ht="17.100000000000001" customHeight="1" x14ac:dyDescent="0.3">
      <c r="B6" s="14" t="s">
        <v>435</v>
      </c>
      <c r="C6" s="14"/>
    </row>
    <row r="7" spans="1:4" ht="17.100000000000001" customHeight="1" x14ac:dyDescent="0.3">
      <c r="B7" s="14" t="s">
        <v>438</v>
      </c>
      <c r="C7" s="14"/>
    </row>
    <row r="8" spans="1:4" ht="17.100000000000001" customHeight="1" x14ac:dyDescent="0.3">
      <c r="B8" s="14" t="s">
        <v>434</v>
      </c>
      <c r="C8" s="14"/>
    </row>
    <row r="9" spans="1:4" ht="17.100000000000001" customHeight="1" x14ac:dyDescent="0.3">
      <c r="B9" s="14" t="s">
        <v>439</v>
      </c>
      <c r="C9" s="14"/>
    </row>
    <row r="10" spans="1:4" ht="17.100000000000001" customHeight="1" x14ac:dyDescent="0.3">
      <c r="B10" s="195" t="s">
        <v>441</v>
      </c>
      <c r="C10" s="14"/>
      <c r="D10" s="14"/>
    </row>
    <row r="11" spans="1:4" ht="17.100000000000001" customHeight="1" x14ac:dyDescent="0.3">
      <c r="B11" s="195" t="s">
        <v>442</v>
      </c>
      <c r="C11" s="14"/>
      <c r="D11" s="14"/>
    </row>
    <row r="12" spans="1:4" ht="17.100000000000001" customHeight="1" x14ac:dyDescent="0.3">
      <c r="B12" s="195" t="s">
        <v>443</v>
      </c>
      <c r="C12" s="14"/>
      <c r="D12" s="14"/>
    </row>
    <row r="13" spans="1:4" ht="17.100000000000001" customHeight="1" x14ac:dyDescent="0.3">
      <c r="B13" s="195" t="s">
        <v>440</v>
      </c>
      <c r="C13" s="14"/>
      <c r="D13" s="14"/>
    </row>
    <row r="14" spans="1:4" ht="17.100000000000001" customHeight="1" x14ac:dyDescent="0.3">
      <c r="B14" s="14" t="s">
        <v>47</v>
      </c>
      <c r="C14" s="14"/>
    </row>
    <row r="15" spans="1:4" ht="17.100000000000001" customHeight="1" x14ac:dyDescent="0.3">
      <c r="A15" s="12">
        <v>5</v>
      </c>
      <c r="B15" s="14" t="s">
        <v>154</v>
      </c>
    </row>
    <row r="16" spans="1:4" ht="17.100000000000001" customHeight="1" x14ac:dyDescent="0.3">
      <c r="B16" s="14" t="s">
        <v>521</v>
      </c>
    </row>
    <row r="17" spans="1:2" ht="17.100000000000001" customHeight="1" x14ac:dyDescent="0.3">
      <c r="B17" s="14" t="s">
        <v>366</v>
      </c>
    </row>
    <row r="18" spans="1:2" ht="17.100000000000001" customHeight="1" x14ac:dyDescent="0.3">
      <c r="B18" s="14" t="s">
        <v>367</v>
      </c>
    </row>
    <row r="19" spans="1:2" ht="17.100000000000001" customHeight="1" x14ac:dyDescent="0.3">
      <c r="B19" s="14" t="s">
        <v>371</v>
      </c>
    </row>
    <row r="20" spans="1:2" ht="17.100000000000001" customHeight="1" x14ac:dyDescent="0.3">
      <c r="B20" s="14" t="s">
        <v>372</v>
      </c>
    </row>
    <row r="21" spans="1:2" ht="17.100000000000001" customHeight="1" x14ac:dyDescent="0.3">
      <c r="B21" s="14" t="s">
        <v>370</v>
      </c>
    </row>
    <row r="22" spans="1:2" ht="17.100000000000001" customHeight="1" x14ac:dyDescent="0.3">
      <c r="B22" s="14" t="s">
        <v>369</v>
      </c>
    </row>
    <row r="23" spans="1:2" ht="7.05" customHeight="1" x14ac:dyDescent="0.3">
      <c r="B23" s="14"/>
    </row>
    <row r="24" spans="1:2" ht="17.100000000000001" customHeight="1" x14ac:dyDescent="0.3">
      <c r="B24" s="14" t="s">
        <v>368</v>
      </c>
    </row>
    <row r="25" spans="1:2" ht="17.100000000000001" customHeight="1" x14ac:dyDescent="0.3">
      <c r="B25" s="22" t="s">
        <v>49</v>
      </c>
    </row>
    <row r="26" spans="1:2" ht="6.9" customHeight="1" x14ac:dyDescent="0.3">
      <c r="B26" s="14"/>
    </row>
    <row r="27" spans="1:2" ht="17.100000000000001" customHeight="1" x14ac:dyDescent="0.3">
      <c r="B27" s="14" t="s">
        <v>436</v>
      </c>
    </row>
    <row r="28" spans="1:2" ht="6.9" customHeight="1" x14ac:dyDescent="0.3">
      <c r="B28" s="14"/>
    </row>
    <row r="29" spans="1:2" ht="17.100000000000001" customHeight="1" x14ac:dyDescent="0.3">
      <c r="A29" s="12">
        <v>6</v>
      </c>
      <c r="B29" s="65" t="s">
        <v>51</v>
      </c>
    </row>
    <row r="30" spans="1:2" ht="17.100000000000001" customHeight="1" x14ac:dyDescent="0.3">
      <c r="B30" s="14" t="s">
        <v>50</v>
      </c>
    </row>
    <row r="31" spans="1:2" ht="17.100000000000001" customHeight="1" x14ac:dyDescent="0.3">
      <c r="A31" s="12">
        <v>7</v>
      </c>
      <c r="B31" s="65" t="s">
        <v>52</v>
      </c>
    </row>
    <row r="32" spans="1:2" ht="17.100000000000001" customHeight="1" x14ac:dyDescent="0.3">
      <c r="B32" s="14" t="s">
        <v>50</v>
      </c>
    </row>
    <row r="33" spans="1:4" ht="17.100000000000001" customHeight="1" x14ac:dyDescent="0.3">
      <c r="A33" s="12">
        <v>8</v>
      </c>
      <c r="B33" s="65" t="s">
        <v>305</v>
      </c>
      <c r="D33" s="65"/>
    </row>
    <row r="34" spans="1:4" ht="17.100000000000001" customHeight="1" x14ac:dyDescent="0.3">
      <c r="B34" s="14" t="s">
        <v>50</v>
      </c>
      <c r="D34" s="14"/>
    </row>
    <row r="35" spans="1:4" ht="17.100000000000001" customHeight="1" x14ac:dyDescent="0.3">
      <c r="A35" s="12">
        <v>9</v>
      </c>
      <c r="B35" s="65" t="s">
        <v>304</v>
      </c>
      <c r="D35" s="65"/>
    </row>
    <row r="36" spans="1:4" ht="17.100000000000001" customHeight="1" x14ac:dyDescent="0.3">
      <c r="B36" s="14" t="s">
        <v>50</v>
      </c>
      <c r="D36" s="14"/>
    </row>
    <row r="37" spans="1:4" ht="17.100000000000001" customHeight="1" x14ac:dyDescent="0.3">
      <c r="A37" s="12">
        <v>10</v>
      </c>
      <c r="B37" s="65" t="s">
        <v>74</v>
      </c>
    </row>
    <row r="38" spans="1:4" ht="10.050000000000001" customHeight="1" x14ac:dyDescent="0.3">
      <c r="B38" s="14"/>
    </row>
    <row r="39" spans="1:4" ht="17.100000000000001" customHeight="1" x14ac:dyDescent="0.3">
      <c r="A39" s="12">
        <v>11</v>
      </c>
      <c r="B39" s="14" t="s">
        <v>54</v>
      </c>
    </row>
    <row r="40" spans="1:4" ht="17.100000000000001" customHeight="1" x14ac:dyDescent="0.3">
      <c r="B40" s="14" t="s">
        <v>444</v>
      </c>
    </row>
    <row r="41" spans="1:4" ht="17.100000000000001" customHeight="1" x14ac:dyDescent="0.3">
      <c r="B41" s="14" t="s">
        <v>445</v>
      </c>
    </row>
    <row r="42" spans="1:4" ht="10.050000000000001" customHeight="1" x14ac:dyDescent="0.3"/>
    <row r="43" spans="1:4" ht="17.100000000000001" customHeight="1" x14ac:dyDescent="0.3">
      <c r="A43" s="12">
        <v>12</v>
      </c>
      <c r="B43" s="14" t="s">
        <v>306</v>
      </c>
    </row>
    <row r="44" spans="1:4" ht="17.100000000000001" customHeight="1" x14ac:dyDescent="0.3">
      <c r="B44" s="14" t="s">
        <v>57</v>
      </c>
    </row>
    <row r="45" spans="1:4" ht="17.100000000000001" customHeight="1" x14ac:dyDescent="0.3">
      <c r="B45" s="14" t="s">
        <v>307</v>
      </c>
    </row>
    <row r="46" spans="1:4" ht="17.100000000000001" customHeight="1" x14ac:dyDescent="0.3">
      <c r="B46" s="14" t="s">
        <v>56</v>
      </c>
    </row>
    <row r="47" spans="1:4" ht="10.050000000000001" customHeight="1" x14ac:dyDescent="0.3"/>
    <row r="48" spans="1:4" ht="17.100000000000001" customHeight="1" x14ac:dyDescent="0.3">
      <c r="A48" s="12">
        <v>13</v>
      </c>
      <c r="B48" s="14" t="s">
        <v>87</v>
      </c>
    </row>
    <row r="49" spans="1:2" ht="17.100000000000001" customHeight="1" x14ac:dyDescent="0.3">
      <c r="B49" s="14" t="s">
        <v>511</v>
      </c>
    </row>
    <row r="50" spans="1:2" ht="17.100000000000001" customHeight="1" x14ac:dyDescent="0.3">
      <c r="B50" s="14" t="s">
        <v>88</v>
      </c>
    </row>
    <row r="51" spans="1:2" ht="10.050000000000001" customHeight="1" x14ac:dyDescent="0.3">
      <c r="B51" s="14"/>
    </row>
    <row r="52" spans="1:2" ht="17.100000000000001" customHeight="1" x14ac:dyDescent="0.3">
      <c r="A52" s="12">
        <v>14</v>
      </c>
      <c r="B52" s="14" t="s">
        <v>55</v>
      </c>
    </row>
    <row r="53" spans="1:2" ht="17.100000000000001" customHeight="1" x14ac:dyDescent="0.3">
      <c r="B53" s="14" t="s">
        <v>497</v>
      </c>
    </row>
    <row r="54" spans="1:2" ht="17.100000000000001" customHeight="1" x14ac:dyDescent="0.3">
      <c r="B54" s="14" t="s">
        <v>498</v>
      </c>
    </row>
    <row r="55" spans="1:2" ht="17.100000000000001" customHeight="1" x14ac:dyDescent="0.3">
      <c r="B55" s="14" t="s">
        <v>499</v>
      </c>
    </row>
    <row r="56" spans="1:2" ht="10.050000000000001" customHeight="1" x14ac:dyDescent="0.3">
      <c r="B56" s="14"/>
    </row>
    <row r="57" spans="1:2" ht="17.100000000000001" customHeight="1" x14ac:dyDescent="0.3">
      <c r="A57" s="12">
        <v>15</v>
      </c>
      <c r="B57" s="14" t="s">
        <v>151</v>
      </c>
    </row>
    <row r="58" spans="1:2" ht="17.100000000000001" customHeight="1" x14ac:dyDescent="0.3">
      <c r="B58" s="14" t="s">
        <v>152</v>
      </c>
    </row>
    <row r="59" spans="1:2" ht="17.100000000000001" customHeight="1" x14ac:dyDescent="0.3">
      <c r="B59" s="14" t="s">
        <v>155</v>
      </c>
    </row>
    <row r="60" spans="1:2" ht="17.100000000000001" customHeight="1" x14ac:dyDescent="0.3">
      <c r="B60" s="14" t="s">
        <v>153</v>
      </c>
    </row>
    <row r="61" spans="1:2" ht="17.100000000000001" customHeight="1" x14ac:dyDescent="0.3"/>
    <row r="62" spans="1:2" ht="17.100000000000001" customHeight="1" x14ac:dyDescent="0.3">
      <c r="B62" s="217" t="s">
        <v>500</v>
      </c>
    </row>
    <row r="63" spans="1:2" ht="17.100000000000001" customHeight="1" x14ac:dyDescent="0.3">
      <c r="B63" s="217" t="s">
        <v>513</v>
      </c>
    </row>
    <row r="64" spans="1:2" ht="17.100000000000001" customHeight="1" x14ac:dyDescent="0.3">
      <c r="B64" s="217" t="s">
        <v>514</v>
      </c>
    </row>
    <row r="65" spans="2:2" ht="17.100000000000001" customHeight="1" x14ac:dyDescent="0.3"/>
    <row r="66" spans="2:2" ht="17.100000000000001" customHeight="1" x14ac:dyDescent="0.3">
      <c r="B66" s="14" t="s">
        <v>501</v>
      </c>
    </row>
    <row r="67" spans="2:2" ht="17.100000000000001" customHeight="1" x14ac:dyDescent="0.3">
      <c r="B67" s="14" t="s">
        <v>502</v>
      </c>
    </row>
    <row r="68" spans="2:2" ht="17.100000000000001" customHeight="1" x14ac:dyDescent="0.3">
      <c r="B68" s="14" t="s">
        <v>503</v>
      </c>
    </row>
    <row r="69" spans="2:2" ht="18" customHeight="1" x14ac:dyDescent="0.3">
      <c r="B69" s="14" t="s">
        <v>504</v>
      </c>
    </row>
    <row r="70" spans="2:2" ht="18" customHeight="1" x14ac:dyDescent="0.3">
      <c r="B70" s="14" t="s">
        <v>505</v>
      </c>
    </row>
    <row r="71" spans="2:2" ht="18" customHeight="1" x14ac:dyDescent="0.3">
      <c r="B71" s="14" t="s">
        <v>506</v>
      </c>
    </row>
    <row r="72" spans="2:2" ht="18" customHeight="1" x14ac:dyDescent="0.3">
      <c r="B72" s="14" t="s">
        <v>512</v>
      </c>
    </row>
    <row r="73" spans="2:2" ht="18" customHeight="1" x14ac:dyDescent="0.3">
      <c r="B73" s="14" t="s">
        <v>507</v>
      </c>
    </row>
    <row r="74" spans="2:2" ht="18" customHeight="1" x14ac:dyDescent="0.3">
      <c r="B74" s="14" t="s">
        <v>509</v>
      </c>
    </row>
    <row r="75" spans="2:2" ht="18" customHeight="1" x14ac:dyDescent="0.3">
      <c r="B75" s="14" t="s">
        <v>508</v>
      </c>
    </row>
    <row r="76" spans="2:2" ht="18" customHeight="1" x14ac:dyDescent="0.3">
      <c r="B76" s="14" t="s">
        <v>510</v>
      </c>
    </row>
    <row r="77" spans="2:2" ht="18" customHeight="1" x14ac:dyDescent="0.3">
      <c r="B77" s="14"/>
    </row>
    <row r="78" spans="2:2" ht="18" customHeight="1" x14ac:dyDescent="0.3">
      <c r="B78" s="14"/>
    </row>
    <row r="79" spans="2:2" ht="18" customHeight="1" x14ac:dyDescent="0.3">
      <c r="B79" s="14"/>
    </row>
    <row r="80" spans="2:2" ht="18" customHeight="1" x14ac:dyDescent="0.3">
      <c r="B80" s="14"/>
    </row>
    <row r="81" spans="2:2" ht="18" customHeight="1" x14ac:dyDescent="0.3">
      <c r="B81" s="14"/>
    </row>
    <row r="82" spans="2:2" ht="18" customHeight="1" x14ac:dyDescent="0.3">
      <c r="B82" s="14"/>
    </row>
    <row r="83" spans="2:2" ht="18" customHeight="1" x14ac:dyDescent="0.3">
      <c r="B83" s="14"/>
    </row>
    <row r="84" spans="2:2" ht="18" customHeight="1" x14ac:dyDescent="0.3">
      <c r="B84" s="14"/>
    </row>
    <row r="85" spans="2:2" ht="18" customHeight="1" x14ac:dyDescent="0.3">
      <c r="B85" s="14"/>
    </row>
    <row r="86" spans="2:2" ht="18" customHeight="1" x14ac:dyDescent="0.3">
      <c r="B86" s="14"/>
    </row>
    <row r="87" spans="2:2" ht="18" customHeight="1" x14ac:dyDescent="0.3">
      <c r="B87" s="14"/>
    </row>
    <row r="88" spans="2:2" ht="18" customHeight="1" x14ac:dyDescent="0.3">
      <c r="B88" s="14"/>
    </row>
    <row r="89" spans="2:2" ht="18" customHeight="1" x14ac:dyDescent="0.3">
      <c r="B89" s="14"/>
    </row>
    <row r="90" spans="2:2" ht="18" customHeight="1" x14ac:dyDescent="0.3">
      <c r="B90" s="14"/>
    </row>
    <row r="91" spans="2:2" ht="18" customHeight="1" x14ac:dyDescent="0.3">
      <c r="B91" s="14"/>
    </row>
    <row r="92" spans="2:2" ht="18" customHeight="1" x14ac:dyDescent="0.3">
      <c r="B92" s="14"/>
    </row>
    <row r="93" spans="2:2" ht="18" customHeight="1" x14ac:dyDescent="0.3">
      <c r="B93" s="14"/>
    </row>
    <row r="94" spans="2:2" ht="18" customHeight="1" x14ac:dyDescent="0.3">
      <c r="B94" s="14"/>
    </row>
    <row r="95" spans="2:2" x14ac:dyDescent="0.3">
      <c r="B95" s="14"/>
    </row>
    <row r="96" spans="2:2" x14ac:dyDescent="0.3">
      <c r="B96" s="14"/>
    </row>
    <row r="97" spans="2:2" x14ac:dyDescent="0.3">
      <c r="B97" s="14"/>
    </row>
    <row r="98" spans="2:2" x14ac:dyDescent="0.3">
      <c r="B98" s="14"/>
    </row>
    <row r="99" spans="2:2" x14ac:dyDescent="0.3">
      <c r="B99" s="14"/>
    </row>
    <row r="100" spans="2:2" x14ac:dyDescent="0.3">
      <c r="B100" s="14"/>
    </row>
    <row r="101" spans="2:2" x14ac:dyDescent="0.3">
      <c r="B101" s="14"/>
    </row>
    <row r="102" spans="2:2" x14ac:dyDescent="0.3">
      <c r="B102" s="14"/>
    </row>
    <row r="103" spans="2:2" x14ac:dyDescent="0.3">
      <c r="B103" s="14"/>
    </row>
    <row r="104" spans="2:2" x14ac:dyDescent="0.3">
      <c r="B104" s="14"/>
    </row>
    <row r="105" spans="2:2" x14ac:dyDescent="0.3">
      <c r="B105" s="14"/>
    </row>
    <row r="106" spans="2:2" x14ac:dyDescent="0.3">
      <c r="B106" s="14"/>
    </row>
    <row r="107" spans="2:2" x14ac:dyDescent="0.3">
      <c r="B107" s="14"/>
    </row>
    <row r="108" spans="2:2" x14ac:dyDescent="0.3">
      <c r="B108" s="14"/>
    </row>
    <row r="109" spans="2:2" x14ac:dyDescent="0.3">
      <c r="B109" s="14"/>
    </row>
    <row r="110" spans="2:2" x14ac:dyDescent="0.3">
      <c r="B110" s="14"/>
    </row>
    <row r="111" spans="2:2" x14ac:dyDescent="0.3">
      <c r="B111" s="14"/>
    </row>
    <row r="112" spans="2:2" x14ac:dyDescent="0.3">
      <c r="B112" s="14"/>
    </row>
    <row r="113" spans="2:2" x14ac:dyDescent="0.3">
      <c r="B113" s="14"/>
    </row>
    <row r="114" spans="2:2" x14ac:dyDescent="0.3">
      <c r="B114" s="14"/>
    </row>
    <row r="115" spans="2:2" x14ac:dyDescent="0.3">
      <c r="B115" s="14"/>
    </row>
  </sheetData>
  <phoneticPr fontId="4" type="noConversion"/>
  <pageMargins left="0.59055118110236227" right="0.39370078740157483" top="0.59055118110236227" bottom="0.39370078740157483" header="0" footer="0"/>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Tillbakatillinskrivningsbladet">
                <anchor moveWithCells="1" sizeWithCells="1">
                  <from>
                    <xdr:col>2</xdr:col>
                    <xdr:colOff>60960</xdr:colOff>
                    <xdr:row>0</xdr:row>
                    <xdr:rowOff>22860</xdr:rowOff>
                  </from>
                  <to>
                    <xdr:col>6</xdr:col>
                    <xdr:colOff>342900</xdr:colOff>
                    <xdr:row>1</xdr:row>
                    <xdr:rowOff>7620</xdr:rowOff>
                  </to>
                </anchor>
              </controlPr>
            </control>
          </mc:Choice>
        </mc:AlternateContent>
        <mc:AlternateContent xmlns:mc="http://schemas.openxmlformats.org/markup-compatibility/2006">
          <mc:Choice Requires="x14">
            <control shapeId="86018" r:id="rId5" name="Button 2">
              <controlPr defaultSize="0" print="0" autoFill="0" autoPict="0" macro="[0]!TillbakaTillInskrivningsbladetDM">
                <anchor moveWithCells="1">
                  <from>
                    <xdr:col>2</xdr:col>
                    <xdr:colOff>83820</xdr:colOff>
                    <xdr:row>2</xdr:row>
                    <xdr:rowOff>15240</xdr:rowOff>
                  </from>
                  <to>
                    <xdr:col>8</xdr:col>
                    <xdr:colOff>0</xdr:colOff>
                    <xdr:row>3</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indexed="15"/>
  </sheetPr>
  <dimension ref="A1:Q95"/>
  <sheetViews>
    <sheetView workbookViewId="0">
      <selection activeCell="B3" sqref="B3"/>
    </sheetView>
  </sheetViews>
  <sheetFormatPr defaultRowHeight="15" x14ac:dyDescent="0.25"/>
  <cols>
    <col min="1" max="1" width="60.6640625" style="14" customWidth="1"/>
    <col min="2" max="2" width="10.6640625" style="15" customWidth="1"/>
    <col min="3" max="3" width="3.6640625" style="14" customWidth="1"/>
    <col min="4" max="4" width="6.6640625" customWidth="1"/>
  </cols>
  <sheetData>
    <row r="1" spans="1:10" ht="17.100000000000001" customHeight="1" x14ac:dyDescent="0.3">
      <c r="A1" s="68" t="s">
        <v>60</v>
      </c>
    </row>
    <row r="2" spans="1:10" ht="17.100000000000001" customHeight="1" x14ac:dyDescent="0.3">
      <c r="A2" s="68" t="s">
        <v>61</v>
      </c>
    </row>
    <row r="3" spans="1:10" ht="17.100000000000001" customHeight="1" x14ac:dyDescent="0.25"/>
    <row r="4" spans="1:10" ht="17.100000000000001" customHeight="1" x14ac:dyDescent="0.25"/>
    <row r="5" spans="1:10" ht="17.100000000000001" customHeight="1" x14ac:dyDescent="0.25"/>
    <row r="6" spans="1:10" ht="17.100000000000001" customHeight="1" x14ac:dyDescent="0.25"/>
    <row r="7" spans="1:10" ht="17.100000000000001" customHeight="1" x14ac:dyDescent="0.25">
      <c r="J7" s="36" t="s">
        <v>308</v>
      </c>
    </row>
    <row r="8" spans="1:10" ht="17.100000000000001" customHeight="1" x14ac:dyDescent="0.25">
      <c r="J8" s="36" t="s">
        <v>309</v>
      </c>
    </row>
    <row r="9" spans="1:10" ht="17.100000000000001" customHeight="1" x14ac:dyDescent="0.25"/>
    <row r="10" spans="1:10" ht="17.100000000000001" customHeight="1" x14ac:dyDescent="0.25"/>
    <row r="11" spans="1:10" ht="17.100000000000001" customHeight="1" x14ac:dyDescent="0.25"/>
    <row r="12" spans="1:10" ht="17.100000000000001" customHeight="1" x14ac:dyDescent="0.25"/>
    <row r="13" spans="1:10" ht="17.100000000000001" customHeight="1" x14ac:dyDescent="0.25"/>
    <row r="14" spans="1:10" ht="17.100000000000001" customHeight="1" x14ac:dyDescent="0.25"/>
    <row r="15" spans="1:10" ht="17.100000000000001" customHeight="1" x14ac:dyDescent="0.25"/>
    <row r="16" spans="1:10" ht="17.100000000000001" customHeight="1" thickBot="1" x14ac:dyDescent="0.3"/>
    <row r="17" spans="2:17" ht="17.100000000000001" customHeight="1" x14ac:dyDescent="0.25">
      <c r="B17" s="164"/>
      <c r="C17" s="165"/>
      <c r="D17" s="166"/>
      <c r="E17" s="166"/>
      <c r="F17" s="166"/>
      <c r="G17" s="166"/>
      <c r="H17" s="166"/>
      <c r="I17" s="166"/>
      <c r="J17" s="166"/>
      <c r="K17" s="166"/>
      <c r="L17" s="166"/>
      <c r="M17" s="166"/>
      <c r="N17" s="166"/>
      <c r="O17" s="166"/>
      <c r="P17" s="166"/>
      <c r="Q17" s="167"/>
    </row>
    <row r="18" spans="2:17" ht="17.100000000000001" customHeight="1" x14ac:dyDescent="0.25">
      <c r="B18" s="168"/>
      <c r="C18" s="169"/>
      <c r="D18" s="170"/>
      <c r="E18" s="170"/>
      <c r="F18" s="170"/>
      <c r="G18" s="170"/>
      <c r="H18" s="170"/>
      <c r="I18" s="170"/>
      <c r="J18" s="170"/>
      <c r="K18" s="170"/>
      <c r="L18" s="170"/>
      <c r="M18" s="170"/>
      <c r="N18" s="170"/>
      <c r="O18" s="170"/>
      <c r="P18" s="170"/>
      <c r="Q18" s="171"/>
    </row>
    <row r="19" spans="2:17" ht="17.100000000000001" customHeight="1" x14ac:dyDescent="0.25">
      <c r="B19" s="168"/>
      <c r="C19" s="169"/>
      <c r="D19" s="170"/>
      <c r="E19" s="170"/>
      <c r="F19" s="170"/>
      <c r="G19" s="170"/>
      <c r="H19" s="170"/>
      <c r="I19" s="170"/>
      <c r="J19" s="170"/>
      <c r="K19" s="170"/>
      <c r="L19" s="170"/>
      <c r="M19" s="170"/>
      <c r="N19" s="170"/>
      <c r="O19" s="170"/>
      <c r="P19" s="170"/>
      <c r="Q19" s="171"/>
    </row>
    <row r="20" spans="2:17" ht="17.100000000000001" customHeight="1" x14ac:dyDescent="0.25">
      <c r="B20" s="168"/>
      <c r="C20" s="169"/>
      <c r="D20" s="170"/>
      <c r="E20" s="170"/>
      <c r="F20" s="170"/>
      <c r="G20" s="170"/>
      <c r="H20" s="170"/>
      <c r="I20" s="170"/>
      <c r="J20" s="170"/>
      <c r="K20" s="170"/>
      <c r="L20" s="170"/>
      <c r="M20" s="170"/>
      <c r="N20" s="170"/>
      <c r="O20" s="170"/>
      <c r="P20" s="170"/>
      <c r="Q20" s="171"/>
    </row>
    <row r="21" spans="2:17" ht="17.100000000000001" customHeight="1" x14ac:dyDescent="0.25">
      <c r="B21" s="168"/>
      <c r="C21" s="169"/>
      <c r="D21" s="170"/>
      <c r="E21" s="170"/>
      <c r="F21" s="170"/>
      <c r="G21" s="170"/>
      <c r="H21" s="170"/>
      <c r="I21" s="170"/>
      <c r="J21" s="170"/>
      <c r="K21" s="170"/>
      <c r="L21" s="170"/>
      <c r="M21" s="170"/>
      <c r="N21" s="170"/>
      <c r="O21" s="170"/>
      <c r="P21" s="170"/>
      <c r="Q21" s="171"/>
    </row>
    <row r="22" spans="2:17" ht="17.100000000000001" customHeight="1" x14ac:dyDescent="0.25">
      <c r="B22" s="168"/>
      <c r="C22" s="169"/>
      <c r="D22" s="170"/>
      <c r="E22" s="170"/>
      <c r="F22" s="170"/>
      <c r="G22" s="170"/>
      <c r="H22" s="170"/>
      <c r="I22" s="170"/>
      <c r="J22" s="170"/>
      <c r="K22" s="170"/>
      <c r="L22" s="170"/>
      <c r="M22" s="170"/>
      <c r="N22" s="170"/>
      <c r="O22" s="170"/>
      <c r="P22" s="170"/>
      <c r="Q22" s="171"/>
    </row>
    <row r="23" spans="2:17" ht="17.100000000000001" customHeight="1" thickBot="1" x14ac:dyDescent="0.3">
      <c r="B23" s="172"/>
      <c r="C23" s="173"/>
      <c r="D23" s="174"/>
      <c r="E23" s="174"/>
      <c r="F23" s="174"/>
      <c r="G23" s="174"/>
      <c r="H23" s="174"/>
      <c r="I23" s="174"/>
      <c r="J23" s="174"/>
      <c r="K23" s="174"/>
      <c r="L23" s="174"/>
      <c r="M23" s="174"/>
      <c r="N23" s="174"/>
      <c r="O23" s="174"/>
      <c r="P23" s="174"/>
      <c r="Q23" s="175"/>
    </row>
    <row r="24" spans="2:17" ht="17.100000000000001" customHeight="1" x14ac:dyDescent="0.25"/>
    <row r="25" spans="2:17" ht="17.100000000000001" customHeight="1" x14ac:dyDescent="0.25"/>
    <row r="26" spans="2:17" ht="17.100000000000001" customHeight="1" x14ac:dyDescent="0.25"/>
    <row r="27" spans="2:17" ht="17.100000000000001" customHeight="1" thickBot="1" x14ac:dyDescent="0.3"/>
    <row r="28" spans="2:17" ht="17.100000000000001" customHeight="1" x14ac:dyDescent="0.25">
      <c r="B28" s="179"/>
      <c r="C28" s="180"/>
      <c r="D28" s="181"/>
      <c r="E28" s="181"/>
      <c r="F28" s="181"/>
      <c r="G28" s="181"/>
      <c r="H28" s="181"/>
      <c r="I28" s="181"/>
      <c r="J28" s="181"/>
      <c r="K28" s="181"/>
      <c r="L28" s="181"/>
      <c r="M28" s="181"/>
      <c r="N28" s="181"/>
      <c r="O28" s="181"/>
      <c r="P28" s="181"/>
      <c r="Q28" s="182"/>
    </row>
    <row r="29" spans="2:17" ht="17.100000000000001" customHeight="1" x14ac:dyDescent="0.25">
      <c r="B29" s="183"/>
      <c r="C29" s="184"/>
      <c r="D29" s="185"/>
      <c r="E29" s="185"/>
      <c r="F29" s="185"/>
      <c r="G29" s="185"/>
      <c r="H29" s="185"/>
      <c r="I29" s="185"/>
      <c r="J29" s="185"/>
      <c r="K29" s="185"/>
      <c r="L29" s="185"/>
      <c r="M29" s="185"/>
      <c r="N29" s="185"/>
      <c r="O29" s="185"/>
      <c r="P29" s="185"/>
      <c r="Q29" s="186"/>
    </row>
    <row r="30" spans="2:17" ht="17.100000000000001" customHeight="1" x14ac:dyDescent="0.25">
      <c r="B30" s="183"/>
      <c r="C30" s="184"/>
      <c r="D30" s="185"/>
      <c r="E30" s="185"/>
      <c r="F30" s="185"/>
      <c r="G30" s="185"/>
      <c r="H30" s="185"/>
      <c r="I30" s="185"/>
      <c r="J30" s="185"/>
      <c r="K30" s="185"/>
      <c r="L30" s="185"/>
      <c r="M30" s="185"/>
      <c r="N30" s="185"/>
      <c r="O30" s="185"/>
      <c r="P30" s="185"/>
      <c r="Q30" s="186"/>
    </row>
    <row r="31" spans="2:17" ht="17.100000000000001" customHeight="1" x14ac:dyDescent="0.25">
      <c r="B31" s="183"/>
      <c r="C31" s="184"/>
      <c r="D31" s="185"/>
      <c r="E31" s="185"/>
      <c r="F31" s="185"/>
      <c r="G31" s="185"/>
      <c r="H31" s="185"/>
      <c r="I31" s="185"/>
      <c r="J31" s="185"/>
      <c r="K31" s="185"/>
      <c r="L31" s="185"/>
      <c r="M31" s="185"/>
      <c r="N31" s="185"/>
      <c r="O31" s="185"/>
      <c r="P31" s="185"/>
      <c r="Q31" s="186"/>
    </row>
    <row r="32" spans="2:17" ht="17.100000000000001" customHeight="1" x14ac:dyDescent="0.25">
      <c r="B32" s="183"/>
      <c r="C32" s="184"/>
      <c r="D32" s="185"/>
      <c r="E32" s="185"/>
      <c r="F32" s="185"/>
      <c r="G32" s="185"/>
      <c r="H32" s="185"/>
      <c r="I32" s="185"/>
      <c r="J32" s="185"/>
      <c r="K32" s="185"/>
      <c r="L32" s="185"/>
      <c r="M32" s="185"/>
      <c r="N32" s="185"/>
      <c r="O32" s="185"/>
      <c r="P32" s="185"/>
      <c r="Q32" s="186"/>
    </row>
    <row r="33" spans="2:17" ht="17.100000000000001" customHeight="1" x14ac:dyDescent="0.25">
      <c r="B33" s="183"/>
      <c r="C33" s="184"/>
      <c r="D33" s="185"/>
      <c r="E33" s="185"/>
      <c r="F33" s="185"/>
      <c r="G33" s="185"/>
      <c r="H33" s="185"/>
      <c r="I33" s="185"/>
      <c r="J33" s="185"/>
      <c r="K33" s="185"/>
      <c r="L33" s="185"/>
      <c r="M33" s="185"/>
      <c r="N33" s="185"/>
      <c r="O33" s="185"/>
      <c r="P33" s="185"/>
      <c r="Q33" s="186"/>
    </row>
    <row r="34" spans="2:17" ht="17.100000000000001" customHeight="1" thickBot="1" x14ac:dyDescent="0.3">
      <c r="B34" s="187"/>
      <c r="C34" s="188"/>
      <c r="D34" s="189"/>
      <c r="E34" s="189"/>
      <c r="F34" s="189"/>
      <c r="G34" s="189"/>
      <c r="H34" s="189"/>
      <c r="I34" s="189"/>
      <c r="J34" s="189"/>
      <c r="K34" s="189"/>
      <c r="L34" s="189"/>
      <c r="M34" s="189"/>
      <c r="N34" s="189"/>
      <c r="O34" s="189"/>
      <c r="P34" s="189"/>
      <c r="Q34" s="190"/>
    </row>
    <row r="35" spans="2:17" ht="17.100000000000001" customHeight="1" x14ac:dyDescent="0.25"/>
    <row r="36" spans="2:17" ht="17.100000000000001" customHeight="1" x14ac:dyDescent="0.25"/>
    <row r="37" spans="2:17" ht="17.100000000000001" customHeight="1" x14ac:dyDescent="0.25"/>
    <row r="38" spans="2:17" ht="17.100000000000001" customHeight="1" x14ac:dyDescent="0.25"/>
    <row r="39" spans="2:17" ht="17.100000000000001" customHeight="1" x14ac:dyDescent="0.25"/>
    <row r="40" spans="2:17" ht="17.100000000000001" customHeight="1" x14ac:dyDescent="0.25"/>
    <row r="41" spans="2:17" ht="17.100000000000001" customHeight="1" x14ac:dyDescent="0.25"/>
    <row r="42" spans="2:17" ht="17.100000000000001" customHeight="1" x14ac:dyDescent="0.25"/>
    <row r="43" spans="2:17" ht="17.100000000000001" customHeight="1" x14ac:dyDescent="0.25"/>
    <row r="44" spans="2:17" ht="17.100000000000001" customHeight="1" x14ac:dyDescent="0.25"/>
    <row r="45" spans="2:17" ht="17.100000000000001" customHeight="1" x14ac:dyDescent="0.25"/>
    <row r="46" spans="2:17" ht="17.100000000000001" customHeight="1" x14ac:dyDescent="0.25"/>
    <row r="47" spans="2:17" ht="17.100000000000001" customHeight="1" x14ac:dyDescent="0.25"/>
    <row r="48" spans="2:17" ht="17.100000000000001" customHeight="1" x14ac:dyDescent="0.25"/>
    <row r="49" ht="17.100000000000001" customHeight="1" x14ac:dyDescent="0.25"/>
    <row r="50" ht="17.100000000000001" customHeight="1" x14ac:dyDescent="0.25"/>
    <row r="51" ht="17.100000000000001" customHeight="1" x14ac:dyDescent="0.25"/>
    <row r="52" ht="17.100000000000001" customHeight="1" x14ac:dyDescent="0.25"/>
    <row r="53" ht="17.100000000000001" customHeight="1" x14ac:dyDescent="0.25"/>
    <row r="54" ht="17.100000000000001" customHeight="1" x14ac:dyDescent="0.25"/>
    <row r="55" ht="17.100000000000001" customHeight="1" x14ac:dyDescent="0.25"/>
    <row r="56" ht="17.100000000000001" customHeight="1" x14ac:dyDescent="0.25"/>
    <row r="57" ht="17.100000000000001" customHeight="1" x14ac:dyDescent="0.25"/>
    <row r="58" ht="17.100000000000001" customHeight="1" x14ac:dyDescent="0.25"/>
    <row r="59" ht="17.100000000000001" customHeight="1" x14ac:dyDescent="0.25"/>
    <row r="60" ht="17.100000000000001" customHeight="1" x14ac:dyDescent="0.25"/>
    <row r="61" ht="17.100000000000001" customHeight="1" x14ac:dyDescent="0.25"/>
    <row r="62" ht="17.100000000000001" customHeight="1" x14ac:dyDescent="0.25"/>
    <row r="63" ht="17.100000000000001" customHeight="1" x14ac:dyDescent="0.25"/>
    <row r="64" ht="17.100000000000001" customHeight="1" x14ac:dyDescent="0.25"/>
    <row r="65" ht="17.100000000000001" customHeight="1" x14ac:dyDescent="0.25"/>
    <row r="66" ht="17.100000000000001" customHeight="1" x14ac:dyDescent="0.25"/>
    <row r="67" ht="17.100000000000001" customHeight="1" x14ac:dyDescent="0.25"/>
    <row r="68" ht="17.100000000000001" customHeight="1" x14ac:dyDescent="0.25"/>
    <row r="69" ht="17.100000000000001" customHeight="1" x14ac:dyDescent="0.25"/>
    <row r="70" ht="17.100000000000001" customHeight="1" x14ac:dyDescent="0.25"/>
    <row r="71" ht="17.100000000000001" customHeight="1" x14ac:dyDescent="0.25"/>
    <row r="72" ht="17.100000000000001" customHeight="1" x14ac:dyDescent="0.25"/>
    <row r="73" ht="17.100000000000001" customHeight="1" x14ac:dyDescent="0.25"/>
    <row r="74" ht="17.100000000000001" customHeight="1" x14ac:dyDescent="0.25"/>
    <row r="75" ht="17.100000000000001" customHeight="1" x14ac:dyDescent="0.25"/>
    <row r="76" ht="17.100000000000001" customHeight="1" x14ac:dyDescent="0.25"/>
    <row r="77" ht="17.100000000000001" customHeight="1" x14ac:dyDescent="0.25"/>
    <row r="78" ht="17.100000000000001" customHeight="1" x14ac:dyDescent="0.25"/>
    <row r="79" ht="17.100000000000001" customHeight="1" x14ac:dyDescent="0.25"/>
    <row r="80" ht="17.100000000000001" customHeight="1" x14ac:dyDescent="0.25"/>
    <row r="81" ht="17.100000000000001" customHeight="1" x14ac:dyDescent="0.25"/>
    <row r="82" ht="17.100000000000001" customHeight="1" x14ac:dyDescent="0.25"/>
    <row r="83" ht="17.100000000000001" customHeight="1" x14ac:dyDescent="0.25"/>
    <row r="84" ht="17.100000000000001" customHeight="1" x14ac:dyDescent="0.25"/>
    <row r="85" ht="17.100000000000001" customHeight="1" x14ac:dyDescent="0.25"/>
    <row r="86" ht="17.100000000000001" customHeight="1" x14ac:dyDescent="0.25"/>
    <row r="87" ht="17.100000000000001" customHeight="1" x14ac:dyDescent="0.25"/>
    <row r="88" ht="17.100000000000001" customHeight="1" x14ac:dyDescent="0.25"/>
    <row r="89" ht="17.100000000000001" customHeight="1" x14ac:dyDescent="0.25"/>
    <row r="90" ht="17.100000000000001" customHeight="1" x14ac:dyDescent="0.25"/>
    <row r="91" ht="17.100000000000001" customHeight="1" x14ac:dyDescent="0.25"/>
    <row r="92" ht="17.100000000000001" customHeight="1" x14ac:dyDescent="0.25"/>
    <row r="93" ht="17.100000000000001" customHeight="1" x14ac:dyDescent="0.25"/>
    <row r="94" ht="17.100000000000001" customHeight="1" x14ac:dyDescent="0.25"/>
    <row r="95" ht="17.100000000000001" customHeight="1" x14ac:dyDescent="0.25"/>
  </sheetData>
  <phoneticPr fontId="4" type="noConversion"/>
  <pageMargins left="0.75" right="0.75" top="1" bottom="1" header="0.5" footer="0.5"/>
  <pageSetup paperSize="9"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krivUtLagmedlemmarStartordning">
                <anchor moveWithCells="1" sizeWithCells="1">
                  <from>
                    <xdr:col>0</xdr:col>
                    <xdr:colOff>121920</xdr:colOff>
                    <xdr:row>3</xdr:row>
                    <xdr:rowOff>0</xdr:rowOff>
                  </from>
                  <to>
                    <xdr:col>0</xdr:col>
                    <xdr:colOff>1676400</xdr:colOff>
                    <xdr:row>5</xdr:row>
                    <xdr:rowOff>7620</xdr:rowOff>
                  </to>
                </anchor>
              </controlPr>
            </control>
          </mc:Choice>
        </mc:AlternateContent>
        <mc:AlternateContent xmlns:mc="http://schemas.openxmlformats.org/markup-compatibility/2006">
          <mc:Choice Requires="x14">
            <control shapeId="3074" r:id="rId5" name="Button 2">
              <controlPr defaultSize="0" print="0" autoFill="0" autoPict="0" macro="[0]!SorteraKlasser">
                <anchor moveWithCells="1" sizeWithCells="1">
                  <from>
                    <xdr:col>0</xdr:col>
                    <xdr:colOff>2255520</xdr:colOff>
                    <xdr:row>2</xdr:row>
                    <xdr:rowOff>198120</xdr:rowOff>
                  </from>
                  <to>
                    <xdr:col>0</xdr:col>
                    <xdr:colOff>3810000</xdr:colOff>
                    <xdr:row>5</xdr:row>
                    <xdr:rowOff>7620</xdr:rowOff>
                  </to>
                </anchor>
              </controlPr>
            </control>
          </mc:Choice>
        </mc:AlternateContent>
        <mc:AlternateContent xmlns:mc="http://schemas.openxmlformats.org/markup-compatibility/2006">
          <mc:Choice Requires="x14">
            <control shapeId="3075" r:id="rId6" name="Button 3">
              <controlPr defaultSize="0" print="0" autoFill="0" autoPict="0" macro="[0]!Domarprotokoll3banor">
                <anchor moveWithCells="1" sizeWithCells="1">
                  <from>
                    <xdr:col>0</xdr:col>
                    <xdr:colOff>60960</xdr:colOff>
                    <xdr:row>9</xdr:row>
                    <xdr:rowOff>0</xdr:rowOff>
                  </from>
                  <to>
                    <xdr:col>0</xdr:col>
                    <xdr:colOff>1935480</xdr:colOff>
                    <xdr:row>11</xdr:row>
                    <xdr:rowOff>7620</xdr:rowOff>
                  </to>
                </anchor>
              </controlPr>
            </control>
          </mc:Choice>
        </mc:AlternateContent>
        <mc:AlternateContent xmlns:mc="http://schemas.openxmlformats.org/markup-compatibility/2006">
          <mc:Choice Requires="x14">
            <control shapeId="3076" r:id="rId7" name="Button 4">
              <controlPr defaultSize="0" print="0" autoFill="0" autoPict="0" macro="[0]!Domarprotokoll4banor">
                <anchor moveWithCells="1" sizeWithCells="1">
                  <from>
                    <xdr:col>0</xdr:col>
                    <xdr:colOff>2179320</xdr:colOff>
                    <xdr:row>8</xdr:row>
                    <xdr:rowOff>198120</xdr:rowOff>
                  </from>
                  <to>
                    <xdr:col>0</xdr:col>
                    <xdr:colOff>3840480</xdr:colOff>
                    <xdr:row>11</xdr:row>
                    <xdr:rowOff>7620</xdr:rowOff>
                  </to>
                </anchor>
              </controlPr>
            </control>
          </mc:Choice>
        </mc:AlternateContent>
        <mc:AlternateContent xmlns:mc="http://schemas.openxmlformats.org/markup-compatibility/2006">
          <mc:Choice Requires="x14">
            <control shapeId="3077" r:id="rId8" name="Button 5">
              <controlPr defaultSize="0" print="0" autoFill="0" autoPict="0" macro="[0]!Domarprotokoll5banor">
                <anchor moveWithCells="1" sizeWithCells="1">
                  <from>
                    <xdr:col>0</xdr:col>
                    <xdr:colOff>60960</xdr:colOff>
                    <xdr:row>12</xdr:row>
                    <xdr:rowOff>22860</xdr:rowOff>
                  </from>
                  <to>
                    <xdr:col>0</xdr:col>
                    <xdr:colOff>1935480</xdr:colOff>
                    <xdr:row>14</xdr:row>
                    <xdr:rowOff>22860</xdr:rowOff>
                  </to>
                </anchor>
              </controlPr>
            </control>
          </mc:Choice>
        </mc:AlternateContent>
        <mc:AlternateContent xmlns:mc="http://schemas.openxmlformats.org/markup-compatibility/2006">
          <mc:Choice Requires="x14">
            <control shapeId="3078" r:id="rId9" name="Button 6">
              <controlPr defaultSize="0" print="0" autoFill="0" autoPict="0" macro="[0]!Domarprotokoll6banor">
                <anchor moveWithCells="1" sizeWithCells="1">
                  <from>
                    <xdr:col>0</xdr:col>
                    <xdr:colOff>2179320</xdr:colOff>
                    <xdr:row>12</xdr:row>
                    <xdr:rowOff>0</xdr:rowOff>
                  </from>
                  <to>
                    <xdr:col>0</xdr:col>
                    <xdr:colOff>3832860</xdr:colOff>
                    <xdr:row>14</xdr:row>
                    <xdr:rowOff>7620</xdr:rowOff>
                  </to>
                </anchor>
              </controlPr>
            </control>
          </mc:Choice>
        </mc:AlternateContent>
        <mc:AlternateContent xmlns:mc="http://schemas.openxmlformats.org/markup-compatibility/2006">
          <mc:Choice Requires="x14">
            <control shapeId="3079" r:id="rId10" name="Button 7">
              <controlPr defaultSize="0" print="0" autoFill="0" autoPict="0" macro="[0]!Domarprotokoll7banor">
                <anchor moveWithCells="1" sizeWithCells="1">
                  <from>
                    <xdr:col>0</xdr:col>
                    <xdr:colOff>22860</xdr:colOff>
                    <xdr:row>15</xdr:row>
                    <xdr:rowOff>0</xdr:rowOff>
                  </from>
                  <to>
                    <xdr:col>0</xdr:col>
                    <xdr:colOff>1912620</xdr:colOff>
                    <xdr:row>17</xdr:row>
                    <xdr:rowOff>22860</xdr:rowOff>
                  </to>
                </anchor>
              </controlPr>
            </control>
          </mc:Choice>
        </mc:AlternateContent>
        <mc:AlternateContent xmlns:mc="http://schemas.openxmlformats.org/markup-compatibility/2006">
          <mc:Choice Requires="x14">
            <control shapeId="3080" r:id="rId11" name="Button 8">
              <controlPr defaultSize="0" print="0" autoFill="0" autoPict="0" macro="[0]!Domarprotokoll8banor">
                <anchor moveWithCells="1" sizeWithCells="1">
                  <from>
                    <xdr:col>0</xdr:col>
                    <xdr:colOff>2171700</xdr:colOff>
                    <xdr:row>15</xdr:row>
                    <xdr:rowOff>22860</xdr:rowOff>
                  </from>
                  <to>
                    <xdr:col>0</xdr:col>
                    <xdr:colOff>3817620</xdr:colOff>
                    <xdr:row>17</xdr:row>
                    <xdr:rowOff>60960</xdr:rowOff>
                  </to>
                </anchor>
              </controlPr>
            </control>
          </mc:Choice>
        </mc:AlternateContent>
        <mc:AlternateContent xmlns:mc="http://schemas.openxmlformats.org/markup-compatibility/2006">
          <mc:Choice Requires="x14">
            <control shapeId="3082" r:id="rId12" name="Button 10">
              <controlPr defaultSize="0" print="0" autoFill="0" autoPict="0" macro="[0]!Domarprotokoll2banor">
                <anchor moveWithCells="1" sizeWithCells="1">
                  <from>
                    <xdr:col>0</xdr:col>
                    <xdr:colOff>2179320</xdr:colOff>
                    <xdr:row>6</xdr:row>
                    <xdr:rowOff>0</xdr:rowOff>
                  </from>
                  <to>
                    <xdr:col>0</xdr:col>
                    <xdr:colOff>3817620</xdr:colOff>
                    <xdr:row>8</xdr:row>
                    <xdr:rowOff>0</xdr:rowOff>
                  </to>
                </anchor>
              </controlPr>
            </control>
          </mc:Choice>
        </mc:AlternateContent>
        <mc:AlternateContent xmlns:mc="http://schemas.openxmlformats.org/markup-compatibility/2006">
          <mc:Choice Requires="x14">
            <control shapeId="3083" r:id="rId13" name="Button 11">
              <controlPr defaultSize="0" print="0" autoFill="0" autoPict="0" macro="[0]!Domarprotokoll1bana">
                <anchor moveWithCells="1" sizeWithCells="1">
                  <from>
                    <xdr:col>0</xdr:col>
                    <xdr:colOff>45720</xdr:colOff>
                    <xdr:row>5</xdr:row>
                    <xdr:rowOff>198120</xdr:rowOff>
                  </from>
                  <to>
                    <xdr:col>0</xdr:col>
                    <xdr:colOff>1676400</xdr:colOff>
                    <xdr:row>7</xdr:row>
                    <xdr:rowOff>198120</xdr:rowOff>
                  </to>
                </anchor>
              </controlPr>
            </control>
          </mc:Choice>
        </mc:AlternateContent>
        <mc:AlternateContent xmlns:mc="http://schemas.openxmlformats.org/markup-compatibility/2006">
          <mc:Choice Requires="x14">
            <control shapeId="3084" r:id="rId14" name="Button 12">
              <controlPr defaultSize="0" print="0" autoFill="0" autoPict="0" macro="[0]!Domarprotokoll9banorSkrivUt">
                <anchor moveWithCells="1" sizeWithCells="1">
                  <from>
                    <xdr:col>0</xdr:col>
                    <xdr:colOff>22860</xdr:colOff>
                    <xdr:row>18</xdr:row>
                    <xdr:rowOff>45720</xdr:rowOff>
                  </from>
                  <to>
                    <xdr:col>0</xdr:col>
                    <xdr:colOff>1638300</xdr:colOff>
                    <xdr:row>20</xdr:row>
                    <xdr:rowOff>99060</xdr:rowOff>
                  </to>
                </anchor>
              </controlPr>
            </control>
          </mc:Choice>
        </mc:AlternateContent>
        <mc:AlternateContent xmlns:mc="http://schemas.openxmlformats.org/markup-compatibility/2006">
          <mc:Choice Requires="x14">
            <control shapeId="3085" r:id="rId15" name="Button 13">
              <controlPr defaultSize="0" print="0" autoFill="0" autoPict="0" macro="[0]!Domarprotokoll10banorSkrivUt">
                <anchor moveWithCells="1" sizeWithCells="1">
                  <from>
                    <xdr:col>0</xdr:col>
                    <xdr:colOff>2103120</xdr:colOff>
                    <xdr:row>18</xdr:row>
                    <xdr:rowOff>38100</xdr:rowOff>
                  </from>
                  <to>
                    <xdr:col>0</xdr:col>
                    <xdr:colOff>3916680</xdr:colOff>
                    <xdr:row>20</xdr:row>
                    <xdr:rowOff>68580</xdr:rowOff>
                  </to>
                </anchor>
              </controlPr>
            </control>
          </mc:Choice>
        </mc:AlternateContent>
        <mc:AlternateContent xmlns:mc="http://schemas.openxmlformats.org/markup-compatibility/2006">
          <mc:Choice Requires="x14">
            <control shapeId="3086" r:id="rId16" name="Button 14">
              <controlPr defaultSize="0" print="0" autoFill="0" autoPict="0" macro="[0]!TillSwedenMastersbladen">
                <anchor moveWithCells="1" sizeWithCells="1">
                  <from>
                    <xdr:col>9</xdr:col>
                    <xdr:colOff>182880</xdr:colOff>
                    <xdr:row>2</xdr:row>
                    <xdr:rowOff>144780</xdr:rowOff>
                  </from>
                  <to>
                    <xdr:col>11</xdr:col>
                    <xdr:colOff>83820</xdr:colOff>
                    <xdr:row>4</xdr:row>
                    <xdr:rowOff>99060</xdr:rowOff>
                  </to>
                </anchor>
              </controlPr>
            </control>
          </mc:Choice>
        </mc:AlternateContent>
        <mc:AlternateContent xmlns:mc="http://schemas.openxmlformats.org/markup-compatibility/2006">
          <mc:Choice Requires="x14">
            <control shapeId="3087" r:id="rId17" name="Button 15">
              <controlPr defaultSize="0" print="0" autoFill="0" autoPict="0" macro="[0]!SorteraResultatAllaKlasser">
                <anchor moveWithCells="1" sizeWithCells="1">
                  <from>
                    <xdr:col>1</xdr:col>
                    <xdr:colOff>495300</xdr:colOff>
                    <xdr:row>3</xdr:row>
                    <xdr:rowOff>38100</xdr:rowOff>
                  </from>
                  <to>
                    <xdr:col>4</xdr:col>
                    <xdr:colOff>76200</xdr:colOff>
                    <xdr:row>5</xdr:row>
                    <xdr:rowOff>38100</xdr:rowOff>
                  </to>
                </anchor>
              </controlPr>
            </control>
          </mc:Choice>
        </mc:AlternateContent>
        <mc:AlternateContent xmlns:mc="http://schemas.openxmlformats.org/markup-compatibility/2006">
          <mc:Choice Requires="x14">
            <control shapeId="3088" r:id="rId18" name="Button 16">
              <controlPr defaultSize="0" print="0" autoFill="0" autoPict="0" macro="[0]!SkrivUtResultat">
                <anchor moveWithCells="1" sizeWithCells="1">
                  <from>
                    <xdr:col>1</xdr:col>
                    <xdr:colOff>480060</xdr:colOff>
                    <xdr:row>6</xdr:row>
                    <xdr:rowOff>0</xdr:rowOff>
                  </from>
                  <to>
                    <xdr:col>4</xdr:col>
                    <xdr:colOff>76200</xdr:colOff>
                    <xdr:row>9</xdr:row>
                    <xdr:rowOff>121920</xdr:rowOff>
                  </to>
                </anchor>
              </controlPr>
            </control>
          </mc:Choice>
        </mc:AlternateContent>
        <mc:AlternateContent xmlns:mc="http://schemas.openxmlformats.org/markup-compatibility/2006">
          <mc:Choice Requires="x14">
            <control shapeId="3090" r:id="rId19" name="Button 18">
              <controlPr defaultSize="0" print="0" autoFill="0" autoPict="0" macro="[0]!Döljblad">
                <anchor moveWithCells="1" sizeWithCells="1">
                  <from>
                    <xdr:col>1</xdr:col>
                    <xdr:colOff>464820</xdr:colOff>
                    <xdr:row>10</xdr:row>
                    <xdr:rowOff>83820</xdr:rowOff>
                  </from>
                  <to>
                    <xdr:col>4</xdr:col>
                    <xdr:colOff>220980</xdr:colOff>
                    <xdr:row>11</xdr:row>
                    <xdr:rowOff>114300</xdr:rowOff>
                  </to>
                </anchor>
              </controlPr>
            </control>
          </mc:Choice>
        </mc:AlternateContent>
        <mc:AlternateContent xmlns:mc="http://schemas.openxmlformats.org/markup-compatibility/2006">
          <mc:Choice Requires="x14">
            <control shapeId="3091" r:id="rId20" name="Button 19">
              <controlPr defaultSize="0" print="0" autoFill="0" autoPict="0" macro="[0]!TaFramBlad">
                <anchor moveWithCells="1" sizeWithCells="1">
                  <from>
                    <xdr:col>1</xdr:col>
                    <xdr:colOff>533400</xdr:colOff>
                    <xdr:row>12</xdr:row>
                    <xdr:rowOff>83820</xdr:rowOff>
                  </from>
                  <to>
                    <xdr:col>3</xdr:col>
                    <xdr:colOff>419100</xdr:colOff>
                    <xdr:row>13</xdr:row>
                    <xdr:rowOff>144780</xdr:rowOff>
                  </to>
                </anchor>
              </controlPr>
            </control>
          </mc:Choice>
        </mc:AlternateContent>
        <mc:AlternateContent xmlns:mc="http://schemas.openxmlformats.org/markup-compatibility/2006">
          <mc:Choice Requires="x14">
            <control shapeId="3092" r:id="rId21" name="Button 20">
              <controlPr defaultSize="0" print="0" autoFill="0" autoPict="0" macro="[0]!Mixed2sidan">
                <anchor moveWithCells="1" sizeWithCells="1">
                  <from>
                    <xdr:col>5</xdr:col>
                    <xdr:colOff>152400</xdr:colOff>
                    <xdr:row>3</xdr:row>
                    <xdr:rowOff>38100</xdr:rowOff>
                  </from>
                  <to>
                    <xdr:col>7</xdr:col>
                    <xdr:colOff>45720</xdr:colOff>
                    <xdr:row>4</xdr:row>
                    <xdr:rowOff>45720</xdr:rowOff>
                  </to>
                </anchor>
              </controlPr>
            </control>
          </mc:Choice>
        </mc:AlternateContent>
        <mc:AlternateContent xmlns:mc="http://schemas.openxmlformats.org/markup-compatibility/2006">
          <mc:Choice Requires="x14">
            <control shapeId="3093" r:id="rId22" name="Button 21">
              <controlPr defaultSize="0" print="0" autoFill="0" autoPict="0" macro="[0]!Tillbladdubbel2">
                <anchor moveWithCells="1" sizeWithCells="1">
                  <from>
                    <xdr:col>5</xdr:col>
                    <xdr:colOff>152400</xdr:colOff>
                    <xdr:row>5</xdr:row>
                    <xdr:rowOff>60960</xdr:rowOff>
                  </from>
                  <to>
                    <xdr:col>7</xdr:col>
                    <xdr:colOff>137160</xdr:colOff>
                    <xdr:row>6</xdr:row>
                    <xdr:rowOff>60960</xdr:rowOff>
                  </to>
                </anchor>
              </controlPr>
            </control>
          </mc:Choice>
        </mc:AlternateContent>
        <mc:AlternateContent xmlns:mc="http://schemas.openxmlformats.org/markup-compatibility/2006">
          <mc:Choice Requires="x14">
            <control shapeId="3094" r:id="rId23" name="Button 22">
              <controlPr defaultSize="0" print="0" autoFill="0" autoPict="0" macro="[0]!Tillherrdubbel2">
                <anchor moveWithCells="1" sizeWithCells="1">
                  <from>
                    <xdr:col>5</xdr:col>
                    <xdr:colOff>106680</xdr:colOff>
                    <xdr:row>7</xdr:row>
                    <xdr:rowOff>114300</xdr:rowOff>
                  </from>
                  <to>
                    <xdr:col>7</xdr:col>
                    <xdr:colOff>419100</xdr:colOff>
                    <xdr:row>8</xdr:row>
                    <xdr:rowOff>99060</xdr:rowOff>
                  </to>
                </anchor>
              </controlPr>
            </control>
          </mc:Choice>
        </mc:AlternateContent>
        <mc:AlternateContent xmlns:mc="http://schemas.openxmlformats.org/markup-compatibility/2006">
          <mc:Choice Requires="x14">
            <control shapeId="3095" r:id="rId24" name="Button 23">
              <controlPr defaultSize="0" print="0" autoFill="0" autoPict="0" macro="[0]!TillbladDamdubbel2">
                <anchor moveWithCells="1" sizeWithCells="1">
                  <from>
                    <xdr:col>5</xdr:col>
                    <xdr:colOff>114300</xdr:colOff>
                    <xdr:row>9</xdr:row>
                    <xdr:rowOff>106680</xdr:rowOff>
                  </from>
                  <to>
                    <xdr:col>7</xdr:col>
                    <xdr:colOff>449580</xdr:colOff>
                    <xdr:row>10</xdr:row>
                    <xdr:rowOff>106680</xdr:rowOff>
                  </to>
                </anchor>
              </controlPr>
            </control>
          </mc:Choice>
        </mc:AlternateContent>
        <mc:AlternateContent xmlns:mc="http://schemas.openxmlformats.org/markup-compatibility/2006">
          <mc:Choice Requires="x14">
            <control shapeId="3096" r:id="rId25" name="Button 24">
              <controlPr defaultSize="0" print="0" autoFill="0" autoPict="0" macro="[0]!Tillbakatillinskrivningsbladet">
                <anchor moveWithCells="1" sizeWithCells="1">
                  <from>
                    <xdr:col>8</xdr:col>
                    <xdr:colOff>525780</xdr:colOff>
                    <xdr:row>10</xdr:row>
                    <xdr:rowOff>121920</xdr:rowOff>
                  </from>
                  <to>
                    <xdr:col>10</xdr:col>
                    <xdr:colOff>586740</xdr:colOff>
                    <xdr:row>12</xdr:row>
                    <xdr:rowOff>129540</xdr:rowOff>
                  </to>
                </anchor>
              </controlPr>
            </control>
          </mc:Choice>
        </mc:AlternateContent>
        <mc:AlternateContent xmlns:mc="http://schemas.openxmlformats.org/markup-compatibility/2006">
          <mc:Choice Requires="x14">
            <control shapeId="3097" r:id="rId26" name="Button 25">
              <controlPr defaultSize="0" print="0" autoFill="0" autoPict="0" macro="[0]!Tillbladblandlag">
                <anchor moveWithCells="1" sizeWithCells="1">
                  <from>
                    <xdr:col>5</xdr:col>
                    <xdr:colOff>144780</xdr:colOff>
                    <xdr:row>11</xdr:row>
                    <xdr:rowOff>38100</xdr:rowOff>
                  </from>
                  <to>
                    <xdr:col>7</xdr:col>
                    <xdr:colOff>350520</xdr:colOff>
                    <xdr:row>12</xdr:row>
                    <xdr:rowOff>121920</xdr:rowOff>
                  </to>
                </anchor>
              </controlPr>
            </control>
          </mc:Choice>
        </mc:AlternateContent>
        <mc:AlternateContent xmlns:mc="http://schemas.openxmlformats.org/markup-compatibility/2006">
          <mc:Choice Requires="x14">
            <control shapeId="3098" r:id="rId27" name="Button 26">
              <controlPr defaultSize="0" print="0" autoFill="0" autoPict="0" macro="[0]!DomarprotokollendastBana1och10omgångar">
                <anchor moveWithCells="1" sizeWithCells="1">
                  <from>
                    <xdr:col>1</xdr:col>
                    <xdr:colOff>312420</xdr:colOff>
                    <xdr:row>17</xdr:row>
                    <xdr:rowOff>106680</xdr:rowOff>
                  </from>
                  <to>
                    <xdr:col>4</xdr:col>
                    <xdr:colOff>426720</xdr:colOff>
                    <xdr:row>19</xdr:row>
                    <xdr:rowOff>106680</xdr:rowOff>
                  </to>
                </anchor>
              </controlPr>
            </control>
          </mc:Choice>
        </mc:AlternateContent>
        <mc:AlternateContent xmlns:mc="http://schemas.openxmlformats.org/markup-compatibility/2006">
          <mc:Choice Requires="x14">
            <control shapeId="3099" r:id="rId28" name="Button 27">
              <controlPr defaultSize="0" print="0" autoFill="0" autoPict="0" macro="[0]!DomarprotokollendastBana2och10omgångar">
                <anchor moveWithCells="1" sizeWithCells="1">
                  <from>
                    <xdr:col>1</xdr:col>
                    <xdr:colOff>289560</xdr:colOff>
                    <xdr:row>20</xdr:row>
                    <xdr:rowOff>45720</xdr:rowOff>
                  </from>
                  <to>
                    <xdr:col>4</xdr:col>
                    <xdr:colOff>403860</xdr:colOff>
                    <xdr:row>22</xdr:row>
                    <xdr:rowOff>45720</xdr:rowOff>
                  </to>
                </anchor>
              </controlPr>
            </control>
          </mc:Choice>
        </mc:AlternateContent>
        <mc:AlternateContent xmlns:mc="http://schemas.openxmlformats.org/markup-compatibility/2006">
          <mc:Choice Requires="x14">
            <control shapeId="3100" r:id="rId29" name="Button 28">
              <controlPr defaultSize="0" print="0" autoFill="0" autoPict="0" macro="[0]!DomarprotokollendastBana3och10omgångar">
                <anchor moveWithCells="1" sizeWithCells="1">
                  <from>
                    <xdr:col>4</xdr:col>
                    <xdr:colOff>601980</xdr:colOff>
                    <xdr:row>17</xdr:row>
                    <xdr:rowOff>99060</xdr:rowOff>
                  </from>
                  <to>
                    <xdr:col>7</xdr:col>
                    <xdr:colOff>327660</xdr:colOff>
                    <xdr:row>19</xdr:row>
                    <xdr:rowOff>99060</xdr:rowOff>
                  </to>
                </anchor>
              </controlPr>
            </control>
          </mc:Choice>
        </mc:AlternateContent>
        <mc:AlternateContent xmlns:mc="http://schemas.openxmlformats.org/markup-compatibility/2006">
          <mc:Choice Requires="x14">
            <control shapeId="3101" r:id="rId30" name="Button 29">
              <controlPr defaultSize="0" print="0" autoFill="0" autoPict="0" macro="[0]!DomarprotokollendastBana4och10omgångar">
                <anchor moveWithCells="1" sizeWithCells="1">
                  <from>
                    <xdr:col>4</xdr:col>
                    <xdr:colOff>601980</xdr:colOff>
                    <xdr:row>20</xdr:row>
                    <xdr:rowOff>45720</xdr:rowOff>
                  </from>
                  <to>
                    <xdr:col>7</xdr:col>
                    <xdr:colOff>327660</xdr:colOff>
                    <xdr:row>22</xdr:row>
                    <xdr:rowOff>45720</xdr:rowOff>
                  </to>
                </anchor>
              </controlPr>
            </control>
          </mc:Choice>
        </mc:AlternateContent>
        <mc:AlternateContent xmlns:mc="http://schemas.openxmlformats.org/markup-compatibility/2006">
          <mc:Choice Requires="x14">
            <control shapeId="3102" r:id="rId31" name="Button 30">
              <controlPr defaultSize="0" print="0" autoFill="0" autoPict="0" macro="[0]!DomarprotokollendastBana5och10omgångar">
                <anchor moveWithCells="1" sizeWithCells="1">
                  <from>
                    <xdr:col>7</xdr:col>
                    <xdr:colOff>525780</xdr:colOff>
                    <xdr:row>17</xdr:row>
                    <xdr:rowOff>99060</xdr:rowOff>
                  </from>
                  <to>
                    <xdr:col>10</xdr:col>
                    <xdr:colOff>251460</xdr:colOff>
                    <xdr:row>19</xdr:row>
                    <xdr:rowOff>99060</xdr:rowOff>
                  </to>
                </anchor>
              </controlPr>
            </control>
          </mc:Choice>
        </mc:AlternateContent>
        <mc:AlternateContent xmlns:mc="http://schemas.openxmlformats.org/markup-compatibility/2006">
          <mc:Choice Requires="x14">
            <control shapeId="3103" r:id="rId32" name="Button 31">
              <controlPr defaultSize="0" print="0" autoFill="0" autoPict="0" macro="[0]!DomarprotokollendastBana6och10omgångar">
                <anchor moveWithCells="1" sizeWithCells="1">
                  <from>
                    <xdr:col>7</xdr:col>
                    <xdr:colOff>495300</xdr:colOff>
                    <xdr:row>20</xdr:row>
                    <xdr:rowOff>30480</xdr:rowOff>
                  </from>
                  <to>
                    <xdr:col>10</xdr:col>
                    <xdr:colOff>220980</xdr:colOff>
                    <xdr:row>22</xdr:row>
                    <xdr:rowOff>30480</xdr:rowOff>
                  </to>
                </anchor>
              </controlPr>
            </control>
          </mc:Choice>
        </mc:AlternateContent>
        <mc:AlternateContent xmlns:mc="http://schemas.openxmlformats.org/markup-compatibility/2006">
          <mc:Choice Requires="x14">
            <control shapeId="3104" r:id="rId33" name="Button 32">
              <controlPr defaultSize="0" print="0" autoFill="0" autoPict="0" macro="[0]!DomarprotokollendastBana7och10omgångar">
                <anchor moveWithCells="1" sizeWithCells="1">
                  <from>
                    <xdr:col>10</xdr:col>
                    <xdr:colOff>426720</xdr:colOff>
                    <xdr:row>17</xdr:row>
                    <xdr:rowOff>91440</xdr:rowOff>
                  </from>
                  <to>
                    <xdr:col>13</xdr:col>
                    <xdr:colOff>152400</xdr:colOff>
                    <xdr:row>19</xdr:row>
                    <xdr:rowOff>91440</xdr:rowOff>
                  </to>
                </anchor>
              </controlPr>
            </control>
          </mc:Choice>
        </mc:AlternateContent>
        <mc:AlternateContent xmlns:mc="http://schemas.openxmlformats.org/markup-compatibility/2006">
          <mc:Choice Requires="x14">
            <control shapeId="3105" r:id="rId34" name="Button 33">
              <controlPr defaultSize="0" print="0" autoFill="0" autoPict="0" macro="[0]!DomarprotokollendastBana8och10omgångar">
                <anchor moveWithCells="1" sizeWithCells="1">
                  <from>
                    <xdr:col>10</xdr:col>
                    <xdr:colOff>426720</xdr:colOff>
                    <xdr:row>20</xdr:row>
                    <xdr:rowOff>0</xdr:rowOff>
                  </from>
                  <to>
                    <xdr:col>13</xdr:col>
                    <xdr:colOff>152400</xdr:colOff>
                    <xdr:row>22</xdr:row>
                    <xdr:rowOff>0</xdr:rowOff>
                  </to>
                </anchor>
              </controlPr>
            </control>
          </mc:Choice>
        </mc:AlternateContent>
        <mc:AlternateContent xmlns:mc="http://schemas.openxmlformats.org/markup-compatibility/2006">
          <mc:Choice Requires="x14">
            <control shapeId="3106" r:id="rId35" name="Button 34">
              <controlPr defaultSize="0" print="0" autoFill="0" autoPict="0" macro="[0]!DomarprotokollendastBana9och10omgångar">
                <anchor moveWithCells="1" sizeWithCells="1">
                  <from>
                    <xdr:col>13</xdr:col>
                    <xdr:colOff>297180</xdr:colOff>
                    <xdr:row>17</xdr:row>
                    <xdr:rowOff>83820</xdr:rowOff>
                  </from>
                  <to>
                    <xdr:col>16</xdr:col>
                    <xdr:colOff>22860</xdr:colOff>
                    <xdr:row>19</xdr:row>
                    <xdr:rowOff>83820</xdr:rowOff>
                  </to>
                </anchor>
              </controlPr>
            </control>
          </mc:Choice>
        </mc:AlternateContent>
        <mc:AlternateContent xmlns:mc="http://schemas.openxmlformats.org/markup-compatibility/2006">
          <mc:Choice Requires="x14">
            <control shapeId="3107" r:id="rId36" name="Button 35">
              <controlPr defaultSize="0" print="0" autoFill="0" autoPict="0" macro="[0]!DomarprotokollendastBana10och10omgångar">
                <anchor moveWithCells="1" sizeWithCells="1">
                  <from>
                    <xdr:col>13</xdr:col>
                    <xdr:colOff>304800</xdr:colOff>
                    <xdr:row>20</xdr:row>
                    <xdr:rowOff>0</xdr:rowOff>
                  </from>
                  <to>
                    <xdr:col>16</xdr:col>
                    <xdr:colOff>91440</xdr:colOff>
                    <xdr:row>22</xdr:row>
                    <xdr:rowOff>0</xdr:rowOff>
                  </to>
                </anchor>
              </controlPr>
            </control>
          </mc:Choice>
        </mc:AlternateContent>
        <mc:AlternateContent xmlns:mc="http://schemas.openxmlformats.org/markup-compatibility/2006">
          <mc:Choice Requires="x14">
            <control shapeId="3108" r:id="rId37" name="Button 36">
              <controlPr defaultSize="0" print="0" autoFill="0" autoPict="0" macro="[0]!Domarprotokoll1banaOmg6till10">
                <anchor moveWithCells="1" sizeWithCells="1">
                  <from>
                    <xdr:col>1</xdr:col>
                    <xdr:colOff>312420</xdr:colOff>
                    <xdr:row>28</xdr:row>
                    <xdr:rowOff>106680</xdr:rowOff>
                  </from>
                  <to>
                    <xdr:col>4</xdr:col>
                    <xdr:colOff>426720</xdr:colOff>
                    <xdr:row>30</xdr:row>
                    <xdr:rowOff>106680</xdr:rowOff>
                  </to>
                </anchor>
              </controlPr>
            </control>
          </mc:Choice>
        </mc:AlternateContent>
        <mc:AlternateContent xmlns:mc="http://schemas.openxmlformats.org/markup-compatibility/2006">
          <mc:Choice Requires="x14">
            <control shapeId="3109" r:id="rId38" name="Button 37">
              <controlPr defaultSize="0" print="0" autoFill="0" autoPict="0" macro="[0]!Domarprotokoll2banorOmg6till10">
                <anchor moveWithCells="1" sizeWithCells="1">
                  <from>
                    <xdr:col>1</xdr:col>
                    <xdr:colOff>289560</xdr:colOff>
                    <xdr:row>31</xdr:row>
                    <xdr:rowOff>45720</xdr:rowOff>
                  </from>
                  <to>
                    <xdr:col>4</xdr:col>
                    <xdr:colOff>403860</xdr:colOff>
                    <xdr:row>33</xdr:row>
                    <xdr:rowOff>45720</xdr:rowOff>
                  </to>
                </anchor>
              </controlPr>
            </control>
          </mc:Choice>
        </mc:AlternateContent>
        <mc:AlternateContent xmlns:mc="http://schemas.openxmlformats.org/markup-compatibility/2006">
          <mc:Choice Requires="x14">
            <control shapeId="3110" r:id="rId39" name="Button 38">
              <controlPr defaultSize="0" print="0" autoFill="0" autoPict="0" macro="[0]!Domarprotokoll3banorOmg6till10">
                <anchor moveWithCells="1" sizeWithCells="1">
                  <from>
                    <xdr:col>4</xdr:col>
                    <xdr:colOff>601980</xdr:colOff>
                    <xdr:row>28</xdr:row>
                    <xdr:rowOff>99060</xdr:rowOff>
                  </from>
                  <to>
                    <xdr:col>7</xdr:col>
                    <xdr:colOff>327660</xdr:colOff>
                    <xdr:row>30</xdr:row>
                    <xdr:rowOff>99060</xdr:rowOff>
                  </to>
                </anchor>
              </controlPr>
            </control>
          </mc:Choice>
        </mc:AlternateContent>
        <mc:AlternateContent xmlns:mc="http://schemas.openxmlformats.org/markup-compatibility/2006">
          <mc:Choice Requires="x14">
            <control shapeId="3111" r:id="rId40" name="Button 39">
              <controlPr defaultSize="0" print="0" autoFill="0" autoPict="0" macro="[0]!Domarprotokoll4banorOmg6till10">
                <anchor moveWithCells="1" sizeWithCells="1">
                  <from>
                    <xdr:col>4</xdr:col>
                    <xdr:colOff>601980</xdr:colOff>
                    <xdr:row>31</xdr:row>
                    <xdr:rowOff>45720</xdr:rowOff>
                  </from>
                  <to>
                    <xdr:col>7</xdr:col>
                    <xdr:colOff>327660</xdr:colOff>
                    <xdr:row>33</xdr:row>
                    <xdr:rowOff>45720</xdr:rowOff>
                  </to>
                </anchor>
              </controlPr>
            </control>
          </mc:Choice>
        </mc:AlternateContent>
        <mc:AlternateContent xmlns:mc="http://schemas.openxmlformats.org/markup-compatibility/2006">
          <mc:Choice Requires="x14">
            <control shapeId="3112" r:id="rId41" name="Button 40">
              <controlPr defaultSize="0" print="0" autoFill="0" autoPict="0" macro="[0]!Domarprotokoll5banorOmg6till10">
                <anchor moveWithCells="1" sizeWithCells="1">
                  <from>
                    <xdr:col>7</xdr:col>
                    <xdr:colOff>525780</xdr:colOff>
                    <xdr:row>28</xdr:row>
                    <xdr:rowOff>99060</xdr:rowOff>
                  </from>
                  <to>
                    <xdr:col>10</xdr:col>
                    <xdr:colOff>251460</xdr:colOff>
                    <xdr:row>30</xdr:row>
                    <xdr:rowOff>99060</xdr:rowOff>
                  </to>
                </anchor>
              </controlPr>
            </control>
          </mc:Choice>
        </mc:AlternateContent>
        <mc:AlternateContent xmlns:mc="http://schemas.openxmlformats.org/markup-compatibility/2006">
          <mc:Choice Requires="x14">
            <control shapeId="3113" r:id="rId42" name="Button 41">
              <controlPr defaultSize="0" print="0" autoFill="0" autoPict="0" macro="[0]!Domarprotokoll6banorOmg6till10">
                <anchor moveWithCells="1" sizeWithCells="1">
                  <from>
                    <xdr:col>7</xdr:col>
                    <xdr:colOff>495300</xdr:colOff>
                    <xdr:row>31</xdr:row>
                    <xdr:rowOff>30480</xdr:rowOff>
                  </from>
                  <to>
                    <xdr:col>10</xdr:col>
                    <xdr:colOff>220980</xdr:colOff>
                    <xdr:row>33</xdr:row>
                    <xdr:rowOff>30480</xdr:rowOff>
                  </to>
                </anchor>
              </controlPr>
            </control>
          </mc:Choice>
        </mc:AlternateContent>
        <mc:AlternateContent xmlns:mc="http://schemas.openxmlformats.org/markup-compatibility/2006">
          <mc:Choice Requires="x14">
            <control shapeId="3114" r:id="rId43" name="Button 42">
              <controlPr defaultSize="0" print="0" autoFill="0" autoPict="0" macro="[0]!Domarprotokoll7banorOmg6till10">
                <anchor moveWithCells="1" sizeWithCells="1">
                  <from>
                    <xdr:col>10</xdr:col>
                    <xdr:colOff>426720</xdr:colOff>
                    <xdr:row>28</xdr:row>
                    <xdr:rowOff>91440</xdr:rowOff>
                  </from>
                  <to>
                    <xdr:col>13</xdr:col>
                    <xdr:colOff>152400</xdr:colOff>
                    <xdr:row>30</xdr:row>
                    <xdr:rowOff>91440</xdr:rowOff>
                  </to>
                </anchor>
              </controlPr>
            </control>
          </mc:Choice>
        </mc:AlternateContent>
        <mc:AlternateContent xmlns:mc="http://schemas.openxmlformats.org/markup-compatibility/2006">
          <mc:Choice Requires="x14">
            <control shapeId="3115" r:id="rId44" name="Button 43">
              <controlPr defaultSize="0" print="0" autoFill="0" autoPict="0" macro="[0]!Domarprotokoll8banorOmg6till10">
                <anchor moveWithCells="1" sizeWithCells="1">
                  <from>
                    <xdr:col>10</xdr:col>
                    <xdr:colOff>426720</xdr:colOff>
                    <xdr:row>31</xdr:row>
                    <xdr:rowOff>0</xdr:rowOff>
                  </from>
                  <to>
                    <xdr:col>13</xdr:col>
                    <xdr:colOff>152400</xdr:colOff>
                    <xdr:row>33</xdr:row>
                    <xdr:rowOff>0</xdr:rowOff>
                  </to>
                </anchor>
              </controlPr>
            </control>
          </mc:Choice>
        </mc:AlternateContent>
        <mc:AlternateContent xmlns:mc="http://schemas.openxmlformats.org/markup-compatibility/2006">
          <mc:Choice Requires="x14">
            <control shapeId="3116" r:id="rId45" name="Button 44">
              <controlPr defaultSize="0" print="0" autoFill="0" autoPict="0" macro="[0]!Domarprotokoll9banorOmg6till10">
                <anchor moveWithCells="1" sizeWithCells="1">
                  <from>
                    <xdr:col>13</xdr:col>
                    <xdr:colOff>297180</xdr:colOff>
                    <xdr:row>28</xdr:row>
                    <xdr:rowOff>83820</xdr:rowOff>
                  </from>
                  <to>
                    <xdr:col>16</xdr:col>
                    <xdr:colOff>22860</xdr:colOff>
                    <xdr:row>30</xdr:row>
                    <xdr:rowOff>83820</xdr:rowOff>
                  </to>
                </anchor>
              </controlPr>
            </control>
          </mc:Choice>
        </mc:AlternateContent>
        <mc:AlternateContent xmlns:mc="http://schemas.openxmlformats.org/markup-compatibility/2006">
          <mc:Choice Requires="x14">
            <control shapeId="3117" r:id="rId46" name="Button 45">
              <controlPr defaultSize="0" print="0" autoFill="0" autoPict="0" macro="[0]!Domarprotokoll10banorOmg6till10">
                <anchor moveWithCells="1" sizeWithCells="1">
                  <from>
                    <xdr:col>13</xdr:col>
                    <xdr:colOff>304800</xdr:colOff>
                    <xdr:row>31</xdr:row>
                    <xdr:rowOff>0</xdr:rowOff>
                  </from>
                  <to>
                    <xdr:col>16</xdr:col>
                    <xdr:colOff>91440</xdr:colOff>
                    <xdr:row>33</xdr:row>
                    <xdr:rowOff>0</xdr:rowOff>
                  </to>
                </anchor>
              </controlPr>
            </control>
          </mc:Choice>
        </mc:AlternateContent>
        <mc:AlternateContent xmlns:mc="http://schemas.openxmlformats.org/markup-compatibility/2006">
          <mc:Choice Requires="x14">
            <control shapeId="3118" r:id="rId47" name="Button 46">
              <controlPr defaultSize="0" print="0" autoFill="0" autoPict="0" macro="[0]!DatabasKastareSkrivUt">
                <anchor moveWithCells="1" sizeWithCells="1">
                  <from>
                    <xdr:col>1</xdr:col>
                    <xdr:colOff>502920</xdr:colOff>
                    <xdr:row>0</xdr:row>
                    <xdr:rowOff>91440</xdr:rowOff>
                  </from>
                  <to>
                    <xdr:col>5</xdr:col>
                    <xdr:colOff>144780</xdr:colOff>
                    <xdr:row>2</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tabColor indexed="11"/>
  </sheetPr>
  <dimension ref="A1:AF1253"/>
  <sheetViews>
    <sheetView workbookViewId="0">
      <selection activeCell="A13" sqref="A13"/>
    </sheetView>
  </sheetViews>
  <sheetFormatPr defaultRowHeight="13.2" x14ac:dyDescent="0.25"/>
  <cols>
    <col min="1" max="1" width="7.33203125" bestFit="1" customWidth="1"/>
    <col min="2" max="2" width="25.6640625" customWidth="1"/>
    <col min="3" max="3" width="1.6640625" customWidth="1"/>
    <col min="4" max="8" width="5.5546875" bestFit="1" customWidth="1"/>
    <col min="9" max="9" width="8" bestFit="1" customWidth="1"/>
    <col min="10" max="12" width="5.5546875" bestFit="1" customWidth="1"/>
    <col min="13" max="13" width="6.109375" bestFit="1" customWidth="1"/>
    <col min="14" max="14" width="5.5546875" bestFit="1" customWidth="1"/>
    <col min="15" max="15" width="8" bestFit="1" customWidth="1"/>
    <col min="16" max="16" width="7.6640625" bestFit="1" customWidth="1"/>
    <col min="18" max="18" width="25.6640625" customWidth="1"/>
    <col min="19" max="19" width="1.6640625" customWidth="1"/>
    <col min="20" max="24" width="5.5546875" bestFit="1" customWidth="1"/>
    <col min="25" max="25" width="8" style="13" bestFit="1" customWidth="1"/>
    <col min="26" max="28" width="5.5546875" bestFit="1" customWidth="1"/>
    <col min="29" max="29" width="6.109375" bestFit="1" customWidth="1"/>
    <col min="30" max="30" width="5.5546875" bestFit="1" customWidth="1"/>
    <col min="31" max="31" width="8" style="13" bestFit="1" customWidth="1"/>
    <col min="32" max="32" width="7.6640625" bestFit="1" customWidth="1"/>
  </cols>
  <sheetData>
    <row r="1" spans="1:32" ht="15.6" x14ac:dyDescent="0.3">
      <c r="B1" s="12" t="s">
        <v>20</v>
      </c>
      <c r="C1" s="12"/>
      <c r="D1" s="4"/>
      <c r="E1" s="4"/>
      <c r="F1" s="4"/>
      <c r="G1" s="4"/>
      <c r="H1" s="4"/>
      <c r="I1" s="4"/>
      <c r="J1" s="4"/>
      <c r="K1" s="4"/>
      <c r="L1" s="4"/>
      <c r="M1" s="4"/>
      <c r="N1" s="4"/>
      <c r="O1" s="4"/>
      <c r="P1" s="4"/>
      <c r="R1" s="12" t="s">
        <v>20</v>
      </c>
      <c r="S1" s="12"/>
      <c r="T1" s="4"/>
      <c r="U1" s="4"/>
      <c r="V1" s="4"/>
      <c r="W1" s="4"/>
      <c r="X1" s="4"/>
      <c r="Y1" s="5"/>
      <c r="Z1" s="4"/>
      <c r="AA1" s="4"/>
      <c r="AB1" s="4"/>
      <c r="AC1" s="4"/>
      <c r="AD1" s="4"/>
      <c r="AE1" s="5"/>
      <c r="AF1" s="4"/>
    </row>
    <row r="2" spans="1:32" x14ac:dyDescent="0.25">
      <c r="A2" s="1"/>
      <c r="B2" s="2"/>
      <c r="C2" s="2"/>
      <c r="D2" s="2" t="s">
        <v>1</v>
      </c>
      <c r="E2" s="2" t="s">
        <v>1</v>
      </c>
      <c r="F2" s="2" t="s">
        <v>1</v>
      </c>
      <c r="G2" s="2" t="s">
        <v>1</v>
      </c>
      <c r="H2" s="2" t="s">
        <v>1</v>
      </c>
      <c r="I2" s="1" t="s">
        <v>2</v>
      </c>
      <c r="J2" s="2" t="s">
        <v>1</v>
      </c>
      <c r="K2" s="2" t="s">
        <v>1</v>
      </c>
      <c r="L2" s="2" t="s">
        <v>1</v>
      </c>
      <c r="M2" s="2" t="s">
        <v>3</v>
      </c>
      <c r="N2" s="2" t="s">
        <v>1</v>
      </c>
      <c r="O2" s="1" t="s">
        <v>2</v>
      </c>
      <c r="P2" s="2"/>
      <c r="R2" s="34" t="s">
        <v>316</v>
      </c>
      <c r="S2" s="2"/>
      <c r="T2" s="2" t="s">
        <v>1</v>
      </c>
      <c r="U2" s="2" t="s">
        <v>1</v>
      </c>
      <c r="V2" s="2" t="s">
        <v>1</v>
      </c>
      <c r="W2" s="2" t="s">
        <v>1</v>
      </c>
      <c r="X2" s="2" t="s">
        <v>1</v>
      </c>
      <c r="Y2" s="1" t="s">
        <v>2</v>
      </c>
      <c r="Z2" s="2" t="s">
        <v>1</v>
      </c>
      <c r="AA2" s="2" t="s">
        <v>1</v>
      </c>
      <c r="AB2" s="2" t="s">
        <v>1</v>
      </c>
      <c r="AC2" s="2" t="s">
        <v>3</v>
      </c>
      <c r="AD2" s="2" t="s">
        <v>1</v>
      </c>
      <c r="AE2" s="1" t="s">
        <v>2</v>
      </c>
      <c r="AF2" s="2"/>
    </row>
    <row r="3" spans="1:32" x14ac:dyDescent="0.25">
      <c r="A3" s="2"/>
      <c r="B3" s="2"/>
      <c r="C3" s="2"/>
      <c r="D3" s="2">
        <v>1</v>
      </c>
      <c r="E3" s="2">
        <v>2</v>
      </c>
      <c r="F3" s="2">
        <v>3</v>
      </c>
      <c r="G3" s="2">
        <v>4</v>
      </c>
      <c r="H3" s="2">
        <v>5</v>
      </c>
      <c r="I3" s="1" t="s">
        <v>7</v>
      </c>
      <c r="J3" s="2">
        <v>6</v>
      </c>
      <c r="K3" s="2">
        <v>7</v>
      </c>
      <c r="L3" s="2">
        <v>8</v>
      </c>
      <c r="M3" s="2">
        <v>9</v>
      </c>
      <c r="N3" s="2">
        <v>10</v>
      </c>
      <c r="O3" s="1" t="s">
        <v>8</v>
      </c>
      <c r="P3" s="2" t="s">
        <v>9</v>
      </c>
      <c r="R3" s="2"/>
      <c r="S3" s="2"/>
      <c r="T3" s="2">
        <v>1</v>
      </c>
      <c r="U3" s="2">
        <v>2</v>
      </c>
      <c r="V3" s="2">
        <v>3</v>
      </c>
      <c r="W3" s="2">
        <v>4</v>
      </c>
      <c r="X3" s="2">
        <v>5</v>
      </c>
      <c r="Y3" s="1" t="s">
        <v>7</v>
      </c>
      <c r="Z3" s="2">
        <v>6</v>
      </c>
      <c r="AA3" s="2">
        <v>7</v>
      </c>
      <c r="AB3" s="2">
        <v>8</v>
      </c>
      <c r="AC3" s="2">
        <v>9</v>
      </c>
      <c r="AD3" s="2">
        <v>10</v>
      </c>
      <c r="AE3" s="1" t="s">
        <v>8</v>
      </c>
      <c r="AF3" s="2" t="s">
        <v>9</v>
      </c>
    </row>
    <row r="4" spans="1:32" x14ac:dyDescent="0.25">
      <c r="A4" s="9"/>
      <c r="B4" s="148" t="str">
        <f>Inskrivning!J7</f>
        <v/>
      </c>
      <c r="C4" s="2"/>
      <c r="D4" s="2">
        <f>Inskrivning!L7</f>
        <v>0</v>
      </c>
      <c r="E4" s="2">
        <f>Inskrivning!M7</f>
        <v>0</v>
      </c>
      <c r="F4" s="2">
        <f>Inskrivning!N7</f>
        <v>0</v>
      </c>
      <c r="G4" s="2">
        <f>Inskrivning!O7</f>
        <v>0</v>
      </c>
      <c r="H4" s="2">
        <f>Inskrivning!P7</f>
        <v>0</v>
      </c>
      <c r="I4" s="2">
        <f>Inskrivning!Q7</f>
        <v>0</v>
      </c>
      <c r="J4" s="2">
        <f>Inskrivning!R7</f>
        <v>0</v>
      </c>
      <c r="K4" s="2">
        <f>Inskrivning!S7</f>
        <v>0</v>
      </c>
      <c r="L4" s="2">
        <f>Inskrivning!T7</f>
        <v>0</v>
      </c>
      <c r="M4" s="2">
        <f>Inskrivning!U7</f>
        <v>0</v>
      </c>
      <c r="N4" s="2">
        <f>Inskrivning!V7</f>
        <v>0</v>
      </c>
      <c r="O4" s="2">
        <f>Inskrivning!W7</f>
        <v>0</v>
      </c>
      <c r="P4" s="2">
        <f>Inskrivning!X7</f>
        <v>0</v>
      </c>
      <c r="R4" s="148" t="str">
        <f>IF(Blandlag!A9&gt;0,Blandlag!A9,"")</f>
        <v/>
      </c>
      <c r="S4" s="2" t="str">
        <f>IF(Blandlag!B9&gt;0,Blandlag!B9,"")</f>
        <v/>
      </c>
      <c r="T4" s="2" t="str">
        <f>IF(Blandlag!C9&gt;0,Blandlag!C9,"")</f>
        <v/>
      </c>
      <c r="U4" s="2" t="str">
        <f>IF(Blandlag!D9&gt;0,Blandlag!D9,"")</f>
        <v/>
      </c>
      <c r="V4" s="2" t="str">
        <f>IF(Blandlag!E9&gt;0,Blandlag!E9,"")</f>
        <v/>
      </c>
      <c r="W4" s="2" t="str">
        <f>IF(Blandlag!F9&gt;0,Blandlag!F9,"")</f>
        <v/>
      </c>
      <c r="X4" s="2" t="str">
        <f>IF(Blandlag!G9&gt;0,Blandlag!G9,"")</f>
        <v/>
      </c>
      <c r="Y4" s="2" t="str">
        <f>IF(Blandlag!H9&gt;0,Blandlag!H9,"")</f>
        <v/>
      </c>
      <c r="Z4" s="2" t="str">
        <f>IF(Blandlag!I9&gt;0,Blandlag!I9,"")</f>
        <v/>
      </c>
      <c r="AA4" s="2" t="str">
        <f>IF(Blandlag!J9&gt;0,Blandlag!J9,"")</f>
        <v/>
      </c>
      <c r="AB4" s="2" t="str">
        <f>IF(Blandlag!K9&gt;0,Blandlag!K9,"")</f>
        <v/>
      </c>
      <c r="AC4" s="2" t="str">
        <f>IF(Blandlag!L9&gt;0,Blandlag!L9,"")</f>
        <v/>
      </c>
      <c r="AD4" s="2" t="str">
        <f>IF(Blandlag!M9&gt;0,Blandlag!M9,"")</f>
        <v/>
      </c>
      <c r="AE4" s="2" t="str">
        <f>IF(Blandlag!N9&gt;0,Blandlag!N9,"")</f>
        <v/>
      </c>
      <c r="AF4" s="2" t="str">
        <f>IF(Blandlag!O9&gt;0,Blandlag!O9,"")</f>
        <v/>
      </c>
    </row>
    <row r="5" spans="1:32" x14ac:dyDescent="0.25">
      <c r="A5" s="9"/>
      <c r="B5" s="148" t="str">
        <f>Inskrivning!J8</f>
        <v/>
      </c>
      <c r="C5" s="2"/>
      <c r="D5" s="2">
        <f>Inskrivning!L8</f>
        <v>0</v>
      </c>
      <c r="E5" s="2">
        <f>Inskrivning!M8</f>
        <v>0</v>
      </c>
      <c r="F5" s="2">
        <f>Inskrivning!N8</f>
        <v>0</v>
      </c>
      <c r="G5" s="2">
        <f>Inskrivning!O8</f>
        <v>0</v>
      </c>
      <c r="H5" s="2">
        <f>Inskrivning!P8</f>
        <v>0</v>
      </c>
      <c r="I5" s="2">
        <f>Inskrivning!Q8</f>
        <v>0</v>
      </c>
      <c r="J5" s="2">
        <f>Inskrivning!R8</f>
        <v>0</v>
      </c>
      <c r="K5" s="2">
        <f>Inskrivning!S8</f>
        <v>0</v>
      </c>
      <c r="L5" s="2">
        <f>Inskrivning!T8</f>
        <v>0</v>
      </c>
      <c r="M5" s="2">
        <f>Inskrivning!U8</f>
        <v>0</v>
      </c>
      <c r="N5" s="2">
        <f>Inskrivning!V8</f>
        <v>0</v>
      </c>
      <c r="O5" s="2">
        <f>Inskrivning!W8</f>
        <v>0</v>
      </c>
      <c r="P5" s="2">
        <f>Inskrivning!X8</f>
        <v>0</v>
      </c>
      <c r="R5" s="148" t="str">
        <f>IF(Blandlag!A10&gt;0,Blandlag!A10,"")</f>
        <v/>
      </c>
      <c r="S5" s="9">
        <f>Blandlag!B10</f>
        <v>0</v>
      </c>
      <c r="T5" s="2" t="str">
        <f>IF(Blandlag!C10&gt;0,Blandlag!C10,"")</f>
        <v/>
      </c>
      <c r="U5" s="2" t="str">
        <f>IF(Blandlag!D10&gt;0,Blandlag!D10,"")</f>
        <v/>
      </c>
      <c r="V5" s="2" t="str">
        <f>IF(Blandlag!E10&gt;0,Blandlag!E10,"")</f>
        <v/>
      </c>
      <c r="W5" s="2" t="str">
        <f>IF(Blandlag!F10&gt;0,Blandlag!F10,"")</f>
        <v/>
      </c>
      <c r="X5" s="2" t="str">
        <f>IF(Blandlag!G10&gt;0,Blandlag!G10,"")</f>
        <v/>
      </c>
      <c r="Y5" s="2" t="str">
        <f>IF(Blandlag!H10&gt;0,Blandlag!H10,"")</f>
        <v/>
      </c>
      <c r="Z5" s="2" t="str">
        <f>IF(Blandlag!I10&gt;0,Blandlag!I10,"")</f>
        <v/>
      </c>
      <c r="AA5" s="2" t="str">
        <f>IF(Blandlag!J10&gt;0,Blandlag!J10,"")</f>
        <v/>
      </c>
      <c r="AB5" s="2" t="str">
        <f>IF(Blandlag!K10&gt;0,Blandlag!K10,"")</f>
        <v/>
      </c>
      <c r="AC5" s="2" t="str">
        <f>IF(Blandlag!L10&gt;0,Blandlag!L10,"")</f>
        <v/>
      </c>
      <c r="AD5" s="2" t="str">
        <f>IF(Blandlag!M10&gt;0,Blandlag!M10,"")</f>
        <v/>
      </c>
      <c r="AE5" s="2" t="str">
        <f>IF(Blandlag!N10&gt;0,Blandlag!N10,"")</f>
        <v/>
      </c>
      <c r="AF5" s="2" t="str">
        <f>IF(Blandlag!O10&gt;0,Blandlag!O10,"")</f>
        <v/>
      </c>
    </row>
    <row r="6" spans="1:32" x14ac:dyDescent="0.25">
      <c r="A6" s="9"/>
      <c r="B6" s="148" t="str">
        <f>Inskrivning!J9</f>
        <v/>
      </c>
      <c r="C6" s="2"/>
      <c r="D6" s="2">
        <f>Inskrivning!L9</f>
        <v>0</v>
      </c>
      <c r="E6" s="2">
        <f>Inskrivning!M9</f>
        <v>0</v>
      </c>
      <c r="F6" s="2">
        <f>Inskrivning!N9</f>
        <v>0</v>
      </c>
      <c r="G6" s="2">
        <f>Inskrivning!O9</f>
        <v>0</v>
      </c>
      <c r="H6" s="2">
        <f>Inskrivning!P9</f>
        <v>0</v>
      </c>
      <c r="I6" s="2">
        <f>Inskrivning!Q9</f>
        <v>0</v>
      </c>
      <c r="J6" s="2">
        <f>Inskrivning!R9</f>
        <v>0</v>
      </c>
      <c r="K6" s="2">
        <f>Inskrivning!S9</f>
        <v>0</v>
      </c>
      <c r="L6" s="2">
        <f>Inskrivning!T9</f>
        <v>0</v>
      </c>
      <c r="M6" s="2">
        <f>Inskrivning!U9</f>
        <v>0</v>
      </c>
      <c r="N6" s="2">
        <f>Inskrivning!V9</f>
        <v>0</v>
      </c>
      <c r="O6" s="2">
        <f>Inskrivning!W9</f>
        <v>0</v>
      </c>
      <c r="P6" s="2">
        <f>Inskrivning!X9</f>
        <v>0</v>
      </c>
      <c r="R6" s="148" t="str">
        <f>IF(Blandlag!A11&gt;0,Blandlag!A11,"")</f>
        <v/>
      </c>
      <c r="S6" s="9">
        <f>Blandlag!B11</f>
        <v>0</v>
      </c>
      <c r="T6" s="2" t="str">
        <f>IF(Blandlag!C11&gt;0,Blandlag!C11,"")</f>
        <v/>
      </c>
      <c r="U6" s="2" t="str">
        <f>IF(Blandlag!D11&gt;0,Blandlag!D11,"")</f>
        <v/>
      </c>
      <c r="V6" s="2" t="str">
        <f>IF(Blandlag!E11&gt;0,Blandlag!E11,"")</f>
        <v/>
      </c>
      <c r="W6" s="2" t="str">
        <f>IF(Blandlag!F11&gt;0,Blandlag!F11,"")</f>
        <v/>
      </c>
      <c r="X6" s="2" t="str">
        <f>IF(Blandlag!G11&gt;0,Blandlag!G11,"")</f>
        <v/>
      </c>
      <c r="Y6" s="2" t="str">
        <f>IF(Blandlag!H11&gt;0,Blandlag!H11,"")</f>
        <v/>
      </c>
      <c r="Z6" s="2" t="str">
        <f>IF(Blandlag!I11&gt;0,Blandlag!I11,"")</f>
        <v/>
      </c>
      <c r="AA6" s="2" t="str">
        <f>IF(Blandlag!J11&gt;0,Blandlag!J11,"")</f>
        <v/>
      </c>
      <c r="AB6" s="2" t="str">
        <f>IF(Blandlag!K11&gt;0,Blandlag!K11,"")</f>
        <v/>
      </c>
      <c r="AC6" s="2" t="str">
        <f>IF(Blandlag!L11&gt;0,Blandlag!L11,"")</f>
        <v/>
      </c>
      <c r="AD6" s="2" t="str">
        <f>IF(Blandlag!M11&gt;0,Blandlag!M11,"")</f>
        <v/>
      </c>
      <c r="AE6" s="2" t="str">
        <f>IF(Blandlag!N11&gt;0,Blandlag!N11,"")</f>
        <v/>
      </c>
      <c r="AF6" s="2" t="str">
        <f>IF(Blandlag!O11&gt;0,Blandlag!O11,"")</f>
        <v/>
      </c>
    </row>
    <row r="7" spans="1:32" x14ac:dyDescent="0.25">
      <c r="A7" s="9"/>
      <c r="B7" s="148" t="str">
        <f>Inskrivning!J10</f>
        <v/>
      </c>
      <c r="C7" s="2"/>
      <c r="D7" s="2">
        <f>Inskrivning!L10</f>
        <v>0</v>
      </c>
      <c r="E7" s="2">
        <f>Inskrivning!M10</f>
        <v>0</v>
      </c>
      <c r="F7" s="2">
        <f>Inskrivning!N10</f>
        <v>0</v>
      </c>
      <c r="G7" s="2">
        <f>Inskrivning!O10</f>
        <v>0</v>
      </c>
      <c r="H7" s="2">
        <f>Inskrivning!P10</f>
        <v>0</v>
      </c>
      <c r="I7" s="2">
        <f>Inskrivning!Q10</f>
        <v>0</v>
      </c>
      <c r="J7" s="2">
        <f>Inskrivning!R10</f>
        <v>0</v>
      </c>
      <c r="K7" s="2">
        <f>Inskrivning!S10</f>
        <v>0</v>
      </c>
      <c r="L7" s="2">
        <f>Inskrivning!T10</f>
        <v>0</v>
      </c>
      <c r="M7" s="2">
        <f>Inskrivning!U10</f>
        <v>0</v>
      </c>
      <c r="N7" s="2">
        <f>Inskrivning!V10</f>
        <v>0</v>
      </c>
      <c r="O7" s="2">
        <f>Inskrivning!W10</f>
        <v>0</v>
      </c>
      <c r="P7" s="2">
        <f>Inskrivning!X10</f>
        <v>0</v>
      </c>
      <c r="R7" s="148" t="str">
        <f>IF(Blandlag!A12&gt;0,Blandlag!A12,"")</f>
        <v/>
      </c>
      <c r="S7" s="9">
        <f>Blandlag!B12</f>
        <v>0</v>
      </c>
      <c r="T7" s="2" t="str">
        <f>IF(Blandlag!C12&gt;0,Blandlag!C12,"")</f>
        <v/>
      </c>
      <c r="U7" s="2" t="str">
        <f>IF(Blandlag!D12&gt;0,Blandlag!D12,"")</f>
        <v/>
      </c>
      <c r="V7" s="2" t="str">
        <f>IF(Blandlag!E12&gt;0,Blandlag!E12,"")</f>
        <v/>
      </c>
      <c r="W7" s="2" t="str">
        <f>IF(Blandlag!F12&gt;0,Blandlag!F12,"")</f>
        <v/>
      </c>
      <c r="X7" s="2" t="str">
        <f>IF(Blandlag!G12&gt;0,Blandlag!G12,"")</f>
        <v/>
      </c>
      <c r="Y7" s="2" t="str">
        <f>IF(Blandlag!H12&gt;0,Blandlag!H12,"")</f>
        <v/>
      </c>
      <c r="Z7" s="2" t="str">
        <f>IF(Blandlag!I12&gt;0,Blandlag!I12,"")</f>
        <v/>
      </c>
      <c r="AA7" s="2" t="str">
        <f>IF(Blandlag!J12&gt;0,Blandlag!J12,"")</f>
        <v/>
      </c>
      <c r="AB7" s="2" t="str">
        <f>IF(Blandlag!K12&gt;0,Blandlag!K12,"")</f>
        <v/>
      </c>
      <c r="AC7" s="2" t="str">
        <f>IF(Blandlag!L12&gt;0,Blandlag!L12,"")</f>
        <v/>
      </c>
      <c r="AD7" s="2" t="str">
        <f>IF(Blandlag!M12&gt;0,Blandlag!M12,"")</f>
        <v/>
      </c>
      <c r="AE7" s="2" t="str">
        <f>IF(Blandlag!N12&gt;0,Blandlag!N12,"")</f>
        <v/>
      </c>
      <c r="AF7" s="2" t="str">
        <f>IF(Blandlag!O12&gt;0,Blandlag!O12,"")</f>
        <v/>
      </c>
    </row>
    <row r="8" spans="1:32" s="13" customFormat="1" x14ac:dyDescent="0.25">
      <c r="A8" s="63"/>
      <c r="B8" s="149" t="s">
        <v>44</v>
      </c>
      <c r="C8" s="1"/>
      <c r="D8" s="1">
        <f t="shared" ref="D8" si="0">SUM(D4:D7)</f>
        <v>0</v>
      </c>
      <c r="E8" s="1">
        <f t="shared" ref="E8:P8" si="1">SUM(E4:E7)</f>
        <v>0</v>
      </c>
      <c r="F8" s="1">
        <f t="shared" si="1"/>
        <v>0</v>
      </c>
      <c r="G8" s="1">
        <f t="shared" si="1"/>
        <v>0</v>
      </c>
      <c r="H8" s="1">
        <f t="shared" si="1"/>
        <v>0</v>
      </c>
      <c r="I8" s="1">
        <f t="shared" si="1"/>
        <v>0</v>
      </c>
      <c r="J8" s="1">
        <f t="shared" si="1"/>
        <v>0</v>
      </c>
      <c r="K8" s="1">
        <f t="shared" si="1"/>
        <v>0</v>
      </c>
      <c r="L8" s="1">
        <f t="shared" si="1"/>
        <v>0</v>
      </c>
      <c r="M8" s="1">
        <f t="shared" si="1"/>
        <v>0</v>
      </c>
      <c r="N8" s="1">
        <f t="shared" si="1"/>
        <v>0</v>
      </c>
      <c r="O8" s="1">
        <f t="shared" si="1"/>
        <v>0</v>
      </c>
      <c r="P8" s="1">
        <f t="shared" si="1"/>
        <v>0</v>
      </c>
      <c r="R8" s="149" t="s">
        <v>44</v>
      </c>
      <c r="S8" s="63"/>
      <c r="T8" s="1">
        <f t="shared" ref="T8:AF8" si="2">SUM(T4:T7)</f>
        <v>0</v>
      </c>
      <c r="U8" s="1">
        <f t="shared" si="2"/>
        <v>0</v>
      </c>
      <c r="V8" s="1">
        <f t="shared" si="2"/>
        <v>0</v>
      </c>
      <c r="W8" s="1">
        <f t="shared" si="2"/>
        <v>0</v>
      </c>
      <c r="X8" s="1">
        <f t="shared" si="2"/>
        <v>0</v>
      </c>
      <c r="Y8" s="1">
        <f t="shared" si="2"/>
        <v>0</v>
      </c>
      <c r="Z8" s="1">
        <f t="shared" si="2"/>
        <v>0</v>
      </c>
      <c r="AA8" s="1">
        <f t="shared" si="2"/>
        <v>0</v>
      </c>
      <c r="AB8" s="1">
        <f t="shared" si="2"/>
        <v>0</v>
      </c>
      <c r="AC8" s="1">
        <f t="shared" si="2"/>
        <v>0</v>
      </c>
      <c r="AD8" s="1">
        <f t="shared" si="2"/>
        <v>0</v>
      </c>
      <c r="AE8" s="1">
        <f t="shared" si="2"/>
        <v>0</v>
      </c>
      <c r="AF8" s="1">
        <f t="shared" si="2"/>
        <v>0</v>
      </c>
    </row>
    <row r="9" spans="1:32" x14ac:dyDescent="0.25">
      <c r="A9" s="9"/>
      <c r="B9" s="150" t="str">
        <f>Inskrivning!J11</f>
        <v/>
      </c>
      <c r="C9" s="2"/>
      <c r="D9" s="2">
        <f>Inskrivning!L11</f>
        <v>0</v>
      </c>
      <c r="E9" s="2">
        <f>Inskrivning!M11</f>
        <v>0</v>
      </c>
      <c r="F9" s="2">
        <f>Inskrivning!N11</f>
        <v>0</v>
      </c>
      <c r="G9" s="2">
        <f>Inskrivning!O11</f>
        <v>0</v>
      </c>
      <c r="H9" s="2">
        <f>Inskrivning!P11</f>
        <v>0</v>
      </c>
      <c r="I9" s="2">
        <f>Inskrivning!Q11</f>
        <v>0</v>
      </c>
      <c r="J9" s="2">
        <f>Inskrivning!R11</f>
        <v>0</v>
      </c>
      <c r="K9" s="2">
        <f>Inskrivning!S11</f>
        <v>0</v>
      </c>
      <c r="L9" s="2">
        <f>Inskrivning!T11</f>
        <v>0</v>
      </c>
      <c r="M9" s="2">
        <f>Inskrivning!U11</f>
        <v>0</v>
      </c>
      <c r="N9" s="2">
        <f>Inskrivning!V11</f>
        <v>0</v>
      </c>
      <c r="O9" s="2">
        <f>Inskrivning!W11</f>
        <v>0</v>
      </c>
      <c r="P9" s="2">
        <f>Inskrivning!X11</f>
        <v>0</v>
      </c>
      <c r="R9" s="150" t="str">
        <f>IF(Blandlag!A13&gt;0,Blandlag!A13,"")</f>
        <v/>
      </c>
      <c r="S9" s="9"/>
      <c r="T9" s="2" t="str">
        <f>IF(Blandlag!C13&gt;0,Blandlag!C13,"")</f>
        <v/>
      </c>
      <c r="U9" s="2" t="str">
        <f>IF(Blandlag!D13&gt;0,Blandlag!D13,"")</f>
        <v/>
      </c>
      <c r="V9" s="2" t="str">
        <f>IF(Blandlag!E13&gt;0,Blandlag!E13,"")</f>
        <v/>
      </c>
      <c r="W9" s="2" t="str">
        <f>IF(Blandlag!F13&gt;0,Blandlag!F13,"")</f>
        <v/>
      </c>
      <c r="X9" s="2" t="str">
        <f>IF(Blandlag!G13&gt;0,Blandlag!G13,"")</f>
        <v/>
      </c>
      <c r="Y9" s="2" t="str">
        <f>IF(Blandlag!H13&gt;0,Blandlag!H13,"")</f>
        <v/>
      </c>
      <c r="Z9" s="2" t="str">
        <f>IF(Blandlag!I13&gt;0,Blandlag!I13,"")</f>
        <v/>
      </c>
      <c r="AA9" s="2" t="str">
        <f>IF(Blandlag!J13&gt;0,Blandlag!J13,"")</f>
        <v/>
      </c>
      <c r="AB9" s="2" t="str">
        <f>IF(Blandlag!K13&gt;0,Blandlag!K13,"")</f>
        <v/>
      </c>
      <c r="AC9" s="2" t="str">
        <f>IF(Blandlag!L13&gt;0,Blandlag!L13,"")</f>
        <v/>
      </c>
      <c r="AD9" s="2" t="str">
        <f>IF(Blandlag!M13&gt;0,Blandlag!M13,"")</f>
        <v/>
      </c>
      <c r="AE9" s="2" t="str">
        <f>IF(Blandlag!N13&gt;0,Blandlag!N13,"")</f>
        <v/>
      </c>
      <c r="AF9" s="2" t="str">
        <f>IF(Blandlag!O13&gt;0,Blandlag!O13,"")</f>
        <v/>
      </c>
    </row>
    <row r="10" spans="1:32" x14ac:dyDescent="0.25">
      <c r="A10" s="9"/>
      <c r="B10" s="150" t="str">
        <f>Inskrivning!J12</f>
        <v/>
      </c>
      <c r="C10" s="2"/>
      <c r="D10" s="2">
        <f>Inskrivning!L12</f>
        <v>0</v>
      </c>
      <c r="E10" s="2">
        <f>Inskrivning!M12</f>
        <v>0</v>
      </c>
      <c r="F10" s="2">
        <f>Inskrivning!N12</f>
        <v>0</v>
      </c>
      <c r="G10" s="2">
        <f>Inskrivning!O12</f>
        <v>0</v>
      </c>
      <c r="H10" s="2">
        <f>Inskrivning!P12</f>
        <v>0</v>
      </c>
      <c r="I10" s="2">
        <f>Inskrivning!Q12</f>
        <v>0</v>
      </c>
      <c r="J10" s="2">
        <f>Inskrivning!R12</f>
        <v>0</v>
      </c>
      <c r="K10" s="2">
        <f>Inskrivning!S12</f>
        <v>0</v>
      </c>
      <c r="L10" s="2">
        <f>Inskrivning!T12</f>
        <v>0</v>
      </c>
      <c r="M10" s="2">
        <f>Inskrivning!U12</f>
        <v>0</v>
      </c>
      <c r="N10" s="2">
        <f>Inskrivning!V12</f>
        <v>0</v>
      </c>
      <c r="O10" s="2">
        <f>Inskrivning!W12</f>
        <v>0</v>
      </c>
      <c r="P10" s="2">
        <f>Inskrivning!X12</f>
        <v>0</v>
      </c>
      <c r="R10" s="150" t="str">
        <f>IF(Blandlag!A14&gt;0,Blandlag!A14,"")</f>
        <v/>
      </c>
      <c r="S10" s="9"/>
      <c r="T10" s="2" t="str">
        <f>IF(Blandlag!C14&gt;0,Blandlag!C14,"")</f>
        <v/>
      </c>
      <c r="U10" s="2" t="str">
        <f>IF(Blandlag!D14&gt;0,Blandlag!D14,"")</f>
        <v/>
      </c>
      <c r="V10" s="2" t="str">
        <f>IF(Blandlag!E14&gt;0,Blandlag!E14,"")</f>
        <v/>
      </c>
      <c r="W10" s="2" t="str">
        <f>IF(Blandlag!F14&gt;0,Blandlag!F14,"")</f>
        <v/>
      </c>
      <c r="X10" s="2" t="str">
        <f>IF(Blandlag!G14&gt;0,Blandlag!G14,"")</f>
        <v/>
      </c>
      <c r="Y10" s="2" t="str">
        <f>IF(Blandlag!H14&gt;0,Blandlag!H14,"")</f>
        <v/>
      </c>
      <c r="Z10" s="2" t="str">
        <f>IF(Blandlag!I14&gt;0,Blandlag!I14,"")</f>
        <v/>
      </c>
      <c r="AA10" s="2" t="str">
        <f>IF(Blandlag!J14&gt;0,Blandlag!J14,"")</f>
        <v/>
      </c>
      <c r="AB10" s="2" t="str">
        <f>IF(Blandlag!K14&gt;0,Blandlag!K14,"")</f>
        <v/>
      </c>
      <c r="AC10" s="2" t="str">
        <f>IF(Blandlag!L14&gt;0,Blandlag!L14,"")</f>
        <v/>
      </c>
      <c r="AD10" s="2" t="str">
        <f>IF(Blandlag!M14&gt;0,Blandlag!M14,"")</f>
        <v/>
      </c>
      <c r="AE10" s="2" t="str">
        <f>IF(Blandlag!N14&gt;0,Blandlag!N14,"")</f>
        <v/>
      </c>
      <c r="AF10" s="2" t="str">
        <f>IF(Blandlag!O14&gt;0,Blandlag!O14,"")</f>
        <v/>
      </c>
    </row>
    <row r="11" spans="1:32" x14ac:dyDescent="0.25">
      <c r="A11" s="9"/>
      <c r="B11" s="150" t="str">
        <f>Inskrivning!J13</f>
        <v/>
      </c>
      <c r="C11" s="2"/>
      <c r="D11" s="2">
        <f>Inskrivning!L13</f>
        <v>0</v>
      </c>
      <c r="E11" s="2">
        <f>Inskrivning!M13</f>
        <v>0</v>
      </c>
      <c r="F11" s="2">
        <f>Inskrivning!N13</f>
        <v>0</v>
      </c>
      <c r="G11" s="2">
        <f>Inskrivning!O13</f>
        <v>0</v>
      </c>
      <c r="H11" s="2">
        <f>Inskrivning!P13</f>
        <v>0</v>
      </c>
      <c r="I11" s="2">
        <f>Inskrivning!Q13</f>
        <v>0</v>
      </c>
      <c r="J11" s="2">
        <f>Inskrivning!R13</f>
        <v>0</v>
      </c>
      <c r="K11" s="2">
        <f>Inskrivning!S13</f>
        <v>0</v>
      </c>
      <c r="L11" s="2">
        <f>Inskrivning!T13</f>
        <v>0</v>
      </c>
      <c r="M11" s="2">
        <f>Inskrivning!U13</f>
        <v>0</v>
      </c>
      <c r="N11" s="2">
        <f>Inskrivning!V13</f>
        <v>0</v>
      </c>
      <c r="O11" s="2">
        <f>Inskrivning!W13</f>
        <v>0</v>
      </c>
      <c r="P11" s="2">
        <f>Inskrivning!X13</f>
        <v>0</v>
      </c>
      <c r="R11" s="150" t="str">
        <f>IF(Blandlag!A15&gt;0,Blandlag!A15,"")</f>
        <v/>
      </c>
      <c r="S11" s="9"/>
      <c r="T11" s="2" t="str">
        <f>IF(Blandlag!C15&gt;0,Blandlag!C15,"")</f>
        <v/>
      </c>
      <c r="U11" s="2" t="str">
        <f>IF(Blandlag!D15&gt;0,Blandlag!D15,"")</f>
        <v/>
      </c>
      <c r="V11" s="2" t="str">
        <f>IF(Blandlag!E15&gt;0,Blandlag!E15,"")</f>
        <v/>
      </c>
      <c r="W11" s="2" t="str">
        <f>IF(Blandlag!F15&gt;0,Blandlag!F15,"")</f>
        <v/>
      </c>
      <c r="X11" s="2" t="str">
        <f>IF(Blandlag!G15&gt;0,Blandlag!G15,"")</f>
        <v/>
      </c>
      <c r="Y11" s="2" t="str">
        <f>IF(Blandlag!H15&gt;0,Blandlag!H15,"")</f>
        <v/>
      </c>
      <c r="Z11" s="2" t="str">
        <f>IF(Blandlag!I15&gt;0,Blandlag!I15,"")</f>
        <v/>
      </c>
      <c r="AA11" s="2" t="str">
        <f>IF(Blandlag!J15&gt;0,Blandlag!J15,"")</f>
        <v/>
      </c>
      <c r="AB11" s="2" t="str">
        <f>IF(Blandlag!K15&gt;0,Blandlag!K15,"")</f>
        <v/>
      </c>
      <c r="AC11" s="2" t="str">
        <f>IF(Blandlag!L15&gt;0,Blandlag!L15,"")</f>
        <v/>
      </c>
      <c r="AD11" s="2" t="str">
        <f>IF(Blandlag!M15&gt;0,Blandlag!M15,"")</f>
        <v/>
      </c>
      <c r="AE11" s="2" t="str">
        <f>IF(Blandlag!N15&gt;0,Blandlag!N15,"")</f>
        <v/>
      </c>
      <c r="AF11" s="2" t="str">
        <f>IF(Blandlag!O15&gt;0,Blandlag!O15,"")</f>
        <v/>
      </c>
    </row>
    <row r="12" spans="1:32" x14ac:dyDescent="0.25">
      <c r="A12" s="9"/>
      <c r="B12" s="150" t="str">
        <f>Inskrivning!J14</f>
        <v/>
      </c>
      <c r="C12" s="2"/>
      <c r="D12" s="2">
        <f>Inskrivning!L14</f>
        <v>0</v>
      </c>
      <c r="E12" s="2">
        <f>Inskrivning!M14</f>
        <v>0</v>
      </c>
      <c r="F12" s="2">
        <f>Inskrivning!N14</f>
        <v>0</v>
      </c>
      <c r="G12" s="2">
        <f>Inskrivning!O14</f>
        <v>0</v>
      </c>
      <c r="H12" s="2">
        <f>Inskrivning!P14</f>
        <v>0</v>
      </c>
      <c r="I12" s="2">
        <f>Inskrivning!Q14</f>
        <v>0</v>
      </c>
      <c r="J12" s="2">
        <f>Inskrivning!R14</f>
        <v>0</v>
      </c>
      <c r="K12" s="2">
        <f>Inskrivning!S14</f>
        <v>0</v>
      </c>
      <c r="L12" s="2">
        <f>Inskrivning!T14</f>
        <v>0</v>
      </c>
      <c r="M12" s="2">
        <f>Inskrivning!U14</f>
        <v>0</v>
      </c>
      <c r="N12" s="2">
        <f>Inskrivning!V14</f>
        <v>0</v>
      </c>
      <c r="O12" s="2">
        <f>Inskrivning!W14</f>
        <v>0</v>
      </c>
      <c r="P12" s="2">
        <f>Inskrivning!X14</f>
        <v>0</v>
      </c>
      <c r="R12" s="150" t="str">
        <f>IF(Blandlag!A16&gt;0,Blandlag!A16,"")</f>
        <v/>
      </c>
      <c r="S12" s="9"/>
      <c r="T12" s="2" t="str">
        <f>IF(Blandlag!C16&gt;0,Blandlag!C16,"")</f>
        <v/>
      </c>
      <c r="U12" s="2" t="str">
        <f>IF(Blandlag!D16&gt;0,Blandlag!D16,"")</f>
        <v/>
      </c>
      <c r="V12" s="2" t="str">
        <f>IF(Blandlag!E16&gt;0,Blandlag!E16,"")</f>
        <v/>
      </c>
      <c r="W12" s="2" t="str">
        <f>IF(Blandlag!F16&gt;0,Blandlag!F16,"")</f>
        <v/>
      </c>
      <c r="X12" s="2" t="str">
        <f>IF(Blandlag!G16&gt;0,Blandlag!G16,"")</f>
        <v/>
      </c>
      <c r="Y12" s="2" t="str">
        <f>IF(Blandlag!H16&gt;0,Blandlag!H16,"")</f>
        <v/>
      </c>
      <c r="Z12" s="2" t="str">
        <f>IF(Blandlag!I16&gt;0,Blandlag!I16,"")</f>
        <v/>
      </c>
      <c r="AA12" s="2" t="str">
        <f>IF(Blandlag!J16&gt;0,Blandlag!J16,"")</f>
        <v/>
      </c>
      <c r="AB12" s="2" t="str">
        <f>IF(Blandlag!K16&gt;0,Blandlag!K16,"")</f>
        <v/>
      </c>
      <c r="AC12" s="2" t="str">
        <f>IF(Blandlag!L16&gt;0,Blandlag!L16,"")</f>
        <v/>
      </c>
      <c r="AD12" s="2" t="str">
        <f>IF(Blandlag!M16&gt;0,Blandlag!M16,"")</f>
        <v/>
      </c>
      <c r="AE12" s="2" t="str">
        <f>IF(Blandlag!N16&gt;0,Blandlag!N16,"")</f>
        <v/>
      </c>
      <c r="AF12" s="2" t="str">
        <f>IF(Blandlag!O16&gt;0,Blandlag!O16,"")</f>
        <v/>
      </c>
    </row>
    <row r="13" spans="1:32" s="13" customFormat="1" x14ac:dyDescent="0.25">
      <c r="A13" s="63"/>
      <c r="B13" s="151" t="s">
        <v>44</v>
      </c>
      <c r="C13" s="1"/>
      <c r="D13" s="1">
        <f t="shared" ref="D13" si="3">SUM(D9:D12)</f>
        <v>0</v>
      </c>
      <c r="E13" s="1">
        <f t="shared" ref="E13:P13" si="4">SUM(E9:E12)</f>
        <v>0</v>
      </c>
      <c r="F13" s="1">
        <f t="shared" si="4"/>
        <v>0</v>
      </c>
      <c r="G13" s="1">
        <f t="shared" si="4"/>
        <v>0</v>
      </c>
      <c r="H13" s="1">
        <f t="shared" si="4"/>
        <v>0</v>
      </c>
      <c r="I13" s="1">
        <f t="shared" si="4"/>
        <v>0</v>
      </c>
      <c r="J13" s="1">
        <f t="shared" si="4"/>
        <v>0</v>
      </c>
      <c r="K13" s="1">
        <f t="shared" si="4"/>
        <v>0</v>
      </c>
      <c r="L13" s="1">
        <f t="shared" si="4"/>
        <v>0</v>
      </c>
      <c r="M13" s="1">
        <f t="shared" si="4"/>
        <v>0</v>
      </c>
      <c r="N13" s="1">
        <f t="shared" si="4"/>
        <v>0</v>
      </c>
      <c r="O13" s="1">
        <f t="shared" si="4"/>
        <v>0</v>
      </c>
      <c r="P13" s="1">
        <f t="shared" si="4"/>
        <v>0</v>
      </c>
      <c r="R13" s="151" t="s">
        <v>44</v>
      </c>
      <c r="S13" s="63"/>
      <c r="T13" s="1">
        <f t="shared" ref="T13:AF13" si="5">SUM(T9:T12)</f>
        <v>0</v>
      </c>
      <c r="U13" s="1">
        <f t="shared" si="5"/>
        <v>0</v>
      </c>
      <c r="V13" s="1">
        <f t="shared" si="5"/>
        <v>0</v>
      </c>
      <c r="W13" s="1">
        <f t="shared" si="5"/>
        <v>0</v>
      </c>
      <c r="X13" s="1">
        <f t="shared" si="5"/>
        <v>0</v>
      </c>
      <c r="Y13" s="1">
        <f t="shared" si="5"/>
        <v>0</v>
      </c>
      <c r="Z13" s="1">
        <f t="shared" si="5"/>
        <v>0</v>
      </c>
      <c r="AA13" s="1">
        <f t="shared" si="5"/>
        <v>0</v>
      </c>
      <c r="AB13" s="1">
        <f t="shared" si="5"/>
        <v>0</v>
      </c>
      <c r="AC13" s="1">
        <f t="shared" si="5"/>
        <v>0</v>
      </c>
      <c r="AD13" s="1">
        <f t="shared" si="5"/>
        <v>0</v>
      </c>
      <c r="AE13" s="1">
        <f t="shared" si="5"/>
        <v>0</v>
      </c>
      <c r="AF13" s="1">
        <f t="shared" si="5"/>
        <v>0</v>
      </c>
    </row>
    <row r="14" spans="1:32" x14ac:dyDescent="0.25">
      <c r="A14" s="9"/>
      <c r="B14" s="152" t="str">
        <f>Inskrivning!J15</f>
        <v/>
      </c>
      <c r="C14" s="2"/>
      <c r="D14" s="2">
        <f>Inskrivning!L15</f>
        <v>0</v>
      </c>
      <c r="E14" s="2">
        <f>Inskrivning!M15</f>
        <v>0</v>
      </c>
      <c r="F14" s="2">
        <f>Inskrivning!N15</f>
        <v>0</v>
      </c>
      <c r="G14" s="2">
        <f>Inskrivning!O15</f>
        <v>0</v>
      </c>
      <c r="H14" s="2">
        <f>Inskrivning!P15</f>
        <v>0</v>
      </c>
      <c r="I14" s="2">
        <f>Inskrivning!Q15</f>
        <v>0</v>
      </c>
      <c r="J14" s="2">
        <f>Inskrivning!R15</f>
        <v>0</v>
      </c>
      <c r="K14" s="2">
        <f>Inskrivning!S15</f>
        <v>0</v>
      </c>
      <c r="L14" s="2">
        <f>Inskrivning!T15</f>
        <v>0</v>
      </c>
      <c r="M14" s="2">
        <f>Inskrivning!U15</f>
        <v>0</v>
      </c>
      <c r="N14" s="2">
        <f>Inskrivning!V15</f>
        <v>0</v>
      </c>
      <c r="O14" s="2">
        <f>Inskrivning!W15</f>
        <v>0</v>
      </c>
      <c r="P14" s="2">
        <f>Inskrivning!X15</f>
        <v>0</v>
      </c>
      <c r="R14" s="152" t="str">
        <f>IF(Blandlag!A17&gt;0,Blandlag!A17,"")</f>
        <v/>
      </c>
      <c r="S14" s="2" t="str">
        <f>IF(Blandlag!B17&gt;0,Blandlag!B17,"")</f>
        <v/>
      </c>
      <c r="T14" s="2" t="str">
        <f>IF(Blandlag!C17&gt;0,Blandlag!C17,"")</f>
        <v/>
      </c>
      <c r="U14" s="2" t="str">
        <f>IF(Blandlag!D17&gt;0,Blandlag!D17,"")</f>
        <v/>
      </c>
      <c r="V14" s="2" t="str">
        <f>IF(Blandlag!E17&gt;0,Blandlag!E17,"")</f>
        <v/>
      </c>
      <c r="W14" s="2" t="str">
        <f>IF(Blandlag!F17&gt;0,Blandlag!F17,"")</f>
        <v/>
      </c>
      <c r="X14" s="2" t="str">
        <f>IF(Blandlag!G17&gt;0,Blandlag!G17,"")</f>
        <v/>
      </c>
      <c r="Y14" s="2" t="str">
        <f>IF(Blandlag!H17&gt;0,Blandlag!H17,"")</f>
        <v/>
      </c>
      <c r="Z14" s="2" t="str">
        <f>IF(Blandlag!I17&gt;0,Blandlag!I17,"")</f>
        <v/>
      </c>
      <c r="AA14" s="2" t="str">
        <f>IF(Blandlag!J17&gt;0,Blandlag!J17,"")</f>
        <v/>
      </c>
      <c r="AB14" s="2" t="str">
        <f>IF(Blandlag!K17&gt;0,Blandlag!K17,"")</f>
        <v/>
      </c>
      <c r="AC14" s="2" t="str">
        <f>IF(Blandlag!L17&gt;0,Blandlag!L17,"")</f>
        <v/>
      </c>
      <c r="AD14" s="2" t="str">
        <f>IF(Blandlag!M17&gt;0,Blandlag!M17,"")</f>
        <v/>
      </c>
      <c r="AE14" s="2" t="str">
        <f>IF(Blandlag!N17&gt;0,Blandlag!N17,"")</f>
        <v/>
      </c>
      <c r="AF14" s="2" t="str">
        <f>IF(Blandlag!O17&gt;0,Blandlag!O17,"")</f>
        <v/>
      </c>
    </row>
    <row r="15" spans="1:32" x14ac:dyDescent="0.25">
      <c r="A15" s="9"/>
      <c r="B15" s="152" t="str">
        <f>Inskrivning!J16</f>
        <v/>
      </c>
      <c r="C15" s="2"/>
      <c r="D15" s="2">
        <f>Inskrivning!L16</f>
        <v>0</v>
      </c>
      <c r="E15" s="2">
        <f>Inskrivning!M16</f>
        <v>0</v>
      </c>
      <c r="F15" s="2">
        <f>Inskrivning!N16</f>
        <v>0</v>
      </c>
      <c r="G15" s="2">
        <f>Inskrivning!O16</f>
        <v>0</v>
      </c>
      <c r="H15" s="2">
        <f>Inskrivning!P16</f>
        <v>0</v>
      </c>
      <c r="I15" s="2">
        <f>Inskrivning!Q16</f>
        <v>0</v>
      </c>
      <c r="J15" s="2">
        <f>Inskrivning!R16</f>
        <v>0</v>
      </c>
      <c r="K15" s="2">
        <f>Inskrivning!S16</f>
        <v>0</v>
      </c>
      <c r="L15" s="2">
        <f>Inskrivning!T16</f>
        <v>0</v>
      </c>
      <c r="M15" s="2">
        <f>Inskrivning!U16</f>
        <v>0</v>
      </c>
      <c r="N15" s="2">
        <f>Inskrivning!V16</f>
        <v>0</v>
      </c>
      <c r="O15" s="2">
        <f>Inskrivning!W16</f>
        <v>0</v>
      </c>
      <c r="P15" s="2">
        <f>Inskrivning!X16</f>
        <v>0</v>
      </c>
      <c r="R15" s="152" t="str">
        <f>IF(Blandlag!A18&gt;0,Blandlag!A18,"")</f>
        <v/>
      </c>
      <c r="S15" s="2" t="str">
        <f>IF(Blandlag!B18&gt;0,Blandlag!B18,"")</f>
        <v/>
      </c>
      <c r="T15" s="2" t="str">
        <f>IF(Blandlag!C18&gt;0,Blandlag!C18,"")</f>
        <v/>
      </c>
      <c r="U15" s="2" t="str">
        <f>IF(Blandlag!D18&gt;0,Blandlag!D18,"")</f>
        <v/>
      </c>
      <c r="V15" s="2" t="str">
        <f>IF(Blandlag!E18&gt;0,Blandlag!E18,"")</f>
        <v/>
      </c>
      <c r="W15" s="2" t="str">
        <f>IF(Blandlag!F18&gt;0,Blandlag!F18,"")</f>
        <v/>
      </c>
      <c r="X15" s="2" t="str">
        <f>IF(Blandlag!G18&gt;0,Blandlag!G18,"")</f>
        <v/>
      </c>
      <c r="Y15" s="2" t="str">
        <f>IF(Blandlag!H18&gt;0,Blandlag!H18,"")</f>
        <v/>
      </c>
      <c r="Z15" s="2" t="str">
        <f>IF(Blandlag!I18&gt;0,Blandlag!I18,"")</f>
        <v/>
      </c>
      <c r="AA15" s="2" t="str">
        <f>IF(Blandlag!J18&gt;0,Blandlag!J18,"")</f>
        <v/>
      </c>
      <c r="AB15" s="2" t="str">
        <f>IF(Blandlag!K18&gt;0,Blandlag!K18,"")</f>
        <v/>
      </c>
      <c r="AC15" s="2" t="str">
        <f>IF(Blandlag!L18&gt;0,Blandlag!L18,"")</f>
        <v/>
      </c>
      <c r="AD15" s="2" t="str">
        <f>IF(Blandlag!M18&gt;0,Blandlag!M18,"")</f>
        <v/>
      </c>
      <c r="AE15" s="2" t="str">
        <f>IF(Blandlag!N18&gt;0,Blandlag!N18,"")</f>
        <v/>
      </c>
      <c r="AF15" s="2" t="str">
        <f>IF(Blandlag!O18&gt;0,Blandlag!O18,"")</f>
        <v/>
      </c>
    </row>
    <row r="16" spans="1:32" x14ac:dyDescent="0.25">
      <c r="A16" s="9"/>
      <c r="B16" s="152" t="str">
        <f>Inskrivning!J17</f>
        <v/>
      </c>
      <c r="C16" s="2"/>
      <c r="D16" s="2">
        <f>Inskrivning!L17</f>
        <v>0</v>
      </c>
      <c r="E16" s="2">
        <f>Inskrivning!M17</f>
        <v>0</v>
      </c>
      <c r="F16" s="2">
        <f>Inskrivning!N17</f>
        <v>0</v>
      </c>
      <c r="G16" s="2">
        <f>Inskrivning!O17</f>
        <v>0</v>
      </c>
      <c r="H16" s="2">
        <f>Inskrivning!P17</f>
        <v>0</v>
      </c>
      <c r="I16" s="2">
        <f>Inskrivning!Q17</f>
        <v>0</v>
      </c>
      <c r="J16" s="2">
        <f>Inskrivning!R17</f>
        <v>0</v>
      </c>
      <c r="K16" s="2">
        <f>Inskrivning!S17</f>
        <v>0</v>
      </c>
      <c r="L16" s="2">
        <f>Inskrivning!T17</f>
        <v>0</v>
      </c>
      <c r="M16" s="2">
        <f>Inskrivning!U17</f>
        <v>0</v>
      </c>
      <c r="N16" s="2">
        <f>Inskrivning!V17</f>
        <v>0</v>
      </c>
      <c r="O16" s="2">
        <f>Inskrivning!W17</f>
        <v>0</v>
      </c>
      <c r="P16" s="2">
        <f>Inskrivning!X17</f>
        <v>0</v>
      </c>
      <c r="R16" s="152" t="str">
        <f>IF(Blandlag!A19&gt;0,Blandlag!A19,"")</f>
        <v/>
      </c>
      <c r="S16" s="2" t="str">
        <f>IF(Blandlag!B19&gt;0,Blandlag!B19,"")</f>
        <v/>
      </c>
      <c r="T16" s="2" t="str">
        <f>IF(Blandlag!C19&gt;0,Blandlag!C19,"")</f>
        <v/>
      </c>
      <c r="U16" s="2" t="str">
        <f>IF(Blandlag!D19&gt;0,Blandlag!D19,"")</f>
        <v/>
      </c>
      <c r="V16" s="2" t="str">
        <f>IF(Blandlag!E19&gt;0,Blandlag!E19,"")</f>
        <v/>
      </c>
      <c r="W16" s="2" t="str">
        <f>IF(Blandlag!F19&gt;0,Blandlag!F19,"")</f>
        <v/>
      </c>
      <c r="X16" s="2" t="str">
        <f>IF(Blandlag!G19&gt;0,Blandlag!G19,"")</f>
        <v/>
      </c>
      <c r="Y16" s="2" t="str">
        <f>IF(Blandlag!H19&gt;0,Blandlag!H19,"")</f>
        <v/>
      </c>
      <c r="Z16" s="2" t="str">
        <f>IF(Blandlag!I19&gt;0,Blandlag!I19,"")</f>
        <v/>
      </c>
      <c r="AA16" s="2" t="str">
        <f>IF(Blandlag!J19&gt;0,Blandlag!J19,"")</f>
        <v/>
      </c>
      <c r="AB16" s="2" t="str">
        <f>IF(Blandlag!K19&gt;0,Blandlag!K19,"")</f>
        <v/>
      </c>
      <c r="AC16" s="2" t="str">
        <f>IF(Blandlag!L19&gt;0,Blandlag!L19,"")</f>
        <v/>
      </c>
      <c r="AD16" s="2" t="str">
        <f>IF(Blandlag!M19&gt;0,Blandlag!M19,"")</f>
        <v/>
      </c>
      <c r="AE16" s="2" t="str">
        <f>IF(Blandlag!N19&gt;0,Blandlag!N19,"")</f>
        <v/>
      </c>
      <c r="AF16" s="2" t="str">
        <f>IF(Blandlag!O19&gt;0,Blandlag!O19,"")</f>
        <v/>
      </c>
    </row>
    <row r="17" spans="1:32" x14ac:dyDescent="0.25">
      <c r="A17" s="9"/>
      <c r="B17" s="152" t="str">
        <f>Inskrivning!J18</f>
        <v/>
      </c>
      <c r="C17" s="2"/>
      <c r="D17" s="2">
        <f>Inskrivning!L18</f>
        <v>0</v>
      </c>
      <c r="E17" s="2">
        <f>Inskrivning!M18</f>
        <v>0</v>
      </c>
      <c r="F17" s="2">
        <f>Inskrivning!N18</f>
        <v>0</v>
      </c>
      <c r="G17" s="2">
        <f>Inskrivning!O18</f>
        <v>0</v>
      </c>
      <c r="H17" s="2">
        <f>Inskrivning!P18</f>
        <v>0</v>
      </c>
      <c r="I17" s="2">
        <f>Inskrivning!Q18</f>
        <v>0</v>
      </c>
      <c r="J17" s="2">
        <f>Inskrivning!R18</f>
        <v>0</v>
      </c>
      <c r="K17" s="2">
        <f>Inskrivning!S18</f>
        <v>0</v>
      </c>
      <c r="L17" s="2">
        <f>Inskrivning!T18</f>
        <v>0</v>
      </c>
      <c r="M17" s="2">
        <f>Inskrivning!U18</f>
        <v>0</v>
      </c>
      <c r="N17" s="2">
        <f>Inskrivning!V18</f>
        <v>0</v>
      </c>
      <c r="O17" s="2">
        <f>Inskrivning!W18</f>
        <v>0</v>
      </c>
      <c r="P17" s="2">
        <f>Inskrivning!X18</f>
        <v>0</v>
      </c>
      <c r="R17" s="152" t="str">
        <f>IF(Blandlag!A20&gt;0,Blandlag!A20,"")</f>
        <v/>
      </c>
      <c r="S17" s="2" t="str">
        <f>IF(Blandlag!B20&gt;0,Blandlag!B20,"")</f>
        <v/>
      </c>
      <c r="T17" s="2" t="str">
        <f>IF(Blandlag!C20&gt;0,Blandlag!C20,"")</f>
        <v/>
      </c>
      <c r="U17" s="2" t="str">
        <f>IF(Blandlag!D20&gt;0,Blandlag!D20,"")</f>
        <v/>
      </c>
      <c r="V17" s="2" t="str">
        <f>IF(Blandlag!E20&gt;0,Blandlag!E20,"")</f>
        <v/>
      </c>
      <c r="W17" s="2" t="str">
        <f>IF(Blandlag!F20&gt;0,Blandlag!F20,"")</f>
        <v/>
      </c>
      <c r="X17" s="2" t="str">
        <f>IF(Blandlag!G20&gt;0,Blandlag!G20,"")</f>
        <v/>
      </c>
      <c r="Y17" s="2" t="str">
        <f>IF(Blandlag!H20&gt;0,Blandlag!H20,"")</f>
        <v/>
      </c>
      <c r="Z17" s="2" t="str">
        <f>IF(Blandlag!I20&gt;0,Blandlag!I20,"")</f>
        <v/>
      </c>
      <c r="AA17" s="2" t="str">
        <f>IF(Blandlag!J20&gt;0,Blandlag!J20,"")</f>
        <v/>
      </c>
      <c r="AB17" s="2" t="str">
        <f>IF(Blandlag!K20&gt;0,Blandlag!K20,"")</f>
        <v/>
      </c>
      <c r="AC17" s="2" t="str">
        <f>IF(Blandlag!L20&gt;0,Blandlag!L20,"")</f>
        <v/>
      </c>
      <c r="AD17" s="2" t="str">
        <f>IF(Blandlag!M20&gt;0,Blandlag!M20,"")</f>
        <v/>
      </c>
      <c r="AE17" s="2" t="str">
        <f>IF(Blandlag!N20&gt;0,Blandlag!N20,"")</f>
        <v/>
      </c>
      <c r="AF17" s="2" t="str">
        <f>IF(Blandlag!O20&gt;0,Blandlag!O20,"")</f>
        <v/>
      </c>
    </row>
    <row r="18" spans="1:32" s="13" customFormat="1" x14ac:dyDescent="0.25">
      <c r="A18" s="63"/>
      <c r="B18" s="153" t="s">
        <v>44</v>
      </c>
      <c r="C18" s="1"/>
      <c r="D18" s="1">
        <f t="shared" ref="D18" si="6">SUM(D14:D17)</f>
        <v>0</v>
      </c>
      <c r="E18" s="1">
        <f t="shared" ref="E18:P18" si="7">SUM(E14:E17)</f>
        <v>0</v>
      </c>
      <c r="F18" s="1">
        <f t="shared" si="7"/>
        <v>0</v>
      </c>
      <c r="G18" s="1">
        <f t="shared" si="7"/>
        <v>0</v>
      </c>
      <c r="H18" s="1">
        <f t="shared" si="7"/>
        <v>0</v>
      </c>
      <c r="I18" s="1">
        <f t="shared" si="7"/>
        <v>0</v>
      </c>
      <c r="J18" s="1">
        <f t="shared" si="7"/>
        <v>0</v>
      </c>
      <c r="K18" s="1">
        <f t="shared" si="7"/>
        <v>0</v>
      </c>
      <c r="L18" s="1">
        <f t="shared" si="7"/>
        <v>0</v>
      </c>
      <c r="M18" s="1">
        <f t="shared" si="7"/>
        <v>0</v>
      </c>
      <c r="N18" s="1">
        <f t="shared" si="7"/>
        <v>0</v>
      </c>
      <c r="O18" s="1">
        <f t="shared" si="7"/>
        <v>0</v>
      </c>
      <c r="P18" s="1">
        <f t="shared" si="7"/>
        <v>0</v>
      </c>
      <c r="R18" s="153" t="s">
        <v>44</v>
      </c>
      <c r="S18" s="63"/>
      <c r="T18" s="1">
        <f t="shared" ref="T18:AF18" si="8">SUM(T14:T17)</f>
        <v>0</v>
      </c>
      <c r="U18" s="1">
        <f t="shared" si="8"/>
        <v>0</v>
      </c>
      <c r="V18" s="1">
        <f t="shared" si="8"/>
        <v>0</v>
      </c>
      <c r="W18" s="1">
        <f t="shared" si="8"/>
        <v>0</v>
      </c>
      <c r="X18" s="1">
        <f t="shared" si="8"/>
        <v>0</v>
      </c>
      <c r="Y18" s="1">
        <f t="shared" si="8"/>
        <v>0</v>
      </c>
      <c r="Z18" s="1">
        <f t="shared" si="8"/>
        <v>0</v>
      </c>
      <c r="AA18" s="1">
        <f t="shared" si="8"/>
        <v>0</v>
      </c>
      <c r="AB18" s="1">
        <f t="shared" si="8"/>
        <v>0</v>
      </c>
      <c r="AC18" s="1">
        <f t="shared" si="8"/>
        <v>0</v>
      </c>
      <c r="AD18" s="1">
        <f t="shared" si="8"/>
        <v>0</v>
      </c>
      <c r="AE18" s="1">
        <f t="shared" si="8"/>
        <v>0</v>
      </c>
      <c r="AF18" s="1">
        <f t="shared" si="8"/>
        <v>0</v>
      </c>
    </row>
    <row r="19" spans="1:32" x14ac:dyDescent="0.25">
      <c r="A19" s="9"/>
      <c r="B19" s="154" t="str">
        <f>Inskrivning!J19</f>
        <v/>
      </c>
      <c r="C19" s="2"/>
      <c r="D19" s="2">
        <f>Inskrivning!L19</f>
        <v>0</v>
      </c>
      <c r="E19" s="2">
        <f>Inskrivning!M19</f>
        <v>0</v>
      </c>
      <c r="F19" s="2">
        <f>Inskrivning!N19</f>
        <v>0</v>
      </c>
      <c r="G19" s="2">
        <f>Inskrivning!O19</f>
        <v>0</v>
      </c>
      <c r="H19" s="2">
        <f>Inskrivning!P19</f>
        <v>0</v>
      </c>
      <c r="I19" s="2">
        <f>Inskrivning!Q19</f>
        <v>0</v>
      </c>
      <c r="J19" s="2">
        <f>Inskrivning!R19</f>
        <v>0</v>
      </c>
      <c r="K19" s="2">
        <f>Inskrivning!S19</f>
        <v>0</v>
      </c>
      <c r="L19" s="2">
        <f>Inskrivning!T19</f>
        <v>0</v>
      </c>
      <c r="M19" s="2">
        <f>Inskrivning!U19</f>
        <v>0</v>
      </c>
      <c r="N19" s="2">
        <f>Inskrivning!V19</f>
        <v>0</v>
      </c>
      <c r="O19" s="2">
        <f>Inskrivning!W19</f>
        <v>0</v>
      </c>
      <c r="P19" s="2">
        <f>Inskrivning!X19</f>
        <v>0</v>
      </c>
      <c r="R19" s="154" t="str">
        <f>IF(Blandlag!A21&gt;0,Blandlag!A21,"")</f>
        <v/>
      </c>
      <c r="S19" s="2" t="str">
        <f>IF(Blandlag!B21&gt;0,Blandlag!B21,"")</f>
        <v/>
      </c>
      <c r="T19" s="2" t="str">
        <f>IF(Blandlag!C21&gt;0,Blandlag!C21,"")</f>
        <v/>
      </c>
      <c r="U19" s="2" t="str">
        <f>IF(Blandlag!D21&gt;0,Blandlag!D21,"")</f>
        <v/>
      </c>
      <c r="V19" s="2" t="str">
        <f>IF(Blandlag!E21&gt;0,Blandlag!E21,"")</f>
        <v/>
      </c>
      <c r="W19" s="2" t="str">
        <f>IF(Blandlag!F21&gt;0,Blandlag!F21,"")</f>
        <v/>
      </c>
      <c r="X19" s="2" t="str">
        <f>IF(Blandlag!G21&gt;0,Blandlag!G21,"")</f>
        <v/>
      </c>
      <c r="Y19" s="2" t="str">
        <f>IF(Blandlag!H21&gt;0,Blandlag!H21,"")</f>
        <v/>
      </c>
      <c r="Z19" s="2" t="str">
        <f>IF(Blandlag!I21&gt;0,Blandlag!I21,"")</f>
        <v/>
      </c>
      <c r="AA19" s="2" t="str">
        <f>IF(Blandlag!J21&gt;0,Blandlag!J21,"")</f>
        <v/>
      </c>
      <c r="AB19" s="2" t="str">
        <f>IF(Blandlag!K21&gt;0,Blandlag!K21,"")</f>
        <v/>
      </c>
      <c r="AC19" s="2" t="str">
        <f>IF(Blandlag!L21&gt;0,Blandlag!L21,"")</f>
        <v/>
      </c>
      <c r="AD19" s="2" t="str">
        <f>IF(Blandlag!M21&gt;0,Blandlag!M21,"")</f>
        <v/>
      </c>
      <c r="AE19" s="2" t="str">
        <f>IF(Blandlag!N21&gt;0,Blandlag!N21,"")</f>
        <v/>
      </c>
      <c r="AF19" s="2" t="str">
        <f>IF(Blandlag!O21&gt;0,Blandlag!O21,"")</f>
        <v/>
      </c>
    </row>
    <row r="20" spans="1:32" x14ac:dyDescent="0.25">
      <c r="A20" s="9"/>
      <c r="B20" s="154" t="str">
        <f>Inskrivning!J20</f>
        <v/>
      </c>
      <c r="C20" s="2"/>
      <c r="D20" s="2">
        <f>Inskrivning!L20</f>
        <v>0</v>
      </c>
      <c r="E20" s="2">
        <f>Inskrivning!M20</f>
        <v>0</v>
      </c>
      <c r="F20" s="2">
        <f>Inskrivning!N20</f>
        <v>0</v>
      </c>
      <c r="G20" s="2">
        <f>Inskrivning!O20</f>
        <v>0</v>
      </c>
      <c r="H20" s="2">
        <f>Inskrivning!P20</f>
        <v>0</v>
      </c>
      <c r="I20" s="2">
        <f>Inskrivning!Q20</f>
        <v>0</v>
      </c>
      <c r="J20" s="2">
        <f>Inskrivning!R20</f>
        <v>0</v>
      </c>
      <c r="K20" s="2">
        <f>Inskrivning!S20</f>
        <v>0</v>
      </c>
      <c r="L20" s="2">
        <f>Inskrivning!T20</f>
        <v>0</v>
      </c>
      <c r="M20" s="2">
        <f>Inskrivning!U20</f>
        <v>0</v>
      </c>
      <c r="N20" s="2">
        <f>Inskrivning!V20</f>
        <v>0</v>
      </c>
      <c r="O20" s="2">
        <f>Inskrivning!W20</f>
        <v>0</v>
      </c>
      <c r="P20" s="2">
        <f>Inskrivning!X20</f>
        <v>0</v>
      </c>
      <c r="R20" s="154" t="str">
        <f>IF(Blandlag!A22&gt;0,Blandlag!A22,"")</f>
        <v/>
      </c>
      <c r="S20" s="2" t="str">
        <f>IF(Blandlag!B22&gt;0,Blandlag!B22,"")</f>
        <v/>
      </c>
      <c r="T20" s="2" t="str">
        <f>IF(Blandlag!C22&gt;0,Blandlag!C22,"")</f>
        <v/>
      </c>
      <c r="U20" s="2" t="str">
        <f>IF(Blandlag!D22&gt;0,Blandlag!D22,"")</f>
        <v/>
      </c>
      <c r="V20" s="2" t="str">
        <f>IF(Blandlag!E22&gt;0,Blandlag!E22,"")</f>
        <v/>
      </c>
      <c r="W20" s="2" t="str">
        <f>IF(Blandlag!F22&gt;0,Blandlag!F22,"")</f>
        <v/>
      </c>
      <c r="X20" s="2" t="str">
        <f>IF(Blandlag!G22&gt;0,Blandlag!G22,"")</f>
        <v/>
      </c>
      <c r="Y20" s="2" t="str">
        <f>IF(Blandlag!H22&gt;0,Blandlag!H22,"")</f>
        <v/>
      </c>
      <c r="Z20" s="2" t="str">
        <f>IF(Blandlag!I22&gt;0,Blandlag!I22,"")</f>
        <v/>
      </c>
      <c r="AA20" s="2" t="str">
        <f>IF(Blandlag!J22&gt;0,Blandlag!J22,"")</f>
        <v/>
      </c>
      <c r="AB20" s="2" t="str">
        <f>IF(Blandlag!K22&gt;0,Blandlag!K22,"")</f>
        <v/>
      </c>
      <c r="AC20" s="2" t="str">
        <f>IF(Blandlag!L22&gt;0,Blandlag!L22,"")</f>
        <v/>
      </c>
      <c r="AD20" s="2" t="str">
        <f>IF(Blandlag!M22&gt;0,Blandlag!M22,"")</f>
        <v/>
      </c>
      <c r="AE20" s="2" t="str">
        <f>IF(Blandlag!N22&gt;0,Blandlag!N22,"")</f>
        <v/>
      </c>
      <c r="AF20" s="2" t="str">
        <f>IF(Blandlag!O22&gt;0,Blandlag!O22,"")</f>
        <v/>
      </c>
    </row>
    <row r="21" spans="1:32" x14ac:dyDescent="0.25">
      <c r="A21" s="9"/>
      <c r="B21" s="154" t="str">
        <f>Inskrivning!J21</f>
        <v/>
      </c>
      <c r="C21" s="2"/>
      <c r="D21" s="2">
        <f>Inskrivning!L21</f>
        <v>0</v>
      </c>
      <c r="E21" s="2">
        <f>Inskrivning!M21</f>
        <v>0</v>
      </c>
      <c r="F21" s="2">
        <f>Inskrivning!N21</f>
        <v>0</v>
      </c>
      <c r="G21" s="2">
        <f>Inskrivning!O21</f>
        <v>0</v>
      </c>
      <c r="H21" s="2">
        <f>Inskrivning!P21</f>
        <v>0</v>
      </c>
      <c r="I21" s="2">
        <f>Inskrivning!Q21</f>
        <v>0</v>
      </c>
      <c r="J21" s="2">
        <f>Inskrivning!R21</f>
        <v>0</v>
      </c>
      <c r="K21" s="2">
        <f>Inskrivning!S21</f>
        <v>0</v>
      </c>
      <c r="L21" s="2">
        <f>Inskrivning!T21</f>
        <v>0</v>
      </c>
      <c r="M21" s="2">
        <f>Inskrivning!U21</f>
        <v>0</v>
      </c>
      <c r="N21" s="2">
        <f>Inskrivning!V21</f>
        <v>0</v>
      </c>
      <c r="O21" s="2">
        <f>Inskrivning!W21</f>
        <v>0</v>
      </c>
      <c r="P21" s="2">
        <f>Inskrivning!X21</f>
        <v>0</v>
      </c>
      <c r="R21" s="154" t="str">
        <f>IF(Blandlag!A23&gt;0,Blandlag!A23,"")</f>
        <v/>
      </c>
      <c r="S21" s="2" t="str">
        <f>IF(Blandlag!B23&gt;0,Blandlag!B23,"")</f>
        <v/>
      </c>
      <c r="T21" s="2" t="str">
        <f>IF(Blandlag!C23&gt;0,Blandlag!C23,"")</f>
        <v/>
      </c>
      <c r="U21" s="2" t="str">
        <f>IF(Blandlag!D23&gt;0,Blandlag!D23,"")</f>
        <v/>
      </c>
      <c r="V21" s="2" t="str">
        <f>IF(Blandlag!E23&gt;0,Blandlag!E23,"")</f>
        <v/>
      </c>
      <c r="W21" s="2" t="str">
        <f>IF(Blandlag!F23&gt;0,Blandlag!F23,"")</f>
        <v/>
      </c>
      <c r="X21" s="2" t="str">
        <f>IF(Blandlag!G23&gt;0,Blandlag!G23,"")</f>
        <v/>
      </c>
      <c r="Y21" s="2" t="str">
        <f>IF(Blandlag!H23&gt;0,Blandlag!H23,"")</f>
        <v/>
      </c>
      <c r="Z21" s="2" t="str">
        <f>IF(Blandlag!I23&gt;0,Blandlag!I23,"")</f>
        <v/>
      </c>
      <c r="AA21" s="2" t="str">
        <f>IF(Blandlag!J23&gt;0,Blandlag!J23,"")</f>
        <v/>
      </c>
      <c r="AB21" s="2" t="str">
        <f>IF(Blandlag!K23&gt;0,Blandlag!K23,"")</f>
        <v/>
      </c>
      <c r="AC21" s="2" t="str">
        <f>IF(Blandlag!L23&gt;0,Blandlag!L23,"")</f>
        <v/>
      </c>
      <c r="AD21" s="2" t="str">
        <f>IF(Blandlag!M23&gt;0,Blandlag!M23,"")</f>
        <v/>
      </c>
      <c r="AE21" s="2" t="str">
        <f>IF(Blandlag!N23&gt;0,Blandlag!N23,"")</f>
        <v/>
      </c>
      <c r="AF21" s="2" t="str">
        <f>IF(Blandlag!O23&gt;0,Blandlag!O23,"")</f>
        <v/>
      </c>
    </row>
    <row r="22" spans="1:32" x14ac:dyDescent="0.25">
      <c r="A22" s="9"/>
      <c r="B22" s="154" t="str">
        <f>Inskrivning!J22</f>
        <v/>
      </c>
      <c r="C22" s="2"/>
      <c r="D22" s="2">
        <f>Inskrivning!L22</f>
        <v>0</v>
      </c>
      <c r="E22" s="2">
        <f>Inskrivning!M22</f>
        <v>0</v>
      </c>
      <c r="F22" s="2">
        <f>Inskrivning!N22</f>
        <v>0</v>
      </c>
      <c r="G22" s="2">
        <f>Inskrivning!O22</f>
        <v>0</v>
      </c>
      <c r="H22" s="2">
        <f>Inskrivning!P22</f>
        <v>0</v>
      </c>
      <c r="I22" s="2">
        <f>Inskrivning!Q22</f>
        <v>0</v>
      </c>
      <c r="J22" s="2">
        <f>Inskrivning!R22</f>
        <v>0</v>
      </c>
      <c r="K22" s="2">
        <f>Inskrivning!S22</f>
        <v>0</v>
      </c>
      <c r="L22" s="2">
        <f>Inskrivning!T22</f>
        <v>0</v>
      </c>
      <c r="M22" s="2">
        <f>Inskrivning!U22</f>
        <v>0</v>
      </c>
      <c r="N22" s="2">
        <f>Inskrivning!V22</f>
        <v>0</v>
      </c>
      <c r="O22" s="2">
        <f>Inskrivning!W22</f>
        <v>0</v>
      </c>
      <c r="P22" s="2">
        <f>Inskrivning!X22</f>
        <v>0</v>
      </c>
      <c r="R22" s="154" t="str">
        <f>IF(Blandlag!A24&gt;0,Blandlag!A24,"")</f>
        <v/>
      </c>
      <c r="S22" s="2" t="str">
        <f>IF(Blandlag!B24&gt;0,Blandlag!B24,"")</f>
        <v/>
      </c>
      <c r="T22" s="2" t="str">
        <f>IF(Blandlag!C24&gt;0,Blandlag!C24,"")</f>
        <v/>
      </c>
      <c r="U22" s="2" t="str">
        <f>IF(Blandlag!D24&gt;0,Blandlag!D24,"")</f>
        <v/>
      </c>
      <c r="V22" s="2" t="str">
        <f>IF(Blandlag!E24&gt;0,Blandlag!E24,"")</f>
        <v/>
      </c>
      <c r="W22" s="2" t="str">
        <f>IF(Blandlag!F24&gt;0,Blandlag!F24,"")</f>
        <v/>
      </c>
      <c r="X22" s="2" t="str">
        <f>IF(Blandlag!G24&gt;0,Blandlag!G24,"")</f>
        <v/>
      </c>
      <c r="Y22" s="2" t="str">
        <f>IF(Blandlag!H24&gt;0,Blandlag!H24,"")</f>
        <v/>
      </c>
      <c r="Z22" s="2" t="str">
        <f>IF(Blandlag!I24&gt;0,Blandlag!I24,"")</f>
        <v/>
      </c>
      <c r="AA22" s="2" t="str">
        <f>IF(Blandlag!J24&gt;0,Blandlag!J24,"")</f>
        <v/>
      </c>
      <c r="AB22" s="2" t="str">
        <f>IF(Blandlag!K24&gt;0,Blandlag!K24,"")</f>
        <v/>
      </c>
      <c r="AC22" s="2" t="str">
        <f>IF(Blandlag!L24&gt;0,Blandlag!L24,"")</f>
        <v/>
      </c>
      <c r="AD22" s="2" t="str">
        <f>IF(Blandlag!M24&gt;0,Blandlag!M24,"")</f>
        <v/>
      </c>
      <c r="AE22" s="2" t="str">
        <f>IF(Blandlag!N24&gt;0,Blandlag!N24,"")</f>
        <v/>
      </c>
      <c r="AF22" s="2" t="str">
        <f>IF(Blandlag!O24&gt;0,Blandlag!O24,"")</f>
        <v/>
      </c>
    </row>
    <row r="23" spans="1:32" s="13" customFormat="1" x14ac:dyDescent="0.25">
      <c r="A23" s="63"/>
      <c r="B23" s="155" t="s">
        <v>44</v>
      </c>
      <c r="C23" s="1"/>
      <c r="D23" s="1">
        <f t="shared" ref="D23" si="9">SUM(D19:D22)</f>
        <v>0</v>
      </c>
      <c r="E23" s="1">
        <f t="shared" ref="E23:P23" si="10">SUM(E19:E22)</f>
        <v>0</v>
      </c>
      <c r="F23" s="1">
        <f t="shared" si="10"/>
        <v>0</v>
      </c>
      <c r="G23" s="1">
        <f t="shared" si="10"/>
        <v>0</v>
      </c>
      <c r="H23" s="1">
        <f t="shared" si="10"/>
        <v>0</v>
      </c>
      <c r="I23" s="1">
        <f t="shared" si="10"/>
        <v>0</v>
      </c>
      <c r="J23" s="1">
        <f t="shared" si="10"/>
        <v>0</v>
      </c>
      <c r="K23" s="1">
        <f t="shared" si="10"/>
        <v>0</v>
      </c>
      <c r="L23" s="1">
        <f t="shared" si="10"/>
        <v>0</v>
      </c>
      <c r="M23" s="1">
        <f t="shared" si="10"/>
        <v>0</v>
      </c>
      <c r="N23" s="1">
        <f t="shared" si="10"/>
        <v>0</v>
      </c>
      <c r="O23" s="1">
        <f t="shared" si="10"/>
        <v>0</v>
      </c>
      <c r="P23" s="1">
        <f t="shared" si="10"/>
        <v>0</v>
      </c>
      <c r="R23" s="155" t="s">
        <v>44</v>
      </c>
      <c r="S23" s="63"/>
      <c r="T23" s="1">
        <f t="shared" ref="T23:AF23" si="11">SUM(T19:T22)</f>
        <v>0</v>
      </c>
      <c r="U23" s="1">
        <f t="shared" si="11"/>
        <v>0</v>
      </c>
      <c r="V23" s="1">
        <f t="shared" si="11"/>
        <v>0</v>
      </c>
      <c r="W23" s="1">
        <f t="shared" si="11"/>
        <v>0</v>
      </c>
      <c r="X23" s="1">
        <f t="shared" si="11"/>
        <v>0</v>
      </c>
      <c r="Y23" s="1">
        <f t="shared" si="11"/>
        <v>0</v>
      </c>
      <c r="Z23" s="1">
        <f t="shared" si="11"/>
        <v>0</v>
      </c>
      <c r="AA23" s="1">
        <f t="shared" si="11"/>
        <v>0</v>
      </c>
      <c r="AB23" s="1">
        <f t="shared" si="11"/>
        <v>0</v>
      </c>
      <c r="AC23" s="1">
        <f t="shared" si="11"/>
        <v>0</v>
      </c>
      <c r="AD23" s="1">
        <f t="shared" si="11"/>
        <v>0</v>
      </c>
      <c r="AE23" s="1">
        <f t="shared" si="11"/>
        <v>0</v>
      </c>
      <c r="AF23" s="1">
        <f t="shared" si="11"/>
        <v>0</v>
      </c>
    </row>
    <row r="24" spans="1:32" x14ac:dyDescent="0.25">
      <c r="A24" s="9"/>
      <c r="B24" s="177" t="str">
        <f>Inskrivning!J23</f>
        <v/>
      </c>
      <c r="C24" s="2"/>
      <c r="D24" s="2">
        <f>Inskrivning!L23</f>
        <v>0</v>
      </c>
      <c r="E24" s="2">
        <f>Inskrivning!M23</f>
        <v>0</v>
      </c>
      <c r="F24" s="2">
        <f>Inskrivning!N23</f>
        <v>0</v>
      </c>
      <c r="G24" s="2">
        <f>Inskrivning!O23</f>
        <v>0</v>
      </c>
      <c r="H24" s="2">
        <f>Inskrivning!P23</f>
        <v>0</v>
      </c>
      <c r="I24" s="2">
        <f>Inskrivning!Q23</f>
        <v>0</v>
      </c>
      <c r="J24" s="2">
        <f>Inskrivning!R23</f>
        <v>0</v>
      </c>
      <c r="K24" s="2">
        <f>Inskrivning!S23</f>
        <v>0</v>
      </c>
      <c r="L24" s="2">
        <f>Inskrivning!T23</f>
        <v>0</v>
      </c>
      <c r="M24" s="2">
        <f>Inskrivning!U23</f>
        <v>0</v>
      </c>
      <c r="N24" s="2">
        <f>Inskrivning!V23</f>
        <v>0</v>
      </c>
      <c r="O24" s="2">
        <f>Inskrivning!W23</f>
        <v>0</v>
      </c>
      <c r="P24" s="2">
        <f>Inskrivning!X23</f>
        <v>0</v>
      </c>
      <c r="R24" s="148" t="str">
        <f>IF(Blandlag!A25&gt;0,Blandlag!A25,"")</f>
        <v/>
      </c>
      <c r="S24" s="2" t="str">
        <f>IF(Blandlag!B25&gt;0,Blandlag!B25,"")</f>
        <v/>
      </c>
      <c r="T24" s="2" t="str">
        <f>IF(Blandlag!C25&gt;0,Blandlag!C25,"")</f>
        <v/>
      </c>
      <c r="U24" s="2" t="str">
        <f>IF(Blandlag!D25&gt;0,Blandlag!D25,"")</f>
        <v/>
      </c>
      <c r="V24" s="2" t="str">
        <f>IF(Blandlag!E25&gt;0,Blandlag!E25,"")</f>
        <v/>
      </c>
      <c r="W24" s="2" t="str">
        <f>IF(Blandlag!F25&gt;0,Blandlag!F25,"")</f>
        <v/>
      </c>
      <c r="X24" s="2" t="str">
        <f>IF(Blandlag!G25&gt;0,Blandlag!G25,"")</f>
        <v/>
      </c>
      <c r="Y24" s="2" t="str">
        <f>IF(Blandlag!H25&gt;0,Blandlag!H25,"")</f>
        <v/>
      </c>
      <c r="Z24" s="2" t="str">
        <f>IF(Blandlag!I25&gt;0,Blandlag!I25,"")</f>
        <v/>
      </c>
      <c r="AA24" s="2" t="str">
        <f>IF(Blandlag!J25&gt;0,Blandlag!J25,"")</f>
        <v/>
      </c>
      <c r="AB24" s="2" t="str">
        <f>IF(Blandlag!K25&gt;0,Blandlag!K25,"")</f>
        <v/>
      </c>
      <c r="AC24" s="2" t="str">
        <f>IF(Blandlag!L25&gt;0,Blandlag!L25,"")</f>
        <v/>
      </c>
      <c r="AD24" s="2" t="str">
        <f>IF(Blandlag!M25&gt;0,Blandlag!M25,"")</f>
        <v/>
      </c>
      <c r="AE24" s="2" t="str">
        <f>IF(Blandlag!N25&gt;0,Blandlag!N25,"")</f>
        <v/>
      </c>
      <c r="AF24" s="2" t="str">
        <f>IF(Blandlag!O25&gt;0,Blandlag!O25,"")</f>
        <v/>
      </c>
    </row>
    <row r="25" spans="1:32" x14ac:dyDescent="0.25">
      <c r="A25" s="9"/>
      <c r="B25" s="177" t="str">
        <f>Inskrivning!J24</f>
        <v/>
      </c>
      <c r="C25" s="2"/>
      <c r="D25" s="2">
        <f>Inskrivning!L24</f>
        <v>0</v>
      </c>
      <c r="E25" s="2">
        <f>Inskrivning!M24</f>
        <v>0</v>
      </c>
      <c r="F25" s="2">
        <f>Inskrivning!N24</f>
        <v>0</v>
      </c>
      <c r="G25" s="2">
        <f>Inskrivning!O24</f>
        <v>0</v>
      </c>
      <c r="H25" s="2">
        <f>Inskrivning!P24</f>
        <v>0</v>
      </c>
      <c r="I25" s="2">
        <f>Inskrivning!Q24</f>
        <v>0</v>
      </c>
      <c r="J25" s="2">
        <f>Inskrivning!R24</f>
        <v>0</v>
      </c>
      <c r="K25" s="2">
        <f>Inskrivning!S24</f>
        <v>0</v>
      </c>
      <c r="L25" s="2">
        <f>Inskrivning!T24</f>
        <v>0</v>
      </c>
      <c r="M25" s="2">
        <f>Inskrivning!U24</f>
        <v>0</v>
      </c>
      <c r="N25" s="2">
        <f>Inskrivning!V24</f>
        <v>0</v>
      </c>
      <c r="O25" s="2">
        <f>Inskrivning!W24</f>
        <v>0</v>
      </c>
      <c r="P25" s="2">
        <f>Inskrivning!X24</f>
        <v>0</v>
      </c>
      <c r="R25" s="148" t="str">
        <f>IF(Blandlag!A26&gt;0,Blandlag!A26,"")</f>
        <v/>
      </c>
      <c r="S25" s="2" t="str">
        <f>IF(Blandlag!B26&gt;0,Blandlag!B26,"")</f>
        <v/>
      </c>
      <c r="T25" s="2" t="str">
        <f>IF(Blandlag!C26&gt;0,Blandlag!C26,"")</f>
        <v/>
      </c>
      <c r="U25" s="2" t="str">
        <f>IF(Blandlag!D26&gt;0,Blandlag!D26,"")</f>
        <v/>
      </c>
      <c r="V25" s="2" t="str">
        <f>IF(Blandlag!E26&gt;0,Blandlag!E26,"")</f>
        <v/>
      </c>
      <c r="W25" s="2" t="str">
        <f>IF(Blandlag!F26&gt;0,Blandlag!F26,"")</f>
        <v/>
      </c>
      <c r="X25" s="2" t="str">
        <f>IF(Blandlag!G26&gt;0,Blandlag!G26,"")</f>
        <v/>
      </c>
      <c r="Y25" s="2" t="str">
        <f>IF(Blandlag!H26&gt;0,Blandlag!H26,"")</f>
        <v/>
      </c>
      <c r="Z25" s="2" t="str">
        <f>IF(Blandlag!I26&gt;0,Blandlag!I26,"")</f>
        <v/>
      </c>
      <c r="AA25" s="2" t="str">
        <f>IF(Blandlag!J26&gt;0,Blandlag!J26,"")</f>
        <v/>
      </c>
      <c r="AB25" s="2" t="str">
        <f>IF(Blandlag!K26&gt;0,Blandlag!K26,"")</f>
        <v/>
      </c>
      <c r="AC25" s="2" t="str">
        <f>IF(Blandlag!L26&gt;0,Blandlag!L26,"")</f>
        <v/>
      </c>
      <c r="AD25" s="2" t="str">
        <f>IF(Blandlag!M26&gt;0,Blandlag!M26,"")</f>
        <v/>
      </c>
      <c r="AE25" s="2" t="str">
        <f>IF(Blandlag!N26&gt;0,Blandlag!N26,"")</f>
        <v/>
      </c>
      <c r="AF25" s="2" t="str">
        <f>IF(Blandlag!O26&gt;0,Blandlag!O26,"")</f>
        <v/>
      </c>
    </row>
    <row r="26" spans="1:32" x14ac:dyDescent="0.25">
      <c r="A26" s="9"/>
      <c r="B26" s="177" t="str">
        <f>Inskrivning!J25</f>
        <v/>
      </c>
      <c r="C26" s="2"/>
      <c r="D26" s="2">
        <f>Inskrivning!L25</f>
        <v>0</v>
      </c>
      <c r="E26" s="2">
        <f>Inskrivning!M25</f>
        <v>0</v>
      </c>
      <c r="F26" s="2">
        <f>Inskrivning!N25</f>
        <v>0</v>
      </c>
      <c r="G26" s="2">
        <f>Inskrivning!O25</f>
        <v>0</v>
      </c>
      <c r="H26" s="2">
        <f>Inskrivning!P25</f>
        <v>0</v>
      </c>
      <c r="I26" s="2">
        <f>Inskrivning!Q25</f>
        <v>0</v>
      </c>
      <c r="J26" s="2">
        <f>Inskrivning!R25</f>
        <v>0</v>
      </c>
      <c r="K26" s="2">
        <f>Inskrivning!S25</f>
        <v>0</v>
      </c>
      <c r="L26" s="2">
        <f>Inskrivning!T25</f>
        <v>0</v>
      </c>
      <c r="M26" s="2">
        <f>Inskrivning!U25</f>
        <v>0</v>
      </c>
      <c r="N26" s="2">
        <f>Inskrivning!V25</f>
        <v>0</v>
      </c>
      <c r="O26" s="2">
        <f>Inskrivning!W25</f>
        <v>0</v>
      </c>
      <c r="P26" s="2">
        <f>Inskrivning!X25</f>
        <v>0</v>
      </c>
      <c r="R26" s="148" t="str">
        <f>IF(Blandlag!A27&gt;0,Blandlag!A27,"")</f>
        <v/>
      </c>
      <c r="S26" s="2" t="str">
        <f>IF(Blandlag!B27&gt;0,Blandlag!B27,"")</f>
        <v/>
      </c>
      <c r="T26" s="2" t="str">
        <f>IF(Blandlag!C27&gt;0,Blandlag!C27,"")</f>
        <v/>
      </c>
      <c r="U26" s="2" t="str">
        <f>IF(Blandlag!D27&gt;0,Blandlag!D27,"")</f>
        <v/>
      </c>
      <c r="V26" s="2" t="str">
        <f>IF(Blandlag!E27&gt;0,Blandlag!E27,"")</f>
        <v/>
      </c>
      <c r="W26" s="2" t="str">
        <f>IF(Blandlag!F27&gt;0,Blandlag!F27,"")</f>
        <v/>
      </c>
      <c r="X26" s="2" t="str">
        <f>IF(Blandlag!G27&gt;0,Blandlag!G27,"")</f>
        <v/>
      </c>
      <c r="Y26" s="2" t="str">
        <f>IF(Blandlag!H27&gt;0,Blandlag!H27,"")</f>
        <v/>
      </c>
      <c r="Z26" s="2" t="str">
        <f>IF(Blandlag!I27&gt;0,Blandlag!I27,"")</f>
        <v/>
      </c>
      <c r="AA26" s="2" t="str">
        <f>IF(Blandlag!J27&gt;0,Blandlag!J27,"")</f>
        <v/>
      </c>
      <c r="AB26" s="2" t="str">
        <f>IF(Blandlag!K27&gt;0,Blandlag!K27,"")</f>
        <v/>
      </c>
      <c r="AC26" s="2" t="str">
        <f>IF(Blandlag!L27&gt;0,Blandlag!L27,"")</f>
        <v/>
      </c>
      <c r="AD26" s="2" t="str">
        <f>IF(Blandlag!M27&gt;0,Blandlag!M27,"")</f>
        <v/>
      </c>
      <c r="AE26" s="2" t="str">
        <f>IF(Blandlag!N27&gt;0,Blandlag!N27,"")</f>
        <v/>
      </c>
      <c r="AF26" s="2" t="str">
        <f>IF(Blandlag!O27&gt;0,Blandlag!O27,"")</f>
        <v/>
      </c>
    </row>
    <row r="27" spans="1:32" x14ac:dyDescent="0.25">
      <c r="A27" s="9"/>
      <c r="B27" s="177" t="str">
        <f>Inskrivning!J26</f>
        <v/>
      </c>
      <c r="C27" s="2"/>
      <c r="D27" s="2">
        <f>Inskrivning!L26</f>
        <v>0</v>
      </c>
      <c r="E27" s="2">
        <f>Inskrivning!M26</f>
        <v>0</v>
      </c>
      <c r="F27" s="2">
        <f>Inskrivning!N26</f>
        <v>0</v>
      </c>
      <c r="G27" s="2">
        <f>Inskrivning!O26</f>
        <v>0</v>
      </c>
      <c r="H27" s="2">
        <f>Inskrivning!P26</f>
        <v>0</v>
      </c>
      <c r="I27" s="2">
        <f>Inskrivning!Q26</f>
        <v>0</v>
      </c>
      <c r="J27" s="2">
        <f>Inskrivning!R26</f>
        <v>0</v>
      </c>
      <c r="K27" s="2">
        <f>Inskrivning!S26</f>
        <v>0</v>
      </c>
      <c r="L27" s="2">
        <f>Inskrivning!T26</f>
        <v>0</v>
      </c>
      <c r="M27" s="2">
        <f>Inskrivning!U26</f>
        <v>0</v>
      </c>
      <c r="N27" s="2">
        <f>Inskrivning!V26</f>
        <v>0</v>
      </c>
      <c r="O27" s="2">
        <f>Inskrivning!W26</f>
        <v>0</v>
      </c>
      <c r="P27" s="2">
        <f>Inskrivning!X26</f>
        <v>0</v>
      </c>
      <c r="R27" s="148" t="str">
        <f>IF(Blandlag!A28&gt;0,Blandlag!A28,"")</f>
        <v/>
      </c>
      <c r="S27" s="2" t="str">
        <f>IF(Blandlag!B28&gt;0,Blandlag!B28,"")</f>
        <v/>
      </c>
      <c r="T27" s="2" t="str">
        <f>IF(Blandlag!C28&gt;0,Blandlag!C28,"")</f>
        <v/>
      </c>
      <c r="U27" s="2" t="str">
        <f>IF(Blandlag!D28&gt;0,Blandlag!D28,"")</f>
        <v/>
      </c>
      <c r="V27" s="2" t="str">
        <f>IF(Blandlag!E28&gt;0,Blandlag!E28,"")</f>
        <v/>
      </c>
      <c r="W27" s="2" t="str">
        <f>IF(Blandlag!F28&gt;0,Blandlag!F28,"")</f>
        <v/>
      </c>
      <c r="X27" s="2" t="str">
        <f>IF(Blandlag!G28&gt;0,Blandlag!G28,"")</f>
        <v/>
      </c>
      <c r="Y27" s="2" t="str">
        <f>IF(Blandlag!H28&gt;0,Blandlag!H28,"")</f>
        <v/>
      </c>
      <c r="Z27" s="2" t="str">
        <f>IF(Blandlag!I28&gt;0,Blandlag!I28,"")</f>
        <v/>
      </c>
      <c r="AA27" s="2" t="str">
        <f>IF(Blandlag!J28&gt;0,Blandlag!J28,"")</f>
        <v/>
      </c>
      <c r="AB27" s="2" t="str">
        <f>IF(Blandlag!K28&gt;0,Blandlag!K28,"")</f>
        <v/>
      </c>
      <c r="AC27" s="2" t="str">
        <f>IF(Blandlag!L28&gt;0,Blandlag!L28,"")</f>
        <v/>
      </c>
      <c r="AD27" s="2" t="str">
        <f>IF(Blandlag!M28&gt;0,Blandlag!M28,"")</f>
        <v/>
      </c>
      <c r="AE27" s="2" t="str">
        <f>IF(Blandlag!N28&gt;0,Blandlag!N28,"")</f>
        <v/>
      </c>
      <c r="AF27" s="2" t="str">
        <f>IF(Blandlag!O28&gt;0,Blandlag!O28,"")</f>
        <v/>
      </c>
    </row>
    <row r="28" spans="1:32" s="13" customFormat="1" x14ac:dyDescent="0.25">
      <c r="A28" s="63"/>
      <c r="B28" s="178" t="s">
        <v>44</v>
      </c>
      <c r="C28" s="1"/>
      <c r="D28" s="1">
        <f t="shared" ref="D28" si="12">SUM(D24:D27)</f>
        <v>0</v>
      </c>
      <c r="E28" s="1">
        <f t="shared" ref="E28:P28" si="13">SUM(E24:E27)</f>
        <v>0</v>
      </c>
      <c r="F28" s="1">
        <f t="shared" si="13"/>
        <v>0</v>
      </c>
      <c r="G28" s="1">
        <f t="shared" si="13"/>
        <v>0</v>
      </c>
      <c r="H28" s="1">
        <f t="shared" si="13"/>
        <v>0</v>
      </c>
      <c r="I28" s="1">
        <f t="shared" si="13"/>
        <v>0</v>
      </c>
      <c r="J28" s="1">
        <f t="shared" si="13"/>
        <v>0</v>
      </c>
      <c r="K28" s="1">
        <f t="shared" si="13"/>
        <v>0</v>
      </c>
      <c r="L28" s="1">
        <f t="shared" si="13"/>
        <v>0</v>
      </c>
      <c r="M28" s="1">
        <f t="shared" si="13"/>
        <v>0</v>
      </c>
      <c r="N28" s="1">
        <f t="shared" si="13"/>
        <v>0</v>
      </c>
      <c r="O28" s="1">
        <f t="shared" si="13"/>
        <v>0</v>
      </c>
      <c r="P28" s="1">
        <f t="shared" si="13"/>
        <v>0</v>
      </c>
      <c r="R28" s="149" t="s">
        <v>44</v>
      </c>
      <c r="S28" s="63"/>
      <c r="T28" s="1">
        <f t="shared" ref="T28:AF28" si="14">SUM(T24:T27)</f>
        <v>0</v>
      </c>
      <c r="U28" s="1">
        <f t="shared" si="14"/>
        <v>0</v>
      </c>
      <c r="V28" s="1">
        <f t="shared" si="14"/>
        <v>0</v>
      </c>
      <c r="W28" s="1">
        <f t="shared" si="14"/>
        <v>0</v>
      </c>
      <c r="X28" s="1">
        <f t="shared" si="14"/>
        <v>0</v>
      </c>
      <c r="Y28" s="1">
        <f t="shared" si="14"/>
        <v>0</v>
      </c>
      <c r="Z28" s="1">
        <f t="shared" si="14"/>
        <v>0</v>
      </c>
      <c r="AA28" s="1">
        <f t="shared" si="14"/>
        <v>0</v>
      </c>
      <c r="AB28" s="1">
        <f t="shared" si="14"/>
        <v>0</v>
      </c>
      <c r="AC28" s="1">
        <f t="shared" si="14"/>
        <v>0</v>
      </c>
      <c r="AD28" s="1">
        <f t="shared" si="14"/>
        <v>0</v>
      </c>
      <c r="AE28" s="1">
        <f t="shared" si="14"/>
        <v>0</v>
      </c>
      <c r="AF28" s="1">
        <f t="shared" si="14"/>
        <v>0</v>
      </c>
    </row>
    <row r="29" spans="1:32" x14ac:dyDescent="0.25">
      <c r="A29" s="9"/>
      <c r="B29" s="148" t="str">
        <f>Inskrivning!J27</f>
        <v/>
      </c>
      <c r="C29" s="2"/>
      <c r="D29" s="2">
        <f>Inskrivning!L27</f>
        <v>0</v>
      </c>
      <c r="E29" s="2">
        <f>Inskrivning!M27</f>
        <v>0</v>
      </c>
      <c r="F29" s="2">
        <f>Inskrivning!N27</f>
        <v>0</v>
      </c>
      <c r="G29" s="2">
        <f>Inskrivning!O27</f>
        <v>0</v>
      </c>
      <c r="H29" s="2">
        <f>Inskrivning!P27</f>
        <v>0</v>
      </c>
      <c r="I29" s="2">
        <f>Inskrivning!Q27</f>
        <v>0</v>
      </c>
      <c r="J29" s="2">
        <f>Inskrivning!R27</f>
        <v>0</v>
      </c>
      <c r="K29" s="2">
        <f>Inskrivning!S27</f>
        <v>0</v>
      </c>
      <c r="L29" s="2">
        <f>Inskrivning!T27</f>
        <v>0</v>
      </c>
      <c r="M29" s="2">
        <f>Inskrivning!U27</f>
        <v>0</v>
      </c>
      <c r="N29" s="2">
        <f>Inskrivning!V27</f>
        <v>0</v>
      </c>
      <c r="O29" s="2">
        <f>Inskrivning!W27</f>
        <v>0</v>
      </c>
      <c r="P29" s="2">
        <f>Inskrivning!X27</f>
        <v>0</v>
      </c>
      <c r="R29" s="150" t="str">
        <f>IF(Blandlag!A29&gt;0,Blandlag!A29,"")</f>
        <v/>
      </c>
      <c r="S29" s="2" t="str">
        <f>IF(Blandlag!B29&gt;0,Blandlag!B29,"")</f>
        <v/>
      </c>
      <c r="T29" s="2" t="str">
        <f>IF(Blandlag!C29&gt;0,Blandlag!C29,"")</f>
        <v/>
      </c>
      <c r="U29" s="2" t="str">
        <f>IF(Blandlag!D29&gt;0,Blandlag!D29,"")</f>
        <v/>
      </c>
      <c r="V29" s="2" t="str">
        <f>IF(Blandlag!E29&gt;0,Blandlag!E29,"")</f>
        <v/>
      </c>
      <c r="W29" s="2" t="str">
        <f>IF(Blandlag!F29&gt;0,Blandlag!F29,"")</f>
        <v/>
      </c>
      <c r="X29" s="2" t="str">
        <f>IF(Blandlag!G29&gt;0,Blandlag!G29,"")</f>
        <v/>
      </c>
      <c r="Y29" s="2" t="str">
        <f>IF(Blandlag!H29&gt;0,Blandlag!H29,"")</f>
        <v/>
      </c>
      <c r="Z29" s="2" t="str">
        <f>IF(Blandlag!I29&gt;0,Blandlag!I29,"")</f>
        <v/>
      </c>
      <c r="AA29" s="2" t="str">
        <f>IF(Blandlag!J29&gt;0,Blandlag!J29,"")</f>
        <v/>
      </c>
      <c r="AB29" s="2" t="str">
        <f>IF(Blandlag!K29&gt;0,Blandlag!K29,"")</f>
        <v/>
      </c>
      <c r="AC29" s="2" t="str">
        <f>IF(Blandlag!L29&gt;0,Blandlag!L29,"")</f>
        <v/>
      </c>
      <c r="AD29" s="2" t="str">
        <f>IF(Blandlag!M29&gt;0,Blandlag!M29,"")</f>
        <v/>
      </c>
      <c r="AE29" s="2" t="str">
        <f>IF(Blandlag!N29&gt;0,Blandlag!N29,"")</f>
        <v/>
      </c>
      <c r="AF29" s="2" t="str">
        <f>IF(Blandlag!O29&gt;0,Blandlag!O29,"")</f>
        <v/>
      </c>
    </row>
    <row r="30" spans="1:32" x14ac:dyDescent="0.25">
      <c r="A30" s="9"/>
      <c r="B30" s="148" t="str">
        <f>Inskrivning!J28</f>
        <v/>
      </c>
      <c r="C30" s="2"/>
      <c r="D30" s="2">
        <f>Inskrivning!L28</f>
        <v>0</v>
      </c>
      <c r="E30" s="2">
        <f>Inskrivning!M28</f>
        <v>0</v>
      </c>
      <c r="F30" s="2">
        <f>Inskrivning!N28</f>
        <v>0</v>
      </c>
      <c r="G30" s="2">
        <f>Inskrivning!O28</f>
        <v>0</v>
      </c>
      <c r="H30" s="2">
        <f>Inskrivning!P28</f>
        <v>0</v>
      </c>
      <c r="I30" s="2">
        <f>Inskrivning!Q28</f>
        <v>0</v>
      </c>
      <c r="J30" s="2">
        <f>Inskrivning!R28</f>
        <v>0</v>
      </c>
      <c r="K30" s="2">
        <f>Inskrivning!S28</f>
        <v>0</v>
      </c>
      <c r="L30" s="2">
        <f>Inskrivning!T28</f>
        <v>0</v>
      </c>
      <c r="M30" s="2">
        <f>Inskrivning!U28</f>
        <v>0</v>
      </c>
      <c r="N30" s="2">
        <f>Inskrivning!V28</f>
        <v>0</v>
      </c>
      <c r="O30" s="2">
        <f>Inskrivning!W28</f>
        <v>0</v>
      </c>
      <c r="P30" s="2">
        <f>Inskrivning!X28</f>
        <v>0</v>
      </c>
      <c r="R30" s="150" t="str">
        <f>IF(Blandlag!A30&gt;0,Blandlag!A30,"")</f>
        <v/>
      </c>
      <c r="S30" s="2" t="str">
        <f>IF(Blandlag!B30&gt;0,Blandlag!B30,"")</f>
        <v/>
      </c>
      <c r="T30" s="2" t="str">
        <f>IF(Blandlag!C30&gt;0,Blandlag!C30,"")</f>
        <v/>
      </c>
      <c r="U30" s="2" t="str">
        <f>IF(Blandlag!D30&gt;0,Blandlag!D30,"")</f>
        <v/>
      </c>
      <c r="V30" s="2" t="str">
        <f>IF(Blandlag!E30&gt;0,Blandlag!E30,"")</f>
        <v/>
      </c>
      <c r="W30" s="2" t="str">
        <f>IF(Blandlag!F30&gt;0,Blandlag!F30,"")</f>
        <v/>
      </c>
      <c r="X30" s="2" t="str">
        <f>IF(Blandlag!G30&gt;0,Blandlag!G30,"")</f>
        <v/>
      </c>
      <c r="Y30" s="2" t="str">
        <f>IF(Blandlag!H30&gt;0,Blandlag!H30,"")</f>
        <v/>
      </c>
      <c r="Z30" s="2" t="str">
        <f>IF(Blandlag!I30&gt;0,Blandlag!I30,"")</f>
        <v/>
      </c>
      <c r="AA30" s="2" t="str">
        <f>IF(Blandlag!J30&gt;0,Blandlag!J30,"")</f>
        <v/>
      </c>
      <c r="AB30" s="2" t="str">
        <f>IF(Blandlag!K30&gt;0,Blandlag!K30,"")</f>
        <v/>
      </c>
      <c r="AC30" s="2" t="str">
        <f>IF(Blandlag!L30&gt;0,Blandlag!L30,"")</f>
        <v/>
      </c>
      <c r="AD30" s="2" t="str">
        <f>IF(Blandlag!M30&gt;0,Blandlag!M30,"")</f>
        <v/>
      </c>
      <c r="AE30" s="2" t="str">
        <f>IF(Blandlag!N30&gt;0,Blandlag!N30,"")</f>
        <v/>
      </c>
      <c r="AF30" s="2" t="str">
        <f>IF(Blandlag!O30&gt;0,Blandlag!O30,"")</f>
        <v/>
      </c>
    </row>
    <row r="31" spans="1:32" x14ac:dyDescent="0.25">
      <c r="A31" s="9"/>
      <c r="B31" s="148" t="str">
        <f>Inskrivning!J29</f>
        <v/>
      </c>
      <c r="C31" s="2"/>
      <c r="D31" s="2">
        <f>Inskrivning!L29</f>
        <v>0</v>
      </c>
      <c r="E31" s="2">
        <f>Inskrivning!M29</f>
        <v>0</v>
      </c>
      <c r="F31" s="2">
        <f>Inskrivning!N29</f>
        <v>0</v>
      </c>
      <c r="G31" s="2">
        <f>Inskrivning!O29</f>
        <v>0</v>
      </c>
      <c r="H31" s="2">
        <f>Inskrivning!P29</f>
        <v>0</v>
      </c>
      <c r="I31" s="2">
        <f>Inskrivning!Q29</f>
        <v>0</v>
      </c>
      <c r="J31" s="2">
        <f>Inskrivning!R29</f>
        <v>0</v>
      </c>
      <c r="K31" s="2">
        <f>Inskrivning!S29</f>
        <v>0</v>
      </c>
      <c r="L31" s="2">
        <f>Inskrivning!T29</f>
        <v>0</v>
      </c>
      <c r="M31" s="2">
        <f>Inskrivning!U29</f>
        <v>0</v>
      </c>
      <c r="N31" s="2">
        <f>Inskrivning!V29</f>
        <v>0</v>
      </c>
      <c r="O31" s="2">
        <f>Inskrivning!W29</f>
        <v>0</v>
      </c>
      <c r="P31" s="2">
        <f>Inskrivning!X29</f>
        <v>0</v>
      </c>
      <c r="R31" s="150" t="str">
        <f>IF(Blandlag!A31&gt;0,Blandlag!A31,"")</f>
        <v/>
      </c>
      <c r="S31" s="2" t="str">
        <f>IF(Blandlag!B31&gt;0,Blandlag!B31,"")</f>
        <v/>
      </c>
      <c r="T31" s="2" t="str">
        <f>IF(Blandlag!C31&gt;0,Blandlag!C31,"")</f>
        <v/>
      </c>
      <c r="U31" s="2" t="str">
        <f>IF(Blandlag!D31&gt;0,Blandlag!D31,"")</f>
        <v/>
      </c>
      <c r="V31" s="2" t="str">
        <f>IF(Blandlag!E31&gt;0,Blandlag!E31,"")</f>
        <v/>
      </c>
      <c r="W31" s="2" t="str">
        <f>IF(Blandlag!F31&gt;0,Blandlag!F31,"")</f>
        <v/>
      </c>
      <c r="X31" s="2" t="str">
        <f>IF(Blandlag!G31&gt;0,Blandlag!G31,"")</f>
        <v/>
      </c>
      <c r="Y31" s="2" t="str">
        <f>IF(Blandlag!H31&gt;0,Blandlag!H31,"")</f>
        <v/>
      </c>
      <c r="Z31" s="2" t="str">
        <f>IF(Blandlag!I31&gt;0,Blandlag!I31,"")</f>
        <v/>
      </c>
      <c r="AA31" s="2" t="str">
        <f>IF(Blandlag!J31&gt;0,Blandlag!J31,"")</f>
        <v/>
      </c>
      <c r="AB31" s="2" t="str">
        <f>IF(Blandlag!K31&gt;0,Blandlag!K31,"")</f>
        <v/>
      </c>
      <c r="AC31" s="2" t="str">
        <f>IF(Blandlag!L31&gt;0,Blandlag!L31,"")</f>
        <v/>
      </c>
      <c r="AD31" s="2" t="str">
        <f>IF(Blandlag!M31&gt;0,Blandlag!M31,"")</f>
        <v/>
      </c>
      <c r="AE31" s="2" t="str">
        <f>IF(Blandlag!N31&gt;0,Blandlag!N31,"")</f>
        <v/>
      </c>
      <c r="AF31" s="2" t="str">
        <f>IF(Blandlag!O31&gt;0,Blandlag!O31,"")</f>
        <v/>
      </c>
    </row>
    <row r="32" spans="1:32" x14ac:dyDescent="0.25">
      <c r="A32" s="9"/>
      <c r="B32" s="148" t="str">
        <f>Inskrivning!J30</f>
        <v/>
      </c>
      <c r="C32" s="2"/>
      <c r="D32" s="2">
        <f>Inskrivning!L30</f>
        <v>0</v>
      </c>
      <c r="E32" s="2">
        <f>Inskrivning!M30</f>
        <v>0</v>
      </c>
      <c r="F32" s="2">
        <f>Inskrivning!N30</f>
        <v>0</v>
      </c>
      <c r="G32" s="2">
        <f>Inskrivning!O30</f>
        <v>0</v>
      </c>
      <c r="H32" s="2">
        <f>Inskrivning!P30</f>
        <v>0</v>
      </c>
      <c r="I32" s="2">
        <f>Inskrivning!Q30</f>
        <v>0</v>
      </c>
      <c r="J32" s="2">
        <f>Inskrivning!R30</f>
        <v>0</v>
      </c>
      <c r="K32" s="2">
        <f>Inskrivning!S30</f>
        <v>0</v>
      </c>
      <c r="L32" s="2">
        <f>Inskrivning!T30</f>
        <v>0</v>
      </c>
      <c r="M32" s="2">
        <f>Inskrivning!U30</f>
        <v>0</v>
      </c>
      <c r="N32" s="2">
        <f>Inskrivning!V30</f>
        <v>0</v>
      </c>
      <c r="O32" s="2">
        <f>Inskrivning!W30</f>
        <v>0</v>
      </c>
      <c r="P32" s="2">
        <f>Inskrivning!X30</f>
        <v>0</v>
      </c>
      <c r="R32" s="150" t="str">
        <f>IF(Blandlag!A32&gt;0,Blandlag!A32,"")</f>
        <v/>
      </c>
      <c r="S32" s="2" t="str">
        <f>IF(Blandlag!B32&gt;0,Blandlag!B32,"")</f>
        <v/>
      </c>
      <c r="T32" s="2" t="str">
        <f>IF(Blandlag!C32&gt;0,Blandlag!C32,"")</f>
        <v/>
      </c>
      <c r="U32" s="2" t="str">
        <f>IF(Blandlag!D32&gt;0,Blandlag!D32,"")</f>
        <v/>
      </c>
      <c r="V32" s="2" t="str">
        <f>IF(Blandlag!E32&gt;0,Blandlag!E32,"")</f>
        <v/>
      </c>
      <c r="W32" s="2" t="str">
        <f>IF(Blandlag!F32&gt;0,Blandlag!F32,"")</f>
        <v/>
      </c>
      <c r="X32" s="2" t="str">
        <f>IF(Blandlag!G32&gt;0,Blandlag!G32,"")</f>
        <v/>
      </c>
      <c r="Y32" s="2" t="str">
        <f>IF(Blandlag!H32&gt;0,Blandlag!H32,"")</f>
        <v/>
      </c>
      <c r="Z32" s="2" t="str">
        <f>IF(Blandlag!I32&gt;0,Blandlag!I32,"")</f>
        <v/>
      </c>
      <c r="AA32" s="2" t="str">
        <f>IF(Blandlag!J32&gt;0,Blandlag!J32,"")</f>
        <v/>
      </c>
      <c r="AB32" s="2" t="str">
        <f>IF(Blandlag!K32&gt;0,Blandlag!K32,"")</f>
        <v/>
      </c>
      <c r="AC32" s="2" t="str">
        <f>IF(Blandlag!L32&gt;0,Blandlag!L32,"")</f>
        <v/>
      </c>
      <c r="AD32" s="2" t="str">
        <f>IF(Blandlag!M32&gt;0,Blandlag!M32,"")</f>
        <v/>
      </c>
      <c r="AE32" s="2" t="str">
        <f>IF(Blandlag!N32&gt;0,Blandlag!N32,"")</f>
        <v/>
      </c>
      <c r="AF32" s="2" t="str">
        <f>IF(Blandlag!O32&gt;0,Blandlag!O32,"")</f>
        <v/>
      </c>
    </row>
    <row r="33" spans="1:32" s="13" customFormat="1" x14ac:dyDescent="0.25">
      <c r="A33" s="63"/>
      <c r="B33" s="149" t="s">
        <v>44</v>
      </c>
      <c r="C33" s="1"/>
      <c r="D33" s="1">
        <f t="shared" ref="D33" si="15">SUM(D29:D32)</f>
        <v>0</v>
      </c>
      <c r="E33" s="1">
        <f t="shared" ref="E33:P33" si="16">SUM(E29:E32)</f>
        <v>0</v>
      </c>
      <c r="F33" s="1">
        <f t="shared" si="16"/>
        <v>0</v>
      </c>
      <c r="G33" s="1">
        <f t="shared" si="16"/>
        <v>0</v>
      </c>
      <c r="H33" s="1">
        <f t="shared" si="16"/>
        <v>0</v>
      </c>
      <c r="I33" s="1">
        <f t="shared" si="16"/>
        <v>0</v>
      </c>
      <c r="J33" s="1">
        <f t="shared" si="16"/>
        <v>0</v>
      </c>
      <c r="K33" s="1">
        <f t="shared" si="16"/>
        <v>0</v>
      </c>
      <c r="L33" s="1">
        <f t="shared" si="16"/>
        <v>0</v>
      </c>
      <c r="M33" s="1">
        <f t="shared" si="16"/>
        <v>0</v>
      </c>
      <c r="N33" s="1">
        <f t="shared" si="16"/>
        <v>0</v>
      </c>
      <c r="O33" s="1">
        <f t="shared" si="16"/>
        <v>0</v>
      </c>
      <c r="P33" s="1">
        <f t="shared" si="16"/>
        <v>0</v>
      </c>
      <c r="R33" s="151" t="s">
        <v>44</v>
      </c>
      <c r="S33" s="63"/>
      <c r="T33" s="1">
        <f t="shared" ref="T33:AF33" si="17">SUM(T29:T32)</f>
        <v>0</v>
      </c>
      <c r="U33" s="1">
        <f t="shared" si="17"/>
        <v>0</v>
      </c>
      <c r="V33" s="1">
        <f t="shared" si="17"/>
        <v>0</v>
      </c>
      <c r="W33" s="1">
        <f t="shared" si="17"/>
        <v>0</v>
      </c>
      <c r="X33" s="1">
        <f t="shared" si="17"/>
        <v>0</v>
      </c>
      <c r="Y33" s="1">
        <f t="shared" si="17"/>
        <v>0</v>
      </c>
      <c r="Z33" s="1">
        <f t="shared" si="17"/>
        <v>0</v>
      </c>
      <c r="AA33" s="1">
        <f t="shared" si="17"/>
        <v>0</v>
      </c>
      <c r="AB33" s="1">
        <f t="shared" si="17"/>
        <v>0</v>
      </c>
      <c r="AC33" s="1">
        <f t="shared" si="17"/>
        <v>0</v>
      </c>
      <c r="AD33" s="1">
        <f t="shared" si="17"/>
        <v>0</v>
      </c>
      <c r="AE33" s="1">
        <f t="shared" si="17"/>
        <v>0</v>
      </c>
      <c r="AF33" s="1">
        <f t="shared" si="17"/>
        <v>0</v>
      </c>
    </row>
    <row r="34" spans="1:32" x14ac:dyDescent="0.25">
      <c r="A34" s="9"/>
      <c r="B34" s="150" t="str">
        <f>Inskrivning!J31</f>
        <v/>
      </c>
      <c r="C34" s="2"/>
      <c r="D34" s="2">
        <f>Inskrivning!L31</f>
        <v>0</v>
      </c>
      <c r="E34" s="2">
        <f>Inskrivning!M31</f>
        <v>0</v>
      </c>
      <c r="F34" s="2">
        <f>Inskrivning!N31</f>
        <v>0</v>
      </c>
      <c r="G34" s="2">
        <f>Inskrivning!O31</f>
        <v>0</v>
      </c>
      <c r="H34" s="2">
        <f>Inskrivning!P31</f>
        <v>0</v>
      </c>
      <c r="I34" s="2">
        <f>Inskrivning!Q31</f>
        <v>0</v>
      </c>
      <c r="J34" s="2">
        <f>Inskrivning!R31</f>
        <v>0</v>
      </c>
      <c r="K34" s="2">
        <f>Inskrivning!S31</f>
        <v>0</v>
      </c>
      <c r="L34" s="2">
        <f>Inskrivning!T31</f>
        <v>0</v>
      </c>
      <c r="M34" s="2">
        <f>Inskrivning!U31</f>
        <v>0</v>
      </c>
      <c r="N34" s="2">
        <f>Inskrivning!V31</f>
        <v>0</v>
      </c>
      <c r="O34" s="2">
        <f>Inskrivning!W31</f>
        <v>0</v>
      </c>
      <c r="P34" s="2">
        <f>Inskrivning!X31</f>
        <v>0</v>
      </c>
      <c r="R34" s="152" t="str">
        <f>IF(Blandlag!A33&gt;0,Blandlag!A33,"")</f>
        <v/>
      </c>
      <c r="S34" s="2" t="str">
        <f>IF(Blandlag!B33&gt;0,Blandlag!B33,"")</f>
        <v/>
      </c>
      <c r="T34" s="2" t="str">
        <f>IF(Blandlag!C33&gt;0,Blandlag!C33,"")</f>
        <v/>
      </c>
      <c r="U34" s="2" t="str">
        <f>IF(Blandlag!D33&gt;0,Blandlag!D33,"")</f>
        <v/>
      </c>
      <c r="V34" s="2" t="str">
        <f>IF(Blandlag!E33&gt;0,Blandlag!E33,"")</f>
        <v/>
      </c>
      <c r="W34" s="2" t="str">
        <f>IF(Blandlag!F33&gt;0,Blandlag!F33,"")</f>
        <v/>
      </c>
      <c r="X34" s="2" t="str">
        <f>IF(Blandlag!G33&gt;0,Blandlag!G33,"")</f>
        <v/>
      </c>
      <c r="Y34" s="2" t="str">
        <f>IF(Blandlag!H33&gt;0,Blandlag!H33,"")</f>
        <v/>
      </c>
      <c r="Z34" s="2" t="str">
        <f>IF(Blandlag!I33&gt;0,Blandlag!I33,"")</f>
        <v/>
      </c>
      <c r="AA34" s="2" t="str">
        <f>IF(Blandlag!J33&gt;0,Blandlag!J33,"")</f>
        <v/>
      </c>
      <c r="AB34" s="2" t="str">
        <f>IF(Blandlag!K33&gt;0,Blandlag!K33,"")</f>
        <v/>
      </c>
      <c r="AC34" s="2" t="str">
        <f>IF(Blandlag!L33&gt;0,Blandlag!L33,"")</f>
        <v/>
      </c>
      <c r="AD34" s="2" t="str">
        <f>IF(Blandlag!M33&gt;0,Blandlag!M33,"")</f>
        <v/>
      </c>
      <c r="AE34" s="2" t="str">
        <f>IF(Blandlag!N33&gt;0,Blandlag!N33,"")</f>
        <v/>
      </c>
      <c r="AF34" s="2" t="str">
        <f>IF(Blandlag!O33&gt;0,Blandlag!O33,"")</f>
        <v/>
      </c>
    </row>
    <row r="35" spans="1:32" x14ac:dyDescent="0.25">
      <c r="A35" s="9"/>
      <c r="B35" s="150" t="str">
        <f>Inskrivning!J32</f>
        <v/>
      </c>
      <c r="C35" s="2"/>
      <c r="D35" s="2">
        <f>Inskrivning!L32</f>
        <v>0</v>
      </c>
      <c r="E35" s="2">
        <f>Inskrivning!M32</f>
        <v>0</v>
      </c>
      <c r="F35" s="2">
        <f>Inskrivning!N32</f>
        <v>0</v>
      </c>
      <c r="G35" s="2">
        <f>Inskrivning!O32</f>
        <v>0</v>
      </c>
      <c r="H35" s="2">
        <f>Inskrivning!P32</f>
        <v>0</v>
      </c>
      <c r="I35" s="2">
        <f>Inskrivning!Q32</f>
        <v>0</v>
      </c>
      <c r="J35" s="2">
        <f>Inskrivning!R32</f>
        <v>0</v>
      </c>
      <c r="K35" s="2">
        <f>Inskrivning!S32</f>
        <v>0</v>
      </c>
      <c r="L35" s="2">
        <f>Inskrivning!T32</f>
        <v>0</v>
      </c>
      <c r="M35" s="2">
        <f>Inskrivning!U32</f>
        <v>0</v>
      </c>
      <c r="N35" s="2">
        <f>Inskrivning!V32</f>
        <v>0</v>
      </c>
      <c r="O35" s="2">
        <f>Inskrivning!W32</f>
        <v>0</v>
      </c>
      <c r="P35" s="2">
        <f>Inskrivning!X32</f>
        <v>0</v>
      </c>
      <c r="R35" s="152" t="str">
        <f>IF(Blandlag!A34&gt;0,Blandlag!A34,"")</f>
        <v/>
      </c>
      <c r="S35" s="2" t="str">
        <f>IF(Blandlag!B34&gt;0,Blandlag!B34,"")</f>
        <v/>
      </c>
      <c r="T35" s="2" t="str">
        <f>IF(Blandlag!C34&gt;0,Blandlag!C34,"")</f>
        <v/>
      </c>
      <c r="U35" s="2" t="str">
        <f>IF(Blandlag!D34&gt;0,Blandlag!D34,"")</f>
        <v/>
      </c>
      <c r="V35" s="2" t="str">
        <f>IF(Blandlag!E34&gt;0,Blandlag!E34,"")</f>
        <v/>
      </c>
      <c r="W35" s="2" t="str">
        <f>IF(Blandlag!F34&gt;0,Blandlag!F34,"")</f>
        <v/>
      </c>
      <c r="X35" s="2" t="str">
        <f>IF(Blandlag!G34&gt;0,Blandlag!G34,"")</f>
        <v/>
      </c>
      <c r="Y35" s="2" t="str">
        <f>IF(Blandlag!H34&gt;0,Blandlag!H34,"")</f>
        <v/>
      </c>
      <c r="Z35" s="2" t="str">
        <f>IF(Blandlag!I34&gt;0,Blandlag!I34,"")</f>
        <v/>
      </c>
      <c r="AA35" s="2" t="str">
        <f>IF(Blandlag!J34&gt;0,Blandlag!J34,"")</f>
        <v/>
      </c>
      <c r="AB35" s="2" t="str">
        <f>IF(Blandlag!K34&gt;0,Blandlag!K34,"")</f>
        <v/>
      </c>
      <c r="AC35" s="2" t="str">
        <f>IF(Blandlag!L34&gt;0,Blandlag!L34,"")</f>
        <v/>
      </c>
      <c r="AD35" s="2" t="str">
        <f>IF(Blandlag!M34&gt;0,Blandlag!M34,"")</f>
        <v/>
      </c>
      <c r="AE35" s="2" t="str">
        <f>IF(Blandlag!N34&gt;0,Blandlag!N34,"")</f>
        <v/>
      </c>
      <c r="AF35" s="2" t="str">
        <f>IF(Blandlag!O34&gt;0,Blandlag!O34,"")</f>
        <v/>
      </c>
    </row>
    <row r="36" spans="1:32" x14ac:dyDescent="0.25">
      <c r="A36" s="9"/>
      <c r="B36" s="150" t="str">
        <f>Inskrivning!J33</f>
        <v/>
      </c>
      <c r="C36" s="2"/>
      <c r="D36" s="2">
        <f>Inskrivning!L33</f>
        <v>0</v>
      </c>
      <c r="E36" s="2">
        <f>Inskrivning!M33</f>
        <v>0</v>
      </c>
      <c r="F36" s="2">
        <f>Inskrivning!N33</f>
        <v>0</v>
      </c>
      <c r="G36" s="2">
        <f>Inskrivning!O33</f>
        <v>0</v>
      </c>
      <c r="H36" s="2">
        <f>Inskrivning!P33</f>
        <v>0</v>
      </c>
      <c r="I36" s="2">
        <f>Inskrivning!Q33</f>
        <v>0</v>
      </c>
      <c r="J36" s="2">
        <f>Inskrivning!R33</f>
        <v>0</v>
      </c>
      <c r="K36" s="2">
        <f>Inskrivning!S33</f>
        <v>0</v>
      </c>
      <c r="L36" s="2">
        <f>Inskrivning!T33</f>
        <v>0</v>
      </c>
      <c r="M36" s="2">
        <f>Inskrivning!U33</f>
        <v>0</v>
      </c>
      <c r="N36" s="2">
        <f>Inskrivning!V33</f>
        <v>0</v>
      </c>
      <c r="O36" s="2">
        <f>Inskrivning!W33</f>
        <v>0</v>
      </c>
      <c r="P36" s="2">
        <f>Inskrivning!X33</f>
        <v>0</v>
      </c>
      <c r="R36" s="152" t="str">
        <f>IF(Blandlag!A35&gt;0,Blandlag!A35,"")</f>
        <v/>
      </c>
      <c r="S36" s="2" t="str">
        <f>IF(Blandlag!B35&gt;0,Blandlag!B35,"")</f>
        <v/>
      </c>
      <c r="T36" s="2" t="str">
        <f>IF(Blandlag!C35&gt;0,Blandlag!C35,"")</f>
        <v/>
      </c>
      <c r="U36" s="2" t="str">
        <f>IF(Blandlag!D35&gt;0,Blandlag!D35,"")</f>
        <v/>
      </c>
      <c r="V36" s="2" t="str">
        <f>IF(Blandlag!E35&gt;0,Blandlag!E35,"")</f>
        <v/>
      </c>
      <c r="W36" s="2" t="str">
        <f>IF(Blandlag!F35&gt;0,Blandlag!F35,"")</f>
        <v/>
      </c>
      <c r="X36" s="2" t="str">
        <f>IF(Blandlag!G35&gt;0,Blandlag!G35,"")</f>
        <v/>
      </c>
      <c r="Y36" s="2" t="str">
        <f>IF(Blandlag!H35&gt;0,Blandlag!H35,"")</f>
        <v/>
      </c>
      <c r="Z36" s="2" t="str">
        <f>IF(Blandlag!I35&gt;0,Blandlag!I35,"")</f>
        <v/>
      </c>
      <c r="AA36" s="2" t="str">
        <f>IF(Blandlag!J35&gt;0,Blandlag!J35,"")</f>
        <v/>
      </c>
      <c r="AB36" s="2" t="str">
        <f>IF(Blandlag!K35&gt;0,Blandlag!K35,"")</f>
        <v/>
      </c>
      <c r="AC36" s="2" t="str">
        <f>IF(Blandlag!L35&gt;0,Blandlag!L35,"")</f>
        <v/>
      </c>
      <c r="AD36" s="2" t="str">
        <f>IF(Blandlag!M35&gt;0,Blandlag!M35,"")</f>
        <v/>
      </c>
      <c r="AE36" s="2" t="str">
        <f>IF(Blandlag!N35&gt;0,Blandlag!N35,"")</f>
        <v/>
      </c>
      <c r="AF36" s="2" t="str">
        <f>IF(Blandlag!O35&gt;0,Blandlag!O35,"")</f>
        <v/>
      </c>
    </row>
    <row r="37" spans="1:32" x14ac:dyDescent="0.25">
      <c r="A37" s="9"/>
      <c r="B37" s="150" t="str">
        <f>Inskrivning!J34</f>
        <v/>
      </c>
      <c r="C37" s="2"/>
      <c r="D37" s="2">
        <f>Inskrivning!L34</f>
        <v>0</v>
      </c>
      <c r="E37" s="2">
        <f>Inskrivning!M34</f>
        <v>0</v>
      </c>
      <c r="F37" s="2">
        <f>Inskrivning!N34</f>
        <v>0</v>
      </c>
      <c r="G37" s="2">
        <f>Inskrivning!O34</f>
        <v>0</v>
      </c>
      <c r="H37" s="2">
        <f>Inskrivning!P34</f>
        <v>0</v>
      </c>
      <c r="I37" s="2">
        <f>Inskrivning!Q34</f>
        <v>0</v>
      </c>
      <c r="J37" s="2">
        <f>Inskrivning!R34</f>
        <v>0</v>
      </c>
      <c r="K37" s="2">
        <f>Inskrivning!S34</f>
        <v>0</v>
      </c>
      <c r="L37" s="2">
        <f>Inskrivning!T34</f>
        <v>0</v>
      </c>
      <c r="M37" s="2">
        <f>Inskrivning!U34</f>
        <v>0</v>
      </c>
      <c r="N37" s="2">
        <f>Inskrivning!V34</f>
        <v>0</v>
      </c>
      <c r="O37" s="2">
        <f>Inskrivning!W34</f>
        <v>0</v>
      </c>
      <c r="P37" s="2">
        <f>Inskrivning!X34</f>
        <v>0</v>
      </c>
      <c r="R37" s="152" t="str">
        <f>IF(Blandlag!A36&gt;0,Blandlag!A36,"")</f>
        <v/>
      </c>
      <c r="S37" s="2" t="str">
        <f>IF(Blandlag!B36&gt;0,Blandlag!B36,"")</f>
        <v/>
      </c>
      <c r="T37" s="2" t="str">
        <f>IF(Blandlag!C36&gt;0,Blandlag!C36,"")</f>
        <v/>
      </c>
      <c r="U37" s="2" t="str">
        <f>IF(Blandlag!D36&gt;0,Blandlag!D36,"")</f>
        <v/>
      </c>
      <c r="V37" s="2" t="str">
        <f>IF(Blandlag!E36&gt;0,Blandlag!E36,"")</f>
        <v/>
      </c>
      <c r="W37" s="2" t="str">
        <f>IF(Blandlag!F36&gt;0,Blandlag!F36,"")</f>
        <v/>
      </c>
      <c r="X37" s="2" t="str">
        <f>IF(Blandlag!G36&gt;0,Blandlag!G36,"")</f>
        <v/>
      </c>
      <c r="Y37" s="2" t="str">
        <f>IF(Blandlag!H36&gt;0,Blandlag!H36,"")</f>
        <v/>
      </c>
      <c r="Z37" s="2" t="str">
        <f>IF(Blandlag!I36&gt;0,Blandlag!I36,"")</f>
        <v/>
      </c>
      <c r="AA37" s="2" t="str">
        <f>IF(Blandlag!J36&gt;0,Blandlag!J36,"")</f>
        <v/>
      </c>
      <c r="AB37" s="2" t="str">
        <f>IF(Blandlag!K36&gt;0,Blandlag!K36,"")</f>
        <v/>
      </c>
      <c r="AC37" s="2" t="str">
        <f>IF(Blandlag!L36&gt;0,Blandlag!L36,"")</f>
        <v/>
      </c>
      <c r="AD37" s="2" t="str">
        <f>IF(Blandlag!M36&gt;0,Blandlag!M36,"")</f>
        <v/>
      </c>
      <c r="AE37" s="2" t="str">
        <f>IF(Blandlag!N36&gt;0,Blandlag!N36,"")</f>
        <v/>
      </c>
      <c r="AF37" s="2" t="str">
        <f>IF(Blandlag!O36&gt;0,Blandlag!O36,"")</f>
        <v/>
      </c>
    </row>
    <row r="38" spans="1:32" s="13" customFormat="1" x14ac:dyDescent="0.25">
      <c r="A38" s="63"/>
      <c r="B38" s="151" t="s">
        <v>44</v>
      </c>
      <c r="C38" s="1"/>
      <c r="D38" s="1">
        <f t="shared" ref="D38" si="18">SUM(D34:D37)</f>
        <v>0</v>
      </c>
      <c r="E38" s="1">
        <f t="shared" ref="E38:P38" si="19">SUM(E34:E37)</f>
        <v>0</v>
      </c>
      <c r="F38" s="1">
        <f t="shared" si="19"/>
        <v>0</v>
      </c>
      <c r="G38" s="1">
        <f t="shared" si="19"/>
        <v>0</v>
      </c>
      <c r="H38" s="1">
        <f t="shared" si="19"/>
        <v>0</v>
      </c>
      <c r="I38" s="1">
        <f t="shared" si="19"/>
        <v>0</v>
      </c>
      <c r="J38" s="1">
        <f t="shared" si="19"/>
        <v>0</v>
      </c>
      <c r="K38" s="1">
        <f t="shared" si="19"/>
        <v>0</v>
      </c>
      <c r="L38" s="1">
        <f t="shared" si="19"/>
        <v>0</v>
      </c>
      <c r="M38" s="1">
        <f t="shared" si="19"/>
        <v>0</v>
      </c>
      <c r="N38" s="1">
        <f t="shared" si="19"/>
        <v>0</v>
      </c>
      <c r="O38" s="1">
        <f t="shared" si="19"/>
        <v>0</v>
      </c>
      <c r="P38" s="1">
        <f t="shared" si="19"/>
        <v>0</v>
      </c>
      <c r="R38" s="153" t="s">
        <v>44</v>
      </c>
      <c r="S38" s="63"/>
      <c r="T38" s="1">
        <f t="shared" ref="T38:AF38" si="20">SUM(T34:T37)</f>
        <v>0</v>
      </c>
      <c r="U38" s="1">
        <f t="shared" si="20"/>
        <v>0</v>
      </c>
      <c r="V38" s="1">
        <f t="shared" si="20"/>
        <v>0</v>
      </c>
      <c r="W38" s="1">
        <f t="shared" si="20"/>
        <v>0</v>
      </c>
      <c r="X38" s="1">
        <f t="shared" si="20"/>
        <v>0</v>
      </c>
      <c r="Y38" s="1">
        <f t="shared" si="20"/>
        <v>0</v>
      </c>
      <c r="Z38" s="1">
        <f t="shared" si="20"/>
        <v>0</v>
      </c>
      <c r="AA38" s="1">
        <f t="shared" si="20"/>
        <v>0</v>
      </c>
      <c r="AB38" s="1">
        <f t="shared" si="20"/>
        <v>0</v>
      </c>
      <c r="AC38" s="1">
        <f t="shared" si="20"/>
        <v>0</v>
      </c>
      <c r="AD38" s="1">
        <f t="shared" si="20"/>
        <v>0</v>
      </c>
      <c r="AE38" s="1">
        <f t="shared" si="20"/>
        <v>0</v>
      </c>
      <c r="AF38" s="1">
        <f t="shared" si="20"/>
        <v>0</v>
      </c>
    </row>
    <row r="39" spans="1:32" x14ac:dyDescent="0.25">
      <c r="A39" s="9"/>
      <c r="B39" s="152" t="str">
        <f>Inskrivning!J35</f>
        <v/>
      </c>
      <c r="C39" s="2"/>
      <c r="D39" s="2">
        <f>Inskrivning!L35</f>
        <v>0</v>
      </c>
      <c r="E39" s="2">
        <f>Inskrivning!M35</f>
        <v>0</v>
      </c>
      <c r="F39" s="2">
        <f>Inskrivning!N35</f>
        <v>0</v>
      </c>
      <c r="G39" s="2">
        <f>Inskrivning!O35</f>
        <v>0</v>
      </c>
      <c r="H39" s="2">
        <f>Inskrivning!P35</f>
        <v>0</v>
      </c>
      <c r="I39" s="2">
        <f>Inskrivning!Q35</f>
        <v>0</v>
      </c>
      <c r="J39" s="2">
        <f>Inskrivning!R35</f>
        <v>0</v>
      </c>
      <c r="K39" s="2">
        <f>Inskrivning!S35</f>
        <v>0</v>
      </c>
      <c r="L39" s="2">
        <f>Inskrivning!T35</f>
        <v>0</v>
      </c>
      <c r="M39" s="2">
        <f>Inskrivning!U35</f>
        <v>0</v>
      </c>
      <c r="N39" s="2">
        <f>Inskrivning!V35</f>
        <v>0</v>
      </c>
      <c r="O39" s="2">
        <f>Inskrivning!W35</f>
        <v>0</v>
      </c>
      <c r="P39" s="2">
        <f>Inskrivning!X35</f>
        <v>0</v>
      </c>
      <c r="R39" s="154" t="str">
        <f>IF(Blandlag!A37&gt;0,Blandlag!A37,"")</f>
        <v/>
      </c>
      <c r="S39" s="2" t="str">
        <f>IF(Blandlag!B37&gt;0,Blandlag!B37,"")</f>
        <v/>
      </c>
      <c r="T39" s="2" t="str">
        <f>IF(Blandlag!C37&gt;0,Blandlag!C37,"")</f>
        <v/>
      </c>
      <c r="U39" s="2" t="str">
        <f>IF(Blandlag!D37&gt;0,Blandlag!D37,"")</f>
        <v/>
      </c>
      <c r="V39" s="2" t="str">
        <f>IF(Blandlag!E37&gt;0,Blandlag!E37,"")</f>
        <v/>
      </c>
      <c r="W39" s="2" t="str">
        <f>IF(Blandlag!F37&gt;0,Blandlag!F37,"")</f>
        <v/>
      </c>
      <c r="X39" s="2" t="str">
        <f>IF(Blandlag!G37&gt;0,Blandlag!G37,"")</f>
        <v/>
      </c>
      <c r="Y39" s="2" t="str">
        <f>IF(Blandlag!H37&gt;0,Blandlag!H37,"")</f>
        <v/>
      </c>
      <c r="Z39" s="2" t="str">
        <f>IF(Blandlag!I37&gt;0,Blandlag!I37,"")</f>
        <v/>
      </c>
      <c r="AA39" s="2" t="str">
        <f>IF(Blandlag!J37&gt;0,Blandlag!J37,"")</f>
        <v/>
      </c>
      <c r="AB39" s="2" t="str">
        <f>IF(Blandlag!K37&gt;0,Blandlag!K37,"")</f>
        <v/>
      </c>
      <c r="AC39" s="2" t="str">
        <f>IF(Blandlag!L37&gt;0,Blandlag!L37,"")</f>
        <v/>
      </c>
      <c r="AD39" s="2" t="str">
        <f>IF(Blandlag!M37&gt;0,Blandlag!M37,"")</f>
        <v/>
      </c>
      <c r="AE39" s="2" t="str">
        <f>IF(Blandlag!N37&gt;0,Blandlag!N37,"")</f>
        <v/>
      </c>
      <c r="AF39" s="2" t="str">
        <f>IF(Blandlag!O37&gt;0,Blandlag!O37,"")</f>
        <v/>
      </c>
    </row>
    <row r="40" spans="1:32" x14ac:dyDescent="0.25">
      <c r="A40" s="9"/>
      <c r="B40" s="152" t="str">
        <f>Inskrivning!J36</f>
        <v/>
      </c>
      <c r="C40" s="2"/>
      <c r="D40" s="2">
        <f>Inskrivning!L36</f>
        <v>0</v>
      </c>
      <c r="E40" s="2">
        <f>Inskrivning!M36</f>
        <v>0</v>
      </c>
      <c r="F40" s="2">
        <f>Inskrivning!N36</f>
        <v>0</v>
      </c>
      <c r="G40" s="2">
        <f>Inskrivning!O36</f>
        <v>0</v>
      </c>
      <c r="H40" s="2">
        <f>Inskrivning!P36</f>
        <v>0</v>
      </c>
      <c r="I40" s="2">
        <f>Inskrivning!Q36</f>
        <v>0</v>
      </c>
      <c r="J40" s="2">
        <f>Inskrivning!R36</f>
        <v>0</v>
      </c>
      <c r="K40" s="2">
        <f>Inskrivning!S36</f>
        <v>0</v>
      </c>
      <c r="L40" s="2">
        <f>Inskrivning!T36</f>
        <v>0</v>
      </c>
      <c r="M40" s="2">
        <f>Inskrivning!U36</f>
        <v>0</v>
      </c>
      <c r="N40" s="2">
        <f>Inskrivning!V36</f>
        <v>0</v>
      </c>
      <c r="O40" s="2">
        <f>Inskrivning!W36</f>
        <v>0</v>
      </c>
      <c r="P40" s="2">
        <f>Inskrivning!X36</f>
        <v>0</v>
      </c>
      <c r="R40" s="154" t="str">
        <f>IF(Blandlag!A38&gt;0,Blandlag!A38,"")</f>
        <v/>
      </c>
      <c r="S40" s="2" t="str">
        <f>IF(Blandlag!B38&gt;0,Blandlag!B38,"")</f>
        <v/>
      </c>
      <c r="T40" s="2" t="str">
        <f>IF(Blandlag!C38&gt;0,Blandlag!C38,"")</f>
        <v/>
      </c>
      <c r="U40" s="2" t="str">
        <f>IF(Blandlag!D38&gt;0,Blandlag!D38,"")</f>
        <v/>
      </c>
      <c r="V40" s="2" t="str">
        <f>IF(Blandlag!E38&gt;0,Blandlag!E38,"")</f>
        <v/>
      </c>
      <c r="W40" s="2" t="str">
        <f>IF(Blandlag!F38&gt;0,Blandlag!F38,"")</f>
        <v/>
      </c>
      <c r="X40" s="2" t="str">
        <f>IF(Blandlag!G38&gt;0,Blandlag!G38,"")</f>
        <v/>
      </c>
      <c r="Y40" s="2" t="str">
        <f>IF(Blandlag!H38&gt;0,Blandlag!H38,"")</f>
        <v/>
      </c>
      <c r="Z40" s="2" t="str">
        <f>IF(Blandlag!I38&gt;0,Blandlag!I38,"")</f>
        <v/>
      </c>
      <c r="AA40" s="2" t="str">
        <f>IF(Blandlag!J38&gt;0,Blandlag!J38,"")</f>
        <v/>
      </c>
      <c r="AB40" s="2" t="str">
        <f>IF(Blandlag!K38&gt;0,Blandlag!K38,"")</f>
        <v/>
      </c>
      <c r="AC40" s="2" t="str">
        <f>IF(Blandlag!L38&gt;0,Blandlag!L38,"")</f>
        <v/>
      </c>
      <c r="AD40" s="2" t="str">
        <f>IF(Blandlag!M38&gt;0,Blandlag!M38,"")</f>
        <v/>
      </c>
      <c r="AE40" s="2" t="str">
        <f>IF(Blandlag!N38&gt;0,Blandlag!N38,"")</f>
        <v/>
      </c>
      <c r="AF40" s="2" t="str">
        <f>IF(Blandlag!O38&gt;0,Blandlag!O38,"")</f>
        <v/>
      </c>
    </row>
    <row r="41" spans="1:32" x14ac:dyDescent="0.25">
      <c r="A41" s="9"/>
      <c r="B41" s="152" t="str">
        <f>Inskrivning!J37</f>
        <v/>
      </c>
      <c r="C41" s="2"/>
      <c r="D41" s="2">
        <f>Inskrivning!L37</f>
        <v>0</v>
      </c>
      <c r="E41" s="2">
        <f>Inskrivning!M37</f>
        <v>0</v>
      </c>
      <c r="F41" s="2">
        <f>Inskrivning!N37</f>
        <v>0</v>
      </c>
      <c r="G41" s="2">
        <f>Inskrivning!O37</f>
        <v>0</v>
      </c>
      <c r="H41" s="2">
        <f>Inskrivning!P37</f>
        <v>0</v>
      </c>
      <c r="I41" s="2">
        <f>Inskrivning!Q37</f>
        <v>0</v>
      </c>
      <c r="J41" s="2">
        <f>Inskrivning!R37</f>
        <v>0</v>
      </c>
      <c r="K41" s="2">
        <f>Inskrivning!S37</f>
        <v>0</v>
      </c>
      <c r="L41" s="2">
        <f>Inskrivning!T37</f>
        <v>0</v>
      </c>
      <c r="M41" s="2">
        <f>Inskrivning!U37</f>
        <v>0</v>
      </c>
      <c r="N41" s="2">
        <f>Inskrivning!V37</f>
        <v>0</v>
      </c>
      <c r="O41" s="2">
        <f>Inskrivning!W37</f>
        <v>0</v>
      </c>
      <c r="P41" s="2">
        <f>Inskrivning!X37</f>
        <v>0</v>
      </c>
      <c r="R41" s="154" t="str">
        <f>IF(Blandlag!A39&gt;0,Blandlag!A39,"")</f>
        <v/>
      </c>
      <c r="S41" s="2" t="str">
        <f>IF(Blandlag!B39&gt;0,Blandlag!B39,"")</f>
        <v/>
      </c>
      <c r="T41" s="2" t="str">
        <f>IF(Blandlag!C39&gt;0,Blandlag!C39,"")</f>
        <v/>
      </c>
      <c r="U41" s="2" t="str">
        <f>IF(Blandlag!D39&gt;0,Blandlag!D39,"")</f>
        <v/>
      </c>
      <c r="V41" s="2" t="str">
        <f>IF(Blandlag!E39&gt;0,Blandlag!E39,"")</f>
        <v/>
      </c>
      <c r="W41" s="2" t="str">
        <f>IF(Blandlag!F39&gt;0,Blandlag!F39,"")</f>
        <v/>
      </c>
      <c r="X41" s="2" t="str">
        <f>IF(Blandlag!G39&gt;0,Blandlag!G39,"")</f>
        <v/>
      </c>
      <c r="Y41" s="2" t="str">
        <f>IF(Blandlag!H39&gt;0,Blandlag!H39,"")</f>
        <v/>
      </c>
      <c r="Z41" s="2" t="str">
        <f>IF(Blandlag!I39&gt;0,Blandlag!I39,"")</f>
        <v/>
      </c>
      <c r="AA41" s="2" t="str">
        <f>IF(Blandlag!J39&gt;0,Blandlag!J39,"")</f>
        <v/>
      </c>
      <c r="AB41" s="2" t="str">
        <f>IF(Blandlag!K39&gt;0,Blandlag!K39,"")</f>
        <v/>
      </c>
      <c r="AC41" s="2" t="str">
        <f>IF(Blandlag!L39&gt;0,Blandlag!L39,"")</f>
        <v/>
      </c>
      <c r="AD41" s="2" t="str">
        <f>IF(Blandlag!M39&gt;0,Blandlag!M39,"")</f>
        <v/>
      </c>
      <c r="AE41" s="2" t="str">
        <f>IF(Blandlag!N39&gt;0,Blandlag!N39,"")</f>
        <v/>
      </c>
      <c r="AF41" s="2" t="str">
        <f>IF(Blandlag!O39&gt;0,Blandlag!O39,"")</f>
        <v/>
      </c>
    </row>
    <row r="42" spans="1:32" x14ac:dyDescent="0.25">
      <c r="A42" s="9"/>
      <c r="B42" s="152" t="str">
        <f>Inskrivning!J38</f>
        <v/>
      </c>
      <c r="C42" s="2"/>
      <c r="D42" s="2">
        <f>Inskrivning!L38</f>
        <v>0</v>
      </c>
      <c r="E42" s="2">
        <f>Inskrivning!M38</f>
        <v>0</v>
      </c>
      <c r="F42" s="2">
        <f>Inskrivning!N38</f>
        <v>0</v>
      </c>
      <c r="G42" s="2">
        <f>Inskrivning!O38</f>
        <v>0</v>
      </c>
      <c r="H42" s="2">
        <f>Inskrivning!P38</f>
        <v>0</v>
      </c>
      <c r="I42" s="2">
        <f>Inskrivning!Q38</f>
        <v>0</v>
      </c>
      <c r="J42" s="2">
        <f>Inskrivning!R38</f>
        <v>0</v>
      </c>
      <c r="K42" s="2">
        <f>Inskrivning!S38</f>
        <v>0</v>
      </c>
      <c r="L42" s="2">
        <f>Inskrivning!T38</f>
        <v>0</v>
      </c>
      <c r="M42" s="2">
        <f>Inskrivning!U38</f>
        <v>0</v>
      </c>
      <c r="N42" s="2">
        <f>Inskrivning!V38</f>
        <v>0</v>
      </c>
      <c r="O42" s="2">
        <f>Inskrivning!W38</f>
        <v>0</v>
      </c>
      <c r="P42" s="2">
        <f>Inskrivning!X38</f>
        <v>0</v>
      </c>
      <c r="R42" s="154" t="str">
        <f>IF(Blandlag!A40&gt;0,Blandlag!A40,"")</f>
        <v/>
      </c>
      <c r="S42" s="2" t="str">
        <f>IF(Blandlag!B40&gt;0,Blandlag!B40,"")</f>
        <v/>
      </c>
      <c r="T42" s="2" t="str">
        <f>IF(Blandlag!C40&gt;0,Blandlag!C40,"")</f>
        <v/>
      </c>
      <c r="U42" s="2" t="str">
        <f>IF(Blandlag!D40&gt;0,Blandlag!D40,"")</f>
        <v/>
      </c>
      <c r="V42" s="2" t="str">
        <f>IF(Blandlag!E40&gt;0,Blandlag!E40,"")</f>
        <v/>
      </c>
      <c r="W42" s="2" t="str">
        <f>IF(Blandlag!F40&gt;0,Blandlag!F40,"")</f>
        <v/>
      </c>
      <c r="X42" s="2" t="str">
        <f>IF(Blandlag!G40&gt;0,Blandlag!G40,"")</f>
        <v/>
      </c>
      <c r="Y42" s="2" t="str">
        <f>IF(Blandlag!H40&gt;0,Blandlag!H40,"")</f>
        <v/>
      </c>
      <c r="Z42" s="2" t="str">
        <f>IF(Blandlag!I40&gt;0,Blandlag!I40,"")</f>
        <v/>
      </c>
      <c r="AA42" s="2" t="str">
        <f>IF(Blandlag!J40&gt;0,Blandlag!J40,"")</f>
        <v/>
      </c>
      <c r="AB42" s="2" t="str">
        <f>IF(Blandlag!K40&gt;0,Blandlag!K40,"")</f>
        <v/>
      </c>
      <c r="AC42" s="2" t="str">
        <f>IF(Blandlag!L40&gt;0,Blandlag!L40,"")</f>
        <v/>
      </c>
      <c r="AD42" s="2" t="str">
        <f>IF(Blandlag!M40&gt;0,Blandlag!M40,"")</f>
        <v/>
      </c>
      <c r="AE42" s="2" t="str">
        <f>IF(Blandlag!N40&gt;0,Blandlag!N40,"")</f>
        <v/>
      </c>
      <c r="AF42" s="2" t="str">
        <f>IF(Blandlag!O40&gt;0,Blandlag!O40,"")</f>
        <v/>
      </c>
    </row>
    <row r="43" spans="1:32" s="13" customFormat="1" x14ac:dyDescent="0.25">
      <c r="A43" s="63"/>
      <c r="B43" s="153" t="s">
        <v>44</v>
      </c>
      <c r="C43" s="1"/>
      <c r="D43" s="1">
        <f t="shared" ref="D43" si="21">SUM(D39:D42)</f>
        <v>0</v>
      </c>
      <c r="E43" s="1">
        <f t="shared" ref="E43:P43" si="22">SUM(E39:E42)</f>
        <v>0</v>
      </c>
      <c r="F43" s="1">
        <f t="shared" si="22"/>
        <v>0</v>
      </c>
      <c r="G43" s="1">
        <f t="shared" si="22"/>
        <v>0</v>
      </c>
      <c r="H43" s="1">
        <f t="shared" si="22"/>
        <v>0</v>
      </c>
      <c r="I43" s="1">
        <f t="shared" si="22"/>
        <v>0</v>
      </c>
      <c r="J43" s="1">
        <f t="shared" si="22"/>
        <v>0</v>
      </c>
      <c r="K43" s="1">
        <f t="shared" si="22"/>
        <v>0</v>
      </c>
      <c r="L43" s="1">
        <f t="shared" si="22"/>
        <v>0</v>
      </c>
      <c r="M43" s="1">
        <f t="shared" si="22"/>
        <v>0</v>
      </c>
      <c r="N43" s="1">
        <f t="shared" si="22"/>
        <v>0</v>
      </c>
      <c r="O43" s="1">
        <f t="shared" si="22"/>
        <v>0</v>
      </c>
      <c r="P43" s="1">
        <f t="shared" si="22"/>
        <v>0</v>
      </c>
      <c r="R43" s="155" t="s">
        <v>44</v>
      </c>
      <c r="S43" s="63"/>
      <c r="T43" s="1">
        <f t="shared" ref="T43:AF43" si="23">SUM(T39:T42)</f>
        <v>0</v>
      </c>
      <c r="U43" s="1">
        <f t="shared" si="23"/>
        <v>0</v>
      </c>
      <c r="V43" s="1">
        <f t="shared" si="23"/>
        <v>0</v>
      </c>
      <c r="W43" s="1">
        <f t="shared" si="23"/>
        <v>0</v>
      </c>
      <c r="X43" s="1">
        <f t="shared" si="23"/>
        <v>0</v>
      </c>
      <c r="Y43" s="1">
        <f t="shared" si="23"/>
        <v>0</v>
      </c>
      <c r="Z43" s="1">
        <f t="shared" si="23"/>
        <v>0</v>
      </c>
      <c r="AA43" s="1">
        <f t="shared" si="23"/>
        <v>0</v>
      </c>
      <c r="AB43" s="1">
        <f t="shared" si="23"/>
        <v>0</v>
      </c>
      <c r="AC43" s="1">
        <f t="shared" si="23"/>
        <v>0</v>
      </c>
      <c r="AD43" s="1">
        <f t="shared" si="23"/>
        <v>0</v>
      </c>
      <c r="AE43" s="1">
        <f t="shared" si="23"/>
        <v>0</v>
      </c>
      <c r="AF43" s="1">
        <f t="shared" si="23"/>
        <v>0</v>
      </c>
    </row>
    <row r="44" spans="1:32" x14ac:dyDescent="0.25">
      <c r="A44" s="9"/>
      <c r="B44" s="154" t="str">
        <f>Inskrivning!J39</f>
        <v/>
      </c>
      <c r="C44" s="2"/>
      <c r="D44" s="2">
        <f>Inskrivning!L39</f>
        <v>0</v>
      </c>
      <c r="E44" s="2">
        <f>Inskrivning!M39</f>
        <v>0</v>
      </c>
      <c r="F44" s="2">
        <f>Inskrivning!N39</f>
        <v>0</v>
      </c>
      <c r="G44" s="2">
        <f>Inskrivning!O39</f>
        <v>0</v>
      </c>
      <c r="H44" s="2">
        <f>Inskrivning!P39</f>
        <v>0</v>
      </c>
      <c r="I44" s="2">
        <f>Inskrivning!Q39</f>
        <v>0</v>
      </c>
      <c r="J44" s="2">
        <f>Inskrivning!R39</f>
        <v>0</v>
      </c>
      <c r="K44" s="2">
        <f>Inskrivning!S39</f>
        <v>0</v>
      </c>
      <c r="L44" s="2">
        <f>Inskrivning!T39</f>
        <v>0</v>
      </c>
      <c r="M44" s="2">
        <f>Inskrivning!U39</f>
        <v>0</v>
      </c>
      <c r="N44" s="2">
        <f>Inskrivning!V39</f>
        <v>0</v>
      </c>
      <c r="O44" s="2">
        <f>Inskrivning!W39</f>
        <v>0</v>
      </c>
      <c r="P44" s="2">
        <f>Inskrivning!X39</f>
        <v>0</v>
      </c>
    </row>
    <row r="45" spans="1:32" x14ac:dyDescent="0.25">
      <c r="A45" s="9"/>
      <c r="B45" s="154" t="str">
        <f>Inskrivning!J40</f>
        <v/>
      </c>
      <c r="C45" s="2"/>
      <c r="D45" s="2">
        <f>Inskrivning!L40</f>
        <v>0</v>
      </c>
      <c r="E45" s="2">
        <f>Inskrivning!M40</f>
        <v>0</v>
      </c>
      <c r="F45" s="2">
        <f>Inskrivning!N40</f>
        <v>0</v>
      </c>
      <c r="G45" s="2">
        <f>Inskrivning!O40</f>
        <v>0</v>
      </c>
      <c r="H45" s="2">
        <f>Inskrivning!P40</f>
        <v>0</v>
      </c>
      <c r="I45" s="2">
        <f>Inskrivning!Q40</f>
        <v>0</v>
      </c>
      <c r="J45" s="2">
        <f>Inskrivning!R40</f>
        <v>0</v>
      </c>
      <c r="K45" s="2">
        <f>Inskrivning!S40</f>
        <v>0</v>
      </c>
      <c r="L45" s="2">
        <f>Inskrivning!T40</f>
        <v>0</v>
      </c>
      <c r="M45" s="2">
        <f>Inskrivning!U40</f>
        <v>0</v>
      </c>
      <c r="N45" s="2">
        <f>Inskrivning!V40</f>
        <v>0</v>
      </c>
      <c r="O45" s="2">
        <f>Inskrivning!W40</f>
        <v>0</v>
      </c>
      <c r="P45" s="2">
        <f>Inskrivning!X40</f>
        <v>0</v>
      </c>
    </row>
    <row r="46" spans="1:32" x14ac:dyDescent="0.25">
      <c r="A46" s="9"/>
      <c r="B46" s="154" t="str">
        <f>Inskrivning!J41</f>
        <v/>
      </c>
      <c r="C46" s="2"/>
      <c r="D46" s="2">
        <f>Inskrivning!L41</f>
        <v>0</v>
      </c>
      <c r="E46" s="2">
        <f>Inskrivning!M41</f>
        <v>0</v>
      </c>
      <c r="F46" s="2">
        <f>Inskrivning!N41</f>
        <v>0</v>
      </c>
      <c r="G46" s="2">
        <f>Inskrivning!O41</f>
        <v>0</v>
      </c>
      <c r="H46" s="2">
        <f>Inskrivning!P41</f>
        <v>0</v>
      </c>
      <c r="I46" s="2">
        <f>Inskrivning!Q41</f>
        <v>0</v>
      </c>
      <c r="J46" s="2">
        <f>Inskrivning!R41</f>
        <v>0</v>
      </c>
      <c r="K46" s="2">
        <f>Inskrivning!S41</f>
        <v>0</v>
      </c>
      <c r="L46" s="2">
        <f>Inskrivning!T41</f>
        <v>0</v>
      </c>
      <c r="M46" s="2">
        <f>Inskrivning!U41</f>
        <v>0</v>
      </c>
      <c r="N46" s="2">
        <f>Inskrivning!V41</f>
        <v>0</v>
      </c>
      <c r="O46" s="2">
        <f>Inskrivning!W41</f>
        <v>0</v>
      </c>
      <c r="P46" s="2">
        <f>Inskrivning!X41</f>
        <v>0</v>
      </c>
    </row>
    <row r="47" spans="1:32" x14ac:dyDescent="0.25">
      <c r="A47" s="9"/>
      <c r="B47" s="154" t="str">
        <f>Inskrivning!J42</f>
        <v/>
      </c>
      <c r="C47" s="2"/>
      <c r="D47" s="2">
        <f>Inskrivning!L42</f>
        <v>0</v>
      </c>
      <c r="E47" s="2">
        <f>Inskrivning!M42</f>
        <v>0</v>
      </c>
      <c r="F47" s="2">
        <f>Inskrivning!N42</f>
        <v>0</v>
      </c>
      <c r="G47" s="2">
        <f>Inskrivning!O42</f>
        <v>0</v>
      </c>
      <c r="H47" s="2">
        <f>Inskrivning!P42</f>
        <v>0</v>
      </c>
      <c r="I47" s="2">
        <f>Inskrivning!Q42</f>
        <v>0</v>
      </c>
      <c r="J47" s="2">
        <f>Inskrivning!R42</f>
        <v>0</v>
      </c>
      <c r="K47" s="2">
        <f>Inskrivning!S42</f>
        <v>0</v>
      </c>
      <c r="L47" s="2">
        <f>Inskrivning!T42</f>
        <v>0</v>
      </c>
      <c r="M47" s="2">
        <f>Inskrivning!U42</f>
        <v>0</v>
      </c>
      <c r="N47" s="2">
        <f>Inskrivning!V42</f>
        <v>0</v>
      </c>
      <c r="O47" s="2">
        <f>Inskrivning!W42</f>
        <v>0</v>
      </c>
      <c r="P47" s="2">
        <f>Inskrivning!X42</f>
        <v>0</v>
      </c>
    </row>
    <row r="48" spans="1:32" s="13" customFormat="1" x14ac:dyDescent="0.25">
      <c r="A48" s="63"/>
      <c r="B48" s="155" t="s">
        <v>44</v>
      </c>
      <c r="C48" s="1"/>
      <c r="D48" s="1">
        <f t="shared" ref="D48" si="24">SUM(D44:D47)</f>
        <v>0</v>
      </c>
      <c r="E48" s="1">
        <f t="shared" ref="E48:P48" si="25">SUM(E44:E47)</f>
        <v>0</v>
      </c>
      <c r="F48" s="1">
        <f t="shared" si="25"/>
        <v>0</v>
      </c>
      <c r="G48" s="1">
        <f t="shared" si="25"/>
        <v>0</v>
      </c>
      <c r="H48" s="1">
        <f t="shared" si="25"/>
        <v>0</v>
      </c>
      <c r="I48" s="1">
        <f t="shared" si="25"/>
        <v>0</v>
      </c>
      <c r="J48" s="1">
        <f t="shared" si="25"/>
        <v>0</v>
      </c>
      <c r="K48" s="1">
        <f t="shared" si="25"/>
        <v>0</v>
      </c>
      <c r="L48" s="1">
        <f t="shared" si="25"/>
        <v>0</v>
      </c>
      <c r="M48" s="1">
        <f t="shared" si="25"/>
        <v>0</v>
      </c>
      <c r="N48" s="1">
        <f t="shared" si="25"/>
        <v>0</v>
      </c>
      <c r="O48" s="1">
        <f t="shared" si="25"/>
        <v>0</v>
      </c>
      <c r="P48" s="1">
        <f t="shared" si="25"/>
        <v>0</v>
      </c>
    </row>
    <row r="49" spans="1:16" x14ac:dyDescent="0.25">
      <c r="A49" s="9"/>
      <c r="B49" s="177" t="str">
        <f>Inskrivning!J43</f>
        <v/>
      </c>
      <c r="C49" s="2"/>
      <c r="D49" s="2">
        <f>Inskrivning!L43</f>
        <v>0</v>
      </c>
      <c r="E49" s="2">
        <f>Inskrivning!M43</f>
        <v>0</v>
      </c>
      <c r="F49" s="2">
        <f>Inskrivning!N43</f>
        <v>0</v>
      </c>
      <c r="G49" s="2">
        <f>Inskrivning!O43</f>
        <v>0</v>
      </c>
      <c r="H49" s="2">
        <f>Inskrivning!P43</f>
        <v>0</v>
      </c>
      <c r="I49" s="2">
        <f>Inskrivning!Q43</f>
        <v>0</v>
      </c>
      <c r="J49" s="2">
        <f>Inskrivning!R43</f>
        <v>0</v>
      </c>
      <c r="K49" s="2">
        <f>Inskrivning!S43</f>
        <v>0</v>
      </c>
      <c r="L49" s="2">
        <f>Inskrivning!T43</f>
        <v>0</v>
      </c>
      <c r="M49" s="2">
        <f>Inskrivning!U43</f>
        <v>0</v>
      </c>
      <c r="N49" s="2">
        <f>Inskrivning!V43</f>
        <v>0</v>
      </c>
      <c r="O49" s="2">
        <f>Inskrivning!W43</f>
        <v>0</v>
      </c>
      <c r="P49" s="2">
        <f>Inskrivning!X43</f>
        <v>0</v>
      </c>
    </row>
    <row r="50" spans="1:16" x14ac:dyDescent="0.25">
      <c r="A50" s="9"/>
      <c r="B50" s="177" t="str">
        <f>Inskrivning!J44</f>
        <v/>
      </c>
      <c r="C50" s="2"/>
      <c r="D50" s="2">
        <f>Inskrivning!L44</f>
        <v>0</v>
      </c>
      <c r="E50" s="2">
        <f>Inskrivning!M44</f>
        <v>0</v>
      </c>
      <c r="F50" s="2">
        <f>Inskrivning!N44</f>
        <v>0</v>
      </c>
      <c r="G50" s="2">
        <f>Inskrivning!O44</f>
        <v>0</v>
      </c>
      <c r="H50" s="2">
        <f>Inskrivning!P44</f>
        <v>0</v>
      </c>
      <c r="I50" s="2">
        <f>Inskrivning!Q44</f>
        <v>0</v>
      </c>
      <c r="J50" s="2">
        <f>Inskrivning!R44</f>
        <v>0</v>
      </c>
      <c r="K50" s="2">
        <f>Inskrivning!S44</f>
        <v>0</v>
      </c>
      <c r="L50" s="2">
        <f>Inskrivning!T44</f>
        <v>0</v>
      </c>
      <c r="M50" s="2">
        <f>Inskrivning!U44</f>
        <v>0</v>
      </c>
      <c r="N50" s="2">
        <f>Inskrivning!V44</f>
        <v>0</v>
      </c>
      <c r="O50" s="2">
        <f>Inskrivning!W44</f>
        <v>0</v>
      </c>
      <c r="P50" s="2">
        <f>Inskrivning!X44</f>
        <v>0</v>
      </c>
    </row>
    <row r="51" spans="1:16" x14ac:dyDescent="0.25">
      <c r="A51" s="9"/>
      <c r="B51" s="177" t="str">
        <f>Inskrivning!J45</f>
        <v/>
      </c>
      <c r="C51" s="2"/>
      <c r="D51" s="2">
        <f>Inskrivning!L45</f>
        <v>0</v>
      </c>
      <c r="E51" s="2">
        <f>Inskrivning!M45</f>
        <v>0</v>
      </c>
      <c r="F51" s="2">
        <f>Inskrivning!N45</f>
        <v>0</v>
      </c>
      <c r="G51" s="2">
        <f>Inskrivning!O45</f>
        <v>0</v>
      </c>
      <c r="H51" s="2">
        <f>Inskrivning!P45</f>
        <v>0</v>
      </c>
      <c r="I51" s="2">
        <f>Inskrivning!Q45</f>
        <v>0</v>
      </c>
      <c r="J51" s="2">
        <f>Inskrivning!R45</f>
        <v>0</v>
      </c>
      <c r="K51" s="2">
        <f>Inskrivning!S45</f>
        <v>0</v>
      </c>
      <c r="L51" s="2">
        <f>Inskrivning!T45</f>
        <v>0</v>
      </c>
      <c r="M51" s="2">
        <f>Inskrivning!U45</f>
        <v>0</v>
      </c>
      <c r="N51" s="2">
        <f>Inskrivning!V45</f>
        <v>0</v>
      </c>
      <c r="O51" s="2">
        <f>Inskrivning!W45</f>
        <v>0</v>
      </c>
      <c r="P51" s="2">
        <f>Inskrivning!X45</f>
        <v>0</v>
      </c>
    </row>
    <row r="52" spans="1:16" x14ac:dyDescent="0.25">
      <c r="A52" s="9"/>
      <c r="B52" s="177" t="str">
        <f>Inskrivning!J46</f>
        <v/>
      </c>
      <c r="C52" s="2"/>
      <c r="D52" s="2">
        <f>Inskrivning!L46</f>
        <v>0</v>
      </c>
      <c r="E52" s="2">
        <f>Inskrivning!M46</f>
        <v>0</v>
      </c>
      <c r="F52" s="2">
        <f>Inskrivning!N46</f>
        <v>0</v>
      </c>
      <c r="G52" s="2">
        <f>Inskrivning!O46</f>
        <v>0</v>
      </c>
      <c r="H52" s="2">
        <f>Inskrivning!P46</f>
        <v>0</v>
      </c>
      <c r="I52" s="2">
        <f>Inskrivning!Q46</f>
        <v>0</v>
      </c>
      <c r="J52" s="2">
        <f>Inskrivning!R46</f>
        <v>0</v>
      </c>
      <c r="K52" s="2">
        <f>Inskrivning!S46</f>
        <v>0</v>
      </c>
      <c r="L52" s="2">
        <f>Inskrivning!T46</f>
        <v>0</v>
      </c>
      <c r="M52" s="2">
        <f>Inskrivning!U46</f>
        <v>0</v>
      </c>
      <c r="N52" s="2">
        <f>Inskrivning!V46</f>
        <v>0</v>
      </c>
      <c r="O52" s="2">
        <f>Inskrivning!W46</f>
        <v>0</v>
      </c>
      <c r="P52" s="2">
        <f>Inskrivning!X46</f>
        <v>0</v>
      </c>
    </row>
    <row r="53" spans="1:16" s="13" customFormat="1" x14ac:dyDescent="0.25">
      <c r="A53" s="63"/>
      <c r="B53" s="178" t="s">
        <v>44</v>
      </c>
      <c r="C53" s="1"/>
      <c r="D53" s="1">
        <f t="shared" ref="D53" si="26">SUM(D49:D52)</f>
        <v>0</v>
      </c>
      <c r="E53" s="1">
        <f t="shared" ref="E53:P53" si="27">SUM(E49:E52)</f>
        <v>0</v>
      </c>
      <c r="F53" s="1">
        <f t="shared" si="27"/>
        <v>0</v>
      </c>
      <c r="G53" s="1">
        <f t="shared" si="27"/>
        <v>0</v>
      </c>
      <c r="H53" s="1">
        <f t="shared" si="27"/>
        <v>0</v>
      </c>
      <c r="I53" s="1">
        <f t="shared" si="27"/>
        <v>0</v>
      </c>
      <c r="J53" s="1">
        <f t="shared" si="27"/>
        <v>0</v>
      </c>
      <c r="K53" s="1">
        <f t="shared" si="27"/>
        <v>0</v>
      </c>
      <c r="L53" s="1">
        <f t="shared" si="27"/>
        <v>0</v>
      </c>
      <c r="M53" s="1">
        <f t="shared" si="27"/>
        <v>0</v>
      </c>
      <c r="N53" s="1">
        <f t="shared" si="27"/>
        <v>0</v>
      </c>
      <c r="O53" s="1">
        <f t="shared" si="27"/>
        <v>0</v>
      </c>
      <c r="P53" s="1">
        <f t="shared" si="27"/>
        <v>0</v>
      </c>
    </row>
    <row r="54" spans="1:16" x14ac:dyDescent="0.25">
      <c r="A54" s="9"/>
      <c r="B54" s="148" t="str">
        <f>Inskrivning!J47</f>
        <v/>
      </c>
      <c r="C54" s="2"/>
      <c r="D54" s="2">
        <f>Inskrivning!L47</f>
        <v>0</v>
      </c>
      <c r="E54" s="2">
        <f>Inskrivning!M47</f>
        <v>0</v>
      </c>
      <c r="F54" s="2">
        <f>Inskrivning!N47</f>
        <v>0</v>
      </c>
      <c r="G54" s="2">
        <f>Inskrivning!O47</f>
        <v>0</v>
      </c>
      <c r="H54" s="2">
        <f>Inskrivning!P47</f>
        <v>0</v>
      </c>
      <c r="I54" s="2">
        <f>Inskrivning!Q47</f>
        <v>0</v>
      </c>
      <c r="J54" s="2">
        <f>Inskrivning!R47</f>
        <v>0</v>
      </c>
      <c r="K54" s="2">
        <f>Inskrivning!S47</f>
        <v>0</v>
      </c>
      <c r="L54" s="2">
        <f>Inskrivning!T47</f>
        <v>0</v>
      </c>
      <c r="M54" s="2">
        <f>Inskrivning!U47</f>
        <v>0</v>
      </c>
      <c r="N54" s="2">
        <f>Inskrivning!V47</f>
        <v>0</v>
      </c>
      <c r="O54" s="2">
        <f>Inskrivning!W47</f>
        <v>0</v>
      </c>
      <c r="P54" s="2">
        <f>Inskrivning!X47</f>
        <v>0</v>
      </c>
    </row>
    <row r="55" spans="1:16" x14ac:dyDescent="0.25">
      <c r="A55" s="9"/>
      <c r="B55" s="148" t="str">
        <f>Inskrivning!J48</f>
        <v/>
      </c>
      <c r="C55" s="2"/>
      <c r="D55" s="2">
        <f>Inskrivning!L48</f>
        <v>0</v>
      </c>
      <c r="E55" s="2">
        <f>Inskrivning!M48</f>
        <v>0</v>
      </c>
      <c r="F55" s="2">
        <f>Inskrivning!N48</f>
        <v>0</v>
      </c>
      <c r="G55" s="2">
        <f>Inskrivning!O48</f>
        <v>0</v>
      </c>
      <c r="H55" s="2">
        <f>Inskrivning!P48</f>
        <v>0</v>
      </c>
      <c r="I55" s="2">
        <f>Inskrivning!Q48</f>
        <v>0</v>
      </c>
      <c r="J55" s="2">
        <f>Inskrivning!R48</f>
        <v>0</v>
      </c>
      <c r="K55" s="2">
        <f>Inskrivning!S48</f>
        <v>0</v>
      </c>
      <c r="L55" s="2">
        <f>Inskrivning!T48</f>
        <v>0</v>
      </c>
      <c r="M55" s="2">
        <f>Inskrivning!U48</f>
        <v>0</v>
      </c>
      <c r="N55" s="2">
        <f>Inskrivning!V48</f>
        <v>0</v>
      </c>
      <c r="O55" s="2">
        <f>Inskrivning!W48</f>
        <v>0</v>
      </c>
      <c r="P55" s="2">
        <f>Inskrivning!X48</f>
        <v>0</v>
      </c>
    </row>
    <row r="56" spans="1:16" x14ac:dyDescent="0.25">
      <c r="A56" s="9"/>
      <c r="B56" s="148" t="str">
        <f>Inskrivning!J49</f>
        <v/>
      </c>
      <c r="C56" s="2"/>
      <c r="D56" s="2">
        <f>Inskrivning!L49</f>
        <v>0</v>
      </c>
      <c r="E56" s="2">
        <f>Inskrivning!M49</f>
        <v>0</v>
      </c>
      <c r="F56" s="2">
        <f>Inskrivning!N49</f>
        <v>0</v>
      </c>
      <c r="G56" s="2">
        <f>Inskrivning!O49</f>
        <v>0</v>
      </c>
      <c r="H56" s="2">
        <f>Inskrivning!P49</f>
        <v>0</v>
      </c>
      <c r="I56" s="2">
        <f>Inskrivning!Q49</f>
        <v>0</v>
      </c>
      <c r="J56" s="2">
        <f>Inskrivning!R49</f>
        <v>0</v>
      </c>
      <c r="K56" s="2">
        <f>Inskrivning!S49</f>
        <v>0</v>
      </c>
      <c r="L56" s="2">
        <f>Inskrivning!T49</f>
        <v>0</v>
      </c>
      <c r="M56" s="2">
        <f>Inskrivning!U49</f>
        <v>0</v>
      </c>
      <c r="N56" s="2">
        <f>Inskrivning!V49</f>
        <v>0</v>
      </c>
      <c r="O56" s="2">
        <f>Inskrivning!W49</f>
        <v>0</v>
      </c>
      <c r="P56" s="2">
        <f>Inskrivning!X49</f>
        <v>0</v>
      </c>
    </row>
    <row r="57" spans="1:16" x14ac:dyDescent="0.25">
      <c r="A57" s="9"/>
      <c r="B57" s="148" t="str">
        <f>Inskrivning!J50</f>
        <v/>
      </c>
      <c r="C57" s="2"/>
      <c r="D57" s="2">
        <f>Inskrivning!L50</f>
        <v>0</v>
      </c>
      <c r="E57" s="2">
        <f>Inskrivning!M50</f>
        <v>0</v>
      </c>
      <c r="F57" s="2">
        <f>Inskrivning!N50</f>
        <v>0</v>
      </c>
      <c r="G57" s="2">
        <f>Inskrivning!O50</f>
        <v>0</v>
      </c>
      <c r="H57" s="2">
        <f>Inskrivning!P50</f>
        <v>0</v>
      </c>
      <c r="I57" s="2">
        <f>Inskrivning!Q50</f>
        <v>0</v>
      </c>
      <c r="J57" s="2">
        <f>Inskrivning!R50</f>
        <v>0</v>
      </c>
      <c r="K57" s="2">
        <f>Inskrivning!S50</f>
        <v>0</v>
      </c>
      <c r="L57" s="2">
        <f>Inskrivning!T50</f>
        <v>0</v>
      </c>
      <c r="M57" s="2">
        <f>Inskrivning!U50</f>
        <v>0</v>
      </c>
      <c r="N57" s="2">
        <f>Inskrivning!V50</f>
        <v>0</v>
      </c>
      <c r="O57" s="2">
        <f>Inskrivning!W50</f>
        <v>0</v>
      </c>
      <c r="P57" s="2">
        <f>Inskrivning!X50</f>
        <v>0</v>
      </c>
    </row>
    <row r="58" spans="1:16" s="13" customFormat="1" x14ac:dyDescent="0.25">
      <c r="A58" s="63"/>
      <c r="B58" s="149" t="s">
        <v>44</v>
      </c>
      <c r="C58" s="1"/>
      <c r="D58" s="1">
        <f t="shared" ref="D58" si="28">SUM(D54:D57)</f>
        <v>0</v>
      </c>
      <c r="E58" s="1">
        <f t="shared" ref="E58:P58" si="29">SUM(E54:E57)</f>
        <v>0</v>
      </c>
      <c r="F58" s="1">
        <f t="shared" si="29"/>
        <v>0</v>
      </c>
      <c r="G58" s="1">
        <f t="shared" si="29"/>
        <v>0</v>
      </c>
      <c r="H58" s="1">
        <f t="shared" si="29"/>
        <v>0</v>
      </c>
      <c r="I58" s="1">
        <f t="shared" si="29"/>
        <v>0</v>
      </c>
      <c r="J58" s="1">
        <f t="shared" si="29"/>
        <v>0</v>
      </c>
      <c r="K58" s="1">
        <f t="shared" si="29"/>
        <v>0</v>
      </c>
      <c r="L58" s="1">
        <f t="shared" si="29"/>
        <v>0</v>
      </c>
      <c r="M58" s="1">
        <f t="shared" si="29"/>
        <v>0</v>
      </c>
      <c r="N58" s="1">
        <f t="shared" si="29"/>
        <v>0</v>
      </c>
      <c r="O58" s="1">
        <f t="shared" si="29"/>
        <v>0</v>
      </c>
      <c r="P58" s="1">
        <f t="shared" si="29"/>
        <v>0</v>
      </c>
    </row>
    <row r="59" spans="1:16" x14ac:dyDescent="0.25">
      <c r="A59" s="9"/>
      <c r="B59" s="150" t="str">
        <f>Inskrivning!J51</f>
        <v/>
      </c>
      <c r="C59" s="2"/>
      <c r="D59" s="2">
        <f>Inskrivning!L51</f>
        <v>0</v>
      </c>
      <c r="E59" s="2">
        <f>Inskrivning!M51</f>
        <v>0</v>
      </c>
      <c r="F59" s="2">
        <f>Inskrivning!N51</f>
        <v>0</v>
      </c>
      <c r="G59" s="2">
        <f>Inskrivning!O51</f>
        <v>0</v>
      </c>
      <c r="H59" s="2">
        <f>Inskrivning!P51</f>
        <v>0</v>
      </c>
      <c r="I59" s="2">
        <f>Inskrivning!Q51</f>
        <v>0</v>
      </c>
      <c r="J59" s="2">
        <f>Inskrivning!R51</f>
        <v>0</v>
      </c>
      <c r="K59" s="2">
        <f>Inskrivning!S51</f>
        <v>0</v>
      </c>
      <c r="L59" s="2">
        <f>Inskrivning!T51</f>
        <v>0</v>
      </c>
      <c r="M59" s="2">
        <f>Inskrivning!U51</f>
        <v>0</v>
      </c>
      <c r="N59" s="2">
        <f>Inskrivning!V51</f>
        <v>0</v>
      </c>
      <c r="O59" s="2">
        <f>Inskrivning!W51</f>
        <v>0</v>
      </c>
      <c r="P59" s="2">
        <f>Inskrivning!X51</f>
        <v>0</v>
      </c>
    </row>
    <row r="60" spans="1:16" x14ac:dyDescent="0.25">
      <c r="A60" s="9"/>
      <c r="B60" s="150" t="str">
        <f>Inskrivning!J52</f>
        <v/>
      </c>
      <c r="C60" s="2"/>
      <c r="D60" s="2">
        <f>Inskrivning!L52</f>
        <v>0</v>
      </c>
      <c r="E60" s="2">
        <f>Inskrivning!M52</f>
        <v>0</v>
      </c>
      <c r="F60" s="2">
        <f>Inskrivning!N52</f>
        <v>0</v>
      </c>
      <c r="G60" s="2">
        <f>Inskrivning!O52</f>
        <v>0</v>
      </c>
      <c r="H60" s="2">
        <f>Inskrivning!P52</f>
        <v>0</v>
      </c>
      <c r="I60" s="2">
        <f>Inskrivning!Q52</f>
        <v>0</v>
      </c>
      <c r="J60" s="2">
        <f>Inskrivning!R52</f>
        <v>0</v>
      </c>
      <c r="K60" s="2">
        <f>Inskrivning!S52</f>
        <v>0</v>
      </c>
      <c r="L60" s="2">
        <f>Inskrivning!T52</f>
        <v>0</v>
      </c>
      <c r="M60" s="2">
        <f>Inskrivning!U52</f>
        <v>0</v>
      </c>
      <c r="N60" s="2">
        <f>Inskrivning!V52</f>
        <v>0</v>
      </c>
      <c r="O60" s="2">
        <f>Inskrivning!W52</f>
        <v>0</v>
      </c>
      <c r="P60" s="2">
        <f>Inskrivning!X52</f>
        <v>0</v>
      </c>
    </row>
    <row r="61" spans="1:16" x14ac:dyDescent="0.25">
      <c r="A61" s="9"/>
      <c r="B61" s="150" t="str">
        <f>Inskrivning!J53</f>
        <v/>
      </c>
      <c r="C61" s="2"/>
      <c r="D61" s="2">
        <f>Inskrivning!L53</f>
        <v>0</v>
      </c>
      <c r="E61" s="2">
        <f>Inskrivning!M53</f>
        <v>0</v>
      </c>
      <c r="F61" s="2">
        <f>Inskrivning!N53</f>
        <v>0</v>
      </c>
      <c r="G61" s="2">
        <f>Inskrivning!O53</f>
        <v>0</v>
      </c>
      <c r="H61" s="2">
        <f>Inskrivning!P53</f>
        <v>0</v>
      </c>
      <c r="I61" s="2">
        <f>Inskrivning!Q53</f>
        <v>0</v>
      </c>
      <c r="J61" s="2">
        <f>Inskrivning!R53</f>
        <v>0</v>
      </c>
      <c r="K61" s="2">
        <f>Inskrivning!S53</f>
        <v>0</v>
      </c>
      <c r="L61" s="2">
        <f>Inskrivning!T53</f>
        <v>0</v>
      </c>
      <c r="M61" s="2">
        <f>Inskrivning!U53</f>
        <v>0</v>
      </c>
      <c r="N61" s="2">
        <f>Inskrivning!V53</f>
        <v>0</v>
      </c>
      <c r="O61" s="2">
        <f>Inskrivning!W53</f>
        <v>0</v>
      </c>
      <c r="P61" s="2">
        <f>Inskrivning!X53</f>
        <v>0</v>
      </c>
    </row>
    <row r="62" spans="1:16" x14ac:dyDescent="0.25">
      <c r="A62" s="9"/>
      <c r="B62" s="150" t="str">
        <f>Inskrivning!J54</f>
        <v/>
      </c>
      <c r="C62" s="2"/>
      <c r="D62" s="2">
        <f>Inskrivning!L54</f>
        <v>0</v>
      </c>
      <c r="E62" s="2">
        <f>Inskrivning!M54</f>
        <v>0</v>
      </c>
      <c r="F62" s="2">
        <f>Inskrivning!N54</f>
        <v>0</v>
      </c>
      <c r="G62" s="2">
        <f>Inskrivning!O54</f>
        <v>0</v>
      </c>
      <c r="H62" s="2">
        <f>Inskrivning!P54</f>
        <v>0</v>
      </c>
      <c r="I62" s="2">
        <f>Inskrivning!Q54</f>
        <v>0</v>
      </c>
      <c r="J62" s="2">
        <f>Inskrivning!R54</f>
        <v>0</v>
      </c>
      <c r="K62" s="2">
        <f>Inskrivning!S54</f>
        <v>0</v>
      </c>
      <c r="L62" s="2">
        <f>Inskrivning!T54</f>
        <v>0</v>
      </c>
      <c r="M62" s="2">
        <f>Inskrivning!U54</f>
        <v>0</v>
      </c>
      <c r="N62" s="2">
        <f>Inskrivning!V54</f>
        <v>0</v>
      </c>
      <c r="O62" s="2">
        <f>Inskrivning!W54</f>
        <v>0</v>
      </c>
      <c r="P62" s="2">
        <f>Inskrivning!X54</f>
        <v>0</v>
      </c>
    </row>
    <row r="63" spans="1:16" s="13" customFormat="1" x14ac:dyDescent="0.25">
      <c r="A63" s="63"/>
      <c r="B63" s="151" t="s">
        <v>44</v>
      </c>
      <c r="C63" s="1"/>
      <c r="D63" s="1">
        <f t="shared" ref="D63" si="30">SUM(D59:D62)</f>
        <v>0</v>
      </c>
      <c r="E63" s="1">
        <f t="shared" ref="E63:P63" si="31">SUM(E59:E62)</f>
        <v>0</v>
      </c>
      <c r="F63" s="1">
        <f t="shared" si="31"/>
        <v>0</v>
      </c>
      <c r="G63" s="1">
        <f t="shared" si="31"/>
        <v>0</v>
      </c>
      <c r="H63" s="1">
        <f t="shared" si="31"/>
        <v>0</v>
      </c>
      <c r="I63" s="1">
        <f t="shared" si="31"/>
        <v>0</v>
      </c>
      <c r="J63" s="1">
        <f t="shared" si="31"/>
        <v>0</v>
      </c>
      <c r="K63" s="1">
        <f t="shared" si="31"/>
        <v>0</v>
      </c>
      <c r="L63" s="1">
        <f t="shared" si="31"/>
        <v>0</v>
      </c>
      <c r="M63" s="1">
        <f t="shared" si="31"/>
        <v>0</v>
      </c>
      <c r="N63" s="1">
        <f t="shared" si="31"/>
        <v>0</v>
      </c>
      <c r="O63" s="1">
        <f t="shared" si="31"/>
        <v>0</v>
      </c>
      <c r="P63" s="1">
        <f t="shared" si="31"/>
        <v>0</v>
      </c>
    </row>
    <row r="64" spans="1:16" x14ac:dyDescent="0.25">
      <c r="A64" s="9"/>
      <c r="B64" s="152" t="str">
        <f>Inskrivning!J55</f>
        <v/>
      </c>
      <c r="C64" s="2"/>
      <c r="D64" s="2">
        <f>Inskrivning!L55</f>
        <v>0</v>
      </c>
      <c r="E64" s="2">
        <f>Inskrivning!M55</f>
        <v>0</v>
      </c>
      <c r="F64" s="2">
        <f>Inskrivning!N55</f>
        <v>0</v>
      </c>
      <c r="G64" s="2">
        <f>Inskrivning!O55</f>
        <v>0</v>
      </c>
      <c r="H64" s="2">
        <f>Inskrivning!P55</f>
        <v>0</v>
      </c>
      <c r="I64" s="2">
        <f>Inskrivning!Q55</f>
        <v>0</v>
      </c>
      <c r="J64" s="2">
        <f>Inskrivning!R55</f>
        <v>0</v>
      </c>
      <c r="K64" s="2">
        <f>Inskrivning!S55</f>
        <v>0</v>
      </c>
      <c r="L64" s="2">
        <f>Inskrivning!T55</f>
        <v>0</v>
      </c>
      <c r="M64" s="2">
        <f>Inskrivning!U55</f>
        <v>0</v>
      </c>
      <c r="N64" s="2">
        <f>Inskrivning!V55</f>
        <v>0</v>
      </c>
      <c r="O64" s="2">
        <f>Inskrivning!W55</f>
        <v>0</v>
      </c>
      <c r="P64" s="2">
        <f>Inskrivning!X55</f>
        <v>0</v>
      </c>
    </row>
    <row r="65" spans="1:16" x14ac:dyDescent="0.25">
      <c r="A65" s="9"/>
      <c r="B65" s="152" t="str">
        <f>Inskrivning!J56</f>
        <v/>
      </c>
      <c r="C65" s="2"/>
      <c r="D65" s="2">
        <f>Inskrivning!L56</f>
        <v>0</v>
      </c>
      <c r="E65" s="2">
        <f>Inskrivning!M56</f>
        <v>0</v>
      </c>
      <c r="F65" s="2">
        <f>Inskrivning!N56</f>
        <v>0</v>
      </c>
      <c r="G65" s="2">
        <f>Inskrivning!O56</f>
        <v>0</v>
      </c>
      <c r="H65" s="2">
        <f>Inskrivning!P56</f>
        <v>0</v>
      </c>
      <c r="I65" s="2">
        <f>Inskrivning!Q56</f>
        <v>0</v>
      </c>
      <c r="J65" s="2">
        <f>Inskrivning!R56</f>
        <v>0</v>
      </c>
      <c r="K65" s="2">
        <f>Inskrivning!S56</f>
        <v>0</v>
      </c>
      <c r="L65" s="2">
        <f>Inskrivning!T56</f>
        <v>0</v>
      </c>
      <c r="M65" s="2">
        <f>Inskrivning!U56</f>
        <v>0</v>
      </c>
      <c r="N65" s="2">
        <f>Inskrivning!V56</f>
        <v>0</v>
      </c>
      <c r="O65" s="2">
        <f>Inskrivning!W56</f>
        <v>0</v>
      </c>
      <c r="P65" s="2">
        <f>Inskrivning!X56</f>
        <v>0</v>
      </c>
    </row>
    <row r="66" spans="1:16" x14ac:dyDescent="0.25">
      <c r="A66" s="9"/>
      <c r="B66" s="152" t="str">
        <f>Inskrivning!J57</f>
        <v/>
      </c>
      <c r="C66" s="2"/>
      <c r="D66" s="2">
        <f>Inskrivning!L57</f>
        <v>0</v>
      </c>
      <c r="E66" s="2">
        <f>Inskrivning!M57</f>
        <v>0</v>
      </c>
      <c r="F66" s="2">
        <f>Inskrivning!N57</f>
        <v>0</v>
      </c>
      <c r="G66" s="2">
        <f>Inskrivning!O57</f>
        <v>0</v>
      </c>
      <c r="H66" s="2">
        <f>Inskrivning!P57</f>
        <v>0</v>
      </c>
      <c r="I66" s="2">
        <f>Inskrivning!Q57</f>
        <v>0</v>
      </c>
      <c r="J66" s="2">
        <f>Inskrivning!R57</f>
        <v>0</v>
      </c>
      <c r="K66" s="2">
        <f>Inskrivning!S57</f>
        <v>0</v>
      </c>
      <c r="L66" s="2">
        <f>Inskrivning!T57</f>
        <v>0</v>
      </c>
      <c r="M66" s="2">
        <f>Inskrivning!U57</f>
        <v>0</v>
      </c>
      <c r="N66" s="2">
        <f>Inskrivning!V57</f>
        <v>0</v>
      </c>
      <c r="O66" s="2">
        <f>Inskrivning!W57</f>
        <v>0</v>
      </c>
      <c r="P66" s="2">
        <f>Inskrivning!X57</f>
        <v>0</v>
      </c>
    </row>
    <row r="67" spans="1:16" x14ac:dyDescent="0.25">
      <c r="A67" s="9"/>
      <c r="B67" s="152" t="str">
        <f>Inskrivning!J58</f>
        <v/>
      </c>
      <c r="C67" s="2"/>
      <c r="D67" s="2">
        <f>Inskrivning!L58</f>
        <v>0</v>
      </c>
      <c r="E67" s="2">
        <f>Inskrivning!M58</f>
        <v>0</v>
      </c>
      <c r="F67" s="2">
        <f>Inskrivning!N58</f>
        <v>0</v>
      </c>
      <c r="G67" s="2">
        <f>Inskrivning!O58</f>
        <v>0</v>
      </c>
      <c r="H67" s="2">
        <f>Inskrivning!P58</f>
        <v>0</v>
      </c>
      <c r="I67" s="2">
        <f>Inskrivning!Q58</f>
        <v>0</v>
      </c>
      <c r="J67" s="2">
        <f>Inskrivning!R58</f>
        <v>0</v>
      </c>
      <c r="K67" s="2">
        <f>Inskrivning!S58</f>
        <v>0</v>
      </c>
      <c r="L67" s="2">
        <f>Inskrivning!T58</f>
        <v>0</v>
      </c>
      <c r="M67" s="2">
        <f>Inskrivning!U58</f>
        <v>0</v>
      </c>
      <c r="N67" s="2">
        <f>Inskrivning!V58</f>
        <v>0</v>
      </c>
      <c r="O67" s="2">
        <f>Inskrivning!W58</f>
        <v>0</v>
      </c>
      <c r="P67" s="2">
        <f>Inskrivning!X58</f>
        <v>0</v>
      </c>
    </row>
    <row r="68" spans="1:16" s="13" customFormat="1" x14ac:dyDescent="0.25">
      <c r="A68" s="63"/>
      <c r="B68" s="153" t="s">
        <v>44</v>
      </c>
      <c r="C68" s="1"/>
      <c r="D68" s="1">
        <f t="shared" ref="D68" si="32">SUM(D64:D67)</f>
        <v>0</v>
      </c>
      <c r="E68" s="1">
        <f t="shared" ref="E68:P68" si="33">SUM(E64:E67)</f>
        <v>0</v>
      </c>
      <c r="F68" s="1">
        <f t="shared" si="33"/>
        <v>0</v>
      </c>
      <c r="G68" s="1">
        <f t="shared" si="33"/>
        <v>0</v>
      </c>
      <c r="H68" s="1">
        <f t="shared" si="33"/>
        <v>0</v>
      </c>
      <c r="I68" s="1">
        <f t="shared" si="33"/>
        <v>0</v>
      </c>
      <c r="J68" s="1">
        <f t="shared" si="33"/>
        <v>0</v>
      </c>
      <c r="K68" s="1">
        <f t="shared" si="33"/>
        <v>0</v>
      </c>
      <c r="L68" s="1">
        <f t="shared" si="33"/>
        <v>0</v>
      </c>
      <c r="M68" s="1">
        <f t="shared" si="33"/>
        <v>0</v>
      </c>
      <c r="N68" s="1">
        <f t="shared" si="33"/>
        <v>0</v>
      </c>
      <c r="O68" s="1">
        <f t="shared" si="33"/>
        <v>0</v>
      </c>
      <c r="P68" s="1">
        <f t="shared" si="33"/>
        <v>0</v>
      </c>
    </row>
    <row r="69" spans="1:16" x14ac:dyDescent="0.25">
      <c r="A69" s="9"/>
      <c r="B69" s="154" t="str">
        <f>Inskrivning!J59</f>
        <v/>
      </c>
      <c r="C69" s="2"/>
      <c r="D69" s="2">
        <f>Inskrivning!L59</f>
        <v>0</v>
      </c>
      <c r="E69" s="2">
        <f>Inskrivning!M59</f>
        <v>0</v>
      </c>
      <c r="F69" s="2">
        <f>Inskrivning!N59</f>
        <v>0</v>
      </c>
      <c r="G69" s="2">
        <f>Inskrivning!O59</f>
        <v>0</v>
      </c>
      <c r="H69" s="2">
        <f>Inskrivning!P59</f>
        <v>0</v>
      </c>
      <c r="I69" s="2">
        <f>Inskrivning!Q59</f>
        <v>0</v>
      </c>
      <c r="J69" s="2">
        <f>Inskrivning!R59</f>
        <v>0</v>
      </c>
      <c r="K69" s="2">
        <f>Inskrivning!S59</f>
        <v>0</v>
      </c>
      <c r="L69" s="2">
        <f>Inskrivning!T59</f>
        <v>0</v>
      </c>
      <c r="M69" s="2">
        <f>Inskrivning!U59</f>
        <v>0</v>
      </c>
      <c r="N69" s="2">
        <f>Inskrivning!V59</f>
        <v>0</v>
      </c>
      <c r="O69" s="2">
        <f>Inskrivning!W59</f>
        <v>0</v>
      </c>
      <c r="P69" s="2">
        <f>Inskrivning!X59</f>
        <v>0</v>
      </c>
    </row>
    <row r="70" spans="1:16" x14ac:dyDescent="0.25">
      <c r="A70" s="9"/>
      <c r="B70" s="154" t="str">
        <f>Inskrivning!J60</f>
        <v/>
      </c>
      <c r="C70" s="2"/>
      <c r="D70" s="2">
        <f>Inskrivning!L60</f>
        <v>0</v>
      </c>
      <c r="E70" s="2">
        <f>Inskrivning!M60</f>
        <v>0</v>
      </c>
      <c r="F70" s="2">
        <f>Inskrivning!N60</f>
        <v>0</v>
      </c>
      <c r="G70" s="2">
        <f>Inskrivning!O60</f>
        <v>0</v>
      </c>
      <c r="H70" s="2">
        <f>Inskrivning!P60</f>
        <v>0</v>
      </c>
      <c r="I70" s="2">
        <f>Inskrivning!Q60</f>
        <v>0</v>
      </c>
      <c r="J70" s="2">
        <f>Inskrivning!R60</f>
        <v>0</v>
      </c>
      <c r="K70" s="2">
        <f>Inskrivning!S60</f>
        <v>0</v>
      </c>
      <c r="L70" s="2">
        <f>Inskrivning!T60</f>
        <v>0</v>
      </c>
      <c r="M70" s="2">
        <f>Inskrivning!U60</f>
        <v>0</v>
      </c>
      <c r="N70" s="2">
        <f>Inskrivning!V60</f>
        <v>0</v>
      </c>
      <c r="O70" s="2">
        <f>Inskrivning!W60</f>
        <v>0</v>
      </c>
      <c r="P70" s="2">
        <f>Inskrivning!X60</f>
        <v>0</v>
      </c>
    </row>
    <row r="71" spans="1:16" x14ac:dyDescent="0.25">
      <c r="A71" s="9"/>
      <c r="B71" s="154" t="str">
        <f>Inskrivning!J61</f>
        <v/>
      </c>
      <c r="C71" s="2"/>
      <c r="D71" s="2">
        <f>Inskrivning!L61</f>
        <v>0</v>
      </c>
      <c r="E71" s="2">
        <f>Inskrivning!M61</f>
        <v>0</v>
      </c>
      <c r="F71" s="2">
        <f>Inskrivning!N61</f>
        <v>0</v>
      </c>
      <c r="G71" s="2">
        <f>Inskrivning!O61</f>
        <v>0</v>
      </c>
      <c r="H71" s="2">
        <f>Inskrivning!P61</f>
        <v>0</v>
      </c>
      <c r="I71" s="2">
        <f>Inskrivning!Q61</f>
        <v>0</v>
      </c>
      <c r="J71" s="2">
        <f>Inskrivning!R61</f>
        <v>0</v>
      </c>
      <c r="K71" s="2">
        <f>Inskrivning!S61</f>
        <v>0</v>
      </c>
      <c r="L71" s="2">
        <f>Inskrivning!T61</f>
        <v>0</v>
      </c>
      <c r="M71" s="2">
        <f>Inskrivning!U61</f>
        <v>0</v>
      </c>
      <c r="N71" s="2">
        <f>Inskrivning!V61</f>
        <v>0</v>
      </c>
      <c r="O71" s="2">
        <f>Inskrivning!W61</f>
        <v>0</v>
      </c>
      <c r="P71" s="2">
        <f>Inskrivning!X61</f>
        <v>0</v>
      </c>
    </row>
    <row r="72" spans="1:16" x14ac:dyDescent="0.25">
      <c r="A72" s="9"/>
      <c r="B72" s="154" t="str">
        <f>Inskrivning!J62</f>
        <v/>
      </c>
      <c r="C72" s="2"/>
      <c r="D72" s="2">
        <f>Inskrivning!L62</f>
        <v>0</v>
      </c>
      <c r="E72" s="2">
        <f>Inskrivning!M62</f>
        <v>0</v>
      </c>
      <c r="F72" s="2">
        <f>Inskrivning!N62</f>
        <v>0</v>
      </c>
      <c r="G72" s="2">
        <f>Inskrivning!O62</f>
        <v>0</v>
      </c>
      <c r="H72" s="2">
        <f>Inskrivning!P62</f>
        <v>0</v>
      </c>
      <c r="I72" s="2">
        <f>Inskrivning!Q62</f>
        <v>0</v>
      </c>
      <c r="J72" s="2">
        <f>Inskrivning!R62</f>
        <v>0</v>
      </c>
      <c r="K72" s="2">
        <f>Inskrivning!S62</f>
        <v>0</v>
      </c>
      <c r="L72" s="2">
        <f>Inskrivning!T62</f>
        <v>0</v>
      </c>
      <c r="M72" s="2">
        <f>Inskrivning!U62</f>
        <v>0</v>
      </c>
      <c r="N72" s="2">
        <f>Inskrivning!V62</f>
        <v>0</v>
      </c>
      <c r="O72" s="2">
        <f>Inskrivning!W62</f>
        <v>0</v>
      </c>
      <c r="P72" s="2">
        <f>Inskrivning!X62</f>
        <v>0</v>
      </c>
    </row>
    <row r="73" spans="1:16" s="13" customFormat="1" x14ac:dyDescent="0.25">
      <c r="A73" s="63"/>
      <c r="B73" s="155" t="s">
        <v>44</v>
      </c>
      <c r="C73" s="1"/>
      <c r="D73" s="1">
        <f t="shared" ref="D73" si="34">SUM(D69:D72)</f>
        <v>0</v>
      </c>
      <c r="E73" s="1">
        <f t="shared" ref="E73:P73" si="35">SUM(E69:E72)</f>
        <v>0</v>
      </c>
      <c r="F73" s="1">
        <f t="shared" si="35"/>
        <v>0</v>
      </c>
      <c r="G73" s="1">
        <f t="shared" si="35"/>
        <v>0</v>
      </c>
      <c r="H73" s="1">
        <f t="shared" si="35"/>
        <v>0</v>
      </c>
      <c r="I73" s="1">
        <f t="shared" si="35"/>
        <v>0</v>
      </c>
      <c r="J73" s="1">
        <f t="shared" si="35"/>
        <v>0</v>
      </c>
      <c r="K73" s="1">
        <f t="shared" si="35"/>
        <v>0</v>
      </c>
      <c r="L73" s="1">
        <f t="shared" si="35"/>
        <v>0</v>
      </c>
      <c r="M73" s="1">
        <f t="shared" si="35"/>
        <v>0</v>
      </c>
      <c r="N73" s="1">
        <f t="shared" si="35"/>
        <v>0</v>
      </c>
      <c r="O73" s="1">
        <f t="shared" si="35"/>
        <v>0</v>
      </c>
      <c r="P73" s="1">
        <f t="shared" si="35"/>
        <v>0</v>
      </c>
    </row>
    <row r="74" spans="1:16" x14ac:dyDescent="0.25">
      <c r="A74" s="9"/>
      <c r="B74" s="177" t="str">
        <f>Inskrivning!J63</f>
        <v/>
      </c>
      <c r="C74" s="2"/>
      <c r="D74" s="2">
        <f>Inskrivning!L63</f>
        <v>0</v>
      </c>
      <c r="E74" s="2">
        <f>Inskrivning!M63</f>
        <v>0</v>
      </c>
      <c r="F74" s="2">
        <f>Inskrivning!N63</f>
        <v>0</v>
      </c>
      <c r="G74" s="2">
        <f>Inskrivning!O63</f>
        <v>0</v>
      </c>
      <c r="H74" s="2">
        <f>Inskrivning!P63</f>
        <v>0</v>
      </c>
      <c r="I74" s="2">
        <f>Inskrivning!Q63</f>
        <v>0</v>
      </c>
      <c r="J74" s="2">
        <f>Inskrivning!R63</f>
        <v>0</v>
      </c>
      <c r="K74" s="2">
        <f>Inskrivning!S63</f>
        <v>0</v>
      </c>
      <c r="L74" s="2">
        <f>Inskrivning!T63</f>
        <v>0</v>
      </c>
      <c r="M74" s="2">
        <f>Inskrivning!U63</f>
        <v>0</v>
      </c>
      <c r="N74" s="2">
        <f>Inskrivning!V63</f>
        <v>0</v>
      </c>
      <c r="O74" s="2">
        <f>Inskrivning!W63</f>
        <v>0</v>
      </c>
      <c r="P74" s="2">
        <f>Inskrivning!X63</f>
        <v>0</v>
      </c>
    </row>
    <row r="75" spans="1:16" x14ac:dyDescent="0.25">
      <c r="A75" s="9"/>
      <c r="B75" s="177" t="str">
        <f>Inskrivning!J64</f>
        <v/>
      </c>
      <c r="C75" s="2"/>
      <c r="D75" s="2">
        <f>Inskrivning!L64</f>
        <v>0</v>
      </c>
      <c r="E75" s="2">
        <f>Inskrivning!M64</f>
        <v>0</v>
      </c>
      <c r="F75" s="2">
        <f>Inskrivning!N64</f>
        <v>0</v>
      </c>
      <c r="G75" s="2">
        <f>Inskrivning!O64</f>
        <v>0</v>
      </c>
      <c r="H75" s="2">
        <f>Inskrivning!P64</f>
        <v>0</v>
      </c>
      <c r="I75" s="2">
        <f>Inskrivning!Q64</f>
        <v>0</v>
      </c>
      <c r="J75" s="2">
        <f>Inskrivning!R64</f>
        <v>0</v>
      </c>
      <c r="K75" s="2">
        <f>Inskrivning!S64</f>
        <v>0</v>
      </c>
      <c r="L75" s="2">
        <f>Inskrivning!T64</f>
        <v>0</v>
      </c>
      <c r="M75" s="2">
        <f>Inskrivning!U64</f>
        <v>0</v>
      </c>
      <c r="N75" s="2">
        <f>Inskrivning!V64</f>
        <v>0</v>
      </c>
      <c r="O75" s="2">
        <f>Inskrivning!W64</f>
        <v>0</v>
      </c>
      <c r="P75" s="2">
        <f>Inskrivning!X64</f>
        <v>0</v>
      </c>
    </row>
    <row r="76" spans="1:16" x14ac:dyDescent="0.25">
      <c r="A76" s="9"/>
      <c r="B76" s="177" t="str">
        <f>Inskrivning!J65</f>
        <v/>
      </c>
      <c r="C76" s="2"/>
      <c r="D76" s="2">
        <f>Inskrivning!L65</f>
        <v>0</v>
      </c>
      <c r="E76" s="2">
        <f>Inskrivning!M65</f>
        <v>0</v>
      </c>
      <c r="F76" s="2">
        <f>Inskrivning!N65</f>
        <v>0</v>
      </c>
      <c r="G76" s="2">
        <f>Inskrivning!O65</f>
        <v>0</v>
      </c>
      <c r="H76" s="2">
        <f>Inskrivning!P65</f>
        <v>0</v>
      </c>
      <c r="I76" s="2">
        <f>Inskrivning!Q65</f>
        <v>0</v>
      </c>
      <c r="J76" s="2">
        <f>Inskrivning!R65</f>
        <v>0</v>
      </c>
      <c r="K76" s="2">
        <f>Inskrivning!S65</f>
        <v>0</v>
      </c>
      <c r="L76" s="2">
        <f>Inskrivning!T65</f>
        <v>0</v>
      </c>
      <c r="M76" s="2">
        <f>Inskrivning!U65</f>
        <v>0</v>
      </c>
      <c r="N76" s="2">
        <f>Inskrivning!V65</f>
        <v>0</v>
      </c>
      <c r="O76" s="2">
        <f>Inskrivning!W65</f>
        <v>0</v>
      </c>
      <c r="P76" s="2">
        <f>Inskrivning!X65</f>
        <v>0</v>
      </c>
    </row>
    <row r="77" spans="1:16" x14ac:dyDescent="0.25">
      <c r="A77" s="9"/>
      <c r="B77" s="177" t="str">
        <f>Inskrivning!J66</f>
        <v/>
      </c>
      <c r="C77" s="2"/>
      <c r="D77" s="2">
        <f>Inskrivning!L66</f>
        <v>0</v>
      </c>
      <c r="E77" s="2">
        <f>Inskrivning!M66</f>
        <v>0</v>
      </c>
      <c r="F77" s="2">
        <f>Inskrivning!N66</f>
        <v>0</v>
      </c>
      <c r="G77" s="2">
        <f>Inskrivning!O66</f>
        <v>0</v>
      </c>
      <c r="H77" s="2">
        <f>Inskrivning!P66</f>
        <v>0</v>
      </c>
      <c r="I77" s="2">
        <f>Inskrivning!Q66</f>
        <v>0</v>
      </c>
      <c r="J77" s="2">
        <f>Inskrivning!R66</f>
        <v>0</v>
      </c>
      <c r="K77" s="2">
        <f>Inskrivning!S66</f>
        <v>0</v>
      </c>
      <c r="L77" s="2">
        <f>Inskrivning!T66</f>
        <v>0</v>
      </c>
      <c r="M77" s="2">
        <f>Inskrivning!U66</f>
        <v>0</v>
      </c>
      <c r="N77" s="2">
        <f>Inskrivning!V66</f>
        <v>0</v>
      </c>
      <c r="O77" s="2">
        <f>Inskrivning!W66</f>
        <v>0</v>
      </c>
      <c r="P77" s="2">
        <f>Inskrivning!X66</f>
        <v>0</v>
      </c>
    </row>
    <row r="78" spans="1:16" s="13" customFormat="1" x14ac:dyDescent="0.25">
      <c r="A78" s="63"/>
      <c r="B78" s="178" t="s">
        <v>44</v>
      </c>
      <c r="C78" s="1"/>
      <c r="D78" s="1">
        <f t="shared" ref="D78" si="36">SUM(D74:D77)</f>
        <v>0</v>
      </c>
      <c r="E78" s="1">
        <f t="shared" ref="E78:P78" si="37">SUM(E74:E77)</f>
        <v>0</v>
      </c>
      <c r="F78" s="1">
        <f t="shared" si="37"/>
        <v>0</v>
      </c>
      <c r="G78" s="1">
        <f t="shared" si="37"/>
        <v>0</v>
      </c>
      <c r="H78" s="1">
        <f t="shared" si="37"/>
        <v>0</v>
      </c>
      <c r="I78" s="1">
        <f t="shared" si="37"/>
        <v>0</v>
      </c>
      <c r="J78" s="1">
        <f t="shared" si="37"/>
        <v>0</v>
      </c>
      <c r="K78" s="1">
        <f t="shared" si="37"/>
        <v>0</v>
      </c>
      <c r="L78" s="1">
        <f t="shared" si="37"/>
        <v>0</v>
      </c>
      <c r="M78" s="1">
        <f t="shared" si="37"/>
        <v>0</v>
      </c>
      <c r="N78" s="1">
        <f t="shared" si="37"/>
        <v>0</v>
      </c>
      <c r="O78" s="1">
        <f t="shared" si="37"/>
        <v>0</v>
      </c>
      <c r="P78" s="1">
        <f t="shared" si="37"/>
        <v>0</v>
      </c>
    </row>
    <row r="79" spans="1:16" x14ac:dyDescent="0.25">
      <c r="A79" s="9"/>
      <c r="B79" s="148" t="str">
        <f>Inskrivning!J67</f>
        <v/>
      </c>
      <c r="C79" s="2"/>
      <c r="D79" s="2">
        <f>Inskrivning!L67</f>
        <v>0</v>
      </c>
      <c r="E79" s="2">
        <f>Inskrivning!M67</f>
        <v>0</v>
      </c>
      <c r="F79" s="2">
        <f>Inskrivning!N67</f>
        <v>0</v>
      </c>
      <c r="G79" s="2">
        <f>Inskrivning!O67</f>
        <v>0</v>
      </c>
      <c r="H79" s="2">
        <f>Inskrivning!P67</f>
        <v>0</v>
      </c>
      <c r="I79" s="2">
        <f>Inskrivning!Q67</f>
        <v>0</v>
      </c>
      <c r="J79" s="2">
        <f>Inskrivning!R67</f>
        <v>0</v>
      </c>
      <c r="K79" s="2">
        <f>Inskrivning!S67</f>
        <v>0</v>
      </c>
      <c r="L79" s="2">
        <f>Inskrivning!T67</f>
        <v>0</v>
      </c>
      <c r="M79" s="2">
        <f>Inskrivning!U67</f>
        <v>0</v>
      </c>
      <c r="N79" s="2">
        <f>Inskrivning!V67</f>
        <v>0</v>
      </c>
      <c r="O79" s="2">
        <f>Inskrivning!W67</f>
        <v>0</v>
      </c>
      <c r="P79" s="2">
        <f>Inskrivning!X67</f>
        <v>0</v>
      </c>
    </row>
    <row r="80" spans="1:16" x14ac:dyDescent="0.25">
      <c r="A80" s="9"/>
      <c r="B80" s="148" t="str">
        <f>Inskrivning!J68</f>
        <v/>
      </c>
      <c r="C80" s="2"/>
      <c r="D80" s="2">
        <f>Inskrivning!L68</f>
        <v>0</v>
      </c>
      <c r="E80" s="2">
        <f>Inskrivning!M68</f>
        <v>0</v>
      </c>
      <c r="F80" s="2">
        <f>Inskrivning!N68</f>
        <v>0</v>
      </c>
      <c r="G80" s="2">
        <f>Inskrivning!O68</f>
        <v>0</v>
      </c>
      <c r="H80" s="2">
        <f>Inskrivning!P68</f>
        <v>0</v>
      </c>
      <c r="I80" s="2">
        <f>Inskrivning!Q68</f>
        <v>0</v>
      </c>
      <c r="J80" s="2">
        <f>Inskrivning!R68</f>
        <v>0</v>
      </c>
      <c r="K80" s="2">
        <f>Inskrivning!S68</f>
        <v>0</v>
      </c>
      <c r="L80" s="2">
        <f>Inskrivning!T68</f>
        <v>0</v>
      </c>
      <c r="M80" s="2">
        <f>Inskrivning!U68</f>
        <v>0</v>
      </c>
      <c r="N80" s="2">
        <f>Inskrivning!V68</f>
        <v>0</v>
      </c>
      <c r="O80" s="2">
        <f>Inskrivning!W68</f>
        <v>0</v>
      </c>
      <c r="P80" s="2">
        <f>Inskrivning!X68</f>
        <v>0</v>
      </c>
    </row>
    <row r="81" spans="1:16" x14ac:dyDescent="0.25">
      <c r="A81" s="9"/>
      <c r="B81" s="148" t="str">
        <f>Inskrivning!J69</f>
        <v/>
      </c>
      <c r="C81" s="2"/>
      <c r="D81" s="2">
        <f>Inskrivning!L69</f>
        <v>0</v>
      </c>
      <c r="E81" s="2">
        <f>Inskrivning!M69</f>
        <v>0</v>
      </c>
      <c r="F81" s="2">
        <f>Inskrivning!N69</f>
        <v>0</v>
      </c>
      <c r="G81" s="2">
        <f>Inskrivning!O69</f>
        <v>0</v>
      </c>
      <c r="H81" s="2">
        <f>Inskrivning!P69</f>
        <v>0</v>
      </c>
      <c r="I81" s="2">
        <f>Inskrivning!Q69</f>
        <v>0</v>
      </c>
      <c r="J81" s="2">
        <f>Inskrivning!R69</f>
        <v>0</v>
      </c>
      <c r="K81" s="2">
        <f>Inskrivning!S69</f>
        <v>0</v>
      </c>
      <c r="L81" s="2">
        <f>Inskrivning!T69</f>
        <v>0</v>
      </c>
      <c r="M81" s="2">
        <f>Inskrivning!U69</f>
        <v>0</v>
      </c>
      <c r="N81" s="2">
        <f>Inskrivning!V69</f>
        <v>0</v>
      </c>
      <c r="O81" s="2">
        <f>Inskrivning!W69</f>
        <v>0</v>
      </c>
      <c r="P81" s="2">
        <f>Inskrivning!X69</f>
        <v>0</v>
      </c>
    </row>
    <row r="82" spans="1:16" x14ac:dyDescent="0.25">
      <c r="A82" s="9"/>
      <c r="B82" s="148" t="str">
        <f>Inskrivning!J70</f>
        <v/>
      </c>
      <c r="C82" s="2"/>
      <c r="D82" s="2">
        <f>Inskrivning!L70</f>
        <v>0</v>
      </c>
      <c r="E82" s="2">
        <f>Inskrivning!M70</f>
        <v>0</v>
      </c>
      <c r="F82" s="2">
        <f>Inskrivning!N70</f>
        <v>0</v>
      </c>
      <c r="G82" s="2">
        <f>Inskrivning!O70</f>
        <v>0</v>
      </c>
      <c r="H82" s="2">
        <f>Inskrivning!P70</f>
        <v>0</v>
      </c>
      <c r="I82" s="2">
        <f>Inskrivning!Q70</f>
        <v>0</v>
      </c>
      <c r="J82" s="2">
        <f>Inskrivning!R70</f>
        <v>0</v>
      </c>
      <c r="K82" s="2">
        <f>Inskrivning!S70</f>
        <v>0</v>
      </c>
      <c r="L82" s="2">
        <f>Inskrivning!T70</f>
        <v>0</v>
      </c>
      <c r="M82" s="2">
        <f>Inskrivning!U70</f>
        <v>0</v>
      </c>
      <c r="N82" s="2">
        <f>Inskrivning!V70</f>
        <v>0</v>
      </c>
      <c r="O82" s="2">
        <f>Inskrivning!W70</f>
        <v>0</v>
      </c>
      <c r="P82" s="2">
        <f>Inskrivning!X70</f>
        <v>0</v>
      </c>
    </row>
    <row r="83" spans="1:16" s="13" customFormat="1" x14ac:dyDescent="0.25">
      <c r="A83" s="63"/>
      <c r="B83" s="149" t="s">
        <v>44</v>
      </c>
      <c r="C83" s="1"/>
      <c r="D83" s="1">
        <f t="shared" ref="D83" si="38">SUM(D79:D82)</f>
        <v>0</v>
      </c>
      <c r="E83" s="1">
        <f t="shared" ref="E83:P83" si="39">SUM(E79:E82)</f>
        <v>0</v>
      </c>
      <c r="F83" s="1">
        <f t="shared" si="39"/>
        <v>0</v>
      </c>
      <c r="G83" s="1">
        <f t="shared" si="39"/>
        <v>0</v>
      </c>
      <c r="H83" s="1">
        <f t="shared" si="39"/>
        <v>0</v>
      </c>
      <c r="I83" s="1">
        <f t="shared" si="39"/>
        <v>0</v>
      </c>
      <c r="J83" s="1">
        <f t="shared" si="39"/>
        <v>0</v>
      </c>
      <c r="K83" s="1">
        <f t="shared" si="39"/>
        <v>0</v>
      </c>
      <c r="L83" s="1">
        <f t="shared" si="39"/>
        <v>0</v>
      </c>
      <c r="M83" s="1">
        <f t="shared" si="39"/>
        <v>0</v>
      </c>
      <c r="N83" s="1">
        <f t="shared" si="39"/>
        <v>0</v>
      </c>
      <c r="O83" s="1">
        <f t="shared" si="39"/>
        <v>0</v>
      </c>
      <c r="P83" s="1">
        <f t="shared" si="39"/>
        <v>0</v>
      </c>
    </row>
    <row r="84" spans="1:16" x14ac:dyDescent="0.25">
      <c r="A84" s="9"/>
      <c r="B84" s="150" t="str">
        <f>Inskrivning!J71</f>
        <v/>
      </c>
      <c r="C84" s="2"/>
      <c r="D84" s="2">
        <f>Inskrivning!L71</f>
        <v>0</v>
      </c>
      <c r="E84" s="2">
        <f>Inskrivning!M71</f>
        <v>0</v>
      </c>
      <c r="F84" s="2">
        <f>Inskrivning!N71</f>
        <v>0</v>
      </c>
      <c r="G84" s="2">
        <f>Inskrivning!O71</f>
        <v>0</v>
      </c>
      <c r="H84" s="2">
        <f>Inskrivning!P71</f>
        <v>0</v>
      </c>
      <c r="I84" s="2">
        <f>Inskrivning!Q71</f>
        <v>0</v>
      </c>
      <c r="J84" s="2">
        <f>Inskrivning!R71</f>
        <v>0</v>
      </c>
      <c r="K84" s="2">
        <f>Inskrivning!S71</f>
        <v>0</v>
      </c>
      <c r="L84" s="2">
        <f>Inskrivning!T71</f>
        <v>0</v>
      </c>
      <c r="M84" s="2">
        <f>Inskrivning!U71</f>
        <v>0</v>
      </c>
      <c r="N84" s="2">
        <f>Inskrivning!V71</f>
        <v>0</v>
      </c>
      <c r="O84" s="2">
        <f>Inskrivning!W71</f>
        <v>0</v>
      </c>
      <c r="P84" s="2">
        <f>Inskrivning!X71</f>
        <v>0</v>
      </c>
    </row>
    <row r="85" spans="1:16" x14ac:dyDescent="0.25">
      <c r="A85" s="9"/>
      <c r="B85" s="150" t="str">
        <f>Inskrivning!J72</f>
        <v/>
      </c>
      <c r="C85" s="2"/>
      <c r="D85" s="2">
        <f>Inskrivning!L72</f>
        <v>0</v>
      </c>
      <c r="E85" s="2">
        <f>Inskrivning!M72</f>
        <v>0</v>
      </c>
      <c r="F85" s="2">
        <f>Inskrivning!N72</f>
        <v>0</v>
      </c>
      <c r="G85" s="2">
        <f>Inskrivning!O72</f>
        <v>0</v>
      </c>
      <c r="H85" s="2">
        <f>Inskrivning!P72</f>
        <v>0</v>
      </c>
      <c r="I85" s="2">
        <f>Inskrivning!Q72</f>
        <v>0</v>
      </c>
      <c r="J85" s="2">
        <f>Inskrivning!R72</f>
        <v>0</v>
      </c>
      <c r="K85" s="2">
        <f>Inskrivning!S72</f>
        <v>0</v>
      </c>
      <c r="L85" s="2">
        <f>Inskrivning!T72</f>
        <v>0</v>
      </c>
      <c r="M85" s="2">
        <f>Inskrivning!U72</f>
        <v>0</v>
      </c>
      <c r="N85" s="2">
        <f>Inskrivning!V72</f>
        <v>0</v>
      </c>
      <c r="O85" s="2">
        <f>Inskrivning!W72</f>
        <v>0</v>
      </c>
      <c r="P85" s="2">
        <f>Inskrivning!X72</f>
        <v>0</v>
      </c>
    </row>
    <row r="86" spans="1:16" x14ac:dyDescent="0.25">
      <c r="A86" s="9"/>
      <c r="B86" s="150" t="str">
        <f>Inskrivning!J73</f>
        <v/>
      </c>
      <c r="C86" s="2"/>
      <c r="D86" s="2">
        <f>Inskrivning!L73</f>
        <v>0</v>
      </c>
      <c r="E86" s="2">
        <f>Inskrivning!M73</f>
        <v>0</v>
      </c>
      <c r="F86" s="2">
        <f>Inskrivning!N73</f>
        <v>0</v>
      </c>
      <c r="G86" s="2">
        <f>Inskrivning!O73</f>
        <v>0</v>
      </c>
      <c r="H86" s="2">
        <f>Inskrivning!P73</f>
        <v>0</v>
      </c>
      <c r="I86" s="2">
        <f>Inskrivning!Q73</f>
        <v>0</v>
      </c>
      <c r="J86" s="2">
        <f>Inskrivning!R73</f>
        <v>0</v>
      </c>
      <c r="K86" s="2">
        <f>Inskrivning!S73</f>
        <v>0</v>
      </c>
      <c r="L86" s="2">
        <f>Inskrivning!T73</f>
        <v>0</v>
      </c>
      <c r="M86" s="2">
        <f>Inskrivning!U73</f>
        <v>0</v>
      </c>
      <c r="N86" s="2">
        <f>Inskrivning!V73</f>
        <v>0</v>
      </c>
      <c r="O86" s="2">
        <f>Inskrivning!W73</f>
        <v>0</v>
      </c>
      <c r="P86" s="2">
        <f>Inskrivning!X73</f>
        <v>0</v>
      </c>
    </row>
    <row r="87" spans="1:16" x14ac:dyDescent="0.25">
      <c r="A87" s="9"/>
      <c r="B87" s="150" t="str">
        <f>Inskrivning!J74</f>
        <v/>
      </c>
      <c r="C87" s="2"/>
      <c r="D87" s="2">
        <f>Inskrivning!L74</f>
        <v>0</v>
      </c>
      <c r="E87" s="2">
        <f>Inskrivning!M74</f>
        <v>0</v>
      </c>
      <c r="F87" s="2">
        <f>Inskrivning!N74</f>
        <v>0</v>
      </c>
      <c r="G87" s="2">
        <f>Inskrivning!O74</f>
        <v>0</v>
      </c>
      <c r="H87" s="2">
        <f>Inskrivning!P74</f>
        <v>0</v>
      </c>
      <c r="I87" s="2">
        <f>Inskrivning!Q74</f>
        <v>0</v>
      </c>
      <c r="J87" s="2">
        <f>Inskrivning!R74</f>
        <v>0</v>
      </c>
      <c r="K87" s="2">
        <f>Inskrivning!S74</f>
        <v>0</v>
      </c>
      <c r="L87" s="2">
        <f>Inskrivning!T74</f>
        <v>0</v>
      </c>
      <c r="M87" s="2">
        <f>Inskrivning!U74</f>
        <v>0</v>
      </c>
      <c r="N87" s="2">
        <f>Inskrivning!V74</f>
        <v>0</v>
      </c>
      <c r="O87" s="2">
        <f>Inskrivning!W74</f>
        <v>0</v>
      </c>
      <c r="P87" s="2">
        <f>Inskrivning!X74</f>
        <v>0</v>
      </c>
    </row>
    <row r="88" spans="1:16" s="13" customFormat="1" x14ac:dyDescent="0.25">
      <c r="A88" s="63"/>
      <c r="B88" s="151" t="s">
        <v>44</v>
      </c>
      <c r="C88" s="1"/>
      <c r="D88" s="1">
        <f t="shared" ref="D88" si="40">SUM(D84:D87)</f>
        <v>0</v>
      </c>
      <c r="E88" s="1">
        <f t="shared" ref="E88:P88" si="41">SUM(E84:E87)</f>
        <v>0</v>
      </c>
      <c r="F88" s="1">
        <f t="shared" si="41"/>
        <v>0</v>
      </c>
      <c r="G88" s="1">
        <f t="shared" si="41"/>
        <v>0</v>
      </c>
      <c r="H88" s="1">
        <f t="shared" si="41"/>
        <v>0</v>
      </c>
      <c r="I88" s="1">
        <f t="shared" si="41"/>
        <v>0</v>
      </c>
      <c r="J88" s="1">
        <f t="shared" si="41"/>
        <v>0</v>
      </c>
      <c r="K88" s="1">
        <f t="shared" si="41"/>
        <v>0</v>
      </c>
      <c r="L88" s="1">
        <f t="shared" si="41"/>
        <v>0</v>
      </c>
      <c r="M88" s="1">
        <f t="shared" si="41"/>
        <v>0</v>
      </c>
      <c r="N88" s="1">
        <f t="shared" si="41"/>
        <v>0</v>
      </c>
      <c r="O88" s="1">
        <f t="shared" si="41"/>
        <v>0</v>
      </c>
      <c r="P88" s="1">
        <f t="shared" si="41"/>
        <v>0</v>
      </c>
    </row>
    <row r="89" spans="1:16" x14ac:dyDescent="0.25">
      <c r="A89" s="9"/>
      <c r="B89" s="152" t="str">
        <f>Inskrivning!J75</f>
        <v/>
      </c>
      <c r="C89" s="2"/>
      <c r="D89" s="2">
        <f>Inskrivning!L75</f>
        <v>0</v>
      </c>
      <c r="E89" s="2">
        <f>Inskrivning!M75</f>
        <v>0</v>
      </c>
      <c r="F89" s="2">
        <f>Inskrivning!N75</f>
        <v>0</v>
      </c>
      <c r="G89" s="2">
        <f>Inskrivning!O75</f>
        <v>0</v>
      </c>
      <c r="H89" s="2">
        <f>Inskrivning!P75</f>
        <v>0</v>
      </c>
      <c r="I89" s="2">
        <f>Inskrivning!Q75</f>
        <v>0</v>
      </c>
      <c r="J89" s="2">
        <f>Inskrivning!R75</f>
        <v>0</v>
      </c>
      <c r="K89" s="2">
        <f>Inskrivning!S75</f>
        <v>0</v>
      </c>
      <c r="L89" s="2">
        <f>Inskrivning!T75</f>
        <v>0</v>
      </c>
      <c r="M89" s="2">
        <f>Inskrivning!U75</f>
        <v>0</v>
      </c>
      <c r="N89" s="2">
        <f>Inskrivning!V75</f>
        <v>0</v>
      </c>
      <c r="O89" s="2">
        <f>Inskrivning!W75</f>
        <v>0</v>
      </c>
      <c r="P89" s="2">
        <f>Inskrivning!X75</f>
        <v>0</v>
      </c>
    </row>
    <row r="90" spans="1:16" x14ac:dyDescent="0.25">
      <c r="A90" s="9"/>
      <c r="B90" s="152" t="str">
        <f>Inskrivning!J76</f>
        <v/>
      </c>
      <c r="C90" s="2"/>
      <c r="D90" s="2">
        <f>Inskrivning!L76</f>
        <v>0</v>
      </c>
      <c r="E90" s="2">
        <f>Inskrivning!M76</f>
        <v>0</v>
      </c>
      <c r="F90" s="2">
        <f>Inskrivning!N76</f>
        <v>0</v>
      </c>
      <c r="G90" s="2">
        <f>Inskrivning!O76</f>
        <v>0</v>
      </c>
      <c r="H90" s="2">
        <f>Inskrivning!P76</f>
        <v>0</v>
      </c>
      <c r="I90" s="2">
        <f>Inskrivning!Q76</f>
        <v>0</v>
      </c>
      <c r="J90" s="2">
        <f>Inskrivning!R76</f>
        <v>0</v>
      </c>
      <c r="K90" s="2">
        <f>Inskrivning!S76</f>
        <v>0</v>
      </c>
      <c r="L90" s="2">
        <f>Inskrivning!T76</f>
        <v>0</v>
      </c>
      <c r="M90" s="2">
        <f>Inskrivning!U76</f>
        <v>0</v>
      </c>
      <c r="N90" s="2">
        <f>Inskrivning!V76</f>
        <v>0</v>
      </c>
      <c r="O90" s="2">
        <f>Inskrivning!W76</f>
        <v>0</v>
      </c>
      <c r="P90" s="2">
        <f>Inskrivning!X76</f>
        <v>0</v>
      </c>
    </row>
    <row r="91" spans="1:16" x14ac:dyDescent="0.25">
      <c r="A91" s="9"/>
      <c r="B91" s="152" t="str">
        <f>Inskrivning!J77</f>
        <v/>
      </c>
      <c r="C91" s="2"/>
      <c r="D91" s="2">
        <f>Inskrivning!L77</f>
        <v>0</v>
      </c>
      <c r="E91" s="2">
        <f>Inskrivning!M77</f>
        <v>0</v>
      </c>
      <c r="F91" s="2">
        <f>Inskrivning!N77</f>
        <v>0</v>
      </c>
      <c r="G91" s="2">
        <f>Inskrivning!O77</f>
        <v>0</v>
      </c>
      <c r="H91" s="2">
        <f>Inskrivning!P77</f>
        <v>0</v>
      </c>
      <c r="I91" s="2">
        <f>Inskrivning!Q77</f>
        <v>0</v>
      </c>
      <c r="J91" s="2">
        <f>Inskrivning!R77</f>
        <v>0</v>
      </c>
      <c r="K91" s="2">
        <f>Inskrivning!S77</f>
        <v>0</v>
      </c>
      <c r="L91" s="2">
        <f>Inskrivning!T77</f>
        <v>0</v>
      </c>
      <c r="M91" s="2">
        <f>Inskrivning!U77</f>
        <v>0</v>
      </c>
      <c r="N91" s="2">
        <f>Inskrivning!V77</f>
        <v>0</v>
      </c>
      <c r="O91" s="2">
        <f>Inskrivning!W77</f>
        <v>0</v>
      </c>
      <c r="P91" s="2">
        <f>Inskrivning!X77</f>
        <v>0</v>
      </c>
    </row>
    <row r="92" spans="1:16" x14ac:dyDescent="0.25">
      <c r="A92" s="9"/>
      <c r="B92" s="152" t="str">
        <f>Inskrivning!J78</f>
        <v/>
      </c>
      <c r="C92" s="2"/>
      <c r="D92" s="2">
        <f>Inskrivning!L78</f>
        <v>0</v>
      </c>
      <c r="E92" s="2">
        <f>Inskrivning!M78</f>
        <v>0</v>
      </c>
      <c r="F92" s="2">
        <f>Inskrivning!N78</f>
        <v>0</v>
      </c>
      <c r="G92" s="2">
        <f>Inskrivning!O78</f>
        <v>0</v>
      </c>
      <c r="H92" s="2">
        <f>Inskrivning!P78</f>
        <v>0</v>
      </c>
      <c r="I92" s="2">
        <f>Inskrivning!Q78</f>
        <v>0</v>
      </c>
      <c r="J92" s="2">
        <f>Inskrivning!R78</f>
        <v>0</v>
      </c>
      <c r="K92" s="2">
        <f>Inskrivning!S78</f>
        <v>0</v>
      </c>
      <c r="L92" s="2">
        <f>Inskrivning!T78</f>
        <v>0</v>
      </c>
      <c r="M92" s="2">
        <f>Inskrivning!U78</f>
        <v>0</v>
      </c>
      <c r="N92" s="2">
        <f>Inskrivning!V78</f>
        <v>0</v>
      </c>
      <c r="O92" s="2">
        <f>Inskrivning!W78</f>
        <v>0</v>
      </c>
      <c r="P92" s="2">
        <f>Inskrivning!X78</f>
        <v>0</v>
      </c>
    </row>
    <row r="93" spans="1:16" s="13" customFormat="1" x14ac:dyDescent="0.25">
      <c r="A93" s="63"/>
      <c r="B93" s="153" t="s">
        <v>44</v>
      </c>
      <c r="C93" s="1"/>
      <c r="D93" s="1">
        <f t="shared" ref="D93" si="42">SUM(D89:D92)</f>
        <v>0</v>
      </c>
      <c r="E93" s="1">
        <f t="shared" ref="E93:P93" si="43">SUM(E89:E92)</f>
        <v>0</v>
      </c>
      <c r="F93" s="1">
        <f t="shared" si="43"/>
        <v>0</v>
      </c>
      <c r="G93" s="1">
        <f t="shared" si="43"/>
        <v>0</v>
      </c>
      <c r="H93" s="1">
        <f t="shared" si="43"/>
        <v>0</v>
      </c>
      <c r="I93" s="1">
        <f t="shared" si="43"/>
        <v>0</v>
      </c>
      <c r="J93" s="1">
        <f t="shared" si="43"/>
        <v>0</v>
      </c>
      <c r="K93" s="1">
        <f t="shared" si="43"/>
        <v>0</v>
      </c>
      <c r="L93" s="1">
        <f t="shared" si="43"/>
        <v>0</v>
      </c>
      <c r="M93" s="1">
        <f t="shared" si="43"/>
        <v>0</v>
      </c>
      <c r="N93" s="1">
        <f t="shared" si="43"/>
        <v>0</v>
      </c>
      <c r="O93" s="1">
        <f t="shared" si="43"/>
        <v>0</v>
      </c>
      <c r="P93" s="1">
        <f t="shared" si="43"/>
        <v>0</v>
      </c>
    </row>
    <row r="94" spans="1:16" x14ac:dyDescent="0.25">
      <c r="A94" s="9"/>
      <c r="B94" s="154" t="str">
        <f>Inskrivning!J79</f>
        <v/>
      </c>
      <c r="C94" s="2"/>
      <c r="D94" s="2">
        <f>Inskrivning!L79</f>
        <v>0</v>
      </c>
      <c r="E94" s="2">
        <f>Inskrivning!M79</f>
        <v>0</v>
      </c>
      <c r="F94" s="2">
        <f>Inskrivning!N79</f>
        <v>0</v>
      </c>
      <c r="G94" s="2">
        <f>Inskrivning!O79</f>
        <v>0</v>
      </c>
      <c r="H94" s="2">
        <f>Inskrivning!P79</f>
        <v>0</v>
      </c>
      <c r="I94" s="2">
        <f>Inskrivning!Q79</f>
        <v>0</v>
      </c>
      <c r="J94" s="2">
        <f>Inskrivning!R79</f>
        <v>0</v>
      </c>
      <c r="K94" s="2">
        <f>Inskrivning!S79</f>
        <v>0</v>
      </c>
      <c r="L94" s="2">
        <f>Inskrivning!T79</f>
        <v>0</v>
      </c>
      <c r="M94" s="2">
        <f>Inskrivning!U79</f>
        <v>0</v>
      </c>
      <c r="N94" s="2">
        <f>Inskrivning!V79</f>
        <v>0</v>
      </c>
      <c r="O94" s="2">
        <f>Inskrivning!W79</f>
        <v>0</v>
      </c>
      <c r="P94" s="2">
        <f>Inskrivning!X79</f>
        <v>0</v>
      </c>
    </row>
    <row r="95" spans="1:16" x14ac:dyDescent="0.25">
      <c r="A95" s="9"/>
      <c r="B95" s="154" t="str">
        <f>Inskrivning!J80</f>
        <v/>
      </c>
      <c r="C95" s="2"/>
      <c r="D95" s="2">
        <f>Inskrivning!L80</f>
        <v>0</v>
      </c>
      <c r="E95" s="2">
        <f>Inskrivning!M80</f>
        <v>0</v>
      </c>
      <c r="F95" s="2">
        <f>Inskrivning!N80</f>
        <v>0</v>
      </c>
      <c r="G95" s="2">
        <f>Inskrivning!O80</f>
        <v>0</v>
      </c>
      <c r="H95" s="2">
        <f>Inskrivning!P80</f>
        <v>0</v>
      </c>
      <c r="I95" s="2">
        <f>Inskrivning!Q80</f>
        <v>0</v>
      </c>
      <c r="J95" s="2">
        <f>Inskrivning!R80</f>
        <v>0</v>
      </c>
      <c r="K95" s="2">
        <f>Inskrivning!S80</f>
        <v>0</v>
      </c>
      <c r="L95" s="2">
        <f>Inskrivning!T80</f>
        <v>0</v>
      </c>
      <c r="M95" s="2">
        <f>Inskrivning!U80</f>
        <v>0</v>
      </c>
      <c r="N95" s="2">
        <f>Inskrivning!V80</f>
        <v>0</v>
      </c>
      <c r="O95" s="2">
        <f>Inskrivning!W80</f>
        <v>0</v>
      </c>
      <c r="P95" s="2">
        <f>Inskrivning!X80</f>
        <v>0</v>
      </c>
    </row>
    <row r="96" spans="1:16" x14ac:dyDescent="0.25">
      <c r="A96" s="9"/>
      <c r="B96" s="154" t="str">
        <f>Inskrivning!J81</f>
        <v/>
      </c>
      <c r="C96" s="2"/>
      <c r="D96" s="2">
        <f>Inskrivning!L81</f>
        <v>0</v>
      </c>
      <c r="E96" s="2">
        <f>Inskrivning!M81</f>
        <v>0</v>
      </c>
      <c r="F96" s="2">
        <f>Inskrivning!N81</f>
        <v>0</v>
      </c>
      <c r="G96" s="2">
        <f>Inskrivning!O81</f>
        <v>0</v>
      </c>
      <c r="H96" s="2">
        <f>Inskrivning!P81</f>
        <v>0</v>
      </c>
      <c r="I96" s="2">
        <f>Inskrivning!Q81</f>
        <v>0</v>
      </c>
      <c r="J96" s="2">
        <f>Inskrivning!R81</f>
        <v>0</v>
      </c>
      <c r="K96" s="2">
        <f>Inskrivning!S81</f>
        <v>0</v>
      </c>
      <c r="L96" s="2">
        <f>Inskrivning!T81</f>
        <v>0</v>
      </c>
      <c r="M96" s="2">
        <f>Inskrivning!U81</f>
        <v>0</v>
      </c>
      <c r="N96" s="2">
        <f>Inskrivning!V81</f>
        <v>0</v>
      </c>
      <c r="O96" s="2">
        <f>Inskrivning!W81</f>
        <v>0</v>
      </c>
      <c r="P96" s="2">
        <f>Inskrivning!X81</f>
        <v>0</v>
      </c>
    </row>
    <row r="97" spans="1:16" x14ac:dyDescent="0.25">
      <c r="A97" s="9"/>
      <c r="B97" s="154" t="str">
        <f>Inskrivning!J82</f>
        <v/>
      </c>
      <c r="C97" s="2"/>
      <c r="D97" s="2">
        <f>Inskrivning!L82</f>
        <v>0</v>
      </c>
      <c r="E97" s="2">
        <f>Inskrivning!M82</f>
        <v>0</v>
      </c>
      <c r="F97" s="2">
        <f>Inskrivning!N82</f>
        <v>0</v>
      </c>
      <c r="G97" s="2">
        <f>Inskrivning!O82</f>
        <v>0</v>
      </c>
      <c r="H97" s="2">
        <f>Inskrivning!P82</f>
        <v>0</v>
      </c>
      <c r="I97" s="2">
        <f>Inskrivning!Q82</f>
        <v>0</v>
      </c>
      <c r="J97" s="2">
        <f>Inskrivning!R82</f>
        <v>0</v>
      </c>
      <c r="K97" s="2">
        <f>Inskrivning!S82</f>
        <v>0</v>
      </c>
      <c r="L97" s="2">
        <f>Inskrivning!T82</f>
        <v>0</v>
      </c>
      <c r="M97" s="2">
        <f>Inskrivning!U82</f>
        <v>0</v>
      </c>
      <c r="N97" s="2">
        <f>Inskrivning!V82</f>
        <v>0</v>
      </c>
      <c r="O97" s="2">
        <f>Inskrivning!W82</f>
        <v>0</v>
      </c>
      <c r="P97" s="2">
        <f>Inskrivning!X82</f>
        <v>0</v>
      </c>
    </row>
    <row r="98" spans="1:16" s="13" customFormat="1" x14ac:dyDescent="0.25">
      <c r="A98" s="63"/>
      <c r="B98" s="155" t="s">
        <v>44</v>
      </c>
      <c r="C98" s="1"/>
      <c r="D98" s="1">
        <f t="shared" ref="D98" si="44">SUM(D94:D97)</f>
        <v>0</v>
      </c>
      <c r="E98" s="1">
        <f t="shared" ref="E98:P98" si="45">SUM(E94:E97)</f>
        <v>0</v>
      </c>
      <c r="F98" s="1">
        <f t="shared" si="45"/>
        <v>0</v>
      </c>
      <c r="G98" s="1">
        <f t="shared" si="45"/>
        <v>0</v>
      </c>
      <c r="H98" s="1">
        <f t="shared" si="45"/>
        <v>0</v>
      </c>
      <c r="I98" s="1">
        <f t="shared" si="45"/>
        <v>0</v>
      </c>
      <c r="J98" s="1">
        <f t="shared" si="45"/>
        <v>0</v>
      </c>
      <c r="K98" s="1">
        <f t="shared" si="45"/>
        <v>0</v>
      </c>
      <c r="L98" s="1">
        <f t="shared" si="45"/>
        <v>0</v>
      </c>
      <c r="M98" s="1">
        <f t="shared" si="45"/>
        <v>0</v>
      </c>
      <c r="N98" s="1">
        <f t="shared" si="45"/>
        <v>0</v>
      </c>
      <c r="O98" s="1">
        <f t="shared" si="45"/>
        <v>0</v>
      </c>
      <c r="P98" s="1">
        <f t="shared" si="45"/>
        <v>0</v>
      </c>
    </row>
    <row r="99" spans="1:16" x14ac:dyDescent="0.25">
      <c r="A99" s="9"/>
      <c r="B99" s="177" t="str">
        <f>Inskrivning!J83</f>
        <v/>
      </c>
      <c r="C99" s="2"/>
      <c r="D99" s="2">
        <f>Inskrivning!L83</f>
        <v>0</v>
      </c>
      <c r="E99" s="2">
        <f>Inskrivning!M83</f>
        <v>0</v>
      </c>
      <c r="F99" s="2">
        <f>Inskrivning!N83</f>
        <v>0</v>
      </c>
      <c r="G99" s="2">
        <f>Inskrivning!O83</f>
        <v>0</v>
      </c>
      <c r="H99" s="2">
        <f>Inskrivning!P83</f>
        <v>0</v>
      </c>
      <c r="I99" s="2">
        <f>Inskrivning!Q83</f>
        <v>0</v>
      </c>
      <c r="J99" s="2">
        <f>Inskrivning!R83</f>
        <v>0</v>
      </c>
      <c r="K99" s="2">
        <f>Inskrivning!S83</f>
        <v>0</v>
      </c>
      <c r="L99" s="2">
        <f>Inskrivning!T83</f>
        <v>0</v>
      </c>
      <c r="M99" s="2">
        <f>Inskrivning!U83</f>
        <v>0</v>
      </c>
      <c r="N99" s="2">
        <f>Inskrivning!V83</f>
        <v>0</v>
      </c>
      <c r="O99" s="2">
        <f>Inskrivning!W83</f>
        <v>0</v>
      </c>
      <c r="P99" s="2">
        <f>Inskrivning!X83</f>
        <v>0</v>
      </c>
    </row>
    <row r="100" spans="1:16" x14ac:dyDescent="0.25">
      <c r="A100" s="9"/>
      <c r="B100" s="177" t="str">
        <f>Inskrivning!J84</f>
        <v/>
      </c>
      <c r="C100" s="2"/>
      <c r="D100" s="2">
        <f>Inskrivning!L84</f>
        <v>0</v>
      </c>
      <c r="E100" s="2">
        <f>Inskrivning!M84</f>
        <v>0</v>
      </c>
      <c r="F100" s="2">
        <f>Inskrivning!N84</f>
        <v>0</v>
      </c>
      <c r="G100" s="2">
        <f>Inskrivning!O84</f>
        <v>0</v>
      </c>
      <c r="H100" s="2">
        <f>Inskrivning!P84</f>
        <v>0</v>
      </c>
      <c r="I100" s="2">
        <f>Inskrivning!Q84</f>
        <v>0</v>
      </c>
      <c r="J100" s="2">
        <f>Inskrivning!R84</f>
        <v>0</v>
      </c>
      <c r="K100" s="2">
        <f>Inskrivning!S84</f>
        <v>0</v>
      </c>
      <c r="L100" s="2">
        <f>Inskrivning!T84</f>
        <v>0</v>
      </c>
      <c r="M100" s="2">
        <f>Inskrivning!U84</f>
        <v>0</v>
      </c>
      <c r="N100" s="2">
        <f>Inskrivning!V84</f>
        <v>0</v>
      </c>
      <c r="O100" s="2">
        <f>Inskrivning!W84</f>
        <v>0</v>
      </c>
      <c r="P100" s="2">
        <f>Inskrivning!X84</f>
        <v>0</v>
      </c>
    </row>
    <row r="101" spans="1:16" x14ac:dyDescent="0.25">
      <c r="A101" s="9"/>
      <c r="B101" s="177" t="str">
        <f>Inskrivning!J85</f>
        <v/>
      </c>
      <c r="C101" s="2"/>
      <c r="D101" s="2">
        <f>Inskrivning!L85</f>
        <v>0</v>
      </c>
      <c r="E101" s="2">
        <f>Inskrivning!M85</f>
        <v>0</v>
      </c>
      <c r="F101" s="2">
        <f>Inskrivning!N85</f>
        <v>0</v>
      </c>
      <c r="G101" s="2">
        <f>Inskrivning!O85</f>
        <v>0</v>
      </c>
      <c r="H101" s="2">
        <f>Inskrivning!P85</f>
        <v>0</v>
      </c>
      <c r="I101" s="2">
        <f>Inskrivning!Q85</f>
        <v>0</v>
      </c>
      <c r="J101" s="2">
        <f>Inskrivning!R85</f>
        <v>0</v>
      </c>
      <c r="K101" s="2">
        <f>Inskrivning!S85</f>
        <v>0</v>
      </c>
      <c r="L101" s="2">
        <f>Inskrivning!T85</f>
        <v>0</v>
      </c>
      <c r="M101" s="2">
        <f>Inskrivning!U85</f>
        <v>0</v>
      </c>
      <c r="N101" s="2">
        <f>Inskrivning!V85</f>
        <v>0</v>
      </c>
      <c r="O101" s="2">
        <f>Inskrivning!W85</f>
        <v>0</v>
      </c>
      <c r="P101" s="2">
        <f>Inskrivning!X85</f>
        <v>0</v>
      </c>
    </row>
    <row r="102" spans="1:16" x14ac:dyDescent="0.25">
      <c r="A102" s="9"/>
      <c r="B102" s="177" t="str">
        <f>Inskrivning!J86</f>
        <v/>
      </c>
      <c r="C102" s="2"/>
      <c r="D102" s="2">
        <f>Inskrivning!L86</f>
        <v>0</v>
      </c>
      <c r="E102" s="2">
        <f>Inskrivning!M86</f>
        <v>0</v>
      </c>
      <c r="F102" s="2">
        <f>Inskrivning!N86</f>
        <v>0</v>
      </c>
      <c r="G102" s="2">
        <f>Inskrivning!O86</f>
        <v>0</v>
      </c>
      <c r="H102" s="2">
        <f>Inskrivning!P86</f>
        <v>0</v>
      </c>
      <c r="I102" s="2">
        <f>Inskrivning!Q86</f>
        <v>0</v>
      </c>
      <c r="J102" s="2">
        <f>Inskrivning!R86</f>
        <v>0</v>
      </c>
      <c r="K102" s="2">
        <f>Inskrivning!S86</f>
        <v>0</v>
      </c>
      <c r="L102" s="2">
        <f>Inskrivning!T86</f>
        <v>0</v>
      </c>
      <c r="M102" s="2">
        <f>Inskrivning!U86</f>
        <v>0</v>
      </c>
      <c r="N102" s="2">
        <f>Inskrivning!V86</f>
        <v>0</v>
      </c>
      <c r="O102" s="2">
        <f>Inskrivning!W86</f>
        <v>0</v>
      </c>
      <c r="P102" s="2">
        <f>Inskrivning!X86</f>
        <v>0</v>
      </c>
    </row>
    <row r="103" spans="1:16" s="13" customFormat="1" x14ac:dyDescent="0.25">
      <c r="A103" s="63"/>
      <c r="B103" s="178" t="s">
        <v>44</v>
      </c>
      <c r="C103" s="1"/>
      <c r="D103" s="1">
        <f t="shared" ref="D103" si="46">SUM(D99:D102)</f>
        <v>0</v>
      </c>
      <c r="E103" s="1">
        <f t="shared" ref="E103:P103" si="47">SUM(E99:E102)</f>
        <v>0</v>
      </c>
      <c r="F103" s="1">
        <f t="shared" si="47"/>
        <v>0</v>
      </c>
      <c r="G103" s="1">
        <f t="shared" si="47"/>
        <v>0</v>
      </c>
      <c r="H103" s="1">
        <f t="shared" si="47"/>
        <v>0</v>
      </c>
      <c r="I103" s="1">
        <f t="shared" si="47"/>
        <v>0</v>
      </c>
      <c r="J103" s="1">
        <f t="shared" si="47"/>
        <v>0</v>
      </c>
      <c r="K103" s="1">
        <f t="shared" si="47"/>
        <v>0</v>
      </c>
      <c r="L103" s="1">
        <f t="shared" si="47"/>
        <v>0</v>
      </c>
      <c r="M103" s="1">
        <f t="shared" si="47"/>
        <v>0</v>
      </c>
      <c r="N103" s="1">
        <f t="shared" si="47"/>
        <v>0</v>
      </c>
      <c r="O103" s="1">
        <f t="shared" si="47"/>
        <v>0</v>
      </c>
      <c r="P103" s="1">
        <f t="shared" si="47"/>
        <v>0</v>
      </c>
    </row>
    <row r="104" spans="1:16" x14ac:dyDescent="0.25">
      <c r="A104" s="9"/>
      <c r="B104" s="148" t="str">
        <f>Inskrivning!J87</f>
        <v/>
      </c>
      <c r="C104" s="2"/>
      <c r="D104" s="2">
        <f>Inskrivning!L87</f>
        <v>0</v>
      </c>
      <c r="E104" s="2">
        <f>Inskrivning!M87</f>
        <v>0</v>
      </c>
      <c r="F104" s="2">
        <f>Inskrivning!N87</f>
        <v>0</v>
      </c>
      <c r="G104" s="2">
        <f>Inskrivning!O87</f>
        <v>0</v>
      </c>
      <c r="H104" s="2">
        <f>Inskrivning!P87</f>
        <v>0</v>
      </c>
      <c r="I104" s="2">
        <f>Inskrivning!Q87</f>
        <v>0</v>
      </c>
      <c r="J104" s="2">
        <f>Inskrivning!R87</f>
        <v>0</v>
      </c>
      <c r="K104" s="2">
        <f>Inskrivning!S87</f>
        <v>0</v>
      </c>
      <c r="L104" s="2">
        <f>Inskrivning!T87</f>
        <v>0</v>
      </c>
      <c r="M104" s="2">
        <f>Inskrivning!U87</f>
        <v>0</v>
      </c>
      <c r="N104" s="2">
        <f>Inskrivning!V87</f>
        <v>0</v>
      </c>
      <c r="O104" s="2">
        <f>Inskrivning!W87</f>
        <v>0</v>
      </c>
      <c r="P104" s="2">
        <f>Inskrivning!X87</f>
        <v>0</v>
      </c>
    </row>
    <row r="105" spans="1:16" x14ac:dyDescent="0.25">
      <c r="A105" s="9"/>
      <c r="B105" s="148" t="str">
        <f>Inskrivning!J88</f>
        <v/>
      </c>
      <c r="C105" s="2"/>
      <c r="D105" s="2">
        <f>Inskrivning!L88</f>
        <v>0</v>
      </c>
      <c r="E105" s="2">
        <f>Inskrivning!M88</f>
        <v>0</v>
      </c>
      <c r="F105" s="2">
        <f>Inskrivning!N88</f>
        <v>0</v>
      </c>
      <c r="G105" s="2">
        <f>Inskrivning!O88</f>
        <v>0</v>
      </c>
      <c r="H105" s="2">
        <f>Inskrivning!P88</f>
        <v>0</v>
      </c>
      <c r="I105" s="2">
        <f>Inskrivning!Q88</f>
        <v>0</v>
      </c>
      <c r="J105" s="2">
        <f>Inskrivning!R88</f>
        <v>0</v>
      </c>
      <c r="K105" s="2">
        <f>Inskrivning!S88</f>
        <v>0</v>
      </c>
      <c r="L105" s="2">
        <f>Inskrivning!T88</f>
        <v>0</v>
      </c>
      <c r="M105" s="2">
        <f>Inskrivning!U88</f>
        <v>0</v>
      </c>
      <c r="N105" s="2">
        <f>Inskrivning!V88</f>
        <v>0</v>
      </c>
      <c r="O105" s="2">
        <f>Inskrivning!W88</f>
        <v>0</v>
      </c>
      <c r="P105" s="2">
        <f>Inskrivning!X88</f>
        <v>0</v>
      </c>
    </row>
    <row r="106" spans="1:16" x14ac:dyDescent="0.25">
      <c r="A106" s="9"/>
      <c r="B106" s="148" t="str">
        <f>Inskrivning!J89</f>
        <v/>
      </c>
      <c r="C106" s="2"/>
      <c r="D106" s="2">
        <f>Inskrivning!L89</f>
        <v>0</v>
      </c>
      <c r="E106" s="2">
        <f>Inskrivning!M89</f>
        <v>0</v>
      </c>
      <c r="F106" s="2">
        <f>Inskrivning!N89</f>
        <v>0</v>
      </c>
      <c r="G106" s="2">
        <f>Inskrivning!O89</f>
        <v>0</v>
      </c>
      <c r="H106" s="2">
        <f>Inskrivning!P89</f>
        <v>0</v>
      </c>
      <c r="I106" s="2">
        <f>Inskrivning!Q89</f>
        <v>0</v>
      </c>
      <c r="J106" s="2">
        <f>Inskrivning!R89</f>
        <v>0</v>
      </c>
      <c r="K106" s="2">
        <f>Inskrivning!S89</f>
        <v>0</v>
      </c>
      <c r="L106" s="2">
        <f>Inskrivning!T89</f>
        <v>0</v>
      </c>
      <c r="M106" s="2">
        <f>Inskrivning!U89</f>
        <v>0</v>
      </c>
      <c r="N106" s="2">
        <f>Inskrivning!V89</f>
        <v>0</v>
      </c>
      <c r="O106" s="2">
        <f>Inskrivning!W89</f>
        <v>0</v>
      </c>
      <c r="P106" s="2">
        <f>Inskrivning!X89</f>
        <v>0</v>
      </c>
    </row>
    <row r="107" spans="1:16" x14ac:dyDescent="0.25">
      <c r="A107" s="9"/>
      <c r="B107" s="148" t="str">
        <f>Inskrivning!J90</f>
        <v/>
      </c>
      <c r="C107" s="2"/>
      <c r="D107" s="2">
        <f>Inskrivning!L90</f>
        <v>0</v>
      </c>
      <c r="E107" s="2">
        <f>Inskrivning!M90</f>
        <v>0</v>
      </c>
      <c r="F107" s="2">
        <f>Inskrivning!N90</f>
        <v>0</v>
      </c>
      <c r="G107" s="2">
        <f>Inskrivning!O90</f>
        <v>0</v>
      </c>
      <c r="H107" s="2">
        <f>Inskrivning!P90</f>
        <v>0</v>
      </c>
      <c r="I107" s="2">
        <f>Inskrivning!Q90</f>
        <v>0</v>
      </c>
      <c r="J107" s="2">
        <f>Inskrivning!R90</f>
        <v>0</v>
      </c>
      <c r="K107" s="2">
        <f>Inskrivning!S90</f>
        <v>0</v>
      </c>
      <c r="L107" s="2">
        <f>Inskrivning!T90</f>
        <v>0</v>
      </c>
      <c r="M107" s="2">
        <f>Inskrivning!U90</f>
        <v>0</v>
      </c>
      <c r="N107" s="2">
        <f>Inskrivning!V90</f>
        <v>0</v>
      </c>
      <c r="O107" s="2">
        <f>Inskrivning!W90</f>
        <v>0</v>
      </c>
      <c r="P107" s="2">
        <f>Inskrivning!X90</f>
        <v>0</v>
      </c>
    </row>
    <row r="108" spans="1:16" s="13" customFormat="1" x14ac:dyDescent="0.25">
      <c r="A108" s="63"/>
      <c r="B108" s="149" t="s">
        <v>44</v>
      </c>
      <c r="C108" s="1"/>
      <c r="D108" s="1">
        <f t="shared" ref="D108" si="48">SUM(D104:D107)</f>
        <v>0</v>
      </c>
      <c r="E108" s="1">
        <f t="shared" ref="E108:P108" si="49">SUM(E104:E107)</f>
        <v>0</v>
      </c>
      <c r="F108" s="1">
        <f t="shared" si="49"/>
        <v>0</v>
      </c>
      <c r="G108" s="1">
        <f t="shared" si="49"/>
        <v>0</v>
      </c>
      <c r="H108" s="1">
        <f t="shared" si="49"/>
        <v>0</v>
      </c>
      <c r="I108" s="1">
        <f t="shared" si="49"/>
        <v>0</v>
      </c>
      <c r="J108" s="1">
        <f t="shared" si="49"/>
        <v>0</v>
      </c>
      <c r="K108" s="1">
        <f t="shared" si="49"/>
        <v>0</v>
      </c>
      <c r="L108" s="1">
        <f t="shared" si="49"/>
        <v>0</v>
      </c>
      <c r="M108" s="1">
        <f t="shared" si="49"/>
        <v>0</v>
      </c>
      <c r="N108" s="1">
        <f t="shared" si="49"/>
        <v>0</v>
      </c>
      <c r="O108" s="1">
        <f t="shared" si="49"/>
        <v>0</v>
      </c>
      <c r="P108" s="1">
        <f t="shared" si="49"/>
        <v>0</v>
      </c>
    </row>
    <row r="109" spans="1:16" x14ac:dyDescent="0.25">
      <c r="A109" s="9"/>
      <c r="B109" s="150" t="str">
        <f>Inskrivning!J91</f>
        <v/>
      </c>
      <c r="C109" s="2"/>
      <c r="D109" s="2">
        <f>Inskrivning!L91</f>
        <v>0</v>
      </c>
      <c r="E109" s="2">
        <f>Inskrivning!M91</f>
        <v>0</v>
      </c>
      <c r="F109" s="2">
        <f>Inskrivning!N91</f>
        <v>0</v>
      </c>
      <c r="G109" s="2">
        <f>Inskrivning!O91</f>
        <v>0</v>
      </c>
      <c r="H109" s="2">
        <f>Inskrivning!P91</f>
        <v>0</v>
      </c>
      <c r="I109" s="2">
        <f>Inskrivning!Q91</f>
        <v>0</v>
      </c>
      <c r="J109" s="2">
        <f>Inskrivning!R91</f>
        <v>0</v>
      </c>
      <c r="K109" s="2">
        <f>Inskrivning!S91</f>
        <v>0</v>
      </c>
      <c r="L109" s="2">
        <f>Inskrivning!T91</f>
        <v>0</v>
      </c>
      <c r="M109" s="2">
        <f>Inskrivning!U91</f>
        <v>0</v>
      </c>
      <c r="N109" s="2">
        <f>Inskrivning!V91</f>
        <v>0</v>
      </c>
      <c r="O109" s="2">
        <f>Inskrivning!W91</f>
        <v>0</v>
      </c>
      <c r="P109" s="2">
        <f>Inskrivning!X91</f>
        <v>0</v>
      </c>
    </row>
    <row r="110" spans="1:16" x14ac:dyDescent="0.25">
      <c r="A110" s="9"/>
      <c r="B110" s="150" t="str">
        <f>Inskrivning!J92</f>
        <v/>
      </c>
      <c r="C110" s="2"/>
      <c r="D110" s="2">
        <f>Inskrivning!L92</f>
        <v>0</v>
      </c>
      <c r="E110" s="2">
        <f>Inskrivning!M92</f>
        <v>0</v>
      </c>
      <c r="F110" s="2">
        <f>Inskrivning!N92</f>
        <v>0</v>
      </c>
      <c r="G110" s="2">
        <f>Inskrivning!O92</f>
        <v>0</v>
      </c>
      <c r="H110" s="2">
        <f>Inskrivning!P92</f>
        <v>0</v>
      </c>
      <c r="I110" s="2">
        <f>Inskrivning!Q92</f>
        <v>0</v>
      </c>
      <c r="J110" s="2">
        <f>Inskrivning!R92</f>
        <v>0</v>
      </c>
      <c r="K110" s="2">
        <f>Inskrivning!S92</f>
        <v>0</v>
      </c>
      <c r="L110" s="2">
        <f>Inskrivning!T92</f>
        <v>0</v>
      </c>
      <c r="M110" s="2">
        <f>Inskrivning!U92</f>
        <v>0</v>
      </c>
      <c r="N110" s="2">
        <f>Inskrivning!V92</f>
        <v>0</v>
      </c>
      <c r="O110" s="2">
        <f>Inskrivning!W92</f>
        <v>0</v>
      </c>
      <c r="P110" s="2">
        <f>Inskrivning!X92</f>
        <v>0</v>
      </c>
    </row>
    <row r="111" spans="1:16" x14ac:dyDescent="0.25">
      <c r="A111" s="9"/>
      <c r="B111" s="150" t="str">
        <f>Inskrivning!J93</f>
        <v/>
      </c>
      <c r="C111" s="2"/>
      <c r="D111" s="2">
        <f>Inskrivning!L93</f>
        <v>0</v>
      </c>
      <c r="E111" s="2">
        <f>Inskrivning!M93</f>
        <v>0</v>
      </c>
      <c r="F111" s="2">
        <f>Inskrivning!N93</f>
        <v>0</v>
      </c>
      <c r="G111" s="2">
        <f>Inskrivning!O93</f>
        <v>0</v>
      </c>
      <c r="H111" s="2">
        <f>Inskrivning!P93</f>
        <v>0</v>
      </c>
      <c r="I111" s="2">
        <f>Inskrivning!Q93</f>
        <v>0</v>
      </c>
      <c r="J111" s="2">
        <f>Inskrivning!R93</f>
        <v>0</v>
      </c>
      <c r="K111" s="2">
        <f>Inskrivning!S93</f>
        <v>0</v>
      </c>
      <c r="L111" s="2">
        <f>Inskrivning!T93</f>
        <v>0</v>
      </c>
      <c r="M111" s="2">
        <f>Inskrivning!U93</f>
        <v>0</v>
      </c>
      <c r="N111" s="2">
        <f>Inskrivning!V93</f>
        <v>0</v>
      </c>
      <c r="O111" s="2">
        <f>Inskrivning!W93</f>
        <v>0</v>
      </c>
      <c r="P111" s="2">
        <f>Inskrivning!X93</f>
        <v>0</v>
      </c>
    </row>
    <row r="112" spans="1:16" x14ac:dyDescent="0.25">
      <c r="A112" s="9"/>
      <c r="B112" s="150" t="str">
        <f>Inskrivning!J94</f>
        <v/>
      </c>
      <c r="C112" s="2"/>
      <c r="D112" s="2">
        <f>Inskrivning!L94</f>
        <v>0</v>
      </c>
      <c r="E112" s="2">
        <f>Inskrivning!M94</f>
        <v>0</v>
      </c>
      <c r="F112" s="2">
        <f>Inskrivning!N94</f>
        <v>0</v>
      </c>
      <c r="G112" s="2">
        <f>Inskrivning!O94</f>
        <v>0</v>
      </c>
      <c r="H112" s="2">
        <f>Inskrivning!P94</f>
        <v>0</v>
      </c>
      <c r="I112" s="2">
        <f>Inskrivning!Q94</f>
        <v>0</v>
      </c>
      <c r="J112" s="2">
        <f>Inskrivning!R94</f>
        <v>0</v>
      </c>
      <c r="K112" s="2">
        <f>Inskrivning!S94</f>
        <v>0</v>
      </c>
      <c r="L112" s="2">
        <f>Inskrivning!T94</f>
        <v>0</v>
      </c>
      <c r="M112" s="2">
        <f>Inskrivning!U94</f>
        <v>0</v>
      </c>
      <c r="N112" s="2">
        <f>Inskrivning!V94</f>
        <v>0</v>
      </c>
      <c r="O112" s="2">
        <f>Inskrivning!W94</f>
        <v>0</v>
      </c>
      <c r="P112" s="2">
        <f>Inskrivning!X94</f>
        <v>0</v>
      </c>
    </row>
    <row r="113" spans="1:16" s="13" customFormat="1" x14ac:dyDescent="0.25">
      <c r="A113" s="63"/>
      <c r="B113" s="151" t="s">
        <v>44</v>
      </c>
      <c r="C113" s="1"/>
      <c r="D113" s="1">
        <f t="shared" ref="D113" si="50">SUM(D109:D112)</f>
        <v>0</v>
      </c>
      <c r="E113" s="1">
        <f t="shared" ref="E113:P113" si="51">SUM(E109:E112)</f>
        <v>0</v>
      </c>
      <c r="F113" s="1">
        <f t="shared" si="51"/>
        <v>0</v>
      </c>
      <c r="G113" s="1">
        <f t="shared" si="51"/>
        <v>0</v>
      </c>
      <c r="H113" s="1">
        <f t="shared" si="51"/>
        <v>0</v>
      </c>
      <c r="I113" s="1">
        <f t="shared" si="51"/>
        <v>0</v>
      </c>
      <c r="J113" s="1">
        <f t="shared" si="51"/>
        <v>0</v>
      </c>
      <c r="K113" s="1">
        <f t="shared" si="51"/>
        <v>0</v>
      </c>
      <c r="L113" s="1">
        <f t="shared" si="51"/>
        <v>0</v>
      </c>
      <c r="M113" s="1">
        <f t="shared" si="51"/>
        <v>0</v>
      </c>
      <c r="N113" s="1">
        <f t="shared" si="51"/>
        <v>0</v>
      </c>
      <c r="O113" s="1">
        <f t="shared" si="51"/>
        <v>0</v>
      </c>
      <c r="P113" s="1">
        <f t="shared" si="51"/>
        <v>0</v>
      </c>
    </row>
    <row r="114" spans="1:16" x14ac:dyDescent="0.25">
      <c r="A114" s="9"/>
      <c r="B114" s="152" t="str">
        <f>Inskrivning!J95</f>
        <v/>
      </c>
      <c r="C114" s="2"/>
      <c r="D114" s="2">
        <f>Inskrivning!L95</f>
        <v>0</v>
      </c>
      <c r="E114" s="2">
        <f>Inskrivning!M95</f>
        <v>0</v>
      </c>
      <c r="F114" s="2">
        <f>Inskrivning!N95</f>
        <v>0</v>
      </c>
      <c r="G114" s="2">
        <f>Inskrivning!O95</f>
        <v>0</v>
      </c>
      <c r="H114" s="2">
        <f>Inskrivning!P95</f>
        <v>0</v>
      </c>
      <c r="I114" s="2">
        <f>Inskrivning!Q95</f>
        <v>0</v>
      </c>
      <c r="J114" s="2">
        <f>Inskrivning!R95</f>
        <v>0</v>
      </c>
      <c r="K114" s="2">
        <f>Inskrivning!S95</f>
        <v>0</v>
      </c>
      <c r="L114" s="2">
        <f>Inskrivning!T95</f>
        <v>0</v>
      </c>
      <c r="M114" s="2">
        <f>Inskrivning!U95</f>
        <v>0</v>
      </c>
      <c r="N114" s="2">
        <f>Inskrivning!V95</f>
        <v>0</v>
      </c>
      <c r="O114" s="2">
        <f>Inskrivning!W95</f>
        <v>0</v>
      </c>
      <c r="P114" s="2">
        <f>Inskrivning!X95</f>
        <v>0</v>
      </c>
    </row>
    <row r="115" spans="1:16" x14ac:dyDescent="0.25">
      <c r="A115" s="9"/>
      <c r="B115" s="152" t="str">
        <f>Inskrivning!J96</f>
        <v/>
      </c>
      <c r="C115" s="2"/>
      <c r="D115" s="2">
        <f>Inskrivning!L96</f>
        <v>0</v>
      </c>
      <c r="E115" s="2">
        <f>Inskrivning!M96</f>
        <v>0</v>
      </c>
      <c r="F115" s="2">
        <f>Inskrivning!N96</f>
        <v>0</v>
      </c>
      <c r="G115" s="2">
        <f>Inskrivning!O96</f>
        <v>0</v>
      </c>
      <c r="H115" s="2">
        <f>Inskrivning!P96</f>
        <v>0</v>
      </c>
      <c r="I115" s="2">
        <f>Inskrivning!Q96</f>
        <v>0</v>
      </c>
      <c r="J115" s="2">
        <f>Inskrivning!R96</f>
        <v>0</v>
      </c>
      <c r="K115" s="2">
        <f>Inskrivning!S96</f>
        <v>0</v>
      </c>
      <c r="L115" s="2">
        <f>Inskrivning!T96</f>
        <v>0</v>
      </c>
      <c r="M115" s="2">
        <f>Inskrivning!U96</f>
        <v>0</v>
      </c>
      <c r="N115" s="2">
        <f>Inskrivning!V96</f>
        <v>0</v>
      </c>
      <c r="O115" s="2">
        <f>Inskrivning!W96</f>
        <v>0</v>
      </c>
      <c r="P115" s="2">
        <f>Inskrivning!X96</f>
        <v>0</v>
      </c>
    </row>
    <row r="116" spans="1:16" x14ac:dyDescent="0.25">
      <c r="A116" s="9"/>
      <c r="B116" s="152" t="str">
        <f>Inskrivning!J97</f>
        <v/>
      </c>
      <c r="C116" s="2"/>
      <c r="D116" s="2">
        <f>Inskrivning!L97</f>
        <v>0</v>
      </c>
      <c r="E116" s="2">
        <f>Inskrivning!M97</f>
        <v>0</v>
      </c>
      <c r="F116" s="2">
        <f>Inskrivning!N97</f>
        <v>0</v>
      </c>
      <c r="G116" s="2">
        <f>Inskrivning!O97</f>
        <v>0</v>
      </c>
      <c r="H116" s="2">
        <f>Inskrivning!P97</f>
        <v>0</v>
      </c>
      <c r="I116" s="2">
        <f>Inskrivning!Q97</f>
        <v>0</v>
      </c>
      <c r="J116" s="2">
        <f>Inskrivning!R97</f>
        <v>0</v>
      </c>
      <c r="K116" s="2">
        <f>Inskrivning!S97</f>
        <v>0</v>
      </c>
      <c r="L116" s="2">
        <f>Inskrivning!T97</f>
        <v>0</v>
      </c>
      <c r="M116" s="2">
        <f>Inskrivning!U97</f>
        <v>0</v>
      </c>
      <c r="N116" s="2">
        <f>Inskrivning!V97</f>
        <v>0</v>
      </c>
      <c r="O116" s="2">
        <f>Inskrivning!W97</f>
        <v>0</v>
      </c>
      <c r="P116" s="2">
        <f>Inskrivning!X97</f>
        <v>0</v>
      </c>
    </row>
    <row r="117" spans="1:16" x14ac:dyDescent="0.25">
      <c r="A117" s="9"/>
      <c r="B117" s="152" t="str">
        <f>Inskrivning!J98</f>
        <v/>
      </c>
      <c r="C117" s="2"/>
      <c r="D117" s="2">
        <f>Inskrivning!L98</f>
        <v>0</v>
      </c>
      <c r="E117" s="2">
        <f>Inskrivning!M98</f>
        <v>0</v>
      </c>
      <c r="F117" s="2">
        <f>Inskrivning!N98</f>
        <v>0</v>
      </c>
      <c r="G117" s="2">
        <f>Inskrivning!O98</f>
        <v>0</v>
      </c>
      <c r="H117" s="2">
        <f>Inskrivning!P98</f>
        <v>0</v>
      </c>
      <c r="I117" s="2">
        <f>Inskrivning!Q98</f>
        <v>0</v>
      </c>
      <c r="J117" s="2">
        <f>Inskrivning!R98</f>
        <v>0</v>
      </c>
      <c r="K117" s="2">
        <f>Inskrivning!S98</f>
        <v>0</v>
      </c>
      <c r="L117" s="2">
        <f>Inskrivning!T98</f>
        <v>0</v>
      </c>
      <c r="M117" s="2">
        <f>Inskrivning!U98</f>
        <v>0</v>
      </c>
      <c r="N117" s="2">
        <f>Inskrivning!V98</f>
        <v>0</v>
      </c>
      <c r="O117" s="2">
        <f>Inskrivning!W98</f>
        <v>0</v>
      </c>
      <c r="P117" s="2">
        <f>Inskrivning!X98</f>
        <v>0</v>
      </c>
    </row>
    <row r="118" spans="1:16" s="13" customFormat="1" x14ac:dyDescent="0.25">
      <c r="A118" s="63"/>
      <c r="B118" s="153" t="s">
        <v>44</v>
      </c>
      <c r="C118" s="1"/>
      <c r="D118" s="1">
        <f t="shared" ref="D118" si="52">SUM(D114:D117)</f>
        <v>0</v>
      </c>
      <c r="E118" s="1">
        <f t="shared" ref="E118:P118" si="53">SUM(E114:E117)</f>
        <v>0</v>
      </c>
      <c r="F118" s="1">
        <f t="shared" si="53"/>
        <v>0</v>
      </c>
      <c r="G118" s="1">
        <f t="shared" si="53"/>
        <v>0</v>
      </c>
      <c r="H118" s="1">
        <f t="shared" si="53"/>
        <v>0</v>
      </c>
      <c r="I118" s="1">
        <f t="shared" si="53"/>
        <v>0</v>
      </c>
      <c r="J118" s="1">
        <f t="shared" si="53"/>
        <v>0</v>
      </c>
      <c r="K118" s="1">
        <f t="shared" si="53"/>
        <v>0</v>
      </c>
      <c r="L118" s="1">
        <f t="shared" si="53"/>
        <v>0</v>
      </c>
      <c r="M118" s="1">
        <f t="shared" si="53"/>
        <v>0</v>
      </c>
      <c r="N118" s="1">
        <f t="shared" si="53"/>
        <v>0</v>
      </c>
      <c r="O118" s="1">
        <f t="shared" si="53"/>
        <v>0</v>
      </c>
      <c r="P118" s="1">
        <f t="shared" si="53"/>
        <v>0</v>
      </c>
    </row>
    <row r="119" spans="1:16" x14ac:dyDescent="0.25">
      <c r="A119" s="9"/>
      <c r="B119" s="154" t="str">
        <f>Inskrivning!J99</f>
        <v/>
      </c>
      <c r="C119" s="2"/>
      <c r="D119" s="2">
        <f>Inskrivning!L99</f>
        <v>0</v>
      </c>
      <c r="E119" s="2">
        <f>Inskrivning!M99</f>
        <v>0</v>
      </c>
      <c r="F119" s="2">
        <f>Inskrivning!N99</f>
        <v>0</v>
      </c>
      <c r="G119" s="2">
        <f>Inskrivning!O99</f>
        <v>0</v>
      </c>
      <c r="H119" s="2">
        <f>Inskrivning!P99</f>
        <v>0</v>
      </c>
      <c r="I119" s="2">
        <f>Inskrivning!Q99</f>
        <v>0</v>
      </c>
      <c r="J119" s="2">
        <f>Inskrivning!R99</f>
        <v>0</v>
      </c>
      <c r="K119" s="2">
        <f>Inskrivning!S99</f>
        <v>0</v>
      </c>
      <c r="L119" s="2">
        <f>Inskrivning!T99</f>
        <v>0</v>
      </c>
      <c r="M119" s="2">
        <f>Inskrivning!U99</f>
        <v>0</v>
      </c>
      <c r="N119" s="2">
        <f>Inskrivning!V99</f>
        <v>0</v>
      </c>
      <c r="O119" s="2">
        <f>Inskrivning!W99</f>
        <v>0</v>
      </c>
      <c r="P119" s="2">
        <f>Inskrivning!X99</f>
        <v>0</v>
      </c>
    </row>
    <row r="120" spans="1:16" x14ac:dyDescent="0.25">
      <c r="A120" s="9"/>
      <c r="B120" s="154" t="str">
        <f>Inskrivning!J100</f>
        <v/>
      </c>
      <c r="C120" s="2"/>
      <c r="D120" s="2">
        <f>Inskrivning!L100</f>
        <v>0</v>
      </c>
      <c r="E120" s="2">
        <f>Inskrivning!M100</f>
        <v>0</v>
      </c>
      <c r="F120" s="2">
        <f>Inskrivning!N100</f>
        <v>0</v>
      </c>
      <c r="G120" s="2">
        <f>Inskrivning!O100</f>
        <v>0</v>
      </c>
      <c r="H120" s="2">
        <f>Inskrivning!P100</f>
        <v>0</v>
      </c>
      <c r="I120" s="2">
        <f>Inskrivning!Q100</f>
        <v>0</v>
      </c>
      <c r="J120" s="2">
        <f>Inskrivning!R100</f>
        <v>0</v>
      </c>
      <c r="K120" s="2">
        <f>Inskrivning!S100</f>
        <v>0</v>
      </c>
      <c r="L120" s="2">
        <f>Inskrivning!T100</f>
        <v>0</v>
      </c>
      <c r="M120" s="2">
        <f>Inskrivning!U100</f>
        <v>0</v>
      </c>
      <c r="N120" s="2">
        <f>Inskrivning!V100</f>
        <v>0</v>
      </c>
      <c r="O120" s="2">
        <f>Inskrivning!W100</f>
        <v>0</v>
      </c>
      <c r="P120" s="2">
        <f>Inskrivning!X100</f>
        <v>0</v>
      </c>
    </row>
    <row r="121" spans="1:16" x14ac:dyDescent="0.25">
      <c r="A121" s="9"/>
      <c r="B121" s="154" t="str">
        <f>Inskrivning!J101</f>
        <v/>
      </c>
      <c r="C121" s="2"/>
      <c r="D121" s="2">
        <f>Inskrivning!L101</f>
        <v>0</v>
      </c>
      <c r="E121" s="2">
        <f>Inskrivning!M101</f>
        <v>0</v>
      </c>
      <c r="F121" s="2">
        <f>Inskrivning!N101</f>
        <v>0</v>
      </c>
      <c r="G121" s="2">
        <f>Inskrivning!O101</f>
        <v>0</v>
      </c>
      <c r="H121" s="2">
        <f>Inskrivning!P101</f>
        <v>0</v>
      </c>
      <c r="I121" s="2">
        <f>Inskrivning!Q101</f>
        <v>0</v>
      </c>
      <c r="J121" s="2">
        <f>Inskrivning!R101</f>
        <v>0</v>
      </c>
      <c r="K121" s="2">
        <f>Inskrivning!S101</f>
        <v>0</v>
      </c>
      <c r="L121" s="2">
        <f>Inskrivning!T101</f>
        <v>0</v>
      </c>
      <c r="M121" s="2">
        <f>Inskrivning!U101</f>
        <v>0</v>
      </c>
      <c r="N121" s="2">
        <f>Inskrivning!V101</f>
        <v>0</v>
      </c>
      <c r="O121" s="2">
        <f>Inskrivning!W101</f>
        <v>0</v>
      </c>
      <c r="P121" s="2">
        <f>Inskrivning!X101</f>
        <v>0</v>
      </c>
    </row>
    <row r="122" spans="1:16" x14ac:dyDescent="0.25">
      <c r="A122" s="9"/>
      <c r="B122" s="154" t="str">
        <f>Inskrivning!J102</f>
        <v/>
      </c>
      <c r="C122" s="2"/>
      <c r="D122" s="2">
        <f>Inskrivning!L102</f>
        <v>0</v>
      </c>
      <c r="E122" s="2">
        <f>Inskrivning!M102</f>
        <v>0</v>
      </c>
      <c r="F122" s="2">
        <f>Inskrivning!N102</f>
        <v>0</v>
      </c>
      <c r="G122" s="2">
        <f>Inskrivning!O102</f>
        <v>0</v>
      </c>
      <c r="H122" s="2">
        <f>Inskrivning!P102</f>
        <v>0</v>
      </c>
      <c r="I122" s="2">
        <f>Inskrivning!Q102</f>
        <v>0</v>
      </c>
      <c r="J122" s="2">
        <f>Inskrivning!R102</f>
        <v>0</v>
      </c>
      <c r="K122" s="2">
        <f>Inskrivning!S102</f>
        <v>0</v>
      </c>
      <c r="L122" s="2">
        <f>Inskrivning!T102</f>
        <v>0</v>
      </c>
      <c r="M122" s="2">
        <f>Inskrivning!U102</f>
        <v>0</v>
      </c>
      <c r="N122" s="2">
        <f>Inskrivning!V102</f>
        <v>0</v>
      </c>
      <c r="O122" s="2">
        <f>Inskrivning!W102</f>
        <v>0</v>
      </c>
      <c r="P122" s="2">
        <f>Inskrivning!X102</f>
        <v>0</v>
      </c>
    </row>
    <row r="123" spans="1:16" s="13" customFormat="1" x14ac:dyDescent="0.25">
      <c r="A123" s="63"/>
      <c r="B123" s="155" t="s">
        <v>44</v>
      </c>
      <c r="C123" s="1"/>
      <c r="D123" s="1">
        <f t="shared" ref="D123" si="54">SUM(D119:D122)</f>
        <v>0</v>
      </c>
      <c r="E123" s="1">
        <f t="shared" ref="E123:P123" si="55">SUM(E119:E122)</f>
        <v>0</v>
      </c>
      <c r="F123" s="1">
        <f t="shared" si="55"/>
        <v>0</v>
      </c>
      <c r="G123" s="1">
        <f t="shared" si="55"/>
        <v>0</v>
      </c>
      <c r="H123" s="1">
        <f t="shared" si="55"/>
        <v>0</v>
      </c>
      <c r="I123" s="1">
        <f t="shared" si="55"/>
        <v>0</v>
      </c>
      <c r="J123" s="1">
        <f t="shared" si="55"/>
        <v>0</v>
      </c>
      <c r="K123" s="1">
        <f t="shared" si="55"/>
        <v>0</v>
      </c>
      <c r="L123" s="1">
        <f t="shared" si="55"/>
        <v>0</v>
      </c>
      <c r="M123" s="1">
        <f t="shared" si="55"/>
        <v>0</v>
      </c>
      <c r="N123" s="1">
        <f t="shared" si="55"/>
        <v>0</v>
      </c>
      <c r="O123" s="1">
        <f t="shared" si="55"/>
        <v>0</v>
      </c>
      <c r="P123" s="1">
        <f t="shared" si="55"/>
        <v>0</v>
      </c>
    </row>
    <row r="124" spans="1:16" x14ac:dyDescent="0.25">
      <c r="A124" s="9"/>
      <c r="B124" s="177" t="str">
        <f>Inskrivning!J103</f>
        <v/>
      </c>
      <c r="C124" s="2"/>
      <c r="D124" s="2">
        <f>Inskrivning!L103</f>
        <v>0</v>
      </c>
      <c r="E124" s="2">
        <f>Inskrivning!M103</f>
        <v>0</v>
      </c>
      <c r="F124" s="2">
        <f>Inskrivning!N103</f>
        <v>0</v>
      </c>
      <c r="G124" s="2">
        <f>Inskrivning!O103</f>
        <v>0</v>
      </c>
      <c r="H124" s="2">
        <f>Inskrivning!P103</f>
        <v>0</v>
      </c>
      <c r="I124" s="2">
        <f>Inskrivning!Q103</f>
        <v>0</v>
      </c>
      <c r="J124" s="2">
        <f>Inskrivning!R103</f>
        <v>0</v>
      </c>
      <c r="K124" s="2">
        <f>Inskrivning!S103</f>
        <v>0</v>
      </c>
      <c r="L124" s="2">
        <f>Inskrivning!T103</f>
        <v>0</v>
      </c>
      <c r="M124" s="2">
        <f>Inskrivning!U103</f>
        <v>0</v>
      </c>
      <c r="N124" s="2">
        <f>Inskrivning!V103</f>
        <v>0</v>
      </c>
      <c r="O124" s="2">
        <f>Inskrivning!W103</f>
        <v>0</v>
      </c>
      <c r="P124" s="2">
        <f>Inskrivning!X103</f>
        <v>0</v>
      </c>
    </row>
    <row r="125" spans="1:16" x14ac:dyDescent="0.25">
      <c r="A125" s="9"/>
      <c r="B125" s="177" t="str">
        <f>Inskrivning!J104</f>
        <v/>
      </c>
      <c r="C125" s="2"/>
      <c r="D125" s="2">
        <f>Inskrivning!L104</f>
        <v>0</v>
      </c>
      <c r="E125" s="2">
        <f>Inskrivning!M104</f>
        <v>0</v>
      </c>
      <c r="F125" s="2">
        <f>Inskrivning!N104</f>
        <v>0</v>
      </c>
      <c r="G125" s="2">
        <f>Inskrivning!O104</f>
        <v>0</v>
      </c>
      <c r="H125" s="2">
        <f>Inskrivning!P104</f>
        <v>0</v>
      </c>
      <c r="I125" s="2">
        <f>Inskrivning!Q104</f>
        <v>0</v>
      </c>
      <c r="J125" s="2">
        <f>Inskrivning!R104</f>
        <v>0</v>
      </c>
      <c r="K125" s="2">
        <f>Inskrivning!S104</f>
        <v>0</v>
      </c>
      <c r="L125" s="2">
        <f>Inskrivning!T104</f>
        <v>0</v>
      </c>
      <c r="M125" s="2">
        <f>Inskrivning!U104</f>
        <v>0</v>
      </c>
      <c r="N125" s="2">
        <f>Inskrivning!V104</f>
        <v>0</v>
      </c>
      <c r="O125" s="2">
        <f>Inskrivning!W104</f>
        <v>0</v>
      </c>
      <c r="P125" s="2">
        <f>Inskrivning!X104</f>
        <v>0</v>
      </c>
    </row>
    <row r="126" spans="1:16" x14ac:dyDescent="0.25">
      <c r="A126" s="9"/>
      <c r="B126" s="177" t="str">
        <f>Inskrivning!J105</f>
        <v/>
      </c>
      <c r="C126" s="2"/>
      <c r="D126" s="2">
        <f>Inskrivning!L105</f>
        <v>0</v>
      </c>
      <c r="E126" s="2">
        <f>Inskrivning!M105</f>
        <v>0</v>
      </c>
      <c r="F126" s="2">
        <f>Inskrivning!N105</f>
        <v>0</v>
      </c>
      <c r="G126" s="2">
        <f>Inskrivning!O105</f>
        <v>0</v>
      </c>
      <c r="H126" s="2">
        <f>Inskrivning!P105</f>
        <v>0</v>
      </c>
      <c r="I126" s="2">
        <f>Inskrivning!Q105</f>
        <v>0</v>
      </c>
      <c r="J126" s="2">
        <f>Inskrivning!R105</f>
        <v>0</v>
      </c>
      <c r="K126" s="2">
        <f>Inskrivning!S105</f>
        <v>0</v>
      </c>
      <c r="L126" s="2">
        <f>Inskrivning!T105</f>
        <v>0</v>
      </c>
      <c r="M126" s="2">
        <f>Inskrivning!U105</f>
        <v>0</v>
      </c>
      <c r="N126" s="2">
        <f>Inskrivning!V105</f>
        <v>0</v>
      </c>
      <c r="O126" s="2">
        <f>Inskrivning!W105</f>
        <v>0</v>
      </c>
      <c r="P126" s="2">
        <f>Inskrivning!X105</f>
        <v>0</v>
      </c>
    </row>
    <row r="127" spans="1:16" x14ac:dyDescent="0.25">
      <c r="A127" s="9"/>
      <c r="B127" s="177" t="str">
        <f>Inskrivning!J106</f>
        <v/>
      </c>
      <c r="C127" s="2"/>
      <c r="D127" s="2">
        <f>Inskrivning!L106</f>
        <v>0</v>
      </c>
      <c r="E127" s="2">
        <f>Inskrivning!M106</f>
        <v>0</v>
      </c>
      <c r="F127" s="2">
        <f>Inskrivning!N106</f>
        <v>0</v>
      </c>
      <c r="G127" s="2">
        <f>Inskrivning!O106</f>
        <v>0</v>
      </c>
      <c r="H127" s="2">
        <f>Inskrivning!P106</f>
        <v>0</v>
      </c>
      <c r="I127" s="2">
        <f>Inskrivning!Q106</f>
        <v>0</v>
      </c>
      <c r="J127" s="2">
        <f>Inskrivning!R106</f>
        <v>0</v>
      </c>
      <c r="K127" s="2">
        <f>Inskrivning!S106</f>
        <v>0</v>
      </c>
      <c r="L127" s="2">
        <f>Inskrivning!T106</f>
        <v>0</v>
      </c>
      <c r="M127" s="2">
        <f>Inskrivning!U106</f>
        <v>0</v>
      </c>
      <c r="N127" s="2">
        <f>Inskrivning!V106</f>
        <v>0</v>
      </c>
      <c r="O127" s="2">
        <f>Inskrivning!W106</f>
        <v>0</v>
      </c>
      <c r="P127" s="2">
        <f>Inskrivning!X106</f>
        <v>0</v>
      </c>
    </row>
    <row r="128" spans="1:16" x14ac:dyDescent="0.25">
      <c r="A128" s="63"/>
      <c r="B128" s="178" t="s">
        <v>44</v>
      </c>
      <c r="C128" s="1"/>
      <c r="D128" s="1">
        <f t="shared" ref="D128" si="56">SUM(D124:D127)</f>
        <v>0</v>
      </c>
      <c r="E128" s="1">
        <f t="shared" ref="E128:P128" si="57">SUM(E124:E127)</f>
        <v>0</v>
      </c>
      <c r="F128" s="1">
        <f t="shared" si="57"/>
        <v>0</v>
      </c>
      <c r="G128" s="1">
        <f t="shared" si="57"/>
        <v>0</v>
      </c>
      <c r="H128" s="1">
        <f t="shared" si="57"/>
        <v>0</v>
      </c>
      <c r="I128" s="1">
        <f t="shared" si="57"/>
        <v>0</v>
      </c>
      <c r="J128" s="1">
        <f t="shared" si="57"/>
        <v>0</v>
      </c>
      <c r="K128" s="1">
        <f t="shared" si="57"/>
        <v>0</v>
      </c>
      <c r="L128" s="1">
        <f t="shared" si="57"/>
        <v>0</v>
      </c>
      <c r="M128" s="1">
        <f t="shared" si="57"/>
        <v>0</v>
      </c>
      <c r="N128" s="1">
        <f t="shared" si="57"/>
        <v>0</v>
      </c>
      <c r="O128" s="1">
        <f t="shared" si="57"/>
        <v>0</v>
      </c>
      <c r="P128" s="1">
        <f t="shared" si="57"/>
        <v>0</v>
      </c>
    </row>
    <row r="129" spans="1:16" x14ac:dyDescent="0.25">
      <c r="A129" s="9"/>
      <c r="B129" s="148" t="str">
        <f>Inskrivning!J107</f>
        <v/>
      </c>
      <c r="C129" s="2"/>
      <c r="D129" s="2">
        <f>Inskrivning!L107</f>
        <v>0</v>
      </c>
      <c r="E129" s="2">
        <f>Inskrivning!M107</f>
        <v>0</v>
      </c>
      <c r="F129" s="2">
        <f>Inskrivning!N107</f>
        <v>0</v>
      </c>
      <c r="G129" s="2">
        <f>Inskrivning!O107</f>
        <v>0</v>
      </c>
      <c r="H129" s="2">
        <f>Inskrivning!P107</f>
        <v>0</v>
      </c>
      <c r="I129" s="2">
        <f>Inskrivning!Q107</f>
        <v>0</v>
      </c>
      <c r="J129" s="2">
        <f>Inskrivning!R107</f>
        <v>0</v>
      </c>
      <c r="K129" s="2">
        <f>Inskrivning!S107</f>
        <v>0</v>
      </c>
      <c r="L129" s="2">
        <f>Inskrivning!T107</f>
        <v>0</v>
      </c>
      <c r="M129" s="2">
        <f>Inskrivning!U107</f>
        <v>0</v>
      </c>
      <c r="N129" s="2">
        <f>Inskrivning!V107</f>
        <v>0</v>
      </c>
      <c r="O129" s="2">
        <f>Inskrivning!W107</f>
        <v>0</v>
      </c>
      <c r="P129" s="2">
        <f>Inskrivning!X107</f>
        <v>0</v>
      </c>
    </row>
    <row r="130" spans="1:16" x14ac:dyDescent="0.25">
      <c r="A130" s="9"/>
      <c r="B130" s="148" t="str">
        <f>Inskrivning!J108</f>
        <v/>
      </c>
      <c r="C130" s="2"/>
      <c r="D130" s="2">
        <f>Inskrivning!L108</f>
        <v>0</v>
      </c>
      <c r="E130" s="2">
        <f>Inskrivning!M108</f>
        <v>0</v>
      </c>
      <c r="F130" s="2">
        <f>Inskrivning!N108</f>
        <v>0</v>
      </c>
      <c r="G130" s="2">
        <f>Inskrivning!O108</f>
        <v>0</v>
      </c>
      <c r="H130" s="2">
        <f>Inskrivning!P108</f>
        <v>0</v>
      </c>
      <c r="I130" s="2">
        <f>Inskrivning!Q108</f>
        <v>0</v>
      </c>
      <c r="J130" s="2">
        <f>Inskrivning!R108</f>
        <v>0</v>
      </c>
      <c r="K130" s="2">
        <f>Inskrivning!S108</f>
        <v>0</v>
      </c>
      <c r="L130" s="2">
        <f>Inskrivning!T108</f>
        <v>0</v>
      </c>
      <c r="M130" s="2">
        <f>Inskrivning!U108</f>
        <v>0</v>
      </c>
      <c r="N130" s="2">
        <f>Inskrivning!V108</f>
        <v>0</v>
      </c>
      <c r="O130" s="2">
        <f>Inskrivning!W108</f>
        <v>0</v>
      </c>
      <c r="P130" s="2">
        <f>Inskrivning!X108</f>
        <v>0</v>
      </c>
    </row>
    <row r="131" spans="1:16" x14ac:dyDescent="0.25">
      <c r="A131" s="9"/>
      <c r="B131" s="148" t="str">
        <f>Inskrivning!J109</f>
        <v/>
      </c>
      <c r="C131" s="2"/>
      <c r="D131" s="2">
        <f>Inskrivning!L109</f>
        <v>0</v>
      </c>
      <c r="E131" s="2">
        <f>Inskrivning!M109</f>
        <v>0</v>
      </c>
      <c r="F131" s="2">
        <f>Inskrivning!N109</f>
        <v>0</v>
      </c>
      <c r="G131" s="2">
        <f>Inskrivning!O109</f>
        <v>0</v>
      </c>
      <c r="H131" s="2">
        <f>Inskrivning!P109</f>
        <v>0</v>
      </c>
      <c r="I131" s="2">
        <f>Inskrivning!Q109</f>
        <v>0</v>
      </c>
      <c r="J131" s="2">
        <f>Inskrivning!R109</f>
        <v>0</v>
      </c>
      <c r="K131" s="2">
        <f>Inskrivning!S109</f>
        <v>0</v>
      </c>
      <c r="L131" s="2">
        <f>Inskrivning!T109</f>
        <v>0</v>
      </c>
      <c r="M131" s="2">
        <f>Inskrivning!U109</f>
        <v>0</v>
      </c>
      <c r="N131" s="2">
        <f>Inskrivning!V109</f>
        <v>0</v>
      </c>
      <c r="O131" s="2">
        <f>Inskrivning!W109</f>
        <v>0</v>
      </c>
      <c r="P131" s="2">
        <f>Inskrivning!X109</f>
        <v>0</v>
      </c>
    </row>
    <row r="132" spans="1:16" x14ac:dyDescent="0.25">
      <c r="A132" s="9"/>
      <c r="B132" s="148" t="str">
        <f>Inskrivning!J110</f>
        <v/>
      </c>
      <c r="C132" s="2"/>
      <c r="D132" s="2">
        <f>Inskrivning!L110</f>
        <v>0</v>
      </c>
      <c r="E132" s="2">
        <f>Inskrivning!M110</f>
        <v>0</v>
      </c>
      <c r="F132" s="2">
        <f>Inskrivning!N110</f>
        <v>0</v>
      </c>
      <c r="G132" s="2">
        <f>Inskrivning!O110</f>
        <v>0</v>
      </c>
      <c r="H132" s="2">
        <f>Inskrivning!P110</f>
        <v>0</v>
      </c>
      <c r="I132" s="2">
        <f>Inskrivning!Q110</f>
        <v>0</v>
      </c>
      <c r="J132" s="2">
        <f>Inskrivning!R110</f>
        <v>0</v>
      </c>
      <c r="K132" s="2">
        <f>Inskrivning!S110</f>
        <v>0</v>
      </c>
      <c r="L132" s="2">
        <f>Inskrivning!T110</f>
        <v>0</v>
      </c>
      <c r="M132" s="2">
        <f>Inskrivning!U110</f>
        <v>0</v>
      </c>
      <c r="N132" s="2">
        <f>Inskrivning!V110</f>
        <v>0</v>
      </c>
      <c r="O132" s="2">
        <f>Inskrivning!W110</f>
        <v>0</v>
      </c>
      <c r="P132" s="2">
        <f>Inskrivning!X110</f>
        <v>0</v>
      </c>
    </row>
    <row r="133" spans="1:16" x14ac:dyDescent="0.25">
      <c r="A133" s="63"/>
      <c r="B133" s="149" t="s">
        <v>44</v>
      </c>
      <c r="C133" s="1"/>
      <c r="D133" s="1">
        <f t="shared" ref="D133" si="58">SUM(D129:D132)</f>
        <v>0</v>
      </c>
      <c r="E133" s="1">
        <f t="shared" ref="E133:P133" si="59">SUM(E129:E132)</f>
        <v>0</v>
      </c>
      <c r="F133" s="1">
        <f t="shared" si="59"/>
        <v>0</v>
      </c>
      <c r="G133" s="1">
        <f t="shared" si="59"/>
        <v>0</v>
      </c>
      <c r="H133" s="1">
        <f t="shared" si="59"/>
        <v>0</v>
      </c>
      <c r="I133" s="1">
        <f t="shared" si="59"/>
        <v>0</v>
      </c>
      <c r="J133" s="1">
        <f t="shared" si="59"/>
        <v>0</v>
      </c>
      <c r="K133" s="1">
        <f t="shared" si="59"/>
        <v>0</v>
      </c>
      <c r="L133" s="1">
        <f t="shared" si="59"/>
        <v>0</v>
      </c>
      <c r="M133" s="1">
        <f t="shared" si="59"/>
        <v>0</v>
      </c>
      <c r="N133" s="1">
        <f t="shared" si="59"/>
        <v>0</v>
      </c>
      <c r="O133" s="1">
        <f t="shared" si="59"/>
        <v>0</v>
      </c>
      <c r="P133" s="1">
        <f t="shared" si="59"/>
        <v>0</v>
      </c>
    </row>
    <row r="134" spans="1:16" x14ac:dyDescent="0.25">
      <c r="A134" s="9"/>
      <c r="B134" s="150" t="str">
        <f>Inskrivning!J111</f>
        <v/>
      </c>
      <c r="C134" s="2"/>
      <c r="D134" s="2">
        <f>Inskrivning!L111</f>
        <v>0</v>
      </c>
      <c r="E134" s="2">
        <f>Inskrivning!M111</f>
        <v>0</v>
      </c>
      <c r="F134" s="2">
        <f>Inskrivning!N111</f>
        <v>0</v>
      </c>
      <c r="G134" s="2">
        <f>Inskrivning!O111</f>
        <v>0</v>
      </c>
      <c r="H134" s="2">
        <f>Inskrivning!P111</f>
        <v>0</v>
      </c>
      <c r="I134" s="2">
        <f>Inskrivning!Q111</f>
        <v>0</v>
      </c>
      <c r="J134" s="2">
        <f>Inskrivning!R111</f>
        <v>0</v>
      </c>
      <c r="K134" s="2">
        <f>Inskrivning!S111</f>
        <v>0</v>
      </c>
      <c r="L134" s="2">
        <f>Inskrivning!T111</f>
        <v>0</v>
      </c>
      <c r="M134" s="2">
        <f>Inskrivning!U111</f>
        <v>0</v>
      </c>
      <c r="N134" s="2">
        <f>Inskrivning!V111</f>
        <v>0</v>
      </c>
      <c r="O134" s="2">
        <f>Inskrivning!W111</f>
        <v>0</v>
      </c>
      <c r="P134" s="2">
        <f>Inskrivning!X111</f>
        <v>0</v>
      </c>
    </row>
    <row r="135" spans="1:16" x14ac:dyDescent="0.25">
      <c r="A135" s="9"/>
      <c r="B135" s="150" t="str">
        <f>Inskrivning!J112</f>
        <v/>
      </c>
      <c r="C135" s="2"/>
      <c r="D135" s="2">
        <f>Inskrivning!L112</f>
        <v>0</v>
      </c>
      <c r="E135" s="2">
        <f>Inskrivning!M112</f>
        <v>0</v>
      </c>
      <c r="F135" s="2">
        <f>Inskrivning!N112</f>
        <v>0</v>
      </c>
      <c r="G135" s="2">
        <f>Inskrivning!O112</f>
        <v>0</v>
      </c>
      <c r="H135" s="2">
        <f>Inskrivning!P112</f>
        <v>0</v>
      </c>
      <c r="I135" s="2">
        <f>Inskrivning!Q112</f>
        <v>0</v>
      </c>
      <c r="J135" s="2">
        <f>Inskrivning!R112</f>
        <v>0</v>
      </c>
      <c r="K135" s="2">
        <f>Inskrivning!S112</f>
        <v>0</v>
      </c>
      <c r="L135" s="2">
        <f>Inskrivning!T112</f>
        <v>0</v>
      </c>
      <c r="M135" s="2">
        <f>Inskrivning!U112</f>
        <v>0</v>
      </c>
      <c r="N135" s="2">
        <f>Inskrivning!V112</f>
        <v>0</v>
      </c>
      <c r="O135" s="2">
        <f>Inskrivning!W112</f>
        <v>0</v>
      </c>
      <c r="P135" s="2">
        <f>Inskrivning!X112</f>
        <v>0</v>
      </c>
    </row>
    <row r="136" spans="1:16" x14ac:dyDescent="0.25">
      <c r="A136" s="9"/>
      <c r="B136" s="150" t="str">
        <f>Inskrivning!J113</f>
        <v/>
      </c>
      <c r="C136" s="2"/>
      <c r="D136" s="2">
        <f>Inskrivning!L113</f>
        <v>0</v>
      </c>
      <c r="E136" s="2">
        <f>Inskrivning!M113</f>
        <v>0</v>
      </c>
      <c r="F136" s="2">
        <f>Inskrivning!N113</f>
        <v>0</v>
      </c>
      <c r="G136" s="2">
        <f>Inskrivning!O113</f>
        <v>0</v>
      </c>
      <c r="H136" s="2">
        <f>Inskrivning!P113</f>
        <v>0</v>
      </c>
      <c r="I136" s="2">
        <f>Inskrivning!Q113</f>
        <v>0</v>
      </c>
      <c r="J136" s="2">
        <f>Inskrivning!R113</f>
        <v>0</v>
      </c>
      <c r="K136" s="2">
        <f>Inskrivning!S113</f>
        <v>0</v>
      </c>
      <c r="L136" s="2">
        <f>Inskrivning!T113</f>
        <v>0</v>
      </c>
      <c r="M136" s="2">
        <f>Inskrivning!U113</f>
        <v>0</v>
      </c>
      <c r="N136" s="2">
        <f>Inskrivning!V113</f>
        <v>0</v>
      </c>
      <c r="O136" s="2">
        <f>Inskrivning!W113</f>
        <v>0</v>
      </c>
      <c r="P136" s="2">
        <f>Inskrivning!X113</f>
        <v>0</v>
      </c>
    </row>
    <row r="137" spans="1:16" x14ac:dyDescent="0.25">
      <c r="A137" s="9"/>
      <c r="B137" s="150" t="str">
        <f>Inskrivning!J114</f>
        <v/>
      </c>
      <c r="C137" s="2"/>
      <c r="D137" s="2">
        <f>Inskrivning!L114</f>
        <v>0</v>
      </c>
      <c r="E137" s="2">
        <f>Inskrivning!M114</f>
        <v>0</v>
      </c>
      <c r="F137" s="2">
        <f>Inskrivning!N114</f>
        <v>0</v>
      </c>
      <c r="G137" s="2">
        <f>Inskrivning!O114</f>
        <v>0</v>
      </c>
      <c r="H137" s="2">
        <f>Inskrivning!P114</f>
        <v>0</v>
      </c>
      <c r="I137" s="2">
        <f>Inskrivning!Q114</f>
        <v>0</v>
      </c>
      <c r="J137" s="2">
        <f>Inskrivning!R114</f>
        <v>0</v>
      </c>
      <c r="K137" s="2">
        <f>Inskrivning!S114</f>
        <v>0</v>
      </c>
      <c r="L137" s="2">
        <f>Inskrivning!T114</f>
        <v>0</v>
      </c>
      <c r="M137" s="2">
        <f>Inskrivning!U114</f>
        <v>0</v>
      </c>
      <c r="N137" s="2">
        <f>Inskrivning!V114</f>
        <v>0</v>
      </c>
      <c r="O137" s="2">
        <f>Inskrivning!W114</f>
        <v>0</v>
      </c>
      <c r="P137" s="2">
        <f>Inskrivning!X114</f>
        <v>0</v>
      </c>
    </row>
    <row r="138" spans="1:16" x14ac:dyDescent="0.25">
      <c r="A138" s="63"/>
      <c r="B138" s="151" t="s">
        <v>44</v>
      </c>
      <c r="C138" s="1"/>
      <c r="D138" s="1">
        <f t="shared" ref="D138" si="60">SUM(D134:D137)</f>
        <v>0</v>
      </c>
      <c r="E138" s="1">
        <f t="shared" ref="E138:P138" si="61">SUM(E134:E137)</f>
        <v>0</v>
      </c>
      <c r="F138" s="1">
        <f t="shared" si="61"/>
        <v>0</v>
      </c>
      <c r="G138" s="1">
        <f t="shared" si="61"/>
        <v>0</v>
      </c>
      <c r="H138" s="1">
        <f t="shared" si="61"/>
        <v>0</v>
      </c>
      <c r="I138" s="1">
        <f t="shared" si="61"/>
        <v>0</v>
      </c>
      <c r="J138" s="1">
        <f t="shared" si="61"/>
        <v>0</v>
      </c>
      <c r="K138" s="1">
        <f t="shared" si="61"/>
        <v>0</v>
      </c>
      <c r="L138" s="1">
        <f t="shared" si="61"/>
        <v>0</v>
      </c>
      <c r="M138" s="1">
        <f t="shared" si="61"/>
        <v>0</v>
      </c>
      <c r="N138" s="1">
        <f t="shared" si="61"/>
        <v>0</v>
      </c>
      <c r="O138" s="1">
        <f t="shared" si="61"/>
        <v>0</v>
      </c>
      <c r="P138" s="1">
        <f t="shared" si="61"/>
        <v>0</v>
      </c>
    </row>
    <row r="139" spans="1:16" x14ac:dyDescent="0.25">
      <c r="A139" s="9"/>
      <c r="B139" s="152" t="str">
        <f>Inskrivning!J115</f>
        <v/>
      </c>
      <c r="C139" s="2"/>
      <c r="D139" s="2">
        <f>Inskrivning!L115</f>
        <v>0</v>
      </c>
      <c r="E139" s="2">
        <f>Inskrivning!M115</f>
        <v>0</v>
      </c>
      <c r="F139" s="2">
        <f>Inskrivning!N115</f>
        <v>0</v>
      </c>
      <c r="G139" s="2">
        <f>Inskrivning!O115</f>
        <v>0</v>
      </c>
      <c r="H139" s="2">
        <f>Inskrivning!P115</f>
        <v>0</v>
      </c>
      <c r="I139" s="2">
        <f>Inskrivning!Q115</f>
        <v>0</v>
      </c>
      <c r="J139" s="2">
        <f>Inskrivning!R115</f>
        <v>0</v>
      </c>
      <c r="K139" s="2">
        <f>Inskrivning!S115</f>
        <v>0</v>
      </c>
      <c r="L139" s="2">
        <f>Inskrivning!T115</f>
        <v>0</v>
      </c>
      <c r="M139" s="2">
        <f>Inskrivning!U115</f>
        <v>0</v>
      </c>
      <c r="N139" s="2">
        <f>Inskrivning!V115</f>
        <v>0</v>
      </c>
      <c r="O139" s="2">
        <f>Inskrivning!W115</f>
        <v>0</v>
      </c>
      <c r="P139" s="2">
        <f>Inskrivning!X115</f>
        <v>0</v>
      </c>
    </row>
    <row r="140" spans="1:16" x14ac:dyDescent="0.25">
      <c r="A140" s="9"/>
      <c r="B140" s="152" t="str">
        <f>Inskrivning!J116</f>
        <v/>
      </c>
      <c r="C140" s="2"/>
      <c r="D140" s="2">
        <f>Inskrivning!L116</f>
        <v>0</v>
      </c>
      <c r="E140" s="2">
        <f>Inskrivning!M116</f>
        <v>0</v>
      </c>
      <c r="F140" s="2">
        <f>Inskrivning!N116</f>
        <v>0</v>
      </c>
      <c r="G140" s="2">
        <f>Inskrivning!O116</f>
        <v>0</v>
      </c>
      <c r="H140" s="2">
        <f>Inskrivning!P116</f>
        <v>0</v>
      </c>
      <c r="I140" s="2">
        <f>Inskrivning!Q116</f>
        <v>0</v>
      </c>
      <c r="J140" s="2">
        <f>Inskrivning!R116</f>
        <v>0</v>
      </c>
      <c r="K140" s="2">
        <f>Inskrivning!S116</f>
        <v>0</v>
      </c>
      <c r="L140" s="2">
        <f>Inskrivning!T116</f>
        <v>0</v>
      </c>
      <c r="M140" s="2">
        <f>Inskrivning!U116</f>
        <v>0</v>
      </c>
      <c r="N140" s="2">
        <f>Inskrivning!V116</f>
        <v>0</v>
      </c>
      <c r="O140" s="2">
        <f>Inskrivning!W116</f>
        <v>0</v>
      </c>
      <c r="P140" s="2">
        <f>Inskrivning!X116</f>
        <v>0</v>
      </c>
    </row>
    <row r="141" spans="1:16" x14ac:dyDescent="0.25">
      <c r="A141" s="9"/>
      <c r="B141" s="152" t="str">
        <f>Inskrivning!J117</f>
        <v/>
      </c>
      <c r="C141" s="2"/>
      <c r="D141" s="2">
        <f>Inskrivning!L117</f>
        <v>0</v>
      </c>
      <c r="E141" s="2">
        <f>Inskrivning!M117</f>
        <v>0</v>
      </c>
      <c r="F141" s="2">
        <f>Inskrivning!N117</f>
        <v>0</v>
      </c>
      <c r="G141" s="2">
        <f>Inskrivning!O117</f>
        <v>0</v>
      </c>
      <c r="H141" s="2">
        <f>Inskrivning!P117</f>
        <v>0</v>
      </c>
      <c r="I141" s="2">
        <f>Inskrivning!Q117</f>
        <v>0</v>
      </c>
      <c r="J141" s="2">
        <f>Inskrivning!R117</f>
        <v>0</v>
      </c>
      <c r="K141" s="2">
        <f>Inskrivning!S117</f>
        <v>0</v>
      </c>
      <c r="L141" s="2">
        <f>Inskrivning!T117</f>
        <v>0</v>
      </c>
      <c r="M141" s="2">
        <f>Inskrivning!U117</f>
        <v>0</v>
      </c>
      <c r="N141" s="2">
        <f>Inskrivning!V117</f>
        <v>0</v>
      </c>
      <c r="O141" s="2">
        <f>Inskrivning!W117</f>
        <v>0</v>
      </c>
      <c r="P141" s="2">
        <f>Inskrivning!X117</f>
        <v>0</v>
      </c>
    </row>
    <row r="142" spans="1:16" x14ac:dyDescent="0.25">
      <c r="A142" s="9"/>
      <c r="B142" s="152" t="str">
        <f>Inskrivning!J118</f>
        <v/>
      </c>
      <c r="C142" s="2"/>
      <c r="D142" s="2">
        <f>Inskrivning!L118</f>
        <v>0</v>
      </c>
      <c r="E142" s="2">
        <f>Inskrivning!M118</f>
        <v>0</v>
      </c>
      <c r="F142" s="2">
        <f>Inskrivning!N118</f>
        <v>0</v>
      </c>
      <c r="G142" s="2">
        <f>Inskrivning!O118</f>
        <v>0</v>
      </c>
      <c r="H142" s="2">
        <f>Inskrivning!P118</f>
        <v>0</v>
      </c>
      <c r="I142" s="2">
        <f>Inskrivning!Q118</f>
        <v>0</v>
      </c>
      <c r="J142" s="2">
        <f>Inskrivning!R118</f>
        <v>0</v>
      </c>
      <c r="K142" s="2">
        <f>Inskrivning!S118</f>
        <v>0</v>
      </c>
      <c r="L142" s="2">
        <f>Inskrivning!T118</f>
        <v>0</v>
      </c>
      <c r="M142" s="2">
        <f>Inskrivning!U118</f>
        <v>0</v>
      </c>
      <c r="N142" s="2">
        <f>Inskrivning!V118</f>
        <v>0</v>
      </c>
      <c r="O142" s="2">
        <f>Inskrivning!W118</f>
        <v>0</v>
      </c>
      <c r="P142" s="2">
        <f>Inskrivning!X118</f>
        <v>0</v>
      </c>
    </row>
    <row r="143" spans="1:16" x14ac:dyDescent="0.25">
      <c r="A143" s="63"/>
      <c r="B143" s="153" t="s">
        <v>44</v>
      </c>
      <c r="C143" s="1"/>
      <c r="D143" s="1">
        <f t="shared" ref="D143" si="62">SUM(D139:D142)</f>
        <v>0</v>
      </c>
      <c r="E143" s="1">
        <f t="shared" ref="E143:P143" si="63">SUM(E139:E142)</f>
        <v>0</v>
      </c>
      <c r="F143" s="1">
        <f t="shared" si="63"/>
        <v>0</v>
      </c>
      <c r="G143" s="1">
        <f t="shared" si="63"/>
        <v>0</v>
      </c>
      <c r="H143" s="1">
        <f t="shared" si="63"/>
        <v>0</v>
      </c>
      <c r="I143" s="1">
        <f t="shared" si="63"/>
        <v>0</v>
      </c>
      <c r="J143" s="1">
        <f t="shared" si="63"/>
        <v>0</v>
      </c>
      <c r="K143" s="1">
        <f t="shared" si="63"/>
        <v>0</v>
      </c>
      <c r="L143" s="1">
        <f t="shared" si="63"/>
        <v>0</v>
      </c>
      <c r="M143" s="1">
        <f t="shared" si="63"/>
        <v>0</v>
      </c>
      <c r="N143" s="1">
        <f t="shared" si="63"/>
        <v>0</v>
      </c>
      <c r="O143" s="1">
        <f t="shared" si="63"/>
        <v>0</v>
      </c>
      <c r="P143" s="1">
        <f t="shared" si="63"/>
        <v>0</v>
      </c>
    </row>
    <row r="144" spans="1:16" x14ac:dyDescent="0.25">
      <c r="A144" s="9"/>
      <c r="B144" s="154" t="str">
        <f>Inskrivning!J119</f>
        <v/>
      </c>
      <c r="C144" s="2"/>
      <c r="D144" s="2">
        <f>Inskrivning!L119</f>
        <v>0</v>
      </c>
      <c r="E144" s="2">
        <f>Inskrivning!M119</f>
        <v>0</v>
      </c>
      <c r="F144" s="2">
        <f>Inskrivning!N119</f>
        <v>0</v>
      </c>
      <c r="G144" s="2">
        <f>Inskrivning!O119</f>
        <v>0</v>
      </c>
      <c r="H144" s="2">
        <f>Inskrivning!P119</f>
        <v>0</v>
      </c>
      <c r="I144" s="2">
        <f>Inskrivning!Q119</f>
        <v>0</v>
      </c>
      <c r="J144" s="2">
        <f>Inskrivning!R119</f>
        <v>0</v>
      </c>
      <c r="K144" s="2">
        <f>Inskrivning!S119</f>
        <v>0</v>
      </c>
      <c r="L144" s="2">
        <f>Inskrivning!T119</f>
        <v>0</v>
      </c>
      <c r="M144" s="2">
        <f>Inskrivning!U119</f>
        <v>0</v>
      </c>
      <c r="N144" s="2">
        <f>Inskrivning!V119</f>
        <v>0</v>
      </c>
      <c r="O144" s="2">
        <f>Inskrivning!W119</f>
        <v>0</v>
      </c>
      <c r="P144" s="2">
        <f>Inskrivning!X119</f>
        <v>0</v>
      </c>
    </row>
    <row r="145" spans="1:16" x14ac:dyDescent="0.25">
      <c r="A145" s="9"/>
      <c r="B145" s="154" t="str">
        <f>Inskrivning!J120</f>
        <v/>
      </c>
      <c r="C145" s="2"/>
      <c r="D145" s="2">
        <f>Inskrivning!L120</f>
        <v>0</v>
      </c>
      <c r="E145" s="2">
        <f>Inskrivning!M120</f>
        <v>0</v>
      </c>
      <c r="F145" s="2">
        <f>Inskrivning!N120</f>
        <v>0</v>
      </c>
      <c r="G145" s="2">
        <f>Inskrivning!O120</f>
        <v>0</v>
      </c>
      <c r="H145" s="2">
        <f>Inskrivning!P120</f>
        <v>0</v>
      </c>
      <c r="I145" s="2">
        <f>Inskrivning!Q120</f>
        <v>0</v>
      </c>
      <c r="J145" s="2">
        <f>Inskrivning!R120</f>
        <v>0</v>
      </c>
      <c r="K145" s="2">
        <f>Inskrivning!S120</f>
        <v>0</v>
      </c>
      <c r="L145" s="2">
        <f>Inskrivning!T120</f>
        <v>0</v>
      </c>
      <c r="M145" s="2">
        <f>Inskrivning!U120</f>
        <v>0</v>
      </c>
      <c r="N145" s="2">
        <f>Inskrivning!V120</f>
        <v>0</v>
      </c>
      <c r="O145" s="2">
        <f>Inskrivning!W120</f>
        <v>0</v>
      </c>
      <c r="P145" s="2">
        <f>Inskrivning!X120</f>
        <v>0</v>
      </c>
    </row>
    <row r="146" spans="1:16" x14ac:dyDescent="0.25">
      <c r="A146" s="9"/>
      <c r="B146" s="154" t="str">
        <f>Inskrivning!J121</f>
        <v/>
      </c>
      <c r="C146" s="2"/>
      <c r="D146" s="2">
        <f>Inskrivning!L121</f>
        <v>0</v>
      </c>
      <c r="E146" s="2">
        <f>Inskrivning!M121</f>
        <v>0</v>
      </c>
      <c r="F146" s="2">
        <f>Inskrivning!N121</f>
        <v>0</v>
      </c>
      <c r="G146" s="2">
        <f>Inskrivning!O121</f>
        <v>0</v>
      </c>
      <c r="H146" s="2">
        <f>Inskrivning!P121</f>
        <v>0</v>
      </c>
      <c r="I146" s="2">
        <f>Inskrivning!Q121</f>
        <v>0</v>
      </c>
      <c r="J146" s="2">
        <f>Inskrivning!R121</f>
        <v>0</v>
      </c>
      <c r="K146" s="2">
        <f>Inskrivning!S121</f>
        <v>0</v>
      </c>
      <c r="L146" s="2">
        <f>Inskrivning!T121</f>
        <v>0</v>
      </c>
      <c r="M146" s="2">
        <f>Inskrivning!U121</f>
        <v>0</v>
      </c>
      <c r="N146" s="2">
        <f>Inskrivning!V121</f>
        <v>0</v>
      </c>
      <c r="O146" s="2">
        <f>Inskrivning!W121</f>
        <v>0</v>
      </c>
      <c r="P146" s="2">
        <f>Inskrivning!X121</f>
        <v>0</v>
      </c>
    </row>
    <row r="147" spans="1:16" x14ac:dyDescent="0.25">
      <c r="A147" s="9"/>
      <c r="B147" s="154" t="str">
        <f>Inskrivning!J122</f>
        <v/>
      </c>
      <c r="C147" s="2"/>
      <c r="D147" s="2">
        <f>Inskrivning!L122</f>
        <v>0</v>
      </c>
      <c r="E147" s="2">
        <f>Inskrivning!M122</f>
        <v>0</v>
      </c>
      <c r="F147" s="2">
        <f>Inskrivning!N122</f>
        <v>0</v>
      </c>
      <c r="G147" s="2">
        <f>Inskrivning!O122</f>
        <v>0</v>
      </c>
      <c r="H147" s="2">
        <f>Inskrivning!P122</f>
        <v>0</v>
      </c>
      <c r="I147" s="2">
        <f>Inskrivning!Q122</f>
        <v>0</v>
      </c>
      <c r="J147" s="2">
        <f>Inskrivning!R122</f>
        <v>0</v>
      </c>
      <c r="K147" s="2">
        <f>Inskrivning!S122</f>
        <v>0</v>
      </c>
      <c r="L147" s="2">
        <f>Inskrivning!T122</f>
        <v>0</v>
      </c>
      <c r="M147" s="2">
        <f>Inskrivning!U122</f>
        <v>0</v>
      </c>
      <c r="N147" s="2">
        <f>Inskrivning!V122</f>
        <v>0</v>
      </c>
      <c r="O147" s="2">
        <f>Inskrivning!W122</f>
        <v>0</v>
      </c>
      <c r="P147" s="2">
        <f>Inskrivning!X122</f>
        <v>0</v>
      </c>
    </row>
    <row r="148" spans="1:16" x14ac:dyDescent="0.25">
      <c r="A148" s="63"/>
      <c r="B148" s="155" t="s">
        <v>44</v>
      </c>
      <c r="C148" s="1"/>
      <c r="D148" s="1">
        <f t="shared" ref="D148" si="64">SUM(D144:D147)</f>
        <v>0</v>
      </c>
      <c r="E148" s="1">
        <f t="shared" ref="E148:P148" si="65">SUM(E144:E147)</f>
        <v>0</v>
      </c>
      <c r="F148" s="1">
        <f t="shared" si="65"/>
        <v>0</v>
      </c>
      <c r="G148" s="1">
        <f t="shared" si="65"/>
        <v>0</v>
      </c>
      <c r="H148" s="1">
        <f t="shared" si="65"/>
        <v>0</v>
      </c>
      <c r="I148" s="1">
        <f t="shared" si="65"/>
        <v>0</v>
      </c>
      <c r="J148" s="1">
        <f t="shared" si="65"/>
        <v>0</v>
      </c>
      <c r="K148" s="1">
        <f t="shared" si="65"/>
        <v>0</v>
      </c>
      <c r="L148" s="1">
        <f t="shared" si="65"/>
        <v>0</v>
      </c>
      <c r="M148" s="1">
        <f t="shared" si="65"/>
        <v>0</v>
      </c>
      <c r="N148" s="1">
        <f t="shared" si="65"/>
        <v>0</v>
      </c>
      <c r="O148" s="1">
        <f t="shared" si="65"/>
        <v>0</v>
      </c>
      <c r="P148" s="1">
        <f t="shared" si="65"/>
        <v>0</v>
      </c>
    </row>
    <row r="149" spans="1:16" x14ac:dyDescent="0.25">
      <c r="A149" s="9"/>
      <c r="B149" s="177" t="str">
        <f>Inskrivning!J123</f>
        <v/>
      </c>
      <c r="C149" s="2"/>
      <c r="D149" s="2">
        <f>Inskrivning!L123</f>
        <v>0</v>
      </c>
      <c r="E149" s="2">
        <f>Inskrivning!M123</f>
        <v>0</v>
      </c>
      <c r="F149" s="2">
        <f>Inskrivning!N123</f>
        <v>0</v>
      </c>
      <c r="G149" s="2">
        <f>Inskrivning!O123</f>
        <v>0</v>
      </c>
      <c r="H149" s="2">
        <f>Inskrivning!P123</f>
        <v>0</v>
      </c>
      <c r="I149" s="2">
        <f>Inskrivning!Q123</f>
        <v>0</v>
      </c>
      <c r="J149" s="2">
        <f>Inskrivning!R123</f>
        <v>0</v>
      </c>
      <c r="K149" s="2">
        <f>Inskrivning!S123</f>
        <v>0</v>
      </c>
      <c r="L149" s="2">
        <f>Inskrivning!T123</f>
        <v>0</v>
      </c>
      <c r="M149" s="2">
        <f>Inskrivning!U123</f>
        <v>0</v>
      </c>
      <c r="N149" s="2">
        <f>Inskrivning!V123</f>
        <v>0</v>
      </c>
      <c r="O149" s="2">
        <f>Inskrivning!W123</f>
        <v>0</v>
      </c>
      <c r="P149" s="2">
        <f>Inskrivning!X123</f>
        <v>0</v>
      </c>
    </row>
    <row r="150" spans="1:16" x14ac:dyDescent="0.25">
      <c r="A150" s="9"/>
      <c r="B150" s="177" t="str">
        <f>Inskrivning!J124</f>
        <v/>
      </c>
      <c r="C150" s="2"/>
      <c r="D150" s="2">
        <f>Inskrivning!L124</f>
        <v>0</v>
      </c>
      <c r="E150" s="2">
        <f>Inskrivning!M124</f>
        <v>0</v>
      </c>
      <c r="F150" s="2">
        <f>Inskrivning!N124</f>
        <v>0</v>
      </c>
      <c r="G150" s="2">
        <f>Inskrivning!O124</f>
        <v>0</v>
      </c>
      <c r="H150" s="2">
        <f>Inskrivning!P124</f>
        <v>0</v>
      </c>
      <c r="I150" s="2">
        <f>Inskrivning!Q124</f>
        <v>0</v>
      </c>
      <c r="J150" s="2">
        <f>Inskrivning!R124</f>
        <v>0</v>
      </c>
      <c r="K150" s="2">
        <f>Inskrivning!S124</f>
        <v>0</v>
      </c>
      <c r="L150" s="2">
        <f>Inskrivning!T124</f>
        <v>0</v>
      </c>
      <c r="M150" s="2">
        <f>Inskrivning!U124</f>
        <v>0</v>
      </c>
      <c r="N150" s="2">
        <f>Inskrivning!V124</f>
        <v>0</v>
      </c>
      <c r="O150" s="2">
        <f>Inskrivning!W124</f>
        <v>0</v>
      </c>
      <c r="P150" s="2">
        <f>Inskrivning!X124</f>
        <v>0</v>
      </c>
    </row>
    <row r="151" spans="1:16" x14ac:dyDescent="0.25">
      <c r="A151" s="9"/>
      <c r="B151" s="177" t="str">
        <f>Inskrivning!J125</f>
        <v/>
      </c>
      <c r="C151" s="2"/>
      <c r="D151" s="2">
        <f>Inskrivning!L125</f>
        <v>0</v>
      </c>
      <c r="E151" s="2">
        <f>Inskrivning!M125</f>
        <v>0</v>
      </c>
      <c r="F151" s="2">
        <f>Inskrivning!N125</f>
        <v>0</v>
      </c>
      <c r="G151" s="2">
        <f>Inskrivning!O125</f>
        <v>0</v>
      </c>
      <c r="H151" s="2">
        <f>Inskrivning!P125</f>
        <v>0</v>
      </c>
      <c r="I151" s="2">
        <f>Inskrivning!Q125</f>
        <v>0</v>
      </c>
      <c r="J151" s="2">
        <f>Inskrivning!R125</f>
        <v>0</v>
      </c>
      <c r="K151" s="2">
        <f>Inskrivning!S125</f>
        <v>0</v>
      </c>
      <c r="L151" s="2">
        <f>Inskrivning!T125</f>
        <v>0</v>
      </c>
      <c r="M151" s="2">
        <f>Inskrivning!U125</f>
        <v>0</v>
      </c>
      <c r="N151" s="2">
        <f>Inskrivning!V125</f>
        <v>0</v>
      </c>
      <c r="O151" s="2">
        <f>Inskrivning!W125</f>
        <v>0</v>
      </c>
      <c r="P151" s="2">
        <f>Inskrivning!X125</f>
        <v>0</v>
      </c>
    </row>
    <row r="152" spans="1:16" x14ac:dyDescent="0.25">
      <c r="A152" s="9"/>
      <c r="B152" s="177" t="str">
        <f>Inskrivning!J126</f>
        <v/>
      </c>
      <c r="C152" s="2"/>
      <c r="D152" s="2">
        <f>Inskrivning!L126</f>
        <v>0</v>
      </c>
      <c r="E152" s="2">
        <f>Inskrivning!M126</f>
        <v>0</v>
      </c>
      <c r="F152" s="2">
        <f>Inskrivning!N126</f>
        <v>0</v>
      </c>
      <c r="G152" s="2">
        <f>Inskrivning!O126</f>
        <v>0</v>
      </c>
      <c r="H152" s="2">
        <f>Inskrivning!P126</f>
        <v>0</v>
      </c>
      <c r="I152" s="2">
        <f>Inskrivning!Q126</f>
        <v>0</v>
      </c>
      <c r="J152" s="2">
        <f>Inskrivning!R126</f>
        <v>0</v>
      </c>
      <c r="K152" s="2">
        <f>Inskrivning!S126</f>
        <v>0</v>
      </c>
      <c r="L152" s="2">
        <f>Inskrivning!T126</f>
        <v>0</v>
      </c>
      <c r="M152" s="2">
        <f>Inskrivning!U126</f>
        <v>0</v>
      </c>
      <c r="N152" s="2">
        <f>Inskrivning!V126</f>
        <v>0</v>
      </c>
      <c r="O152" s="2">
        <f>Inskrivning!W126</f>
        <v>0</v>
      </c>
      <c r="P152" s="2">
        <f>Inskrivning!X126</f>
        <v>0</v>
      </c>
    </row>
    <row r="153" spans="1:16" x14ac:dyDescent="0.25">
      <c r="A153" s="63"/>
      <c r="B153" s="178" t="s">
        <v>44</v>
      </c>
      <c r="C153" s="1"/>
      <c r="D153" s="1">
        <f t="shared" ref="D153" si="66">SUM(D149:D152)</f>
        <v>0</v>
      </c>
      <c r="E153" s="1">
        <f t="shared" ref="E153:P153" si="67">SUM(E149:E152)</f>
        <v>0</v>
      </c>
      <c r="F153" s="1">
        <f t="shared" si="67"/>
        <v>0</v>
      </c>
      <c r="G153" s="1">
        <f t="shared" si="67"/>
        <v>0</v>
      </c>
      <c r="H153" s="1">
        <f t="shared" si="67"/>
        <v>0</v>
      </c>
      <c r="I153" s="1">
        <f t="shared" si="67"/>
        <v>0</v>
      </c>
      <c r="J153" s="1">
        <f t="shared" si="67"/>
        <v>0</v>
      </c>
      <c r="K153" s="1">
        <f t="shared" si="67"/>
        <v>0</v>
      </c>
      <c r="L153" s="1">
        <f t="shared" si="67"/>
        <v>0</v>
      </c>
      <c r="M153" s="1">
        <f t="shared" si="67"/>
        <v>0</v>
      </c>
      <c r="N153" s="1">
        <f t="shared" si="67"/>
        <v>0</v>
      </c>
      <c r="O153" s="1">
        <f t="shared" si="67"/>
        <v>0</v>
      </c>
      <c r="P153" s="1">
        <f t="shared" si="67"/>
        <v>0</v>
      </c>
    </row>
    <row r="154" spans="1:16" x14ac:dyDescent="0.25">
      <c r="A154" s="9"/>
      <c r="B154" s="148" t="str">
        <f>Inskrivning!J127</f>
        <v/>
      </c>
      <c r="C154" s="2"/>
      <c r="D154" s="2">
        <f>Inskrivning!L127</f>
        <v>0</v>
      </c>
      <c r="E154" s="2">
        <f>Inskrivning!M127</f>
        <v>0</v>
      </c>
      <c r="F154" s="2">
        <f>Inskrivning!N127</f>
        <v>0</v>
      </c>
      <c r="G154" s="2">
        <f>Inskrivning!O127</f>
        <v>0</v>
      </c>
      <c r="H154" s="2">
        <f>Inskrivning!P127</f>
        <v>0</v>
      </c>
      <c r="I154" s="2">
        <f>Inskrivning!Q127</f>
        <v>0</v>
      </c>
      <c r="J154" s="2">
        <f>Inskrivning!R127</f>
        <v>0</v>
      </c>
      <c r="K154" s="2">
        <f>Inskrivning!S127</f>
        <v>0</v>
      </c>
      <c r="L154" s="2">
        <f>Inskrivning!T127</f>
        <v>0</v>
      </c>
      <c r="M154" s="2">
        <f>Inskrivning!U127</f>
        <v>0</v>
      </c>
      <c r="N154" s="2">
        <f>Inskrivning!V127</f>
        <v>0</v>
      </c>
      <c r="O154" s="2">
        <f>Inskrivning!W127</f>
        <v>0</v>
      </c>
      <c r="P154" s="2">
        <f>Inskrivning!X127</f>
        <v>0</v>
      </c>
    </row>
    <row r="155" spans="1:16" x14ac:dyDescent="0.25">
      <c r="A155" s="9"/>
      <c r="B155" s="148" t="str">
        <f>Inskrivning!J128</f>
        <v/>
      </c>
      <c r="C155" s="2"/>
      <c r="D155" s="2">
        <f>Inskrivning!L128</f>
        <v>0</v>
      </c>
      <c r="E155" s="2">
        <f>Inskrivning!M128</f>
        <v>0</v>
      </c>
      <c r="F155" s="2">
        <f>Inskrivning!N128</f>
        <v>0</v>
      </c>
      <c r="G155" s="2">
        <f>Inskrivning!O128</f>
        <v>0</v>
      </c>
      <c r="H155" s="2">
        <f>Inskrivning!P128</f>
        <v>0</v>
      </c>
      <c r="I155" s="2">
        <f>Inskrivning!Q128</f>
        <v>0</v>
      </c>
      <c r="J155" s="2">
        <f>Inskrivning!R128</f>
        <v>0</v>
      </c>
      <c r="K155" s="2">
        <f>Inskrivning!S128</f>
        <v>0</v>
      </c>
      <c r="L155" s="2">
        <f>Inskrivning!T128</f>
        <v>0</v>
      </c>
      <c r="M155" s="2">
        <f>Inskrivning!U128</f>
        <v>0</v>
      </c>
      <c r="N155" s="2">
        <f>Inskrivning!V128</f>
        <v>0</v>
      </c>
      <c r="O155" s="2">
        <f>Inskrivning!W128</f>
        <v>0</v>
      </c>
      <c r="P155" s="2">
        <f>Inskrivning!X128</f>
        <v>0</v>
      </c>
    </row>
    <row r="156" spans="1:16" x14ac:dyDescent="0.25">
      <c r="A156" s="9"/>
      <c r="B156" s="148" t="str">
        <f>Inskrivning!J129</f>
        <v/>
      </c>
      <c r="C156" s="2"/>
      <c r="D156" s="2">
        <f>Inskrivning!L129</f>
        <v>0</v>
      </c>
      <c r="E156" s="2">
        <f>Inskrivning!M129</f>
        <v>0</v>
      </c>
      <c r="F156" s="2">
        <f>Inskrivning!N129</f>
        <v>0</v>
      </c>
      <c r="G156" s="2">
        <f>Inskrivning!O129</f>
        <v>0</v>
      </c>
      <c r="H156" s="2">
        <f>Inskrivning!P129</f>
        <v>0</v>
      </c>
      <c r="I156" s="2">
        <f>Inskrivning!Q129</f>
        <v>0</v>
      </c>
      <c r="J156" s="2">
        <f>Inskrivning!R129</f>
        <v>0</v>
      </c>
      <c r="K156" s="2">
        <f>Inskrivning!S129</f>
        <v>0</v>
      </c>
      <c r="L156" s="2">
        <f>Inskrivning!T129</f>
        <v>0</v>
      </c>
      <c r="M156" s="2">
        <f>Inskrivning!U129</f>
        <v>0</v>
      </c>
      <c r="N156" s="2">
        <f>Inskrivning!V129</f>
        <v>0</v>
      </c>
      <c r="O156" s="2">
        <f>Inskrivning!W129</f>
        <v>0</v>
      </c>
      <c r="P156" s="2">
        <f>Inskrivning!X129</f>
        <v>0</v>
      </c>
    </row>
    <row r="157" spans="1:16" x14ac:dyDescent="0.25">
      <c r="A157" s="9"/>
      <c r="B157" s="148" t="str">
        <f>Inskrivning!J130</f>
        <v/>
      </c>
      <c r="C157" s="2"/>
      <c r="D157" s="2">
        <f>Inskrivning!L130</f>
        <v>0</v>
      </c>
      <c r="E157" s="2">
        <f>Inskrivning!M130</f>
        <v>0</v>
      </c>
      <c r="F157" s="2">
        <f>Inskrivning!N130</f>
        <v>0</v>
      </c>
      <c r="G157" s="2">
        <f>Inskrivning!O130</f>
        <v>0</v>
      </c>
      <c r="H157" s="2">
        <f>Inskrivning!P130</f>
        <v>0</v>
      </c>
      <c r="I157" s="2">
        <f>Inskrivning!Q130</f>
        <v>0</v>
      </c>
      <c r="J157" s="2">
        <f>Inskrivning!R130</f>
        <v>0</v>
      </c>
      <c r="K157" s="2">
        <f>Inskrivning!S130</f>
        <v>0</v>
      </c>
      <c r="L157" s="2">
        <f>Inskrivning!T130</f>
        <v>0</v>
      </c>
      <c r="M157" s="2">
        <f>Inskrivning!U130</f>
        <v>0</v>
      </c>
      <c r="N157" s="2">
        <f>Inskrivning!V130</f>
        <v>0</v>
      </c>
      <c r="O157" s="2">
        <f>Inskrivning!W130</f>
        <v>0</v>
      </c>
      <c r="P157" s="2">
        <f>Inskrivning!X130</f>
        <v>0</v>
      </c>
    </row>
    <row r="158" spans="1:16" x14ac:dyDescent="0.25">
      <c r="A158" s="63"/>
      <c r="B158" s="149" t="s">
        <v>44</v>
      </c>
      <c r="C158" s="1"/>
      <c r="D158" s="1">
        <f t="shared" ref="D158" si="68">SUM(D154:D157)</f>
        <v>0</v>
      </c>
      <c r="E158" s="1">
        <f t="shared" ref="E158:P158" si="69">SUM(E154:E157)</f>
        <v>0</v>
      </c>
      <c r="F158" s="1">
        <f t="shared" si="69"/>
        <v>0</v>
      </c>
      <c r="G158" s="1">
        <f t="shared" si="69"/>
        <v>0</v>
      </c>
      <c r="H158" s="1">
        <f t="shared" si="69"/>
        <v>0</v>
      </c>
      <c r="I158" s="1">
        <f t="shared" si="69"/>
        <v>0</v>
      </c>
      <c r="J158" s="1">
        <f t="shared" si="69"/>
        <v>0</v>
      </c>
      <c r="K158" s="1">
        <f t="shared" si="69"/>
        <v>0</v>
      </c>
      <c r="L158" s="1">
        <f t="shared" si="69"/>
        <v>0</v>
      </c>
      <c r="M158" s="1">
        <f t="shared" si="69"/>
        <v>0</v>
      </c>
      <c r="N158" s="1">
        <f t="shared" si="69"/>
        <v>0</v>
      </c>
      <c r="O158" s="1">
        <f t="shared" si="69"/>
        <v>0</v>
      </c>
      <c r="P158" s="1">
        <f t="shared" si="69"/>
        <v>0</v>
      </c>
    </row>
    <row r="159" spans="1:16" x14ac:dyDescent="0.25">
      <c r="A159" s="9"/>
      <c r="B159" s="150" t="str">
        <f>Inskrivning!J131</f>
        <v/>
      </c>
      <c r="C159" s="2"/>
      <c r="D159" s="2">
        <f>Inskrivning!L131</f>
        <v>0</v>
      </c>
      <c r="E159" s="2">
        <f>Inskrivning!M131</f>
        <v>0</v>
      </c>
      <c r="F159" s="2">
        <f>Inskrivning!N131</f>
        <v>0</v>
      </c>
      <c r="G159" s="2">
        <f>Inskrivning!O131</f>
        <v>0</v>
      </c>
      <c r="H159" s="2">
        <f>Inskrivning!P131</f>
        <v>0</v>
      </c>
      <c r="I159" s="2">
        <f>Inskrivning!Q131</f>
        <v>0</v>
      </c>
      <c r="J159" s="2">
        <f>Inskrivning!R131</f>
        <v>0</v>
      </c>
      <c r="K159" s="2">
        <f>Inskrivning!S131</f>
        <v>0</v>
      </c>
      <c r="L159" s="2">
        <f>Inskrivning!T131</f>
        <v>0</v>
      </c>
      <c r="M159" s="2">
        <f>Inskrivning!U131</f>
        <v>0</v>
      </c>
      <c r="N159" s="2">
        <f>Inskrivning!V131</f>
        <v>0</v>
      </c>
      <c r="O159" s="2">
        <f>Inskrivning!W131</f>
        <v>0</v>
      </c>
      <c r="P159" s="2">
        <f>Inskrivning!X131</f>
        <v>0</v>
      </c>
    </row>
    <row r="160" spans="1:16" x14ac:dyDescent="0.25">
      <c r="A160" s="9"/>
      <c r="B160" s="150" t="str">
        <f>Inskrivning!J132</f>
        <v/>
      </c>
      <c r="C160" s="2"/>
      <c r="D160" s="2">
        <f>Inskrivning!L132</f>
        <v>0</v>
      </c>
      <c r="E160" s="2">
        <f>Inskrivning!M132</f>
        <v>0</v>
      </c>
      <c r="F160" s="2">
        <f>Inskrivning!N132</f>
        <v>0</v>
      </c>
      <c r="G160" s="2">
        <f>Inskrivning!O132</f>
        <v>0</v>
      </c>
      <c r="H160" s="2">
        <f>Inskrivning!P132</f>
        <v>0</v>
      </c>
      <c r="I160" s="2">
        <f>Inskrivning!Q132</f>
        <v>0</v>
      </c>
      <c r="J160" s="2">
        <f>Inskrivning!R132</f>
        <v>0</v>
      </c>
      <c r="K160" s="2">
        <f>Inskrivning!S132</f>
        <v>0</v>
      </c>
      <c r="L160" s="2">
        <f>Inskrivning!T132</f>
        <v>0</v>
      </c>
      <c r="M160" s="2">
        <f>Inskrivning!U132</f>
        <v>0</v>
      </c>
      <c r="N160" s="2">
        <f>Inskrivning!V132</f>
        <v>0</v>
      </c>
      <c r="O160" s="2">
        <f>Inskrivning!W132</f>
        <v>0</v>
      </c>
      <c r="P160" s="2">
        <f>Inskrivning!X132</f>
        <v>0</v>
      </c>
    </row>
    <row r="161" spans="1:16" x14ac:dyDescent="0.25">
      <c r="A161" s="9"/>
      <c r="B161" s="150" t="str">
        <f>Inskrivning!J133</f>
        <v/>
      </c>
      <c r="C161" s="2"/>
      <c r="D161" s="2">
        <f>Inskrivning!L133</f>
        <v>0</v>
      </c>
      <c r="E161" s="2">
        <f>Inskrivning!M133</f>
        <v>0</v>
      </c>
      <c r="F161" s="2">
        <f>Inskrivning!N133</f>
        <v>0</v>
      </c>
      <c r="G161" s="2">
        <f>Inskrivning!O133</f>
        <v>0</v>
      </c>
      <c r="H161" s="2">
        <f>Inskrivning!P133</f>
        <v>0</v>
      </c>
      <c r="I161" s="2">
        <f>Inskrivning!Q133</f>
        <v>0</v>
      </c>
      <c r="J161" s="2">
        <f>Inskrivning!R133</f>
        <v>0</v>
      </c>
      <c r="K161" s="2">
        <f>Inskrivning!S133</f>
        <v>0</v>
      </c>
      <c r="L161" s="2">
        <f>Inskrivning!T133</f>
        <v>0</v>
      </c>
      <c r="M161" s="2">
        <f>Inskrivning!U133</f>
        <v>0</v>
      </c>
      <c r="N161" s="2">
        <f>Inskrivning!V133</f>
        <v>0</v>
      </c>
      <c r="O161" s="2">
        <f>Inskrivning!W133</f>
        <v>0</v>
      </c>
      <c r="P161" s="2">
        <f>Inskrivning!X133</f>
        <v>0</v>
      </c>
    </row>
    <row r="162" spans="1:16" x14ac:dyDescent="0.25">
      <c r="A162" s="9"/>
      <c r="B162" s="150" t="str">
        <f>Inskrivning!J134</f>
        <v/>
      </c>
      <c r="C162" s="2"/>
      <c r="D162" s="2">
        <f>Inskrivning!L134</f>
        <v>0</v>
      </c>
      <c r="E162" s="2">
        <f>Inskrivning!M134</f>
        <v>0</v>
      </c>
      <c r="F162" s="2">
        <f>Inskrivning!N134</f>
        <v>0</v>
      </c>
      <c r="G162" s="2">
        <f>Inskrivning!O134</f>
        <v>0</v>
      </c>
      <c r="H162" s="2">
        <f>Inskrivning!P134</f>
        <v>0</v>
      </c>
      <c r="I162" s="2">
        <f>Inskrivning!Q134</f>
        <v>0</v>
      </c>
      <c r="J162" s="2">
        <f>Inskrivning!R134</f>
        <v>0</v>
      </c>
      <c r="K162" s="2">
        <f>Inskrivning!S134</f>
        <v>0</v>
      </c>
      <c r="L162" s="2">
        <f>Inskrivning!T134</f>
        <v>0</v>
      </c>
      <c r="M162" s="2">
        <f>Inskrivning!U134</f>
        <v>0</v>
      </c>
      <c r="N162" s="2">
        <f>Inskrivning!V134</f>
        <v>0</v>
      </c>
      <c r="O162" s="2">
        <f>Inskrivning!W134</f>
        <v>0</v>
      </c>
      <c r="P162" s="2">
        <f>Inskrivning!X134</f>
        <v>0</v>
      </c>
    </row>
    <row r="163" spans="1:16" x14ac:dyDescent="0.25">
      <c r="A163" s="63"/>
      <c r="B163" s="151" t="s">
        <v>44</v>
      </c>
      <c r="C163" s="1"/>
      <c r="D163" s="1">
        <f t="shared" ref="D163" si="70">SUM(D159:D162)</f>
        <v>0</v>
      </c>
      <c r="E163" s="1">
        <f t="shared" ref="E163:P163" si="71">SUM(E159:E162)</f>
        <v>0</v>
      </c>
      <c r="F163" s="1">
        <f t="shared" si="71"/>
        <v>0</v>
      </c>
      <c r="G163" s="1">
        <f t="shared" si="71"/>
        <v>0</v>
      </c>
      <c r="H163" s="1">
        <f t="shared" si="71"/>
        <v>0</v>
      </c>
      <c r="I163" s="1">
        <f t="shared" si="71"/>
        <v>0</v>
      </c>
      <c r="J163" s="1">
        <f t="shared" si="71"/>
        <v>0</v>
      </c>
      <c r="K163" s="1">
        <f t="shared" si="71"/>
        <v>0</v>
      </c>
      <c r="L163" s="1">
        <f t="shared" si="71"/>
        <v>0</v>
      </c>
      <c r="M163" s="1">
        <f t="shared" si="71"/>
        <v>0</v>
      </c>
      <c r="N163" s="1">
        <f t="shared" si="71"/>
        <v>0</v>
      </c>
      <c r="O163" s="1">
        <f t="shared" si="71"/>
        <v>0</v>
      </c>
      <c r="P163" s="1">
        <f t="shared" si="71"/>
        <v>0</v>
      </c>
    </row>
    <row r="164" spans="1:16" x14ac:dyDescent="0.25">
      <c r="A164" s="9"/>
      <c r="B164" s="152" t="str">
        <f>Inskrivning!J135</f>
        <v/>
      </c>
      <c r="C164" s="2"/>
      <c r="D164" s="2">
        <f>Inskrivning!L135</f>
        <v>0</v>
      </c>
      <c r="E164" s="2">
        <f>Inskrivning!M135</f>
        <v>0</v>
      </c>
      <c r="F164" s="2">
        <f>Inskrivning!N135</f>
        <v>0</v>
      </c>
      <c r="G164" s="2">
        <f>Inskrivning!O135</f>
        <v>0</v>
      </c>
      <c r="H164" s="2">
        <f>Inskrivning!P135</f>
        <v>0</v>
      </c>
      <c r="I164" s="2">
        <f>Inskrivning!Q135</f>
        <v>0</v>
      </c>
      <c r="J164" s="2">
        <f>Inskrivning!R135</f>
        <v>0</v>
      </c>
      <c r="K164" s="2">
        <f>Inskrivning!S135</f>
        <v>0</v>
      </c>
      <c r="L164" s="2">
        <f>Inskrivning!T135</f>
        <v>0</v>
      </c>
      <c r="M164" s="2">
        <f>Inskrivning!U135</f>
        <v>0</v>
      </c>
      <c r="N164" s="2">
        <f>Inskrivning!V135</f>
        <v>0</v>
      </c>
      <c r="O164" s="2">
        <f>Inskrivning!W135</f>
        <v>0</v>
      </c>
      <c r="P164" s="2">
        <f>Inskrivning!X135</f>
        <v>0</v>
      </c>
    </row>
    <row r="165" spans="1:16" x14ac:dyDescent="0.25">
      <c r="A165" s="9"/>
      <c r="B165" s="152" t="str">
        <f>Inskrivning!J136</f>
        <v/>
      </c>
      <c r="C165" s="2"/>
      <c r="D165" s="2">
        <f>Inskrivning!L136</f>
        <v>0</v>
      </c>
      <c r="E165" s="2">
        <f>Inskrivning!M136</f>
        <v>0</v>
      </c>
      <c r="F165" s="2">
        <f>Inskrivning!N136</f>
        <v>0</v>
      </c>
      <c r="G165" s="2">
        <f>Inskrivning!O136</f>
        <v>0</v>
      </c>
      <c r="H165" s="2">
        <f>Inskrivning!P136</f>
        <v>0</v>
      </c>
      <c r="I165" s="2">
        <f>Inskrivning!Q136</f>
        <v>0</v>
      </c>
      <c r="J165" s="2">
        <f>Inskrivning!R136</f>
        <v>0</v>
      </c>
      <c r="K165" s="2">
        <f>Inskrivning!S136</f>
        <v>0</v>
      </c>
      <c r="L165" s="2">
        <f>Inskrivning!T136</f>
        <v>0</v>
      </c>
      <c r="M165" s="2">
        <f>Inskrivning!U136</f>
        <v>0</v>
      </c>
      <c r="N165" s="2">
        <f>Inskrivning!V136</f>
        <v>0</v>
      </c>
      <c r="O165" s="2">
        <f>Inskrivning!W136</f>
        <v>0</v>
      </c>
      <c r="P165" s="2">
        <f>Inskrivning!X136</f>
        <v>0</v>
      </c>
    </row>
    <row r="166" spans="1:16" x14ac:dyDescent="0.25">
      <c r="A166" s="9"/>
      <c r="B166" s="152" t="str">
        <f>Inskrivning!J137</f>
        <v/>
      </c>
      <c r="C166" s="2"/>
      <c r="D166" s="2">
        <f>Inskrivning!L137</f>
        <v>0</v>
      </c>
      <c r="E166" s="2">
        <f>Inskrivning!M137</f>
        <v>0</v>
      </c>
      <c r="F166" s="2">
        <f>Inskrivning!N137</f>
        <v>0</v>
      </c>
      <c r="G166" s="2">
        <f>Inskrivning!O137</f>
        <v>0</v>
      </c>
      <c r="H166" s="2">
        <f>Inskrivning!P137</f>
        <v>0</v>
      </c>
      <c r="I166" s="2">
        <f>Inskrivning!Q137</f>
        <v>0</v>
      </c>
      <c r="J166" s="2">
        <f>Inskrivning!R137</f>
        <v>0</v>
      </c>
      <c r="K166" s="2">
        <f>Inskrivning!S137</f>
        <v>0</v>
      </c>
      <c r="L166" s="2">
        <f>Inskrivning!T137</f>
        <v>0</v>
      </c>
      <c r="M166" s="2">
        <f>Inskrivning!U137</f>
        <v>0</v>
      </c>
      <c r="N166" s="2">
        <f>Inskrivning!V137</f>
        <v>0</v>
      </c>
      <c r="O166" s="2">
        <f>Inskrivning!W137</f>
        <v>0</v>
      </c>
      <c r="P166" s="2">
        <f>Inskrivning!X137</f>
        <v>0</v>
      </c>
    </row>
    <row r="167" spans="1:16" x14ac:dyDescent="0.25">
      <c r="A167" s="9"/>
      <c r="B167" s="152" t="str">
        <f>Inskrivning!J138</f>
        <v/>
      </c>
      <c r="C167" s="2"/>
      <c r="D167" s="2">
        <f>Inskrivning!L138</f>
        <v>0</v>
      </c>
      <c r="E167" s="2">
        <f>Inskrivning!M138</f>
        <v>0</v>
      </c>
      <c r="F167" s="2">
        <f>Inskrivning!N138</f>
        <v>0</v>
      </c>
      <c r="G167" s="2">
        <f>Inskrivning!O138</f>
        <v>0</v>
      </c>
      <c r="H167" s="2">
        <f>Inskrivning!P138</f>
        <v>0</v>
      </c>
      <c r="I167" s="2">
        <f>Inskrivning!Q138</f>
        <v>0</v>
      </c>
      <c r="J167" s="2">
        <f>Inskrivning!R138</f>
        <v>0</v>
      </c>
      <c r="K167" s="2">
        <f>Inskrivning!S138</f>
        <v>0</v>
      </c>
      <c r="L167" s="2">
        <f>Inskrivning!T138</f>
        <v>0</v>
      </c>
      <c r="M167" s="2">
        <f>Inskrivning!U138</f>
        <v>0</v>
      </c>
      <c r="N167" s="2">
        <f>Inskrivning!V138</f>
        <v>0</v>
      </c>
      <c r="O167" s="2">
        <f>Inskrivning!W138</f>
        <v>0</v>
      </c>
      <c r="P167" s="2">
        <f>Inskrivning!X138</f>
        <v>0</v>
      </c>
    </row>
    <row r="168" spans="1:16" x14ac:dyDescent="0.25">
      <c r="A168" s="63"/>
      <c r="B168" s="153" t="s">
        <v>44</v>
      </c>
      <c r="C168" s="1"/>
      <c r="D168" s="1">
        <f t="shared" ref="D168" si="72">SUM(D164:D167)</f>
        <v>0</v>
      </c>
      <c r="E168" s="1">
        <f t="shared" ref="E168:P168" si="73">SUM(E164:E167)</f>
        <v>0</v>
      </c>
      <c r="F168" s="1">
        <f t="shared" si="73"/>
        <v>0</v>
      </c>
      <c r="G168" s="1">
        <f t="shared" si="73"/>
        <v>0</v>
      </c>
      <c r="H168" s="1">
        <f t="shared" si="73"/>
        <v>0</v>
      </c>
      <c r="I168" s="1">
        <f t="shared" si="73"/>
        <v>0</v>
      </c>
      <c r="J168" s="1">
        <f t="shared" si="73"/>
        <v>0</v>
      </c>
      <c r="K168" s="1">
        <f t="shared" si="73"/>
        <v>0</v>
      </c>
      <c r="L168" s="1">
        <f t="shared" si="73"/>
        <v>0</v>
      </c>
      <c r="M168" s="1">
        <f t="shared" si="73"/>
        <v>0</v>
      </c>
      <c r="N168" s="1">
        <f t="shared" si="73"/>
        <v>0</v>
      </c>
      <c r="O168" s="1">
        <f t="shared" si="73"/>
        <v>0</v>
      </c>
      <c r="P168" s="1">
        <f t="shared" si="73"/>
        <v>0</v>
      </c>
    </row>
    <row r="169" spans="1:16" x14ac:dyDescent="0.25">
      <c r="A169" s="9"/>
      <c r="B169" s="154" t="str">
        <f>Inskrivning!J139</f>
        <v/>
      </c>
      <c r="C169" s="2"/>
      <c r="D169" s="2">
        <f>Inskrivning!L139</f>
        <v>0</v>
      </c>
      <c r="E169" s="2">
        <f>Inskrivning!M139</f>
        <v>0</v>
      </c>
      <c r="F169" s="2">
        <f>Inskrivning!N139</f>
        <v>0</v>
      </c>
      <c r="G169" s="2">
        <f>Inskrivning!O139</f>
        <v>0</v>
      </c>
      <c r="H169" s="2">
        <f>Inskrivning!P139</f>
        <v>0</v>
      </c>
      <c r="I169" s="2">
        <f>Inskrivning!Q139</f>
        <v>0</v>
      </c>
      <c r="J169" s="2">
        <f>Inskrivning!R139</f>
        <v>0</v>
      </c>
      <c r="K169" s="2">
        <f>Inskrivning!S139</f>
        <v>0</v>
      </c>
      <c r="L169" s="2">
        <f>Inskrivning!T139</f>
        <v>0</v>
      </c>
      <c r="M169" s="2">
        <f>Inskrivning!U139</f>
        <v>0</v>
      </c>
      <c r="N169" s="2">
        <f>Inskrivning!V139</f>
        <v>0</v>
      </c>
      <c r="O169" s="2">
        <f>Inskrivning!W139</f>
        <v>0</v>
      </c>
      <c r="P169" s="2">
        <f>Inskrivning!X139</f>
        <v>0</v>
      </c>
    </row>
    <row r="170" spans="1:16" x14ac:dyDescent="0.25">
      <c r="A170" s="9"/>
      <c r="B170" s="154" t="str">
        <f>Inskrivning!J140</f>
        <v/>
      </c>
      <c r="C170" s="2"/>
      <c r="D170" s="2">
        <f>Inskrivning!L140</f>
        <v>0</v>
      </c>
      <c r="E170" s="2">
        <f>Inskrivning!M140</f>
        <v>0</v>
      </c>
      <c r="F170" s="2">
        <f>Inskrivning!N140</f>
        <v>0</v>
      </c>
      <c r="G170" s="2">
        <f>Inskrivning!O140</f>
        <v>0</v>
      </c>
      <c r="H170" s="2">
        <f>Inskrivning!P140</f>
        <v>0</v>
      </c>
      <c r="I170" s="2">
        <f>Inskrivning!Q140</f>
        <v>0</v>
      </c>
      <c r="J170" s="2">
        <f>Inskrivning!R140</f>
        <v>0</v>
      </c>
      <c r="K170" s="2">
        <f>Inskrivning!S140</f>
        <v>0</v>
      </c>
      <c r="L170" s="2">
        <f>Inskrivning!T140</f>
        <v>0</v>
      </c>
      <c r="M170" s="2">
        <f>Inskrivning!U140</f>
        <v>0</v>
      </c>
      <c r="N170" s="2">
        <f>Inskrivning!V140</f>
        <v>0</v>
      </c>
      <c r="O170" s="2">
        <f>Inskrivning!W140</f>
        <v>0</v>
      </c>
      <c r="P170" s="2">
        <f>Inskrivning!X140</f>
        <v>0</v>
      </c>
    </row>
    <row r="171" spans="1:16" x14ac:dyDescent="0.25">
      <c r="A171" s="9"/>
      <c r="B171" s="154" t="str">
        <f>Inskrivning!J141</f>
        <v/>
      </c>
      <c r="C171" s="2"/>
      <c r="D171" s="2">
        <f>Inskrivning!L141</f>
        <v>0</v>
      </c>
      <c r="E171" s="2">
        <f>Inskrivning!M141</f>
        <v>0</v>
      </c>
      <c r="F171" s="2">
        <f>Inskrivning!N141</f>
        <v>0</v>
      </c>
      <c r="G171" s="2">
        <f>Inskrivning!O141</f>
        <v>0</v>
      </c>
      <c r="H171" s="2">
        <f>Inskrivning!P141</f>
        <v>0</v>
      </c>
      <c r="I171" s="2">
        <f>Inskrivning!Q141</f>
        <v>0</v>
      </c>
      <c r="J171" s="2">
        <f>Inskrivning!R141</f>
        <v>0</v>
      </c>
      <c r="K171" s="2">
        <f>Inskrivning!S141</f>
        <v>0</v>
      </c>
      <c r="L171" s="2">
        <f>Inskrivning!T141</f>
        <v>0</v>
      </c>
      <c r="M171" s="2">
        <f>Inskrivning!U141</f>
        <v>0</v>
      </c>
      <c r="N171" s="2">
        <f>Inskrivning!V141</f>
        <v>0</v>
      </c>
      <c r="O171" s="2">
        <f>Inskrivning!W141</f>
        <v>0</v>
      </c>
      <c r="P171" s="2">
        <f>Inskrivning!X141</f>
        <v>0</v>
      </c>
    </row>
    <row r="172" spans="1:16" x14ac:dyDescent="0.25">
      <c r="A172" s="9"/>
      <c r="B172" s="154" t="str">
        <f>Inskrivning!J142</f>
        <v/>
      </c>
      <c r="C172" s="2"/>
      <c r="D172" s="2">
        <f>Inskrivning!L142</f>
        <v>0</v>
      </c>
      <c r="E172" s="2">
        <f>Inskrivning!M142</f>
        <v>0</v>
      </c>
      <c r="F172" s="2">
        <f>Inskrivning!N142</f>
        <v>0</v>
      </c>
      <c r="G172" s="2">
        <f>Inskrivning!O142</f>
        <v>0</v>
      </c>
      <c r="H172" s="2">
        <f>Inskrivning!P142</f>
        <v>0</v>
      </c>
      <c r="I172" s="2">
        <f>Inskrivning!Q142</f>
        <v>0</v>
      </c>
      <c r="J172" s="2">
        <f>Inskrivning!R142</f>
        <v>0</v>
      </c>
      <c r="K172" s="2">
        <f>Inskrivning!S142</f>
        <v>0</v>
      </c>
      <c r="L172" s="2">
        <f>Inskrivning!T142</f>
        <v>0</v>
      </c>
      <c r="M172" s="2">
        <f>Inskrivning!U142</f>
        <v>0</v>
      </c>
      <c r="N172" s="2">
        <f>Inskrivning!V142</f>
        <v>0</v>
      </c>
      <c r="O172" s="2">
        <f>Inskrivning!W142</f>
        <v>0</v>
      </c>
      <c r="P172" s="2">
        <f>Inskrivning!X142</f>
        <v>0</v>
      </c>
    </row>
    <row r="173" spans="1:16" x14ac:dyDescent="0.25">
      <c r="A173" s="63"/>
      <c r="B173" s="155" t="s">
        <v>44</v>
      </c>
      <c r="C173" s="1"/>
      <c r="D173" s="1">
        <f t="shared" ref="D173" si="74">SUM(D169:D172)</f>
        <v>0</v>
      </c>
      <c r="E173" s="1">
        <f t="shared" ref="E173:P173" si="75">SUM(E169:E172)</f>
        <v>0</v>
      </c>
      <c r="F173" s="1">
        <f t="shared" si="75"/>
        <v>0</v>
      </c>
      <c r="G173" s="1">
        <f t="shared" si="75"/>
        <v>0</v>
      </c>
      <c r="H173" s="1">
        <f t="shared" si="75"/>
        <v>0</v>
      </c>
      <c r="I173" s="1">
        <f t="shared" si="75"/>
        <v>0</v>
      </c>
      <c r="J173" s="1">
        <f t="shared" si="75"/>
        <v>0</v>
      </c>
      <c r="K173" s="1">
        <f t="shared" si="75"/>
        <v>0</v>
      </c>
      <c r="L173" s="1">
        <f t="shared" si="75"/>
        <v>0</v>
      </c>
      <c r="M173" s="1">
        <f t="shared" si="75"/>
        <v>0</v>
      </c>
      <c r="N173" s="1">
        <f t="shared" si="75"/>
        <v>0</v>
      </c>
      <c r="O173" s="1">
        <f t="shared" si="75"/>
        <v>0</v>
      </c>
      <c r="P173" s="1">
        <f t="shared" si="75"/>
        <v>0</v>
      </c>
    </row>
    <row r="174" spans="1:16" x14ac:dyDescent="0.25">
      <c r="A174" s="9"/>
      <c r="B174" s="177" t="str">
        <f>Inskrivning!J143</f>
        <v/>
      </c>
      <c r="C174" s="2"/>
      <c r="D174" s="2">
        <f>Inskrivning!L143</f>
        <v>0</v>
      </c>
      <c r="E174" s="2">
        <f>Inskrivning!M143</f>
        <v>0</v>
      </c>
      <c r="F174" s="2">
        <f>Inskrivning!N143</f>
        <v>0</v>
      </c>
      <c r="G174" s="2">
        <f>Inskrivning!O143</f>
        <v>0</v>
      </c>
      <c r="H174" s="2">
        <f>Inskrivning!P143</f>
        <v>0</v>
      </c>
      <c r="I174" s="2">
        <f>Inskrivning!Q143</f>
        <v>0</v>
      </c>
      <c r="J174" s="2">
        <f>Inskrivning!R143</f>
        <v>0</v>
      </c>
      <c r="K174" s="2">
        <f>Inskrivning!S143</f>
        <v>0</v>
      </c>
      <c r="L174" s="2">
        <f>Inskrivning!T143</f>
        <v>0</v>
      </c>
      <c r="M174" s="2">
        <f>Inskrivning!U143</f>
        <v>0</v>
      </c>
      <c r="N174" s="2">
        <f>Inskrivning!V143</f>
        <v>0</v>
      </c>
      <c r="O174" s="2">
        <f>Inskrivning!W143</f>
        <v>0</v>
      </c>
      <c r="P174" s="2">
        <f>Inskrivning!X143</f>
        <v>0</v>
      </c>
    </row>
    <row r="175" spans="1:16" x14ac:dyDescent="0.25">
      <c r="A175" s="9"/>
      <c r="B175" s="177" t="str">
        <f>Inskrivning!J144</f>
        <v/>
      </c>
      <c r="C175" s="2"/>
      <c r="D175" s="2">
        <f>Inskrivning!L144</f>
        <v>0</v>
      </c>
      <c r="E175" s="2">
        <f>Inskrivning!M144</f>
        <v>0</v>
      </c>
      <c r="F175" s="2">
        <f>Inskrivning!N144</f>
        <v>0</v>
      </c>
      <c r="G175" s="2">
        <f>Inskrivning!O144</f>
        <v>0</v>
      </c>
      <c r="H175" s="2">
        <f>Inskrivning!P144</f>
        <v>0</v>
      </c>
      <c r="I175" s="2">
        <f>Inskrivning!Q144</f>
        <v>0</v>
      </c>
      <c r="J175" s="2">
        <f>Inskrivning!R144</f>
        <v>0</v>
      </c>
      <c r="K175" s="2">
        <f>Inskrivning!S144</f>
        <v>0</v>
      </c>
      <c r="L175" s="2">
        <f>Inskrivning!T144</f>
        <v>0</v>
      </c>
      <c r="M175" s="2">
        <f>Inskrivning!U144</f>
        <v>0</v>
      </c>
      <c r="N175" s="2">
        <f>Inskrivning!V144</f>
        <v>0</v>
      </c>
      <c r="O175" s="2">
        <f>Inskrivning!W144</f>
        <v>0</v>
      </c>
      <c r="P175" s="2">
        <f>Inskrivning!X144</f>
        <v>0</v>
      </c>
    </row>
    <row r="176" spans="1:16" x14ac:dyDescent="0.25">
      <c r="A176" s="9"/>
      <c r="B176" s="177" t="str">
        <f>Inskrivning!J145</f>
        <v/>
      </c>
      <c r="C176" s="2"/>
      <c r="D176" s="2">
        <f>Inskrivning!L145</f>
        <v>0</v>
      </c>
      <c r="E176" s="2">
        <f>Inskrivning!M145</f>
        <v>0</v>
      </c>
      <c r="F176" s="2">
        <f>Inskrivning!N145</f>
        <v>0</v>
      </c>
      <c r="G176" s="2">
        <f>Inskrivning!O145</f>
        <v>0</v>
      </c>
      <c r="H176" s="2">
        <f>Inskrivning!P145</f>
        <v>0</v>
      </c>
      <c r="I176" s="2">
        <f>Inskrivning!Q145</f>
        <v>0</v>
      </c>
      <c r="J176" s="2">
        <f>Inskrivning!R145</f>
        <v>0</v>
      </c>
      <c r="K176" s="2">
        <f>Inskrivning!S145</f>
        <v>0</v>
      </c>
      <c r="L176" s="2">
        <f>Inskrivning!T145</f>
        <v>0</v>
      </c>
      <c r="M176" s="2">
        <f>Inskrivning!U145</f>
        <v>0</v>
      </c>
      <c r="N176" s="2">
        <f>Inskrivning!V145</f>
        <v>0</v>
      </c>
      <c r="O176" s="2">
        <f>Inskrivning!W145</f>
        <v>0</v>
      </c>
      <c r="P176" s="2">
        <f>Inskrivning!X145</f>
        <v>0</v>
      </c>
    </row>
    <row r="177" spans="1:16" x14ac:dyDescent="0.25">
      <c r="A177" s="9"/>
      <c r="B177" s="177" t="str">
        <f>Inskrivning!J146</f>
        <v/>
      </c>
      <c r="C177" s="2"/>
      <c r="D177" s="2">
        <f>Inskrivning!L146</f>
        <v>0</v>
      </c>
      <c r="E177" s="2">
        <f>Inskrivning!M146</f>
        <v>0</v>
      </c>
      <c r="F177" s="2">
        <f>Inskrivning!N146</f>
        <v>0</v>
      </c>
      <c r="G177" s="2">
        <f>Inskrivning!O146</f>
        <v>0</v>
      </c>
      <c r="H177" s="2">
        <f>Inskrivning!P146</f>
        <v>0</v>
      </c>
      <c r="I177" s="2">
        <f>Inskrivning!Q146</f>
        <v>0</v>
      </c>
      <c r="J177" s="2">
        <f>Inskrivning!R146</f>
        <v>0</v>
      </c>
      <c r="K177" s="2">
        <f>Inskrivning!S146</f>
        <v>0</v>
      </c>
      <c r="L177" s="2">
        <f>Inskrivning!T146</f>
        <v>0</v>
      </c>
      <c r="M177" s="2">
        <f>Inskrivning!U146</f>
        <v>0</v>
      </c>
      <c r="N177" s="2">
        <f>Inskrivning!V146</f>
        <v>0</v>
      </c>
      <c r="O177" s="2">
        <f>Inskrivning!W146</f>
        <v>0</v>
      </c>
      <c r="P177" s="2">
        <f>Inskrivning!X146</f>
        <v>0</v>
      </c>
    </row>
    <row r="178" spans="1:16" x14ac:dyDescent="0.25">
      <c r="A178" s="63"/>
      <c r="B178" s="178" t="s">
        <v>44</v>
      </c>
      <c r="C178" s="1"/>
      <c r="D178" s="1">
        <f t="shared" ref="D178" si="76">SUM(D174:D177)</f>
        <v>0</v>
      </c>
      <c r="E178" s="1">
        <f t="shared" ref="E178:P178" si="77">SUM(E174:E177)</f>
        <v>0</v>
      </c>
      <c r="F178" s="1">
        <f t="shared" si="77"/>
        <v>0</v>
      </c>
      <c r="G178" s="1">
        <f t="shared" si="77"/>
        <v>0</v>
      </c>
      <c r="H178" s="1">
        <f t="shared" si="77"/>
        <v>0</v>
      </c>
      <c r="I178" s="1">
        <f t="shared" si="77"/>
        <v>0</v>
      </c>
      <c r="J178" s="1">
        <f t="shared" si="77"/>
        <v>0</v>
      </c>
      <c r="K178" s="1">
        <f t="shared" si="77"/>
        <v>0</v>
      </c>
      <c r="L178" s="1">
        <f t="shared" si="77"/>
        <v>0</v>
      </c>
      <c r="M178" s="1">
        <f t="shared" si="77"/>
        <v>0</v>
      </c>
      <c r="N178" s="1">
        <f t="shared" si="77"/>
        <v>0</v>
      </c>
      <c r="O178" s="1">
        <f t="shared" si="77"/>
        <v>0</v>
      </c>
      <c r="P178" s="1">
        <f t="shared" si="77"/>
        <v>0</v>
      </c>
    </row>
    <row r="179" spans="1:16" x14ac:dyDescent="0.25">
      <c r="A179" s="9"/>
      <c r="B179" s="148" t="str">
        <f>Inskrivning!J147</f>
        <v/>
      </c>
      <c r="C179" s="2"/>
      <c r="D179" s="2">
        <f>Inskrivning!L147</f>
        <v>0</v>
      </c>
      <c r="E179" s="2">
        <f>Inskrivning!M147</f>
        <v>0</v>
      </c>
      <c r="F179" s="2">
        <f>Inskrivning!N147</f>
        <v>0</v>
      </c>
      <c r="G179" s="2">
        <f>Inskrivning!O147</f>
        <v>0</v>
      </c>
      <c r="H179" s="2">
        <f>Inskrivning!P147</f>
        <v>0</v>
      </c>
      <c r="I179" s="2">
        <f>Inskrivning!Q147</f>
        <v>0</v>
      </c>
      <c r="J179" s="2">
        <f>Inskrivning!R147</f>
        <v>0</v>
      </c>
      <c r="K179" s="2">
        <f>Inskrivning!S147</f>
        <v>0</v>
      </c>
      <c r="L179" s="2">
        <f>Inskrivning!T147</f>
        <v>0</v>
      </c>
      <c r="M179" s="2">
        <f>Inskrivning!U147</f>
        <v>0</v>
      </c>
      <c r="N179" s="2">
        <f>Inskrivning!V147</f>
        <v>0</v>
      </c>
      <c r="O179" s="2">
        <f>Inskrivning!W147</f>
        <v>0</v>
      </c>
      <c r="P179" s="2">
        <f>Inskrivning!X147</f>
        <v>0</v>
      </c>
    </row>
    <row r="180" spans="1:16" x14ac:dyDescent="0.25">
      <c r="A180" s="9"/>
      <c r="B180" s="148" t="str">
        <f>Inskrivning!J148</f>
        <v/>
      </c>
      <c r="C180" s="2"/>
      <c r="D180" s="2">
        <f>Inskrivning!L148</f>
        <v>0</v>
      </c>
      <c r="E180" s="2">
        <f>Inskrivning!M148</f>
        <v>0</v>
      </c>
      <c r="F180" s="2">
        <f>Inskrivning!N148</f>
        <v>0</v>
      </c>
      <c r="G180" s="2">
        <f>Inskrivning!O148</f>
        <v>0</v>
      </c>
      <c r="H180" s="2">
        <f>Inskrivning!P148</f>
        <v>0</v>
      </c>
      <c r="I180" s="2">
        <f>Inskrivning!Q148</f>
        <v>0</v>
      </c>
      <c r="J180" s="2">
        <f>Inskrivning!R148</f>
        <v>0</v>
      </c>
      <c r="K180" s="2">
        <f>Inskrivning!S148</f>
        <v>0</v>
      </c>
      <c r="L180" s="2">
        <f>Inskrivning!T148</f>
        <v>0</v>
      </c>
      <c r="M180" s="2">
        <f>Inskrivning!U148</f>
        <v>0</v>
      </c>
      <c r="N180" s="2">
        <f>Inskrivning!V148</f>
        <v>0</v>
      </c>
      <c r="O180" s="2">
        <f>Inskrivning!W148</f>
        <v>0</v>
      </c>
      <c r="P180" s="2">
        <f>Inskrivning!X148</f>
        <v>0</v>
      </c>
    </row>
    <row r="181" spans="1:16" x14ac:dyDescent="0.25">
      <c r="A181" s="9"/>
      <c r="B181" s="148" t="str">
        <f>Inskrivning!J149</f>
        <v/>
      </c>
      <c r="C181" s="2"/>
      <c r="D181" s="2">
        <f>Inskrivning!L149</f>
        <v>0</v>
      </c>
      <c r="E181" s="2">
        <f>Inskrivning!M149</f>
        <v>0</v>
      </c>
      <c r="F181" s="2">
        <f>Inskrivning!N149</f>
        <v>0</v>
      </c>
      <c r="G181" s="2">
        <f>Inskrivning!O149</f>
        <v>0</v>
      </c>
      <c r="H181" s="2">
        <f>Inskrivning!P149</f>
        <v>0</v>
      </c>
      <c r="I181" s="2">
        <f>Inskrivning!Q149</f>
        <v>0</v>
      </c>
      <c r="J181" s="2">
        <f>Inskrivning!R149</f>
        <v>0</v>
      </c>
      <c r="K181" s="2">
        <f>Inskrivning!S149</f>
        <v>0</v>
      </c>
      <c r="L181" s="2">
        <f>Inskrivning!T149</f>
        <v>0</v>
      </c>
      <c r="M181" s="2">
        <f>Inskrivning!U149</f>
        <v>0</v>
      </c>
      <c r="N181" s="2">
        <f>Inskrivning!V149</f>
        <v>0</v>
      </c>
      <c r="O181" s="2">
        <f>Inskrivning!W149</f>
        <v>0</v>
      </c>
      <c r="P181" s="2">
        <f>Inskrivning!X149</f>
        <v>0</v>
      </c>
    </row>
    <row r="182" spans="1:16" x14ac:dyDescent="0.25">
      <c r="A182" s="9"/>
      <c r="B182" s="148" t="str">
        <f>Inskrivning!J150</f>
        <v/>
      </c>
      <c r="C182" s="2"/>
      <c r="D182" s="2">
        <f>Inskrivning!L150</f>
        <v>0</v>
      </c>
      <c r="E182" s="2">
        <f>Inskrivning!M150</f>
        <v>0</v>
      </c>
      <c r="F182" s="2">
        <f>Inskrivning!N150</f>
        <v>0</v>
      </c>
      <c r="G182" s="2">
        <f>Inskrivning!O150</f>
        <v>0</v>
      </c>
      <c r="H182" s="2">
        <f>Inskrivning!P150</f>
        <v>0</v>
      </c>
      <c r="I182" s="2">
        <f>Inskrivning!Q150</f>
        <v>0</v>
      </c>
      <c r="J182" s="2">
        <f>Inskrivning!R150</f>
        <v>0</v>
      </c>
      <c r="K182" s="2">
        <f>Inskrivning!S150</f>
        <v>0</v>
      </c>
      <c r="L182" s="2">
        <f>Inskrivning!T150</f>
        <v>0</v>
      </c>
      <c r="M182" s="2">
        <f>Inskrivning!U150</f>
        <v>0</v>
      </c>
      <c r="N182" s="2">
        <f>Inskrivning!V150</f>
        <v>0</v>
      </c>
      <c r="O182" s="2">
        <f>Inskrivning!W150</f>
        <v>0</v>
      </c>
      <c r="P182" s="2">
        <f>Inskrivning!X150</f>
        <v>0</v>
      </c>
    </row>
    <row r="183" spans="1:16" x14ac:dyDescent="0.25">
      <c r="A183" s="63"/>
      <c r="B183" s="149" t="s">
        <v>44</v>
      </c>
      <c r="C183" s="1"/>
      <c r="D183" s="1">
        <f t="shared" ref="D183" si="78">SUM(D179:D182)</f>
        <v>0</v>
      </c>
      <c r="E183" s="1">
        <f t="shared" ref="E183:P183" si="79">SUM(E179:E182)</f>
        <v>0</v>
      </c>
      <c r="F183" s="1">
        <f t="shared" si="79"/>
        <v>0</v>
      </c>
      <c r="G183" s="1">
        <f t="shared" si="79"/>
        <v>0</v>
      </c>
      <c r="H183" s="1">
        <f t="shared" si="79"/>
        <v>0</v>
      </c>
      <c r="I183" s="1">
        <f t="shared" si="79"/>
        <v>0</v>
      </c>
      <c r="J183" s="1">
        <f t="shared" si="79"/>
        <v>0</v>
      </c>
      <c r="K183" s="1">
        <f t="shared" si="79"/>
        <v>0</v>
      </c>
      <c r="L183" s="1">
        <f t="shared" si="79"/>
        <v>0</v>
      </c>
      <c r="M183" s="1">
        <f t="shared" si="79"/>
        <v>0</v>
      </c>
      <c r="N183" s="1">
        <f t="shared" si="79"/>
        <v>0</v>
      </c>
      <c r="O183" s="1">
        <f t="shared" si="79"/>
        <v>0</v>
      </c>
      <c r="P183" s="1">
        <f t="shared" si="79"/>
        <v>0</v>
      </c>
    </row>
    <row r="184" spans="1:16" x14ac:dyDescent="0.25">
      <c r="A184" s="9"/>
      <c r="B184" s="150" t="str">
        <f>Inskrivning!J151</f>
        <v/>
      </c>
      <c r="C184" s="2"/>
      <c r="D184" s="2">
        <f>Inskrivning!L151</f>
        <v>0</v>
      </c>
      <c r="E184" s="2">
        <f>Inskrivning!M151</f>
        <v>0</v>
      </c>
      <c r="F184" s="2">
        <f>Inskrivning!N151</f>
        <v>0</v>
      </c>
      <c r="G184" s="2">
        <f>Inskrivning!O151</f>
        <v>0</v>
      </c>
      <c r="H184" s="2">
        <f>Inskrivning!P151</f>
        <v>0</v>
      </c>
      <c r="I184" s="2">
        <f>Inskrivning!Q151</f>
        <v>0</v>
      </c>
      <c r="J184" s="2">
        <f>Inskrivning!R151</f>
        <v>0</v>
      </c>
      <c r="K184" s="2">
        <f>Inskrivning!S151</f>
        <v>0</v>
      </c>
      <c r="L184" s="2">
        <f>Inskrivning!T151</f>
        <v>0</v>
      </c>
      <c r="M184" s="2">
        <f>Inskrivning!U151</f>
        <v>0</v>
      </c>
      <c r="N184" s="2">
        <f>Inskrivning!V151</f>
        <v>0</v>
      </c>
      <c r="O184" s="2">
        <f>Inskrivning!W151</f>
        <v>0</v>
      </c>
      <c r="P184" s="2">
        <f>Inskrivning!X151</f>
        <v>0</v>
      </c>
    </row>
    <row r="185" spans="1:16" x14ac:dyDescent="0.25">
      <c r="A185" s="9"/>
      <c r="B185" s="150" t="str">
        <f>Inskrivning!J152</f>
        <v/>
      </c>
      <c r="C185" s="2"/>
      <c r="D185" s="2">
        <f>Inskrivning!L152</f>
        <v>0</v>
      </c>
      <c r="E185" s="2">
        <f>Inskrivning!M152</f>
        <v>0</v>
      </c>
      <c r="F185" s="2">
        <f>Inskrivning!N152</f>
        <v>0</v>
      </c>
      <c r="G185" s="2">
        <f>Inskrivning!O152</f>
        <v>0</v>
      </c>
      <c r="H185" s="2">
        <f>Inskrivning!P152</f>
        <v>0</v>
      </c>
      <c r="I185" s="2">
        <f>Inskrivning!Q152</f>
        <v>0</v>
      </c>
      <c r="J185" s="2">
        <f>Inskrivning!R152</f>
        <v>0</v>
      </c>
      <c r="K185" s="2">
        <f>Inskrivning!S152</f>
        <v>0</v>
      </c>
      <c r="L185" s="2">
        <f>Inskrivning!T152</f>
        <v>0</v>
      </c>
      <c r="M185" s="2">
        <f>Inskrivning!U152</f>
        <v>0</v>
      </c>
      <c r="N185" s="2">
        <f>Inskrivning!V152</f>
        <v>0</v>
      </c>
      <c r="O185" s="2">
        <f>Inskrivning!W152</f>
        <v>0</v>
      </c>
      <c r="P185" s="2">
        <f>Inskrivning!X152</f>
        <v>0</v>
      </c>
    </row>
    <row r="186" spans="1:16" x14ac:dyDescent="0.25">
      <c r="A186" s="9"/>
      <c r="B186" s="150" t="str">
        <f>Inskrivning!J153</f>
        <v/>
      </c>
      <c r="C186" s="2"/>
      <c r="D186" s="2">
        <f>Inskrivning!L153</f>
        <v>0</v>
      </c>
      <c r="E186" s="2">
        <f>Inskrivning!M153</f>
        <v>0</v>
      </c>
      <c r="F186" s="2">
        <f>Inskrivning!N153</f>
        <v>0</v>
      </c>
      <c r="G186" s="2">
        <f>Inskrivning!O153</f>
        <v>0</v>
      </c>
      <c r="H186" s="2">
        <f>Inskrivning!P153</f>
        <v>0</v>
      </c>
      <c r="I186" s="2">
        <f>Inskrivning!Q153</f>
        <v>0</v>
      </c>
      <c r="J186" s="2">
        <f>Inskrivning!R153</f>
        <v>0</v>
      </c>
      <c r="K186" s="2">
        <f>Inskrivning!S153</f>
        <v>0</v>
      </c>
      <c r="L186" s="2">
        <f>Inskrivning!T153</f>
        <v>0</v>
      </c>
      <c r="M186" s="2">
        <f>Inskrivning!U153</f>
        <v>0</v>
      </c>
      <c r="N186" s="2">
        <f>Inskrivning!V153</f>
        <v>0</v>
      </c>
      <c r="O186" s="2">
        <f>Inskrivning!W153</f>
        <v>0</v>
      </c>
      <c r="P186" s="2">
        <f>Inskrivning!X153</f>
        <v>0</v>
      </c>
    </row>
    <row r="187" spans="1:16" x14ac:dyDescent="0.25">
      <c r="A187" s="9"/>
      <c r="B187" s="150" t="str">
        <f>Inskrivning!J154</f>
        <v/>
      </c>
      <c r="C187" s="2"/>
      <c r="D187" s="2">
        <f>Inskrivning!L154</f>
        <v>0</v>
      </c>
      <c r="E187" s="2">
        <f>Inskrivning!M154</f>
        <v>0</v>
      </c>
      <c r="F187" s="2">
        <f>Inskrivning!N154</f>
        <v>0</v>
      </c>
      <c r="G187" s="2">
        <f>Inskrivning!O154</f>
        <v>0</v>
      </c>
      <c r="H187" s="2">
        <f>Inskrivning!P154</f>
        <v>0</v>
      </c>
      <c r="I187" s="2">
        <f>Inskrivning!Q154</f>
        <v>0</v>
      </c>
      <c r="J187" s="2">
        <f>Inskrivning!R154</f>
        <v>0</v>
      </c>
      <c r="K187" s="2">
        <f>Inskrivning!S154</f>
        <v>0</v>
      </c>
      <c r="L187" s="2">
        <f>Inskrivning!T154</f>
        <v>0</v>
      </c>
      <c r="M187" s="2">
        <f>Inskrivning!U154</f>
        <v>0</v>
      </c>
      <c r="N187" s="2">
        <f>Inskrivning!V154</f>
        <v>0</v>
      </c>
      <c r="O187" s="2">
        <f>Inskrivning!W154</f>
        <v>0</v>
      </c>
      <c r="P187" s="2">
        <f>Inskrivning!X154</f>
        <v>0</v>
      </c>
    </row>
    <row r="188" spans="1:16" x14ac:dyDescent="0.25">
      <c r="A188" s="63"/>
      <c r="B188" s="151" t="s">
        <v>44</v>
      </c>
      <c r="C188" s="1"/>
      <c r="D188" s="1">
        <f t="shared" ref="D188" si="80">SUM(D184:D187)</f>
        <v>0</v>
      </c>
      <c r="E188" s="1">
        <f t="shared" ref="E188:P188" si="81">SUM(E184:E187)</f>
        <v>0</v>
      </c>
      <c r="F188" s="1">
        <f t="shared" si="81"/>
        <v>0</v>
      </c>
      <c r="G188" s="1">
        <f t="shared" si="81"/>
        <v>0</v>
      </c>
      <c r="H188" s="1">
        <f t="shared" si="81"/>
        <v>0</v>
      </c>
      <c r="I188" s="1">
        <f t="shared" si="81"/>
        <v>0</v>
      </c>
      <c r="J188" s="1">
        <f t="shared" si="81"/>
        <v>0</v>
      </c>
      <c r="K188" s="1">
        <f t="shared" si="81"/>
        <v>0</v>
      </c>
      <c r="L188" s="1">
        <f t="shared" si="81"/>
        <v>0</v>
      </c>
      <c r="M188" s="1">
        <f t="shared" si="81"/>
        <v>0</v>
      </c>
      <c r="N188" s="1">
        <f t="shared" si="81"/>
        <v>0</v>
      </c>
      <c r="O188" s="1">
        <f t="shared" si="81"/>
        <v>0</v>
      </c>
      <c r="P188" s="1">
        <f t="shared" si="81"/>
        <v>0</v>
      </c>
    </row>
    <row r="189" spans="1:16" x14ac:dyDescent="0.25">
      <c r="A189" s="9"/>
      <c r="B189" s="152" t="str">
        <f>Inskrivning!J155</f>
        <v/>
      </c>
      <c r="C189" s="2"/>
      <c r="D189" s="2">
        <f>Inskrivning!L155</f>
        <v>0</v>
      </c>
      <c r="E189" s="2">
        <f>Inskrivning!M155</f>
        <v>0</v>
      </c>
      <c r="F189" s="2">
        <f>Inskrivning!N155</f>
        <v>0</v>
      </c>
      <c r="G189" s="2">
        <f>Inskrivning!O155</f>
        <v>0</v>
      </c>
      <c r="H189" s="2">
        <f>Inskrivning!P155</f>
        <v>0</v>
      </c>
      <c r="I189" s="2">
        <f>Inskrivning!Q155</f>
        <v>0</v>
      </c>
      <c r="J189" s="2">
        <f>Inskrivning!R155</f>
        <v>0</v>
      </c>
      <c r="K189" s="2">
        <f>Inskrivning!S155</f>
        <v>0</v>
      </c>
      <c r="L189" s="2">
        <f>Inskrivning!T155</f>
        <v>0</v>
      </c>
      <c r="M189" s="2">
        <f>Inskrivning!U155</f>
        <v>0</v>
      </c>
      <c r="N189" s="2">
        <f>Inskrivning!V155</f>
        <v>0</v>
      </c>
      <c r="O189" s="2">
        <f>Inskrivning!W155</f>
        <v>0</v>
      </c>
      <c r="P189" s="2">
        <f>Inskrivning!X155</f>
        <v>0</v>
      </c>
    </row>
    <row r="190" spans="1:16" x14ac:dyDescent="0.25">
      <c r="A190" s="9"/>
      <c r="B190" s="152" t="str">
        <f>Inskrivning!J156</f>
        <v/>
      </c>
      <c r="C190" s="2"/>
      <c r="D190" s="2">
        <f>Inskrivning!L156</f>
        <v>0</v>
      </c>
      <c r="E190" s="2">
        <f>Inskrivning!M156</f>
        <v>0</v>
      </c>
      <c r="F190" s="2">
        <f>Inskrivning!N156</f>
        <v>0</v>
      </c>
      <c r="G190" s="2">
        <f>Inskrivning!O156</f>
        <v>0</v>
      </c>
      <c r="H190" s="2">
        <f>Inskrivning!P156</f>
        <v>0</v>
      </c>
      <c r="I190" s="2">
        <f>Inskrivning!Q156</f>
        <v>0</v>
      </c>
      <c r="J190" s="2">
        <f>Inskrivning!R156</f>
        <v>0</v>
      </c>
      <c r="K190" s="2">
        <f>Inskrivning!S156</f>
        <v>0</v>
      </c>
      <c r="L190" s="2">
        <f>Inskrivning!T156</f>
        <v>0</v>
      </c>
      <c r="M190" s="2">
        <f>Inskrivning!U156</f>
        <v>0</v>
      </c>
      <c r="N190" s="2">
        <f>Inskrivning!V156</f>
        <v>0</v>
      </c>
      <c r="O190" s="2">
        <f>Inskrivning!W156</f>
        <v>0</v>
      </c>
      <c r="P190" s="2">
        <f>Inskrivning!X156</f>
        <v>0</v>
      </c>
    </row>
    <row r="191" spans="1:16" x14ac:dyDescent="0.25">
      <c r="A191" s="9"/>
      <c r="B191" s="152" t="str">
        <f>Inskrivning!J157</f>
        <v/>
      </c>
      <c r="C191" s="2"/>
      <c r="D191" s="2">
        <f>Inskrivning!L157</f>
        <v>0</v>
      </c>
      <c r="E191" s="2">
        <f>Inskrivning!M157</f>
        <v>0</v>
      </c>
      <c r="F191" s="2">
        <f>Inskrivning!N157</f>
        <v>0</v>
      </c>
      <c r="G191" s="2">
        <f>Inskrivning!O157</f>
        <v>0</v>
      </c>
      <c r="H191" s="2">
        <f>Inskrivning!P157</f>
        <v>0</v>
      </c>
      <c r="I191" s="2">
        <f>Inskrivning!Q157</f>
        <v>0</v>
      </c>
      <c r="J191" s="2">
        <f>Inskrivning!R157</f>
        <v>0</v>
      </c>
      <c r="K191" s="2">
        <f>Inskrivning!S157</f>
        <v>0</v>
      </c>
      <c r="L191" s="2">
        <f>Inskrivning!T157</f>
        <v>0</v>
      </c>
      <c r="M191" s="2">
        <f>Inskrivning!U157</f>
        <v>0</v>
      </c>
      <c r="N191" s="2">
        <f>Inskrivning!V157</f>
        <v>0</v>
      </c>
      <c r="O191" s="2">
        <f>Inskrivning!W157</f>
        <v>0</v>
      </c>
      <c r="P191" s="2">
        <f>Inskrivning!X157</f>
        <v>0</v>
      </c>
    </row>
    <row r="192" spans="1:16" x14ac:dyDescent="0.25">
      <c r="A192" s="9"/>
      <c r="B192" s="152" t="str">
        <f>Inskrivning!J158</f>
        <v/>
      </c>
      <c r="C192" s="2"/>
      <c r="D192" s="2">
        <f>Inskrivning!L158</f>
        <v>0</v>
      </c>
      <c r="E192" s="2">
        <f>Inskrivning!M158</f>
        <v>0</v>
      </c>
      <c r="F192" s="2">
        <f>Inskrivning!N158</f>
        <v>0</v>
      </c>
      <c r="G192" s="2">
        <f>Inskrivning!O158</f>
        <v>0</v>
      </c>
      <c r="H192" s="2">
        <f>Inskrivning!P158</f>
        <v>0</v>
      </c>
      <c r="I192" s="2">
        <f>Inskrivning!Q158</f>
        <v>0</v>
      </c>
      <c r="J192" s="2">
        <f>Inskrivning!R158</f>
        <v>0</v>
      </c>
      <c r="K192" s="2">
        <f>Inskrivning!S158</f>
        <v>0</v>
      </c>
      <c r="L192" s="2">
        <f>Inskrivning!T158</f>
        <v>0</v>
      </c>
      <c r="M192" s="2">
        <f>Inskrivning!U158</f>
        <v>0</v>
      </c>
      <c r="N192" s="2">
        <f>Inskrivning!V158</f>
        <v>0</v>
      </c>
      <c r="O192" s="2">
        <f>Inskrivning!W158</f>
        <v>0</v>
      </c>
      <c r="P192" s="2">
        <f>Inskrivning!X158</f>
        <v>0</v>
      </c>
    </row>
    <row r="193" spans="1:16" x14ac:dyDescent="0.25">
      <c r="A193" s="63"/>
      <c r="B193" s="153" t="s">
        <v>44</v>
      </c>
      <c r="C193" s="1"/>
      <c r="D193" s="1">
        <f t="shared" ref="D193" si="82">SUM(D189:D192)</f>
        <v>0</v>
      </c>
      <c r="E193" s="1">
        <f t="shared" ref="E193:P193" si="83">SUM(E189:E192)</f>
        <v>0</v>
      </c>
      <c r="F193" s="1">
        <f t="shared" si="83"/>
        <v>0</v>
      </c>
      <c r="G193" s="1">
        <f t="shared" si="83"/>
        <v>0</v>
      </c>
      <c r="H193" s="1">
        <f t="shared" si="83"/>
        <v>0</v>
      </c>
      <c r="I193" s="1">
        <f t="shared" si="83"/>
        <v>0</v>
      </c>
      <c r="J193" s="1">
        <f t="shared" si="83"/>
        <v>0</v>
      </c>
      <c r="K193" s="1">
        <f t="shared" si="83"/>
        <v>0</v>
      </c>
      <c r="L193" s="1">
        <f t="shared" si="83"/>
        <v>0</v>
      </c>
      <c r="M193" s="1">
        <f t="shared" si="83"/>
        <v>0</v>
      </c>
      <c r="N193" s="1">
        <f t="shared" si="83"/>
        <v>0</v>
      </c>
      <c r="O193" s="1">
        <f t="shared" si="83"/>
        <v>0</v>
      </c>
      <c r="P193" s="1">
        <f t="shared" si="83"/>
        <v>0</v>
      </c>
    </row>
    <row r="194" spans="1:16" x14ac:dyDescent="0.25">
      <c r="A194" s="9"/>
      <c r="B194" s="154" t="str">
        <f>Inskrivning!J159</f>
        <v/>
      </c>
      <c r="C194" s="2"/>
      <c r="D194" s="2">
        <f>Inskrivning!L159</f>
        <v>0</v>
      </c>
      <c r="E194" s="2">
        <f>Inskrivning!M159</f>
        <v>0</v>
      </c>
      <c r="F194" s="2">
        <f>Inskrivning!N159</f>
        <v>0</v>
      </c>
      <c r="G194" s="2">
        <f>Inskrivning!O159</f>
        <v>0</v>
      </c>
      <c r="H194" s="2">
        <f>Inskrivning!P159</f>
        <v>0</v>
      </c>
      <c r="I194" s="2">
        <f>Inskrivning!Q159</f>
        <v>0</v>
      </c>
      <c r="J194" s="2">
        <f>Inskrivning!R159</f>
        <v>0</v>
      </c>
      <c r="K194" s="2">
        <f>Inskrivning!S159</f>
        <v>0</v>
      </c>
      <c r="L194" s="2">
        <f>Inskrivning!T159</f>
        <v>0</v>
      </c>
      <c r="M194" s="2">
        <f>Inskrivning!U159</f>
        <v>0</v>
      </c>
      <c r="N194" s="2">
        <f>Inskrivning!V159</f>
        <v>0</v>
      </c>
      <c r="O194" s="2">
        <f>Inskrivning!W159</f>
        <v>0</v>
      </c>
      <c r="P194" s="2">
        <f>Inskrivning!X159</f>
        <v>0</v>
      </c>
    </row>
    <row r="195" spans="1:16" x14ac:dyDescent="0.25">
      <c r="A195" s="9"/>
      <c r="B195" s="154" t="str">
        <f>Inskrivning!J160</f>
        <v/>
      </c>
      <c r="C195" s="2"/>
      <c r="D195" s="2">
        <f>Inskrivning!L160</f>
        <v>0</v>
      </c>
      <c r="E195" s="2">
        <f>Inskrivning!M160</f>
        <v>0</v>
      </c>
      <c r="F195" s="2">
        <f>Inskrivning!N160</f>
        <v>0</v>
      </c>
      <c r="G195" s="2">
        <f>Inskrivning!O160</f>
        <v>0</v>
      </c>
      <c r="H195" s="2">
        <f>Inskrivning!P160</f>
        <v>0</v>
      </c>
      <c r="I195" s="2">
        <f>Inskrivning!Q160</f>
        <v>0</v>
      </c>
      <c r="J195" s="2">
        <f>Inskrivning!R160</f>
        <v>0</v>
      </c>
      <c r="K195" s="2">
        <f>Inskrivning!S160</f>
        <v>0</v>
      </c>
      <c r="L195" s="2">
        <f>Inskrivning!T160</f>
        <v>0</v>
      </c>
      <c r="M195" s="2">
        <f>Inskrivning!U160</f>
        <v>0</v>
      </c>
      <c r="N195" s="2">
        <f>Inskrivning!V160</f>
        <v>0</v>
      </c>
      <c r="O195" s="2">
        <f>Inskrivning!W160</f>
        <v>0</v>
      </c>
      <c r="P195" s="2">
        <f>Inskrivning!X160</f>
        <v>0</v>
      </c>
    </row>
    <row r="196" spans="1:16" x14ac:dyDescent="0.25">
      <c r="A196" s="9"/>
      <c r="B196" s="154" t="str">
        <f>Inskrivning!J161</f>
        <v/>
      </c>
      <c r="C196" s="2"/>
      <c r="D196" s="2">
        <f>Inskrivning!L161</f>
        <v>0</v>
      </c>
      <c r="E196" s="2">
        <f>Inskrivning!M161</f>
        <v>0</v>
      </c>
      <c r="F196" s="2">
        <f>Inskrivning!N161</f>
        <v>0</v>
      </c>
      <c r="G196" s="2">
        <f>Inskrivning!O161</f>
        <v>0</v>
      </c>
      <c r="H196" s="2">
        <f>Inskrivning!P161</f>
        <v>0</v>
      </c>
      <c r="I196" s="2">
        <f>Inskrivning!Q161</f>
        <v>0</v>
      </c>
      <c r="J196" s="2">
        <f>Inskrivning!R161</f>
        <v>0</v>
      </c>
      <c r="K196" s="2">
        <f>Inskrivning!S161</f>
        <v>0</v>
      </c>
      <c r="L196" s="2">
        <f>Inskrivning!T161</f>
        <v>0</v>
      </c>
      <c r="M196" s="2">
        <f>Inskrivning!U161</f>
        <v>0</v>
      </c>
      <c r="N196" s="2">
        <f>Inskrivning!V161</f>
        <v>0</v>
      </c>
      <c r="O196" s="2">
        <f>Inskrivning!W161</f>
        <v>0</v>
      </c>
      <c r="P196" s="2">
        <f>Inskrivning!X161</f>
        <v>0</v>
      </c>
    </row>
    <row r="197" spans="1:16" x14ac:dyDescent="0.25">
      <c r="A197" s="9"/>
      <c r="B197" s="154" t="str">
        <f>Inskrivning!J162</f>
        <v/>
      </c>
      <c r="C197" s="2"/>
      <c r="D197" s="2">
        <f>Inskrivning!L162</f>
        <v>0</v>
      </c>
      <c r="E197" s="2">
        <f>Inskrivning!M162</f>
        <v>0</v>
      </c>
      <c r="F197" s="2">
        <f>Inskrivning!N162</f>
        <v>0</v>
      </c>
      <c r="G197" s="2">
        <f>Inskrivning!O162</f>
        <v>0</v>
      </c>
      <c r="H197" s="2">
        <f>Inskrivning!P162</f>
        <v>0</v>
      </c>
      <c r="I197" s="2">
        <f>Inskrivning!Q162</f>
        <v>0</v>
      </c>
      <c r="J197" s="2">
        <f>Inskrivning!R162</f>
        <v>0</v>
      </c>
      <c r="K197" s="2">
        <f>Inskrivning!S162</f>
        <v>0</v>
      </c>
      <c r="L197" s="2">
        <f>Inskrivning!T162</f>
        <v>0</v>
      </c>
      <c r="M197" s="2">
        <f>Inskrivning!U162</f>
        <v>0</v>
      </c>
      <c r="N197" s="2">
        <f>Inskrivning!V162</f>
        <v>0</v>
      </c>
      <c r="O197" s="2">
        <f>Inskrivning!W162</f>
        <v>0</v>
      </c>
      <c r="P197" s="2">
        <f>Inskrivning!X162</f>
        <v>0</v>
      </c>
    </row>
    <row r="198" spans="1:16" x14ac:dyDescent="0.25">
      <c r="A198" s="63"/>
      <c r="B198" s="155" t="s">
        <v>44</v>
      </c>
      <c r="C198" s="1"/>
      <c r="D198" s="1">
        <f t="shared" ref="D198" si="84">SUM(D194:D197)</f>
        <v>0</v>
      </c>
      <c r="E198" s="1">
        <f t="shared" ref="E198:P198" si="85">SUM(E194:E197)</f>
        <v>0</v>
      </c>
      <c r="F198" s="1">
        <f t="shared" si="85"/>
        <v>0</v>
      </c>
      <c r="G198" s="1">
        <f t="shared" si="85"/>
        <v>0</v>
      </c>
      <c r="H198" s="1">
        <f t="shared" si="85"/>
        <v>0</v>
      </c>
      <c r="I198" s="1">
        <f t="shared" si="85"/>
        <v>0</v>
      </c>
      <c r="J198" s="1">
        <f t="shared" si="85"/>
        <v>0</v>
      </c>
      <c r="K198" s="1">
        <f t="shared" si="85"/>
        <v>0</v>
      </c>
      <c r="L198" s="1">
        <f t="shared" si="85"/>
        <v>0</v>
      </c>
      <c r="M198" s="1">
        <f t="shared" si="85"/>
        <v>0</v>
      </c>
      <c r="N198" s="1">
        <f t="shared" si="85"/>
        <v>0</v>
      </c>
      <c r="O198" s="1">
        <f t="shared" si="85"/>
        <v>0</v>
      </c>
      <c r="P198" s="1">
        <f t="shared" si="85"/>
        <v>0</v>
      </c>
    </row>
    <row r="199" spans="1:16" x14ac:dyDescent="0.25">
      <c r="A199" s="9"/>
      <c r="B199" s="177" t="str">
        <f>Inskrivning!J163</f>
        <v/>
      </c>
      <c r="C199" s="2"/>
      <c r="D199" s="2">
        <f>Inskrivning!L163</f>
        <v>0</v>
      </c>
      <c r="E199" s="2">
        <f>Inskrivning!M163</f>
        <v>0</v>
      </c>
      <c r="F199" s="2">
        <f>Inskrivning!N163</f>
        <v>0</v>
      </c>
      <c r="G199" s="2">
        <f>Inskrivning!O163</f>
        <v>0</v>
      </c>
      <c r="H199" s="2">
        <f>Inskrivning!P163</f>
        <v>0</v>
      </c>
      <c r="I199" s="2">
        <f>Inskrivning!Q163</f>
        <v>0</v>
      </c>
      <c r="J199" s="2">
        <f>Inskrivning!R163</f>
        <v>0</v>
      </c>
      <c r="K199" s="2">
        <f>Inskrivning!S163</f>
        <v>0</v>
      </c>
      <c r="L199" s="2">
        <f>Inskrivning!T163</f>
        <v>0</v>
      </c>
      <c r="M199" s="2">
        <f>Inskrivning!U163</f>
        <v>0</v>
      </c>
      <c r="N199" s="2">
        <f>Inskrivning!V163</f>
        <v>0</v>
      </c>
      <c r="O199" s="2">
        <f>Inskrivning!W163</f>
        <v>0</v>
      </c>
      <c r="P199" s="2">
        <f>Inskrivning!X163</f>
        <v>0</v>
      </c>
    </row>
    <row r="200" spans="1:16" x14ac:dyDescent="0.25">
      <c r="A200" s="9"/>
      <c r="B200" s="177" t="str">
        <f>Inskrivning!J164</f>
        <v/>
      </c>
      <c r="C200" s="2"/>
      <c r="D200" s="2">
        <f>Inskrivning!L164</f>
        <v>0</v>
      </c>
      <c r="E200" s="2">
        <f>Inskrivning!M164</f>
        <v>0</v>
      </c>
      <c r="F200" s="2">
        <f>Inskrivning!N164</f>
        <v>0</v>
      </c>
      <c r="G200" s="2">
        <f>Inskrivning!O164</f>
        <v>0</v>
      </c>
      <c r="H200" s="2">
        <f>Inskrivning!P164</f>
        <v>0</v>
      </c>
      <c r="I200" s="2">
        <f>Inskrivning!Q164</f>
        <v>0</v>
      </c>
      <c r="J200" s="2">
        <f>Inskrivning!R164</f>
        <v>0</v>
      </c>
      <c r="K200" s="2">
        <f>Inskrivning!S164</f>
        <v>0</v>
      </c>
      <c r="L200" s="2">
        <f>Inskrivning!T164</f>
        <v>0</v>
      </c>
      <c r="M200" s="2">
        <f>Inskrivning!U164</f>
        <v>0</v>
      </c>
      <c r="N200" s="2">
        <f>Inskrivning!V164</f>
        <v>0</v>
      </c>
      <c r="O200" s="2">
        <f>Inskrivning!W164</f>
        <v>0</v>
      </c>
      <c r="P200" s="2">
        <f>Inskrivning!X164</f>
        <v>0</v>
      </c>
    </row>
    <row r="201" spans="1:16" x14ac:dyDescent="0.25">
      <c r="A201" s="9"/>
      <c r="B201" s="177" t="str">
        <f>Inskrivning!J165</f>
        <v/>
      </c>
      <c r="C201" s="2"/>
      <c r="D201" s="2">
        <f>Inskrivning!L165</f>
        <v>0</v>
      </c>
      <c r="E201" s="2">
        <f>Inskrivning!M165</f>
        <v>0</v>
      </c>
      <c r="F201" s="2">
        <f>Inskrivning!N165</f>
        <v>0</v>
      </c>
      <c r="G201" s="2">
        <f>Inskrivning!O165</f>
        <v>0</v>
      </c>
      <c r="H201" s="2">
        <f>Inskrivning!P165</f>
        <v>0</v>
      </c>
      <c r="I201" s="2">
        <f>Inskrivning!Q165</f>
        <v>0</v>
      </c>
      <c r="J201" s="2">
        <f>Inskrivning!R165</f>
        <v>0</v>
      </c>
      <c r="K201" s="2">
        <f>Inskrivning!S165</f>
        <v>0</v>
      </c>
      <c r="L201" s="2">
        <f>Inskrivning!T165</f>
        <v>0</v>
      </c>
      <c r="M201" s="2">
        <f>Inskrivning!U165</f>
        <v>0</v>
      </c>
      <c r="N201" s="2">
        <f>Inskrivning!V165</f>
        <v>0</v>
      </c>
      <c r="O201" s="2">
        <f>Inskrivning!W165</f>
        <v>0</v>
      </c>
      <c r="P201" s="2">
        <f>Inskrivning!X165</f>
        <v>0</v>
      </c>
    </row>
    <row r="202" spans="1:16" x14ac:dyDescent="0.25">
      <c r="A202" s="9"/>
      <c r="B202" s="177" t="str">
        <f>Inskrivning!J166</f>
        <v/>
      </c>
      <c r="C202" s="2"/>
      <c r="D202" s="2">
        <f>Inskrivning!L166</f>
        <v>0</v>
      </c>
      <c r="E202" s="2">
        <f>Inskrivning!M166</f>
        <v>0</v>
      </c>
      <c r="F202" s="2">
        <f>Inskrivning!N166</f>
        <v>0</v>
      </c>
      <c r="G202" s="2">
        <f>Inskrivning!O166</f>
        <v>0</v>
      </c>
      <c r="H202" s="2">
        <f>Inskrivning!P166</f>
        <v>0</v>
      </c>
      <c r="I202" s="2">
        <f>Inskrivning!Q166</f>
        <v>0</v>
      </c>
      <c r="J202" s="2">
        <f>Inskrivning!R166</f>
        <v>0</v>
      </c>
      <c r="K202" s="2">
        <f>Inskrivning!S166</f>
        <v>0</v>
      </c>
      <c r="L202" s="2">
        <f>Inskrivning!T166</f>
        <v>0</v>
      </c>
      <c r="M202" s="2">
        <f>Inskrivning!U166</f>
        <v>0</v>
      </c>
      <c r="N202" s="2">
        <f>Inskrivning!V166</f>
        <v>0</v>
      </c>
      <c r="O202" s="2">
        <f>Inskrivning!W166</f>
        <v>0</v>
      </c>
      <c r="P202" s="2">
        <f>Inskrivning!X166</f>
        <v>0</v>
      </c>
    </row>
    <row r="203" spans="1:16" x14ac:dyDescent="0.25">
      <c r="A203" s="63"/>
      <c r="B203" s="178" t="s">
        <v>44</v>
      </c>
      <c r="C203" s="1"/>
      <c r="D203" s="1">
        <f t="shared" ref="D203" si="86">SUM(D199:D202)</f>
        <v>0</v>
      </c>
      <c r="E203" s="1">
        <f t="shared" ref="E203:P203" si="87">SUM(E199:E202)</f>
        <v>0</v>
      </c>
      <c r="F203" s="1">
        <f t="shared" si="87"/>
        <v>0</v>
      </c>
      <c r="G203" s="1">
        <f t="shared" si="87"/>
        <v>0</v>
      </c>
      <c r="H203" s="1">
        <f t="shared" si="87"/>
        <v>0</v>
      </c>
      <c r="I203" s="1">
        <f t="shared" si="87"/>
        <v>0</v>
      </c>
      <c r="J203" s="1">
        <f t="shared" si="87"/>
        <v>0</v>
      </c>
      <c r="K203" s="1">
        <f t="shared" si="87"/>
        <v>0</v>
      </c>
      <c r="L203" s="1">
        <f t="shared" si="87"/>
        <v>0</v>
      </c>
      <c r="M203" s="1">
        <f t="shared" si="87"/>
        <v>0</v>
      </c>
      <c r="N203" s="1">
        <f t="shared" si="87"/>
        <v>0</v>
      </c>
      <c r="O203" s="1">
        <f t="shared" si="87"/>
        <v>0</v>
      </c>
      <c r="P203" s="1">
        <f t="shared" si="87"/>
        <v>0</v>
      </c>
    </row>
    <row r="204" spans="1:16" x14ac:dyDescent="0.25">
      <c r="B204" s="148" t="str">
        <f>Inskrivning!J167</f>
        <v/>
      </c>
      <c r="D204" s="2">
        <f>Inskrivning!L167</f>
        <v>0</v>
      </c>
      <c r="E204" s="2">
        <f>Inskrivning!M167</f>
        <v>0</v>
      </c>
      <c r="F204" s="2">
        <f>Inskrivning!N167</f>
        <v>0</v>
      </c>
      <c r="G204" s="2">
        <f>Inskrivning!O167</f>
        <v>0</v>
      </c>
      <c r="H204" s="2">
        <f>Inskrivning!P167</f>
        <v>0</v>
      </c>
      <c r="I204" s="2">
        <f>Inskrivning!Q167</f>
        <v>0</v>
      </c>
      <c r="J204" s="2">
        <f>Inskrivning!R167</f>
        <v>0</v>
      </c>
      <c r="K204" s="2">
        <f>Inskrivning!S167</f>
        <v>0</v>
      </c>
      <c r="L204" s="2">
        <f>Inskrivning!T167</f>
        <v>0</v>
      </c>
      <c r="M204" s="2">
        <f>Inskrivning!U167</f>
        <v>0</v>
      </c>
      <c r="N204" s="2">
        <f>Inskrivning!V167</f>
        <v>0</v>
      </c>
      <c r="O204" s="2">
        <f>Inskrivning!W167</f>
        <v>0</v>
      </c>
      <c r="P204" s="2">
        <f>Inskrivning!X167</f>
        <v>0</v>
      </c>
    </row>
    <row r="205" spans="1:16" x14ac:dyDescent="0.25">
      <c r="B205" s="148" t="str">
        <f>Inskrivning!J168</f>
        <v/>
      </c>
      <c r="D205" s="2">
        <f>Inskrivning!L168</f>
        <v>0</v>
      </c>
      <c r="E205" s="2">
        <f>Inskrivning!M168</f>
        <v>0</v>
      </c>
      <c r="F205" s="2">
        <f>Inskrivning!N168</f>
        <v>0</v>
      </c>
      <c r="G205" s="2">
        <f>Inskrivning!O168</f>
        <v>0</v>
      </c>
      <c r="H205" s="2">
        <f>Inskrivning!P168</f>
        <v>0</v>
      </c>
      <c r="I205" s="2">
        <f>Inskrivning!Q168</f>
        <v>0</v>
      </c>
      <c r="J205" s="2">
        <f>Inskrivning!R168</f>
        <v>0</v>
      </c>
      <c r="K205" s="2">
        <f>Inskrivning!S168</f>
        <v>0</v>
      </c>
      <c r="L205" s="2">
        <f>Inskrivning!T168</f>
        <v>0</v>
      </c>
      <c r="M205" s="2">
        <f>Inskrivning!U168</f>
        <v>0</v>
      </c>
      <c r="N205" s="2">
        <f>Inskrivning!V168</f>
        <v>0</v>
      </c>
      <c r="O205" s="2">
        <f>Inskrivning!W168</f>
        <v>0</v>
      </c>
      <c r="P205" s="2">
        <f>Inskrivning!X168</f>
        <v>0</v>
      </c>
    </row>
    <row r="206" spans="1:16" x14ac:dyDescent="0.25">
      <c r="B206" s="148" t="str">
        <f>Inskrivning!J169</f>
        <v/>
      </c>
      <c r="D206" s="2">
        <f>Inskrivning!L169</f>
        <v>0</v>
      </c>
      <c r="E206" s="2">
        <f>Inskrivning!M169</f>
        <v>0</v>
      </c>
      <c r="F206" s="2">
        <f>Inskrivning!N169</f>
        <v>0</v>
      </c>
      <c r="G206" s="2">
        <f>Inskrivning!O169</f>
        <v>0</v>
      </c>
      <c r="H206" s="2">
        <f>Inskrivning!P169</f>
        <v>0</v>
      </c>
      <c r="I206" s="2">
        <f>Inskrivning!Q169</f>
        <v>0</v>
      </c>
      <c r="J206" s="2">
        <f>Inskrivning!R169</f>
        <v>0</v>
      </c>
      <c r="K206" s="2">
        <f>Inskrivning!S169</f>
        <v>0</v>
      </c>
      <c r="L206" s="2">
        <f>Inskrivning!T169</f>
        <v>0</v>
      </c>
      <c r="M206" s="2">
        <f>Inskrivning!U169</f>
        <v>0</v>
      </c>
      <c r="N206" s="2">
        <f>Inskrivning!V169</f>
        <v>0</v>
      </c>
      <c r="O206" s="2">
        <f>Inskrivning!W169</f>
        <v>0</v>
      </c>
      <c r="P206" s="2">
        <f>Inskrivning!X169</f>
        <v>0</v>
      </c>
    </row>
    <row r="207" spans="1:16" x14ac:dyDescent="0.25">
      <c r="B207" s="148" t="str">
        <f>Inskrivning!J170</f>
        <v/>
      </c>
      <c r="D207" s="2">
        <f>Inskrivning!L170</f>
        <v>0</v>
      </c>
      <c r="E207" s="2">
        <f>Inskrivning!M170</f>
        <v>0</v>
      </c>
      <c r="F207" s="2">
        <f>Inskrivning!N170</f>
        <v>0</v>
      </c>
      <c r="G207" s="2">
        <f>Inskrivning!O170</f>
        <v>0</v>
      </c>
      <c r="H207" s="2">
        <f>Inskrivning!P170</f>
        <v>0</v>
      </c>
      <c r="I207" s="2">
        <f>Inskrivning!Q170</f>
        <v>0</v>
      </c>
      <c r="J207" s="2">
        <f>Inskrivning!R170</f>
        <v>0</v>
      </c>
      <c r="K207" s="2">
        <f>Inskrivning!S170</f>
        <v>0</v>
      </c>
      <c r="L207" s="2">
        <f>Inskrivning!T170</f>
        <v>0</v>
      </c>
      <c r="M207" s="2">
        <f>Inskrivning!U170</f>
        <v>0</v>
      </c>
      <c r="N207" s="2">
        <f>Inskrivning!V170</f>
        <v>0</v>
      </c>
      <c r="O207" s="2">
        <f>Inskrivning!W170</f>
        <v>0</v>
      </c>
      <c r="P207" s="2">
        <f>Inskrivning!X170</f>
        <v>0</v>
      </c>
    </row>
    <row r="208" spans="1:16" x14ac:dyDescent="0.25">
      <c r="B208" s="149" t="s">
        <v>44</v>
      </c>
      <c r="D208" s="1">
        <f t="shared" ref="D208" si="88">SUM(D204:D207)</f>
        <v>0</v>
      </c>
      <c r="E208" s="1">
        <f t="shared" ref="E208:P208" si="89">SUM(E204:E207)</f>
        <v>0</v>
      </c>
      <c r="F208" s="1">
        <f t="shared" si="89"/>
        <v>0</v>
      </c>
      <c r="G208" s="1">
        <f t="shared" si="89"/>
        <v>0</v>
      </c>
      <c r="H208" s="1">
        <f t="shared" si="89"/>
        <v>0</v>
      </c>
      <c r="I208" s="1">
        <f t="shared" si="89"/>
        <v>0</v>
      </c>
      <c r="J208" s="1">
        <f t="shared" si="89"/>
        <v>0</v>
      </c>
      <c r="K208" s="1">
        <f t="shared" si="89"/>
        <v>0</v>
      </c>
      <c r="L208" s="1">
        <f t="shared" si="89"/>
        <v>0</v>
      </c>
      <c r="M208" s="1">
        <f t="shared" si="89"/>
        <v>0</v>
      </c>
      <c r="N208" s="1">
        <f t="shared" si="89"/>
        <v>0</v>
      </c>
      <c r="O208" s="1">
        <f t="shared" si="89"/>
        <v>0</v>
      </c>
      <c r="P208" s="1">
        <f t="shared" si="89"/>
        <v>0</v>
      </c>
    </row>
    <row r="209" spans="2:16" x14ac:dyDescent="0.25">
      <c r="B209" s="150" t="str">
        <f>Inskrivning!J171</f>
        <v/>
      </c>
      <c r="D209" s="2">
        <f>Inskrivning!L171</f>
        <v>0</v>
      </c>
      <c r="E209" s="2">
        <f>Inskrivning!M171</f>
        <v>0</v>
      </c>
      <c r="F209" s="2">
        <f>Inskrivning!N171</f>
        <v>0</v>
      </c>
      <c r="G209" s="2">
        <f>Inskrivning!O171</f>
        <v>0</v>
      </c>
      <c r="H209" s="2">
        <f>Inskrivning!P171</f>
        <v>0</v>
      </c>
      <c r="I209" s="2">
        <f>Inskrivning!Q171</f>
        <v>0</v>
      </c>
      <c r="J209" s="2">
        <f>Inskrivning!R171</f>
        <v>0</v>
      </c>
      <c r="K209" s="2">
        <f>Inskrivning!S171</f>
        <v>0</v>
      </c>
      <c r="L209" s="2">
        <f>Inskrivning!T171</f>
        <v>0</v>
      </c>
      <c r="M209" s="2">
        <f>Inskrivning!U171</f>
        <v>0</v>
      </c>
      <c r="N209" s="2">
        <f>Inskrivning!V171</f>
        <v>0</v>
      </c>
      <c r="O209" s="2">
        <f>Inskrivning!W171</f>
        <v>0</v>
      </c>
      <c r="P209" s="2">
        <f>Inskrivning!X171</f>
        <v>0</v>
      </c>
    </row>
    <row r="210" spans="2:16" x14ac:dyDescent="0.25">
      <c r="B210" s="150" t="str">
        <f>Inskrivning!J172</f>
        <v/>
      </c>
      <c r="D210" s="2">
        <f>Inskrivning!L172</f>
        <v>0</v>
      </c>
      <c r="E210" s="2">
        <f>Inskrivning!M172</f>
        <v>0</v>
      </c>
      <c r="F210" s="2">
        <f>Inskrivning!N172</f>
        <v>0</v>
      </c>
      <c r="G210" s="2">
        <f>Inskrivning!O172</f>
        <v>0</v>
      </c>
      <c r="H210" s="2">
        <f>Inskrivning!P172</f>
        <v>0</v>
      </c>
      <c r="I210" s="2">
        <f>Inskrivning!Q172</f>
        <v>0</v>
      </c>
      <c r="J210" s="2">
        <f>Inskrivning!R172</f>
        <v>0</v>
      </c>
      <c r="K210" s="2">
        <f>Inskrivning!S172</f>
        <v>0</v>
      </c>
      <c r="L210" s="2">
        <f>Inskrivning!T172</f>
        <v>0</v>
      </c>
      <c r="M210" s="2">
        <f>Inskrivning!U172</f>
        <v>0</v>
      </c>
      <c r="N210" s="2">
        <f>Inskrivning!V172</f>
        <v>0</v>
      </c>
      <c r="O210" s="2">
        <f>Inskrivning!W172</f>
        <v>0</v>
      </c>
      <c r="P210" s="2">
        <f>Inskrivning!X172</f>
        <v>0</v>
      </c>
    </row>
    <row r="211" spans="2:16" x14ac:dyDescent="0.25">
      <c r="B211" s="150" t="str">
        <f>Inskrivning!J173</f>
        <v/>
      </c>
      <c r="D211" s="2">
        <f>Inskrivning!L173</f>
        <v>0</v>
      </c>
      <c r="E211" s="2">
        <f>Inskrivning!M173</f>
        <v>0</v>
      </c>
      <c r="F211" s="2">
        <f>Inskrivning!N173</f>
        <v>0</v>
      </c>
      <c r="G211" s="2">
        <f>Inskrivning!O173</f>
        <v>0</v>
      </c>
      <c r="H211" s="2">
        <f>Inskrivning!P173</f>
        <v>0</v>
      </c>
      <c r="I211" s="2">
        <f>Inskrivning!Q173</f>
        <v>0</v>
      </c>
      <c r="J211" s="2">
        <f>Inskrivning!R173</f>
        <v>0</v>
      </c>
      <c r="K211" s="2">
        <f>Inskrivning!S173</f>
        <v>0</v>
      </c>
      <c r="L211" s="2">
        <f>Inskrivning!T173</f>
        <v>0</v>
      </c>
      <c r="M211" s="2">
        <f>Inskrivning!U173</f>
        <v>0</v>
      </c>
      <c r="N211" s="2">
        <f>Inskrivning!V173</f>
        <v>0</v>
      </c>
      <c r="O211" s="2">
        <f>Inskrivning!W173</f>
        <v>0</v>
      </c>
      <c r="P211" s="2">
        <f>Inskrivning!X173</f>
        <v>0</v>
      </c>
    </row>
    <row r="212" spans="2:16" x14ac:dyDescent="0.25">
      <c r="B212" s="150" t="str">
        <f>Inskrivning!J174</f>
        <v/>
      </c>
      <c r="D212" s="2">
        <f>Inskrivning!L174</f>
        <v>0</v>
      </c>
      <c r="E212" s="2">
        <f>Inskrivning!M174</f>
        <v>0</v>
      </c>
      <c r="F212" s="2">
        <f>Inskrivning!N174</f>
        <v>0</v>
      </c>
      <c r="G212" s="2">
        <f>Inskrivning!O174</f>
        <v>0</v>
      </c>
      <c r="H212" s="2">
        <f>Inskrivning!P174</f>
        <v>0</v>
      </c>
      <c r="I212" s="2">
        <f>Inskrivning!Q174</f>
        <v>0</v>
      </c>
      <c r="J212" s="2">
        <f>Inskrivning!R174</f>
        <v>0</v>
      </c>
      <c r="K212" s="2">
        <f>Inskrivning!S174</f>
        <v>0</v>
      </c>
      <c r="L212" s="2">
        <f>Inskrivning!T174</f>
        <v>0</v>
      </c>
      <c r="M212" s="2">
        <f>Inskrivning!U174</f>
        <v>0</v>
      </c>
      <c r="N212" s="2">
        <f>Inskrivning!V174</f>
        <v>0</v>
      </c>
      <c r="O212" s="2">
        <f>Inskrivning!W174</f>
        <v>0</v>
      </c>
      <c r="P212" s="2">
        <f>Inskrivning!X174</f>
        <v>0</v>
      </c>
    </row>
    <row r="213" spans="2:16" x14ac:dyDescent="0.25">
      <c r="B213" s="151" t="s">
        <v>44</v>
      </c>
      <c r="D213" s="1">
        <f t="shared" ref="D213" si="90">SUM(D209:D212)</f>
        <v>0</v>
      </c>
      <c r="E213" s="1">
        <f t="shared" ref="E213:P213" si="91">SUM(E209:E212)</f>
        <v>0</v>
      </c>
      <c r="F213" s="1">
        <f t="shared" si="91"/>
        <v>0</v>
      </c>
      <c r="G213" s="1">
        <f t="shared" si="91"/>
        <v>0</v>
      </c>
      <c r="H213" s="1">
        <f t="shared" si="91"/>
        <v>0</v>
      </c>
      <c r="I213" s="1">
        <f t="shared" si="91"/>
        <v>0</v>
      </c>
      <c r="J213" s="1">
        <f t="shared" si="91"/>
        <v>0</v>
      </c>
      <c r="K213" s="1">
        <f t="shared" si="91"/>
        <v>0</v>
      </c>
      <c r="L213" s="1">
        <f t="shared" si="91"/>
        <v>0</v>
      </c>
      <c r="M213" s="1">
        <f t="shared" si="91"/>
        <v>0</v>
      </c>
      <c r="N213" s="1">
        <f t="shared" si="91"/>
        <v>0</v>
      </c>
      <c r="O213" s="1">
        <f t="shared" si="91"/>
        <v>0</v>
      </c>
      <c r="P213" s="1">
        <f t="shared" si="91"/>
        <v>0</v>
      </c>
    </row>
    <row r="214" spans="2:16" x14ac:dyDescent="0.25">
      <c r="B214" s="152" t="str">
        <f>Inskrivning!J175</f>
        <v/>
      </c>
      <c r="D214" s="2">
        <f>Inskrivning!L175</f>
        <v>0</v>
      </c>
      <c r="E214" s="2">
        <f>Inskrivning!M175</f>
        <v>0</v>
      </c>
      <c r="F214" s="2">
        <f>Inskrivning!N175</f>
        <v>0</v>
      </c>
      <c r="G214" s="2">
        <f>Inskrivning!O175</f>
        <v>0</v>
      </c>
      <c r="H214" s="2">
        <f>Inskrivning!P175</f>
        <v>0</v>
      </c>
      <c r="I214" s="2">
        <f>Inskrivning!Q175</f>
        <v>0</v>
      </c>
      <c r="J214" s="2">
        <f>Inskrivning!R175</f>
        <v>0</v>
      </c>
      <c r="K214" s="2">
        <f>Inskrivning!S175</f>
        <v>0</v>
      </c>
      <c r="L214" s="2">
        <f>Inskrivning!T175</f>
        <v>0</v>
      </c>
      <c r="M214" s="2">
        <f>Inskrivning!U175</f>
        <v>0</v>
      </c>
      <c r="N214" s="2">
        <f>Inskrivning!V175</f>
        <v>0</v>
      </c>
      <c r="O214" s="2">
        <f>Inskrivning!W175</f>
        <v>0</v>
      </c>
      <c r="P214" s="2">
        <f>Inskrivning!X175</f>
        <v>0</v>
      </c>
    </row>
    <row r="215" spans="2:16" x14ac:dyDescent="0.25">
      <c r="B215" s="152" t="str">
        <f>Inskrivning!J176</f>
        <v/>
      </c>
      <c r="D215" s="2">
        <f>Inskrivning!L176</f>
        <v>0</v>
      </c>
      <c r="E215" s="2">
        <f>Inskrivning!M176</f>
        <v>0</v>
      </c>
      <c r="F215" s="2">
        <f>Inskrivning!N176</f>
        <v>0</v>
      </c>
      <c r="G215" s="2">
        <f>Inskrivning!O176</f>
        <v>0</v>
      </c>
      <c r="H215" s="2">
        <f>Inskrivning!P176</f>
        <v>0</v>
      </c>
      <c r="I215" s="2">
        <f>Inskrivning!Q176</f>
        <v>0</v>
      </c>
      <c r="J215" s="2">
        <f>Inskrivning!R176</f>
        <v>0</v>
      </c>
      <c r="K215" s="2">
        <f>Inskrivning!S176</f>
        <v>0</v>
      </c>
      <c r="L215" s="2">
        <f>Inskrivning!T176</f>
        <v>0</v>
      </c>
      <c r="M215" s="2">
        <f>Inskrivning!U176</f>
        <v>0</v>
      </c>
      <c r="N215" s="2">
        <f>Inskrivning!V176</f>
        <v>0</v>
      </c>
      <c r="O215" s="2">
        <f>Inskrivning!W176</f>
        <v>0</v>
      </c>
      <c r="P215" s="2">
        <f>Inskrivning!X176</f>
        <v>0</v>
      </c>
    </row>
    <row r="216" spans="2:16" x14ac:dyDescent="0.25">
      <c r="B216" s="152" t="str">
        <f>Inskrivning!J177</f>
        <v/>
      </c>
      <c r="D216" s="2">
        <f>Inskrivning!L177</f>
        <v>0</v>
      </c>
      <c r="E216" s="2">
        <f>Inskrivning!M177</f>
        <v>0</v>
      </c>
      <c r="F216" s="2">
        <f>Inskrivning!N177</f>
        <v>0</v>
      </c>
      <c r="G216" s="2">
        <f>Inskrivning!O177</f>
        <v>0</v>
      </c>
      <c r="H216" s="2">
        <f>Inskrivning!P177</f>
        <v>0</v>
      </c>
      <c r="I216" s="2">
        <f>Inskrivning!Q177</f>
        <v>0</v>
      </c>
      <c r="J216" s="2">
        <f>Inskrivning!R177</f>
        <v>0</v>
      </c>
      <c r="K216" s="2">
        <f>Inskrivning!S177</f>
        <v>0</v>
      </c>
      <c r="L216" s="2">
        <f>Inskrivning!T177</f>
        <v>0</v>
      </c>
      <c r="M216" s="2">
        <f>Inskrivning!U177</f>
        <v>0</v>
      </c>
      <c r="N216" s="2">
        <f>Inskrivning!V177</f>
        <v>0</v>
      </c>
      <c r="O216" s="2">
        <f>Inskrivning!W177</f>
        <v>0</v>
      </c>
      <c r="P216" s="2">
        <f>Inskrivning!X177</f>
        <v>0</v>
      </c>
    </row>
    <row r="217" spans="2:16" x14ac:dyDescent="0.25">
      <c r="B217" s="152" t="str">
        <f>Inskrivning!J178</f>
        <v/>
      </c>
      <c r="D217" s="2">
        <f>Inskrivning!L178</f>
        <v>0</v>
      </c>
      <c r="E217" s="2">
        <f>Inskrivning!M178</f>
        <v>0</v>
      </c>
      <c r="F217" s="2">
        <f>Inskrivning!N178</f>
        <v>0</v>
      </c>
      <c r="G217" s="2">
        <f>Inskrivning!O178</f>
        <v>0</v>
      </c>
      <c r="H217" s="2">
        <f>Inskrivning!P178</f>
        <v>0</v>
      </c>
      <c r="I217" s="2">
        <f>Inskrivning!Q178</f>
        <v>0</v>
      </c>
      <c r="J217" s="2">
        <f>Inskrivning!R178</f>
        <v>0</v>
      </c>
      <c r="K217" s="2">
        <f>Inskrivning!S178</f>
        <v>0</v>
      </c>
      <c r="L217" s="2">
        <f>Inskrivning!T178</f>
        <v>0</v>
      </c>
      <c r="M217" s="2">
        <f>Inskrivning!U178</f>
        <v>0</v>
      </c>
      <c r="N217" s="2">
        <f>Inskrivning!V178</f>
        <v>0</v>
      </c>
      <c r="O217" s="2">
        <f>Inskrivning!W178</f>
        <v>0</v>
      </c>
      <c r="P217" s="2">
        <f>Inskrivning!X178</f>
        <v>0</v>
      </c>
    </row>
    <row r="218" spans="2:16" x14ac:dyDescent="0.25">
      <c r="B218" s="153" t="s">
        <v>44</v>
      </c>
      <c r="D218" s="1">
        <f t="shared" ref="D218" si="92">SUM(D214:D217)</f>
        <v>0</v>
      </c>
      <c r="E218" s="1">
        <f t="shared" ref="E218:P218" si="93">SUM(E214:E217)</f>
        <v>0</v>
      </c>
      <c r="F218" s="1">
        <f t="shared" si="93"/>
        <v>0</v>
      </c>
      <c r="G218" s="1">
        <f t="shared" si="93"/>
        <v>0</v>
      </c>
      <c r="H218" s="1">
        <f t="shared" si="93"/>
        <v>0</v>
      </c>
      <c r="I218" s="1">
        <f t="shared" si="93"/>
        <v>0</v>
      </c>
      <c r="J218" s="1">
        <f t="shared" si="93"/>
        <v>0</v>
      </c>
      <c r="K218" s="1">
        <f t="shared" si="93"/>
        <v>0</v>
      </c>
      <c r="L218" s="1">
        <f t="shared" si="93"/>
        <v>0</v>
      </c>
      <c r="M218" s="1">
        <f t="shared" si="93"/>
        <v>0</v>
      </c>
      <c r="N218" s="1">
        <f t="shared" si="93"/>
        <v>0</v>
      </c>
      <c r="O218" s="1">
        <f t="shared" si="93"/>
        <v>0</v>
      </c>
      <c r="P218" s="1">
        <f t="shared" si="93"/>
        <v>0</v>
      </c>
    </row>
    <row r="219" spans="2:16" x14ac:dyDescent="0.25">
      <c r="B219" s="154" t="str">
        <f>Inskrivning!J179</f>
        <v/>
      </c>
      <c r="D219" s="2">
        <f>Inskrivning!L179</f>
        <v>0</v>
      </c>
      <c r="E219" s="2">
        <f>Inskrivning!M179</f>
        <v>0</v>
      </c>
      <c r="F219" s="2">
        <f>Inskrivning!N179</f>
        <v>0</v>
      </c>
      <c r="G219" s="2">
        <f>Inskrivning!O179</f>
        <v>0</v>
      </c>
      <c r="H219" s="2">
        <f>Inskrivning!P179</f>
        <v>0</v>
      </c>
      <c r="I219" s="2">
        <f>Inskrivning!Q179</f>
        <v>0</v>
      </c>
      <c r="J219" s="2">
        <f>Inskrivning!R179</f>
        <v>0</v>
      </c>
      <c r="K219" s="2">
        <f>Inskrivning!S179</f>
        <v>0</v>
      </c>
      <c r="L219" s="2">
        <f>Inskrivning!T179</f>
        <v>0</v>
      </c>
      <c r="M219" s="2">
        <f>Inskrivning!U179</f>
        <v>0</v>
      </c>
      <c r="N219" s="2">
        <f>Inskrivning!V179</f>
        <v>0</v>
      </c>
      <c r="O219" s="2">
        <f>Inskrivning!W179</f>
        <v>0</v>
      </c>
      <c r="P219" s="2">
        <f>Inskrivning!X179</f>
        <v>0</v>
      </c>
    </row>
    <row r="220" spans="2:16" x14ac:dyDescent="0.25">
      <c r="B220" s="154" t="str">
        <f>Inskrivning!J180</f>
        <v/>
      </c>
      <c r="D220" s="2">
        <f>Inskrivning!L180</f>
        <v>0</v>
      </c>
      <c r="E220" s="2">
        <f>Inskrivning!M180</f>
        <v>0</v>
      </c>
      <c r="F220" s="2">
        <f>Inskrivning!N180</f>
        <v>0</v>
      </c>
      <c r="G220" s="2">
        <f>Inskrivning!O180</f>
        <v>0</v>
      </c>
      <c r="H220" s="2">
        <f>Inskrivning!P180</f>
        <v>0</v>
      </c>
      <c r="I220" s="2">
        <f>Inskrivning!Q180</f>
        <v>0</v>
      </c>
      <c r="J220" s="2">
        <f>Inskrivning!R180</f>
        <v>0</v>
      </c>
      <c r="K220" s="2">
        <f>Inskrivning!S180</f>
        <v>0</v>
      </c>
      <c r="L220" s="2">
        <f>Inskrivning!T180</f>
        <v>0</v>
      </c>
      <c r="M220" s="2">
        <f>Inskrivning!U180</f>
        <v>0</v>
      </c>
      <c r="N220" s="2">
        <f>Inskrivning!V180</f>
        <v>0</v>
      </c>
      <c r="O220" s="2">
        <f>Inskrivning!W180</f>
        <v>0</v>
      </c>
      <c r="P220" s="2">
        <f>Inskrivning!X180</f>
        <v>0</v>
      </c>
    </row>
    <row r="221" spans="2:16" x14ac:dyDescent="0.25">
      <c r="B221" s="154" t="str">
        <f>Inskrivning!J181</f>
        <v/>
      </c>
      <c r="D221" s="2">
        <f>Inskrivning!L181</f>
        <v>0</v>
      </c>
      <c r="E221" s="2">
        <f>Inskrivning!M181</f>
        <v>0</v>
      </c>
      <c r="F221" s="2">
        <f>Inskrivning!N181</f>
        <v>0</v>
      </c>
      <c r="G221" s="2">
        <f>Inskrivning!O181</f>
        <v>0</v>
      </c>
      <c r="H221" s="2">
        <f>Inskrivning!P181</f>
        <v>0</v>
      </c>
      <c r="I221" s="2">
        <f>Inskrivning!Q181</f>
        <v>0</v>
      </c>
      <c r="J221" s="2">
        <f>Inskrivning!R181</f>
        <v>0</v>
      </c>
      <c r="K221" s="2">
        <f>Inskrivning!S181</f>
        <v>0</v>
      </c>
      <c r="L221" s="2">
        <f>Inskrivning!T181</f>
        <v>0</v>
      </c>
      <c r="M221" s="2">
        <f>Inskrivning!U181</f>
        <v>0</v>
      </c>
      <c r="N221" s="2">
        <f>Inskrivning!V181</f>
        <v>0</v>
      </c>
      <c r="O221" s="2">
        <f>Inskrivning!W181</f>
        <v>0</v>
      </c>
      <c r="P221" s="2">
        <f>Inskrivning!X181</f>
        <v>0</v>
      </c>
    </row>
    <row r="222" spans="2:16" x14ac:dyDescent="0.25">
      <c r="B222" s="154" t="str">
        <f>Inskrivning!J182</f>
        <v/>
      </c>
      <c r="D222" s="2">
        <f>Inskrivning!L182</f>
        <v>0</v>
      </c>
      <c r="E222" s="2">
        <f>Inskrivning!M182</f>
        <v>0</v>
      </c>
      <c r="F222" s="2">
        <f>Inskrivning!N182</f>
        <v>0</v>
      </c>
      <c r="G222" s="2">
        <f>Inskrivning!O182</f>
        <v>0</v>
      </c>
      <c r="H222" s="2">
        <f>Inskrivning!P182</f>
        <v>0</v>
      </c>
      <c r="I222" s="2">
        <f>Inskrivning!Q182</f>
        <v>0</v>
      </c>
      <c r="J222" s="2">
        <f>Inskrivning!R182</f>
        <v>0</v>
      </c>
      <c r="K222" s="2">
        <f>Inskrivning!S182</f>
        <v>0</v>
      </c>
      <c r="L222" s="2">
        <f>Inskrivning!T182</f>
        <v>0</v>
      </c>
      <c r="M222" s="2">
        <f>Inskrivning!U182</f>
        <v>0</v>
      </c>
      <c r="N222" s="2">
        <f>Inskrivning!V182</f>
        <v>0</v>
      </c>
      <c r="O222" s="2">
        <f>Inskrivning!W182</f>
        <v>0</v>
      </c>
      <c r="P222" s="2">
        <f>Inskrivning!X182</f>
        <v>0</v>
      </c>
    </row>
    <row r="223" spans="2:16" x14ac:dyDescent="0.25">
      <c r="B223" s="155" t="s">
        <v>44</v>
      </c>
      <c r="D223" s="1">
        <f t="shared" ref="D223" si="94">SUM(D219:D222)</f>
        <v>0</v>
      </c>
      <c r="E223" s="1">
        <f t="shared" ref="E223:P223" si="95">SUM(E219:E222)</f>
        <v>0</v>
      </c>
      <c r="F223" s="1">
        <f t="shared" si="95"/>
        <v>0</v>
      </c>
      <c r="G223" s="1">
        <f t="shared" si="95"/>
        <v>0</v>
      </c>
      <c r="H223" s="1">
        <f t="shared" si="95"/>
        <v>0</v>
      </c>
      <c r="I223" s="1">
        <f t="shared" si="95"/>
        <v>0</v>
      </c>
      <c r="J223" s="1">
        <f t="shared" si="95"/>
        <v>0</v>
      </c>
      <c r="K223" s="1">
        <f t="shared" si="95"/>
        <v>0</v>
      </c>
      <c r="L223" s="1">
        <f t="shared" si="95"/>
        <v>0</v>
      </c>
      <c r="M223" s="1">
        <f t="shared" si="95"/>
        <v>0</v>
      </c>
      <c r="N223" s="1">
        <f t="shared" si="95"/>
        <v>0</v>
      </c>
      <c r="O223" s="1">
        <f t="shared" si="95"/>
        <v>0</v>
      </c>
      <c r="P223" s="1">
        <f t="shared" si="95"/>
        <v>0</v>
      </c>
    </row>
    <row r="224" spans="2:16" x14ac:dyDescent="0.25">
      <c r="B224" s="177" t="str">
        <f>Inskrivning!J183</f>
        <v/>
      </c>
      <c r="D224" s="2">
        <f>Inskrivning!L183</f>
        <v>0</v>
      </c>
      <c r="E224" s="2">
        <f>Inskrivning!M183</f>
        <v>0</v>
      </c>
      <c r="F224" s="2">
        <f>Inskrivning!N183</f>
        <v>0</v>
      </c>
      <c r="G224" s="2">
        <f>Inskrivning!O183</f>
        <v>0</v>
      </c>
      <c r="H224" s="2">
        <f>Inskrivning!P183</f>
        <v>0</v>
      </c>
      <c r="I224" s="2">
        <f>Inskrivning!Q183</f>
        <v>0</v>
      </c>
      <c r="J224" s="2">
        <f>Inskrivning!R183</f>
        <v>0</v>
      </c>
      <c r="K224" s="2">
        <f>Inskrivning!S183</f>
        <v>0</v>
      </c>
      <c r="L224" s="2">
        <f>Inskrivning!T183</f>
        <v>0</v>
      </c>
      <c r="M224" s="2">
        <f>Inskrivning!U183</f>
        <v>0</v>
      </c>
      <c r="N224" s="2">
        <f>Inskrivning!V183</f>
        <v>0</v>
      </c>
      <c r="O224" s="2">
        <f>Inskrivning!W183</f>
        <v>0</v>
      </c>
      <c r="P224" s="2">
        <f>Inskrivning!X183</f>
        <v>0</v>
      </c>
    </row>
    <row r="225" spans="2:16" x14ac:dyDescent="0.25">
      <c r="B225" s="177" t="str">
        <f>Inskrivning!J184</f>
        <v/>
      </c>
      <c r="D225" s="2">
        <f>Inskrivning!L184</f>
        <v>0</v>
      </c>
      <c r="E225" s="2">
        <f>Inskrivning!M184</f>
        <v>0</v>
      </c>
      <c r="F225" s="2">
        <f>Inskrivning!N184</f>
        <v>0</v>
      </c>
      <c r="G225" s="2">
        <f>Inskrivning!O184</f>
        <v>0</v>
      </c>
      <c r="H225" s="2">
        <f>Inskrivning!P184</f>
        <v>0</v>
      </c>
      <c r="I225" s="2">
        <f>Inskrivning!Q184</f>
        <v>0</v>
      </c>
      <c r="J225" s="2">
        <f>Inskrivning!R184</f>
        <v>0</v>
      </c>
      <c r="K225" s="2">
        <f>Inskrivning!S184</f>
        <v>0</v>
      </c>
      <c r="L225" s="2">
        <f>Inskrivning!T184</f>
        <v>0</v>
      </c>
      <c r="M225" s="2">
        <f>Inskrivning!U184</f>
        <v>0</v>
      </c>
      <c r="N225" s="2">
        <f>Inskrivning!V184</f>
        <v>0</v>
      </c>
      <c r="O225" s="2">
        <f>Inskrivning!W184</f>
        <v>0</v>
      </c>
      <c r="P225" s="2">
        <f>Inskrivning!X184</f>
        <v>0</v>
      </c>
    </row>
    <row r="226" spans="2:16" x14ac:dyDescent="0.25">
      <c r="B226" s="177" t="str">
        <f>Inskrivning!J185</f>
        <v/>
      </c>
      <c r="D226" s="2">
        <f>Inskrivning!L185</f>
        <v>0</v>
      </c>
      <c r="E226" s="2">
        <f>Inskrivning!M185</f>
        <v>0</v>
      </c>
      <c r="F226" s="2">
        <f>Inskrivning!N185</f>
        <v>0</v>
      </c>
      <c r="G226" s="2">
        <f>Inskrivning!O185</f>
        <v>0</v>
      </c>
      <c r="H226" s="2">
        <f>Inskrivning!P185</f>
        <v>0</v>
      </c>
      <c r="I226" s="2">
        <f>Inskrivning!Q185</f>
        <v>0</v>
      </c>
      <c r="J226" s="2">
        <f>Inskrivning!R185</f>
        <v>0</v>
      </c>
      <c r="K226" s="2">
        <f>Inskrivning!S185</f>
        <v>0</v>
      </c>
      <c r="L226" s="2">
        <f>Inskrivning!T185</f>
        <v>0</v>
      </c>
      <c r="M226" s="2">
        <f>Inskrivning!U185</f>
        <v>0</v>
      </c>
      <c r="N226" s="2">
        <f>Inskrivning!V185</f>
        <v>0</v>
      </c>
      <c r="O226" s="2">
        <f>Inskrivning!W185</f>
        <v>0</v>
      </c>
      <c r="P226" s="2">
        <f>Inskrivning!X185</f>
        <v>0</v>
      </c>
    </row>
    <row r="227" spans="2:16" x14ac:dyDescent="0.25">
      <c r="B227" s="177" t="str">
        <f>Inskrivning!J186</f>
        <v/>
      </c>
      <c r="D227" s="2">
        <f>Inskrivning!L186</f>
        <v>0</v>
      </c>
      <c r="E227" s="2">
        <f>Inskrivning!M186</f>
        <v>0</v>
      </c>
      <c r="F227" s="2">
        <f>Inskrivning!N186</f>
        <v>0</v>
      </c>
      <c r="G227" s="2">
        <f>Inskrivning!O186</f>
        <v>0</v>
      </c>
      <c r="H227" s="2">
        <f>Inskrivning!P186</f>
        <v>0</v>
      </c>
      <c r="I227" s="2">
        <f>Inskrivning!Q186</f>
        <v>0</v>
      </c>
      <c r="J227" s="2">
        <f>Inskrivning!R186</f>
        <v>0</v>
      </c>
      <c r="K227" s="2">
        <f>Inskrivning!S186</f>
        <v>0</v>
      </c>
      <c r="L227" s="2">
        <f>Inskrivning!T186</f>
        <v>0</v>
      </c>
      <c r="M227" s="2">
        <f>Inskrivning!U186</f>
        <v>0</v>
      </c>
      <c r="N227" s="2">
        <f>Inskrivning!V186</f>
        <v>0</v>
      </c>
      <c r="O227" s="2">
        <f>Inskrivning!W186</f>
        <v>0</v>
      </c>
      <c r="P227" s="2">
        <f>Inskrivning!X186</f>
        <v>0</v>
      </c>
    </row>
    <row r="228" spans="2:16" x14ac:dyDescent="0.25">
      <c r="B228" s="178" t="s">
        <v>44</v>
      </c>
      <c r="D228" s="1">
        <f t="shared" ref="D228" si="96">SUM(D224:D227)</f>
        <v>0</v>
      </c>
      <c r="E228" s="1">
        <f t="shared" ref="E228:P228" si="97">SUM(E224:E227)</f>
        <v>0</v>
      </c>
      <c r="F228" s="1">
        <f t="shared" si="97"/>
        <v>0</v>
      </c>
      <c r="G228" s="1">
        <f t="shared" si="97"/>
        <v>0</v>
      </c>
      <c r="H228" s="1">
        <f t="shared" si="97"/>
        <v>0</v>
      </c>
      <c r="I228" s="1">
        <f t="shared" si="97"/>
        <v>0</v>
      </c>
      <c r="J228" s="1">
        <f t="shared" si="97"/>
        <v>0</v>
      </c>
      <c r="K228" s="1">
        <f t="shared" si="97"/>
        <v>0</v>
      </c>
      <c r="L228" s="1">
        <f t="shared" si="97"/>
        <v>0</v>
      </c>
      <c r="M228" s="1">
        <f t="shared" si="97"/>
        <v>0</v>
      </c>
      <c r="N228" s="1">
        <f t="shared" si="97"/>
        <v>0</v>
      </c>
      <c r="O228" s="1">
        <f t="shared" si="97"/>
        <v>0</v>
      </c>
      <c r="P228" s="1">
        <f t="shared" si="97"/>
        <v>0</v>
      </c>
    </row>
    <row r="229" spans="2:16" x14ac:dyDescent="0.25">
      <c r="B229" s="148" t="str">
        <f>Inskrivning!J187</f>
        <v/>
      </c>
      <c r="D229" s="2">
        <f>Inskrivning!L187</f>
        <v>0</v>
      </c>
      <c r="E229" s="2">
        <f>Inskrivning!M187</f>
        <v>0</v>
      </c>
      <c r="F229" s="2">
        <f>Inskrivning!N187</f>
        <v>0</v>
      </c>
      <c r="G229" s="2">
        <f>Inskrivning!O187</f>
        <v>0</v>
      </c>
      <c r="H229" s="2">
        <f>Inskrivning!P187</f>
        <v>0</v>
      </c>
      <c r="I229" s="2">
        <f>Inskrivning!Q187</f>
        <v>0</v>
      </c>
      <c r="J229" s="2">
        <f>Inskrivning!R187</f>
        <v>0</v>
      </c>
      <c r="K229" s="2">
        <f>Inskrivning!S187</f>
        <v>0</v>
      </c>
      <c r="L229" s="2">
        <f>Inskrivning!T187</f>
        <v>0</v>
      </c>
      <c r="M229" s="2">
        <f>Inskrivning!U187</f>
        <v>0</v>
      </c>
      <c r="N229" s="2">
        <f>Inskrivning!V187</f>
        <v>0</v>
      </c>
      <c r="O229" s="2">
        <f>Inskrivning!W187</f>
        <v>0</v>
      </c>
      <c r="P229" s="2">
        <f>Inskrivning!X187</f>
        <v>0</v>
      </c>
    </row>
    <row r="230" spans="2:16" x14ac:dyDescent="0.25">
      <c r="B230" s="148" t="str">
        <f>Inskrivning!J188</f>
        <v/>
      </c>
      <c r="D230" s="2">
        <f>Inskrivning!L188</f>
        <v>0</v>
      </c>
      <c r="E230" s="2">
        <f>Inskrivning!M188</f>
        <v>0</v>
      </c>
      <c r="F230" s="2">
        <f>Inskrivning!N188</f>
        <v>0</v>
      </c>
      <c r="G230" s="2">
        <f>Inskrivning!O188</f>
        <v>0</v>
      </c>
      <c r="H230" s="2">
        <f>Inskrivning!P188</f>
        <v>0</v>
      </c>
      <c r="I230" s="2">
        <f>Inskrivning!Q188</f>
        <v>0</v>
      </c>
      <c r="J230" s="2">
        <f>Inskrivning!R188</f>
        <v>0</v>
      </c>
      <c r="K230" s="2">
        <f>Inskrivning!S188</f>
        <v>0</v>
      </c>
      <c r="L230" s="2">
        <f>Inskrivning!T188</f>
        <v>0</v>
      </c>
      <c r="M230" s="2">
        <f>Inskrivning!U188</f>
        <v>0</v>
      </c>
      <c r="N230" s="2">
        <f>Inskrivning!V188</f>
        <v>0</v>
      </c>
      <c r="O230" s="2">
        <f>Inskrivning!W188</f>
        <v>0</v>
      </c>
      <c r="P230" s="2">
        <f>Inskrivning!X188</f>
        <v>0</v>
      </c>
    </row>
    <row r="231" spans="2:16" x14ac:dyDescent="0.25">
      <c r="B231" s="148" t="str">
        <f>Inskrivning!J189</f>
        <v/>
      </c>
      <c r="D231" s="2">
        <f>Inskrivning!L189</f>
        <v>0</v>
      </c>
      <c r="E231" s="2">
        <f>Inskrivning!M189</f>
        <v>0</v>
      </c>
      <c r="F231" s="2">
        <f>Inskrivning!N189</f>
        <v>0</v>
      </c>
      <c r="G231" s="2">
        <f>Inskrivning!O189</f>
        <v>0</v>
      </c>
      <c r="H231" s="2">
        <f>Inskrivning!P189</f>
        <v>0</v>
      </c>
      <c r="I231" s="2">
        <f>Inskrivning!Q189</f>
        <v>0</v>
      </c>
      <c r="J231" s="2">
        <f>Inskrivning!R189</f>
        <v>0</v>
      </c>
      <c r="K231" s="2">
        <f>Inskrivning!S189</f>
        <v>0</v>
      </c>
      <c r="L231" s="2">
        <f>Inskrivning!T189</f>
        <v>0</v>
      </c>
      <c r="M231" s="2">
        <f>Inskrivning!U189</f>
        <v>0</v>
      </c>
      <c r="N231" s="2">
        <f>Inskrivning!V189</f>
        <v>0</v>
      </c>
      <c r="O231" s="2">
        <f>Inskrivning!W189</f>
        <v>0</v>
      </c>
      <c r="P231" s="2">
        <f>Inskrivning!X189</f>
        <v>0</v>
      </c>
    </row>
    <row r="232" spans="2:16" x14ac:dyDescent="0.25">
      <c r="B232" s="148" t="str">
        <f>Inskrivning!J190</f>
        <v/>
      </c>
      <c r="D232" s="2">
        <f>Inskrivning!L190</f>
        <v>0</v>
      </c>
      <c r="E232" s="2">
        <f>Inskrivning!M190</f>
        <v>0</v>
      </c>
      <c r="F232" s="2">
        <f>Inskrivning!N190</f>
        <v>0</v>
      </c>
      <c r="G232" s="2">
        <f>Inskrivning!O190</f>
        <v>0</v>
      </c>
      <c r="H232" s="2">
        <f>Inskrivning!P190</f>
        <v>0</v>
      </c>
      <c r="I232" s="2">
        <f>Inskrivning!Q190</f>
        <v>0</v>
      </c>
      <c r="J232" s="2">
        <f>Inskrivning!R190</f>
        <v>0</v>
      </c>
      <c r="K232" s="2">
        <f>Inskrivning!S190</f>
        <v>0</v>
      </c>
      <c r="L232" s="2">
        <f>Inskrivning!T190</f>
        <v>0</v>
      </c>
      <c r="M232" s="2">
        <f>Inskrivning!U190</f>
        <v>0</v>
      </c>
      <c r="N232" s="2">
        <f>Inskrivning!V190</f>
        <v>0</v>
      </c>
      <c r="O232" s="2">
        <f>Inskrivning!W190</f>
        <v>0</v>
      </c>
      <c r="P232" s="2">
        <f>Inskrivning!X190</f>
        <v>0</v>
      </c>
    </row>
    <row r="233" spans="2:16" x14ac:dyDescent="0.25">
      <c r="B233" s="149" t="s">
        <v>44</v>
      </c>
      <c r="D233" s="1">
        <f t="shared" ref="D233" si="98">SUM(D229:D232)</f>
        <v>0</v>
      </c>
      <c r="E233" s="1">
        <f t="shared" ref="E233:P233" si="99">SUM(E229:E232)</f>
        <v>0</v>
      </c>
      <c r="F233" s="1">
        <f t="shared" si="99"/>
        <v>0</v>
      </c>
      <c r="G233" s="1">
        <f t="shared" si="99"/>
        <v>0</v>
      </c>
      <c r="H233" s="1">
        <f t="shared" si="99"/>
        <v>0</v>
      </c>
      <c r="I233" s="1">
        <f t="shared" si="99"/>
        <v>0</v>
      </c>
      <c r="J233" s="1">
        <f t="shared" si="99"/>
        <v>0</v>
      </c>
      <c r="K233" s="1">
        <f t="shared" si="99"/>
        <v>0</v>
      </c>
      <c r="L233" s="1">
        <f t="shared" si="99"/>
        <v>0</v>
      </c>
      <c r="M233" s="1">
        <f t="shared" si="99"/>
        <v>0</v>
      </c>
      <c r="N233" s="1">
        <f t="shared" si="99"/>
        <v>0</v>
      </c>
      <c r="O233" s="1">
        <f t="shared" si="99"/>
        <v>0</v>
      </c>
      <c r="P233" s="1">
        <f t="shared" si="99"/>
        <v>0</v>
      </c>
    </row>
    <row r="234" spans="2:16" x14ac:dyDescent="0.25">
      <c r="B234" s="150" t="str">
        <f>Inskrivning!J191</f>
        <v/>
      </c>
      <c r="D234" s="2">
        <f>Inskrivning!L191</f>
        <v>0</v>
      </c>
      <c r="E234" s="2">
        <f>Inskrivning!M191</f>
        <v>0</v>
      </c>
      <c r="F234" s="2">
        <f>Inskrivning!N191</f>
        <v>0</v>
      </c>
      <c r="G234" s="2">
        <f>Inskrivning!O191</f>
        <v>0</v>
      </c>
      <c r="H234" s="2">
        <f>Inskrivning!P191</f>
        <v>0</v>
      </c>
      <c r="I234" s="2">
        <f>Inskrivning!Q191</f>
        <v>0</v>
      </c>
      <c r="J234" s="2">
        <f>Inskrivning!R191</f>
        <v>0</v>
      </c>
      <c r="K234" s="2">
        <f>Inskrivning!S191</f>
        <v>0</v>
      </c>
      <c r="L234" s="2">
        <f>Inskrivning!T191</f>
        <v>0</v>
      </c>
      <c r="M234" s="2">
        <f>Inskrivning!U191</f>
        <v>0</v>
      </c>
      <c r="N234" s="2">
        <f>Inskrivning!V191</f>
        <v>0</v>
      </c>
      <c r="O234" s="2">
        <f>Inskrivning!W191</f>
        <v>0</v>
      </c>
      <c r="P234" s="2">
        <f>Inskrivning!X191</f>
        <v>0</v>
      </c>
    </row>
    <row r="235" spans="2:16" x14ac:dyDescent="0.25">
      <c r="B235" s="150" t="str">
        <f>Inskrivning!J192</f>
        <v/>
      </c>
      <c r="D235" s="2">
        <f>Inskrivning!L192</f>
        <v>0</v>
      </c>
      <c r="E235" s="2">
        <f>Inskrivning!M192</f>
        <v>0</v>
      </c>
      <c r="F235" s="2">
        <f>Inskrivning!N192</f>
        <v>0</v>
      </c>
      <c r="G235" s="2">
        <f>Inskrivning!O192</f>
        <v>0</v>
      </c>
      <c r="H235" s="2">
        <f>Inskrivning!P192</f>
        <v>0</v>
      </c>
      <c r="I235" s="2">
        <f>Inskrivning!Q192</f>
        <v>0</v>
      </c>
      <c r="J235" s="2">
        <f>Inskrivning!R192</f>
        <v>0</v>
      </c>
      <c r="K235" s="2">
        <f>Inskrivning!S192</f>
        <v>0</v>
      </c>
      <c r="L235" s="2">
        <f>Inskrivning!T192</f>
        <v>0</v>
      </c>
      <c r="M235" s="2">
        <f>Inskrivning!U192</f>
        <v>0</v>
      </c>
      <c r="N235" s="2">
        <f>Inskrivning!V192</f>
        <v>0</v>
      </c>
      <c r="O235" s="2">
        <f>Inskrivning!W192</f>
        <v>0</v>
      </c>
      <c r="P235" s="2">
        <f>Inskrivning!X192</f>
        <v>0</v>
      </c>
    </row>
    <row r="236" spans="2:16" x14ac:dyDescent="0.25">
      <c r="B236" s="150" t="str">
        <f>Inskrivning!J193</f>
        <v/>
      </c>
      <c r="D236" s="2">
        <f>Inskrivning!L193</f>
        <v>0</v>
      </c>
      <c r="E236" s="2">
        <f>Inskrivning!M193</f>
        <v>0</v>
      </c>
      <c r="F236" s="2">
        <f>Inskrivning!N193</f>
        <v>0</v>
      </c>
      <c r="G236" s="2">
        <f>Inskrivning!O193</f>
        <v>0</v>
      </c>
      <c r="H236" s="2">
        <f>Inskrivning!P193</f>
        <v>0</v>
      </c>
      <c r="I236" s="2">
        <f>Inskrivning!Q193</f>
        <v>0</v>
      </c>
      <c r="J236" s="2">
        <f>Inskrivning!R193</f>
        <v>0</v>
      </c>
      <c r="K236" s="2">
        <f>Inskrivning!S193</f>
        <v>0</v>
      </c>
      <c r="L236" s="2">
        <f>Inskrivning!T193</f>
        <v>0</v>
      </c>
      <c r="M236" s="2">
        <f>Inskrivning!U193</f>
        <v>0</v>
      </c>
      <c r="N236" s="2">
        <f>Inskrivning!V193</f>
        <v>0</v>
      </c>
      <c r="O236" s="2">
        <f>Inskrivning!W193</f>
        <v>0</v>
      </c>
      <c r="P236" s="2">
        <f>Inskrivning!X193</f>
        <v>0</v>
      </c>
    </row>
    <row r="237" spans="2:16" x14ac:dyDescent="0.25">
      <c r="B237" s="150" t="str">
        <f>Inskrivning!J194</f>
        <v/>
      </c>
      <c r="D237" s="2">
        <f>Inskrivning!L194</f>
        <v>0</v>
      </c>
      <c r="E237" s="2">
        <f>Inskrivning!M194</f>
        <v>0</v>
      </c>
      <c r="F237" s="2">
        <f>Inskrivning!N194</f>
        <v>0</v>
      </c>
      <c r="G237" s="2">
        <f>Inskrivning!O194</f>
        <v>0</v>
      </c>
      <c r="H237" s="2">
        <f>Inskrivning!P194</f>
        <v>0</v>
      </c>
      <c r="I237" s="2">
        <f>Inskrivning!Q194</f>
        <v>0</v>
      </c>
      <c r="J237" s="2">
        <f>Inskrivning!R194</f>
        <v>0</v>
      </c>
      <c r="K237" s="2">
        <f>Inskrivning!S194</f>
        <v>0</v>
      </c>
      <c r="L237" s="2">
        <f>Inskrivning!T194</f>
        <v>0</v>
      </c>
      <c r="M237" s="2">
        <f>Inskrivning!U194</f>
        <v>0</v>
      </c>
      <c r="N237" s="2">
        <f>Inskrivning!V194</f>
        <v>0</v>
      </c>
      <c r="O237" s="2">
        <f>Inskrivning!W194</f>
        <v>0</v>
      </c>
      <c r="P237" s="2">
        <f>Inskrivning!X194</f>
        <v>0</v>
      </c>
    </row>
    <row r="238" spans="2:16" x14ac:dyDescent="0.25">
      <c r="B238" s="151" t="s">
        <v>44</v>
      </c>
      <c r="D238" s="1">
        <f t="shared" ref="D238" si="100">SUM(D234:D237)</f>
        <v>0</v>
      </c>
      <c r="E238" s="1">
        <f t="shared" ref="E238:P238" si="101">SUM(E234:E237)</f>
        <v>0</v>
      </c>
      <c r="F238" s="1">
        <f t="shared" si="101"/>
        <v>0</v>
      </c>
      <c r="G238" s="1">
        <f t="shared" si="101"/>
        <v>0</v>
      </c>
      <c r="H238" s="1">
        <f t="shared" si="101"/>
        <v>0</v>
      </c>
      <c r="I238" s="1">
        <f t="shared" si="101"/>
        <v>0</v>
      </c>
      <c r="J238" s="1">
        <f t="shared" si="101"/>
        <v>0</v>
      </c>
      <c r="K238" s="1">
        <f t="shared" si="101"/>
        <v>0</v>
      </c>
      <c r="L238" s="1">
        <f t="shared" si="101"/>
        <v>0</v>
      </c>
      <c r="M238" s="1">
        <f t="shared" si="101"/>
        <v>0</v>
      </c>
      <c r="N238" s="1">
        <f t="shared" si="101"/>
        <v>0</v>
      </c>
      <c r="O238" s="1">
        <f t="shared" si="101"/>
        <v>0</v>
      </c>
      <c r="P238" s="1">
        <f t="shared" si="101"/>
        <v>0</v>
      </c>
    </row>
    <row r="239" spans="2:16" x14ac:dyDescent="0.25">
      <c r="B239" s="152" t="str">
        <f>Inskrivning!J195</f>
        <v/>
      </c>
      <c r="D239" s="2">
        <f>Inskrivning!L195</f>
        <v>0</v>
      </c>
      <c r="E239" s="2">
        <f>Inskrivning!M195</f>
        <v>0</v>
      </c>
      <c r="F239" s="2">
        <f>Inskrivning!N195</f>
        <v>0</v>
      </c>
      <c r="G239" s="2">
        <f>Inskrivning!O195</f>
        <v>0</v>
      </c>
      <c r="H239" s="2">
        <f>Inskrivning!P195</f>
        <v>0</v>
      </c>
      <c r="I239" s="2">
        <f>Inskrivning!Q195</f>
        <v>0</v>
      </c>
      <c r="J239" s="2">
        <f>Inskrivning!R195</f>
        <v>0</v>
      </c>
      <c r="K239" s="2">
        <f>Inskrivning!S195</f>
        <v>0</v>
      </c>
      <c r="L239" s="2">
        <f>Inskrivning!T195</f>
        <v>0</v>
      </c>
      <c r="M239" s="2">
        <f>Inskrivning!U195</f>
        <v>0</v>
      </c>
      <c r="N239" s="2">
        <f>Inskrivning!V195</f>
        <v>0</v>
      </c>
      <c r="O239" s="2">
        <f>Inskrivning!W195</f>
        <v>0</v>
      </c>
      <c r="P239" s="2">
        <f>Inskrivning!X195</f>
        <v>0</v>
      </c>
    </row>
    <row r="240" spans="2:16" x14ac:dyDescent="0.25">
      <c r="B240" s="152" t="str">
        <f>Inskrivning!J196</f>
        <v/>
      </c>
      <c r="D240" s="2">
        <f>Inskrivning!L196</f>
        <v>0</v>
      </c>
      <c r="E240" s="2">
        <f>Inskrivning!M196</f>
        <v>0</v>
      </c>
      <c r="F240" s="2">
        <f>Inskrivning!N196</f>
        <v>0</v>
      </c>
      <c r="G240" s="2">
        <f>Inskrivning!O196</f>
        <v>0</v>
      </c>
      <c r="H240" s="2">
        <f>Inskrivning!P196</f>
        <v>0</v>
      </c>
      <c r="I240" s="2">
        <f>Inskrivning!Q196</f>
        <v>0</v>
      </c>
      <c r="J240" s="2">
        <f>Inskrivning!R196</f>
        <v>0</v>
      </c>
      <c r="K240" s="2">
        <f>Inskrivning!S196</f>
        <v>0</v>
      </c>
      <c r="L240" s="2">
        <f>Inskrivning!T196</f>
        <v>0</v>
      </c>
      <c r="M240" s="2">
        <f>Inskrivning!U196</f>
        <v>0</v>
      </c>
      <c r="N240" s="2">
        <f>Inskrivning!V196</f>
        <v>0</v>
      </c>
      <c r="O240" s="2">
        <f>Inskrivning!W196</f>
        <v>0</v>
      </c>
      <c r="P240" s="2">
        <f>Inskrivning!X196</f>
        <v>0</v>
      </c>
    </row>
    <row r="241" spans="2:16" x14ac:dyDescent="0.25">
      <c r="B241" s="152" t="str">
        <f>Inskrivning!J197</f>
        <v/>
      </c>
      <c r="D241" s="2">
        <f>Inskrivning!L197</f>
        <v>0</v>
      </c>
      <c r="E241" s="2">
        <f>Inskrivning!M197</f>
        <v>0</v>
      </c>
      <c r="F241" s="2">
        <f>Inskrivning!N197</f>
        <v>0</v>
      </c>
      <c r="G241" s="2">
        <f>Inskrivning!O197</f>
        <v>0</v>
      </c>
      <c r="H241" s="2">
        <f>Inskrivning!P197</f>
        <v>0</v>
      </c>
      <c r="I241" s="2">
        <f>Inskrivning!Q197</f>
        <v>0</v>
      </c>
      <c r="J241" s="2">
        <f>Inskrivning!R197</f>
        <v>0</v>
      </c>
      <c r="K241" s="2">
        <f>Inskrivning!S197</f>
        <v>0</v>
      </c>
      <c r="L241" s="2">
        <f>Inskrivning!T197</f>
        <v>0</v>
      </c>
      <c r="M241" s="2">
        <f>Inskrivning!U197</f>
        <v>0</v>
      </c>
      <c r="N241" s="2">
        <f>Inskrivning!V197</f>
        <v>0</v>
      </c>
      <c r="O241" s="2">
        <f>Inskrivning!W197</f>
        <v>0</v>
      </c>
      <c r="P241" s="2">
        <f>Inskrivning!X197</f>
        <v>0</v>
      </c>
    </row>
    <row r="242" spans="2:16" x14ac:dyDescent="0.25">
      <c r="B242" s="152" t="str">
        <f>Inskrivning!J198</f>
        <v/>
      </c>
      <c r="D242" s="2">
        <f>Inskrivning!L198</f>
        <v>0</v>
      </c>
      <c r="E242" s="2">
        <f>Inskrivning!M198</f>
        <v>0</v>
      </c>
      <c r="F242" s="2">
        <f>Inskrivning!N198</f>
        <v>0</v>
      </c>
      <c r="G242" s="2">
        <f>Inskrivning!O198</f>
        <v>0</v>
      </c>
      <c r="H242" s="2">
        <f>Inskrivning!P198</f>
        <v>0</v>
      </c>
      <c r="I242" s="2">
        <f>Inskrivning!Q198</f>
        <v>0</v>
      </c>
      <c r="J242" s="2">
        <f>Inskrivning!R198</f>
        <v>0</v>
      </c>
      <c r="K242" s="2">
        <f>Inskrivning!S198</f>
        <v>0</v>
      </c>
      <c r="L242" s="2">
        <f>Inskrivning!T198</f>
        <v>0</v>
      </c>
      <c r="M242" s="2">
        <f>Inskrivning!U198</f>
        <v>0</v>
      </c>
      <c r="N242" s="2">
        <f>Inskrivning!V198</f>
        <v>0</v>
      </c>
      <c r="O242" s="2">
        <f>Inskrivning!W198</f>
        <v>0</v>
      </c>
      <c r="P242" s="2">
        <f>Inskrivning!X198</f>
        <v>0</v>
      </c>
    </row>
    <row r="243" spans="2:16" x14ac:dyDescent="0.25">
      <c r="B243" s="153" t="s">
        <v>44</v>
      </c>
      <c r="D243" s="1">
        <f t="shared" ref="D243" si="102">SUM(D239:D242)</f>
        <v>0</v>
      </c>
      <c r="E243" s="1">
        <f t="shared" ref="E243:P243" si="103">SUM(E239:E242)</f>
        <v>0</v>
      </c>
      <c r="F243" s="1">
        <f t="shared" si="103"/>
        <v>0</v>
      </c>
      <c r="G243" s="1">
        <f t="shared" si="103"/>
        <v>0</v>
      </c>
      <c r="H243" s="1">
        <f t="shared" si="103"/>
        <v>0</v>
      </c>
      <c r="I243" s="1">
        <f t="shared" si="103"/>
        <v>0</v>
      </c>
      <c r="J243" s="1">
        <f t="shared" si="103"/>
        <v>0</v>
      </c>
      <c r="K243" s="1">
        <f t="shared" si="103"/>
        <v>0</v>
      </c>
      <c r="L243" s="1">
        <f t="shared" si="103"/>
        <v>0</v>
      </c>
      <c r="M243" s="1">
        <f t="shared" si="103"/>
        <v>0</v>
      </c>
      <c r="N243" s="1">
        <f t="shared" si="103"/>
        <v>0</v>
      </c>
      <c r="O243" s="1">
        <f t="shared" si="103"/>
        <v>0</v>
      </c>
      <c r="P243" s="1">
        <f t="shared" si="103"/>
        <v>0</v>
      </c>
    </row>
    <row r="244" spans="2:16" x14ac:dyDescent="0.25">
      <c r="B244" s="154" t="str">
        <f>Inskrivning!J199</f>
        <v/>
      </c>
      <c r="D244" s="2">
        <f>Inskrivning!L199</f>
        <v>0</v>
      </c>
      <c r="E244" s="2">
        <f>Inskrivning!M199</f>
        <v>0</v>
      </c>
      <c r="F244" s="2">
        <f>Inskrivning!N199</f>
        <v>0</v>
      </c>
      <c r="G244" s="2">
        <f>Inskrivning!O199</f>
        <v>0</v>
      </c>
      <c r="H244" s="2">
        <f>Inskrivning!P199</f>
        <v>0</v>
      </c>
      <c r="I244" s="2">
        <f>Inskrivning!Q199</f>
        <v>0</v>
      </c>
      <c r="J244" s="2">
        <f>Inskrivning!R199</f>
        <v>0</v>
      </c>
      <c r="K244" s="2">
        <f>Inskrivning!S199</f>
        <v>0</v>
      </c>
      <c r="L244" s="2">
        <f>Inskrivning!T199</f>
        <v>0</v>
      </c>
      <c r="M244" s="2">
        <f>Inskrivning!U199</f>
        <v>0</v>
      </c>
      <c r="N244" s="2">
        <f>Inskrivning!V199</f>
        <v>0</v>
      </c>
      <c r="O244" s="2">
        <f>Inskrivning!W199</f>
        <v>0</v>
      </c>
      <c r="P244" s="2">
        <f>Inskrivning!X199</f>
        <v>0</v>
      </c>
    </row>
    <row r="245" spans="2:16" x14ac:dyDescent="0.25">
      <c r="B245" s="154" t="str">
        <f>Inskrivning!J200</f>
        <v/>
      </c>
      <c r="D245" s="2">
        <f>Inskrivning!L200</f>
        <v>0</v>
      </c>
      <c r="E245" s="2">
        <f>Inskrivning!M200</f>
        <v>0</v>
      </c>
      <c r="F245" s="2">
        <f>Inskrivning!N200</f>
        <v>0</v>
      </c>
      <c r="G245" s="2">
        <f>Inskrivning!O200</f>
        <v>0</v>
      </c>
      <c r="H245" s="2">
        <f>Inskrivning!P200</f>
        <v>0</v>
      </c>
      <c r="I245" s="2">
        <f>Inskrivning!Q200</f>
        <v>0</v>
      </c>
      <c r="J245" s="2">
        <f>Inskrivning!R200</f>
        <v>0</v>
      </c>
      <c r="K245" s="2">
        <f>Inskrivning!S200</f>
        <v>0</v>
      </c>
      <c r="L245" s="2">
        <f>Inskrivning!T200</f>
        <v>0</v>
      </c>
      <c r="M245" s="2">
        <f>Inskrivning!U200</f>
        <v>0</v>
      </c>
      <c r="N245" s="2">
        <f>Inskrivning!V200</f>
        <v>0</v>
      </c>
      <c r="O245" s="2">
        <f>Inskrivning!W200</f>
        <v>0</v>
      </c>
      <c r="P245" s="2">
        <f>Inskrivning!X200</f>
        <v>0</v>
      </c>
    </row>
    <row r="246" spans="2:16" x14ac:dyDescent="0.25">
      <c r="B246" s="154" t="str">
        <f>Inskrivning!J201</f>
        <v/>
      </c>
      <c r="D246" s="2">
        <f>Inskrivning!L201</f>
        <v>0</v>
      </c>
      <c r="E246" s="2">
        <f>Inskrivning!M201</f>
        <v>0</v>
      </c>
      <c r="F246" s="2">
        <f>Inskrivning!N201</f>
        <v>0</v>
      </c>
      <c r="G246" s="2">
        <f>Inskrivning!O201</f>
        <v>0</v>
      </c>
      <c r="H246" s="2">
        <f>Inskrivning!P201</f>
        <v>0</v>
      </c>
      <c r="I246" s="2">
        <f>Inskrivning!Q201</f>
        <v>0</v>
      </c>
      <c r="J246" s="2">
        <f>Inskrivning!R201</f>
        <v>0</v>
      </c>
      <c r="K246" s="2">
        <f>Inskrivning!S201</f>
        <v>0</v>
      </c>
      <c r="L246" s="2">
        <f>Inskrivning!T201</f>
        <v>0</v>
      </c>
      <c r="M246" s="2">
        <f>Inskrivning!U201</f>
        <v>0</v>
      </c>
      <c r="N246" s="2">
        <f>Inskrivning!V201</f>
        <v>0</v>
      </c>
      <c r="O246" s="2">
        <f>Inskrivning!W201</f>
        <v>0</v>
      </c>
      <c r="P246" s="2">
        <f>Inskrivning!X201</f>
        <v>0</v>
      </c>
    </row>
    <row r="247" spans="2:16" x14ac:dyDescent="0.25">
      <c r="B247" s="154" t="str">
        <f>Inskrivning!J202</f>
        <v/>
      </c>
      <c r="D247" s="2">
        <f>Inskrivning!L202</f>
        <v>0</v>
      </c>
      <c r="E247" s="2">
        <f>Inskrivning!M202</f>
        <v>0</v>
      </c>
      <c r="F247" s="2">
        <f>Inskrivning!N202</f>
        <v>0</v>
      </c>
      <c r="G247" s="2">
        <f>Inskrivning!O202</f>
        <v>0</v>
      </c>
      <c r="H247" s="2">
        <f>Inskrivning!P202</f>
        <v>0</v>
      </c>
      <c r="I247" s="2">
        <f>Inskrivning!Q202</f>
        <v>0</v>
      </c>
      <c r="J247" s="2">
        <f>Inskrivning!R202</f>
        <v>0</v>
      </c>
      <c r="K247" s="2">
        <f>Inskrivning!S202</f>
        <v>0</v>
      </c>
      <c r="L247" s="2">
        <f>Inskrivning!T202</f>
        <v>0</v>
      </c>
      <c r="M247" s="2">
        <f>Inskrivning!U202</f>
        <v>0</v>
      </c>
      <c r="N247" s="2">
        <f>Inskrivning!V202</f>
        <v>0</v>
      </c>
      <c r="O247" s="2">
        <f>Inskrivning!W202</f>
        <v>0</v>
      </c>
      <c r="P247" s="2">
        <f>Inskrivning!X202</f>
        <v>0</v>
      </c>
    </row>
    <row r="248" spans="2:16" x14ac:dyDescent="0.25">
      <c r="B248" s="155" t="s">
        <v>44</v>
      </c>
      <c r="D248" s="1">
        <f t="shared" ref="D248" si="104">SUM(D244:D247)</f>
        <v>0</v>
      </c>
      <c r="E248" s="1">
        <f t="shared" ref="E248:P248" si="105">SUM(E244:E247)</f>
        <v>0</v>
      </c>
      <c r="F248" s="1">
        <f t="shared" si="105"/>
        <v>0</v>
      </c>
      <c r="G248" s="1">
        <f t="shared" si="105"/>
        <v>0</v>
      </c>
      <c r="H248" s="1">
        <f t="shared" si="105"/>
        <v>0</v>
      </c>
      <c r="I248" s="1">
        <f t="shared" si="105"/>
        <v>0</v>
      </c>
      <c r="J248" s="1">
        <f t="shared" si="105"/>
        <v>0</v>
      </c>
      <c r="K248" s="1">
        <f t="shared" si="105"/>
        <v>0</v>
      </c>
      <c r="L248" s="1">
        <f t="shared" si="105"/>
        <v>0</v>
      </c>
      <c r="M248" s="1">
        <f t="shared" si="105"/>
        <v>0</v>
      </c>
      <c r="N248" s="1">
        <f t="shared" si="105"/>
        <v>0</v>
      </c>
      <c r="O248" s="1">
        <f t="shared" si="105"/>
        <v>0</v>
      </c>
      <c r="P248" s="1">
        <f t="shared" si="105"/>
        <v>0</v>
      </c>
    </row>
    <row r="249" spans="2:16" x14ac:dyDescent="0.25">
      <c r="B249" s="177" t="str">
        <f>Inskrivning!J203</f>
        <v/>
      </c>
      <c r="D249" s="2">
        <f>Inskrivning!L203</f>
        <v>0</v>
      </c>
      <c r="E249" s="2">
        <f>Inskrivning!M203</f>
        <v>0</v>
      </c>
      <c r="F249" s="2">
        <f>Inskrivning!N203</f>
        <v>0</v>
      </c>
      <c r="G249" s="2">
        <f>Inskrivning!O203</f>
        <v>0</v>
      </c>
      <c r="H249" s="2">
        <f>Inskrivning!P203</f>
        <v>0</v>
      </c>
      <c r="I249" s="2">
        <f>Inskrivning!Q203</f>
        <v>0</v>
      </c>
      <c r="J249" s="2">
        <f>Inskrivning!R203</f>
        <v>0</v>
      </c>
      <c r="K249" s="2">
        <f>Inskrivning!S203</f>
        <v>0</v>
      </c>
      <c r="L249" s="2">
        <f>Inskrivning!T203</f>
        <v>0</v>
      </c>
      <c r="M249" s="2">
        <f>Inskrivning!U203</f>
        <v>0</v>
      </c>
      <c r="N249" s="2">
        <f>Inskrivning!V203</f>
        <v>0</v>
      </c>
      <c r="O249" s="2">
        <f>Inskrivning!W203</f>
        <v>0</v>
      </c>
      <c r="P249" s="2">
        <f>Inskrivning!X203</f>
        <v>0</v>
      </c>
    </row>
    <row r="250" spans="2:16" x14ac:dyDescent="0.25">
      <c r="B250" s="177" t="str">
        <f>Inskrivning!J204</f>
        <v/>
      </c>
      <c r="D250" s="2">
        <f>Inskrivning!L204</f>
        <v>0</v>
      </c>
      <c r="E250" s="2">
        <f>Inskrivning!M204</f>
        <v>0</v>
      </c>
      <c r="F250" s="2">
        <f>Inskrivning!N204</f>
        <v>0</v>
      </c>
      <c r="G250" s="2">
        <f>Inskrivning!O204</f>
        <v>0</v>
      </c>
      <c r="H250" s="2">
        <f>Inskrivning!P204</f>
        <v>0</v>
      </c>
      <c r="I250" s="2">
        <f>Inskrivning!Q204</f>
        <v>0</v>
      </c>
      <c r="J250" s="2">
        <f>Inskrivning!R204</f>
        <v>0</v>
      </c>
      <c r="K250" s="2">
        <f>Inskrivning!S204</f>
        <v>0</v>
      </c>
      <c r="L250" s="2">
        <f>Inskrivning!T204</f>
        <v>0</v>
      </c>
      <c r="M250" s="2">
        <f>Inskrivning!U204</f>
        <v>0</v>
      </c>
      <c r="N250" s="2">
        <f>Inskrivning!V204</f>
        <v>0</v>
      </c>
      <c r="O250" s="2">
        <f>Inskrivning!W204</f>
        <v>0</v>
      </c>
      <c r="P250" s="2">
        <f>Inskrivning!X204</f>
        <v>0</v>
      </c>
    </row>
    <row r="251" spans="2:16" x14ac:dyDescent="0.25">
      <c r="B251" s="177" t="str">
        <f>Inskrivning!J205</f>
        <v/>
      </c>
      <c r="D251" s="2">
        <f>Inskrivning!L205</f>
        <v>0</v>
      </c>
      <c r="E251" s="2">
        <f>Inskrivning!M205</f>
        <v>0</v>
      </c>
      <c r="F251" s="2">
        <f>Inskrivning!N205</f>
        <v>0</v>
      </c>
      <c r="G251" s="2">
        <f>Inskrivning!O205</f>
        <v>0</v>
      </c>
      <c r="H251" s="2">
        <f>Inskrivning!P205</f>
        <v>0</v>
      </c>
      <c r="I251" s="2">
        <f>Inskrivning!Q205</f>
        <v>0</v>
      </c>
      <c r="J251" s="2">
        <f>Inskrivning!R205</f>
        <v>0</v>
      </c>
      <c r="K251" s="2">
        <f>Inskrivning!S205</f>
        <v>0</v>
      </c>
      <c r="L251" s="2">
        <f>Inskrivning!T205</f>
        <v>0</v>
      </c>
      <c r="M251" s="2">
        <f>Inskrivning!U205</f>
        <v>0</v>
      </c>
      <c r="N251" s="2">
        <f>Inskrivning!V205</f>
        <v>0</v>
      </c>
      <c r="O251" s="2">
        <f>Inskrivning!W205</f>
        <v>0</v>
      </c>
      <c r="P251" s="2">
        <f>Inskrivning!X205</f>
        <v>0</v>
      </c>
    </row>
    <row r="252" spans="2:16" x14ac:dyDescent="0.25">
      <c r="B252" s="177" t="str">
        <f>Inskrivning!J206</f>
        <v/>
      </c>
      <c r="D252" s="2">
        <f>Inskrivning!L206</f>
        <v>0</v>
      </c>
      <c r="E252" s="2">
        <f>Inskrivning!M206</f>
        <v>0</v>
      </c>
      <c r="F252" s="2">
        <f>Inskrivning!N206</f>
        <v>0</v>
      </c>
      <c r="G252" s="2">
        <f>Inskrivning!O206</f>
        <v>0</v>
      </c>
      <c r="H252" s="2">
        <f>Inskrivning!P206</f>
        <v>0</v>
      </c>
      <c r="I252" s="2">
        <f>Inskrivning!Q206</f>
        <v>0</v>
      </c>
      <c r="J252" s="2">
        <f>Inskrivning!R206</f>
        <v>0</v>
      </c>
      <c r="K252" s="2">
        <f>Inskrivning!S206</f>
        <v>0</v>
      </c>
      <c r="L252" s="2">
        <f>Inskrivning!T206</f>
        <v>0</v>
      </c>
      <c r="M252" s="2">
        <f>Inskrivning!U206</f>
        <v>0</v>
      </c>
      <c r="N252" s="2">
        <f>Inskrivning!V206</f>
        <v>0</v>
      </c>
      <c r="O252" s="2">
        <f>Inskrivning!W206</f>
        <v>0</v>
      </c>
      <c r="P252" s="2">
        <f>Inskrivning!X206</f>
        <v>0</v>
      </c>
    </row>
    <row r="253" spans="2:16" x14ac:dyDescent="0.25">
      <c r="B253" s="178" t="s">
        <v>44</v>
      </c>
      <c r="D253" s="1">
        <f t="shared" ref="D253" si="106">SUM(D249:D252)</f>
        <v>0</v>
      </c>
      <c r="E253" s="1">
        <f t="shared" ref="E253:P253" si="107">SUM(E249:E252)</f>
        <v>0</v>
      </c>
      <c r="F253" s="1">
        <f t="shared" si="107"/>
        <v>0</v>
      </c>
      <c r="G253" s="1">
        <f t="shared" si="107"/>
        <v>0</v>
      </c>
      <c r="H253" s="1">
        <f t="shared" si="107"/>
        <v>0</v>
      </c>
      <c r="I253" s="1">
        <f t="shared" si="107"/>
        <v>0</v>
      </c>
      <c r="J253" s="1">
        <f t="shared" si="107"/>
        <v>0</v>
      </c>
      <c r="K253" s="1">
        <f t="shared" si="107"/>
        <v>0</v>
      </c>
      <c r="L253" s="1">
        <f t="shared" si="107"/>
        <v>0</v>
      </c>
      <c r="M253" s="1">
        <f t="shared" si="107"/>
        <v>0</v>
      </c>
      <c r="N253" s="1">
        <f t="shared" si="107"/>
        <v>0</v>
      </c>
      <c r="O253" s="1">
        <f t="shared" si="107"/>
        <v>0</v>
      </c>
      <c r="P253" s="1">
        <f t="shared" si="107"/>
        <v>0</v>
      </c>
    </row>
    <row r="1001" spans="1:32" ht="15.6" x14ac:dyDescent="0.3">
      <c r="B1001" s="12" t="s">
        <v>480</v>
      </c>
      <c r="C1001" s="12"/>
      <c r="D1001" s="4"/>
      <c r="E1001" s="4"/>
      <c r="F1001" s="4"/>
      <c r="G1001" s="4"/>
      <c r="H1001" s="4"/>
      <c r="I1001" s="4"/>
      <c r="J1001" s="4"/>
      <c r="K1001" s="4"/>
      <c r="L1001" s="4"/>
      <c r="M1001" s="4"/>
      <c r="N1001" s="4"/>
      <c r="O1001" s="4"/>
      <c r="P1001" s="4"/>
      <c r="R1001" s="12" t="s">
        <v>481</v>
      </c>
      <c r="S1001" s="12"/>
      <c r="T1001" s="4"/>
      <c r="U1001" s="4"/>
      <c r="V1001" s="4"/>
      <c r="W1001" s="4"/>
      <c r="X1001" s="4"/>
      <c r="Y1001" s="5"/>
      <c r="Z1001" s="4"/>
      <c r="AA1001" s="4"/>
      <c r="AB1001" s="4"/>
      <c r="AC1001" s="4"/>
      <c r="AD1001" s="4"/>
      <c r="AE1001" s="5"/>
      <c r="AF1001" s="4"/>
    </row>
    <row r="1002" spans="1:32" x14ac:dyDescent="0.25">
      <c r="A1002" s="1"/>
      <c r="B1002" s="2"/>
      <c r="C1002" s="2"/>
      <c r="D1002" s="2" t="s">
        <v>1</v>
      </c>
      <c r="E1002" s="2" t="s">
        <v>1</v>
      </c>
      <c r="F1002" s="2" t="s">
        <v>1</v>
      </c>
      <c r="G1002" s="2" t="s">
        <v>1</v>
      </c>
      <c r="H1002" s="2" t="s">
        <v>1</v>
      </c>
      <c r="I1002" s="1" t="s">
        <v>2</v>
      </c>
      <c r="J1002" s="2" t="s">
        <v>1</v>
      </c>
      <c r="K1002" s="2" t="s">
        <v>1</v>
      </c>
      <c r="L1002" s="2" t="s">
        <v>1</v>
      </c>
      <c r="M1002" s="2" t="s">
        <v>3</v>
      </c>
      <c r="N1002" s="2" t="s">
        <v>1</v>
      </c>
      <c r="O1002" s="1" t="s">
        <v>2</v>
      </c>
      <c r="P1002" s="2"/>
      <c r="R1002" s="34" t="s">
        <v>316</v>
      </c>
      <c r="S1002" s="2"/>
      <c r="T1002" s="2" t="s">
        <v>1</v>
      </c>
      <c r="U1002" s="2" t="s">
        <v>1</v>
      </c>
      <c r="V1002" s="2" t="s">
        <v>1</v>
      </c>
      <c r="W1002" s="2" t="s">
        <v>1</v>
      </c>
      <c r="X1002" s="2" t="s">
        <v>1</v>
      </c>
      <c r="Y1002" s="1" t="s">
        <v>2</v>
      </c>
      <c r="Z1002" s="2" t="s">
        <v>1</v>
      </c>
      <c r="AA1002" s="2" t="s">
        <v>1</v>
      </c>
      <c r="AB1002" s="2" t="s">
        <v>1</v>
      </c>
      <c r="AC1002" s="2" t="s">
        <v>3</v>
      </c>
      <c r="AD1002" s="2" t="s">
        <v>1</v>
      </c>
      <c r="AE1002" s="1" t="s">
        <v>2</v>
      </c>
      <c r="AF1002" s="2"/>
    </row>
    <row r="1003" spans="1:32" x14ac:dyDescent="0.25">
      <c r="A1003" s="2"/>
      <c r="B1003" s="2"/>
      <c r="C1003" s="2"/>
      <c r="D1003" s="2">
        <v>1</v>
      </c>
      <c r="E1003" s="2">
        <v>2</v>
      </c>
      <c r="F1003" s="2">
        <v>3</v>
      </c>
      <c r="G1003" s="2">
        <v>4</v>
      </c>
      <c r="H1003" s="2">
        <v>5</v>
      </c>
      <c r="I1003" s="1" t="s">
        <v>7</v>
      </c>
      <c r="J1003" s="2">
        <v>6</v>
      </c>
      <c r="K1003" s="2">
        <v>7</v>
      </c>
      <c r="L1003" s="2">
        <v>8</v>
      </c>
      <c r="M1003" s="2">
        <v>9</v>
      </c>
      <c r="N1003" s="2">
        <v>10</v>
      </c>
      <c r="O1003" s="1" t="s">
        <v>8</v>
      </c>
      <c r="P1003" s="2" t="s">
        <v>9</v>
      </c>
      <c r="R1003" s="2"/>
      <c r="S1003" s="2"/>
      <c r="T1003" s="2">
        <v>1</v>
      </c>
      <c r="U1003" s="2">
        <v>2</v>
      </c>
      <c r="V1003" s="2">
        <v>3</v>
      </c>
      <c r="W1003" s="2">
        <v>4</v>
      </c>
      <c r="X1003" s="2">
        <v>5</v>
      </c>
      <c r="Y1003" s="1" t="s">
        <v>7</v>
      </c>
      <c r="Z1003" s="2">
        <v>6</v>
      </c>
      <c r="AA1003" s="2">
        <v>7</v>
      </c>
      <c r="AB1003" s="2">
        <v>8</v>
      </c>
      <c r="AC1003" s="2">
        <v>9</v>
      </c>
      <c r="AD1003" s="2">
        <v>10</v>
      </c>
      <c r="AE1003" s="1" t="s">
        <v>8</v>
      </c>
      <c r="AF1003" s="2" t="s">
        <v>9</v>
      </c>
    </row>
    <row r="1004" spans="1:32" x14ac:dyDescent="0.25">
      <c r="A1004" s="9"/>
      <c r="B1004" s="148" t="str">
        <f>Inskrivning!J1007</f>
        <v/>
      </c>
      <c r="C1004" s="2"/>
      <c r="D1004" s="2" t="str">
        <f>Inskrivning!L1007</f>
        <v/>
      </c>
      <c r="E1004" s="2" t="str">
        <f>Inskrivning!M1007</f>
        <v/>
      </c>
      <c r="F1004" s="2" t="str">
        <f>Inskrivning!N1007</f>
        <v/>
      </c>
      <c r="G1004" s="2" t="str">
        <f>Inskrivning!O1007</f>
        <v/>
      </c>
      <c r="H1004" s="2" t="str">
        <f>Inskrivning!P1007</f>
        <v/>
      </c>
      <c r="I1004" s="2">
        <f>Inskrivning!Q1007</f>
        <v>0</v>
      </c>
      <c r="J1004" s="2">
        <f>Inskrivning!R1007</f>
        <v>0</v>
      </c>
      <c r="K1004" s="2">
        <f>Inskrivning!S1007</f>
        <v>0</v>
      </c>
      <c r="L1004" s="2">
        <f>Inskrivning!T1007</f>
        <v>0</v>
      </c>
      <c r="M1004" s="2">
        <f>Inskrivning!U1007</f>
        <v>0</v>
      </c>
      <c r="N1004" s="2">
        <f>Inskrivning!V1007</f>
        <v>0</v>
      </c>
      <c r="O1004" s="2">
        <f>Inskrivning!W1007</f>
        <v>0</v>
      </c>
      <c r="P1004" s="2">
        <f>Inskrivning!X1007</f>
        <v>0</v>
      </c>
      <c r="R1004" s="148" t="str">
        <f>IF(Blandlag!A302&gt;0,Blandlag!A302,"")</f>
        <v/>
      </c>
      <c r="S1004" s="2" t="str">
        <f>IF(Blandlag!B1009&gt;0,Blandlag!B1009,"")</f>
        <v/>
      </c>
      <c r="T1004" s="2" t="str">
        <f>IF(Blandlag!C302&gt;0,Blandlag!C302,"")</f>
        <v/>
      </c>
      <c r="U1004" s="2" t="str">
        <f>IF(Blandlag!D302&gt;0,Blandlag!D302,"")</f>
        <v/>
      </c>
      <c r="V1004" s="2" t="str">
        <f>IF(Blandlag!E302&gt;0,Blandlag!E302,"")</f>
        <v/>
      </c>
      <c r="W1004" s="2" t="str">
        <f>IF(Blandlag!F302&gt;0,Blandlag!F302,"")</f>
        <v/>
      </c>
      <c r="X1004" s="2" t="str">
        <f>IF(Blandlag!G302&gt;0,Blandlag!G302,"")</f>
        <v/>
      </c>
      <c r="Y1004" s="2" t="str">
        <f>IF(Blandlag!H302&gt;0,Blandlag!H302,"")</f>
        <v/>
      </c>
      <c r="Z1004" s="2" t="str">
        <f>IF(Blandlag!I302&gt;0,Blandlag!I302,"")</f>
        <v/>
      </c>
      <c r="AA1004" s="2" t="str">
        <f>IF(Blandlag!J302&gt;0,Blandlag!J302,"")</f>
        <v/>
      </c>
      <c r="AB1004" s="2" t="str">
        <f>IF(Blandlag!K302&gt;0,Blandlag!K302,"")</f>
        <v/>
      </c>
      <c r="AC1004" s="2" t="str">
        <f>IF(Blandlag!L302&gt;0,Blandlag!L302,"")</f>
        <v/>
      </c>
      <c r="AD1004" s="2" t="str">
        <f>IF(Blandlag!M302&gt;0,Blandlag!M302,"")</f>
        <v/>
      </c>
      <c r="AE1004" s="2" t="str">
        <f>IF(Blandlag!N302&gt;0,Blandlag!N302,"")</f>
        <v/>
      </c>
      <c r="AF1004" s="2" t="str">
        <f>IF(Blandlag!O302&gt;0,Blandlag!O302,"")</f>
        <v/>
      </c>
    </row>
    <row r="1005" spans="1:32" x14ac:dyDescent="0.25">
      <c r="A1005" s="9"/>
      <c r="B1005" s="148" t="str">
        <f>Inskrivning!J1008</f>
        <v/>
      </c>
      <c r="C1005" s="2"/>
      <c r="D1005" s="2" t="str">
        <f>Inskrivning!L1008</f>
        <v/>
      </c>
      <c r="E1005" s="2" t="str">
        <f>Inskrivning!M1008</f>
        <v/>
      </c>
      <c r="F1005" s="2" t="str">
        <f>Inskrivning!N1008</f>
        <v/>
      </c>
      <c r="G1005" s="2" t="str">
        <f>Inskrivning!O1008</f>
        <v/>
      </c>
      <c r="H1005" s="2" t="str">
        <f>Inskrivning!P1008</f>
        <v/>
      </c>
      <c r="I1005" s="2">
        <f>Inskrivning!Q1008</f>
        <v>0</v>
      </c>
      <c r="J1005" s="2">
        <f>Inskrivning!R1008</f>
        <v>0</v>
      </c>
      <c r="K1005" s="2">
        <f>Inskrivning!S1008</f>
        <v>0</v>
      </c>
      <c r="L1005" s="2">
        <f>Inskrivning!T1008</f>
        <v>0</v>
      </c>
      <c r="M1005" s="2">
        <f>Inskrivning!U1008</f>
        <v>0</v>
      </c>
      <c r="N1005" s="2">
        <f>Inskrivning!V1008</f>
        <v>0</v>
      </c>
      <c r="O1005" s="2">
        <f>Inskrivning!W1008</f>
        <v>0</v>
      </c>
      <c r="P1005" s="2">
        <f>Inskrivning!X1008</f>
        <v>0</v>
      </c>
      <c r="R1005" s="148" t="str">
        <f>IF(Blandlag!A303&gt;0,Blandlag!A303,"")</f>
        <v/>
      </c>
      <c r="S1005" s="9">
        <f>Blandlag!B1010</f>
        <v>0</v>
      </c>
      <c r="T1005" s="2" t="str">
        <f>IF(Blandlag!C303&gt;0,Blandlag!C303,"")</f>
        <v/>
      </c>
      <c r="U1005" s="2" t="str">
        <f>IF(Blandlag!D303&gt;0,Blandlag!D303,"")</f>
        <v/>
      </c>
      <c r="V1005" s="2" t="str">
        <f>IF(Blandlag!E303&gt;0,Blandlag!E303,"")</f>
        <v/>
      </c>
      <c r="W1005" s="2" t="str">
        <f>IF(Blandlag!F303&gt;0,Blandlag!F303,"")</f>
        <v/>
      </c>
      <c r="X1005" s="2" t="str">
        <f>IF(Blandlag!G303&gt;0,Blandlag!G303,"")</f>
        <v/>
      </c>
      <c r="Y1005" s="2" t="str">
        <f>IF(Blandlag!H303&gt;0,Blandlag!H303,"")</f>
        <v/>
      </c>
      <c r="Z1005" s="2" t="str">
        <f>IF(Blandlag!I303&gt;0,Blandlag!I303,"")</f>
        <v/>
      </c>
      <c r="AA1005" s="2" t="str">
        <f>IF(Blandlag!J303&gt;0,Blandlag!J303,"")</f>
        <v/>
      </c>
      <c r="AB1005" s="2" t="str">
        <f>IF(Blandlag!K303&gt;0,Blandlag!K303,"")</f>
        <v/>
      </c>
      <c r="AC1005" s="2" t="str">
        <f>IF(Blandlag!L303&gt;0,Blandlag!L303,"")</f>
        <v/>
      </c>
      <c r="AD1005" s="2" t="str">
        <f>IF(Blandlag!M303&gt;0,Blandlag!M303,"")</f>
        <v/>
      </c>
      <c r="AE1005" s="2" t="str">
        <f>IF(Blandlag!N303&gt;0,Blandlag!N303,"")</f>
        <v/>
      </c>
      <c r="AF1005" s="2" t="str">
        <f>IF(Blandlag!O303&gt;0,Blandlag!O303,"")</f>
        <v/>
      </c>
    </row>
    <row r="1006" spans="1:32" x14ac:dyDescent="0.25">
      <c r="A1006" s="9"/>
      <c r="B1006" s="148" t="str">
        <f>Inskrivning!J1009</f>
        <v/>
      </c>
      <c r="C1006" s="2"/>
      <c r="D1006" s="2" t="str">
        <f>Inskrivning!L1009</f>
        <v/>
      </c>
      <c r="E1006" s="2" t="str">
        <f>Inskrivning!M1009</f>
        <v/>
      </c>
      <c r="F1006" s="2" t="str">
        <f>Inskrivning!N1009</f>
        <v/>
      </c>
      <c r="G1006" s="2" t="str">
        <f>Inskrivning!O1009</f>
        <v/>
      </c>
      <c r="H1006" s="2" t="str">
        <f>Inskrivning!P1009</f>
        <v/>
      </c>
      <c r="I1006" s="2">
        <f>Inskrivning!Q1009</f>
        <v>0</v>
      </c>
      <c r="J1006" s="2">
        <f>Inskrivning!R1009</f>
        <v>0</v>
      </c>
      <c r="K1006" s="2">
        <f>Inskrivning!S1009</f>
        <v>0</v>
      </c>
      <c r="L1006" s="2">
        <f>Inskrivning!T1009</f>
        <v>0</v>
      </c>
      <c r="M1006" s="2">
        <f>Inskrivning!U1009</f>
        <v>0</v>
      </c>
      <c r="N1006" s="2">
        <f>Inskrivning!V1009</f>
        <v>0</v>
      </c>
      <c r="O1006" s="2">
        <f>Inskrivning!W1009</f>
        <v>0</v>
      </c>
      <c r="P1006" s="2">
        <f>Inskrivning!X1009</f>
        <v>0</v>
      </c>
      <c r="R1006" s="148" t="str">
        <f>IF(Blandlag!A304&gt;0,Blandlag!A304,"")</f>
        <v/>
      </c>
      <c r="S1006" s="9">
        <f>Blandlag!B1011</f>
        <v>0</v>
      </c>
      <c r="T1006" s="2" t="str">
        <f>IF(Blandlag!C304&gt;0,Blandlag!C304,"")</f>
        <v/>
      </c>
      <c r="U1006" s="2" t="str">
        <f>IF(Blandlag!D304&gt;0,Blandlag!D304,"")</f>
        <v/>
      </c>
      <c r="V1006" s="2" t="str">
        <f>IF(Blandlag!E304&gt;0,Blandlag!E304,"")</f>
        <v/>
      </c>
      <c r="W1006" s="2" t="str">
        <f>IF(Blandlag!F304&gt;0,Blandlag!F304,"")</f>
        <v/>
      </c>
      <c r="X1006" s="2" t="str">
        <f>IF(Blandlag!G304&gt;0,Blandlag!G304,"")</f>
        <v/>
      </c>
      <c r="Y1006" s="2" t="str">
        <f>IF(Blandlag!H304&gt;0,Blandlag!H304,"")</f>
        <v/>
      </c>
      <c r="Z1006" s="2" t="str">
        <f>IF(Blandlag!I304&gt;0,Blandlag!I304,"")</f>
        <v/>
      </c>
      <c r="AA1006" s="2" t="str">
        <f>IF(Blandlag!J304&gt;0,Blandlag!J304,"")</f>
        <v/>
      </c>
      <c r="AB1006" s="2" t="str">
        <f>IF(Blandlag!K304&gt;0,Blandlag!K304,"")</f>
        <v/>
      </c>
      <c r="AC1006" s="2" t="str">
        <f>IF(Blandlag!L304&gt;0,Blandlag!L304,"")</f>
        <v/>
      </c>
      <c r="AD1006" s="2" t="str">
        <f>IF(Blandlag!M304&gt;0,Blandlag!M304,"")</f>
        <v/>
      </c>
      <c r="AE1006" s="2" t="str">
        <f>IF(Blandlag!N304&gt;0,Blandlag!N304,"")</f>
        <v/>
      </c>
      <c r="AF1006" s="2" t="str">
        <f>IF(Blandlag!O304&gt;0,Blandlag!O304,"")</f>
        <v/>
      </c>
    </row>
    <row r="1007" spans="1:32" x14ac:dyDescent="0.25">
      <c r="A1007" s="9"/>
      <c r="B1007" s="148" t="str">
        <f>Inskrivning!J1010</f>
        <v/>
      </c>
      <c r="C1007" s="2"/>
      <c r="D1007" s="2" t="str">
        <f>Inskrivning!L1010</f>
        <v/>
      </c>
      <c r="E1007" s="2" t="str">
        <f>Inskrivning!M1010</f>
        <v/>
      </c>
      <c r="F1007" s="2" t="str">
        <f>Inskrivning!N1010</f>
        <v/>
      </c>
      <c r="G1007" s="2" t="str">
        <f>Inskrivning!O1010</f>
        <v/>
      </c>
      <c r="H1007" s="2" t="str">
        <f>Inskrivning!P1010</f>
        <v/>
      </c>
      <c r="I1007" s="2">
        <f>Inskrivning!Q1010</f>
        <v>0</v>
      </c>
      <c r="J1007" s="2">
        <f>Inskrivning!R1010</f>
        <v>0</v>
      </c>
      <c r="K1007" s="2">
        <f>Inskrivning!S1010</f>
        <v>0</v>
      </c>
      <c r="L1007" s="2">
        <f>Inskrivning!T1010</f>
        <v>0</v>
      </c>
      <c r="M1007" s="2">
        <f>Inskrivning!U1010</f>
        <v>0</v>
      </c>
      <c r="N1007" s="2">
        <f>Inskrivning!V1010</f>
        <v>0</v>
      </c>
      <c r="O1007" s="2">
        <f>Inskrivning!W1010</f>
        <v>0</v>
      </c>
      <c r="P1007" s="2">
        <f>Inskrivning!X1010</f>
        <v>0</v>
      </c>
      <c r="R1007" s="148" t="str">
        <f>IF(Blandlag!A305&gt;0,Blandlag!A305,"")</f>
        <v/>
      </c>
      <c r="S1007" s="9">
        <f>Blandlag!B1012</f>
        <v>0</v>
      </c>
      <c r="T1007" s="2" t="str">
        <f>IF(Blandlag!C305&gt;0,Blandlag!C305,"")</f>
        <v/>
      </c>
      <c r="U1007" s="2" t="str">
        <f>IF(Blandlag!D305&gt;0,Blandlag!D305,"")</f>
        <v/>
      </c>
      <c r="V1007" s="2" t="str">
        <f>IF(Blandlag!E305&gt;0,Blandlag!E305,"")</f>
        <v/>
      </c>
      <c r="W1007" s="2" t="str">
        <f>IF(Blandlag!F305&gt;0,Blandlag!F305,"")</f>
        <v/>
      </c>
      <c r="X1007" s="2" t="str">
        <f>IF(Blandlag!G305&gt;0,Blandlag!G305,"")</f>
        <v/>
      </c>
      <c r="Y1007" s="2" t="str">
        <f>IF(Blandlag!H305&gt;0,Blandlag!H305,"")</f>
        <v/>
      </c>
      <c r="Z1007" s="2" t="str">
        <f>IF(Blandlag!I305&gt;0,Blandlag!I305,"")</f>
        <v/>
      </c>
      <c r="AA1007" s="2" t="str">
        <f>IF(Blandlag!J305&gt;0,Blandlag!J305,"")</f>
        <v/>
      </c>
      <c r="AB1007" s="2" t="str">
        <f>IF(Blandlag!K305&gt;0,Blandlag!K305,"")</f>
        <v/>
      </c>
      <c r="AC1007" s="2" t="str">
        <f>IF(Blandlag!L305&gt;0,Blandlag!L305,"")</f>
        <v/>
      </c>
      <c r="AD1007" s="2" t="str">
        <f>IF(Blandlag!M305&gt;0,Blandlag!M305,"")</f>
        <v/>
      </c>
      <c r="AE1007" s="2" t="str">
        <f>IF(Blandlag!N305&gt;0,Blandlag!N305,"")</f>
        <v/>
      </c>
      <c r="AF1007" s="2" t="str">
        <f>IF(Blandlag!O305&gt;0,Blandlag!O305,"")</f>
        <v/>
      </c>
    </row>
    <row r="1008" spans="1:32" x14ac:dyDescent="0.25">
      <c r="A1008" s="63"/>
      <c r="B1008" s="149" t="s">
        <v>44</v>
      </c>
      <c r="C1008" s="1"/>
      <c r="D1008" s="1">
        <f t="shared" ref="D1008:P1008" si="108">SUM(D1004:D1007)</f>
        <v>0</v>
      </c>
      <c r="E1008" s="1">
        <f t="shared" si="108"/>
        <v>0</v>
      </c>
      <c r="F1008" s="1">
        <f t="shared" si="108"/>
        <v>0</v>
      </c>
      <c r="G1008" s="1">
        <f t="shared" si="108"/>
        <v>0</v>
      </c>
      <c r="H1008" s="1">
        <f t="shared" si="108"/>
        <v>0</v>
      </c>
      <c r="I1008" s="1">
        <f t="shared" si="108"/>
        <v>0</v>
      </c>
      <c r="J1008" s="1">
        <f t="shared" si="108"/>
        <v>0</v>
      </c>
      <c r="K1008" s="1">
        <f t="shared" si="108"/>
        <v>0</v>
      </c>
      <c r="L1008" s="1">
        <f t="shared" si="108"/>
        <v>0</v>
      </c>
      <c r="M1008" s="1">
        <f t="shared" si="108"/>
        <v>0</v>
      </c>
      <c r="N1008" s="1">
        <f t="shared" si="108"/>
        <v>0</v>
      </c>
      <c r="O1008" s="1">
        <f t="shared" si="108"/>
        <v>0</v>
      </c>
      <c r="P1008" s="1">
        <f t="shared" si="108"/>
        <v>0</v>
      </c>
      <c r="Q1008" s="13"/>
      <c r="R1008" s="149" t="s">
        <v>44</v>
      </c>
      <c r="S1008" s="63"/>
      <c r="T1008" s="1">
        <f t="shared" ref="T1008:AF1008" si="109">SUM(T1004:T1007)</f>
        <v>0</v>
      </c>
      <c r="U1008" s="1">
        <f t="shared" si="109"/>
        <v>0</v>
      </c>
      <c r="V1008" s="1">
        <f t="shared" si="109"/>
        <v>0</v>
      </c>
      <c r="W1008" s="1">
        <f t="shared" si="109"/>
        <v>0</v>
      </c>
      <c r="X1008" s="1">
        <f t="shared" si="109"/>
        <v>0</v>
      </c>
      <c r="Y1008" s="1">
        <f t="shared" si="109"/>
        <v>0</v>
      </c>
      <c r="Z1008" s="1">
        <f t="shared" si="109"/>
        <v>0</v>
      </c>
      <c r="AA1008" s="1">
        <f t="shared" si="109"/>
        <v>0</v>
      </c>
      <c r="AB1008" s="1">
        <f t="shared" si="109"/>
        <v>0</v>
      </c>
      <c r="AC1008" s="1">
        <f t="shared" si="109"/>
        <v>0</v>
      </c>
      <c r="AD1008" s="1">
        <f t="shared" si="109"/>
        <v>0</v>
      </c>
      <c r="AE1008" s="1">
        <f t="shared" si="109"/>
        <v>0</v>
      </c>
      <c r="AF1008" s="1">
        <f t="shared" si="109"/>
        <v>0</v>
      </c>
    </row>
    <row r="1009" spans="1:32" x14ac:dyDescent="0.25">
      <c r="A1009" s="9"/>
      <c r="B1009" s="150" t="str">
        <f>Inskrivning!J1011</f>
        <v/>
      </c>
      <c r="C1009" s="2"/>
      <c r="D1009" s="2" t="str">
        <f>Inskrivning!L1011</f>
        <v/>
      </c>
      <c r="E1009" s="2" t="str">
        <f>Inskrivning!M1011</f>
        <v/>
      </c>
      <c r="F1009" s="2" t="str">
        <f>Inskrivning!N1011</f>
        <v/>
      </c>
      <c r="G1009" s="2" t="str">
        <f>Inskrivning!O1011</f>
        <v/>
      </c>
      <c r="H1009" s="2" t="str">
        <f>Inskrivning!P1011</f>
        <v/>
      </c>
      <c r="I1009" s="2">
        <f>Inskrivning!Q1011</f>
        <v>0</v>
      </c>
      <c r="J1009" s="2">
        <f>Inskrivning!R1011</f>
        <v>0</v>
      </c>
      <c r="K1009" s="2">
        <f>Inskrivning!S1011</f>
        <v>0</v>
      </c>
      <c r="L1009" s="2">
        <f>Inskrivning!T1011</f>
        <v>0</v>
      </c>
      <c r="M1009" s="2">
        <f>Inskrivning!U1011</f>
        <v>0</v>
      </c>
      <c r="N1009" s="2">
        <f>Inskrivning!V1011</f>
        <v>0</v>
      </c>
      <c r="O1009" s="2">
        <f>Inskrivning!W1011</f>
        <v>0</v>
      </c>
      <c r="P1009" s="2">
        <f>Inskrivning!X1011</f>
        <v>0</v>
      </c>
      <c r="R1009" s="150" t="str">
        <f>IF(Blandlag!A306&gt;0,Blandlag!A306,"")</f>
        <v/>
      </c>
      <c r="S1009" s="9"/>
      <c r="T1009" s="2" t="str">
        <f>IF(Blandlag!C306&gt;0,Blandlag!C306,"")</f>
        <v/>
      </c>
      <c r="U1009" s="2" t="str">
        <f>IF(Blandlag!D306&gt;0,Blandlag!D306,"")</f>
        <v/>
      </c>
      <c r="V1009" s="2" t="str">
        <f>IF(Blandlag!E306&gt;0,Blandlag!E306,"")</f>
        <v/>
      </c>
      <c r="W1009" s="2" t="str">
        <f>IF(Blandlag!F306&gt;0,Blandlag!F306,"")</f>
        <v/>
      </c>
      <c r="X1009" s="2" t="str">
        <f>IF(Blandlag!G306&gt;0,Blandlag!G306,"")</f>
        <v/>
      </c>
      <c r="Y1009" s="2" t="str">
        <f>IF(Blandlag!H306&gt;0,Blandlag!H306,"")</f>
        <v/>
      </c>
      <c r="Z1009" s="2" t="str">
        <f>IF(Blandlag!I306&gt;0,Blandlag!I306,"")</f>
        <v/>
      </c>
      <c r="AA1009" s="2" t="str">
        <f>IF(Blandlag!J306&gt;0,Blandlag!J306,"")</f>
        <v/>
      </c>
      <c r="AB1009" s="2" t="str">
        <f>IF(Blandlag!K306&gt;0,Blandlag!K306,"")</f>
        <v/>
      </c>
      <c r="AC1009" s="2" t="str">
        <f>IF(Blandlag!L306&gt;0,Blandlag!L306,"")</f>
        <v/>
      </c>
      <c r="AD1009" s="2" t="str">
        <f>IF(Blandlag!M306&gt;0,Blandlag!M306,"")</f>
        <v/>
      </c>
      <c r="AE1009" s="2" t="str">
        <f>IF(Blandlag!N306&gt;0,Blandlag!N306,"")</f>
        <v/>
      </c>
      <c r="AF1009" s="2" t="str">
        <f>IF(Blandlag!O306&gt;0,Blandlag!O306,"")</f>
        <v/>
      </c>
    </row>
    <row r="1010" spans="1:32" x14ac:dyDescent="0.25">
      <c r="A1010" s="9"/>
      <c r="B1010" s="150" t="str">
        <f>Inskrivning!J1012</f>
        <v/>
      </c>
      <c r="C1010" s="2"/>
      <c r="D1010" s="2" t="str">
        <f>Inskrivning!L1012</f>
        <v/>
      </c>
      <c r="E1010" s="2" t="str">
        <f>Inskrivning!M1012</f>
        <v/>
      </c>
      <c r="F1010" s="2" t="str">
        <f>Inskrivning!N1012</f>
        <v/>
      </c>
      <c r="G1010" s="2" t="str">
        <f>Inskrivning!O1012</f>
        <v/>
      </c>
      <c r="H1010" s="2" t="str">
        <f>Inskrivning!P1012</f>
        <v/>
      </c>
      <c r="I1010" s="2">
        <f>Inskrivning!Q1012</f>
        <v>0</v>
      </c>
      <c r="J1010" s="2">
        <f>Inskrivning!R1012</f>
        <v>0</v>
      </c>
      <c r="K1010" s="2">
        <f>Inskrivning!S1012</f>
        <v>0</v>
      </c>
      <c r="L1010" s="2">
        <f>Inskrivning!T1012</f>
        <v>0</v>
      </c>
      <c r="M1010" s="2">
        <f>Inskrivning!U1012</f>
        <v>0</v>
      </c>
      <c r="N1010" s="2">
        <f>Inskrivning!V1012</f>
        <v>0</v>
      </c>
      <c r="O1010" s="2">
        <f>Inskrivning!W1012</f>
        <v>0</v>
      </c>
      <c r="P1010" s="2">
        <f>Inskrivning!X1012</f>
        <v>0</v>
      </c>
      <c r="R1010" s="150" t="str">
        <f>IF(Blandlag!A307&gt;0,Blandlag!A307,"")</f>
        <v/>
      </c>
      <c r="S1010" s="9"/>
      <c r="T1010" s="2" t="str">
        <f>IF(Blandlag!C307&gt;0,Blandlag!C307,"")</f>
        <v/>
      </c>
      <c r="U1010" s="2" t="str">
        <f>IF(Blandlag!D307&gt;0,Blandlag!D307,"")</f>
        <v/>
      </c>
      <c r="V1010" s="2" t="str">
        <f>IF(Blandlag!E307&gt;0,Blandlag!E307,"")</f>
        <v/>
      </c>
      <c r="W1010" s="2" t="str">
        <f>IF(Blandlag!F307&gt;0,Blandlag!F307,"")</f>
        <v/>
      </c>
      <c r="X1010" s="2" t="str">
        <f>IF(Blandlag!G307&gt;0,Blandlag!G307,"")</f>
        <v/>
      </c>
      <c r="Y1010" s="2" t="str">
        <f>IF(Blandlag!H307&gt;0,Blandlag!H307,"")</f>
        <v/>
      </c>
      <c r="Z1010" s="2" t="str">
        <f>IF(Blandlag!I307&gt;0,Blandlag!I307,"")</f>
        <v/>
      </c>
      <c r="AA1010" s="2" t="str">
        <f>IF(Blandlag!J307&gt;0,Blandlag!J307,"")</f>
        <v/>
      </c>
      <c r="AB1010" s="2" t="str">
        <f>IF(Blandlag!K307&gt;0,Blandlag!K307,"")</f>
        <v/>
      </c>
      <c r="AC1010" s="2" t="str">
        <f>IF(Blandlag!L307&gt;0,Blandlag!L307,"")</f>
        <v/>
      </c>
      <c r="AD1010" s="2" t="str">
        <f>IF(Blandlag!M307&gt;0,Blandlag!M307,"")</f>
        <v/>
      </c>
      <c r="AE1010" s="2" t="str">
        <f>IF(Blandlag!N307&gt;0,Blandlag!N307,"")</f>
        <v/>
      </c>
      <c r="AF1010" s="2" t="str">
        <f>IF(Blandlag!O307&gt;0,Blandlag!O307,"")</f>
        <v/>
      </c>
    </row>
    <row r="1011" spans="1:32" x14ac:dyDescent="0.25">
      <c r="A1011" s="9"/>
      <c r="B1011" s="150" t="str">
        <f>Inskrivning!J1013</f>
        <v/>
      </c>
      <c r="C1011" s="2"/>
      <c r="D1011" s="2" t="str">
        <f>Inskrivning!L1013</f>
        <v/>
      </c>
      <c r="E1011" s="2" t="str">
        <f>Inskrivning!M1013</f>
        <v/>
      </c>
      <c r="F1011" s="2" t="str">
        <f>Inskrivning!N1013</f>
        <v/>
      </c>
      <c r="G1011" s="2" t="str">
        <f>Inskrivning!O1013</f>
        <v/>
      </c>
      <c r="H1011" s="2" t="str">
        <f>Inskrivning!P1013</f>
        <v/>
      </c>
      <c r="I1011" s="2">
        <f>Inskrivning!Q1013</f>
        <v>0</v>
      </c>
      <c r="J1011" s="2">
        <f>Inskrivning!R1013</f>
        <v>0</v>
      </c>
      <c r="K1011" s="2">
        <f>Inskrivning!S1013</f>
        <v>0</v>
      </c>
      <c r="L1011" s="2">
        <f>Inskrivning!T1013</f>
        <v>0</v>
      </c>
      <c r="M1011" s="2">
        <f>Inskrivning!U1013</f>
        <v>0</v>
      </c>
      <c r="N1011" s="2">
        <f>Inskrivning!V1013</f>
        <v>0</v>
      </c>
      <c r="O1011" s="2">
        <f>Inskrivning!W1013</f>
        <v>0</v>
      </c>
      <c r="P1011" s="2">
        <f>Inskrivning!X1013</f>
        <v>0</v>
      </c>
      <c r="R1011" s="150" t="str">
        <f>IF(Blandlag!A308&gt;0,Blandlag!A308,"")</f>
        <v/>
      </c>
      <c r="S1011" s="9"/>
      <c r="T1011" s="2" t="str">
        <f>IF(Blandlag!C308&gt;0,Blandlag!C308,"")</f>
        <v/>
      </c>
      <c r="U1011" s="2" t="str">
        <f>IF(Blandlag!D308&gt;0,Blandlag!D308,"")</f>
        <v/>
      </c>
      <c r="V1011" s="2" t="str">
        <f>IF(Blandlag!E308&gt;0,Blandlag!E308,"")</f>
        <v/>
      </c>
      <c r="W1011" s="2" t="str">
        <f>IF(Blandlag!F308&gt;0,Blandlag!F308,"")</f>
        <v/>
      </c>
      <c r="X1011" s="2" t="str">
        <f>IF(Blandlag!G308&gt;0,Blandlag!G308,"")</f>
        <v/>
      </c>
      <c r="Y1011" s="2" t="str">
        <f>IF(Blandlag!H308&gt;0,Blandlag!H308,"")</f>
        <v/>
      </c>
      <c r="Z1011" s="2" t="str">
        <f>IF(Blandlag!I308&gt;0,Blandlag!I308,"")</f>
        <v/>
      </c>
      <c r="AA1011" s="2" t="str">
        <f>IF(Blandlag!J308&gt;0,Blandlag!J308,"")</f>
        <v/>
      </c>
      <c r="AB1011" s="2" t="str">
        <f>IF(Blandlag!K308&gt;0,Blandlag!K308,"")</f>
        <v/>
      </c>
      <c r="AC1011" s="2" t="str">
        <f>IF(Blandlag!L308&gt;0,Blandlag!L308,"")</f>
        <v/>
      </c>
      <c r="AD1011" s="2" t="str">
        <f>IF(Blandlag!M308&gt;0,Blandlag!M308,"")</f>
        <v/>
      </c>
      <c r="AE1011" s="2" t="str">
        <f>IF(Blandlag!N308&gt;0,Blandlag!N308,"")</f>
        <v/>
      </c>
      <c r="AF1011" s="2" t="str">
        <f>IF(Blandlag!O308&gt;0,Blandlag!O308,"")</f>
        <v/>
      </c>
    </row>
    <row r="1012" spans="1:32" x14ac:dyDescent="0.25">
      <c r="A1012" s="9"/>
      <c r="B1012" s="150" t="str">
        <f>Inskrivning!J1014</f>
        <v/>
      </c>
      <c r="C1012" s="2"/>
      <c r="D1012" s="2" t="str">
        <f>Inskrivning!L1014</f>
        <v/>
      </c>
      <c r="E1012" s="2" t="str">
        <f>Inskrivning!M1014</f>
        <v/>
      </c>
      <c r="F1012" s="2" t="str">
        <f>Inskrivning!N1014</f>
        <v/>
      </c>
      <c r="G1012" s="2" t="str">
        <f>Inskrivning!O1014</f>
        <v/>
      </c>
      <c r="H1012" s="2" t="str">
        <f>Inskrivning!P1014</f>
        <v/>
      </c>
      <c r="I1012" s="2">
        <f>Inskrivning!Q1014</f>
        <v>0</v>
      </c>
      <c r="J1012" s="2">
        <f>Inskrivning!R1014</f>
        <v>0</v>
      </c>
      <c r="K1012" s="2">
        <f>Inskrivning!S1014</f>
        <v>0</v>
      </c>
      <c r="L1012" s="2">
        <f>Inskrivning!T1014</f>
        <v>0</v>
      </c>
      <c r="M1012" s="2">
        <f>Inskrivning!U1014</f>
        <v>0</v>
      </c>
      <c r="N1012" s="2">
        <f>Inskrivning!V1014</f>
        <v>0</v>
      </c>
      <c r="O1012" s="2">
        <f>Inskrivning!W1014</f>
        <v>0</v>
      </c>
      <c r="P1012" s="2">
        <f>Inskrivning!X1014</f>
        <v>0</v>
      </c>
      <c r="R1012" s="150" t="str">
        <f>IF(Blandlag!A309&gt;0,Blandlag!A309,"")</f>
        <v/>
      </c>
      <c r="S1012" s="9"/>
      <c r="T1012" s="2" t="str">
        <f>IF(Blandlag!C309&gt;0,Blandlag!C309,"")</f>
        <v/>
      </c>
      <c r="U1012" s="2" t="str">
        <f>IF(Blandlag!D309&gt;0,Blandlag!D309,"")</f>
        <v/>
      </c>
      <c r="V1012" s="2" t="str">
        <f>IF(Blandlag!E309&gt;0,Blandlag!E309,"")</f>
        <v/>
      </c>
      <c r="W1012" s="2" t="str">
        <f>IF(Blandlag!F309&gt;0,Blandlag!F309,"")</f>
        <v/>
      </c>
      <c r="X1012" s="2" t="str">
        <f>IF(Blandlag!G309&gt;0,Blandlag!G309,"")</f>
        <v/>
      </c>
      <c r="Y1012" s="2" t="str">
        <f>IF(Blandlag!H309&gt;0,Blandlag!H309,"")</f>
        <v/>
      </c>
      <c r="Z1012" s="2" t="str">
        <f>IF(Blandlag!I309&gt;0,Blandlag!I309,"")</f>
        <v/>
      </c>
      <c r="AA1012" s="2" t="str">
        <f>IF(Blandlag!J309&gt;0,Blandlag!J309,"")</f>
        <v/>
      </c>
      <c r="AB1012" s="2" t="str">
        <f>IF(Blandlag!K309&gt;0,Blandlag!K309,"")</f>
        <v/>
      </c>
      <c r="AC1012" s="2" t="str">
        <f>IF(Blandlag!L309&gt;0,Blandlag!L309,"")</f>
        <v/>
      </c>
      <c r="AD1012" s="2" t="str">
        <f>IF(Blandlag!M309&gt;0,Blandlag!M309,"")</f>
        <v/>
      </c>
      <c r="AE1012" s="2" t="str">
        <f>IF(Blandlag!N309&gt;0,Blandlag!N309,"")</f>
        <v/>
      </c>
      <c r="AF1012" s="2" t="str">
        <f>IF(Blandlag!O309&gt;0,Blandlag!O309,"")</f>
        <v/>
      </c>
    </row>
    <row r="1013" spans="1:32" x14ac:dyDescent="0.25">
      <c r="A1013" s="63"/>
      <c r="B1013" s="151" t="s">
        <v>44</v>
      </c>
      <c r="C1013" s="1"/>
      <c r="D1013" s="1">
        <f t="shared" ref="D1013:P1013" si="110">SUM(D1009:D1012)</f>
        <v>0</v>
      </c>
      <c r="E1013" s="1">
        <f t="shared" si="110"/>
        <v>0</v>
      </c>
      <c r="F1013" s="1">
        <f t="shared" si="110"/>
        <v>0</v>
      </c>
      <c r="G1013" s="1">
        <f t="shared" si="110"/>
        <v>0</v>
      </c>
      <c r="H1013" s="1">
        <f t="shared" si="110"/>
        <v>0</v>
      </c>
      <c r="I1013" s="1">
        <f t="shared" si="110"/>
        <v>0</v>
      </c>
      <c r="J1013" s="1">
        <f t="shared" si="110"/>
        <v>0</v>
      </c>
      <c r="K1013" s="1">
        <f t="shared" si="110"/>
        <v>0</v>
      </c>
      <c r="L1013" s="1">
        <f t="shared" si="110"/>
        <v>0</v>
      </c>
      <c r="M1013" s="1">
        <f t="shared" si="110"/>
        <v>0</v>
      </c>
      <c r="N1013" s="1">
        <f t="shared" si="110"/>
        <v>0</v>
      </c>
      <c r="O1013" s="1">
        <f t="shared" si="110"/>
        <v>0</v>
      </c>
      <c r="P1013" s="1">
        <f t="shared" si="110"/>
        <v>0</v>
      </c>
      <c r="Q1013" s="13"/>
      <c r="R1013" s="151" t="s">
        <v>44</v>
      </c>
      <c r="S1013" s="63"/>
      <c r="T1013" s="1">
        <f t="shared" ref="T1013:AF1013" si="111">SUM(T1009:T1012)</f>
        <v>0</v>
      </c>
      <c r="U1013" s="1">
        <f t="shared" si="111"/>
        <v>0</v>
      </c>
      <c r="V1013" s="1">
        <f t="shared" si="111"/>
        <v>0</v>
      </c>
      <c r="W1013" s="1">
        <f t="shared" si="111"/>
        <v>0</v>
      </c>
      <c r="X1013" s="1">
        <f t="shared" si="111"/>
        <v>0</v>
      </c>
      <c r="Y1013" s="1">
        <f t="shared" si="111"/>
        <v>0</v>
      </c>
      <c r="Z1013" s="1">
        <f t="shared" si="111"/>
        <v>0</v>
      </c>
      <c r="AA1013" s="1">
        <f t="shared" si="111"/>
        <v>0</v>
      </c>
      <c r="AB1013" s="1">
        <f t="shared" si="111"/>
        <v>0</v>
      </c>
      <c r="AC1013" s="1">
        <f t="shared" si="111"/>
        <v>0</v>
      </c>
      <c r="AD1013" s="1">
        <f t="shared" si="111"/>
        <v>0</v>
      </c>
      <c r="AE1013" s="1">
        <f t="shared" si="111"/>
        <v>0</v>
      </c>
      <c r="AF1013" s="1">
        <f t="shared" si="111"/>
        <v>0</v>
      </c>
    </row>
    <row r="1014" spans="1:32" x14ac:dyDescent="0.25">
      <c r="A1014" s="9"/>
      <c r="B1014" s="152" t="str">
        <f>Inskrivning!J1015</f>
        <v/>
      </c>
      <c r="C1014" s="2"/>
      <c r="D1014" s="2" t="str">
        <f>Inskrivning!L1015</f>
        <v/>
      </c>
      <c r="E1014" s="2" t="str">
        <f>Inskrivning!M1015</f>
        <v/>
      </c>
      <c r="F1014" s="2" t="str">
        <f>Inskrivning!N1015</f>
        <v/>
      </c>
      <c r="G1014" s="2" t="str">
        <f>Inskrivning!O1015</f>
        <v/>
      </c>
      <c r="H1014" s="2" t="str">
        <f>Inskrivning!P1015</f>
        <v/>
      </c>
      <c r="I1014" s="2">
        <f>Inskrivning!Q1015</f>
        <v>0</v>
      </c>
      <c r="J1014" s="2">
        <f>Inskrivning!R1015</f>
        <v>0</v>
      </c>
      <c r="K1014" s="2">
        <f>Inskrivning!S1015</f>
        <v>0</v>
      </c>
      <c r="L1014" s="2">
        <f>Inskrivning!T1015</f>
        <v>0</v>
      </c>
      <c r="M1014" s="2">
        <f>Inskrivning!U1015</f>
        <v>0</v>
      </c>
      <c r="N1014" s="2">
        <f>Inskrivning!V1015</f>
        <v>0</v>
      </c>
      <c r="O1014" s="2">
        <f>Inskrivning!W1015</f>
        <v>0</v>
      </c>
      <c r="P1014" s="2">
        <f>Inskrivning!X1015</f>
        <v>0</v>
      </c>
      <c r="R1014" s="152" t="str">
        <f>IF(Blandlag!A310&gt;0,Blandlag!A310,"")</f>
        <v/>
      </c>
      <c r="S1014" s="2" t="str">
        <f>IF(Blandlag!B1017&gt;0,Blandlag!B1017,"")</f>
        <v/>
      </c>
      <c r="T1014" s="2" t="str">
        <f>IF(Blandlag!C310&gt;0,Blandlag!C310,"")</f>
        <v/>
      </c>
      <c r="U1014" s="2" t="str">
        <f>IF(Blandlag!D310&gt;0,Blandlag!D310,"")</f>
        <v/>
      </c>
      <c r="V1014" s="2" t="str">
        <f>IF(Blandlag!E310&gt;0,Blandlag!E310,"")</f>
        <v/>
      </c>
      <c r="W1014" s="2" t="str">
        <f>IF(Blandlag!F310&gt;0,Blandlag!F310,"")</f>
        <v/>
      </c>
      <c r="X1014" s="2" t="str">
        <f>IF(Blandlag!G310&gt;0,Blandlag!G310,"")</f>
        <v/>
      </c>
      <c r="Y1014" s="2" t="str">
        <f>IF(Blandlag!H310&gt;0,Blandlag!H310,"")</f>
        <v/>
      </c>
      <c r="Z1014" s="2" t="str">
        <f>IF(Blandlag!I310&gt;0,Blandlag!I310,"")</f>
        <v/>
      </c>
      <c r="AA1014" s="2" t="str">
        <f>IF(Blandlag!J310&gt;0,Blandlag!J310,"")</f>
        <v/>
      </c>
      <c r="AB1014" s="2" t="str">
        <f>IF(Blandlag!K310&gt;0,Blandlag!K310,"")</f>
        <v/>
      </c>
      <c r="AC1014" s="2" t="str">
        <f>IF(Blandlag!L310&gt;0,Blandlag!L310,"")</f>
        <v/>
      </c>
      <c r="AD1014" s="2" t="str">
        <f>IF(Blandlag!M310&gt;0,Blandlag!M310,"")</f>
        <v/>
      </c>
      <c r="AE1014" s="2" t="str">
        <f>IF(Blandlag!N310&gt;0,Blandlag!N310,"")</f>
        <v/>
      </c>
      <c r="AF1014" s="2" t="str">
        <f>IF(Blandlag!O310&gt;0,Blandlag!O310,"")</f>
        <v/>
      </c>
    </row>
    <row r="1015" spans="1:32" x14ac:dyDescent="0.25">
      <c r="A1015" s="9"/>
      <c r="B1015" s="152" t="str">
        <f>Inskrivning!J1016</f>
        <v/>
      </c>
      <c r="C1015" s="2"/>
      <c r="D1015" s="2" t="str">
        <f>Inskrivning!L1016</f>
        <v/>
      </c>
      <c r="E1015" s="2" t="str">
        <f>Inskrivning!M1016</f>
        <v/>
      </c>
      <c r="F1015" s="2" t="str">
        <f>Inskrivning!N1016</f>
        <v/>
      </c>
      <c r="G1015" s="2" t="str">
        <f>Inskrivning!O1016</f>
        <v/>
      </c>
      <c r="H1015" s="2" t="str">
        <f>Inskrivning!P1016</f>
        <v/>
      </c>
      <c r="I1015" s="2">
        <f>Inskrivning!Q1016</f>
        <v>0</v>
      </c>
      <c r="J1015" s="2">
        <f>Inskrivning!R1016</f>
        <v>0</v>
      </c>
      <c r="K1015" s="2">
        <f>Inskrivning!S1016</f>
        <v>0</v>
      </c>
      <c r="L1015" s="2">
        <f>Inskrivning!T1016</f>
        <v>0</v>
      </c>
      <c r="M1015" s="2">
        <f>Inskrivning!U1016</f>
        <v>0</v>
      </c>
      <c r="N1015" s="2">
        <f>Inskrivning!V1016</f>
        <v>0</v>
      </c>
      <c r="O1015" s="2">
        <f>Inskrivning!W1016</f>
        <v>0</v>
      </c>
      <c r="P1015" s="2">
        <f>Inskrivning!X1016</f>
        <v>0</v>
      </c>
      <c r="R1015" s="152" t="str">
        <f>IF(Blandlag!A311&gt;0,Blandlag!A311,"")</f>
        <v/>
      </c>
      <c r="S1015" s="2" t="str">
        <f>IF(Blandlag!B1018&gt;0,Blandlag!B1018,"")</f>
        <v/>
      </c>
      <c r="T1015" s="2" t="str">
        <f>IF(Blandlag!C311&gt;0,Blandlag!C311,"")</f>
        <v/>
      </c>
      <c r="U1015" s="2" t="str">
        <f>IF(Blandlag!D311&gt;0,Blandlag!D311,"")</f>
        <v/>
      </c>
      <c r="V1015" s="2" t="str">
        <f>IF(Blandlag!E311&gt;0,Blandlag!E311,"")</f>
        <v/>
      </c>
      <c r="W1015" s="2" t="str">
        <f>IF(Blandlag!F311&gt;0,Blandlag!F311,"")</f>
        <v/>
      </c>
      <c r="X1015" s="2" t="str">
        <f>IF(Blandlag!G311&gt;0,Blandlag!G311,"")</f>
        <v/>
      </c>
      <c r="Y1015" s="2" t="str">
        <f>IF(Blandlag!H311&gt;0,Blandlag!H311,"")</f>
        <v/>
      </c>
      <c r="Z1015" s="2" t="str">
        <f>IF(Blandlag!I311&gt;0,Blandlag!I311,"")</f>
        <v/>
      </c>
      <c r="AA1015" s="2" t="str">
        <f>IF(Blandlag!J311&gt;0,Blandlag!J311,"")</f>
        <v/>
      </c>
      <c r="AB1015" s="2" t="str">
        <f>IF(Blandlag!K311&gt;0,Blandlag!K311,"")</f>
        <v/>
      </c>
      <c r="AC1015" s="2" t="str">
        <f>IF(Blandlag!L311&gt;0,Blandlag!L311,"")</f>
        <v/>
      </c>
      <c r="AD1015" s="2" t="str">
        <f>IF(Blandlag!M311&gt;0,Blandlag!M311,"")</f>
        <v/>
      </c>
      <c r="AE1015" s="2" t="str">
        <f>IF(Blandlag!N311&gt;0,Blandlag!N311,"")</f>
        <v/>
      </c>
      <c r="AF1015" s="2" t="str">
        <f>IF(Blandlag!O311&gt;0,Blandlag!O311,"")</f>
        <v/>
      </c>
    </row>
    <row r="1016" spans="1:32" x14ac:dyDescent="0.25">
      <c r="A1016" s="9"/>
      <c r="B1016" s="152" t="str">
        <f>Inskrivning!J1017</f>
        <v/>
      </c>
      <c r="C1016" s="2"/>
      <c r="D1016" s="2" t="str">
        <f>Inskrivning!L1017</f>
        <v/>
      </c>
      <c r="E1016" s="2" t="str">
        <f>Inskrivning!M1017</f>
        <v/>
      </c>
      <c r="F1016" s="2" t="str">
        <f>Inskrivning!N1017</f>
        <v/>
      </c>
      <c r="G1016" s="2" t="str">
        <f>Inskrivning!O1017</f>
        <v/>
      </c>
      <c r="H1016" s="2" t="str">
        <f>Inskrivning!P1017</f>
        <v/>
      </c>
      <c r="I1016" s="2">
        <f>Inskrivning!Q1017</f>
        <v>0</v>
      </c>
      <c r="J1016" s="2">
        <f>Inskrivning!R1017</f>
        <v>0</v>
      </c>
      <c r="K1016" s="2">
        <f>Inskrivning!S1017</f>
        <v>0</v>
      </c>
      <c r="L1016" s="2">
        <f>Inskrivning!T1017</f>
        <v>0</v>
      </c>
      <c r="M1016" s="2">
        <f>Inskrivning!U1017</f>
        <v>0</v>
      </c>
      <c r="N1016" s="2">
        <f>Inskrivning!V1017</f>
        <v>0</v>
      </c>
      <c r="O1016" s="2">
        <f>Inskrivning!W1017</f>
        <v>0</v>
      </c>
      <c r="P1016" s="2">
        <f>Inskrivning!X1017</f>
        <v>0</v>
      </c>
      <c r="R1016" s="152" t="str">
        <f>IF(Blandlag!A312&gt;0,Blandlag!A312,"")</f>
        <v/>
      </c>
      <c r="S1016" s="2" t="str">
        <f>IF(Blandlag!B1019&gt;0,Blandlag!B1019,"")</f>
        <v/>
      </c>
      <c r="T1016" s="2" t="str">
        <f>IF(Blandlag!C312&gt;0,Blandlag!C312,"")</f>
        <v/>
      </c>
      <c r="U1016" s="2" t="str">
        <f>IF(Blandlag!D312&gt;0,Blandlag!D312,"")</f>
        <v/>
      </c>
      <c r="V1016" s="2" t="str">
        <f>IF(Blandlag!E312&gt;0,Blandlag!E312,"")</f>
        <v/>
      </c>
      <c r="W1016" s="2" t="str">
        <f>IF(Blandlag!F312&gt;0,Blandlag!F312,"")</f>
        <v/>
      </c>
      <c r="X1016" s="2" t="str">
        <f>IF(Blandlag!G312&gt;0,Blandlag!G312,"")</f>
        <v/>
      </c>
      <c r="Y1016" s="2" t="str">
        <f>IF(Blandlag!H312&gt;0,Blandlag!H312,"")</f>
        <v/>
      </c>
      <c r="Z1016" s="2" t="str">
        <f>IF(Blandlag!I312&gt;0,Blandlag!I312,"")</f>
        <v/>
      </c>
      <c r="AA1016" s="2" t="str">
        <f>IF(Blandlag!J312&gt;0,Blandlag!J312,"")</f>
        <v/>
      </c>
      <c r="AB1016" s="2" t="str">
        <f>IF(Blandlag!K312&gt;0,Blandlag!K312,"")</f>
        <v/>
      </c>
      <c r="AC1016" s="2" t="str">
        <f>IF(Blandlag!L312&gt;0,Blandlag!L312,"")</f>
        <v/>
      </c>
      <c r="AD1016" s="2" t="str">
        <f>IF(Blandlag!M312&gt;0,Blandlag!M312,"")</f>
        <v/>
      </c>
      <c r="AE1016" s="2" t="str">
        <f>IF(Blandlag!N312&gt;0,Blandlag!N312,"")</f>
        <v/>
      </c>
      <c r="AF1016" s="2" t="str">
        <f>IF(Blandlag!O312&gt;0,Blandlag!O312,"")</f>
        <v/>
      </c>
    </row>
    <row r="1017" spans="1:32" x14ac:dyDescent="0.25">
      <c r="A1017" s="9"/>
      <c r="B1017" s="152" t="str">
        <f>Inskrivning!J1018</f>
        <v/>
      </c>
      <c r="C1017" s="2"/>
      <c r="D1017" s="2" t="str">
        <f>Inskrivning!L1018</f>
        <v/>
      </c>
      <c r="E1017" s="2" t="str">
        <f>Inskrivning!M1018</f>
        <v/>
      </c>
      <c r="F1017" s="2" t="str">
        <f>Inskrivning!N1018</f>
        <v/>
      </c>
      <c r="G1017" s="2" t="str">
        <f>Inskrivning!O1018</f>
        <v/>
      </c>
      <c r="H1017" s="2" t="str">
        <f>Inskrivning!P1018</f>
        <v/>
      </c>
      <c r="I1017" s="2">
        <f>Inskrivning!Q1018</f>
        <v>0</v>
      </c>
      <c r="J1017" s="2">
        <f>Inskrivning!R1018</f>
        <v>0</v>
      </c>
      <c r="K1017" s="2">
        <f>Inskrivning!S1018</f>
        <v>0</v>
      </c>
      <c r="L1017" s="2">
        <f>Inskrivning!T1018</f>
        <v>0</v>
      </c>
      <c r="M1017" s="2">
        <f>Inskrivning!U1018</f>
        <v>0</v>
      </c>
      <c r="N1017" s="2">
        <f>Inskrivning!V1018</f>
        <v>0</v>
      </c>
      <c r="O1017" s="2">
        <f>Inskrivning!W1018</f>
        <v>0</v>
      </c>
      <c r="P1017" s="2">
        <f>Inskrivning!X1018</f>
        <v>0</v>
      </c>
      <c r="R1017" s="152" t="str">
        <f>IF(Blandlag!A313&gt;0,Blandlag!A313,"")</f>
        <v/>
      </c>
      <c r="S1017" s="2" t="str">
        <f>IF(Blandlag!B1020&gt;0,Blandlag!B1020,"")</f>
        <v/>
      </c>
      <c r="T1017" s="2" t="str">
        <f>IF(Blandlag!C313&gt;0,Blandlag!C313,"")</f>
        <v/>
      </c>
      <c r="U1017" s="2" t="str">
        <f>IF(Blandlag!D313&gt;0,Blandlag!D313,"")</f>
        <v/>
      </c>
      <c r="V1017" s="2" t="str">
        <f>IF(Blandlag!E313&gt;0,Blandlag!E313,"")</f>
        <v/>
      </c>
      <c r="W1017" s="2" t="str">
        <f>IF(Blandlag!F313&gt;0,Blandlag!F313,"")</f>
        <v/>
      </c>
      <c r="X1017" s="2" t="str">
        <f>IF(Blandlag!G313&gt;0,Blandlag!G313,"")</f>
        <v/>
      </c>
      <c r="Y1017" s="2" t="str">
        <f>IF(Blandlag!H313&gt;0,Blandlag!H313,"")</f>
        <v/>
      </c>
      <c r="Z1017" s="2" t="str">
        <f>IF(Blandlag!I313&gt;0,Blandlag!I313,"")</f>
        <v/>
      </c>
      <c r="AA1017" s="2" t="str">
        <f>IF(Blandlag!J313&gt;0,Blandlag!J313,"")</f>
        <v/>
      </c>
      <c r="AB1017" s="2" t="str">
        <f>IF(Blandlag!K313&gt;0,Blandlag!K313,"")</f>
        <v/>
      </c>
      <c r="AC1017" s="2" t="str">
        <f>IF(Blandlag!L313&gt;0,Blandlag!L313,"")</f>
        <v/>
      </c>
      <c r="AD1017" s="2" t="str">
        <f>IF(Blandlag!M313&gt;0,Blandlag!M313,"")</f>
        <v/>
      </c>
      <c r="AE1017" s="2" t="str">
        <f>IF(Blandlag!N313&gt;0,Blandlag!N313,"")</f>
        <v/>
      </c>
      <c r="AF1017" s="2" t="str">
        <f>IF(Blandlag!O313&gt;0,Blandlag!O313,"")</f>
        <v/>
      </c>
    </row>
    <row r="1018" spans="1:32" x14ac:dyDescent="0.25">
      <c r="A1018" s="63"/>
      <c r="B1018" s="153" t="s">
        <v>44</v>
      </c>
      <c r="C1018" s="1"/>
      <c r="D1018" s="1">
        <f t="shared" ref="D1018:P1018" si="112">SUM(D1014:D1017)</f>
        <v>0</v>
      </c>
      <c r="E1018" s="1">
        <f t="shared" si="112"/>
        <v>0</v>
      </c>
      <c r="F1018" s="1">
        <f t="shared" si="112"/>
        <v>0</v>
      </c>
      <c r="G1018" s="1">
        <f t="shared" si="112"/>
        <v>0</v>
      </c>
      <c r="H1018" s="1">
        <f t="shared" si="112"/>
        <v>0</v>
      </c>
      <c r="I1018" s="1">
        <f t="shared" si="112"/>
        <v>0</v>
      </c>
      <c r="J1018" s="1">
        <f t="shared" si="112"/>
        <v>0</v>
      </c>
      <c r="K1018" s="1">
        <f t="shared" si="112"/>
        <v>0</v>
      </c>
      <c r="L1018" s="1">
        <f t="shared" si="112"/>
        <v>0</v>
      </c>
      <c r="M1018" s="1">
        <f t="shared" si="112"/>
        <v>0</v>
      </c>
      <c r="N1018" s="1">
        <f t="shared" si="112"/>
        <v>0</v>
      </c>
      <c r="O1018" s="1">
        <f t="shared" si="112"/>
        <v>0</v>
      </c>
      <c r="P1018" s="1">
        <f t="shared" si="112"/>
        <v>0</v>
      </c>
      <c r="Q1018" s="13"/>
      <c r="R1018" s="153" t="s">
        <v>44</v>
      </c>
      <c r="S1018" s="63"/>
      <c r="T1018" s="1">
        <f t="shared" ref="T1018:AF1018" si="113">SUM(T1014:T1017)</f>
        <v>0</v>
      </c>
      <c r="U1018" s="1">
        <f t="shared" si="113"/>
        <v>0</v>
      </c>
      <c r="V1018" s="1">
        <f t="shared" si="113"/>
        <v>0</v>
      </c>
      <c r="W1018" s="1">
        <f t="shared" si="113"/>
        <v>0</v>
      </c>
      <c r="X1018" s="1">
        <f t="shared" si="113"/>
        <v>0</v>
      </c>
      <c r="Y1018" s="1">
        <f t="shared" si="113"/>
        <v>0</v>
      </c>
      <c r="Z1018" s="1">
        <f t="shared" si="113"/>
        <v>0</v>
      </c>
      <c r="AA1018" s="1">
        <f t="shared" si="113"/>
        <v>0</v>
      </c>
      <c r="AB1018" s="1">
        <f t="shared" si="113"/>
        <v>0</v>
      </c>
      <c r="AC1018" s="1">
        <f t="shared" si="113"/>
        <v>0</v>
      </c>
      <c r="AD1018" s="1">
        <f t="shared" si="113"/>
        <v>0</v>
      </c>
      <c r="AE1018" s="1">
        <f t="shared" si="113"/>
        <v>0</v>
      </c>
      <c r="AF1018" s="1">
        <f t="shared" si="113"/>
        <v>0</v>
      </c>
    </row>
    <row r="1019" spans="1:32" x14ac:dyDescent="0.25">
      <c r="A1019" s="9"/>
      <c r="B1019" s="154" t="str">
        <f>Inskrivning!J1019</f>
        <v/>
      </c>
      <c r="C1019" s="2"/>
      <c r="D1019" s="2" t="str">
        <f>Inskrivning!L1019</f>
        <v/>
      </c>
      <c r="E1019" s="2" t="str">
        <f>Inskrivning!M1019</f>
        <v/>
      </c>
      <c r="F1019" s="2" t="str">
        <f>Inskrivning!N1019</f>
        <v/>
      </c>
      <c r="G1019" s="2" t="str">
        <f>Inskrivning!O1019</f>
        <v/>
      </c>
      <c r="H1019" s="2" t="str">
        <f>Inskrivning!P1019</f>
        <v/>
      </c>
      <c r="I1019" s="2">
        <f>Inskrivning!Q1019</f>
        <v>0</v>
      </c>
      <c r="J1019" s="2">
        <f>Inskrivning!R1019</f>
        <v>0</v>
      </c>
      <c r="K1019" s="2">
        <f>Inskrivning!S1019</f>
        <v>0</v>
      </c>
      <c r="L1019" s="2">
        <f>Inskrivning!T1019</f>
        <v>0</v>
      </c>
      <c r="M1019" s="2">
        <f>Inskrivning!U1019</f>
        <v>0</v>
      </c>
      <c r="N1019" s="2">
        <f>Inskrivning!V1019</f>
        <v>0</v>
      </c>
      <c r="O1019" s="2">
        <f>Inskrivning!W1019</f>
        <v>0</v>
      </c>
      <c r="P1019" s="2">
        <f>Inskrivning!X1019</f>
        <v>0</v>
      </c>
      <c r="R1019" s="154" t="str">
        <f>IF(Blandlag!A314&gt;0,Blandlag!A314,"")</f>
        <v/>
      </c>
      <c r="S1019" s="2" t="str">
        <f>IF(Blandlag!B1021&gt;0,Blandlag!B1021,"")</f>
        <v/>
      </c>
      <c r="T1019" s="2" t="str">
        <f>IF(Blandlag!C314&gt;0,Blandlag!C314,"")</f>
        <v/>
      </c>
      <c r="U1019" s="2" t="str">
        <f>IF(Blandlag!D314&gt;0,Blandlag!D314,"")</f>
        <v/>
      </c>
      <c r="V1019" s="2" t="str">
        <f>IF(Blandlag!E314&gt;0,Blandlag!E314,"")</f>
        <v/>
      </c>
      <c r="W1019" s="2" t="str">
        <f>IF(Blandlag!F314&gt;0,Blandlag!F314,"")</f>
        <v/>
      </c>
      <c r="X1019" s="2" t="str">
        <f>IF(Blandlag!G314&gt;0,Blandlag!G314,"")</f>
        <v/>
      </c>
      <c r="Y1019" s="2" t="str">
        <f>IF(Blandlag!H314&gt;0,Blandlag!H314,"")</f>
        <v/>
      </c>
      <c r="Z1019" s="2" t="str">
        <f>IF(Blandlag!I314&gt;0,Blandlag!I314,"")</f>
        <v/>
      </c>
      <c r="AA1019" s="2" t="str">
        <f>IF(Blandlag!J314&gt;0,Blandlag!J314,"")</f>
        <v/>
      </c>
      <c r="AB1019" s="2" t="str">
        <f>IF(Blandlag!K314&gt;0,Blandlag!K314,"")</f>
        <v/>
      </c>
      <c r="AC1019" s="2" t="str">
        <f>IF(Blandlag!L314&gt;0,Blandlag!L314,"")</f>
        <v/>
      </c>
      <c r="AD1019" s="2" t="str">
        <f>IF(Blandlag!M314&gt;0,Blandlag!M314,"")</f>
        <v/>
      </c>
      <c r="AE1019" s="2" t="str">
        <f>IF(Blandlag!N314&gt;0,Blandlag!N314,"")</f>
        <v/>
      </c>
      <c r="AF1019" s="2" t="str">
        <f>IF(Blandlag!O314&gt;0,Blandlag!O314,"")</f>
        <v/>
      </c>
    </row>
    <row r="1020" spans="1:32" x14ac:dyDescent="0.25">
      <c r="A1020" s="9"/>
      <c r="B1020" s="154" t="str">
        <f>Inskrivning!J1020</f>
        <v/>
      </c>
      <c r="C1020" s="2"/>
      <c r="D1020" s="2" t="str">
        <f>Inskrivning!L1020</f>
        <v/>
      </c>
      <c r="E1020" s="2" t="str">
        <f>Inskrivning!M1020</f>
        <v/>
      </c>
      <c r="F1020" s="2" t="str">
        <f>Inskrivning!N1020</f>
        <v/>
      </c>
      <c r="G1020" s="2" t="str">
        <f>Inskrivning!O1020</f>
        <v/>
      </c>
      <c r="H1020" s="2" t="str">
        <f>Inskrivning!P1020</f>
        <v/>
      </c>
      <c r="I1020" s="2">
        <f>Inskrivning!Q1020</f>
        <v>0</v>
      </c>
      <c r="J1020" s="2">
        <f>Inskrivning!R1020</f>
        <v>0</v>
      </c>
      <c r="K1020" s="2">
        <f>Inskrivning!S1020</f>
        <v>0</v>
      </c>
      <c r="L1020" s="2">
        <f>Inskrivning!T1020</f>
        <v>0</v>
      </c>
      <c r="M1020" s="2">
        <f>Inskrivning!U1020</f>
        <v>0</v>
      </c>
      <c r="N1020" s="2">
        <f>Inskrivning!V1020</f>
        <v>0</v>
      </c>
      <c r="O1020" s="2">
        <f>Inskrivning!W1020</f>
        <v>0</v>
      </c>
      <c r="P1020" s="2">
        <f>Inskrivning!X1020</f>
        <v>0</v>
      </c>
      <c r="R1020" s="154" t="str">
        <f>IF(Blandlag!A315&gt;0,Blandlag!A315,"")</f>
        <v/>
      </c>
      <c r="S1020" s="2" t="str">
        <f>IF(Blandlag!B1022&gt;0,Blandlag!B1022,"")</f>
        <v/>
      </c>
      <c r="T1020" s="2" t="str">
        <f>IF(Blandlag!C315&gt;0,Blandlag!C315,"")</f>
        <v/>
      </c>
      <c r="U1020" s="2" t="str">
        <f>IF(Blandlag!D315&gt;0,Blandlag!D315,"")</f>
        <v/>
      </c>
      <c r="V1020" s="2" t="str">
        <f>IF(Blandlag!E315&gt;0,Blandlag!E315,"")</f>
        <v/>
      </c>
      <c r="W1020" s="2" t="str">
        <f>IF(Blandlag!F315&gt;0,Blandlag!F315,"")</f>
        <v/>
      </c>
      <c r="X1020" s="2" t="str">
        <f>IF(Blandlag!G315&gt;0,Blandlag!G315,"")</f>
        <v/>
      </c>
      <c r="Y1020" s="2" t="str">
        <f>IF(Blandlag!H315&gt;0,Blandlag!H315,"")</f>
        <v/>
      </c>
      <c r="Z1020" s="2" t="str">
        <f>IF(Blandlag!I315&gt;0,Blandlag!I315,"")</f>
        <v/>
      </c>
      <c r="AA1020" s="2" t="str">
        <f>IF(Blandlag!J315&gt;0,Blandlag!J315,"")</f>
        <v/>
      </c>
      <c r="AB1020" s="2" t="str">
        <f>IF(Blandlag!K315&gt;0,Blandlag!K315,"")</f>
        <v/>
      </c>
      <c r="AC1020" s="2" t="str">
        <f>IF(Blandlag!L315&gt;0,Blandlag!L315,"")</f>
        <v/>
      </c>
      <c r="AD1020" s="2" t="str">
        <f>IF(Blandlag!M315&gt;0,Blandlag!M315,"")</f>
        <v/>
      </c>
      <c r="AE1020" s="2" t="str">
        <f>IF(Blandlag!N315&gt;0,Blandlag!N315,"")</f>
        <v/>
      </c>
      <c r="AF1020" s="2" t="str">
        <f>IF(Blandlag!O315&gt;0,Blandlag!O315,"")</f>
        <v/>
      </c>
    </row>
    <row r="1021" spans="1:32" x14ac:dyDescent="0.25">
      <c r="A1021" s="9"/>
      <c r="B1021" s="154" t="str">
        <f>Inskrivning!J1021</f>
        <v/>
      </c>
      <c r="C1021" s="2"/>
      <c r="D1021" s="2" t="str">
        <f>Inskrivning!L1021</f>
        <v/>
      </c>
      <c r="E1021" s="2" t="str">
        <f>Inskrivning!M1021</f>
        <v/>
      </c>
      <c r="F1021" s="2" t="str">
        <f>Inskrivning!N1021</f>
        <v/>
      </c>
      <c r="G1021" s="2" t="str">
        <f>Inskrivning!O1021</f>
        <v/>
      </c>
      <c r="H1021" s="2" t="str">
        <f>Inskrivning!P1021</f>
        <v/>
      </c>
      <c r="I1021" s="2">
        <f>Inskrivning!Q1021</f>
        <v>0</v>
      </c>
      <c r="J1021" s="2">
        <f>Inskrivning!R1021</f>
        <v>0</v>
      </c>
      <c r="K1021" s="2">
        <f>Inskrivning!S1021</f>
        <v>0</v>
      </c>
      <c r="L1021" s="2">
        <f>Inskrivning!T1021</f>
        <v>0</v>
      </c>
      <c r="M1021" s="2">
        <f>Inskrivning!U1021</f>
        <v>0</v>
      </c>
      <c r="N1021" s="2">
        <f>Inskrivning!V1021</f>
        <v>0</v>
      </c>
      <c r="O1021" s="2">
        <f>Inskrivning!W1021</f>
        <v>0</v>
      </c>
      <c r="P1021" s="2">
        <f>Inskrivning!X1021</f>
        <v>0</v>
      </c>
      <c r="R1021" s="154" t="str">
        <f>IF(Blandlag!A316&gt;0,Blandlag!A316,"")</f>
        <v/>
      </c>
      <c r="S1021" s="2" t="str">
        <f>IF(Blandlag!B1023&gt;0,Blandlag!B1023,"")</f>
        <v/>
      </c>
      <c r="T1021" s="2" t="str">
        <f>IF(Blandlag!C316&gt;0,Blandlag!C316,"")</f>
        <v/>
      </c>
      <c r="U1021" s="2" t="str">
        <f>IF(Blandlag!D316&gt;0,Blandlag!D316,"")</f>
        <v/>
      </c>
      <c r="V1021" s="2" t="str">
        <f>IF(Blandlag!E316&gt;0,Blandlag!E316,"")</f>
        <v/>
      </c>
      <c r="W1021" s="2" t="str">
        <f>IF(Blandlag!F316&gt;0,Blandlag!F316,"")</f>
        <v/>
      </c>
      <c r="X1021" s="2" t="str">
        <f>IF(Blandlag!G316&gt;0,Blandlag!G316,"")</f>
        <v/>
      </c>
      <c r="Y1021" s="2" t="str">
        <f>IF(Blandlag!H316&gt;0,Blandlag!H316,"")</f>
        <v/>
      </c>
      <c r="Z1021" s="2" t="str">
        <f>IF(Blandlag!I316&gt;0,Blandlag!I316,"")</f>
        <v/>
      </c>
      <c r="AA1021" s="2" t="str">
        <f>IF(Blandlag!J316&gt;0,Blandlag!J316,"")</f>
        <v/>
      </c>
      <c r="AB1021" s="2" t="str">
        <f>IF(Blandlag!K316&gt;0,Blandlag!K316,"")</f>
        <v/>
      </c>
      <c r="AC1021" s="2" t="str">
        <f>IF(Blandlag!L316&gt;0,Blandlag!L316,"")</f>
        <v/>
      </c>
      <c r="AD1021" s="2" t="str">
        <f>IF(Blandlag!M316&gt;0,Blandlag!M316,"")</f>
        <v/>
      </c>
      <c r="AE1021" s="2" t="str">
        <f>IF(Blandlag!N316&gt;0,Blandlag!N316,"")</f>
        <v/>
      </c>
      <c r="AF1021" s="2" t="str">
        <f>IF(Blandlag!O316&gt;0,Blandlag!O316,"")</f>
        <v/>
      </c>
    </row>
    <row r="1022" spans="1:32" x14ac:dyDescent="0.25">
      <c r="A1022" s="9"/>
      <c r="B1022" s="154" t="str">
        <f>Inskrivning!J1022</f>
        <v/>
      </c>
      <c r="C1022" s="2"/>
      <c r="D1022" s="2" t="str">
        <f>Inskrivning!L1022</f>
        <v/>
      </c>
      <c r="E1022" s="2" t="str">
        <f>Inskrivning!M1022</f>
        <v/>
      </c>
      <c r="F1022" s="2" t="str">
        <f>Inskrivning!N1022</f>
        <v/>
      </c>
      <c r="G1022" s="2" t="str">
        <f>Inskrivning!O1022</f>
        <v/>
      </c>
      <c r="H1022" s="2" t="str">
        <f>Inskrivning!P1022</f>
        <v/>
      </c>
      <c r="I1022" s="2">
        <f>Inskrivning!Q1022</f>
        <v>0</v>
      </c>
      <c r="J1022" s="2">
        <f>Inskrivning!R1022</f>
        <v>0</v>
      </c>
      <c r="K1022" s="2">
        <f>Inskrivning!S1022</f>
        <v>0</v>
      </c>
      <c r="L1022" s="2">
        <f>Inskrivning!T1022</f>
        <v>0</v>
      </c>
      <c r="M1022" s="2">
        <f>Inskrivning!U1022</f>
        <v>0</v>
      </c>
      <c r="N1022" s="2">
        <f>Inskrivning!V1022</f>
        <v>0</v>
      </c>
      <c r="O1022" s="2">
        <f>Inskrivning!W1022</f>
        <v>0</v>
      </c>
      <c r="P1022" s="2">
        <f>Inskrivning!X1022</f>
        <v>0</v>
      </c>
      <c r="R1022" s="154" t="str">
        <f>IF(Blandlag!A317&gt;0,Blandlag!A317,"")</f>
        <v/>
      </c>
      <c r="S1022" s="2" t="str">
        <f>IF(Blandlag!B1024&gt;0,Blandlag!B1024,"")</f>
        <v/>
      </c>
      <c r="T1022" s="2" t="str">
        <f>IF(Blandlag!C317&gt;0,Blandlag!C317,"")</f>
        <v/>
      </c>
      <c r="U1022" s="2" t="str">
        <f>IF(Blandlag!D317&gt;0,Blandlag!D317,"")</f>
        <v/>
      </c>
      <c r="V1022" s="2" t="str">
        <f>IF(Blandlag!E317&gt;0,Blandlag!E317,"")</f>
        <v/>
      </c>
      <c r="W1022" s="2" t="str">
        <f>IF(Blandlag!F317&gt;0,Blandlag!F317,"")</f>
        <v/>
      </c>
      <c r="X1022" s="2" t="str">
        <f>IF(Blandlag!G317&gt;0,Blandlag!G317,"")</f>
        <v/>
      </c>
      <c r="Y1022" s="2" t="str">
        <f>IF(Blandlag!H317&gt;0,Blandlag!H317,"")</f>
        <v/>
      </c>
      <c r="Z1022" s="2" t="str">
        <f>IF(Blandlag!I317&gt;0,Blandlag!I317,"")</f>
        <v/>
      </c>
      <c r="AA1022" s="2" t="str">
        <f>IF(Blandlag!J317&gt;0,Blandlag!J317,"")</f>
        <v/>
      </c>
      <c r="AB1022" s="2" t="str">
        <f>IF(Blandlag!K317&gt;0,Blandlag!K317,"")</f>
        <v/>
      </c>
      <c r="AC1022" s="2" t="str">
        <f>IF(Blandlag!L317&gt;0,Blandlag!L317,"")</f>
        <v/>
      </c>
      <c r="AD1022" s="2" t="str">
        <f>IF(Blandlag!M317&gt;0,Blandlag!M317,"")</f>
        <v/>
      </c>
      <c r="AE1022" s="2" t="str">
        <f>IF(Blandlag!N317&gt;0,Blandlag!N317,"")</f>
        <v/>
      </c>
      <c r="AF1022" s="2" t="str">
        <f>IF(Blandlag!O317&gt;0,Blandlag!O317,"")</f>
        <v/>
      </c>
    </row>
    <row r="1023" spans="1:32" x14ac:dyDescent="0.25">
      <c r="A1023" s="63"/>
      <c r="B1023" s="155" t="s">
        <v>44</v>
      </c>
      <c r="C1023" s="1"/>
      <c r="D1023" s="1">
        <f t="shared" ref="D1023:P1023" si="114">SUM(D1019:D1022)</f>
        <v>0</v>
      </c>
      <c r="E1023" s="1">
        <f t="shared" si="114"/>
        <v>0</v>
      </c>
      <c r="F1023" s="1">
        <f t="shared" si="114"/>
        <v>0</v>
      </c>
      <c r="G1023" s="1">
        <f t="shared" si="114"/>
        <v>0</v>
      </c>
      <c r="H1023" s="1">
        <f t="shared" si="114"/>
        <v>0</v>
      </c>
      <c r="I1023" s="1">
        <f t="shared" si="114"/>
        <v>0</v>
      </c>
      <c r="J1023" s="1">
        <f t="shared" si="114"/>
        <v>0</v>
      </c>
      <c r="K1023" s="1">
        <f t="shared" si="114"/>
        <v>0</v>
      </c>
      <c r="L1023" s="1">
        <f t="shared" si="114"/>
        <v>0</v>
      </c>
      <c r="M1023" s="1">
        <f t="shared" si="114"/>
        <v>0</v>
      </c>
      <c r="N1023" s="1">
        <f t="shared" si="114"/>
        <v>0</v>
      </c>
      <c r="O1023" s="1">
        <f t="shared" si="114"/>
        <v>0</v>
      </c>
      <c r="P1023" s="1">
        <f t="shared" si="114"/>
        <v>0</v>
      </c>
      <c r="Q1023" s="13"/>
      <c r="R1023" s="155" t="s">
        <v>44</v>
      </c>
      <c r="S1023" s="63"/>
      <c r="T1023" s="1">
        <f t="shared" ref="T1023:AF1023" si="115">SUM(T1019:T1022)</f>
        <v>0</v>
      </c>
      <c r="U1023" s="1">
        <f t="shared" si="115"/>
        <v>0</v>
      </c>
      <c r="V1023" s="1">
        <f t="shared" si="115"/>
        <v>0</v>
      </c>
      <c r="W1023" s="1">
        <f t="shared" si="115"/>
        <v>0</v>
      </c>
      <c r="X1023" s="1">
        <f t="shared" si="115"/>
        <v>0</v>
      </c>
      <c r="Y1023" s="1">
        <f t="shared" si="115"/>
        <v>0</v>
      </c>
      <c r="Z1023" s="1">
        <f t="shared" si="115"/>
        <v>0</v>
      </c>
      <c r="AA1023" s="1">
        <f t="shared" si="115"/>
        <v>0</v>
      </c>
      <c r="AB1023" s="1">
        <f t="shared" si="115"/>
        <v>0</v>
      </c>
      <c r="AC1023" s="1">
        <f t="shared" si="115"/>
        <v>0</v>
      </c>
      <c r="AD1023" s="1">
        <f t="shared" si="115"/>
        <v>0</v>
      </c>
      <c r="AE1023" s="1">
        <f t="shared" si="115"/>
        <v>0</v>
      </c>
      <c r="AF1023" s="1">
        <f t="shared" si="115"/>
        <v>0</v>
      </c>
    </row>
    <row r="1024" spans="1:32" x14ac:dyDescent="0.25">
      <c r="A1024" s="9"/>
      <c r="B1024" s="177" t="str">
        <f>Inskrivning!J1023</f>
        <v/>
      </c>
      <c r="C1024" s="2"/>
      <c r="D1024" s="2" t="str">
        <f>Inskrivning!L1023</f>
        <v/>
      </c>
      <c r="E1024" s="2" t="str">
        <f>Inskrivning!M1023</f>
        <v/>
      </c>
      <c r="F1024" s="2" t="str">
        <f>Inskrivning!N1023</f>
        <v/>
      </c>
      <c r="G1024" s="2" t="str">
        <f>Inskrivning!O1023</f>
        <v/>
      </c>
      <c r="H1024" s="2" t="str">
        <f>Inskrivning!P1023</f>
        <v/>
      </c>
      <c r="I1024" s="2">
        <f>Inskrivning!Q1023</f>
        <v>0</v>
      </c>
      <c r="J1024" s="2">
        <f>Inskrivning!R1023</f>
        <v>0</v>
      </c>
      <c r="K1024" s="2">
        <f>Inskrivning!S1023</f>
        <v>0</v>
      </c>
      <c r="L1024" s="2">
        <f>Inskrivning!T1023</f>
        <v>0</v>
      </c>
      <c r="M1024" s="2">
        <f>Inskrivning!U1023</f>
        <v>0</v>
      </c>
      <c r="N1024" s="2">
        <f>Inskrivning!V1023</f>
        <v>0</v>
      </c>
      <c r="O1024" s="2">
        <f>Inskrivning!W1023</f>
        <v>0</v>
      </c>
      <c r="P1024" s="2">
        <f>Inskrivning!X1023</f>
        <v>0</v>
      </c>
      <c r="R1024" s="148" t="str">
        <f>IF(Blandlag!A318&gt;0,Blandlag!A318,"")</f>
        <v/>
      </c>
      <c r="S1024" s="2" t="str">
        <f>IF(Blandlag!B1025&gt;0,Blandlag!B1025,"")</f>
        <v/>
      </c>
      <c r="T1024" s="2" t="str">
        <f>IF(Blandlag!C318&gt;0,Blandlag!C318,"")</f>
        <v/>
      </c>
      <c r="U1024" s="2" t="str">
        <f>IF(Blandlag!D318&gt;0,Blandlag!D318,"")</f>
        <v/>
      </c>
      <c r="V1024" s="2" t="str">
        <f>IF(Blandlag!E318&gt;0,Blandlag!E318,"")</f>
        <v/>
      </c>
      <c r="W1024" s="2" t="str">
        <f>IF(Blandlag!F318&gt;0,Blandlag!F318,"")</f>
        <v/>
      </c>
      <c r="X1024" s="2" t="str">
        <f>IF(Blandlag!G318&gt;0,Blandlag!G318,"")</f>
        <v/>
      </c>
      <c r="Y1024" s="2" t="str">
        <f>IF(Blandlag!H318&gt;0,Blandlag!H318,"")</f>
        <v/>
      </c>
      <c r="Z1024" s="2" t="str">
        <f>IF(Blandlag!I318&gt;0,Blandlag!I318,"")</f>
        <v/>
      </c>
      <c r="AA1024" s="2" t="str">
        <f>IF(Blandlag!J318&gt;0,Blandlag!J318,"")</f>
        <v/>
      </c>
      <c r="AB1024" s="2" t="str">
        <f>IF(Blandlag!K318&gt;0,Blandlag!K318,"")</f>
        <v/>
      </c>
      <c r="AC1024" s="2" t="str">
        <f>IF(Blandlag!L318&gt;0,Blandlag!L318,"")</f>
        <v/>
      </c>
      <c r="AD1024" s="2" t="str">
        <f>IF(Blandlag!M318&gt;0,Blandlag!M318,"")</f>
        <v/>
      </c>
      <c r="AE1024" s="2" t="str">
        <f>IF(Blandlag!N318&gt;0,Blandlag!N318,"")</f>
        <v/>
      </c>
      <c r="AF1024" s="2" t="str">
        <f>IF(Blandlag!O318&gt;0,Blandlag!O318,"")</f>
        <v/>
      </c>
    </row>
    <row r="1025" spans="1:32" x14ac:dyDescent="0.25">
      <c r="A1025" s="9"/>
      <c r="B1025" s="177" t="str">
        <f>Inskrivning!J1024</f>
        <v/>
      </c>
      <c r="C1025" s="2"/>
      <c r="D1025" s="2" t="str">
        <f>Inskrivning!L1024</f>
        <v/>
      </c>
      <c r="E1025" s="2" t="str">
        <f>Inskrivning!M1024</f>
        <v/>
      </c>
      <c r="F1025" s="2" t="str">
        <f>Inskrivning!N1024</f>
        <v/>
      </c>
      <c r="G1025" s="2" t="str">
        <f>Inskrivning!O1024</f>
        <v/>
      </c>
      <c r="H1025" s="2" t="str">
        <f>Inskrivning!P1024</f>
        <v/>
      </c>
      <c r="I1025" s="2">
        <f>Inskrivning!Q1024</f>
        <v>0</v>
      </c>
      <c r="J1025" s="2">
        <f>Inskrivning!R1024</f>
        <v>0</v>
      </c>
      <c r="K1025" s="2">
        <f>Inskrivning!S1024</f>
        <v>0</v>
      </c>
      <c r="L1025" s="2">
        <f>Inskrivning!T1024</f>
        <v>0</v>
      </c>
      <c r="M1025" s="2">
        <f>Inskrivning!U1024</f>
        <v>0</v>
      </c>
      <c r="N1025" s="2">
        <f>Inskrivning!V1024</f>
        <v>0</v>
      </c>
      <c r="O1025" s="2">
        <f>Inskrivning!W1024</f>
        <v>0</v>
      </c>
      <c r="P1025" s="2">
        <f>Inskrivning!X1024</f>
        <v>0</v>
      </c>
      <c r="R1025" s="148" t="str">
        <f>IF(Blandlag!A319&gt;0,Blandlag!A319,"")</f>
        <v/>
      </c>
      <c r="S1025" s="2" t="str">
        <f>IF(Blandlag!B1026&gt;0,Blandlag!B1026,"")</f>
        <v/>
      </c>
      <c r="T1025" s="2" t="str">
        <f>IF(Blandlag!C319&gt;0,Blandlag!C319,"")</f>
        <v/>
      </c>
      <c r="U1025" s="2" t="str">
        <f>IF(Blandlag!D319&gt;0,Blandlag!D319,"")</f>
        <v/>
      </c>
      <c r="V1025" s="2" t="str">
        <f>IF(Blandlag!E319&gt;0,Blandlag!E319,"")</f>
        <v/>
      </c>
      <c r="W1025" s="2" t="str">
        <f>IF(Blandlag!F319&gt;0,Blandlag!F319,"")</f>
        <v/>
      </c>
      <c r="X1025" s="2" t="str">
        <f>IF(Blandlag!G319&gt;0,Blandlag!G319,"")</f>
        <v/>
      </c>
      <c r="Y1025" s="2" t="str">
        <f>IF(Blandlag!H319&gt;0,Blandlag!H319,"")</f>
        <v/>
      </c>
      <c r="Z1025" s="2" t="str">
        <f>IF(Blandlag!I319&gt;0,Blandlag!I319,"")</f>
        <v/>
      </c>
      <c r="AA1025" s="2" t="str">
        <f>IF(Blandlag!J319&gt;0,Blandlag!J319,"")</f>
        <v/>
      </c>
      <c r="AB1025" s="2" t="str">
        <f>IF(Blandlag!K319&gt;0,Blandlag!K319,"")</f>
        <v/>
      </c>
      <c r="AC1025" s="2" t="str">
        <f>IF(Blandlag!L319&gt;0,Blandlag!L319,"")</f>
        <v/>
      </c>
      <c r="AD1025" s="2" t="str">
        <f>IF(Blandlag!M319&gt;0,Blandlag!M319,"")</f>
        <v/>
      </c>
      <c r="AE1025" s="2" t="str">
        <f>IF(Blandlag!N319&gt;0,Blandlag!N319,"")</f>
        <v/>
      </c>
      <c r="AF1025" s="2" t="str">
        <f>IF(Blandlag!O319&gt;0,Blandlag!O319,"")</f>
        <v/>
      </c>
    </row>
    <row r="1026" spans="1:32" x14ac:dyDescent="0.25">
      <c r="A1026" s="9"/>
      <c r="B1026" s="177" t="str">
        <f>Inskrivning!J1025</f>
        <v/>
      </c>
      <c r="C1026" s="2"/>
      <c r="D1026" s="2" t="str">
        <f>Inskrivning!L1025</f>
        <v/>
      </c>
      <c r="E1026" s="2" t="str">
        <f>Inskrivning!M1025</f>
        <v/>
      </c>
      <c r="F1026" s="2" t="str">
        <f>Inskrivning!N1025</f>
        <v/>
      </c>
      <c r="G1026" s="2" t="str">
        <f>Inskrivning!O1025</f>
        <v/>
      </c>
      <c r="H1026" s="2" t="str">
        <f>Inskrivning!P1025</f>
        <v/>
      </c>
      <c r="I1026" s="2">
        <f>Inskrivning!Q1025</f>
        <v>0</v>
      </c>
      <c r="J1026" s="2">
        <f>Inskrivning!R1025</f>
        <v>0</v>
      </c>
      <c r="K1026" s="2">
        <f>Inskrivning!S1025</f>
        <v>0</v>
      </c>
      <c r="L1026" s="2">
        <f>Inskrivning!T1025</f>
        <v>0</v>
      </c>
      <c r="M1026" s="2">
        <f>Inskrivning!U1025</f>
        <v>0</v>
      </c>
      <c r="N1026" s="2">
        <f>Inskrivning!V1025</f>
        <v>0</v>
      </c>
      <c r="O1026" s="2">
        <f>Inskrivning!W1025</f>
        <v>0</v>
      </c>
      <c r="P1026" s="2">
        <f>Inskrivning!X1025</f>
        <v>0</v>
      </c>
      <c r="R1026" s="148" t="str">
        <f>IF(Blandlag!A320&gt;0,Blandlag!A320,"")</f>
        <v/>
      </c>
      <c r="S1026" s="2" t="str">
        <f>IF(Blandlag!B1027&gt;0,Blandlag!B1027,"")</f>
        <v/>
      </c>
      <c r="T1026" s="2" t="str">
        <f>IF(Blandlag!C320&gt;0,Blandlag!C320,"")</f>
        <v/>
      </c>
      <c r="U1026" s="2" t="str">
        <f>IF(Blandlag!D320&gt;0,Blandlag!D320,"")</f>
        <v/>
      </c>
      <c r="V1026" s="2" t="str">
        <f>IF(Blandlag!E320&gt;0,Blandlag!E320,"")</f>
        <v/>
      </c>
      <c r="W1026" s="2" t="str">
        <f>IF(Blandlag!F320&gt;0,Blandlag!F320,"")</f>
        <v/>
      </c>
      <c r="X1026" s="2" t="str">
        <f>IF(Blandlag!G320&gt;0,Blandlag!G320,"")</f>
        <v/>
      </c>
      <c r="Y1026" s="2" t="str">
        <f>IF(Blandlag!H320&gt;0,Blandlag!H320,"")</f>
        <v/>
      </c>
      <c r="Z1026" s="2" t="str">
        <f>IF(Blandlag!I320&gt;0,Blandlag!I320,"")</f>
        <v/>
      </c>
      <c r="AA1026" s="2" t="str">
        <f>IF(Blandlag!J320&gt;0,Blandlag!J320,"")</f>
        <v/>
      </c>
      <c r="AB1026" s="2" t="str">
        <f>IF(Blandlag!K320&gt;0,Blandlag!K320,"")</f>
        <v/>
      </c>
      <c r="AC1026" s="2" t="str">
        <f>IF(Blandlag!L320&gt;0,Blandlag!L320,"")</f>
        <v/>
      </c>
      <c r="AD1026" s="2" t="str">
        <f>IF(Blandlag!M320&gt;0,Blandlag!M320,"")</f>
        <v/>
      </c>
      <c r="AE1026" s="2" t="str">
        <f>IF(Blandlag!N320&gt;0,Blandlag!N320,"")</f>
        <v/>
      </c>
      <c r="AF1026" s="2" t="str">
        <f>IF(Blandlag!O320&gt;0,Blandlag!O320,"")</f>
        <v/>
      </c>
    </row>
    <row r="1027" spans="1:32" x14ac:dyDescent="0.25">
      <c r="A1027" s="9"/>
      <c r="B1027" s="177" t="str">
        <f>Inskrivning!J1026</f>
        <v/>
      </c>
      <c r="C1027" s="2"/>
      <c r="D1027" s="2" t="str">
        <f>Inskrivning!L1026</f>
        <v/>
      </c>
      <c r="E1027" s="2" t="str">
        <f>Inskrivning!M1026</f>
        <v/>
      </c>
      <c r="F1027" s="2" t="str">
        <f>Inskrivning!N1026</f>
        <v/>
      </c>
      <c r="G1027" s="2" t="str">
        <f>Inskrivning!O1026</f>
        <v/>
      </c>
      <c r="H1027" s="2" t="str">
        <f>Inskrivning!P1026</f>
        <v/>
      </c>
      <c r="I1027" s="2">
        <f>Inskrivning!Q1026</f>
        <v>0</v>
      </c>
      <c r="J1027" s="2">
        <f>Inskrivning!R1026</f>
        <v>0</v>
      </c>
      <c r="K1027" s="2">
        <f>Inskrivning!S1026</f>
        <v>0</v>
      </c>
      <c r="L1027" s="2">
        <f>Inskrivning!T1026</f>
        <v>0</v>
      </c>
      <c r="M1027" s="2">
        <f>Inskrivning!U1026</f>
        <v>0</v>
      </c>
      <c r="N1027" s="2">
        <f>Inskrivning!V1026</f>
        <v>0</v>
      </c>
      <c r="O1027" s="2">
        <f>Inskrivning!W1026</f>
        <v>0</v>
      </c>
      <c r="P1027" s="2">
        <f>Inskrivning!X1026</f>
        <v>0</v>
      </c>
      <c r="R1027" s="148" t="str">
        <f>IF(Blandlag!A321&gt;0,Blandlag!A321,"")</f>
        <v/>
      </c>
      <c r="S1027" s="2" t="str">
        <f>IF(Blandlag!B1028&gt;0,Blandlag!B1028,"")</f>
        <v/>
      </c>
      <c r="T1027" s="2" t="str">
        <f>IF(Blandlag!C321&gt;0,Blandlag!C321,"")</f>
        <v/>
      </c>
      <c r="U1027" s="2" t="str">
        <f>IF(Blandlag!D321&gt;0,Blandlag!D321,"")</f>
        <v/>
      </c>
      <c r="V1027" s="2" t="str">
        <f>IF(Blandlag!E321&gt;0,Blandlag!E321,"")</f>
        <v/>
      </c>
      <c r="W1027" s="2" t="str">
        <f>IF(Blandlag!F321&gt;0,Blandlag!F321,"")</f>
        <v/>
      </c>
      <c r="X1027" s="2" t="str">
        <f>IF(Blandlag!G321&gt;0,Blandlag!G321,"")</f>
        <v/>
      </c>
      <c r="Y1027" s="2" t="str">
        <f>IF(Blandlag!H321&gt;0,Blandlag!H321,"")</f>
        <v/>
      </c>
      <c r="Z1027" s="2" t="str">
        <f>IF(Blandlag!I321&gt;0,Blandlag!I321,"")</f>
        <v/>
      </c>
      <c r="AA1027" s="2" t="str">
        <f>IF(Blandlag!J321&gt;0,Blandlag!J321,"")</f>
        <v/>
      </c>
      <c r="AB1027" s="2" t="str">
        <f>IF(Blandlag!K321&gt;0,Blandlag!K321,"")</f>
        <v/>
      </c>
      <c r="AC1027" s="2" t="str">
        <f>IF(Blandlag!L321&gt;0,Blandlag!L321,"")</f>
        <v/>
      </c>
      <c r="AD1027" s="2" t="str">
        <f>IF(Blandlag!M321&gt;0,Blandlag!M321,"")</f>
        <v/>
      </c>
      <c r="AE1027" s="2" t="str">
        <f>IF(Blandlag!N321&gt;0,Blandlag!N321,"")</f>
        <v/>
      </c>
      <c r="AF1027" s="2" t="str">
        <f>IF(Blandlag!O321&gt;0,Blandlag!O321,"")</f>
        <v/>
      </c>
    </row>
    <row r="1028" spans="1:32" x14ac:dyDescent="0.25">
      <c r="A1028" s="63"/>
      <c r="B1028" s="178" t="s">
        <v>44</v>
      </c>
      <c r="C1028" s="1"/>
      <c r="D1028" s="1">
        <f t="shared" ref="D1028:P1028" si="116">SUM(D1024:D1027)</f>
        <v>0</v>
      </c>
      <c r="E1028" s="1">
        <f t="shared" si="116"/>
        <v>0</v>
      </c>
      <c r="F1028" s="1">
        <f t="shared" si="116"/>
        <v>0</v>
      </c>
      <c r="G1028" s="1">
        <f t="shared" si="116"/>
        <v>0</v>
      </c>
      <c r="H1028" s="1">
        <f t="shared" si="116"/>
        <v>0</v>
      </c>
      <c r="I1028" s="1">
        <f t="shared" si="116"/>
        <v>0</v>
      </c>
      <c r="J1028" s="1">
        <f t="shared" si="116"/>
        <v>0</v>
      </c>
      <c r="K1028" s="1">
        <f t="shared" si="116"/>
        <v>0</v>
      </c>
      <c r="L1028" s="1">
        <f t="shared" si="116"/>
        <v>0</v>
      </c>
      <c r="M1028" s="1">
        <f t="shared" si="116"/>
        <v>0</v>
      </c>
      <c r="N1028" s="1">
        <f t="shared" si="116"/>
        <v>0</v>
      </c>
      <c r="O1028" s="1">
        <f t="shared" si="116"/>
        <v>0</v>
      </c>
      <c r="P1028" s="1">
        <f t="shared" si="116"/>
        <v>0</v>
      </c>
      <c r="Q1028" s="13"/>
      <c r="R1028" s="149" t="s">
        <v>44</v>
      </c>
      <c r="S1028" s="63"/>
      <c r="T1028" s="1">
        <f t="shared" ref="T1028:AF1028" si="117">SUM(T1024:T1027)</f>
        <v>0</v>
      </c>
      <c r="U1028" s="1">
        <f t="shared" si="117"/>
        <v>0</v>
      </c>
      <c r="V1028" s="1">
        <f t="shared" si="117"/>
        <v>0</v>
      </c>
      <c r="W1028" s="1">
        <f t="shared" si="117"/>
        <v>0</v>
      </c>
      <c r="X1028" s="1">
        <f t="shared" si="117"/>
        <v>0</v>
      </c>
      <c r="Y1028" s="1">
        <f t="shared" si="117"/>
        <v>0</v>
      </c>
      <c r="Z1028" s="1">
        <f t="shared" si="117"/>
        <v>0</v>
      </c>
      <c r="AA1028" s="1">
        <f t="shared" si="117"/>
        <v>0</v>
      </c>
      <c r="AB1028" s="1">
        <f t="shared" si="117"/>
        <v>0</v>
      </c>
      <c r="AC1028" s="1">
        <f t="shared" si="117"/>
        <v>0</v>
      </c>
      <c r="AD1028" s="1">
        <f t="shared" si="117"/>
        <v>0</v>
      </c>
      <c r="AE1028" s="1">
        <f t="shared" si="117"/>
        <v>0</v>
      </c>
      <c r="AF1028" s="1">
        <f t="shared" si="117"/>
        <v>0</v>
      </c>
    </row>
    <row r="1029" spans="1:32" x14ac:dyDescent="0.25">
      <c r="A1029" s="9"/>
      <c r="B1029" s="148" t="str">
        <f>Inskrivning!J1027</f>
        <v/>
      </c>
      <c r="C1029" s="2"/>
      <c r="D1029" s="2" t="str">
        <f>Inskrivning!L1027</f>
        <v/>
      </c>
      <c r="E1029" s="2" t="str">
        <f>Inskrivning!M1027</f>
        <v/>
      </c>
      <c r="F1029" s="2" t="str">
        <f>Inskrivning!N1027</f>
        <v/>
      </c>
      <c r="G1029" s="2" t="str">
        <f>Inskrivning!O1027</f>
        <v/>
      </c>
      <c r="H1029" s="2" t="str">
        <f>Inskrivning!P1027</f>
        <v/>
      </c>
      <c r="I1029" s="2">
        <f>Inskrivning!Q1027</f>
        <v>0</v>
      </c>
      <c r="J1029" s="2">
        <f>Inskrivning!R1027</f>
        <v>0</v>
      </c>
      <c r="K1029" s="2">
        <f>Inskrivning!S1027</f>
        <v>0</v>
      </c>
      <c r="L1029" s="2">
        <f>Inskrivning!T1027</f>
        <v>0</v>
      </c>
      <c r="M1029" s="2">
        <f>Inskrivning!U1027</f>
        <v>0</v>
      </c>
      <c r="N1029" s="2">
        <f>Inskrivning!V1027</f>
        <v>0</v>
      </c>
      <c r="O1029" s="2">
        <f>Inskrivning!W1027</f>
        <v>0</v>
      </c>
      <c r="P1029" s="2">
        <f>Inskrivning!X1027</f>
        <v>0</v>
      </c>
      <c r="R1029" s="150" t="str">
        <f>IF(Blandlag!A322&gt;0,Blandlag!A322,"")</f>
        <v/>
      </c>
      <c r="S1029" s="2" t="str">
        <f>IF(Blandlag!B1029&gt;0,Blandlag!B1029,"")</f>
        <v/>
      </c>
      <c r="T1029" s="2" t="str">
        <f>IF(Blandlag!C322&gt;0,Blandlag!C322,"")</f>
        <v/>
      </c>
      <c r="U1029" s="2" t="str">
        <f>IF(Blandlag!D322&gt;0,Blandlag!D322,"")</f>
        <v/>
      </c>
      <c r="V1029" s="2" t="str">
        <f>IF(Blandlag!E322&gt;0,Blandlag!E322,"")</f>
        <v/>
      </c>
      <c r="W1029" s="2" t="str">
        <f>IF(Blandlag!F322&gt;0,Blandlag!F322,"")</f>
        <v/>
      </c>
      <c r="X1029" s="2" t="str">
        <f>IF(Blandlag!G322&gt;0,Blandlag!G322,"")</f>
        <v/>
      </c>
      <c r="Y1029" s="2" t="str">
        <f>IF(Blandlag!H322&gt;0,Blandlag!H322,"")</f>
        <v/>
      </c>
      <c r="Z1029" s="2" t="str">
        <f>IF(Blandlag!I322&gt;0,Blandlag!I322,"")</f>
        <v/>
      </c>
      <c r="AA1029" s="2" t="str">
        <f>IF(Blandlag!J322&gt;0,Blandlag!J322,"")</f>
        <v/>
      </c>
      <c r="AB1029" s="2" t="str">
        <f>IF(Blandlag!K322&gt;0,Blandlag!K322,"")</f>
        <v/>
      </c>
      <c r="AC1029" s="2" t="str">
        <f>IF(Blandlag!L322&gt;0,Blandlag!L322,"")</f>
        <v/>
      </c>
      <c r="AD1029" s="2" t="str">
        <f>IF(Blandlag!M322&gt;0,Blandlag!M322,"")</f>
        <v/>
      </c>
      <c r="AE1029" s="2" t="str">
        <f>IF(Blandlag!N322&gt;0,Blandlag!N322,"")</f>
        <v/>
      </c>
      <c r="AF1029" s="2" t="str">
        <f>IF(Blandlag!O322&gt;0,Blandlag!O322,"")</f>
        <v/>
      </c>
    </row>
    <row r="1030" spans="1:32" x14ac:dyDescent="0.25">
      <c r="A1030" s="9"/>
      <c r="B1030" s="148" t="str">
        <f>Inskrivning!J1028</f>
        <v/>
      </c>
      <c r="C1030" s="2"/>
      <c r="D1030" s="2" t="str">
        <f>Inskrivning!L1028</f>
        <v/>
      </c>
      <c r="E1030" s="2" t="str">
        <f>Inskrivning!M1028</f>
        <v/>
      </c>
      <c r="F1030" s="2" t="str">
        <f>Inskrivning!N1028</f>
        <v/>
      </c>
      <c r="G1030" s="2" t="str">
        <f>Inskrivning!O1028</f>
        <v/>
      </c>
      <c r="H1030" s="2" t="str">
        <f>Inskrivning!P1028</f>
        <v/>
      </c>
      <c r="I1030" s="2">
        <f>Inskrivning!Q1028</f>
        <v>0</v>
      </c>
      <c r="J1030" s="2">
        <f>Inskrivning!R1028</f>
        <v>0</v>
      </c>
      <c r="K1030" s="2">
        <f>Inskrivning!S1028</f>
        <v>0</v>
      </c>
      <c r="L1030" s="2">
        <f>Inskrivning!T1028</f>
        <v>0</v>
      </c>
      <c r="M1030" s="2">
        <f>Inskrivning!U1028</f>
        <v>0</v>
      </c>
      <c r="N1030" s="2">
        <f>Inskrivning!V1028</f>
        <v>0</v>
      </c>
      <c r="O1030" s="2">
        <f>Inskrivning!W1028</f>
        <v>0</v>
      </c>
      <c r="P1030" s="2">
        <f>Inskrivning!X1028</f>
        <v>0</v>
      </c>
      <c r="R1030" s="150" t="str">
        <f>IF(Blandlag!A323&gt;0,Blandlag!A323,"")</f>
        <v/>
      </c>
      <c r="S1030" s="2" t="str">
        <f>IF(Blandlag!B1030&gt;0,Blandlag!B1030,"")</f>
        <v/>
      </c>
      <c r="T1030" s="2" t="str">
        <f>IF(Blandlag!C323&gt;0,Blandlag!C323,"")</f>
        <v/>
      </c>
      <c r="U1030" s="2" t="str">
        <f>IF(Blandlag!D323&gt;0,Blandlag!D323,"")</f>
        <v/>
      </c>
      <c r="V1030" s="2" t="str">
        <f>IF(Blandlag!E323&gt;0,Blandlag!E323,"")</f>
        <v/>
      </c>
      <c r="W1030" s="2" t="str">
        <f>IF(Blandlag!F323&gt;0,Blandlag!F323,"")</f>
        <v/>
      </c>
      <c r="X1030" s="2" t="str">
        <f>IF(Blandlag!G323&gt;0,Blandlag!G323,"")</f>
        <v/>
      </c>
      <c r="Y1030" s="2" t="str">
        <f>IF(Blandlag!H323&gt;0,Blandlag!H323,"")</f>
        <v/>
      </c>
      <c r="Z1030" s="2" t="str">
        <f>IF(Blandlag!I323&gt;0,Blandlag!I323,"")</f>
        <v/>
      </c>
      <c r="AA1030" s="2" t="str">
        <f>IF(Blandlag!J323&gt;0,Blandlag!J323,"")</f>
        <v/>
      </c>
      <c r="AB1030" s="2" t="str">
        <f>IF(Blandlag!K323&gt;0,Blandlag!K323,"")</f>
        <v/>
      </c>
      <c r="AC1030" s="2" t="str">
        <f>IF(Blandlag!L323&gt;0,Blandlag!L323,"")</f>
        <v/>
      </c>
      <c r="AD1030" s="2" t="str">
        <f>IF(Blandlag!M323&gt;0,Blandlag!M323,"")</f>
        <v/>
      </c>
      <c r="AE1030" s="2" t="str">
        <f>IF(Blandlag!N323&gt;0,Blandlag!N323,"")</f>
        <v/>
      </c>
      <c r="AF1030" s="2" t="str">
        <f>IF(Blandlag!O323&gt;0,Blandlag!O323,"")</f>
        <v/>
      </c>
    </row>
    <row r="1031" spans="1:32" x14ac:dyDescent="0.25">
      <c r="A1031" s="9"/>
      <c r="B1031" s="148" t="str">
        <f>Inskrivning!J1029</f>
        <v/>
      </c>
      <c r="C1031" s="2"/>
      <c r="D1031" s="2" t="str">
        <f>Inskrivning!L1029</f>
        <v/>
      </c>
      <c r="E1031" s="2" t="str">
        <f>Inskrivning!M1029</f>
        <v/>
      </c>
      <c r="F1031" s="2" t="str">
        <f>Inskrivning!N1029</f>
        <v/>
      </c>
      <c r="G1031" s="2" t="str">
        <f>Inskrivning!O1029</f>
        <v/>
      </c>
      <c r="H1031" s="2" t="str">
        <f>Inskrivning!P1029</f>
        <v/>
      </c>
      <c r="I1031" s="2">
        <f>Inskrivning!Q1029</f>
        <v>0</v>
      </c>
      <c r="J1031" s="2">
        <f>Inskrivning!R1029</f>
        <v>0</v>
      </c>
      <c r="K1031" s="2">
        <f>Inskrivning!S1029</f>
        <v>0</v>
      </c>
      <c r="L1031" s="2">
        <f>Inskrivning!T1029</f>
        <v>0</v>
      </c>
      <c r="M1031" s="2">
        <f>Inskrivning!U1029</f>
        <v>0</v>
      </c>
      <c r="N1031" s="2">
        <f>Inskrivning!V1029</f>
        <v>0</v>
      </c>
      <c r="O1031" s="2">
        <f>Inskrivning!W1029</f>
        <v>0</v>
      </c>
      <c r="P1031" s="2">
        <f>Inskrivning!X1029</f>
        <v>0</v>
      </c>
      <c r="R1031" s="150" t="str">
        <f>IF(Blandlag!A324&gt;0,Blandlag!A324,"")</f>
        <v/>
      </c>
      <c r="S1031" s="2" t="str">
        <f>IF(Blandlag!B1031&gt;0,Blandlag!B1031,"")</f>
        <v/>
      </c>
      <c r="T1031" s="2" t="str">
        <f>IF(Blandlag!C324&gt;0,Blandlag!C324,"")</f>
        <v/>
      </c>
      <c r="U1031" s="2" t="str">
        <f>IF(Blandlag!D324&gt;0,Blandlag!D324,"")</f>
        <v/>
      </c>
      <c r="V1031" s="2" t="str">
        <f>IF(Blandlag!E324&gt;0,Blandlag!E324,"")</f>
        <v/>
      </c>
      <c r="W1031" s="2" t="str">
        <f>IF(Blandlag!F324&gt;0,Blandlag!F324,"")</f>
        <v/>
      </c>
      <c r="X1031" s="2" t="str">
        <f>IF(Blandlag!G324&gt;0,Blandlag!G324,"")</f>
        <v/>
      </c>
      <c r="Y1031" s="2" t="str">
        <f>IF(Blandlag!H324&gt;0,Blandlag!H324,"")</f>
        <v/>
      </c>
      <c r="Z1031" s="2" t="str">
        <f>IF(Blandlag!I324&gt;0,Blandlag!I324,"")</f>
        <v/>
      </c>
      <c r="AA1031" s="2" t="str">
        <f>IF(Blandlag!J324&gt;0,Blandlag!J324,"")</f>
        <v/>
      </c>
      <c r="AB1031" s="2" t="str">
        <f>IF(Blandlag!K324&gt;0,Blandlag!K324,"")</f>
        <v/>
      </c>
      <c r="AC1031" s="2" t="str">
        <f>IF(Blandlag!L324&gt;0,Blandlag!L324,"")</f>
        <v/>
      </c>
      <c r="AD1031" s="2" t="str">
        <f>IF(Blandlag!M324&gt;0,Blandlag!M324,"")</f>
        <v/>
      </c>
      <c r="AE1031" s="2" t="str">
        <f>IF(Blandlag!N324&gt;0,Blandlag!N324,"")</f>
        <v/>
      </c>
      <c r="AF1031" s="2" t="str">
        <f>IF(Blandlag!O324&gt;0,Blandlag!O324,"")</f>
        <v/>
      </c>
    </row>
    <row r="1032" spans="1:32" x14ac:dyDescent="0.25">
      <c r="A1032" s="9"/>
      <c r="B1032" s="148" t="str">
        <f>Inskrivning!J1030</f>
        <v/>
      </c>
      <c r="C1032" s="2"/>
      <c r="D1032" s="2" t="str">
        <f>Inskrivning!L1030</f>
        <v/>
      </c>
      <c r="E1032" s="2" t="str">
        <f>Inskrivning!M1030</f>
        <v/>
      </c>
      <c r="F1032" s="2" t="str">
        <f>Inskrivning!N1030</f>
        <v/>
      </c>
      <c r="G1032" s="2" t="str">
        <f>Inskrivning!O1030</f>
        <v/>
      </c>
      <c r="H1032" s="2" t="str">
        <f>Inskrivning!P1030</f>
        <v/>
      </c>
      <c r="I1032" s="2">
        <f>Inskrivning!Q1030</f>
        <v>0</v>
      </c>
      <c r="J1032" s="2">
        <f>Inskrivning!R1030</f>
        <v>0</v>
      </c>
      <c r="K1032" s="2">
        <f>Inskrivning!S1030</f>
        <v>0</v>
      </c>
      <c r="L1032" s="2">
        <f>Inskrivning!T1030</f>
        <v>0</v>
      </c>
      <c r="M1032" s="2">
        <f>Inskrivning!U1030</f>
        <v>0</v>
      </c>
      <c r="N1032" s="2">
        <f>Inskrivning!V1030</f>
        <v>0</v>
      </c>
      <c r="O1032" s="2">
        <f>Inskrivning!W1030</f>
        <v>0</v>
      </c>
      <c r="P1032" s="2">
        <f>Inskrivning!X1030</f>
        <v>0</v>
      </c>
      <c r="R1032" s="150" t="str">
        <f>IF(Blandlag!A325&gt;0,Blandlag!A325,"")</f>
        <v/>
      </c>
      <c r="S1032" s="2" t="str">
        <f>IF(Blandlag!B1032&gt;0,Blandlag!B1032,"")</f>
        <v/>
      </c>
      <c r="T1032" s="2" t="str">
        <f>IF(Blandlag!C325&gt;0,Blandlag!C325,"")</f>
        <v/>
      </c>
      <c r="U1032" s="2" t="str">
        <f>IF(Blandlag!D325&gt;0,Blandlag!D325,"")</f>
        <v/>
      </c>
      <c r="V1032" s="2" t="str">
        <f>IF(Blandlag!E325&gt;0,Blandlag!E325,"")</f>
        <v/>
      </c>
      <c r="W1032" s="2" t="str">
        <f>IF(Blandlag!F325&gt;0,Blandlag!F325,"")</f>
        <v/>
      </c>
      <c r="X1032" s="2" t="str">
        <f>IF(Blandlag!G325&gt;0,Blandlag!G325,"")</f>
        <v/>
      </c>
      <c r="Y1032" s="2" t="str">
        <f>IF(Blandlag!H325&gt;0,Blandlag!H325,"")</f>
        <v/>
      </c>
      <c r="Z1032" s="2" t="str">
        <f>IF(Blandlag!I325&gt;0,Blandlag!I325,"")</f>
        <v/>
      </c>
      <c r="AA1032" s="2" t="str">
        <f>IF(Blandlag!J325&gt;0,Blandlag!J325,"")</f>
        <v/>
      </c>
      <c r="AB1032" s="2" t="str">
        <f>IF(Blandlag!K325&gt;0,Blandlag!K325,"")</f>
        <v/>
      </c>
      <c r="AC1032" s="2" t="str">
        <f>IF(Blandlag!L325&gt;0,Blandlag!L325,"")</f>
        <v/>
      </c>
      <c r="AD1032" s="2" t="str">
        <f>IF(Blandlag!M325&gt;0,Blandlag!M325,"")</f>
        <v/>
      </c>
      <c r="AE1032" s="2" t="str">
        <f>IF(Blandlag!N325&gt;0,Blandlag!N325,"")</f>
        <v/>
      </c>
      <c r="AF1032" s="2" t="str">
        <f>IF(Blandlag!O325&gt;0,Blandlag!O325,"")</f>
        <v/>
      </c>
    </row>
    <row r="1033" spans="1:32" x14ac:dyDescent="0.25">
      <c r="A1033" s="63"/>
      <c r="B1033" s="149" t="s">
        <v>44</v>
      </c>
      <c r="C1033" s="1"/>
      <c r="D1033" s="1">
        <f t="shared" ref="D1033:P1033" si="118">SUM(D1029:D1032)</f>
        <v>0</v>
      </c>
      <c r="E1033" s="1">
        <f t="shared" si="118"/>
        <v>0</v>
      </c>
      <c r="F1033" s="1">
        <f t="shared" si="118"/>
        <v>0</v>
      </c>
      <c r="G1033" s="1">
        <f t="shared" si="118"/>
        <v>0</v>
      </c>
      <c r="H1033" s="1">
        <f t="shared" si="118"/>
        <v>0</v>
      </c>
      <c r="I1033" s="1">
        <f t="shared" si="118"/>
        <v>0</v>
      </c>
      <c r="J1033" s="1">
        <f t="shared" si="118"/>
        <v>0</v>
      </c>
      <c r="K1033" s="1">
        <f t="shared" si="118"/>
        <v>0</v>
      </c>
      <c r="L1033" s="1">
        <f t="shared" si="118"/>
        <v>0</v>
      </c>
      <c r="M1033" s="1">
        <f t="shared" si="118"/>
        <v>0</v>
      </c>
      <c r="N1033" s="1">
        <f t="shared" si="118"/>
        <v>0</v>
      </c>
      <c r="O1033" s="1">
        <f t="shared" si="118"/>
        <v>0</v>
      </c>
      <c r="P1033" s="1">
        <f t="shared" si="118"/>
        <v>0</v>
      </c>
      <c r="Q1033" s="13"/>
      <c r="R1033" s="151" t="s">
        <v>44</v>
      </c>
      <c r="S1033" s="63"/>
      <c r="T1033" s="1">
        <f t="shared" ref="T1033:AF1033" si="119">SUM(T1029:T1032)</f>
        <v>0</v>
      </c>
      <c r="U1033" s="1">
        <f t="shared" si="119"/>
        <v>0</v>
      </c>
      <c r="V1033" s="1">
        <f t="shared" si="119"/>
        <v>0</v>
      </c>
      <c r="W1033" s="1">
        <f t="shared" si="119"/>
        <v>0</v>
      </c>
      <c r="X1033" s="1">
        <f t="shared" si="119"/>
        <v>0</v>
      </c>
      <c r="Y1033" s="1">
        <f t="shared" si="119"/>
        <v>0</v>
      </c>
      <c r="Z1033" s="1">
        <f t="shared" si="119"/>
        <v>0</v>
      </c>
      <c r="AA1033" s="1">
        <f t="shared" si="119"/>
        <v>0</v>
      </c>
      <c r="AB1033" s="1">
        <f t="shared" si="119"/>
        <v>0</v>
      </c>
      <c r="AC1033" s="1">
        <f t="shared" si="119"/>
        <v>0</v>
      </c>
      <c r="AD1033" s="1">
        <f t="shared" si="119"/>
        <v>0</v>
      </c>
      <c r="AE1033" s="1">
        <f t="shared" si="119"/>
        <v>0</v>
      </c>
      <c r="AF1033" s="1">
        <f t="shared" si="119"/>
        <v>0</v>
      </c>
    </row>
    <row r="1034" spans="1:32" x14ac:dyDescent="0.25">
      <c r="A1034" s="9"/>
      <c r="B1034" s="150" t="str">
        <f>Inskrivning!J1031</f>
        <v/>
      </c>
      <c r="C1034" s="2"/>
      <c r="D1034" s="2" t="str">
        <f>Inskrivning!L1031</f>
        <v/>
      </c>
      <c r="E1034" s="2" t="str">
        <f>Inskrivning!M1031</f>
        <v/>
      </c>
      <c r="F1034" s="2" t="str">
        <f>Inskrivning!N1031</f>
        <v/>
      </c>
      <c r="G1034" s="2" t="str">
        <f>Inskrivning!O1031</f>
        <v/>
      </c>
      <c r="H1034" s="2" t="str">
        <f>Inskrivning!P1031</f>
        <v/>
      </c>
      <c r="I1034" s="2">
        <f>Inskrivning!Q1031</f>
        <v>0</v>
      </c>
      <c r="J1034" s="2">
        <f>Inskrivning!R1031</f>
        <v>0</v>
      </c>
      <c r="K1034" s="2">
        <f>Inskrivning!S1031</f>
        <v>0</v>
      </c>
      <c r="L1034" s="2">
        <f>Inskrivning!T1031</f>
        <v>0</v>
      </c>
      <c r="M1034" s="2">
        <f>Inskrivning!U1031</f>
        <v>0</v>
      </c>
      <c r="N1034" s="2">
        <f>Inskrivning!V1031</f>
        <v>0</v>
      </c>
      <c r="O1034" s="2">
        <f>Inskrivning!W1031</f>
        <v>0</v>
      </c>
      <c r="P1034" s="2">
        <f>Inskrivning!X1031</f>
        <v>0</v>
      </c>
      <c r="R1034" s="152" t="str">
        <f>IF(Blandlag!A326&gt;0,Blandlag!A326,"")</f>
        <v/>
      </c>
      <c r="S1034" s="2" t="str">
        <f>IF(Blandlag!B1033&gt;0,Blandlag!B1033,"")</f>
        <v/>
      </c>
      <c r="T1034" s="2" t="str">
        <f>IF(Blandlag!C326&gt;0,Blandlag!C326,"")</f>
        <v/>
      </c>
      <c r="U1034" s="2" t="str">
        <f>IF(Blandlag!D326&gt;0,Blandlag!D326,"")</f>
        <v/>
      </c>
      <c r="V1034" s="2" t="str">
        <f>IF(Blandlag!E326&gt;0,Blandlag!E326,"")</f>
        <v/>
      </c>
      <c r="W1034" s="2" t="str">
        <f>IF(Blandlag!F326&gt;0,Blandlag!F326,"")</f>
        <v/>
      </c>
      <c r="X1034" s="2" t="str">
        <f>IF(Blandlag!G326&gt;0,Blandlag!G326,"")</f>
        <v/>
      </c>
      <c r="Y1034" s="2" t="str">
        <f>IF(Blandlag!H326&gt;0,Blandlag!H326,"")</f>
        <v/>
      </c>
      <c r="Z1034" s="2" t="str">
        <f>IF(Blandlag!I326&gt;0,Blandlag!I326,"")</f>
        <v/>
      </c>
      <c r="AA1034" s="2" t="str">
        <f>IF(Blandlag!J326&gt;0,Blandlag!J326,"")</f>
        <v/>
      </c>
      <c r="AB1034" s="2" t="str">
        <f>IF(Blandlag!K326&gt;0,Blandlag!K326,"")</f>
        <v/>
      </c>
      <c r="AC1034" s="2" t="str">
        <f>IF(Blandlag!L326&gt;0,Blandlag!L326,"")</f>
        <v/>
      </c>
      <c r="AD1034" s="2" t="str">
        <f>IF(Blandlag!M326&gt;0,Blandlag!M326,"")</f>
        <v/>
      </c>
      <c r="AE1034" s="2" t="str">
        <f>IF(Blandlag!N326&gt;0,Blandlag!N326,"")</f>
        <v/>
      </c>
      <c r="AF1034" s="2" t="str">
        <f>IF(Blandlag!O326&gt;0,Blandlag!O326,"")</f>
        <v/>
      </c>
    </row>
    <row r="1035" spans="1:32" x14ac:dyDescent="0.25">
      <c r="A1035" s="9"/>
      <c r="B1035" s="150" t="str">
        <f>Inskrivning!J1032</f>
        <v/>
      </c>
      <c r="C1035" s="2"/>
      <c r="D1035" s="2" t="str">
        <f>Inskrivning!L1032</f>
        <v/>
      </c>
      <c r="E1035" s="2" t="str">
        <f>Inskrivning!M1032</f>
        <v/>
      </c>
      <c r="F1035" s="2" t="str">
        <f>Inskrivning!N1032</f>
        <v/>
      </c>
      <c r="G1035" s="2" t="str">
        <f>Inskrivning!O1032</f>
        <v/>
      </c>
      <c r="H1035" s="2" t="str">
        <f>Inskrivning!P1032</f>
        <v/>
      </c>
      <c r="I1035" s="2">
        <f>Inskrivning!Q1032</f>
        <v>0</v>
      </c>
      <c r="J1035" s="2">
        <f>Inskrivning!R1032</f>
        <v>0</v>
      </c>
      <c r="K1035" s="2">
        <f>Inskrivning!S1032</f>
        <v>0</v>
      </c>
      <c r="L1035" s="2">
        <f>Inskrivning!T1032</f>
        <v>0</v>
      </c>
      <c r="M1035" s="2">
        <f>Inskrivning!U1032</f>
        <v>0</v>
      </c>
      <c r="N1035" s="2">
        <f>Inskrivning!V1032</f>
        <v>0</v>
      </c>
      <c r="O1035" s="2">
        <f>Inskrivning!W1032</f>
        <v>0</v>
      </c>
      <c r="P1035" s="2">
        <f>Inskrivning!X1032</f>
        <v>0</v>
      </c>
      <c r="R1035" s="152" t="str">
        <f>IF(Blandlag!A327&gt;0,Blandlag!A327,"")</f>
        <v/>
      </c>
      <c r="S1035" s="2" t="str">
        <f>IF(Blandlag!B1034&gt;0,Blandlag!B1034,"")</f>
        <v/>
      </c>
      <c r="T1035" s="2" t="str">
        <f>IF(Blandlag!C327&gt;0,Blandlag!C327,"")</f>
        <v/>
      </c>
      <c r="U1035" s="2" t="str">
        <f>IF(Blandlag!D327&gt;0,Blandlag!D327,"")</f>
        <v/>
      </c>
      <c r="V1035" s="2" t="str">
        <f>IF(Blandlag!E327&gt;0,Blandlag!E327,"")</f>
        <v/>
      </c>
      <c r="W1035" s="2" t="str">
        <f>IF(Blandlag!F327&gt;0,Blandlag!F327,"")</f>
        <v/>
      </c>
      <c r="X1035" s="2" t="str">
        <f>IF(Blandlag!G327&gt;0,Blandlag!G327,"")</f>
        <v/>
      </c>
      <c r="Y1035" s="2" t="str">
        <f>IF(Blandlag!H327&gt;0,Blandlag!H327,"")</f>
        <v/>
      </c>
      <c r="Z1035" s="2" t="str">
        <f>IF(Blandlag!I327&gt;0,Blandlag!I327,"")</f>
        <v/>
      </c>
      <c r="AA1035" s="2" t="str">
        <f>IF(Blandlag!J327&gt;0,Blandlag!J327,"")</f>
        <v/>
      </c>
      <c r="AB1035" s="2" t="str">
        <f>IF(Blandlag!K327&gt;0,Blandlag!K327,"")</f>
        <v/>
      </c>
      <c r="AC1035" s="2" t="str">
        <f>IF(Blandlag!L327&gt;0,Blandlag!L327,"")</f>
        <v/>
      </c>
      <c r="AD1035" s="2" t="str">
        <f>IF(Blandlag!M327&gt;0,Blandlag!M327,"")</f>
        <v/>
      </c>
      <c r="AE1035" s="2" t="str">
        <f>IF(Blandlag!N327&gt;0,Blandlag!N327,"")</f>
        <v/>
      </c>
      <c r="AF1035" s="2" t="str">
        <f>IF(Blandlag!O327&gt;0,Blandlag!O327,"")</f>
        <v/>
      </c>
    </row>
    <row r="1036" spans="1:32" x14ac:dyDescent="0.25">
      <c r="A1036" s="9"/>
      <c r="B1036" s="150" t="str">
        <f>Inskrivning!J1033</f>
        <v/>
      </c>
      <c r="C1036" s="2"/>
      <c r="D1036" s="2" t="str">
        <f>Inskrivning!L1033</f>
        <v/>
      </c>
      <c r="E1036" s="2" t="str">
        <f>Inskrivning!M1033</f>
        <v/>
      </c>
      <c r="F1036" s="2" t="str">
        <f>Inskrivning!N1033</f>
        <v/>
      </c>
      <c r="G1036" s="2" t="str">
        <f>Inskrivning!O1033</f>
        <v/>
      </c>
      <c r="H1036" s="2" t="str">
        <f>Inskrivning!P1033</f>
        <v/>
      </c>
      <c r="I1036" s="2">
        <f>Inskrivning!Q1033</f>
        <v>0</v>
      </c>
      <c r="J1036" s="2">
        <f>Inskrivning!R1033</f>
        <v>0</v>
      </c>
      <c r="K1036" s="2">
        <f>Inskrivning!S1033</f>
        <v>0</v>
      </c>
      <c r="L1036" s="2">
        <f>Inskrivning!T1033</f>
        <v>0</v>
      </c>
      <c r="M1036" s="2">
        <f>Inskrivning!U1033</f>
        <v>0</v>
      </c>
      <c r="N1036" s="2">
        <f>Inskrivning!V1033</f>
        <v>0</v>
      </c>
      <c r="O1036" s="2">
        <f>Inskrivning!W1033</f>
        <v>0</v>
      </c>
      <c r="P1036" s="2">
        <f>Inskrivning!X1033</f>
        <v>0</v>
      </c>
      <c r="R1036" s="152" t="str">
        <f>IF(Blandlag!A328&gt;0,Blandlag!A328,"")</f>
        <v/>
      </c>
      <c r="S1036" s="2" t="str">
        <f>IF(Blandlag!B1035&gt;0,Blandlag!B1035,"")</f>
        <v/>
      </c>
      <c r="T1036" s="2" t="str">
        <f>IF(Blandlag!C328&gt;0,Blandlag!C328,"")</f>
        <v/>
      </c>
      <c r="U1036" s="2" t="str">
        <f>IF(Blandlag!D328&gt;0,Blandlag!D328,"")</f>
        <v/>
      </c>
      <c r="V1036" s="2" t="str">
        <f>IF(Blandlag!E328&gt;0,Blandlag!E328,"")</f>
        <v/>
      </c>
      <c r="W1036" s="2" t="str">
        <f>IF(Blandlag!F328&gt;0,Blandlag!F328,"")</f>
        <v/>
      </c>
      <c r="X1036" s="2" t="str">
        <f>IF(Blandlag!G328&gt;0,Blandlag!G328,"")</f>
        <v/>
      </c>
      <c r="Y1036" s="2" t="str">
        <f>IF(Blandlag!H328&gt;0,Blandlag!H328,"")</f>
        <v/>
      </c>
      <c r="Z1036" s="2" t="str">
        <f>IF(Blandlag!I328&gt;0,Blandlag!I328,"")</f>
        <v/>
      </c>
      <c r="AA1036" s="2" t="str">
        <f>IF(Blandlag!J328&gt;0,Blandlag!J328,"")</f>
        <v/>
      </c>
      <c r="AB1036" s="2" t="str">
        <f>IF(Blandlag!K328&gt;0,Blandlag!K328,"")</f>
        <v/>
      </c>
      <c r="AC1036" s="2" t="str">
        <f>IF(Blandlag!L328&gt;0,Blandlag!L328,"")</f>
        <v/>
      </c>
      <c r="AD1036" s="2" t="str">
        <f>IF(Blandlag!M328&gt;0,Blandlag!M328,"")</f>
        <v/>
      </c>
      <c r="AE1036" s="2" t="str">
        <f>IF(Blandlag!N328&gt;0,Blandlag!N328,"")</f>
        <v/>
      </c>
      <c r="AF1036" s="2" t="str">
        <f>IF(Blandlag!O328&gt;0,Blandlag!O328,"")</f>
        <v/>
      </c>
    </row>
    <row r="1037" spans="1:32" x14ac:dyDescent="0.25">
      <c r="A1037" s="9"/>
      <c r="B1037" s="150" t="str">
        <f>Inskrivning!J1034</f>
        <v/>
      </c>
      <c r="C1037" s="2"/>
      <c r="D1037" s="2" t="str">
        <f>Inskrivning!L1034</f>
        <v/>
      </c>
      <c r="E1037" s="2" t="str">
        <f>Inskrivning!M1034</f>
        <v/>
      </c>
      <c r="F1037" s="2" t="str">
        <f>Inskrivning!N1034</f>
        <v/>
      </c>
      <c r="G1037" s="2" t="str">
        <f>Inskrivning!O1034</f>
        <v/>
      </c>
      <c r="H1037" s="2" t="str">
        <f>Inskrivning!P1034</f>
        <v/>
      </c>
      <c r="I1037" s="2">
        <f>Inskrivning!Q1034</f>
        <v>0</v>
      </c>
      <c r="J1037" s="2">
        <f>Inskrivning!R1034</f>
        <v>0</v>
      </c>
      <c r="K1037" s="2">
        <f>Inskrivning!S1034</f>
        <v>0</v>
      </c>
      <c r="L1037" s="2">
        <f>Inskrivning!T1034</f>
        <v>0</v>
      </c>
      <c r="M1037" s="2">
        <f>Inskrivning!U1034</f>
        <v>0</v>
      </c>
      <c r="N1037" s="2">
        <f>Inskrivning!V1034</f>
        <v>0</v>
      </c>
      <c r="O1037" s="2">
        <f>Inskrivning!W1034</f>
        <v>0</v>
      </c>
      <c r="P1037" s="2">
        <f>Inskrivning!X1034</f>
        <v>0</v>
      </c>
      <c r="R1037" s="152" t="str">
        <f>IF(Blandlag!A329&gt;0,Blandlag!A329,"")</f>
        <v/>
      </c>
      <c r="S1037" s="2" t="str">
        <f>IF(Blandlag!B1036&gt;0,Blandlag!B1036,"")</f>
        <v/>
      </c>
      <c r="T1037" s="2" t="str">
        <f>IF(Blandlag!C329&gt;0,Blandlag!C329,"")</f>
        <v/>
      </c>
      <c r="U1037" s="2" t="str">
        <f>IF(Blandlag!D329&gt;0,Blandlag!D329,"")</f>
        <v/>
      </c>
      <c r="V1037" s="2" t="str">
        <f>IF(Blandlag!E329&gt;0,Blandlag!E329,"")</f>
        <v/>
      </c>
      <c r="W1037" s="2" t="str">
        <f>IF(Blandlag!F329&gt;0,Blandlag!F329,"")</f>
        <v/>
      </c>
      <c r="X1037" s="2" t="str">
        <f>IF(Blandlag!G329&gt;0,Blandlag!G329,"")</f>
        <v/>
      </c>
      <c r="Y1037" s="2" t="str">
        <f>IF(Blandlag!H329&gt;0,Blandlag!H329,"")</f>
        <v/>
      </c>
      <c r="Z1037" s="2" t="str">
        <f>IF(Blandlag!I329&gt;0,Blandlag!I329,"")</f>
        <v/>
      </c>
      <c r="AA1037" s="2" t="str">
        <f>IF(Blandlag!J329&gt;0,Blandlag!J329,"")</f>
        <v/>
      </c>
      <c r="AB1037" s="2" t="str">
        <f>IF(Blandlag!K329&gt;0,Blandlag!K329,"")</f>
        <v/>
      </c>
      <c r="AC1037" s="2" t="str">
        <f>IF(Blandlag!L329&gt;0,Blandlag!L329,"")</f>
        <v/>
      </c>
      <c r="AD1037" s="2" t="str">
        <f>IF(Blandlag!M329&gt;0,Blandlag!M329,"")</f>
        <v/>
      </c>
      <c r="AE1037" s="2" t="str">
        <f>IF(Blandlag!N329&gt;0,Blandlag!N329,"")</f>
        <v/>
      </c>
      <c r="AF1037" s="2" t="str">
        <f>IF(Blandlag!O329&gt;0,Blandlag!O329,"")</f>
        <v/>
      </c>
    </row>
    <row r="1038" spans="1:32" x14ac:dyDescent="0.25">
      <c r="A1038" s="63"/>
      <c r="B1038" s="151" t="s">
        <v>44</v>
      </c>
      <c r="C1038" s="1"/>
      <c r="D1038" s="1">
        <f t="shared" ref="D1038:P1038" si="120">SUM(D1034:D1037)</f>
        <v>0</v>
      </c>
      <c r="E1038" s="1">
        <f t="shared" si="120"/>
        <v>0</v>
      </c>
      <c r="F1038" s="1">
        <f t="shared" si="120"/>
        <v>0</v>
      </c>
      <c r="G1038" s="1">
        <f t="shared" si="120"/>
        <v>0</v>
      </c>
      <c r="H1038" s="1">
        <f t="shared" si="120"/>
        <v>0</v>
      </c>
      <c r="I1038" s="1">
        <f t="shared" si="120"/>
        <v>0</v>
      </c>
      <c r="J1038" s="1">
        <f t="shared" si="120"/>
        <v>0</v>
      </c>
      <c r="K1038" s="1">
        <f t="shared" si="120"/>
        <v>0</v>
      </c>
      <c r="L1038" s="1">
        <f t="shared" si="120"/>
        <v>0</v>
      </c>
      <c r="M1038" s="1">
        <f t="shared" si="120"/>
        <v>0</v>
      </c>
      <c r="N1038" s="1">
        <f t="shared" si="120"/>
        <v>0</v>
      </c>
      <c r="O1038" s="1">
        <f t="shared" si="120"/>
        <v>0</v>
      </c>
      <c r="P1038" s="1">
        <f t="shared" si="120"/>
        <v>0</v>
      </c>
      <c r="Q1038" s="13"/>
      <c r="R1038" s="153" t="s">
        <v>44</v>
      </c>
      <c r="S1038" s="63"/>
      <c r="T1038" s="1">
        <f t="shared" ref="T1038:AF1038" si="121">SUM(T1034:T1037)</f>
        <v>0</v>
      </c>
      <c r="U1038" s="1">
        <f t="shared" si="121"/>
        <v>0</v>
      </c>
      <c r="V1038" s="1">
        <f t="shared" si="121"/>
        <v>0</v>
      </c>
      <c r="W1038" s="1">
        <f t="shared" si="121"/>
        <v>0</v>
      </c>
      <c r="X1038" s="1">
        <f t="shared" si="121"/>
        <v>0</v>
      </c>
      <c r="Y1038" s="1">
        <f t="shared" si="121"/>
        <v>0</v>
      </c>
      <c r="Z1038" s="1">
        <f t="shared" si="121"/>
        <v>0</v>
      </c>
      <c r="AA1038" s="1">
        <f t="shared" si="121"/>
        <v>0</v>
      </c>
      <c r="AB1038" s="1">
        <f t="shared" si="121"/>
        <v>0</v>
      </c>
      <c r="AC1038" s="1">
        <f t="shared" si="121"/>
        <v>0</v>
      </c>
      <c r="AD1038" s="1">
        <f t="shared" si="121"/>
        <v>0</v>
      </c>
      <c r="AE1038" s="1">
        <f t="shared" si="121"/>
        <v>0</v>
      </c>
      <c r="AF1038" s="1">
        <f t="shared" si="121"/>
        <v>0</v>
      </c>
    </row>
    <row r="1039" spans="1:32" x14ac:dyDescent="0.25">
      <c r="A1039" s="9"/>
      <c r="B1039" s="152" t="str">
        <f>Inskrivning!J1035</f>
        <v/>
      </c>
      <c r="C1039" s="2"/>
      <c r="D1039" s="2" t="str">
        <f>Inskrivning!L1035</f>
        <v/>
      </c>
      <c r="E1039" s="2" t="str">
        <f>Inskrivning!M1035</f>
        <v/>
      </c>
      <c r="F1039" s="2" t="str">
        <f>Inskrivning!N1035</f>
        <v/>
      </c>
      <c r="G1039" s="2" t="str">
        <f>Inskrivning!O1035</f>
        <v/>
      </c>
      <c r="H1039" s="2" t="str">
        <f>Inskrivning!P1035</f>
        <v/>
      </c>
      <c r="I1039" s="2">
        <f>Inskrivning!Q1035</f>
        <v>0</v>
      </c>
      <c r="J1039" s="2">
        <f>Inskrivning!R1035</f>
        <v>0</v>
      </c>
      <c r="K1039" s="2">
        <f>Inskrivning!S1035</f>
        <v>0</v>
      </c>
      <c r="L1039" s="2">
        <f>Inskrivning!T1035</f>
        <v>0</v>
      </c>
      <c r="M1039" s="2">
        <f>Inskrivning!U1035</f>
        <v>0</v>
      </c>
      <c r="N1039" s="2">
        <f>Inskrivning!V1035</f>
        <v>0</v>
      </c>
      <c r="O1039" s="2">
        <f>Inskrivning!W1035</f>
        <v>0</v>
      </c>
      <c r="P1039" s="2">
        <f>Inskrivning!X1035</f>
        <v>0</v>
      </c>
      <c r="R1039" s="154" t="str">
        <f>IF(Blandlag!A330&gt;0,Blandlag!A330,"")</f>
        <v/>
      </c>
      <c r="S1039" s="2" t="str">
        <f>IF(Blandlag!B1037&gt;0,Blandlag!B1037,"")</f>
        <v/>
      </c>
      <c r="T1039" s="2" t="str">
        <f>IF(Blandlag!C330&gt;0,Blandlag!C330,"")</f>
        <v/>
      </c>
      <c r="U1039" s="2" t="str">
        <f>IF(Blandlag!D330&gt;0,Blandlag!D330,"")</f>
        <v/>
      </c>
      <c r="V1039" s="2" t="str">
        <f>IF(Blandlag!E330&gt;0,Blandlag!E330,"")</f>
        <v/>
      </c>
      <c r="W1039" s="2" t="str">
        <f>IF(Blandlag!F330&gt;0,Blandlag!F330,"")</f>
        <v/>
      </c>
      <c r="X1039" s="2" t="str">
        <f>IF(Blandlag!G330&gt;0,Blandlag!G330,"")</f>
        <v/>
      </c>
      <c r="Y1039" s="2" t="str">
        <f>IF(Blandlag!H330&gt;0,Blandlag!H330,"")</f>
        <v/>
      </c>
      <c r="Z1039" s="2" t="str">
        <f>IF(Blandlag!I330&gt;0,Blandlag!I330,"")</f>
        <v/>
      </c>
      <c r="AA1039" s="2" t="str">
        <f>IF(Blandlag!J330&gt;0,Blandlag!J330,"")</f>
        <v/>
      </c>
      <c r="AB1039" s="2" t="str">
        <f>IF(Blandlag!K330&gt;0,Blandlag!K330,"")</f>
        <v/>
      </c>
      <c r="AC1039" s="2" t="str">
        <f>IF(Blandlag!L330&gt;0,Blandlag!L330,"")</f>
        <v/>
      </c>
      <c r="AD1039" s="2" t="str">
        <f>IF(Blandlag!M330&gt;0,Blandlag!M330,"")</f>
        <v/>
      </c>
      <c r="AE1039" s="2" t="str">
        <f>IF(Blandlag!N330&gt;0,Blandlag!N330,"")</f>
        <v/>
      </c>
      <c r="AF1039" s="2" t="str">
        <f>IF(Blandlag!O330&gt;0,Blandlag!O330,"")</f>
        <v/>
      </c>
    </row>
    <row r="1040" spans="1:32" x14ac:dyDescent="0.25">
      <c r="A1040" s="9"/>
      <c r="B1040" s="152" t="str">
        <f>Inskrivning!J1036</f>
        <v/>
      </c>
      <c r="C1040" s="2"/>
      <c r="D1040" s="2" t="str">
        <f>Inskrivning!L1036</f>
        <v/>
      </c>
      <c r="E1040" s="2" t="str">
        <f>Inskrivning!M1036</f>
        <v/>
      </c>
      <c r="F1040" s="2" t="str">
        <f>Inskrivning!N1036</f>
        <v/>
      </c>
      <c r="G1040" s="2" t="str">
        <f>Inskrivning!O1036</f>
        <v/>
      </c>
      <c r="H1040" s="2" t="str">
        <f>Inskrivning!P1036</f>
        <v/>
      </c>
      <c r="I1040" s="2">
        <f>Inskrivning!Q1036</f>
        <v>0</v>
      </c>
      <c r="J1040" s="2">
        <f>Inskrivning!R1036</f>
        <v>0</v>
      </c>
      <c r="K1040" s="2">
        <f>Inskrivning!S1036</f>
        <v>0</v>
      </c>
      <c r="L1040" s="2">
        <f>Inskrivning!T1036</f>
        <v>0</v>
      </c>
      <c r="M1040" s="2">
        <f>Inskrivning!U1036</f>
        <v>0</v>
      </c>
      <c r="N1040" s="2">
        <f>Inskrivning!V1036</f>
        <v>0</v>
      </c>
      <c r="O1040" s="2">
        <f>Inskrivning!W1036</f>
        <v>0</v>
      </c>
      <c r="P1040" s="2">
        <f>Inskrivning!X1036</f>
        <v>0</v>
      </c>
      <c r="R1040" s="154" t="str">
        <f>IF(Blandlag!A331&gt;0,Blandlag!A331,"")</f>
        <v/>
      </c>
      <c r="S1040" s="2" t="str">
        <f>IF(Blandlag!B1038&gt;0,Blandlag!B1038,"")</f>
        <v/>
      </c>
      <c r="T1040" s="2" t="str">
        <f>IF(Blandlag!C331&gt;0,Blandlag!C331,"")</f>
        <v/>
      </c>
      <c r="U1040" s="2" t="str">
        <f>IF(Blandlag!D331&gt;0,Blandlag!D331,"")</f>
        <v/>
      </c>
      <c r="V1040" s="2" t="str">
        <f>IF(Blandlag!E331&gt;0,Blandlag!E331,"")</f>
        <v/>
      </c>
      <c r="W1040" s="2" t="str">
        <f>IF(Blandlag!F331&gt;0,Blandlag!F331,"")</f>
        <v/>
      </c>
      <c r="X1040" s="2" t="str">
        <f>IF(Blandlag!G331&gt;0,Blandlag!G331,"")</f>
        <v/>
      </c>
      <c r="Y1040" s="2" t="str">
        <f>IF(Blandlag!H331&gt;0,Blandlag!H331,"")</f>
        <v/>
      </c>
      <c r="Z1040" s="2" t="str">
        <f>IF(Blandlag!I331&gt;0,Blandlag!I331,"")</f>
        <v/>
      </c>
      <c r="AA1040" s="2" t="str">
        <f>IF(Blandlag!J331&gt;0,Blandlag!J331,"")</f>
        <v/>
      </c>
      <c r="AB1040" s="2" t="str">
        <f>IF(Blandlag!K331&gt;0,Blandlag!K331,"")</f>
        <v/>
      </c>
      <c r="AC1040" s="2" t="str">
        <f>IF(Blandlag!L331&gt;0,Blandlag!L331,"")</f>
        <v/>
      </c>
      <c r="AD1040" s="2" t="str">
        <f>IF(Blandlag!M331&gt;0,Blandlag!M331,"")</f>
        <v/>
      </c>
      <c r="AE1040" s="2" t="str">
        <f>IF(Blandlag!N331&gt;0,Blandlag!N331,"")</f>
        <v/>
      </c>
      <c r="AF1040" s="2" t="str">
        <f>IF(Blandlag!O331&gt;0,Blandlag!O331,"")</f>
        <v/>
      </c>
    </row>
    <row r="1041" spans="1:32" x14ac:dyDescent="0.25">
      <c r="A1041" s="9"/>
      <c r="B1041" s="152" t="str">
        <f>Inskrivning!J1037</f>
        <v/>
      </c>
      <c r="C1041" s="2"/>
      <c r="D1041" s="2" t="str">
        <f>Inskrivning!L1037</f>
        <v/>
      </c>
      <c r="E1041" s="2" t="str">
        <f>Inskrivning!M1037</f>
        <v/>
      </c>
      <c r="F1041" s="2" t="str">
        <f>Inskrivning!N1037</f>
        <v/>
      </c>
      <c r="G1041" s="2" t="str">
        <f>Inskrivning!O1037</f>
        <v/>
      </c>
      <c r="H1041" s="2" t="str">
        <f>Inskrivning!P1037</f>
        <v/>
      </c>
      <c r="I1041" s="2">
        <f>Inskrivning!Q1037</f>
        <v>0</v>
      </c>
      <c r="J1041" s="2">
        <f>Inskrivning!R1037</f>
        <v>0</v>
      </c>
      <c r="K1041" s="2">
        <f>Inskrivning!S1037</f>
        <v>0</v>
      </c>
      <c r="L1041" s="2">
        <f>Inskrivning!T1037</f>
        <v>0</v>
      </c>
      <c r="M1041" s="2">
        <f>Inskrivning!U1037</f>
        <v>0</v>
      </c>
      <c r="N1041" s="2">
        <f>Inskrivning!V1037</f>
        <v>0</v>
      </c>
      <c r="O1041" s="2">
        <f>Inskrivning!W1037</f>
        <v>0</v>
      </c>
      <c r="P1041" s="2">
        <f>Inskrivning!X1037</f>
        <v>0</v>
      </c>
      <c r="R1041" s="154" t="str">
        <f>IF(Blandlag!A332&gt;0,Blandlag!A332,"")</f>
        <v/>
      </c>
      <c r="S1041" s="2" t="str">
        <f>IF(Blandlag!B1039&gt;0,Blandlag!B1039,"")</f>
        <v/>
      </c>
      <c r="T1041" s="2" t="str">
        <f>IF(Blandlag!C332&gt;0,Blandlag!C332,"")</f>
        <v/>
      </c>
      <c r="U1041" s="2" t="str">
        <f>IF(Blandlag!D332&gt;0,Blandlag!D332,"")</f>
        <v/>
      </c>
      <c r="V1041" s="2" t="str">
        <f>IF(Blandlag!E332&gt;0,Blandlag!E332,"")</f>
        <v/>
      </c>
      <c r="W1041" s="2" t="str">
        <f>IF(Blandlag!F332&gt;0,Blandlag!F332,"")</f>
        <v/>
      </c>
      <c r="X1041" s="2" t="str">
        <f>IF(Blandlag!G332&gt;0,Blandlag!G332,"")</f>
        <v/>
      </c>
      <c r="Y1041" s="2" t="str">
        <f>IF(Blandlag!H332&gt;0,Blandlag!H332,"")</f>
        <v/>
      </c>
      <c r="Z1041" s="2" t="str">
        <f>IF(Blandlag!I332&gt;0,Blandlag!I332,"")</f>
        <v/>
      </c>
      <c r="AA1041" s="2" t="str">
        <f>IF(Blandlag!J332&gt;0,Blandlag!J332,"")</f>
        <v/>
      </c>
      <c r="AB1041" s="2" t="str">
        <f>IF(Blandlag!K332&gt;0,Blandlag!K332,"")</f>
        <v/>
      </c>
      <c r="AC1041" s="2" t="str">
        <f>IF(Blandlag!L332&gt;0,Blandlag!L332,"")</f>
        <v/>
      </c>
      <c r="AD1041" s="2" t="str">
        <f>IF(Blandlag!M332&gt;0,Blandlag!M332,"")</f>
        <v/>
      </c>
      <c r="AE1041" s="2" t="str">
        <f>IF(Blandlag!N332&gt;0,Blandlag!N332,"")</f>
        <v/>
      </c>
      <c r="AF1041" s="2" t="str">
        <f>IF(Blandlag!O332&gt;0,Blandlag!O332,"")</f>
        <v/>
      </c>
    </row>
    <row r="1042" spans="1:32" x14ac:dyDescent="0.25">
      <c r="A1042" s="9"/>
      <c r="B1042" s="152" t="str">
        <f>Inskrivning!J1038</f>
        <v/>
      </c>
      <c r="C1042" s="2"/>
      <c r="D1042" s="2" t="str">
        <f>Inskrivning!L1038</f>
        <v/>
      </c>
      <c r="E1042" s="2" t="str">
        <f>Inskrivning!M1038</f>
        <v/>
      </c>
      <c r="F1042" s="2" t="str">
        <f>Inskrivning!N1038</f>
        <v/>
      </c>
      <c r="G1042" s="2" t="str">
        <f>Inskrivning!O1038</f>
        <v/>
      </c>
      <c r="H1042" s="2" t="str">
        <f>Inskrivning!P1038</f>
        <v/>
      </c>
      <c r="I1042" s="2">
        <f>Inskrivning!Q1038</f>
        <v>0</v>
      </c>
      <c r="J1042" s="2">
        <f>Inskrivning!R1038</f>
        <v>0</v>
      </c>
      <c r="K1042" s="2">
        <f>Inskrivning!S1038</f>
        <v>0</v>
      </c>
      <c r="L1042" s="2">
        <f>Inskrivning!T1038</f>
        <v>0</v>
      </c>
      <c r="M1042" s="2">
        <f>Inskrivning!U1038</f>
        <v>0</v>
      </c>
      <c r="N1042" s="2">
        <f>Inskrivning!V1038</f>
        <v>0</v>
      </c>
      <c r="O1042" s="2">
        <f>Inskrivning!W1038</f>
        <v>0</v>
      </c>
      <c r="P1042" s="2">
        <f>Inskrivning!X1038</f>
        <v>0</v>
      </c>
      <c r="R1042" s="154" t="str">
        <f>IF(Blandlag!A333&gt;0,Blandlag!A333,"")</f>
        <v/>
      </c>
      <c r="S1042" s="2" t="str">
        <f>IF(Blandlag!B1040&gt;0,Blandlag!B1040,"")</f>
        <v/>
      </c>
      <c r="T1042" s="2" t="str">
        <f>IF(Blandlag!C333&gt;0,Blandlag!C333,"")</f>
        <v/>
      </c>
      <c r="U1042" s="2" t="str">
        <f>IF(Blandlag!D333&gt;0,Blandlag!D333,"")</f>
        <v/>
      </c>
      <c r="V1042" s="2" t="str">
        <f>IF(Blandlag!E333&gt;0,Blandlag!E333,"")</f>
        <v/>
      </c>
      <c r="W1042" s="2" t="str">
        <f>IF(Blandlag!F333&gt;0,Blandlag!F333,"")</f>
        <v/>
      </c>
      <c r="X1042" s="2" t="str">
        <f>IF(Blandlag!G333&gt;0,Blandlag!G333,"")</f>
        <v/>
      </c>
      <c r="Y1042" s="2" t="str">
        <f>IF(Blandlag!H333&gt;0,Blandlag!H333,"")</f>
        <v/>
      </c>
      <c r="Z1042" s="2" t="str">
        <f>IF(Blandlag!I333&gt;0,Blandlag!I333,"")</f>
        <v/>
      </c>
      <c r="AA1042" s="2" t="str">
        <f>IF(Blandlag!J333&gt;0,Blandlag!J333,"")</f>
        <v/>
      </c>
      <c r="AB1042" s="2" t="str">
        <f>IF(Blandlag!K333&gt;0,Blandlag!K333,"")</f>
        <v/>
      </c>
      <c r="AC1042" s="2" t="str">
        <f>IF(Blandlag!L333&gt;0,Blandlag!L333,"")</f>
        <v/>
      </c>
      <c r="AD1042" s="2" t="str">
        <f>IF(Blandlag!M333&gt;0,Blandlag!M333,"")</f>
        <v/>
      </c>
      <c r="AE1042" s="2" t="str">
        <f>IF(Blandlag!N333&gt;0,Blandlag!N333,"")</f>
        <v/>
      </c>
      <c r="AF1042" s="2" t="str">
        <f>IF(Blandlag!O333&gt;0,Blandlag!O333,"")</f>
        <v/>
      </c>
    </row>
    <row r="1043" spans="1:32" x14ac:dyDescent="0.25">
      <c r="A1043" s="63"/>
      <c r="B1043" s="153" t="s">
        <v>44</v>
      </c>
      <c r="C1043" s="1"/>
      <c r="D1043" s="1">
        <f t="shared" ref="D1043:P1043" si="122">SUM(D1039:D1042)</f>
        <v>0</v>
      </c>
      <c r="E1043" s="1">
        <f t="shared" si="122"/>
        <v>0</v>
      </c>
      <c r="F1043" s="1">
        <f t="shared" si="122"/>
        <v>0</v>
      </c>
      <c r="G1043" s="1">
        <f t="shared" si="122"/>
        <v>0</v>
      </c>
      <c r="H1043" s="1">
        <f t="shared" si="122"/>
        <v>0</v>
      </c>
      <c r="I1043" s="1">
        <f t="shared" si="122"/>
        <v>0</v>
      </c>
      <c r="J1043" s="1">
        <f t="shared" si="122"/>
        <v>0</v>
      </c>
      <c r="K1043" s="1">
        <f t="shared" si="122"/>
        <v>0</v>
      </c>
      <c r="L1043" s="1">
        <f t="shared" si="122"/>
        <v>0</v>
      </c>
      <c r="M1043" s="1">
        <f t="shared" si="122"/>
        <v>0</v>
      </c>
      <c r="N1043" s="1">
        <f t="shared" si="122"/>
        <v>0</v>
      </c>
      <c r="O1043" s="1">
        <f t="shared" si="122"/>
        <v>0</v>
      </c>
      <c r="P1043" s="1">
        <f t="shared" si="122"/>
        <v>0</v>
      </c>
      <c r="Q1043" s="13"/>
      <c r="R1043" s="155" t="s">
        <v>44</v>
      </c>
      <c r="S1043" s="63"/>
      <c r="T1043" s="1">
        <f t="shared" ref="T1043:AF1043" si="123">SUM(T1039:T1042)</f>
        <v>0</v>
      </c>
      <c r="U1043" s="1">
        <f t="shared" si="123"/>
        <v>0</v>
      </c>
      <c r="V1043" s="1">
        <f t="shared" si="123"/>
        <v>0</v>
      </c>
      <c r="W1043" s="1">
        <f t="shared" si="123"/>
        <v>0</v>
      </c>
      <c r="X1043" s="1">
        <f t="shared" si="123"/>
        <v>0</v>
      </c>
      <c r="Y1043" s="1">
        <f t="shared" si="123"/>
        <v>0</v>
      </c>
      <c r="Z1043" s="1">
        <f t="shared" si="123"/>
        <v>0</v>
      </c>
      <c r="AA1043" s="1">
        <f t="shared" si="123"/>
        <v>0</v>
      </c>
      <c r="AB1043" s="1">
        <f t="shared" si="123"/>
        <v>0</v>
      </c>
      <c r="AC1043" s="1">
        <f t="shared" si="123"/>
        <v>0</v>
      </c>
      <c r="AD1043" s="1">
        <f t="shared" si="123"/>
        <v>0</v>
      </c>
      <c r="AE1043" s="1">
        <f t="shared" si="123"/>
        <v>0</v>
      </c>
      <c r="AF1043" s="1">
        <f t="shared" si="123"/>
        <v>0</v>
      </c>
    </row>
    <row r="1044" spans="1:32" x14ac:dyDescent="0.25">
      <c r="A1044" s="9"/>
      <c r="B1044" s="154" t="str">
        <f>Inskrivning!J1039</f>
        <v/>
      </c>
      <c r="C1044" s="2"/>
      <c r="D1044" s="2" t="str">
        <f>Inskrivning!L1039</f>
        <v/>
      </c>
      <c r="E1044" s="2" t="str">
        <f>Inskrivning!M1039</f>
        <v/>
      </c>
      <c r="F1044" s="2" t="str">
        <f>Inskrivning!N1039</f>
        <v/>
      </c>
      <c r="G1044" s="2" t="str">
        <f>Inskrivning!O1039</f>
        <v/>
      </c>
      <c r="H1044" s="2" t="str">
        <f>Inskrivning!P1039</f>
        <v/>
      </c>
      <c r="I1044" s="2">
        <f>Inskrivning!Q1039</f>
        <v>0</v>
      </c>
      <c r="J1044" s="2">
        <f>Inskrivning!R1039</f>
        <v>0</v>
      </c>
      <c r="K1044" s="2">
        <f>Inskrivning!S1039</f>
        <v>0</v>
      </c>
      <c r="L1044" s="2">
        <f>Inskrivning!T1039</f>
        <v>0</v>
      </c>
      <c r="M1044" s="2">
        <f>Inskrivning!U1039</f>
        <v>0</v>
      </c>
      <c r="N1044" s="2">
        <f>Inskrivning!V1039</f>
        <v>0</v>
      </c>
      <c r="O1044" s="2">
        <f>Inskrivning!W1039</f>
        <v>0</v>
      </c>
      <c r="P1044" s="2">
        <f>Inskrivning!X1039</f>
        <v>0</v>
      </c>
    </row>
    <row r="1045" spans="1:32" x14ac:dyDescent="0.25">
      <c r="A1045" s="9"/>
      <c r="B1045" s="154" t="str">
        <f>Inskrivning!J1040</f>
        <v/>
      </c>
      <c r="C1045" s="2"/>
      <c r="D1045" s="2" t="str">
        <f>Inskrivning!L1040</f>
        <v/>
      </c>
      <c r="E1045" s="2" t="str">
        <f>Inskrivning!M1040</f>
        <v/>
      </c>
      <c r="F1045" s="2" t="str">
        <f>Inskrivning!N1040</f>
        <v/>
      </c>
      <c r="G1045" s="2" t="str">
        <f>Inskrivning!O1040</f>
        <v/>
      </c>
      <c r="H1045" s="2" t="str">
        <f>Inskrivning!P1040</f>
        <v/>
      </c>
      <c r="I1045" s="2">
        <f>Inskrivning!Q1040</f>
        <v>0</v>
      </c>
      <c r="J1045" s="2">
        <f>Inskrivning!R1040</f>
        <v>0</v>
      </c>
      <c r="K1045" s="2">
        <f>Inskrivning!S1040</f>
        <v>0</v>
      </c>
      <c r="L1045" s="2">
        <f>Inskrivning!T1040</f>
        <v>0</v>
      </c>
      <c r="M1045" s="2">
        <f>Inskrivning!U1040</f>
        <v>0</v>
      </c>
      <c r="N1045" s="2">
        <f>Inskrivning!V1040</f>
        <v>0</v>
      </c>
      <c r="O1045" s="2">
        <f>Inskrivning!W1040</f>
        <v>0</v>
      </c>
      <c r="P1045" s="2">
        <f>Inskrivning!X1040</f>
        <v>0</v>
      </c>
    </row>
    <row r="1046" spans="1:32" x14ac:dyDescent="0.25">
      <c r="A1046" s="9"/>
      <c r="B1046" s="154" t="str">
        <f>Inskrivning!J1041</f>
        <v/>
      </c>
      <c r="C1046" s="2"/>
      <c r="D1046" s="2" t="str">
        <f>Inskrivning!L1041</f>
        <v/>
      </c>
      <c r="E1046" s="2" t="str">
        <f>Inskrivning!M1041</f>
        <v/>
      </c>
      <c r="F1046" s="2" t="str">
        <f>Inskrivning!N1041</f>
        <v/>
      </c>
      <c r="G1046" s="2" t="str">
        <f>Inskrivning!O1041</f>
        <v/>
      </c>
      <c r="H1046" s="2" t="str">
        <f>Inskrivning!P1041</f>
        <v/>
      </c>
      <c r="I1046" s="2">
        <f>Inskrivning!Q1041</f>
        <v>0</v>
      </c>
      <c r="J1046" s="2">
        <f>Inskrivning!R1041</f>
        <v>0</v>
      </c>
      <c r="K1046" s="2">
        <f>Inskrivning!S1041</f>
        <v>0</v>
      </c>
      <c r="L1046" s="2">
        <f>Inskrivning!T1041</f>
        <v>0</v>
      </c>
      <c r="M1046" s="2">
        <f>Inskrivning!U1041</f>
        <v>0</v>
      </c>
      <c r="N1046" s="2">
        <f>Inskrivning!V1041</f>
        <v>0</v>
      </c>
      <c r="O1046" s="2">
        <f>Inskrivning!W1041</f>
        <v>0</v>
      </c>
      <c r="P1046" s="2">
        <f>Inskrivning!X1041</f>
        <v>0</v>
      </c>
    </row>
    <row r="1047" spans="1:32" x14ac:dyDescent="0.25">
      <c r="A1047" s="9"/>
      <c r="B1047" s="154" t="str">
        <f>Inskrivning!J1042</f>
        <v/>
      </c>
      <c r="C1047" s="2"/>
      <c r="D1047" s="2" t="str">
        <f>Inskrivning!L1042</f>
        <v/>
      </c>
      <c r="E1047" s="2" t="str">
        <f>Inskrivning!M1042</f>
        <v/>
      </c>
      <c r="F1047" s="2" t="str">
        <f>Inskrivning!N1042</f>
        <v/>
      </c>
      <c r="G1047" s="2" t="str">
        <f>Inskrivning!O1042</f>
        <v/>
      </c>
      <c r="H1047" s="2" t="str">
        <f>Inskrivning!P1042</f>
        <v/>
      </c>
      <c r="I1047" s="2">
        <f>Inskrivning!Q1042</f>
        <v>0</v>
      </c>
      <c r="J1047" s="2">
        <f>Inskrivning!R1042</f>
        <v>0</v>
      </c>
      <c r="K1047" s="2">
        <f>Inskrivning!S1042</f>
        <v>0</v>
      </c>
      <c r="L1047" s="2">
        <f>Inskrivning!T1042</f>
        <v>0</v>
      </c>
      <c r="M1047" s="2">
        <f>Inskrivning!U1042</f>
        <v>0</v>
      </c>
      <c r="N1047" s="2">
        <f>Inskrivning!V1042</f>
        <v>0</v>
      </c>
      <c r="O1047" s="2">
        <f>Inskrivning!W1042</f>
        <v>0</v>
      </c>
      <c r="P1047" s="2">
        <f>Inskrivning!X1042</f>
        <v>0</v>
      </c>
    </row>
    <row r="1048" spans="1:32" x14ac:dyDescent="0.25">
      <c r="A1048" s="63"/>
      <c r="B1048" s="155" t="s">
        <v>44</v>
      </c>
      <c r="C1048" s="1"/>
      <c r="D1048" s="1">
        <f t="shared" ref="D1048:P1048" si="124">SUM(D1044:D1047)</f>
        <v>0</v>
      </c>
      <c r="E1048" s="1">
        <f t="shared" si="124"/>
        <v>0</v>
      </c>
      <c r="F1048" s="1">
        <f t="shared" si="124"/>
        <v>0</v>
      </c>
      <c r="G1048" s="1">
        <f t="shared" si="124"/>
        <v>0</v>
      </c>
      <c r="H1048" s="1">
        <f t="shared" si="124"/>
        <v>0</v>
      </c>
      <c r="I1048" s="1">
        <f t="shared" si="124"/>
        <v>0</v>
      </c>
      <c r="J1048" s="1">
        <f t="shared" si="124"/>
        <v>0</v>
      </c>
      <c r="K1048" s="1">
        <f t="shared" si="124"/>
        <v>0</v>
      </c>
      <c r="L1048" s="1">
        <f t="shared" si="124"/>
        <v>0</v>
      </c>
      <c r="M1048" s="1">
        <f t="shared" si="124"/>
        <v>0</v>
      </c>
      <c r="N1048" s="1">
        <f t="shared" si="124"/>
        <v>0</v>
      </c>
      <c r="O1048" s="1">
        <f t="shared" si="124"/>
        <v>0</v>
      </c>
      <c r="P1048" s="1">
        <f t="shared" si="124"/>
        <v>0</v>
      </c>
      <c r="Q1048" s="13"/>
      <c r="R1048" s="13"/>
      <c r="S1048" s="13"/>
      <c r="T1048" s="13"/>
      <c r="U1048" s="13"/>
      <c r="V1048" s="13"/>
      <c r="W1048" s="13"/>
      <c r="X1048" s="13"/>
      <c r="Z1048" s="13"/>
      <c r="AA1048" s="13"/>
      <c r="AB1048" s="13"/>
      <c r="AC1048" s="13"/>
      <c r="AD1048" s="13"/>
      <c r="AF1048" s="13"/>
    </row>
    <row r="1049" spans="1:32" x14ac:dyDescent="0.25">
      <c r="A1049" s="9"/>
      <c r="B1049" s="177" t="str">
        <f>Inskrivning!J1043</f>
        <v/>
      </c>
      <c r="C1049" s="2"/>
      <c r="D1049" s="2" t="str">
        <f>Inskrivning!L1043</f>
        <v/>
      </c>
      <c r="E1049" s="2" t="str">
        <f>Inskrivning!M1043</f>
        <v/>
      </c>
      <c r="F1049" s="2" t="str">
        <f>Inskrivning!N1043</f>
        <v/>
      </c>
      <c r="G1049" s="2" t="str">
        <f>Inskrivning!O1043</f>
        <v/>
      </c>
      <c r="H1049" s="2" t="str">
        <f>Inskrivning!P1043</f>
        <v/>
      </c>
      <c r="I1049" s="2">
        <f>Inskrivning!Q1043</f>
        <v>0</v>
      </c>
      <c r="J1049" s="2">
        <f>Inskrivning!R1043</f>
        <v>0</v>
      </c>
      <c r="K1049" s="2">
        <f>Inskrivning!S1043</f>
        <v>0</v>
      </c>
      <c r="L1049" s="2">
        <f>Inskrivning!T1043</f>
        <v>0</v>
      </c>
      <c r="M1049" s="2">
        <f>Inskrivning!U1043</f>
        <v>0</v>
      </c>
      <c r="N1049" s="2">
        <f>Inskrivning!V1043</f>
        <v>0</v>
      </c>
      <c r="O1049" s="2">
        <f>Inskrivning!W1043</f>
        <v>0</v>
      </c>
      <c r="P1049" s="2">
        <f>Inskrivning!X1043</f>
        <v>0</v>
      </c>
    </row>
    <row r="1050" spans="1:32" x14ac:dyDescent="0.25">
      <c r="A1050" s="9"/>
      <c r="B1050" s="177" t="str">
        <f>Inskrivning!J1044</f>
        <v/>
      </c>
      <c r="C1050" s="2"/>
      <c r="D1050" s="2" t="str">
        <f>Inskrivning!L1044</f>
        <v/>
      </c>
      <c r="E1050" s="2" t="str">
        <f>Inskrivning!M1044</f>
        <v/>
      </c>
      <c r="F1050" s="2" t="str">
        <f>Inskrivning!N1044</f>
        <v/>
      </c>
      <c r="G1050" s="2" t="str">
        <f>Inskrivning!O1044</f>
        <v/>
      </c>
      <c r="H1050" s="2" t="str">
        <f>Inskrivning!P1044</f>
        <v/>
      </c>
      <c r="I1050" s="2">
        <f>Inskrivning!Q1044</f>
        <v>0</v>
      </c>
      <c r="J1050" s="2">
        <f>Inskrivning!R1044</f>
        <v>0</v>
      </c>
      <c r="K1050" s="2">
        <f>Inskrivning!S1044</f>
        <v>0</v>
      </c>
      <c r="L1050" s="2">
        <f>Inskrivning!T1044</f>
        <v>0</v>
      </c>
      <c r="M1050" s="2">
        <f>Inskrivning!U1044</f>
        <v>0</v>
      </c>
      <c r="N1050" s="2">
        <f>Inskrivning!V1044</f>
        <v>0</v>
      </c>
      <c r="O1050" s="2">
        <f>Inskrivning!W1044</f>
        <v>0</v>
      </c>
      <c r="P1050" s="2">
        <f>Inskrivning!X1044</f>
        <v>0</v>
      </c>
    </row>
    <row r="1051" spans="1:32" x14ac:dyDescent="0.25">
      <c r="A1051" s="9"/>
      <c r="B1051" s="177" t="str">
        <f>Inskrivning!J1045</f>
        <v/>
      </c>
      <c r="C1051" s="2"/>
      <c r="D1051" s="2" t="str">
        <f>Inskrivning!L1045</f>
        <v/>
      </c>
      <c r="E1051" s="2" t="str">
        <f>Inskrivning!M1045</f>
        <v/>
      </c>
      <c r="F1051" s="2" t="str">
        <f>Inskrivning!N1045</f>
        <v/>
      </c>
      <c r="G1051" s="2" t="str">
        <f>Inskrivning!O1045</f>
        <v/>
      </c>
      <c r="H1051" s="2" t="str">
        <f>Inskrivning!P1045</f>
        <v/>
      </c>
      <c r="I1051" s="2">
        <f>Inskrivning!Q1045</f>
        <v>0</v>
      </c>
      <c r="J1051" s="2">
        <f>Inskrivning!R1045</f>
        <v>0</v>
      </c>
      <c r="K1051" s="2">
        <f>Inskrivning!S1045</f>
        <v>0</v>
      </c>
      <c r="L1051" s="2">
        <f>Inskrivning!T1045</f>
        <v>0</v>
      </c>
      <c r="M1051" s="2">
        <f>Inskrivning!U1045</f>
        <v>0</v>
      </c>
      <c r="N1051" s="2">
        <f>Inskrivning!V1045</f>
        <v>0</v>
      </c>
      <c r="O1051" s="2">
        <f>Inskrivning!W1045</f>
        <v>0</v>
      </c>
      <c r="P1051" s="2">
        <f>Inskrivning!X1045</f>
        <v>0</v>
      </c>
    </row>
    <row r="1052" spans="1:32" x14ac:dyDescent="0.25">
      <c r="A1052" s="9"/>
      <c r="B1052" s="177" t="str">
        <f>Inskrivning!J1046</f>
        <v/>
      </c>
      <c r="C1052" s="2"/>
      <c r="D1052" s="2" t="str">
        <f>Inskrivning!L1046</f>
        <v/>
      </c>
      <c r="E1052" s="2" t="str">
        <f>Inskrivning!M1046</f>
        <v/>
      </c>
      <c r="F1052" s="2" t="str">
        <f>Inskrivning!N1046</f>
        <v/>
      </c>
      <c r="G1052" s="2" t="str">
        <f>Inskrivning!O1046</f>
        <v/>
      </c>
      <c r="H1052" s="2" t="str">
        <f>Inskrivning!P1046</f>
        <v/>
      </c>
      <c r="I1052" s="2">
        <f>Inskrivning!Q1046</f>
        <v>0</v>
      </c>
      <c r="J1052" s="2">
        <f>Inskrivning!R1046</f>
        <v>0</v>
      </c>
      <c r="K1052" s="2">
        <f>Inskrivning!S1046</f>
        <v>0</v>
      </c>
      <c r="L1052" s="2">
        <f>Inskrivning!T1046</f>
        <v>0</v>
      </c>
      <c r="M1052" s="2">
        <f>Inskrivning!U1046</f>
        <v>0</v>
      </c>
      <c r="N1052" s="2">
        <f>Inskrivning!V1046</f>
        <v>0</v>
      </c>
      <c r="O1052" s="2">
        <f>Inskrivning!W1046</f>
        <v>0</v>
      </c>
      <c r="P1052" s="2">
        <f>Inskrivning!X1046</f>
        <v>0</v>
      </c>
    </row>
    <row r="1053" spans="1:32" x14ac:dyDescent="0.25">
      <c r="A1053" s="63"/>
      <c r="B1053" s="178" t="s">
        <v>44</v>
      </c>
      <c r="C1053" s="1"/>
      <c r="D1053" s="1">
        <f t="shared" ref="D1053:P1053" si="125">SUM(D1049:D1052)</f>
        <v>0</v>
      </c>
      <c r="E1053" s="1">
        <f t="shared" si="125"/>
        <v>0</v>
      </c>
      <c r="F1053" s="1">
        <f t="shared" si="125"/>
        <v>0</v>
      </c>
      <c r="G1053" s="1">
        <f t="shared" si="125"/>
        <v>0</v>
      </c>
      <c r="H1053" s="1">
        <f t="shared" si="125"/>
        <v>0</v>
      </c>
      <c r="I1053" s="1">
        <f t="shared" si="125"/>
        <v>0</v>
      </c>
      <c r="J1053" s="1">
        <f t="shared" si="125"/>
        <v>0</v>
      </c>
      <c r="K1053" s="1">
        <f t="shared" si="125"/>
        <v>0</v>
      </c>
      <c r="L1053" s="1">
        <f t="shared" si="125"/>
        <v>0</v>
      </c>
      <c r="M1053" s="1">
        <f t="shared" si="125"/>
        <v>0</v>
      </c>
      <c r="N1053" s="1">
        <f t="shared" si="125"/>
        <v>0</v>
      </c>
      <c r="O1053" s="1">
        <f t="shared" si="125"/>
        <v>0</v>
      </c>
      <c r="P1053" s="1">
        <f t="shared" si="125"/>
        <v>0</v>
      </c>
      <c r="Q1053" s="13"/>
      <c r="R1053" s="13"/>
      <c r="S1053" s="13"/>
      <c r="T1053" s="13"/>
      <c r="U1053" s="13"/>
      <c r="V1053" s="13"/>
      <c r="W1053" s="13"/>
      <c r="X1053" s="13"/>
      <c r="Z1053" s="13"/>
      <c r="AA1053" s="13"/>
      <c r="AB1053" s="13"/>
      <c r="AC1053" s="13"/>
      <c r="AD1053" s="13"/>
      <c r="AF1053" s="13"/>
    </row>
    <row r="1054" spans="1:32" x14ac:dyDescent="0.25">
      <c r="A1054" s="9"/>
      <c r="B1054" s="148" t="str">
        <f>Inskrivning!J1047</f>
        <v/>
      </c>
      <c r="C1054" s="2"/>
      <c r="D1054" s="2" t="str">
        <f>Inskrivning!L1047</f>
        <v/>
      </c>
      <c r="E1054" s="2" t="str">
        <f>Inskrivning!M1047</f>
        <v/>
      </c>
      <c r="F1054" s="2" t="str">
        <f>Inskrivning!N1047</f>
        <v/>
      </c>
      <c r="G1054" s="2" t="str">
        <f>Inskrivning!O1047</f>
        <v/>
      </c>
      <c r="H1054" s="2" t="str">
        <f>Inskrivning!P1047</f>
        <v/>
      </c>
      <c r="I1054" s="2">
        <f>Inskrivning!Q1047</f>
        <v>0</v>
      </c>
      <c r="J1054" s="2">
        <f>Inskrivning!R1047</f>
        <v>0</v>
      </c>
      <c r="K1054" s="2">
        <f>Inskrivning!S1047</f>
        <v>0</v>
      </c>
      <c r="L1054" s="2">
        <f>Inskrivning!T1047</f>
        <v>0</v>
      </c>
      <c r="M1054" s="2">
        <f>Inskrivning!U1047</f>
        <v>0</v>
      </c>
      <c r="N1054" s="2">
        <f>Inskrivning!V1047</f>
        <v>0</v>
      </c>
      <c r="O1054" s="2">
        <f>Inskrivning!W1047</f>
        <v>0</v>
      </c>
      <c r="P1054" s="2">
        <f>Inskrivning!X1047</f>
        <v>0</v>
      </c>
    </row>
    <row r="1055" spans="1:32" x14ac:dyDescent="0.25">
      <c r="A1055" s="9"/>
      <c r="B1055" s="148" t="str">
        <f>Inskrivning!J1048</f>
        <v/>
      </c>
      <c r="C1055" s="2"/>
      <c r="D1055" s="2" t="str">
        <f>Inskrivning!L1048</f>
        <v/>
      </c>
      <c r="E1055" s="2" t="str">
        <f>Inskrivning!M1048</f>
        <v/>
      </c>
      <c r="F1055" s="2" t="str">
        <f>Inskrivning!N1048</f>
        <v/>
      </c>
      <c r="G1055" s="2" t="str">
        <f>Inskrivning!O1048</f>
        <v/>
      </c>
      <c r="H1055" s="2" t="str">
        <f>Inskrivning!P1048</f>
        <v/>
      </c>
      <c r="I1055" s="2">
        <f>Inskrivning!Q1048</f>
        <v>0</v>
      </c>
      <c r="J1055" s="2">
        <f>Inskrivning!R1048</f>
        <v>0</v>
      </c>
      <c r="K1055" s="2">
        <f>Inskrivning!S1048</f>
        <v>0</v>
      </c>
      <c r="L1055" s="2">
        <f>Inskrivning!T1048</f>
        <v>0</v>
      </c>
      <c r="M1055" s="2">
        <f>Inskrivning!U1048</f>
        <v>0</v>
      </c>
      <c r="N1055" s="2">
        <f>Inskrivning!V1048</f>
        <v>0</v>
      </c>
      <c r="O1055" s="2">
        <f>Inskrivning!W1048</f>
        <v>0</v>
      </c>
      <c r="P1055" s="2">
        <f>Inskrivning!X1048</f>
        <v>0</v>
      </c>
    </row>
    <row r="1056" spans="1:32" x14ac:dyDescent="0.25">
      <c r="A1056" s="9"/>
      <c r="B1056" s="148" t="str">
        <f>Inskrivning!J1049</f>
        <v/>
      </c>
      <c r="C1056" s="2"/>
      <c r="D1056" s="2" t="str">
        <f>Inskrivning!L1049</f>
        <v/>
      </c>
      <c r="E1056" s="2" t="str">
        <f>Inskrivning!M1049</f>
        <v/>
      </c>
      <c r="F1056" s="2" t="str">
        <f>Inskrivning!N1049</f>
        <v/>
      </c>
      <c r="G1056" s="2" t="str">
        <f>Inskrivning!O1049</f>
        <v/>
      </c>
      <c r="H1056" s="2" t="str">
        <f>Inskrivning!P1049</f>
        <v/>
      </c>
      <c r="I1056" s="2">
        <f>Inskrivning!Q1049</f>
        <v>0</v>
      </c>
      <c r="J1056" s="2">
        <f>Inskrivning!R1049</f>
        <v>0</v>
      </c>
      <c r="K1056" s="2">
        <f>Inskrivning!S1049</f>
        <v>0</v>
      </c>
      <c r="L1056" s="2">
        <f>Inskrivning!T1049</f>
        <v>0</v>
      </c>
      <c r="M1056" s="2">
        <f>Inskrivning!U1049</f>
        <v>0</v>
      </c>
      <c r="N1056" s="2">
        <f>Inskrivning!V1049</f>
        <v>0</v>
      </c>
      <c r="O1056" s="2">
        <f>Inskrivning!W1049</f>
        <v>0</v>
      </c>
      <c r="P1056" s="2">
        <f>Inskrivning!X1049</f>
        <v>0</v>
      </c>
    </row>
    <row r="1057" spans="1:32" x14ac:dyDescent="0.25">
      <c r="A1057" s="9"/>
      <c r="B1057" s="148" t="str">
        <f>Inskrivning!J1050</f>
        <v/>
      </c>
      <c r="C1057" s="2"/>
      <c r="D1057" s="2" t="str">
        <f>Inskrivning!L1050</f>
        <v/>
      </c>
      <c r="E1057" s="2" t="str">
        <f>Inskrivning!M1050</f>
        <v/>
      </c>
      <c r="F1057" s="2" t="str">
        <f>Inskrivning!N1050</f>
        <v/>
      </c>
      <c r="G1057" s="2" t="str">
        <f>Inskrivning!O1050</f>
        <v/>
      </c>
      <c r="H1057" s="2" t="str">
        <f>Inskrivning!P1050</f>
        <v/>
      </c>
      <c r="I1057" s="2">
        <f>Inskrivning!Q1050</f>
        <v>0</v>
      </c>
      <c r="J1057" s="2">
        <f>Inskrivning!R1050</f>
        <v>0</v>
      </c>
      <c r="K1057" s="2">
        <f>Inskrivning!S1050</f>
        <v>0</v>
      </c>
      <c r="L1057" s="2">
        <f>Inskrivning!T1050</f>
        <v>0</v>
      </c>
      <c r="M1057" s="2">
        <f>Inskrivning!U1050</f>
        <v>0</v>
      </c>
      <c r="N1057" s="2">
        <f>Inskrivning!V1050</f>
        <v>0</v>
      </c>
      <c r="O1057" s="2">
        <f>Inskrivning!W1050</f>
        <v>0</v>
      </c>
      <c r="P1057" s="2">
        <f>Inskrivning!X1050</f>
        <v>0</v>
      </c>
    </row>
    <row r="1058" spans="1:32" x14ac:dyDescent="0.25">
      <c r="A1058" s="63"/>
      <c r="B1058" s="149" t="s">
        <v>44</v>
      </c>
      <c r="C1058" s="1"/>
      <c r="D1058" s="1">
        <f t="shared" ref="D1058:P1058" si="126">SUM(D1054:D1057)</f>
        <v>0</v>
      </c>
      <c r="E1058" s="1">
        <f t="shared" si="126"/>
        <v>0</v>
      </c>
      <c r="F1058" s="1">
        <f t="shared" si="126"/>
        <v>0</v>
      </c>
      <c r="G1058" s="1">
        <f t="shared" si="126"/>
        <v>0</v>
      </c>
      <c r="H1058" s="1">
        <f t="shared" si="126"/>
        <v>0</v>
      </c>
      <c r="I1058" s="1">
        <f t="shared" si="126"/>
        <v>0</v>
      </c>
      <c r="J1058" s="1">
        <f t="shared" si="126"/>
        <v>0</v>
      </c>
      <c r="K1058" s="1">
        <f t="shared" si="126"/>
        <v>0</v>
      </c>
      <c r="L1058" s="1">
        <f t="shared" si="126"/>
        <v>0</v>
      </c>
      <c r="M1058" s="1">
        <f t="shared" si="126"/>
        <v>0</v>
      </c>
      <c r="N1058" s="1">
        <f t="shared" si="126"/>
        <v>0</v>
      </c>
      <c r="O1058" s="1">
        <f t="shared" si="126"/>
        <v>0</v>
      </c>
      <c r="P1058" s="1">
        <f t="shared" si="126"/>
        <v>0</v>
      </c>
      <c r="Q1058" s="13"/>
      <c r="R1058" s="13"/>
      <c r="S1058" s="13"/>
      <c r="T1058" s="13"/>
      <c r="U1058" s="13"/>
      <c r="V1058" s="13"/>
      <c r="W1058" s="13"/>
      <c r="X1058" s="13"/>
      <c r="Z1058" s="13"/>
      <c r="AA1058" s="13"/>
      <c r="AB1058" s="13"/>
      <c r="AC1058" s="13"/>
      <c r="AD1058" s="13"/>
      <c r="AF1058" s="13"/>
    </row>
    <row r="1059" spans="1:32" x14ac:dyDescent="0.25">
      <c r="A1059" s="9"/>
      <c r="B1059" s="150" t="str">
        <f>Inskrivning!J1051</f>
        <v/>
      </c>
      <c r="C1059" s="2"/>
      <c r="D1059" s="2" t="str">
        <f>Inskrivning!L1051</f>
        <v/>
      </c>
      <c r="E1059" s="2" t="str">
        <f>Inskrivning!M1051</f>
        <v/>
      </c>
      <c r="F1059" s="2" t="str">
        <f>Inskrivning!N1051</f>
        <v/>
      </c>
      <c r="G1059" s="2" t="str">
        <f>Inskrivning!O1051</f>
        <v/>
      </c>
      <c r="H1059" s="2" t="str">
        <f>Inskrivning!P1051</f>
        <v/>
      </c>
      <c r="I1059" s="2">
        <f>Inskrivning!Q1051</f>
        <v>0</v>
      </c>
      <c r="J1059" s="2">
        <f>Inskrivning!R1051</f>
        <v>0</v>
      </c>
      <c r="K1059" s="2">
        <f>Inskrivning!S1051</f>
        <v>0</v>
      </c>
      <c r="L1059" s="2">
        <f>Inskrivning!T1051</f>
        <v>0</v>
      </c>
      <c r="M1059" s="2">
        <f>Inskrivning!U1051</f>
        <v>0</v>
      </c>
      <c r="N1059" s="2">
        <f>Inskrivning!V1051</f>
        <v>0</v>
      </c>
      <c r="O1059" s="2">
        <f>Inskrivning!W1051</f>
        <v>0</v>
      </c>
      <c r="P1059" s="2">
        <f>Inskrivning!X1051</f>
        <v>0</v>
      </c>
    </row>
    <row r="1060" spans="1:32" x14ac:dyDescent="0.25">
      <c r="A1060" s="9"/>
      <c r="B1060" s="150" t="str">
        <f>Inskrivning!J1052</f>
        <v/>
      </c>
      <c r="C1060" s="2"/>
      <c r="D1060" s="2" t="str">
        <f>Inskrivning!L1052</f>
        <v/>
      </c>
      <c r="E1060" s="2" t="str">
        <f>Inskrivning!M1052</f>
        <v/>
      </c>
      <c r="F1060" s="2" t="str">
        <f>Inskrivning!N1052</f>
        <v/>
      </c>
      <c r="G1060" s="2" t="str">
        <f>Inskrivning!O1052</f>
        <v/>
      </c>
      <c r="H1060" s="2" t="str">
        <f>Inskrivning!P1052</f>
        <v/>
      </c>
      <c r="I1060" s="2">
        <f>Inskrivning!Q1052</f>
        <v>0</v>
      </c>
      <c r="J1060" s="2">
        <f>Inskrivning!R1052</f>
        <v>0</v>
      </c>
      <c r="K1060" s="2">
        <f>Inskrivning!S1052</f>
        <v>0</v>
      </c>
      <c r="L1060" s="2">
        <f>Inskrivning!T1052</f>
        <v>0</v>
      </c>
      <c r="M1060" s="2">
        <f>Inskrivning!U1052</f>
        <v>0</v>
      </c>
      <c r="N1060" s="2">
        <f>Inskrivning!V1052</f>
        <v>0</v>
      </c>
      <c r="O1060" s="2">
        <f>Inskrivning!W1052</f>
        <v>0</v>
      </c>
      <c r="P1060" s="2">
        <f>Inskrivning!X1052</f>
        <v>0</v>
      </c>
    </row>
    <row r="1061" spans="1:32" x14ac:dyDescent="0.25">
      <c r="A1061" s="9"/>
      <c r="B1061" s="150" t="str">
        <f>Inskrivning!J1053</f>
        <v/>
      </c>
      <c r="C1061" s="2"/>
      <c r="D1061" s="2" t="str">
        <f>Inskrivning!L1053</f>
        <v/>
      </c>
      <c r="E1061" s="2" t="str">
        <f>Inskrivning!M1053</f>
        <v/>
      </c>
      <c r="F1061" s="2" t="str">
        <f>Inskrivning!N1053</f>
        <v/>
      </c>
      <c r="G1061" s="2" t="str">
        <f>Inskrivning!O1053</f>
        <v/>
      </c>
      <c r="H1061" s="2" t="str">
        <f>Inskrivning!P1053</f>
        <v/>
      </c>
      <c r="I1061" s="2">
        <f>Inskrivning!Q1053</f>
        <v>0</v>
      </c>
      <c r="J1061" s="2">
        <f>Inskrivning!R1053</f>
        <v>0</v>
      </c>
      <c r="K1061" s="2">
        <f>Inskrivning!S1053</f>
        <v>0</v>
      </c>
      <c r="L1061" s="2">
        <f>Inskrivning!T1053</f>
        <v>0</v>
      </c>
      <c r="M1061" s="2">
        <f>Inskrivning!U1053</f>
        <v>0</v>
      </c>
      <c r="N1061" s="2">
        <f>Inskrivning!V1053</f>
        <v>0</v>
      </c>
      <c r="O1061" s="2">
        <f>Inskrivning!W1053</f>
        <v>0</v>
      </c>
      <c r="P1061" s="2">
        <f>Inskrivning!X1053</f>
        <v>0</v>
      </c>
    </row>
    <row r="1062" spans="1:32" x14ac:dyDescent="0.25">
      <c r="A1062" s="9"/>
      <c r="B1062" s="150" t="str">
        <f>Inskrivning!J1054</f>
        <v/>
      </c>
      <c r="C1062" s="2"/>
      <c r="D1062" s="2" t="str">
        <f>Inskrivning!L1054</f>
        <v/>
      </c>
      <c r="E1062" s="2" t="str">
        <f>Inskrivning!M1054</f>
        <v/>
      </c>
      <c r="F1062" s="2" t="str">
        <f>Inskrivning!N1054</f>
        <v/>
      </c>
      <c r="G1062" s="2" t="str">
        <f>Inskrivning!O1054</f>
        <v/>
      </c>
      <c r="H1062" s="2" t="str">
        <f>Inskrivning!P1054</f>
        <v/>
      </c>
      <c r="I1062" s="2">
        <f>Inskrivning!Q1054</f>
        <v>0</v>
      </c>
      <c r="J1062" s="2">
        <f>Inskrivning!R1054</f>
        <v>0</v>
      </c>
      <c r="K1062" s="2">
        <f>Inskrivning!S1054</f>
        <v>0</v>
      </c>
      <c r="L1062" s="2">
        <f>Inskrivning!T1054</f>
        <v>0</v>
      </c>
      <c r="M1062" s="2">
        <f>Inskrivning!U1054</f>
        <v>0</v>
      </c>
      <c r="N1062" s="2">
        <f>Inskrivning!V1054</f>
        <v>0</v>
      </c>
      <c r="O1062" s="2">
        <f>Inskrivning!W1054</f>
        <v>0</v>
      </c>
      <c r="P1062" s="2">
        <f>Inskrivning!X1054</f>
        <v>0</v>
      </c>
    </row>
    <row r="1063" spans="1:32" x14ac:dyDescent="0.25">
      <c r="A1063" s="63"/>
      <c r="B1063" s="151" t="s">
        <v>44</v>
      </c>
      <c r="C1063" s="1"/>
      <c r="D1063" s="1">
        <f t="shared" ref="D1063:P1063" si="127">SUM(D1059:D1062)</f>
        <v>0</v>
      </c>
      <c r="E1063" s="1">
        <f t="shared" si="127"/>
        <v>0</v>
      </c>
      <c r="F1063" s="1">
        <f t="shared" si="127"/>
        <v>0</v>
      </c>
      <c r="G1063" s="1">
        <f t="shared" si="127"/>
        <v>0</v>
      </c>
      <c r="H1063" s="1">
        <f t="shared" si="127"/>
        <v>0</v>
      </c>
      <c r="I1063" s="1">
        <f t="shared" si="127"/>
        <v>0</v>
      </c>
      <c r="J1063" s="1">
        <f t="shared" si="127"/>
        <v>0</v>
      </c>
      <c r="K1063" s="1">
        <f t="shared" si="127"/>
        <v>0</v>
      </c>
      <c r="L1063" s="1">
        <f t="shared" si="127"/>
        <v>0</v>
      </c>
      <c r="M1063" s="1">
        <f t="shared" si="127"/>
        <v>0</v>
      </c>
      <c r="N1063" s="1">
        <f t="shared" si="127"/>
        <v>0</v>
      </c>
      <c r="O1063" s="1">
        <f t="shared" si="127"/>
        <v>0</v>
      </c>
      <c r="P1063" s="1">
        <f t="shared" si="127"/>
        <v>0</v>
      </c>
      <c r="Q1063" s="13"/>
      <c r="R1063" s="13"/>
      <c r="S1063" s="13"/>
      <c r="T1063" s="13"/>
      <c r="U1063" s="13"/>
      <c r="V1063" s="13"/>
      <c r="W1063" s="13"/>
      <c r="X1063" s="13"/>
      <c r="Z1063" s="13"/>
      <c r="AA1063" s="13"/>
      <c r="AB1063" s="13"/>
      <c r="AC1063" s="13"/>
      <c r="AD1063" s="13"/>
      <c r="AF1063" s="13"/>
    </row>
    <row r="1064" spans="1:32" x14ac:dyDescent="0.25">
      <c r="A1064" s="9"/>
      <c r="B1064" s="152" t="str">
        <f>Inskrivning!J1055</f>
        <v/>
      </c>
      <c r="C1064" s="2"/>
      <c r="D1064" s="2" t="str">
        <f>Inskrivning!L1055</f>
        <v/>
      </c>
      <c r="E1064" s="2" t="str">
        <f>Inskrivning!M1055</f>
        <v/>
      </c>
      <c r="F1064" s="2" t="str">
        <f>Inskrivning!N1055</f>
        <v/>
      </c>
      <c r="G1064" s="2" t="str">
        <f>Inskrivning!O1055</f>
        <v/>
      </c>
      <c r="H1064" s="2" t="str">
        <f>Inskrivning!P1055</f>
        <v/>
      </c>
      <c r="I1064" s="2">
        <f>Inskrivning!Q1055</f>
        <v>0</v>
      </c>
      <c r="J1064" s="2">
        <f>Inskrivning!R1055</f>
        <v>0</v>
      </c>
      <c r="K1064" s="2">
        <f>Inskrivning!S1055</f>
        <v>0</v>
      </c>
      <c r="L1064" s="2">
        <f>Inskrivning!T1055</f>
        <v>0</v>
      </c>
      <c r="M1064" s="2">
        <f>Inskrivning!U1055</f>
        <v>0</v>
      </c>
      <c r="N1064" s="2">
        <f>Inskrivning!V1055</f>
        <v>0</v>
      </c>
      <c r="O1064" s="2">
        <f>Inskrivning!W1055</f>
        <v>0</v>
      </c>
      <c r="P1064" s="2">
        <f>Inskrivning!X1055</f>
        <v>0</v>
      </c>
    </row>
    <row r="1065" spans="1:32" x14ac:dyDescent="0.25">
      <c r="A1065" s="9"/>
      <c r="B1065" s="152" t="str">
        <f>Inskrivning!J1056</f>
        <v/>
      </c>
      <c r="C1065" s="2"/>
      <c r="D1065" s="2" t="str">
        <f>Inskrivning!L1056</f>
        <v/>
      </c>
      <c r="E1065" s="2" t="str">
        <f>Inskrivning!M1056</f>
        <v/>
      </c>
      <c r="F1065" s="2" t="str">
        <f>Inskrivning!N1056</f>
        <v/>
      </c>
      <c r="G1065" s="2" t="str">
        <f>Inskrivning!O1056</f>
        <v/>
      </c>
      <c r="H1065" s="2" t="str">
        <f>Inskrivning!P1056</f>
        <v/>
      </c>
      <c r="I1065" s="2">
        <f>Inskrivning!Q1056</f>
        <v>0</v>
      </c>
      <c r="J1065" s="2">
        <f>Inskrivning!R1056</f>
        <v>0</v>
      </c>
      <c r="K1065" s="2">
        <f>Inskrivning!S1056</f>
        <v>0</v>
      </c>
      <c r="L1065" s="2">
        <f>Inskrivning!T1056</f>
        <v>0</v>
      </c>
      <c r="M1065" s="2">
        <f>Inskrivning!U1056</f>
        <v>0</v>
      </c>
      <c r="N1065" s="2">
        <f>Inskrivning!V1056</f>
        <v>0</v>
      </c>
      <c r="O1065" s="2">
        <f>Inskrivning!W1056</f>
        <v>0</v>
      </c>
      <c r="P1065" s="2">
        <f>Inskrivning!X1056</f>
        <v>0</v>
      </c>
    </row>
    <row r="1066" spans="1:32" x14ac:dyDescent="0.25">
      <c r="A1066" s="9"/>
      <c r="B1066" s="152" t="str">
        <f>Inskrivning!J1057</f>
        <v/>
      </c>
      <c r="C1066" s="2"/>
      <c r="D1066" s="2" t="str">
        <f>Inskrivning!L1057</f>
        <v/>
      </c>
      <c r="E1066" s="2" t="str">
        <f>Inskrivning!M1057</f>
        <v/>
      </c>
      <c r="F1066" s="2" t="str">
        <f>Inskrivning!N1057</f>
        <v/>
      </c>
      <c r="G1066" s="2" t="str">
        <f>Inskrivning!O1057</f>
        <v/>
      </c>
      <c r="H1066" s="2" t="str">
        <f>Inskrivning!P1057</f>
        <v/>
      </c>
      <c r="I1066" s="2">
        <f>Inskrivning!Q1057</f>
        <v>0</v>
      </c>
      <c r="J1066" s="2">
        <f>Inskrivning!R1057</f>
        <v>0</v>
      </c>
      <c r="K1066" s="2">
        <f>Inskrivning!S1057</f>
        <v>0</v>
      </c>
      <c r="L1066" s="2">
        <f>Inskrivning!T1057</f>
        <v>0</v>
      </c>
      <c r="M1066" s="2">
        <f>Inskrivning!U1057</f>
        <v>0</v>
      </c>
      <c r="N1066" s="2">
        <f>Inskrivning!V1057</f>
        <v>0</v>
      </c>
      <c r="O1066" s="2">
        <f>Inskrivning!W1057</f>
        <v>0</v>
      </c>
      <c r="P1066" s="2">
        <f>Inskrivning!X1057</f>
        <v>0</v>
      </c>
    </row>
    <row r="1067" spans="1:32" x14ac:dyDescent="0.25">
      <c r="A1067" s="9"/>
      <c r="B1067" s="152" t="str">
        <f>Inskrivning!J1058</f>
        <v/>
      </c>
      <c r="C1067" s="2"/>
      <c r="D1067" s="2" t="str">
        <f>Inskrivning!L1058</f>
        <v/>
      </c>
      <c r="E1067" s="2" t="str">
        <f>Inskrivning!M1058</f>
        <v/>
      </c>
      <c r="F1067" s="2" t="str">
        <f>Inskrivning!N1058</f>
        <v/>
      </c>
      <c r="G1067" s="2" t="str">
        <f>Inskrivning!O1058</f>
        <v/>
      </c>
      <c r="H1067" s="2" t="str">
        <f>Inskrivning!P1058</f>
        <v/>
      </c>
      <c r="I1067" s="2">
        <f>Inskrivning!Q1058</f>
        <v>0</v>
      </c>
      <c r="J1067" s="2">
        <f>Inskrivning!R1058</f>
        <v>0</v>
      </c>
      <c r="K1067" s="2">
        <f>Inskrivning!S1058</f>
        <v>0</v>
      </c>
      <c r="L1067" s="2">
        <f>Inskrivning!T1058</f>
        <v>0</v>
      </c>
      <c r="M1067" s="2">
        <f>Inskrivning!U1058</f>
        <v>0</v>
      </c>
      <c r="N1067" s="2">
        <f>Inskrivning!V1058</f>
        <v>0</v>
      </c>
      <c r="O1067" s="2">
        <f>Inskrivning!W1058</f>
        <v>0</v>
      </c>
      <c r="P1067" s="2">
        <f>Inskrivning!X1058</f>
        <v>0</v>
      </c>
    </row>
    <row r="1068" spans="1:32" x14ac:dyDescent="0.25">
      <c r="A1068" s="63"/>
      <c r="B1068" s="153" t="s">
        <v>44</v>
      </c>
      <c r="C1068" s="1"/>
      <c r="D1068" s="1">
        <f t="shared" ref="D1068:P1068" si="128">SUM(D1064:D1067)</f>
        <v>0</v>
      </c>
      <c r="E1068" s="1">
        <f t="shared" si="128"/>
        <v>0</v>
      </c>
      <c r="F1068" s="1">
        <f t="shared" si="128"/>
        <v>0</v>
      </c>
      <c r="G1068" s="1">
        <f t="shared" si="128"/>
        <v>0</v>
      </c>
      <c r="H1068" s="1">
        <f t="shared" si="128"/>
        <v>0</v>
      </c>
      <c r="I1068" s="1">
        <f t="shared" si="128"/>
        <v>0</v>
      </c>
      <c r="J1068" s="1">
        <f t="shared" si="128"/>
        <v>0</v>
      </c>
      <c r="K1068" s="1">
        <f t="shared" si="128"/>
        <v>0</v>
      </c>
      <c r="L1068" s="1">
        <f t="shared" si="128"/>
        <v>0</v>
      </c>
      <c r="M1068" s="1">
        <f t="shared" si="128"/>
        <v>0</v>
      </c>
      <c r="N1068" s="1">
        <f t="shared" si="128"/>
        <v>0</v>
      </c>
      <c r="O1068" s="1">
        <f t="shared" si="128"/>
        <v>0</v>
      </c>
      <c r="P1068" s="1">
        <f t="shared" si="128"/>
        <v>0</v>
      </c>
      <c r="Q1068" s="13"/>
      <c r="R1068" s="13"/>
      <c r="S1068" s="13"/>
      <c r="T1068" s="13"/>
      <c r="U1068" s="13"/>
      <c r="V1068" s="13"/>
      <c r="W1068" s="13"/>
      <c r="X1068" s="13"/>
      <c r="Z1068" s="13"/>
      <c r="AA1068" s="13"/>
      <c r="AB1068" s="13"/>
      <c r="AC1068" s="13"/>
      <c r="AD1068" s="13"/>
      <c r="AF1068" s="13"/>
    </row>
    <row r="1069" spans="1:32" x14ac:dyDescent="0.25">
      <c r="A1069" s="9"/>
      <c r="B1069" s="154" t="str">
        <f>Inskrivning!J1059</f>
        <v/>
      </c>
      <c r="C1069" s="2"/>
      <c r="D1069" s="2" t="str">
        <f>Inskrivning!L1059</f>
        <v/>
      </c>
      <c r="E1069" s="2" t="str">
        <f>Inskrivning!M1059</f>
        <v/>
      </c>
      <c r="F1069" s="2" t="str">
        <f>Inskrivning!N1059</f>
        <v/>
      </c>
      <c r="G1069" s="2" t="str">
        <f>Inskrivning!O1059</f>
        <v/>
      </c>
      <c r="H1069" s="2" t="str">
        <f>Inskrivning!P1059</f>
        <v/>
      </c>
      <c r="I1069" s="2">
        <f>Inskrivning!Q1059</f>
        <v>0</v>
      </c>
      <c r="J1069" s="2">
        <f>Inskrivning!R1059</f>
        <v>0</v>
      </c>
      <c r="K1069" s="2">
        <f>Inskrivning!S1059</f>
        <v>0</v>
      </c>
      <c r="L1069" s="2">
        <f>Inskrivning!T1059</f>
        <v>0</v>
      </c>
      <c r="M1069" s="2">
        <f>Inskrivning!U1059</f>
        <v>0</v>
      </c>
      <c r="N1069" s="2">
        <f>Inskrivning!V1059</f>
        <v>0</v>
      </c>
      <c r="O1069" s="2">
        <f>Inskrivning!W1059</f>
        <v>0</v>
      </c>
      <c r="P1069" s="2">
        <f>Inskrivning!X1059</f>
        <v>0</v>
      </c>
    </row>
    <row r="1070" spans="1:32" x14ac:dyDescent="0.25">
      <c r="A1070" s="9"/>
      <c r="B1070" s="154" t="str">
        <f>Inskrivning!J1060</f>
        <v/>
      </c>
      <c r="C1070" s="2"/>
      <c r="D1070" s="2" t="str">
        <f>Inskrivning!L1060</f>
        <v/>
      </c>
      <c r="E1070" s="2" t="str">
        <f>Inskrivning!M1060</f>
        <v/>
      </c>
      <c r="F1070" s="2" t="str">
        <f>Inskrivning!N1060</f>
        <v/>
      </c>
      <c r="G1070" s="2" t="str">
        <f>Inskrivning!O1060</f>
        <v/>
      </c>
      <c r="H1070" s="2" t="str">
        <f>Inskrivning!P1060</f>
        <v/>
      </c>
      <c r="I1070" s="2">
        <f>Inskrivning!Q1060</f>
        <v>0</v>
      </c>
      <c r="J1070" s="2">
        <f>Inskrivning!R1060</f>
        <v>0</v>
      </c>
      <c r="K1070" s="2">
        <f>Inskrivning!S1060</f>
        <v>0</v>
      </c>
      <c r="L1070" s="2">
        <f>Inskrivning!T1060</f>
        <v>0</v>
      </c>
      <c r="M1070" s="2">
        <f>Inskrivning!U1060</f>
        <v>0</v>
      </c>
      <c r="N1070" s="2">
        <f>Inskrivning!V1060</f>
        <v>0</v>
      </c>
      <c r="O1070" s="2">
        <f>Inskrivning!W1060</f>
        <v>0</v>
      </c>
      <c r="P1070" s="2">
        <f>Inskrivning!X1060</f>
        <v>0</v>
      </c>
    </row>
    <row r="1071" spans="1:32" x14ac:dyDescent="0.25">
      <c r="A1071" s="9"/>
      <c r="B1071" s="154" t="str">
        <f>Inskrivning!J1061</f>
        <v/>
      </c>
      <c r="C1071" s="2"/>
      <c r="D1071" s="2" t="str">
        <f>Inskrivning!L1061</f>
        <v/>
      </c>
      <c r="E1071" s="2" t="str">
        <f>Inskrivning!M1061</f>
        <v/>
      </c>
      <c r="F1071" s="2" t="str">
        <f>Inskrivning!N1061</f>
        <v/>
      </c>
      <c r="G1071" s="2" t="str">
        <f>Inskrivning!O1061</f>
        <v/>
      </c>
      <c r="H1071" s="2" t="str">
        <f>Inskrivning!P1061</f>
        <v/>
      </c>
      <c r="I1071" s="2">
        <f>Inskrivning!Q1061</f>
        <v>0</v>
      </c>
      <c r="J1071" s="2">
        <f>Inskrivning!R1061</f>
        <v>0</v>
      </c>
      <c r="K1071" s="2">
        <f>Inskrivning!S1061</f>
        <v>0</v>
      </c>
      <c r="L1071" s="2">
        <f>Inskrivning!T1061</f>
        <v>0</v>
      </c>
      <c r="M1071" s="2">
        <f>Inskrivning!U1061</f>
        <v>0</v>
      </c>
      <c r="N1071" s="2">
        <f>Inskrivning!V1061</f>
        <v>0</v>
      </c>
      <c r="O1071" s="2">
        <f>Inskrivning!W1061</f>
        <v>0</v>
      </c>
      <c r="P1071" s="2">
        <f>Inskrivning!X1061</f>
        <v>0</v>
      </c>
    </row>
    <row r="1072" spans="1:32" x14ac:dyDescent="0.25">
      <c r="A1072" s="9"/>
      <c r="B1072" s="154" t="str">
        <f>Inskrivning!J1062</f>
        <v/>
      </c>
      <c r="C1072" s="2"/>
      <c r="D1072" s="2" t="str">
        <f>Inskrivning!L1062</f>
        <v/>
      </c>
      <c r="E1072" s="2" t="str">
        <f>Inskrivning!M1062</f>
        <v/>
      </c>
      <c r="F1072" s="2" t="str">
        <f>Inskrivning!N1062</f>
        <v/>
      </c>
      <c r="G1072" s="2" t="str">
        <f>Inskrivning!O1062</f>
        <v/>
      </c>
      <c r="H1072" s="2" t="str">
        <f>Inskrivning!P1062</f>
        <v/>
      </c>
      <c r="I1072" s="2">
        <f>Inskrivning!Q1062</f>
        <v>0</v>
      </c>
      <c r="J1072" s="2">
        <f>Inskrivning!R1062</f>
        <v>0</v>
      </c>
      <c r="K1072" s="2">
        <f>Inskrivning!S1062</f>
        <v>0</v>
      </c>
      <c r="L1072" s="2">
        <f>Inskrivning!T1062</f>
        <v>0</v>
      </c>
      <c r="M1072" s="2">
        <f>Inskrivning!U1062</f>
        <v>0</v>
      </c>
      <c r="N1072" s="2">
        <f>Inskrivning!V1062</f>
        <v>0</v>
      </c>
      <c r="O1072" s="2">
        <f>Inskrivning!W1062</f>
        <v>0</v>
      </c>
      <c r="P1072" s="2">
        <f>Inskrivning!X1062</f>
        <v>0</v>
      </c>
    </row>
    <row r="1073" spans="1:32" x14ac:dyDescent="0.25">
      <c r="A1073" s="63"/>
      <c r="B1073" s="155" t="s">
        <v>44</v>
      </c>
      <c r="C1073" s="1"/>
      <c r="D1073" s="1">
        <f t="shared" ref="D1073:P1073" si="129">SUM(D1069:D1072)</f>
        <v>0</v>
      </c>
      <c r="E1073" s="1">
        <f t="shared" si="129"/>
        <v>0</v>
      </c>
      <c r="F1073" s="1">
        <f t="shared" si="129"/>
        <v>0</v>
      </c>
      <c r="G1073" s="1">
        <f t="shared" si="129"/>
        <v>0</v>
      </c>
      <c r="H1073" s="1">
        <f t="shared" si="129"/>
        <v>0</v>
      </c>
      <c r="I1073" s="1">
        <f t="shared" si="129"/>
        <v>0</v>
      </c>
      <c r="J1073" s="1">
        <f t="shared" si="129"/>
        <v>0</v>
      </c>
      <c r="K1073" s="1">
        <f t="shared" si="129"/>
        <v>0</v>
      </c>
      <c r="L1073" s="1">
        <f t="shared" si="129"/>
        <v>0</v>
      </c>
      <c r="M1073" s="1">
        <f t="shared" si="129"/>
        <v>0</v>
      </c>
      <c r="N1073" s="1">
        <f t="shared" si="129"/>
        <v>0</v>
      </c>
      <c r="O1073" s="1">
        <f t="shared" si="129"/>
        <v>0</v>
      </c>
      <c r="P1073" s="1">
        <f t="shared" si="129"/>
        <v>0</v>
      </c>
      <c r="Q1073" s="13"/>
      <c r="R1073" s="13"/>
      <c r="S1073" s="13"/>
      <c r="T1073" s="13"/>
      <c r="U1073" s="13"/>
      <c r="V1073" s="13"/>
      <c r="W1073" s="13"/>
      <c r="X1073" s="13"/>
      <c r="Z1073" s="13"/>
      <c r="AA1073" s="13"/>
      <c r="AB1073" s="13"/>
      <c r="AC1073" s="13"/>
      <c r="AD1073" s="13"/>
      <c r="AF1073" s="13"/>
    </row>
    <row r="1074" spans="1:32" x14ac:dyDescent="0.25">
      <c r="A1074" s="9"/>
      <c r="B1074" s="177" t="str">
        <f>Inskrivning!J1063</f>
        <v/>
      </c>
      <c r="C1074" s="2"/>
      <c r="D1074" s="2" t="str">
        <f>Inskrivning!L1063</f>
        <v/>
      </c>
      <c r="E1074" s="2" t="str">
        <f>Inskrivning!M1063</f>
        <v/>
      </c>
      <c r="F1074" s="2" t="str">
        <f>Inskrivning!N1063</f>
        <v/>
      </c>
      <c r="G1074" s="2" t="str">
        <f>Inskrivning!O1063</f>
        <v/>
      </c>
      <c r="H1074" s="2" t="str">
        <f>Inskrivning!P1063</f>
        <v/>
      </c>
      <c r="I1074" s="2">
        <f>Inskrivning!Q1063</f>
        <v>0</v>
      </c>
      <c r="J1074" s="2">
        <f>Inskrivning!R1063</f>
        <v>0</v>
      </c>
      <c r="K1074" s="2">
        <f>Inskrivning!S1063</f>
        <v>0</v>
      </c>
      <c r="L1074" s="2">
        <f>Inskrivning!T1063</f>
        <v>0</v>
      </c>
      <c r="M1074" s="2">
        <f>Inskrivning!U1063</f>
        <v>0</v>
      </c>
      <c r="N1074" s="2">
        <f>Inskrivning!V1063</f>
        <v>0</v>
      </c>
      <c r="O1074" s="2">
        <f>Inskrivning!W1063</f>
        <v>0</v>
      </c>
      <c r="P1074" s="2">
        <f>Inskrivning!X1063</f>
        <v>0</v>
      </c>
    </row>
    <row r="1075" spans="1:32" x14ac:dyDescent="0.25">
      <c r="A1075" s="9"/>
      <c r="B1075" s="177" t="str">
        <f>Inskrivning!J1064</f>
        <v/>
      </c>
      <c r="C1075" s="2"/>
      <c r="D1075" s="2" t="str">
        <f>Inskrivning!L1064</f>
        <v/>
      </c>
      <c r="E1075" s="2" t="str">
        <f>Inskrivning!M1064</f>
        <v/>
      </c>
      <c r="F1075" s="2" t="str">
        <f>Inskrivning!N1064</f>
        <v/>
      </c>
      <c r="G1075" s="2" t="str">
        <f>Inskrivning!O1064</f>
        <v/>
      </c>
      <c r="H1075" s="2" t="str">
        <f>Inskrivning!P1064</f>
        <v/>
      </c>
      <c r="I1075" s="2">
        <f>Inskrivning!Q1064</f>
        <v>0</v>
      </c>
      <c r="J1075" s="2">
        <f>Inskrivning!R1064</f>
        <v>0</v>
      </c>
      <c r="K1075" s="2">
        <f>Inskrivning!S1064</f>
        <v>0</v>
      </c>
      <c r="L1075" s="2">
        <f>Inskrivning!T1064</f>
        <v>0</v>
      </c>
      <c r="M1075" s="2">
        <f>Inskrivning!U1064</f>
        <v>0</v>
      </c>
      <c r="N1075" s="2">
        <f>Inskrivning!V1064</f>
        <v>0</v>
      </c>
      <c r="O1075" s="2">
        <f>Inskrivning!W1064</f>
        <v>0</v>
      </c>
      <c r="P1075" s="2">
        <f>Inskrivning!X1064</f>
        <v>0</v>
      </c>
    </row>
    <row r="1076" spans="1:32" x14ac:dyDescent="0.25">
      <c r="A1076" s="9"/>
      <c r="B1076" s="177" t="str">
        <f>Inskrivning!J1065</f>
        <v/>
      </c>
      <c r="C1076" s="2"/>
      <c r="D1076" s="2" t="str">
        <f>Inskrivning!L1065</f>
        <v/>
      </c>
      <c r="E1076" s="2" t="str">
        <f>Inskrivning!M1065</f>
        <v/>
      </c>
      <c r="F1076" s="2" t="str">
        <f>Inskrivning!N1065</f>
        <v/>
      </c>
      <c r="G1076" s="2" t="str">
        <f>Inskrivning!O1065</f>
        <v/>
      </c>
      <c r="H1076" s="2" t="str">
        <f>Inskrivning!P1065</f>
        <v/>
      </c>
      <c r="I1076" s="2">
        <f>Inskrivning!Q1065</f>
        <v>0</v>
      </c>
      <c r="J1076" s="2">
        <f>Inskrivning!R1065</f>
        <v>0</v>
      </c>
      <c r="K1076" s="2">
        <f>Inskrivning!S1065</f>
        <v>0</v>
      </c>
      <c r="L1076" s="2">
        <f>Inskrivning!T1065</f>
        <v>0</v>
      </c>
      <c r="M1076" s="2">
        <f>Inskrivning!U1065</f>
        <v>0</v>
      </c>
      <c r="N1076" s="2">
        <f>Inskrivning!V1065</f>
        <v>0</v>
      </c>
      <c r="O1076" s="2">
        <f>Inskrivning!W1065</f>
        <v>0</v>
      </c>
      <c r="P1076" s="2">
        <f>Inskrivning!X1065</f>
        <v>0</v>
      </c>
    </row>
    <row r="1077" spans="1:32" x14ac:dyDescent="0.25">
      <c r="A1077" s="9"/>
      <c r="B1077" s="177" t="str">
        <f>Inskrivning!J1066</f>
        <v/>
      </c>
      <c r="C1077" s="2"/>
      <c r="D1077" s="2" t="str">
        <f>Inskrivning!L1066</f>
        <v/>
      </c>
      <c r="E1077" s="2" t="str">
        <f>Inskrivning!M1066</f>
        <v/>
      </c>
      <c r="F1077" s="2" t="str">
        <f>Inskrivning!N1066</f>
        <v/>
      </c>
      <c r="G1077" s="2" t="str">
        <f>Inskrivning!O1066</f>
        <v/>
      </c>
      <c r="H1077" s="2" t="str">
        <f>Inskrivning!P1066</f>
        <v/>
      </c>
      <c r="I1077" s="2">
        <f>Inskrivning!Q1066</f>
        <v>0</v>
      </c>
      <c r="J1077" s="2">
        <f>Inskrivning!R1066</f>
        <v>0</v>
      </c>
      <c r="K1077" s="2">
        <f>Inskrivning!S1066</f>
        <v>0</v>
      </c>
      <c r="L1077" s="2">
        <f>Inskrivning!T1066</f>
        <v>0</v>
      </c>
      <c r="M1077" s="2">
        <f>Inskrivning!U1066</f>
        <v>0</v>
      </c>
      <c r="N1077" s="2">
        <f>Inskrivning!V1066</f>
        <v>0</v>
      </c>
      <c r="O1077" s="2">
        <f>Inskrivning!W1066</f>
        <v>0</v>
      </c>
      <c r="P1077" s="2">
        <f>Inskrivning!X1066</f>
        <v>0</v>
      </c>
    </row>
    <row r="1078" spans="1:32" x14ac:dyDescent="0.25">
      <c r="A1078" s="63"/>
      <c r="B1078" s="178" t="s">
        <v>44</v>
      </c>
      <c r="C1078" s="1"/>
      <c r="D1078" s="1">
        <f t="shared" ref="D1078:P1078" si="130">SUM(D1074:D1077)</f>
        <v>0</v>
      </c>
      <c r="E1078" s="1">
        <f t="shared" si="130"/>
        <v>0</v>
      </c>
      <c r="F1078" s="1">
        <f t="shared" si="130"/>
        <v>0</v>
      </c>
      <c r="G1078" s="1">
        <f t="shared" si="130"/>
        <v>0</v>
      </c>
      <c r="H1078" s="1">
        <f t="shared" si="130"/>
        <v>0</v>
      </c>
      <c r="I1078" s="1">
        <f t="shared" si="130"/>
        <v>0</v>
      </c>
      <c r="J1078" s="1">
        <f t="shared" si="130"/>
        <v>0</v>
      </c>
      <c r="K1078" s="1">
        <f t="shared" si="130"/>
        <v>0</v>
      </c>
      <c r="L1078" s="1">
        <f t="shared" si="130"/>
        <v>0</v>
      </c>
      <c r="M1078" s="1">
        <f t="shared" si="130"/>
        <v>0</v>
      </c>
      <c r="N1078" s="1">
        <f t="shared" si="130"/>
        <v>0</v>
      </c>
      <c r="O1078" s="1">
        <f t="shared" si="130"/>
        <v>0</v>
      </c>
      <c r="P1078" s="1">
        <f t="shared" si="130"/>
        <v>0</v>
      </c>
      <c r="Q1078" s="13"/>
      <c r="R1078" s="13"/>
      <c r="S1078" s="13"/>
      <c r="T1078" s="13"/>
      <c r="U1078" s="13"/>
      <c r="V1078" s="13"/>
      <c r="W1078" s="13"/>
      <c r="X1078" s="13"/>
      <c r="Z1078" s="13"/>
      <c r="AA1078" s="13"/>
      <c r="AB1078" s="13"/>
      <c r="AC1078" s="13"/>
      <c r="AD1078" s="13"/>
      <c r="AF1078" s="13"/>
    </row>
    <row r="1079" spans="1:32" x14ac:dyDescent="0.25">
      <c r="A1079" s="9"/>
      <c r="B1079" s="148" t="str">
        <f>Inskrivning!J1067</f>
        <v/>
      </c>
      <c r="C1079" s="2"/>
      <c r="D1079" s="2" t="str">
        <f>Inskrivning!L1067</f>
        <v/>
      </c>
      <c r="E1079" s="2" t="str">
        <f>Inskrivning!M1067</f>
        <v/>
      </c>
      <c r="F1079" s="2" t="str">
        <f>Inskrivning!N1067</f>
        <v/>
      </c>
      <c r="G1079" s="2" t="str">
        <f>Inskrivning!O1067</f>
        <v/>
      </c>
      <c r="H1079" s="2" t="str">
        <f>Inskrivning!P1067</f>
        <v/>
      </c>
      <c r="I1079" s="2">
        <f>Inskrivning!Q1067</f>
        <v>0</v>
      </c>
      <c r="J1079" s="2">
        <f>Inskrivning!R1067</f>
        <v>0</v>
      </c>
      <c r="K1079" s="2">
        <f>Inskrivning!S1067</f>
        <v>0</v>
      </c>
      <c r="L1079" s="2">
        <f>Inskrivning!T1067</f>
        <v>0</v>
      </c>
      <c r="M1079" s="2">
        <f>Inskrivning!U1067</f>
        <v>0</v>
      </c>
      <c r="N1079" s="2">
        <f>Inskrivning!V1067</f>
        <v>0</v>
      </c>
      <c r="O1079" s="2">
        <f>Inskrivning!W1067</f>
        <v>0</v>
      </c>
      <c r="P1079" s="2">
        <f>Inskrivning!X1067</f>
        <v>0</v>
      </c>
    </row>
    <row r="1080" spans="1:32" x14ac:dyDescent="0.25">
      <c r="A1080" s="9"/>
      <c r="B1080" s="148" t="str">
        <f>Inskrivning!J1068</f>
        <v/>
      </c>
      <c r="C1080" s="2"/>
      <c r="D1080" s="2" t="str">
        <f>Inskrivning!L1068</f>
        <v/>
      </c>
      <c r="E1080" s="2" t="str">
        <f>Inskrivning!M1068</f>
        <v/>
      </c>
      <c r="F1080" s="2" t="str">
        <f>Inskrivning!N1068</f>
        <v/>
      </c>
      <c r="G1080" s="2" t="str">
        <f>Inskrivning!O1068</f>
        <v/>
      </c>
      <c r="H1080" s="2" t="str">
        <f>Inskrivning!P1068</f>
        <v/>
      </c>
      <c r="I1080" s="2">
        <f>Inskrivning!Q1068</f>
        <v>0</v>
      </c>
      <c r="J1080" s="2">
        <f>Inskrivning!R1068</f>
        <v>0</v>
      </c>
      <c r="K1080" s="2">
        <f>Inskrivning!S1068</f>
        <v>0</v>
      </c>
      <c r="L1080" s="2">
        <f>Inskrivning!T1068</f>
        <v>0</v>
      </c>
      <c r="M1080" s="2">
        <f>Inskrivning!U1068</f>
        <v>0</v>
      </c>
      <c r="N1080" s="2">
        <f>Inskrivning!V1068</f>
        <v>0</v>
      </c>
      <c r="O1080" s="2">
        <f>Inskrivning!W1068</f>
        <v>0</v>
      </c>
      <c r="P1080" s="2">
        <f>Inskrivning!X1068</f>
        <v>0</v>
      </c>
    </row>
    <row r="1081" spans="1:32" x14ac:dyDescent="0.25">
      <c r="A1081" s="9"/>
      <c r="B1081" s="148" t="str">
        <f>Inskrivning!J1069</f>
        <v/>
      </c>
      <c r="C1081" s="2"/>
      <c r="D1081" s="2" t="str">
        <f>Inskrivning!L1069</f>
        <v/>
      </c>
      <c r="E1081" s="2" t="str">
        <f>Inskrivning!M1069</f>
        <v/>
      </c>
      <c r="F1081" s="2" t="str">
        <f>Inskrivning!N1069</f>
        <v/>
      </c>
      <c r="G1081" s="2" t="str">
        <f>Inskrivning!O1069</f>
        <v/>
      </c>
      <c r="H1081" s="2" t="str">
        <f>Inskrivning!P1069</f>
        <v/>
      </c>
      <c r="I1081" s="2">
        <f>Inskrivning!Q1069</f>
        <v>0</v>
      </c>
      <c r="J1081" s="2">
        <f>Inskrivning!R1069</f>
        <v>0</v>
      </c>
      <c r="K1081" s="2">
        <f>Inskrivning!S1069</f>
        <v>0</v>
      </c>
      <c r="L1081" s="2">
        <f>Inskrivning!T1069</f>
        <v>0</v>
      </c>
      <c r="M1081" s="2">
        <f>Inskrivning!U1069</f>
        <v>0</v>
      </c>
      <c r="N1081" s="2">
        <f>Inskrivning!V1069</f>
        <v>0</v>
      </c>
      <c r="O1081" s="2">
        <f>Inskrivning!W1069</f>
        <v>0</v>
      </c>
      <c r="P1081" s="2">
        <f>Inskrivning!X1069</f>
        <v>0</v>
      </c>
    </row>
    <row r="1082" spans="1:32" x14ac:dyDescent="0.25">
      <c r="A1082" s="9"/>
      <c r="B1082" s="148" t="str">
        <f>Inskrivning!J1070</f>
        <v/>
      </c>
      <c r="C1082" s="2"/>
      <c r="D1082" s="2" t="str">
        <f>Inskrivning!L1070</f>
        <v/>
      </c>
      <c r="E1082" s="2" t="str">
        <f>Inskrivning!M1070</f>
        <v/>
      </c>
      <c r="F1082" s="2" t="str">
        <f>Inskrivning!N1070</f>
        <v/>
      </c>
      <c r="G1082" s="2" t="str">
        <f>Inskrivning!O1070</f>
        <v/>
      </c>
      <c r="H1082" s="2" t="str">
        <f>Inskrivning!P1070</f>
        <v/>
      </c>
      <c r="I1082" s="2">
        <f>Inskrivning!Q1070</f>
        <v>0</v>
      </c>
      <c r="J1082" s="2">
        <f>Inskrivning!R1070</f>
        <v>0</v>
      </c>
      <c r="K1082" s="2">
        <f>Inskrivning!S1070</f>
        <v>0</v>
      </c>
      <c r="L1082" s="2">
        <f>Inskrivning!T1070</f>
        <v>0</v>
      </c>
      <c r="M1082" s="2">
        <f>Inskrivning!U1070</f>
        <v>0</v>
      </c>
      <c r="N1082" s="2">
        <f>Inskrivning!V1070</f>
        <v>0</v>
      </c>
      <c r="O1082" s="2">
        <f>Inskrivning!W1070</f>
        <v>0</v>
      </c>
      <c r="P1082" s="2">
        <f>Inskrivning!X1070</f>
        <v>0</v>
      </c>
    </row>
    <row r="1083" spans="1:32" x14ac:dyDescent="0.25">
      <c r="A1083" s="63"/>
      <c r="B1083" s="149" t="s">
        <v>44</v>
      </c>
      <c r="C1083" s="1"/>
      <c r="D1083" s="1">
        <f t="shared" ref="D1083:P1083" si="131">SUM(D1079:D1082)</f>
        <v>0</v>
      </c>
      <c r="E1083" s="1">
        <f t="shared" si="131"/>
        <v>0</v>
      </c>
      <c r="F1083" s="1">
        <f t="shared" si="131"/>
        <v>0</v>
      </c>
      <c r="G1083" s="1">
        <f t="shared" si="131"/>
        <v>0</v>
      </c>
      <c r="H1083" s="1">
        <f t="shared" si="131"/>
        <v>0</v>
      </c>
      <c r="I1083" s="1">
        <f t="shared" si="131"/>
        <v>0</v>
      </c>
      <c r="J1083" s="1">
        <f t="shared" si="131"/>
        <v>0</v>
      </c>
      <c r="K1083" s="1">
        <f t="shared" si="131"/>
        <v>0</v>
      </c>
      <c r="L1083" s="1">
        <f t="shared" si="131"/>
        <v>0</v>
      </c>
      <c r="M1083" s="1">
        <f t="shared" si="131"/>
        <v>0</v>
      </c>
      <c r="N1083" s="1">
        <f t="shared" si="131"/>
        <v>0</v>
      </c>
      <c r="O1083" s="1">
        <f t="shared" si="131"/>
        <v>0</v>
      </c>
      <c r="P1083" s="1">
        <f t="shared" si="131"/>
        <v>0</v>
      </c>
      <c r="Q1083" s="13"/>
      <c r="R1083" s="13"/>
      <c r="S1083" s="13"/>
      <c r="T1083" s="13"/>
      <c r="U1083" s="13"/>
      <c r="V1083" s="13"/>
      <c r="W1083" s="13"/>
      <c r="X1083" s="13"/>
      <c r="Z1083" s="13"/>
      <c r="AA1083" s="13"/>
      <c r="AB1083" s="13"/>
      <c r="AC1083" s="13"/>
      <c r="AD1083" s="13"/>
      <c r="AF1083" s="13"/>
    </row>
    <row r="1084" spans="1:32" x14ac:dyDescent="0.25">
      <c r="A1084" s="9"/>
      <c r="B1084" s="150" t="str">
        <f>Inskrivning!J1071</f>
        <v/>
      </c>
      <c r="C1084" s="2"/>
      <c r="D1084" s="2" t="str">
        <f>Inskrivning!L1071</f>
        <v/>
      </c>
      <c r="E1084" s="2" t="str">
        <f>Inskrivning!M1071</f>
        <v/>
      </c>
      <c r="F1084" s="2" t="str">
        <f>Inskrivning!N1071</f>
        <v/>
      </c>
      <c r="G1084" s="2" t="str">
        <f>Inskrivning!O1071</f>
        <v/>
      </c>
      <c r="H1084" s="2" t="str">
        <f>Inskrivning!P1071</f>
        <v/>
      </c>
      <c r="I1084" s="2">
        <f>Inskrivning!Q1071</f>
        <v>0</v>
      </c>
      <c r="J1084" s="2">
        <f>Inskrivning!R1071</f>
        <v>0</v>
      </c>
      <c r="K1084" s="2">
        <f>Inskrivning!S1071</f>
        <v>0</v>
      </c>
      <c r="L1084" s="2">
        <f>Inskrivning!T1071</f>
        <v>0</v>
      </c>
      <c r="M1084" s="2">
        <f>Inskrivning!U1071</f>
        <v>0</v>
      </c>
      <c r="N1084" s="2">
        <f>Inskrivning!V1071</f>
        <v>0</v>
      </c>
      <c r="O1084" s="2">
        <f>Inskrivning!W1071</f>
        <v>0</v>
      </c>
      <c r="P1084" s="2">
        <f>Inskrivning!X1071</f>
        <v>0</v>
      </c>
    </row>
    <row r="1085" spans="1:32" x14ac:dyDescent="0.25">
      <c r="A1085" s="9"/>
      <c r="B1085" s="150" t="str">
        <f>Inskrivning!J1072</f>
        <v/>
      </c>
      <c r="C1085" s="2"/>
      <c r="D1085" s="2" t="str">
        <f>Inskrivning!L1072</f>
        <v/>
      </c>
      <c r="E1085" s="2" t="str">
        <f>Inskrivning!M1072</f>
        <v/>
      </c>
      <c r="F1085" s="2" t="str">
        <f>Inskrivning!N1072</f>
        <v/>
      </c>
      <c r="G1085" s="2" t="str">
        <f>Inskrivning!O1072</f>
        <v/>
      </c>
      <c r="H1085" s="2" t="str">
        <f>Inskrivning!P1072</f>
        <v/>
      </c>
      <c r="I1085" s="2">
        <f>Inskrivning!Q1072</f>
        <v>0</v>
      </c>
      <c r="J1085" s="2">
        <f>Inskrivning!R1072</f>
        <v>0</v>
      </c>
      <c r="K1085" s="2">
        <f>Inskrivning!S1072</f>
        <v>0</v>
      </c>
      <c r="L1085" s="2">
        <f>Inskrivning!T1072</f>
        <v>0</v>
      </c>
      <c r="M1085" s="2">
        <f>Inskrivning!U1072</f>
        <v>0</v>
      </c>
      <c r="N1085" s="2">
        <f>Inskrivning!V1072</f>
        <v>0</v>
      </c>
      <c r="O1085" s="2">
        <f>Inskrivning!W1072</f>
        <v>0</v>
      </c>
      <c r="P1085" s="2">
        <f>Inskrivning!X1072</f>
        <v>0</v>
      </c>
    </row>
    <row r="1086" spans="1:32" x14ac:dyDescent="0.25">
      <c r="A1086" s="9"/>
      <c r="B1086" s="150" t="str">
        <f>Inskrivning!J1073</f>
        <v/>
      </c>
      <c r="C1086" s="2"/>
      <c r="D1086" s="2" t="str">
        <f>Inskrivning!L1073</f>
        <v/>
      </c>
      <c r="E1086" s="2" t="str">
        <f>Inskrivning!M1073</f>
        <v/>
      </c>
      <c r="F1086" s="2" t="str">
        <f>Inskrivning!N1073</f>
        <v/>
      </c>
      <c r="G1086" s="2" t="str">
        <f>Inskrivning!O1073</f>
        <v/>
      </c>
      <c r="H1086" s="2" t="str">
        <f>Inskrivning!P1073</f>
        <v/>
      </c>
      <c r="I1086" s="2">
        <f>Inskrivning!Q1073</f>
        <v>0</v>
      </c>
      <c r="J1086" s="2">
        <f>Inskrivning!R1073</f>
        <v>0</v>
      </c>
      <c r="K1086" s="2">
        <f>Inskrivning!S1073</f>
        <v>0</v>
      </c>
      <c r="L1086" s="2">
        <f>Inskrivning!T1073</f>
        <v>0</v>
      </c>
      <c r="M1086" s="2">
        <f>Inskrivning!U1073</f>
        <v>0</v>
      </c>
      <c r="N1086" s="2">
        <f>Inskrivning!V1073</f>
        <v>0</v>
      </c>
      <c r="O1086" s="2">
        <f>Inskrivning!W1073</f>
        <v>0</v>
      </c>
      <c r="P1086" s="2">
        <f>Inskrivning!X1073</f>
        <v>0</v>
      </c>
    </row>
    <row r="1087" spans="1:32" x14ac:dyDescent="0.25">
      <c r="A1087" s="9"/>
      <c r="B1087" s="150" t="str">
        <f>Inskrivning!J1074</f>
        <v/>
      </c>
      <c r="C1087" s="2"/>
      <c r="D1087" s="2" t="str">
        <f>Inskrivning!L1074</f>
        <v/>
      </c>
      <c r="E1087" s="2" t="str">
        <f>Inskrivning!M1074</f>
        <v/>
      </c>
      <c r="F1087" s="2" t="str">
        <f>Inskrivning!N1074</f>
        <v/>
      </c>
      <c r="G1087" s="2" t="str">
        <f>Inskrivning!O1074</f>
        <v/>
      </c>
      <c r="H1087" s="2" t="str">
        <f>Inskrivning!P1074</f>
        <v/>
      </c>
      <c r="I1087" s="2">
        <f>Inskrivning!Q1074</f>
        <v>0</v>
      </c>
      <c r="J1087" s="2">
        <f>Inskrivning!R1074</f>
        <v>0</v>
      </c>
      <c r="K1087" s="2">
        <f>Inskrivning!S1074</f>
        <v>0</v>
      </c>
      <c r="L1087" s="2">
        <f>Inskrivning!T1074</f>
        <v>0</v>
      </c>
      <c r="M1087" s="2">
        <f>Inskrivning!U1074</f>
        <v>0</v>
      </c>
      <c r="N1087" s="2">
        <f>Inskrivning!V1074</f>
        <v>0</v>
      </c>
      <c r="O1087" s="2">
        <f>Inskrivning!W1074</f>
        <v>0</v>
      </c>
      <c r="P1087" s="2">
        <f>Inskrivning!X1074</f>
        <v>0</v>
      </c>
    </row>
    <row r="1088" spans="1:32" x14ac:dyDescent="0.25">
      <c r="A1088" s="63"/>
      <c r="B1088" s="151" t="s">
        <v>44</v>
      </c>
      <c r="C1088" s="1"/>
      <c r="D1088" s="1">
        <f t="shared" ref="D1088:P1088" si="132">SUM(D1084:D1087)</f>
        <v>0</v>
      </c>
      <c r="E1088" s="1">
        <f t="shared" si="132"/>
        <v>0</v>
      </c>
      <c r="F1088" s="1">
        <f t="shared" si="132"/>
        <v>0</v>
      </c>
      <c r="G1088" s="1">
        <f t="shared" si="132"/>
        <v>0</v>
      </c>
      <c r="H1088" s="1">
        <f t="shared" si="132"/>
        <v>0</v>
      </c>
      <c r="I1088" s="1">
        <f t="shared" si="132"/>
        <v>0</v>
      </c>
      <c r="J1088" s="1">
        <f t="shared" si="132"/>
        <v>0</v>
      </c>
      <c r="K1088" s="1">
        <f t="shared" si="132"/>
        <v>0</v>
      </c>
      <c r="L1088" s="1">
        <f t="shared" si="132"/>
        <v>0</v>
      </c>
      <c r="M1088" s="1">
        <f t="shared" si="132"/>
        <v>0</v>
      </c>
      <c r="N1088" s="1">
        <f t="shared" si="132"/>
        <v>0</v>
      </c>
      <c r="O1088" s="1">
        <f t="shared" si="132"/>
        <v>0</v>
      </c>
      <c r="P1088" s="1">
        <f t="shared" si="132"/>
        <v>0</v>
      </c>
      <c r="Q1088" s="13"/>
      <c r="R1088" s="13"/>
      <c r="S1088" s="13"/>
      <c r="T1088" s="13"/>
      <c r="U1088" s="13"/>
      <c r="V1088" s="13"/>
      <c r="W1088" s="13"/>
      <c r="X1088" s="13"/>
      <c r="Z1088" s="13"/>
      <c r="AA1088" s="13"/>
      <c r="AB1088" s="13"/>
      <c r="AC1088" s="13"/>
      <c r="AD1088" s="13"/>
      <c r="AF1088" s="13"/>
    </row>
    <row r="1089" spans="1:32" x14ac:dyDescent="0.25">
      <c r="A1089" s="9"/>
      <c r="B1089" s="152" t="str">
        <f>Inskrivning!J1075</f>
        <v/>
      </c>
      <c r="C1089" s="2"/>
      <c r="D1089" s="2" t="str">
        <f>Inskrivning!L1075</f>
        <v/>
      </c>
      <c r="E1089" s="2" t="str">
        <f>Inskrivning!M1075</f>
        <v/>
      </c>
      <c r="F1089" s="2" t="str">
        <f>Inskrivning!N1075</f>
        <v/>
      </c>
      <c r="G1089" s="2" t="str">
        <f>Inskrivning!O1075</f>
        <v/>
      </c>
      <c r="H1089" s="2" t="str">
        <f>Inskrivning!P1075</f>
        <v/>
      </c>
      <c r="I1089" s="2">
        <f>Inskrivning!Q1075</f>
        <v>0</v>
      </c>
      <c r="J1089" s="2">
        <f>Inskrivning!R1075</f>
        <v>0</v>
      </c>
      <c r="K1089" s="2">
        <f>Inskrivning!S1075</f>
        <v>0</v>
      </c>
      <c r="L1089" s="2">
        <f>Inskrivning!T1075</f>
        <v>0</v>
      </c>
      <c r="M1089" s="2">
        <f>Inskrivning!U1075</f>
        <v>0</v>
      </c>
      <c r="N1089" s="2">
        <f>Inskrivning!V1075</f>
        <v>0</v>
      </c>
      <c r="O1089" s="2">
        <f>Inskrivning!W1075</f>
        <v>0</v>
      </c>
      <c r="P1089" s="2">
        <f>Inskrivning!X1075</f>
        <v>0</v>
      </c>
    </row>
    <row r="1090" spans="1:32" x14ac:dyDescent="0.25">
      <c r="A1090" s="9"/>
      <c r="B1090" s="152" t="str">
        <f>Inskrivning!J1076</f>
        <v/>
      </c>
      <c r="C1090" s="2"/>
      <c r="D1090" s="2" t="str">
        <f>Inskrivning!L1076</f>
        <v/>
      </c>
      <c r="E1090" s="2" t="str">
        <f>Inskrivning!M1076</f>
        <v/>
      </c>
      <c r="F1090" s="2" t="str">
        <f>Inskrivning!N1076</f>
        <v/>
      </c>
      <c r="G1090" s="2" t="str">
        <f>Inskrivning!O1076</f>
        <v/>
      </c>
      <c r="H1090" s="2" t="str">
        <f>Inskrivning!P1076</f>
        <v/>
      </c>
      <c r="I1090" s="2">
        <f>Inskrivning!Q1076</f>
        <v>0</v>
      </c>
      <c r="J1090" s="2">
        <f>Inskrivning!R1076</f>
        <v>0</v>
      </c>
      <c r="K1090" s="2">
        <f>Inskrivning!S1076</f>
        <v>0</v>
      </c>
      <c r="L1090" s="2">
        <f>Inskrivning!T1076</f>
        <v>0</v>
      </c>
      <c r="M1090" s="2">
        <f>Inskrivning!U1076</f>
        <v>0</v>
      </c>
      <c r="N1090" s="2">
        <f>Inskrivning!V1076</f>
        <v>0</v>
      </c>
      <c r="O1090" s="2">
        <f>Inskrivning!W1076</f>
        <v>0</v>
      </c>
      <c r="P1090" s="2">
        <f>Inskrivning!X1076</f>
        <v>0</v>
      </c>
    </row>
    <row r="1091" spans="1:32" x14ac:dyDescent="0.25">
      <c r="A1091" s="9"/>
      <c r="B1091" s="152" t="str">
        <f>Inskrivning!J1077</f>
        <v/>
      </c>
      <c r="C1091" s="2"/>
      <c r="D1091" s="2" t="str">
        <f>Inskrivning!L1077</f>
        <v/>
      </c>
      <c r="E1091" s="2" t="str">
        <f>Inskrivning!M1077</f>
        <v/>
      </c>
      <c r="F1091" s="2" t="str">
        <f>Inskrivning!N1077</f>
        <v/>
      </c>
      <c r="G1091" s="2" t="str">
        <f>Inskrivning!O1077</f>
        <v/>
      </c>
      <c r="H1091" s="2" t="str">
        <f>Inskrivning!P1077</f>
        <v/>
      </c>
      <c r="I1091" s="2">
        <f>Inskrivning!Q1077</f>
        <v>0</v>
      </c>
      <c r="J1091" s="2">
        <f>Inskrivning!R1077</f>
        <v>0</v>
      </c>
      <c r="K1091" s="2">
        <f>Inskrivning!S1077</f>
        <v>0</v>
      </c>
      <c r="L1091" s="2">
        <f>Inskrivning!T1077</f>
        <v>0</v>
      </c>
      <c r="M1091" s="2">
        <f>Inskrivning!U1077</f>
        <v>0</v>
      </c>
      <c r="N1091" s="2">
        <f>Inskrivning!V1077</f>
        <v>0</v>
      </c>
      <c r="O1091" s="2">
        <f>Inskrivning!W1077</f>
        <v>0</v>
      </c>
      <c r="P1091" s="2">
        <f>Inskrivning!X1077</f>
        <v>0</v>
      </c>
    </row>
    <row r="1092" spans="1:32" x14ac:dyDescent="0.25">
      <c r="A1092" s="9"/>
      <c r="B1092" s="152" t="str">
        <f>Inskrivning!J1078</f>
        <v/>
      </c>
      <c r="C1092" s="2"/>
      <c r="D1092" s="2" t="str">
        <f>Inskrivning!L1078</f>
        <v/>
      </c>
      <c r="E1092" s="2" t="str">
        <f>Inskrivning!M1078</f>
        <v/>
      </c>
      <c r="F1092" s="2" t="str">
        <f>Inskrivning!N1078</f>
        <v/>
      </c>
      <c r="G1092" s="2" t="str">
        <f>Inskrivning!O1078</f>
        <v/>
      </c>
      <c r="H1092" s="2" t="str">
        <f>Inskrivning!P1078</f>
        <v/>
      </c>
      <c r="I1092" s="2">
        <f>Inskrivning!Q1078</f>
        <v>0</v>
      </c>
      <c r="J1092" s="2">
        <f>Inskrivning!R1078</f>
        <v>0</v>
      </c>
      <c r="K1092" s="2">
        <f>Inskrivning!S1078</f>
        <v>0</v>
      </c>
      <c r="L1092" s="2">
        <f>Inskrivning!T1078</f>
        <v>0</v>
      </c>
      <c r="M1092" s="2">
        <f>Inskrivning!U1078</f>
        <v>0</v>
      </c>
      <c r="N1092" s="2">
        <f>Inskrivning!V1078</f>
        <v>0</v>
      </c>
      <c r="O1092" s="2">
        <f>Inskrivning!W1078</f>
        <v>0</v>
      </c>
      <c r="P1092" s="2">
        <f>Inskrivning!X1078</f>
        <v>0</v>
      </c>
    </row>
    <row r="1093" spans="1:32" x14ac:dyDescent="0.25">
      <c r="A1093" s="63"/>
      <c r="B1093" s="153" t="s">
        <v>44</v>
      </c>
      <c r="C1093" s="1"/>
      <c r="D1093" s="1">
        <f t="shared" ref="D1093:P1093" si="133">SUM(D1089:D1092)</f>
        <v>0</v>
      </c>
      <c r="E1093" s="1">
        <f t="shared" si="133"/>
        <v>0</v>
      </c>
      <c r="F1093" s="1">
        <f t="shared" si="133"/>
        <v>0</v>
      </c>
      <c r="G1093" s="1">
        <f t="shared" si="133"/>
        <v>0</v>
      </c>
      <c r="H1093" s="1">
        <f t="shared" si="133"/>
        <v>0</v>
      </c>
      <c r="I1093" s="1">
        <f t="shared" si="133"/>
        <v>0</v>
      </c>
      <c r="J1093" s="1">
        <f t="shared" si="133"/>
        <v>0</v>
      </c>
      <c r="K1093" s="1">
        <f t="shared" si="133"/>
        <v>0</v>
      </c>
      <c r="L1093" s="1">
        <f t="shared" si="133"/>
        <v>0</v>
      </c>
      <c r="M1093" s="1">
        <f t="shared" si="133"/>
        <v>0</v>
      </c>
      <c r="N1093" s="1">
        <f t="shared" si="133"/>
        <v>0</v>
      </c>
      <c r="O1093" s="1">
        <f t="shared" si="133"/>
        <v>0</v>
      </c>
      <c r="P1093" s="1">
        <f t="shared" si="133"/>
        <v>0</v>
      </c>
      <c r="Q1093" s="13"/>
      <c r="R1093" s="13"/>
      <c r="S1093" s="13"/>
      <c r="T1093" s="13"/>
      <c r="U1093" s="13"/>
      <c r="V1093" s="13"/>
      <c r="W1093" s="13"/>
      <c r="X1093" s="13"/>
      <c r="Z1093" s="13"/>
      <c r="AA1093" s="13"/>
      <c r="AB1093" s="13"/>
      <c r="AC1093" s="13"/>
      <c r="AD1093" s="13"/>
      <c r="AF1093" s="13"/>
    </row>
    <row r="1094" spans="1:32" x14ac:dyDescent="0.25">
      <c r="A1094" s="9"/>
      <c r="B1094" s="154" t="str">
        <f>Inskrivning!J1079</f>
        <v/>
      </c>
      <c r="C1094" s="2"/>
      <c r="D1094" s="2" t="str">
        <f>Inskrivning!L1079</f>
        <v/>
      </c>
      <c r="E1094" s="2" t="str">
        <f>Inskrivning!M1079</f>
        <v/>
      </c>
      <c r="F1094" s="2" t="str">
        <f>Inskrivning!N1079</f>
        <v/>
      </c>
      <c r="G1094" s="2" t="str">
        <f>Inskrivning!O1079</f>
        <v/>
      </c>
      <c r="H1094" s="2" t="str">
        <f>Inskrivning!P1079</f>
        <v/>
      </c>
      <c r="I1094" s="2">
        <f>Inskrivning!Q1079</f>
        <v>0</v>
      </c>
      <c r="J1094" s="2">
        <f>Inskrivning!R1079</f>
        <v>0</v>
      </c>
      <c r="K1094" s="2">
        <f>Inskrivning!S1079</f>
        <v>0</v>
      </c>
      <c r="L1094" s="2">
        <f>Inskrivning!T1079</f>
        <v>0</v>
      </c>
      <c r="M1094" s="2">
        <f>Inskrivning!U1079</f>
        <v>0</v>
      </c>
      <c r="N1094" s="2">
        <f>Inskrivning!V1079</f>
        <v>0</v>
      </c>
      <c r="O1094" s="2">
        <f>Inskrivning!W1079</f>
        <v>0</v>
      </c>
      <c r="P1094" s="2">
        <f>Inskrivning!X1079</f>
        <v>0</v>
      </c>
    </row>
    <row r="1095" spans="1:32" x14ac:dyDescent="0.25">
      <c r="A1095" s="9"/>
      <c r="B1095" s="154" t="str">
        <f>Inskrivning!J1080</f>
        <v/>
      </c>
      <c r="C1095" s="2"/>
      <c r="D1095" s="2" t="str">
        <f>Inskrivning!L1080</f>
        <v/>
      </c>
      <c r="E1095" s="2" t="str">
        <f>Inskrivning!M1080</f>
        <v/>
      </c>
      <c r="F1095" s="2" t="str">
        <f>Inskrivning!N1080</f>
        <v/>
      </c>
      <c r="G1095" s="2" t="str">
        <f>Inskrivning!O1080</f>
        <v/>
      </c>
      <c r="H1095" s="2" t="str">
        <f>Inskrivning!P1080</f>
        <v/>
      </c>
      <c r="I1095" s="2">
        <f>Inskrivning!Q1080</f>
        <v>0</v>
      </c>
      <c r="J1095" s="2">
        <f>Inskrivning!R1080</f>
        <v>0</v>
      </c>
      <c r="K1095" s="2">
        <f>Inskrivning!S1080</f>
        <v>0</v>
      </c>
      <c r="L1095" s="2">
        <f>Inskrivning!T1080</f>
        <v>0</v>
      </c>
      <c r="M1095" s="2">
        <f>Inskrivning!U1080</f>
        <v>0</v>
      </c>
      <c r="N1095" s="2">
        <f>Inskrivning!V1080</f>
        <v>0</v>
      </c>
      <c r="O1095" s="2">
        <f>Inskrivning!W1080</f>
        <v>0</v>
      </c>
      <c r="P1095" s="2">
        <f>Inskrivning!X1080</f>
        <v>0</v>
      </c>
    </row>
    <row r="1096" spans="1:32" x14ac:dyDescent="0.25">
      <c r="A1096" s="9"/>
      <c r="B1096" s="154" t="str">
        <f>Inskrivning!J1081</f>
        <v/>
      </c>
      <c r="C1096" s="2"/>
      <c r="D1096" s="2" t="str">
        <f>Inskrivning!L1081</f>
        <v/>
      </c>
      <c r="E1096" s="2" t="str">
        <f>Inskrivning!M1081</f>
        <v/>
      </c>
      <c r="F1096" s="2" t="str">
        <f>Inskrivning!N1081</f>
        <v/>
      </c>
      <c r="G1096" s="2" t="str">
        <f>Inskrivning!O1081</f>
        <v/>
      </c>
      <c r="H1096" s="2" t="str">
        <f>Inskrivning!P1081</f>
        <v/>
      </c>
      <c r="I1096" s="2">
        <f>Inskrivning!Q1081</f>
        <v>0</v>
      </c>
      <c r="J1096" s="2">
        <f>Inskrivning!R1081</f>
        <v>0</v>
      </c>
      <c r="K1096" s="2">
        <f>Inskrivning!S1081</f>
        <v>0</v>
      </c>
      <c r="L1096" s="2">
        <f>Inskrivning!T1081</f>
        <v>0</v>
      </c>
      <c r="M1096" s="2">
        <f>Inskrivning!U1081</f>
        <v>0</v>
      </c>
      <c r="N1096" s="2">
        <f>Inskrivning!V1081</f>
        <v>0</v>
      </c>
      <c r="O1096" s="2">
        <f>Inskrivning!W1081</f>
        <v>0</v>
      </c>
      <c r="P1096" s="2">
        <f>Inskrivning!X1081</f>
        <v>0</v>
      </c>
    </row>
    <row r="1097" spans="1:32" x14ac:dyDescent="0.25">
      <c r="A1097" s="9"/>
      <c r="B1097" s="154" t="str">
        <f>Inskrivning!J1082</f>
        <v/>
      </c>
      <c r="C1097" s="2"/>
      <c r="D1097" s="2" t="str">
        <f>Inskrivning!L1082</f>
        <v/>
      </c>
      <c r="E1097" s="2" t="str">
        <f>Inskrivning!M1082</f>
        <v/>
      </c>
      <c r="F1097" s="2" t="str">
        <f>Inskrivning!N1082</f>
        <v/>
      </c>
      <c r="G1097" s="2" t="str">
        <f>Inskrivning!O1082</f>
        <v/>
      </c>
      <c r="H1097" s="2" t="str">
        <f>Inskrivning!P1082</f>
        <v/>
      </c>
      <c r="I1097" s="2">
        <f>Inskrivning!Q1082</f>
        <v>0</v>
      </c>
      <c r="J1097" s="2">
        <f>Inskrivning!R1082</f>
        <v>0</v>
      </c>
      <c r="K1097" s="2">
        <f>Inskrivning!S1082</f>
        <v>0</v>
      </c>
      <c r="L1097" s="2">
        <f>Inskrivning!T1082</f>
        <v>0</v>
      </c>
      <c r="M1097" s="2">
        <f>Inskrivning!U1082</f>
        <v>0</v>
      </c>
      <c r="N1097" s="2">
        <f>Inskrivning!V1082</f>
        <v>0</v>
      </c>
      <c r="O1097" s="2">
        <f>Inskrivning!W1082</f>
        <v>0</v>
      </c>
      <c r="P1097" s="2">
        <f>Inskrivning!X1082</f>
        <v>0</v>
      </c>
    </row>
    <row r="1098" spans="1:32" x14ac:dyDescent="0.25">
      <c r="A1098" s="63"/>
      <c r="B1098" s="155" t="s">
        <v>44</v>
      </c>
      <c r="C1098" s="1"/>
      <c r="D1098" s="1">
        <f t="shared" ref="D1098:P1098" si="134">SUM(D1094:D1097)</f>
        <v>0</v>
      </c>
      <c r="E1098" s="1">
        <f t="shared" si="134"/>
        <v>0</v>
      </c>
      <c r="F1098" s="1">
        <f t="shared" si="134"/>
        <v>0</v>
      </c>
      <c r="G1098" s="1">
        <f t="shared" si="134"/>
        <v>0</v>
      </c>
      <c r="H1098" s="1">
        <f t="shared" si="134"/>
        <v>0</v>
      </c>
      <c r="I1098" s="1">
        <f t="shared" si="134"/>
        <v>0</v>
      </c>
      <c r="J1098" s="1">
        <f t="shared" si="134"/>
        <v>0</v>
      </c>
      <c r="K1098" s="1">
        <f t="shared" si="134"/>
        <v>0</v>
      </c>
      <c r="L1098" s="1">
        <f t="shared" si="134"/>
        <v>0</v>
      </c>
      <c r="M1098" s="1">
        <f t="shared" si="134"/>
        <v>0</v>
      </c>
      <c r="N1098" s="1">
        <f t="shared" si="134"/>
        <v>0</v>
      </c>
      <c r="O1098" s="1">
        <f t="shared" si="134"/>
        <v>0</v>
      </c>
      <c r="P1098" s="1">
        <f t="shared" si="134"/>
        <v>0</v>
      </c>
      <c r="Q1098" s="13"/>
      <c r="R1098" s="13"/>
      <c r="S1098" s="13"/>
      <c r="T1098" s="13"/>
      <c r="U1098" s="13"/>
      <c r="V1098" s="13"/>
      <c r="W1098" s="13"/>
      <c r="X1098" s="13"/>
      <c r="Z1098" s="13"/>
      <c r="AA1098" s="13"/>
      <c r="AB1098" s="13"/>
      <c r="AC1098" s="13"/>
      <c r="AD1098" s="13"/>
      <c r="AF1098" s="13"/>
    </row>
    <row r="1099" spans="1:32" x14ac:dyDescent="0.25">
      <c r="A1099" s="9"/>
      <c r="B1099" s="177" t="str">
        <f>Inskrivning!J1083</f>
        <v/>
      </c>
      <c r="C1099" s="2"/>
      <c r="D1099" s="2" t="str">
        <f>Inskrivning!L1083</f>
        <v/>
      </c>
      <c r="E1099" s="2" t="str">
        <f>Inskrivning!M1083</f>
        <v/>
      </c>
      <c r="F1099" s="2" t="str">
        <f>Inskrivning!N1083</f>
        <v/>
      </c>
      <c r="G1099" s="2" t="str">
        <f>Inskrivning!O1083</f>
        <v/>
      </c>
      <c r="H1099" s="2" t="str">
        <f>Inskrivning!P1083</f>
        <v/>
      </c>
      <c r="I1099" s="2">
        <f>Inskrivning!Q1083</f>
        <v>0</v>
      </c>
      <c r="J1099" s="2">
        <f>Inskrivning!R1083</f>
        <v>0</v>
      </c>
      <c r="K1099" s="2">
        <f>Inskrivning!S1083</f>
        <v>0</v>
      </c>
      <c r="L1099" s="2">
        <f>Inskrivning!T1083</f>
        <v>0</v>
      </c>
      <c r="M1099" s="2">
        <f>Inskrivning!U1083</f>
        <v>0</v>
      </c>
      <c r="N1099" s="2">
        <f>Inskrivning!V1083</f>
        <v>0</v>
      </c>
      <c r="O1099" s="2">
        <f>Inskrivning!W1083</f>
        <v>0</v>
      </c>
      <c r="P1099" s="2">
        <f>Inskrivning!X1083</f>
        <v>0</v>
      </c>
    </row>
    <row r="1100" spans="1:32" x14ac:dyDescent="0.25">
      <c r="A1100" s="9"/>
      <c r="B1100" s="177" t="str">
        <f>Inskrivning!J1084</f>
        <v/>
      </c>
      <c r="C1100" s="2"/>
      <c r="D1100" s="2" t="str">
        <f>Inskrivning!L1084</f>
        <v/>
      </c>
      <c r="E1100" s="2" t="str">
        <f>Inskrivning!M1084</f>
        <v/>
      </c>
      <c r="F1100" s="2" t="str">
        <f>Inskrivning!N1084</f>
        <v/>
      </c>
      <c r="G1100" s="2" t="str">
        <f>Inskrivning!O1084</f>
        <v/>
      </c>
      <c r="H1100" s="2" t="str">
        <f>Inskrivning!P1084</f>
        <v/>
      </c>
      <c r="I1100" s="2">
        <f>Inskrivning!Q1084</f>
        <v>0</v>
      </c>
      <c r="J1100" s="2">
        <f>Inskrivning!R1084</f>
        <v>0</v>
      </c>
      <c r="K1100" s="2">
        <f>Inskrivning!S1084</f>
        <v>0</v>
      </c>
      <c r="L1100" s="2">
        <f>Inskrivning!T1084</f>
        <v>0</v>
      </c>
      <c r="M1100" s="2">
        <f>Inskrivning!U1084</f>
        <v>0</v>
      </c>
      <c r="N1100" s="2">
        <f>Inskrivning!V1084</f>
        <v>0</v>
      </c>
      <c r="O1100" s="2">
        <f>Inskrivning!W1084</f>
        <v>0</v>
      </c>
      <c r="P1100" s="2">
        <f>Inskrivning!X1084</f>
        <v>0</v>
      </c>
    </row>
    <row r="1101" spans="1:32" x14ac:dyDescent="0.25">
      <c r="A1101" s="9"/>
      <c r="B1101" s="177" t="str">
        <f>Inskrivning!J1085</f>
        <v/>
      </c>
      <c r="C1101" s="2"/>
      <c r="D1101" s="2" t="str">
        <f>Inskrivning!L1085</f>
        <v/>
      </c>
      <c r="E1101" s="2" t="str">
        <f>Inskrivning!M1085</f>
        <v/>
      </c>
      <c r="F1101" s="2" t="str">
        <f>Inskrivning!N1085</f>
        <v/>
      </c>
      <c r="G1101" s="2" t="str">
        <f>Inskrivning!O1085</f>
        <v/>
      </c>
      <c r="H1101" s="2" t="str">
        <f>Inskrivning!P1085</f>
        <v/>
      </c>
      <c r="I1101" s="2">
        <f>Inskrivning!Q1085</f>
        <v>0</v>
      </c>
      <c r="J1101" s="2">
        <f>Inskrivning!R1085</f>
        <v>0</v>
      </c>
      <c r="K1101" s="2">
        <f>Inskrivning!S1085</f>
        <v>0</v>
      </c>
      <c r="L1101" s="2">
        <f>Inskrivning!T1085</f>
        <v>0</v>
      </c>
      <c r="M1101" s="2">
        <f>Inskrivning!U1085</f>
        <v>0</v>
      </c>
      <c r="N1101" s="2">
        <f>Inskrivning!V1085</f>
        <v>0</v>
      </c>
      <c r="O1101" s="2">
        <f>Inskrivning!W1085</f>
        <v>0</v>
      </c>
      <c r="P1101" s="2">
        <f>Inskrivning!X1085</f>
        <v>0</v>
      </c>
    </row>
    <row r="1102" spans="1:32" x14ac:dyDescent="0.25">
      <c r="A1102" s="9"/>
      <c r="B1102" s="177" t="str">
        <f>Inskrivning!J1086</f>
        <v/>
      </c>
      <c r="C1102" s="2"/>
      <c r="D1102" s="2" t="str">
        <f>Inskrivning!L1086</f>
        <v/>
      </c>
      <c r="E1102" s="2" t="str">
        <f>Inskrivning!M1086</f>
        <v/>
      </c>
      <c r="F1102" s="2" t="str">
        <f>Inskrivning!N1086</f>
        <v/>
      </c>
      <c r="G1102" s="2" t="str">
        <f>Inskrivning!O1086</f>
        <v/>
      </c>
      <c r="H1102" s="2" t="str">
        <f>Inskrivning!P1086</f>
        <v/>
      </c>
      <c r="I1102" s="2">
        <f>Inskrivning!Q1086</f>
        <v>0</v>
      </c>
      <c r="J1102" s="2">
        <f>Inskrivning!R1086</f>
        <v>0</v>
      </c>
      <c r="K1102" s="2">
        <f>Inskrivning!S1086</f>
        <v>0</v>
      </c>
      <c r="L1102" s="2">
        <f>Inskrivning!T1086</f>
        <v>0</v>
      </c>
      <c r="M1102" s="2">
        <f>Inskrivning!U1086</f>
        <v>0</v>
      </c>
      <c r="N1102" s="2">
        <f>Inskrivning!V1086</f>
        <v>0</v>
      </c>
      <c r="O1102" s="2">
        <f>Inskrivning!W1086</f>
        <v>0</v>
      </c>
      <c r="P1102" s="2">
        <f>Inskrivning!X1086</f>
        <v>0</v>
      </c>
    </row>
    <row r="1103" spans="1:32" x14ac:dyDescent="0.25">
      <c r="A1103" s="63"/>
      <c r="B1103" s="178" t="s">
        <v>44</v>
      </c>
      <c r="C1103" s="1"/>
      <c r="D1103" s="1">
        <f t="shared" ref="D1103:P1103" si="135">SUM(D1099:D1102)</f>
        <v>0</v>
      </c>
      <c r="E1103" s="1">
        <f t="shared" si="135"/>
        <v>0</v>
      </c>
      <c r="F1103" s="1">
        <f t="shared" si="135"/>
        <v>0</v>
      </c>
      <c r="G1103" s="1">
        <f t="shared" si="135"/>
        <v>0</v>
      </c>
      <c r="H1103" s="1">
        <f t="shared" si="135"/>
        <v>0</v>
      </c>
      <c r="I1103" s="1">
        <f t="shared" si="135"/>
        <v>0</v>
      </c>
      <c r="J1103" s="1">
        <f t="shared" si="135"/>
        <v>0</v>
      </c>
      <c r="K1103" s="1">
        <f t="shared" si="135"/>
        <v>0</v>
      </c>
      <c r="L1103" s="1">
        <f t="shared" si="135"/>
        <v>0</v>
      </c>
      <c r="M1103" s="1">
        <f t="shared" si="135"/>
        <v>0</v>
      </c>
      <c r="N1103" s="1">
        <f t="shared" si="135"/>
        <v>0</v>
      </c>
      <c r="O1103" s="1">
        <f t="shared" si="135"/>
        <v>0</v>
      </c>
      <c r="P1103" s="1">
        <f t="shared" si="135"/>
        <v>0</v>
      </c>
      <c r="Q1103" s="13"/>
      <c r="R1103" s="13"/>
      <c r="S1103" s="13"/>
      <c r="T1103" s="13"/>
      <c r="U1103" s="13"/>
      <c r="V1103" s="13"/>
      <c r="W1103" s="13"/>
      <c r="X1103" s="13"/>
      <c r="Z1103" s="13"/>
      <c r="AA1103" s="13"/>
      <c r="AB1103" s="13"/>
      <c r="AC1103" s="13"/>
      <c r="AD1103" s="13"/>
      <c r="AF1103" s="13"/>
    </row>
    <row r="1104" spans="1:32" x14ac:dyDescent="0.25">
      <c r="A1104" s="9"/>
      <c r="B1104" s="148" t="str">
        <f>Inskrivning!J1087</f>
        <v/>
      </c>
      <c r="C1104" s="2"/>
      <c r="D1104" s="2" t="str">
        <f>Inskrivning!L1087</f>
        <v/>
      </c>
      <c r="E1104" s="2" t="str">
        <f>Inskrivning!M1087</f>
        <v/>
      </c>
      <c r="F1104" s="2" t="str">
        <f>Inskrivning!N1087</f>
        <v/>
      </c>
      <c r="G1104" s="2" t="str">
        <f>Inskrivning!O1087</f>
        <v/>
      </c>
      <c r="H1104" s="2" t="str">
        <f>Inskrivning!P1087</f>
        <v/>
      </c>
      <c r="I1104" s="2">
        <f>Inskrivning!Q1087</f>
        <v>0</v>
      </c>
      <c r="J1104" s="2">
        <f>Inskrivning!R1087</f>
        <v>0</v>
      </c>
      <c r="K1104" s="2">
        <f>Inskrivning!S1087</f>
        <v>0</v>
      </c>
      <c r="L1104" s="2">
        <f>Inskrivning!T1087</f>
        <v>0</v>
      </c>
      <c r="M1104" s="2">
        <f>Inskrivning!U1087</f>
        <v>0</v>
      </c>
      <c r="N1104" s="2">
        <f>Inskrivning!V1087</f>
        <v>0</v>
      </c>
      <c r="O1104" s="2">
        <f>Inskrivning!W1087</f>
        <v>0</v>
      </c>
      <c r="P1104" s="2">
        <f>Inskrivning!X1087</f>
        <v>0</v>
      </c>
    </row>
    <row r="1105" spans="1:32" x14ac:dyDescent="0.25">
      <c r="A1105" s="9"/>
      <c r="B1105" s="148" t="str">
        <f>Inskrivning!J1088</f>
        <v/>
      </c>
      <c r="C1105" s="2"/>
      <c r="D1105" s="2" t="str">
        <f>Inskrivning!L1088</f>
        <v/>
      </c>
      <c r="E1105" s="2" t="str">
        <f>Inskrivning!M1088</f>
        <v/>
      </c>
      <c r="F1105" s="2" t="str">
        <f>Inskrivning!N1088</f>
        <v/>
      </c>
      <c r="G1105" s="2" t="str">
        <f>Inskrivning!O1088</f>
        <v/>
      </c>
      <c r="H1105" s="2" t="str">
        <f>Inskrivning!P1088</f>
        <v/>
      </c>
      <c r="I1105" s="2">
        <f>Inskrivning!Q1088</f>
        <v>0</v>
      </c>
      <c r="J1105" s="2">
        <f>Inskrivning!R1088</f>
        <v>0</v>
      </c>
      <c r="K1105" s="2">
        <f>Inskrivning!S1088</f>
        <v>0</v>
      </c>
      <c r="L1105" s="2">
        <f>Inskrivning!T1088</f>
        <v>0</v>
      </c>
      <c r="M1105" s="2">
        <f>Inskrivning!U1088</f>
        <v>0</v>
      </c>
      <c r="N1105" s="2">
        <f>Inskrivning!V1088</f>
        <v>0</v>
      </c>
      <c r="O1105" s="2">
        <f>Inskrivning!W1088</f>
        <v>0</v>
      </c>
      <c r="P1105" s="2">
        <f>Inskrivning!X1088</f>
        <v>0</v>
      </c>
    </row>
    <row r="1106" spans="1:32" x14ac:dyDescent="0.25">
      <c r="A1106" s="9"/>
      <c r="B1106" s="148" t="str">
        <f>Inskrivning!J1089</f>
        <v/>
      </c>
      <c r="C1106" s="2"/>
      <c r="D1106" s="2" t="str">
        <f>Inskrivning!L1089</f>
        <v/>
      </c>
      <c r="E1106" s="2" t="str">
        <f>Inskrivning!M1089</f>
        <v/>
      </c>
      <c r="F1106" s="2" t="str">
        <f>Inskrivning!N1089</f>
        <v/>
      </c>
      <c r="G1106" s="2" t="str">
        <f>Inskrivning!O1089</f>
        <v/>
      </c>
      <c r="H1106" s="2" t="str">
        <f>Inskrivning!P1089</f>
        <v/>
      </c>
      <c r="I1106" s="2">
        <f>Inskrivning!Q1089</f>
        <v>0</v>
      </c>
      <c r="J1106" s="2">
        <f>Inskrivning!R1089</f>
        <v>0</v>
      </c>
      <c r="K1106" s="2">
        <f>Inskrivning!S1089</f>
        <v>0</v>
      </c>
      <c r="L1106" s="2">
        <f>Inskrivning!T1089</f>
        <v>0</v>
      </c>
      <c r="M1106" s="2">
        <f>Inskrivning!U1089</f>
        <v>0</v>
      </c>
      <c r="N1106" s="2">
        <f>Inskrivning!V1089</f>
        <v>0</v>
      </c>
      <c r="O1106" s="2">
        <f>Inskrivning!W1089</f>
        <v>0</v>
      </c>
      <c r="P1106" s="2">
        <f>Inskrivning!X1089</f>
        <v>0</v>
      </c>
    </row>
    <row r="1107" spans="1:32" x14ac:dyDescent="0.25">
      <c r="A1107" s="9"/>
      <c r="B1107" s="148" t="str">
        <f>Inskrivning!J1090</f>
        <v/>
      </c>
      <c r="C1107" s="2"/>
      <c r="D1107" s="2" t="str">
        <f>Inskrivning!L1090</f>
        <v/>
      </c>
      <c r="E1107" s="2" t="str">
        <f>Inskrivning!M1090</f>
        <v/>
      </c>
      <c r="F1107" s="2" t="str">
        <f>Inskrivning!N1090</f>
        <v/>
      </c>
      <c r="G1107" s="2" t="str">
        <f>Inskrivning!O1090</f>
        <v/>
      </c>
      <c r="H1107" s="2" t="str">
        <f>Inskrivning!P1090</f>
        <v/>
      </c>
      <c r="I1107" s="2">
        <f>Inskrivning!Q1090</f>
        <v>0</v>
      </c>
      <c r="J1107" s="2">
        <f>Inskrivning!R1090</f>
        <v>0</v>
      </c>
      <c r="K1107" s="2">
        <f>Inskrivning!S1090</f>
        <v>0</v>
      </c>
      <c r="L1107" s="2">
        <f>Inskrivning!T1090</f>
        <v>0</v>
      </c>
      <c r="M1107" s="2">
        <f>Inskrivning!U1090</f>
        <v>0</v>
      </c>
      <c r="N1107" s="2">
        <f>Inskrivning!V1090</f>
        <v>0</v>
      </c>
      <c r="O1107" s="2">
        <f>Inskrivning!W1090</f>
        <v>0</v>
      </c>
      <c r="P1107" s="2">
        <f>Inskrivning!X1090</f>
        <v>0</v>
      </c>
    </row>
    <row r="1108" spans="1:32" x14ac:dyDescent="0.25">
      <c r="A1108" s="63"/>
      <c r="B1108" s="149" t="s">
        <v>44</v>
      </c>
      <c r="C1108" s="1"/>
      <c r="D1108" s="1">
        <f t="shared" ref="D1108:P1108" si="136">SUM(D1104:D1107)</f>
        <v>0</v>
      </c>
      <c r="E1108" s="1">
        <f t="shared" si="136"/>
        <v>0</v>
      </c>
      <c r="F1108" s="1">
        <f t="shared" si="136"/>
        <v>0</v>
      </c>
      <c r="G1108" s="1">
        <f t="shared" si="136"/>
        <v>0</v>
      </c>
      <c r="H1108" s="1">
        <f t="shared" si="136"/>
        <v>0</v>
      </c>
      <c r="I1108" s="1">
        <f t="shared" si="136"/>
        <v>0</v>
      </c>
      <c r="J1108" s="1">
        <f t="shared" si="136"/>
        <v>0</v>
      </c>
      <c r="K1108" s="1">
        <f t="shared" si="136"/>
        <v>0</v>
      </c>
      <c r="L1108" s="1">
        <f t="shared" si="136"/>
        <v>0</v>
      </c>
      <c r="M1108" s="1">
        <f t="shared" si="136"/>
        <v>0</v>
      </c>
      <c r="N1108" s="1">
        <f t="shared" si="136"/>
        <v>0</v>
      </c>
      <c r="O1108" s="1">
        <f t="shared" si="136"/>
        <v>0</v>
      </c>
      <c r="P1108" s="1">
        <f t="shared" si="136"/>
        <v>0</v>
      </c>
      <c r="Q1108" s="13"/>
      <c r="R1108" s="13"/>
      <c r="S1108" s="13"/>
      <c r="T1108" s="13"/>
      <c r="U1108" s="13"/>
      <c r="V1108" s="13"/>
      <c r="W1108" s="13"/>
      <c r="X1108" s="13"/>
      <c r="Z1108" s="13"/>
      <c r="AA1108" s="13"/>
      <c r="AB1108" s="13"/>
      <c r="AC1108" s="13"/>
      <c r="AD1108" s="13"/>
      <c r="AF1108" s="13"/>
    </row>
    <row r="1109" spans="1:32" x14ac:dyDescent="0.25">
      <c r="A1109" s="9"/>
      <c r="B1109" s="150" t="str">
        <f>Inskrivning!J1091</f>
        <v/>
      </c>
      <c r="C1109" s="2"/>
      <c r="D1109" s="2" t="str">
        <f>Inskrivning!L1091</f>
        <v/>
      </c>
      <c r="E1109" s="2" t="str">
        <f>Inskrivning!M1091</f>
        <v/>
      </c>
      <c r="F1109" s="2" t="str">
        <f>Inskrivning!N1091</f>
        <v/>
      </c>
      <c r="G1109" s="2" t="str">
        <f>Inskrivning!O1091</f>
        <v/>
      </c>
      <c r="H1109" s="2" t="str">
        <f>Inskrivning!P1091</f>
        <v/>
      </c>
      <c r="I1109" s="2">
        <f>Inskrivning!Q1091</f>
        <v>0</v>
      </c>
      <c r="J1109" s="2">
        <f>Inskrivning!R1091</f>
        <v>0</v>
      </c>
      <c r="K1109" s="2">
        <f>Inskrivning!S1091</f>
        <v>0</v>
      </c>
      <c r="L1109" s="2">
        <f>Inskrivning!T1091</f>
        <v>0</v>
      </c>
      <c r="M1109" s="2">
        <f>Inskrivning!U1091</f>
        <v>0</v>
      </c>
      <c r="N1109" s="2">
        <f>Inskrivning!V1091</f>
        <v>0</v>
      </c>
      <c r="O1109" s="2">
        <f>Inskrivning!W1091</f>
        <v>0</v>
      </c>
      <c r="P1109" s="2">
        <f>Inskrivning!X1091</f>
        <v>0</v>
      </c>
    </row>
    <row r="1110" spans="1:32" x14ac:dyDescent="0.25">
      <c r="A1110" s="9"/>
      <c r="B1110" s="150" t="str">
        <f>Inskrivning!J1092</f>
        <v/>
      </c>
      <c r="C1110" s="2"/>
      <c r="D1110" s="2" t="str">
        <f>Inskrivning!L1092</f>
        <v/>
      </c>
      <c r="E1110" s="2" t="str">
        <f>Inskrivning!M1092</f>
        <v/>
      </c>
      <c r="F1110" s="2" t="str">
        <f>Inskrivning!N1092</f>
        <v/>
      </c>
      <c r="G1110" s="2" t="str">
        <f>Inskrivning!O1092</f>
        <v/>
      </c>
      <c r="H1110" s="2" t="str">
        <f>Inskrivning!P1092</f>
        <v/>
      </c>
      <c r="I1110" s="2">
        <f>Inskrivning!Q1092</f>
        <v>0</v>
      </c>
      <c r="J1110" s="2">
        <f>Inskrivning!R1092</f>
        <v>0</v>
      </c>
      <c r="K1110" s="2">
        <f>Inskrivning!S1092</f>
        <v>0</v>
      </c>
      <c r="L1110" s="2">
        <f>Inskrivning!T1092</f>
        <v>0</v>
      </c>
      <c r="M1110" s="2">
        <f>Inskrivning!U1092</f>
        <v>0</v>
      </c>
      <c r="N1110" s="2">
        <f>Inskrivning!V1092</f>
        <v>0</v>
      </c>
      <c r="O1110" s="2">
        <f>Inskrivning!W1092</f>
        <v>0</v>
      </c>
      <c r="P1110" s="2">
        <f>Inskrivning!X1092</f>
        <v>0</v>
      </c>
    </row>
    <row r="1111" spans="1:32" x14ac:dyDescent="0.25">
      <c r="A1111" s="9"/>
      <c r="B1111" s="150" t="str">
        <f>Inskrivning!J1093</f>
        <v/>
      </c>
      <c r="C1111" s="2"/>
      <c r="D1111" s="2" t="str">
        <f>Inskrivning!L1093</f>
        <v/>
      </c>
      <c r="E1111" s="2" t="str">
        <f>Inskrivning!M1093</f>
        <v/>
      </c>
      <c r="F1111" s="2" t="str">
        <f>Inskrivning!N1093</f>
        <v/>
      </c>
      <c r="G1111" s="2" t="str">
        <f>Inskrivning!O1093</f>
        <v/>
      </c>
      <c r="H1111" s="2" t="str">
        <f>Inskrivning!P1093</f>
        <v/>
      </c>
      <c r="I1111" s="2">
        <f>Inskrivning!Q1093</f>
        <v>0</v>
      </c>
      <c r="J1111" s="2">
        <f>Inskrivning!R1093</f>
        <v>0</v>
      </c>
      <c r="K1111" s="2">
        <f>Inskrivning!S1093</f>
        <v>0</v>
      </c>
      <c r="L1111" s="2">
        <f>Inskrivning!T1093</f>
        <v>0</v>
      </c>
      <c r="M1111" s="2">
        <f>Inskrivning!U1093</f>
        <v>0</v>
      </c>
      <c r="N1111" s="2">
        <f>Inskrivning!V1093</f>
        <v>0</v>
      </c>
      <c r="O1111" s="2">
        <f>Inskrivning!W1093</f>
        <v>0</v>
      </c>
      <c r="P1111" s="2">
        <f>Inskrivning!X1093</f>
        <v>0</v>
      </c>
    </row>
    <row r="1112" spans="1:32" x14ac:dyDescent="0.25">
      <c r="A1112" s="9"/>
      <c r="B1112" s="150" t="str">
        <f>Inskrivning!J1094</f>
        <v/>
      </c>
      <c r="C1112" s="2"/>
      <c r="D1112" s="2" t="str">
        <f>Inskrivning!L1094</f>
        <v/>
      </c>
      <c r="E1112" s="2" t="str">
        <f>Inskrivning!M1094</f>
        <v/>
      </c>
      <c r="F1112" s="2" t="str">
        <f>Inskrivning!N1094</f>
        <v/>
      </c>
      <c r="G1112" s="2" t="str">
        <f>Inskrivning!O1094</f>
        <v/>
      </c>
      <c r="H1112" s="2" t="str">
        <f>Inskrivning!P1094</f>
        <v/>
      </c>
      <c r="I1112" s="2">
        <f>Inskrivning!Q1094</f>
        <v>0</v>
      </c>
      <c r="J1112" s="2">
        <f>Inskrivning!R1094</f>
        <v>0</v>
      </c>
      <c r="K1112" s="2">
        <f>Inskrivning!S1094</f>
        <v>0</v>
      </c>
      <c r="L1112" s="2">
        <f>Inskrivning!T1094</f>
        <v>0</v>
      </c>
      <c r="M1112" s="2">
        <f>Inskrivning!U1094</f>
        <v>0</v>
      </c>
      <c r="N1112" s="2">
        <f>Inskrivning!V1094</f>
        <v>0</v>
      </c>
      <c r="O1112" s="2">
        <f>Inskrivning!W1094</f>
        <v>0</v>
      </c>
      <c r="P1112" s="2">
        <f>Inskrivning!X1094</f>
        <v>0</v>
      </c>
    </row>
    <row r="1113" spans="1:32" x14ac:dyDescent="0.25">
      <c r="A1113" s="63"/>
      <c r="B1113" s="151" t="s">
        <v>44</v>
      </c>
      <c r="C1113" s="1"/>
      <c r="D1113" s="1">
        <f t="shared" ref="D1113:P1113" si="137">SUM(D1109:D1112)</f>
        <v>0</v>
      </c>
      <c r="E1113" s="1">
        <f t="shared" si="137"/>
        <v>0</v>
      </c>
      <c r="F1113" s="1">
        <f t="shared" si="137"/>
        <v>0</v>
      </c>
      <c r="G1113" s="1">
        <f t="shared" si="137"/>
        <v>0</v>
      </c>
      <c r="H1113" s="1">
        <f t="shared" si="137"/>
        <v>0</v>
      </c>
      <c r="I1113" s="1">
        <f t="shared" si="137"/>
        <v>0</v>
      </c>
      <c r="J1113" s="1">
        <f t="shared" si="137"/>
        <v>0</v>
      </c>
      <c r="K1113" s="1">
        <f t="shared" si="137"/>
        <v>0</v>
      </c>
      <c r="L1113" s="1">
        <f t="shared" si="137"/>
        <v>0</v>
      </c>
      <c r="M1113" s="1">
        <f t="shared" si="137"/>
        <v>0</v>
      </c>
      <c r="N1113" s="1">
        <f t="shared" si="137"/>
        <v>0</v>
      </c>
      <c r="O1113" s="1">
        <f t="shared" si="137"/>
        <v>0</v>
      </c>
      <c r="P1113" s="1">
        <f t="shared" si="137"/>
        <v>0</v>
      </c>
      <c r="Q1113" s="13"/>
      <c r="R1113" s="13"/>
      <c r="S1113" s="13"/>
      <c r="T1113" s="13"/>
      <c r="U1113" s="13"/>
      <c r="V1113" s="13"/>
      <c r="W1113" s="13"/>
      <c r="X1113" s="13"/>
      <c r="Z1113" s="13"/>
      <c r="AA1113" s="13"/>
      <c r="AB1113" s="13"/>
      <c r="AC1113" s="13"/>
      <c r="AD1113" s="13"/>
      <c r="AF1113" s="13"/>
    </row>
    <row r="1114" spans="1:32" x14ac:dyDescent="0.25">
      <c r="A1114" s="9"/>
      <c r="B1114" s="152" t="str">
        <f>Inskrivning!J1095</f>
        <v/>
      </c>
      <c r="C1114" s="2"/>
      <c r="D1114" s="2" t="str">
        <f>Inskrivning!L1095</f>
        <v/>
      </c>
      <c r="E1114" s="2" t="str">
        <f>Inskrivning!M1095</f>
        <v/>
      </c>
      <c r="F1114" s="2" t="str">
        <f>Inskrivning!N1095</f>
        <v/>
      </c>
      <c r="G1114" s="2" t="str">
        <f>Inskrivning!O1095</f>
        <v/>
      </c>
      <c r="H1114" s="2" t="str">
        <f>Inskrivning!P1095</f>
        <v/>
      </c>
      <c r="I1114" s="2">
        <f>Inskrivning!Q1095</f>
        <v>0</v>
      </c>
      <c r="J1114" s="2">
        <f>Inskrivning!R1095</f>
        <v>0</v>
      </c>
      <c r="K1114" s="2">
        <f>Inskrivning!S1095</f>
        <v>0</v>
      </c>
      <c r="L1114" s="2">
        <f>Inskrivning!T1095</f>
        <v>0</v>
      </c>
      <c r="M1114" s="2">
        <f>Inskrivning!U1095</f>
        <v>0</v>
      </c>
      <c r="N1114" s="2">
        <f>Inskrivning!V1095</f>
        <v>0</v>
      </c>
      <c r="O1114" s="2">
        <f>Inskrivning!W1095</f>
        <v>0</v>
      </c>
      <c r="P1114" s="2">
        <f>Inskrivning!X1095</f>
        <v>0</v>
      </c>
    </row>
    <row r="1115" spans="1:32" x14ac:dyDescent="0.25">
      <c r="A1115" s="9"/>
      <c r="B1115" s="152" t="str">
        <f>Inskrivning!J1096</f>
        <v/>
      </c>
      <c r="C1115" s="2"/>
      <c r="D1115" s="2" t="str">
        <f>Inskrivning!L1096</f>
        <v/>
      </c>
      <c r="E1115" s="2" t="str">
        <f>Inskrivning!M1096</f>
        <v/>
      </c>
      <c r="F1115" s="2" t="str">
        <f>Inskrivning!N1096</f>
        <v/>
      </c>
      <c r="G1115" s="2" t="str">
        <f>Inskrivning!O1096</f>
        <v/>
      </c>
      <c r="H1115" s="2" t="str">
        <f>Inskrivning!P1096</f>
        <v/>
      </c>
      <c r="I1115" s="2">
        <f>Inskrivning!Q1096</f>
        <v>0</v>
      </c>
      <c r="J1115" s="2">
        <f>Inskrivning!R1096</f>
        <v>0</v>
      </c>
      <c r="K1115" s="2">
        <f>Inskrivning!S1096</f>
        <v>0</v>
      </c>
      <c r="L1115" s="2">
        <f>Inskrivning!T1096</f>
        <v>0</v>
      </c>
      <c r="M1115" s="2">
        <f>Inskrivning!U1096</f>
        <v>0</v>
      </c>
      <c r="N1115" s="2">
        <f>Inskrivning!V1096</f>
        <v>0</v>
      </c>
      <c r="O1115" s="2">
        <f>Inskrivning!W1096</f>
        <v>0</v>
      </c>
      <c r="P1115" s="2">
        <f>Inskrivning!X1096</f>
        <v>0</v>
      </c>
    </row>
    <row r="1116" spans="1:32" x14ac:dyDescent="0.25">
      <c r="A1116" s="9"/>
      <c r="B1116" s="152" t="str">
        <f>Inskrivning!J1097</f>
        <v/>
      </c>
      <c r="C1116" s="2"/>
      <c r="D1116" s="2" t="str">
        <f>Inskrivning!L1097</f>
        <v/>
      </c>
      <c r="E1116" s="2" t="str">
        <f>Inskrivning!M1097</f>
        <v/>
      </c>
      <c r="F1116" s="2" t="str">
        <f>Inskrivning!N1097</f>
        <v/>
      </c>
      <c r="G1116" s="2" t="str">
        <f>Inskrivning!O1097</f>
        <v/>
      </c>
      <c r="H1116" s="2" t="str">
        <f>Inskrivning!P1097</f>
        <v/>
      </c>
      <c r="I1116" s="2">
        <f>Inskrivning!Q1097</f>
        <v>0</v>
      </c>
      <c r="J1116" s="2">
        <f>Inskrivning!R1097</f>
        <v>0</v>
      </c>
      <c r="K1116" s="2">
        <f>Inskrivning!S1097</f>
        <v>0</v>
      </c>
      <c r="L1116" s="2">
        <f>Inskrivning!T1097</f>
        <v>0</v>
      </c>
      <c r="M1116" s="2">
        <f>Inskrivning!U1097</f>
        <v>0</v>
      </c>
      <c r="N1116" s="2">
        <f>Inskrivning!V1097</f>
        <v>0</v>
      </c>
      <c r="O1116" s="2">
        <f>Inskrivning!W1097</f>
        <v>0</v>
      </c>
      <c r="P1116" s="2">
        <f>Inskrivning!X1097</f>
        <v>0</v>
      </c>
    </row>
    <row r="1117" spans="1:32" x14ac:dyDescent="0.25">
      <c r="A1117" s="9"/>
      <c r="B1117" s="152" t="str">
        <f>Inskrivning!J1098</f>
        <v/>
      </c>
      <c r="C1117" s="2"/>
      <c r="D1117" s="2" t="str">
        <f>Inskrivning!L1098</f>
        <v/>
      </c>
      <c r="E1117" s="2" t="str">
        <f>Inskrivning!M1098</f>
        <v/>
      </c>
      <c r="F1117" s="2" t="str">
        <f>Inskrivning!N1098</f>
        <v/>
      </c>
      <c r="G1117" s="2" t="str">
        <f>Inskrivning!O1098</f>
        <v/>
      </c>
      <c r="H1117" s="2" t="str">
        <f>Inskrivning!P1098</f>
        <v/>
      </c>
      <c r="I1117" s="2">
        <f>Inskrivning!Q1098</f>
        <v>0</v>
      </c>
      <c r="J1117" s="2">
        <f>Inskrivning!R1098</f>
        <v>0</v>
      </c>
      <c r="K1117" s="2">
        <f>Inskrivning!S1098</f>
        <v>0</v>
      </c>
      <c r="L1117" s="2">
        <f>Inskrivning!T1098</f>
        <v>0</v>
      </c>
      <c r="M1117" s="2">
        <f>Inskrivning!U1098</f>
        <v>0</v>
      </c>
      <c r="N1117" s="2">
        <f>Inskrivning!V1098</f>
        <v>0</v>
      </c>
      <c r="O1117" s="2">
        <f>Inskrivning!W1098</f>
        <v>0</v>
      </c>
      <c r="P1117" s="2">
        <f>Inskrivning!X1098</f>
        <v>0</v>
      </c>
    </row>
    <row r="1118" spans="1:32" x14ac:dyDescent="0.25">
      <c r="A1118" s="63"/>
      <c r="B1118" s="153" t="s">
        <v>44</v>
      </c>
      <c r="C1118" s="1"/>
      <c r="D1118" s="1">
        <f t="shared" ref="D1118:P1118" si="138">SUM(D1114:D1117)</f>
        <v>0</v>
      </c>
      <c r="E1118" s="1">
        <f t="shared" si="138"/>
        <v>0</v>
      </c>
      <c r="F1118" s="1">
        <f t="shared" si="138"/>
        <v>0</v>
      </c>
      <c r="G1118" s="1">
        <f t="shared" si="138"/>
        <v>0</v>
      </c>
      <c r="H1118" s="1">
        <f t="shared" si="138"/>
        <v>0</v>
      </c>
      <c r="I1118" s="1">
        <f t="shared" si="138"/>
        <v>0</v>
      </c>
      <c r="J1118" s="1">
        <f t="shared" si="138"/>
        <v>0</v>
      </c>
      <c r="K1118" s="1">
        <f t="shared" si="138"/>
        <v>0</v>
      </c>
      <c r="L1118" s="1">
        <f t="shared" si="138"/>
        <v>0</v>
      </c>
      <c r="M1118" s="1">
        <f t="shared" si="138"/>
        <v>0</v>
      </c>
      <c r="N1118" s="1">
        <f t="shared" si="138"/>
        <v>0</v>
      </c>
      <c r="O1118" s="1">
        <f t="shared" si="138"/>
        <v>0</v>
      </c>
      <c r="P1118" s="1">
        <f t="shared" si="138"/>
        <v>0</v>
      </c>
      <c r="Q1118" s="13"/>
      <c r="R1118" s="13"/>
      <c r="S1118" s="13"/>
      <c r="T1118" s="13"/>
      <c r="U1118" s="13"/>
      <c r="V1118" s="13"/>
      <c r="W1118" s="13"/>
      <c r="X1118" s="13"/>
      <c r="Z1118" s="13"/>
      <c r="AA1118" s="13"/>
      <c r="AB1118" s="13"/>
      <c r="AC1118" s="13"/>
      <c r="AD1118" s="13"/>
      <c r="AF1118" s="13"/>
    </row>
    <row r="1119" spans="1:32" x14ac:dyDescent="0.25">
      <c r="A1119" s="9"/>
      <c r="B1119" s="154" t="str">
        <f>Inskrivning!J1099</f>
        <v/>
      </c>
      <c r="C1119" s="2"/>
      <c r="D1119" s="2" t="str">
        <f>Inskrivning!L1099</f>
        <v/>
      </c>
      <c r="E1119" s="2" t="str">
        <f>Inskrivning!M1099</f>
        <v/>
      </c>
      <c r="F1119" s="2" t="str">
        <f>Inskrivning!N1099</f>
        <v/>
      </c>
      <c r="G1119" s="2" t="str">
        <f>Inskrivning!O1099</f>
        <v/>
      </c>
      <c r="H1119" s="2" t="str">
        <f>Inskrivning!P1099</f>
        <v/>
      </c>
      <c r="I1119" s="2">
        <f>Inskrivning!Q1099</f>
        <v>0</v>
      </c>
      <c r="J1119" s="2">
        <f>Inskrivning!R1099</f>
        <v>0</v>
      </c>
      <c r="K1119" s="2">
        <f>Inskrivning!S1099</f>
        <v>0</v>
      </c>
      <c r="L1119" s="2">
        <f>Inskrivning!T1099</f>
        <v>0</v>
      </c>
      <c r="M1119" s="2">
        <f>Inskrivning!U1099</f>
        <v>0</v>
      </c>
      <c r="N1119" s="2">
        <f>Inskrivning!V1099</f>
        <v>0</v>
      </c>
      <c r="O1119" s="2">
        <f>Inskrivning!W1099</f>
        <v>0</v>
      </c>
      <c r="P1119" s="2">
        <f>Inskrivning!X1099</f>
        <v>0</v>
      </c>
    </row>
    <row r="1120" spans="1:32" x14ac:dyDescent="0.25">
      <c r="A1120" s="9"/>
      <c r="B1120" s="154" t="str">
        <f>Inskrivning!J1100</f>
        <v/>
      </c>
      <c r="C1120" s="2"/>
      <c r="D1120" s="2" t="str">
        <f>Inskrivning!L1100</f>
        <v/>
      </c>
      <c r="E1120" s="2" t="str">
        <f>Inskrivning!M1100</f>
        <v/>
      </c>
      <c r="F1120" s="2" t="str">
        <f>Inskrivning!N1100</f>
        <v/>
      </c>
      <c r="G1120" s="2" t="str">
        <f>Inskrivning!O1100</f>
        <v/>
      </c>
      <c r="H1120" s="2" t="str">
        <f>Inskrivning!P1100</f>
        <v/>
      </c>
      <c r="I1120" s="2">
        <f>Inskrivning!Q1100</f>
        <v>0</v>
      </c>
      <c r="J1120" s="2">
        <f>Inskrivning!R1100</f>
        <v>0</v>
      </c>
      <c r="K1120" s="2">
        <f>Inskrivning!S1100</f>
        <v>0</v>
      </c>
      <c r="L1120" s="2">
        <f>Inskrivning!T1100</f>
        <v>0</v>
      </c>
      <c r="M1120" s="2">
        <f>Inskrivning!U1100</f>
        <v>0</v>
      </c>
      <c r="N1120" s="2">
        <f>Inskrivning!V1100</f>
        <v>0</v>
      </c>
      <c r="O1120" s="2">
        <f>Inskrivning!W1100</f>
        <v>0</v>
      </c>
      <c r="P1120" s="2">
        <f>Inskrivning!X1100</f>
        <v>0</v>
      </c>
    </row>
    <row r="1121" spans="1:32" x14ac:dyDescent="0.25">
      <c r="A1121" s="9"/>
      <c r="B1121" s="154" t="str">
        <f>Inskrivning!J1101</f>
        <v/>
      </c>
      <c r="C1121" s="2"/>
      <c r="D1121" s="2" t="str">
        <f>Inskrivning!L1101</f>
        <v/>
      </c>
      <c r="E1121" s="2" t="str">
        <f>Inskrivning!M1101</f>
        <v/>
      </c>
      <c r="F1121" s="2" t="str">
        <f>Inskrivning!N1101</f>
        <v/>
      </c>
      <c r="G1121" s="2" t="str">
        <f>Inskrivning!O1101</f>
        <v/>
      </c>
      <c r="H1121" s="2" t="str">
        <f>Inskrivning!P1101</f>
        <v/>
      </c>
      <c r="I1121" s="2">
        <f>Inskrivning!Q1101</f>
        <v>0</v>
      </c>
      <c r="J1121" s="2">
        <f>Inskrivning!R1101</f>
        <v>0</v>
      </c>
      <c r="K1121" s="2">
        <f>Inskrivning!S1101</f>
        <v>0</v>
      </c>
      <c r="L1121" s="2">
        <f>Inskrivning!T1101</f>
        <v>0</v>
      </c>
      <c r="M1121" s="2">
        <f>Inskrivning!U1101</f>
        <v>0</v>
      </c>
      <c r="N1121" s="2">
        <f>Inskrivning!V1101</f>
        <v>0</v>
      </c>
      <c r="O1121" s="2">
        <f>Inskrivning!W1101</f>
        <v>0</v>
      </c>
      <c r="P1121" s="2">
        <f>Inskrivning!X1101</f>
        <v>0</v>
      </c>
    </row>
    <row r="1122" spans="1:32" x14ac:dyDescent="0.25">
      <c r="A1122" s="9"/>
      <c r="B1122" s="154" t="str">
        <f>Inskrivning!J1102</f>
        <v/>
      </c>
      <c r="C1122" s="2"/>
      <c r="D1122" s="2" t="str">
        <f>Inskrivning!L1102</f>
        <v/>
      </c>
      <c r="E1122" s="2" t="str">
        <f>Inskrivning!M1102</f>
        <v/>
      </c>
      <c r="F1122" s="2" t="str">
        <f>Inskrivning!N1102</f>
        <v/>
      </c>
      <c r="G1122" s="2" t="str">
        <f>Inskrivning!O1102</f>
        <v/>
      </c>
      <c r="H1122" s="2" t="str">
        <f>Inskrivning!P1102</f>
        <v/>
      </c>
      <c r="I1122" s="2">
        <f>Inskrivning!Q1102</f>
        <v>0</v>
      </c>
      <c r="J1122" s="2">
        <f>Inskrivning!R1102</f>
        <v>0</v>
      </c>
      <c r="K1122" s="2">
        <f>Inskrivning!S1102</f>
        <v>0</v>
      </c>
      <c r="L1122" s="2">
        <f>Inskrivning!T1102</f>
        <v>0</v>
      </c>
      <c r="M1122" s="2">
        <f>Inskrivning!U1102</f>
        <v>0</v>
      </c>
      <c r="N1122" s="2">
        <f>Inskrivning!V1102</f>
        <v>0</v>
      </c>
      <c r="O1122" s="2">
        <f>Inskrivning!W1102</f>
        <v>0</v>
      </c>
      <c r="P1122" s="2">
        <f>Inskrivning!X1102</f>
        <v>0</v>
      </c>
    </row>
    <row r="1123" spans="1:32" x14ac:dyDescent="0.25">
      <c r="A1123" s="63"/>
      <c r="B1123" s="155" t="s">
        <v>44</v>
      </c>
      <c r="C1123" s="1"/>
      <c r="D1123" s="1">
        <f t="shared" ref="D1123:P1123" si="139">SUM(D1119:D1122)</f>
        <v>0</v>
      </c>
      <c r="E1123" s="1">
        <f t="shared" si="139"/>
        <v>0</v>
      </c>
      <c r="F1123" s="1">
        <f t="shared" si="139"/>
        <v>0</v>
      </c>
      <c r="G1123" s="1">
        <f t="shared" si="139"/>
        <v>0</v>
      </c>
      <c r="H1123" s="1">
        <f t="shared" si="139"/>
        <v>0</v>
      </c>
      <c r="I1123" s="1">
        <f t="shared" si="139"/>
        <v>0</v>
      </c>
      <c r="J1123" s="1">
        <f t="shared" si="139"/>
        <v>0</v>
      </c>
      <c r="K1123" s="1">
        <f t="shared" si="139"/>
        <v>0</v>
      </c>
      <c r="L1123" s="1">
        <f t="shared" si="139"/>
        <v>0</v>
      </c>
      <c r="M1123" s="1">
        <f t="shared" si="139"/>
        <v>0</v>
      </c>
      <c r="N1123" s="1">
        <f t="shared" si="139"/>
        <v>0</v>
      </c>
      <c r="O1123" s="1">
        <f t="shared" si="139"/>
        <v>0</v>
      </c>
      <c r="P1123" s="1">
        <f t="shared" si="139"/>
        <v>0</v>
      </c>
      <c r="Q1123" s="13"/>
      <c r="R1123" s="13"/>
      <c r="S1123" s="13"/>
      <c r="T1123" s="13"/>
      <c r="U1123" s="13"/>
      <c r="V1123" s="13"/>
      <c r="W1123" s="13"/>
      <c r="X1123" s="13"/>
      <c r="Z1123" s="13"/>
      <c r="AA1123" s="13"/>
      <c r="AB1123" s="13"/>
      <c r="AC1123" s="13"/>
      <c r="AD1123" s="13"/>
      <c r="AF1123" s="13"/>
    </row>
    <row r="1124" spans="1:32" x14ac:dyDescent="0.25">
      <c r="A1124" s="9"/>
      <c r="B1124" s="177" t="str">
        <f>Inskrivning!J1103</f>
        <v/>
      </c>
      <c r="C1124" s="2"/>
      <c r="D1124" s="2" t="str">
        <f>Inskrivning!L1103</f>
        <v/>
      </c>
      <c r="E1124" s="2" t="str">
        <f>Inskrivning!M1103</f>
        <v/>
      </c>
      <c r="F1124" s="2" t="str">
        <f>Inskrivning!N1103</f>
        <v/>
      </c>
      <c r="G1124" s="2" t="str">
        <f>Inskrivning!O1103</f>
        <v/>
      </c>
      <c r="H1124" s="2" t="str">
        <f>Inskrivning!P1103</f>
        <v/>
      </c>
      <c r="I1124" s="2">
        <f>Inskrivning!Q1103</f>
        <v>0</v>
      </c>
      <c r="J1124" s="2">
        <f>Inskrivning!R1103</f>
        <v>0</v>
      </c>
      <c r="K1124" s="2">
        <f>Inskrivning!S1103</f>
        <v>0</v>
      </c>
      <c r="L1124" s="2">
        <f>Inskrivning!T1103</f>
        <v>0</v>
      </c>
      <c r="M1124" s="2">
        <f>Inskrivning!U1103</f>
        <v>0</v>
      </c>
      <c r="N1124" s="2">
        <f>Inskrivning!V1103</f>
        <v>0</v>
      </c>
      <c r="O1124" s="2">
        <f>Inskrivning!W1103</f>
        <v>0</v>
      </c>
      <c r="P1124" s="2">
        <f>Inskrivning!X1103</f>
        <v>0</v>
      </c>
    </row>
    <row r="1125" spans="1:32" x14ac:dyDescent="0.25">
      <c r="A1125" s="9"/>
      <c r="B1125" s="177" t="str">
        <f>Inskrivning!J1104</f>
        <v/>
      </c>
      <c r="C1125" s="2"/>
      <c r="D1125" s="2" t="str">
        <f>Inskrivning!L1104</f>
        <v/>
      </c>
      <c r="E1125" s="2" t="str">
        <f>Inskrivning!M1104</f>
        <v/>
      </c>
      <c r="F1125" s="2" t="str">
        <f>Inskrivning!N1104</f>
        <v/>
      </c>
      <c r="G1125" s="2" t="str">
        <f>Inskrivning!O1104</f>
        <v/>
      </c>
      <c r="H1125" s="2" t="str">
        <f>Inskrivning!P1104</f>
        <v/>
      </c>
      <c r="I1125" s="2">
        <f>Inskrivning!Q1104</f>
        <v>0</v>
      </c>
      <c r="J1125" s="2">
        <f>Inskrivning!R1104</f>
        <v>0</v>
      </c>
      <c r="K1125" s="2">
        <f>Inskrivning!S1104</f>
        <v>0</v>
      </c>
      <c r="L1125" s="2">
        <f>Inskrivning!T1104</f>
        <v>0</v>
      </c>
      <c r="M1125" s="2">
        <f>Inskrivning!U1104</f>
        <v>0</v>
      </c>
      <c r="N1125" s="2">
        <f>Inskrivning!V1104</f>
        <v>0</v>
      </c>
      <c r="O1125" s="2">
        <f>Inskrivning!W1104</f>
        <v>0</v>
      </c>
      <c r="P1125" s="2">
        <f>Inskrivning!X1104</f>
        <v>0</v>
      </c>
    </row>
    <row r="1126" spans="1:32" x14ac:dyDescent="0.25">
      <c r="A1126" s="9"/>
      <c r="B1126" s="177" t="str">
        <f>Inskrivning!J1105</f>
        <v/>
      </c>
      <c r="C1126" s="2"/>
      <c r="D1126" s="2" t="str">
        <f>Inskrivning!L1105</f>
        <v/>
      </c>
      <c r="E1126" s="2" t="str">
        <f>Inskrivning!M1105</f>
        <v/>
      </c>
      <c r="F1126" s="2" t="str">
        <f>Inskrivning!N1105</f>
        <v/>
      </c>
      <c r="G1126" s="2" t="str">
        <f>Inskrivning!O1105</f>
        <v/>
      </c>
      <c r="H1126" s="2" t="str">
        <f>Inskrivning!P1105</f>
        <v/>
      </c>
      <c r="I1126" s="2">
        <f>Inskrivning!Q1105</f>
        <v>0</v>
      </c>
      <c r="J1126" s="2">
        <f>Inskrivning!R1105</f>
        <v>0</v>
      </c>
      <c r="K1126" s="2">
        <f>Inskrivning!S1105</f>
        <v>0</v>
      </c>
      <c r="L1126" s="2">
        <f>Inskrivning!T1105</f>
        <v>0</v>
      </c>
      <c r="M1126" s="2">
        <f>Inskrivning!U1105</f>
        <v>0</v>
      </c>
      <c r="N1126" s="2">
        <f>Inskrivning!V1105</f>
        <v>0</v>
      </c>
      <c r="O1126" s="2">
        <f>Inskrivning!W1105</f>
        <v>0</v>
      </c>
      <c r="P1126" s="2">
        <f>Inskrivning!X1105</f>
        <v>0</v>
      </c>
    </row>
    <row r="1127" spans="1:32" x14ac:dyDescent="0.25">
      <c r="A1127" s="9"/>
      <c r="B1127" s="177" t="str">
        <f>Inskrivning!J1106</f>
        <v/>
      </c>
      <c r="C1127" s="2"/>
      <c r="D1127" s="2" t="str">
        <f>Inskrivning!L1106</f>
        <v/>
      </c>
      <c r="E1127" s="2" t="str">
        <f>Inskrivning!M1106</f>
        <v/>
      </c>
      <c r="F1127" s="2" t="str">
        <f>Inskrivning!N1106</f>
        <v/>
      </c>
      <c r="G1127" s="2" t="str">
        <f>Inskrivning!O1106</f>
        <v/>
      </c>
      <c r="H1127" s="2" t="str">
        <f>Inskrivning!P1106</f>
        <v/>
      </c>
      <c r="I1127" s="2">
        <f>Inskrivning!Q1106</f>
        <v>0</v>
      </c>
      <c r="J1127" s="2">
        <f>Inskrivning!R1106</f>
        <v>0</v>
      </c>
      <c r="K1127" s="2">
        <f>Inskrivning!S1106</f>
        <v>0</v>
      </c>
      <c r="L1127" s="2">
        <f>Inskrivning!T1106</f>
        <v>0</v>
      </c>
      <c r="M1127" s="2">
        <f>Inskrivning!U1106</f>
        <v>0</v>
      </c>
      <c r="N1127" s="2">
        <f>Inskrivning!V1106</f>
        <v>0</v>
      </c>
      <c r="O1127" s="2">
        <f>Inskrivning!W1106</f>
        <v>0</v>
      </c>
      <c r="P1127" s="2">
        <f>Inskrivning!X1106</f>
        <v>0</v>
      </c>
    </row>
    <row r="1128" spans="1:32" x14ac:dyDescent="0.25">
      <c r="A1128" s="63"/>
      <c r="B1128" s="178" t="s">
        <v>44</v>
      </c>
      <c r="C1128" s="1"/>
      <c r="D1128" s="1">
        <f t="shared" ref="D1128:P1128" si="140">SUM(D1124:D1127)</f>
        <v>0</v>
      </c>
      <c r="E1128" s="1">
        <f t="shared" si="140"/>
        <v>0</v>
      </c>
      <c r="F1128" s="1">
        <f t="shared" si="140"/>
        <v>0</v>
      </c>
      <c r="G1128" s="1">
        <f t="shared" si="140"/>
        <v>0</v>
      </c>
      <c r="H1128" s="1">
        <f t="shared" si="140"/>
        <v>0</v>
      </c>
      <c r="I1128" s="1">
        <f t="shared" si="140"/>
        <v>0</v>
      </c>
      <c r="J1128" s="1">
        <f t="shared" si="140"/>
        <v>0</v>
      </c>
      <c r="K1128" s="1">
        <f t="shared" si="140"/>
        <v>0</v>
      </c>
      <c r="L1128" s="1">
        <f t="shared" si="140"/>
        <v>0</v>
      </c>
      <c r="M1128" s="1">
        <f t="shared" si="140"/>
        <v>0</v>
      </c>
      <c r="N1128" s="1">
        <f t="shared" si="140"/>
        <v>0</v>
      </c>
      <c r="O1128" s="1">
        <f t="shared" si="140"/>
        <v>0</v>
      </c>
      <c r="P1128" s="1">
        <f t="shared" si="140"/>
        <v>0</v>
      </c>
    </row>
    <row r="1129" spans="1:32" x14ac:dyDescent="0.25">
      <c r="A1129" s="9"/>
      <c r="B1129" s="148" t="str">
        <f>Inskrivning!J1107</f>
        <v/>
      </c>
      <c r="C1129" s="2"/>
      <c r="D1129" s="2" t="str">
        <f>Inskrivning!L1107</f>
        <v/>
      </c>
      <c r="E1129" s="2" t="str">
        <f>Inskrivning!M1107</f>
        <v/>
      </c>
      <c r="F1129" s="2" t="str">
        <f>Inskrivning!N1107</f>
        <v/>
      </c>
      <c r="G1129" s="2" t="str">
        <f>Inskrivning!O1107</f>
        <v/>
      </c>
      <c r="H1129" s="2" t="str">
        <f>Inskrivning!P1107</f>
        <v/>
      </c>
      <c r="I1129" s="2">
        <f>Inskrivning!Q1107</f>
        <v>0</v>
      </c>
      <c r="J1129" s="2">
        <f>Inskrivning!R1107</f>
        <v>0</v>
      </c>
      <c r="K1129" s="2">
        <f>Inskrivning!S1107</f>
        <v>0</v>
      </c>
      <c r="L1129" s="2">
        <f>Inskrivning!T1107</f>
        <v>0</v>
      </c>
      <c r="M1129" s="2">
        <f>Inskrivning!U1107</f>
        <v>0</v>
      </c>
      <c r="N1129" s="2">
        <f>Inskrivning!V1107</f>
        <v>0</v>
      </c>
      <c r="O1129" s="2">
        <f>Inskrivning!W1107</f>
        <v>0</v>
      </c>
      <c r="P1129" s="2">
        <f>Inskrivning!X1107</f>
        <v>0</v>
      </c>
    </row>
    <row r="1130" spans="1:32" x14ac:dyDescent="0.25">
      <c r="A1130" s="9"/>
      <c r="B1130" s="148" t="str">
        <f>Inskrivning!J1108</f>
        <v/>
      </c>
      <c r="C1130" s="2"/>
      <c r="D1130" s="2" t="str">
        <f>Inskrivning!L1108</f>
        <v/>
      </c>
      <c r="E1130" s="2" t="str">
        <f>Inskrivning!M1108</f>
        <v/>
      </c>
      <c r="F1130" s="2" t="str">
        <f>Inskrivning!N1108</f>
        <v/>
      </c>
      <c r="G1130" s="2" t="str">
        <f>Inskrivning!O1108</f>
        <v/>
      </c>
      <c r="H1130" s="2" t="str">
        <f>Inskrivning!P1108</f>
        <v/>
      </c>
      <c r="I1130" s="2">
        <f>Inskrivning!Q1108</f>
        <v>0</v>
      </c>
      <c r="J1130" s="2">
        <f>Inskrivning!R1108</f>
        <v>0</v>
      </c>
      <c r="K1130" s="2">
        <f>Inskrivning!S1108</f>
        <v>0</v>
      </c>
      <c r="L1130" s="2">
        <f>Inskrivning!T1108</f>
        <v>0</v>
      </c>
      <c r="M1130" s="2">
        <f>Inskrivning!U1108</f>
        <v>0</v>
      </c>
      <c r="N1130" s="2">
        <f>Inskrivning!V1108</f>
        <v>0</v>
      </c>
      <c r="O1130" s="2">
        <f>Inskrivning!W1108</f>
        <v>0</v>
      </c>
      <c r="P1130" s="2">
        <f>Inskrivning!X1108</f>
        <v>0</v>
      </c>
    </row>
    <row r="1131" spans="1:32" x14ac:dyDescent="0.25">
      <c r="A1131" s="9"/>
      <c r="B1131" s="148" t="str">
        <f>Inskrivning!J1109</f>
        <v/>
      </c>
      <c r="C1131" s="2"/>
      <c r="D1131" s="2" t="str">
        <f>Inskrivning!L1109</f>
        <v/>
      </c>
      <c r="E1131" s="2" t="str">
        <f>Inskrivning!M1109</f>
        <v/>
      </c>
      <c r="F1131" s="2" t="str">
        <f>Inskrivning!N1109</f>
        <v/>
      </c>
      <c r="G1131" s="2" t="str">
        <f>Inskrivning!O1109</f>
        <v/>
      </c>
      <c r="H1131" s="2" t="str">
        <f>Inskrivning!P1109</f>
        <v/>
      </c>
      <c r="I1131" s="2">
        <f>Inskrivning!Q1109</f>
        <v>0</v>
      </c>
      <c r="J1131" s="2">
        <f>Inskrivning!R1109</f>
        <v>0</v>
      </c>
      <c r="K1131" s="2">
        <f>Inskrivning!S1109</f>
        <v>0</v>
      </c>
      <c r="L1131" s="2">
        <f>Inskrivning!T1109</f>
        <v>0</v>
      </c>
      <c r="M1131" s="2">
        <f>Inskrivning!U1109</f>
        <v>0</v>
      </c>
      <c r="N1131" s="2">
        <f>Inskrivning!V1109</f>
        <v>0</v>
      </c>
      <c r="O1131" s="2">
        <f>Inskrivning!W1109</f>
        <v>0</v>
      </c>
      <c r="P1131" s="2">
        <f>Inskrivning!X1109</f>
        <v>0</v>
      </c>
    </row>
    <row r="1132" spans="1:32" x14ac:dyDescent="0.25">
      <c r="A1132" s="9"/>
      <c r="B1132" s="148" t="str">
        <f>Inskrivning!J1110</f>
        <v/>
      </c>
      <c r="C1132" s="2"/>
      <c r="D1132" s="2" t="str">
        <f>Inskrivning!L1110</f>
        <v/>
      </c>
      <c r="E1132" s="2" t="str">
        <f>Inskrivning!M1110</f>
        <v/>
      </c>
      <c r="F1132" s="2" t="str">
        <f>Inskrivning!N1110</f>
        <v/>
      </c>
      <c r="G1132" s="2" t="str">
        <f>Inskrivning!O1110</f>
        <v/>
      </c>
      <c r="H1132" s="2" t="str">
        <f>Inskrivning!P1110</f>
        <v/>
      </c>
      <c r="I1132" s="2">
        <f>Inskrivning!Q1110</f>
        <v>0</v>
      </c>
      <c r="J1132" s="2">
        <f>Inskrivning!R1110</f>
        <v>0</v>
      </c>
      <c r="K1132" s="2">
        <f>Inskrivning!S1110</f>
        <v>0</v>
      </c>
      <c r="L1132" s="2">
        <f>Inskrivning!T1110</f>
        <v>0</v>
      </c>
      <c r="M1132" s="2">
        <f>Inskrivning!U1110</f>
        <v>0</v>
      </c>
      <c r="N1132" s="2">
        <f>Inskrivning!V1110</f>
        <v>0</v>
      </c>
      <c r="O1132" s="2">
        <f>Inskrivning!W1110</f>
        <v>0</v>
      </c>
      <c r="P1132" s="2">
        <f>Inskrivning!X1110</f>
        <v>0</v>
      </c>
    </row>
    <row r="1133" spans="1:32" x14ac:dyDescent="0.25">
      <c r="A1133" s="63"/>
      <c r="B1133" s="149" t="s">
        <v>44</v>
      </c>
      <c r="C1133" s="1"/>
      <c r="D1133" s="1">
        <f t="shared" ref="D1133:P1133" si="141">SUM(D1129:D1132)</f>
        <v>0</v>
      </c>
      <c r="E1133" s="1">
        <f t="shared" si="141"/>
        <v>0</v>
      </c>
      <c r="F1133" s="1">
        <f t="shared" si="141"/>
        <v>0</v>
      </c>
      <c r="G1133" s="1">
        <f t="shared" si="141"/>
        <v>0</v>
      </c>
      <c r="H1133" s="1">
        <f t="shared" si="141"/>
        <v>0</v>
      </c>
      <c r="I1133" s="1">
        <f t="shared" si="141"/>
        <v>0</v>
      </c>
      <c r="J1133" s="1">
        <f t="shared" si="141"/>
        <v>0</v>
      </c>
      <c r="K1133" s="1">
        <f t="shared" si="141"/>
        <v>0</v>
      </c>
      <c r="L1133" s="1">
        <f t="shared" si="141"/>
        <v>0</v>
      </c>
      <c r="M1133" s="1">
        <f t="shared" si="141"/>
        <v>0</v>
      </c>
      <c r="N1133" s="1">
        <f t="shared" si="141"/>
        <v>0</v>
      </c>
      <c r="O1133" s="1">
        <f t="shared" si="141"/>
        <v>0</v>
      </c>
      <c r="P1133" s="1">
        <f t="shared" si="141"/>
        <v>0</v>
      </c>
    </row>
    <row r="1134" spans="1:32" x14ac:dyDescent="0.25">
      <c r="A1134" s="9"/>
      <c r="B1134" s="150" t="str">
        <f>Inskrivning!J1111</f>
        <v/>
      </c>
      <c r="C1134" s="2"/>
      <c r="D1134" s="2" t="str">
        <f>Inskrivning!L1111</f>
        <v/>
      </c>
      <c r="E1134" s="2" t="str">
        <f>Inskrivning!M1111</f>
        <v/>
      </c>
      <c r="F1134" s="2" t="str">
        <f>Inskrivning!N1111</f>
        <v/>
      </c>
      <c r="G1134" s="2" t="str">
        <f>Inskrivning!O1111</f>
        <v/>
      </c>
      <c r="H1134" s="2" t="str">
        <f>Inskrivning!P1111</f>
        <v/>
      </c>
      <c r="I1134" s="2">
        <f>Inskrivning!Q1111</f>
        <v>0</v>
      </c>
      <c r="J1134" s="2">
        <f>Inskrivning!R1111</f>
        <v>0</v>
      </c>
      <c r="K1134" s="2">
        <f>Inskrivning!S1111</f>
        <v>0</v>
      </c>
      <c r="L1134" s="2">
        <f>Inskrivning!T1111</f>
        <v>0</v>
      </c>
      <c r="M1134" s="2">
        <f>Inskrivning!U1111</f>
        <v>0</v>
      </c>
      <c r="N1134" s="2">
        <f>Inskrivning!V1111</f>
        <v>0</v>
      </c>
      <c r="O1134" s="2">
        <f>Inskrivning!W1111</f>
        <v>0</v>
      </c>
      <c r="P1134" s="2">
        <f>Inskrivning!X1111</f>
        <v>0</v>
      </c>
    </row>
    <row r="1135" spans="1:32" x14ac:dyDescent="0.25">
      <c r="A1135" s="9"/>
      <c r="B1135" s="150" t="str">
        <f>Inskrivning!J1112</f>
        <v/>
      </c>
      <c r="C1135" s="2"/>
      <c r="D1135" s="2" t="str">
        <f>Inskrivning!L1112</f>
        <v/>
      </c>
      <c r="E1135" s="2" t="str">
        <f>Inskrivning!M1112</f>
        <v/>
      </c>
      <c r="F1135" s="2" t="str">
        <f>Inskrivning!N1112</f>
        <v/>
      </c>
      <c r="G1135" s="2" t="str">
        <f>Inskrivning!O1112</f>
        <v/>
      </c>
      <c r="H1135" s="2" t="str">
        <f>Inskrivning!P1112</f>
        <v/>
      </c>
      <c r="I1135" s="2">
        <f>Inskrivning!Q1112</f>
        <v>0</v>
      </c>
      <c r="J1135" s="2">
        <f>Inskrivning!R1112</f>
        <v>0</v>
      </c>
      <c r="K1135" s="2">
        <f>Inskrivning!S1112</f>
        <v>0</v>
      </c>
      <c r="L1135" s="2">
        <f>Inskrivning!T1112</f>
        <v>0</v>
      </c>
      <c r="M1135" s="2">
        <f>Inskrivning!U1112</f>
        <v>0</v>
      </c>
      <c r="N1135" s="2">
        <f>Inskrivning!V1112</f>
        <v>0</v>
      </c>
      <c r="O1135" s="2">
        <f>Inskrivning!W1112</f>
        <v>0</v>
      </c>
      <c r="P1135" s="2">
        <f>Inskrivning!X1112</f>
        <v>0</v>
      </c>
    </row>
    <row r="1136" spans="1:32" x14ac:dyDescent="0.25">
      <c r="A1136" s="9"/>
      <c r="B1136" s="150" t="str">
        <f>Inskrivning!J1113</f>
        <v/>
      </c>
      <c r="C1136" s="2"/>
      <c r="D1136" s="2" t="str">
        <f>Inskrivning!L1113</f>
        <v/>
      </c>
      <c r="E1136" s="2" t="str">
        <f>Inskrivning!M1113</f>
        <v/>
      </c>
      <c r="F1136" s="2" t="str">
        <f>Inskrivning!N1113</f>
        <v/>
      </c>
      <c r="G1136" s="2" t="str">
        <f>Inskrivning!O1113</f>
        <v/>
      </c>
      <c r="H1136" s="2" t="str">
        <f>Inskrivning!P1113</f>
        <v/>
      </c>
      <c r="I1136" s="2">
        <f>Inskrivning!Q1113</f>
        <v>0</v>
      </c>
      <c r="J1136" s="2">
        <f>Inskrivning!R1113</f>
        <v>0</v>
      </c>
      <c r="K1136" s="2">
        <f>Inskrivning!S1113</f>
        <v>0</v>
      </c>
      <c r="L1136" s="2">
        <f>Inskrivning!T1113</f>
        <v>0</v>
      </c>
      <c r="M1136" s="2">
        <f>Inskrivning!U1113</f>
        <v>0</v>
      </c>
      <c r="N1136" s="2">
        <f>Inskrivning!V1113</f>
        <v>0</v>
      </c>
      <c r="O1136" s="2">
        <f>Inskrivning!W1113</f>
        <v>0</v>
      </c>
      <c r="P1136" s="2">
        <f>Inskrivning!X1113</f>
        <v>0</v>
      </c>
    </row>
    <row r="1137" spans="1:16" x14ac:dyDescent="0.25">
      <c r="A1137" s="9"/>
      <c r="B1137" s="150" t="str">
        <f>Inskrivning!J1114</f>
        <v/>
      </c>
      <c r="C1137" s="2"/>
      <c r="D1137" s="2" t="str">
        <f>Inskrivning!L1114</f>
        <v/>
      </c>
      <c r="E1137" s="2" t="str">
        <f>Inskrivning!M1114</f>
        <v/>
      </c>
      <c r="F1137" s="2" t="str">
        <f>Inskrivning!N1114</f>
        <v/>
      </c>
      <c r="G1137" s="2" t="str">
        <f>Inskrivning!O1114</f>
        <v/>
      </c>
      <c r="H1137" s="2" t="str">
        <f>Inskrivning!P1114</f>
        <v/>
      </c>
      <c r="I1137" s="2">
        <f>Inskrivning!Q1114</f>
        <v>0</v>
      </c>
      <c r="J1137" s="2">
        <f>Inskrivning!R1114</f>
        <v>0</v>
      </c>
      <c r="K1137" s="2">
        <f>Inskrivning!S1114</f>
        <v>0</v>
      </c>
      <c r="L1137" s="2">
        <f>Inskrivning!T1114</f>
        <v>0</v>
      </c>
      <c r="M1137" s="2">
        <f>Inskrivning!U1114</f>
        <v>0</v>
      </c>
      <c r="N1137" s="2">
        <f>Inskrivning!V1114</f>
        <v>0</v>
      </c>
      <c r="O1137" s="2">
        <f>Inskrivning!W1114</f>
        <v>0</v>
      </c>
      <c r="P1137" s="2">
        <f>Inskrivning!X1114</f>
        <v>0</v>
      </c>
    </row>
    <row r="1138" spans="1:16" x14ac:dyDescent="0.25">
      <c r="A1138" s="63"/>
      <c r="B1138" s="151" t="s">
        <v>44</v>
      </c>
      <c r="C1138" s="1"/>
      <c r="D1138" s="1">
        <f t="shared" ref="D1138:P1138" si="142">SUM(D1134:D1137)</f>
        <v>0</v>
      </c>
      <c r="E1138" s="1">
        <f t="shared" si="142"/>
        <v>0</v>
      </c>
      <c r="F1138" s="1">
        <f t="shared" si="142"/>
        <v>0</v>
      </c>
      <c r="G1138" s="1">
        <f t="shared" si="142"/>
        <v>0</v>
      </c>
      <c r="H1138" s="1">
        <f t="shared" si="142"/>
        <v>0</v>
      </c>
      <c r="I1138" s="1">
        <f t="shared" si="142"/>
        <v>0</v>
      </c>
      <c r="J1138" s="1">
        <f t="shared" si="142"/>
        <v>0</v>
      </c>
      <c r="K1138" s="1">
        <f t="shared" si="142"/>
        <v>0</v>
      </c>
      <c r="L1138" s="1">
        <f t="shared" si="142"/>
        <v>0</v>
      </c>
      <c r="M1138" s="1">
        <f t="shared" si="142"/>
        <v>0</v>
      </c>
      <c r="N1138" s="1">
        <f t="shared" si="142"/>
        <v>0</v>
      </c>
      <c r="O1138" s="1">
        <f t="shared" si="142"/>
        <v>0</v>
      </c>
      <c r="P1138" s="1">
        <f t="shared" si="142"/>
        <v>0</v>
      </c>
    </row>
    <row r="1139" spans="1:16" x14ac:dyDescent="0.25">
      <c r="A1139" s="9"/>
      <c r="B1139" s="152" t="str">
        <f>Inskrivning!J1115</f>
        <v/>
      </c>
      <c r="C1139" s="2"/>
      <c r="D1139" s="2" t="str">
        <f>Inskrivning!L1115</f>
        <v/>
      </c>
      <c r="E1139" s="2" t="str">
        <f>Inskrivning!M1115</f>
        <v/>
      </c>
      <c r="F1139" s="2" t="str">
        <f>Inskrivning!N1115</f>
        <v/>
      </c>
      <c r="G1139" s="2" t="str">
        <f>Inskrivning!O1115</f>
        <v/>
      </c>
      <c r="H1139" s="2" t="str">
        <f>Inskrivning!P1115</f>
        <v/>
      </c>
      <c r="I1139" s="2">
        <f>Inskrivning!Q1115</f>
        <v>0</v>
      </c>
      <c r="J1139" s="2">
        <f>Inskrivning!R1115</f>
        <v>0</v>
      </c>
      <c r="K1139" s="2">
        <f>Inskrivning!S1115</f>
        <v>0</v>
      </c>
      <c r="L1139" s="2">
        <f>Inskrivning!T1115</f>
        <v>0</v>
      </c>
      <c r="M1139" s="2">
        <f>Inskrivning!U1115</f>
        <v>0</v>
      </c>
      <c r="N1139" s="2">
        <f>Inskrivning!V1115</f>
        <v>0</v>
      </c>
      <c r="O1139" s="2">
        <f>Inskrivning!W1115</f>
        <v>0</v>
      </c>
      <c r="P1139" s="2">
        <f>Inskrivning!X1115</f>
        <v>0</v>
      </c>
    </row>
    <row r="1140" spans="1:16" x14ac:dyDescent="0.25">
      <c r="A1140" s="9"/>
      <c r="B1140" s="152" t="str">
        <f>Inskrivning!J1116</f>
        <v/>
      </c>
      <c r="C1140" s="2"/>
      <c r="D1140" s="2" t="str">
        <f>Inskrivning!L1116</f>
        <v/>
      </c>
      <c r="E1140" s="2" t="str">
        <f>Inskrivning!M1116</f>
        <v/>
      </c>
      <c r="F1140" s="2" t="str">
        <f>Inskrivning!N1116</f>
        <v/>
      </c>
      <c r="G1140" s="2" t="str">
        <f>Inskrivning!O1116</f>
        <v/>
      </c>
      <c r="H1140" s="2" t="str">
        <f>Inskrivning!P1116</f>
        <v/>
      </c>
      <c r="I1140" s="2">
        <f>Inskrivning!Q1116</f>
        <v>0</v>
      </c>
      <c r="J1140" s="2">
        <f>Inskrivning!R1116</f>
        <v>0</v>
      </c>
      <c r="K1140" s="2">
        <f>Inskrivning!S1116</f>
        <v>0</v>
      </c>
      <c r="L1140" s="2">
        <f>Inskrivning!T1116</f>
        <v>0</v>
      </c>
      <c r="M1140" s="2">
        <f>Inskrivning!U1116</f>
        <v>0</v>
      </c>
      <c r="N1140" s="2">
        <f>Inskrivning!V1116</f>
        <v>0</v>
      </c>
      <c r="O1140" s="2">
        <f>Inskrivning!W1116</f>
        <v>0</v>
      </c>
      <c r="P1140" s="2">
        <f>Inskrivning!X1116</f>
        <v>0</v>
      </c>
    </row>
    <row r="1141" spans="1:16" x14ac:dyDescent="0.25">
      <c r="A1141" s="9"/>
      <c r="B1141" s="152" t="str">
        <f>Inskrivning!J1117</f>
        <v/>
      </c>
      <c r="C1141" s="2"/>
      <c r="D1141" s="2" t="str">
        <f>Inskrivning!L1117</f>
        <v/>
      </c>
      <c r="E1141" s="2" t="str">
        <f>Inskrivning!M1117</f>
        <v/>
      </c>
      <c r="F1141" s="2" t="str">
        <f>Inskrivning!N1117</f>
        <v/>
      </c>
      <c r="G1141" s="2" t="str">
        <f>Inskrivning!O1117</f>
        <v/>
      </c>
      <c r="H1141" s="2" t="str">
        <f>Inskrivning!P1117</f>
        <v/>
      </c>
      <c r="I1141" s="2">
        <f>Inskrivning!Q1117</f>
        <v>0</v>
      </c>
      <c r="J1141" s="2">
        <f>Inskrivning!R1117</f>
        <v>0</v>
      </c>
      <c r="K1141" s="2">
        <f>Inskrivning!S1117</f>
        <v>0</v>
      </c>
      <c r="L1141" s="2">
        <f>Inskrivning!T1117</f>
        <v>0</v>
      </c>
      <c r="M1141" s="2">
        <f>Inskrivning!U1117</f>
        <v>0</v>
      </c>
      <c r="N1141" s="2">
        <f>Inskrivning!V1117</f>
        <v>0</v>
      </c>
      <c r="O1141" s="2">
        <f>Inskrivning!W1117</f>
        <v>0</v>
      </c>
      <c r="P1141" s="2">
        <f>Inskrivning!X1117</f>
        <v>0</v>
      </c>
    </row>
    <row r="1142" spans="1:16" x14ac:dyDescent="0.25">
      <c r="A1142" s="9"/>
      <c r="B1142" s="152" t="str">
        <f>Inskrivning!J1118</f>
        <v/>
      </c>
      <c r="C1142" s="2"/>
      <c r="D1142" s="2" t="str">
        <f>Inskrivning!L1118</f>
        <v/>
      </c>
      <c r="E1142" s="2" t="str">
        <f>Inskrivning!M1118</f>
        <v/>
      </c>
      <c r="F1142" s="2" t="str">
        <f>Inskrivning!N1118</f>
        <v/>
      </c>
      <c r="G1142" s="2" t="str">
        <f>Inskrivning!O1118</f>
        <v/>
      </c>
      <c r="H1142" s="2" t="str">
        <f>Inskrivning!P1118</f>
        <v/>
      </c>
      <c r="I1142" s="2">
        <f>Inskrivning!Q1118</f>
        <v>0</v>
      </c>
      <c r="J1142" s="2">
        <f>Inskrivning!R1118</f>
        <v>0</v>
      </c>
      <c r="K1142" s="2">
        <f>Inskrivning!S1118</f>
        <v>0</v>
      </c>
      <c r="L1142" s="2">
        <f>Inskrivning!T1118</f>
        <v>0</v>
      </c>
      <c r="M1142" s="2">
        <f>Inskrivning!U1118</f>
        <v>0</v>
      </c>
      <c r="N1142" s="2">
        <f>Inskrivning!V1118</f>
        <v>0</v>
      </c>
      <c r="O1142" s="2">
        <f>Inskrivning!W1118</f>
        <v>0</v>
      </c>
      <c r="P1142" s="2">
        <f>Inskrivning!X1118</f>
        <v>0</v>
      </c>
    </row>
    <row r="1143" spans="1:16" x14ac:dyDescent="0.25">
      <c r="A1143" s="63"/>
      <c r="B1143" s="153" t="s">
        <v>44</v>
      </c>
      <c r="C1143" s="1"/>
      <c r="D1143" s="1">
        <f t="shared" ref="D1143:P1143" si="143">SUM(D1139:D1142)</f>
        <v>0</v>
      </c>
      <c r="E1143" s="1">
        <f t="shared" si="143"/>
        <v>0</v>
      </c>
      <c r="F1143" s="1">
        <f t="shared" si="143"/>
        <v>0</v>
      </c>
      <c r="G1143" s="1">
        <f t="shared" si="143"/>
        <v>0</v>
      </c>
      <c r="H1143" s="1">
        <f t="shared" si="143"/>
        <v>0</v>
      </c>
      <c r="I1143" s="1">
        <f t="shared" si="143"/>
        <v>0</v>
      </c>
      <c r="J1143" s="1">
        <f t="shared" si="143"/>
        <v>0</v>
      </c>
      <c r="K1143" s="1">
        <f t="shared" si="143"/>
        <v>0</v>
      </c>
      <c r="L1143" s="1">
        <f t="shared" si="143"/>
        <v>0</v>
      </c>
      <c r="M1143" s="1">
        <f t="shared" si="143"/>
        <v>0</v>
      </c>
      <c r="N1143" s="1">
        <f t="shared" si="143"/>
        <v>0</v>
      </c>
      <c r="O1143" s="1">
        <f t="shared" si="143"/>
        <v>0</v>
      </c>
      <c r="P1143" s="1">
        <f t="shared" si="143"/>
        <v>0</v>
      </c>
    </row>
    <row r="1144" spans="1:16" x14ac:dyDescent="0.25">
      <c r="A1144" s="9"/>
      <c r="B1144" s="154" t="str">
        <f>Inskrivning!J1119</f>
        <v/>
      </c>
      <c r="C1144" s="2"/>
      <c r="D1144" s="2" t="str">
        <f>Inskrivning!L1119</f>
        <v/>
      </c>
      <c r="E1144" s="2" t="str">
        <f>Inskrivning!M1119</f>
        <v/>
      </c>
      <c r="F1144" s="2" t="str">
        <f>Inskrivning!N1119</f>
        <v/>
      </c>
      <c r="G1144" s="2" t="str">
        <f>Inskrivning!O1119</f>
        <v/>
      </c>
      <c r="H1144" s="2" t="str">
        <f>Inskrivning!P1119</f>
        <v/>
      </c>
      <c r="I1144" s="2">
        <f>Inskrivning!Q1119</f>
        <v>0</v>
      </c>
      <c r="J1144" s="2">
        <f>Inskrivning!R1119</f>
        <v>0</v>
      </c>
      <c r="K1144" s="2">
        <f>Inskrivning!S1119</f>
        <v>0</v>
      </c>
      <c r="L1144" s="2">
        <f>Inskrivning!T1119</f>
        <v>0</v>
      </c>
      <c r="M1144" s="2">
        <f>Inskrivning!U1119</f>
        <v>0</v>
      </c>
      <c r="N1144" s="2">
        <f>Inskrivning!V1119</f>
        <v>0</v>
      </c>
      <c r="O1144" s="2">
        <f>Inskrivning!W1119</f>
        <v>0</v>
      </c>
      <c r="P1144" s="2">
        <f>Inskrivning!X1119</f>
        <v>0</v>
      </c>
    </row>
    <row r="1145" spans="1:16" x14ac:dyDescent="0.25">
      <c r="A1145" s="9"/>
      <c r="B1145" s="154" t="str">
        <f>Inskrivning!J1120</f>
        <v/>
      </c>
      <c r="C1145" s="2"/>
      <c r="D1145" s="2" t="str">
        <f>Inskrivning!L1120</f>
        <v/>
      </c>
      <c r="E1145" s="2" t="str">
        <f>Inskrivning!M1120</f>
        <v/>
      </c>
      <c r="F1145" s="2" t="str">
        <f>Inskrivning!N1120</f>
        <v/>
      </c>
      <c r="G1145" s="2" t="str">
        <f>Inskrivning!O1120</f>
        <v/>
      </c>
      <c r="H1145" s="2" t="str">
        <f>Inskrivning!P1120</f>
        <v/>
      </c>
      <c r="I1145" s="2">
        <f>Inskrivning!Q1120</f>
        <v>0</v>
      </c>
      <c r="J1145" s="2">
        <f>Inskrivning!R1120</f>
        <v>0</v>
      </c>
      <c r="K1145" s="2">
        <f>Inskrivning!S1120</f>
        <v>0</v>
      </c>
      <c r="L1145" s="2">
        <f>Inskrivning!T1120</f>
        <v>0</v>
      </c>
      <c r="M1145" s="2">
        <f>Inskrivning!U1120</f>
        <v>0</v>
      </c>
      <c r="N1145" s="2">
        <f>Inskrivning!V1120</f>
        <v>0</v>
      </c>
      <c r="O1145" s="2">
        <f>Inskrivning!W1120</f>
        <v>0</v>
      </c>
      <c r="P1145" s="2">
        <f>Inskrivning!X1120</f>
        <v>0</v>
      </c>
    </row>
    <row r="1146" spans="1:16" x14ac:dyDescent="0.25">
      <c r="A1146" s="9"/>
      <c r="B1146" s="154" t="str">
        <f>Inskrivning!J1121</f>
        <v/>
      </c>
      <c r="C1146" s="2"/>
      <c r="D1146" s="2" t="str">
        <f>Inskrivning!L1121</f>
        <v/>
      </c>
      <c r="E1146" s="2" t="str">
        <f>Inskrivning!M1121</f>
        <v/>
      </c>
      <c r="F1146" s="2" t="str">
        <f>Inskrivning!N1121</f>
        <v/>
      </c>
      <c r="G1146" s="2" t="str">
        <f>Inskrivning!O1121</f>
        <v/>
      </c>
      <c r="H1146" s="2" t="str">
        <f>Inskrivning!P1121</f>
        <v/>
      </c>
      <c r="I1146" s="2">
        <f>Inskrivning!Q1121</f>
        <v>0</v>
      </c>
      <c r="J1146" s="2">
        <f>Inskrivning!R1121</f>
        <v>0</v>
      </c>
      <c r="K1146" s="2">
        <f>Inskrivning!S1121</f>
        <v>0</v>
      </c>
      <c r="L1146" s="2">
        <f>Inskrivning!T1121</f>
        <v>0</v>
      </c>
      <c r="M1146" s="2">
        <f>Inskrivning!U1121</f>
        <v>0</v>
      </c>
      <c r="N1146" s="2">
        <f>Inskrivning!V1121</f>
        <v>0</v>
      </c>
      <c r="O1146" s="2">
        <f>Inskrivning!W1121</f>
        <v>0</v>
      </c>
      <c r="P1146" s="2">
        <f>Inskrivning!X1121</f>
        <v>0</v>
      </c>
    </row>
    <row r="1147" spans="1:16" x14ac:dyDescent="0.25">
      <c r="A1147" s="9"/>
      <c r="B1147" s="154" t="str">
        <f>Inskrivning!J1122</f>
        <v/>
      </c>
      <c r="C1147" s="2"/>
      <c r="D1147" s="2" t="str">
        <f>Inskrivning!L1122</f>
        <v/>
      </c>
      <c r="E1147" s="2" t="str">
        <f>Inskrivning!M1122</f>
        <v/>
      </c>
      <c r="F1147" s="2" t="str">
        <f>Inskrivning!N1122</f>
        <v/>
      </c>
      <c r="G1147" s="2" t="str">
        <f>Inskrivning!O1122</f>
        <v/>
      </c>
      <c r="H1147" s="2" t="str">
        <f>Inskrivning!P1122</f>
        <v/>
      </c>
      <c r="I1147" s="2">
        <f>Inskrivning!Q1122</f>
        <v>0</v>
      </c>
      <c r="J1147" s="2">
        <f>Inskrivning!R1122</f>
        <v>0</v>
      </c>
      <c r="K1147" s="2">
        <f>Inskrivning!S1122</f>
        <v>0</v>
      </c>
      <c r="L1147" s="2">
        <f>Inskrivning!T1122</f>
        <v>0</v>
      </c>
      <c r="M1147" s="2">
        <f>Inskrivning!U1122</f>
        <v>0</v>
      </c>
      <c r="N1147" s="2">
        <f>Inskrivning!V1122</f>
        <v>0</v>
      </c>
      <c r="O1147" s="2">
        <f>Inskrivning!W1122</f>
        <v>0</v>
      </c>
      <c r="P1147" s="2">
        <f>Inskrivning!X1122</f>
        <v>0</v>
      </c>
    </row>
    <row r="1148" spans="1:16" x14ac:dyDescent="0.25">
      <c r="A1148" s="63"/>
      <c r="B1148" s="155" t="s">
        <v>44</v>
      </c>
      <c r="C1148" s="1"/>
      <c r="D1148" s="1">
        <f t="shared" ref="D1148:P1148" si="144">SUM(D1144:D1147)</f>
        <v>0</v>
      </c>
      <c r="E1148" s="1">
        <f t="shared" si="144"/>
        <v>0</v>
      </c>
      <c r="F1148" s="1">
        <f t="shared" si="144"/>
        <v>0</v>
      </c>
      <c r="G1148" s="1">
        <f t="shared" si="144"/>
        <v>0</v>
      </c>
      <c r="H1148" s="1">
        <f t="shared" si="144"/>
        <v>0</v>
      </c>
      <c r="I1148" s="1">
        <f t="shared" si="144"/>
        <v>0</v>
      </c>
      <c r="J1148" s="1">
        <f t="shared" si="144"/>
        <v>0</v>
      </c>
      <c r="K1148" s="1">
        <f t="shared" si="144"/>
        <v>0</v>
      </c>
      <c r="L1148" s="1">
        <f t="shared" si="144"/>
        <v>0</v>
      </c>
      <c r="M1148" s="1">
        <f t="shared" si="144"/>
        <v>0</v>
      </c>
      <c r="N1148" s="1">
        <f t="shared" si="144"/>
        <v>0</v>
      </c>
      <c r="O1148" s="1">
        <f t="shared" si="144"/>
        <v>0</v>
      </c>
      <c r="P1148" s="1">
        <f t="shared" si="144"/>
        <v>0</v>
      </c>
    </row>
    <row r="1149" spans="1:16" x14ac:dyDescent="0.25">
      <c r="A1149" s="9"/>
      <c r="B1149" s="177" t="str">
        <f>Inskrivning!J1123</f>
        <v/>
      </c>
      <c r="C1149" s="2"/>
      <c r="D1149" s="2" t="str">
        <f>Inskrivning!L1123</f>
        <v/>
      </c>
      <c r="E1149" s="2" t="str">
        <f>Inskrivning!M1123</f>
        <v/>
      </c>
      <c r="F1149" s="2" t="str">
        <f>Inskrivning!N1123</f>
        <v/>
      </c>
      <c r="G1149" s="2" t="str">
        <f>Inskrivning!O1123</f>
        <v/>
      </c>
      <c r="H1149" s="2" t="str">
        <f>Inskrivning!P1123</f>
        <v/>
      </c>
      <c r="I1149" s="2">
        <f>Inskrivning!Q1123</f>
        <v>0</v>
      </c>
      <c r="J1149" s="2">
        <f>Inskrivning!R1123</f>
        <v>0</v>
      </c>
      <c r="K1149" s="2">
        <f>Inskrivning!S1123</f>
        <v>0</v>
      </c>
      <c r="L1149" s="2">
        <f>Inskrivning!T1123</f>
        <v>0</v>
      </c>
      <c r="M1149" s="2">
        <f>Inskrivning!U1123</f>
        <v>0</v>
      </c>
      <c r="N1149" s="2">
        <f>Inskrivning!V1123</f>
        <v>0</v>
      </c>
      <c r="O1149" s="2">
        <f>Inskrivning!W1123</f>
        <v>0</v>
      </c>
      <c r="P1149" s="2">
        <f>Inskrivning!X1123</f>
        <v>0</v>
      </c>
    </row>
    <row r="1150" spans="1:16" x14ac:dyDescent="0.25">
      <c r="A1150" s="9"/>
      <c r="B1150" s="177" t="str">
        <f>Inskrivning!J1124</f>
        <v/>
      </c>
      <c r="C1150" s="2"/>
      <c r="D1150" s="2" t="str">
        <f>Inskrivning!L1124</f>
        <v/>
      </c>
      <c r="E1150" s="2" t="str">
        <f>Inskrivning!M1124</f>
        <v/>
      </c>
      <c r="F1150" s="2" t="str">
        <f>Inskrivning!N1124</f>
        <v/>
      </c>
      <c r="G1150" s="2" t="str">
        <f>Inskrivning!O1124</f>
        <v/>
      </c>
      <c r="H1150" s="2" t="str">
        <f>Inskrivning!P1124</f>
        <v/>
      </c>
      <c r="I1150" s="2">
        <f>Inskrivning!Q1124</f>
        <v>0</v>
      </c>
      <c r="J1150" s="2">
        <f>Inskrivning!R1124</f>
        <v>0</v>
      </c>
      <c r="K1150" s="2">
        <f>Inskrivning!S1124</f>
        <v>0</v>
      </c>
      <c r="L1150" s="2">
        <f>Inskrivning!T1124</f>
        <v>0</v>
      </c>
      <c r="M1150" s="2">
        <f>Inskrivning!U1124</f>
        <v>0</v>
      </c>
      <c r="N1150" s="2">
        <f>Inskrivning!V1124</f>
        <v>0</v>
      </c>
      <c r="O1150" s="2">
        <f>Inskrivning!W1124</f>
        <v>0</v>
      </c>
      <c r="P1150" s="2">
        <f>Inskrivning!X1124</f>
        <v>0</v>
      </c>
    </row>
    <row r="1151" spans="1:16" x14ac:dyDescent="0.25">
      <c r="A1151" s="9"/>
      <c r="B1151" s="177" t="str">
        <f>Inskrivning!J1125</f>
        <v/>
      </c>
      <c r="C1151" s="2"/>
      <c r="D1151" s="2" t="str">
        <f>Inskrivning!L1125</f>
        <v/>
      </c>
      <c r="E1151" s="2" t="str">
        <f>Inskrivning!M1125</f>
        <v/>
      </c>
      <c r="F1151" s="2" t="str">
        <f>Inskrivning!N1125</f>
        <v/>
      </c>
      <c r="G1151" s="2" t="str">
        <f>Inskrivning!O1125</f>
        <v/>
      </c>
      <c r="H1151" s="2" t="str">
        <f>Inskrivning!P1125</f>
        <v/>
      </c>
      <c r="I1151" s="2">
        <f>Inskrivning!Q1125</f>
        <v>0</v>
      </c>
      <c r="J1151" s="2">
        <f>Inskrivning!R1125</f>
        <v>0</v>
      </c>
      <c r="K1151" s="2">
        <f>Inskrivning!S1125</f>
        <v>0</v>
      </c>
      <c r="L1151" s="2">
        <f>Inskrivning!T1125</f>
        <v>0</v>
      </c>
      <c r="M1151" s="2">
        <f>Inskrivning!U1125</f>
        <v>0</v>
      </c>
      <c r="N1151" s="2">
        <f>Inskrivning!V1125</f>
        <v>0</v>
      </c>
      <c r="O1151" s="2">
        <f>Inskrivning!W1125</f>
        <v>0</v>
      </c>
      <c r="P1151" s="2">
        <f>Inskrivning!X1125</f>
        <v>0</v>
      </c>
    </row>
    <row r="1152" spans="1:16" x14ac:dyDescent="0.25">
      <c r="A1152" s="9"/>
      <c r="B1152" s="177" t="str">
        <f>Inskrivning!J1126</f>
        <v/>
      </c>
      <c r="C1152" s="2"/>
      <c r="D1152" s="2" t="str">
        <f>Inskrivning!L1126</f>
        <v/>
      </c>
      <c r="E1152" s="2" t="str">
        <f>Inskrivning!M1126</f>
        <v/>
      </c>
      <c r="F1152" s="2" t="str">
        <f>Inskrivning!N1126</f>
        <v/>
      </c>
      <c r="G1152" s="2" t="str">
        <f>Inskrivning!O1126</f>
        <v/>
      </c>
      <c r="H1152" s="2" t="str">
        <f>Inskrivning!P1126</f>
        <v/>
      </c>
      <c r="I1152" s="2">
        <f>Inskrivning!Q1126</f>
        <v>0</v>
      </c>
      <c r="J1152" s="2">
        <f>Inskrivning!R1126</f>
        <v>0</v>
      </c>
      <c r="K1152" s="2">
        <f>Inskrivning!S1126</f>
        <v>0</v>
      </c>
      <c r="L1152" s="2">
        <f>Inskrivning!T1126</f>
        <v>0</v>
      </c>
      <c r="M1152" s="2">
        <f>Inskrivning!U1126</f>
        <v>0</v>
      </c>
      <c r="N1152" s="2">
        <f>Inskrivning!V1126</f>
        <v>0</v>
      </c>
      <c r="O1152" s="2">
        <f>Inskrivning!W1126</f>
        <v>0</v>
      </c>
      <c r="P1152" s="2">
        <f>Inskrivning!X1126</f>
        <v>0</v>
      </c>
    </row>
    <row r="1153" spans="1:16" x14ac:dyDescent="0.25">
      <c r="A1153" s="63"/>
      <c r="B1153" s="178" t="s">
        <v>44</v>
      </c>
      <c r="C1153" s="1"/>
      <c r="D1153" s="1">
        <f t="shared" ref="D1153:P1153" si="145">SUM(D1149:D1152)</f>
        <v>0</v>
      </c>
      <c r="E1153" s="1">
        <f t="shared" si="145"/>
        <v>0</v>
      </c>
      <c r="F1153" s="1">
        <f t="shared" si="145"/>
        <v>0</v>
      </c>
      <c r="G1153" s="1">
        <f t="shared" si="145"/>
        <v>0</v>
      </c>
      <c r="H1153" s="1">
        <f t="shared" si="145"/>
        <v>0</v>
      </c>
      <c r="I1153" s="1">
        <f t="shared" si="145"/>
        <v>0</v>
      </c>
      <c r="J1153" s="1">
        <f t="shared" si="145"/>
        <v>0</v>
      </c>
      <c r="K1153" s="1">
        <f t="shared" si="145"/>
        <v>0</v>
      </c>
      <c r="L1153" s="1">
        <f t="shared" si="145"/>
        <v>0</v>
      </c>
      <c r="M1153" s="1">
        <f t="shared" si="145"/>
        <v>0</v>
      </c>
      <c r="N1153" s="1">
        <f t="shared" si="145"/>
        <v>0</v>
      </c>
      <c r="O1153" s="1">
        <f t="shared" si="145"/>
        <v>0</v>
      </c>
      <c r="P1153" s="1">
        <f t="shared" si="145"/>
        <v>0</v>
      </c>
    </row>
    <row r="1154" spans="1:16" x14ac:dyDescent="0.25">
      <c r="A1154" s="9"/>
      <c r="B1154" s="148" t="str">
        <f>Inskrivning!J1127</f>
        <v/>
      </c>
      <c r="C1154" s="2"/>
      <c r="D1154" s="2" t="str">
        <f>Inskrivning!L1127</f>
        <v/>
      </c>
      <c r="E1154" s="2" t="str">
        <f>Inskrivning!M1127</f>
        <v/>
      </c>
      <c r="F1154" s="2" t="str">
        <f>Inskrivning!N1127</f>
        <v/>
      </c>
      <c r="G1154" s="2" t="str">
        <f>Inskrivning!O1127</f>
        <v/>
      </c>
      <c r="H1154" s="2" t="str">
        <f>Inskrivning!P1127</f>
        <v/>
      </c>
      <c r="I1154" s="2">
        <f>Inskrivning!Q1127</f>
        <v>0</v>
      </c>
      <c r="J1154" s="2">
        <f>Inskrivning!R1127</f>
        <v>0</v>
      </c>
      <c r="K1154" s="2">
        <f>Inskrivning!S1127</f>
        <v>0</v>
      </c>
      <c r="L1154" s="2">
        <f>Inskrivning!T1127</f>
        <v>0</v>
      </c>
      <c r="M1154" s="2">
        <f>Inskrivning!U1127</f>
        <v>0</v>
      </c>
      <c r="N1154" s="2">
        <f>Inskrivning!V1127</f>
        <v>0</v>
      </c>
      <c r="O1154" s="2">
        <f>Inskrivning!W1127</f>
        <v>0</v>
      </c>
      <c r="P1154" s="2">
        <f>Inskrivning!X1127</f>
        <v>0</v>
      </c>
    </row>
    <row r="1155" spans="1:16" x14ac:dyDescent="0.25">
      <c r="A1155" s="9"/>
      <c r="B1155" s="148" t="str">
        <f>Inskrivning!J1128</f>
        <v/>
      </c>
      <c r="C1155" s="2"/>
      <c r="D1155" s="2" t="str">
        <f>Inskrivning!L1128</f>
        <v/>
      </c>
      <c r="E1155" s="2" t="str">
        <f>Inskrivning!M1128</f>
        <v/>
      </c>
      <c r="F1155" s="2" t="str">
        <f>Inskrivning!N1128</f>
        <v/>
      </c>
      <c r="G1155" s="2" t="str">
        <f>Inskrivning!O1128</f>
        <v/>
      </c>
      <c r="H1155" s="2" t="str">
        <f>Inskrivning!P1128</f>
        <v/>
      </c>
      <c r="I1155" s="2">
        <f>Inskrivning!Q1128</f>
        <v>0</v>
      </c>
      <c r="J1155" s="2">
        <f>Inskrivning!R1128</f>
        <v>0</v>
      </c>
      <c r="K1155" s="2">
        <f>Inskrivning!S1128</f>
        <v>0</v>
      </c>
      <c r="L1155" s="2">
        <f>Inskrivning!T1128</f>
        <v>0</v>
      </c>
      <c r="M1155" s="2">
        <f>Inskrivning!U1128</f>
        <v>0</v>
      </c>
      <c r="N1155" s="2">
        <f>Inskrivning!V1128</f>
        <v>0</v>
      </c>
      <c r="O1155" s="2">
        <f>Inskrivning!W1128</f>
        <v>0</v>
      </c>
      <c r="P1155" s="2">
        <f>Inskrivning!X1128</f>
        <v>0</v>
      </c>
    </row>
    <row r="1156" spans="1:16" x14ac:dyDescent="0.25">
      <c r="A1156" s="9"/>
      <c r="B1156" s="148" t="str">
        <f>Inskrivning!J1129</f>
        <v/>
      </c>
      <c r="C1156" s="2"/>
      <c r="D1156" s="2" t="str">
        <f>Inskrivning!L1129</f>
        <v/>
      </c>
      <c r="E1156" s="2" t="str">
        <f>Inskrivning!M1129</f>
        <v/>
      </c>
      <c r="F1156" s="2" t="str">
        <f>Inskrivning!N1129</f>
        <v/>
      </c>
      <c r="G1156" s="2" t="str">
        <f>Inskrivning!O1129</f>
        <v/>
      </c>
      <c r="H1156" s="2" t="str">
        <f>Inskrivning!P1129</f>
        <v/>
      </c>
      <c r="I1156" s="2">
        <f>Inskrivning!Q1129</f>
        <v>0</v>
      </c>
      <c r="J1156" s="2">
        <f>Inskrivning!R1129</f>
        <v>0</v>
      </c>
      <c r="K1156" s="2">
        <f>Inskrivning!S1129</f>
        <v>0</v>
      </c>
      <c r="L1156" s="2">
        <f>Inskrivning!T1129</f>
        <v>0</v>
      </c>
      <c r="M1156" s="2">
        <f>Inskrivning!U1129</f>
        <v>0</v>
      </c>
      <c r="N1156" s="2">
        <f>Inskrivning!V1129</f>
        <v>0</v>
      </c>
      <c r="O1156" s="2">
        <f>Inskrivning!W1129</f>
        <v>0</v>
      </c>
      <c r="P1156" s="2">
        <f>Inskrivning!X1129</f>
        <v>0</v>
      </c>
    </row>
    <row r="1157" spans="1:16" x14ac:dyDescent="0.25">
      <c r="A1157" s="9"/>
      <c r="B1157" s="148" t="str">
        <f>Inskrivning!J1130</f>
        <v/>
      </c>
      <c r="C1157" s="2"/>
      <c r="D1157" s="2" t="str">
        <f>Inskrivning!L1130</f>
        <v/>
      </c>
      <c r="E1157" s="2" t="str">
        <f>Inskrivning!M1130</f>
        <v/>
      </c>
      <c r="F1157" s="2" t="str">
        <f>Inskrivning!N1130</f>
        <v/>
      </c>
      <c r="G1157" s="2" t="str">
        <f>Inskrivning!O1130</f>
        <v/>
      </c>
      <c r="H1157" s="2" t="str">
        <f>Inskrivning!P1130</f>
        <v/>
      </c>
      <c r="I1157" s="2">
        <f>Inskrivning!Q1130</f>
        <v>0</v>
      </c>
      <c r="J1157" s="2">
        <f>Inskrivning!R1130</f>
        <v>0</v>
      </c>
      <c r="K1157" s="2">
        <f>Inskrivning!S1130</f>
        <v>0</v>
      </c>
      <c r="L1157" s="2">
        <f>Inskrivning!T1130</f>
        <v>0</v>
      </c>
      <c r="M1157" s="2">
        <f>Inskrivning!U1130</f>
        <v>0</v>
      </c>
      <c r="N1157" s="2">
        <f>Inskrivning!V1130</f>
        <v>0</v>
      </c>
      <c r="O1157" s="2">
        <f>Inskrivning!W1130</f>
        <v>0</v>
      </c>
      <c r="P1157" s="2">
        <f>Inskrivning!X1130</f>
        <v>0</v>
      </c>
    </row>
    <row r="1158" spans="1:16" x14ac:dyDescent="0.25">
      <c r="A1158" s="63"/>
      <c r="B1158" s="149" t="s">
        <v>44</v>
      </c>
      <c r="C1158" s="1"/>
      <c r="D1158" s="1">
        <f t="shared" ref="D1158:P1158" si="146">SUM(D1154:D1157)</f>
        <v>0</v>
      </c>
      <c r="E1158" s="1">
        <f t="shared" si="146"/>
        <v>0</v>
      </c>
      <c r="F1158" s="1">
        <f t="shared" si="146"/>
        <v>0</v>
      </c>
      <c r="G1158" s="1">
        <f t="shared" si="146"/>
        <v>0</v>
      </c>
      <c r="H1158" s="1">
        <f t="shared" si="146"/>
        <v>0</v>
      </c>
      <c r="I1158" s="1">
        <f t="shared" si="146"/>
        <v>0</v>
      </c>
      <c r="J1158" s="1">
        <f t="shared" si="146"/>
        <v>0</v>
      </c>
      <c r="K1158" s="1">
        <f t="shared" si="146"/>
        <v>0</v>
      </c>
      <c r="L1158" s="1">
        <f t="shared" si="146"/>
        <v>0</v>
      </c>
      <c r="M1158" s="1">
        <f t="shared" si="146"/>
        <v>0</v>
      </c>
      <c r="N1158" s="1">
        <f t="shared" si="146"/>
        <v>0</v>
      </c>
      <c r="O1158" s="1">
        <f t="shared" si="146"/>
        <v>0</v>
      </c>
      <c r="P1158" s="1">
        <f t="shared" si="146"/>
        <v>0</v>
      </c>
    </row>
    <row r="1159" spans="1:16" x14ac:dyDescent="0.25">
      <c r="A1159" s="9"/>
      <c r="B1159" s="150" t="str">
        <f>Inskrivning!J1131</f>
        <v/>
      </c>
      <c r="C1159" s="2"/>
      <c r="D1159" s="2" t="str">
        <f>Inskrivning!L1131</f>
        <v/>
      </c>
      <c r="E1159" s="2" t="str">
        <f>Inskrivning!M1131</f>
        <v/>
      </c>
      <c r="F1159" s="2" t="str">
        <f>Inskrivning!N1131</f>
        <v/>
      </c>
      <c r="G1159" s="2" t="str">
        <f>Inskrivning!O1131</f>
        <v/>
      </c>
      <c r="H1159" s="2" t="str">
        <f>Inskrivning!P1131</f>
        <v/>
      </c>
      <c r="I1159" s="2">
        <f>Inskrivning!Q1131</f>
        <v>0</v>
      </c>
      <c r="J1159" s="2">
        <f>Inskrivning!R1131</f>
        <v>0</v>
      </c>
      <c r="K1159" s="2">
        <f>Inskrivning!S1131</f>
        <v>0</v>
      </c>
      <c r="L1159" s="2">
        <f>Inskrivning!T1131</f>
        <v>0</v>
      </c>
      <c r="M1159" s="2">
        <f>Inskrivning!U1131</f>
        <v>0</v>
      </c>
      <c r="N1159" s="2">
        <f>Inskrivning!V1131</f>
        <v>0</v>
      </c>
      <c r="O1159" s="2">
        <f>Inskrivning!W1131</f>
        <v>0</v>
      </c>
      <c r="P1159" s="2">
        <f>Inskrivning!X1131</f>
        <v>0</v>
      </c>
    </row>
    <row r="1160" spans="1:16" x14ac:dyDescent="0.25">
      <c r="A1160" s="9"/>
      <c r="B1160" s="150" t="str">
        <f>Inskrivning!J1132</f>
        <v/>
      </c>
      <c r="C1160" s="2"/>
      <c r="D1160" s="2" t="str">
        <f>Inskrivning!L1132</f>
        <v/>
      </c>
      <c r="E1160" s="2" t="str">
        <f>Inskrivning!M1132</f>
        <v/>
      </c>
      <c r="F1160" s="2" t="str">
        <f>Inskrivning!N1132</f>
        <v/>
      </c>
      <c r="G1160" s="2" t="str">
        <f>Inskrivning!O1132</f>
        <v/>
      </c>
      <c r="H1160" s="2" t="str">
        <f>Inskrivning!P1132</f>
        <v/>
      </c>
      <c r="I1160" s="2">
        <f>Inskrivning!Q1132</f>
        <v>0</v>
      </c>
      <c r="J1160" s="2">
        <f>Inskrivning!R1132</f>
        <v>0</v>
      </c>
      <c r="K1160" s="2">
        <f>Inskrivning!S1132</f>
        <v>0</v>
      </c>
      <c r="L1160" s="2">
        <f>Inskrivning!T1132</f>
        <v>0</v>
      </c>
      <c r="M1160" s="2">
        <f>Inskrivning!U1132</f>
        <v>0</v>
      </c>
      <c r="N1160" s="2">
        <f>Inskrivning!V1132</f>
        <v>0</v>
      </c>
      <c r="O1160" s="2">
        <f>Inskrivning!W1132</f>
        <v>0</v>
      </c>
      <c r="P1160" s="2">
        <f>Inskrivning!X1132</f>
        <v>0</v>
      </c>
    </row>
    <row r="1161" spans="1:16" x14ac:dyDescent="0.25">
      <c r="A1161" s="9"/>
      <c r="B1161" s="150" t="str">
        <f>Inskrivning!J1133</f>
        <v/>
      </c>
      <c r="C1161" s="2"/>
      <c r="D1161" s="2" t="str">
        <f>Inskrivning!L1133</f>
        <v/>
      </c>
      <c r="E1161" s="2" t="str">
        <f>Inskrivning!M1133</f>
        <v/>
      </c>
      <c r="F1161" s="2" t="str">
        <f>Inskrivning!N1133</f>
        <v/>
      </c>
      <c r="G1161" s="2" t="str">
        <f>Inskrivning!O1133</f>
        <v/>
      </c>
      <c r="H1161" s="2" t="str">
        <f>Inskrivning!P1133</f>
        <v/>
      </c>
      <c r="I1161" s="2">
        <f>Inskrivning!Q1133</f>
        <v>0</v>
      </c>
      <c r="J1161" s="2">
        <f>Inskrivning!R1133</f>
        <v>0</v>
      </c>
      <c r="K1161" s="2">
        <f>Inskrivning!S1133</f>
        <v>0</v>
      </c>
      <c r="L1161" s="2">
        <f>Inskrivning!T1133</f>
        <v>0</v>
      </c>
      <c r="M1161" s="2">
        <f>Inskrivning!U1133</f>
        <v>0</v>
      </c>
      <c r="N1161" s="2">
        <f>Inskrivning!V1133</f>
        <v>0</v>
      </c>
      <c r="O1161" s="2">
        <f>Inskrivning!W1133</f>
        <v>0</v>
      </c>
      <c r="P1161" s="2">
        <f>Inskrivning!X1133</f>
        <v>0</v>
      </c>
    </row>
    <row r="1162" spans="1:16" x14ac:dyDescent="0.25">
      <c r="A1162" s="9"/>
      <c r="B1162" s="150" t="str">
        <f>Inskrivning!J1134</f>
        <v/>
      </c>
      <c r="C1162" s="2"/>
      <c r="D1162" s="2" t="str">
        <f>Inskrivning!L1134</f>
        <v/>
      </c>
      <c r="E1162" s="2" t="str">
        <f>Inskrivning!M1134</f>
        <v/>
      </c>
      <c r="F1162" s="2" t="str">
        <f>Inskrivning!N1134</f>
        <v/>
      </c>
      <c r="G1162" s="2" t="str">
        <f>Inskrivning!O1134</f>
        <v/>
      </c>
      <c r="H1162" s="2" t="str">
        <f>Inskrivning!P1134</f>
        <v/>
      </c>
      <c r="I1162" s="2">
        <f>Inskrivning!Q1134</f>
        <v>0</v>
      </c>
      <c r="J1162" s="2">
        <f>Inskrivning!R1134</f>
        <v>0</v>
      </c>
      <c r="K1162" s="2">
        <f>Inskrivning!S1134</f>
        <v>0</v>
      </c>
      <c r="L1162" s="2">
        <f>Inskrivning!T1134</f>
        <v>0</v>
      </c>
      <c r="M1162" s="2">
        <f>Inskrivning!U1134</f>
        <v>0</v>
      </c>
      <c r="N1162" s="2">
        <f>Inskrivning!V1134</f>
        <v>0</v>
      </c>
      <c r="O1162" s="2">
        <f>Inskrivning!W1134</f>
        <v>0</v>
      </c>
      <c r="P1162" s="2">
        <f>Inskrivning!X1134</f>
        <v>0</v>
      </c>
    </row>
    <row r="1163" spans="1:16" x14ac:dyDescent="0.25">
      <c r="A1163" s="63"/>
      <c r="B1163" s="151" t="s">
        <v>44</v>
      </c>
      <c r="C1163" s="1"/>
      <c r="D1163" s="1">
        <f t="shared" ref="D1163:P1163" si="147">SUM(D1159:D1162)</f>
        <v>0</v>
      </c>
      <c r="E1163" s="1">
        <f t="shared" si="147"/>
        <v>0</v>
      </c>
      <c r="F1163" s="1">
        <f t="shared" si="147"/>
        <v>0</v>
      </c>
      <c r="G1163" s="1">
        <f t="shared" si="147"/>
        <v>0</v>
      </c>
      <c r="H1163" s="1">
        <f t="shared" si="147"/>
        <v>0</v>
      </c>
      <c r="I1163" s="1">
        <f t="shared" si="147"/>
        <v>0</v>
      </c>
      <c r="J1163" s="1">
        <f t="shared" si="147"/>
        <v>0</v>
      </c>
      <c r="K1163" s="1">
        <f t="shared" si="147"/>
        <v>0</v>
      </c>
      <c r="L1163" s="1">
        <f t="shared" si="147"/>
        <v>0</v>
      </c>
      <c r="M1163" s="1">
        <f t="shared" si="147"/>
        <v>0</v>
      </c>
      <c r="N1163" s="1">
        <f t="shared" si="147"/>
        <v>0</v>
      </c>
      <c r="O1163" s="1">
        <f t="shared" si="147"/>
        <v>0</v>
      </c>
      <c r="P1163" s="1">
        <f t="shared" si="147"/>
        <v>0</v>
      </c>
    </row>
    <row r="1164" spans="1:16" x14ac:dyDescent="0.25">
      <c r="A1164" s="9"/>
      <c r="B1164" s="152" t="str">
        <f>Inskrivning!J1135</f>
        <v/>
      </c>
      <c r="C1164" s="2"/>
      <c r="D1164" s="2" t="str">
        <f>Inskrivning!L1135</f>
        <v/>
      </c>
      <c r="E1164" s="2" t="str">
        <f>Inskrivning!M1135</f>
        <v/>
      </c>
      <c r="F1164" s="2" t="str">
        <f>Inskrivning!N1135</f>
        <v/>
      </c>
      <c r="G1164" s="2" t="str">
        <f>Inskrivning!O1135</f>
        <v/>
      </c>
      <c r="H1164" s="2" t="str">
        <f>Inskrivning!P1135</f>
        <v/>
      </c>
      <c r="I1164" s="2">
        <f>Inskrivning!Q1135</f>
        <v>0</v>
      </c>
      <c r="J1164" s="2">
        <f>Inskrivning!R1135</f>
        <v>0</v>
      </c>
      <c r="K1164" s="2">
        <f>Inskrivning!S1135</f>
        <v>0</v>
      </c>
      <c r="L1164" s="2">
        <f>Inskrivning!T1135</f>
        <v>0</v>
      </c>
      <c r="M1164" s="2">
        <f>Inskrivning!U1135</f>
        <v>0</v>
      </c>
      <c r="N1164" s="2">
        <f>Inskrivning!V1135</f>
        <v>0</v>
      </c>
      <c r="O1164" s="2">
        <f>Inskrivning!W1135</f>
        <v>0</v>
      </c>
      <c r="P1164" s="2">
        <f>Inskrivning!X1135</f>
        <v>0</v>
      </c>
    </row>
    <row r="1165" spans="1:16" x14ac:dyDescent="0.25">
      <c r="A1165" s="9"/>
      <c r="B1165" s="152" t="str">
        <f>Inskrivning!J1136</f>
        <v/>
      </c>
      <c r="C1165" s="2"/>
      <c r="D1165" s="2" t="str">
        <f>Inskrivning!L1136</f>
        <v/>
      </c>
      <c r="E1165" s="2" t="str">
        <f>Inskrivning!M1136</f>
        <v/>
      </c>
      <c r="F1165" s="2" t="str">
        <f>Inskrivning!N1136</f>
        <v/>
      </c>
      <c r="G1165" s="2" t="str">
        <f>Inskrivning!O1136</f>
        <v/>
      </c>
      <c r="H1165" s="2" t="str">
        <f>Inskrivning!P1136</f>
        <v/>
      </c>
      <c r="I1165" s="2">
        <f>Inskrivning!Q1136</f>
        <v>0</v>
      </c>
      <c r="J1165" s="2">
        <f>Inskrivning!R1136</f>
        <v>0</v>
      </c>
      <c r="K1165" s="2">
        <f>Inskrivning!S1136</f>
        <v>0</v>
      </c>
      <c r="L1165" s="2">
        <f>Inskrivning!T1136</f>
        <v>0</v>
      </c>
      <c r="M1165" s="2">
        <f>Inskrivning!U1136</f>
        <v>0</v>
      </c>
      <c r="N1165" s="2">
        <f>Inskrivning!V1136</f>
        <v>0</v>
      </c>
      <c r="O1165" s="2">
        <f>Inskrivning!W1136</f>
        <v>0</v>
      </c>
      <c r="P1165" s="2">
        <f>Inskrivning!X1136</f>
        <v>0</v>
      </c>
    </row>
    <row r="1166" spans="1:16" x14ac:dyDescent="0.25">
      <c r="A1166" s="9"/>
      <c r="B1166" s="152" t="str">
        <f>Inskrivning!J1137</f>
        <v/>
      </c>
      <c r="C1166" s="2"/>
      <c r="D1166" s="2" t="str">
        <f>Inskrivning!L1137</f>
        <v/>
      </c>
      <c r="E1166" s="2" t="str">
        <f>Inskrivning!M1137</f>
        <v/>
      </c>
      <c r="F1166" s="2" t="str">
        <f>Inskrivning!N1137</f>
        <v/>
      </c>
      <c r="G1166" s="2" t="str">
        <f>Inskrivning!O1137</f>
        <v/>
      </c>
      <c r="H1166" s="2" t="str">
        <f>Inskrivning!P1137</f>
        <v/>
      </c>
      <c r="I1166" s="2">
        <f>Inskrivning!Q1137</f>
        <v>0</v>
      </c>
      <c r="J1166" s="2">
        <f>Inskrivning!R1137</f>
        <v>0</v>
      </c>
      <c r="K1166" s="2">
        <f>Inskrivning!S1137</f>
        <v>0</v>
      </c>
      <c r="L1166" s="2">
        <f>Inskrivning!T1137</f>
        <v>0</v>
      </c>
      <c r="M1166" s="2">
        <f>Inskrivning!U1137</f>
        <v>0</v>
      </c>
      <c r="N1166" s="2">
        <f>Inskrivning!V1137</f>
        <v>0</v>
      </c>
      <c r="O1166" s="2">
        <f>Inskrivning!W1137</f>
        <v>0</v>
      </c>
      <c r="P1166" s="2">
        <f>Inskrivning!X1137</f>
        <v>0</v>
      </c>
    </row>
    <row r="1167" spans="1:16" x14ac:dyDescent="0.25">
      <c r="A1167" s="9"/>
      <c r="B1167" s="152" t="str">
        <f>Inskrivning!J1138</f>
        <v/>
      </c>
      <c r="C1167" s="2"/>
      <c r="D1167" s="2" t="str">
        <f>Inskrivning!L1138</f>
        <v/>
      </c>
      <c r="E1167" s="2" t="str">
        <f>Inskrivning!M1138</f>
        <v/>
      </c>
      <c r="F1167" s="2" t="str">
        <f>Inskrivning!N1138</f>
        <v/>
      </c>
      <c r="G1167" s="2" t="str">
        <f>Inskrivning!O1138</f>
        <v/>
      </c>
      <c r="H1167" s="2" t="str">
        <f>Inskrivning!P1138</f>
        <v/>
      </c>
      <c r="I1167" s="2">
        <f>Inskrivning!Q1138</f>
        <v>0</v>
      </c>
      <c r="J1167" s="2">
        <f>Inskrivning!R1138</f>
        <v>0</v>
      </c>
      <c r="K1167" s="2">
        <f>Inskrivning!S1138</f>
        <v>0</v>
      </c>
      <c r="L1167" s="2">
        <f>Inskrivning!T1138</f>
        <v>0</v>
      </c>
      <c r="M1167" s="2">
        <f>Inskrivning!U1138</f>
        <v>0</v>
      </c>
      <c r="N1167" s="2">
        <f>Inskrivning!V1138</f>
        <v>0</v>
      </c>
      <c r="O1167" s="2">
        <f>Inskrivning!W1138</f>
        <v>0</v>
      </c>
      <c r="P1167" s="2">
        <f>Inskrivning!X1138</f>
        <v>0</v>
      </c>
    </row>
    <row r="1168" spans="1:16" x14ac:dyDescent="0.25">
      <c r="A1168" s="63"/>
      <c r="B1168" s="153" t="s">
        <v>44</v>
      </c>
      <c r="C1168" s="1"/>
      <c r="D1168" s="1">
        <f t="shared" ref="D1168:P1168" si="148">SUM(D1164:D1167)</f>
        <v>0</v>
      </c>
      <c r="E1168" s="1">
        <f t="shared" si="148"/>
        <v>0</v>
      </c>
      <c r="F1168" s="1">
        <f t="shared" si="148"/>
        <v>0</v>
      </c>
      <c r="G1168" s="1">
        <f t="shared" si="148"/>
        <v>0</v>
      </c>
      <c r="H1168" s="1">
        <f t="shared" si="148"/>
        <v>0</v>
      </c>
      <c r="I1168" s="1">
        <f t="shared" si="148"/>
        <v>0</v>
      </c>
      <c r="J1168" s="1">
        <f t="shared" si="148"/>
        <v>0</v>
      </c>
      <c r="K1168" s="1">
        <f t="shared" si="148"/>
        <v>0</v>
      </c>
      <c r="L1168" s="1">
        <f t="shared" si="148"/>
        <v>0</v>
      </c>
      <c r="M1168" s="1">
        <f t="shared" si="148"/>
        <v>0</v>
      </c>
      <c r="N1168" s="1">
        <f t="shared" si="148"/>
        <v>0</v>
      </c>
      <c r="O1168" s="1">
        <f t="shared" si="148"/>
        <v>0</v>
      </c>
      <c r="P1168" s="1">
        <f t="shared" si="148"/>
        <v>0</v>
      </c>
    </row>
    <row r="1169" spans="1:16" x14ac:dyDescent="0.25">
      <c r="A1169" s="9"/>
      <c r="B1169" s="154" t="str">
        <f>Inskrivning!J1139</f>
        <v/>
      </c>
      <c r="C1169" s="2"/>
      <c r="D1169" s="2" t="str">
        <f>Inskrivning!L1139</f>
        <v/>
      </c>
      <c r="E1169" s="2" t="str">
        <f>Inskrivning!M1139</f>
        <v/>
      </c>
      <c r="F1169" s="2" t="str">
        <f>Inskrivning!N1139</f>
        <v/>
      </c>
      <c r="G1169" s="2" t="str">
        <f>Inskrivning!O1139</f>
        <v/>
      </c>
      <c r="H1169" s="2" t="str">
        <f>Inskrivning!P1139</f>
        <v/>
      </c>
      <c r="I1169" s="2">
        <f>Inskrivning!Q1139</f>
        <v>0</v>
      </c>
      <c r="J1169" s="2">
        <f>Inskrivning!R1139</f>
        <v>0</v>
      </c>
      <c r="K1169" s="2">
        <f>Inskrivning!S1139</f>
        <v>0</v>
      </c>
      <c r="L1169" s="2">
        <f>Inskrivning!T1139</f>
        <v>0</v>
      </c>
      <c r="M1169" s="2">
        <f>Inskrivning!U1139</f>
        <v>0</v>
      </c>
      <c r="N1169" s="2">
        <f>Inskrivning!V1139</f>
        <v>0</v>
      </c>
      <c r="O1169" s="2">
        <f>Inskrivning!W1139</f>
        <v>0</v>
      </c>
      <c r="P1169" s="2">
        <f>Inskrivning!X1139</f>
        <v>0</v>
      </c>
    </row>
    <row r="1170" spans="1:16" x14ac:dyDescent="0.25">
      <c r="A1170" s="9"/>
      <c r="B1170" s="154" t="str">
        <f>Inskrivning!J1140</f>
        <v/>
      </c>
      <c r="C1170" s="2"/>
      <c r="D1170" s="2" t="str">
        <f>Inskrivning!L1140</f>
        <v/>
      </c>
      <c r="E1170" s="2" t="str">
        <f>Inskrivning!M1140</f>
        <v/>
      </c>
      <c r="F1170" s="2" t="str">
        <f>Inskrivning!N1140</f>
        <v/>
      </c>
      <c r="G1170" s="2" t="str">
        <f>Inskrivning!O1140</f>
        <v/>
      </c>
      <c r="H1170" s="2" t="str">
        <f>Inskrivning!P1140</f>
        <v/>
      </c>
      <c r="I1170" s="2">
        <f>Inskrivning!Q1140</f>
        <v>0</v>
      </c>
      <c r="J1170" s="2">
        <f>Inskrivning!R1140</f>
        <v>0</v>
      </c>
      <c r="K1170" s="2">
        <f>Inskrivning!S1140</f>
        <v>0</v>
      </c>
      <c r="L1170" s="2">
        <f>Inskrivning!T1140</f>
        <v>0</v>
      </c>
      <c r="M1170" s="2">
        <f>Inskrivning!U1140</f>
        <v>0</v>
      </c>
      <c r="N1170" s="2">
        <f>Inskrivning!V1140</f>
        <v>0</v>
      </c>
      <c r="O1170" s="2">
        <f>Inskrivning!W1140</f>
        <v>0</v>
      </c>
      <c r="P1170" s="2">
        <f>Inskrivning!X1140</f>
        <v>0</v>
      </c>
    </row>
    <row r="1171" spans="1:16" x14ac:dyDescent="0.25">
      <c r="A1171" s="9"/>
      <c r="B1171" s="154" t="str">
        <f>Inskrivning!J1141</f>
        <v/>
      </c>
      <c r="C1171" s="2"/>
      <c r="D1171" s="2" t="str">
        <f>Inskrivning!L1141</f>
        <v/>
      </c>
      <c r="E1171" s="2" t="str">
        <f>Inskrivning!M1141</f>
        <v/>
      </c>
      <c r="F1171" s="2" t="str">
        <f>Inskrivning!N1141</f>
        <v/>
      </c>
      <c r="G1171" s="2" t="str">
        <f>Inskrivning!O1141</f>
        <v/>
      </c>
      <c r="H1171" s="2" t="str">
        <f>Inskrivning!P1141</f>
        <v/>
      </c>
      <c r="I1171" s="2">
        <f>Inskrivning!Q1141</f>
        <v>0</v>
      </c>
      <c r="J1171" s="2">
        <f>Inskrivning!R1141</f>
        <v>0</v>
      </c>
      <c r="K1171" s="2">
        <f>Inskrivning!S1141</f>
        <v>0</v>
      </c>
      <c r="L1171" s="2">
        <f>Inskrivning!T1141</f>
        <v>0</v>
      </c>
      <c r="M1171" s="2">
        <f>Inskrivning!U1141</f>
        <v>0</v>
      </c>
      <c r="N1171" s="2">
        <f>Inskrivning!V1141</f>
        <v>0</v>
      </c>
      <c r="O1171" s="2">
        <f>Inskrivning!W1141</f>
        <v>0</v>
      </c>
      <c r="P1171" s="2">
        <f>Inskrivning!X1141</f>
        <v>0</v>
      </c>
    </row>
    <row r="1172" spans="1:16" x14ac:dyDescent="0.25">
      <c r="A1172" s="9"/>
      <c r="B1172" s="154" t="str">
        <f>Inskrivning!J1142</f>
        <v/>
      </c>
      <c r="C1172" s="2"/>
      <c r="D1172" s="2" t="str">
        <f>Inskrivning!L1142</f>
        <v/>
      </c>
      <c r="E1172" s="2" t="str">
        <f>Inskrivning!M1142</f>
        <v/>
      </c>
      <c r="F1172" s="2" t="str">
        <f>Inskrivning!N1142</f>
        <v/>
      </c>
      <c r="G1172" s="2" t="str">
        <f>Inskrivning!O1142</f>
        <v/>
      </c>
      <c r="H1172" s="2" t="str">
        <f>Inskrivning!P1142</f>
        <v/>
      </c>
      <c r="I1172" s="2">
        <f>Inskrivning!Q1142</f>
        <v>0</v>
      </c>
      <c r="J1172" s="2">
        <f>Inskrivning!R1142</f>
        <v>0</v>
      </c>
      <c r="K1172" s="2">
        <f>Inskrivning!S1142</f>
        <v>0</v>
      </c>
      <c r="L1172" s="2">
        <f>Inskrivning!T1142</f>
        <v>0</v>
      </c>
      <c r="M1172" s="2">
        <f>Inskrivning!U1142</f>
        <v>0</v>
      </c>
      <c r="N1172" s="2">
        <f>Inskrivning!V1142</f>
        <v>0</v>
      </c>
      <c r="O1172" s="2">
        <f>Inskrivning!W1142</f>
        <v>0</v>
      </c>
      <c r="P1172" s="2">
        <f>Inskrivning!X1142</f>
        <v>0</v>
      </c>
    </row>
    <row r="1173" spans="1:16" x14ac:dyDescent="0.25">
      <c r="A1173" s="63"/>
      <c r="B1173" s="155" t="s">
        <v>44</v>
      </c>
      <c r="C1173" s="1"/>
      <c r="D1173" s="1">
        <f t="shared" ref="D1173:P1173" si="149">SUM(D1169:D1172)</f>
        <v>0</v>
      </c>
      <c r="E1173" s="1">
        <f t="shared" si="149"/>
        <v>0</v>
      </c>
      <c r="F1173" s="1">
        <f t="shared" si="149"/>
        <v>0</v>
      </c>
      <c r="G1173" s="1">
        <f t="shared" si="149"/>
        <v>0</v>
      </c>
      <c r="H1173" s="1">
        <f t="shared" si="149"/>
        <v>0</v>
      </c>
      <c r="I1173" s="1">
        <f t="shared" si="149"/>
        <v>0</v>
      </c>
      <c r="J1173" s="1">
        <f t="shared" si="149"/>
        <v>0</v>
      </c>
      <c r="K1173" s="1">
        <f t="shared" si="149"/>
        <v>0</v>
      </c>
      <c r="L1173" s="1">
        <f t="shared" si="149"/>
        <v>0</v>
      </c>
      <c r="M1173" s="1">
        <f t="shared" si="149"/>
        <v>0</v>
      </c>
      <c r="N1173" s="1">
        <f t="shared" si="149"/>
        <v>0</v>
      </c>
      <c r="O1173" s="1">
        <f t="shared" si="149"/>
        <v>0</v>
      </c>
      <c r="P1173" s="1">
        <f t="shared" si="149"/>
        <v>0</v>
      </c>
    </row>
    <row r="1174" spans="1:16" x14ac:dyDescent="0.25">
      <c r="A1174" s="9"/>
      <c r="B1174" s="177" t="str">
        <f>Inskrivning!J1143</f>
        <v/>
      </c>
      <c r="C1174" s="2"/>
      <c r="D1174" s="2" t="str">
        <f>Inskrivning!L1143</f>
        <v/>
      </c>
      <c r="E1174" s="2" t="str">
        <f>Inskrivning!M1143</f>
        <v/>
      </c>
      <c r="F1174" s="2" t="str">
        <f>Inskrivning!N1143</f>
        <v/>
      </c>
      <c r="G1174" s="2" t="str">
        <f>Inskrivning!O1143</f>
        <v/>
      </c>
      <c r="H1174" s="2" t="str">
        <f>Inskrivning!P1143</f>
        <v/>
      </c>
      <c r="I1174" s="2">
        <f>Inskrivning!Q1143</f>
        <v>0</v>
      </c>
      <c r="J1174" s="2">
        <f>Inskrivning!R1143</f>
        <v>0</v>
      </c>
      <c r="K1174" s="2">
        <f>Inskrivning!S1143</f>
        <v>0</v>
      </c>
      <c r="L1174" s="2">
        <f>Inskrivning!T1143</f>
        <v>0</v>
      </c>
      <c r="M1174" s="2">
        <f>Inskrivning!U1143</f>
        <v>0</v>
      </c>
      <c r="N1174" s="2">
        <f>Inskrivning!V1143</f>
        <v>0</v>
      </c>
      <c r="O1174" s="2">
        <f>Inskrivning!W1143</f>
        <v>0</v>
      </c>
      <c r="P1174" s="2">
        <f>Inskrivning!X1143</f>
        <v>0</v>
      </c>
    </row>
    <row r="1175" spans="1:16" x14ac:dyDescent="0.25">
      <c r="A1175" s="9"/>
      <c r="B1175" s="177" t="str">
        <f>Inskrivning!J1144</f>
        <v/>
      </c>
      <c r="C1175" s="2"/>
      <c r="D1175" s="2" t="str">
        <f>Inskrivning!L1144</f>
        <v/>
      </c>
      <c r="E1175" s="2" t="str">
        <f>Inskrivning!M1144</f>
        <v/>
      </c>
      <c r="F1175" s="2" t="str">
        <f>Inskrivning!N1144</f>
        <v/>
      </c>
      <c r="G1175" s="2" t="str">
        <f>Inskrivning!O1144</f>
        <v/>
      </c>
      <c r="H1175" s="2" t="str">
        <f>Inskrivning!P1144</f>
        <v/>
      </c>
      <c r="I1175" s="2">
        <f>Inskrivning!Q1144</f>
        <v>0</v>
      </c>
      <c r="J1175" s="2">
        <f>Inskrivning!R1144</f>
        <v>0</v>
      </c>
      <c r="K1175" s="2">
        <f>Inskrivning!S1144</f>
        <v>0</v>
      </c>
      <c r="L1175" s="2">
        <f>Inskrivning!T1144</f>
        <v>0</v>
      </c>
      <c r="M1175" s="2">
        <f>Inskrivning!U1144</f>
        <v>0</v>
      </c>
      <c r="N1175" s="2">
        <f>Inskrivning!V1144</f>
        <v>0</v>
      </c>
      <c r="O1175" s="2">
        <f>Inskrivning!W1144</f>
        <v>0</v>
      </c>
      <c r="P1175" s="2">
        <f>Inskrivning!X1144</f>
        <v>0</v>
      </c>
    </row>
    <row r="1176" spans="1:16" x14ac:dyDescent="0.25">
      <c r="A1176" s="9"/>
      <c r="B1176" s="177" t="str">
        <f>Inskrivning!J1145</f>
        <v/>
      </c>
      <c r="C1176" s="2"/>
      <c r="D1176" s="2" t="str">
        <f>Inskrivning!L1145</f>
        <v/>
      </c>
      <c r="E1176" s="2" t="str">
        <f>Inskrivning!M1145</f>
        <v/>
      </c>
      <c r="F1176" s="2" t="str">
        <f>Inskrivning!N1145</f>
        <v/>
      </c>
      <c r="G1176" s="2" t="str">
        <f>Inskrivning!O1145</f>
        <v/>
      </c>
      <c r="H1176" s="2" t="str">
        <f>Inskrivning!P1145</f>
        <v/>
      </c>
      <c r="I1176" s="2">
        <f>Inskrivning!Q1145</f>
        <v>0</v>
      </c>
      <c r="J1176" s="2">
        <f>Inskrivning!R1145</f>
        <v>0</v>
      </c>
      <c r="K1176" s="2">
        <f>Inskrivning!S1145</f>
        <v>0</v>
      </c>
      <c r="L1176" s="2">
        <f>Inskrivning!T1145</f>
        <v>0</v>
      </c>
      <c r="M1176" s="2">
        <f>Inskrivning!U1145</f>
        <v>0</v>
      </c>
      <c r="N1176" s="2">
        <f>Inskrivning!V1145</f>
        <v>0</v>
      </c>
      <c r="O1176" s="2">
        <f>Inskrivning!W1145</f>
        <v>0</v>
      </c>
      <c r="P1176" s="2">
        <f>Inskrivning!X1145</f>
        <v>0</v>
      </c>
    </row>
    <row r="1177" spans="1:16" x14ac:dyDescent="0.25">
      <c r="A1177" s="9"/>
      <c r="B1177" s="177" t="str">
        <f>Inskrivning!J1146</f>
        <v/>
      </c>
      <c r="C1177" s="2"/>
      <c r="D1177" s="2" t="str">
        <f>Inskrivning!L1146</f>
        <v/>
      </c>
      <c r="E1177" s="2" t="str">
        <f>Inskrivning!M1146</f>
        <v/>
      </c>
      <c r="F1177" s="2" t="str">
        <f>Inskrivning!N1146</f>
        <v/>
      </c>
      <c r="G1177" s="2" t="str">
        <f>Inskrivning!O1146</f>
        <v/>
      </c>
      <c r="H1177" s="2" t="str">
        <f>Inskrivning!P1146</f>
        <v/>
      </c>
      <c r="I1177" s="2">
        <f>Inskrivning!Q1146</f>
        <v>0</v>
      </c>
      <c r="J1177" s="2">
        <f>Inskrivning!R1146</f>
        <v>0</v>
      </c>
      <c r="K1177" s="2">
        <f>Inskrivning!S1146</f>
        <v>0</v>
      </c>
      <c r="L1177" s="2">
        <f>Inskrivning!T1146</f>
        <v>0</v>
      </c>
      <c r="M1177" s="2">
        <f>Inskrivning!U1146</f>
        <v>0</v>
      </c>
      <c r="N1177" s="2">
        <f>Inskrivning!V1146</f>
        <v>0</v>
      </c>
      <c r="O1177" s="2">
        <f>Inskrivning!W1146</f>
        <v>0</v>
      </c>
      <c r="P1177" s="2">
        <f>Inskrivning!X1146</f>
        <v>0</v>
      </c>
    </row>
    <row r="1178" spans="1:16" x14ac:dyDescent="0.25">
      <c r="A1178" s="63"/>
      <c r="B1178" s="178" t="s">
        <v>44</v>
      </c>
      <c r="C1178" s="1"/>
      <c r="D1178" s="1">
        <f t="shared" ref="D1178:P1178" si="150">SUM(D1174:D1177)</f>
        <v>0</v>
      </c>
      <c r="E1178" s="1">
        <f t="shared" si="150"/>
        <v>0</v>
      </c>
      <c r="F1178" s="1">
        <f t="shared" si="150"/>
        <v>0</v>
      </c>
      <c r="G1178" s="1">
        <f t="shared" si="150"/>
        <v>0</v>
      </c>
      <c r="H1178" s="1">
        <f t="shared" si="150"/>
        <v>0</v>
      </c>
      <c r="I1178" s="1">
        <f t="shared" si="150"/>
        <v>0</v>
      </c>
      <c r="J1178" s="1">
        <f t="shared" si="150"/>
        <v>0</v>
      </c>
      <c r="K1178" s="1">
        <f t="shared" si="150"/>
        <v>0</v>
      </c>
      <c r="L1178" s="1">
        <f t="shared" si="150"/>
        <v>0</v>
      </c>
      <c r="M1178" s="1">
        <f t="shared" si="150"/>
        <v>0</v>
      </c>
      <c r="N1178" s="1">
        <f t="shared" si="150"/>
        <v>0</v>
      </c>
      <c r="O1178" s="1">
        <f t="shared" si="150"/>
        <v>0</v>
      </c>
      <c r="P1178" s="1">
        <f t="shared" si="150"/>
        <v>0</v>
      </c>
    </row>
    <row r="1179" spans="1:16" x14ac:dyDescent="0.25">
      <c r="A1179" s="9"/>
      <c r="B1179" s="148" t="str">
        <f>Inskrivning!J1147</f>
        <v/>
      </c>
      <c r="C1179" s="2"/>
      <c r="D1179" s="2" t="str">
        <f>Inskrivning!L1147</f>
        <v/>
      </c>
      <c r="E1179" s="2" t="str">
        <f>Inskrivning!M1147</f>
        <v/>
      </c>
      <c r="F1179" s="2" t="str">
        <f>Inskrivning!N1147</f>
        <v/>
      </c>
      <c r="G1179" s="2" t="str">
        <f>Inskrivning!O1147</f>
        <v/>
      </c>
      <c r="H1179" s="2" t="str">
        <f>Inskrivning!P1147</f>
        <v/>
      </c>
      <c r="I1179" s="2">
        <f>Inskrivning!Q1147</f>
        <v>0</v>
      </c>
      <c r="J1179" s="2">
        <f>Inskrivning!R1147</f>
        <v>0</v>
      </c>
      <c r="K1179" s="2">
        <f>Inskrivning!S1147</f>
        <v>0</v>
      </c>
      <c r="L1179" s="2">
        <f>Inskrivning!T1147</f>
        <v>0</v>
      </c>
      <c r="M1179" s="2">
        <f>Inskrivning!U1147</f>
        <v>0</v>
      </c>
      <c r="N1179" s="2">
        <f>Inskrivning!V1147</f>
        <v>0</v>
      </c>
      <c r="O1179" s="2">
        <f>Inskrivning!W1147</f>
        <v>0</v>
      </c>
      <c r="P1179" s="2">
        <f>Inskrivning!X1147</f>
        <v>0</v>
      </c>
    </row>
    <row r="1180" spans="1:16" x14ac:dyDescent="0.25">
      <c r="A1180" s="9"/>
      <c r="B1180" s="148" t="str">
        <f>Inskrivning!J1148</f>
        <v/>
      </c>
      <c r="C1180" s="2"/>
      <c r="D1180" s="2" t="str">
        <f>Inskrivning!L1148</f>
        <v/>
      </c>
      <c r="E1180" s="2" t="str">
        <f>Inskrivning!M1148</f>
        <v/>
      </c>
      <c r="F1180" s="2" t="str">
        <f>Inskrivning!N1148</f>
        <v/>
      </c>
      <c r="G1180" s="2" t="str">
        <f>Inskrivning!O1148</f>
        <v/>
      </c>
      <c r="H1180" s="2" t="str">
        <f>Inskrivning!P1148</f>
        <v/>
      </c>
      <c r="I1180" s="2">
        <f>Inskrivning!Q1148</f>
        <v>0</v>
      </c>
      <c r="J1180" s="2">
        <f>Inskrivning!R1148</f>
        <v>0</v>
      </c>
      <c r="K1180" s="2">
        <f>Inskrivning!S1148</f>
        <v>0</v>
      </c>
      <c r="L1180" s="2">
        <f>Inskrivning!T1148</f>
        <v>0</v>
      </c>
      <c r="M1180" s="2">
        <f>Inskrivning!U1148</f>
        <v>0</v>
      </c>
      <c r="N1180" s="2">
        <f>Inskrivning!V1148</f>
        <v>0</v>
      </c>
      <c r="O1180" s="2">
        <f>Inskrivning!W1148</f>
        <v>0</v>
      </c>
      <c r="P1180" s="2">
        <f>Inskrivning!X1148</f>
        <v>0</v>
      </c>
    </row>
    <row r="1181" spans="1:16" x14ac:dyDescent="0.25">
      <c r="A1181" s="9"/>
      <c r="B1181" s="148" t="str">
        <f>Inskrivning!J1149</f>
        <v/>
      </c>
      <c r="C1181" s="2"/>
      <c r="D1181" s="2" t="str">
        <f>Inskrivning!L1149</f>
        <v/>
      </c>
      <c r="E1181" s="2" t="str">
        <f>Inskrivning!M1149</f>
        <v/>
      </c>
      <c r="F1181" s="2" t="str">
        <f>Inskrivning!N1149</f>
        <v/>
      </c>
      <c r="G1181" s="2" t="str">
        <f>Inskrivning!O1149</f>
        <v/>
      </c>
      <c r="H1181" s="2" t="str">
        <f>Inskrivning!P1149</f>
        <v/>
      </c>
      <c r="I1181" s="2">
        <f>Inskrivning!Q1149</f>
        <v>0</v>
      </c>
      <c r="J1181" s="2">
        <f>Inskrivning!R1149</f>
        <v>0</v>
      </c>
      <c r="K1181" s="2">
        <f>Inskrivning!S1149</f>
        <v>0</v>
      </c>
      <c r="L1181" s="2">
        <f>Inskrivning!T1149</f>
        <v>0</v>
      </c>
      <c r="M1181" s="2">
        <f>Inskrivning!U1149</f>
        <v>0</v>
      </c>
      <c r="N1181" s="2">
        <f>Inskrivning!V1149</f>
        <v>0</v>
      </c>
      <c r="O1181" s="2">
        <f>Inskrivning!W1149</f>
        <v>0</v>
      </c>
      <c r="P1181" s="2">
        <f>Inskrivning!X1149</f>
        <v>0</v>
      </c>
    </row>
    <row r="1182" spans="1:16" x14ac:dyDescent="0.25">
      <c r="A1182" s="9"/>
      <c r="B1182" s="148" t="str">
        <f>Inskrivning!J1150</f>
        <v/>
      </c>
      <c r="C1182" s="2"/>
      <c r="D1182" s="2" t="str">
        <f>Inskrivning!L1150</f>
        <v/>
      </c>
      <c r="E1182" s="2" t="str">
        <f>Inskrivning!M1150</f>
        <v/>
      </c>
      <c r="F1182" s="2" t="str">
        <f>Inskrivning!N1150</f>
        <v/>
      </c>
      <c r="G1182" s="2" t="str">
        <f>Inskrivning!O1150</f>
        <v/>
      </c>
      <c r="H1182" s="2" t="str">
        <f>Inskrivning!P1150</f>
        <v/>
      </c>
      <c r="I1182" s="2">
        <f>Inskrivning!Q1150</f>
        <v>0</v>
      </c>
      <c r="J1182" s="2">
        <f>Inskrivning!R1150</f>
        <v>0</v>
      </c>
      <c r="K1182" s="2">
        <f>Inskrivning!S1150</f>
        <v>0</v>
      </c>
      <c r="L1182" s="2">
        <f>Inskrivning!T1150</f>
        <v>0</v>
      </c>
      <c r="M1182" s="2">
        <f>Inskrivning!U1150</f>
        <v>0</v>
      </c>
      <c r="N1182" s="2">
        <f>Inskrivning!V1150</f>
        <v>0</v>
      </c>
      <c r="O1182" s="2">
        <f>Inskrivning!W1150</f>
        <v>0</v>
      </c>
      <c r="P1182" s="2">
        <f>Inskrivning!X1150</f>
        <v>0</v>
      </c>
    </row>
    <row r="1183" spans="1:16" x14ac:dyDescent="0.25">
      <c r="A1183" s="63"/>
      <c r="B1183" s="149" t="s">
        <v>44</v>
      </c>
      <c r="C1183" s="1"/>
      <c r="D1183" s="1">
        <f t="shared" ref="D1183:P1183" si="151">SUM(D1179:D1182)</f>
        <v>0</v>
      </c>
      <c r="E1183" s="1">
        <f t="shared" si="151"/>
        <v>0</v>
      </c>
      <c r="F1183" s="1">
        <f t="shared" si="151"/>
        <v>0</v>
      </c>
      <c r="G1183" s="1">
        <f t="shared" si="151"/>
        <v>0</v>
      </c>
      <c r="H1183" s="1">
        <f t="shared" si="151"/>
        <v>0</v>
      </c>
      <c r="I1183" s="1">
        <f t="shared" si="151"/>
        <v>0</v>
      </c>
      <c r="J1183" s="1">
        <f t="shared" si="151"/>
        <v>0</v>
      </c>
      <c r="K1183" s="1">
        <f t="shared" si="151"/>
        <v>0</v>
      </c>
      <c r="L1183" s="1">
        <f t="shared" si="151"/>
        <v>0</v>
      </c>
      <c r="M1183" s="1">
        <f t="shared" si="151"/>
        <v>0</v>
      </c>
      <c r="N1183" s="1">
        <f t="shared" si="151"/>
        <v>0</v>
      </c>
      <c r="O1183" s="1">
        <f t="shared" si="151"/>
        <v>0</v>
      </c>
      <c r="P1183" s="1">
        <f t="shared" si="151"/>
        <v>0</v>
      </c>
    </row>
    <row r="1184" spans="1:16" x14ac:dyDescent="0.25">
      <c r="A1184" s="9"/>
      <c r="B1184" s="150" t="str">
        <f>Inskrivning!J1151</f>
        <v/>
      </c>
      <c r="C1184" s="2"/>
      <c r="D1184" s="2" t="str">
        <f>Inskrivning!L1151</f>
        <v/>
      </c>
      <c r="E1184" s="2" t="str">
        <f>Inskrivning!M1151</f>
        <v/>
      </c>
      <c r="F1184" s="2" t="str">
        <f>Inskrivning!N1151</f>
        <v/>
      </c>
      <c r="G1184" s="2" t="str">
        <f>Inskrivning!O1151</f>
        <v/>
      </c>
      <c r="H1184" s="2" t="str">
        <f>Inskrivning!P1151</f>
        <v/>
      </c>
      <c r="I1184" s="2">
        <f>Inskrivning!Q1151</f>
        <v>0</v>
      </c>
      <c r="J1184" s="2">
        <f>Inskrivning!R1151</f>
        <v>0</v>
      </c>
      <c r="K1184" s="2">
        <f>Inskrivning!S1151</f>
        <v>0</v>
      </c>
      <c r="L1184" s="2">
        <f>Inskrivning!T1151</f>
        <v>0</v>
      </c>
      <c r="M1184" s="2">
        <f>Inskrivning!U1151</f>
        <v>0</v>
      </c>
      <c r="N1184" s="2">
        <f>Inskrivning!V1151</f>
        <v>0</v>
      </c>
      <c r="O1184" s="2">
        <f>Inskrivning!W1151</f>
        <v>0</v>
      </c>
      <c r="P1184" s="2">
        <f>Inskrivning!X1151</f>
        <v>0</v>
      </c>
    </row>
    <row r="1185" spans="1:16" x14ac:dyDescent="0.25">
      <c r="A1185" s="9"/>
      <c r="B1185" s="150" t="str">
        <f>Inskrivning!J1152</f>
        <v/>
      </c>
      <c r="C1185" s="2"/>
      <c r="D1185" s="2" t="str">
        <f>Inskrivning!L1152</f>
        <v/>
      </c>
      <c r="E1185" s="2" t="str">
        <f>Inskrivning!M1152</f>
        <v/>
      </c>
      <c r="F1185" s="2" t="str">
        <f>Inskrivning!N1152</f>
        <v/>
      </c>
      <c r="G1185" s="2" t="str">
        <f>Inskrivning!O1152</f>
        <v/>
      </c>
      <c r="H1185" s="2" t="str">
        <f>Inskrivning!P1152</f>
        <v/>
      </c>
      <c r="I1185" s="2">
        <f>Inskrivning!Q1152</f>
        <v>0</v>
      </c>
      <c r="J1185" s="2">
        <f>Inskrivning!R1152</f>
        <v>0</v>
      </c>
      <c r="K1185" s="2">
        <f>Inskrivning!S1152</f>
        <v>0</v>
      </c>
      <c r="L1185" s="2">
        <f>Inskrivning!T1152</f>
        <v>0</v>
      </c>
      <c r="M1185" s="2">
        <f>Inskrivning!U1152</f>
        <v>0</v>
      </c>
      <c r="N1185" s="2">
        <f>Inskrivning!V1152</f>
        <v>0</v>
      </c>
      <c r="O1185" s="2">
        <f>Inskrivning!W1152</f>
        <v>0</v>
      </c>
      <c r="P1185" s="2">
        <f>Inskrivning!X1152</f>
        <v>0</v>
      </c>
    </row>
    <row r="1186" spans="1:16" x14ac:dyDescent="0.25">
      <c r="A1186" s="9"/>
      <c r="B1186" s="150" t="str">
        <f>Inskrivning!J1153</f>
        <v/>
      </c>
      <c r="C1186" s="2"/>
      <c r="D1186" s="2" t="str">
        <f>Inskrivning!L1153</f>
        <v/>
      </c>
      <c r="E1186" s="2" t="str">
        <f>Inskrivning!M1153</f>
        <v/>
      </c>
      <c r="F1186" s="2" t="str">
        <f>Inskrivning!N1153</f>
        <v/>
      </c>
      <c r="G1186" s="2" t="str">
        <f>Inskrivning!O1153</f>
        <v/>
      </c>
      <c r="H1186" s="2" t="str">
        <f>Inskrivning!P1153</f>
        <v/>
      </c>
      <c r="I1186" s="2">
        <f>Inskrivning!Q1153</f>
        <v>0</v>
      </c>
      <c r="J1186" s="2">
        <f>Inskrivning!R1153</f>
        <v>0</v>
      </c>
      <c r="K1186" s="2">
        <f>Inskrivning!S1153</f>
        <v>0</v>
      </c>
      <c r="L1186" s="2">
        <f>Inskrivning!T1153</f>
        <v>0</v>
      </c>
      <c r="M1186" s="2">
        <f>Inskrivning!U1153</f>
        <v>0</v>
      </c>
      <c r="N1186" s="2">
        <f>Inskrivning!V1153</f>
        <v>0</v>
      </c>
      <c r="O1186" s="2">
        <f>Inskrivning!W1153</f>
        <v>0</v>
      </c>
      <c r="P1186" s="2">
        <f>Inskrivning!X1153</f>
        <v>0</v>
      </c>
    </row>
    <row r="1187" spans="1:16" x14ac:dyDescent="0.25">
      <c r="A1187" s="9"/>
      <c r="B1187" s="150" t="str">
        <f>Inskrivning!J1154</f>
        <v/>
      </c>
      <c r="C1187" s="2"/>
      <c r="D1187" s="2" t="str">
        <f>Inskrivning!L1154</f>
        <v/>
      </c>
      <c r="E1187" s="2" t="str">
        <f>Inskrivning!M1154</f>
        <v/>
      </c>
      <c r="F1187" s="2" t="str">
        <f>Inskrivning!N1154</f>
        <v/>
      </c>
      <c r="G1187" s="2" t="str">
        <f>Inskrivning!O1154</f>
        <v/>
      </c>
      <c r="H1187" s="2" t="str">
        <f>Inskrivning!P1154</f>
        <v/>
      </c>
      <c r="I1187" s="2">
        <f>Inskrivning!Q1154</f>
        <v>0</v>
      </c>
      <c r="J1187" s="2">
        <f>Inskrivning!R1154</f>
        <v>0</v>
      </c>
      <c r="K1187" s="2">
        <f>Inskrivning!S1154</f>
        <v>0</v>
      </c>
      <c r="L1187" s="2">
        <f>Inskrivning!T1154</f>
        <v>0</v>
      </c>
      <c r="M1187" s="2">
        <f>Inskrivning!U1154</f>
        <v>0</v>
      </c>
      <c r="N1187" s="2">
        <f>Inskrivning!V1154</f>
        <v>0</v>
      </c>
      <c r="O1187" s="2">
        <f>Inskrivning!W1154</f>
        <v>0</v>
      </c>
      <c r="P1187" s="2">
        <f>Inskrivning!X1154</f>
        <v>0</v>
      </c>
    </row>
    <row r="1188" spans="1:16" x14ac:dyDescent="0.25">
      <c r="A1188" s="63"/>
      <c r="B1188" s="151" t="s">
        <v>44</v>
      </c>
      <c r="C1188" s="1"/>
      <c r="D1188" s="1">
        <f t="shared" ref="D1188:P1188" si="152">SUM(D1184:D1187)</f>
        <v>0</v>
      </c>
      <c r="E1188" s="1">
        <f t="shared" si="152"/>
        <v>0</v>
      </c>
      <c r="F1188" s="1">
        <f t="shared" si="152"/>
        <v>0</v>
      </c>
      <c r="G1188" s="1">
        <f t="shared" si="152"/>
        <v>0</v>
      </c>
      <c r="H1188" s="1">
        <f t="shared" si="152"/>
        <v>0</v>
      </c>
      <c r="I1188" s="1">
        <f t="shared" si="152"/>
        <v>0</v>
      </c>
      <c r="J1188" s="1">
        <f t="shared" si="152"/>
        <v>0</v>
      </c>
      <c r="K1188" s="1">
        <f t="shared" si="152"/>
        <v>0</v>
      </c>
      <c r="L1188" s="1">
        <f t="shared" si="152"/>
        <v>0</v>
      </c>
      <c r="M1188" s="1">
        <f t="shared" si="152"/>
        <v>0</v>
      </c>
      <c r="N1188" s="1">
        <f t="shared" si="152"/>
        <v>0</v>
      </c>
      <c r="O1188" s="1">
        <f t="shared" si="152"/>
        <v>0</v>
      </c>
      <c r="P1188" s="1">
        <f t="shared" si="152"/>
        <v>0</v>
      </c>
    </row>
    <row r="1189" spans="1:16" x14ac:dyDescent="0.25">
      <c r="A1189" s="9"/>
      <c r="B1189" s="152" t="str">
        <f>Inskrivning!J1155</f>
        <v/>
      </c>
      <c r="C1189" s="2"/>
      <c r="D1189" s="2" t="str">
        <f>Inskrivning!L1155</f>
        <v/>
      </c>
      <c r="E1189" s="2" t="str">
        <f>Inskrivning!M1155</f>
        <v/>
      </c>
      <c r="F1189" s="2" t="str">
        <f>Inskrivning!N1155</f>
        <v/>
      </c>
      <c r="G1189" s="2" t="str">
        <f>Inskrivning!O1155</f>
        <v/>
      </c>
      <c r="H1189" s="2" t="str">
        <f>Inskrivning!P1155</f>
        <v/>
      </c>
      <c r="I1189" s="2">
        <f>Inskrivning!Q1155</f>
        <v>0</v>
      </c>
      <c r="J1189" s="2">
        <f>Inskrivning!R1155</f>
        <v>0</v>
      </c>
      <c r="K1189" s="2">
        <f>Inskrivning!S1155</f>
        <v>0</v>
      </c>
      <c r="L1189" s="2">
        <f>Inskrivning!T1155</f>
        <v>0</v>
      </c>
      <c r="M1189" s="2">
        <f>Inskrivning!U1155</f>
        <v>0</v>
      </c>
      <c r="N1189" s="2">
        <f>Inskrivning!V1155</f>
        <v>0</v>
      </c>
      <c r="O1189" s="2">
        <f>Inskrivning!W1155</f>
        <v>0</v>
      </c>
      <c r="P1189" s="2">
        <f>Inskrivning!X1155</f>
        <v>0</v>
      </c>
    </row>
    <row r="1190" spans="1:16" x14ac:dyDescent="0.25">
      <c r="A1190" s="9"/>
      <c r="B1190" s="152" t="str">
        <f>Inskrivning!J1156</f>
        <v/>
      </c>
      <c r="C1190" s="2"/>
      <c r="D1190" s="2" t="str">
        <f>Inskrivning!L1156</f>
        <v/>
      </c>
      <c r="E1190" s="2" t="str">
        <f>Inskrivning!M1156</f>
        <v/>
      </c>
      <c r="F1190" s="2" t="str">
        <f>Inskrivning!N1156</f>
        <v/>
      </c>
      <c r="G1190" s="2" t="str">
        <f>Inskrivning!O1156</f>
        <v/>
      </c>
      <c r="H1190" s="2" t="str">
        <f>Inskrivning!P1156</f>
        <v/>
      </c>
      <c r="I1190" s="2">
        <f>Inskrivning!Q1156</f>
        <v>0</v>
      </c>
      <c r="J1190" s="2">
        <f>Inskrivning!R1156</f>
        <v>0</v>
      </c>
      <c r="K1190" s="2">
        <f>Inskrivning!S1156</f>
        <v>0</v>
      </c>
      <c r="L1190" s="2">
        <f>Inskrivning!T1156</f>
        <v>0</v>
      </c>
      <c r="M1190" s="2">
        <f>Inskrivning!U1156</f>
        <v>0</v>
      </c>
      <c r="N1190" s="2">
        <f>Inskrivning!V1156</f>
        <v>0</v>
      </c>
      <c r="O1190" s="2">
        <f>Inskrivning!W1156</f>
        <v>0</v>
      </c>
      <c r="P1190" s="2">
        <f>Inskrivning!X1156</f>
        <v>0</v>
      </c>
    </row>
    <row r="1191" spans="1:16" x14ac:dyDescent="0.25">
      <c r="A1191" s="9"/>
      <c r="B1191" s="152" t="str">
        <f>Inskrivning!J1157</f>
        <v/>
      </c>
      <c r="C1191" s="2"/>
      <c r="D1191" s="2" t="str">
        <f>Inskrivning!L1157</f>
        <v/>
      </c>
      <c r="E1191" s="2" t="str">
        <f>Inskrivning!M1157</f>
        <v/>
      </c>
      <c r="F1191" s="2" t="str">
        <f>Inskrivning!N1157</f>
        <v/>
      </c>
      <c r="G1191" s="2" t="str">
        <f>Inskrivning!O1157</f>
        <v/>
      </c>
      <c r="H1191" s="2" t="str">
        <f>Inskrivning!P1157</f>
        <v/>
      </c>
      <c r="I1191" s="2">
        <f>Inskrivning!Q1157</f>
        <v>0</v>
      </c>
      <c r="J1191" s="2">
        <f>Inskrivning!R1157</f>
        <v>0</v>
      </c>
      <c r="K1191" s="2">
        <f>Inskrivning!S1157</f>
        <v>0</v>
      </c>
      <c r="L1191" s="2">
        <f>Inskrivning!T1157</f>
        <v>0</v>
      </c>
      <c r="M1191" s="2">
        <f>Inskrivning!U1157</f>
        <v>0</v>
      </c>
      <c r="N1191" s="2">
        <f>Inskrivning!V1157</f>
        <v>0</v>
      </c>
      <c r="O1191" s="2">
        <f>Inskrivning!W1157</f>
        <v>0</v>
      </c>
      <c r="P1191" s="2">
        <f>Inskrivning!X1157</f>
        <v>0</v>
      </c>
    </row>
    <row r="1192" spans="1:16" x14ac:dyDescent="0.25">
      <c r="A1192" s="9"/>
      <c r="B1192" s="152" t="str">
        <f>Inskrivning!J1158</f>
        <v/>
      </c>
      <c r="C1192" s="2"/>
      <c r="D1192" s="2" t="str">
        <f>Inskrivning!L1158</f>
        <v/>
      </c>
      <c r="E1192" s="2" t="str">
        <f>Inskrivning!M1158</f>
        <v/>
      </c>
      <c r="F1192" s="2" t="str">
        <f>Inskrivning!N1158</f>
        <v/>
      </c>
      <c r="G1192" s="2" t="str">
        <f>Inskrivning!O1158</f>
        <v/>
      </c>
      <c r="H1192" s="2" t="str">
        <f>Inskrivning!P1158</f>
        <v/>
      </c>
      <c r="I1192" s="2">
        <f>Inskrivning!Q1158</f>
        <v>0</v>
      </c>
      <c r="J1192" s="2">
        <f>Inskrivning!R1158</f>
        <v>0</v>
      </c>
      <c r="K1192" s="2">
        <f>Inskrivning!S1158</f>
        <v>0</v>
      </c>
      <c r="L1192" s="2">
        <f>Inskrivning!T1158</f>
        <v>0</v>
      </c>
      <c r="M1192" s="2">
        <f>Inskrivning!U1158</f>
        <v>0</v>
      </c>
      <c r="N1192" s="2">
        <f>Inskrivning!V1158</f>
        <v>0</v>
      </c>
      <c r="O1192" s="2">
        <f>Inskrivning!W1158</f>
        <v>0</v>
      </c>
      <c r="P1192" s="2">
        <f>Inskrivning!X1158</f>
        <v>0</v>
      </c>
    </row>
    <row r="1193" spans="1:16" x14ac:dyDescent="0.25">
      <c r="A1193" s="63"/>
      <c r="B1193" s="153" t="s">
        <v>44</v>
      </c>
      <c r="C1193" s="1"/>
      <c r="D1193" s="1">
        <f t="shared" ref="D1193:P1193" si="153">SUM(D1189:D1192)</f>
        <v>0</v>
      </c>
      <c r="E1193" s="1">
        <f t="shared" si="153"/>
        <v>0</v>
      </c>
      <c r="F1193" s="1">
        <f t="shared" si="153"/>
        <v>0</v>
      </c>
      <c r="G1193" s="1">
        <f t="shared" si="153"/>
        <v>0</v>
      </c>
      <c r="H1193" s="1">
        <f t="shared" si="153"/>
        <v>0</v>
      </c>
      <c r="I1193" s="1">
        <f t="shared" si="153"/>
        <v>0</v>
      </c>
      <c r="J1193" s="1">
        <f t="shared" si="153"/>
        <v>0</v>
      </c>
      <c r="K1193" s="1">
        <f t="shared" si="153"/>
        <v>0</v>
      </c>
      <c r="L1193" s="1">
        <f t="shared" si="153"/>
        <v>0</v>
      </c>
      <c r="M1193" s="1">
        <f t="shared" si="153"/>
        <v>0</v>
      </c>
      <c r="N1193" s="1">
        <f t="shared" si="153"/>
        <v>0</v>
      </c>
      <c r="O1193" s="1">
        <f t="shared" si="153"/>
        <v>0</v>
      </c>
      <c r="P1193" s="1">
        <f t="shared" si="153"/>
        <v>0</v>
      </c>
    </row>
    <row r="1194" spans="1:16" x14ac:dyDescent="0.25">
      <c r="A1194" s="9"/>
      <c r="B1194" s="154" t="str">
        <f>Inskrivning!J1159</f>
        <v/>
      </c>
      <c r="C1194" s="2"/>
      <c r="D1194" s="2" t="str">
        <f>Inskrivning!L1159</f>
        <v/>
      </c>
      <c r="E1194" s="2" t="str">
        <f>Inskrivning!M1159</f>
        <v/>
      </c>
      <c r="F1194" s="2" t="str">
        <f>Inskrivning!N1159</f>
        <v/>
      </c>
      <c r="G1194" s="2" t="str">
        <f>Inskrivning!O1159</f>
        <v/>
      </c>
      <c r="H1194" s="2" t="str">
        <f>Inskrivning!P1159</f>
        <v/>
      </c>
      <c r="I1194" s="2">
        <f>Inskrivning!Q1159</f>
        <v>0</v>
      </c>
      <c r="J1194" s="2">
        <f>Inskrivning!R1159</f>
        <v>0</v>
      </c>
      <c r="K1194" s="2">
        <f>Inskrivning!S1159</f>
        <v>0</v>
      </c>
      <c r="L1194" s="2">
        <f>Inskrivning!T1159</f>
        <v>0</v>
      </c>
      <c r="M1194" s="2">
        <f>Inskrivning!U1159</f>
        <v>0</v>
      </c>
      <c r="N1194" s="2">
        <f>Inskrivning!V1159</f>
        <v>0</v>
      </c>
      <c r="O1194" s="2">
        <f>Inskrivning!W1159</f>
        <v>0</v>
      </c>
      <c r="P1194" s="2">
        <f>Inskrivning!X1159</f>
        <v>0</v>
      </c>
    </row>
    <row r="1195" spans="1:16" x14ac:dyDescent="0.25">
      <c r="A1195" s="9"/>
      <c r="B1195" s="154" t="str">
        <f>Inskrivning!J1160</f>
        <v/>
      </c>
      <c r="C1195" s="2"/>
      <c r="D1195" s="2" t="str">
        <f>Inskrivning!L1160</f>
        <v/>
      </c>
      <c r="E1195" s="2" t="str">
        <f>Inskrivning!M1160</f>
        <v/>
      </c>
      <c r="F1195" s="2" t="str">
        <f>Inskrivning!N1160</f>
        <v/>
      </c>
      <c r="G1195" s="2" t="str">
        <f>Inskrivning!O1160</f>
        <v/>
      </c>
      <c r="H1195" s="2" t="str">
        <f>Inskrivning!P1160</f>
        <v/>
      </c>
      <c r="I1195" s="2">
        <f>Inskrivning!Q1160</f>
        <v>0</v>
      </c>
      <c r="J1195" s="2">
        <f>Inskrivning!R1160</f>
        <v>0</v>
      </c>
      <c r="K1195" s="2">
        <f>Inskrivning!S1160</f>
        <v>0</v>
      </c>
      <c r="L1195" s="2">
        <f>Inskrivning!T1160</f>
        <v>0</v>
      </c>
      <c r="M1195" s="2">
        <f>Inskrivning!U1160</f>
        <v>0</v>
      </c>
      <c r="N1195" s="2">
        <f>Inskrivning!V1160</f>
        <v>0</v>
      </c>
      <c r="O1195" s="2">
        <f>Inskrivning!W1160</f>
        <v>0</v>
      </c>
      <c r="P1195" s="2">
        <f>Inskrivning!X1160</f>
        <v>0</v>
      </c>
    </row>
    <row r="1196" spans="1:16" x14ac:dyDescent="0.25">
      <c r="A1196" s="9"/>
      <c r="B1196" s="154" t="str">
        <f>Inskrivning!J1161</f>
        <v/>
      </c>
      <c r="C1196" s="2"/>
      <c r="D1196" s="2" t="str">
        <f>Inskrivning!L1161</f>
        <v/>
      </c>
      <c r="E1196" s="2" t="str">
        <f>Inskrivning!M1161</f>
        <v/>
      </c>
      <c r="F1196" s="2" t="str">
        <f>Inskrivning!N1161</f>
        <v/>
      </c>
      <c r="G1196" s="2" t="str">
        <f>Inskrivning!O1161</f>
        <v/>
      </c>
      <c r="H1196" s="2" t="str">
        <f>Inskrivning!P1161</f>
        <v/>
      </c>
      <c r="I1196" s="2">
        <f>Inskrivning!Q1161</f>
        <v>0</v>
      </c>
      <c r="J1196" s="2">
        <f>Inskrivning!R1161</f>
        <v>0</v>
      </c>
      <c r="K1196" s="2">
        <f>Inskrivning!S1161</f>
        <v>0</v>
      </c>
      <c r="L1196" s="2">
        <f>Inskrivning!T1161</f>
        <v>0</v>
      </c>
      <c r="M1196" s="2">
        <f>Inskrivning!U1161</f>
        <v>0</v>
      </c>
      <c r="N1196" s="2">
        <f>Inskrivning!V1161</f>
        <v>0</v>
      </c>
      <c r="O1196" s="2">
        <f>Inskrivning!W1161</f>
        <v>0</v>
      </c>
      <c r="P1196" s="2">
        <f>Inskrivning!X1161</f>
        <v>0</v>
      </c>
    </row>
    <row r="1197" spans="1:16" x14ac:dyDescent="0.25">
      <c r="A1197" s="9"/>
      <c r="B1197" s="154" t="str">
        <f>Inskrivning!J1162</f>
        <v/>
      </c>
      <c r="C1197" s="2"/>
      <c r="D1197" s="2" t="str">
        <f>Inskrivning!L1162</f>
        <v/>
      </c>
      <c r="E1197" s="2" t="str">
        <f>Inskrivning!M1162</f>
        <v/>
      </c>
      <c r="F1197" s="2" t="str">
        <f>Inskrivning!N1162</f>
        <v/>
      </c>
      <c r="G1197" s="2" t="str">
        <f>Inskrivning!O1162</f>
        <v/>
      </c>
      <c r="H1197" s="2" t="str">
        <f>Inskrivning!P1162</f>
        <v/>
      </c>
      <c r="I1197" s="2">
        <f>Inskrivning!Q1162</f>
        <v>0</v>
      </c>
      <c r="J1197" s="2">
        <f>Inskrivning!R1162</f>
        <v>0</v>
      </c>
      <c r="K1197" s="2">
        <f>Inskrivning!S1162</f>
        <v>0</v>
      </c>
      <c r="L1197" s="2">
        <f>Inskrivning!T1162</f>
        <v>0</v>
      </c>
      <c r="M1197" s="2">
        <f>Inskrivning!U1162</f>
        <v>0</v>
      </c>
      <c r="N1197" s="2">
        <f>Inskrivning!V1162</f>
        <v>0</v>
      </c>
      <c r="O1197" s="2">
        <f>Inskrivning!W1162</f>
        <v>0</v>
      </c>
      <c r="P1197" s="2">
        <f>Inskrivning!X1162</f>
        <v>0</v>
      </c>
    </row>
    <row r="1198" spans="1:16" x14ac:dyDescent="0.25">
      <c r="A1198" s="63"/>
      <c r="B1198" s="155" t="s">
        <v>44</v>
      </c>
      <c r="C1198" s="1"/>
      <c r="D1198" s="1">
        <f t="shared" ref="D1198:P1198" si="154">SUM(D1194:D1197)</f>
        <v>0</v>
      </c>
      <c r="E1198" s="1">
        <f t="shared" si="154"/>
        <v>0</v>
      </c>
      <c r="F1198" s="1">
        <f t="shared" si="154"/>
        <v>0</v>
      </c>
      <c r="G1198" s="1">
        <f t="shared" si="154"/>
        <v>0</v>
      </c>
      <c r="H1198" s="1">
        <f t="shared" si="154"/>
        <v>0</v>
      </c>
      <c r="I1198" s="1">
        <f t="shared" si="154"/>
        <v>0</v>
      </c>
      <c r="J1198" s="1">
        <f t="shared" si="154"/>
        <v>0</v>
      </c>
      <c r="K1198" s="1">
        <f t="shared" si="154"/>
        <v>0</v>
      </c>
      <c r="L1198" s="1">
        <f t="shared" si="154"/>
        <v>0</v>
      </c>
      <c r="M1198" s="1">
        <f t="shared" si="154"/>
        <v>0</v>
      </c>
      <c r="N1198" s="1">
        <f t="shared" si="154"/>
        <v>0</v>
      </c>
      <c r="O1198" s="1">
        <f t="shared" si="154"/>
        <v>0</v>
      </c>
      <c r="P1198" s="1">
        <f t="shared" si="154"/>
        <v>0</v>
      </c>
    </row>
    <row r="1199" spans="1:16" x14ac:dyDescent="0.25">
      <c r="A1199" s="9"/>
      <c r="B1199" s="177" t="str">
        <f>Inskrivning!J1163</f>
        <v/>
      </c>
      <c r="C1199" s="2"/>
      <c r="D1199" s="2" t="str">
        <f>Inskrivning!L1163</f>
        <v/>
      </c>
      <c r="E1199" s="2" t="str">
        <f>Inskrivning!M1163</f>
        <v/>
      </c>
      <c r="F1199" s="2" t="str">
        <f>Inskrivning!N1163</f>
        <v/>
      </c>
      <c r="G1199" s="2" t="str">
        <f>Inskrivning!O1163</f>
        <v/>
      </c>
      <c r="H1199" s="2" t="str">
        <f>Inskrivning!P1163</f>
        <v/>
      </c>
      <c r="I1199" s="2">
        <f>Inskrivning!Q1163</f>
        <v>0</v>
      </c>
      <c r="J1199" s="2">
        <f>Inskrivning!R1163</f>
        <v>0</v>
      </c>
      <c r="K1199" s="2">
        <f>Inskrivning!S1163</f>
        <v>0</v>
      </c>
      <c r="L1199" s="2">
        <f>Inskrivning!T1163</f>
        <v>0</v>
      </c>
      <c r="M1199" s="2">
        <f>Inskrivning!U1163</f>
        <v>0</v>
      </c>
      <c r="N1199" s="2">
        <f>Inskrivning!V1163</f>
        <v>0</v>
      </c>
      <c r="O1199" s="2">
        <f>Inskrivning!W1163</f>
        <v>0</v>
      </c>
      <c r="P1199" s="2">
        <f>Inskrivning!X1163</f>
        <v>0</v>
      </c>
    </row>
    <row r="1200" spans="1:16" x14ac:dyDescent="0.25">
      <c r="A1200" s="9"/>
      <c r="B1200" s="177" t="str">
        <f>Inskrivning!J1164</f>
        <v/>
      </c>
      <c r="C1200" s="2"/>
      <c r="D1200" s="2" t="str">
        <f>Inskrivning!L1164</f>
        <v/>
      </c>
      <c r="E1200" s="2" t="str">
        <f>Inskrivning!M1164</f>
        <v/>
      </c>
      <c r="F1200" s="2" t="str">
        <f>Inskrivning!N1164</f>
        <v/>
      </c>
      <c r="G1200" s="2" t="str">
        <f>Inskrivning!O1164</f>
        <v/>
      </c>
      <c r="H1200" s="2" t="str">
        <f>Inskrivning!P1164</f>
        <v/>
      </c>
      <c r="I1200" s="2">
        <f>Inskrivning!Q1164</f>
        <v>0</v>
      </c>
      <c r="J1200" s="2">
        <f>Inskrivning!R1164</f>
        <v>0</v>
      </c>
      <c r="K1200" s="2">
        <f>Inskrivning!S1164</f>
        <v>0</v>
      </c>
      <c r="L1200" s="2">
        <f>Inskrivning!T1164</f>
        <v>0</v>
      </c>
      <c r="M1200" s="2">
        <f>Inskrivning!U1164</f>
        <v>0</v>
      </c>
      <c r="N1200" s="2">
        <f>Inskrivning!V1164</f>
        <v>0</v>
      </c>
      <c r="O1200" s="2">
        <f>Inskrivning!W1164</f>
        <v>0</v>
      </c>
      <c r="P1200" s="2">
        <f>Inskrivning!X1164</f>
        <v>0</v>
      </c>
    </row>
    <row r="1201" spans="1:16" x14ac:dyDescent="0.25">
      <c r="A1201" s="9"/>
      <c r="B1201" s="177" t="str">
        <f>Inskrivning!J1165</f>
        <v/>
      </c>
      <c r="C1201" s="2"/>
      <c r="D1201" s="2" t="str">
        <f>Inskrivning!L1165</f>
        <v/>
      </c>
      <c r="E1201" s="2" t="str">
        <f>Inskrivning!M1165</f>
        <v/>
      </c>
      <c r="F1201" s="2" t="str">
        <f>Inskrivning!N1165</f>
        <v/>
      </c>
      <c r="G1201" s="2" t="str">
        <f>Inskrivning!O1165</f>
        <v/>
      </c>
      <c r="H1201" s="2" t="str">
        <f>Inskrivning!P1165</f>
        <v/>
      </c>
      <c r="I1201" s="2">
        <f>Inskrivning!Q1165</f>
        <v>0</v>
      </c>
      <c r="J1201" s="2">
        <f>Inskrivning!R1165</f>
        <v>0</v>
      </c>
      <c r="K1201" s="2">
        <f>Inskrivning!S1165</f>
        <v>0</v>
      </c>
      <c r="L1201" s="2">
        <f>Inskrivning!T1165</f>
        <v>0</v>
      </c>
      <c r="M1201" s="2">
        <f>Inskrivning!U1165</f>
        <v>0</v>
      </c>
      <c r="N1201" s="2">
        <f>Inskrivning!V1165</f>
        <v>0</v>
      </c>
      <c r="O1201" s="2">
        <f>Inskrivning!W1165</f>
        <v>0</v>
      </c>
      <c r="P1201" s="2">
        <f>Inskrivning!X1165</f>
        <v>0</v>
      </c>
    </row>
    <row r="1202" spans="1:16" x14ac:dyDescent="0.25">
      <c r="A1202" s="9"/>
      <c r="B1202" s="177" t="str">
        <f>Inskrivning!J1166</f>
        <v/>
      </c>
      <c r="C1202" s="2"/>
      <c r="D1202" s="2" t="str">
        <f>Inskrivning!L1166</f>
        <v/>
      </c>
      <c r="E1202" s="2" t="str">
        <f>Inskrivning!M1166</f>
        <v/>
      </c>
      <c r="F1202" s="2" t="str">
        <f>Inskrivning!N1166</f>
        <v/>
      </c>
      <c r="G1202" s="2" t="str">
        <f>Inskrivning!O1166</f>
        <v/>
      </c>
      <c r="H1202" s="2" t="str">
        <f>Inskrivning!P1166</f>
        <v/>
      </c>
      <c r="I1202" s="2">
        <f>Inskrivning!Q1166</f>
        <v>0</v>
      </c>
      <c r="J1202" s="2">
        <f>Inskrivning!R1166</f>
        <v>0</v>
      </c>
      <c r="K1202" s="2">
        <f>Inskrivning!S1166</f>
        <v>0</v>
      </c>
      <c r="L1202" s="2">
        <f>Inskrivning!T1166</f>
        <v>0</v>
      </c>
      <c r="M1202" s="2">
        <f>Inskrivning!U1166</f>
        <v>0</v>
      </c>
      <c r="N1202" s="2">
        <f>Inskrivning!V1166</f>
        <v>0</v>
      </c>
      <c r="O1202" s="2">
        <f>Inskrivning!W1166</f>
        <v>0</v>
      </c>
      <c r="P1202" s="2">
        <f>Inskrivning!X1166</f>
        <v>0</v>
      </c>
    </row>
    <row r="1203" spans="1:16" x14ac:dyDescent="0.25">
      <c r="A1203" s="63"/>
      <c r="B1203" s="178" t="s">
        <v>44</v>
      </c>
      <c r="C1203" s="1"/>
      <c r="D1203" s="1">
        <f t="shared" ref="D1203:P1203" si="155">SUM(D1199:D1202)</f>
        <v>0</v>
      </c>
      <c r="E1203" s="1">
        <f t="shared" si="155"/>
        <v>0</v>
      </c>
      <c r="F1203" s="1">
        <f t="shared" si="155"/>
        <v>0</v>
      </c>
      <c r="G1203" s="1">
        <f t="shared" si="155"/>
        <v>0</v>
      </c>
      <c r="H1203" s="1">
        <f t="shared" si="155"/>
        <v>0</v>
      </c>
      <c r="I1203" s="1">
        <f t="shared" si="155"/>
        <v>0</v>
      </c>
      <c r="J1203" s="1">
        <f t="shared" si="155"/>
        <v>0</v>
      </c>
      <c r="K1203" s="1">
        <f t="shared" si="155"/>
        <v>0</v>
      </c>
      <c r="L1203" s="1">
        <f t="shared" si="155"/>
        <v>0</v>
      </c>
      <c r="M1203" s="1">
        <f t="shared" si="155"/>
        <v>0</v>
      </c>
      <c r="N1203" s="1">
        <f t="shared" si="155"/>
        <v>0</v>
      </c>
      <c r="O1203" s="1">
        <f t="shared" si="155"/>
        <v>0</v>
      </c>
      <c r="P1203" s="1">
        <f t="shared" si="155"/>
        <v>0</v>
      </c>
    </row>
    <row r="1204" spans="1:16" x14ac:dyDescent="0.25">
      <c r="B1204" s="148" t="str">
        <f>Inskrivning!J1167</f>
        <v/>
      </c>
      <c r="D1204" s="2" t="str">
        <f>Inskrivning!L1167</f>
        <v/>
      </c>
      <c r="E1204" s="2" t="str">
        <f>Inskrivning!M1167</f>
        <v/>
      </c>
      <c r="F1204" s="2" t="str">
        <f>Inskrivning!N1167</f>
        <v/>
      </c>
      <c r="G1204" s="2" t="str">
        <f>Inskrivning!O1167</f>
        <v/>
      </c>
      <c r="H1204" s="2" t="str">
        <f>Inskrivning!P1167</f>
        <v/>
      </c>
      <c r="I1204" s="2">
        <f>Inskrivning!Q1167</f>
        <v>0</v>
      </c>
      <c r="J1204" s="2">
        <f>Inskrivning!R1167</f>
        <v>0</v>
      </c>
      <c r="K1204" s="2">
        <f>Inskrivning!S1167</f>
        <v>0</v>
      </c>
      <c r="L1204" s="2">
        <f>Inskrivning!T1167</f>
        <v>0</v>
      </c>
      <c r="M1204" s="2">
        <f>Inskrivning!U1167</f>
        <v>0</v>
      </c>
      <c r="N1204" s="2">
        <f>Inskrivning!V1167</f>
        <v>0</v>
      </c>
      <c r="O1204" s="2">
        <f>Inskrivning!W1167</f>
        <v>0</v>
      </c>
      <c r="P1204" s="2">
        <f>Inskrivning!X1167</f>
        <v>0</v>
      </c>
    </row>
    <row r="1205" spans="1:16" x14ac:dyDescent="0.25">
      <c r="B1205" s="148" t="str">
        <f>Inskrivning!J1168</f>
        <v/>
      </c>
      <c r="D1205" s="2" t="str">
        <f>Inskrivning!L1168</f>
        <v/>
      </c>
      <c r="E1205" s="2" t="str">
        <f>Inskrivning!M1168</f>
        <v/>
      </c>
      <c r="F1205" s="2" t="str">
        <f>Inskrivning!N1168</f>
        <v/>
      </c>
      <c r="G1205" s="2" t="str">
        <f>Inskrivning!O1168</f>
        <v/>
      </c>
      <c r="H1205" s="2" t="str">
        <f>Inskrivning!P1168</f>
        <v/>
      </c>
      <c r="I1205" s="2">
        <f>Inskrivning!Q1168</f>
        <v>0</v>
      </c>
      <c r="J1205" s="2">
        <f>Inskrivning!R1168</f>
        <v>0</v>
      </c>
      <c r="K1205" s="2">
        <f>Inskrivning!S1168</f>
        <v>0</v>
      </c>
      <c r="L1205" s="2">
        <f>Inskrivning!T1168</f>
        <v>0</v>
      </c>
      <c r="M1205" s="2">
        <f>Inskrivning!U1168</f>
        <v>0</v>
      </c>
      <c r="N1205" s="2">
        <f>Inskrivning!V1168</f>
        <v>0</v>
      </c>
      <c r="O1205" s="2">
        <f>Inskrivning!W1168</f>
        <v>0</v>
      </c>
      <c r="P1205" s="2">
        <f>Inskrivning!X1168</f>
        <v>0</v>
      </c>
    </row>
    <row r="1206" spans="1:16" x14ac:dyDescent="0.25">
      <c r="B1206" s="148" t="str">
        <f>Inskrivning!J1169</f>
        <v/>
      </c>
      <c r="D1206" s="2" t="str">
        <f>Inskrivning!L1169</f>
        <v/>
      </c>
      <c r="E1206" s="2" t="str">
        <f>Inskrivning!M1169</f>
        <v/>
      </c>
      <c r="F1206" s="2" t="str">
        <f>Inskrivning!N1169</f>
        <v/>
      </c>
      <c r="G1206" s="2" t="str">
        <f>Inskrivning!O1169</f>
        <v/>
      </c>
      <c r="H1206" s="2" t="str">
        <f>Inskrivning!P1169</f>
        <v/>
      </c>
      <c r="I1206" s="2">
        <f>Inskrivning!Q1169</f>
        <v>0</v>
      </c>
      <c r="J1206" s="2">
        <f>Inskrivning!R1169</f>
        <v>0</v>
      </c>
      <c r="K1206" s="2">
        <f>Inskrivning!S1169</f>
        <v>0</v>
      </c>
      <c r="L1206" s="2">
        <f>Inskrivning!T1169</f>
        <v>0</v>
      </c>
      <c r="M1206" s="2">
        <f>Inskrivning!U1169</f>
        <v>0</v>
      </c>
      <c r="N1206" s="2">
        <f>Inskrivning!V1169</f>
        <v>0</v>
      </c>
      <c r="O1206" s="2">
        <f>Inskrivning!W1169</f>
        <v>0</v>
      </c>
      <c r="P1206" s="2">
        <f>Inskrivning!X1169</f>
        <v>0</v>
      </c>
    </row>
    <row r="1207" spans="1:16" x14ac:dyDescent="0.25">
      <c r="B1207" s="148" t="str">
        <f>Inskrivning!J1170</f>
        <v/>
      </c>
      <c r="D1207" s="2" t="str">
        <f>Inskrivning!L1170</f>
        <v/>
      </c>
      <c r="E1207" s="2" t="str">
        <f>Inskrivning!M1170</f>
        <v/>
      </c>
      <c r="F1207" s="2" t="str">
        <f>Inskrivning!N1170</f>
        <v/>
      </c>
      <c r="G1207" s="2" t="str">
        <f>Inskrivning!O1170</f>
        <v/>
      </c>
      <c r="H1207" s="2" t="str">
        <f>Inskrivning!P1170</f>
        <v/>
      </c>
      <c r="I1207" s="2">
        <f>Inskrivning!Q1170</f>
        <v>0</v>
      </c>
      <c r="J1207" s="2">
        <f>Inskrivning!R1170</f>
        <v>0</v>
      </c>
      <c r="K1207" s="2">
        <f>Inskrivning!S1170</f>
        <v>0</v>
      </c>
      <c r="L1207" s="2">
        <f>Inskrivning!T1170</f>
        <v>0</v>
      </c>
      <c r="M1207" s="2">
        <f>Inskrivning!U1170</f>
        <v>0</v>
      </c>
      <c r="N1207" s="2">
        <f>Inskrivning!V1170</f>
        <v>0</v>
      </c>
      <c r="O1207" s="2">
        <f>Inskrivning!W1170</f>
        <v>0</v>
      </c>
      <c r="P1207" s="2">
        <f>Inskrivning!X1170</f>
        <v>0</v>
      </c>
    </row>
    <row r="1208" spans="1:16" x14ac:dyDescent="0.25">
      <c r="B1208" s="149" t="s">
        <v>44</v>
      </c>
      <c r="D1208" s="1">
        <f t="shared" ref="D1208:P1208" si="156">SUM(D1204:D1207)</f>
        <v>0</v>
      </c>
      <c r="E1208" s="1">
        <f t="shared" si="156"/>
        <v>0</v>
      </c>
      <c r="F1208" s="1">
        <f t="shared" si="156"/>
        <v>0</v>
      </c>
      <c r="G1208" s="1">
        <f t="shared" si="156"/>
        <v>0</v>
      </c>
      <c r="H1208" s="1">
        <f t="shared" si="156"/>
        <v>0</v>
      </c>
      <c r="I1208" s="1">
        <f t="shared" si="156"/>
        <v>0</v>
      </c>
      <c r="J1208" s="1">
        <f t="shared" si="156"/>
        <v>0</v>
      </c>
      <c r="K1208" s="1">
        <f t="shared" si="156"/>
        <v>0</v>
      </c>
      <c r="L1208" s="1">
        <f t="shared" si="156"/>
        <v>0</v>
      </c>
      <c r="M1208" s="1">
        <f t="shared" si="156"/>
        <v>0</v>
      </c>
      <c r="N1208" s="1">
        <f t="shared" si="156"/>
        <v>0</v>
      </c>
      <c r="O1208" s="1">
        <f t="shared" si="156"/>
        <v>0</v>
      </c>
      <c r="P1208" s="1">
        <f t="shared" si="156"/>
        <v>0</v>
      </c>
    </row>
    <row r="1209" spans="1:16" x14ac:dyDescent="0.25">
      <c r="B1209" s="150" t="str">
        <f>Inskrivning!J1171</f>
        <v/>
      </c>
      <c r="D1209" s="2" t="str">
        <f>Inskrivning!L1171</f>
        <v/>
      </c>
      <c r="E1209" s="2" t="str">
        <f>Inskrivning!M1171</f>
        <v/>
      </c>
      <c r="F1209" s="2" t="str">
        <f>Inskrivning!N1171</f>
        <v/>
      </c>
      <c r="G1209" s="2" t="str">
        <f>Inskrivning!O1171</f>
        <v/>
      </c>
      <c r="H1209" s="2" t="str">
        <f>Inskrivning!P1171</f>
        <v/>
      </c>
      <c r="I1209" s="2">
        <f>Inskrivning!Q1171</f>
        <v>0</v>
      </c>
      <c r="J1209" s="2">
        <f>Inskrivning!R1171</f>
        <v>0</v>
      </c>
      <c r="K1209" s="2">
        <f>Inskrivning!S1171</f>
        <v>0</v>
      </c>
      <c r="L1209" s="2">
        <f>Inskrivning!T1171</f>
        <v>0</v>
      </c>
      <c r="M1209" s="2">
        <f>Inskrivning!U1171</f>
        <v>0</v>
      </c>
      <c r="N1209" s="2">
        <f>Inskrivning!V1171</f>
        <v>0</v>
      </c>
      <c r="O1209" s="2">
        <f>Inskrivning!W1171</f>
        <v>0</v>
      </c>
      <c r="P1209" s="2">
        <f>Inskrivning!X1171</f>
        <v>0</v>
      </c>
    </row>
    <row r="1210" spans="1:16" x14ac:dyDescent="0.25">
      <c r="B1210" s="150" t="str">
        <f>Inskrivning!J1172</f>
        <v/>
      </c>
      <c r="D1210" s="2" t="str">
        <f>Inskrivning!L1172</f>
        <v/>
      </c>
      <c r="E1210" s="2" t="str">
        <f>Inskrivning!M1172</f>
        <v/>
      </c>
      <c r="F1210" s="2" t="str">
        <f>Inskrivning!N1172</f>
        <v/>
      </c>
      <c r="G1210" s="2" t="str">
        <f>Inskrivning!O1172</f>
        <v/>
      </c>
      <c r="H1210" s="2" t="str">
        <f>Inskrivning!P1172</f>
        <v/>
      </c>
      <c r="I1210" s="2">
        <f>Inskrivning!Q1172</f>
        <v>0</v>
      </c>
      <c r="J1210" s="2">
        <f>Inskrivning!R1172</f>
        <v>0</v>
      </c>
      <c r="K1210" s="2">
        <f>Inskrivning!S1172</f>
        <v>0</v>
      </c>
      <c r="L1210" s="2">
        <f>Inskrivning!T1172</f>
        <v>0</v>
      </c>
      <c r="M1210" s="2">
        <f>Inskrivning!U1172</f>
        <v>0</v>
      </c>
      <c r="N1210" s="2">
        <f>Inskrivning!V1172</f>
        <v>0</v>
      </c>
      <c r="O1210" s="2">
        <f>Inskrivning!W1172</f>
        <v>0</v>
      </c>
      <c r="P1210" s="2">
        <f>Inskrivning!X1172</f>
        <v>0</v>
      </c>
    </row>
    <row r="1211" spans="1:16" x14ac:dyDescent="0.25">
      <c r="B1211" s="150" t="str">
        <f>Inskrivning!J1173</f>
        <v/>
      </c>
      <c r="D1211" s="2" t="str">
        <f>Inskrivning!L1173</f>
        <v/>
      </c>
      <c r="E1211" s="2" t="str">
        <f>Inskrivning!M1173</f>
        <v/>
      </c>
      <c r="F1211" s="2" t="str">
        <f>Inskrivning!N1173</f>
        <v/>
      </c>
      <c r="G1211" s="2" t="str">
        <f>Inskrivning!O1173</f>
        <v/>
      </c>
      <c r="H1211" s="2" t="str">
        <f>Inskrivning!P1173</f>
        <v/>
      </c>
      <c r="I1211" s="2">
        <f>Inskrivning!Q1173</f>
        <v>0</v>
      </c>
      <c r="J1211" s="2">
        <f>Inskrivning!R1173</f>
        <v>0</v>
      </c>
      <c r="K1211" s="2">
        <f>Inskrivning!S1173</f>
        <v>0</v>
      </c>
      <c r="L1211" s="2">
        <f>Inskrivning!T1173</f>
        <v>0</v>
      </c>
      <c r="M1211" s="2">
        <f>Inskrivning!U1173</f>
        <v>0</v>
      </c>
      <c r="N1211" s="2">
        <f>Inskrivning!V1173</f>
        <v>0</v>
      </c>
      <c r="O1211" s="2">
        <f>Inskrivning!W1173</f>
        <v>0</v>
      </c>
      <c r="P1211" s="2">
        <f>Inskrivning!X1173</f>
        <v>0</v>
      </c>
    </row>
    <row r="1212" spans="1:16" x14ac:dyDescent="0.25">
      <c r="B1212" s="150" t="str">
        <f>Inskrivning!J1174</f>
        <v/>
      </c>
      <c r="D1212" s="2" t="str">
        <f>Inskrivning!L1174</f>
        <v/>
      </c>
      <c r="E1212" s="2" t="str">
        <f>Inskrivning!M1174</f>
        <v/>
      </c>
      <c r="F1212" s="2" t="str">
        <f>Inskrivning!N1174</f>
        <v/>
      </c>
      <c r="G1212" s="2" t="str">
        <f>Inskrivning!O1174</f>
        <v/>
      </c>
      <c r="H1212" s="2" t="str">
        <f>Inskrivning!P1174</f>
        <v/>
      </c>
      <c r="I1212" s="2">
        <f>Inskrivning!Q1174</f>
        <v>0</v>
      </c>
      <c r="J1212" s="2">
        <f>Inskrivning!R1174</f>
        <v>0</v>
      </c>
      <c r="K1212" s="2">
        <f>Inskrivning!S1174</f>
        <v>0</v>
      </c>
      <c r="L1212" s="2">
        <f>Inskrivning!T1174</f>
        <v>0</v>
      </c>
      <c r="M1212" s="2">
        <f>Inskrivning!U1174</f>
        <v>0</v>
      </c>
      <c r="N1212" s="2">
        <f>Inskrivning!V1174</f>
        <v>0</v>
      </c>
      <c r="O1212" s="2">
        <f>Inskrivning!W1174</f>
        <v>0</v>
      </c>
      <c r="P1212" s="2">
        <f>Inskrivning!X1174</f>
        <v>0</v>
      </c>
    </row>
    <row r="1213" spans="1:16" x14ac:dyDescent="0.25">
      <c r="B1213" s="151" t="s">
        <v>44</v>
      </c>
      <c r="D1213" s="1">
        <f t="shared" ref="D1213:P1213" si="157">SUM(D1209:D1212)</f>
        <v>0</v>
      </c>
      <c r="E1213" s="1">
        <f t="shared" si="157"/>
        <v>0</v>
      </c>
      <c r="F1213" s="1">
        <f t="shared" si="157"/>
        <v>0</v>
      </c>
      <c r="G1213" s="1">
        <f t="shared" si="157"/>
        <v>0</v>
      </c>
      <c r="H1213" s="1">
        <f t="shared" si="157"/>
        <v>0</v>
      </c>
      <c r="I1213" s="1">
        <f t="shared" si="157"/>
        <v>0</v>
      </c>
      <c r="J1213" s="1">
        <f t="shared" si="157"/>
        <v>0</v>
      </c>
      <c r="K1213" s="1">
        <f t="shared" si="157"/>
        <v>0</v>
      </c>
      <c r="L1213" s="1">
        <f t="shared" si="157"/>
        <v>0</v>
      </c>
      <c r="M1213" s="1">
        <f t="shared" si="157"/>
        <v>0</v>
      </c>
      <c r="N1213" s="1">
        <f t="shared" si="157"/>
        <v>0</v>
      </c>
      <c r="O1213" s="1">
        <f t="shared" si="157"/>
        <v>0</v>
      </c>
      <c r="P1213" s="1">
        <f t="shared" si="157"/>
        <v>0</v>
      </c>
    </row>
    <row r="1214" spans="1:16" x14ac:dyDescent="0.25">
      <c r="B1214" s="152" t="str">
        <f>Inskrivning!J1175</f>
        <v/>
      </c>
      <c r="D1214" s="2" t="str">
        <f>Inskrivning!L1175</f>
        <v/>
      </c>
      <c r="E1214" s="2" t="str">
        <f>Inskrivning!M1175</f>
        <v/>
      </c>
      <c r="F1214" s="2" t="str">
        <f>Inskrivning!N1175</f>
        <v/>
      </c>
      <c r="G1214" s="2" t="str">
        <f>Inskrivning!O1175</f>
        <v/>
      </c>
      <c r="H1214" s="2" t="str">
        <f>Inskrivning!P1175</f>
        <v/>
      </c>
      <c r="I1214" s="2">
        <f>Inskrivning!Q1175</f>
        <v>0</v>
      </c>
      <c r="J1214" s="2">
        <f>Inskrivning!R1175</f>
        <v>0</v>
      </c>
      <c r="K1214" s="2">
        <f>Inskrivning!S1175</f>
        <v>0</v>
      </c>
      <c r="L1214" s="2">
        <f>Inskrivning!T1175</f>
        <v>0</v>
      </c>
      <c r="M1214" s="2">
        <f>Inskrivning!U1175</f>
        <v>0</v>
      </c>
      <c r="N1214" s="2">
        <f>Inskrivning!V1175</f>
        <v>0</v>
      </c>
      <c r="O1214" s="2">
        <f>Inskrivning!W1175</f>
        <v>0</v>
      </c>
      <c r="P1214" s="2">
        <f>Inskrivning!X1175</f>
        <v>0</v>
      </c>
    </row>
    <row r="1215" spans="1:16" x14ac:dyDescent="0.25">
      <c r="B1215" s="152" t="str">
        <f>Inskrivning!J1176</f>
        <v/>
      </c>
      <c r="D1215" s="2" t="str">
        <f>Inskrivning!L1176</f>
        <v/>
      </c>
      <c r="E1215" s="2" t="str">
        <f>Inskrivning!M1176</f>
        <v/>
      </c>
      <c r="F1215" s="2" t="str">
        <f>Inskrivning!N1176</f>
        <v/>
      </c>
      <c r="G1215" s="2" t="str">
        <f>Inskrivning!O1176</f>
        <v/>
      </c>
      <c r="H1215" s="2" t="str">
        <f>Inskrivning!P1176</f>
        <v/>
      </c>
      <c r="I1215" s="2">
        <f>Inskrivning!Q1176</f>
        <v>0</v>
      </c>
      <c r="J1215" s="2">
        <f>Inskrivning!R1176</f>
        <v>0</v>
      </c>
      <c r="K1215" s="2">
        <f>Inskrivning!S1176</f>
        <v>0</v>
      </c>
      <c r="L1215" s="2">
        <f>Inskrivning!T1176</f>
        <v>0</v>
      </c>
      <c r="M1215" s="2">
        <f>Inskrivning!U1176</f>
        <v>0</v>
      </c>
      <c r="N1215" s="2">
        <f>Inskrivning!V1176</f>
        <v>0</v>
      </c>
      <c r="O1215" s="2">
        <f>Inskrivning!W1176</f>
        <v>0</v>
      </c>
      <c r="P1215" s="2">
        <f>Inskrivning!X1176</f>
        <v>0</v>
      </c>
    </row>
    <row r="1216" spans="1:16" x14ac:dyDescent="0.25">
      <c r="B1216" s="152" t="str">
        <f>Inskrivning!J1177</f>
        <v/>
      </c>
      <c r="D1216" s="2" t="str">
        <f>Inskrivning!L1177</f>
        <v/>
      </c>
      <c r="E1216" s="2" t="str">
        <f>Inskrivning!M1177</f>
        <v/>
      </c>
      <c r="F1216" s="2" t="str">
        <f>Inskrivning!N1177</f>
        <v/>
      </c>
      <c r="G1216" s="2" t="str">
        <f>Inskrivning!O1177</f>
        <v/>
      </c>
      <c r="H1216" s="2" t="str">
        <f>Inskrivning!P1177</f>
        <v/>
      </c>
      <c r="I1216" s="2">
        <f>Inskrivning!Q1177</f>
        <v>0</v>
      </c>
      <c r="J1216" s="2">
        <f>Inskrivning!R1177</f>
        <v>0</v>
      </c>
      <c r="K1216" s="2">
        <f>Inskrivning!S1177</f>
        <v>0</v>
      </c>
      <c r="L1216" s="2">
        <f>Inskrivning!T1177</f>
        <v>0</v>
      </c>
      <c r="M1216" s="2">
        <f>Inskrivning!U1177</f>
        <v>0</v>
      </c>
      <c r="N1216" s="2">
        <f>Inskrivning!V1177</f>
        <v>0</v>
      </c>
      <c r="O1216" s="2">
        <f>Inskrivning!W1177</f>
        <v>0</v>
      </c>
      <c r="P1216" s="2">
        <f>Inskrivning!X1177</f>
        <v>0</v>
      </c>
    </row>
    <row r="1217" spans="2:16" x14ac:dyDescent="0.25">
      <c r="B1217" s="152" t="str">
        <f>Inskrivning!J1178</f>
        <v/>
      </c>
      <c r="D1217" s="2" t="str">
        <f>Inskrivning!L1178</f>
        <v/>
      </c>
      <c r="E1217" s="2" t="str">
        <f>Inskrivning!M1178</f>
        <v/>
      </c>
      <c r="F1217" s="2" t="str">
        <f>Inskrivning!N1178</f>
        <v/>
      </c>
      <c r="G1217" s="2" t="str">
        <f>Inskrivning!O1178</f>
        <v/>
      </c>
      <c r="H1217" s="2" t="str">
        <f>Inskrivning!P1178</f>
        <v/>
      </c>
      <c r="I1217" s="2">
        <f>Inskrivning!Q1178</f>
        <v>0</v>
      </c>
      <c r="J1217" s="2">
        <f>Inskrivning!R1178</f>
        <v>0</v>
      </c>
      <c r="K1217" s="2">
        <f>Inskrivning!S1178</f>
        <v>0</v>
      </c>
      <c r="L1217" s="2">
        <f>Inskrivning!T1178</f>
        <v>0</v>
      </c>
      <c r="M1217" s="2">
        <f>Inskrivning!U1178</f>
        <v>0</v>
      </c>
      <c r="N1217" s="2">
        <f>Inskrivning!V1178</f>
        <v>0</v>
      </c>
      <c r="O1217" s="2">
        <f>Inskrivning!W1178</f>
        <v>0</v>
      </c>
      <c r="P1217" s="2">
        <f>Inskrivning!X1178</f>
        <v>0</v>
      </c>
    </row>
    <row r="1218" spans="2:16" x14ac:dyDescent="0.25">
      <c r="B1218" s="153" t="s">
        <v>44</v>
      </c>
      <c r="D1218" s="1">
        <f t="shared" ref="D1218:P1218" si="158">SUM(D1214:D1217)</f>
        <v>0</v>
      </c>
      <c r="E1218" s="1">
        <f t="shared" si="158"/>
        <v>0</v>
      </c>
      <c r="F1218" s="1">
        <f t="shared" si="158"/>
        <v>0</v>
      </c>
      <c r="G1218" s="1">
        <f t="shared" si="158"/>
        <v>0</v>
      </c>
      <c r="H1218" s="1">
        <f t="shared" si="158"/>
        <v>0</v>
      </c>
      <c r="I1218" s="1">
        <f t="shared" si="158"/>
        <v>0</v>
      </c>
      <c r="J1218" s="1">
        <f t="shared" si="158"/>
        <v>0</v>
      </c>
      <c r="K1218" s="1">
        <f t="shared" si="158"/>
        <v>0</v>
      </c>
      <c r="L1218" s="1">
        <f t="shared" si="158"/>
        <v>0</v>
      </c>
      <c r="M1218" s="1">
        <f t="shared" si="158"/>
        <v>0</v>
      </c>
      <c r="N1218" s="1">
        <f t="shared" si="158"/>
        <v>0</v>
      </c>
      <c r="O1218" s="1">
        <f t="shared" si="158"/>
        <v>0</v>
      </c>
      <c r="P1218" s="1">
        <f t="shared" si="158"/>
        <v>0</v>
      </c>
    </row>
    <row r="1219" spans="2:16" x14ac:dyDescent="0.25">
      <c r="B1219" s="154" t="str">
        <f>Inskrivning!J1179</f>
        <v/>
      </c>
      <c r="D1219" s="2" t="str">
        <f>Inskrivning!L1179</f>
        <v/>
      </c>
      <c r="E1219" s="2" t="str">
        <f>Inskrivning!M1179</f>
        <v/>
      </c>
      <c r="F1219" s="2" t="str">
        <f>Inskrivning!N1179</f>
        <v/>
      </c>
      <c r="G1219" s="2" t="str">
        <f>Inskrivning!O1179</f>
        <v/>
      </c>
      <c r="H1219" s="2" t="str">
        <f>Inskrivning!P1179</f>
        <v/>
      </c>
      <c r="I1219" s="2">
        <f>Inskrivning!Q1179</f>
        <v>0</v>
      </c>
      <c r="J1219" s="2">
        <f>Inskrivning!R1179</f>
        <v>0</v>
      </c>
      <c r="K1219" s="2">
        <f>Inskrivning!S1179</f>
        <v>0</v>
      </c>
      <c r="L1219" s="2">
        <f>Inskrivning!T1179</f>
        <v>0</v>
      </c>
      <c r="M1219" s="2">
        <f>Inskrivning!U1179</f>
        <v>0</v>
      </c>
      <c r="N1219" s="2">
        <f>Inskrivning!V1179</f>
        <v>0</v>
      </c>
      <c r="O1219" s="2">
        <f>Inskrivning!W1179</f>
        <v>0</v>
      </c>
      <c r="P1219" s="2">
        <f>Inskrivning!X1179</f>
        <v>0</v>
      </c>
    </row>
    <row r="1220" spans="2:16" x14ac:dyDescent="0.25">
      <c r="B1220" s="154" t="str">
        <f>Inskrivning!J1180</f>
        <v/>
      </c>
      <c r="D1220" s="2" t="str">
        <f>Inskrivning!L1180</f>
        <v/>
      </c>
      <c r="E1220" s="2" t="str">
        <f>Inskrivning!M1180</f>
        <v/>
      </c>
      <c r="F1220" s="2" t="str">
        <f>Inskrivning!N1180</f>
        <v/>
      </c>
      <c r="G1220" s="2" t="str">
        <f>Inskrivning!O1180</f>
        <v/>
      </c>
      <c r="H1220" s="2" t="str">
        <f>Inskrivning!P1180</f>
        <v/>
      </c>
      <c r="I1220" s="2">
        <f>Inskrivning!Q1180</f>
        <v>0</v>
      </c>
      <c r="J1220" s="2">
        <f>Inskrivning!R1180</f>
        <v>0</v>
      </c>
      <c r="K1220" s="2">
        <f>Inskrivning!S1180</f>
        <v>0</v>
      </c>
      <c r="L1220" s="2">
        <f>Inskrivning!T1180</f>
        <v>0</v>
      </c>
      <c r="M1220" s="2">
        <f>Inskrivning!U1180</f>
        <v>0</v>
      </c>
      <c r="N1220" s="2">
        <f>Inskrivning!V1180</f>
        <v>0</v>
      </c>
      <c r="O1220" s="2">
        <f>Inskrivning!W1180</f>
        <v>0</v>
      </c>
      <c r="P1220" s="2">
        <f>Inskrivning!X1180</f>
        <v>0</v>
      </c>
    </row>
    <row r="1221" spans="2:16" x14ac:dyDescent="0.25">
      <c r="B1221" s="154" t="str">
        <f>Inskrivning!J1181</f>
        <v/>
      </c>
      <c r="D1221" s="2" t="str">
        <f>Inskrivning!L1181</f>
        <v/>
      </c>
      <c r="E1221" s="2" t="str">
        <f>Inskrivning!M1181</f>
        <v/>
      </c>
      <c r="F1221" s="2" t="str">
        <f>Inskrivning!N1181</f>
        <v/>
      </c>
      <c r="G1221" s="2" t="str">
        <f>Inskrivning!O1181</f>
        <v/>
      </c>
      <c r="H1221" s="2" t="str">
        <f>Inskrivning!P1181</f>
        <v/>
      </c>
      <c r="I1221" s="2">
        <f>Inskrivning!Q1181</f>
        <v>0</v>
      </c>
      <c r="J1221" s="2">
        <f>Inskrivning!R1181</f>
        <v>0</v>
      </c>
      <c r="K1221" s="2">
        <f>Inskrivning!S1181</f>
        <v>0</v>
      </c>
      <c r="L1221" s="2">
        <f>Inskrivning!T1181</f>
        <v>0</v>
      </c>
      <c r="M1221" s="2">
        <f>Inskrivning!U1181</f>
        <v>0</v>
      </c>
      <c r="N1221" s="2">
        <f>Inskrivning!V1181</f>
        <v>0</v>
      </c>
      <c r="O1221" s="2">
        <f>Inskrivning!W1181</f>
        <v>0</v>
      </c>
      <c r="P1221" s="2">
        <f>Inskrivning!X1181</f>
        <v>0</v>
      </c>
    </row>
    <row r="1222" spans="2:16" x14ac:dyDescent="0.25">
      <c r="B1222" s="154" t="str">
        <f>Inskrivning!J1182</f>
        <v/>
      </c>
      <c r="D1222" s="2" t="str">
        <f>Inskrivning!L1182</f>
        <v/>
      </c>
      <c r="E1222" s="2" t="str">
        <f>Inskrivning!M1182</f>
        <v/>
      </c>
      <c r="F1222" s="2" t="str">
        <f>Inskrivning!N1182</f>
        <v/>
      </c>
      <c r="G1222" s="2" t="str">
        <f>Inskrivning!O1182</f>
        <v/>
      </c>
      <c r="H1222" s="2" t="str">
        <f>Inskrivning!P1182</f>
        <v/>
      </c>
      <c r="I1222" s="2">
        <f>Inskrivning!Q1182</f>
        <v>0</v>
      </c>
      <c r="J1222" s="2">
        <f>Inskrivning!R1182</f>
        <v>0</v>
      </c>
      <c r="K1222" s="2">
        <f>Inskrivning!S1182</f>
        <v>0</v>
      </c>
      <c r="L1222" s="2">
        <f>Inskrivning!T1182</f>
        <v>0</v>
      </c>
      <c r="M1222" s="2">
        <f>Inskrivning!U1182</f>
        <v>0</v>
      </c>
      <c r="N1222" s="2">
        <f>Inskrivning!V1182</f>
        <v>0</v>
      </c>
      <c r="O1222" s="2">
        <f>Inskrivning!W1182</f>
        <v>0</v>
      </c>
      <c r="P1222" s="2">
        <f>Inskrivning!X1182</f>
        <v>0</v>
      </c>
    </row>
    <row r="1223" spans="2:16" x14ac:dyDescent="0.25">
      <c r="B1223" s="155" t="s">
        <v>44</v>
      </c>
      <c r="D1223" s="1">
        <f t="shared" ref="D1223:P1223" si="159">SUM(D1219:D1222)</f>
        <v>0</v>
      </c>
      <c r="E1223" s="1">
        <f t="shared" si="159"/>
        <v>0</v>
      </c>
      <c r="F1223" s="1">
        <f t="shared" si="159"/>
        <v>0</v>
      </c>
      <c r="G1223" s="1">
        <f t="shared" si="159"/>
        <v>0</v>
      </c>
      <c r="H1223" s="1">
        <f t="shared" si="159"/>
        <v>0</v>
      </c>
      <c r="I1223" s="1">
        <f t="shared" si="159"/>
        <v>0</v>
      </c>
      <c r="J1223" s="1">
        <f t="shared" si="159"/>
        <v>0</v>
      </c>
      <c r="K1223" s="1">
        <f t="shared" si="159"/>
        <v>0</v>
      </c>
      <c r="L1223" s="1">
        <f t="shared" si="159"/>
        <v>0</v>
      </c>
      <c r="M1223" s="1">
        <f t="shared" si="159"/>
        <v>0</v>
      </c>
      <c r="N1223" s="1">
        <f t="shared" si="159"/>
        <v>0</v>
      </c>
      <c r="O1223" s="1">
        <f t="shared" si="159"/>
        <v>0</v>
      </c>
      <c r="P1223" s="1">
        <f t="shared" si="159"/>
        <v>0</v>
      </c>
    </row>
    <row r="1224" spans="2:16" x14ac:dyDescent="0.25">
      <c r="B1224" s="177" t="str">
        <f>Inskrivning!J1183</f>
        <v/>
      </c>
      <c r="D1224" s="2" t="str">
        <f>Inskrivning!L1183</f>
        <v/>
      </c>
      <c r="E1224" s="2" t="str">
        <f>Inskrivning!M1183</f>
        <v/>
      </c>
      <c r="F1224" s="2" t="str">
        <f>Inskrivning!N1183</f>
        <v/>
      </c>
      <c r="G1224" s="2" t="str">
        <f>Inskrivning!O1183</f>
        <v/>
      </c>
      <c r="H1224" s="2" t="str">
        <f>Inskrivning!P1183</f>
        <v/>
      </c>
      <c r="I1224" s="2">
        <f>Inskrivning!Q1183</f>
        <v>0</v>
      </c>
      <c r="J1224" s="2">
        <f>Inskrivning!R1183</f>
        <v>0</v>
      </c>
      <c r="K1224" s="2">
        <f>Inskrivning!S1183</f>
        <v>0</v>
      </c>
      <c r="L1224" s="2">
        <f>Inskrivning!T1183</f>
        <v>0</v>
      </c>
      <c r="M1224" s="2">
        <f>Inskrivning!U1183</f>
        <v>0</v>
      </c>
      <c r="N1224" s="2">
        <f>Inskrivning!V1183</f>
        <v>0</v>
      </c>
      <c r="O1224" s="2">
        <f>Inskrivning!W1183</f>
        <v>0</v>
      </c>
      <c r="P1224" s="2">
        <f>Inskrivning!X1183</f>
        <v>0</v>
      </c>
    </row>
    <row r="1225" spans="2:16" x14ac:dyDescent="0.25">
      <c r="B1225" s="177" t="str">
        <f>Inskrivning!J1184</f>
        <v/>
      </c>
      <c r="D1225" s="2" t="str">
        <f>Inskrivning!L1184</f>
        <v/>
      </c>
      <c r="E1225" s="2" t="str">
        <f>Inskrivning!M1184</f>
        <v/>
      </c>
      <c r="F1225" s="2" t="str">
        <f>Inskrivning!N1184</f>
        <v/>
      </c>
      <c r="G1225" s="2" t="str">
        <f>Inskrivning!O1184</f>
        <v/>
      </c>
      <c r="H1225" s="2" t="str">
        <f>Inskrivning!P1184</f>
        <v/>
      </c>
      <c r="I1225" s="2">
        <f>Inskrivning!Q1184</f>
        <v>0</v>
      </c>
      <c r="J1225" s="2">
        <f>Inskrivning!R1184</f>
        <v>0</v>
      </c>
      <c r="K1225" s="2">
        <f>Inskrivning!S1184</f>
        <v>0</v>
      </c>
      <c r="L1225" s="2">
        <f>Inskrivning!T1184</f>
        <v>0</v>
      </c>
      <c r="M1225" s="2">
        <f>Inskrivning!U1184</f>
        <v>0</v>
      </c>
      <c r="N1225" s="2">
        <f>Inskrivning!V1184</f>
        <v>0</v>
      </c>
      <c r="O1225" s="2">
        <f>Inskrivning!W1184</f>
        <v>0</v>
      </c>
      <c r="P1225" s="2">
        <f>Inskrivning!X1184</f>
        <v>0</v>
      </c>
    </row>
    <row r="1226" spans="2:16" x14ac:dyDescent="0.25">
      <c r="B1226" s="177" t="str">
        <f>Inskrivning!J1185</f>
        <v/>
      </c>
      <c r="D1226" s="2" t="str">
        <f>Inskrivning!L1185</f>
        <v/>
      </c>
      <c r="E1226" s="2" t="str">
        <f>Inskrivning!M1185</f>
        <v/>
      </c>
      <c r="F1226" s="2" t="str">
        <f>Inskrivning!N1185</f>
        <v/>
      </c>
      <c r="G1226" s="2" t="str">
        <f>Inskrivning!O1185</f>
        <v/>
      </c>
      <c r="H1226" s="2" t="str">
        <f>Inskrivning!P1185</f>
        <v/>
      </c>
      <c r="I1226" s="2">
        <f>Inskrivning!Q1185</f>
        <v>0</v>
      </c>
      <c r="J1226" s="2">
        <f>Inskrivning!R1185</f>
        <v>0</v>
      </c>
      <c r="K1226" s="2">
        <f>Inskrivning!S1185</f>
        <v>0</v>
      </c>
      <c r="L1226" s="2">
        <f>Inskrivning!T1185</f>
        <v>0</v>
      </c>
      <c r="M1226" s="2">
        <f>Inskrivning!U1185</f>
        <v>0</v>
      </c>
      <c r="N1226" s="2">
        <f>Inskrivning!V1185</f>
        <v>0</v>
      </c>
      <c r="O1226" s="2">
        <f>Inskrivning!W1185</f>
        <v>0</v>
      </c>
      <c r="P1226" s="2">
        <f>Inskrivning!X1185</f>
        <v>0</v>
      </c>
    </row>
    <row r="1227" spans="2:16" x14ac:dyDescent="0.25">
      <c r="B1227" s="177" t="str">
        <f>Inskrivning!J1186</f>
        <v/>
      </c>
      <c r="D1227" s="2" t="str">
        <f>Inskrivning!L1186</f>
        <v/>
      </c>
      <c r="E1227" s="2" t="str">
        <f>Inskrivning!M1186</f>
        <v/>
      </c>
      <c r="F1227" s="2" t="str">
        <f>Inskrivning!N1186</f>
        <v/>
      </c>
      <c r="G1227" s="2" t="str">
        <f>Inskrivning!O1186</f>
        <v/>
      </c>
      <c r="H1227" s="2" t="str">
        <f>Inskrivning!P1186</f>
        <v/>
      </c>
      <c r="I1227" s="2">
        <f>Inskrivning!Q1186</f>
        <v>0</v>
      </c>
      <c r="J1227" s="2">
        <f>Inskrivning!R1186</f>
        <v>0</v>
      </c>
      <c r="K1227" s="2">
        <f>Inskrivning!S1186</f>
        <v>0</v>
      </c>
      <c r="L1227" s="2">
        <f>Inskrivning!T1186</f>
        <v>0</v>
      </c>
      <c r="M1227" s="2">
        <f>Inskrivning!U1186</f>
        <v>0</v>
      </c>
      <c r="N1227" s="2">
        <f>Inskrivning!V1186</f>
        <v>0</v>
      </c>
      <c r="O1227" s="2">
        <f>Inskrivning!W1186</f>
        <v>0</v>
      </c>
      <c r="P1227" s="2">
        <f>Inskrivning!X1186</f>
        <v>0</v>
      </c>
    </row>
    <row r="1228" spans="2:16" x14ac:dyDescent="0.25">
      <c r="B1228" s="178" t="s">
        <v>44</v>
      </c>
      <c r="D1228" s="1">
        <f t="shared" ref="D1228:P1228" si="160">SUM(D1224:D1227)</f>
        <v>0</v>
      </c>
      <c r="E1228" s="1">
        <f t="shared" si="160"/>
        <v>0</v>
      </c>
      <c r="F1228" s="1">
        <f t="shared" si="160"/>
        <v>0</v>
      </c>
      <c r="G1228" s="1">
        <f t="shared" si="160"/>
        <v>0</v>
      </c>
      <c r="H1228" s="1">
        <f t="shared" si="160"/>
        <v>0</v>
      </c>
      <c r="I1228" s="1">
        <f t="shared" si="160"/>
        <v>0</v>
      </c>
      <c r="J1228" s="1">
        <f t="shared" si="160"/>
        <v>0</v>
      </c>
      <c r="K1228" s="1">
        <f t="shared" si="160"/>
        <v>0</v>
      </c>
      <c r="L1228" s="1">
        <f t="shared" si="160"/>
        <v>0</v>
      </c>
      <c r="M1228" s="1">
        <f t="shared" si="160"/>
        <v>0</v>
      </c>
      <c r="N1228" s="1">
        <f t="shared" si="160"/>
        <v>0</v>
      </c>
      <c r="O1228" s="1">
        <f t="shared" si="160"/>
        <v>0</v>
      </c>
      <c r="P1228" s="1">
        <f t="shared" si="160"/>
        <v>0</v>
      </c>
    </row>
    <row r="1229" spans="2:16" x14ac:dyDescent="0.25">
      <c r="B1229" s="148" t="str">
        <f>Inskrivning!J1187</f>
        <v/>
      </c>
      <c r="D1229" s="2" t="str">
        <f>Inskrivning!L1187</f>
        <v/>
      </c>
      <c r="E1229" s="2" t="str">
        <f>Inskrivning!M1187</f>
        <v/>
      </c>
      <c r="F1229" s="2" t="str">
        <f>Inskrivning!N1187</f>
        <v/>
      </c>
      <c r="G1229" s="2" t="str">
        <f>Inskrivning!O1187</f>
        <v/>
      </c>
      <c r="H1229" s="2" t="str">
        <f>Inskrivning!P1187</f>
        <v/>
      </c>
      <c r="I1229" s="2">
        <f>Inskrivning!Q1187</f>
        <v>0</v>
      </c>
      <c r="J1229" s="2">
        <f>Inskrivning!R1187</f>
        <v>0</v>
      </c>
      <c r="K1229" s="2">
        <f>Inskrivning!S1187</f>
        <v>0</v>
      </c>
      <c r="L1229" s="2">
        <f>Inskrivning!T1187</f>
        <v>0</v>
      </c>
      <c r="M1229" s="2">
        <f>Inskrivning!U1187</f>
        <v>0</v>
      </c>
      <c r="N1229" s="2">
        <f>Inskrivning!V1187</f>
        <v>0</v>
      </c>
      <c r="O1229" s="2">
        <f>Inskrivning!W1187</f>
        <v>0</v>
      </c>
      <c r="P1229" s="2">
        <f>Inskrivning!X1187</f>
        <v>0</v>
      </c>
    </row>
    <row r="1230" spans="2:16" x14ac:dyDescent="0.25">
      <c r="B1230" s="148" t="str">
        <f>Inskrivning!J1188</f>
        <v/>
      </c>
      <c r="D1230" s="2" t="str">
        <f>Inskrivning!L1188</f>
        <v/>
      </c>
      <c r="E1230" s="2" t="str">
        <f>Inskrivning!M1188</f>
        <v/>
      </c>
      <c r="F1230" s="2" t="str">
        <f>Inskrivning!N1188</f>
        <v/>
      </c>
      <c r="G1230" s="2" t="str">
        <f>Inskrivning!O1188</f>
        <v/>
      </c>
      <c r="H1230" s="2" t="str">
        <f>Inskrivning!P1188</f>
        <v/>
      </c>
      <c r="I1230" s="2">
        <f>Inskrivning!Q1188</f>
        <v>0</v>
      </c>
      <c r="J1230" s="2">
        <f>Inskrivning!R1188</f>
        <v>0</v>
      </c>
      <c r="K1230" s="2">
        <f>Inskrivning!S1188</f>
        <v>0</v>
      </c>
      <c r="L1230" s="2">
        <f>Inskrivning!T1188</f>
        <v>0</v>
      </c>
      <c r="M1230" s="2">
        <f>Inskrivning!U1188</f>
        <v>0</v>
      </c>
      <c r="N1230" s="2">
        <f>Inskrivning!V1188</f>
        <v>0</v>
      </c>
      <c r="O1230" s="2">
        <f>Inskrivning!W1188</f>
        <v>0</v>
      </c>
      <c r="P1230" s="2">
        <f>Inskrivning!X1188</f>
        <v>0</v>
      </c>
    </row>
    <row r="1231" spans="2:16" x14ac:dyDescent="0.25">
      <c r="B1231" s="148" t="str">
        <f>Inskrivning!J1189</f>
        <v/>
      </c>
      <c r="D1231" s="2" t="str">
        <f>Inskrivning!L1189</f>
        <v/>
      </c>
      <c r="E1231" s="2" t="str">
        <f>Inskrivning!M1189</f>
        <v/>
      </c>
      <c r="F1231" s="2" t="str">
        <f>Inskrivning!N1189</f>
        <v/>
      </c>
      <c r="G1231" s="2" t="str">
        <f>Inskrivning!O1189</f>
        <v/>
      </c>
      <c r="H1231" s="2" t="str">
        <f>Inskrivning!P1189</f>
        <v/>
      </c>
      <c r="I1231" s="2">
        <f>Inskrivning!Q1189</f>
        <v>0</v>
      </c>
      <c r="J1231" s="2">
        <f>Inskrivning!R1189</f>
        <v>0</v>
      </c>
      <c r="K1231" s="2">
        <f>Inskrivning!S1189</f>
        <v>0</v>
      </c>
      <c r="L1231" s="2">
        <f>Inskrivning!T1189</f>
        <v>0</v>
      </c>
      <c r="M1231" s="2">
        <f>Inskrivning!U1189</f>
        <v>0</v>
      </c>
      <c r="N1231" s="2">
        <f>Inskrivning!V1189</f>
        <v>0</v>
      </c>
      <c r="O1231" s="2">
        <f>Inskrivning!W1189</f>
        <v>0</v>
      </c>
      <c r="P1231" s="2">
        <f>Inskrivning!X1189</f>
        <v>0</v>
      </c>
    </row>
    <row r="1232" spans="2:16" x14ac:dyDescent="0.25">
      <c r="B1232" s="148" t="str">
        <f>Inskrivning!J1190</f>
        <v/>
      </c>
      <c r="D1232" s="2" t="str">
        <f>Inskrivning!L1190</f>
        <v/>
      </c>
      <c r="E1232" s="2" t="str">
        <f>Inskrivning!M1190</f>
        <v/>
      </c>
      <c r="F1232" s="2" t="str">
        <f>Inskrivning!N1190</f>
        <v/>
      </c>
      <c r="G1232" s="2" t="str">
        <f>Inskrivning!O1190</f>
        <v/>
      </c>
      <c r="H1232" s="2" t="str">
        <f>Inskrivning!P1190</f>
        <v/>
      </c>
      <c r="I1232" s="2">
        <f>Inskrivning!Q1190</f>
        <v>0</v>
      </c>
      <c r="J1232" s="2">
        <f>Inskrivning!R1190</f>
        <v>0</v>
      </c>
      <c r="K1232" s="2">
        <f>Inskrivning!S1190</f>
        <v>0</v>
      </c>
      <c r="L1232" s="2">
        <f>Inskrivning!T1190</f>
        <v>0</v>
      </c>
      <c r="M1232" s="2">
        <f>Inskrivning!U1190</f>
        <v>0</v>
      </c>
      <c r="N1232" s="2">
        <f>Inskrivning!V1190</f>
        <v>0</v>
      </c>
      <c r="O1232" s="2">
        <f>Inskrivning!W1190</f>
        <v>0</v>
      </c>
      <c r="P1232" s="2">
        <f>Inskrivning!X1190</f>
        <v>0</v>
      </c>
    </row>
    <row r="1233" spans="2:16" x14ac:dyDescent="0.25">
      <c r="B1233" s="149" t="s">
        <v>44</v>
      </c>
      <c r="D1233" s="1">
        <f t="shared" ref="D1233:P1233" si="161">SUM(D1229:D1232)</f>
        <v>0</v>
      </c>
      <c r="E1233" s="1">
        <f t="shared" si="161"/>
        <v>0</v>
      </c>
      <c r="F1233" s="1">
        <f t="shared" si="161"/>
        <v>0</v>
      </c>
      <c r="G1233" s="1">
        <f t="shared" si="161"/>
        <v>0</v>
      </c>
      <c r="H1233" s="1">
        <f t="shared" si="161"/>
        <v>0</v>
      </c>
      <c r="I1233" s="1">
        <f t="shared" si="161"/>
        <v>0</v>
      </c>
      <c r="J1233" s="1">
        <f t="shared" si="161"/>
        <v>0</v>
      </c>
      <c r="K1233" s="1">
        <f t="shared" si="161"/>
        <v>0</v>
      </c>
      <c r="L1233" s="1">
        <f t="shared" si="161"/>
        <v>0</v>
      </c>
      <c r="M1233" s="1">
        <f t="shared" si="161"/>
        <v>0</v>
      </c>
      <c r="N1233" s="1">
        <f t="shared" si="161"/>
        <v>0</v>
      </c>
      <c r="O1233" s="1">
        <f t="shared" si="161"/>
        <v>0</v>
      </c>
      <c r="P1233" s="1">
        <f t="shared" si="161"/>
        <v>0</v>
      </c>
    </row>
    <row r="1234" spans="2:16" x14ac:dyDescent="0.25">
      <c r="B1234" s="150" t="str">
        <f>Inskrivning!J1191</f>
        <v/>
      </c>
      <c r="D1234" s="2" t="str">
        <f>Inskrivning!L1191</f>
        <v/>
      </c>
      <c r="E1234" s="2" t="str">
        <f>Inskrivning!M1191</f>
        <v/>
      </c>
      <c r="F1234" s="2" t="str">
        <f>Inskrivning!N1191</f>
        <v/>
      </c>
      <c r="G1234" s="2" t="str">
        <f>Inskrivning!O1191</f>
        <v/>
      </c>
      <c r="H1234" s="2" t="str">
        <f>Inskrivning!P1191</f>
        <v/>
      </c>
      <c r="I1234" s="2">
        <f>Inskrivning!Q1191</f>
        <v>0</v>
      </c>
      <c r="J1234" s="2">
        <f>Inskrivning!R1191</f>
        <v>0</v>
      </c>
      <c r="K1234" s="2">
        <f>Inskrivning!S1191</f>
        <v>0</v>
      </c>
      <c r="L1234" s="2">
        <f>Inskrivning!T1191</f>
        <v>0</v>
      </c>
      <c r="M1234" s="2">
        <f>Inskrivning!U1191</f>
        <v>0</v>
      </c>
      <c r="N1234" s="2">
        <f>Inskrivning!V1191</f>
        <v>0</v>
      </c>
      <c r="O1234" s="2">
        <f>Inskrivning!W1191</f>
        <v>0</v>
      </c>
      <c r="P1234" s="2">
        <f>Inskrivning!X1191</f>
        <v>0</v>
      </c>
    </row>
    <row r="1235" spans="2:16" x14ac:dyDescent="0.25">
      <c r="B1235" s="150" t="str">
        <f>Inskrivning!J1192</f>
        <v/>
      </c>
      <c r="D1235" s="2" t="str">
        <f>Inskrivning!L1192</f>
        <v/>
      </c>
      <c r="E1235" s="2" t="str">
        <f>Inskrivning!M1192</f>
        <v/>
      </c>
      <c r="F1235" s="2" t="str">
        <f>Inskrivning!N1192</f>
        <v/>
      </c>
      <c r="G1235" s="2" t="str">
        <f>Inskrivning!O1192</f>
        <v/>
      </c>
      <c r="H1235" s="2" t="str">
        <f>Inskrivning!P1192</f>
        <v/>
      </c>
      <c r="I1235" s="2">
        <f>Inskrivning!Q1192</f>
        <v>0</v>
      </c>
      <c r="J1235" s="2">
        <f>Inskrivning!R1192</f>
        <v>0</v>
      </c>
      <c r="K1235" s="2">
        <f>Inskrivning!S1192</f>
        <v>0</v>
      </c>
      <c r="L1235" s="2">
        <f>Inskrivning!T1192</f>
        <v>0</v>
      </c>
      <c r="M1235" s="2">
        <f>Inskrivning!U1192</f>
        <v>0</v>
      </c>
      <c r="N1235" s="2">
        <f>Inskrivning!V1192</f>
        <v>0</v>
      </c>
      <c r="O1235" s="2">
        <f>Inskrivning!W1192</f>
        <v>0</v>
      </c>
      <c r="P1235" s="2">
        <f>Inskrivning!X1192</f>
        <v>0</v>
      </c>
    </row>
    <row r="1236" spans="2:16" x14ac:dyDescent="0.25">
      <c r="B1236" s="150" t="str">
        <f>Inskrivning!J1193</f>
        <v/>
      </c>
      <c r="D1236" s="2" t="str">
        <f>Inskrivning!L1193</f>
        <v/>
      </c>
      <c r="E1236" s="2" t="str">
        <f>Inskrivning!M1193</f>
        <v/>
      </c>
      <c r="F1236" s="2" t="str">
        <f>Inskrivning!N1193</f>
        <v/>
      </c>
      <c r="G1236" s="2" t="str">
        <f>Inskrivning!O1193</f>
        <v/>
      </c>
      <c r="H1236" s="2" t="str">
        <f>Inskrivning!P1193</f>
        <v/>
      </c>
      <c r="I1236" s="2">
        <f>Inskrivning!Q1193</f>
        <v>0</v>
      </c>
      <c r="J1236" s="2">
        <f>Inskrivning!R1193</f>
        <v>0</v>
      </c>
      <c r="K1236" s="2">
        <f>Inskrivning!S1193</f>
        <v>0</v>
      </c>
      <c r="L1236" s="2">
        <f>Inskrivning!T1193</f>
        <v>0</v>
      </c>
      <c r="M1236" s="2">
        <f>Inskrivning!U1193</f>
        <v>0</v>
      </c>
      <c r="N1236" s="2">
        <f>Inskrivning!V1193</f>
        <v>0</v>
      </c>
      <c r="O1236" s="2">
        <f>Inskrivning!W1193</f>
        <v>0</v>
      </c>
      <c r="P1236" s="2">
        <f>Inskrivning!X1193</f>
        <v>0</v>
      </c>
    </row>
    <row r="1237" spans="2:16" x14ac:dyDescent="0.25">
      <c r="B1237" s="150" t="str">
        <f>Inskrivning!J1194</f>
        <v/>
      </c>
      <c r="D1237" s="2" t="str">
        <f>Inskrivning!L1194</f>
        <v/>
      </c>
      <c r="E1237" s="2" t="str">
        <f>Inskrivning!M1194</f>
        <v/>
      </c>
      <c r="F1237" s="2" t="str">
        <f>Inskrivning!N1194</f>
        <v/>
      </c>
      <c r="G1237" s="2" t="str">
        <f>Inskrivning!O1194</f>
        <v/>
      </c>
      <c r="H1237" s="2" t="str">
        <f>Inskrivning!P1194</f>
        <v/>
      </c>
      <c r="I1237" s="2">
        <f>Inskrivning!Q1194</f>
        <v>0</v>
      </c>
      <c r="J1237" s="2">
        <f>Inskrivning!R1194</f>
        <v>0</v>
      </c>
      <c r="K1237" s="2">
        <f>Inskrivning!S1194</f>
        <v>0</v>
      </c>
      <c r="L1237" s="2">
        <f>Inskrivning!T1194</f>
        <v>0</v>
      </c>
      <c r="M1237" s="2">
        <f>Inskrivning!U1194</f>
        <v>0</v>
      </c>
      <c r="N1237" s="2">
        <f>Inskrivning!V1194</f>
        <v>0</v>
      </c>
      <c r="O1237" s="2">
        <f>Inskrivning!W1194</f>
        <v>0</v>
      </c>
      <c r="P1237" s="2">
        <f>Inskrivning!X1194</f>
        <v>0</v>
      </c>
    </row>
    <row r="1238" spans="2:16" x14ac:dyDescent="0.25">
      <c r="B1238" s="151" t="s">
        <v>44</v>
      </c>
      <c r="D1238" s="1">
        <f t="shared" ref="D1238:P1238" si="162">SUM(D1234:D1237)</f>
        <v>0</v>
      </c>
      <c r="E1238" s="1">
        <f t="shared" si="162"/>
        <v>0</v>
      </c>
      <c r="F1238" s="1">
        <f t="shared" si="162"/>
        <v>0</v>
      </c>
      <c r="G1238" s="1">
        <f t="shared" si="162"/>
        <v>0</v>
      </c>
      <c r="H1238" s="1">
        <f t="shared" si="162"/>
        <v>0</v>
      </c>
      <c r="I1238" s="1">
        <f t="shared" si="162"/>
        <v>0</v>
      </c>
      <c r="J1238" s="1">
        <f t="shared" si="162"/>
        <v>0</v>
      </c>
      <c r="K1238" s="1">
        <f t="shared" si="162"/>
        <v>0</v>
      </c>
      <c r="L1238" s="1">
        <f t="shared" si="162"/>
        <v>0</v>
      </c>
      <c r="M1238" s="1">
        <f t="shared" si="162"/>
        <v>0</v>
      </c>
      <c r="N1238" s="1">
        <f t="shared" si="162"/>
        <v>0</v>
      </c>
      <c r="O1238" s="1">
        <f t="shared" si="162"/>
        <v>0</v>
      </c>
      <c r="P1238" s="1">
        <f t="shared" si="162"/>
        <v>0</v>
      </c>
    </row>
    <row r="1239" spans="2:16" x14ac:dyDescent="0.25">
      <c r="B1239" s="152" t="str">
        <f>Inskrivning!J1195</f>
        <v/>
      </c>
      <c r="D1239" s="2" t="str">
        <f>Inskrivning!L1195</f>
        <v/>
      </c>
      <c r="E1239" s="2" t="str">
        <f>Inskrivning!M1195</f>
        <v/>
      </c>
      <c r="F1239" s="2" t="str">
        <f>Inskrivning!N1195</f>
        <v/>
      </c>
      <c r="G1239" s="2" t="str">
        <f>Inskrivning!O1195</f>
        <v/>
      </c>
      <c r="H1239" s="2" t="str">
        <f>Inskrivning!P1195</f>
        <v/>
      </c>
      <c r="I1239" s="2">
        <f>Inskrivning!Q1195</f>
        <v>0</v>
      </c>
      <c r="J1239" s="2">
        <f>Inskrivning!R1195</f>
        <v>0</v>
      </c>
      <c r="K1239" s="2">
        <f>Inskrivning!S1195</f>
        <v>0</v>
      </c>
      <c r="L1239" s="2">
        <f>Inskrivning!T1195</f>
        <v>0</v>
      </c>
      <c r="M1239" s="2">
        <f>Inskrivning!U1195</f>
        <v>0</v>
      </c>
      <c r="N1239" s="2">
        <f>Inskrivning!V1195</f>
        <v>0</v>
      </c>
      <c r="O1239" s="2">
        <f>Inskrivning!W1195</f>
        <v>0</v>
      </c>
      <c r="P1239" s="2">
        <f>Inskrivning!X1195</f>
        <v>0</v>
      </c>
    </row>
    <row r="1240" spans="2:16" x14ac:dyDescent="0.25">
      <c r="B1240" s="152" t="str">
        <f>Inskrivning!J1196</f>
        <v/>
      </c>
      <c r="D1240" s="2" t="str">
        <f>Inskrivning!L1196</f>
        <v/>
      </c>
      <c r="E1240" s="2" t="str">
        <f>Inskrivning!M1196</f>
        <v/>
      </c>
      <c r="F1240" s="2" t="str">
        <f>Inskrivning!N1196</f>
        <v/>
      </c>
      <c r="G1240" s="2" t="str">
        <f>Inskrivning!O1196</f>
        <v/>
      </c>
      <c r="H1240" s="2" t="str">
        <f>Inskrivning!P1196</f>
        <v/>
      </c>
      <c r="I1240" s="2">
        <f>Inskrivning!Q1196</f>
        <v>0</v>
      </c>
      <c r="J1240" s="2">
        <f>Inskrivning!R1196</f>
        <v>0</v>
      </c>
      <c r="K1240" s="2">
        <f>Inskrivning!S1196</f>
        <v>0</v>
      </c>
      <c r="L1240" s="2">
        <f>Inskrivning!T1196</f>
        <v>0</v>
      </c>
      <c r="M1240" s="2">
        <f>Inskrivning!U1196</f>
        <v>0</v>
      </c>
      <c r="N1240" s="2">
        <f>Inskrivning!V1196</f>
        <v>0</v>
      </c>
      <c r="O1240" s="2">
        <f>Inskrivning!W1196</f>
        <v>0</v>
      </c>
      <c r="P1240" s="2">
        <f>Inskrivning!X1196</f>
        <v>0</v>
      </c>
    </row>
    <row r="1241" spans="2:16" x14ac:dyDescent="0.25">
      <c r="B1241" s="152" t="str">
        <f>Inskrivning!J1197</f>
        <v/>
      </c>
      <c r="D1241" s="2" t="str">
        <f>Inskrivning!L1197</f>
        <v/>
      </c>
      <c r="E1241" s="2" t="str">
        <f>Inskrivning!M1197</f>
        <v/>
      </c>
      <c r="F1241" s="2" t="str">
        <f>Inskrivning!N1197</f>
        <v/>
      </c>
      <c r="G1241" s="2" t="str">
        <f>Inskrivning!O1197</f>
        <v/>
      </c>
      <c r="H1241" s="2" t="str">
        <f>Inskrivning!P1197</f>
        <v/>
      </c>
      <c r="I1241" s="2">
        <f>Inskrivning!Q1197</f>
        <v>0</v>
      </c>
      <c r="J1241" s="2">
        <f>Inskrivning!R1197</f>
        <v>0</v>
      </c>
      <c r="K1241" s="2">
        <f>Inskrivning!S1197</f>
        <v>0</v>
      </c>
      <c r="L1241" s="2">
        <f>Inskrivning!T1197</f>
        <v>0</v>
      </c>
      <c r="M1241" s="2">
        <f>Inskrivning!U1197</f>
        <v>0</v>
      </c>
      <c r="N1241" s="2">
        <f>Inskrivning!V1197</f>
        <v>0</v>
      </c>
      <c r="O1241" s="2">
        <f>Inskrivning!W1197</f>
        <v>0</v>
      </c>
      <c r="P1241" s="2">
        <f>Inskrivning!X1197</f>
        <v>0</v>
      </c>
    </row>
    <row r="1242" spans="2:16" x14ac:dyDescent="0.25">
      <c r="B1242" s="152" t="str">
        <f>Inskrivning!J1198</f>
        <v/>
      </c>
      <c r="D1242" s="2" t="str">
        <f>Inskrivning!L1198</f>
        <v/>
      </c>
      <c r="E1242" s="2" t="str">
        <f>Inskrivning!M1198</f>
        <v/>
      </c>
      <c r="F1242" s="2" t="str">
        <f>Inskrivning!N1198</f>
        <v/>
      </c>
      <c r="G1242" s="2" t="str">
        <f>Inskrivning!O1198</f>
        <v/>
      </c>
      <c r="H1242" s="2" t="str">
        <f>Inskrivning!P1198</f>
        <v/>
      </c>
      <c r="I1242" s="2">
        <f>Inskrivning!Q1198</f>
        <v>0</v>
      </c>
      <c r="J1242" s="2">
        <f>Inskrivning!R1198</f>
        <v>0</v>
      </c>
      <c r="K1242" s="2">
        <f>Inskrivning!S1198</f>
        <v>0</v>
      </c>
      <c r="L1242" s="2">
        <f>Inskrivning!T1198</f>
        <v>0</v>
      </c>
      <c r="M1242" s="2">
        <f>Inskrivning!U1198</f>
        <v>0</v>
      </c>
      <c r="N1242" s="2">
        <f>Inskrivning!V1198</f>
        <v>0</v>
      </c>
      <c r="O1242" s="2">
        <f>Inskrivning!W1198</f>
        <v>0</v>
      </c>
      <c r="P1242" s="2">
        <f>Inskrivning!X1198</f>
        <v>0</v>
      </c>
    </row>
    <row r="1243" spans="2:16" x14ac:dyDescent="0.25">
      <c r="B1243" s="153" t="s">
        <v>44</v>
      </c>
      <c r="D1243" s="1">
        <f t="shared" ref="D1243:P1243" si="163">SUM(D1239:D1242)</f>
        <v>0</v>
      </c>
      <c r="E1243" s="1">
        <f t="shared" si="163"/>
        <v>0</v>
      </c>
      <c r="F1243" s="1">
        <f t="shared" si="163"/>
        <v>0</v>
      </c>
      <c r="G1243" s="1">
        <f t="shared" si="163"/>
        <v>0</v>
      </c>
      <c r="H1243" s="1">
        <f t="shared" si="163"/>
        <v>0</v>
      </c>
      <c r="I1243" s="1">
        <f t="shared" si="163"/>
        <v>0</v>
      </c>
      <c r="J1243" s="1">
        <f t="shared" si="163"/>
        <v>0</v>
      </c>
      <c r="K1243" s="1">
        <f t="shared" si="163"/>
        <v>0</v>
      </c>
      <c r="L1243" s="1">
        <f t="shared" si="163"/>
        <v>0</v>
      </c>
      <c r="M1243" s="1">
        <f t="shared" si="163"/>
        <v>0</v>
      </c>
      <c r="N1243" s="1">
        <f t="shared" si="163"/>
        <v>0</v>
      </c>
      <c r="O1243" s="1">
        <f t="shared" si="163"/>
        <v>0</v>
      </c>
      <c r="P1243" s="1">
        <f t="shared" si="163"/>
        <v>0</v>
      </c>
    </row>
    <row r="1244" spans="2:16" x14ac:dyDescent="0.25">
      <c r="B1244" s="154" t="str">
        <f>Inskrivning!J1199</f>
        <v/>
      </c>
      <c r="D1244" s="2" t="str">
        <f>Inskrivning!L1199</f>
        <v/>
      </c>
      <c r="E1244" s="2" t="str">
        <f>Inskrivning!M1199</f>
        <v/>
      </c>
      <c r="F1244" s="2" t="str">
        <f>Inskrivning!N1199</f>
        <v/>
      </c>
      <c r="G1244" s="2" t="str">
        <f>Inskrivning!O1199</f>
        <v/>
      </c>
      <c r="H1244" s="2" t="str">
        <f>Inskrivning!P1199</f>
        <v/>
      </c>
      <c r="I1244" s="2">
        <f>Inskrivning!Q1199</f>
        <v>0</v>
      </c>
      <c r="J1244" s="2">
        <f>Inskrivning!R1199</f>
        <v>0</v>
      </c>
      <c r="K1244" s="2">
        <f>Inskrivning!S1199</f>
        <v>0</v>
      </c>
      <c r="L1244" s="2">
        <f>Inskrivning!T1199</f>
        <v>0</v>
      </c>
      <c r="M1244" s="2">
        <f>Inskrivning!U1199</f>
        <v>0</v>
      </c>
      <c r="N1244" s="2">
        <f>Inskrivning!V1199</f>
        <v>0</v>
      </c>
      <c r="O1244" s="2">
        <f>Inskrivning!W1199</f>
        <v>0</v>
      </c>
      <c r="P1244" s="2">
        <f>Inskrivning!X1199</f>
        <v>0</v>
      </c>
    </row>
    <row r="1245" spans="2:16" x14ac:dyDescent="0.25">
      <c r="B1245" s="154" t="str">
        <f>Inskrivning!J1200</f>
        <v/>
      </c>
      <c r="D1245" s="2" t="str">
        <f>Inskrivning!L1200</f>
        <v/>
      </c>
      <c r="E1245" s="2" t="str">
        <f>Inskrivning!M1200</f>
        <v/>
      </c>
      <c r="F1245" s="2" t="str">
        <f>Inskrivning!N1200</f>
        <v/>
      </c>
      <c r="G1245" s="2" t="str">
        <f>Inskrivning!O1200</f>
        <v/>
      </c>
      <c r="H1245" s="2" t="str">
        <f>Inskrivning!P1200</f>
        <v/>
      </c>
      <c r="I1245" s="2">
        <f>Inskrivning!Q1200</f>
        <v>0</v>
      </c>
      <c r="J1245" s="2">
        <f>Inskrivning!R1200</f>
        <v>0</v>
      </c>
      <c r="K1245" s="2">
        <f>Inskrivning!S1200</f>
        <v>0</v>
      </c>
      <c r="L1245" s="2">
        <f>Inskrivning!T1200</f>
        <v>0</v>
      </c>
      <c r="M1245" s="2">
        <f>Inskrivning!U1200</f>
        <v>0</v>
      </c>
      <c r="N1245" s="2">
        <f>Inskrivning!V1200</f>
        <v>0</v>
      </c>
      <c r="O1245" s="2">
        <f>Inskrivning!W1200</f>
        <v>0</v>
      </c>
      <c r="P1245" s="2">
        <f>Inskrivning!X1200</f>
        <v>0</v>
      </c>
    </row>
    <row r="1246" spans="2:16" x14ac:dyDescent="0.25">
      <c r="B1246" s="154" t="str">
        <f>Inskrivning!J1201</f>
        <v/>
      </c>
      <c r="D1246" s="2" t="str">
        <f>Inskrivning!L1201</f>
        <v/>
      </c>
      <c r="E1246" s="2" t="str">
        <f>Inskrivning!M1201</f>
        <v/>
      </c>
      <c r="F1246" s="2" t="str">
        <f>Inskrivning!N1201</f>
        <v/>
      </c>
      <c r="G1246" s="2" t="str">
        <f>Inskrivning!O1201</f>
        <v/>
      </c>
      <c r="H1246" s="2" t="str">
        <f>Inskrivning!P1201</f>
        <v/>
      </c>
      <c r="I1246" s="2">
        <f>Inskrivning!Q1201</f>
        <v>0</v>
      </c>
      <c r="J1246" s="2">
        <f>Inskrivning!R1201</f>
        <v>0</v>
      </c>
      <c r="K1246" s="2">
        <f>Inskrivning!S1201</f>
        <v>0</v>
      </c>
      <c r="L1246" s="2">
        <f>Inskrivning!T1201</f>
        <v>0</v>
      </c>
      <c r="M1246" s="2">
        <f>Inskrivning!U1201</f>
        <v>0</v>
      </c>
      <c r="N1246" s="2">
        <f>Inskrivning!V1201</f>
        <v>0</v>
      </c>
      <c r="O1246" s="2">
        <f>Inskrivning!W1201</f>
        <v>0</v>
      </c>
      <c r="P1246" s="2">
        <f>Inskrivning!X1201</f>
        <v>0</v>
      </c>
    </row>
    <row r="1247" spans="2:16" x14ac:dyDescent="0.25">
      <c r="B1247" s="154" t="str">
        <f>Inskrivning!J1202</f>
        <v/>
      </c>
      <c r="D1247" s="2" t="str">
        <f>Inskrivning!L1202</f>
        <v/>
      </c>
      <c r="E1247" s="2" t="str">
        <f>Inskrivning!M1202</f>
        <v/>
      </c>
      <c r="F1247" s="2" t="str">
        <f>Inskrivning!N1202</f>
        <v/>
      </c>
      <c r="G1247" s="2" t="str">
        <f>Inskrivning!O1202</f>
        <v/>
      </c>
      <c r="H1247" s="2" t="str">
        <f>Inskrivning!P1202</f>
        <v/>
      </c>
      <c r="I1247" s="2">
        <f>Inskrivning!Q1202</f>
        <v>0</v>
      </c>
      <c r="J1247" s="2">
        <f>Inskrivning!R1202</f>
        <v>0</v>
      </c>
      <c r="K1247" s="2">
        <f>Inskrivning!S1202</f>
        <v>0</v>
      </c>
      <c r="L1247" s="2">
        <f>Inskrivning!T1202</f>
        <v>0</v>
      </c>
      <c r="M1247" s="2">
        <f>Inskrivning!U1202</f>
        <v>0</v>
      </c>
      <c r="N1247" s="2">
        <f>Inskrivning!V1202</f>
        <v>0</v>
      </c>
      <c r="O1247" s="2">
        <f>Inskrivning!W1202</f>
        <v>0</v>
      </c>
      <c r="P1247" s="2">
        <f>Inskrivning!X1202</f>
        <v>0</v>
      </c>
    </row>
    <row r="1248" spans="2:16" x14ac:dyDescent="0.25">
      <c r="B1248" s="155" t="s">
        <v>44</v>
      </c>
      <c r="D1248" s="1">
        <f t="shared" ref="D1248:P1248" si="164">SUM(D1244:D1247)</f>
        <v>0</v>
      </c>
      <c r="E1248" s="1">
        <f t="shared" si="164"/>
        <v>0</v>
      </c>
      <c r="F1248" s="1">
        <f t="shared" si="164"/>
        <v>0</v>
      </c>
      <c r="G1248" s="1">
        <f t="shared" si="164"/>
        <v>0</v>
      </c>
      <c r="H1248" s="1">
        <f t="shared" si="164"/>
        <v>0</v>
      </c>
      <c r="I1248" s="1">
        <f t="shared" si="164"/>
        <v>0</v>
      </c>
      <c r="J1248" s="1">
        <f t="shared" si="164"/>
        <v>0</v>
      </c>
      <c r="K1248" s="1">
        <f t="shared" si="164"/>
        <v>0</v>
      </c>
      <c r="L1248" s="1">
        <f t="shared" si="164"/>
        <v>0</v>
      </c>
      <c r="M1248" s="1">
        <f t="shared" si="164"/>
        <v>0</v>
      </c>
      <c r="N1248" s="1">
        <f t="shared" si="164"/>
        <v>0</v>
      </c>
      <c r="O1248" s="1">
        <f t="shared" si="164"/>
        <v>0</v>
      </c>
      <c r="P1248" s="1">
        <f t="shared" si="164"/>
        <v>0</v>
      </c>
    </row>
    <row r="1249" spans="2:16" x14ac:dyDescent="0.25">
      <c r="B1249" s="177" t="str">
        <f>Inskrivning!J1203</f>
        <v/>
      </c>
      <c r="D1249" s="2" t="str">
        <f>Inskrivning!L1203</f>
        <v/>
      </c>
      <c r="E1249" s="2" t="str">
        <f>Inskrivning!M1203</f>
        <v/>
      </c>
      <c r="F1249" s="2" t="str">
        <f>Inskrivning!N1203</f>
        <v/>
      </c>
      <c r="G1249" s="2" t="str">
        <f>Inskrivning!O1203</f>
        <v/>
      </c>
      <c r="H1249" s="2" t="str">
        <f>Inskrivning!P1203</f>
        <v/>
      </c>
      <c r="I1249" s="2">
        <f>Inskrivning!Q1203</f>
        <v>0</v>
      </c>
      <c r="J1249" s="2">
        <f>Inskrivning!R1203</f>
        <v>0</v>
      </c>
      <c r="K1249" s="2">
        <f>Inskrivning!S1203</f>
        <v>0</v>
      </c>
      <c r="L1249" s="2">
        <f>Inskrivning!T1203</f>
        <v>0</v>
      </c>
      <c r="M1249" s="2">
        <f>Inskrivning!U1203</f>
        <v>0</v>
      </c>
      <c r="N1249" s="2">
        <f>Inskrivning!V1203</f>
        <v>0</v>
      </c>
      <c r="O1249" s="2">
        <f>Inskrivning!W1203</f>
        <v>0</v>
      </c>
      <c r="P1249" s="2">
        <f>Inskrivning!X1203</f>
        <v>0</v>
      </c>
    </row>
    <row r="1250" spans="2:16" x14ac:dyDescent="0.25">
      <c r="B1250" s="177" t="str">
        <f>Inskrivning!J1204</f>
        <v/>
      </c>
      <c r="D1250" s="2" t="str">
        <f>Inskrivning!L1204</f>
        <v/>
      </c>
      <c r="E1250" s="2" t="str">
        <f>Inskrivning!M1204</f>
        <v/>
      </c>
      <c r="F1250" s="2" t="str">
        <f>Inskrivning!N1204</f>
        <v/>
      </c>
      <c r="G1250" s="2" t="str">
        <f>Inskrivning!O1204</f>
        <v/>
      </c>
      <c r="H1250" s="2" t="str">
        <f>Inskrivning!P1204</f>
        <v/>
      </c>
      <c r="I1250" s="2">
        <f>Inskrivning!Q1204</f>
        <v>0</v>
      </c>
      <c r="J1250" s="2">
        <f>Inskrivning!R1204</f>
        <v>0</v>
      </c>
      <c r="K1250" s="2">
        <f>Inskrivning!S1204</f>
        <v>0</v>
      </c>
      <c r="L1250" s="2">
        <f>Inskrivning!T1204</f>
        <v>0</v>
      </c>
      <c r="M1250" s="2">
        <f>Inskrivning!U1204</f>
        <v>0</v>
      </c>
      <c r="N1250" s="2">
        <f>Inskrivning!V1204</f>
        <v>0</v>
      </c>
      <c r="O1250" s="2">
        <f>Inskrivning!W1204</f>
        <v>0</v>
      </c>
      <c r="P1250" s="2">
        <f>Inskrivning!X1204</f>
        <v>0</v>
      </c>
    </row>
    <row r="1251" spans="2:16" x14ac:dyDescent="0.25">
      <c r="B1251" s="177" t="str">
        <f>Inskrivning!J1205</f>
        <v/>
      </c>
      <c r="D1251" s="2" t="str">
        <f>Inskrivning!L1205</f>
        <v/>
      </c>
      <c r="E1251" s="2" t="str">
        <f>Inskrivning!M1205</f>
        <v/>
      </c>
      <c r="F1251" s="2" t="str">
        <f>Inskrivning!N1205</f>
        <v/>
      </c>
      <c r="G1251" s="2" t="str">
        <f>Inskrivning!O1205</f>
        <v/>
      </c>
      <c r="H1251" s="2" t="str">
        <f>Inskrivning!P1205</f>
        <v/>
      </c>
      <c r="I1251" s="2">
        <f>Inskrivning!Q1205</f>
        <v>0</v>
      </c>
      <c r="J1251" s="2">
        <f>Inskrivning!R1205</f>
        <v>0</v>
      </c>
      <c r="K1251" s="2">
        <f>Inskrivning!S1205</f>
        <v>0</v>
      </c>
      <c r="L1251" s="2">
        <f>Inskrivning!T1205</f>
        <v>0</v>
      </c>
      <c r="M1251" s="2">
        <f>Inskrivning!U1205</f>
        <v>0</v>
      </c>
      <c r="N1251" s="2">
        <f>Inskrivning!V1205</f>
        <v>0</v>
      </c>
      <c r="O1251" s="2">
        <f>Inskrivning!W1205</f>
        <v>0</v>
      </c>
      <c r="P1251" s="2">
        <f>Inskrivning!X1205</f>
        <v>0</v>
      </c>
    </row>
    <row r="1252" spans="2:16" x14ac:dyDescent="0.25">
      <c r="B1252" s="177" t="str">
        <f>Inskrivning!J1206</f>
        <v/>
      </c>
      <c r="D1252" s="2" t="str">
        <f>Inskrivning!L1206</f>
        <v/>
      </c>
      <c r="E1252" s="2" t="str">
        <f>Inskrivning!M1206</f>
        <v/>
      </c>
      <c r="F1252" s="2" t="str">
        <f>Inskrivning!N1206</f>
        <v/>
      </c>
      <c r="G1252" s="2" t="str">
        <f>Inskrivning!O1206</f>
        <v/>
      </c>
      <c r="H1252" s="2" t="str">
        <f>Inskrivning!P1206</f>
        <v/>
      </c>
      <c r="I1252" s="2">
        <f>Inskrivning!Q1206</f>
        <v>0</v>
      </c>
      <c r="J1252" s="2">
        <f>Inskrivning!R1206</f>
        <v>0</v>
      </c>
      <c r="K1252" s="2">
        <f>Inskrivning!S1206</f>
        <v>0</v>
      </c>
      <c r="L1252" s="2">
        <f>Inskrivning!T1206</f>
        <v>0</v>
      </c>
      <c r="M1252" s="2">
        <f>Inskrivning!U1206</f>
        <v>0</v>
      </c>
      <c r="N1252" s="2">
        <f>Inskrivning!V1206</f>
        <v>0</v>
      </c>
      <c r="O1252" s="2">
        <f>Inskrivning!W1206</f>
        <v>0</v>
      </c>
      <c r="P1252" s="2">
        <f>Inskrivning!X1206</f>
        <v>0</v>
      </c>
    </row>
    <row r="1253" spans="2:16" x14ac:dyDescent="0.25">
      <c r="B1253" s="178" t="s">
        <v>44</v>
      </c>
      <c r="D1253" s="1">
        <f t="shared" ref="D1253:P1253" si="165">SUM(D1249:D1252)</f>
        <v>0</v>
      </c>
      <c r="E1253" s="1">
        <f t="shared" si="165"/>
        <v>0</v>
      </c>
      <c r="F1253" s="1">
        <f t="shared" si="165"/>
        <v>0</v>
      </c>
      <c r="G1253" s="1">
        <f t="shared" si="165"/>
        <v>0</v>
      </c>
      <c r="H1253" s="1">
        <f t="shared" si="165"/>
        <v>0</v>
      </c>
      <c r="I1253" s="1">
        <f t="shared" si="165"/>
        <v>0</v>
      </c>
      <c r="J1253" s="1">
        <f t="shared" si="165"/>
        <v>0</v>
      </c>
      <c r="K1253" s="1">
        <f t="shared" si="165"/>
        <v>0</v>
      </c>
      <c r="L1253" s="1">
        <f t="shared" si="165"/>
        <v>0</v>
      </c>
      <c r="M1253" s="1">
        <f t="shared" si="165"/>
        <v>0</v>
      </c>
      <c r="N1253" s="1">
        <f t="shared" si="165"/>
        <v>0</v>
      </c>
      <c r="O1253" s="1">
        <f t="shared" si="165"/>
        <v>0</v>
      </c>
      <c r="P1253" s="1">
        <f t="shared" si="165"/>
        <v>0</v>
      </c>
    </row>
  </sheetData>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2">
    <tabColor indexed="11"/>
  </sheetPr>
  <dimension ref="A1:CL1210"/>
  <sheetViews>
    <sheetView tabSelected="1" zoomScale="88" zoomScaleNormal="88" workbookViewId="0">
      <pane ySplit="6" topLeftCell="A7" activePane="bottomLeft" state="frozen"/>
      <selection pane="bottomLeft" activeCell="G3" sqref="G3"/>
    </sheetView>
  </sheetViews>
  <sheetFormatPr defaultRowHeight="13.2" x14ac:dyDescent="0.25"/>
  <cols>
    <col min="1" max="1" width="9.109375" style="4"/>
    <col min="2" max="6" width="6.6640625" style="4" customWidth="1"/>
    <col min="7" max="8" width="7.88671875" customWidth="1"/>
    <col min="9" max="9" width="7.88671875" bestFit="1" customWidth="1"/>
    <col min="10" max="10" width="25.6640625" customWidth="1"/>
    <col min="11" max="11" width="15.6640625" customWidth="1"/>
    <col min="12" max="16" width="5.6640625" style="4" customWidth="1"/>
    <col min="17" max="17" width="8" style="4" bestFit="1" customWidth="1"/>
    <col min="18" max="21" width="5.6640625" style="4" customWidth="1"/>
    <col min="22" max="22" width="6.88671875" style="4" customWidth="1"/>
    <col min="23" max="23" width="8" style="4" bestFit="1" customWidth="1"/>
    <col min="24" max="24" width="7.6640625" style="4" bestFit="1" customWidth="1"/>
    <col min="26" max="27" width="7.6640625" style="4" customWidth="1"/>
    <col min="28" max="29" width="5.6640625" customWidth="1"/>
    <col min="30" max="30" width="3.6640625" customWidth="1"/>
    <col min="31" max="33" width="3.6640625" style="4" customWidth="1"/>
    <col min="34" max="34" width="25.6640625" customWidth="1"/>
    <col min="35" max="35" width="3.6640625" style="4" customWidth="1"/>
    <col min="36" max="45" width="3.6640625" customWidth="1"/>
    <col min="46" max="46" width="3.6640625" style="4" customWidth="1"/>
    <col min="58" max="58" width="9.109375" style="4"/>
  </cols>
  <sheetData>
    <row r="1" spans="1:90" ht="25.5" customHeight="1" x14ac:dyDescent="0.25">
      <c r="F1" s="130">
        <f>Blandlag!$Y$2</f>
        <v>0</v>
      </c>
      <c r="P1" s="214">
        <v>0</v>
      </c>
      <c r="U1" s="130">
        <f>Mixed2!$Y$2</f>
        <v>0</v>
      </c>
      <c r="V1" s="130">
        <f>Dubbel2!$Y$2</f>
        <v>0</v>
      </c>
      <c r="Z1" s="130">
        <f>Herrdubbel2!$Y$2</f>
        <v>0</v>
      </c>
      <c r="AA1" s="130">
        <f>Damdubbel2!$Y$2</f>
        <v>0</v>
      </c>
    </row>
    <row r="2" spans="1:90" ht="80.099999999999994" customHeight="1" x14ac:dyDescent="0.25">
      <c r="A2" s="76" t="s">
        <v>427</v>
      </c>
      <c r="B2" s="76" t="s">
        <v>424</v>
      </c>
      <c r="C2" s="76" t="s">
        <v>425</v>
      </c>
      <c r="D2" s="104" t="s">
        <v>426</v>
      </c>
      <c r="E2" s="76" t="s">
        <v>428</v>
      </c>
      <c r="F2" s="76" t="s">
        <v>315</v>
      </c>
      <c r="G2" s="19"/>
      <c r="H2" s="19"/>
      <c r="I2" s="19"/>
      <c r="J2" s="33"/>
      <c r="K2" s="33" t="s">
        <v>35</v>
      </c>
      <c r="L2" s="64" t="s">
        <v>21</v>
      </c>
      <c r="M2" s="64" t="s">
        <v>31</v>
      </c>
      <c r="N2" s="20" t="s">
        <v>32</v>
      </c>
      <c r="O2" s="20" t="s">
        <v>33</v>
      </c>
      <c r="P2" s="32" t="s">
        <v>90</v>
      </c>
      <c r="Q2" s="32" t="s">
        <v>27</v>
      </c>
      <c r="R2" s="32" t="s">
        <v>26</v>
      </c>
      <c r="S2" s="2" t="s">
        <v>39</v>
      </c>
      <c r="T2" s="2" t="s">
        <v>40</v>
      </c>
      <c r="U2" s="131" t="s">
        <v>175</v>
      </c>
      <c r="V2" s="131" t="s">
        <v>176</v>
      </c>
      <c r="W2" s="75" t="s">
        <v>59</v>
      </c>
      <c r="X2" s="104"/>
      <c r="Y2" s="81" t="s">
        <v>69</v>
      </c>
      <c r="Z2" s="131" t="s">
        <v>236</v>
      </c>
      <c r="AA2" s="131" t="s">
        <v>237</v>
      </c>
      <c r="AD2" s="33"/>
      <c r="AF2" s="76"/>
      <c r="CK2" s="74"/>
      <c r="CL2" s="4"/>
    </row>
    <row r="3" spans="1:90" ht="30" customHeight="1" x14ac:dyDescent="0.25">
      <c r="A3" s="191"/>
      <c r="B3" s="191"/>
      <c r="C3" s="191"/>
      <c r="D3" s="191"/>
      <c r="E3" s="191"/>
      <c r="G3" s="19"/>
      <c r="H3" s="19"/>
      <c r="I3" s="19"/>
      <c r="J3" s="18"/>
      <c r="L3" s="61">
        <f>COUNTIF(Lag!X5:X62,0)</f>
        <v>0</v>
      </c>
      <c r="M3" s="34">
        <f>COUNTIF($G$7:$G$206,1)</f>
        <v>0</v>
      </c>
      <c r="N3" s="34">
        <f>COUNTIF($G$7:$G$206,2)</f>
        <v>0</v>
      </c>
      <c r="O3" s="34">
        <f>COUNTIF($G$7:$G$206,3)</f>
        <v>0</v>
      </c>
      <c r="P3" s="34">
        <f>COUNTIF($G$7:$G$206,4)</f>
        <v>0</v>
      </c>
      <c r="Q3" s="34">
        <f>COUNTIF($A$7:$A$206,"m")</f>
        <v>0</v>
      </c>
      <c r="R3" s="34">
        <f>COUNTIF($A$7:$A$206,"j")</f>
        <v>0</v>
      </c>
      <c r="S3" s="34">
        <f>COUNTIF($A$7:$A$206,"h")</f>
        <v>0</v>
      </c>
      <c r="T3" s="34">
        <f>COUNTIF($A$7:$A$206,"d")</f>
        <v>0</v>
      </c>
      <c r="U3" s="34">
        <f>COUNT($B$7:$B$206)/2</f>
        <v>0</v>
      </c>
      <c r="V3" s="34">
        <f>COUNT($C$7:$C$206)/2</f>
        <v>0</v>
      </c>
      <c r="W3" s="2">
        <f>COUNTA(H7:H206)</f>
        <v>0</v>
      </c>
      <c r="Y3" s="79" t="s">
        <v>70</v>
      </c>
      <c r="Z3" s="34">
        <f>COUNT($D$7:$D$206)/2</f>
        <v>0</v>
      </c>
      <c r="AA3" s="34">
        <f>COUNT($E$7:$E$206)/2</f>
        <v>0</v>
      </c>
      <c r="CK3" s="74"/>
      <c r="CL3" s="4"/>
    </row>
    <row r="4" spans="1:90" x14ac:dyDescent="0.25">
      <c r="A4" s="4" t="s">
        <v>38</v>
      </c>
      <c r="G4" s="4"/>
      <c r="H4" s="4"/>
      <c r="J4" s="19" t="s">
        <v>34</v>
      </c>
      <c r="Y4" s="79" t="s">
        <v>67</v>
      </c>
      <c r="AB4" s="4"/>
      <c r="AC4" s="4"/>
      <c r="CK4" s="74"/>
      <c r="CL4" s="4"/>
    </row>
    <row r="5" spans="1:90" x14ac:dyDescent="0.25">
      <c r="A5" s="104" t="s">
        <v>374</v>
      </c>
      <c r="D5" s="104" t="s">
        <v>233</v>
      </c>
      <c r="E5" s="104" t="s">
        <v>235</v>
      </c>
      <c r="F5" s="104" t="s">
        <v>310</v>
      </c>
      <c r="G5" s="1" t="s">
        <v>140</v>
      </c>
      <c r="H5" s="1" t="s">
        <v>377</v>
      </c>
      <c r="I5" s="1"/>
      <c r="J5" s="2"/>
      <c r="K5" s="2"/>
      <c r="L5" s="2" t="s">
        <v>1</v>
      </c>
      <c r="M5" s="2" t="s">
        <v>1</v>
      </c>
      <c r="N5" s="2" t="s">
        <v>1</v>
      </c>
      <c r="O5" s="2" t="s">
        <v>1</v>
      </c>
      <c r="P5" s="2" t="s">
        <v>1</v>
      </c>
      <c r="Q5" s="1" t="s">
        <v>2</v>
      </c>
      <c r="R5" s="2" t="s">
        <v>1</v>
      </c>
      <c r="S5" s="2" t="s">
        <v>1</v>
      </c>
      <c r="T5" s="2" t="s">
        <v>1</v>
      </c>
      <c r="U5" s="2" t="s">
        <v>3</v>
      </c>
      <c r="V5" s="2" t="s">
        <v>1</v>
      </c>
      <c r="W5" s="1" t="s">
        <v>2</v>
      </c>
      <c r="X5" s="80"/>
      <c r="Y5" s="79" t="s">
        <v>66</v>
      </c>
      <c r="Z5" s="110"/>
      <c r="AB5" s="104" t="s">
        <v>142</v>
      </c>
      <c r="AC5" s="4"/>
      <c r="CK5" s="74"/>
      <c r="CL5" s="4"/>
    </row>
    <row r="6" spans="1:90" x14ac:dyDescent="0.25">
      <c r="A6" s="104" t="s">
        <v>373</v>
      </c>
      <c r="B6" s="4" t="s">
        <v>37</v>
      </c>
      <c r="C6" s="4" t="s">
        <v>36</v>
      </c>
      <c r="D6" s="104" t="s">
        <v>234</v>
      </c>
      <c r="E6" s="104" t="s">
        <v>234</v>
      </c>
      <c r="F6" s="104" t="s">
        <v>311</v>
      </c>
      <c r="G6" s="105" t="s">
        <v>141</v>
      </c>
      <c r="H6" s="105" t="s">
        <v>378</v>
      </c>
      <c r="I6" s="1" t="s">
        <v>45</v>
      </c>
      <c r="J6" s="2" t="s">
        <v>5</v>
      </c>
      <c r="K6" s="2" t="s">
        <v>6</v>
      </c>
      <c r="L6" s="2">
        <v>1</v>
      </c>
      <c r="M6" s="2">
        <v>2</v>
      </c>
      <c r="N6" s="2">
        <v>3</v>
      </c>
      <c r="O6" s="2">
        <v>4</v>
      </c>
      <c r="P6" s="2">
        <v>5</v>
      </c>
      <c r="Q6" s="3" t="s">
        <v>7</v>
      </c>
      <c r="R6" s="2">
        <v>6</v>
      </c>
      <c r="S6" s="2">
        <v>7</v>
      </c>
      <c r="T6" s="2">
        <v>8</v>
      </c>
      <c r="U6" s="2">
        <v>9</v>
      </c>
      <c r="V6" s="2">
        <v>10</v>
      </c>
      <c r="W6" s="3" t="s">
        <v>8</v>
      </c>
      <c r="X6" s="80" t="s">
        <v>9</v>
      </c>
      <c r="Y6" s="82" t="s">
        <v>68</v>
      </c>
      <c r="Z6" s="111"/>
      <c r="AA6" s="19"/>
      <c r="AB6" s="4" t="s">
        <v>76</v>
      </c>
      <c r="AC6" s="4" t="s">
        <v>75</v>
      </c>
      <c r="AH6" s="84" t="s">
        <v>71</v>
      </c>
      <c r="CK6" s="74"/>
      <c r="CL6" s="4"/>
    </row>
    <row r="7" spans="1:90" x14ac:dyDescent="0.25">
      <c r="A7" s="34" t="str">
        <f>IF(H7="","",IF(A$3="x",LOOKUP(H7,I$207:I$1000,R$207:R$1000),IF(B$3="x",LOOKUP(H7,I$207:I$1000,N$207:N$1000),IF(C$3="x",LOOKUP(H7,I$207:I$1000,P$207:P$1000),IF(D$3="x",LOOKUP(H7,I$207:I$1000,N$207:N$1000),IF(E$3="x",LOOKUP(H7,I$207:I$1000,N$207:N$1000),""))))))</f>
        <v/>
      </c>
      <c r="B7" s="2"/>
      <c r="C7" s="2"/>
      <c r="D7" s="2"/>
      <c r="E7" s="2"/>
      <c r="F7" s="2"/>
      <c r="G7" s="34" t="str">
        <f>IF(H7="","",IF(A$3="x",LOOKUP(H7,I$207:I$1000,L$207:L$1000),IF(B$3="x",LOOKUP(H7,I$207:I$1000,L$207:L$1000),IF(C$3="x",LOOKUP(H7,I$207:I$1000,L$207:L$1000),IF(E$3="x",LOOKUP(H7,I$207:I$1000,L$207:L$1000),"")))))</f>
        <v/>
      </c>
      <c r="H7" s="34"/>
      <c r="I7" s="42" t="s">
        <v>0</v>
      </c>
      <c r="J7" s="102" t="str">
        <f>IF(H7="","",LOOKUP(H7,I$207:I$1000,J$207:J$1000))</f>
        <v/>
      </c>
      <c r="K7" s="102" t="str">
        <f>IF(H7="","",LOOKUP(H7,I$207:I$1000,K$207:K$1000))</f>
        <v/>
      </c>
      <c r="L7" s="2"/>
      <c r="M7" s="34"/>
      <c r="N7" s="34"/>
      <c r="O7" s="34"/>
      <c r="P7" s="34"/>
      <c r="Q7" s="1">
        <f t="shared" ref="Q7:Q20" si="0">SUM(L7:P7)</f>
        <v>0</v>
      </c>
      <c r="R7" s="34"/>
      <c r="S7" s="34"/>
      <c r="T7" s="34"/>
      <c r="U7" s="34"/>
      <c r="V7" s="34"/>
      <c r="W7" s="1">
        <f t="shared" ref="W7:W14" si="1">SUM(R7:V7)</f>
        <v>0</v>
      </c>
      <c r="X7" s="1">
        <f t="shared" ref="X7:X14" si="2">SUM(Q7+W7)</f>
        <v>0</v>
      </c>
      <c r="Y7" s="4"/>
      <c r="AG7" s="127"/>
      <c r="AH7" s="37" t="s">
        <v>92</v>
      </c>
      <c r="CK7" s="74"/>
      <c r="CL7" s="4"/>
    </row>
    <row r="8" spans="1:90" x14ac:dyDescent="0.25">
      <c r="A8" s="34" t="str">
        <f t="shared" ref="A8:A71" si="3">IF(H8="","",IF(A$3="x",LOOKUP(H8,I$207:I$1000,R$207:R$1000),IF(B$3="x",LOOKUP(H8,I$207:I$1000,N$207:N$1000),IF(C$3="x",LOOKUP(H8,I$207:I$1000,P$207:P$1000),IF(D$3="x",LOOKUP(H8,I$207:I$1000,N$207:N$1000),IF(E$3="x",LOOKUP(H8,I$207:I$1000,N$207:N$1000),""))))))</f>
        <v/>
      </c>
      <c r="B8" s="2"/>
      <c r="C8" s="2"/>
      <c r="D8" s="2"/>
      <c r="E8" s="2"/>
      <c r="F8" s="2"/>
      <c r="G8" s="34" t="str">
        <f t="shared" ref="G8:G10" si="4">IF(H8="","",IF(A$3="x",LOOKUP(H8,I$207:I$1000,L$207:L$1000),IF(B$3="x",LOOKUP(H8,I$207:I$1000,L$207:L$1000),IF(C$3="x",LOOKUP(H8,I$207:I$1000,L$207:L$1000),IF(E$3="x",LOOKUP(H8,I$207:I$1000,L$207:L$1000),"")))))</f>
        <v/>
      </c>
      <c r="H8" s="34"/>
      <c r="I8" s="42" t="s">
        <v>0</v>
      </c>
      <c r="J8" s="102" t="str">
        <f t="shared" ref="J8:J10" si="5">IF(H8="","",LOOKUP(H8,I$207:I$1000,J$207:J$1000))</f>
        <v/>
      </c>
      <c r="K8" s="102" t="str">
        <f t="shared" ref="K8:K10" si="6">IF(H8="","",LOOKUP(H8,I$207:I$1000,K$207:K$1000))</f>
        <v/>
      </c>
      <c r="L8" s="2"/>
      <c r="M8" s="2"/>
      <c r="N8" s="2"/>
      <c r="O8" s="2"/>
      <c r="P8" s="2"/>
      <c r="Q8" s="1">
        <f t="shared" si="0"/>
        <v>0</v>
      </c>
      <c r="R8" s="2"/>
      <c r="S8" s="2"/>
      <c r="T8" s="2"/>
      <c r="U8" s="2"/>
      <c r="V8" s="2"/>
      <c r="W8" s="1">
        <f t="shared" si="1"/>
        <v>0</v>
      </c>
      <c r="X8" s="1">
        <f t="shared" si="2"/>
        <v>0</v>
      </c>
      <c r="Y8" s="4"/>
      <c r="Z8" s="104"/>
      <c r="AB8" s="36"/>
      <c r="AG8" s="127"/>
      <c r="AH8" s="9" t="s">
        <v>72</v>
      </c>
      <c r="CK8" s="74"/>
      <c r="CL8" s="4"/>
    </row>
    <row r="9" spans="1:90" ht="12.75" customHeight="1" x14ac:dyDescent="0.25">
      <c r="A9" s="34" t="str">
        <f t="shared" si="3"/>
        <v/>
      </c>
      <c r="B9" s="2"/>
      <c r="C9" s="2"/>
      <c r="D9" s="2"/>
      <c r="E9" s="2"/>
      <c r="F9" s="2"/>
      <c r="G9" s="34" t="str">
        <f t="shared" si="4"/>
        <v/>
      </c>
      <c r="H9" s="34"/>
      <c r="I9" s="42" t="s">
        <v>0</v>
      </c>
      <c r="J9" s="102" t="str">
        <f t="shared" si="5"/>
        <v/>
      </c>
      <c r="K9" s="102" t="str">
        <f t="shared" si="6"/>
        <v/>
      </c>
      <c r="L9" s="2"/>
      <c r="M9" s="2"/>
      <c r="N9" s="2"/>
      <c r="O9" s="2"/>
      <c r="P9" s="2"/>
      <c r="Q9" s="1">
        <f t="shared" si="0"/>
        <v>0</v>
      </c>
      <c r="R9" s="2"/>
      <c r="S9" s="2"/>
      <c r="T9" s="2"/>
      <c r="U9" s="2"/>
      <c r="V9" s="2"/>
      <c r="W9" s="1">
        <f t="shared" si="1"/>
        <v>0</v>
      </c>
      <c r="X9" s="1">
        <f t="shared" si="2"/>
        <v>0</v>
      </c>
      <c r="Y9" s="4"/>
      <c r="AB9" s="36"/>
      <c r="AG9" s="127"/>
      <c r="AH9" s="37" t="s">
        <v>93</v>
      </c>
      <c r="AI9" s="103" t="s">
        <v>91</v>
      </c>
      <c r="CK9" s="74"/>
      <c r="CL9" s="4"/>
    </row>
    <row r="10" spans="1:90" x14ac:dyDescent="0.25">
      <c r="A10" s="34" t="str">
        <f t="shared" si="3"/>
        <v/>
      </c>
      <c r="B10" s="2"/>
      <c r="C10" s="2"/>
      <c r="D10" s="2"/>
      <c r="E10" s="2"/>
      <c r="F10" s="2"/>
      <c r="G10" s="34" t="str">
        <f t="shared" si="4"/>
        <v/>
      </c>
      <c r="H10" s="34"/>
      <c r="I10" s="42" t="s">
        <v>0</v>
      </c>
      <c r="J10" s="102" t="str">
        <f t="shared" si="5"/>
        <v/>
      </c>
      <c r="K10" s="102" t="str">
        <f t="shared" si="6"/>
        <v/>
      </c>
      <c r="L10" s="34"/>
      <c r="M10" s="2"/>
      <c r="N10" s="2"/>
      <c r="O10" s="2"/>
      <c r="P10" s="2"/>
      <c r="Q10" s="1">
        <f t="shared" si="0"/>
        <v>0</v>
      </c>
      <c r="R10" s="34"/>
      <c r="S10" s="34"/>
      <c r="T10" s="34"/>
      <c r="U10" s="34"/>
      <c r="V10" s="34"/>
      <c r="W10" s="1">
        <f t="shared" si="1"/>
        <v>0</v>
      </c>
      <c r="X10" s="1">
        <f t="shared" si="2"/>
        <v>0</v>
      </c>
      <c r="Y10" s="4"/>
      <c r="AE10" s="74"/>
      <c r="AG10" s="104"/>
      <c r="AH10" s="36"/>
      <c r="CK10" s="74"/>
      <c r="CL10" s="4"/>
    </row>
    <row r="11" spans="1:90" x14ac:dyDescent="0.25">
      <c r="A11" s="34" t="str">
        <f t="shared" si="3"/>
        <v/>
      </c>
      <c r="B11" s="2"/>
      <c r="C11" s="2"/>
      <c r="D11" s="2"/>
      <c r="E11" s="2"/>
      <c r="F11" s="2"/>
      <c r="G11" s="34" t="str">
        <f t="shared" ref="G11:G74" si="7">IF(H11="","",IF(A$3="x",LOOKUP(H11,I$207:I$1000,L$207:L$1000),IF(B$3="x",LOOKUP(H11,I$207:I$1000,L$207:L$1000),IF(C$3="x",LOOKUP(H11,I$207:I$1000,L$207:L$1000),IF(E$3="x",LOOKUP(H11,I$207:I$1000,L$207:L$1000),"")))))</f>
        <v/>
      </c>
      <c r="H11" s="34"/>
      <c r="I11" s="42" t="s">
        <v>0</v>
      </c>
      <c r="J11" s="192" t="str">
        <f t="shared" ref="J11:J74" si="8">IF(H11="","",LOOKUP(H11,I$207:I$1000,J$207:J$1000))</f>
        <v/>
      </c>
      <c r="K11" s="192" t="str">
        <f t="shared" ref="K11:K74" si="9">IF(H11="","",LOOKUP(H11,I$207:I$1000,K$207:K$1000))</f>
        <v/>
      </c>
      <c r="L11" s="34"/>
      <c r="M11" s="2"/>
      <c r="N11" s="2"/>
      <c r="O11" s="2"/>
      <c r="P11" s="2"/>
      <c r="Q11" s="1">
        <f t="shared" si="0"/>
        <v>0</v>
      </c>
      <c r="R11" s="34"/>
      <c r="S11" s="34"/>
      <c r="T11" s="34"/>
      <c r="U11" s="34"/>
      <c r="V11" s="34"/>
      <c r="W11" s="1">
        <f t="shared" si="1"/>
        <v>0</v>
      </c>
      <c r="X11" s="1">
        <f t="shared" si="2"/>
        <v>0</v>
      </c>
      <c r="Y11" s="4"/>
      <c r="Z11" s="104"/>
      <c r="AG11" s="104"/>
      <c r="AH11" s="36"/>
      <c r="CK11" s="74"/>
      <c r="CL11" s="4"/>
    </row>
    <row r="12" spans="1:90" x14ac:dyDescent="0.25">
      <c r="A12" s="34" t="str">
        <f t="shared" si="3"/>
        <v/>
      </c>
      <c r="B12" s="2"/>
      <c r="C12" s="2"/>
      <c r="D12" s="2"/>
      <c r="E12" s="2"/>
      <c r="F12" s="2"/>
      <c r="G12" s="34" t="str">
        <f t="shared" si="7"/>
        <v/>
      </c>
      <c r="H12" s="34"/>
      <c r="I12" s="42" t="s">
        <v>0</v>
      </c>
      <c r="J12" s="192" t="str">
        <f t="shared" si="8"/>
        <v/>
      </c>
      <c r="K12" s="192" t="str">
        <f t="shared" si="9"/>
        <v/>
      </c>
      <c r="L12" s="2"/>
      <c r="M12" s="2"/>
      <c r="N12" s="2"/>
      <c r="O12" s="2"/>
      <c r="P12" s="2"/>
      <c r="Q12" s="1">
        <f t="shared" si="0"/>
        <v>0</v>
      </c>
      <c r="R12" s="2"/>
      <c r="S12" s="2"/>
      <c r="T12" s="2"/>
      <c r="U12" s="2"/>
      <c r="V12" s="2"/>
      <c r="W12" s="1">
        <f t="shared" si="1"/>
        <v>0</v>
      </c>
      <c r="X12" s="1">
        <f t="shared" si="2"/>
        <v>0</v>
      </c>
      <c r="Y12" s="4"/>
      <c r="AG12" s="104"/>
      <c r="CK12" s="74"/>
      <c r="CL12" s="4"/>
    </row>
    <row r="13" spans="1:90" x14ac:dyDescent="0.25">
      <c r="A13" s="34" t="str">
        <f t="shared" si="3"/>
        <v/>
      </c>
      <c r="B13" s="2"/>
      <c r="C13" s="2"/>
      <c r="D13" s="2"/>
      <c r="E13" s="2"/>
      <c r="F13" s="2"/>
      <c r="G13" s="34" t="str">
        <f t="shared" si="7"/>
        <v/>
      </c>
      <c r="H13" s="34"/>
      <c r="I13" s="42" t="s">
        <v>0</v>
      </c>
      <c r="J13" s="192" t="str">
        <f t="shared" si="8"/>
        <v/>
      </c>
      <c r="K13" s="192" t="str">
        <f t="shared" si="9"/>
        <v/>
      </c>
      <c r="L13" s="2"/>
      <c r="M13" s="2"/>
      <c r="N13" s="2"/>
      <c r="O13" s="2"/>
      <c r="P13" s="2"/>
      <c r="Q13" s="1">
        <f t="shared" si="0"/>
        <v>0</v>
      </c>
      <c r="R13" s="2"/>
      <c r="S13" s="2"/>
      <c r="T13" s="2"/>
      <c r="U13" s="2"/>
      <c r="V13" s="2"/>
      <c r="W13" s="1">
        <f t="shared" si="1"/>
        <v>0</v>
      </c>
      <c r="X13" s="1">
        <f t="shared" si="2"/>
        <v>0</v>
      </c>
      <c r="Y13" s="4"/>
      <c r="AE13" s="74"/>
      <c r="AG13" s="104"/>
      <c r="CK13" s="74"/>
      <c r="CL13" s="4"/>
    </row>
    <row r="14" spans="1:90" x14ac:dyDescent="0.25">
      <c r="A14" s="34" t="str">
        <f t="shared" si="3"/>
        <v/>
      </c>
      <c r="B14" s="2"/>
      <c r="C14" s="2"/>
      <c r="D14" s="2"/>
      <c r="E14" s="2"/>
      <c r="F14" s="2"/>
      <c r="G14" s="34" t="str">
        <f t="shared" si="7"/>
        <v/>
      </c>
      <c r="H14" s="34"/>
      <c r="I14" s="42" t="s">
        <v>0</v>
      </c>
      <c r="J14" s="192" t="str">
        <f t="shared" si="8"/>
        <v/>
      </c>
      <c r="K14" s="192" t="str">
        <f t="shared" si="9"/>
        <v/>
      </c>
      <c r="L14" s="34"/>
      <c r="M14" s="2"/>
      <c r="N14" s="2"/>
      <c r="O14" s="2"/>
      <c r="P14" s="2"/>
      <c r="Q14" s="1">
        <f t="shared" si="0"/>
        <v>0</v>
      </c>
      <c r="R14" s="34"/>
      <c r="S14" s="2"/>
      <c r="T14" s="2"/>
      <c r="U14" s="2"/>
      <c r="V14" s="2"/>
      <c r="W14" s="1">
        <f t="shared" si="1"/>
        <v>0</v>
      </c>
      <c r="X14" s="1">
        <f t="shared" si="2"/>
        <v>0</v>
      </c>
      <c r="Y14" s="4"/>
      <c r="AB14" s="36"/>
      <c r="AE14" s="74"/>
      <c r="AG14" s="104"/>
    </row>
    <row r="15" spans="1:90" x14ac:dyDescent="0.25">
      <c r="A15" s="34" t="str">
        <f t="shared" si="3"/>
        <v/>
      </c>
      <c r="B15" s="2"/>
      <c r="C15" s="2"/>
      <c r="D15" s="2"/>
      <c r="E15" s="2"/>
      <c r="F15" s="2"/>
      <c r="G15" s="34" t="str">
        <f t="shared" si="7"/>
        <v/>
      </c>
      <c r="H15" s="34"/>
      <c r="I15" s="42" t="s">
        <v>0</v>
      </c>
      <c r="J15" s="107" t="str">
        <f t="shared" si="8"/>
        <v/>
      </c>
      <c r="K15" s="107" t="str">
        <f t="shared" si="9"/>
        <v/>
      </c>
      <c r="L15" s="34"/>
      <c r="M15" s="2"/>
      <c r="N15" s="2"/>
      <c r="O15" s="2"/>
      <c r="P15" s="2"/>
      <c r="Q15" s="1">
        <f t="shared" si="0"/>
        <v>0</v>
      </c>
      <c r="R15" s="2"/>
      <c r="S15" s="2"/>
      <c r="T15" s="2"/>
      <c r="U15" s="2"/>
      <c r="V15" s="2"/>
      <c r="W15" s="1">
        <f t="shared" ref="W15:W22" si="10">SUM(R15:V15)</f>
        <v>0</v>
      </c>
      <c r="X15" s="1">
        <f t="shared" ref="X15:X22" si="11">SUM(Q15+W15)</f>
        <v>0</v>
      </c>
      <c r="Y15" s="4"/>
      <c r="AB15" s="36"/>
      <c r="AG15" s="104"/>
    </row>
    <row r="16" spans="1:90" x14ac:dyDescent="0.25">
      <c r="A16" s="34" t="str">
        <f t="shared" si="3"/>
        <v/>
      </c>
      <c r="B16" s="2"/>
      <c r="C16" s="2"/>
      <c r="D16" s="2"/>
      <c r="E16" s="2"/>
      <c r="F16" s="2"/>
      <c r="G16" s="34" t="str">
        <f t="shared" si="7"/>
        <v/>
      </c>
      <c r="H16" s="34"/>
      <c r="I16" s="42" t="s">
        <v>0</v>
      </c>
      <c r="J16" s="107" t="str">
        <f t="shared" si="8"/>
        <v/>
      </c>
      <c r="K16" s="107" t="str">
        <f t="shared" si="9"/>
        <v/>
      </c>
      <c r="L16" s="2"/>
      <c r="M16" s="2"/>
      <c r="N16" s="2"/>
      <c r="O16" s="2"/>
      <c r="P16" s="2"/>
      <c r="Q16" s="1">
        <f>SUM(L16:P16)</f>
        <v>0</v>
      </c>
      <c r="R16" s="2"/>
      <c r="S16" s="2"/>
      <c r="T16" s="2"/>
      <c r="U16" s="2"/>
      <c r="V16" s="2"/>
      <c r="W16" s="1">
        <f t="shared" si="10"/>
        <v>0</v>
      </c>
      <c r="X16" s="1">
        <f t="shared" si="11"/>
        <v>0</v>
      </c>
      <c r="Y16" s="4"/>
      <c r="AG16" s="104"/>
      <c r="AH16" s="36"/>
    </row>
    <row r="17" spans="1:35" x14ac:dyDescent="0.25">
      <c r="A17" s="34" t="str">
        <f t="shared" si="3"/>
        <v/>
      </c>
      <c r="B17" s="2"/>
      <c r="C17" s="2"/>
      <c r="D17" s="2"/>
      <c r="E17" s="2"/>
      <c r="F17" s="2"/>
      <c r="G17" s="34" t="str">
        <f t="shared" si="7"/>
        <v/>
      </c>
      <c r="H17" s="34"/>
      <c r="I17" s="42" t="s">
        <v>0</v>
      </c>
      <c r="J17" s="107" t="str">
        <f t="shared" si="8"/>
        <v/>
      </c>
      <c r="K17" s="107" t="str">
        <f t="shared" si="9"/>
        <v/>
      </c>
      <c r="L17" s="2"/>
      <c r="M17" s="2"/>
      <c r="N17" s="2"/>
      <c r="O17" s="2"/>
      <c r="P17" s="2"/>
      <c r="Q17" s="1">
        <f>SUM(L17:P17)</f>
        <v>0</v>
      </c>
      <c r="R17" s="34"/>
      <c r="S17" s="2"/>
      <c r="T17" s="2"/>
      <c r="U17" s="2"/>
      <c r="V17" s="2"/>
      <c r="W17" s="1">
        <f t="shared" si="10"/>
        <v>0</v>
      </c>
      <c r="X17" s="1">
        <f t="shared" si="11"/>
        <v>0</v>
      </c>
      <c r="Y17" s="4"/>
      <c r="AB17" s="36"/>
      <c r="AG17" s="104"/>
    </row>
    <row r="18" spans="1:35" x14ac:dyDescent="0.25">
      <c r="A18" s="34" t="str">
        <f t="shared" si="3"/>
        <v/>
      </c>
      <c r="B18" s="2"/>
      <c r="C18" s="2"/>
      <c r="D18" s="2"/>
      <c r="E18" s="2"/>
      <c r="F18" s="2"/>
      <c r="G18" s="34" t="str">
        <f t="shared" si="7"/>
        <v/>
      </c>
      <c r="H18" s="34"/>
      <c r="I18" s="42" t="s">
        <v>0</v>
      </c>
      <c r="J18" s="107" t="str">
        <f t="shared" si="8"/>
        <v/>
      </c>
      <c r="K18" s="107" t="str">
        <f t="shared" si="9"/>
        <v/>
      </c>
      <c r="L18" s="34"/>
      <c r="M18" s="2"/>
      <c r="N18" s="2"/>
      <c r="O18" s="2"/>
      <c r="P18" s="2"/>
      <c r="Q18" s="1">
        <f>SUM(L18:P18)</f>
        <v>0</v>
      </c>
      <c r="R18" s="2"/>
      <c r="S18" s="2"/>
      <c r="T18" s="2"/>
      <c r="U18" s="2"/>
      <c r="V18" s="2"/>
      <c r="W18" s="1">
        <f t="shared" si="10"/>
        <v>0</v>
      </c>
      <c r="X18" s="1">
        <f t="shared" si="11"/>
        <v>0</v>
      </c>
      <c r="Y18" s="4"/>
      <c r="AB18" s="36"/>
      <c r="AG18" s="104"/>
    </row>
    <row r="19" spans="1:35" x14ac:dyDescent="0.25">
      <c r="A19" s="34" t="str">
        <f t="shared" si="3"/>
        <v/>
      </c>
      <c r="B19" s="2"/>
      <c r="C19" s="2"/>
      <c r="D19" s="2"/>
      <c r="E19" s="2"/>
      <c r="F19" s="2"/>
      <c r="G19" s="34" t="str">
        <f t="shared" si="7"/>
        <v/>
      </c>
      <c r="H19" s="34"/>
      <c r="I19" s="42" t="s">
        <v>0</v>
      </c>
      <c r="J19" s="108" t="str">
        <f t="shared" si="8"/>
        <v/>
      </c>
      <c r="K19" s="108" t="str">
        <f t="shared" si="9"/>
        <v/>
      </c>
      <c r="L19" s="34"/>
      <c r="M19" s="2"/>
      <c r="N19" s="2"/>
      <c r="O19" s="2"/>
      <c r="P19" s="2"/>
      <c r="Q19" s="1">
        <f>SUM(L19:P19)</f>
        <v>0</v>
      </c>
      <c r="R19" s="2"/>
      <c r="S19" s="2"/>
      <c r="T19" s="2"/>
      <c r="U19" s="2"/>
      <c r="V19" s="2"/>
      <c r="W19" s="1">
        <f t="shared" si="10"/>
        <v>0</v>
      </c>
      <c r="X19" s="1">
        <f t="shared" si="11"/>
        <v>0</v>
      </c>
      <c r="Y19" s="4"/>
      <c r="AG19" s="104"/>
      <c r="AI19" s="103"/>
    </row>
    <row r="20" spans="1:35" x14ac:dyDescent="0.25">
      <c r="A20" s="34" t="str">
        <f t="shared" si="3"/>
        <v/>
      </c>
      <c r="B20" s="2"/>
      <c r="C20" s="2"/>
      <c r="D20" s="2"/>
      <c r="E20" s="2"/>
      <c r="F20" s="2"/>
      <c r="G20" s="34" t="str">
        <f t="shared" si="7"/>
        <v/>
      </c>
      <c r="H20" s="34"/>
      <c r="I20" s="42" t="s">
        <v>0</v>
      </c>
      <c r="J20" s="108" t="str">
        <f t="shared" si="8"/>
        <v/>
      </c>
      <c r="K20" s="108" t="str">
        <f t="shared" si="9"/>
        <v/>
      </c>
      <c r="L20" s="2"/>
      <c r="M20" s="2"/>
      <c r="N20" s="2"/>
      <c r="O20" s="2"/>
      <c r="P20" s="2"/>
      <c r="Q20" s="1">
        <f t="shared" si="0"/>
        <v>0</v>
      </c>
      <c r="R20" s="2"/>
      <c r="S20" s="2"/>
      <c r="T20" s="2"/>
      <c r="U20" s="2"/>
      <c r="V20" s="2"/>
      <c r="W20" s="1">
        <f t="shared" si="10"/>
        <v>0</v>
      </c>
      <c r="X20" s="1">
        <f t="shared" si="11"/>
        <v>0</v>
      </c>
      <c r="Y20" s="4"/>
      <c r="AG20" s="104"/>
    </row>
    <row r="21" spans="1:35" x14ac:dyDescent="0.25">
      <c r="A21" s="34" t="str">
        <f t="shared" si="3"/>
        <v/>
      </c>
      <c r="B21" s="2"/>
      <c r="C21" s="2"/>
      <c r="D21" s="2"/>
      <c r="E21" s="2"/>
      <c r="F21" s="2"/>
      <c r="G21" s="34" t="str">
        <f t="shared" si="7"/>
        <v/>
      </c>
      <c r="H21" s="34"/>
      <c r="I21" s="42" t="s">
        <v>0</v>
      </c>
      <c r="J21" s="108" t="str">
        <f t="shared" si="8"/>
        <v/>
      </c>
      <c r="K21" s="108" t="str">
        <f t="shared" si="9"/>
        <v/>
      </c>
      <c r="L21" s="2"/>
      <c r="M21" s="2"/>
      <c r="N21" s="2"/>
      <c r="O21" s="2"/>
      <c r="P21" s="2"/>
      <c r="Q21" s="1">
        <f t="shared" ref="Q21:Q29" si="12">SUM(L21:P21)</f>
        <v>0</v>
      </c>
      <c r="R21" s="2"/>
      <c r="S21" s="2"/>
      <c r="T21" s="2"/>
      <c r="U21" s="2"/>
      <c r="V21" s="2"/>
      <c r="W21" s="1">
        <f t="shared" si="10"/>
        <v>0</v>
      </c>
      <c r="X21" s="1">
        <f t="shared" si="11"/>
        <v>0</v>
      </c>
      <c r="Y21" s="4"/>
      <c r="AG21" s="104"/>
      <c r="AH21" s="36"/>
      <c r="AI21" s="103"/>
    </row>
    <row r="22" spans="1:35" x14ac:dyDescent="0.25">
      <c r="A22" s="34" t="str">
        <f t="shared" si="3"/>
        <v/>
      </c>
      <c r="B22" s="2"/>
      <c r="C22" s="2"/>
      <c r="D22" s="2"/>
      <c r="E22" s="2"/>
      <c r="F22" s="2"/>
      <c r="G22" s="34" t="str">
        <f t="shared" si="7"/>
        <v/>
      </c>
      <c r="H22" s="34"/>
      <c r="I22" s="42" t="s">
        <v>0</v>
      </c>
      <c r="J22" s="108" t="str">
        <f t="shared" si="8"/>
        <v/>
      </c>
      <c r="K22" s="108" t="str">
        <f t="shared" si="9"/>
        <v/>
      </c>
      <c r="L22" s="34"/>
      <c r="M22" s="2"/>
      <c r="N22" s="2"/>
      <c r="O22" s="2"/>
      <c r="P22" s="2"/>
      <c r="Q22" s="1">
        <f t="shared" si="12"/>
        <v>0</v>
      </c>
      <c r="R22" s="2"/>
      <c r="S22" s="2"/>
      <c r="T22" s="2"/>
      <c r="U22" s="2"/>
      <c r="V22" s="2"/>
      <c r="W22" s="1">
        <f t="shared" si="10"/>
        <v>0</v>
      </c>
      <c r="X22" s="1">
        <f t="shared" si="11"/>
        <v>0</v>
      </c>
      <c r="Y22" s="4"/>
      <c r="AB22" s="36"/>
      <c r="AG22" s="104"/>
      <c r="AH22" s="36"/>
      <c r="AI22" s="85"/>
    </row>
    <row r="23" spans="1:35" x14ac:dyDescent="0.25">
      <c r="A23" s="34" t="str">
        <f t="shared" si="3"/>
        <v/>
      </c>
      <c r="B23" s="2"/>
      <c r="C23" s="2"/>
      <c r="D23" s="2"/>
      <c r="E23" s="2"/>
      <c r="F23" s="2"/>
      <c r="G23" s="34" t="str">
        <f t="shared" si="7"/>
        <v/>
      </c>
      <c r="H23" s="34"/>
      <c r="I23" s="42" t="s">
        <v>0</v>
      </c>
      <c r="J23" s="176" t="str">
        <f t="shared" si="8"/>
        <v/>
      </c>
      <c r="K23" s="176" t="str">
        <f t="shared" si="9"/>
        <v/>
      </c>
      <c r="L23" s="2"/>
      <c r="M23" s="2"/>
      <c r="N23" s="2"/>
      <c r="O23" s="2"/>
      <c r="P23" s="2"/>
      <c r="Q23" s="1">
        <f t="shared" si="12"/>
        <v>0</v>
      </c>
      <c r="R23" s="2"/>
      <c r="S23" s="2"/>
      <c r="T23" s="2"/>
      <c r="U23" s="2"/>
      <c r="V23" s="2"/>
      <c r="W23" s="1">
        <f t="shared" ref="W23:W36" si="13">SUM(R23:V23)</f>
        <v>0</v>
      </c>
      <c r="X23" s="1">
        <f t="shared" ref="X23:X36" si="14">SUM(Q23+W23)</f>
        <v>0</v>
      </c>
      <c r="Y23" s="4"/>
      <c r="AG23" s="104"/>
      <c r="AH23" s="36"/>
    </row>
    <row r="24" spans="1:35" x14ac:dyDescent="0.25">
      <c r="A24" s="34" t="str">
        <f t="shared" si="3"/>
        <v/>
      </c>
      <c r="B24" s="2"/>
      <c r="C24" s="2"/>
      <c r="D24" s="2"/>
      <c r="E24" s="2"/>
      <c r="F24" s="2"/>
      <c r="G24" s="34" t="str">
        <f t="shared" si="7"/>
        <v/>
      </c>
      <c r="H24" s="34"/>
      <c r="I24" s="42" t="s">
        <v>0</v>
      </c>
      <c r="J24" s="176" t="str">
        <f t="shared" si="8"/>
        <v/>
      </c>
      <c r="K24" s="176" t="str">
        <f t="shared" si="9"/>
        <v/>
      </c>
      <c r="L24" s="2"/>
      <c r="M24" s="2"/>
      <c r="N24" s="2"/>
      <c r="O24" s="2"/>
      <c r="P24" s="2"/>
      <c r="Q24" s="1">
        <f t="shared" si="12"/>
        <v>0</v>
      </c>
      <c r="R24" s="2"/>
      <c r="S24" s="2"/>
      <c r="T24" s="2"/>
      <c r="U24" s="2"/>
      <c r="V24" s="2"/>
      <c r="W24" s="1">
        <f t="shared" si="13"/>
        <v>0</v>
      </c>
      <c r="X24" s="1">
        <f t="shared" si="14"/>
        <v>0</v>
      </c>
      <c r="Y24" s="4"/>
      <c r="AG24" s="104"/>
      <c r="AH24" s="36"/>
    </row>
    <row r="25" spans="1:35" x14ac:dyDescent="0.25">
      <c r="A25" s="34" t="str">
        <f t="shared" si="3"/>
        <v/>
      </c>
      <c r="B25" s="2"/>
      <c r="C25" s="2"/>
      <c r="D25" s="2"/>
      <c r="E25" s="2"/>
      <c r="F25" s="2"/>
      <c r="G25" s="34" t="str">
        <f t="shared" si="7"/>
        <v/>
      </c>
      <c r="H25" s="34"/>
      <c r="I25" s="42" t="s">
        <v>0</v>
      </c>
      <c r="J25" s="176" t="str">
        <f t="shared" si="8"/>
        <v/>
      </c>
      <c r="K25" s="176" t="str">
        <f t="shared" si="9"/>
        <v/>
      </c>
      <c r="L25" s="2"/>
      <c r="M25" s="2"/>
      <c r="N25" s="2"/>
      <c r="O25" s="2"/>
      <c r="P25" s="2"/>
      <c r="Q25" s="1">
        <f t="shared" si="12"/>
        <v>0</v>
      </c>
      <c r="R25" s="2"/>
      <c r="S25" s="2"/>
      <c r="T25" s="2"/>
      <c r="U25" s="2"/>
      <c r="V25" s="2"/>
      <c r="W25" s="1">
        <f t="shared" si="13"/>
        <v>0</v>
      </c>
      <c r="X25" s="1">
        <f t="shared" si="14"/>
        <v>0</v>
      </c>
      <c r="Y25" s="4"/>
    </row>
    <row r="26" spans="1:35" x14ac:dyDescent="0.25">
      <c r="A26" s="34" t="str">
        <f t="shared" si="3"/>
        <v/>
      </c>
      <c r="B26" s="2"/>
      <c r="C26" s="2"/>
      <c r="D26" s="2"/>
      <c r="E26" s="2"/>
      <c r="F26" s="2"/>
      <c r="G26" s="34" t="str">
        <f t="shared" si="7"/>
        <v/>
      </c>
      <c r="H26" s="34"/>
      <c r="I26" s="42" t="s">
        <v>0</v>
      </c>
      <c r="J26" s="176" t="str">
        <f t="shared" si="8"/>
        <v/>
      </c>
      <c r="K26" s="176" t="str">
        <f t="shared" si="9"/>
        <v/>
      </c>
      <c r="L26" s="2"/>
      <c r="M26" s="2"/>
      <c r="N26" s="2"/>
      <c r="O26" s="2"/>
      <c r="P26" s="2"/>
      <c r="Q26" s="1">
        <f t="shared" si="12"/>
        <v>0</v>
      </c>
      <c r="R26" s="2"/>
      <c r="S26" s="2"/>
      <c r="T26" s="2"/>
      <c r="U26" s="2"/>
      <c r="V26" s="2"/>
      <c r="W26" s="1">
        <f t="shared" si="13"/>
        <v>0</v>
      </c>
      <c r="X26" s="1">
        <f t="shared" si="14"/>
        <v>0</v>
      </c>
      <c r="Y26" s="4"/>
    </row>
    <row r="27" spans="1:35" x14ac:dyDescent="0.25">
      <c r="A27" s="34" t="str">
        <f t="shared" si="3"/>
        <v/>
      </c>
      <c r="B27" s="2"/>
      <c r="C27" s="2"/>
      <c r="D27" s="2"/>
      <c r="E27" s="2"/>
      <c r="F27" s="2"/>
      <c r="G27" s="34" t="str">
        <f t="shared" si="7"/>
        <v/>
      </c>
      <c r="H27" s="34"/>
      <c r="I27" s="43" t="s">
        <v>10</v>
      </c>
      <c r="J27" s="102" t="str">
        <f t="shared" si="8"/>
        <v/>
      </c>
      <c r="K27" s="102" t="str">
        <f t="shared" si="9"/>
        <v/>
      </c>
      <c r="L27" s="2"/>
      <c r="M27" s="2"/>
      <c r="N27" s="2"/>
      <c r="O27" s="2"/>
      <c r="P27" s="2"/>
      <c r="Q27" s="1">
        <f t="shared" si="12"/>
        <v>0</v>
      </c>
      <c r="R27" s="2"/>
      <c r="S27" s="2"/>
      <c r="T27" s="2"/>
      <c r="U27" s="2"/>
      <c r="V27" s="2"/>
      <c r="W27" s="1">
        <f t="shared" si="13"/>
        <v>0</v>
      </c>
      <c r="X27" s="1">
        <f t="shared" si="14"/>
        <v>0</v>
      </c>
      <c r="Y27" s="4"/>
    </row>
    <row r="28" spans="1:35" x14ac:dyDescent="0.25">
      <c r="A28" s="34" t="str">
        <f t="shared" si="3"/>
        <v/>
      </c>
      <c r="B28" s="2"/>
      <c r="C28" s="2"/>
      <c r="D28" s="2"/>
      <c r="E28" s="2"/>
      <c r="F28" s="2"/>
      <c r="G28" s="34" t="str">
        <f t="shared" si="7"/>
        <v/>
      </c>
      <c r="H28" s="34"/>
      <c r="I28" s="43" t="s">
        <v>10</v>
      </c>
      <c r="J28" s="102" t="str">
        <f t="shared" si="8"/>
        <v/>
      </c>
      <c r="K28" s="102" t="str">
        <f t="shared" si="9"/>
        <v/>
      </c>
      <c r="L28" s="2"/>
      <c r="M28" s="2"/>
      <c r="N28" s="2"/>
      <c r="O28" s="2"/>
      <c r="P28" s="2"/>
      <c r="Q28" s="1">
        <f t="shared" si="12"/>
        <v>0</v>
      </c>
      <c r="R28" s="2"/>
      <c r="S28" s="2"/>
      <c r="T28" s="2"/>
      <c r="U28" s="2"/>
      <c r="V28" s="2"/>
      <c r="W28" s="1">
        <f t="shared" si="13"/>
        <v>0</v>
      </c>
      <c r="X28" s="1">
        <f t="shared" si="14"/>
        <v>0</v>
      </c>
      <c r="Y28" s="4"/>
    </row>
    <row r="29" spans="1:35" x14ac:dyDescent="0.25">
      <c r="A29" s="34" t="str">
        <f t="shared" si="3"/>
        <v/>
      </c>
      <c r="B29" s="2"/>
      <c r="C29" s="2"/>
      <c r="D29" s="2"/>
      <c r="E29" s="2"/>
      <c r="F29" s="2"/>
      <c r="G29" s="34" t="str">
        <f t="shared" si="7"/>
        <v/>
      </c>
      <c r="H29" s="34"/>
      <c r="I29" s="43" t="s">
        <v>10</v>
      </c>
      <c r="J29" s="102" t="str">
        <f t="shared" si="8"/>
        <v/>
      </c>
      <c r="K29" s="102" t="str">
        <f t="shared" si="9"/>
        <v/>
      </c>
      <c r="L29" s="2"/>
      <c r="M29" s="2"/>
      <c r="N29" s="2"/>
      <c r="O29" s="2"/>
      <c r="P29" s="2"/>
      <c r="Q29" s="1">
        <f t="shared" si="12"/>
        <v>0</v>
      </c>
      <c r="R29" s="2"/>
      <c r="S29" s="2"/>
      <c r="T29" s="2"/>
      <c r="U29" s="2"/>
      <c r="V29" s="2"/>
      <c r="W29" s="1">
        <f t="shared" si="13"/>
        <v>0</v>
      </c>
      <c r="X29" s="1">
        <f t="shared" si="14"/>
        <v>0</v>
      </c>
      <c r="Y29" s="4"/>
    </row>
    <row r="30" spans="1:35" x14ac:dyDescent="0.25">
      <c r="A30" s="34" t="str">
        <f t="shared" si="3"/>
        <v/>
      </c>
      <c r="B30" s="2"/>
      <c r="C30" s="2"/>
      <c r="D30" s="2"/>
      <c r="E30" s="2"/>
      <c r="F30" s="2"/>
      <c r="G30" s="34" t="str">
        <f t="shared" si="7"/>
        <v/>
      </c>
      <c r="H30" s="34"/>
      <c r="I30" s="43" t="s">
        <v>10</v>
      </c>
      <c r="J30" s="102" t="str">
        <f t="shared" si="8"/>
        <v/>
      </c>
      <c r="K30" s="102" t="str">
        <f t="shared" si="9"/>
        <v/>
      </c>
      <c r="L30" s="2"/>
      <c r="M30" s="2"/>
      <c r="N30" s="2"/>
      <c r="O30" s="2"/>
      <c r="P30" s="2"/>
      <c r="Q30" s="1">
        <f>SUM(L30:P30)</f>
        <v>0</v>
      </c>
      <c r="R30" s="2"/>
      <c r="S30" s="2"/>
      <c r="T30" s="2"/>
      <c r="U30" s="2"/>
      <c r="V30" s="2"/>
      <c r="W30" s="1">
        <f t="shared" si="13"/>
        <v>0</v>
      </c>
      <c r="X30" s="1">
        <f t="shared" si="14"/>
        <v>0</v>
      </c>
      <c r="Y30" s="4"/>
    </row>
    <row r="31" spans="1:35" x14ac:dyDescent="0.25">
      <c r="A31" s="34" t="str">
        <f t="shared" si="3"/>
        <v/>
      </c>
      <c r="B31" s="2"/>
      <c r="C31" s="2"/>
      <c r="D31" s="2"/>
      <c r="E31" s="2"/>
      <c r="F31" s="2"/>
      <c r="G31" s="34" t="str">
        <f t="shared" si="7"/>
        <v/>
      </c>
      <c r="H31" s="34"/>
      <c r="I31" s="43" t="s">
        <v>10</v>
      </c>
      <c r="J31" s="192" t="str">
        <f t="shared" si="8"/>
        <v/>
      </c>
      <c r="K31" s="192" t="str">
        <f t="shared" si="9"/>
        <v/>
      </c>
      <c r="L31" s="2"/>
      <c r="M31" s="2"/>
      <c r="N31" s="2"/>
      <c r="O31" s="2"/>
      <c r="P31" s="2"/>
      <c r="Q31" s="1">
        <f>SUM(L31:P31)</f>
        <v>0</v>
      </c>
      <c r="R31" s="2"/>
      <c r="S31" s="2"/>
      <c r="T31" s="2"/>
      <c r="U31" s="2"/>
      <c r="V31" s="2"/>
      <c r="W31" s="1">
        <f t="shared" si="13"/>
        <v>0</v>
      </c>
      <c r="X31" s="1">
        <f t="shared" si="14"/>
        <v>0</v>
      </c>
      <c r="Y31" s="4"/>
    </row>
    <row r="32" spans="1:35" x14ac:dyDescent="0.25">
      <c r="A32" s="34" t="str">
        <f t="shared" si="3"/>
        <v/>
      </c>
      <c r="B32" s="2"/>
      <c r="C32" s="2"/>
      <c r="D32" s="2"/>
      <c r="E32" s="2"/>
      <c r="F32" s="2"/>
      <c r="G32" s="34" t="str">
        <f t="shared" si="7"/>
        <v/>
      </c>
      <c r="H32" s="34"/>
      <c r="I32" s="43" t="s">
        <v>10</v>
      </c>
      <c r="J32" s="192" t="str">
        <f t="shared" si="8"/>
        <v/>
      </c>
      <c r="K32" s="192" t="str">
        <f t="shared" si="9"/>
        <v/>
      </c>
      <c r="L32" s="2"/>
      <c r="M32" s="2"/>
      <c r="N32" s="2"/>
      <c r="O32" s="2"/>
      <c r="P32" s="2"/>
      <c r="Q32" s="1">
        <f>SUM(L32:P32)</f>
        <v>0</v>
      </c>
      <c r="R32" s="2"/>
      <c r="S32" s="2"/>
      <c r="T32" s="2"/>
      <c r="U32" s="2"/>
      <c r="V32" s="2"/>
      <c r="W32" s="1">
        <f t="shared" si="13"/>
        <v>0</v>
      </c>
      <c r="X32" s="1">
        <f t="shared" si="14"/>
        <v>0</v>
      </c>
      <c r="Y32" s="4"/>
    </row>
    <row r="33" spans="1:28" x14ac:dyDescent="0.25">
      <c r="A33" s="34" t="str">
        <f t="shared" si="3"/>
        <v/>
      </c>
      <c r="B33" s="2"/>
      <c r="C33" s="2"/>
      <c r="D33" s="2"/>
      <c r="E33" s="2"/>
      <c r="F33" s="2"/>
      <c r="G33" s="34" t="str">
        <f t="shared" si="7"/>
        <v/>
      </c>
      <c r="H33" s="34"/>
      <c r="I33" s="43" t="s">
        <v>10</v>
      </c>
      <c r="J33" s="192" t="str">
        <f t="shared" si="8"/>
        <v/>
      </c>
      <c r="K33" s="192" t="str">
        <f t="shared" si="9"/>
        <v/>
      </c>
      <c r="L33" s="2"/>
      <c r="M33" s="2"/>
      <c r="N33" s="2"/>
      <c r="O33" s="2"/>
      <c r="P33" s="2"/>
      <c r="Q33" s="1">
        <f>SUM(L33:P33)</f>
        <v>0</v>
      </c>
      <c r="R33" s="2"/>
      <c r="S33" s="2"/>
      <c r="T33" s="2"/>
      <c r="U33" s="2"/>
      <c r="V33" s="2"/>
      <c r="W33" s="1">
        <f t="shared" si="13"/>
        <v>0</v>
      </c>
      <c r="X33" s="1">
        <f t="shared" si="14"/>
        <v>0</v>
      </c>
      <c r="Y33" s="4"/>
    </row>
    <row r="34" spans="1:28" x14ac:dyDescent="0.25">
      <c r="A34" s="34" t="str">
        <f t="shared" si="3"/>
        <v/>
      </c>
      <c r="B34" s="2"/>
      <c r="C34" s="2"/>
      <c r="D34" s="2"/>
      <c r="E34" s="2"/>
      <c r="F34" s="2"/>
      <c r="G34" s="34" t="str">
        <f t="shared" si="7"/>
        <v/>
      </c>
      <c r="H34" s="34"/>
      <c r="I34" s="43" t="s">
        <v>10</v>
      </c>
      <c r="J34" s="192" t="str">
        <f t="shared" si="8"/>
        <v/>
      </c>
      <c r="K34" s="192" t="str">
        <f t="shared" si="9"/>
        <v/>
      </c>
      <c r="L34" s="2"/>
      <c r="M34" s="2"/>
      <c r="N34" s="2"/>
      <c r="O34" s="2"/>
      <c r="P34" s="2"/>
      <c r="Q34" s="1">
        <f>SUM(L34:P34)</f>
        <v>0</v>
      </c>
      <c r="R34" s="2"/>
      <c r="S34" s="2"/>
      <c r="T34" s="2"/>
      <c r="U34" s="2"/>
      <c r="V34" s="2"/>
      <c r="W34" s="1">
        <f t="shared" si="13"/>
        <v>0</v>
      </c>
      <c r="X34" s="1">
        <f t="shared" si="14"/>
        <v>0</v>
      </c>
      <c r="Y34" s="4"/>
      <c r="AB34" s="36"/>
    </row>
    <row r="35" spans="1:28" x14ac:dyDescent="0.25">
      <c r="A35" s="34" t="str">
        <f t="shared" si="3"/>
        <v/>
      </c>
      <c r="B35" s="2"/>
      <c r="C35" s="2"/>
      <c r="D35" s="2"/>
      <c r="E35" s="2"/>
      <c r="F35" s="2"/>
      <c r="G35" s="34" t="str">
        <f t="shared" si="7"/>
        <v/>
      </c>
      <c r="H35" s="34"/>
      <c r="I35" s="43" t="s">
        <v>10</v>
      </c>
      <c r="J35" s="107" t="str">
        <f t="shared" si="8"/>
        <v/>
      </c>
      <c r="K35" s="107" t="str">
        <f t="shared" si="9"/>
        <v/>
      </c>
      <c r="L35" s="2"/>
      <c r="M35" s="2"/>
      <c r="N35" s="2"/>
      <c r="O35" s="2"/>
      <c r="P35" s="2"/>
      <c r="Q35" s="1">
        <f t="shared" ref="Q35:Q43" si="15">SUM(L35:P35)</f>
        <v>0</v>
      </c>
      <c r="R35" s="2"/>
      <c r="S35" s="2"/>
      <c r="T35" s="2"/>
      <c r="U35" s="2"/>
      <c r="V35" s="2"/>
      <c r="W35" s="1">
        <f t="shared" si="13"/>
        <v>0</v>
      </c>
      <c r="X35" s="1">
        <f t="shared" si="14"/>
        <v>0</v>
      </c>
      <c r="Y35" s="4"/>
    </row>
    <row r="36" spans="1:28" x14ac:dyDescent="0.25">
      <c r="A36" s="34" t="str">
        <f t="shared" si="3"/>
        <v/>
      </c>
      <c r="B36" s="2"/>
      <c r="C36" s="2"/>
      <c r="D36" s="2"/>
      <c r="E36" s="2"/>
      <c r="F36" s="2"/>
      <c r="G36" s="34" t="str">
        <f t="shared" si="7"/>
        <v/>
      </c>
      <c r="H36" s="34"/>
      <c r="I36" s="43" t="s">
        <v>10</v>
      </c>
      <c r="J36" s="107" t="str">
        <f t="shared" si="8"/>
        <v/>
      </c>
      <c r="K36" s="107" t="str">
        <f t="shared" si="9"/>
        <v/>
      </c>
      <c r="L36" s="2"/>
      <c r="M36" s="2"/>
      <c r="N36" s="2"/>
      <c r="O36" s="2"/>
      <c r="P36" s="2"/>
      <c r="Q36" s="1">
        <f t="shared" si="15"/>
        <v>0</v>
      </c>
      <c r="R36" s="2"/>
      <c r="S36" s="2"/>
      <c r="T36" s="2"/>
      <c r="U36" s="2"/>
      <c r="V36" s="2"/>
      <c r="W36" s="1">
        <f t="shared" si="13"/>
        <v>0</v>
      </c>
      <c r="X36" s="1">
        <f t="shared" si="14"/>
        <v>0</v>
      </c>
      <c r="Y36" s="4"/>
    </row>
    <row r="37" spans="1:28" x14ac:dyDescent="0.25">
      <c r="A37" s="34" t="str">
        <f t="shared" si="3"/>
        <v/>
      </c>
      <c r="B37" s="2"/>
      <c r="C37" s="2"/>
      <c r="D37" s="2"/>
      <c r="E37" s="2"/>
      <c r="F37" s="2"/>
      <c r="G37" s="34" t="str">
        <f t="shared" si="7"/>
        <v/>
      </c>
      <c r="H37" s="34"/>
      <c r="I37" s="43" t="s">
        <v>10</v>
      </c>
      <c r="J37" s="107" t="str">
        <f t="shared" si="8"/>
        <v/>
      </c>
      <c r="K37" s="107" t="str">
        <f t="shared" si="9"/>
        <v/>
      </c>
      <c r="L37" s="2"/>
      <c r="M37" s="2"/>
      <c r="N37" s="2"/>
      <c r="O37" s="2"/>
      <c r="P37" s="2"/>
      <c r="Q37" s="1">
        <f t="shared" si="15"/>
        <v>0</v>
      </c>
      <c r="R37" s="2"/>
      <c r="S37" s="2"/>
      <c r="T37" s="2"/>
      <c r="U37" s="2"/>
      <c r="V37" s="2"/>
      <c r="W37" s="1">
        <f t="shared" ref="W37:W50" si="16">SUM(R37:V37)</f>
        <v>0</v>
      </c>
      <c r="X37" s="1">
        <f t="shared" ref="X37:X50" si="17">SUM(Q37+W37)</f>
        <v>0</v>
      </c>
      <c r="Y37" s="4"/>
    </row>
    <row r="38" spans="1:28" x14ac:dyDescent="0.25">
      <c r="A38" s="34" t="str">
        <f t="shared" si="3"/>
        <v/>
      </c>
      <c r="B38" s="2"/>
      <c r="C38" s="2"/>
      <c r="D38" s="2"/>
      <c r="E38" s="2"/>
      <c r="F38" s="2"/>
      <c r="G38" s="34" t="str">
        <f t="shared" si="7"/>
        <v/>
      </c>
      <c r="H38" s="34"/>
      <c r="I38" s="43" t="s">
        <v>10</v>
      </c>
      <c r="J38" s="107" t="str">
        <f t="shared" si="8"/>
        <v/>
      </c>
      <c r="K38" s="107" t="str">
        <f t="shared" si="9"/>
        <v/>
      </c>
      <c r="L38" s="2"/>
      <c r="M38" s="2"/>
      <c r="N38" s="2"/>
      <c r="O38" s="2"/>
      <c r="P38" s="2"/>
      <c r="Q38" s="1">
        <f t="shared" si="15"/>
        <v>0</v>
      </c>
      <c r="R38" s="2"/>
      <c r="S38" s="2"/>
      <c r="T38" s="2"/>
      <c r="U38" s="2"/>
      <c r="V38" s="2"/>
      <c r="W38" s="1">
        <f t="shared" si="16"/>
        <v>0</v>
      </c>
      <c r="X38" s="1">
        <f t="shared" si="17"/>
        <v>0</v>
      </c>
      <c r="Y38" s="4"/>
      <c r="AB38" s="36"/>
    </row>
    <row r="39" spans="1:28" x14ac:dyDescent="0.25">
      <c r="A39" s="34" t="str">
        <f t="shared" si="3"/>
        <v/>
      </c>
      <c r="B39" s="2"/>
      <c r="C39" s="2"/>
      <c r="D39" s="2"/>
      <c r="E39" s="2"/>
      <c r="F39" s="2"/>
      <c r="G39" s="34" t="str">
        <f t="shared" si="7"/>
        <v/>
      </c>
      <c r="H39" s="34"/>
      <c r="I39" s="43" t="s">
        <v>10</v>
      </c>
      <c r="J39" s="108" t="str">
        <f t="shared" si="8"/>
        <v/>
      </c>
      <c r="K39" s="108" t="str">
        <f t="shared" si="9"/>
        <v/>
      </c>
      <c r="L39" s="2"/>
      <c r="M39" s="2"/>
      <c r="N39" s="2"/>
      <c r="O39" s="2"/>
      <c r="P39" s="2"/>
      <c r="Q39" s="1">
        <f t="shared" si="15"/>
        <v>0</v>
      </c>
      <c r="R39" s="2"/>
      <c r="S39" s="2"/>
      <c r="T39" s="2"/>
      <c r="U39" s="2"/>
      <c r="V39" s="2"/>
      <c r="W39" s="1">
        <f t="shared" si="16"/>
        <v>0</v>
      </c>
      <c r="X39" s="1">
        <f t="shared" si="17"/>
        <v>0</v>
      </c>
      <c r="Y39" s="4"/>
    </row>
    <row r="40" spans="1:28" x14ac:dyDescent="0.25">
      <c r="A40" s="34" t="str">
        <f t="shared" si="3"/>
        <v/>
      </c>
      <c r="B40" s="2"/>
      <c r="C40" s="2"/>
      <c r="D40" s="2"/>
      <c r="E40" s="2"/>
      <c r="F40" s="2"/>
      <c r="G40" s="34" t="str">
        <f t="shared" si="7"/>
        <v/>
      </c>
      <c r="H40" s="34"/>
      <c r="I40" s="43" t="s">
        <v>10</v>
      </c>
      <c r="J40" s="108" t="str">
        <f t="shared" si="8"/>
        <v/>
      </c>
      <c r="K40" s="108" t="str">
        <f t="shared" si="9"/>
        <v/>
      </c>
      <c r="L40" s="2"/>
      <c r="M40" s="2"/>
      <c r="N40" s="2"/>
      <c r="O40" s="2"/>
      <c r="P40" s="2"/>
      <c r="Q40" s="1">
        <f t="shared" si="15"/>
        <v>0</v>
      </c>
      <c r="R40" s="2"/>
      <c r="S40" s="2"/>
      <c r="T40" s="2"/>
      <c r="U40" s="2"/>
      <c r="V40" s="2"/>
      <c r="W40" s="1">
        <f t="shared" si="16"/>
        <v>0</v>
      </c>
      <c r="X40" s="1">
        <f t="shared" si="17"/>
        <v>0</v>
      </c>
      <c r="Y40" s="4"/>
      <c r="AB40" s="36"/>
    </row>
    <row r="41" spans="1:28" x14ac:dyDescent="0.25">
      <c r="A41" s="34" t="str">
        <f t="shared" si="3"/>
        <v/>
      </c>
      <c r="B41" s="2"/>
      <c r="C41" s="2"/>
      <c r="D41" s="2"/>
      <c r="E41" s="2"/>
      <c r="F41" s="2"/>
      <c r="G41" s="34" t="str">
        <f t="shared" si="7"/>
        <v/>
      </c>
      <c r="H41" s="34"/>
      <c r="I41" s="43" t="s">
        <v>10</v>
      </c>
      <c r="J41" s="108" t="str">
        <f t="shared" si="8"/>
        <v/>
      </c>
      <c r="K41" s="108" t="str">
        <f t="shared" si="9"/>
        <v/>
      </c>
      <c r="L41" s="2"/>
      <c r="M41" s="2"/>
      <c r="N41" s="2"/>
      <c r="O41" s="2"/>
      <c r="P41" s="2"/>
      <c r="Q41" s="1">
        <f t="shared" si="15"/>
        <v>0</v>
      </c>
      <c r="R41" s="2"/>
      <c r="S41" s="2"/>
      <c r="T41" s="2"/>
      <c r="U41" s="2"/>
      <c r="V41" s="2"/>
      <c r="W41" s="1">
        <f t="shared" si="16"/>
        <v>0</v>
      </c>
      <c r="X41" s="1">
        <f t="shared" si="17"/>
        <v>0</v>
      </c>
      <c r="Y41" s="4"/>
    </row>
    <row r="42" spans="1:28" x14ac:dyDescent="0.25">
      <c r="A42" s="34" t="str">
        <f t="shared" si="3"/>
        <v/>
      </c>
      <c r="B42" s="2"/>
      <c r="C42" s="2"/>
      <c r="D42" s="2"/>
      <c r="E42" s="2"/>
      <c r="F42" s="2"/>
      <c r="G42" s="34" t="str">
        <f t="shared" si="7"/>
        <v/>
      </c>
      <c r="H42" s="34"/>
      <c r="I42" s="43" t="s">
        <v>10</v>
      </c>
      <c r="J42" s="108" t="str">
        <f t="shared" si="8"/>
        <v/>
      </c>
      <c r="K42" s="108" t="str">
        <f t="shared" si="9"/>
        <v/>
      </c>
      <c r="L42" s="2"/>
      <c r="M42" s="2"/>
      <c r="N42" s="2"/>
      <c r="O42" s="2"/>
      <c r="P42" s="2"/>
      <c r="Q42" s="1">
        <f t="shared" si="15"/>
        <v>0</v>
      </c>
      <c r="R42" s="2"/>
      <c r="S42" s="2"/>
      <c r="T42" s="2"/>
      <c r="U42" s="2"/>
      <c r="V42" s="2"/>
      <c r="W42" s="1">
        <f t="shared" si="16"/>
        <v>0</v>
      </c>
      <c r="X42" s="1">
        <f t="shared" si="17"/>
        <v>0</v>
      </c>
      <c r="Y42" s="4"/>
      <c r="AB42" s="36"/>
    </row>
    <row r="43" spans="1:28" x14ac:dyDescent="0.25">
      <c r="A43" s="34" t="str">
        <f t="shared" si="3"/>
        <v/>
      </c>
      <c r="B43" s="2"/>
      <c r="C43" s="2"/>
      <c r="D43" s="2"/>
      <c r="E43" s="2"/>
      <c r="F43" s="2"/>
      <c r="G43" s="34" t="str">
        <f t="shared" si="7"/>
        <v/>
      </c>
      <c r="H43" s="34"/>
      <c r="I43" s="43" t="s">
        <v>10</v>
      </c>
      <c r="J43" s="176" t="str">
        <f t="shared" si="8"/>
        <v/>
      </c>
      <c r="K43" s="176" t="str">
        <f t="shared" si="9"/>
        <v/>
      </c>
      <c r="L43" s="2"/>
      <c r="M43" s="2"/>
      <c r="N43" s="2"/>
      <c r="O43" s="2"/>
      <c r="P43" s="2"/>
      <c r="Q43" s="1">
        <f t="shared" si="15"/>
        <v>0</v>
      </c>
      <c r="R43" s="2"/>
      <c r="S43" s="2"/>
      <c r="T43" s="2"/>
      <c r="U43" s="2"/>
      <c r="V43" s="2"/>
      <c r="W43" s="1">
        <f t="shared" si="16"/>
        <v>0</v>
      </c>
      <c r="X43" s="1">
        <f t="shared" si="17"/>
        <v>0</v>
      </c>
      <c r="Y43" s="4"/>
    </row>
    <row r="44" spans="1:28" x14ac:dyDescent="0.25">
      <c r="A44" s="34" t="str">
        <f t="shared" si="3"/>
        <v/>
      </c>
      <c r="B44" s="2"/>
      <c r="C44" s="2"/>
      <c r="D44" s="2"/>
      <c r="E44" s="2"/>
      <c r="F44" s="2"/>
      <c r="G44" s="34" t="str">
        <f t="shared" si="7"/>
        <v/>
      </c>
      <c r="H44" s="34"/>
      <c r="I44" s="43" t="s">
        <v>10</v>
      </c>
      <c r="J44" s="176" t="str">
        <f t="shared" si="8"/>
        <v/>
      </c>
      <c r="K44" s="176" t="str">
        <f t="shared" si="9"/>
        <v/>
      </c>
      <c r="L44" s="2"/>
      <c r="M44" s="2"/>
      <c r="N44" s="2"/>
      <c r="O44" s="2"/>
      <c r="P44" s="2"/>
      <c r="Q44" s="1">
        <f>SUM(L44:P44)</f>
        <v>0</v>
      </c>
      <c r="R44" s="2"/>
      <c r="S44" s="2"/>
      <c r="T44" s="2"/>
      <c r="U44" s="2"/>
      <c r="V44" s="2"/>
      <c r="W44" s="1">
        <f t="shared" si="16"/>
        <v>0</v>
      </c>
      <c r="X44" s="1">
        <f t="shared" si="17"/>
        <v>0</v>
      </c>
      <c r="Y44" s="4"/>
    </row>
    <row r="45" spans="1:28" x14ac:dyDescent="0.25">
      <c r="A45" s="34" t="str">
        <f t="shared" si="3"/>
        <v/>
      </c>
      <c r="B45" s="2"/>
      <c r="C45" s="2"/>
      <c r="D45" s="2"/>
      <c r="E45" s="2"/>
      <c r="F45" s="2"/>
      <c r="G45" s="34" t="str">
        <f t="shared" si="7"/>
        <v/>
      </c>
      <c r="H45" s="34"/>
      <c r="I45" s="43" t="s">
        <v>10</v>
      </c>
      <c r="J45" s="176" t="str">
        <f t="shared" si="8"/>
        <v/>
      </c>
      <c r="K45" s="176" t="str">
        <f t="shared" si="9"/>
        <v/>
      </c>
      <c r="L45" s="2"/>
      <c r="M45" s="2"/>
      <c r="N45" s="2"/>
      <c r="O45" s="2"/>
      <c r="P45" s="2"/>
      <c r="Q45" s="1">
        <f>SUM(L45:P45)</f>
        <v>0</v>
      </c>
      <c r="R45" s="2"/>
      <c r="S45" s="2"/>
      <c r="T45" s="2"/>
      <c r="U45" s="2"/>
      <c r="V45" s="2"/>
      <c r="W45" s="1">
        <f t="shared" si="16"/>
        <v>0</v>
      </c>
      <c r="X45" s="1">
        <f t="shared" si="17"/>
        <v>0</v>
      </c>
      <c r="Y45" s="4"/>
    </row>
    <row r="46" spans="1:28" x14ac:dyDescent="0.25">
      <c r="A46" s="34" t="str">
        <f t="shared" si="3"/>
        <v/>
      </c>
      <c r="B46" s="2"/>
      <c r="C46" s="2"/>
      <c r="D46" s="2"/>
      <c r="E46" s="2"/>
      <c r="F46" s="2"/>
      <c r="G46" s="34" t="str">
        <f t="shared" si="7"/>
        <v/>
      </c>
      <c r="H46" s="34"/>
      <c r="I46" s="43" t="s">
        <v>10</v>
      </c>
      <c r="J46" s="176" t="str">
        <f t="shared" si="8"/>
        <v/>
      </c>
      <c r="K46" s="176" t="str">
        <f t="shared" si="9"/>
        <v/>
      </c>
      <c r="L46" s="2"/>
      <c r="M46" s="2"/>
      <c r="N46" s="2"/>
      <c r="O46" s="2"/>
      <c r="P46" s="2"/>
      <c r="Q46" s="1">
        <f>SUM(L46:P46)</f>
        <v>0</v>
      </c>
      <c r="R46" s="2"/>
      <c r="S46" s="2"/>
      <c r="T46" s="2"/>
      <c r="U46" s="2"/>
      <c r="V46" s="2"/>
      <c r="W46" s="1">
        <f t="shared" si="16"/>
        <v>0</v>
      </c>
      <c r="X46" s="1">
        <f t="shared" si="17"/>
        <v>0</v>
      </c>
      <c r="Y46" s="4"/>
    </row>
    <row r="47" spans="1:28" x14ac:dyDescent="0.25">
      <c r="A47" s="34" t="str">
        <f t="shared" si="3"/>
        <v/>
      </c>
      <c r="B47" s="2"/>
      <c r="C47" s="2"/>
      <c r="D47" s="2"/>
      <c r="E47" s="2"/>
      <c r="F47" s="2"/>
      <c r="G47" s="34" t="str">
        <f t="shared" si="7"/>
        <v/>
      </c>
      <c r="H47" s="34"/>
      <c r="I47" s="44" t="s">
        <v>11</v>
      </c>
      <c r="J47" s="102" t="str">
        <f t="shared" si="8"/>
        <v/>
      </c>
      <c r="K47" s="102" t="str">
        <f t="shared" si="9"/>
        <v/>
      </c>
      <c r="L47" s="2"/>
      <c r="M47" s="2"/>
      <c r="N47" s="2"/>
      <c r="O47" s="2"/>
      <c r="P47" s="2"/>
      <c r="Q47" s="1">
        <f>SUM(L47:P47)</f>
        <v>0</v>
      </c>
      <c r="R47" s="2"/>
      <c r="S47" s="2"/>
      <c r="T47" s="2"/>
      <c r="U47" s="2"/>
      <c r="V47" s="2"/>
      <c r="W47" s="1">
        <f t="shared" si="16"/>
        <v>0</v>
      </c>
      <c r="X47" s="1">
        <f t="shared" si="17"/>
        <v>0</v>
      </c>
      <c r="Y47" s="4"/>
    </row>
    <row r="48" spans="1:28" x14ac:dyDescent="0.25">
      <c r="A48" s="34" t="str">
        <f t="shared" si="3"/>
        <v/>
      </c>
      <c r="B48" s="2"/>
      <c r="C48" s="2"/>
      <c r="D48" s="2"/>
      <c r="E48" s="2"/>
      <c r="F48" s="2"/>
      <c r="G48" s="34" t="str">
        <f t="shared" si="7"/>
        <v/>
      </c>
      <c r="H48" s="34"/>
      <c r="I48" s="44" t="s">
        <v>11</v>
      </c>
      <c r="J48" s="102" t="str">
        <f t="shared" si="8"/>
        <v/>
      </c>
      <c r="K48" s="102" t="str">
        <f t="shared" si="9"/>
        <v/>
      </c>
      <c r="L48" s="2"/>
      <c r="M48" s="2"/>
      <c r="N48" s="2"/>
      <c r="O48" s="2"/>
      <c r="P48" s="2"/>
      <c r="Q48" s="1">
        <f>SUM(L48:P48)</f>
        <v>0</v>
      </c>
      <c r="R48" s="2"/>
      <c r="S48" s="2"/>
      <c r="T48" s="2"/>
      <c r="U48" s="2"/>
      <c r="V48" s="2"/>
      <c r="W48" s="1">
        <f t="shared" si="16"/>
        <v>0</v>
      </c>
      <c r="X48" s="1">
        <f t="shared" si="17"/>
        <v>0</v>
      </c>
      <c r="Y48" s="4"/>
      <c r="AB48" s="36"/>
    </row>
    <row r="49" spans="1:28" x14ac:dyDescent="0.25">
      <c r="A49" s="34" t="str">
        <f t="shared" si="3"/>
        <v/>
      </c>
      <c r="B49" s="2"/>
      <c r="C49" s="2"/>
      <c r="D49" s="2"/>
      <c r="E49" s="2"/>
      <c r="F49" s="2"/>
      <c r="G49" s="34" t="str">
        <f t="shared" si="7"/>
        <v/>
      </c>
      <c r="H49" s="34"/>
      <c r="I49" s="44" t="s">
        <v>11</v>
      </c>
      <c r="J49" s="102" t="str">
        <f t="shared" si="8"/>
        <v/>
      </c>
      <c r="K49" s="102" t="str">
        <f t="shared" si="9"/>
        <v/>
      </c>
      <c r="L49" s="2"/>
      <c r="M49" s="2"/>
      <c r="N49" s="2"/>
      <c r="O49" s="2"/>
      <c r="P49" s="2"/>
      <c r="Q49" s="1">
        <f t="shared" ref="Q49:Q59" si="18">SUM(L49:P49)</f>
        <v>0</v>
      </c>
      <c r="R49" s="2"/>
      <c r="S49" s="2"/>
      <c r="T49" s="2"/>
      <c r="U49" s="2"/>
      <c r="V49" s="2"/>
      <c r="W49" s="1">
        <f t="shared" si="16"/>
        <v>0</v>
      </c>
      <c r="X49" s="1">
        <f t="shared" si="17"/>
        <v>0</v>
      </c>
      <c r="Y49" s="4"/>
    </row>
    <row r="50" spans="1:28" x14ac:dyDescent="0.25">
      <c r="A50" s="34" t="str">
        <f t="shared" si="3"/>
        <v/>
      </c>
      <c r="B50" s="2"/>
      <c r="C50" s="2"/>
      <c r="D50" s="2"/>
      <c r="E50" s="2"/>
      <c r="F50" s="2"/>
      <c r="G50" s="34" t="str">
        <f t="shared" si="7"/>
        <v/>
      </c>
      <c r="H50" s="34"/>
      <c r="I50" s="44" t="s">
        <v>11</v>
      </c>
      <c r="J50" s="102" t="str">
        <f t="shared" si="8"/>
        <v/>
      </c>
      <c r="K50" s="102" t="str">
        <f t="shared" si="9"/>
        <v/>
      </c>
      <c r="L50" s="2"/>
      <c r="M50" s="2"/>
      <c r="N50" s="2"/>
      <c r="O50" s="2"/>
      <c r="P50" s="2"/>
      <c r="Q50" s="1">
        <f t="shared" si="18"/>
        <v>0</v>
      </c>
      <c r="R50" s="2"/>
      <c r="S50" s="2"/>
      <c r="T50" s="2"/>
      <c r="U50" s="2"/>
      <c r="V50" s="2"/>
      <c r="W50" s="1">
        <f t="shared" si="16"/>
        <v>0</v>
      </c>
      <c r="X50" s="1">
        <f t="shared" si="17"/>
        <v>0</v>
      </c>
      <c r="Y50" s="4"/>
    </row>
    <row r="51" spans="1:28" x14ac:dyDescent="0.25">
      <c r="A51" s="34" t="str">
        <f t="shared" si="3"/>
        <v/>
      </c>
      <c r="B51" s="2"/>
      <c r="C51" s="2"/>
      <c r="D51" s="2"/>
      <c r="E51" s="2"/>
      <c r="F51" s="2"/>
      <c r="G51" s="34" t="str">
        <f t="shared" si="7"/>
        <v/>
      </c>
      <c r="H51" s="34"/>
      <c r="I51" s="44" t="s">
        <v>11</v>
      </c>
      <c r="J51" s="192" t="str">
        <f t="shared" si="8"/>
        <v/>
      </c>
      <c r="K51" s="192" t="str">
        <f t="shared" si="9"/>
        <v/>
      </c>
      <c r="L51" s="2"/>
      <c r="M51" s="2"/>
      <c r="N51" s="2"/>
      <c r="O51" s="2"/>
      <c r="P51" s="2"/>
      <c r="Q51" s="1">
        <f t="shared" si="18"/>
        <v>0</v>
      </c>
      <c r="R51" s="2"/>
      <c r="S51" s="2"/>
      <c r="T51" s="2"/>
      <c r="U51" s="2"/>
      <c r="V51" s="2"/>
      <c r="W51" s="1">
        <f t="shared" ref="W51:W65" si="19">SUM(R51:V51)</f>
        <v>0</v>
      </c>
      <c r="X51" s="1">
        <f t="shared" ref="X51:X65" si="20">SUM(Q51+W51)</f>
        <v>0</v>
      </c>
      <c r="Y51" s="4"/>
      <c r="AB51" s="36"/>
    </row>
    <row r="52" spans="1:28" x14ac:dyDescent="0.25">
      <c r="A52" s="34" t="str">
        <f t="shared" si="3"/>
        <v/>
      </c>
      <c r="B52" s="2"/>
      <c r="C52" s="2"/>
      <c r="D52" s="2"/>
      <c r="E52" s="2"/>
      <c r="F52" s="2"/>
      <c r="G52" s="34" t="str">
        <f t="shared" si="7"/>
        <v/>
      </c>
      <c r="H52" s="34"/>
      <c r="I52" s="44" t="s">
        <v>11</v>
      </c>
      <c r="J52" s="192" t="str">
        <f t="shared" si="8"/>
        <v/>
      </c>
      <c r="K52" s="192" t="str">
        <f t="shared" si="9"/>
        <v/>
      </c>
      <c r="L52" s="2"/>
      <c r="M52" s="2"/>
      <c r="N52" s="2"/>
      <c r="O52" s="2"/>
      <c r="P52" s="2"/>
      <c r="Q52" s="1">
        <f t="shared" si="18"/>
        <v>0</v>
      </c>
      <c r="R52" s="2"/>
      <c r="S52" s="2"/>
      <c r="T52" s="2"/>
      <c r="U52" s="2"/>
      <c r="V52" s="2"/>
      <c r="W52" s="1">
        <f t="shared" si="19"/>
        <v>0</v>
      </c>
      <c r="X52" s="1">
        <f t="shared" si="20"/>
        <v>0</v>
      </c>
      <c r="Y52" s="4"/>
    </row>
    <row r="53" spans="1:28" x14ac:dyDescent="0.25">
      <c r="A53" s="34" t="str">
        <f t="shared" si="3"/>
        <v/>
      </c>
      <c r="B53" s="2"/>
      <c r="C53" s="2"/>
      <c r="D53" s="2"/>
      <c r="E53" s="2"/>
      <c r="F53" s="2"/>
      <c r="G53" s="34" t="str">
        <f t="shared" si="7"/>
        <v/>
      </c>
      <c r="H53" s="34"/>
      <c r="I53" s="44" t="s">
        <v>11</v>
      </c>
      <c r="J53" s="192" t="str">
        <f t="shared" si="8"/>
        <v/>
      </c>
      <c r="K53" s="192" t="str">
        <f t="shared" si="9"/>
        <v/>
      </c>
      <c r="L53" s="2"/>
      <c r="M53" s="2"/>
      <c r="N53" s="2"/>
      <c r="O53" s="2"/>
      <c r="P53" s="2"/>
      <c r="Q53" s="1">
        <f t="shared" si="18"/>
        <v>0</v>
      </c>
      <c r="R53" s="2"/>
      <c r="S53" s="2"/>
      <c r="T53" s="2"/>
      <c r="U53" s="2"/>
      <c r="V53" s="2"/>
      <c r="W53" s="1">
        <f t="shared" si="19"/>
        <v>0</v>
      </c>
      <c r="X53" s="1">
        <f t="shared" si="20"/>
        <v>0</v>
      </c>
      <c r="Y53" s="4"/>
    </row>
    <row r="54" spans="1:28" x14ac:dyDescent="0.25">
      <c r="A54" s="34" t="str">
        <f t="shared" si="3"/>
        <v/>
      </c>
      <c r="B54" s="2"/>
      <c r="C54" s="2"/>
      <c r="D54" s="2"/>
      <c r="E54" s="2"/>
      <c r="F54" s="2"/>
      <c r="G54" s="34" t="str">
        <f t="shared" si="7"/>
        <v/>
      </c>
      <c r="H54" s="34"/>
      <c r="I54" s="44" t="s">
        <v>11</v>
      </c>
      <c r="J54" s="192" t="str">
        <f t="shared" si="8"/>
        <v/>
      </c>
      <c r="K54" s="192" t="str">
        <f t="shared" si="9"/>
        <v/>
      </c>
      <c r="L54" s="2"/>
      <c r="M54" s="2"/>
      <c r="N54" s="2"/>
      <c r="O54" s="2"/>
      <c r="P54" s="2"/>
      <c r="Q54" s="1">
        <f t="shared" si="18"/>
        <v>0</v>
      </c>
      <c r="R54" s="2"/>
      <c r="S54" s="2"/>
      <c r="T54" s="2"/>
      <c r="U54" s="2"/>
      <c r="V54" s="2"/>
      <c r="W54" s="1">
        <f t="shared" si="19"/>
        <v>0</v>
      </c>
      <c r="X54" s="1">
        <f t="shared" si="20"/>
        <v>0</v>
      </c>
      <c r="Y54" s="4"/>
    </row>
    <row r="55" spans="1:28" x14ac:dyDescent="0.25">
      <c r="A55" s="34" t="str">
        <f t="shared" si="3"/>
        <v/>
      </c>
      <c r="B55" s="2"/>
      <c r="C55" s="2"/>
      <c r="D55" s="2"/>
      <c r="E55" s="2"/>
      <c r="F55" s="2"/>
      <c r="G55" s="34" t="str">
        <f t="shared" si="7"/>
        <v/>
      </c>
      <c r="H55" s="34"/>
      <c r="I55" s="44" t="s">
        <v>11</v>
      </c>
      <c r="J55" s="107" t="str">
        <f t="shared" si="8"/>
        <v/>
      </c>
      <c r="K55" s="107" t="str">
        <f t="shared" si="9"/>
        <v/>
      </c>
      <c r="L55" s="2"/>
      <c r="M55" s="2"/>
      <c r="N55" s="2"/>
      <c r="O55" s="2"/>
      <c r="P55" s="2"/>
      <c r="Q55" s="1">
        <f t="shared" si="18"/>
        <v>0</v>
      </c>
      <c r="R55" s="2"/>
      <c r="S55" s="2"/>
      <c r="T55" s="2"/>
      <c r="U55" s="2"/>
      <c r="V55" s="2"/>
      <c r="W55" s="1">
        <f t="shared" si="19"/>
        <v>0</v>
      </c>
      <c r="X55" s="1">
        <f t="shared" si="20"/>
        <v>0</v>
      </c>
      <c r="Y55" s="4"/>
    </row>
    <row r="56" spans="1:28" x14ac:dyDescent="0.25">
      <c r="A56" s="34" t="str">
        <f t="shared" si="3"/>
        <v/>
      </c>
      <c r="B56" s="2"/>
      <c r="C56" s="2"/>
      <c r="D56" s="2"/>
      <c r="E56" s="2"/>
      <c r="F56" s="2"/>
      <c r="G56" s="34" t="str">
        <f t="shared" si="7"/>
        <v/>
      </c>
      <c r="H56" s="34"/>
      <c r="I56" s="44" t="s">
        <v>11</v>
      </c>
      <c r="J56" s="107" t="str">
        <f t="shared" si="8"/>
        <v/>
      </c>
      <c r="K56" s="107" t="str">
        <f t="shared" si="9"/>
        <v/>
      </c>
      <c r="L56" s="2"/>
      <c r="M56" s="2"/>
      <c r="N56" s="2"/>
      <c r="O56" s="2"/>
      <c r="P56" s="2"/>
      <c r="Q56" s="1">
        <f t="shared" si="18"/>
        <v>0</v>
      </c>
      <c r="R56" s="2"/>
      <c r="S56" s="2"/>
      <c r="T56" s="2"/>
      <c r="U56" s="2"/>
      <c r="V56" s="2"/>
      <c r="W56" s="1">
        <f t="shared" si="19"/>
        <v>0</v>
      </c>
      <c r="X56" s="1">
        <f t="shared" si="20"/>
        <v>0</v>
      </c>
      <c r="Y56" s="4"/>
    </row>
    <row r="57" spans="1:28" x14ac:dyDescent="0.25">
      <c r="A57" s="34" t="str">
        <f t="shared" si="3"/>
        <v/>
      </c>
      <c r="B57" s="2"/>
      <c r="C57" s="2"/>
      <c r="D57" s="2"/>
      <c r="E57" s="2"/>
      <c r="F57" s="2"/>
      <c r="G57" s="34" t="str">
        <f t="shared" si="7"/>
        <v/>
      </c>
      <c r="H57" s="34"/>
      <c r="I57" s="44" t="s">
        <v>11</v>
      </c>
      <c r="J57" s="107" t="str">
        <f t="shared" si="8"/>
        <v/>
      </c>
      <c r="K57" s="107" t="str">
        <f t="shared" si="9"/>
        <v/>
      </c>
      <c r="L57" s="2"/>
      <c r="M57" s="2"/>
      <c r="N57" s="2"/>
      <c r="O57" s="2"/>
      <c r="P57" s="2"/>
      <c r="Q57" s="1">
        <f t="shared" si="18"/>
        <v>0</v>
      </c>
      <c r="R57" s="2"/>
      <c r="S57" s="2"/>
      <c r="T57" s="2"/>
      <c r="U57" s="2"/>
      <c r="V57" s="2"/>
      <c r="W57" s="1">
        <f t="shared" si="19"/>
        <v>0</v>
      </c>
      <c r="X57" s="1">
        <f t="shared" si="20"/>
        <v>0</v>
      </c>
      <c r="Y57" s="4"/>
    </row>
    <row r="58" spans="1:28" x14ac:dyDescent="0.25">
      <c r="A58" s="34" t="str">
        <f t="shared" si="3"/>
        <v/>
      </c>
      <c r="B58" s="2"/>
      <c r="C58" s="2"/>
      <c r="D58" s="2"/>
      <c r="E58" s="2"/>
      <c r="F58" s="2"/>
      <c r="G58" s="34" t="str">
        <f t="shared" si="7"/>
        <v/>
      </c>
      <c r="H58" s="34"/>
      <c r="I58" s="44" t="s">
        <v>11</v>
      </c>
      <c r="J58" s="107" t="str">
        <f t="shared" si="8"/>
        <v/>
      </c>
      <c r="K58" s="107" t="str">
        <f t="shared" si="9"/>
        <v/>
      </c>
      <c r="L58" s="2"/>
      <c r="M58" s="2"/>
      <c r="N58" s="2"/>
      <c r="O58" s="2"/>
      <c r="P58" s="2"/>
      <c r="Q58" s="1">
        <f t="shared" si="18"/>
        <v>0</v>
      </c>
      <c r="R58" s="2"/>
      <c r="S58" s="2"/>
      <c r="T58" s="2"/>
      <c r="U58" s="2"/>
      <c r="V58" s="2"/>
      <c r="W58" s="1">
        <f t="shared" si="19"/>
        <v>0</v>
      </c>
      <c r="X58" s="1">
        <f t="shared" si="20"/>
        <v>0</v>
      </c>
      <c r="Y58" s="4"/>
    </row>
    <row r="59" spans="1:28" x14ac:dyDescent="0.25">
      <c r="A59" s="34" t="str">
        <f t="shared" si="3"/>
        <v/>
      </c>
      <c r="B59" s="2"/>
      <c r="C59" s="2"/>
      <c r="D59" s="2"/>
      <c r="E59" s="2"/>
      <c r="F59" s="2"/>
      <c r="G59" s="34" t="str">
        <f t="shared" si="7"/>
        <v/>
      </c>
      <c r="H59" s="34"/>
      <c r="I59" s="44" t="s">
        <v>11</v>
      </c>
      <c r="J59" s="108" t="str">
        <f t="shared" si="8"/>
        <v/>
      </c>
      <c r="K59" s="108" t="str">
        <f t="shared" si="9"/>
        <v/>
      </c>
      <c r="L59" s="2"/>
      <c r="M59" s="2"/>
      <c r="N59" s="2"/>
      <c r="O59" s="2"/>
      <c r="P59" s="2"/>
      <c r="Q59" s="1">
        <f t="shared" si="18"/>
        <v>0</v>
      </c>
      <c r="R59" s="2"/>
      <c r="S59" s="2"/>
      <c r="T59" s="2"/>
      <c r="U59" s="2"/>
      <c r="V59" s="2"/>
      <c r="W59" s="1">
        <f t="shared" si="19"/>
        <v>0</v>
      </c>
      <c r="X59" s="1">
        <f t="shared" si="20"/>
        <v>0</v>
      </c>
      <c r="Y59" s="4"/>
      <c r="AB59" s="36"/>
    </row>
    <row r="60" spans="1:28" x14ac:dyDescent="0.25">
      <c r="A60" s="34" t="str">
        <f t="shared" si="3"/>
        <v/>
      </c>
      <c r="B60" s="2"/>
      <c r="C60" s="2"/>
      <c r="D60" s="2"/>
      <c r="E60" s="2"/>
      <c r="F60" s="2"/>
      <c r="G60" s="34" t="str">
        <f t="shared" si="7"/>
        <v/>
      </c>
      <c r="H60" s="34"/>
      <c r="I60" s="44" t="s">
        <v>11</v>
      </c>
      <c r="J60" s="108" t="str">
        <f t="shared" si="8"/>
        <v/>
      </c>
      <c r="K60" s="108" t="str">
        <f t="shared" si="9"/>
        <v/>
      </c>
      <c r="L60" s="2"/>
      <c r="M60" s="2"/>
      <c r="N60" s="2"/>
      <c r="O60" s="2"/>
      <c r="P60" s="2"/>
      <c r="Q60" s="1">
        <f t="shared" ref="Q60:Q67" si="21">SUM(L60:P60)</f>
        <v>0</v>
      </c>
      <c r="R60" s="2"/>
      <c r="S60" s="2"/>
      <c r="T60" s="2"/>
      <c r="U60" s="2"/>
      <c r="V60" s="2"/>
      <c r="W60" s="1">
        <f t="shared" si="19"/>
        <v>0</v>
      </c>
      <c r="X60" s="1">
        <f t="shared" si="20"/>
        <v>0</v>
      </c>
      <c r="Y60" s="4"/>
      <c r="AB60" s="36"/>
    </row>
    <row r="61" spans="1:28" x14ac:dyDescent="0.25">
      <c r="A61" s="34" t="str">
        <f t="shared" si="3"/>
        <v/>
      </c>
      <c r="B61" s="2"/>
      <c r="C61" s="2"/>
      <c r="D61" s="2"/>
      <c r="E61" s="2"/>
      <c r="F61" s="2"/>
      <c r="G61" s="34" t="str">
        <f t="shared" si="7"/>
        <v/>
      </c>
      <c r="H61" s="34"/>
      <c r="I61" s="44" t="s">
        <v>11</v>
      </c>
      <c r="J61" s="108" t="str">
        <f t="shared" si="8"/>
        <v/>
      </c>
      <c r="K61" s="108" t="str">
        <f t="shared" si="9"/>
        <v/>
      </c>
      <c r="L61" s="2"/>
      <c r="M61" s="2"/>
      <c r="N61" s="2"/>
      <c r="O61" s="2"/>
      <c r="P61" s="2"/>
      <c r="Q61" s="1">
        <f t="shared" si="21"/>
        <v>0</v>
      </c>
      <c r="R61" s="2"/>
      <c r="S61" s="2"/>
      <c r="T61" s="2"/>
      <c r="U61" s="2"/>
      <c r="V61" s="2"/>
      <c r="W61" s="1">
        <f t="shared" si="19"/>
        <v>0</v>
      </c>
      <c r="X61" s="1">
        <f t="shared" si="20"/>
        <v>0</v>
      </c>
      <c r="Y61" s="4"/>
    </row>
    <row r="62" spans="1:28" x14ac:dyDescent="0.25">
      <c r="A62" s="34" t="str">
        <f t="shared" si="3"/>
        <v/>
      </c>
      <c r="B62" s="2"/>
      <c r="C62" s="2"/>
      <c r="D62" s="2"/>
      <c r="E62" s="2"/>
      <c r="F62" s="2"/>
      <c r="G62" s="34" t="str">
        <f t="shared" si="7"/>
        <v/>
      </c>
      <c r="H62" s="34"/>
      <c r="I62" s="44" t="s">
        <v>11</v>
      </c>
      <c r="J62" s="108" t="str">
        <f t="shared" si="8"/>
        <v/>
      </c>
      <c r="K62" s="108" t="str">
        <f t="shared" si="9"/>
        <v/>
      </c>
      <c r="L62" s="2"/>
      <c r="M62" s="2"/>
      <c r="N62" s="2"/>
      <c r="O62" s="2"/>
      <c r="P62" s="2"/>
      <c r="Q62" s="1">
        <f t="shared" si="21"/>
        <v>0</v>
      </c>
      <c r="R62" s="2"/>
      <c r="S62" s="2"/>
      <c r="T62" s="2"/>
      <c r="U62" s="2"/>
      <c r="V62" s="2"/>
      <c r="W62" s="1">
        <f t="shared" si="19"/>
        <v>0</v>
      </c>
      <c r="X62" s="1">
        <f t="shared" si="20"/>
        <v>0</v>
      </c>
      <c r="Y62" s="4"/>
    </row>
    <row r="63" spans="1:28" x14ac:dyDescent="0.25">
      <c r="A63" s="34" t="str">
        <f t="shared" si="3"/>
        <v/>
      </c>
      <c r="B63" s="2"/>
      <c r="C63" s="2"/>
      <c r="D63" s="2"/>
      <c r="E63" s="2"/>
      <c r="F63" s="2"/>
      <c r="G63" s="34" t="str">
        <f t="shared" si="7"/>
        <v/>
      </c>
      <c r="H63" s="34"/>
      <c r="I63" s="44" t="s">
        <v>11</v>
      </c>
      <c r="J63" s="176" t="str">
        <f t="shared" si="8"/>
        <v/>
      </c>
      <c r="K63" s="176" t="str">
        <f t="shared" si="9"/>
        <v/>
      </c>
      <c r="L63" s="2"/>
      <c r="M63" s="2"/>
      <c r="N63" s="2"/>
      <c r="O63" s="2"/>
      <c r="P63" s="2"/>
      <c r="Q63" s="1">
        <f t="shared" si="21"/>
        <v>0</v>
      </c>
      <c r="R63" s="2"/>
      <c r="S63" s="2"/>
      <c r="T63" s="2"/>
      <c r="U63" s="2"/>
      <c r="V63" s="2"/>
      <c r="W63" s="1">
        <f t="shared" si="19"/>
        <v>0</v>
      </c>
      <c r="X63" s="1">
        <f t="shared" si="20"/>
        <v>0</v>
      </c>
      <c r="Y63" s="4"/>
      <c r="AB63" s="36"/>
    </row>
    <row r="64" spans="1:28" x14ac:dyDescent="0.25">
      <c r="A64" s="34" t="str">
        <f t="shared" si="3"/>
        <v/>
      </c>
      <c r="B64" s="2"/>
      <c r="C64" s="2"/>
      <c r="D64" s="2"/>
      <c r="E64" s="2"/>
      <c r="F64" s="2"/>
      <c r="G64" s="34" t="str">
        <f t="shared" si="7"/>
        <v/>
      </c>
      <c r="H64" s="34"/>
      <c r="I64" s="44" t="s">
        <v>11</v>
      </c>
      <c r="J64" s="176" t="str">
        <f t="shared" si="8"/>
        <v/>
      </c>
      <c r="K64" s="176" t="str">
        <f t="shared" si="9"/>
        <v/>
      </c>
      <c r="L64" s="2"/>
      <c r="M64" s="2"/>
      <c r="N64" s="2"/>
      <c r="O64" s="2"/>
      <c r="P64" s="2"/>
      <c r="Q64" s="1">
        <f t="shared" si="21"/>
        <v>0</v>
      </c>
      <c r="R64" s="2"/>
      <c r="S64" s="2"/>
      <c r="T64" s="2"/>
      <c r="U64" s="2"/>
      <c r="V64" s="2"/>
      <c r="W64" s="1">
        <f t="shared" si="19"/>
        <v>0</v>
      </c>
      <c r="X64" s="1">
        <f t="shared" si="20"/>
        <v>0</v>
      </c>
      <c r="Y64" s="4"/>
      <c r="AB64" s="36"/>
    </row>
    <row r="65" spans="1:28" x14ac:dyDescent="0.25">
      <c r="A65" s="34" t="str">
        <f t="shared" si="3"/>
        <v/>
      </c>
      <c r="B65" s="2"/>
      <c r="C65" s="2"/>
      <c r="D65" s="2"/>
      <c r="E65" s="2"/>
      <c r="F65" s="2"/>
      <c r="G65" s="34" t="str">
        <f t="shared" si="7"/>
        <v/>
      </c>
      <c r="H65" s="34"/>
      <c r="I65" s="44" t="s">
        <v>11</v>
      </c>
      <c r="J65" s="176" t="str">
        <f t="shared" si="8"/>
        <v/>
      </c>
      <c r="K65" s="176" t="str">
        <f t="shared" si="9"/>
        <v/>
      </c>
      <c r="L65" s="2"/>
      <c r="M65" s="2"/>
      <c r="N65" s="2"/>
      <c r="O65" s="2"/>
      <c r="P65" s="2"/>
      <c r="Q65" s="1">
        <f t="shared" si="21"/>
        <v>0</v>
      </c>
      <c r="R65" s="2"/>
      <c r="S65" s="2"/>
      <c r="T65" s="2"/>
      <c r="U65" s="2"/>
      <c r="V65" s="2"/>
      <c r="W65" s="1">
        <f t="shared" si="19"/>
        <v>0</v>
      </c>
      <c r="X65" s="1">
        <f t="shared" si="20"/>
        <v>0</v>
      </c>
      <c r="Y65" s="4"/>
    </row>
    <row r="66" spans="1:28" x14ac:dyDescent="0.25">
      <c r="A66" s="34" t="str">
        <f t="shared" si="3"/>
        <v/>
      </c>
      <c r="B66" s="2"/>
      <c r="C66" s="2"/>
      <c r="D66" s="2"/>
      <c r="E66" s="2"/>
      <c r="F66" s="2"/>
      <c r="G66" s="34" t="str">
        <f t="shared" si="7"/>
        <v/>
      </c>
      <c r="H66" s="34"/>
      <c r="I66" s="44" t="s">
        <v>11</v>
      </c>
      <c r="J66" s="176" t="str">
        <f t="shared" si="8"/>
        <v/>
      </c>
      <c r="K66" s="176" t="str">
        <f t="shared" si="9"/>
        <v/>
      </c>
      <c r="L66" s="2"/>
      <c r="M66" s="2"/>
      <c r="N66" s="2"/>
      <c r="O66" s="2"/>
      <c r="P66" s="2"/>
      <c r="Q66" s="1">
        <f t="shared" si="21"/>
        <v>0</v>
      </c>
      <c r="R66" s="2"/>
      <c r="S66" s="2"/>
      <c r="T66" s="2"/>
      <c r="U66" s="2"/>
      <c r="V66" s="2"/>
      <c r="W66" s="1">
        <f t="shared" ref="W66:W74" si="22">SUM(R66:V66)</f>
        <v>0</v>
      </c>
      <c r="X66" s="1">
        <f t="shared" ref="X66:X74" si="23">SUM(Q66+W66)</f>
        <v>0</v>
      </c>
      <c r="Y66" s="4"/>
    </row>
    <row r="67" spans="1:28" x14ac:dyDescent="0.25">
      <c r="A67" s="34" t="str">
        <f t="shared" si="3"/>
        <v/>
      </c>
      <c r="B67" s="2"/>
      <c r="C67" s="2"/>
      <c r="D67" s="2"/>
      <c r="E67" s="2"/>
      <c r="F67" s="2"/>
      <c r="G67" s="34" t="str">
        <f t="shared" si="7"/>
        <v/>
      </c>
      <c r="H67" s="34"/>
      <c r="I67" s="45" t="s">
        <v>12</v>
      </c>
      <c r="J67" s="102" t="str">
        <f t="shared" si="8"/>
        <v/>
      </c>
      <c r="K67" s="102" t="str">
        <f t="shared" si="9"/>
        <v/>
      </c>
      <c r="L67" s="2"/>
      <c r="M67" s="2"/>
      <c r="N67" s="2"/>
      <c r="O67" s="2"/>
      <c r="P67" s="2"/>
      <c r="Q67" s="1">
        <f t="shared" si="21"/>
        <v>0</v>
      </c>
      <c r="R67" s="2"/>
      <c r="S67" s="2"/>
      <c r="T67" s="2"/>
      <c r="U67" s="2"/>
      <c r="V67" s="2"/>
      <c r="W67" s="1">
        <f t="shared" si="22"/>
        <v>0</v>
      </c>
      <c r="X67" s="1">
        <f t="shared" si="23"/>
        <v>0</v>
      </c>
      <c r="Y67" s="4"/>
    </row>
    <row r="68" spans="1:28" x14ac:dyDescent="0.25">
      <c r="A68" s="34" t="str">
        <f t="shared" si="3"/>
        <v/>
      </c>
      <c r="B68" s="2"/>
      <c r="C68" s="2"/>
      <c r="D68" s="2"/>
      <c r="E68" s="2"/>
      <c r="F68" s="2"/>
      <c r="G68" s="34" t="str">
        <f t="shared" si="7"/>
        <v/>
      </c>
      <c r="H68" s="34"/>
      <c r="I68" s="45" t="s">
        <v>12</v>
      </c>
      <c r="J68" s="102" t="str">
        <f t="shared" si="8"/>
        <v/>
      </c>
      <c r="K68" s="102" t="str">
        <f t="shared" si="9"/>
        <v/>
      </c>
      <c r="L68" s="2"/>
      <c r="M68" s="2"/>
      <c r="N68" s="2"/>
      <c r="O68" s="2"/>
      <c r="P68" s="2"/>
      <c r="Q68" s="1">
        <f t="shared" ref="Q68:Q76" si="24">SUM(L68:P68)</f>
        <v>0</v>
      </c>
      <c r="R68" s="2"/>
      <c r="S68" s="2"/>
      <c r="T68" s="2"/>
      <c r="U68" s="2"/>
      <c r="V68" s="2"/>
      <c r="W68" s="1">
        <f t="shared" si="22"/>
        <v>0</v>
      </c>
      <c r="X68" s="1">
        <f t="shared" si="23"/>
        <v>0</v>
      </c>
      <c r="Y68" s="4"/>
      <c r="AB68" s="36"/>
    </row>
    <row r="69" spans="1:28" x14ac:dyDescent="0.25">
      <c r="A69" s="34" t="str">
        <f t="shared" si="3"/>
        <v/>
      </c>
      <c r="B69" s="2"/>
      <c r="C69" s="2"/>
      <c r="D69" s="2"/>
      <c r="E69" s="2"/>
      <c r="F69" s="2"/>
      <c r="G69" s="34" t="str">
        <f t="shared" si="7"/>
        <v/>
      </c>
      <c r="H69" s="34"/>
      <c r="I69" s="45" t="s">
        <v>12</v>
      </c>
      <c r="J69" s="102" t="str">
        <f t="shared" si="8"/>
        <v/>
      </c>
      <c r="K69" s="102" t="str">
        <f t="shared" si="9"/>
        <v/>
      </c>
      <c r="L69" s="2"/>
      <c r="M69" s="2"/>
      <c r="N69" s="2"/>
      <c r="O69" s="2"/>
      <c r="P69" s="2"/>
      <c r="Q69" s="1">
        <f t="shared" si="24"/>
        <v>0</v>
      </c>
      <c r="R69" s="2"/>
      <c r="S69" s="2"/>
      <c r="T69" s="2"/>
      <c r="U69" s="2"/>
      <c r="V69" s="2"/>
      <c r="W69" s="1">
        <f t="shared" si="22"/>
        <v>0</v>
      </c>
      <c r="X69" s="1">
        <f t="shared" si="23"/>
        <v>0</v>
      </c>
      <c r="Y69" s="4"/>
      <c r="AB69" s="36"/>
    </row>
    <row r="70" spans="1:28" x14ac:dyDescent="0.25">
      <c r="A70" s="34" t="str">
        <f t="shared" si="3"/>
        <v/>
      </c>
      <c r="B70" s="2"/>
      <c r="C70" s="2"/>
      <c r="D70" s="2"/>
      <c r="E70" s="2"/>
      <c r="F70" s="2"/>
      <c r="G70" s="34" t="str">
        <f t="shared" si="7"/>
        <v/>
      </c>
      <c r="H70" s="34"/>
      <c r="I70" s="45" t="s">
        <v>12</v>
      </c>
      <c r="J70" s="102" t="str">
        <f t="shared" si="8"/>
        <v/>
      </c>
      <c r="K70" s="102" t="str">
        <f t="shared" si="9"/>
        <v/>
      </c>
      <c r="L70" s="2"/>
      <c r="M70" s="2"/>
      <c r="N70" s="2"/>
      <c r="O70" s="2"/>
      <c r="P70" s="2"/>
      <c r="Q70" s="1">
        <f t="shared" si="24"/>
        <v>0</v>
      </c>
      <c r="R70" s="2"/>
      <c r="S70" s="2"/>
      <c r="T70" s="2"/>
      <c r="U70" s="2"/>
      <c r="V70" s="2"/>
      <c r="W70" s="1">
        <f t="shared" si="22"/>
        <v>0</v>
      </c>
      <c r="X70" s="1">
        <f t="shared" si="23"/>
        <v>0</v>
      </c>
      <c r="Y70" s="4"/>
      <c r="AB70" s="36"/>
    </row>
    <row r="71" spans="1:28" x14ac:dyDescent="0.25">
      <c r="A71" s="34" t="str">
        <f t="shared" si="3"/>
        <v/>
      </c>
      <c r="B71" s="2"/>
      <c r="C71" s="2"/>
      <c r="D71" s="2"/>
      <c r="E71" s="2"/>
      <c r="F71" s="2"/>
      <c r="G71" s="34" t="str">
        <f t="shared" si="7"/>
        <v/>
      </c>
      <c r="H71" s="34"/>
      <c r="I71" s="45" t="s">
        <v>12</v>
      </c>
      <c r="J71" s="192" t="str">
        <f t="shared" si="8"/>
        <v/>
      </c>
      <c r="K71" s="192" t="str">
        <f t="shared" si="9"/>
        <v/>
      </c>
      <c r="L71" s="2"/>
      <c r="M71" s="2"/>
      <c r="N71" s="2"/>
      <c r="O71" s="2"/>
      <c r="P71" s="2"/>
      <c r="Q71" s="1">
        <f t="shared" si="24"/>
        <v>0</v>
      </c>
      <c r="R71" s="2"/>
      <c r="S71" s="2"/>
      <c r="T71" s="2"/>
      <c r="U71" s="2"/>
      <c r="V71" s="2"/>
      <c r="W71" s="1">
        <f t="shared" si="22"/>
        <v>0</v>
      </c>
      <c r="X71" s="1">
        <f t="shared" si="23"/>
        <v>0</v>
      </c>
      <c r="Y71" s="4"/>
    </row>
    <row r="72" spans="1:28" x14ac:dyDescent="0.25">
      <c r="A72" s="34" t="str">
        <f t="shared" ref="A72:A135" si="25">IF(H72="","",IF(A$3="x",LOOKUP(H72,I$207:I$1000,R$207:R$1000),IF(B$3="x",LOOKUP(H72,I$207:I$1000,N$207:N$1000),IF(C$3="x",LOOKUP(H72,I$207:I$1000,P$207:P$1000),IF(D$3="x",LOOKUP(H72,I$207:I$1000,N$207:N$1000),IF(E$3="x",LOOKUP(H72,I$207:I$1000,N$207:N$1000),""))))))</f>
        <v/>
      </c>
      <c r="B72" s="2"/>
      <c r="C72" s="2"/>
      <c r="D72" s="2"/>
      <c r="E72" s="2"/>
      <c r="F72" s="2"/>
      <c r="G72" s="34" t="str">
        <f t="shared" si="7"/>
        <v/>
      </c>
      <c r="H72" s="34"/>
      <c r="I72" s="45" t="s">
        <v>12</v>
      </c>
      <c r="J72" s="192" t="str">
        <f t="shared" si="8"/>
        <v/>
      </c>
      <c r="K72" s="192" t="str">
        <f t="shared" si="9"/>
        <v/>
      </c>
      <c r="L72" s="2"/>
      <c r="M72" s="2"/>
      <c r="N72" s="2"/>
      <c r="O72" s="2"/>
      <c r="P72" s="2"/>
      <c r="Q72" s="1">
        <f t="shared" si="24"/>
        <v>0</v>
      </c>
      <c r="R72" s="2"/>
      <c r="S72" s="2"/>
      <c r="T72" s="2"/>
      <c r="U72" s="2"/>
      <c r="V72" s="2"/>
      <c r="W72" s="1">
        <f t="shared" si="22"/>
        <v>0</v>
      </c>
      <c r="X72" s="1">
        <f t="shared" si="23"/>
        <v>0</v>
      </c>
      <c r="Y72" s="4"/>
    </row>
    <row r="73" spans="1:28" x14ac:dyDescent="0.25">
      <c r="A73" s="34" t="str">
        <f t="shared" si="25"/>
        <v/>
      </c>
      <c r="B73" s="2"/>
      <c r="C73" s="2"/>
      <c r="D73" s="2"/>
      <c r="E73" s="2"/>
      <c r="F73" s="2"/>
      <c r="G73" s="34" t="str">
        <f t="shared" si="7"/>
        <v/>
      </c>
      <c r="H73" s="34"/>
      <c r="I73" s="45" t="s">
        <v>12</v>
      </c>
      <c r="J73" s="192" t="str">
        <f t="shared" si="8"/>
        <v/>
      </c>
      <c r="K73" s="192" t="str">
        <f t="shared" si="9"/>
        <v/>
      </c>
      <c r="L73" s="2"/>
      <c r="M73" s="2"/>
      <c r="N73" s="2"/>
      <c r="O73" s="2"/>
      <c r="P73" s="2"/>
      <c r="Q73" s="1">
        <f t="shared" si="24"/>
        <v>0</v>
      </c>
      <c r="R73" s="2"/>
      <c r="S73" s="2"/>
      <c r="T73" s="2"/>
      <c r="U73" s="2"/>
      <c r="V73" s="2"/>
      <c r="W73" s="1">
        <f t="shared" si="22"/>
        <v>0</v>
      </c>
      <c r="X73" s="1">
        <f t="shared" si="23"/>
        <v>0</v>
      </c>
      <c r="Y73" s="4"/>
      <c r="AB73" s="36"/>
    </row>
    <row r="74" spans="1:28" x14ac:dyDescent="0.25">
      <c r="A74" s="34" t="str">
        <f t="shared" si="25"/>
        <v/>
      </c>
      <c r="B74" s="2"/>
      <c r="C74" s="2"/>
      <c r="D74" s="2"/>
      <c r="E74" s="2"/>
      <c r="F74" s="2"/>
      <c r="G74" s="34" t="str">
        <f t="shared" si="7"/>
        <v/>
      </c>
      <c r="H74" s="34"/>
      <c r="I74" s="45" t="s">
        <v>12</v>
      </c>
      <c r="J74" s="192" t="str">
        <f t="shared" si="8"/>
        <v/>
      </c>
      <c r="K74" s="192" t="str">
        <f t="shared" si="9"/>
        <v/>
      </c>
      <c r="L74" s="2"/>
      <c r="M74" s="2"/>
      <c r="N74" s="2"/>
      <c r="O74" s="2"/>
      <c r="P74" s="2"/>
      <c r="Q74" s="1">
        <f t="shared" si="24"/>
        <v>0</v>
      </c>
      <c r="R74" s="2"/>
      <c r="S74" s="2"/>
      <c r="T74" s="2"/>
      <c r="U74" s="2"/>
      <c r="V74" s="2"/>
      <c r="W74" s="1">
        <f t="shared" si="22"/>
        <v>0</v>
      </c>
      <c r="X74" s="1">
        <f t="shared" si="23"/>
        <v>0</v>
      </c>
      <c r="Y74" s="4"/>
      <c r="AB74" s="36"/>
    </row>
    <row r="75" spans="1:28" x14ac:dyDescent="0.25">
      <c r="A75" s="34" t="str">
        <f t="shared" si="25"/>
        <v/>
      </c>
      <c r="B75" s="2"/>
      <c r="C75" s="2"/>
      <c r="D75" s="2"/>
      <c r="E75" s="2"/>
      <c r="F75" s="2"/>
      <c r="G75" s="34" t="str">
        <f t="shared" ref="G75:G138" si="26">IF(H75="","",IF(A$3="x",LOOKUP(H75,I$207:I$1000,L$207:L$1000),IF(B$3="x",LOOKUP(H75,I$207:I$1000,L$207:L$1000),IF(C$3="x",LOOKUP(H75,I$207:I$1000,L$207:L$1000),IF(E$3="x",LOOKUP(H75,I$207:I$1000,L$207:L$1000),"")))))</f>
        <v/>
      </c>
      <c r="H75" s="34"/>
      <c r="I75" s="45" t="s">
        <v>12</v>
      </c>
      <c r="J75" s="107" t="str">
        <f t="shared" ref="J75:J138" si="27">IF(H75="","",LOOKUP(H75,I$207:I$1000,J$207:J$1000))</f>
        <v/>
      </c>
      <c r="K75" s="107" t="str">
        <f t="shared" ref="K75:K138" si="28">IF(H75="","",LOOKUP(H75,I$207:I$1000,K$207:K$1000))</f>
        <v/>
      </c>
      <c r="L75" s="2"/>
      <c r="M75" s="2"/>
      <c r="N75" s="2"/>
      <c r="O75" s="2"/>
      <c r="P75" s="2"/>
      <c r="Q75" s="1">
        <f t="shared" si="24"/>
        <v>0</v>
      </c>
      <c r="R75" s="2"/>
      <c r="S75" s="2"/>
      <c r="T75" s="2"/>
      <c r="U75" s="2"/>
      <c r="V75" s="2"/>
      <c r="W75" s="1">
        <f t="shared" ref="W75:W127" si="29">SUM(R75:V75)</f>
        <v>0</v>
      </c>
      <c r="X75" s="1">
        <f t="shared" ref="X75:X127" si="30">SUM(Q75+W75)</f>
        <v>0</v>
      </c>
      <c r="Y75" s="4"/>
      <c r="AB75" s="36"/>
    </row>
    <row r="76" spans="1:28" x14ac:dyDescent="0.25">
      <c r="A76" s="34" t="str">
        <f t="shared" si="25"/>
        <v/>
      </c>
      <c r="B76" s="2"/>
      <c r="C76" s="2"/>
      <c r="D76" s="2"/>
      <c r="E76" s="2"/>
      <c r="F76" s="2"/>
      <c r="G76" s="34" t="str">
        <f t="shared" si="26"/>
        <v/>
      </c>
      <c r="H76" s="34"/>
      <c r="I76" s="45" t="s">
        <v>12</v>
      </c>
      <c r="J76" s="107" t="str">
        <f t="shared" si="27"/>
        <v/>
      </c>
      <c r="K76" s="107" t="str">
        <f t="shared" si="28"/>
        <v/>
      </c>
      <c r="L76" s="2"/>
      <c r="M76" s="2"/>
      <c r="N76" s="2"/>
      <c r="O76" s="2"/>
      <c r="P76" s="2"/>
      <c r="Q76" s="1">
        <f t="shared" si="24"/>
        <v>0</v>
      </c>
      <c r="R76" s="2"/>
      <c r="S76" s="2"/>
      <c r="T76" s="2"/>
      <c r="U76" s="2"/>
      <c r="V76" s="2"/>
      <c r="W76" s="1">
        <f t="shared" si="29"/>
        <v>0</v>
      </c>
      <c r="X76" s="1">
        <f t="shared" si="30"/>
        <v>0</v>
      </c>
      <c r="Y76" s="4"/>
    </row>
    <row r="77" spans="1:28" x14ac:dyDescent="0.25">
      <c r="A77" s="34" t="str">
        <f t="shared" si="25"/>
        <v/>
      </c>
      <c r="B77" s="2"/>
      <c r="C77" s="2"/>
      <c r="D77" s="2"/>
      <c r="E77" s="2"/>
      <c r="F77" s="2"/>
      <c r="G77" s="34" t="str">
        <f t="shared" si="26"/>
        <v/>
      </c>
      <c r="H77" s="34"/>
      <c r="I77" s="45" t="s">
        <v>12</v>
      </c>
      <c r="J77" s="107" t="str">
        <f t="shared" si="27"/>
        <v/>
      </c>
      <c r="K77" s="107" t="str">
        <f t="shared" si="28"/>
        <v/>
      </c>
      <c r="L77" s="2"/>
      <c r="M77" s="2"/>
      <c r="N77" s="2"/>
      <c r="O77" s="2"/>
      <c r="P77" s="2"/>
      <c r="Q77" s="1">
        <f>SUM(L77:P77)</f>
        <v>0</v>
      </c>
      <c r="R77" s="2"/>
      <c r="S77" s="2"/>
      <c r="T77" s="2"/>
      <c r="U77" s="2"/>
      <c r="V77" s="2"/>
      <c r="W77" s="1">
        <f t="shared" si="29"/>
        <v>0</v>
      </c>
      <c r="X77" s="1">
        <f t="shared" si="30"/>
        <v>0</v>
      </c>
      <c r="Y77" s="4"/>
    </row>
    <row r="78" spans="1:28" x14ac:dyDescent="0.25">
      <c r="A78" s="34" t="str">
        <f t="shared" si="25"/>
        <v/>
      </c>
      <c r="B78" s="2"/>
      <c r="C78" s="2"/>
      <c r="D78" s="2"/>
      <c r="E78" s="2"/>
      <c r="F78" s="2"/>
      <c r="G78" s="34" t="str">
        <f t="shared" si="26"/>
        <v/>
      </c>
      <c r="H78" s="34"/>
      <c r="I78" s="45" t="s">
        <v>12</v>
      </c>
      <c r="J78" s="107" t="str">
        <f t="shared" si="27"/>
        <v/>
      </c>
      <c r="K78" s="107" t="str">
        <f t="shared" si="28"/>
        <v/>
      </c>
      <c r="L78" s="2"/>
      <c r="M78" s="2"/>
      <c r="N78" s="2"/>
      <c r="O78" s="2"/>
      <c r="P78" s="2"/>
      <c r="Q78" s="1">
        <f>SUM(L78:P78)</f>
        <v>0</v>
      </c>
      <c r="R78" s="2"/>
      <c r="S78" s="2"/>
      <c r="T78" s="2"/>
      <c r="U78" s="2"/>
      <c r="V78" s="2"/>
      <c r="W78" s="1">
        <f t="shared" si="29"/>
        <v>0</v>
      </c>
      <c r="X78" s="1">
        <f t="shared" si="30"/>
        <v>0</v>
      </c>
      <c r="Y78" s="4"/>
    </row>
    <row r="79" spans="1:28" x14ac:dyDescent="0.25">
      <c r="A79" s="34" t="str">
        <f t="shared" si="25"/>
        <v/>
      </c>
      <c r="B79" s="2"/>
      <c r="C79" s="2"/>
      <c r="D79" s="2"/>
      <c r="E79" s="2"/>
      <c r="F79" s="2"/>
      <c r="G79" s="34" t="str">
        <f t="shared" si="26"/>
        <v/>
      </c>
      <c r="H79" s="34"/>
      <c r="I79" s="45" t="s">
        <v>12</v>
      </c>
      <c r="J79" s="108" t="str">
        <f t="shared" si="27"/>
        <v/>
      </c>
      <c r="K79" s="108" t="str">
        <f t="shared" si="28"/>
        <v/>
      </c>
      <c r="L79" s="2"/>
      <c r="M79" s="2"/>
      <c r="N79" s="2"/>
      <c r="O79" s="2"/>
      <c r="P79" s="2"/>
      <c r="Q79" s="1">
        <f>SUM(L79:P79)</f>
        <v>0</v>
      </c>
      <c r="R79" s="2"/>
      <c r="S79" s="2"/>
      <c r="T79" s="2"/>
      <c r="U79" s="2"/>
      <c r="V79" s="2"/>
      <c r="W79" s="1">
        <f t="shared" si="29"/>
        <v>0</v>
      </c>
      <c r="X79" s="1">
        <f t="shared" si="30"/>
        <v>0</v>
      </c>
      <c r="Y79" s="4"/>
    </row>
    <row r="80" spans="1:28" x14ac:dyDescent="0.25">
      <c r="A80" s="34" t="str">
        <f t="shared" si="25"/>
        <v/>
      </c>
      <c r="B80" s="2"/>
      <c r="C80" s="2"/>
      <c r="D80" s="2"/>
      <c r="E80" s="2"/>
      <c r="F80" s="2"/>
      <c r="G80" s="34" t="str">
        <f t="shared" si="26"/>
        <v/>
      </c>
      <c r="H80" s="34"/>
      <c r="I80" s="45" t="s">
        <v>12</v>
      </c>
      <c r="J80" s="108" t="str">
        <f t="shared" si="27"/>
        <v/>
      </c>
      <c r="K80" s="108" t="str">
        <f t="shared" si="28"/>
        <v/>
      </c>
      <c r="L80" s="2"/>
      <c r="M80" s="2"/>
      <c r="N80" s="2"/>
      <c r="O80" s="2"/>
      <c r="P80" s="2"/>
      <c r="Q80" s="1">
        <f>SUM(L80:P80)</f>
        <v>0</v>
      </c>
      <c r="R80" s="2"/>
      <c r="S80" s="2"/>
      <c r="T80" s="2"/>
      <c r="U80" s="2"/>
      <c r="V80" s="2"/>
      <c r="W80" s="1">
        <f t="shared" si="29"/>
        <v>0</v>
      </c>
      <c r="X80" s="1">
        <f t="shared" si="30"/>
        <v>0</v>
      </c>
      <c r="Y80" s="4"/>
      <c r="AB80" s="36"/>
    </row>
    <row r="81" spans="1:28" x14ac:dyDescent="0.25">
      <c r="A81" s="34" t="str">
        <f t="shared" si="25"/>
        <v/>
      </c>
      <c r="B81" s="2"/>
      <c r="C81" s="2"/>
      <c r="D81" s="2"/>
      <c r="E81" s="2"/>
      <c r="F81" s="2"/>
      <c r="G81" s="34" t="str">
        <f t="shared" si="26"/>
        <v/>
      </c>
      <c r="H81" s="34"/>
      <c r="I81" s="45" t="s">
        <v>12</v>
      </c>
      <c r="J81" s="108" t="str">
        <f t="shared" si="27"/>
        <v/>
      </c>
      <c r="K81" s="108" t="str">
        <f t="shared" si="28"/>
        <v/>
      </c>
      <c r="L81" s="2"/>
      <c r="M81" s="2"/>
      <c r="N81" s="2"/>
      <c r="O81" s="2"/>
      <c r="P81" s="2"/>
      <c r="Q81" s="1">
        <f>SUM(L81:P81)</f>
        <v>0</v>
      </c>
      <c r="R81" s="2"/>
      <c r="S81" s="2"/>
      <c r="T81" s="2"/>
      <c r="U81" s="2"/>
      <c r="V81" s="2"/>
      <c r="W81" s="1">
        <f t="shared" si="29"/>
        <v>0</v>
      </c>
      <c r="X81" s="1">
        <f t="shared" si="30"/>
        <v>0</v>
      </c>
      <c r="Y81" s="4"/>
    </row>
    <row r="82" spans="1:28" x14ac:dyDescent="0.25">
      <c r="A82" s="34" t="str">
        <f t="shared" si="25"/>
        <v/>
      </c>
      <c r="B82" s="2"/>
      <c r="C82" s="2"/>
      <c r="D82" s="2"/>
      <c r="E82" s="2"/>
      <c r="F82" s="2"/>
      <c r="G82" s="34" t="str">
        <f t="shared" si="26"/>
        <v/>
      </c>
      <c r="H82" s="34"/>
      <c r="I82" s="45" t="s">
        <v>12</v>
      </c>
      <c r="J82" s="108" t="str">
        <f t="shared" si="27"/>
        <v/>
      </c>
      <c r="K82" s="108" t="str">
        <f t="shared" si="28"/>
        <v/>
      </c>
      <c r="L82" s="2"/>
      <c r="M82" s="2"/>
      <c r="N82" s="2"/>
      <c r="O82" s="2"/>
      <c r="P82" s="2"/>
      <c r="Q82" s="1">
        <f t="shared" ref="Q82:Q90" si="31">SUM(L82:P82)</f>
        <v>0</v>
      </c>
      <c r="R82" s="2"/>
      <c r="S82" s="2"/>
      <c r="T82" s="2"/>
      <c r="U82" s="2"/>
      <c r="V82" s="2"/>
      <c r="W82" s="1">
        <f t="shared" si="29"/>
        <v>0</v>
      </c>
      <c r="X82" s="1">
        <f t="shared" si="30"/>
        <v>0</v>
      </c>
      <c r="Y82" s="4"/>
    </row>
    <row r="83" spans="1:28" x14ac:dyDescent="0.25">
      <c r="A83" s="34" t="str">
        <f t="shared" si="25"/>
        <v/>
      </c>
      <c r="B83" s="2"/>
      <c r="C83" s="2"/>
      <c r="D83" s="2"/>
      <c r="E83" s="2"/>
      <c r="F83" s="2"/>
      <c r="G83" s="34" t="str">
        <f t="shared" si="26"/>
        <v/>
      </c>
      <c r="H83" s="34"/>
      <c r="I83" s="45" t="s">
        <v>12</v>
      </c>
      <c r="J83" s="176" t="str">
        <f t="shared" si="27"/>
        <v/>
      </c>
      <c r="K83" s="176" t="str">
        <f t="shared" si="28"/>
        <v/>
      </c>
      <c r="L83" s="2"/>
      <c r="M83" s="2"/>
      <c r="N83" s="2"/>
      <c r="O83" s="2"/>
      <c r="P83" s="2"/>
      <c r="Q83" s="1">
        <f t="shared" si="31"/>
        <v>0</v>
      </c>
      <c r="R83" s="2"/>
      <c r="S83" s="2"/>
      <c r="T83" s="2"/>
      <c r="U83" s="2"/>
      <c r="V83" s="2"/>
      <c r="W83" s="1">
        <f t="shared" si="29"/>
        <v>0</v>
      </c>
      <c r="X83" s="1">
        <f t="shared" si="30"/>
        <v>0</v>
      </c>
      <c r="Y83" s="4"/>
      <c r="AB83" s="36"/>
    </row>
    <row r="84" spans="1:28" x14ac:dyDescent="0.25">
      <c r="A84" s="34" t="str">
        <f t="shared" si="25"/>
        <v/>
      </c>
      <c r="B84" s="2"/>
      <c r="C84" s="2"/>
      <c r="D84" s="2"/>
      <c r="E84" s="2"/>
      <c r="F84" s="2"/>
      <c r="G84" s="34" t="str">
        <f t="shared" si="26"/>
        <v/>
      </c>
      <c r="H84" s="34"/>
      <c r="I84" s="45" t="s">
        <v>12</v>
      </c>
      <c r="J84" s="176" t="str">
        <f t="shared" si="27"/>
        <v/>
      </c>
      <c r="K84" s="176" t="str">
        <f t="shared" si="28"/>
        <v/>
      </c>
      <c r="L84" s="2"/>
      <c r="M84" s="2"/>
      <c r="N84" s="2"/>
      <c r="O84" s="2"/>
      <c r="P84" s="2"/>
      <c r="Q84" s="1">
        <f t="shared" si="31"/>
        <v>0</v>
      </c>
      <c r="R84" s="2"/>
      <c r="S84" s="2"/>
      <c r="T84" s="2"/>
      <c r="U84" s="2"/>
      <c r="V84" s="2"/>
      <c r="W84" s="1">
        <f t="shared" si="29"/>
        <v>0</v>
      </c>
      <c r="X84" s="1">
        <f t="shared" si="30"/>
        <v>0</v>
      </c>
      <c r="Y84" s="4"/>
    </row>
    <row r="85" spans="1:28" x14ac:dyDescent="0.25">
      <c r="A85" s="34" t="str">
        <f t="shared" si="25"/>
        <v/>
      </c>
      <c r="B85" s="2"/>
      <c r="C85" s="2"/>
      <c r="D85" s="2"/>
      <c r="E85" s="2"/>
      <c r="F85" s="2"/>
      <c r="G85" s="34" t="str">
        <f t="shared" si="26"/>
        <v/>
      </c>
      <c r="H85" s="34"/>
      <c r="I85" s="45" t="s">
        <v>12</v>
      </c>
      <c r="J85" s="176" t="str">
        <f t="shared" si="27"/>
        <v/>
      </c>
      <c r="K85" s="176" t="str">
        <f t="shared" si="28"/>
        <v/>
      </c>
      <c r="L85" s="2"/>
      <c r="M85" s="2"/>
      <c r="N85" s="2"/>
      <c r="O85" s="2"/>
      <c r="P85" s="2"/>
      <c r="Q85" s="1">
        <f t="shared" si="31"/>
        <v>0</v>
      </c>
      <c r="R85" s="2"/>
      <c r="S85" s="2"/>
      <c r="T85" s="2"/>
      <c r="U85" s="2"/>
      <c r="V85" s="2"/>
      <c r="W85" s="1">
        <f t="shared" si="29"/>
        <v>0</v>
      </c>
      <c r="X85" s="1">
        <f t="shared" si="30"/>
        <v>0</v>
      </c>
      <c r="Y85" s="4"/>
    </row>
    <row r="86" spans="1:28" x14ac:dyDescent="0.25">
      <c r="A86" s="34" t="str">
        <f t="shared" si="25"/>
        <v/>
      </c>
      <c r="B86" s="2"/>
      <c r="C86" s="2"/>
      <c r="D86" s="2"/>
      <c r="E86" s="2"/>
      <c r="F86" s="2"/>
      <c r="G86" s="34" t="str">
        <f t="shared" si="26"/>
        <v/>
      </c>
      <c r="H86" s="34"/>
      <c r="I86" s="45" t="s">
        <v>12</v>
      </c>
      <c r="J86" s="176" t="str">
        <f t="shared" si="27"/>
        <v/>
      </c>
      <c r="K86" s="176" t="str">
        <f t="shared" si="28"/>
        <v/>
      </c>
      <c r="L86" s="2"/>
      <c r="M86" s="2"/>
      <c r="N86" s="2"/>
      <c r="O86" s="2"/>
      <c r="P86" s="2"/>
      <c r="Q86" s="1">
        <f t="shared" si="31"/>
        <v>0</v>
      </c>
      <c r="R86" s="2"/>
      <c r="S86" s="2"/>
      <c r="T86" s="2"/>
      <c r="U86" s="2"/>
      <c r="V86" s="2"/>
      <c r="W86" s="1">
        <f t="shared" si="29"/>
        <v>0</v>
      </c>
      <c r="X86" s="1">
        <f t="shared" si="30"/>
        <v>0</v>
      </c>
      <c r="Y86" s="4"/>
    </row>
    <row r="87" spans="1:28" x14ac:dyDescent="0.25">
      <c r="A87" s="34" t="str">
        <f t="shared" si="25"/>
        <v/>
      </c>
      <c r="B87" s="2"/>
      <c r="C87" s="2"/>
      <c r="D87" s="2"/>
      <c r="E87" s="2"/>
      <c r="F87" s="2"/>
      <c r="G87" s="34" t="str">
        <f t="shared" si="26"/>
        <v/>
      </c>
      <c r="H87" s="34"/>
      <c r="I87" s="42" t="s">
        <v>13</v>
      </c>
      <c r="J87" s="102" t="str">
        <f t="shared" si="27"/>
        <v/>
      </c>
      <c r="K87" s="102" t="str">
        <f t="shared" si="28"/>
        <v/>
      </c>
      <c r="L87" s="2"/>
      <c r="M87" s="2"/>
      <c r="N87" s="2"/>
      <c r="O87" s="2"/>
      <c r="P87" s="2"/>
      <c r="Q87" s="1">
        <f t="shared" si="31"/>
        <v>0</v>
      </c>
      <c r="R87" s="2"/>
      <c r="S87" s="2"/>
      <c r="T87" s="2"/>
      <c r="U87" s="2"/>
      <c r="V87" s="2"/>
      <c r="W87" s="1">
        <f t="shared" si="29"/>
        <v>0</v>
      </c>
      <c r="X87" s="1">
        <f t="shared" si="30"/>
        <v>0</v>
      </c>
      <c r="Y87" s="4"/>
    </row>
    <row r="88" spans="1:28" x14ac:dyDescent="0.25">
      <c r="A88" s="34" t="str">
        <f t="shared" si="25"/>
        <v/>
      </c>
      <c r="B88" s="2"/>
      <c r="C88" s="2"/>
      <c r="D88" s="2"/>
      <c r="E88" s="2"/>
      <c r="F88" s="2"/>
      <c r="G88" s="34" t="str">
        <f t="shared" si="26"/>
        <v/>
      </c>
      <c r="H88" s="34"/>
      <c r="I88" s="42" t="s">
        <v>13</v>
      </c>
      <c r="J88" s="102" t="str">
        <f t="shared" si="27"/>
        <v/>
      </c>
      <c r="K88" s="102" t="str">
        <f t="shared" si="28"/>
        <v/>
      </c>
      <c r="L88" s="2"/>
      <c r="M88" s="2"/>
      <c r="N88" s="2"/>
      <c r="O88" s="2"/>
      <c r="P88" s="2"/>
      <c r="Q88" s="1">
        <f t="shared" si="31"/>
        <v>0</v>
      </c>
      <c r="R88" s="2"/>
      <c r="S88" s="2"/>
      <c r="T88" s="2"/>
      <c r="U88" s="2"/>
      <c r="V88" s="2"/>
      <c r="W88" s="1">
        <f t="shared" si="29"/>
        <v>0</v>
      </c>
      <c r="X88" s="1">
        <f t="shared" si="30"/>
        <v>0</v>
      </c>
      <c r="Y88" s="4"/>
    </row>
    <row r="89" spans="1:28" x14ac:dyDescent="0.25">
      <c r="A89" s="34" t="str">
        <f t="shared" si="25"/>
        <v/>
      </c>
      <c r="B89" s="2"/>
      <c r="C89" s="2"/>
      <c r="D89" s="2"/>
      <c r="E89" s="2"/>
      <c r="F89" s="2"/>
      <c r="G89" s="34" t="str">
        <f t="shared" si="26"/>
        <v/>
      </c>
      <c r="H89" s="34"/>
      <c r="I89" s="42" t="s">
        <v>13</v>
      </c>
      <c r="J89" s="102" t="str">
        <f t="shared" si="27"/>
        <v/>
      </c>
      <c r="K89" s="102" t="str">
        <f t="shared" si="28"/>
        <v/>
      </c>
      <c r="L89" s="2"/>
      <c r="M89" s="2"/>
      <c r="N89" s="2"/>
      <c r="O89" s="2"/>
      <c r="P89" s="2"/>
      <c r="Q89" s="1">
        <f t="shared" si="31"/>
        <v>0</v>
      </c>
      <c r="R89" s="2"/>
      <c r="S89" s="2"/>
      <c r="T89" s="2"/>
      <c r="U89" s="2"/>
      <c r="V89" s="2"/>
      <c r="W89" s="1">
        <f t="shared" si="29"/>
        <v>0</v>
      </c>
      <c r="X89" s="1">
        <f t="shared" si="30"/>
        <v>0</v>
      </c>
      <c r="Y89" s="4"/>
    </row>
    <row r="90" spans="1:28" x14ac:dyDescent="0.25">
      <c r="A90" s="34" t="str">
        <f t="shared" si="25"/>
        <v/>
      </c>
      <c r="B90" s="2"/>
      <c r="C90" s="2"/>
      <c r="D90" s="2"/>
      <c r="E90" s="2"/>
      <c r="F90" s="2"/>
      <c r="G90" s="34" t="str">
        <f t="shared" si="26"/>
        <v/>
      </c>
      <c r="H90" s="34"/>
      <c r="I90" s="42" t="s">
        <v>13</v>
      </c>
      <c r="J90" s="102" t="str">
        <f t="shared" si="27"/>
        <v/>
      </c>
      <c r="K90" s="102" t="str">
        <f t="shared" si="28"/>
        <v/>
      </c>
      <c r="L90" s="2"/>
      <c r="M90" s="2"/>
      <c r="N90" s="2"/>
      <c r="O90" s="2"/>
      <c r="P90" s="2"/>
      <c r="Q90" s="1">
        <f t="shared" si="31"/>
        <v>0</v>
      </c>
      <c r="R90" s="2"/>
      <c r="S90" s="2"/>
      <c r="T90" s="2"/>
      <c r="U90" s="2"/>
      <c r="V90" s="2"/>
      <c r="W90" s="1">
        <f t="shared" si="29"/>
        <v>0</v>
      </c>
      <c r="X90" s="1">
        <f t="shared" si="30"/>
        <v>0</v>
      </c>
      <c r="Y90" s="4"/>
    </row>
    <row r="91" spans="1:28" x14ac:dyDescent="0.25">
      <c r="A91" s="34" t="str">
        <f t="shared" si="25"/>
        <v/>
      </c>
      <c r="B91" s="2"/>
      <c r="C91" s="2"/>
      <c r="D91" s="2"/>
      <c r="E91" s="2"/>
      <c r="F91" s="2"/>
      <c r="G91" s="34" t="str">
        <f t="shared" si="26"/>
        <v/>
      </c>
      <c r="H91" s="34"/>
      <c r="I91" s="42" t="s">
        <v>13</v>
      </c>
      <c r="J91" s="192" t="str">
        <f t="shared" si="27"/>
        <v/>
      </c>
      <c r="K91" s="192" t="str">
        <f t="shared" si="28"/>
        <v/>
      </c>
      <c r="L91" s="2"/>
      <c r="M91" s="2"/>
      <c r="N91" s="2"/>
      <c r="O91" s="2"/>
      <c r="P91" s="2"/>
      <c r="Q91" s="1">
        <f>SUM(L91:P91)</f>
        <v>0</v>
      </c>
      <c r="R91" s="2"/>
      <c r="S91" s="2"/>
      <c r="T91" s="2"/>
      <c r="U91" s="2"/>
      <c r="V91" s="2"/>
      <c r="W91" s="1">
        <f t="shared" si="29"/>
        <v>0</v>
      </c>
      <c r="X91" s="1">
        <f t="shared" si="30"/>
        <v>0</v>
      </c>
      <c r="Y91" s="4"/>
    </row>
    <row r="92" spans="1:28" x14ac:dyDescent="0.25">
      <c r="A92" s="34" t="str">
        <f t="shared" si="25"/>
        <v/>
      </c>
      <c r="B92" s="2"/>
      <c r="C92" s="2"/>
      <c r="D92" s="2"/>
      <c r="E92" s="2"/>
      <c r="F92" s="2"/>
      <c r="G92" s="34" t="str">
        <f t="shared" si="26"/>
        <v/>
      </c>
      <c r="H92" s="34"/>
      <c r="I92" s="42" t="s">
        <v>13</v>
      </c>
      <c r="J92" s="192" t="str">
        <f t="shared" si="27"/>
        <v/>
      </c>
      <c r="K92" s="192" t="str">
        <f t="shared" si="28"/>
        <v/>
      </c>
      <c r="L92" s="2"/>
      <c r="M92" s="2"/>
      <c r="N92" s="2"/>
      <c r="O92" s="2"/>
      <c r="P92" s="2"/>
      <c r="Q92" s="1">
        <f>SUM(L92:P92)</f>
        <v>0</v>
      </c>
      <c r="R92" s="2"/>
      <c r="S92" s="2"/>
      <c r="T92" s="2"/>
      <c r="U92" s="2"/>
      <c r="V92" s="2"/>
      <c r="W92" s="1">
        <f t="shared" si="29"/>
        <v>0</v>
      </c>
      <c r="X92" s="1">
        <f t="shared" si="30"/>
        <v>0</v>
      </c>
      <c r="Y92" s="4"/>
    </row>
    <row r="93" spans="1:28" x14ac:dyDescent="0.25">
      <c r="A93" s="34" t="str">
        <f t="shared" si="25"/>
        <v/>
      </c>
      <c r="B93" s="2"/>
      <c r="C93" s="2"/>
      <c r="D93" s="2"/>
      <c r="E93" s="2"/>
      <c r="F93" s="2"/>
      <c r="G93" s="34" t="str">
        <f t="shared" si="26"/>
        <v/>
      </c>
      <c r="H93" s="34"/>
      <c r="I93" s="42" t="s">
        <v>13</v>
      </c>
      <c r="J93" s="192" t="str">
        <f t="shared" si="27"/>
        <v/>
      </c>
      <c r="K93" s="192" t="str">
        <f t="shared" si="28"/>
        <v/>
      </c>
      <c r="L93" s="2"/>
      <c r="M93" s="2"/>
      <c r="N93" s="2"/>
      <c r="O93" s="2"/>
      <c r="P93" s="2"/>
      <c r="Q93" s="1">
        <f>SUM(L93:P93)</f>
        <v>0</v>
      </c>
      <c r="R93" s="2"/>
      <c r="S93" s="2"/>
      <c r="T93" s="2"/>
      <c r="U93" s="2"/>
      <c r="V93" s="2"/>
      <c r="W93" s="1">
        <f t="shared" si="29"/>
        <v>0</v>
      </c>
      <c r="X93" s="1">
        <f t="shared" si="30"/>
        <v>0</v>
      </c>
      <c r="Y93" s="4"/>
    </row>
    <row r="94" spans="1:28" x14ac:dyDescent="0.25">
      <c r="A94" s="34" t="str">
        <f t="shared" si="25"/>
        <v/>
      </c>
      <c r="B94" s="2"/>
      <c r="C94" s="2"/>
      <c r="D94" s="2"/>
      <c r="E94" s="2"/>
      <c r="F94" s="2"/>
      <c r="G94" s="34" t="str">
        <f t="shared" si="26"/>
        <v/>
      </c>
      <c r="H94" s="34"/>
      <c r="I94" s="42" t="s">
        <v>13</v>
      </c>
      <c r="J94" s="192" t="str">
        <f t="shared" si="27"/>
        <v/>
      </c>
      <c r="K94" s="192" t="str">
        <f t="shared" si="28"/>
        <v/>
      </c>
      <c r="L94" s="2"/>
      <c r="M94" s="2"/>
      <c r="N94" s="2"/>
      <c r="O94" s="2"/>
      <c r="P94" s="2"/>
      <c r="Q94" s="1">
        <f>SUM(L94:P94)</f>
        <v>0</v>
      </c>
      <c r="R94" s="2"/>
      <c r="S94" s="2"/>
      <c r="T94" s="2"/>
      <c r="U94" s="2"/>
      <c r="V94" s="2"/>
      <c r="W94" s="1">
        <f t="shared" si="29"/>
        <v>0</v>
      </c>
      <c r="X94" s="1">
        <f t="shared" si="30"/>
        <v>0</v>
      </c>
      <c r="Y94" s="4"/>
    </row>
    <row r="95" spans="1:28" x14ac:dyDescent="0.25">
      <c r="A95" s="34" t="str">
        <f t="shared" si="25"/>
        <v/>
      </c>
      <c r="B95" s="2"/>
      <c r="C95" s="2"/>
      <c r="D95" s="2"/>
      <c r="E95" s="2"/>
      <c r="F95" s="2"/>
      <c r="G95" s="34" t="str">
        <f t="shared" si="26"/>
        <v/>
      </c>
      <c r="H95" s="34"/>
      <c r="I95" s="42" t="s">
        <v>13</v>
      </c>
      <c r="J95" s="107" t="str">
        <f t="shared" si="27"/>
        <v/>
      </c>
      <c r="K95" s="107" t="str">
        <f t="shared" si="28"/>
        <v/>
      </c>
      <c r="L95" s="2"/>
      <c r="M95" s="2"/>
      <c r="N95" s="2"/>
      <c r="O95" s="2"/>
      <c r="P95" s="2"/>
      <c r="Q95" s="1">
        <f>SUM(L95:P95)</f>
        <v>0</v>
      </c>
      <c r="R95" s="2"/>
      <c r="S95" s="2"/>
      <c r="T95" s="2"/>
      <c r="U95" s="2"/>
      <c r="V95" s="2"/>
      <c r="W95" s="1">
        <f t="shared" si="29"/>
        <v>0</v>
      </c>
      <c r="X95" s="1">
        <f t="shared" si="30"/>
        <v>0</v>
      </c>
      <c r="Y95" s="4"/>
    </row>
    <row r="96" spans="1:28" x14ac:dyDescent="0.25">
      <c r="A96" s="34" t="str">
        <f t="shared" si="25"/>
        <v/>
      </c>
      <c r="B96" s="2"/>
      <c r="C96" s="2"/>
      <c r="D96" s="2"/>
      <c r="E96" s="2"/>
      <c r="F96" s="2"/>
      <c r="G96" s="34" t="str">
        <f t="shared" si="26"/>
        <v/>
      </c>
      <c r="H96" s="34"/>
      <c r="I96" s="42" t="s">
        <v>13</v>
      </c>
      <c r="J96" s="107" t="str">
        <f t="shared" si="27"/>
        <v/>
      </c>
      <c r="K96" s="107" t="str">
        <f t="shared" si="28"/>
        <v/>
      </c>
      <c r="L96" s="2"/>
      <c r="M96" s="2"/>
      <c r="N96" s="2"/>
      <c r="O96" s="2"/>
      <c r="P96" s="2"/>
      <c r="Q96" s="1">
        <f t="shared" ref="Q96:Q104" si="32">SUM(L96:P96)</f>
        <v>0</v>
      </c>
      <c r="R96" s="2"/>
      <c r="S96" s="2"/>
      <c r="T96" s="2"/>
      <c r="U96" s="2"/>
      <c r="V96" s="2"/>
      <c r="W96" s="1">
        <f t="shared" si="29"/>
        <v>0</v>
      </c>
      <c r="X96" s="1">
        <f t="shared" si="30"/>
        <v>0</v>
      </c>
      <c r="Y96" s="4"/>
    </row>
    <row r="97" spans="1:25" x14ac:dyDescent="0.25">
      <c r="A97" s="34" t="str">
        <f t="shared" si="25"/>
        <v/>
      </c>
      <c r="B97" s="2"/>
      <c r="C97" s="2"/>
      <c r="D97" s="2"/>
      <c r="E97" s="2"/>
      <c r="F97" s="2"/>
      <c r="G97" s="34" t="str">
        <f t="shared" si="26"/>
        <v/>
      </c>
      <c r="H97" s="34"/>
      <c r="I97" s="42" t="s">
        <v>13</v>
      </c>
      <c r="J97" s="107" t="str">
        <f t="shared" si="27"/>
        <v/>
      </c>
      <c r="K97" s="107" t="str">
        <f t="shared" si="28"/>
        <v/>
      </c>
      <c r="L97" s="2"/>
      <c r="M97" s="2"/>
      <c r="N97" s="2"/>
      <c r="O97" s="2"/>
      <c r="P97" s="2"/>
      <c r="Q97" s="1">
        <f t="shared" si="32"/>
        <v>0</v>
      </c>
      <c r="R97" s="2"/>
      <c r="S97" s="2"/>
      <c r="T97" s="2"/>
      <c r="U97" s="2"/>
      <c r="V97" s="2"/>
      <c r="W97" s="1">
        <f t="shared" si="29"/>
        <v>0</v>
      </c>
      <c r="X97" s="1">
        <f t="shared" si="30"/>
        <v>0</v>
      </c>
      <c r="Y97" s="4"/>
    </row>
    <row r="98" spans="1:25" x14ac:dyDescent="0.25">
      <c r="A98" s="34" t="str">
        <f t="shared" si="25"/>
        <v/>
      </c>
      <c r="B98" s="2"/>
      <c r="C98" s="2"/>
      <c r="D98" s="2"/>
      <c r="E98" s="2"/>
      <c r="F98" s="2"/>
      <c r="G98" s="34" t="str">
        <f t="shared" si="26"/>
        <v/>
      </c>
      <c r="H98" s="34"/>
      <c r="I98" s="42" t="s">
        <v>13</v>
      </c>
      <c r="J98" s="107" t="str">
        <f t="shared" si="27"/>
        <v/>
      </c>
      <c r="K98" s="107" t="str">
        <f t="shared" si="28"/>
        <v/>
      </c>
      <c r="L98" s="2"/>
      <c r="M98" s="2"/>
      <c r="N98" s="2"/>
      <c r="O98" s="2"/>
      <c r="P98" s="2"/>
      <c r="Q98" s="1">
        <f t="shared" si="32"/>
        <v>0</v>
      </c>
      <c r="R98" s="2"/>
      <c r="S98" s="2"/>
      <c r="T98" s="2"/>
      <c r="U98" s="2"/>
      <c r="V98" s="2"/>
      <c r="W98" s="1">
        <f t="shared" si="29"/>
        <v>0</v>
      </c>
      <c r="X98" s="1">
        <f t="shared" si="30"/>
        <v>0</v>
      </c>
      <c r="Y98" s="4"/>
    </row>
    <row r="99" spans="1:25" x14ac:dyDescent="0.25">
      <c r="A99" s="34" t="str">
        <f t="shared" si="25"/>
        <v/>
      </c>
      <c r="B99" s="2"/>
      <c r="C99" s="2"/>
      <c r="D99" s="2"/>
      <c r="E99" s="2"/>
      <c r="F99" s="2"/>
      <c r="G99" s="34" t="str">
        <f t="shared" si="26"/>
        <v/>
      </c>
      <c r="H99" s="34"/>
      <c r="I99" s="42" t="s">
        <v>13</v>
      </c>
      <c r="J99" s="108" t="str">
        <f t="shared" si="27"/>
        <v/>
      </c>
      <c r="K99" s="108" t="str">
        <f t="shared" si="28"/>
        <v/>
      </c>
      <c r="L99" s="2"/>
      <c r="M99" s="2"/>
      <c r="N99" s="2"/>
      <c r="O99" s="2"/>
      <c r="P99" s="2"/>
      <c r="Q99" s="1">
        <f t="shared" si="32"/>
        <v>0</v>
      </c>
      <c r="R99" s="2"/>
      <c r="S99" s="2"/>
      <c r="T99" s="2"/>
      <c r="U99" s="2"/>
      <c r="V99" s="2"/>
      <c r="W99" s="1">
        <f t="shared" si="29"/>
        <v>0</v>
      </c>
      <c r="X99" s="1">
        <f t="shared" si="30"/>
        <v>0</v>
      </c>
      <c r="Y99" s="4"/>
    </row>
    <row r="100" spans="1:25" x14ac:dyDescent="0.25">
      <c r="A100" s="34" t="str">
        <f t="shared" si="25"/>
        <v/>
      </c>
      <c r="B100" s="2"/>
      <c r="C100" s="2"/>
      <c r="D100" s="2"/>
      <c r="E100" s="2"/>
      <c r="F100" s="2"/>
      <c r="G100" s="34" t="str">
        <f t="shared" si="26"/>
        <v/>
      </c>
      <c r="H100" s="34"/>
      <c r="I100" s="42" t="s">
        <v>13</v>
      </c>
      <c r="J100" s="108" t="str">
        <f t="shared" si="27"/>
        <v/>
      </c>
      <c r="K100" s="108" t="str">
        <f t="shared" si="28"/>
        <v/>
      </c>
      <c r="L100" s="2"/>
      <c r="M100" s="2"/>
      <c r="N100" s="2"/>
      <c r="O100" s="2"/>
      <c r="P100" s="2"/>
      <c r="Q100" s="1">
        <f t="shared" si="32"/>
        <v>0</v>
      </c>
      <c r="R100" s="2"/>
      <c r="S100" s="2"/>
      <c r="T100" s="2"/>
      <c r="U100" s="2"/>
      <c r="V100" s="2"/>
      <c r="W100" s="1">
        <f t="shared" si="29"/>
        <v>0</v>
      </c>
      <c r="X100" s="1">
        <f t="shared" si="30"/>
        <v>0</v>
      </c>
      <c r="Y100" s="4"/>
    </row>
    <row r="101" spans="1:25" x14ac:dyDescent="0.25">
      <c r="A101" s="34" t="str">
        <f t="shared" si="25"/>
        <v/>
      </c>
      <c r="B101" s="2"/>
      <c r="C101" s="2"/>
      <c r="D101" s="2"/>
      <c r="E101" s="2"/>
      <c r="F101" s="2"/>
      <c r="G101" s="34" t="str">
        <f t="shared" si="26"/>
        <v/>
      </c>
      <c r="H101" s="34"/>
      <c r="I101" s="42" t="s">
        <v>13</v>
      </c>
      <c r="J101" s="108" t="str">
        <f t="shared" si="27"/>
        <v/>
      </c>
      <c r="K101" s="108" t="str">
        <f t="shared" si="28"/>
        <v/>
      </c>
      <c r="L101" s="2"/>
      <c r="M101" s="2"/>
      <c r="N101" s="2"/>
      <c r="O101" s="2"/>
      <c r="P101" s="2"/>
      <c r="Q101" s="1">
        <f t="shared" si="32"/>
        <v>0</v>
      </c>
      <c r="R101" s="2"/>
      <c r="S101" s="2"/>
      <c r="T101" s="2"/>
      <c r="U101" s="2"/>
      <c r="V101" s="2"/>
      <c r="W101" s="1">
        <f t="shared" si="29"/>
        <v>0</v>
      </c>
      <c r="X101" s="1">
        <f t="shared" si="30"/>
        <v>0</v>
      </c>
      <c r="Y101" s="4"/>
    </row>
    <row r="102" spans="1:25" x14ac:dyDescent="0.25">
      <c r="A102" s="34" t="str">
        <f t="shared" si="25"/>
        <v/>
      </c>
      <c r="B102" s="2"/>
      <c r="C102" s="2"/>
      <c r="D102" s="2"/>
      <c r="E102" s="2"/>
      <c r="F102" s="2"/>
      <c r="G102" s="34" t="str">
        <f t="shared" si="26"/>
        <v/>
      </c>
      <c r="H102" s="34"/>
      <c r="I102" s="42" t="s">
        <v>13</v>
      </c>
      <c r="J102" s="108" t="str">
        <f t="shared" si="27"/>
        <v/>
      </c>
      <c r="K102" s="108" t="str">
        <f t="shared" si="28"/>
        <v/>
      </c>
      <c r="L102" s="2"/>
      <c r="M102" s="2"/>
      <c r="N102" s="2"/>
      <c r="O102" s="2"/>
      <c r="P102" s="2"/>
      <c r="Q102" s="1">
        <f t="shared" si="32"/>
        <v>0</v>
      </c>
      <c r="R102" s="2"/>
      <c r="S102" s="2"/>
      <c r="T102" s="2"/>
      <c r="U102" s="2"/>
      <c r="V102" s="2"/>
      <c r="W102" s="1">
        <f t="shared" si="29"/>
        <v>0</v>
      </c>
      <c r="X102" s="1">
        <f t="shared" si="30"/>
        <v>0</v>
      </c>
      <c r="Y102" s="4"/>
    </row>
    <row r="103" spans="1:25" x14ac:dyDescent="0.25">
      <c r="A103" s="34" t="str">
        <f t="shared" si="25"/>
        <v/>
      </c>
      <c r="B103" s="2"/>
      <c r="C103" s="2"/>
      <c r="D103" s="2"/>
      <c r="E103" s="2"/>
      <c r="F103" s="2"/>
      <c r="G103" s="34" t="str">
        <f t="shared" si="26"/>
        <v/>
      </c>
      <c r="H103" s="34"/>
      <c r="I103" s="42" t="s">
        <v>13</v>
      </c>
      <c r="J103" s="176" t="str">
        <f t="shared" si="27"/>
        <v/>
      </c>
      <c r="K103" s="176" t="str">
        <f t="shared" si="28"/>
        <v/>
      </c>
      <c r="L103" s="2"/>
      <c r="M103" s="2"/>
      <c r="N103" s="2"/>
      <c r="O103" s="2"/>
      <c r="P103" s="2"/>
      <c r="Q103" s="1">
        <f t="shared" si="32"/>
        <v>0</v>
      </c>
      <c r="R103" s="2"/>
      <c r="S103" s="2"/>
      <c r="T103" s="2"/>
      <c r="U103" s="2"/>
      <c r="V103" s="2"/>
      <c r="W103" s="1">
        <f t="shared" si="29"/>
        <v>0</v>
      </c>
      <c r="X103" s="1">
        <f t="shared" si="30"/>
        <v>0</v>
      </c>
      <c r="Y103" s="4"/>
    </row>
    <row r="104" spans="1:25" x14ac:dyDescent="0.25">
      <c r="A104" s="34" t="str">
        <f t="shared" si="25"/>
        <v/>
      </c>
      <c r="B104" s="2"/>
      <c r="C104" s="2"/>
      <c r="D104" s="2"/>
      <c r="E104" s="2"/>
      <c r="F104" s="2"/>
      <c r="G104" s="34" t="str">
        <f t="shared" si="26"/>
        <v/>
      </c>
      <c r="H104" s="34"/>
      <c r="I104" s="42" t="s">
        <v>13</v>
      </c>
      <c r="J104" s="176" t="str">
        <f t="shared" si="27"/>
        <v/>
      </c>
      <c r="K104" s="176" t="str">
        <f t="shared" si="28"/>
        <v/>
      </c>
      <c r="L104" s="2"/>
      <c r="M104" s="2"/>
      <c r="N104" s="2"/>
      <c r="O104" s="2"/>
      <c r="P104" s="2"/>
      <c r="Q104" s="1">
        <f t="shared" si="32"/>
        <v>0</v>
      </c>
      <c r="R104" s="2"/>
      <c r="S104" s="2"/>
      <c r="T104" s="2"/>
      <c r="U104" s="2"/>
      <c r="V104" s="2"/>
      <c r="W104" s="1">
        <f t="shared" si="29"/>
        <v>0</v>
      </c>
      <c r="X104" s="1">
        <f t="shared" si="30"/>
        <v>0</v>
      </c>
      <c r="Y104" s="4"/>
    </row>
    <row r="105" spans="1:25" x14ac:dyDescent="0.25">
      <c r="A105" s="34" t="str">
        <f t="shared" si="25"/>
        <v/>
      </c>
      <c r="B105" s="2"/>
      <c r="C105" s="2"/>
      <c r="D105" s="2"/>
      <c r="E105" s="2"/>
      <c r="F105" s="2"/>
      <c r="G105" s="34" t="str">
        <f t="shared" si="26"/>
        <v/>
      </c>
      <c r="H105" s="34"/>
      <c r="I105" s="42" t="s">
        <v>13</v>
      </c>
      <c r="J105" s="176" t="str">
        <f t="shared" si="27"/>
        <v/>
      </c>
      <c r="K105" s="176" t="str">
        <f t="shared" si="28"/>
        <v/>
      </c>
      <c r="L105" s="2"/>
      <c r="M105" s="2"/>
      <c r="N105" s="2"/>
      <c r="O105" s="2"/>
      <c r="P105" s="2"/>
      <c r="Q105" s="1">
        <f>SUM(L105:P105)</f>
        <v>0</v>
      </c>
      <c r="R105" s="2"/>
      <c r="S105" s="2"/>
      <c r="T105" s="2"/>
      <c r="U105" s="2"/>
      <c r="V105" s="2"/>
      <c r="W105" s="1">
        <f t="shared" si="29"/>
        <v>0</v>
      </c>
      <c r="X105" s="1">
        <f t="shared" si="30"/>
        <v>0</v>
      </c>
      <c r="Y105" s="4"/>
    </row>
    <row r="106" spans="1:25" x14ac:dyDescent="0.25">
      <c r="A106" s="34" t="str">
        <f t="shared" si="25"/>
        <v/>
      </c>
      <c r="B106" s="2"/>
      <c r="C106" s="2"/>
      <c r="D106" s="2"/>
      <c r="E106" s="2"/>
      <c r="F106" s="2"/>
      <c r="G106" s="34" t="str">
        <f t="shared" si="26"/>
        <v/>
      </c>
      <c r="H106" s="34"/>
      <c r="I106" s="42" t="s">
        <v>13</v>
      </c>
      <c r="J106" s="176" t="str">
        <f t="shared" si="27"/>
        <v/>
      </c>
      <c r="K106" s="176" t="str">
        <f t="shared" si="28"/>
        <v/>
      </c>
      <c r="L106" s="2"/>
      <c r="M106" s="2"/>
      <c r="N106" s="2"/>
      <c r="O106" s="2"/>
      <c r="P106" s="2"/>
      <c r="Q106" s="1">
        <f>SUM(L106:P106)</f>
        <v>0</v>
      </c>
      <c r="R106" s="2"/>
      <c r="S106" s="2"/>
      <c r="T106" s="2"/>
      <c r="U106" s="2"/>
      <c r="V106" s="2"/>
      <c r="W106" s="1">
        <f t="shared" si="29"/>
        <v>0</v>
      </c>
      <c r="X106" s="1">
        <f t="shared" si="30"/>
        <v>0</v>
      </c>
      <c r="Y106" s="4"/>
    </row>
    <row r="107" spans="1:25" x14ac:dyDescent="0.25">
      <c r="A107" s="34" t="str">
        <f t="shared" si="25"/>
        <v/>
      </c>
      <c r="B107" s="2"/>
      <c r="C107" s="2"/>
      <c r="D107" s="2"/>
      <c r="E107" s="2"/>
      <c r="F107" s="2"/>
      <c r="G107" s="34" t="str">
        <f t="shared" si="26"/>
        <v/>
      </c>
      <c r="H107" s="34"/>
      <c r="I107" s="43" t="s">
        <v>14</v>
      </c>
      <c r="J107" s="102" t="str">
        <f t="shared" si="27"/>
        <v/>
      </c>
      <c r="K107" s="102" t="str">
        <f t="shared" si="28"/>
        <v/>
      </c>
      <c r="L107" s="2"/>
      <c r="M107" s="2"/>
      <c r="N107" s="2"/>
      <c r="O107" s="2"/>
      <c r="P107" s="2"/>
      <c r="Q107" s="1">
        <f>SUM(L107:P107)</f>
        <v>0</v>
      </c>
      <c r="R107" s="2"/>
      <c r="S107" s="2"/>
      <c r="T107" s="2"/>
      <c r="U107" s="2"/>
      <c r="V107" s="2"/>
      <c r="W107" s="1">
        <f t="shared" si="29"/>
        <v>0</v>
      </c>
      <c r="X107" s="1">
        <f t="shared" si="30"/>
        <v>0</v>
      </c>
      <c r="Y107" s="4"/>
    </row>
    <row r="108" spans="1:25" x14ac:dyDescent="0.25">
      <c r="A108" s="34" t="str">
        <f t="shared" si="25"/>
        <v/>
      </c>
      <c r="B108" s="2"/>
      <c r="C108" s="2"/>
      <c r="D108" s="2"/>
      <c r="E108" s="2"/>
      <c r="F108" s="2"/>
      <c r="G108" s="34" t="str">
        <f t="shared" si="26"/>
        <v/>
      </c>
      <c r="H108" s="34"/>
      <c r="I108" s="43" t="s">
        <v>14</v>
      </c>
      <c r="J108" s="102" t="str">
        <f t="shared" si="27"/>
        <v/>
      </c>
      <c r="K108" s="102" t="str">
        <f t="shared" si="28"/>
        <v/>
      </c>
      <c r="L108" s="2"/>
      <c r="M108" s="2"/>
      <c r="N108" s="2"/>
      <c r="O108" s="2"/>
      <c r="P108" s="2"/>
      <c r="Q108" s="1">
        <f>SUM(L108:P108)</f>
        <v>0</v>
      </c>
      <c r="R108" s="2"/>
      <c r="S108" s="2"/>
      <c r="T108" s="2"/>
      <c r="U108" s="2"/>
      <c r="V108" s="2"/>
      <c r="W108" s="1">
        <f t="shared" si="29"/>
        <v>0</v>
      </c>
      <c r="X108" s="1">
        <f t="shared" si="30"/>
        <v>0</v>
      </c>
      <c r="Y108" s="4"/>
    </row>
    <row r="109" spans="1:25" x14ac:dyDescent="0.25">
      <c r="A109" s="34" t="str">
        <f t="shared" si="25"/>
        <v/>
      </c>
      <c r="B109" s="2"/>
      <c r="C109" s="2"/>
      <c r="D109" s="2"/>
      <c r="E109" s="2"/>
      <c r="F109" s="2"/>
      <c r="G109" s="34" t="str">
        <f t="shared" si="26"/>
        <v/>
      </c>
      <c r="H109" s="34"/>
      <c r="I109" s="43" t="s">
        <v>14</v>
      </c>
      <c r="J109" s="102" t="str">
        <f t="shared" si="27"/>
        <v/>
      </c>
      <c r="K109" s="102" t="str">
        <f t="shared" si="28"/>
        <v/>
      </c>
      <c r="L109" s="2"/>
      <c r="M109" s="2"/>
      <c r="N109" s="2"/>
      <c r="O109" s="2"/>
      <c r="P109" s="2"/>
      <c r="Q109" s="1">
        <f>SUM(L109:P109)</f>
        <v>0</v>
      </c>
      <c r="R109" s="2"/>
      <c r="S109" s="2"/>
      <c r="T109" s="2"/>
      <c r="U109" s="2"/>
      <c r="V109" s="2"/>
      <c r="W109" s="1">
        <f t="shared" si="29"/>
        <v>0</v>
      </c>
      <c r="X109" s="1">
        <f t="shared" si="30"/>
        <v>0</v>
      </c>
      <c r="Y109" s="4"/>
    </row>
    <row r="110" spans="1:25" x14ac:dyDescent="0.25">
      <c r="A110" s="34" t="str">
        <f t="shared" si="25"/>
        <v/>
      </c>
      <c r="B110" s="2"/>
      <c r="C110" s="2"/>
      <c r="D110" s="2"/>
      <c r="E110" s="2"/>
      <c r="F110" s="2"/>
      <c r="G110" s="34" t="str">
        <f t="shared" si="26"/>
        <v/>
      </c>
      <c r="H110" s="34"/>
      <c r="I110" s="43" t="s">
        <v>14</v>
      </c>
      <c r="J110" s="102" t="str">
        <f t="shared" si="27"/>
        <v/>
      </c>
      <c r="K110" s="102" t="str">
        <f t="shared" si="28"/>
        <v/>
      </c>
      <c r="L110" s="2"/>
      <c r="M110" s="2"/>
      <c r="N110" s="2"/>
      <c r="O110" s="2"/>
      <c r="P110" s="2"/>
      <c r="Q110" s="1">
        <f t="shared" ref="Q110:Q146" si="33">SUM(L110:P110)</f>
        <v>0</v>
      </c>
      <c r="R110" s="2"/>
      <c r="S110" s="2"/>
      <c r="T110" s="2"/>
      <c r="U110" s="2"/>
      <c r="V110" s="2"/>
      <c r="W110" s="1">
        <f t="shared" si="29"/>
        <v>0</v>
      </c>
      <c r="X110" s="1">
        <f t="shared" si="30"/>
        <v>0</v>
      </c>
      <c r="Y110" s="4"/>
    </row>
    <row r="111" spans="1:25" x14ac:dyDescent="0.25">
      <c r="A111" s="34" t="str">
        <f t="shared" si="25"/>
        <v/>
      </c>
      <c r="B111" s="2"/>
      <c r="C111" s="2"/>
      <c r="D111" s="2"/>
      <c r="E111" s="2"/>
      <c r="F111" s="2"/>
      <c r="G111" s="34" t="str">
        <f t="shared" si="26"/>
        <v/>
      </c>
      <c r="H111" s="34"/>
      <c r="I111" s="43" t="s">
        <v>14</v>
      </c>
      <c r="J111" s="192" t="str">
        <f t="shared" si="27"/>
        <v/>
      </c>
      <c r="K111" s="192" t="str">
        <f t="shared" si="28"/>
        <v/>
      </c>
      <c r="L111" s="2"/>
      <c r="M111" s="2"/>
      <c r="N111" s="2"/>
      <c r="O111" s="2"/>
      <c r="P111" s="2"/>
      <c r="Q111" s="1">
        <f t="shared" si="33"/>
        <v>0</v>
      </c>
      <c r="R111" s="2"/>
      <c r="S111" s="2"/>
      <c r="T111" s="2"/>
      <c r="U111" s="2"/>
      <c r="V111" s="2"/>
      <c r="W111" s="1">
        <f t="shared" si="29"/>
        <v>0</v>
      </c>
      <c r="X111" s="1">
        <f t="shared" si="30"/>
        <v>0</v>
      </c>
      <c r="Y111" s="4"/>
    </row>
    <row r="112" spans="1:25" x14ac:dyDescent="0.25">
      <c r="A112" s="34" t="str">
        <f t="shared" si="25"/>
        <v/>
      </c>
      <c r="B112" s="2"/>
      <c r="C112" s="2"/>
      <c r="D112" s="2"/>
      <c r="E112" s="2"/>
      <c r="F112" s="2"/>
      <c r="G112" s="34" t="str">
        <f t="shared" si="26"/>
        <v/>
      </c>
      <c r="H112" s="34"/>
      <c r="I112" s="43" t="s">
        <v>14</v>
      </c>
      <c r="J112" s="192" t="str">
        <f t="shared" si="27"/>
        <v/>
      </c>
      <c r="K112" s="192" t="str">
        <f t="shared" si="28"/>
        <v/>
      </c>
      <c r="L112" s="2"/>
      <c r="M112" s="2"/>
      <c r="N112" s="2"/>
      <c r="O112" s="2"/>
      <c r="P112" s="2"/>
      <c r="Q112" s="1">
        <f t="shared" si="33"/>
        <v>0</v>
      </c>
      <c r="R112" s="2"/>
      <c r="S112" s="2"/>
      <c r="T112" s="2"/>
      <c r="U112" s="2"/>
      <c r="V112" s="2"/>
      <c r="W112" s="1">
        <f t="shared" si="29"/>
        <v>0</v>
      </c>
      <c r="X112" s="1">
        <f t="shared" si="30"/>
        <v>0</v>
      </c>
      <c r="Y112" s="4"/>
    </row>
    <row r="113" spans="1:25" x14ac:dyDescent="0.25">
      <c r="A113" s="34" t="str">
        <f t="shared" si="25"/>
        <v/>
      </c>
      <c r="B113" s="2"/>
      <c r="C113" s="2"/>
      <c r="D113" s="2"/>
      <c r="E113" s="2"/>
      <c r="F113" s="2"/>
      <c r="G113" s="34" t="str">
        <f t="shared" si="26"/>
        <v/>
      </c>
      <c r="H113" s="34"/>
      <c r="I113" s="43" t="s">
        <v>14</v>
      </c>
      <c r="J113" s="192" t="str">
        <f t="shared" si="27"/>
        <v/>
      </c>
      <c r="K113" s="192" t="str">
        <f t="shared" si="28"/>
        <v/>
      </c>
      <c r="L113" s="2"/>
      <c r="M113" s="2"/>
      <c r="N113" s="2"/>
      <c r="O113" s="2"/>
      <c r="P113" s="2"/>
      <c r="Q113" s="1">
        <f t="shared" si="33"/>
        <v>0</v>
      </c>
      <c r="R113" s="2"/>
      <c r="S113" s="2"/>
      <c r="T113" s="2"/>
      <c r="U113" s="2"/>
      <c r="V113" s="2"/>
      <c r="W113" s="1">
        <f t="shared" si="29"/>
        <v>0</v>
      </c>
      <c r="X113" s="1">
        <f t="shared" si="30"/>
        <v>0</v>
      </c>
      <c r="Y113" s="4"/>
    </row>
    <row r="114" spans="1:25" x14ac:dyDescent="0.25">
      <c r="A114" s="34" t="str">
        <f t="shared" si="25"/>
        <v/>
      </c>
      <c r="B114" s="2"/>
      <c r="C114" s="2"/>
      <c r="D114" s="2"/>
      <c r="E114" s="2"/>
      <c r="F114" s="2"/>
      <c r="G114" s="34" t="str">
        <f t="shared" si="26"/>
        <v/>
      </c>
      <c r="H114" s="34"/>
      <c r="I114" s="43" t="s">
        <v>14</v>
      </c>
      <c r="J114" s="192" t="str">
        <f t="shared" si="27"/>
        <v/>
      </c>
      <c r="K114" s="192" t="str">
        <f t="shared" si="28"/>
        <v/>
      </c>
      <c r="L114" s="2"/>
      <c r="M114" s="2"/>
      <c r="N114" s="2"/>
      <c r="O114" s="2"/>
      <c r="P114" s="2"/>
      <c r="Q114" s="1">
        <f t="shared" si="33"/>
        <v>0</v>
      </c>
      <c r="R114" s="2"/>
      <c r="S114" s="2"/>
      <c r="T114" s="2"/>
      <c r="U114" s="2"/>
      <c r="V114" s="2"/>
      <c r="W114" s="1">
        <f t="shared" si="29"/>
        <v>0</v>
      </c>
      <c r="X114" s="1">
        <f t="shared" si="30"/>
        <v>0</v>
      </c>
      <c r="Y114" s="4"/>
    </row>
    <row r="115" spans="1:25" x14ac:dyDescent="0.25">
      <c r="A115" s="34" t="str">
        <f t="shared" si="25"/>
        <v/>
      </c>
      <c r="B115" s="2"/>
      <c r="C115" s="2"/>
      <c r="D115" s="2"/>
      <c r="E115" s="2"/>
      <c r="F115" s="2"/>
      <c r="G115" s="34" t="str">
        <f t="shared" si="26"/>
        <v/>
      </c>
      <c r="H115" s="34"/>
      <c r="I115" s="43" t="s">
        <v>14</v>
      </c>
      <c r="J115" s="107" t="str">
        <f t="shared" si="27"/>
        <v/>
      </c>
      <c r="K115" s="107" t="str">
        <f t="shared" si="28"/>
        <v/>
      </c>
      <c r="L115" s="2"/>
      <c r="M115" s="2"/>
      <c r="N115" s="2"/>
      <c r="O115" s="2"/>
      <c r="P115" s="2"/>
      <c r="Q115" s="1">
        <f t="shared" si="33"/>
        <v>0</v>
      </c>
      <c r="R115" s="2"/>
      <c r="S115" s="2"/>
      <c r="T115" s="2"/>
      <c r="U115" s="2"/>
      <c r="V115" s="2"/>
      <c r="W115" s="1">
        <f t="shared" si="29"/>
        <v>0</v>
      </c>
      <c r="X115" s="1">
        <f t="shared" si="30"/>
        <v>0</v>
      </c>
      <c r="Y115" s="4"/>
    </row>
    <row r="116" spans="1:25" x14ac:dyDescent="0.25">
      <c r="A116" s="34" t="str">
        <f t="shared" si="25"/>
        <v/>
      </c>
      <c r="B116" s="2"/>
      <c r="C116" s="2"/>
      <c r="D116" s="2"/>
      <c r="E116" s="2"/>
      <c r="F116" s="2"/>
      <c r="G116" s="34" t="str">
        <f t="shared" si="26"/>
        <v/>
      </c>
      <c r="H116" s="34"/>
      <c r="I116" s="43" t="s">
        <v>14</v>
      </c>
      <c r="J116" s="107" t="str">
        <f t="shared" si="27"/>
        <v/>
      </c>
      <c r="K116" s="107" t="str">
        <f t="shared" si="28"/>
        <v/>
      </c>
      <c r="L116" s="2"/>
      <c r="M116" s="2"/>
      <c r="N116" s="2"/>
      <c r="O116" s="2"/>
      <c r="P116" s="2"/>
      <c r="Q116" s="1">
        <f t="shared" si="33"/>
        <v>0</v>
      </c>
      <c r="R116" s="2"/>
      <c r="S116" s="2"/>
      <c r="T116" s="2"/>
      <c r="U116" s="2"/>
      <c r="V116" s="2"/>
      <c r="W116" s="1">
        <f t="shared" si="29"/>
        <v>0</v>
      </c>
      <c r="X116" s="1">
        <f t="shared" si="30"/>
        <v>0</v>
      </c>
      <c r="Y116" s="4"/>
    </row>
    <row r="117" spans="1:25" x14ac:dyDescent="0.25">
      <c r="A117" s="34" t="str">
        <f t="shared" si="25"/>
        <v/>
      </c>
      <c r="B117" s="2"/>
      <c r="C117" s="2"/>
      <c r="D117" s="2"/>
      <c r="E117" s="2"/>
      <c r="F117" s="2"/>
      <c r="G117" s="34" t="str">
        <f t="shared" si="26"/>
        <v/>
      </c>
      <c r="H117" s="34"/>
      <c r="I117" s="43" t="s">
        <v>14</v>
      </c>
      <c r="J117" s="107" t="str">
        <f t="shared" si="27"/>
        <v/>
      </c>
      <c r="K117" s="107" t="str">
        <f t="shared" si="28"/>
        <v/>
      </c>
      <c r="L117" s="2"/>
      <c r="M117" s="2"/>
      <c r="N117" s="2"/>
      <c r="O117" s="2"/>
      <c r="P117" s="2"/>
      <c r="Q117" s="1">
        <f t="shared" si="33"/>
        <v>0</v>
      </c>
      <c r="R117" s="2"/>
      <c r="S117" s="2"/>
      <c r="T117" s="2"/>
      <c r="U117" s="2"/>
      <c r="V117" s="2"/>
      <c r="W117" s="1">
        <f t="shared" si="29"/>
        <v>0</v>
      </c>
      <c r="X117" s="1">
        <f t="shared" si="30"/>
        <v>0</v>
      </c>
      <c r="Y117" s="4"/>
    </row>
    <row r="118" spans="1:25" x14ac:dyDescent="0.25">
      <c r="A118" s="34" t="str">
        <f t="shared" si="25"/>
        <v/>
      </c>
      <c r="B118" s="2"/>
      <c r="C118" s="2"/>
      <c r="D118" s="2"/>
      <c r="E118" s="2"/>
      <c r="F118" s="2"/>
      <c r="G118" s="34" t="str">
        <f t="shared" si="26"/>
        <v/>
      </c>
      <c r="H118" s="34"/>
      <c r="I118" s="43" t="s">
        <v>14</v>
      </c>
      <c r="J118" s="107" t="str">
        <f t="shared" si="27"/>
        <v/>
      </c>
      <c r="K118" s="107" t="str">
        <f t="shared" si="28"/>
        <v/>
      </c>
      <c r="L118" s="2"/>
      <c r="M118" s="2"/>
      <c r="N118" s="2"/>
      <c r="O118" s="2"/>
      <c r="P118" s="2"/>
      <c r="Q118" s="1">
        <f t="shared" si="33"/>
        <v>0</v>
      </c>
      <c r="R118" s="2"/>
      <c r="S118" s="2"/>
      <c r="T118" s="2"/>
      <c r="U118" s="2"/>
      <c r="V118" s="2"/>
      <c r="W118" s="1">
        <f t="shared" si="29"/>
        <v>0</v>
      </c>
      <c r="X118" s="1">
        <f t="shared" si="30"/>
        <v>0</v>
      </c>
      <c r="Y118" s="4"/>
    </row>
    <row r="119" spans="1:25" x14ac:dyDescent="0.25">
      <c r="A119" s="34" t="str">
        <f t="shared" si="25"/>
        <v/>
      </c>
      <c r="B119" s="2"/>
      <c r="C119" s="2"/>
      <c r="D119" s="2"/>
      <c r="E119" s="2"/>
      <c r="F119" s="2"/>
      <c r="G119" s="34" t="str">
        <f t="shared" si="26"/>
        <v/>
      </c>
      <c r="H119" s="34"/>
      <c r="I119" s="43" t="s">
        <v>14</v>
      </c>
      <c r="J119" s="108" t="str">
        <f t="shared" si="27"/>
        <v/>
      </c>
      <c r="K119" s="108" t="str">
        <f t="shared" si="28"/>
        <v/>
      </c>
      <c r="L119" s="2"/>
      <c r="M119" s="2"/>
      <c r="N119" s="2"/>
      <c r="O119" s="2"/>
      <c r="P119" s="2"/>
      <c r="Q119" s="1">
        <f t="shared" si="33"/>
        <v>0</v>
      </c>
      <c r="R119" s="2"/>
      <c r="S119" s="2"/>
      <c r="T119" s="2"/>
      <c r="U119" s="2"/>
      <c r="V119" s="2"/>
      <c r="W119" s="1">
        <f t="shared" si="29"/>
        <v>0</v>
      </c>
      <c r="X119" s="1">
        <f t="shared" si="30"/>
        <v>0</v>
      </c>
      <c r="Y119" s="4"/>
    </row>
    <row r="120" spans="1:25" x14ac:dyDescent="0.25">
      <c r="A120" s="34" t="str">
        <f t="shared" si="25"/>
        <v/>
      </c>
      <c r="B120" s="2"/>
      <c r="C120" s="2"/>
      <c r="D120" s="2"/>
      <c r="E120" s="2"/>
      <c r="F120" s="2"/>
      <c r="G120" s="34" t="str">
        <f t="shared" si="26"/>
        <v/>
      </c>
      <c r="H120" s="34"/>
      <c r="I120" s="43" t="s">
        <v>14</v>
      </c>
      <c r="J120" s="108" t="str">
        <f t="shared" si="27"/>
        <v/>
      </c>
      <c r="K120" s="108" t="str">
        <f t="shared" si="28"/>
        <v/>
      </c>
      <c r="L120" s="2"/>
      <c r="M120" s="2"/>
      <c r="N120" s="2"/>
      <c r="O120" s="2"/>
      <c r="P120" s="2"/>
      <c r="Q120" s="1">
        <f t="shared" si="33"/>
        <v>0</v>
      </c>
      <c r="R120" s="2"/>
      <c r="S120" s="2"/>
      <c r="T120" s="2"/>
      <c r="U120" s="2"/>
      <c r="V120" s="2"/>
      <c r="W120" s="1">
        <f t="shared" si="29"/>
        <v>0</v>
      </c>
      <c r="X120" s="1">
        <f t="shared" si="30"/>
        <v>0</v>
      </c>
      <c r="Y120" s="4"/>
    </row>
    <row r="121" spans="1:25" x14ac:dyDescent="0.25">
      <c r="A121" s="34" t="str">
        <f t="shared" si="25"/>
        <v/>
      </c>
      <c r="B121" s="2"/>
      <c r="C121" s="2"/>
      <c r="D121" s="2"/>
      <c r="E121" s="2"/>
      <c r="F121" s="2"/>
      <c r="G121" s="34" t="str">
        <f t="shared" si="26"/>
        <v/>
      </c>
      <c r="H121" s="34"/>
      <c r="I121" s="43" t="s">
        <v>14</v>
      </c>
      <c r="J121" s="108" t="str">
        <f t="shared" si="27"/>
        <v/>
      </c>
      <c r="K121" s="108" t="str">
        <f t="shared" si="28"/>
        <v/>
      </c>
      <c r="L121" s="2"/>
      <c r="M121" s="2"/>
      <c r="N121" s="2"/>
      <c r="O121" s="2"/>
      <c r="P121" s="2"/>
      <c r="Q121" s="1">
        <f t="shared" si="33"/>
        <v>0</v>
      </c>
      <c r="R121" s="2"/>
      <c r="S121" s="2"/>
      <c r="T121" s="2"/>
      <c r="U121" s="2"/>
      <c r="V121" s="2"/>
      <c r="W121" s="1">
        <f t="shared" si="29"/>
        <v>0</v>
      </c>
      <c r="X121" s="1">
        <f t="shared" si="30"/>
        <v>0</v>
      </c>
      <c r="Y121" s="4"/>
    </row>
    <row r="122" spans="1:25" x14ac:dyDescent="0.25">
      <c r="A122" s="34" t="str">
        <f t="shared" si="25"/>
        <v/>
      </c>
      <c r="B122" s="2"/>
      <c r="C122" s="2"/>
      <c r="D122" s="2"/>
      <c r="E122" s="2"/>
      <c r="F122" s="2"/>
      <c r="G122" s="34" t="str">
        <f t="shared" si="26"/>
        <v/>
      </c>
      <c r="H122" s="34"/>
      <c r="I122" s="43" t="s">
        <v>14</v>
      </c>
      <c r="J122" s="108" t="str">
        <f t="shared" si="27"/>
        <v/>
      </c>
      <c r="K122" s="108" t="str">
        <f t="shared" si="28"/>
        <v/>
      </c>
      <c r="L122" s="2"/>
      <c r="M122" s="2"/>
      <c r="N122" s="2"/>
      <c r="O122" s="2"/>
      <c r="P122" s="2"/>
      <c r="Q122" s="1">
        <f t="shared" si="33"/>
        <v>0</v>
      </c>
      <c r="R122" s="2"/>
      <c r="S122" s="2"/>
      <c r="T122" s="2"/>
      <c r="U122" s="2"/>
      <c r="V122" s="2"/>
      <c r="W122" s="1">
        <f t="shared" si="29"/>
        <v>0</v>
      </c>
      <c r="X122" s="1">
        <f t="shared" si="30"/>
        <v>0</v>
      </c>
      <c r="Y122" s="4"/>
    </row>
    <row r="123" spans="1:25" x14ac:dyDescent="0.25">
      <c r="A123" s="34" t="str">
        <f t="shared" si="25"/>
        <v/>
      </c>
      <c r="B123" s="2"/>
      <c r="C123" s="2"/>
      <c r="D123" s="2"/>
      <c r="E123" s="2"/>
      <c r="F123" s="2"/>
      <c r="G123" s="34" t="str">
        <f t="shared" si="26"/>
        <v/>
      </c>
      <c r="H123" s="34"/>
      <c r="I123" s="43" t="s">
        <v>14</v>
      </c>
      <c r="J123" s="176" t="str">
        <f t="shared" si="27"/>
        <v/>
      </c>
      <c r="K123" s="176" t="str">
        <f t="shared" si="28"/>
        <v/>
      </c>
      <c r="L123" s="2"/>
      <c r="M123" s="2"/>
      <c r="N123" s="2"/>
      <c r="O123" s="2"/>
      <c r="P123" s="2"/>
      <c r="Q123" s="1">
        <f t="shared" si="33"/>
        <v>0</v>
      </c>
      <c r="R123" s="2"/>
      <c r="S123" s="2"/>
      <c r="T123" s="2"/>
      <c r="U123" s="2"/>
      <c r="V123" s="2"/>
      <c r="W123" s="1">
        <f t="shared" si="29"/>
        <v>0</v>
      </c>
      <c r="X123" s="1">
        <f t="shared" si="30"/>
        <v>0</v>
      </c>
      <c r="Y123" s="4"/>
    </row>
    <row r="124" spans="1:25" x14ac:dyDescent="0.25">
      <c r="A124" s="34" t="str">
        <f t="shared" si="25"/>
        <v/>
      </c>
      <c r="B124" s="2"/>
      <c r="C124" s="2"/>
      <c r="D124" s="2"/>
      <c r="E124" s="2"/>
      <c r="F124" s="2"/>
      <c r="G124" s="34" t="str">
        <f t="shared" si="26"/>
        <v/>
      </c>
      <c r="H124" s="34"/>
      <c r="I124" s="43" t="s">
        <v>14</v>
      </c>
      <c r="J124" s="176" t="str">
        <f t="shared" si="27"/>
        <v/>
      </c>
      <c r="K124" s="176" t="str">
        <f t="shared" si="28"/>
        <v/>
      </c>
      <c r="L124" s="2"/>
      <c r="M124" s="2"/>
      <c r="N124" s="2"/>
      <c r="O124" s="2"/>
      <c r="P124" s="2"/>
      <c r="Q124" s="1">
        <f t="shared" si="33"/>
        <v>0</v>
      </c>
      <c r="R124" s="2"/>
      <c r="S124" s="2"/>
      <c r="T124" s="2"/>
      <c r="U124" s="2"/>
      <c r="V124" s="2"/>
      <c r="W124" s="1">
        <f t="shared" si="29"/>
        <v>0</v>
      </c>
      <c r="X124" s="1">
        <f t="shared" si="30"/>
        <v>0</v>
      </c>
      <c r="Y124" s="4"/>
    </row>
    <row r="125" spans="1:25" x14ac:dyDescent="0.25">
      <c r="A125" s="34" t="str">
        <f t="shared" si="25"/>
        <v/>
      </c>
      <c r="B125" s="2"/>
      <c r="C125" s="2"/>
      <c r="D125" s="2"/>
      <c r="E125" s="2"/>
      <c r="F125" s="2"/>
      <c r="G125" s="34" t="str">
        <f t="shared" si="26"/>
        <v/>
      </c>
      <c r="H125" s="34"/>
      <c r="I125" s="43" t="s">
        <v>14</v>
      </c>
      <c r="J125" s="176" t="str">
        <f t="shared" si="27"/>
        <v/>
      </c>
      <c r="K125" s="176" t="str">
        <f t="shared" si="28"/>
        <v/>
      </c>
      <c r="L125" s="2"/>
      <c r="M125" s="2"/>
      <c r="N125" s="2"/>
      <c r="O125" s="2"/>
      <c r="P125" s="2"/>
      <c r="Q125" s="1">
        <f t="shared" si="33"/>
        <v>0</v>
      </c>
      <c r="R125" s="2"/>
      <c r="S125" s="2"/>
      <c r="T125" s="2"/>
      <c r="U125" s="2"/>
      <c r="V125" s="2"/>
      <c r="W125" s="1">
        <f t="shared" si="29"/>
        <v>0</v>
      </c>
      <c r="X125" s="1">
        <f t="shared" si="30"/>
        <v>0</v>
      </c>
      <c r="Y125" s="4"/>
    </row>
    <row r="126" spans="1:25" x14ac:dyDescent="0.25">
      <c r="A126" s="34" t="str">
        <f t="shared" si="25"/>
        <v/>
      </c>
      <c r="B126" s="2"/>
      <c r="C126" s="2"/>
      <c r="D126" s="2"/>
      <c r="E126" s="2"/>
      <c r="F126" s="2"/>
      <c r="G126" s="34" t="str">
        <f t="shared" si="26"/>
        <v/>
      </c>
      <c r="H126" s="34"/>
      <c r="I126" s="43" t="s">
        <v>14</v>
      </c>
      <c r="J126" s="176" t="str">
        <f t="shared" si="27"/>
        <v/>
      </c>
      <c r="K126" s="176" t="str">
        <f t="shared" si="28"/>
        <v/>
      </c>
      <c r="L126" s="2"/>
      <c r="M126" s="2"/>
      <c r="N126" s="2"/>
      <c r="O126" s="2"/>
      <c r="P126" s="2"/>
      <c r="Q126" s="1">
        <f t="shared" si="33"/>
        <v>0</v>
      </c>
      <c r="R126" s="2"/>
      <c r="S126" s="2"/>
      <c r="T126" s="2"/>
      <c r="U126" s="2"/>
      <c r="V126" s="2"/>
      <c r="W126" s="1">
        <f t="shared" si="29"/>
        <v>0</v>
      </c>
      <c r="X126" s="1">
        <f t="shared" si="30"/>
        <v>0</v>
      </c>
      <c r="Y126" s="4"/>
    </row>
    <row r="127" spans="1:25" x14ac:dyDescent="0.25">
      <c r="A127" s="34" t="str">
        <f t="shared" si="25"/>
        <v/>
      </c>
      <c r="B127" s="2"/>
      <c r="C127" s="2"/>
      <c r="D127" s="2"/>
      <c r="E127" s="2"/>
      <c r="F127" s="2"/>
      <c r="G127" s="34" t="str">
        <f t="shared" si="26"/>
        <v/>
      </c>
      <c r="H127" s="34"/>
      <c r="I127" s="44" t="s">
        <v>15</v>
      </c>
      <c r="J127" s="102" t="str">
        <f t="shared" si="27"/>
        <v/>
      </c>
      <c r="K127" s="102" t="str">
        <f t="shared" si="28"/>
        <v/>
      </c>
      <c r="L127" s="2"/>
      <c r="M127" s="2"/>
      <c r="N127" s="2"/>
      <c r="O127" s="2"/>
      <c r="P127" s="2"/>
      <c r="Q127" s="1">
        <f t="shared" si="33"/>
        <v>0</v>
      </c>
      <c r="R127" s="2"/>
      <c r="S127" s="2"/>
      <c r="T127" s="2"/>
      <c r="U127" s="2"/>
      <c r="V127" s="2"/>
      <c r="W127" s="1">
        <f t="shared" si="29"/>
        <v>0</v>
      </c>
      <c r="X127" s="1">
        <f t="shared" si="30"/>
        <v>0</v>
      </c>
      <c r="Y127" s="4"/>
    </row>
    <row r="128" spans="1:25" x14ac:dyDescent="0.25">
      <c r="A128" s="34" t="str">
        <f t="shared" si="25"/>
        <v/>
      </c>
      <c r="B128" s="2"/>
      <c r="C128" s="2"/>
      <c r="D128" s="2"/>
      <c r="E128" s="2"/>
      <c r="F128" s="2"/>
      <c r="G128" s="34" t="str">
        <f t="shared" si="26"/>
        <v/>
      </c>
      <c r="H128" s="34"/>
      <c r="I128" s="44" t="s">
        <v>15</v>
      </c>
      <c r="J128" s="102" t="str">
        <f t="shared" si="27"/>
        <v/>
      </c>
      <c r="K128" s="102" t="str">
        <f t="shared" si="28"/>
        <v/>
      </c>
      <c r="L128" s="2"/>
      <c r="M128" s="2"/>
      <c r="N128" s="2"/>
      <c r="O128" s="2"/>
      <c r="P128" s="2"/>
      <c r="Q128" s="1">
        <f t="shared" si="33"/>
        <v>0</v>
      </c>
      <c r="R128" s="2"/>
      <c r="S128" s="2"/>
      <c r="T128" s="2"/>
      <c r="U128" s="2"/>
      <c r="V128" s="2"/>
      <c r="W128" s="1">
        <f t="shared" ref="W128:W146" si="34">SUM(R128:V128)</f>
        <v>0</v>
      </c>
      <c r="X128" s="1">
        <f t="shared" ref="X128:X146" si="35">SUM(Q128+W128)</f>
        <v>0</v>
      </c>
      <c r="Y128" s="4"/>
    </row>
    <row r="129" spans="1:25" x14ac:dyDescent="0.25">
      <c r="A129" s="34" t="str">
        <f t="shared" si="25"/>
        <v/>
      </c>
      <c r="B129" s="2"/>
      <c r="C129" s="2"/>
      <c r="D129" s="2"/>
      <c r="E129" s="2"/>
      <c r="F129" s="2"/>
      <c r="G129" s="34" t="str">
        <f t="shared" si="26"/>
        <v/>
      </c>
      <c r="H129" s="34"/>
      <c r="I129" s="44" t="s">
        <v>15</v>
      </c>
      <c r="J129" s="102" t="str">
        <f t="shared" si="27"/>
        <v/>
      </c>
      <c r="K129" s="102" t="str">
        <f t="shared" si="28"/>
        <v/>
      </c>
      <c r="L129" s="2"/>
      <c r="M129" s="2"/>
      <c r="N129" s="2"/>
      <c r="O129" s="2"/>
      <c r="P129" s="2"/>
      <c r="Q129" s="1">
        <f t="shared" si="33"/>
        <v>0</v>
      </c>
      <c r="R129" s="2"/>
      <c r="S129" s="2"/>
      <c r="T129" s="2"/>
      <c r="U129" s="2"/>
      <c r="V129" s="2"/>
      <c r="W129" s="1">
        <f t="shared" si="34"/>
        <v>0</v>
      </c>
      <c r="X129" s="1">
        <f t="shared" si="35"/>
        <v>0</v>
      </c>
      <c r="Y129" s="4"/>
    </row>
    <row r="130" spans="1:25" x14ac:dyDescent="0.25">
      <c r="A130" s="34" t="str">
        <f t="shared" si="25"/>
        <v/>
      </c>
      <c r="B130" s="2"/>
      <c r="C130" s="2"/>
      <c r="D130" s="2"/>
      <c r="E130" s="2"/>
      <c r="F130" s="2"/>
      <c r="G130" s="34" t="str">
        <f t="shared" si="26"/>
        <v/>
      </c>
      <c r="H130" s="34"/>
      <c r="I130" s="44" t="s">
        <v>15</v>
      </c>
      <c r="J130" s="102" t="str">
        <f t="shared" si="27"/>
        <v/>
      </c>
      <c r="K130" s="102" t="str">
        <f t="shared" si="28"/>
        <v/>
      </c>
      <c r="L130" s="2"/>
      <c r="M130" s="2"/>
      <c r="N130" s="2"/>
      <c r="O130" s="2"/>
      <c r="P130" s="2"/>
      <c r="Q130" s="1">
        <f t="shared" si="33"/>
        <v>0</v>
      </c>
      <c r="R130" s="2"/>
      <c r="S130" s="2"/>
      <c r="T130" s="2"/>
      <c r="U130" s="2"/>
      <c r="V130" s="2"/>
      <c r="W130" s="1">
        <f t="shared" si="34"/>
        <v>0</v>
      </c>
      <c r="X130" s="1">
        <f t="shared" si="35"/>
        <v>0</v>
      </c>
      <c r="Y130" s="4"/>
    </row>
    <row r="131" spans="1:25" x14ac:dyDescent="0.25">
      <c r="A131" s="34" t="str">
        <f t="shared" si="25"/>
        <v/>
      </c>
      <c r="B131" s="2"/>
      <c r="C131" s="2"/>
      <c r="D131" s="2"/>
      <c r="E131" s="2"/>
      <c r="F131" s="2"/>
      <c r="G131" s="34" t="str">
        <f t="shared" si="26"/>
        <v/>
      </c>
      <c r="H131" s="34"/>
      <c r="I131" s="44" t="s">
        <v>15</v>
      </c>
      <c r="J131" s="192" t="str">
        <f t="shared" si="27"/>
        <v/>
      </c>
      <c r="K131" s="192" t="str">
        <f t="shared" si="28"/>
        <v/>
      </c>
      <c r="L131" s="2"/>
      <c r="M131" s="2"/>
      <c r="N131" s="2"/>
      <c r="O131" s="2"/>
      <c r="P131" s="2"/>
      <c r="Q131" s="1">
        <f t="shared" si="33"/>
        <v>0</v>
      </c>
      <c r="R131" s="2"/>
      <c r="S131" s="2"/>
      <c r="T131" s="2"/>
      <c r="U131" s="2"/>
      <c r="V131" s="2"/>
      <c r="W131" s="1">
        <f t="shared" si="34"/>
        <v>0</v>
      </c>
      <c r="X131" s="1">
        <f t="shared" si="35"/>
        <v>0</v>
      </c>
      <c r="Y131" s="4"/>
    </row>
    <row r="132" spans="1:25" x14ac:dyDescent="0.25">
      <c r="A132" s="34" t="str">
        <f t="shared" si="25"/>
        <v/>
      </c>
      <c r="B132" s="2"/>
      <c r="C132" s="2"/>
      <c r="D132" s="2"/>
      <c r="E132" s="2"/>
      <c r="F132" s="2"/>
      <c r="G132" s="34" t="str">
        <f t="shared" si="26"/>
        <v/>
      </c>
      <c r="H132" s="34"/>
      <c r="I132" s="44" t="s">
        <v>15</v>
      </c>
      <c r="J132" s="192" t="str">
        <f t="shared" si="27"/>
        <v/>
      </c>
      <c r="K132" s="192" t="str">
        <f t="shared" si="28"/>
        <v/>
      </c>
      <c r="L132" s="2"/>
      <c r="M132" s="2"/>
      <c r="N132" s="2"/>
      <c r="O132" s="2"/>
      <c r="P132" s="2"/>
      <c r="Q132" s="1">
        <f t="shared" si="33"/>
        <v>0</v>
      </c>
      <c r="R132" s="2"/>
      <c r="S132" s="2"/>
      <c r="T132" s="2"/>
      <c r="U132" s="2"/>
      <c r="V132" s="2"/>
      <c r="W132" s="1">
        <f t="shared" si="34"/>
        <v>0</v>
      </c>
      <c r="X132" s="1">
        <f t="shared" si="35"/>
        <v>0</v>
      </c>
      <c r="Y132" s="4"/>
    </row>
    <row r="133" spans="1:25" x14ac:dyDescent="0.25">
      <c r="A133" s="34" t="str">
        <f t="shared" si="25"/>
        <v/>
      </c>
      <c r="B133" s="2"/>
      <c r="C133" s="2"/>
      <c r="D133" s="2"/>
      <c r="E133" s="2"/>
      <c r="F133" s="2"/>
      <c r="G133" s="34" t="str">
        <f t="shared" si="26"/>
        <v/>
      </c>
      <c r="H133" s="34"/>
      <c r="I133" s="44" t="s">
        <v>15</v>
      </c>
      <c r="J133" s="192" t="str">
        <f t="shared" si="27"/>
        <v/>
      </c>
      <c r="K133" s="192" t="str">
        <f t="shared" si="28"/>
        <v/>
      </c>
      <c r="L133" s="2"/>
      <c r="M133" s="2"/>
      <c r="N133" s="2"/>
      <c r="O133" s="2"/>
      <c r="P133" s="2"/>
      <c r="Q133" s="1">
        <f t="shared" si="33"/>
        <v>0</v>
      </c>
      <c r="R133" s="2"/>
      <c r="S133" s="2"/>
      <c r="T133" s="2"/>
      <c r="U133" s="2"/>
      <c r="V133" s="2"/>
      <c r="W133" s="1">
        <f t="shared" si="34"/>
        <v>0</v>
      </c>
      <c r="X133" s="1">
        <f t="shared" si="35"/>
        <v>0</v>
      </c>
      <c r="Y133" s="4"/>
    </row>
    <row r="134" spans="1:25" x14ac:dyDescent="0.25">
      <c r="A134" s="34" t="str">
        <f t="shared" si="25"/>
        <v/>
      </c>
      <c r="B134" s="2"/>
      <c r="C134" s="2"/>
      <c r="D134" s="2"/>
      <c r="E134" s="2"/>
      <c r="F134" s="2"/>
      <c r="G134" s="34" t="str">
        <f t="shared" si="26"/>
        <v/>
      </c>
      <c r="H134" s="34"/>
      <c r="I134" s="44" t="s">
        <v>15</v>
      </c>
      <c r="J134" s="192" t="str">
        <f t="shared" si="27"/>
        <v/>
      </c>
      <c r="K134" s="192" t="str">
        <f t="shared" si="28"/>
        <v/>
      </c>
      <c r="L134" s="2"/>
      <c r="M134" s="2"/>
      <c r="N134" s="2"/>
      <c r="O134" s="2"/>
      <c r="P134" s="2"/>
      <c r="Q134" s="1">
        <f t="shared" si="33"/>
        <v>0</v>
      </c>
      <c r="R134" s="2"/>
      <c r="S134" s="2"/>
      <c r="T134" s="2"/>
      <c r="U134" s="2"/>
      <c r="V134" s="2"/>
      <c r="W134" s="1">
        <f t="shared" si="34"/>
        <v>0</v>
      </c>
      <c r="X134" s="1">
        <f t="shared" si="35"/>
        <v>0</v>
      </c>
      <c r="Y134" s="4"/>
    </row>
    <row r="135" spans="1:25" x14ac:dyDescent="0.25">
      <c r="A135" s="34" t="str">
        <f t="shared" si="25"/>
        <v/>
      </c>
      <c r="B135" s="2"/>
      <c r="C135" s="2"/>
      <c r="D135" s="2"/>
      <c r="E135" s="2"/>
      <c r="F135" s="2"/>
      <c r="G135" s="34" t="str">
        <f t="shared" si="26"/>
        <v/>
      </c>
      <c r="H135" s="34"/>
      <c r="I135" s="44" t="s">
        <v>15</v>
      </c>
      <c r="J135" s="107" t="str">
        <f t="shared" si="27"/>
        <v/>
      </c>
      <c r="K135" s="107" t="str">
        <f t="shared" si="28"/>
        <v/>
      </c>
      <c r="L135" s="2"/>
      <c r="M135" s="2"/>
      <c r="N135" s="2"/>
      <c r="O135" s="2"/>
      <c r="P135" s="2"/>
      <c r="Q135" s="1">
        <f t="shared" si="33"/>
        <v>0</v>
      </c>
      <c r="R135" s="2"/>
      <c r="S135" s="2"/>
      <c r="T135" s="2"/>
      <c r="U135" s="2"/>
      <c r="V135" s="2"/>
      <c r="W135" s="1">
        <f t="shared" si="34"/>
        <v>0</v>
      </c>
      <c r="X135" s="1">
        <f t="shared" si="35"/>
        <v>0</v>
      </c>
      <c r="Y135" s="4"/>
    </row>
    <row r="136" spans="1:25" x14ac:dyDescent="0.25">
      <c r="A136" s="34" t="str">
        <f t="shared" ref="A136:A199" si="36">IF(H136="","",IF(A$3="x",LOOKUP(H136,I$207:I$1000,R$207:R$1000),IF(B$3="x",LOOKUP(H136,I$207:I$1000,N$207:N$1000),IF(C$3="x",LOOKUP(H136,I$207:I$1000,P$207:P$1000),IF(D$3="x",LOOKUP(H136,I$207:I$1000,N$207:N$1000),IF(E$3="x",LOOKUP(H136,I$207:I$1000,N$207:N$1000),""))))))</f>
        <v/>
      </c>
      <c r="B136" s="2"/>
      <c r="C136" s="2"/>
      <c r="D136" s="2"/>
      <c r="E136" s="2"/>
      <c r="F136" s="2"/>
      <c r="G136" s="34" t="str">
        <f t="shared" si="26"/>
        <v/>
      </c>
      <c r="H136" s="34"/>
      <c r="I136" s="44" t="s">
        <v>15</v>
      </c>
      <c r="J136" s="107" t="str">
        <f t="shared" si="27"/>
        <v/>
      </c>
      <c r="K136" s="107" t="str">
        <f t="shared" si="28"/>
        <v/>
      </c>
      <c r="L136" s="2"/>
      <c r="M136" s="2"/>
      <c r="N136" s="2"/>
      <c r="O136" s="2"/>
      <c r="P136" s="2"/>
      <c r="Q136" s="1">
        <f t="shared" si="33"/>
        <v>0</v>
      </c>
      <c r="R136" s="2"/>
      <c r="S136" s="2"/>
      <c r="T136" s="2"/>
      <c r="U136" s="2"/>
      <c r="V136" s="2"/>
      <c r="W136" s="1">
        <f t="shared" si="34"/>
        <v>0</v>
      </c>
      <c r="X136" s="1">
        <f t="shared" si="35"/>
        <v>0</v>
      </c>
      <c r="Y136" s="4"/>
    </row>
    <row r="137" spans="1:25" x14ac:dyDescent="0.25">
      <c r="A137" s="34" t="str">
        <f t="shared" si="36"/>
        <v/>
      </c>
      <c r="B137" s="2"/>
      <c r="C137" s="2"/>
      <c r="D137" s="2"/>
      <c r="E137" s="2"/>
      <c r="F137" s="2"/>
      <c r="G137" s="34" t="str">
        <f t="shared" si="26"/>
        <v/>
      </c>
      <c r="H137" s="34"/>
      <c r="I137" s="44" t="s">
        <v>15</v>
      </c>
      <c r="J137" s="107" t="str">
        <f t="shared" si="27"/>
        <v/>
      </c>
      <c r="K137" s="107" t="str">
        <f t="shared" si="28"/>
        <v/>
      </c>
      <c r="L137" s="2"/>
      <c r="M137" s="2"/>
      <c r="N137" s="2"/>
      <c r="O137" s="2"/>
      <c r="P137" s="2"/>
      <c r="Q137" s="1">
        <f t="shared" si="33"/>
        <v>0</v>
      </c>
      <c r="R137" s="2"/>
      <c r="S137" s="2"/>
      <c r="T137" s="2"/>
      <c r="U137" s="2"/>
      <c r="V137" s="2"/>
      <c r="W137" s="1">
        <f t="shared" si="34"/>
        <v>0</v>
      </c>
      <c r="X137" s="1">
        <f t="shared" si="35"/>
        <v>0</v>
      </c>
      <c r="Y137" s="4"/>
    </row>
    <row r="138" spans="1:25" x14ac:dyDescent="0.25">
      <c r="A138" s="34" t="str">
        <f t="shared" si="36"/>
        <v/>
      </c>
      <c r="B138" s="2"/>
      <c r="C138" s="2"/>
      <c r="D138" s="2"/>
      <c r="E138" s="2"/>
      <c r="F138" s="2"/>
      <c r="G138" s="34" t="str">
        <f t="shared" si="26"/>
        <v/>
      </c>
      <c r="H138" s="34"/>
      <c r="I138" s="44" t="s">
        <v>15</v>
      </c>
      <c r="J138" s="107" t="str">
        <f t="shared" si="27"/>
        <v/>
      </c>
      <c r="K138" s="107" t="str">
        <f t="shared" si="28"/>
        <v/>
      </c>
      <c r="L138" s="2"/>
      <c r="M138" s="2"/>
      <c r="N138" s="2"/>
      <c r="O138" s="2"/>
      <c r="P138" s="2"/>
      <c r="Q138" s="1">
        <f t="shared" si="33"/>
        <v>0</v>
      </c>
      <c r="R138" s="2"/>
      <c r="S138" s="2"/>
      <c r="T138" s="2"/>
      <c r="U138" s="2"/>
      <c r="V138" s="2"/>
      <c r="W138" s="1">
        <f t="shared" si="34"/>
        <v>0</v>
      </c>
      <c r="X138" s="1">
        <f t="shared" si="35"/>
        <v>0</v>
      </c>
      <c r="Y138" s="4"/>
    </row>
    <row r="139" spans="1:25" x14ac:dyDescent="0.25">
      <c r="A139" s="34" t="str">
        <f t="shared" si="36"/>
        <v/>
      </c>
      <c r="B139" s="2"/>
      <c r="C139" s="2"/>
      <c r="D139" s="2"/>
      <c r="E139" s="2"/>
      <c r="F139" s="2"/>
      <c r="G139" s="34" t="str">
        <f t="shared" ref="G139:G202" si="37">IF(H139="","",IF(A$3="x",LOOKUP(H139,I$207:I$1000,L$207:L$1000),IF(B$3="x",LOOKUP(H139,I$207:I$1000,L$207:L$1000),IF(C$3="x",LOOKUP(H139,I$207:I$1000,L$207:L$1000),IF(E$3="x",LOOKUP(H139,I$207:I$1000,L$207:L$1000),"")))))</f>
        <v/>
      </c>
      <c r="H139" s="34"/>
      <c r="I139" s="44" t="s">
        <v>15</v>
      </c>
      <c r="J139" s="108" t="str">
        <f t="shared" ref="J139:J202" si="38">IF(H139="","",LOOKUP(H139,I$207:I$1000,J$207:J$1000))</f>
        <v/>
      </c>
      <c r="K139" s="108" t="str">
        <f t="shared" ref="K139:K202" si="39">IF(H139="","",LOOKUP(H139,I$207:I$1000,K$207:K$1000))</f>
        <v/>
      </c>
      <c r="L139" s="2"/>
      <c r="M139" s="2"/>
      <c r="N139" s="2"/>
      <c r="O139" s="2"/>
      <c r="P139" s="2"/>
      <c r="Q139" s="1">
        <f t="shared" si="33"/>
        <v>0</v>
      </c>
      <c r="R139" s="2"/>
      <c r="S139" s="2"/>
      <c r="T139" s="2"/>
      <c r="U139" s="2"/>
      <c r="V139" s="2"/>
      <c r="W139" s="1">
        <f t="shared" si="34"/>
        <v>0</v>
      </c>
      <c r="X139" s="1">
        <f t="shared" si="35"/>
        <v>0</v>
      </c>
      <c r="Y139" s="4"/>
    </row>
    <row r="140" spans="1:25" x14ac:dyDescent="0.25">
      <c r="A140" s="34" t="str">
        <f t="shared" si="36"/>
        <v/>
      </c>
      <c r="B140" s="2"/>
      <c r="C140" s="2"/>
      <c r="D140" s="2"/>
      <c r="E140" s="2"/>
      <c r="F140" s="2"/>
      <c r="G140" s="34" t="str">
        <f t="shared" si="37"/>
        <v/>
      </c>
      <c r="H140" s="34"/>
      <c r="I140" s="44" t="s">
        <v>15</v>
      </c>
      <c r="J140" s="108" t="str">
        <f t="shared" si="38"/>
        <v/>
      </c>
      <c r="K140" s="108" t="str">
        <f t="shared" si="39"/>
        <v/>
      </c>
      <c r="L140" s="2"/>
      <c r="M140" s="2"/>
      <c r="N140" s="2"/>
      <c r="O140" s="2"/>
      <c r="P140" s="2"/>
      <c r="Q140" s="1">
        <f t="shared" si="33"/>
        <v>0</v>
      </c>
      <c r="R140" s="2"/>
      <c r="S140" s="2"/>
      <c r="T140" s="2"/>
      <c r="U140" s="2"/>
      <c r="V140" s="2"/>
      <c r="W140" s="1">
        <f t="shared" si="34"/>
        <v>0</v>
      </c>
      <c r="X140" s="1">
        <f t="shared" si="35"/>
        <v>0</v>
      </c>
      <c r="Y140" s="4"/>
    </row>
    <row r="141" spans="1:25" x14ac:dyDescent="0.25">
      <c r="A141" s="34" t="str">
        <f t="shared" si="36"/>
        <v/>
      </c>
      <c r="B141" s="2"/>
      <c r="C141" s="2"/>
      <c r="D141" s="2"/>
      <c r="E141" s="2"/>
      <c r="F141" s="2"/>
      <c r="G141" s="34" t="str">
        <f t="shared" si="37"/>
        <v/>
      </c>
      <c r="H141" s="34"/>
      <c r="I141" s="44" t="s">
        <v>15</v>
      </c>
      <c r="J141" s="108" t="str">
        <f t="shared" si="38"/>
        <v/>
      </c>
      <c r="K141" s="108" t="str">
        <f t="shared" si="39"/>
        <v/>
      </c>
      <c r="L141" s="2"/>
      <c r="M141" s="2"/>
      <c r="N141" s="2"/>
      <c r="O141" s="2"/>
      <c r="P141" s="2"/>
      <c r="Q141" s="1">
        <f t="shared" si="33"/>
        <v>0</v>
      </c>
      <c r="R141" s="2"/>
      <c r="S141" s="2"/>
      <c r="T141" s="2"/>
      <c r="U141" s="2"/>
      <c r="V141" s="2"/>
      <c r="W141" s="1">
        <f t="shared" si="34"/>
        <v>0</v>
      </c>
      <c r="X141" s="1">
        <f t="shared" si="35"/>
        <v>0</v>
      </c>
      <c r="Y141" s="4"/>
    </row>
    <row r="142" spans="1:25" x14ac:dyDescent="0.25">
      <c r="A142" s="34" t="str">
        <f t="shared" si="36"/>
        <v/>
      </c>
      <c r="B142" s="2"/>
      <c r="C142" s="2"/>
      <c r="D142" s="2"/>
      <c r="E142" s="2"/>
      <c r="F142" s="2"/>
      <c r="G142" s="34" t="str">
        <f t="shared" si="37"/>
        <v/>
      </c>
      <c r="H142" s="34"/>
      <c r="I142" s="44" t="s">
        <v>15</v>
      </c>
      <c r="J142" s="108" t="str">
        <f t="shared" si="38"/>
        <v/>
      </c>
      <c r="K142" s="108" t="str">
        <f t="shared" si="39"/>
        <v/>
      </c>
      <c r="L142" s="2"/>
      <c r="M142" s="2"/>
      <c r="N142" s="2"/>
      <c r="O142" s="2"/>
      <c r="P142" s="2"/>
      <c r="Q142" s="1">
        <f t="shared" si="33"/>
        <v>0</v>
      </c>
      <c r="R142" s="2"/>
      <c r="S142" s="2"/>
      <c r="T142" s="2"/>
      <c r="U142" s="2"/>
      <c r="V142" s="2"/>
      <c r="W142" s="1">
        <f t="shared" si="34"/>
        <v>0</v>
      </c>
      <c r="X142" s="1">
        <f t="shared" si="35"/>
        <v>0</v>
      </c>
      <c r="Y142" s="4"/>
    </row>
    <row r="143" spans="1:25" x14ac:dyDescent="0.25">
      <c r="A143" s="34" t="str">
        <f t="shared" si="36"/>
        <v/>
      </c>
      <c r="B143" s="2"/>
      <c r="C143" s="2"/>
      <c r="D143" s="2"/>
      <c r="E143" s="2"/>
      <c r="F143" s="2"/>
      <c r="G143" s="34" t="str">
        <f t="shared" si="37"/>
        <v/>
      </c>
      <c r="H143" s="34"/>
      <c r="I143" s="44" t="s">
        <v>15</v>
      </c>
      <c r="J143" s="176" t="str">
        <f t="shared" si="38"/>
        <v/>
      </c>
      <c r="K143" s="176" t="str">
        <f t="shared" si="39"/>
        <v/>
      </c>
      <c r="L143" s="2"/>
      <c r="M143" s="2"/>
      <c r="N143" s="2"/>
      <c r="O143" s="2"/>
      <c r="P143" s="2"/>
      <c r="Q143" s="1">
        <f t="shared" si="33"/>
        <v>0</v>
      </c>
      <c r="R143" s="2"/>
      <c r="S143" s="2"/>
      <c r="T143" s="2"/>
      <c r="U143" s="2"/>
      <c r="V143" s="2"/>
      <c r="W143" s="1">
        <f t="shared" si="34"/>
        <v>0</v>
      </c>
      <c r="X143" s="1">
        <f t="shared" si="35"/>
        <v>0</v>
      </c>
      <c r="Y143" s="4"/>
    </row>
    <row r="144" spans="1:25" x14ac:dyDescent="0.25">
      <c r="A144" s="34" t="str">
        <f t="shared" si="36"/>
        <v/>
      </c>
      <c r="B144" s="2"/>
      <c r="C144" s="2"/>
      <c r="D144" s="2"/>
      <c r="E144" s="2"/>
      <c r="F144" s="2"/>
      <c r="G144" s="34" t="str">
        <f t="shared" si="37"/>
        <v/>
      </c>
      <c r="H144" s="34"/>
      <c r="I144" s="44" t="s">
        <v>15</v>
      </c>
      <c r="J144" s="176" t="str">
        <f t="shared" si="38"/>
        <v/>
      </c>
      <c r="K144" s="176" t="str">
        <f t="shared" si="39"/>
        <v/>
      </c>
      <c r="L144" s="2"/>
      <c r="M144" s="2"/>
      <c r="N144" s="2"/>
      <c r="O144" s="2"/>
      <c r="P144" s="2"/>
      <c r="Q144" s="1">
        <f t="shared" si="33"/>
        <v>0</v>
      </c>
      <c r="R144" s="2"/>
      <c r="S144" s="2"/>
      <c r="T144" s="2"/>
      <c r="U144" s="2"/>
      <c r="V144" s="2"/>
      <c r="W144" s="1">
        <f t="shared" si="34"/>
        <v>0</v>
      </c>
      <c r="X144" s="1">
        <f t="shared" si="35"/>
        <v>0</v>
      </c>
      <c r="Y144" s="4"/>
    </row>
    <row r="145" spans="1:25" x14ac:dyDescent="0.25">
      <c r="A145" s="34" t="str">
        <f t="shared" si="36"/>
        <v/>
      </c>
      <c r="B145" s="2"/>
      <c r="C145" s="2"/>
      <c r="D145" s="2"/>
      <c r="E145" s="2"/>
      <c r="F145" s="2"/>
      <c r="G145" s="34" t="str">
        <f t="shared" si="37"/>
        <v/>
      </c>
      <c r="H145" s="34"/>
      <c r="I145" s="44" t="s">
        <v>15</v>
      </c>
      <c r="J145" s="176" t="str">
        <f t="shared" si="38"/>
        <v/>
      </c>
      <c r="K145" s="176" t="str">
        <f t="shared" si="39"/>
        <v/>
      </c>
      <c r="L145" s="2"/>
      <c r="M145" s="2"/>
      <c r="N145" s="2"/>
      <c r="O145" s="2"/>
      <c r="P145" s="2"/>
      <c r="Q145" s="1">
        <f t="shared" si="33"/>
        <v>0</v>
      </c>
      <c r="R145" s="2"/>
      <c r="S145" s="2"/>
      <c r="T145" s="2"/>
      <c r="U145" s="2"/>
      <c r="V145" s="2"/>
      <c r="W145" s="1">
        <f t="shared" si="34"/>
        <v>0</v>
      </c>
      <c r="X145" s="1">
        <f t="shared" si="35"/>
        <v>0</v>
      </c>
      <c r="Y145" s="4"/>
    </row>
    <row r="146" spans="1:25" x14ac:dyDescent="0.25">
      <c r="A146" s="34" t="str">
        <f t="shared" si="36"/>
        <v/>
      </c>
      <c r="B146" s="2"/>
      <c r="C146" s="2"/>
      <c r="D146" s="2"/>
      <c r="E146" s="2"/>
      <c r="F146" s="2"/>
      <c r="G146" s="34" t="str">
        <f t="shared" si="37"/>
        <v/>
      </c>
      <c r="H146" s="34"/>
      <c r="I146" s="44" t="s">
        <v>15</v>
      </c>
      <c r="J146" s="176" t="str">
        <f t="shared" si="38"/>
        <v/>
      </c>
      <c r="K146" s="176" t="str">
        <f t="shared" si="39"/>
        <v/>
      </c>
      <c r="L146" s="2"/>
      <c r="M146" s="2"/>
      <c r="N146" s="2"/>
      <c r="O146" s="2"/>
      <c r="P146" s="2"/>
      <c r="Q146" s="1">
        <f t="shared" si="33"/>
        <v>0</v>
      </c>
      <c r="R146" s="2"/>
      <c r="S146" s="2"/>
      <c r="T146" s="2"/>
      <c r="U146" s="2"/>
      <c r="V146" s="2"/>
      <c r="W146" s="1">
        <f t="shared" si="34"/>
        <v>0</v>
      </c>
      <c r="X146" s="1">
        <f t="shared" si="35"/>
        <v>0</v>
      </c>
      <c r="Y146" s="4"/>
    </row>
    <row r="147" spans="1:25" x14ac:dyDescent="0.25">
      <c r="A147" s="34" t="str">
        <f t="shared" si="36"/>
        <v/>
      </c>
      <c r="B147" s="2"/>
      <c r="C147" s="2"/>
      <c r="D147" s="2"/>
      <c r="E147" s="2"/>
      <c r="F147" s="2"/>
      <c r="G147" s="34" t="str">
        <f t="shared" si="37"/>
        <v/>
      </c>
      <c r="H147" s="34"/>
      <c r="I147" s="45" t="s">
        <v>16</v>
      </c>
      <c r="J147" s="102" t="str">
        <f t="shared" si="38"/>
        <v/>
      </c>
      <c r="K147" s="102" t="str">
        <f t="shared" si="39"/>
        <v/>
      </c>
      <c r="L147" s="2"/>
      <c r="M147" s="2"/>
      <c r="N147" s="2"/>
      <c r="O147" s="2"/>
      <c r="P147" s="2"/>
      <c r="Q147" s="1">
        <f t="shared" ref="Q147:Q166" si="40">SUM(L147:P147)</f>
        <v>0</v>
      </c>
      <c r="R147" s="2"/>
      <c r="S147" s="2"/>
      <c r="T147" s="2"/>
      <c r="U147" s="2"/>
      <c r="V147" s="2"/>
      <c r="W147" s="1">
        <f t="shared" ref="W147:W206" si="41">SUM(R147:V147)</f>
        <v>0</v>
      </c>
      <c r="X147" s="1">
        <f t="shared" ref="X147:X206" si="42">SUM(Q147+W147)</f>
        <v>0</v>
      </c>
      <c r="Y147" s="4"/>
    </row>
    <row r="148" spans="1:25" x14ac:dyDescent="0.25">
      <c r="A148" s="34" t="str">
        <f t="shared" si="36"/>
        <v/>
      </c>
      <c r="B148" s="2"/>
      <c r="C148" s="2"/>
      <c r="D148" s="2"/>
      <c r="E148" s="2"/>
      <c r="F148" s="2"/>
      <c r="G148" s="34" t="str">
        <f t="shared" si="37"/>
        <v/>
      </c>
      <c r="H148" s="34"/>
      <c r="I148" s="45" t="s">
        <v>16</v>
      </c>
      <c r="J148" s="102" t="str">
        <f t="shared" si="38"/>
        <v/>
      </c>
      <c r="K148" s="102" t="str">
        <f t="shared" si="39"/>
        <v/>
      </c>
      <c r="L148" s="2"/>
      <c r="M148" s="2"/>
      <c r="N148" s="2"/>
      <c r="O148" s="2"/>
      <c r="P148" s="2"/>
      <c r="Q148" s="1">
        <f t="shared" si="40"/>
        <v>0</v>
      </c>
      <c r="R148" s="2"/>
      <c r="S148" s="2"/>
      <c r="T148" s="2"/>
      <c r="U148" s="2"/>
      <c r="V148" s="2"/>
      <c r="W148" s="1">
        <f t="shared" si="41"/>
        <v>0</v>
      </c>
      <c r="X148" s="1">
        <f t="shared" si="42"/>
        <v>0</v>
      </c>
      <c r="Y148" s="4"/>
    </row>
    <row r="149" spans="1:25" x14ac:dyDescent="0.25">
      <c r="A149" s="34" t="str">
        <f t="shared" si="36"/>
        <v/>
      </c>
      <c r="B149" s="2"/>
      <c r="C149" s="2"/>
      <c r="D149" s="2"/>
      <c r="E149" s="2"/>
      <c r="F149" s="2"/>
      <c r="G149" s="34" t="str">
        <f t="shared" si="37"/>
        <v/>
      </c>
      <c r="H149" s="34"/>
      <c r="I149" s="45" t="s">
        <v>16</v>
      </c>
      <c r="J149" s="102" t="str">
        <f t="shared" si="38"/>
        <v/>
      </c>
      <c r="K149" s="102" t="str">
        <f t="shared" si="39"/>
        <v/>
      </c>
      <c r="L149" s="2"/>
      <c r="M149" s="2"/>
      <c r="N149" s="2"/>
      <c r="O149" s="2"/>
      <c r="P149" s="2"/>
      <c r="Q149" s="1">
        <f t="shared" si="40"/>
        <v>0</v>
      </c>
      <c r="R149" s="2"/>
      <c r="S149" s="2"/>
      <c r="T149" s="2"/>
      <c r="U149" s="2"/>
      <c r="V149" s="2"/>
      <c r="W149" s="1">
        <f t="shared" si="41"/>
        <v>0</v>
      </c>
      <c r="X149" s="1">
        <f t="shared" si="42"/>
        <v>0</v>
      </c>
      <c r="Y149" s="4"/>
    </row>
    <row r="150" spans="1:25" x14ac:dyDescent="0.25">
      <c r="A150" s="34" t="str">
        <f t="shared" si="36"/>
        <v/>
      </c>
      <c r="B150" s="2"/>
      <c r="C150" s="2"/>
      <c r="D150" s="2"/>
      <c r="E150" s="2"/>
      <c r="F150" s="2"/>
      <c r="G150" s="34" t="str">
        <f t="shared" si="37"/>
        <v/>
      </c>
      <c r="H150" s="34"/>
      <c r="I150" s="45" t="s">
        <v>16</v>
      </c>
      <c r="J150" s="102" t="str">
        <f t="shared" si="38"/>
        <v/>
      </c>
      <c r="K150" s="102" t="str">
        <f t="shared" si="39"/>
        <v/>
      </c>
      <c r="L150" s="2"/>
      <c r="M150" s="2"/>
      <c r="N150" s="2"/>
      <c r="O150" s="2"/>
      <c r="P150" s="2"/>
      <c r="Q150" s="1">
        <f t="shared" si="40"/>
        <v>0</v>
      </c>
      <c r="R150" s="2"/>
      <c r="S150" s="2"/>
      <c r="T150" s="2"/>
      <c r="U150" s="2"/>
      <c r="V150" s="2"/>
      <c r="W150" s="1">
        <f t="shared" si="41"/>
        <v>0</v>
      </c>
      <c r="X150" s="1">
        <f t="shared" si="42"/>
        <v>0</v>
      </c>
      <c r="Y150" s="4"/>
    </row>
    <row r="151" spans="1:25" x14ac:dyDescent="0.25">
      <c r="A151" s="34" t="str">
        <f t="shared" si="36"/>
        <v/>
      </c>
      <c r="B151" s="2"/>
      <c r="C151" s="2"/>
      <c r="D151" s="2"/>
      <c r="E151" s="2"/>
      <c r="F151" s="2"/>
      <c r="G151" s="34" t="str">
        <f t="shared" si="37"/>
        <v/>
      </c>
      <c r="H151" s="34"/>
      <c r="I151" s="45" t="s">
        <v>16</v>
      </c>
      <c r="J151" s="192" t="str">
        <f t="shared" si="38"/>
        <v/>
      </c>
      <c r="K151" s="192" t="str">
        <f t="shared" si="39"/>
        <v/>
      </c>
      <c r="L151" s="2"/>
      <c r="M151" s="2"/>
      <c r="N151" s="2"/>
      <c r="O151" s="2"/>
      <c r="P151" s="2"/>
      <c r="Q151" s="1">
        <f t="shared" si="40"/>
        <v>0</v>
      </c>
      <c r="R151" s="2"/>
      <c r="S151" s="2"/>
      <c r="T151" s="2"/>
      <c r="U151" s="2"/>
      <c r="V151" s="2"/>
      <c r="W151" s="1">
        <f t="shared" si="41"/>
        <v>0</v>
      </c>
      <c r="X151" s="1">
        <f t="shared" si="42"/>
        <v>0</v>
      </c>
      <c r="Y151" s="4"/>
    </row>
    <row r="152" spans="1:25" x14ac:dyDescent="0.25">
      <c r="A152" s="34" t="str">
        <f t="shared" si="36"/>
        <v/>
      </c>
      <c r="B152" s="2"/>
      <c r="C152" s="2"/>
      <c r="D152" s="2"/>
      <c r="E152" s="2"/>
      <c r="F152" s="2"/>
      <c r="G152" s="34" t="str">
        <f t="shared" si="37"/>
        <v/>
      </c>
      <c r="H152" s="34"/>
      <c r="I152" s="45" t="s">
        <v>16</v>
      </c>
      <c r="J152" s="192" t="str">
        <f t="shared" si="38"/>
        <v/>
      </c>
      <c r="K152" s="192" t="str">
        <f t="shared" si="39"/>
        <v/>
      </c>
      <c r="L152" s="2"/>
      <c r="M152" s="2"/>
      <c r="N152" s="2"/>
      <c r="O152" s="2"/>
      <c r="P152" s="2"/>
      <c r="Q152" s="1">
        <f t="shared" si="40"/>
        <v>0</v>
      </c>
      <c r="R152" s="2"/>
      <c r="S152" s="2"/>
      <c r="T152" s="2"/>
      <c r="U152" s="2"/>
      <c r="V152" s="2"/>
      <c r="W152" s="1">
        <f t="shared" si="41"/>
        <v>0</v>
      </c>
      <c r="X152" s="1">
        <f t="shared" si="42"/>
        <v>0</v>
      </c>
      <c r="Y152" s="4"/>
    </row>
    <row r="153" spans="1:25" x14ac:dyDescent="0.25">
      <c r="A153" s="34" t="str">
        <f t="shared" si="36"/>
        <v/>
      </c>
      <c r="B153" s="2"/>
      <c r="C153" s="2"/>
      <c r="D153" s="2"/>
      <c r="E153" s="2"/>
      <c r="F153" s="2"/>
      <c r="G153" s="34" t="str">
        <f t="shared" si="37"/>
        <v/>
      </c>
      <c r="H153" s="34"/>
      <c r="I153" s="45" t="s">
        <v>16</v>
      </c>
      <c r="J153" s="192" t="str">
        <f t="shared" si="38"/>
        <v/>
      </c>
      <c r="K153" s="192" t="str">
        <f t="shared" si="39"/>
        <v/>
      </c>
      <c r="L153" s="2"/>
      <c r="M153" s="2"/>
      <c r="N153" s="2"/>
      <c r="O153" s="2"/>
      <c r="P153" s="2"/>
      <c r="Q153" s="1">
        <f t="shared" si="40"/>
        <v>0</v>
      </c>
      <c r="R153" s="2"/>
      <c r="S153" s="2"/>
      <c r="T153" s="2"/>
      <c r="U153" s="2"/>
      <c r="V153" s="2"/>
      <c r="W153" s="1">
        <f t="shared" si="41"/>
        <v>0</v>
      </c>
      <c r="X153" s="1">
        <f t="shared" si="42"/>
        <v>0</v>
      </c>
      <c r="Y153" s="4"/>
    </row>
    <row r="154" spans="1:25" x14ac:dyDescent="0.25">
      <c r="A154" s="34" t="str">
        <f t="shared" si="36"/>
        <v/>
      </c>
      <c r="B154" s="2"/>
      <c r="C154" s="2"/>
      <c r="D154" s="2"/>
      <c r="E154" s="2"/>
      <c r="F154" s="2"/>
      <c r="G154" s="34" t="str">
        <f t="shared" si="37"/>
        <v/>
      </c>
      <c r="H154" s="34"/>
      <c r="I154" s="45" t="s">
        <v>16</v>
      </c>
      <c r="J154" s="192" t="str">
        <f t="shared" si="38"/>
        <v/>
      </c>
      <c r="K154" s="192" t="str">
        <f t="shared" si="39"/>
        <v/>
      </c>
      <c r="L154" s="2"/>
      <c r="M154" s="2"/>
      <c r="N154" s="2"/>
      <c r="O154" s="2"/>
      <c r="P154" s="2"/>
      <c r="Q154" s="1">
        <f t="shared" si="40"/>
        <v>0</v>
      </c>
      <c r="R154" s="2"/>
      <c r="S154" s="2"/>
      <c r="T154" s="2"/>
      <c r="U154" s="2"/>
      <c r="V154" s="2"/>
      <c r="W154" s="1">
        <f t="shared" si="41"/>
        <v>0</v>
      </c>
      <c r="X154" s="1">
        <f t="shared" si="42"/>
        <v>0</v>
      </c>
      <c r="Y154" s="4"/>
    </row>
    <row r="155" spans="1:25" x14ac:dyDescent="0.25">
      <c r="A155" s="34" t="str">
        <f t="shared" si="36"/>
        <v/>
      </c>
      <c r="B155" s="2"/>
      <c r="C155" s="2"/>
      <c r="D155" s="2"/>
      <c r="E155" s="2"/>
      <c r="F155" s="2"/>
      <c r="G155" s="34" t="str">
        <f t="shared" si="37"/>
        <v/>
      </c>
      <c r="H155" s="34"/>
      <c r="I155" s="45" t="s">
        <v>16</v>
      </c>
      <c r="J155" s="107" t="str">
        <f t="shared" si="38"/>
        <v/>
      </c>
      <c r="K155" s="107" t="str">
        <f t="shared" si="39"/>
        <v/>
      </c>
      <c r="L155" s="2"/>
      <c r="M155" s="2"/>
      <c r="N155" s="2"/>
      <c r="O155" s="2"/>
      <c r="P155" s="2"/>
      <c r="Q155" s="1">
        <f t="shared" si="40"/>
        <v>0</v>
      </c>
      <c r="R155" s="2"/>
      <c r="S155" s="2"/>
      <c r="T155" s="2"/>
      <c r="U155" s="2"/>
      <c r="V155" s="2"/>
      <c r="W155" s="1">
        <f t="shared" si="41"/>
        <v>0</v>
      </c>
      <c r="X155" s="1">
        <f t="shared" si="42"/>
        <v>0</v>
      </c>
      <c r="Y155" s="4"/>
    </row>
    <row r="156" spans="1:25" x14ac:dyDescent="0.25">
      <c r="A156" s="34" t="str">
        <f t="shared" si="36"/>
        <v/>
      </c>
      <c r="B156" s="2"/>
      <c r="C156" s="2"/>
      <c r="D156" s="2"/>
      <c r="E156" s="2"/>
      <c r="F156" s="2"/>
      <c r="G156" s="34" t="str">
        <f t="shared" si="37"/>
        <v/>
      </c>
      <c r="H156" s="34"/>
      <c r="I156" s="45" t="s">
        <v>16</v>
      </c>
      <c r="J156" s="107" t="str">
        <f t="shared" si="38"/>
        <v/>
      </c>
      <c r="K156" s="107" t="str">
        <f t="shared" si="39"/>
        <v/>
      </c>
      <c r="L156" s="2"/>
      <c r="M156" s="2"/>
      <c r="N156" s="2"/>
      <c r="O156" s="2"/>
      <c r="P156" s="2"/>
      <c r="Q156" s="1">
        <f t="shared" si="40"/>
        <v>0</v>
      </c>
      <c r="R156" s="2"/>
      <c r="S156" s="2"/>
      <c r="T156" s="2"/>
      <c r="U156" s="2"/>
      <c r="V156" s="2"/>
      <c r="W156" s="1">
        <f t="shared" si="41"/>
        <v>0</v>
      </c>
      <c r="X156" s="1">
        <f t="shared" si="42"/>
        <v>0</v>
      </c>
      <c r="Y156" s="4"/>
    </row>
    <row r="157" spans="1:25" x14ac:dyDescent="0.25">
      <c r="A157" s="34" t="str">
        <f t="shared" si="36"/>
        <v/>
      </c>
      <c r="B157" s="2"/>
      <c r="C157" s="2"/>
      <c r="D157" s="2"/>
      <c r="E157" s="2"/>
      <c r="F157" s="2"/>
      <c r="G157" s="34" t="str">
        <f t="shared" si="37"/>
        <v/>
      </c>
      <c r="H157" s="34"/>
      <c r="I157" s="45" t="s">
        <v>16</v>
      </c>
      <c r="J157" s="107" t="str">
        <f t="shared" si="38"/>
        <v/>
      </c>
      <c r="K157" s="107" t="str">
        <f t="shared" si="39"/>
        <v/>
      </c>
      <c r="L157" s="2"/>
      <c r="M157" s="2"/>
      <c r="N157" s="2"/>
      <c r="O157" s="2"/>
      <c r="P157" s="2"/>
      <c r="Q157" s="1">
        <f t="shared" si="40"/>
        <v>0</v>
      </c>
      <c r="R157" s="2"/>
      <c r="S157" s="2"/>
      <c r="T157" s="2"/>
      <c r="U157" s="2"/>
      <c r="V157" s="2"/>
      <c r="W157" s="1">
        <f t="shared" si="41"/>
        <v>0</v>
      </c>
      <c r="X157" s="1">
        <f t="shared" si="42"/>
        <v>0</v>
      </c>
      <c r="Y157" s="4"/>
    </row>
    <row r="158" spans="1:25" x14ac:dyDescent="0.25">
      <c r="A158" s="34" t="str">
        <f t="shared" si="36"/>
        <v/>
      </c>
      <c r="B158" s="2"/>
      <c r="C158" s="2"/>
      <c r="D158" s="2"/>
      <c r="E158" s="2"/>
      <c r="F158" s="2"/>
      <c r="G158" s="34" t="str">
        <f t="shared" si="37"/>
        <v/>
      </c>
      <c r="H158" s="34"/>
      <c r="I158" s="45" t="s">
        <v>16</v>
      </c>
      <c r="J158" s="107" t="str">
        <f t="shared" si="38"/>
        <v/>
      </c>
      <c r="K158" s="107" t="str">
        <f t="shared" si="39"/>
        <v/>
      </c>
      <c r="L158" s="2"/>
      <c r="M158" s="2"/>
      <c r="N158" s="2"/>
      <c r="O158" s="2"/>
      <c r="P158" s="2"/>
      <c r="Q158" s="1">
        <f t="shared" si="40"/>
        <v>0</v>
      </c>
      <c r="R158" s="2"/>
      <c r="S158" s="2"/>
      <c r="T158" s="2"/>
      <c r="U158" s="2"/>
      <c r="V158" s="2"/>
      <c r="W158" s="1">
        <f t="shared" si="41"/>
        <v>0</v>
      </c>
      <c r="X158" s="1">
        <f t="shared" si="42"/>
        <v>0</v>
      </c>
      <c r="Y158" s="4"/>
    </row>
    <row r="159" spans="1:25" x14ac:dyDescent="0.25">
      <c r="A159" s="34" t="str">
        <f t="shared" si="36"/>
        <v/>
      </c>
      <c r="B159" s="2"/>
      <c r="C159" s="2"/>
      <c r="D159" s="2"/>
      <c r="E159" s="2"/>
      <c r="F159" s="2"/>
      <c r="G159" s="34" t="str">
        <f t="shared" si="37"/>
        <v/>
      </c>
      <c r="H159" s="34"/>
      <c r="I159" s="45" t="s">
        <v>16</v>
      </c>
      <c r="J159" s="108" t="str">
        <f t="shared" si="38"/>
        <v/>
      </c>
      <c r="K159" s="108" t="str">
        <f t="shared" si="39"/>
        <v/>
      </c>
      <c r="L159" s="2"/>
      <c r="M159" s="2"/>
      <c r="N159" s="2"/>
      <c r="O159" s="2"/>
      <c r="P159" s="2"/>
      <c r="Q159" s="1">
        <f t="shared" si="40"/>
        <v>0</v>
      </c>
      <c r="R159" s="2"/>
      <c r="S159" s="2"/>
      <c r="T159" s="2"/>
      <c r="U159" s="2"/>
      <c r="V159" s="2"/>
      <c r="W159" s="1">
        <f t="shared" si="41"/>
        <v>0</v>
      </c>
      <c r="X159" s="1">
        <f t="shared" si="42"/>
        <v>0</v>
      </c>
      <c r="Y159" s="4"/>
    </row>
    <row r="160" spans="1:25" x14ac:dyDescent="0.25">
      <c r="A160" s="34" t="str">
        <f t="shared" si="36"/>
        <v/>
      </c>
      <c r="B160" s="2"/>
      <c r="C160" s="2"/>
      <c r="D160" s="2"/>
      <c r="E160" s="2"/>
      <c r="F160" s="2"/>
      <c r="G160" s="34" t="str">
        <f t="shared" si="37"/>
        <v/>
      </c>
      <c r="H160" s="34"/>
      <c r="I160" s="45" t="s">
        <v>16</v>
      </c>
      <c r="J160" s="108" t="str">
        <f t="shared" si="38"/>
        <v/>
      </c>
      <c r="K160" s="108" t="str">
        <f t="shared" si="39"/>
        <v/>
      </c>
      <c r="L160" s="2"/>
      <c r="M160" s="2"/>
      <c r="N160" s="2"/>
      <c r="O160" s="2"/>
      <c r="P160" s="2"/>
      <c r="Q160" s="1">
        <f t="shared" si="40"/>
        <v>0</v>
      </c>
      <c r="R160" s="2"/>
      <c r="S160" s="2"/>
      <c r="T160" s="2"/>
      <c r="U160" s="2"/>
      <c r="V160" s="2"/>
      <c r="W160" s="1">
        <f t="shared" si="41"/>
        <v>0</v>
      </c>
      <c r="X160" s="1">
        <f t="shared" si="42"/>
        <v>0</v>
      </c>
      <c r="Y160" s="4"/>
    </row>
    <row r="161" spans="1:33" x14ac:dyDescent="0.25">
      <c r="A161" s="34" t="str">
        <f t="shared" si="36"/>
        <v/>
      </c>
      <c r="B161" s="2"/>
      <c r="C161" s="2"/>
      <c r="D161" s="2"/>
      <c r="E161" s="2"/>
      <c r="F161" s="2"/>
      <c r="G161" s="34" t="str">
        <f t="shared" si="37"/>
        <v/>
      </c>
      <c r="H161" s="34"/>
      <c r="I161" s="45" t="s">
        <v>16</v>
      </c>
      <c r="J161" s="108" t="str">
        <f t="shared" si="38"/>
        <v/>
      </c>
      <c r="K161" s="108" t="str">
        <f t="shared" si="39"/>
        <v/>
      </c>
      <c r="L161" s="2"/>
      <c r="M161" s="2"/>
      <c r="N161" s="2"/>
      <c r="O161" s="2"/>
      <c r="P161" s="2"/>
      <c r="Q161" s="1">
        <f t="shared" si="40"/>
        <v>0</v>
      </c>
      <c r="R161" s="2"/>
      <c r="S161" s="2"/>
      <c r="T161" s="2"/>
      <c r="U161" s="2"/>
      <c r="V161" s="2"/>
      <c r="W161" s="1">
        <f t="shared" si="41"/>
        <v>0</v>
      </c>
      <c r="X161" s="1">
        <f t="shared" si="42"/>
        <v>0</v>
      </c>
      <c r="Y161" s="4"/>
    </row>
    <row r="162" spans="1:33" x14ac:dyDescent="0.25">
      <c r="A162" s="34" t="str">
        <f t="shared" si="36"/>
        <v/>
      </c>
      <c r="B162" s="2"/>
      <c r="C162" s="2"/>
      <c r="D162" s="2"/>
      <c r="E162" s="2"/>
      <c r="F162" s="2"/>
      <c r="G162" s="34" t="str">
        <f t="shared" si="37"/>
        <v/>
      </c>
      <c r="H162" s="34"/>
      <c r="I162" s="45" t="s">
        <v>16</v>
      </c>
      <c r="J162" s="108" t="str">
        <f t="shared" si="38"/>
        <v/>
      </c>
      <c r="K162" s="108" t="str">
        <f t="shared" si="39"/>
        <v/>
      </c>
      <c r="L162" s="2"/>
      <c r="M162" s="2"/>
      <c r="N162" s="2"/>
      <c r="O162" s="2"/>
      <c r="P162" s="2"/>
      <c r="Q162" s="1">
        <f t="shared" si="40"/>
        <v>0</v>
      </c>
      <c r="R162" s="2"/>
      <c r="S162" s="2"/>
      <c r="T162" s="2"/>
      <c r="U162" s="2"/>
      <c r="V162" s="2"/>
      <c r="W162" s="1">
        <f t="shared" si="41"/>
        <v>0</v>
      </c>
      <c r="X162" s="1">
        <f t="shared" si="42"/>
        <v>0</v>
      </c>
      <c r="Y162" s="4"/>
    </row>
    <row r="163" spans="1:33" x14ac:dyDescent="0.25">
      <c r="A163" s="34" t="str">
        <f t="shared" si="36"/>
        <v/>
      </c>
      <c r="B163" s="2"/>
      <c r="C163" s="2"/>
      <c r="D163" s="2"/>
      <c r="E163" s="2"/>
      <c r="F163" s="2"/>
      <c r="G163" s="34" t="str">
        <f t="shared" si="37"/>
        <v/>
      </c>
      <c r="H163" s="34"/>
      <c r="I163" s="45" t="s">
        <v>16</v>
      </c>
      <c r="J163" s="176" t="str">
        <f t="shared" si="38"/>
        <v/>
      </c>
      <c r="K163" s="176" t="str">
        <f t="shared" si="39"/>
        <v/>
      </c>
      <c r="L163" s="2"/>
      <c r="M163" s="2"/>
      <c r="N163" s="2"/>
      <c r="O163" s="2"/>
      <c r="P163" s="2"/>
      <c r="Q163" s="1">
        <f t="shared" si="40"/>
        <v>0</v>
      </c>
      <c r="R163" s="2"/>
      <c r="S163" s="2"/>
      <c r="T163" s="2"/>
      <c r="U163" s="2"/>
      <c r="V163" s="2"/>
      <c r="W163" s="1">
        <f t="shared" si="41"/>
        <v>0</v>
      </c>
      <c r="X163" s="1">
        <f t="shared" si="42"/>
        <v>0</v>
      </c>
      <c r="Y163" s="4"/>
    </row>
    <row r="164" spans="1:33" x14ac:dyDescent="0.25">
      <c r="A164" s="34" t="str">
        <f t="shared" si="36"/>
        <v/>
      </c>
      <c r="B164" s="2"/>
      <c r="C164" s="2"/>
      <c r="D164" s="2"/>
      <c r="E164" s="2"/>
      <c r="F164" s="2"/>
      <c r="G164" s="34" t="str">
        <f t="shared" si="37"/>
        <v/>
      </c>
      <c r="H164" s="34"/>
      <c r="I164" s="45" t="s">
        <v>16</v>
      </c>
      <c r="J164" s="176" t="str">
        <f t="shared" si="38"/>
        <v/>
      </c>
      <c r="K164" s="176" t="str">
        <f t="shared" si="39"/>
        <v/>
      </c>
      <c r="L164" s="2"/>
      <c r="M164" s="2"/>
      <c r="N164" s="2"/>
      <c r="O164" s="2"/>
      <c r="P164" s="2"/>
      <c r="Q164" s="1">
        <f t="shared" si="40"/>
        <v>0</v>
      </c>
      <c r="R164" s="2"/>
      <c r="S164" s="2"/>
      <c r="T164" s="2"/>
      <c r="U164" s="2"/>
      <c r="V164" s="2"/>
      <c r="W164" s="1">
        <f t="shared" si="41"/>
        <v>0</v>
      </c>
      <c r="X164" s="1">
        <f t="shared" si="42"/>
        <v>0</v>
      </c>
      <c r="Y164" s="4"/>
    </row>
    <row r="165" spans="1:33" x14ac:dyDescent="0.25">
      <c r="A165" s="34" t="str">
        <f t="shared" si="36"/>
        <v/>
      </c>
      <c r="B165" s="2"/>
      <c r="C165" s="2"/>
      <c r="D165" s="2"/>
      <c r="E165" s="2"/>
      <c r="F165" s="2"/>
      <c r="G165" s="34" t="str">
        <f t="shared" si="37"/>
        <v/>
      </c>
      <c r="H165" s="34"/>
      <c r="I165" s="45" t="s">
        <v>16</v>
      </c>
      <c r="J165" s="176" t="str">
        <f t="shared" si="38"/>
        <v/>
      </c>
      <c r="K165" s="176" t="str">
        <f t="shared" si="39"/>
        <v/>
      </c>
      <c r="L165" s="2"/>
      <c r="M165" s="2"/>
      <c r="N165" s="2"/>
      <c r="O165" s="2"/>
      <c r="P165" s="2"/>
      <c r="Q165" s="1">
        <f t="shared" si="40"/>
        <v>0</v>
      </c>
      <c r="R165" s="2"/>
      <c r="S165" s="2"/>
      <c r="T165" s="2"/>
      <c r="U165" s="2"/>
      <c r="V165" s="2"/>
      <c r="W165" s="1">
        <f t="shared" si="41"/>
        <v>0</v>
      </c>
      <c r="X165" s="1">
        <f t="shared" si="42"/>
        <v>0</v>
      </c>
      <c r="Y165" s="4"/>
    </row>
    <row r="166" spans="1:33" x14ac:dyDescent="0.25">
      <c r="A166" s="34" t="str">
        <f t="shared" si="36"/>
        <v/>
      </c>
      <c r="B166" s="2"/>
      <c r="C166" s="2"/>
      <c r="D166" s="2"/>
      <c r="E166" s="2"/>
      <c r="F166" s="2"/>
      <c r="G166" s="34" t="str">
        <f t="shared" si="37"/>
        <v/>
      </c>
      <c r="H166" s="34"/>
      <c r="I166" s="45" t="s">
        <v>16</v>
      </c>
      <c r="J166" s="176" t="str">
        <f t="shared" si="38"/>
        <v/>
      </c>
      <c r="K166" s="176" t="str">
        <f t="shared" si="39"/>
        <v/>
      </c>
      <c r="L166" s="2"/>
      <c r="M166" s="2"/>
      <c r="N166" s="2"/>
      <c r="O166" s="2"/>
      <c r="P166" s="2"/>
      <c r="Q166" s="1">
        <f t="shared" si="40"/>
        <v>0</v>
      </c>
      <c r="R166" s="2"/>
      <c r="S166" s="2"/>
      <c r="T166" s="2"/>
      <c r="U166" s="2"/>
      <c r="V166" s="2"/>
      <c r="W166" s="1">
        <f t="shared" si="41"/>
        <v>0</v>
      </c>
      <c r="X166" s="1">
        <f t="shared" si="42"/>
        <v>0</v>
      </c>
      <c r="Y166" s="4"/>
    </row>
    <row r="167" spans="1:33" x14ac:dyDescent="0.25">
      <c r="A167" s="34" t="str">
        <f t="shared" si="36"/>
        <v/>
      </c>
      <c r="B167" s="2"/>
      <c r="C167" s="2"/>
      <c r="D167" s="2"/>
      <c r="E167" s="2"/>
      <c r="F167" s="2"/>
      <c r="G167" s="34" t="str">
        <f t="shared" si="37"/>
        <v/>
      </c>
      <c r="H167" s="34"/>
      <c r="I167" s="42" t="s">
        <v>228</v>
      </c>
      <c r="J167" s="102" t="str">
        <f t="shared" si="38"/>
        <v/>
      </c>
      <c r="K167" s="102" t="str">
        <f t="shared" si="39"/>
        <v/>
      </c>
      <c r="L167" s="2"/>
      <c r="M167" s="2"/>
      <c r="N167" s="2"/>
      <c r="O167" s="2"/>
      <c r="P167" s="2"/>
      <c r="Q167" s="1">
        <f t="shared" ref="Q167:Q170" si="43">SUM(L167:P167)</f>
        <v>0</v>
      </c>
      <c r="R167" s="2"/>
      <c r="S167" s="2"/>
      <c r="T167" s="2"/>
      <c r="U167" s="2"/>
      <c r="V167" s="2"/>
      <c r="W167" s="1">
        <f t="shared" si="41"/>
        <v>0</v>
      </c>
      <c r="X167" s="1">
        <f t="shared" si="42"/>
        <v>0</v>
      </c>
    </row>
    <row r="168" spans="1:33" x14ac:dyDescent="0.25">
      <c r="A168" s="34" t="str">
        <f t="shared" si="36"/>
        <v/>
      </c>
      <c r="B168" s="2"/>
      <c r="C168" s="2"/>
      <c r="D168" s="2"/>
      <c r="E168" s="2"/>
      <c r="F168" s="2"/>
      <c r="G168" s="34" t="str">
        <f t="shared" si="37"/>
        <v/>
      </c>
      <c r="H168" s="34"/>
      <c r="I168" s="42" t="s">
        <v>228</v>
      </c>
      <c r="J168" s="102" t="str">
        <f t="shared" si="38"/>
        <v/>
      </c>
      <c r="K168" s="102" t="str">
        <f t="shared" si="39"/>
        <v/>
      </c>
      <c r="L168" s="2"/>
      <c r="M168" s="2"/>
      <c r="N168" s="2"/>
      <c r="O168" s="2"/>
      <c r="P168" s="2"/>
      <c r="Q168" s="1">
        <f t="shared" si="43"/>
        <v>0</v>
      </c>
      <c r="R168" s="2"/>
      <c r="S168" s="2"/>
      <c r="T168" s="2"/>
      <c r="U168" s="2"/>
      <c r="V168" s="2"/>
      <c r="W168" s="1">
        <f t="shared" si="41"/>
        <v>0</v>
      </c>
      <c r="X168" s="1">
        <f t="shared" si="42"/>
        <v>0</v>
      </c>
    </row>
    <row r="169" spans="1:33" x14ac:dyDescent="0.25">
      <c r="A169" s="34" t="str">
        <f t="shared" si="36"/>
        <v/>
      </c>
      <c r="B169" s="2"/>
      <c r="C169" s="2"/>
      <c r="D169" s="2"/>
      <c r="E169" s="2"/>
      <c r="F169" s="2"/>
      <c r="G169" s="34" t="str">
        <f t="shared" si="37"/>
        <v/>
      </c>
      <c r="H169" s="34"/>
      <c r="I169" s="42" t="s">
        <v>228</v>
      </c>
      <c r="J169" s="102" t="str">
        <f t="shared" si="38"/>
        <v/>
      </c>
      <c r="K169" s="102" t="str">
        <f t="shared" si="39"/>
        <v/>
      </c>
      <c r="L169" s="2"/>
      <c r="M169" s="2"/>
      <c r="N169" s="2"/>
      <c r="O169" s="2"/>
      <c r="P169" s="2"/>
      <c r="Q169" s="1">
        <f t="shared" si="43"/>
        <v>0</v>
      </c>
      <c r="R169" s="2"/>
      <c r="S169" s="2"/>
      <c r="T169" s="2"/>
      <c r="U169" s="2"/>
      <c r="V169" s="2"/>
      <c r="W169" s="1">
        <f t="shared" si="41"/>
        <v>0</v>
      </c>
      <c r="X169" s="1">
        <f t="shared" si="42"/>
        <v>0</v>
      </c>
      <c r="AG169" s="19"/>
    </row>
    <row r="170" spans="1:33" x14ac:dyDescent="0.25">
      <c r="A170" s="34" t="str">
        <f t="shared" si="36"/>
        <v/>
      </c>
      <c r="B170" s="2"/>
      <c r="C170" s="2"/>
      <c r="D170" s="2"/>
      <c r="E170" s="2"/>
      <c r="F170" s="2"/>
      <c r="G170" s="34" t="str">
        <f t="shared" si="37"/>
        <v/>
      </c>
      <c r="H170" s="34"/>
      <c r="I170" s="42" t="s">
        <v>228</v>
      </c>
      <c r="J170" s="102" t="str">
        <f t="shared" si="38"/>
        <v/>
      </c>
      <c r="K170" s="102" t="str">
        <f t="shared" si="39"/>
        <v/>
      </c>
      <c r="L170" s="2"/>
      <c r="M170" s="2"/>
      <c r="N170" s="2"/>
      <c r="O170" s="2"/>
      <c r="P170" s="2"/>
      <c r="Q170" s="1">
        <f t="shared" si="43"/>
        <v>0</v>
      </c>
      <c r="R170" s="2"/>
      <c r="S170" s="2"/>
      <c r="T170" s="2"/>
      <c r="U170" s="2"/>
      <c r="V170" s="2"/>
      <c r="W170" s="1">
        <f t="shared" si="41"/>
        <v>0</v>
      </c>
      <c r="X170" s="1">
        <f t="shared" si="42"/>
        <v>0</v>
      </c>
    </row>
    <row r="171" spans="1:33" x14ac:dyDescent="0.25">
      <c r="A171" s="34" t="str">
        <f t="shared" si="36"/>
        <v/>
      </c>
      <c r="B171" s="2"/>
      <c r="C171" s="2"/>
      <c r="D171" s="2"/>
      <c r="E171" s="2"/>
      <c r="F171" s="2"/>
      <c r="G171" s="34" t="str">
        <f t="shared" si="37"/>
        <v/>
      </c>
      <c r="H171" s="34"/>
      <c r="I171" s="42" t="s">
        <v>228</v>
      </c>
      <c r="J171" s="192" t="str">
        <f t="shared" si="38"/>
        <v/>
      </c>
      <c r="K171" s="192" t="str">
        <f t="shared" si="39"/>
        <v/>
      </c>
      <c r="L171" s="2"/>
      <c r="M171" s="2"/>
      <c r="N171" s="2"/>
      <c r="O171" s="2"/>
      <c r="P171" s="2"/>
      <c r="Q171" s="1">
        <f>SUM(L171:P171)</f>
        <v>0</v>
      </c>
      <c r="R171" s="2"/>
      <c r="S171" s="2"/>
      <c r="T171" s="2"/>
      <c r="U171" s="2"/>
      <c r="V171" s="2"/>
      <c r="W171" s="1">
        <f t="shared" si="41"/>
        <v>0</v>
      </c>
      <c r="X171" s="1">
        <f t="shared" si="42"/>
        <v>0</v>
      </c>
    </row>
    <row r="172" spans="1:33" x14ac:dyDescent="0.25">
      <c r="A172" s="34" t="str">
        <f t="shared" si="36"/>
        <v/>
      </c>
      <c r="B172" s="2"/>
      <c r="C172" s="2"/>
      <c r="D172" s="2"/>
      <c r="E172" s="2"/>
      <c r="F172" s="2"/>
      <c r="G172" s="34" t="str">
        <f t="shared" si="37"/>
        <v/>
      </c>
      <c r="H172" s="34"/>
      <c r="I172" s="42" t="s">
        <v>228</v>
      </c>
      <c r="J172" s="192" t="str">
        <f t="shared" si="38"/>
        <v/>
      </c>
      <c r="K172" s="192" t="str">
        <f t="shared" si="39"/>
        <v/>
      </c>
      <c r="L172" s="2"/>
      <c r="M172" s="2"/>
      <c r="N172" s="2"/>
      <c r="O172" s="2"/>
      <c r="P172" s="2"/>
      <c r="Q172" s="1">
        <f>SUM(L172:P172)</f>
        <v>0</v>
      </c>
      <c r="R172" s="2"/>
      <c r="S172" s="2"/>
      <c r="T172" s="2"/>
      <c r="U172" s="2"/>
      <c r="V172" s="2"/>
      <c r="W172" s="1">
        <f t="shared" si="41"/>
        <v>0</v>
      </c>
      <c r="X172" s="1">
        <f t="shared" si="42"/>
        <v>0</v>
      </c>
    </row>
    <row r="173" spans="1:33" x14ac:dyDescent="0.25">
      <c r="A173" s="34" t="str">
        <f t="shared" si="36"/>
        <v/>
      </c>
      <c r="B173" s="2"/>
      <c r="C173" s="2"/>
      <c r="D173" s="2"/>
      <c r="E173" s="2"/>
      <c r="F173" s="2"/>
      <c r="G173" s="34" t="str">
        <f t="shared" si="37"/>
        <v/>
      </c>
      <c r="H173" s="34"/>
      <c r="I173" s="42" t="s">
        <v>228</v>
      </c>
      <c r="J173" s="192" t="str">
        <f t="shared" si="38"/>
        <v/>
      </c>
      <c r="K173" s="192" t="str">
        <f t="shared" si="39"/>
        <v/>
      </c>
      <c r="L173" s="2"/>
      <c r="M173" s="2"/>
      <c r="N173" s="2"/>
      <c r="O173" s="2"/>
      <c r="P173" s="2"/>
      <c r="Q173" s="1">
        <f>SUM(L173:P173)</f>
        <v>0</v>
      </c>
      <c r="R173" s="2"/>
      <c r="S173" s="2"/>
      <c r="T173" s="2"/>
      <c r="U173" s="2"/>
      <c r="V173" s="2"/>
      <c r="W173" s="1">
        <f t="shared" si="41"/>
        <v>0</v>
      </c>
      <c r="X173" s="1">
        <f t="shared" si="42"/>
        <v>0</v>
      </c>
    </row>
    <row r="174" spans="1:33" x14ac:dyDescent="0.25">
      <c r="A174" s="34" t="str">
        <f t="shared" si="36"/>
        <v/>
      </c>
      <c r="B174" s="2"/>
      <c r="C174" s="2"/>
      <c r="D174" s="2"/>
      <c r="E174" s="2"/>
      <c r="F174" s="2"/>
      <c r="G174" s="34" t="str">
        <f t="shared" si="37"/>
        <v/>
      </c>
      <c r="H174" s="34"/>
      <c r="I174" s="42" t="s">
        <v>228</v>
      </c>
      <c r="J174" s="192" t="str">
        <f t="shared" si="38"/>
        <v/>
      </c>
      <c r="K174" s="192" t="str">
        <f t="shared" si="39"/>
        <v/>
      </c>
      <c r="L174" s="2"/>
      <c r="M174" s="2"/>
      <c r="N174" s="2"/>
      <c r="O174" s="2"/>
      <c r="P174" s="2"/>
      <c r="Q174" s="1">
        <f>SUM(L174:P174)</f>
        <v>0</v>
      </c>
      <c r="R174" s="2"/>
      <c r="S174" s="2"/>
      <c r="T174" s="2"/>
      <c r="U174" s="2"/>
      <c r="V174" s="2"/>
      <c r="W174" s="1">
        <f t="shared" si="41"/>
        <v>0</v>
      </c>
      <c r="X174" s="1">
        <f t="shared" si="42"/>
        <v>0</v>
      </c>
    </row>
    <row r="175" spans="1:33" x14ac:dyDescent="0.25">
      <c r="A175" s="34" t="str">
        <f t="shared" si="36"/>
        <v/>
      </c>
      <c r="B175" s="2"/>
      <c r="C175" s="2"/>
      <c r="D175" s="2"/>
      <c r="E175" s="2"/>
      <c r="F175" s="2"/>
      <c r="G175" s="34" t="str">
        <f t="shared" si="37"/>
        <v/>
      </c>
      <c r="H175" s="34"/>
      <c r="I175" s="42" t="s">
        <v>228</v>
      </c>
      <c r="J175" s="107" t="str">
        <f t="shared" si="38"/>
        <v/>
      </c>
      <c r="K175" s="107" t="str">
        <f t="shared" si="39"/>
        <v/>
      </c>
      <c r="L175" s="2"/>
      <c r="M175" s="2"/>
      <c r="N175" s="2"/>
      <c r="O175" s="2"/>
      <c r="P175" s="2"/>
      <c r="Q175" s="1">
        <f>SUM(L175:P175)</f>
        <v>0</v>
      </c>
      <c r="R175" s="2"/>
      <c r="S175" s="2"/>
      <c r="T175" s="2"/>
      <c r="U175" s="2"/>
      <c r="V175" s="2"/>
      <c r="W175" s="1">
        <f t="shared" si="41"/>
        <v>0</v>
      </c>
      <c r="X175" s="1">
        <f t="shared" si="42"/>
        <v>0</v>
      </c>
    </row>
    <row r="176" spans="1:33" x14ac:dyDescent="0.25">
      <c r="A176" s="34" t="str">
        <f t="shared" si="36"/>
        <v/>
      </c>
      <c r="B176" s="2"/>
      <c r="C176" s="2"/>
      <c r="D176" s="2"/>
      <c r="E176" s="2"/>
      <c r="F176" s="2"/>
      <c r="G176" s="34" t="str">
        <f t="shared" si="37"/>
        <v/>
      </c>
      <c r="H176" s="34"/>
      <c r="I176" s="42" t="s">
        <v>228</v>
      </c>
      <c r="J176" s="107" t="str">
        <f t="shared" si="38"/>
        <v/>
      </c>
      <c r="K176" s="107" t="str">
        <f t="shared" si="39"/>
        <v/>
      </c>
      <c r="L176" s="2"/>
      <c r="M176" s="2"/>
      <c r="N176" s="2"/>
      <c r="O176" s="2"/>
      <c r="P176" s="2"/>
      <c r="Q176" s="1">
        <f t="shared" ref="Q176:Q184" si="44">SUM(L176:P176)</f>
        <v>0</v>
      </c>
      <c r="R176" s="2"/>
      <c r="S176" s="2"/>
      <c r="T176" s="2"/>
      <c r="U176" s="2"/>
      <c r="V176" s="2"/>
      <c r="W176" s="1">
        <f t="shared" si="41"/>
        <v>0</v>
      </c>
      <c r="X176" s="1">
        <f t="shared" si="42"/>
        <v>0</v>
      </c>
    </row>
    <row r="177" spans="1:24" x14ac:dyDescent="0.25">
      <c r="A177" s="34" t="str">
        <f t="shared" si="36"/>
        <v/>
      </c>
      <c r="B177" s="2"/>
      <c r="C177" s="2"/>
      <c r="D177" s="2"/>
      <c r="E177" s="2"/>
      <c r="F177" s="2"/>
      <c r="G177" s="34" t="str">
        <f t="shared" si="37"/>
        <v/>
      </c>
      <c r="H177" s="34"/>
      <c r="I177" s="42" t="s">
        <v>228</v>
      </c>
      <c r="J177" s="107" t="str">
        <f t="shared" si="38"/>
        <v/>
      </c>
      <c r="K177" s="107" t="str">
        <f t="shared" si="39"/>
        <v/>
      </c>
      <c r="L177" s="2"/>
      <c r="M177" s="2"/>
      <c r="N177" s="2"/>
      <c r="O177" s="2"/>
      <c r="P177" s="2"/>
      <c r="Q177" s="1">
        <f t="shared" si="44"/>
        <v>0</v>
      </c>
      <c r="R177" s="2"/>
      <c r="S177" s="2"/>
      <c r="T177" s="2"/>
      <c r="U177" s="2"/>
      <c r="V177" s="2"/>
      <c r="W177" s="1">
        <f t="shared" si="41"/>
        <v>0</v>
      </c>
      <c r="X177" s="1">
        <f t="shared" si="42"/>
        <v>0</v>
      </c>
    </row>
    <row r="178" spans="1:24" x14ac:dyDescent="0.25">
      <c r="A178" s="34" t="str">
        <f t="shared" si="36"/>
        <v/>
      </c>
      <c r="B178" s="2"/>
      <c r="C178" s="2"/>
      <c r="D178" s="2"/>
      <c r="E178" s="2"/>
      <c r="F178" s="2"/>
      <c r="G178" s="34" t="str">
        <f t="shared" si="37"/>
        <v/>
      </c>
      <c r="H178" s="34"/>
      <c r="I178" s="42" t="s">
        <v>228</v>
      </c>
      <c r="J178" s="107" t="str">
        <f t="shared" si="38"/>
        <v/>
      </c>
      <c r="K178" s="107" t="str">
        <f t="shared" si="39"/>
        <v/>
      </c>
      <c r="L178" s="2"/>
      <c r="M178" s="2"/>
      <c r="N178" s="2"/>
      <c r="O178" s="2"/>
      <c r="P178" s="2"/>
      <c r="Q178" s="1">
        <f t="shared" si="44"/>
        <v>0</v>
      </c>
      <c r="R178" s="2"/>
      <c r="S178" s="2"/>
      <c r="T178" s="2"/>
      <c r="U178" s="2"/>
      <c r="V178" s="2"/>
      <c r="W178" s="1">
        <f t="shared" si="41"/>
        <v>0</v>
      </c>
      <c r="X178" s="1">
        <f t="shared" si="42"/>
        <v>0</v>
      </c>
    </row>
    <row r="179" spans="1:24" x14ac:dyDescent="0.25">
      <c r="A179" s="34" t="str">
        <f t="shared" si="36"/>
        <v/>
      </c>
      <c r="B179" s="2"/>
      <c r="C179" s="2"/>
      <c r="D179" s="2"/>
      <c r="E179" s="2"/>
      <c r="F179" s="2"/>
      <c r="G179" s="34" t="str">
        <f t="shared" si="37"/>
        <v/>
      </c>
      <c r="H179" s="34"/>
      <c r="I179" s="42" t="s">
        <v>228</v>
      </c>
      <c r="J179" s="108" t="str">
        <f t="shared" si="38"/>
        <v/>
      </c>
      <c r="K179" s="108" t="str">
        <f t="shared" si="39"/>
        <v/>
      </c>
      <c r="L179" s="2"/>
      <c r="M179" s="2"/>
      <c r="N179" s="2"/>
      <c r="O179" s="2"/>
      <c r="P179" s="2"/>
      <c r="Q179" s="1">
        <f t="shared" si="44"/>
        <v>0</v>
      </c>
      <c r="R179" s="2"/>
      <c r="S179" s="2"/>
      <c r="T179" s="2"/>
      <c r="U179" s="2"/>
      <c r="V179" s="2"/>
      <c r="W179" s="1">
        <f t="shared" si="41"/>
        <v>0</v>
      </c>
      <c r="X179" s="1">
        <f t="shared" si="42"/>
        <v>0</v>
      </c>
    </row>
    <row r="180" spans="1:24" x14ac:dyDescent="0.25">
      <c r="A180" s="34" t="str">
        <f t="shared" si="36"/>
        <v/>
      </c>
      <c r="B180" s="2"/>
      <c r="C180" s="2"/>
      <c r="D180" s="2"/>
      <c r="E180" s="2"/>
      <c r="F180" s="2"/>
      <c r="G180" s="34" t="str">
        <f t="shared" si="37"/>
        <v/>
      </c>
      <c r="H180" s="34"/>
      <c r="I180" s="42" t="s">
        <v>228</v>
      </c>
      <c r="J180" s="108" t="str">
        <f t="shared" si="38"/>
        <v/>
      </c>
      <c r="K180" s="108" t="str">
        <f t="shared" si="39"/>
        <v/>
      </c>
      <c r="L180" s="2"/>
      <c r="M180" s="2"/>
      <c r="N180" s="2"/>
      <c r="O180" s="2"/>
      <c r="P180" s="2"/>
      <c r="Q180" s="1">
        <f t="shared" si="44"/>
        <v>0</v>
      </c>
      <c r="R180" s="2"/>
      <c r="S180" s="2"/>
      <c r="T180" s="2"/>
      <c r="U180" s="2"/>
      <c r="V180" s="2"/>
      <c r="W180" s="1">
        <f t="shared" si="41"/>
        <v>0</v>
      </c>
      <c r="X180" s="1">
        <f t="shared" si="42"/>
        <v>0</v>
      </c>
    </row>
    <row r="181" spans="1:24" x14ac:dyDescent="0.25">
      <c r="A181" s="34" t="str">
        <f t="shared" si="36"/>
        <v/>
      </c>
      <c r="B181" s="2"/>
      <c r="C181" s="2"/>
      <c r="D181" s="2"/>
      <c r="E181" s="2"/>
      <c r="F181" s="2"/>
      <c r="G181" s="34" t="str">
        <f t="shared" si="37"/>
        <v/>
      </c>
      <c r="H181" s="34"/>
      <c r="I181" s="42" t="s">
        <v>228</v>
      </c>
      <c r="J181" s="108" t="str">
        <f t="shared" si="38"/>
        <v/>
      </c>
      <c r="K181" s="108" t="str">
        <f t="shared" si="39"/>
        <v/>
      </c>
      <c r="L181" s="2"/>
      <c r="M181" s="2"/>
      <c r="N181" s="2"/>
      <c r="O181" s="2"/>
      <c r="P181" s="2"/>
      <c r="Q181" s="1">
        <f t="shared" si="44"/>
        <v>0</v>
      </c>
      <c r="R181" s="2"/>
      <c r="S181" s="2"/>
      <c r="T181" s="2"/>
      <c r="U181" s="2"/>
      <c r="V181" s="2"/>
      <c r="W181" s="1">
        <f t="shared" si="41"/>
        <v>0</v>
      </c>
      <c r="X181" s="1">
        <f t="shared" si="42"/>
        <v>0</v>
      </c>
    </row>
    <row r="182" spans="1:24" x14ac:dyDescent="0.25">
      <c r="A182" s="34" t="str">
        <f t="shared" si="36"/>
        <v/>
      </c>
      <c r="B182" s="2"/>
      <c r="C182" s="2"/>
      <c r="D182" s="2"/>
      <c r="E182" s="2"/>
      <c r="F182" s="2"/>
      <c r="G182" s="34" t="str">
        <f t="shared" si="37"/>
        <v/>
      </c>
      <c r="H182" s="34"/>
      <c r="I182" s="42" t="s">
        <v>228</v>
      </c>
      <c r="J182" s="108" t="str">
        <f t="shared" si="38"/>
        <v/>
      </c>
      <c r="K182" s="108" t="str">
        <f t="shared" si="39"/>
        <v/>
      </c>
      <c r="L182" s="2"/>
      <c r="M182" s="2"/>
      <c r="N182" s="2"/>
      <c r="O182" s="2"/>
      <c r="P182" s="2"/>
      <c r="Q182" s="1">
        <f t="shared" si="44"/>
        <v>0</v>
      </c>
      <c r="R182" s="2"/>
      <c r="S182" s="2"/>
      <c r="T182" s="2"/>
      <c r="U182" s="2"/>
      <c r="V182" s="2"/>
      <c r="W182" s="1">
        <f t="shared" si="41"/>
        <v>0</v>
      </c>
      <c r="X182" s="1">
        <f t="shared" si="42"/>
        <v>0</v>
      </c>
    </row>
    <row r="183" spans="1:24" x14ac:dyDescent="0.25">
      <c r="A183" s="34" t="str">
        <f t="shared" si="36"/>
        <v/>
      </c>
      <c r="B183" s="2"/>
      <c r="C183" s="2"/>
      <c r="D183" s="2"/>
      <c r="E183" s="2"/>
      <c r="F183" s="2"/>
      <c r="G183" s="34" t="str">
        <f t="shared" si="37"/>
        <v/>
      </c>
      <c r="H183" s="34"/>
      <c r="I183" s="42" t="s">
        <v>228</v>
      </c>
      <c r="J183" s="176" t="str">
        <f t="shared" si="38"/>
        <v/>
      </c>
      <c r="K183" s="176" t="str">
        <f t="shared" si="39"/>
        <v/>
      </c>
      <c r="L183" s="2"/>
      <c r="M183" s="2"/>
      <c r="N183" s="2"/>
      <c r="O183" s="2"/>
      <c r="P183" s="2"/>
      <c r="Q183" s="1">
        <f t="shared" si="44"/>
        <v>0</v>
      </c>
      <c r="R183" s="2"/>
      <c r="S183" s="2"/>
      <c r="T183" s="2"/>
      <c r="U183" s="2"/>
      <c r="V183" s="2"/>
      <c r="W183" s="1">
        <f t="shared" si="41"/>
        <v>0</v>
      </c>
      <c r="X183" s="1">
        <f t="shared" si="42"/>
        <v>0</v>
      </c>
    </row>
    <row r="184" spans="1:24" x14ac:dyDescent="0.25">
      <c r="A184" s="34" t="str">
        <f t="shared" si="36"/>
        <v/>
      </c>
      <c r="B184" s="2"/>
      <c r="C184" s="2"/>
      <c r="D184" s="2"/>
      <c r="E184" s="2"/>
      <c r="F184" s="2"/>
      <c r="G184" s="34" t="str">
        <f t="shared" si="37"/>
        <v/>
      </c>
      <c r="H184" s="34"/>
      <c r="I184" s="42" t="s">
        <v>228</v>
      </c>
      <c r="J184" s="176" t="str">
        <f t="shared" si="38"/>
        <v/>
      </c>
      <c r="K184" s="176" t="str">
        <f t="shared" si="39"/>
        <v/>
      </c>
      <c r="L184" s="2"/>
      <c r="M184" s="2"/>
      <c r="N184" s="2"/>
      <c r="O184" s="2"/>
      <c r="P184" s="2"/>
      <c r="Q184" s="1">
        <f t="shared" si="44"/>
        <v>0</v>
      </c>
      <c r="R184" s="2"/>
      <c r="S184" s="2"/>
      <c r="T184" s="2"/>
      <c r="U184" s="2"/>
      <c r="V184" s="2"/>
      <c r="W184" s="1">
        <f t="shared" si="41"/>
        <v>0</v>
      </c>
      <c r="X184" s="1">
        <f t="shared" si="42"/>
        <v>0</v>
      </c>
    </row>
    <row r="185" spans="1:24" x14ac:dyDescent="0.25">
      <c r="A185" s="34" t="str">
        <f t="shared" si="36"/>
        <v/>
      </c>
      <c r="B185" s="2"/>
      <c r="C185" s="2"/>
      <c r="D185" s="2"/>
      <c r="E185" s="2"/>
      <c r="F185" s="2"/>
      <c r="G185" s="34" t="str">
        <f t="shared" si="37"/>
        <v/>
      </c>
      <c r="H185" s="34"/>
      <c r="I185" s="42" t="s">
        <v>228</v>
      </c>
      <c r="J185" s="176" t="str">
        <f t="shared" si="38"/>
        <v/>
      </c>
      <c r="K185" s="176" t="str">
        <f t="shared" si="39"/>
        <v/>
      </c>
      <c r="L185" s="2"/>
      <c r="M185" s="2"/>
      <c r="N185" s="2"/>
      <c r="O185" s="2"/>
      <c r="P185" s="2"/>
      <c r="Q185" s="1">
        <f>SUM(L185:P185)</f>
        <v>0</v>
      </c>
      <c r="R185" s="2"/>
      <c r="S185" s="2"/>
      <c r="T185" s="2"/>
      <c r="U185" s="2"/>
      <c r="V185" s="2"/>
      <c r="W185" s="1">
        <f t="shared" si="41"/>
        <v>0</v>
      </c>
      <c r="X185" s="1">
        <f t="shared" si="42"/>
        <v>0</v>
      </c>
    </row>
    <row r="186" spans="1:24" x14ac:dyDescent="0.25">
      <c r="A186" s="34" t="str">
        <f t="shared" si="36"/>
        <v/>
      </c>
      <c r="B186" s="2"/>
      <c r="C186" s="2"/>
      <c r="D186" s="2"/>
      <c r="E186" s="2"/>
      <c r="F186" s="2"/>
      <c r="G186" s="34" t="str">
        <f t="shared" si="37"/>
        <v/>
      </c>
      <c r="H186" s="34"/>
      <c r="I186" s="42" t="s">
        <v>228</v>
      </c>
      <c r="J186" s="176" t="str">
        <f t="shared" si="38"/>
        <v/>
      </c>
      <c r="K186" s="176" t="str">
        <f t="shared" si="39"/>
        <v/>
      </c>
      <c r="L186" s="2"/>
      <c r="M186" s="2"/>
      <c r="N186" s="2"/>
      <c r="O186" s="2"/>
      <c r="P186" s="2"/>
      <c r="Q186" s="1">
        <f>SUM(L186:P186)</f>
        <v>0</v>
      </c>
      <c r="R186" s="2"/>
      <c r="S186" s="2"/>
      <c r="T186" s="2"/>
      <c r="U186" s="2"/>
      <c r="V186" s="2"/>
      <c r="W186" s="1">
        <f t="shared" si="41"/>
        <v>0</v>
      </c>
      <c r="X186" s="1">
        <f t="shared" si="42"/>
        <v>0</v>
      </c>
    </row>
    <row r="187" spans="1:24" x14ac:dyDescent="0.25">
      <c r="A187" s="34" t="str">
        <f t="shared" si="36"/>
        <v/>
      </c>
      <c r="B187" s="2"/>
      <c r="C187" s="2"/>
      <c r="D187" s="2"/>
      <c r="E187" s="2"/>
      <c r="F187" s="2"/>
      <c r="G187" s="34" t="str">
        <f t="shared" si="37"/>
        <v/>
      </c>
      <c r="H187" s="34"/>
      <c r="I187" s="43" t="s">
        <v>229</v>
      </c>
      <c r="J187" s="102" t="str">
        <f t="shared" si="38"/>
        <v/>
      </c>
      <c r="K187" s="102" t="str">
        <f t="shared" si="39"/>
        <v/>
      </c>
      <c r="L187" s="2"/>
      <c r="M187" s="2"/>
      <c r="N187" s="2"/>
      <c r="O187" s="2"/>
      <c r="P187" s="2"/>
      <c r="Q187" s="1">
        <f>SUM(L187:P187)</f>
        <v>0</v>
      </c>
      <c r="R187" s="2"/>
      <c r="S187" s="2"/>
      <c r="T187" s="2"/>
      <c r="U187" s="2"/>
      <c r="V187" s="2"/>
      <c r="W187" s="1">
        <f t="shared" si="41"/>
        <v>0</v>
      </c>
      <c r="X187" s="1">
        <f t="shared" si="42"/>
        <v>0</v>
      </c>
    </row>
    <row r="188" spans="1:24" x14ac:dyDescent="0.25">
      <c r="A188" s="34" t="str">
        <f t="shared" si="36"/>
        <v/>
      </c>
      <c r="B188" s="2"/>
      <c r="C188" s="2"/>
      <c r="D188" s="2"/>
      <c r="E188" s="2"/>
      <c r="F188" s="2"/>
      <c r="G188" s="34" t="str">
        <f t="shared" si="37"/>
        <v/>
      </c>
      <c r="H188" s="34"/>
      <c r="I188" s="43" t="s">
        <v>229</v>
      </c>
      <c r="J188" s="102" t="str">
        <f t="shared" si="38"/>
        <v/>
      </c>
      <c r="K188" s="102" t="str">
        <f t="shared" si="39"/>
        <v/>
      </c>
      <c r="L188" s="2"/>
      <c r="M188" s="2"/>
      <c r="N188" s="2"/>
      <c r="O188" s="2"/>
      <c r="P188" s="2"/>
      <c r="Q188" s="1">
        <f>SUM(L188:P188)</f>
        <v>0</v>
      </c>
      <c r="R188" s="2"/>
      <c r="S188" s="2"/>
      <c r="T188" s="2"/>
      <c r="U188" s="2"/>
      <c r="V188" s="2"/>
      <c r="W188" s="1">
        <f t="shared" si="41"/>
        <v>0</v>
      </c>
      <c r="X188" s="1">
        <f t="shared" si="42"/>
        <v>0</v>
      </c>
    </row>
    <row r="189" spans="1:24" x14ac:dyDescent="0.25">
      <c r="A189" s="34" t="str">
        <f t="shared" si="36"/>
        <v/>
      </c>
      <c r="B189" s="2"/>
      <c r="C189" s="2"/>
      <c r="D189" s="2"/>
      <c r="E189" s="2"/>
      <c r="F189" s="2"/>
      <c r="G189" s="34" t="str">
        <f t="shared" si="37"/>
        <v/>
      </c>
      <c r="H189" s="34"/>
      <c r="I189" s="43" t="s">
        <v>229</v>
      </c>
      <c r="J189" s="102" t="str">
        <f t="shared" si="38"/>
        <v/>
      </c>
      <c r="K189" s="102" t="str">
        <f t="shared" si="39"/>
        <v/>
      </c>
      <c r="L189" s="2"/>
      <c r="M189" s="2"/>
      <c r="N189" s="2"/>
      <c r="O189" s="2"/>
      <c r="P189" s="2"/>
      <c r="Q189" s="1">
        <f>SUM(L189:P189)</f>
        <v>0</v>
      </c>
      <c r="R189" s="2"/>
      <c r="S189" s="2"/>
      <c r="T189" s="2"/>
      <c r="U189" s="2"/>
      <c r="V189" s="2"/>
      <c r="W189" s="1">
        <f t="shared" si="41"/>
        <v>0</v>
      </c>
      <c r="X189" s="1">
        <f t="shared" si="42"/>
        <v>0</v>
      </c>
    </row>
    <row r="190" spans="1:24" x14ac:dyDescent="0.25">
      <c r="A190" s="34" t="str">
        <f t="shared" si="36"/>
        <v/>
      </c>
      <c r="B190" s="2"/>
      <c r="C190" s="2"/>
      <c r="D190" s="2"/>
      <c r="E190" s="2"/>
      <c r="F190" s="2"/>
      <c r="G190" s="34" t="str">
        <f t="shared" si="37"/>
        <v/>
      </c>
      <c r="H190" s="34"/>
      <c r="I190" s="43" t="s">
        <v>229</v>
      </c>
      <c r="J190" s="102" t="str">
        <f t="shared" si="38"/>
        <v/>
      </c>
      <c r="K190" s="102" t="str">
        <f t="shared" si="39"/>
        <v/>
      </c>
      <c r="L190" s="2"/>
      <c r="M190" s="2"/>
      <c r="N190" s="2"/>
      <c r="O190" s="2"/>
      <c r="P190" s="2"/>
      <c r="Q190" s="1">
        <f t="shared" ref="Q190:Q206" si="45">SUM(L190:P190)</f>
        <v>0</v>
      </c>
      <c r="R190" s="2"/>
      <c r="S190" s="2"/>
      <c r="T190" s="2"/>
      <c r="U190" s="2"/>
      <c r="V190" s="2"/>
      <c r="W190" s="1">
        <f t="shared" si="41"/>
        <v>0</v>
      </c>
      <c r="X190" s="1">
        <f t="shared" si="42"/>
        <v>0</v>
      </c>
    </row>
    <row r="191" spans="1:24" x14ac:dyDescent="0.25">
      <c r="A191" s="34" t="str">
        <f t="shared" si="36"/>
        <v/>
      </c>
      <c r="B191" s="2"/>
      <c r="C191" s="2"/>
      <c r="D191" s="2"/>
      <c r="E191" s="2"/>
      <c r="F191" s="2"/>
      <c r="G191" s="34" t="str">
        <f t="shared" si="37"/>
        <v/>
      </c>
      <c r="H191" s="34"/>
      <c r="I191" s="43" t="s">
        <v>229</v>
      </c>
      <c r="J191" s="192" t="str">
        <f t="shared" si="38"/>
        <v/>
      </c>
      <c r="K191" s="192" t="str">
        <f t="shared" si="39"/>
        <v/>
      </c>
      <c r="L191" s="2"/>
      <c r="M191" s="2"/>
      <c r="N191" s="2"/>
      <c r="O191" s="2"/>
      <c r="P191" s="2"/>
      <c r="Q191" s="1">
        <f t="shared" si="45"/>
        <v>0</v>
      </c>
      <c r="R191" s="2"/>
      <c r="S191" s="2"/>
      <c r="T191" s="2"/>
      <c r="U191" s="2"/>
      <c r="V191" s="2"/>
      <c r="W191" s="1">
        <f t="shared" si="41"/>
        <v>0</v>
      </c>
      <c r="X191" s="1">
        <f t="shared" si="42"/>
        <v>0</v>
      </c>
    </row>
    <row r="192" spans="1:24" x14ac:dyDescent="0.25">
      <c r="A192" s="34" t="str">
        <f t="shared" si="36"/>
        <v/>
      </c>
      <c r="B192" s="2"/>
      <c r="C192" s="2"/>
      <c r="D192" s="2"/>
      <c r="E192" s="2"/>
      <c r="F192" s="2"/>
      <c r="G192" s="34" t="str">
        <f t="shared" si="37"/>
        <v/>
      </c>
      <c r="H192" s="34"/>
      <c r="I192" s="43" t="s">
        <v>229</v>
      </c>
      <c r="J192" s="192" t="str">
        <f t="shared" si="38"/>
        <v/>
      </c>
      <c r="K192" s="192" t="str">
        <f t="shared" si="39"/>
        <v/>
      </c>
      <c r="L192" s="2"/>
      <c r="M192" s="2"/>
      <c r="N192" s="2"/>
      <c r="O192" s="2"/>
      <c r="P192" s="2"/>
      <c r="Q192" s="1">
        <f t="shared" si="45"/>
        <v>0</v>
      </c>
      <c r="R192" s="2"/>
      <c r="S192" s="2"/>
      <c r="T192" s="2"/>
      <c r="U192" s="2"/>
      <c r="V192" s="2"/>
      <c r="W192" s="1">
        <f t="shared" si="41"/>
        <v>0</v>
      </c>
      <c r="X192" s="1">
        <f t="shared" si="42"/>
        <v>0</v>
      </c>
    </row>
    <row r="193" spans="1:24" x14ac:dyDescent="0.25">
      <c r="A193" s="34" t="str">
        <f t="shared" si="36"/>
        <v/>
      </c>
      <c r="B193" s="2"/>
      <c r="C193" s="2"/>
      <c r="D193" s="2"/>
      <c r="E193" s="2"/>
      <c r="F193" s="2"/>
      <c r="G193" s="34" t="str">
        <f t="shared" si="37"/>
        <v/>
      </c>
      <c r="H193" s="34"/>
      <c r="I193" s="43" t="s">
        <v>229</v>
      </c>
      <c r="J193" s="192" t="str">
        <f t="shared" si="38"/>
        <v/>
      </c>
      <c r="K193" s="192" t="str">
        <f t="shared" si="39"/>
        <v/>
      </c>
      <c r="L193" s="2"/>
      <c r="M193" s="2"/>
      <c r="N193" s="2"/>
      <c r="O193" s="2"/>
      <c r="P193" s="2"/>
      <c r="Q193" s="1">
        <f t="shared" si="45"/>
        <v>0</v>
      </c>
      <c r="R193" s="2"/>
      <c r="S193" s="2"/>
      <c r="T193" s="2"/>
      <c r="U193" s="2"/>
      <c r="V193" s="2"/>
      <c r="W193" s="1">
        <f t="shared" si="41"/>
        <v>0</v>
      </c>
      <c r="X193" s="1">
        <f t="shared" si="42"/>
        <v>0</v>
      </c>
    </row>
    <row r="194" spans="1:24" x14ac:dyDescent="0.25">
      <c r="A194" s="34" t="str">
        <f t="shared" si="36"/>
        <v/>
      </c>
      <c r="B194" s="2"/>
      <c r="C194" s="2"/>
      <c r="D194" s="2"/>
      <c r="E194" s="2"/>
      <c r="F194" s="2"/>
      <c r="G194" s="34" t="str">
        <f t="shared" si="37"/>
        <v/>
      </c>
      <c r="H194" s="34"/>
      <c r="I194" s="43" t="s">
        <v>229</v>
      </c>
      <c r="J194" s="192" t="str">
        <f t="shared" si="38"/>
        <v/>
      </c>
      <c r="K194" s="192" t="str">
        <f t="shared" si="39"/>
        <v/>
      </c>
      <c r="L194" s="2"/>
      <c r="M194" s="2"/>
      <c r="N194" s="2"/>
      <c r="O194" s="2"/>
      <c r="P194" s="2"/>
      <c r="Q194" s="1">
        <f t="shared" si="45"/>
        <v>0</v>
      </c>
      <c r="R194" s="2"/>
      <c r="S194" s="2"/>
      <c r="T194" s="2"/>
      <c r="U194" s="2"/>
      <c r="V194" s="2"/>
      <c r="W194" s="1">
        <f t="shared" si="41"/>
        <v>0</v>
      </c>
      <c r="X194" s="1">
        <f t="shared" si="42"/>
        <v>0</v>
      </c>
    </row>
    <row r="195" spans="1:24" x14ac:dyDescent="0.25">
      <c r="A195" s="34" t="str">
        <f t="shared" si="36"/>
        <v/>
      </c>
      <c r="B195" s="2"/>
      <c r="C195" s="2"/>
      <c r="D195" s="2"/>
      <c r="E195" s="2"/>
      <c r="F195" s="2"/>
      <c r="G195" s="34" t="str">
        <f t="shared" si="37"/>
        <v/>
      </c>
      <c r="H195" s="34"/>
      <c r="I195" s="43" t="s">
        <v>229</v>
      </c>
      <c r="J195" s="107" t="str">
        <f t="shared" si="38"/>
        <v/>
      </c>
      <c r="K195" s="107" t="str">
        <f t="shared" si="39"/>
        <v/>
      </c>
      <c r="L195" s="2"/>
      <c r="M195" s="2"/>
      <c r="N195" s="2"/>
      <c r="O195" s="2"/>
      <c r="P195" s="2"/>
      <c r="Q195" s="1">
        <f t="shared" si="45"/>
        <v>0</v>
      </c>
      <c r="R195" s="2"/>
      <c r="S195" s="2"/>
      <c r="T195" s="2"/>
      <c r="U195" s="2"/>
      <c r="V195" s="2"/>
      <c r="W195" s="1">
        <f t="shared" si="41"/>
        <v>0</v>
      </c>
      <c r="X195" s="1">
        <f t="shared" si="42"/>
        <v>0</v>
      </c>
    </row>
    <row r="196" spans="1:24" x14ac:dyDescent="0.25">
      <c r="A196" s="34" t="str">
        <f t="shared" si="36"/>
        <v/>
      </c>
      <c r="B196" s="2"/>
      <c r="C196" s="2"/>
      <c r="D196" s="2"/>
      <c r="E196" s="2"/>
      <c r="F196" s="2"/>
      <c r="G196" s="34" t="str">
        <f t="shared" si="37"/>
        <v/>
      </c>
      <c r="H196" s="34"/>
      <c r="I196" s="43" t="s">
        <v>229</v>
      </c>
      <c r="J196" s="107" t="str">
        <f t="shared" si="38"/>
        <v/>
      </c>
      <c r="K196" s="107" t="str">
        <f t="shared" si="39"/>
        <v/>
      </c>
      <c r="L196" s="2"/>
      <c r="M196" s="2"/>
      <c r="N196" s="2"/>
      <c r="O196" s="2"/>
      <c r="P196" s="2"/>
      <c r="Q196" s="1">
        <f t="shared" si="45"/>
        <v>0</v>
      </c>
      <c r="R196" s="2"/>
      <c r="S196" s="2"/>
      <c r="T196" s="2"/>
      <c r="U196" s="2"/>
      <c r="V196" s="2"/>
      <c r="W196" s="1">
        <f t="shared" si="41"/>
        <v>0</v>
      </c>
      <c r="X196" s="1">
        <f t="shared" si="42"/>
        <v>0</v>
      </c>
    </row>
    <row r="197" spans="1:24" x14ac:dyDescent="0.25">
      <c r="A197" s="34" t="str">
        <f t="shared" si="36"/>
        <v/>
      </c>
      <c r="B197" s="2"/>
      <c r="C197" s="2"/>
      <c r="D197" s="2"/>
      <c r="E197" s="2"/>
      <c r="F197" s="2"/>
      <c r="G197" s="34" t="str">
        <f t="shared" si="37"/>
        <v/>
      </c>
      <c r="H197" s="34"/>
      <c r="I197" s="43" t="s">
        <v>229</v>
      </c>
      <c r="J197" s="107" t="str">
        <f t="shared" si="38"/>
        <v/>
      </c>
      <c r="K197" s="107" t="str">
        <f t="shared" si="39"/>
        <v/>
      </c>
      <c r="L197" s="2"/>
      <c r="M197" s="2"/>
      <c r="N197" s="2"/>
      <c r="O197" s="2"/>
      <c r="P197" s="2"/>
      <c r="Q197" s="1">
        <f t="shared" si="45"/>
        <v>0</v>
      </c>
      <c r="R197" s="2"/>
      <c r="S197" s="2"/>
      <c r="T197" s="2"/>
      <c r="U197" s="2"/>
      <c r="V197" s="2"/>
      <c r="W197" s="1">
        <f t="shared" si="41"/>
        <v>0</v>
      </c>
      <c r="X197" s="1">
        <f t="shared" si="42"/>
        <v>0</v>
      </c>
    </row>
    <row r="198" spans="1:24" x14ac:dyDescent="0.25">
      <c r="A198" s="34" t="str">
        <f t="shared" si="36"/>
        <v/>
      </c>
      <c r="B198" s="2"/>
      <c r="C198" s="2"/>
      <c r="D198" s="2"/>
      <c r="E198" s="2"/>
      <c r="F198" s="2"/>
      <c r="G198" s="34" t="str">
        <f t="shared" si="37"/>
        <v/>
      </c>
      <c r="H198" s="34"/>
      <c r="I198" s="43" t="s">
        <v>229</v>
      </c>
      <c r="J198" s="107" t="str">
        <f t="shared" si="38"/>
        <v/>
      </c>
      <c r="K198" s="107" t="str">
        <f t="shared" si="39"/>
        <v/>
      </c>
      <c r="L198" s="2"/>
      <c r="M198" s="2"/>
      <c r="N198" s="2"/>
      <c r="O198" s="2"/>
      <c r="P198" s="2"/>
      <c r="Q198" s="1">
        <f t="shared" si="45"/>
        <v>0</v>
      </c>
      <c r="R198" s="2"/>
      <c r="S198" s="2"/>
      <c r="T198" s="2"/>
      <c r="U198" s="2"/>
      <c r="V198" s="2"/>
      <c r="W198" s="1">
        <f t="shared" si="41"/>
        <v>0</v>
      </c>
      <c r="X198" s="1">
        <f t="shared" si="42"/>
        <v>0</v>
      </c>
    </row>
    <row r="199" spans="1:24" x14ac:dyDescent="0.25">
      <c r="A199" s="34" t="str">
        <f t="shared" si="36"/>
        <v/>
      </c>
      <c r="B199" s="2"/>
      <c r="C199" s="2"/>
      <c r="D199" s="2"/>
      <c r="E199" s="2"/>
      <c r="F199" s="2"/>
      <c r="G199" s="34" t="str">
        <f t="shared" si="37"/>
        <v/>
      </c>
      <c r="H199" s="34"/>
      <c r="I199" s="43" t="s">
        <v>229</v>
      </c>
      <c r="J199" s="108" t="str">
        <f t="shared" si="38"/>
        <v/>
      </c>
      <c r="K199" s="108" t="str">
        <f t="shared" si="39"/>
        <v/>
      </c>
      <c r="L199" s="2"/>
      <c r="M199" s="2"/>
      <c r="N199" s="2"/>
      <c r="O199" s="2"/>
      <c r="P199" s="2"/>
      <c r="Q199" s="1">
        <f t="shared" si="45"/>
        <v>0</v>
      </c>
      <c r="R199" s="2"/>
      <c r="S199" s="2"/>
      <c r="T199" s="2"/>
      <c r="U199" s="2"/>
      <c r="V199" s="2"/>
      <c r="W199" s="1">
        <f t="shared" si="41"/>
        <v>0</v>
      </c>
      <c r="X199" s="1">
        <f t="shared" si="42"/>
        <v>0</v>
      </c>
    </row>
    <row r="200" spans="1:24" x14ac:dyDescent="0.25">
      <c r="A200" s="34" t="str">
        <f t="shared" ref="A200:A206" si="46">IF(H200="","",IF(A$3="x",LOOKUP(H200,I$207:I$1000,R$207:R$1000),IF(B$3="x",LOOKUP(H200,I$207:I$1000,N$207:N$1000),IF(C$3="x",LOOKUP(H200,I$207:I$1000,P$207:P$1000),IF(D$3="x",LOOKUP(H200,I$207:I$1000,N$207:N$1000),IF(E$3="x",LOOKUP(H200,I$207:I$1000,N$207:N$1000),""))))))</f>
        <v/>
      </c>
      <c r="B200" s="2"/>
      <c r="C200" s="2"/>
      <c r="D200" s="2"/>
      <c r="E200" s="2"/>
      <c r="F200" s="2"/>
      <c r="G200" s="34" t="str">
        <f t="shared" si="37"/>
        <v/>
      </c>
      <c r="H200" s="34"/>
      <c r="I200" s="43" t="s">
        <v>229</v>
      </c>
      <c r="J200" s="108" t="str">
        <f t="shared" si="38"/>
        <v/>
      </c>
      <c r="K200" s="108" t="str">
        <f t="shared" si="39"/>
        <v/>
      </c>
      <c r="L200" s="2"/>
      <c r="M200" s="2"/>
      <c r="N200" s="2"/>
      <c r="O200" s="2"/>
      <c r="P200" s="2"/>
      <c r="Q200" s="1">
        <f t="shared" si="45"/>
        <v>0</v>
      </c>
      <c r="R200" s="2"/>
      <c r="S200" s="2"/>
      <c r="T200" s="2"/>
      <c r="U200" s="2"/>
      <c r="V200" s="2"/>
      <c r="W200" s="1">
        <f t="shared" si="41"/>
        <v>0</v>
      </c>
      <c r="X200" s="1">
        <f t="shared" si="42"/>
        <v>0</v>
      </c>
    </row>
    <row r="201" spans="1:24" x14ac:dyDescent="0.25">
      <c r="A201" s="34" t="str">
        <f t="shared" si="46"/>
        <v/>
      </c>
      <c r="B201" s="2"/>
      <c r="C201" s="2"/>
      <c r="D201" s="2"/>
      <c r="E201" s="2"/>
      <c r="F201" s="2"/>
      <c r="G201" s="34" t="str">
        <f t="shared" si="37"/>
        <v/>
      </c>
      <c r="H201" s="34"/>
      <c r="I201" s="43" t="s">
        <v>229</v>
      </c>
      <c r="J201" s="108" t="str">
        <f t="shared" si="38"/>
        <v/>
      </c>
      <c r="K201" s="108" t="str">
        <f t="shared" si="39"/>
        <v/>
      </c>
      <c r="L201" s="2"/>
      <c r="M201" s="2"/>
      <c r="N201" s="2"/>
      <c r="O201" s="2"/>
      <c r="P201" s="2"/>
      <c r="Q201" s="1">
        <f t="shared" si="45"/>
        <v>0</v>
      </c>
      <c r="R201" s="2"/>
      <c r="S201" s="2"/>
      <c r="T201" s="2"/>
      <c r="U201" s="2"/>
      <c r="V201" s="2"/>
      <c r="W201" s="1">
        <f t="shared" si="41"/>
        <v>0</v>
      </c>
      <c r="X201" s="1">
        <f t="shared" si="42"/>
        <v>0</v>
      </c>
    </row>
    <row r="202" spans="1:24" x14ac:dyDescent="0.25">
      <c r="A202" s="34" t="str">
        <f t="shared" si="46"/>
        <v/>
      </c>
      <c r="B202" s="2"/>
      <c r="C202" s="2"/>
      <c r="D202" s="2"/>
      <c r="E202" s="2"/>
      <c r="F202" s="2"/>
      <c r="G202" s="34" t="str">
        <f t="shared" si="37"/>
        <v/>
      </c>
      <c r="H202" s="34"/>
      <c r="I202" s="43" t="s">
        <v>229</v>
      </c>
      <c r="J202" s="108" t="str">
        <f t="shared" si="38"/>
        <v/>
      </c>
      <c r="K202" s="108" t="str">
        <f t="shared" si="39"/>
        <v/>
      </c>
      <c r="L202" s="2"/>
      <c r="M202" s="2"/>
      <c r="N202" s="2"/>
      <c r="O202" s="2"/>
      <c r="P202" s="2"/>
      <c r="Q202" s="1">
        <f t="shared" si="45"/>
        <v>0</v>
      </c>
      <c r="R202" s="2"/>
      <c r="S202" s="2"/>
      <c r="T202" s="2"/>
      <c r="U202" s="2"/>
      <c r="V202" s="2"/>
      <c r="W202" s="1">
        <f t="shared" si="41"/>
        <v>0</v>
      </c>
      <c r="X202" s="1">
        <f t="shared" si="42"/>
        <v>0</v>
      </c>
    </row>
    <row r="203" spans="1:24" x14ac:dyDescent="0.25">
      <c r="A203" s="34" t="str">
        <f t="shared" si="46"/>
        <v/>
      </c>
      <c r="B203" s="2"/>
      <c r="C203" s="2"/>
      <c r="D203" s="2"/>
      <c r="E203" s="2"/>
      <c r="F203" s="2"/>
      <c r="G203" s="34" t="str">
        <f t="shared" ref="G203:G206" si="47">IF(H203="","",IF(A$3="x",LOOKUP(H203,I$207:I$1000,L$207:L$1000),IF(B$3="x",LOOKUP(H203,I$207:I$1000,L$207:L$1000),IF(C$3="x",LOOKUP(H203,I$207:I$1000,L$207:L$1000),IF(E$3="x",LOOKUP(H203,I$207:I$1000,L$207:L$1000),"")))))</f>
        <v/>
      </c>
      <c r="H203" s="34"/>
      <c r="I203" s="43" t="s">
        <v>229</v>
      </c>
      <c r="J203" s="176" t="str">
        <f t="shared" ref="J203:J206" si="48">IF(H203="","",LOOKUP(H203,I$207:I$1000,J$207:J$1000))</f>
        <v/>
      </c>
      <c r="K203" s="176" t="str">
        <f t="shared" ref="K203:K206" si="49">IF(H203="","",LOOKUP(H203,I$207:I$1000,K$207:K$1000))</f>
        <v/>
      </c>
      <c r="L203" s="2"/>
      <c r="M203" s="2"/>
      <c r="N203" s="2"/>
      <c r="O203" s="2"/>
      <c r="P203" s="2"/>
      <c r="Q203" s="1">
        <f t="shared" si="45"/>
        <v>0</v>
      </c>
      <c r="R203" s="2"/>
      <c r="S203" s="2"/>
      <c r="T203" s="2"/>
      <c r="U203" s="2"/>
      <c r="V203" s="2"/>
      <c r="W203" s="1">
        <f t="shared" si="41"/>
        <v>0</v>
      </c>
      <c r="X203" s="1">
        <f t="shared" si="42"/>
        <v>0</v>
      </c>
    </row>
    <row r="204" spans="1:24" x14ac:dyDescent="0.25">
      <c r="A204" s="34" t="str">
        <f t="shared" si="46"/>
        <v/>
      </c>
      <c r="B204" s="2"/>
      <c r="C204" s="2"/>
      <c r="D204" s="2"/>
      <c r="E204" s="2"/>
      <c r="F204" s="2"/>
      <c r="G204" s="34" t="str">
        <f t="shared" si="47"/>
        <v/>
      </c>
      <c r="H204" s="34"/>
      <c r="I204" s="43" t="s">
        <v>229</v>
      </c>
      <c r="J204" s="176" t="str">
        <f t="shared" si="48"/>
        <v/>
      </c>
      <c r="K204" s="176" t="str">
        <f t="shared" si="49"/>
        <v/>
      </c>
      <c r="L204" s="2"/>
      <c r="M204" s="2"/>
      <c r="N204" s="2"/>
      <c r="O204" s="2"/>
      <c r="P204" s="2"/>
      <c r="Q204" s="1">
        <f t="shared" si="45"/>
        <v>0</v>
      </c>
      <c r="R204" s="2"/>
      <c r="S204" s="2"/>
      <c r="T204" s="2"/>
      <c r="U204" s="2"/>
      <c r="V204" s="2"/>
      <c r="W204" s="1">
        <f t="shared" si="41"/>
        <v>0</v>
      </c>
      <c r="X204" s="1">
        <f t="shared" si="42"/>
        <v>0</v>
      </c>
    </row>
    <row r="205" spans="1:24" x14ac:dyDescent="0.25">
      <c r="A205" s="34" t="str">
        <f t="shared" si="46"/>
        <v/>
      </c>
      <c r="B205" s="2"/>
      <c r="C205" s="2"/>
      <c r="D205" s="2"/>
      <c r="E205" s="2"/>
      <c r="F205" s="2"/>
      <c r="G205" s="34" t="str">
        <f t="shared" si="47"/>
        <v/>
      </c>
      <c r="H205" s="34"/>
      <c r="I205" s="43" t="s">
        <v>229</v>
      </c>
      <c r="J205" s="176" t="str">
        <f t="shared" si="48"/>
        <v/>
      </c>
      <c r="K205" s="176" t="str">
        <f t="shared" si="49"/>
        <v/>
      </c>
      <c r="L205" s="2"/>
      <c r="M205" s="2"/>
      <c r="N205" s="2"/>
      <c r="O205" s="2"/>
      <c r="P205" s="2"/>
      <c r="Q205" s="1">
        <f t="shared" si="45"/>
        <v>0</v>
      </c>
      <c r="R205" s="2"/>
      <c r="S205" s="2"/>
      <c r="T205" s="2"/>
      <c r="U205" s="2"/>
      <c r="V205" s="2"/>
      <c r="W205" s="1">
        <f t="shared" si="41"/>
        <v>0</v>
      </c>
      <c r="X205" s="1">
        <f t="shared" si="42"/>
        <v>0</v>
      </c>
    </row>
    <row r="206" spans="1:24" x14ac:dyDescent="0.25">
      <c r="A206" s="34" t="str">
        <f t="shared" si="46"/>
        <v/>
      </c>
      <c r="B206" s="2"/>
      <c r="C206" s="2"/>
      <c r="D206" s="2"/>
      <c r="E206" s="2"/>
      <c r="F206" s="2"/>
      <c r="G206" s="34" t="str">
        <f t="shared" si="47"/>
        <v/>
      </c>
      <c r="H206" s="34"/>
      <c r="I206" s="43" t="s">
        <v>229</v>
      </c>
      <c r="J206" s="176" t="str">
        <f t="shared" si="48"/>
        <v/>
      </c>
      <c r="K206" s="176" t="str">
        <f t="shared" si="49"/>
        <v/>
      </c>
      <c r="L206" s="2"/>
      <c r="M206" s="2"/>
      <c r="N206" s="2"/>
      <c r="O206" s="2"/>
      <c r="P206" s="2"/>
      <c r="Q206" s="1">
        <f t="shared" si="45"/>
        <v>0</v>
      </c>
      <c r="R206" s="2"/>
      <c r="S206" s="2"/>
      <c r="T206" s="2"/>
      <c r="U206" s="2"/>
      <c r="V206" s="2"/>
      <c r="W206" s="1">
        <f t="shared" si="41"/>
        <v>0</v>
      </c>
      <c r="X206" s="1">
        <f t="shared" si="42"/>
        <v>0</v>
      </c>
    </row>
    <row r="207" spans="1:24" x14ac:dyDescent="0.25">
      <c r="J207" s="104" t="s">
        <v>227</v>
      </c>
      <c r="K207" s="104" t="s">
        <v>227</v>
      </c>
    </row>
    <row r="208" spans="1:24" x14ac:dyDescent="0.25">
      <c r="J208" s="104" t="s">
        <v>227</v>
      </c>
      <c r="K208" s="104" t="s">
        <v>227</v>
      </c>
    </row>
    <row r="209" spans="10:11" x14ac:dyDescent="0.25">
      <c r="J209" s="104" t="s">
        <v>227</v>
      </c>
      <c r="K209" s="104" t="s">
        <v>227</v>
      </c>
    </row>
    <row r="210" spans="10:11" x14ac:dyDescent="0.25">
      <c r="J210" s="104" t="s">
        <v>227</v>
      </c>
      <c r="K210" s="104" t="s">
        <v>227</v>
      </c>
    </row>
    <row r="211" spans="10:11" x14ac:dyDescent="0.25">
      <c r="J211" s="104" t="s">
        <v>227</v>
      </c>
      <c r="K211" s="104" t="s">
        <v>227</v>
      </c>
    </row>
    <row r="212" spans="10:11" x14ac:dyDescent="0.25">
      <c r="J212" s="104" t="s">
        <v>227</v>
      </c>
      <c r="K212" s="104" t="s">
        <v>227</v>
      </c>
    </row>
    <row r="213" spans="10:11" x14ac:dyDescent="0.25">
      <c r="J213" s="104" t="s">
        <v>227</v>
      </c>
      <c r="K213" s="104" t="s">
        <v>227</v>
      </c>
    </row>
    <row r="214" spans="10:11" x14ac:dyDescent="0.25">
      <c r="J214" s="104" t="s">
        <v>227</v>
      </c>
      <c r="K214" s="104" t="s">
        <v>227</v>
      </c>
    </row>
    <row r="215" spans="10:11" x14ac:dyDescent="0.25">
      <c r="J215" s="104" t="s">
        <v>227</v>
      </c>
      <c r="K215" s="104" t="s">
        <v>227</v>
      </c>
    </row>
    <row r="216" spans="10:11" x14ac:dyDescent="0.25">
      <c r="J216" s="104" t="s">
        <v>227</v>
      </c>
      <c r="K216" s="104" t="s">
        <v>227</v>
      </c>
    </row>
    <row r="217" spans="10:11" x14ac:dyDescent="0.25">
      <c r="J217" s="104" t="s">
        <v>227</v>
      </c>
      <c r="K217" s="104" t="s">
        <v>227</v>
      </c>
    </row>
    <row r="218" spans="10:11" x14ac:dyDescent="0.25">
      <c r="J218" s="104" t="s">
        <v>227</v>
      </c>
      <c r="K218" s="104" t="s">
        <v>227</v>
      </c>
    </row>
    <row r="219" spans="10:11" x14ac:dyDescent="0.25">
      <c r="J219" s="104" t="s">
        <v>227</v>
      </c>
      <c r="K219" s="104" t="s">
        <v>227</v>
      </c>
    </row>
    <row r="220" spans="10:11" x14ac:dyDescent="0.25">
      <c r="J220" s="104" t="s">
        <v>227</v>
      </c>
      <c r="K220" s="104" t="s">
        <v>227</v>
      </c>
    </row>
    <row r="221" spans="10:11" x14ac:dyDescent="0.25">
      <c r="J221" s="104" t="s">
        <v>227</v>
      </c>
      <c r="K221" s="104" t="s">
        <v>227</v>
      </c>
    </row>
    <row r="222" spans="10:11" x14ac:dyDescent="0.25">
      <c r="J222" s="104" t="s">
        <v>227</v>
      </c>
      <c r="K222" s="104" t="s">
        <v>227</v>
      </c>
    </row>
    <row r="223" spans="10:11" x14ac:dyDescent="0.25">
      <c r="J223" s="104" t="s">
        <v>227</v>
      </c>
      <c r="K223" s="104" t="s">
        <v>227</v>
      </c>
    </row>
    <row r="224" spans="10:11" x14ac:dyDescent="0.25">
      <c r="J224" s="104" t="s">
        <v>227</v>
      </c>
      <c r="K224" s="104" t="s">
        <v>227</v>
      </c>
    </row>
    <row r="225" spans="1:58" x14ac:dyDescent="0.25">
      <c r="J225" s="104" t="s">
        <v>227</v>
      </c>
      <c r="K225" s="104" t="s">
        <v>227</v>
      </c>
    </row>
    <row r="226" spans="1:58" x14ac:dyDescent="0.25">
      <c r="J226" s="104" t="s">
        <v>227</v>
      </c>
      <c r="K226" s="104" t="s">
        <v>227</v>
      </c>
    </row>
    <row r="227" spans="1:58" x14ac:dyDescent="0.25">
      <c r="J227" s="104" t="s">
        <v>227</v>
      </c>
      <c r="K227" s="104" t="s">
        <v>227</v>
      </c>
    </row>
    <row r="228" spans="1:58" x14ac:dyDescent="0.25">
      <c r="J228" s="104" t="s">
        <v>227</v>
      </c>
      <c r="K228" s="104" t="s">
        <v>227</v>
      </c>
    </row>
    <row r="229" spans="1:58" x14ac:dyDescent="0.25">
      <c r="J229" s="104" t="s">
        <v>227</v>
      </c>
      <c r="K229" s="104" t="s">
        <v>227</v>
      </c>
    </row>
    <row r="230" spans="1:58" x14ac:dyDescent="0.25">
      <c r="J230" s="104" t="s">
        <v>227</v>
      </c>
      <c r="K230" s="104" t="s">
        <v>227</v>
      </c>
      <c r="Q230" s="4">
        <f>COUNTA(J235:J1000)</f>
        <v>271</v>
      </c>
    </row>
    <row r="231" spans="1:58" x14ac:dyDescent="0.25">
      <c r="J231" s="104" t="s">
        <v>227</v>
      </c>
      <c r="K231" s="104" t="s">
        <v>227</v>
      </c>
    </row>
    <row r="232" spans="1:58" x14ac:dyDescent="0.25">
      <c r="J232" s="104" t="s">
        <v>227</v>
      </c>
      <c r="K232" s="104" t="s">
        <v>227</v>
      </c>
      <c r="M232" s="104"/>
      <c r="P232" s="104" t="s">
        <v>169</v>
      </c>
      <c r="R232" s="104" t="s">
        <v>170</v>
      </c>
    </row>
    <row r="233" spans="1:58" x14ac:dyDescent="0.25">
      <c r="I233" s="1" t="s">
        <v>377</v>
      </c>
      <c r="J233" s="104" t="s">
        <v>227</v>
      </c>
      <c r="K233" s="104" t="s">
        <v>227</v>
      </c>
      <c r="L233" s="104" t="s">
        <v>170</v>
      </c>
      <c r="N233" s="104" t="s">
        <v>376</v>
      </c>
      <c r="P233" s="104" t="s">
        <v>431</v>
      </c>
      <c r="R233" s="104" t="s">
        <v>429</v>
      </c>
    </row>
    <row r="234" spans="1:58" x14ac:dyDescent="0.25">
      <c r="I234" s="105" t="s">
        <v>378</v>
      </c>
      <c r="J234" s="19" t="s">
        <v>58</v>
      </c>
      <c r="K234" s="19" t="s">
        <v>6</v>
      </c>
      <c r="L234" s="104" t="s">
        <v>28</v>
      </c>
      <c r="N234" s="104" t="s">
        <v>28</v>
      </c>
      <c r="P234" s="104" t="s">
        <v>430</v>
      </c>
      <c r="R234" s="104" t="s">
        <v>430</v>
      </c>
    </row>
    <row r="235" spans="1:58" s="36" customFormat="1" ht="13.8" x14ac:dyDescent="0.25">
      <c r="A235" s="104"/>
      <c r="B235" s="104"/>
      <c r="C235" s="104"/>
      <c r="D235" s="104"/>
      <c r="E235" s="104"/>
      <c r="F235" s="104"/>
      <c r="I235" s="24">
        <v>101</v>
      </c>
      <c r="J235" s="163" t="s">
        <v>101</v>
      </c>
      <c r="K235" s="35" t="s">
        <v>148</v>
      </c>
      <c r="L235" s="193">
        <v>1</v>
      </c>
      <c r="M235" s="104"/>
      <c r="N235" s="193" t="s">
        <v>379</v>
      </c>
      <c r="O235" s="104"/>
      <c r="P235" s="193"/>
      <c r="Q235" s="104"/>
      <c r="R235" s="193"/>
      <c r="S235" s="104"/>
      <c r="T235" s="104"/>
      <c r="U235" s="104"/>
      <c r="V235" s="104"/>
      <c r="W235" s="104"/>
      <c r="X235" s="104"/>
      <c r="Z235" s="104"/>
      <c r="AA235" s="104"/>
      <c r="AE235" s="104"/>
      <c r="AF235" s="104"/>
      <c r="AG235" s="104"/>
      <c r="AI235" s="104"/>
      <c r="AT235" s="104"/>
      <c r="BF235" s="104"/>
    </row>
    <row r="236" spans="1:58" s="36" customFormat="1" ht="13.8" x14ac:dyDescent="0.25">
      <c r="A236" s="104"/>
      <c r="B236" s="104"/>
      <c r="C236" s="104"/>
      <c r="D236" s="104"/>
      <c r="E236" s="104"/>
      <c r="F236" s="104"/>
      <c r="I236" s="24">
        <v>102</v>
      </c>
      <c r="J236" s="162" t="s">
        <v>98</v>
      </c>
      <c r="K236" s="35" t="s">
        <v>148</v>
      </c>
      <c r="L236" s="193">
        <v>1</v>
      </c>
      <c r="M236" s="104"/>
      <c r="N236" s="193" t="s">
        <v>379</v>
      </c>
      <c r="O236" s="104"/>
      <c r="P236" s="193"/>
      <c r="Q236" s="104"/>
      <c r="R236" s="193"/>
      <c r="S236" s="104"/>
      <c r="T236" s="104"/>
      <c r="U236" s="104"/>
      <c r="V236" s="104"/>
      <c r="W236" s="104"/>
      <c r="X236" s="104"/>
      <c r="Z236" s="104"/>
      <c r="AA236" s="104"/>
      <c r="AE236" s="104"/>
      <c r="AF236" s="104"/>
      <c r="AG236" s="104"/>
      <c r="AI236" s="104"/>
      <c r="AT236" s="104"/>
      <c r="BF236" s="104"/>
    </row>
    <row r="237" spans="1:58" s="36" customFormat="1" ht="13.8" x14ac:dyDescent="0.25">
      <c r="A237" s="104"/>
      <c r="B237" s="104"/>
      <c r="C237" s="104"/>
      <c r="D237" s="104"/>
      <c r="E237" s="104"/>
      <c r="F237" s="104"/>
      <c r="I237" s="24">
        <v>103</v>
      </c>
      <c r="J237" s="160" t="s">
        <v>94</v>
      </c>
      <c r="K237" s="136" t="s">
        <v>128</v>
      </c>
      <c r="L237" s="193">
        <v>1</v>
      </c>
      <c r="M237" s="104"/>
      <c r="N237" s="193" t="s">
        <v>379</v>
      </c>
      <c r="O237" s="104"/>
      <c r="P237" s="193"/>
      <c r="Q237" s="104"/>
      <c r="R237" s="193"/>
      <c r="S237" s="104"/>
      <c r="T237" s="104"/>
      <c r="U237" s="104"/>
      <c r="V237" s="104"/>
      <c r="W237" s="104"/>
      <c r="X237" s="104"/>
      <c r="Z237" s="104"/>
      <c r="AA237" s="104"/>
      <c r="AE237" s="104"/>
      <c r="AF237" s="104"/>
      <c r="AG237" s="104"/>
      <c r="AI237" s="104"/>
      <c r="AT237" s="104"/>
      <c r="BF237" s="104"/>
    </row>
    <row r="238" spans="1:58" s="36" customFormat="1" ht="13.8" x14ac:dyDescent="0.25">
      <c r="A238" s="104"/>
      <c r="B238" s="104"/>
      <c r="C238" s="104"/>
      <c r="D238" s="104"/>
      <c r="E238" s="104"/>
      <c r="F238" s="104"/>
      <c r="I238" s="24">
        <v>104</v>
      </c>
      <c r="J238" s="161" t="s">
        <v>103</v>
      </c>
      <c r="K238" s="135" t="s">
        <v>522</v>
      </c>
      <c r="L238" s="193">
        <v>1</v>
      </c>
      <c r="M238" s="104"/>
      <c r="N238" s="193" t="s">
        <v>379</v>
      </c>
      <c r="O238" s="104"/>
      <c r="P238" s="193"/>
      <c r="Q238" s="104"/>
      <c r="R238" s="193"/>
      <c r="S238" s="104"/>
      <c r="T238" s="104"/>
      <c r="U238" s="104"/>
      <c r="V238" s="104"/>
      <c r="W238" s="104"/>
      <c r="X238" s="104"/>
      <c r="Z238" s="104"/>
      <c r="AA238" s="104"/>
      <c r="AE238" s="104"/>
      <c r="AF238" s="104"/>
      <c r="AG238" s="104"/>
      <c r="AI238" s="104"/>
      <c r="AT238" s="104"/>
      <c r="BF238" s="104"/>
    </row>
    <row r="239" spans="1:58" s="36" customFormat="1" ht="13.8" x14ac:dyDescent="0.25">
      <c r="A239" s="104"/>
      <c r="B239" s="104"/>
      <c r="C239" s="104"/>
      <c r="D239" s="104"/>
      <c r="E239" s="104"/>
      <c r="F239" s="104"/>
      <c r="I239" s="24">
        <v>105</v>
      </c>
      <c r="J239" s="160" t="s">
        <v>182</v>
      </c>
      <c r="K239" s="136" t="s">
        <v>183</v>
      </c>
      <c r="L239" s="193">
        <v>1</v>
      </c>
      <c r="M239" s="104"/>
      <c r="N239" s="193" t="s">
        <v>379</v>
      </c>
      <c r="O239" s="104"/>
      <c r="P239" s="193"/>
      <c r="Q239" s="104"/>
      <c r="R239" s="193"/>
      <c r="S239" s="104"/>
      <c r="T239" s="104"/>
      <c r="U239" s="104"/>
      <c r="V239" s="104"/>
      <c r="W239" s="104"/>
      <c r="X239" s="104"/>
      <c r="Z239" s="104"/>
      <c r="AA239" s="104"/>
      <c r="AE239" s="104"/>
      <c r="AF239" s="104"/>
      <c r="AG239" s="104"/>
      <c r="AI239" s="104"/>
      <c r="AT239" s="104"/>
      <c r="BF239" s="104"/>
    </row>
    <row r="240" spans="1:58" s="36" customFormat="1" ht="13.8" x14ac:dyDescent="0.25">
      <c r="A240" s="104"/>
      <c r="B240" s="104"/>
      <c r="C240" s="104"/>
      <c r="D240" s="104"/>
      <c r="E240" s="104"/>
      <c r="F240" s="104"/>
      <c r="I240" s="24">
        <v>106</v>
      </c>
      <c r="J240" s="163" t="s">
        <v>193</v>
      </c>
      <c r="K240" s="137" t="s">
        <v>100</v>
      </c>
      <c r="L240" s="193">
        <v>1</v>
      </c>
      <c r="M240" s="104"/>
      <c r="N240" s="193" t="s">
        <v>379</v>
      </c>
      <c r="O240" s="104"/>
      <c r="P240" s="193"/>
      <c r="Q240" s="104"/>
      <c r="R240" s="193"/>
      <c r="S240" s="104"/>
      <c r="T240" s="104"/>
      <c r="U240" s="104"/>
      <c r="V240" s="104"/>
      <c r="W240" s="104"/>
      <c r="X240" s="104"/>
      <c r="Z240" s="104"/>
      <c r="AA240" s="104"/>
      <c r="AE240" s="104"/>
      <c r="AF240" s="104"/>
      <c r="AG240" s="104"/>
      <c r="AI240" s="104"/>
      <c r="AT240" s="104"/>
      <c r="BF240" s="104"/>
    </row>
    <row r="241" spans="1:58" s="36" customFormat="1" ht="13.8" x14ac:dyDescent="0.25">
      <c r="A241" s="104"/>
      <c r="B241" s="104"/>
      <c r="C241" s="104"/>
      <c r="D241" s="104"/>
      <c r="E241" s="104"/>
      <c r="F241" s="104"/>
      <c r="I241" s="24">
        <v>107</v>
      </c>
      <c r="J241" s="160" t="s">
        <v>99</v>
      </c>
      <c r="K241" s="137" t="s">
        <v>100</v>
      </c>
      <c r="L241" s="193">
        <v>1</v>
      </c>
      <c r="M241" s="104"/>
      <c r="N241" s="193" t="s">
        <v>379</v>
      </c>
      <c r="O241" s="104"/>
      <c r="P241" s="193"/>
      <c r="Q241" s="104"/>
      <c r="R241" s="193"/>
      <c r="S241" s="104"/>
      <c r="T241" s="104"/>
      <c r="U241" s="104"/>
      <c r="V241" s="104"/>
      <c r="W241" s="104"/>
      <c r="X241" s="104"/>
      <c r="Z241" s="104"/>
      <c r="AA241" s="104"/>
      <c r="AE241" s="104"/>
      <c r="AF241" s="104"/>
      <c r="AG241" s="104"/>
      <c r="AI241" s="104"/>
      <c r="AT241" s="104"/>
      <c r="BF241" s="104"/>
    </row>
    <row r="242" spans="1:58" s="36" customFormat="1" ht="13.8" x14ac:dyDescent="0.25">
      <c r="A242" s="104"/>
      <c r="B242" s="104"/>
      <c r="C242" s="104"/>
      <c r="D242" s="104"/>
      <c r="E242" s="104"/>
      <c r="F242" s="104"/>
      <c r="I242" s="24">
        <v>108</v>
      </c>
      <c r="J242" s="163" t="s">
        <v>104</v>
      </c>
      <c r="K242" s="35" t="s">
        <v>148</v>
      </c>
      <c r="L242" s="193">
        <v>1</v>
      </c>
      <c r="M242" s="104"/>
      <c r="N242" s="193" t="s">
        <v>379</v>
      </c>
      <c r="O242" s="104"/>
      <c r="P242" s="193"/>
      <c r="Q242" s="104"/>
      <c r="R242" s="193"/>
      <c r="S242" s="104"/>
      <c r="T242" s="104"/>
      <c r="U242" s="104"/>
      <c r="V242" s="104"/>
      <c r="W242" s="104"/>
      <c r="X242" s="104"/>
      <c r="Z242" s="104"/>
      <c r="AA242" s="104"/>
      <c r="AE242" s="104"/>
      <c r="AF242" s="104"/>
      <c r="AG242" s="104"/>
      <c r="AI242" s="104"/>
      <c r="AT242" s="104"/>
      <c r="BF242" s="104"/>
    </row>
    <row r="243" spans="1:58" s="36" customFormat="1" ht="13.8" x14ac:dyDescent="0.25">
      <c r="A243" s="104"/>
      <c r="B243" s="104"/>
      <c r="C243" s="104"/>
      <c r="D243" s="104"/>
      <c r="E243" s="104"/>
      <c r="F243" s="104"/>
      <c r="I243" s="24">
        <v>109</v>
      </c>
      <c r="J243" s="161" t="s">
        <v>102</v>
      </c>
      <c r="K243" s="135" t="s">
        <v>96</v>
      </c>
      <c r="L243" s="193">
        <v>1</v>
      </c>
      <c r="M243" s="104"/>
      <c r="N243" s="193" t="s">
        <v>379</v>
      </c>
      <c r="O243" s="104"/>
      <c r="P243" s="193"/>
      <c r="Q243" s="104"/>
      <c r="R243" s="193"/>
      <c r="S243" s="104"/>
      <c r="T243" s="104"/>
      <c r="U243" s="104"/>
      <c r="V243" s="104"/>
      <c r="W243" s="104"/>
      <c r="X243" s="104"/>
      <c r="Z243" s="104"/>
      <c r="AA243" s="104"/>
      <c r="AE243" s="104"/>
      <c r="AF243" s="104"/>
      <c r="AG243" s="104"/>
      <c r="AI243" s="104"/>
      <c r="AT243" s="104"/>
      <c r="BF243" s="104"/>
    </row>
    <row r="244" spans="1:58" s="36" customFormat="1" ht="13.8" x14ac:dyDescent="0.25">
      <c r="A244" s="104"/>
      <c r="B244" s="104"/>
      <c r="C244" s="104"/>
      <c r="D244" s="104"/>
      <c r="E244" s="104"/>
      <c r="F244" s="104"/>
      <c r="I244" s="24">
        <v>110</v>
      </c>
      <c r="J244" s="160" t="s">
        <v>191</v>
      </c>
      <c r="K244" s="35" t="s">
        <v>107</v>
      </c>
      <c r="L244" s="193">
        <v>1</v>
      </c>
      <c r="M244" s="104"/>
      <c r="N244" s="193" t="s">
        <v>379</v>
      </c>
      <c r="O244" s="104"/>
      <c r="P244" s="193"/>
      <c r="Q244" s="104"/>
      <c r="R244" s="193"/>
      <c r="S244" s="104"/>
      <c r="T244" s="104"/>
      <c r="U244" s="104"/>
      <c r="V244" s="104"/>
      <c r="W244" s="104"/>
      <c r="X244" s="104"/>
      <c r="Z244" s="104"/>
      <c r="AA244" s="104"/>
      <c r="AE244" s="104"/>
      <c r="AF244" s="104"/>
      <c r="AG244" s="104"/>
      <c r="AI244" s="104"/>
      <c r="AT244" s="104"/>
      <c r="BF244" s="104"/>
    </row>
    <row r="245" spans="1:58" s="36" customFormat="1" ht="13.8" x14ac:dyDescent="0.25">
      <c r="A245" s="104"/>
      <c r="B245" s="104"/>
      <c r="C245" s="104"/>
      <c r="D245" s="104"/>
      <c r="E245" s="104"/>
      <c r="F245" s="104"/>
      <c r="I245" s="24">
        <v>111</v>
      </c>
      <c r="J245" s="163" t="s">
        <v>186</v>
      </c>
      <c r="K245" s="135" t="s">
        <v>133</v>
      </c>
      <c r="L245" s="193">
        <v>1</v>
      </c>
      <c r="M245" s="104"/>
      <c r="N245" s="193" t="s">
        <v>379</v>
      </c>
      <c r="O245" s="104"/>
      <c r="P245" s="193"/>
      <c r="Q245" s="104"/>
      <c r="R245" s="193"/>
      <c r="S245" s="104"/>
      <c r="T245" s="104"/>
      <c r="U245" s="104"/>
      <c r="V245" s="104"/>
      <c r="W245" s="104"/>
      <c r="X245" s="104"/>
      <c r="Z245" s="104"/>
      <c r="AA245" s="104"/>
      <c r="AE245" s="104"/>
      <c r="AF245" s="104"/>
      <c r="AG245" s="104"/>
      <c r="AI245" s="104"/>
      <c r="AT245" s="104"/>
      <c r="BF245" s="104"/>
    </row>
    <row r="246" spans="1:58" s="36" customFormat="1" ht="13.8" x14ac:dyDescent="0.25">
      <c r="A246" s="104"/>
      <c r="B246" s="104"/>
      <c r="C246" s="104"/>
      <c r="D246" s="104"/>
      <c r="E246" s="104"/>
      <c r="F246" s="104"/>
      <c r="I246" s="24">
        <v>112</v>
      </c>
      <c r="J246" s="160" t="s">
        <v>217</v>
      </c>
      <c r="K246" s="135" t="s">
        <v>133</v>
      </c>
      <c r="L246" s="193">
        <v>2</v>
      </c>
      <c r="M246" s="104"/>
      <c r="N246" s="193" t="s">
        <v>379</v>
      </c>
      <c r="O246" s="104"/>
      <c r="P246" s="193"/>
      <c r="Q246" s="104"/>
      <c r="R246" s="193"/>
      <c r="S246" s="104"/>
      <c r="T246" s="104"/>
      <c r="U246" s="104"/>
      <c r="V246" s="104"/>
      <c r="W246" s="104"/>
      <c r="X246" s="104"/>
      <c r="Z246" s="104"/>
      <c r="AA246" s="104"/>
      <c r="AE246" s="104"/>
      <c r="AF246" s="104"/>
      <c r="AG246" s="104"/>
      <c r="AI246" s="104"/>
      <c r="AT246" s="104"/>
      <c r="BF246" s="104"/>
    </row>
    <row r="247" spans="1:58" s="36" customFormat="1" ht="13.8" x14ac:dyDescent="0.25">
      <c r="A247" s="104"/>
      <c r="B247" s="104"/>
      <c r="C247" s="104"/>
      <c r="D247" s="104"/>
      <c r="E247" s="104"/>
      <c r="F247" s="104"/>
      <c r="I247" s="24">
        <v>113</v>
      </c>
      <c r="J247" s="162" t="s">
        <v>120</v>
      </c>
      <c r="K247" s="135" t="s">
        <v>522</v>
      </c>
      <c r="L247" s="193">
        <v>1</v>
      </c>
      <c r="M247" s="104"/>
      <c r="N247" s="193" t="s">
        <v>379</v>
      </c>
      <c r="O247" s="104"/>
      <c r="P247" s="193"/>
      <c r="Q247" s="104"/>
      <c r="R247" s="193"/>
      <c r="S247" s="104"/>
      <c r="T247" s="104"/>
      <c r="U247" s="104"/>
      <c r="V247" s="104"/>
      <c r="W247" s="104"/>
      <c r="X247" s="104"/>
      <c r="Z247" s="104"/>
      <c r="AA247" s="104"/>
      <c r="AE247" s="104"/>
      <c r="AF247" s="104"/>
      <c r="AG247" s="104"/>
      <c r="AI247" s="104"/>
      <c r="AT247" s="104"/>
      <c r="BF247" s="104"/>
    </row>
    <row r="248" spans="1:58" s="36" customFormat="1" ht="13.8" x14ac:dyDescent="0.25">
      <c r="A248" s="104"/>
      <c r="B248" s="104"/>
      <c r="C248" s="104"/>
      <c r="D248" s="104"/>
      <c r="E248" s="104"/>
      <c r="F248" s="104"/>
      <c r="I248" s="24">
        <v>114</v>
      </c>
      <c r="J248" s="163" t="s">
        <v>106</v>
      </c>
      <c r="K248" s="35" t="s">
        <v>107</v>
      </c>
      <c r="L248" s="193">
        <v>2</v>
      </c>
      <c r="M248" s="104"/>
      <c r="N248" s="193" t="s">
        <v>379</v>
      </c>
      <c r="O248" s="104"/>
      <c r="P248" s="193"/>
      <c r="Q248" s="104"/>
      <c r="R248" s="193"/>
      <c r="S248" s="104"/>
      <c r="T248" s="104"/>
      <c r="U248" s="104"/>
      <c r="V248" s="104"/>
      <c r="W248" s="104"/>
      <c r="X248" s="104"/>
      <c r="Z248" s="104"/>
      <c r="AA248" s="104"/>
      <c r="AE248" s="104"/>
      <c r="AF248" s="104"/>
      <c r="AG248" s="104"/>
      <c r="AI248" s="104"/>
      <c r="AT248" s="104"/>
      <c r="BF248" s="104"/>
    </row>
    <row r="249" spans="1:58" s="36" customFormat="1" ht="13.8" x14ac:dyDescent="0.25">
      <c r="A249" s="104"/>
      <c r="B249" s="104"/>
      <c r="C249" s="104"/>
      <c r="D249" s="104"/>
      <c r="E249" s="104"/>
      <c r="F249" s="104"/>
      <c r="I249" s="24">
        <v>115</v>
      </c>
      <c r="J249" s="161" t="s">
        <v>180</v>
      </c>
      <c r="K249" s="135" t="s">
        <v>181</v>
      </c>
      <c r="L249" s="193">
        <v>2</v>
      </c>
      <c r="M249" s="104"/>
      <c r="N249" s="193" t="s">
        <v>379</v>
      </c>
      <c r="O249" s="104"/>
      <c r="P249" s="193"/>
      <c r="Q249" s="104"/>
      <c r="R249" s="193"/>
      <c r="S249" s="104"/>
      <c r="T249" s="104"/>
      <c r="U249" s="104"/>
      <c r="V249" s="104"/>
      <c r="W249" s="104"/>
      <c r="X249" s="104"/>
      <c r="Z249" s="104"/>
      <c r="AA249" s="104"/>
      <c r="AE249" s="104"/>
      <c r="AF249" s="104"/>
      <c r="AG249" s="104"/>
      <c r="AI249" s="104"/>
      <c r="AT249" s="104"/>
      <c r="BF249" s="104"/>
    </row>
    <row r="250" spans="1:58" s="36" customFormat="1" ht="14.25" customHeight="1" x14ac:dyDescent="0.25">
      <c r="A250" s="104"/>
      <c r="B250" s="104"/>
      <c r="C250" s="104"/>
      <c r="D250" s="104"/>
      <c r="E250" s="104"/>
      <c r="F250" s="104"/>
      <c r="I250" s="24">
        <v>116</v>
      </c>
      <c r="J250" s="161" t="s">
        <v>243</v>
      </c>
      <c r="K250" s="137" t="s">
        <v>100</v>
      </c>
      <c r="L250" s="193">
        <v>1</v>
      </c>
      <c r="M250" s="104"/>
      <c r="N250" s="193" t="s">
        <v>379</v>
      </c>
      <c r="O250" s="104"/>
      <c r="P250" s="193"/>
      <c r="Q250" s="104"/>
      <c r="R250" s="193"/>
      <c r="S250" s="104"/>
      <c r="T250" s="104"/>
      <c r="U250" s="104"/>
      <c r="V250" s="104"/>
      <c r="W250" s="104"/>
      <c r="X250" s="104"/>
      <c r="Z250" s="104"/>
      <c r="AA250" s="104"/>
      <c r="AE250" s="104"/>
      <c r="AF250" s="104"/>
      <c r="AG250" s="104"/>
      <c r="AI250" s="104"/>
      <c r="AT250" s="104"/>
      <c r="BF250" s="104"/>
    </row>
    <row r="251" spans="1:58" s="36" customFormat="1" ht="13.8" x14ac:dyDescent="0.25">
      <c r="A251" s="104"/>
      <c r="B251" s="104"/>
      <c r="C251" s="104"/>
      <c r="D251" s="104"/>
      <c r="E251" s="104"/>
      <c r="F251" s="104"/>
      <c r="I251" s="24">
        <v>117</v>
      </c>
      <c r="J251" s="160" t="s">
        <v>220</v>
      </c>
      <c r="K251" s="35" t="s">
        <v>389</v>
      </c>
      <c r="L251" s="193">
        <v>1</v>
      </c>
      <c r="M251" s="104"/>
      <c r="N251" s="193" t="s">
        <v>379</v>
      </c>
      <c r="O251" s="104"/>
      <c r="P251" s="193"/>
      <c r="Q251" s="104"/>
      <c r="R251" s="193"/>
      <c r="S251" s="104"/>
      <c r="T251" s="104"/>
      <c r="U251" s="104"/>
      <c r="V251" s="104"/>
      <c r="W251" s="104"/>
      <c r="X251" s="104"/>
      <c r="Z251" s="104"/>
      <c r="AA251" s="104"/>
      <c r="AE251" s="104"/>
      <c r="AF251" s="104"/>
      <c r="AG251" s="104"/>
      <c r="AI251" s="104"/>
      <c r="AT251" s="104"/>
      <c r="BF251" s="104"/>
    </row>
    <row r="252" spans="1:58" s="36" customFormat="1" ht="13.8" x14ac:dyDescent="0.25">
      <c r="A252" s="104"/>
      <c r="B252" s="104"/>
      <c r="C252" s="104"/>
      <c r="D252" s="104"/>
      <c r="E252" s="104"/>
      <c r="F252" s="104"/>
      <c r="I252" s="24">
        <v>118</v>
      </c>
      <c r="J252" s="161" t="s">
        <v>245</v>
      </c>
      <c r="K252" s="136" t="s">
        <v>183</v>
      </c>
      <c r="L252" s="193">
        <v>1</v>
      </c>
      <c r="M252" s="104"/>
      <c r="N252" s="193" t="s">
        <v>379</v>
      </c>
      <c r="O252" s="104"/>
      <c r="P252" s="193"/>
      <c r="Q252" s="104"/>
      <c r="R252" s="193"/>
      <c r="S252" s="104"/>
      <c r="T252" s="104"/>
      <c r="U252" s="104"/>
      <c r="V252" s="104"/>
      <c r="W252" s="104"/>
      <c r="X252" s="104"/>
      <c r="Z252" s="104"/>
      <c r="AA252" s="104"/>
      <c r="AE252" s="104"/>
      <c r="AF252" s="104"/>
      <c r="AG252" s="104"/>
      <c r="AI252" s="104"/>
      <c r="AT252" s="104"/>
      <c r="BF252" s="104"/>
    </row>
    <row r="253" spans="1:58" s="36" customFormat="1" ht="13.8" x14ac:dyDescent="0.25">
      <c r="A253" s="104"/>
      <c r="B253" s="104"/>
      <c r="C253" s="104"/>
      <c r="D253" s="104"/>
      <c r="E253" s="104"/>
      <c r="F253" s="104"/>
      <c r="I253" s="24">
        <v>119</v>
      </c>
      <c r="J253" s="160" t="s">
        <v>190</v>
      </c>
      <c r="K253" s="135" t="s">
        <v>522</v>
      </c>
      <c r="L253" s="193">
        <v>2</v>
      </c>
      <c r="M253" s="104"/>
      <c r="N253" s="193" t="s">
        <v>380</v>
      </c>
      <c r="O253" s="104"/>
      <c r="P253" s="193"/>
      <c r="Q253" s="104"/>
      <c r="R253" s="193"/>
      <c r="S253" s="104"/>
      <c r="T253" s="104"/>
      <c r="U253" s="104"/>
      <c r="V253" s="104"/>
      <c r="W253" s="104"/>
      <c r="X253" s="104"/>
      <c r="Z253" s="104"/>
      <c r="AA253" s="104"/>
      <c r="AE253" s="104"/>
      <c r="AF253" s="104"/>
      <c r="AG253" s="104"/>
      <c r="AI253" s="104"/>
      <c r="AT253" s="104"/>
      <c r="BF253" s="104"/>
    </row>
    <row r="254" spans="1:58" s="36" customFormat="1" ht="13.8" x14ac:dyDescent="0.25">
      <c r="A254" s="104"/>
      <c r="B254" s="104"/>
      <c r="C254" s="104"/>
      <c r="D254" s="104"/>
      <c r="E254" s="104"/>
      <c r="F254" s="104"/>
      <c r="I254" s="24">
        <v>120</v>
      </c>
      <c r="J254" s="161" t="s">
        <v>97</v>
      </c>
      <c r="K254" s="135" t="s">
        <v>522</v>
      </c>
      <c r="L254" s="193">
        <v>2</v>
      </c>
      <c r="M254" s="104"/>
      <c r="N254" s="193" t="s">
        <v>379</v>
      </c>
      <c r="O254" s="104"/>
      <c r="P254" s="193"/>
      <c r="Q254" s="104"/>
      <c r="R254" s="193"/>
      <c r="S254" s="104"/>
      <c r="T254" s="104"/>
      <c r="U254" s="104"/>
      <c r="V254" s="104"/>
      <c r="W254" s="104"/>
      <c r="X254" s="104"/>
      <c r="Z254" s="104"/>
      <c r="AA254" s="104"/>
      <c r="AE254" s="104"/>
      <c r="AF254" s="104"/>
      <c r="AG254" s="104"/>
      <c r="AI254" s="104"/>
      <c r="AT254" s="104"/>
      <c r="BF254" s="104"/>
    </row>
    <row r="255" spans="1:58" s="36" customFormat="1" ht="13.8" x14ac:dyDescent="0.25">
      <c r="A255" s="104"/>
      <c r="B255" s="104"/>
      <c r="C255" s="104"/>
      <c r="D255" s="104"/>
      <c r="E255" s="104"/>
      <c r="F255" s="104"/>
      <c r="I255" s="24">
        <v>121</v>
      </c>
      <c r="J255" s="163" t="s">
        <v>126</v>
      </c>
      <c r="K255" s="35" t="s">
        <v>107</v>
      </c>
      <c r="L255" s="193">
        <v>2</v>
      </c>
      <c r="M255" s="104"/>
      <c r="N255" s="193" t="s">
        <v>379</v>
      </c>
      <c r="O255" s="104"/>
      <c r="P255" s="193"/>
      <c r="Q255" s="104"/>
      <c r="R255" s="193"/>
      <c r="S255" s="104"/>
      <c r="T255" s="104"/>
      <c r="U255" s="104"/>
      <c r="V255" s="104"/>
      <c r="W255" s="104"/>
      <c r="X255" s="104"/>
      <c r="Z255" s="104"/>
      <c r="AA255" s="104"/>
      <c r="AE255" s="104"/>
      <c r="AF255" s="104"/>
      <c r="AG255" s="104"/>
      <c r="AI255" s="104"/>
      <c r="AT255" s="104"/>
      <c r="BF255" s="104"/>
    </row>
    <row r="256" spans="1:58" s="36" customFormat="1" ht="13.8" customHeight="1" x14ac:dyDescent="0.25">
      <c r="A256" s="104"/>
      <c r="B256" s="104"/>
      <c r="C256" s="104"/>
      <c r="D256" s="104"/>
      <c r="E256" s="104"/>
      <c r="F256" s="104"/>
      <c r="I256" s="24">
        <v>122</v>
      </c>
      <c r="J256" s="160" t="s">
        <v>137</v>
      </c>
      <c r="K256" s="135" t="s">
        <v>522</v>
      </c>
      <c r="L256" s="193">
        <v>2</v>
      </c>
      <c r="M256" s="104"/>
      <c r="N256" s="193" t="s">
        <v>379</v>
      </c>
      <c r="O256" s="104"/>
      <c r="P256" s="193"/>
      <c r="Q256" s="104"/>
      <c r="R256" s="193"/>
      <c r="S256" s="104"/>
      <c r="T256" s="104"/>
      <c r="U256" s="104"/>
      <c r="V256" s="104"/>
      <c r="W256" s="104"/>
      <c r="X256" s="104"/>
      <c r="Z256" s="104"/>
      <c r="AA256" s="104"/>
      <c r="AE256" s="104"/>
      <c r="AF256" s="104"/>
      <c r="AG256" s="104"/>
      <c r="AI256" s="104"/>
      <c r="AT256" s="104"/>
      <c r="BF256" s="104"/>
    </row>
    <row r="257" spans="1:58" s="36" customFormat="1" ht="13.8" x14ac:dyDescent="0.25">
      <c r="A257" s="104"/>
      <c r="B257" s="104"/>
      <c r="C257" s="104"/>
      <c r="D257" s="104"/>
      <c r="E257" s="104"/>
      <c r="F257" s="104"/>
      <c r="I257" s="24">
        <v>123</v>
      </c>
      <c r="J257" s="160" t="s">
        <v>109</v>
      </c>
      <c r="K257" s="35" t="s">
        <v>110</v>
      </c>
      <c r="L257" s="193">
        <v>2</v>
      </c>
      <c r="M257" s="104"/>
      <c r="N257" s="193" t="s">
        <v>379</v>
      </c>
      <c r="O257" s="104"/>
      <c r="P257" s="193"/>
      <c r="Q257" s="104"/>
      <c r="R257" s="193"/>
      <c r="S257" s="104"/>
      <c r="T257" s="104"/>
      <c r="U257" s="104"/>
      <c r="V257" s="104"/>
      <c r="W257" s="104"/>
      <c r="X257" s="104"/>
      <c r="Z257" s="104"/>
      <c r="AA257" s="104"/>
      <c r="AE257" s="104"/>
      <c r="AF257" s="104"/>
      <c r="AG257" s="104"/>
      <c r="AI257" s="104"/>
      <c r="AT257" s="104"/>
      <c r="BF257" s="104"/>
    </row>
    <row r="258" spans="1:58" s="36" customFormat="1" ht="13.8" x14ac:dyDescent="0.25">
      <c r="A258" s="104"/>
      <c r="B258" s="104"/>
      <c r="C258" s="104"/>
      <c r="D258" s="104"/>
      <c r="E258" s="104"/>
      <c r="F258" s="104"/>
      <c r="I258" s="24">
        <v>124</v>
      </c>
      <c r="J258" s="161" t="s">
        <v>199</v>
      </c>
      <c r="K258" s="136" t="s">
        <v>496</v>
      </c>
      <c r="L258" s="193">
        <v>2</v>
      </c>
      <c r="M258" s="104"/>
      <c r="N258" s="193" t="s">
        <v>379</v>
      </c>
      <c r="O258" s="104"/>
      <c r="P258" s="193"/>
      <c r="Q258" s="104"/>
      <c r="R258" s="193"/>
      <c r="S258" s="104"/>
      <c r="T258" s="104"/>
      <c r="U258" s="104"/>
      <c r="V258" s="104"/>
      <c r="W258" s="104"/>
      <c r="X258" s="104"/>
      <c r="Z258" s="104"/>
      <c r="AA258" s="104"/>
      <c r="AE258" s="104"/>
      <c r="AF258" s="104"/>
      <c r="AG258" s="104"/>
      <c r="AI258" s="104"/>
      <c r="AT258" s="104"/>
      <c r="BF258" s="104"/>
    </row>
    <row r="259" spans="1:58" s="36" customFormat="1" ht="13.8" x14ac:dyDescent="0.25">
      <c r="A259" s="104"/>
      <c r="B259" s="104"/>
      <c r="C259" s="104"/>
      <c r="D259" s="104"/>
      <c r="E259" s="104"/>
      <c r="F259" s="104"/>
      <c r="I259" s="24">
        <v>125</v>
      </c>
      <c r="J259" s="160" t="s">
        <v>119</v>
      </c>
      <c r="K259" s="35" t="s">
        <v>107</v>
      </c>
      <c r="L259" s="193">
        <v>3</v>
      </c>
      <c r="M259" s="104"/>
      <c r="N259" s="193" t="s">
        <v>379</v>
      </c>
      <c r="O259" s="104"/>
      <c r="P259" s="193"/>
      <c r="Q259" s="104"/>
      <c r="R259" s="193"/>
      <c r="S259" s="104"/>
      <c r="T259" s="104"/>
      <c r="U259" s="104"/>
      <c r="V259" s="104"/>
      <c r="W259" s="104"/>
      <c r="X259" s="104"/>
      <c r="Z259" s="104"/>
      <c r="AA259" s="104"/>
      <c r="AE259" s="104"/>
      <c r="AF259" s="104"/>
      <c r="AG259" s="104"/>
      <c r="AI259" s="104"/>
      <c r="AT259" s="104"/>
      <c r="BF259" s="104"/>
    </row>
    <row r="260" spans="1:58" s="36" customFormat="1" ht="13.8" x14ac:dyDescent="0.25">
      <c r="A260" s="104"/>
      <c r="B260" s="104"/>
      <c r="C260" s="104"/>
      <c r="D260" s="104"/>
      <c r="E260" s="104"/>
      <c r="F260" s="104"/>
      <c r="I260" s="24">
        <v>126</v>
      </c>
      <c r="J260" s="163" t="s">
        <v>112</v>
      </c>
      <c r="K260" s="136" t="s">
        <v>128</v>
      </c>
      <c r="L260" s="193">
        <v>2</v>
      </c>
      <c r="M260" s="104"/>
      <c r="N260" s="193" t="s">
        <v>380</v>
      </c>
      <c r="O260" s="104"/>
      <c r="P260" s="193"/>
      <c r="Q260" s="104"/>
      <c r="R260" s="193"/>
      <c r="S260" s="104"/>
      <c r="T260" s="104"/>
      <c r="U260" s="104"/>
      <c r="V260" s="104"/>
      <c r="W260" s="104"/>
      <c r="X260" s="104"/>
      <c r="Z260" s="104"/>
      <c r="AA260" s="104"/>
      <c r="AE260" s="104"/>
      <c r="AF260" s="104"/>
      <c r="AG260" s="104"/>
      <c r="AI260" s="104"/>
      <c r="AT260" s="104"/>
      <c r="BF260" s="104"/>
    </row>
    <row r="261" spans="1:58" s="36" customFormat="1" ht="13.8" x14ac:dyDescent="0.25">
      <c r="A261" s="104"/>
      <c r="B261" s="104"/>
      <c r="C261" s="104"/>
      <c r="D261" s="104"/>
      <c r="E261" s="104"/>
      <c r="F261" s="104"/>
      <c r="I261" s="24">
        <v>127</v>
      </c>
      <c r="J261" s="161" t="s">
        <v>198</v>
      </c>
      <c r="K261" s="135" t="s">
        <v>133</v>
      </c>
      <c r="L261" s="193">
        <v>3</v>
      </c>
      <c r="M261" s="104"/>
      <c r="N261" s="193" t="s">
        <v>379</v>
      </c>
      <c r="O261" s="104"/>
      <c r="P261" s="193"/>
      <c r="Q261" s="104"/>
      <c r="R261" s="193"/>
      <c r="S261" s="104"/>
      <c r="T261" s="104"/>
      <c r="U261" s="104"/>
      <c r="V261" s="104"/>
      <c r="W261" s="104"/>
      <c r="X261" s="104"/>
      <c r="Z261" s="104"/>
      <c r="AA261" s="104"/>
      <c r="AE261" s="104"/>
      <c r="AF261" s="104"/>
      <c r="AG261" s="104"/>
      <c r="AI261" s="104"/>
      <c r="AT261" s="104"/>
      <c r="BF261" s="104"/>
    </row>
    <row r="262" spans="1:58" s="36" customFormat="1" ht="13.8" x14ac:dyDescent="0.25">
      <c r="A262" s="104"/>
      <c r="B262" s="104"/>
      <c r="C262" s="104"/>
      <c r="D262" s="104"/>
      <c r="E262" s="104"/>
      <c r="F262" s="104"/>
      <c r="I262" s="24">
        <v>128</v>
      </c>
      <c r="J262" s="160" t="s">
        <v>240</v>
      </c>
      <c r="K262" s="35" t="s">
        <v>122</v>
      </c>
      <c r="L262" s="193">
        <v>2</v>
      </c>
      <c r="M262" s="104"/>
      <c r="N262" s="193" t="s">
        <v>379</v>
      </c>
      <c r="O262" s="104"/>
      <c r="P262" s="193"/>
      <c r="Q262" s="104"/>
      <c r="R262" s="193"/>
      <c r="S262" s="104"/>
      <c r="T262" s="104"/>
      <c r="U262" s="104"/>
      <c r="V262" s="104"/>
      <c r="W262" s="104"/>
      <c r="X262" s="104"/>
      <c r="Z262" s="104"/>
      <c r="AA262" s="104"/>
      <c r="AE262" s="104"/>
      <c r="AF262" s="104"/>
      <c r="AG262" s="104"/>
      <c r="AI262" s="104"/>
      <c r="AT262" s="104"/>
      <c r="BF262" s="104"/>
    </row>
    <row r="263" spans="1:58" s="36" customFormat="1" ht="13.8" x14ac:dyDescent="0.25">
      <c r="A263" s="104"/>
      <c r="B263" s="104"/>
      <c r="C263" s="104"/>
      <c r="D263" s="104"/>
      <c r="E263" s="104"/>
      <c r="F263" s="104"/>
      <c r="I263" s="24">
        <v>129</v>
      </c>
      <c r="J263" s="161" t="s">
        <v>187</v>
      </c>
      <c r="K263" s="135" t="s">
        <v>133</v>
      </c>
      <c r="L263" s="193">
        <v>3</v>
      </c>
      <c r="M263" s="104"/>
      <c r="N263" s="193" t="s">
        <v>379</v>
      </c>
      <c r="O263" s="104"/>
      <c r="P263" s="193"/>
      <c r="Q263" s="104"/>
      <c r="R263" s="193"/>
      <c r="S263" s="104"/>
      <c r="T263" s="104"/>
      <c r="U263" s="104"/>
      <c r="V263" s="104"/>
      <c r="W263" s="104"/>
      <c r="X263" s="104"/>
      <c r="Z263" s="104"/>
      <c r="AA263" s="104"/>
      <c r="AE263" s="104"/>
      <c r="AF263" s="104"/>
      <c r="AG263" s="104"/>
      <c r="AI263" s="104"/>
      <c r="AT263" s="104"/>
      <c r="BF263" s="104"/>
    </row>
    <row r="264" spans="1:58" s="36" customFormat="1" ht="13.8" x14ac:dyDescent="0.25">
      <c r="A264" s="104"/>
      <c r="B264" s="104"/>
      <c r="C264" s="104"/>
      <c r="D264" s="104"/>
      <c r="E264" s="104"/>
      <c r="F264" s="104"/>
      <c r="I264" s="24">
        <v>130</v>
      </c>
      <c r="J264" s="160" t="s">
        <v>189</v>
      </c>
      <c r="K264" s="137" t="s">
        <v>100</v>
      </c>
      <c r="L264" s="193">
        <v>2</v>
      </c>
      <c r="M264" s="104"/>
      <c r="N264" s="193" t="s">
        <v>379</v>
      </c>
      <c r="O264" s="104"/>
      <c r="P264" s="193"/>
      <c r="Q264" s="104"/>
      <c r="R264" s="193"/>
      <c r="S264" s="104"/>
      <c r="T264" s="104"/>
      <c r="U264" s="104"/>
      <c r="V264" s="104"/>
      <c r="W264" s="104"/>
      <c r="X264" s="104"/>
      <c r="Z264" s="104"/>
      <c r="AA264" s="104"/>
      <c r="AE264" s="104"/>
      <c r="AF264" s="104"/>
      <c r="AG264" s="104"/>
      <c r="AI264" s="104"/>
      <c r="AT264" s="104"/>
      <c r="BF264" s="104"/>
    </row>
    <row r="265" spans="1:58" s="36" customFormat="1" ht="13.8" x14ac:dyDescent="0.25">
      <c r="A265" s="104"/>
      <c r="B265" s="104"/>
      <c r="C265" s="104"/>
      <c r="D265" s="104"/>
      <c r="E265" s="104"/>
      <c r="F265" s="104"/>
      <c r="I265" s="24">
        <v>131</v>
      </c>
      <c r="J265" s="163" t="s">
        <v>111</v>
      </c>
      <c r="K265" s="35" t="s">
        <v>148</v>
      </c>
      <c r="L265" s="193">
        <v>2</v>
      </c>
      <c r="M265" s="104"/>
      <c r="N265" s="193" t="s">
        <v>379</v>
      </c>
      <c r="O265" s="104"/>
      <c r="P265" s="193"/>
      <c r="Q265" s="104"/>
      <c r="R265" s="193"/>
      <c r="S265" s="104"/>
      <c r="T265" s="104"/>
      <c r="U265" s="104"/>
      <c r="V265" s="104"/>
      <c r="W265" s="104"/>
      <c r="X265" s="104"/>
      <c r="Z265" s="104"/>
      <c r="AA265" s="104"/>
      <c r="AE265" s="104"/>
      <c r="AF265" s="104"/>
      <c r="AG265" s="104"/>
      <c r="AI265" s="104"/>
      <c r="AT265" s="104"/>
      <c r="BF265" s="104"/>
    </row>
    <row r="266" spans="1:58" s="36" customFormat="1" ht="13.8" x14ac:dyDescent="0.25">
      <c r="A266" s="104"/>
      <c r="B266" s="104"/>
      <c r="C266" s="104"/>
      <c r="D266" s="104"/>
      <c r="E266" s="104"/>
      <c r="F266" s="104"/>
      <c r="I266" s="24">
        <v>132</v>
      </c>
      <c r="J266" s="161" t="s">
        <v>197</v>
      </c>
      <c r="K266" s="136" t="s">
        <v>183</v>
      </c>
      <c r="L266" s="193">
        <v>2</v>
      </c>
      <c r="M266" s="104"/>
      <c r="N266" s="193" t="s">
        <v>380</v>
      </c>
      <c r="O266" s="104"/>
      <c r="P266" s="193"/>
      <c r="Q266" s="104"/>
      <c r="R266" s="193"/>
      <c r="S266" s="104"/>
      <c r="T266" s="104"/>
      <c r="U266" s="104"/>
      <c r="V266" s="104"/>
      <c r="W266" s="104"/>
      <c r="X266" s="104"/>
      <c r="Z266" s="104"/>
      <c r="AA266" s="104"/>
      <c r="AE266" s="104"/>
      <c r="AF266" s="104"/>
      <c r="AG266" s="104"/>
      <c r="AI266" s="104"/>
      <c r="AT266" s="104"/>
      <c r="BF266" s="104"/>
    </row>
    <row r="267" spans="1:58" s="36" customFormat="1" ht="13.8" x14ac:dyDescent="0.25">
      <c r="A267" s="104"/>
      <c r="B267" s="104"/>
      <c r="C267" s="104"/>
      <c r="D267" s="104"/>
      <c r="E267" s="104"/>
      <c r="F267" s="104"/>
      <c r="I267" s="24">
        <v>133</v>
      </c>
      <c r="J267" s="161" t="s">
        <v>127</v>
      </c>
      <c r="K267" s="136" t="s">
        <v>128</v>
      </c>
      <c r="L267" s="193">
        <v>2</v>
      </c>
      <c r="M267" s="104"/>
      <c r="N267" s="193" t="s">
        <v>380</v>
      </c>
      <c r="O267" s="104"/>
      <c r="P267" s="193"/>
      <c r="Q267" s="104"/>
      <c r="R267" s="193"/>
      <c r="S267" s="104"/>
      <c r="T267" s="104"/>
      <c r="U267" s="104"/>
      <c r="V267" s="104"/>
      <c r="W267" s="104"/>
      <c r="X267" s="104"/>
      <c r="Z267" s="104"/>
      <c r="AA267" s="104"/>
      <c r="AE267" s="104"/>
      <c r="AF267" s="104"/>
      <c r="AG267" s="104"/>
      <c r="AI267" s="104"/>
      <c r="AT267" s="104"/>
      <c r="BF267" s="104"/>
    </row>
    <row r="268" spans="1:58" s="36" customFormat="1" ht="13.8" x14ac:dyDescent="0.25">
      <c r="A268" s="104"/>
      <c r="B268" s="104"/>
      <c r="C268" s="104"/>
      <c r="D268" s="104"/>
      <c r="E268" s="104"/>
      <c r="F268" s="104"/>
      <c r="I268" s="24">
        <v>134</v>
      </c>
      <c r="J268" s="163" t="s">
        <v>145</v>
      </c>
      <c r="K268" s="35" t="s">
        <v>122</v>
      </c>
      <c r="L268" s="193">
        <v>3</v>
      </c>
      <c r="M268" s="104"/>
      <c r="N268" s="193" t="s">
        <v>379</v>
      </c>
      <c r="O268" s="104"/>
      <c r="P268" s="193"/>
      <c r="Q268" s="104"/>
      <c r="R268" s="193"/>
      <c r="S268" s="104"/>
      <c r="T268" s="104"/>
      <c r="U268" s="104"/>
      <c r="V268" s="104"/>
      <c r="W268" s="104"/>
      <c r="X268" s="104"/>
      <c r="Z268" s="104"/>
      <c r="AA268" s="104"/>
      <c r="AE268" s="104"/>
      <c r="AF268" s="104"/>
      <c r="AG268" s="104"/>
      <c r="AI268" s="104"/>
      <c r="AT268" s="104"/>
      <c r="BF268" s="104"/>
    </row>
    <row r="269" spans="1:58" s="36" customFormat="1" ht="13.8" x14ac:dyDescent="0.25">
      <c r="A269" s="104"/>
      <c r="B269" s="104"/>
      <c r="C269" s="104"/>
      <c r="D269" s="104"/>
      <c r="E269" s="104"/>
      <c r="F269" s="104"/>
      <c r="I269" s="24">
        <v>135</v>
      </c>
      <c r="J269" s="162" t="s">
        <v>184</v>
      </c>
      <c r="K269" s="135" t="s">
        <v>181</v>
      </c>
      <c r="L269" s="193">
        <v>3</v>
      </c>
      <c r="M269" s="104"/>
      <c r="N269" s="193" t="s">
        <v>379</v>
      </c>
      <c r="O269" s="104"/>
      <c r="P269" s="193"/>
      <c r="Q269" s="104"/>
      <c r="R269" s="193"/>
      <c r="S269" s="104"/>
      <c r="T269" s="104"/>
      <c r="U269" s="104"/>
      <c r="V269" s="104"/>
      <c r="W269" s="104"/>
      <c r="X269" s="104"/>
      <c r="Z269" s="104"/>
      <c r="AA269" s="104"/>
      <c r="AE269" s="104"/>
      <c r="AF269" s="104"/>
      <c r="AG269" s="104"/>
      <c r="AI269" s="104"/>
      <c r="AT269" s="104"/>
      <c r="BF269" s="104"/>
    </row>
    <row r="270" spans="1:58" s="36" customFormat="1" ht="13.8" x14ac:dyDescent="0.25">
      <c r="A270" s="104"/>
      <c r="B270" s="104"/>
      <c r="C270" s="104"/>
      <c r="D270" s="104"/>
      <c r="E270" s="104"/>
      <c r="F270" s="104"/>
      <c r="I270" s="24">
        <v>136</v>
      </c>
      <c r="J270" s="160" t="s">
        <v>381</v>
      </c>
      <c r="K270" s="136" t="s">
        <v>382</v>
      </c>
      <c r="L270" s="193">
        <v>2</v>
      </c>
      <c r="M270" s="104"/>
      <c r="N270" s="193" t="s">
        <v>379</v>
      </c>
      <c r="O270" s="104"/>
      <c r="P270" s="193"/>
      <c r="Q270" s="104"/>
      <c r="R270" s="193"/>
      <c r="S270" s="104"/>
      <c r="T270" s="104"/>
      <c r="U270" s="104"/>
      <c r="V270" s="104"/>
      <c r="W270" s="104"/>
      <c r="X270" s="104"/>
      <c r="Z270" s="104"/>
      <c r="AA270" s="104"/>
      <c r="AE270" s="104"/>
      <c r="AF270" s="104"/>
      <c r="AG270" s="104"/>
      <c r="AI270" s="104"/>
      <c r="AT270" s="104"/>
      <c r="BF270" s="104"/>
    </row>
    <row r="271" spans="1:58" s="36" customFormat="1" ht="13.8" x14ac:dyDescent="0.25">
      <c r="A271" s="104"/>
      <c r="B271" s="104"/>
      <c r="C271" s="104"/>
      <c r="D271" s="104"/>
      <c r="E271" s="104"/>
      <c r="F271" s="104"/>
      <c r="I271" s="24">
        <v>137</v>
      </c>
      <c r="J271" s="161" t="s">
        <v>323</v>
      </c>
      <c r="K271" s="136" t="s">
        <v>382</v>
      </c>
      <c r="L271" s="193">
        <v>2</v>
      </c>
      <c r="M271" s="104"/>
      <c r="N271" s="193" t="s">
        <v>379</v>
      </c>
      <c r="O271" s="4"/>
      <c r="P271" s="194"/>
      <c r="Q271" s="4"/>
      <c r="R271" s="194"/>
      <c r="S271" s="104"/>
      <c r="T271" s="104"/>
      <c r="U271" s="104"/>
      <c r="V271" s="104"/>
      <c r="W271" s="104"/>
      <c r="X271" s="104"/>
      <c r="Z271" s="104"/>
      <c r="AA271" s="104"/>
      <c r="AE271" s="104"/>
      <c r="AF271" s="104"/>
      <c r="AG271" s="104"/>
      <c r="AI271" s="104"/>
      <c r="AT271" s="104"/>
      <c r="BF271" s="104"/>
    </row>
    <row r="272" spans="1:58" s="36" customFormat="1" ht="13.8" x14ac:dyDescent="0.25">
      <c r="A272" s="104"/>
      <c r="B272" s="104"/>
      <c r="C272" s="104"/>
      <c r="D272" s="104"/>
      <c r="E272" s="104"/>
      <c r="F272" s="104"/>
      <c r="I272" s="24">
        <v>138</v>
      </c>
      <c r="J272" s="160" t="s">
        <v>246</v>
      </c>
      <c r="K272" s="35" t="s">
        <v>146</v>
      </c>
      <c r="L272" s="193">
        <v>2</v>
      </c>
      <c r="M272" s="104"/>
      <c r="N272" s="193" t="s">
        <v>379</v>
      </c>
      <c r="O272" s="104"/>
      <c r="P272" s="193"/>
      <c r="Q272" s="104"/>
      <c r="R272" s="193"/>
      <c r="S272" s="104"/>
      <c r="T272" s="104"/>
      <c r="U272" s="104"/>
      <c r="V272" s="104"/>
      <c r="W272" s="104"/>
      <c r="X272" s="104"/>
      <c r="Z272" s="104"/>
      <c r="AA272" s="104"/>
      <c r="AE272" s="104"/>
      <c r="AF272" s="104"/>
      <c r="AG272" s="104"/>
      <c r="AI272" s="104"/>
      <c r="AT272" s="104"/>
      <c r="BF272" s="104"/>
    </row>
    <row r="273" spans="1:58" s="36" customFormat="1" ht="13.8" x14ac:dyDescent="0.25">
      <c r="A273" s="104"/>
      <c r="B273" s="104"/>
      <c r="C273" s="104"/>
      <c r="D273" s="104"/>
      <c r="E273" s="104"/>
      <c r="F273" s="104"/>
      <c r="I273" s="24">
        <v>139</v>
      </c>
      <c r="J273" s="161" t="s">
        <v>118</v>
      </c>
      <c r="K273" s="137" t="s">
        <v>100</v>
      </c>
      <c r="L273" s="193">
        <v>3</v>
      </c>
      <c r="M273" s="104"/>
      <c r="N273" s="193" t="s">
        <v>380</v>
      </c>
      <c r="O273" s="104"/>
      <c r="P273" s="193"/>
      <c r="Q273" s="104"/>
      <c r="R273" s="193"/>
      <c r="S273" s="104"/>
      <c r="T273" s="104"/>
      <c r="U273" s="104"/>
      <c r="V273" s="104"/>
      <c r="W273" s="104"/>
      <c r="X273" s="104"/>
      <c r="Z273" s="104"/>
      <c r="AA273" s="104"/>
      <c r="AE273" s="104"/>
      <c r="AF273" s="104"/>
      <c r="AG273" s="104"/>
      <c r="AI273" s="104"/>
      <c r="AT273" s="104"/>
      <c r="BF273" s="104"/>
    </row>
    <row r="274" spans="1:58" s="36" customFormat="1" ht="13.8" x14ac:dyDescent="0.25">
      <c r="A274" s="104"/>
      <c r="B274" s="104"/>
      <c r="C274" s="104"/>
      <c r="D274" s="104"/>
      <c r="E274" s="104"/>
      <c r="F274" s="104"/>
      <c r="I274" s="24">
        <v>140</v>
      </c>
      <c r="J274" s="161" t="s">
        <v>136</v>
      </c>
      <c r="K274" s="135" t="s">
        <v>133</v>
      </c>
      <c r="L274" s="193">
        <v>3</v>
      </c>
      <c r="M274" s="104"/>
      <c r="N274" s="193" t="s">
        <v>380</v>
      </c>
      <c r="O274" s="104"/>
      <c r="P274" s="193"/>
      <c r="Q274" s="104"/>
      <c r="R274" s="193"/>
      <c r="S274" s="104"/>
      <c r="T274" s="104"/>
      <c r="U274" s="104"/>
      <c r="V274" s="104"/>
      <c r="W274" s="104"/>
      <c r="X274" s="104"/>
      <c r="Z274" s="104"/>
      <c r="AA274" s="104"/>
      <c r="AE274" s="104"/>
      <c r="AF274" s="104"/>
      <c r="AG274" s="104"/>
      <c r="AI274" s="104"/>
      <c r="AT274" s="104"/>
      <c r="BF274" s="104"/>
    </row>
    <row r="275" spans="1:58" s="36" customFormat="1" ht="13.8" x14ac:dyDescent="0.25">
      <c r="A275" s="104"/>
      <c r="B275" s="104"/>
      <c r="C275" s="104"/>
      <c r="D275" s="104"/>
      <c r="E275" s="104"/>
      <c r="F275" s="104"/>
      <c r="I275" s="24">
        <v>141</v>
      </c>
      <c r="J275" s="163" t="s">
        <v>214</v>
      </c>
      <c r="K275" s="136" t="s">
        <v>183</v>
      </c>
      <c r="L275" s="193">
        <v>2</v>
      </c>
      <c r="M275" s="104"/>
      <c r="N275" s="193" t="s">
        <v>379</v>
      </c>
      <c r="O275" s="104"/>
      <c r="P275" s="193"/>
      <c r="Q275" s="104"/>
      <c r="R275" s="193"/>
      <c r="S275" s="104"/>
      <c r="T275" s="104"/>
      <c r="U275" s="104"/>
      <c r="V275" s="104"/>
      <c r="W275" s="104"/>
      <c r="X275" s="104"/>
      <c r="Z275" s="104"/>
      <c r="AA275" s="104"/>
      <c r="AE275" s="104"/>
      <c r="AF275" s="104"/>
      <c r="AG275" s="104"/>
      <c r="AI275" s="104"/>
      <c r="AT275" s="104"/>
      <c r="BF275" s="104"/>
    </row>
    <row r="276" spans="1:58" s="36" customFormat="1" ht="13.8" x14ac:dyDescent="0.25">
      <c r="A276" s="104"/>
      <c r="B276" s="104"/>
      <c r="C276" s="104"/>
      <c r="D276" s="104"/>
      <c r="E276" s="104"/>
      <c r="F276" s="104"/>
      <c r="I276" s="24">
        <v>142</v>
      </c>
      <c r="J276" s="163" t="s">
        <v>188</v>
      </c>
      <c r="K276" s="35" t="s">
        <v>122</v>
      </c>
      <c r="L276" s="193">
        <v>3</v>
      </c>
      <c r="M276" s="104"/>
      <c r="N276" s="193" t="s">
        <v>379</v>
      </c>
      <c r="O276" s="104"/>
      <c r="P276" s="193"/>
      <c r="Q276" s="104"/>
      <c r="R276" s="193"/>
      <c r="S276" s="104"/>
      <c r="T276" s="104"/>
      <c r="U276" s="104"/>
      <c r="V276" s="104"/>
      <c r="W276" s="104"/>
      <c r="X276" s="104"/>
      <c r="Z276" s="104"/>
      <c r="AA276" s="104"/>
      <c r="AE276" s="104"/>
      <c r="AF276" s="104"/>
      <c r="AG276" s="104"/>
      <c r="AI276" s="104"/>
      <c r="AT276" s="104"/>
      <c r="BF276" s="104"/>
    </row>
    <row r="277" spans="1:58" s="36" customFormat="1" ht="13.8" customHeight="1" x14ac:dyDescent="0.25">
      <c r="A277" s="104"/>
      <c r="B277" s="104"/>
      <c r="C277" s="104"/>
      <c r="D277" s="104"/>
      <c r="E277" s="104"/>
      <c r="F277" s="104"/>
      <c r="I277" s="24">
        <v>143</v>
      </c>
      <c r="J277" s="160" t="s">
        <v>244</v>
      </c>
      <c r="K277" s="136" t="s">
        <v>183</v>
      </c>
      <c r="L277" s="193">
        <v>3</v>
      </c>
      <c r="M277" s="104"/>
      <c r="N277" s="193" t="s">
        <v>380</v>
      </c>
      <c r="O277" s="104"/>
      <c r="P277" s="193"/>
      <c r="Q277" s="104"/>
      <c r="R277" s="193"/>
      <c r="S277" s="104"/>
      <c r="T277" s="104"/>
      <c r="U277" s="104"/>
      <c r="V277" s="104"/>
      <c r="W277" s="104"/>
      <c r="X277" s="104"/>
      <c r="Z277" s="104"/>
      <c r="AA277" s="104"/>
      <c r="AE277" s="104"/>
      <c r="AF277" s="104"/>
      <c r="AG277" s="104"/>
      <c r="AI277" s="104"/>
      <c r="AT277" s="104"/>
      <c r="BF277" s="104"/>
    </row>
    <row r="278" spans="1:58" s="36" customFormat="1" ht="13.8" x14ac:dyDescent="0.25">
      <c r="A278" s="104"/>
      <c r="B278" s="104"/>
      <c r="C278" s="104"/>
      <c r="D278" s="104"/>
      <c r="E278" s="104"/>
      <c r="F278" s="104"/>
      <c r="I278" s="24">
        <v>144</v>
      </c>
      <c r="J278" s="160" t="s">
        <v>179</v>
      </c>
      <c r="K278" s="35" t="s">
        <v>148</v>
      </c>
      <c r="L278" s="193">
        <v>3</v>
      </c>
      <c r="M278" s="104"/>
      <c r="N278" s="193" t="s">
        <v>379</v>
      </c>
      <c r="O278" s="104"/>
      <c r="P278" s="193"/>
      <c r="Q278" s="104"/>
      <c r="R278" s="193"/>
      <c r="S278" s="104"/>
      <c r="T278" s="104"/>
      <c r="U278" s="104"/>
      <c r="V278" s="104"/>
      <c r="W278" s="104"/>
      <c r="X278" s="104"/>
      <c r="Z278" s="104"/>
      <c r="AA278" s="104"/>
      <c r="AE278" s="104"/>
      <c r="AF278" s="104"/>
      <c r="AG278" s="104"/>
      <c r="AI278" s="104"/>
      <c r="AT278" s="104"/>
      <c r="BF278" s="104"/>
    </row>
    <row r="279" spans="1:58" s="36" customFormat="1" ht="13.8" customHeight="1" x14ac:dyDescent="0.25">
      <c r="A279" s="104"/>
      <c r="B279" s="104"/>
      <c r="C279" s="104"/>
      <c r="D279" s="104"/>
      <c r="E279" s="104"/>
      <c r="F279" s="104"/>
      <c r="I279" s="24">
        <v>145</v>
      </c>
      <c r="J279" s="161" t="s">
        <v>250</v>
      </c>
      <c r="K279" s="137" t="s">
        <v>100</v>
      </c>
      <c r="L279" s="193">
        <v>2</v>
      </c>
      <c r="M279" s="104"/>
      <c r="N279" s="193" t="s">
        <v>380</v>
      </c>
      <c r="O279" s="104"/>
      <c r="P279" s="193"/>
      <c r="Q279" s="104"/>
      <c r="R279" s="193"/>
      <c r="S279" s="104"/>
      <c r="T279" s="104"/>
      <c r="U279" s="104"/>
      <c r="V279" s="104"/>
      <c r="W279" s="104"/>
      <c r="X279" s="104"/>
      <c r="Z279" s="104"/>
      <c r="AA279" s="104"/>
      <c r="AE279" s="104"/>
      <c r="AF279" s="104"/>
      <c r="AG279" s="104"/>
      <c r="AI279" s="104"/>
      <c r="AT279" s="104"/>
      <c r="BF279" s="104"/>
    </row>
    <row r="280" spans="1:58" s="36" customFormat="1" ht="13.8" x14ac:dyDescent="0.25">
      <c r="A280" s="104"/>
      <c r="B280" s="104"/>
      <c r="C280" s="104"/>
      <c r="D280" s="104"/>
      <c r="E280" s="104"/>
      <c r="F280" s="104"/>
      <c r="I280" s="24">
        <v>146</v>
      </c>
      <c r="J280" s="161" t="s">
        <v>185</v>
      </c>
      <c r="K280" s="35" t="s">
        <v>148</v>
      </c>
      <c r="L280" s="193">
        <v>3</v>
      </c>
      <c r="M280" s="104"/>
      <c r="N280" s="193" t="s">
        <v>380</v>
      </c>
      <c r="O280" s="104"/>
      <c r="P280" s="193"/>
      <c r="Q280" s="104"/>
      <c r="R280" s="193"/>
      <c r="S280" s="104"/>
      <c r="T280" s="104"/>
      <c r="U280" s="104"/>
      <c r="V280" s="104"/>
      <c r="W280" s="104"/>
      <c r="X280" s="104"/>
      <c r="Z280" s="104"/>
      <c r="AA280" s="104"/>
      <c r="AE280" s="104"/>
      <c r="AF280" s="104"/>
      <c r="AG280" s="104"/>
      <c r="AI280" s="104"/>
      <c r="AT280" s="104"/>
      <c r="BF280" s="104"/>
    </row>
    <row r="281" spans="1:58" s="36" customFormat="1" ht="13.8" x14ac:dyDescent="0.25">
      <c r="A281" s="104"/>
      <c r="B281" s="104"/>
      <c r="C281" s="104"/>
      <c r="D281" s="104"/>
      <c r="E281" s="104"/>
      <c r="F281" s="104"/>
      <c r="I281" s="24">
        <v>147</v>
      </c>
      <c r="J281" s="161" t="s">
        <v>108</v>
      </c>
      <c r="K281" s="35" t="s">
        <v>146</v>
      </c>
      <c r="L281" s="193">
        <v>3</v>
      </c>
      <c r="M281" s="104"/>
      <c r="N281" s="193" t="s">
        <v>379</v>
      </c>
      <c r="O281" s="104"/>
      <c r="P281" s="193"/>
      <c r="Q281" s="104"/>
      <c r="R281" s="193"/>
      <c r="S281" s="104"/>
      <c r="T281" s="104"/>
      <c r="U281" s="104"/>
      <c r="V281" s="104"/>
      <c r="W281" s="104"/>
      <c r="X281" s="104"/>
      <c r="Z281" s="104"/>
      <c r="AA281" s="104"/>
      <c r="AE281" s="104"/>
      <c r="AF281" s="104"/>
      <c r="AG281" s="104"/>
      <c r="AI281" s="104"/>
      <c r="AT281" s="104"/>
      <c r="BF281" s="104"/>
    </row>
    <row r="282" spans="1:58" s="36" customFormat="1" ht="13.8" x14ac:dyDescent="0.25">
      <c r="A282" s="104"/>
      <c r="B282" s="104"/>
      <c r="C282" s="104"/>
      <c r="D282" s="104"/>
      <c r="E282" s="104"/>
      <c r="F282" s="104"/>
      <c r="I282" s="24">
        <v>148</v>
      </c>
      <c r="J282" s="160" t="s">
        <v>210</v>
      </c>
      <c r="K282" s="137" t="s">
        <v>100</v>
      </c>
      <c r="L282" s="193">
        <v>3</v>
      </c>
      <c r="M282" s="104"/>
      <c r="N282" s="193" t="s">
        <v>379</v>
      </c>
      <c r="O282" s="104"/>
      <c r="P282" s="193"/>
      <c r="Q282" s="104"/>
      <c r="R282" s="193"/>
      <c r="S282" s="104"/>
      <c r="T282" s="104"/>
      <c r="U282" s="104"/>
      <c r="V282" s="104"/>
      <c r="W282" s="104"/>
      <c r="X282" s="104"/>
      <c r="Z282" s="104"/>
      <c r="AA282" s="104"/>
      <c r="AE282" s="104"/>
      <c r="AF282" s="104"/>
      <c r="AG282" s="104"/>
      <c r="AI282" s="104"/>
      <c r="AT282" s="104"/>
      <c r="BF282" s="104"/>
    </row>
    <row r="283" spans="1:58" s="36" customFormat="1" ht="13.8" x14ac:dyDescent="0.25">
      <c r="A283" s="104"/>
      <c r="B283" s="104"/>
      <c r="C283" s="104"/>
      <c r="D283" s="104"/>
      <c r="E283" s="104"/>
      <c r="F283" s="104"/>
      <c r="I283" s="24">
        <v>149</v>
      </c>
      <c r="J283" s="161" t="s">
        <v>194</v>
      </c>
      <c r="K283" s="35" t="s">
        <v>146</v>
      </c>
      <c r="L283" s="193">
        <v>3</v>
      </c>
      <c r="M283" s="104"/>
      <c r="N283" s="193" t="s">
        <v>379</v>
      </c>
      <c r="O283" s="104"/>
      <c r="P283" s="193"/>
      <c r="Q283" s="104"/>
      <c r="R283" s="193"/>
      <c r="S283" s="104"/>
      <c r="T283" s="104"/>
      <c r="U283" s="104"/>
      <c r="V283" s="104"/>
      <c r="W283" s="104"/>
      <c r="X283" s="104"/>
      <c r="Z283" s="104"/>
      <c r="AA283" s="104"/>
      <c r="AE283" s="104"/>
      <c r="AF283" s="104"/>
      <c r="AG283" s="104"/>
      <c r="AI283" s="104"/>
      <c r="AT283" s="104"/>
      <c r="BF283" s="104"/>
    </row>
    <row r="284" spans="1:58" s="36" customFormat="1" ht="13.8" x14ac:dyDescent="0.25">
      <c r="A284" s="104"/>
      <c r="B284" s="104"/>
      <c r="C284" s="104"/>
      <c r="D284" s="104"/>
      <c r="E284" s="104"/>
      <c r="F284" s="104"/>
      <c r="I284" s="24">
        <v>150</v>
      </c>
      <c r="J284" s="160" t="s">
        <v>117</v>
      </c>
      <c r="K284" s="35" t="s">
        <v>107</v>
      </c>
      <c r="L284" s="193">
        <v>3</v>
      </c>
      <c r="M284" s="104"/>
      <c r="N284" s="193" t="s">
        <v>380</v>
      </c>
      <c r="O284" s="104"/>
      <c r="P284" s="193"/>
      <c r="Q284" s="104"/>
      <c r="R284" s="193"/>
      <c r="S284" s="104"/>
      <c r="T284" s="104"/>
      <c r="U284" s="104"/>
      <c r="V284" s="104"/>
      <c r="W284" s="104"/>
      <c r="X284" s="104"/>
      <c r="Z284" s="104"/>
      <c r="AA284" s="104"/>
      <c r="AE284" s="104"/>
      <c r="AF284" s="104"/>
      <c r="AG284" s="104"/>
      <c r="AI284" s="104"/>
      <c r="AT284" s="104"/>
      <c r="BF284" s="104"/>
    </row>
    <row r="285" spans="1:58" s="36" customFormat="1" ht="13.8" x14ac:dyDescent="0.25">
      <c r="A285" s="104"/>
      <c r="B285" s="104"/>
      <c r="C285" s="104"/>
      <c r="D285" s="104"/>
      <c r="E285" s="104"/>
      <c r="F285" s="104"/>
      <c r="I285" s="24">
        <v>151</v>
      </c>
      <c r="J285" s="163" t="s">
        <v>131</v>
      </c>
      <c r="K285" s="135" t="s">
        <v>522</v>
      </c>
      <c r="L285" s="193">
        <v>3</v>
      </c>
      <c r="M285" s="104"/>
      <c r="N285" s="193" t="s">
        <v>380</v>
      </c>
      <c r="O285" s="104"/>
      <c r="P285" s="193"/>
      <c r="Q285" s="104"/>
      <c r="R285" s="193"/>
      <c r="S285" s="104"/>
      <c r="T285" s="104"/>
      <c r="U285" s="104"/>
      <c r="V285" s="104"/>
      <c r="W285" s="104"/>
      <c r="X285" s="104"/>
      <c r="Z285" s="104"/>
      <c r="AA285" s="104"/>
      <c r="AE285" s="104"/>
      <c r="AF285" s="104"/>
      <c r="AG285" s="104"/>
      <c r="AI285" s="104"/>
      <c r="AT285" s="104"/>
      <c r="BF285" s="104"/>
    </row>
    <row r="286" spans="1:58" s="36" customFormat="1" ht="13.8" x14ac:dyDescent="0.25">
      <c r="A286" s="104"/>
      <c r="B286" s="104"/>
      <c r="C286" s="104"/>
      <c r="D286" s="104"/>
      <c r="E286" s="104"/>
      <c r="F286" s="104"/>
      <c r="I286" s="24">
        <v>152</v>
      </c>
      <c r="J286" s="163" t="s">
        <v>121</v>
      </c>
      <c r="K286" s="136" t="s">
        <v>128</v>
      </c>
      <c r="L286" s="193">
        <v>3</v>
      </c>
      <c r="M286" s="104"/>
      <c r="N286" s="193" t="s">
        <v>379</v>
      </c>
      <c r="O286" s="104"/>
      <c r="P286" s="193"/>
      <c r="Q286" s="104"/>
      <c r="R286" s="193"/>
      <c r="S286" s="104"/>
      <c r="T286" s="104"/>
      <c r="U286" s="104"/>
      <c r="V286" s="104"/>
      <c r="W286" s="104"/>
      <c r="X286" s="104"/>
      <c r="Z286" s="104"/>
      <c r="AA286" s="104"/>
      <c r="AE286" s="104"/>
      <c r="AF286" s="104"/>
      <c r="AG286" s="104"/>
      <c r="AI286" s="104"/>
      <c r="AT286" s="104"/>
      <c r="BF286" s="104"/>
    </row>
    <row r="287" spans="1:58" s="36" customFormat="1" ht="13.8" x14ac:dyDescent="0.25">
      <c r="A287" s="104"/>
      <c r="B287" s="104"/>
      <c r="C287" s="104"/>
      <c r="D287" s="104"/>
      <c r="E287" s="104"/>
      <c r="F287" s="104"/>
      <c r="I287" s="24">
        <v>153</v>
      </c>
      <c r="J287" s="163" t="s">
        <v>123</v>
      </c>
      <c r="K287" s="136" t="s">
        <v>128</v>
      </c>
      <c r="L287" s="193">
        <v>3</v>
      </c>
      <c r="M287" s="104"/>
      <c r="N287" s="193" t="s">
        <v>380</v>
      </c>
      <c r="O287" s="104"/>
      <c r="P287" s="193"/>
      <c r="Q287" s="104"/>
      <c r="R287" s="193"/>
      <c r="S287" s="104"/>
      <c r="T287" s="104"/>
      <c r="U287" s="104"/>
      <c r="V287" s="104"/>
      <c r="W287" s="104"/>
      <c r="X287" s="104"/>
      <c r="Z287" s="104"/>
      <c r="AA287" s="104"/>
      <c r="AE287" s="104"/>
      <c r="AF287" s="104"/>
      <c r="AG287" s="104"/>
      <c r="AI287" s="104"/>
      <c r="AT287" s="104"/>
      <c r="BF287" s="104"/>
    </row>
    <row r="288" spans="1:58" s="36" customFormat="1" ht="13.8" x14ac:dyDescent="0.25">
      <c r="A288" s="104"/>
      <c r="B288" s="104"/>
      <c r="C288" s="104"/>
      <c r="D288" s="104"/>
      <c r="E288" s="104"/>
      <c r="F288" s="104"/>
      <c r="I288" s="24">
        <v>154</v>
      </c>
      <c r="J288" s="161" t="s">
        <v>147</v>
      </c>
      <c r="K288" s="35" t="s">
        <v>122</v>
      </c>
      <c r="L288" s="193">
        <v>3</v>
      </c>
      <c r="M288" s="104"/>
      <c r="N288" s="193" t="s">
        <v>379</v>
      </c>
      <c r="O288" s="104"/>
      <c r="P288" s="193"/>
      <c r="Q288" s="104"/>
      <c r="R288" s="193"/>
      <c r="S288" s="104"/>
      <c r="T288" s="104"/>
      <c r="U288" s="104"/>
      <c r="V288" s="104"/>
      <c r="W288" s="104"/>
      <c r="X288" s="104"/>
      <c r="Z288" s="104"/>
      <c r="AA288" s="104"/>
      <c r="AE288" s="104"/>
      <c r="AF288" s="104"/>
      <c r="AG288" s="104"/>
      <c r="AI288" s="104"/>
      <c r="AT288" s="104"/>
      <c r="BF288" s="104"/>
    </row>
    <row r="289" spans="1:90" s="36" customFormat="1" ht="13.8" x14ac:dyDescent="0.25">
      <c r="A289" s="4"/>
      <c r="B289" s="4"/>
      <c r="C289" s="4"/>
      <c r="D289" s="4"/>
      <c r="E289" s="4"/>
      <c r="F289" s="4"/>
      <c r="G289"/>
      <c r="H289"/>
      <c r="I289" s="24">
        <v>155</v>
      </c>
      <c r="J289" s="160" t="s">
        <v>95</v>
      </c>
      <c r="K289" s="135" t="s">
        <v>96</v>
      </c>
      <c r="L289" s="193">
        <v>3</v>
      </c>
      <c r="M289" s="104"/>
      <c r="N289" s="193" t="s">
        <v>379</v>
      </c>
      <c r="O289" s="104"/>
      <c r="P289" s="193"/>
      <c r="Q289" s="104"/>
      <c r="R289" s="193"/>
      <c r="S289" s="4"/>
      <c r="T289" s="4"/>
      <c r="U289" s="4"/>
      <c r="V289" s="4"/>
      <c r="W289" s="4"/>
      <c r="X289" s="4"/>
      <c r="Y289"/>
      <c r="Z289" s="4"/>
      <c r="AA289" s="4"/>
      <c r="AB289"/>
      <c r="AC289"/>
      <c r="AD289"/>
      <c r="AE289" s="4"/>
      <c r="AF289" s="4"/>
      <c r="AG289" s="4"/>
      <c r="AH289"/>
      <c r="AI289" s="4"/>
      <c r="AJ289"/>
      <c r="AK289"/>
      <c r="AL289"/>
      <c r="AM289"/>
      <c r="AN289"/>
      <c r="AO289"/>
      <c r="AP289"/>
      <c r="AQ289"/>
      <c r="AR289"/>
      <c r="AS289"/>
      <c r="AT289" s="4"/>
      <c r="AU289"/>
      <c r="AV289"/>
      <c r="AW289"/>
      <c r="AX289"/>
      <c r="AY289"/>
      <c r="AZ289"/>
      <c r="BA289"/>
      <c r="BB289"/>
      <c r="BC289"/>
      <c r="BD289"/>
      <c r="BE289"/>
      <c r="BF289" s="4"/>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row>
    <row r="290" spans="1:90" s="36" customFormat="1" ht="13.8" x14ac:dyDescent="0.25">
      <c r="A290" s="104"/>
      <c r="B290" s="104"/>
      <c r="C290" s="104"/>
      <c r="D290" s="104"/>
      <c r="E290" s="104"/>
      <c r="F290" s="104"/>
      <c r="I290" s="24">
        <v>156</v>
      </c>
      <c r="J290" s="161" t="s">
        <v>132</v>
      </c>
      <c r="K290" s="135" t="s">
        <v>133</v>
      </c>
      <c r="L290" s="193">
        <v>3</v>
      </c>
      <c r="M290" s="104"/>
      <c r="N290" s="193" t="s">
        <v>379</v>
      </c>
      <c r="O290" s="104"/>
      <c r="P290" s="193"/>
      <c r="Q290" s="104"/>
      <c r="R290" s="193"/>
      <c r="S290" s="104"/>
      <c r="T290" s="104"/>
      <c r="U290" s="104"/>
      <c r="V290" s="104"/>
      <c r="W290" s="104"/>
      <c r="X290" s="104"/>
      <c r="Z290" s="104"/>
      <c r="AA290" s="104"/>
      <c r="AE290" s="104"/>
      <c r="AF290" s="104"/>
      <c r="AG290" s="104"/>
      <c r="AI290" s="104"/>
      <c r="AT290" s="104"/>
      <c r="BF290" s="104"/>
    </row>
    <row r="291" spans="1:90" s="36" customFormat="1" ht="13.8" x14ac:dyDescent="0.25">
      <c r="A291" s="104"/>
      <c r="B291" s="104"/>
      <c r="C291" s="104"/>
      <c r="D291" s="104"/>
      <c r="E291" s="104"/>
      <c r="F291" s="104"/>
      <c r="I291" s="24">
        <v>157</v>
      </c>
      <c r="J291" s="160" t="s">
        <v>205</v>
      </c>
      <c r="K291" s="135" t="s">
        <v>133</v>
      </c>
      <c r="L291" s="193">
        <v>3</v>
      </c>
      <c r="M291" s="104"/>
      <c r="N291" s="193" t="s">
        <v>379</v>
      </c>
      <c r="O291" s="104"/>
      <c r="P291" s="193"/>
      <c r="Q291" s="104"/>
      <c r="R291" s="193"/>
      <c r="S291" s="104"/>
      <c r="T291" s="104"/>
      <c r="U291" s="104"/>
      <c r="V291" s="104"/>
      <c r="W291" s="104"/>
      <c r="X291" s="104"/>
      <c r="Z291" s="104"/>
      <c r="AA291" s="104"/>
      <c r="AE291" s="104"/>
      <c r="AF291" s="104"/>
      <c r="AG291" s="104"/>
      <c r="AI291" s="104"/>
      <c r="AT291" s="104"/>
      <c r="BF291" s="104"/>
    </row>
    <row r="292" spans="1:90" s="36" customFormat="1" ht="13.8" x14ac:dyDescent="0.25">
      <c r="A292" s="104"/>
      <c r="B292" s="104"/>
      <c r="C292" s="104"/>
      <c r="D292" s="104"/>
      <c r="E292" s="104"/>
      <c r="F292" s="104"/>
      <c r="I292" s="24">
        <v>158</v>
      </c>
      <c r="J292" s="163" t="s">
        <v>124</v>
      </c>
      <c r="K292" s="136" t="s">
        <v>183</v>
      </c>
      <c r="L292" s="193">
        <v>3</v>
      </c>
      <c r="M292" s="104"/>
      <c r="N292" s="193" t="s">
        <v>379</v>
      </c>
      <c r="O292" s="104"/>
      <c r="P292" s="193"/>
      <c r="Q292" s="104"/>
      <c r="R292" s="193"/>
      <c r="S292" s="104"/>
      <c r="T292" s="104"/>
      <c r="U292" s="104"/>
      <c r="V292" s="104"/>
      <c r="W292" s="104"/>
      <c r="X292" s="104"/>
      <c r="Z292" s="104"/>
      <c r="AA292" s="104"/>
      <c r="AE292" s="104"/>
      <c r="AF292" s="104"/>
      <c r="AG292" s="104"/>
      <c r="AI292" s="104"/>
      <c r="AT292" s="104"/>
      <c r="BF292" s="104"/>
    </row>
    <row r="293" spans="1:90" s="36" customFormat="1" ht="13.8" x14ac:dyDescent="0.25">
      <c r="A293" s="104"/>
      <c r="B293" s="104"/>
      <c r="C293" s="104"/>
      <c r="D293" s="104"/>
      <c r="E293" s="104"/>
      <c r="F293" s="104"/>
      <c r="I293" s="24">
        <v>159</v>
      </c>
      <c r="J293" s="163" t="s">
        <v>116</v>
      </c>
      <c r="K293" s="136" t="s">
        <v>128</v>
      </c>
      <c r="L293" s="193">
        <v>3</v>
      </c>
      <c r="M293" s="104"/>
      <c r="N293" s="193" t="s">
        <v>379</v>
      </c>
      <c r="O293" s="104"/>
      <c r="P293" s="193"/>
      <c r="Q293" s="104"/>
      <c r="R293" s="193"/>
      <c r="S293" s="104"/>
      <c r="T293" s="104"/>
      <c r="U293" s="104"/>
      <c r="V293" s="104"/>
      <c r="W293" s="104"/>
      <c r="X293" s="104"/>
      <c r="Z293" s="104"/>
      <c r="AA293" s="104"/>
      <c r="AE293" s="104"/>
      <c r="AF293" s="104"/>
      <c r="AG293" s="104"/>
      <c r="AI293" s="104"/>
      <c r="AT293" s="104"/>
      <c r="BF293" s="104"/>
    </row>
    <row r="294" spans="1:90" s="36" customFormat="1" ht="13.8" x14ac:dyDescent="0.25">
      <c r="A294" s="104"/>
      <c r="B294" s="104"/>
      <c r="C294" s="104"/>
      <c r="D294" s="104"/>
      <c r="E294" s="104"/>
      <c r="F294" s="104"/>
      <c r="I294" s="24">
        <v>160</v>
      </c>
      <c r="J294" s="160" t="s">
        <v>202</v>
      </c>
      <c r="K294" s="136" t="s">
        <v>203</v>
      </c>
      <c r="L294" s="193">
        <v>3</v>
      </c>
      <c r="M294" s="104"/>
      <c r="N294" s="193" t="s">
        <v>380</v>
      </c>
      <c r="O294" s="104"/>
      <c r="P294" s="193"/>
      <c r="Q294" s="104"/>
      <c r="R294" s="193"/>
      <c r="S294" s="104"/>
      <c r="T294" s="104"/>
      <c r="U294" s="104"/>
      <c r="V294" s="104"/>
      <c r="W294" s="104"/>
      <c r="X294" s="104"/>
      <c r="Z294" s="104"/>
      <c r="AA294" s="104"/>
      <c r="AE294" s="104"/>
      <c r="AF294" s="104"/>
      <c r="AG294" s="104"/>
      <c r="AI294" s="104"/>
      <c r="AT294" s="104"/>
      <c r="BF294" s="104"/>
    </row>
    <row r="295" spans="1:90" s="36" customFormat="1" ht="13.8" x14ac:dyDescent="0.25">
      <c r="A295" s="104"/>
      <c r="B295" s="104"/>
      <c r="C295" s="104"/>
      <c r="D295" s="104"/>
      <c r="E295" s="104"/>
      <c r="F295" s="104"/>
      <c r="I295" s="24">
        <v>161</v>
      </c>
      <c r="J295" s="163" t="s">
        <v>114</v>
      </c>
      <c r="K295" s="135" t="s">
        <v>522</v>
      </c>
      <c r="L295" s="193">
        <v>3</v>
      </c>
      <c r="M295" s="104"/>
      <c r="N295" s="193" t="s">
        <v>379</v>
      </c>
      <c r="O295" s="104"/>
      <c r="P295" s="193"/>
      <c r="Q295" s="104"/>
      <c r="R295" s="193"/>
      <c r="S295" s="104"/>
      <c r="T295" s="104"/>
      <c r="U295" s="104"/>
      <c r="V295" s="104"/>
      <c r="W295" s="104"/>
      <c r="X295" s="104"/>
      <c r="Z295" s="104"/>
      <c r="AA295" s="104"/>
      <c r="AE295" s="104"/>
      <c r="AF295" s="104"/>
      <c r="AG295" s="104"/>
      <c r="AI295" s="104"/>
      <c r="AT295" s="104"/>
      <c r="BF295" s="104"/>
    </row>
    <row r="296" spans="1:90" s="36" customFormat="1" ht="13.8" x14ac:dyDescent="0.25">
      <c r="A296" s="104"/>
      <c r="B296" s="104"/>
      <c r="C296" s="104"/>
      <c r="D296" s="104"/>
      <c r="E296" s="104"/>
      <c r="F296" s="104"/>
      <c r="I296" s="24">
        <v>162</v>
      </c>
      <c r="J296" s="161" t="s">
        <v>204</v>
      </c>
      <c r="K296" s="136" t="s">
        <v>183</v>
      </c>
      <c r="L296" s="193">
        <v>3</v>
      </c>
      <c r="M296" s="104"/>
      <c r="N296" s="193" t="s">
        <v>379</v>
      </c>
      <c r="O296" s="104"/>
      <c r="P296" s="193"/>
      <c r="Q296" s="104"/>
      <c r="R296" s="193"/>
      <c r="S296" s="104"/>
      <c r="T296" s="104"/>
      <c r="U296" s="104"/>
      <c r="V296" s="104"/>
      <c r="W296" s="104"/>
      <c r="X296" s="104"/>
      <c r="Z296" s="104"/>
      <c r="AA296" s="104"/>
      <c r="AE296" s="104"/>
      <c r="AF296" s="104"/>
      <c r="AG296" s="104"/>
      <c r="AI296" s="104"/>
      <c r="AT296" s="104"/>
      <c r="BF296" s="104"/>
    </row>
    <row r="297" spans="1:90" s="36" customFormat="1" ht="13.8" x14ac:dyDescent="0.25">
      <c r="A297" s="104"/>
      <c r="B297" s="104"/>
      <c r="C297" s="104"/>
      <c r="D297" s="104"/>
      <c r="E297" s="104"/>
      <c r="F297" s="104"/>
      <c r="I297" s="24">
        <v>163</v>
      </c>
      <c r="J297" s="163" t="s">
        <v>105</v>
      </c>
      <c r="K297" s="35" t="s">
        <v>148</v>
      </c>
      <c r="L297" s="193">
        <v>3</v>
      </c>
      <c r="M297" s="104"/>
      <c r="N297" s="193" t="s">
        <v>379</v>
      </c>
      <c r="O297" s="104"/>
      <c r="P297" s="193"/>
      <c r="Q297" s="104"/>
      <c r="R297" s="193"/>
      <c r="S297" s="104"/>
      <c r="T297" s="104"/>
      <c r="U297" s="104"/>
      <c r="V297" s="104"/>
      <c r="W297" s="104"/>
      <c r="X297" s="104"/>
      <c r="Z297" s="104"/>
      <c r="AA297" s="104"/>
      <c r="AE297" s="104"/>
      <c r="AF297" s="104"/>
      <c r="AG297" s="104"/>
      <c r="AI297" s="104"/>
      <c r="AT297" s="104"/>
      <c r="BF297" s="104"/>
    </row>
    <row r="298" spans="1:90" s="36" customFormat="1" ht="13.8" x14ac:dyDescent="0.25">
      <c r="A298" s="104"/>
      <c r="B298" s="104"/>
      <c r="C298" s="104"/>
      <c r="D298" s="104"/>
      <c r="E298" s="104"/>
      <c r="F298" s="104"/>
      <c r="I298" s="24">
        <v>164</v>
      </c>
      <c r="J298" s="163" t="s">
        <v>113</v>
      </c>
      <c r="K298" s="136" t="s">
        <v>128</v>
      </c>
      <c r="L298" s="193">
        <v>3</v>
      </c>
      <c r="M298" s="104"/>
      <c r="N298" s="193" t="s">
        <v>379</v>
      </c>
      <c r="O298" s="104"/>
      <c r="P298" s="193"/>
      <c r="Q298" s="104"/>
      <c r="R298" s="193"/>
      <c r="S298" s="104"/>
      <c r="T298" s="104"/>
      <c r="U298" s="104"/>
      <c r="V298" s="104"/>
      <c r="W298" s="104"/>
      <c r="X298" s="104"/>
      <c r="Z298" s="104"/>
      <c r="AA298" s="104"/>
      <c r="AE298" s="104"/>
      <c r="AF298" s="104"/>
      <c r="AG298" s="104"/>
      <c r="AI298" s="104"/>
      <c r="AT298" s="104"/>
      <c r="BF298" s="104"/>
    </row>
    <row r="299" spans="1:90" s="36" customFormat="1" ht="13.8" x14ac:dyDescent="0.25">
      <c r="A299" s="104"/>
      <c r="B299" s="104"/>
      <c r="C299" s="104"/>
      <c r="D299" s="104"/>
      <c r="E299" s="104"/>
      <c r="F299" s="104"/>
      <c r="I299" s="24">
        <v>165</v>
      </c>
      <c r="J299" s="163" t="s">
        <v>213</v>
      </c>
      <c r="K299" s="135" t="s">
        <v>181</v>
      </c>
      <c r="L299" s="193">
        <v>4</v>
      </c>
      <c r="M299" s="104"/>
      <c r="N299" s="193" t="s">
        <v>379</v>
      </c>
      <c r="O299" s="104"/>
      <c r="P299" s="193"/>
      <c r="Q299" s="104"/>
      <c r="R299" s="193"/>
      <c r="S299" s="104"/>
      <c r="T299" s="104"/>
      <c r="U299" s="104"/>
      <c r="V299" s="104"/>
      <c r="W299" s="104"/>
      <c r="X299" s="104"/>
      <c r="Z299" s="104"/>
      <c r="AA299" s="104"/>
      <c r="AE299" s="104"/>
      <c r="AF299" s="104"/>
      <c r="AG299" s="104"/>
      <c r="AI299" s="104"/>
      <c r="AT299" s="104"/>
      <c r="BF299" s="104"/>
    </row>
    <row r="300" spans="1:90" s="36" customFormat="1" ht="13.8" x14ac:dyDescent="0.25">
      <c r="A300" s="104"/>
      <c r="B300" s="104"/>
      <c r="C300" s="104"/>
      <c r="D300" s="104"/>
      <c r="E300" s="104"/>
      <c r="F300" s="104"/>
      <c r="I300" s="24">
        <v>166</v>
      </c>
      <c r="J300" s="163" t="s">
        <v>139</v>
      </c>
      <c r="K300" s="35" t="s">
        <v>110</v>
      </c>
      <c r="L300" s="193">
        <v>3</v>
      </c>
      <c r="M300" s="104"/>
      <c r="N300" s="193" t="s">
        <v>379</v>
      </c>
      <c r="O300" s="104"/>
      <c r="P300" s="193"/>
      <c r="Q300" s="104"/>
      <c r="R300" s="193"/>
      <c r="S300" s="104"/>
      <c r="T300" s="104"/>
      <c r="U300" s="104"/>
      <c r="V300" s="104"/>
      <c r="W300" s="104"/>
      <c r="X300" s="104"/>
      <c r="Z300" s="104"/>
      <c r="AA300" s="104"/>
      <c r="AE300" s="104"/>
      <c r="AF300" s="104"/>
      <c r="AG300" s="104"/>
      <c r="AI300" s="104"/>
      <c r="AT300" s="104"/>
      <c r="BF300" s="104"/>
    </row>
    <row r="301" spans="1:90" s="36" customFormat="1" ht="13.8" x14ac:dyDescent="0.25">
      <c r="A301" s="104"/>
      <c r="B301" s="104"/>
      <c r="C301" s="104"/>
      <c r="D301" s="104"/>
      <c r="E301" s="104"/>
      <c r="F301" s="104"/>
      <c r="I301" s="24">
        <v>167</v>
      </c>
      <c r="J301" s="161" t="s">
        <v>383</v>
      </c>
      <c r="K301" s="136" t="s">
        <v>128</v>
      </c>
      <c r="L301" s="193">
        <v>4</v>
      </c>
      <c r="M301" s="104"/>
      <c r="N301" s="193" t="s">
        <v>380</v>
      </c>
      <c r="O301" s="104"/>
      <c r="P301" s="193"/>
      <c r="Q301" s="104"/>
      <c r="R301" s="193"/>
      <c r="S301" s="104"/>
      <c r="T301" s="104"/>
      <c r="U301" s="104"/>
      <c r="V301" s="104"/>
      <c r="W301" s="104"/>
      <c r="X301" s="104"/>
      <c r="Z301" s="104"/>
      <c r="AA301" s="104"/>
      <c r="AE301" s="104"/>
      <c r="AF301" s="104"/>
      <c r="AG301" s="104"/>
      <c r="AI301" s="104"/>
      <c r="AT301" s="104"/>
      <c r="BF301" s="104"/>
    </row>
    <row r="302" spans="1:90" s="36" customFormat="1" ht="13.8" x14ac:dyDescent="0.25">
      <c r="A302" s="104"/>
      <c r="B302" s="104"/>
      <c r="C302" s="104"/>
      <c r="D302" s="104"/>
      <c r="E302" s="104"/>
      <c r="F302" s="104"/>
      <c r="I302" s="24">
        <v>168</v>
      </c>
      <c r="J302" s="160" t="s">
        <v>384</v>
      </c>
      <c r="K302" s="136" t="s">
        <v>128</v>
      </c>
      <c r="L302" s="193">
        <v>4</v>
      </c>
      <c r="M302" s="104"/>
      <c r="N302" s="193" t="s">
        <v>380</v>
      </c>
      <c r="O302" s="104"/>
      <c r="P302" s="193"/>
      <c r="Q302" s="104"/>
      <c r="R302" s="193"/>
      <c r="S302" s="104"/>
      <c r="T302" s="104"/>
      <c r="U302" s="104"/>
      <c r="V302" s="104"/>
      <c r="W302" s="104"/>
      <c r="X302" s="104"/>
      <c r="Z302" s="104"/>
      <c r="AA302" s="104"/>
      <c r="AE302" s="104"/>
      <c r="AF302" s="104"/>
      <c r="AG302" s="104"/>
      <c r="AI302" s="104"/>
      <c r="AT302" s="104"/>
      <c r="BF302" s="104"/>
    </row>
    <row r="303" spans="1:90" s="36" customFormat="1" ht="13.8" x14ac:dyDescent="0.25">
      <c r="A303" s="4"/>
      <c r="B303" s="4"/>
      <c r="C303" s="4"/>
      <c r="D303" s="4"/>
      <c r="E303" s="4"/>
      <c r="F303" s="4"/>
      <c r="G303"/>
      <c r="H303"/>
      <c r="I303" s="24">
        <v>169</v>
      </c>
      <c r="J303" s="160" t="s">
        <v>207</v>
      </c>
      <c r="K303" s="137" t="s">
        <v>100</v>
      </c>
      <c r="L303" s="193">
        <v>3</v>
      </c>
      <c r="M303" s="104"/>
      <c r="N303" s="193" t="s">
        <v>379</v>
      </c>
      <c r="O303" s="104"/>
      <c r="P303" s="193"/>
      <c r="Q303" s="104"/>
      <c r="R303" s="193"/>
      <c r="S303" s="4"/>
      <c r="T303" s="4"/>
      <c r="U303" s="4"/>
      <c r="V303" s="4"/>
      <c r="W303" s="4"/>
      <c r="X303" s="4"/>
      <c r="Y303"/>
      <c r="Z303" s="4"/>
      <c r="AA303" s="4"/>
      <c r="AB303"/>
      <c r="AC303"/>
      <c r="AD303"/>
      <c r="AE303" s="4"/>
      <c r="AF303" s="4"/>
      <c r="AG303" s="4"/>
      <c r="AH303"/>
      <c r="AI303" s="4"/>
      <c r="AJ303"/>
      <c r="AK303"/>
      <c r="AL303"/>
      <c r="AM303"/>
      <c r="AN303"/>
      <c r="AO303"/>
      <c r="AP303"/>
      <c r="AQ303"/>
      <c r="AR303"/>
      <c r="AS303"/>
      <c r="AT303" s="4"/>
      <c r="AU303"/>
      <c r="AV303"/>
      <c r="AW303"/>
      <c r="AX303"/>
      <c r="AY303"/>
      <c r="AZ303"/>
      <c r="BA303"/>
      <c r="BB303"/>
      <c r="BC303"/>
      <c r="BD303"/>
      <c r="BE303"/>
      <c r="BF303" s="4"/>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row>
    <row r="304" spans="1:90" s="36" customFormat="1" ht="14.25" customHeight="1" x14ac:dyDescent="0.25">
      <c r="A304" s="104"/>
      <c r="B304" s="104"/>
      <c r="C304" s="104"/>
      <c r="D304" s="104"/>
      <c r="E304" s="104"/>
      <c r="F304" s="104"/>
      <c r="I304" s="24">
        <v>170</v>
      </c>
      <c r="J304" s="161" t="s">
        <v>196</v>
      </c>
      <c r="K304" s="135" t="s">
        <v>181</v>
      </c>
      <c r="L304" s="193">
        <v>4</v>
      </c>
      <c r="M304" s="104"/>
      <c r="N304" s="193" t="s">
        <v>379</v>
      </c>
      <c r="O304" s="104"/>
      <c r="P304" s="193"/>
      <c r="Q304" s="104"/>
      <c r="R304" s="193"/>
      <c r="S304" s="104"/>
      <c r="T304" s="104"/>
      <c r="U304" s="104"/>
      <c r="V304" s="104"/>
      <c r="W304" s="104"/>
      <c r="X304" s="104"/>
      <c r="Z304" s="104"/>
      <c r="AA304" s="104"/>
      <c r="AE304" s="104"/>
      <c r="AF304" s="104"/>
      <c r="AG304" s="104"/>
      <c r="AI304" s="104"/>
      <c r="AT304" s="104"/>
      <c r="BF304" s="104"/>
    </row>
    <row r="305" spans="1:90" s="36" customFormat="1" ht="13.8" x14ac:dyDescent="0.25">
      <c r="A305" s="104"/>
      <c r="B305" s="104"/>
      <c r="C305" s="104"/>
      <c r="D305" s="104"/>
      <c r="E305" s="104"/>
      <c r="F305" s="104"/>
      <c r="I305" s="24">
        <v>171</v>
      </c>
      <c r="J305" s="161" t="s">
        <v>242</v>
      </c>
      <c r="K305" s="135" t="s">
        <v>133</v>
      </c>
      <c r="L305" s="193">
        <v>4</v>
      </c>
      <c r="M305" s="104"/>
      <c r="N305" s="193" t="s">
        <v>379</v>
      </c>
      <c r="O305" s="104"/>
      <c r="P305" s="193"/>
      <c r="Q305" s="104"/>
      <c r="R305" s="193"/>
      <c r="S305" s="104"/>
      <c r="T305" s="104"/>
      <c r="U305" s="104"/>
      <c r="V305" s="104"/>
      <c r="W305" s="104"/>
      <c r="X305" s="104"/>
      <c r="Z305" s="104"/>
      <c r="AA305" s="104"/>
      <c r="AE305" s="104"/>
      <c r="AF305" s="104"/>
      <c r="AG305" s="104"/>
      <c r="AI305" s="104"/>
      <c r="AT305" s="104"/>
      <c r="BF305" s="104"/>
    </row>
    <row r="306" spans="1:90" s="36" customFormat="1" ht="13.8" x14ac:dyDescent="0.25">
      <c r="A306" s="104"/>
      <c r="B306" s="104"/>
      <c r="C306" s="104"/>
      <c r="D306" s="104"/>
      <c r="E306" s="104"/>
      <c r="F306" s="104"/>
      <c r="I306" s="24">
        <v>172</v>
      </c>
      <c r="J306" s="161" t="s">
        <v>135</v>
      </c>
      <c r="K306" s="35" t="s">
        <v>110</v>
      </c>
      <c r="L306" s="193">
        <v>3</v>
      </c>
      <c r="M306" s="104"/>
      <c r="N306" s="193" t="s">
        <v>380</v>
      </c>
      <c r="O306" s="104"/>
      <c r="P306" s="193"/>
      <c r="Q306" s="104"/>
      <c r="R306" s="193"/>
      <c r="S306" s="104"/>
      <c r="T306" s="104"/>
      <c r="U306" s="104"/>
      <c r="V306" s="104"/>
      <c r="W306" s="104"/>
      <c r="X306" s="104"/>
      <c r="Z306" s="104"/>
      <c r="AA306" s="104"/>
      <c r="AE306" s="104"/>
      <c r="AF306" s="104"/>
      <c r="AG306" s="104"/>
      <c r="AI306" s="104"/>
      <c r="AT306" s="104"/>
      <c r="BF306" s="104"/>
    </row>
    <row r="307" spans="1:90" s="36" customFormat="1" ht="13.8" x14ac:dyDescent="0.25">
      <c r="A307" s="104"/>
      <c r="B307" s="104"/>
      <c r="C307" s="104"/>
      <c r="D307" s="104"/>
      <c r="E307" s="104"/>
      <c r="F307" s="104"/>
      <c r="I307" s="24">
        <v>173</v>
      </c>
      <c r="J307" s="163" t="s">
        <v>129</v>
      </c>
      <c r="K307" s="35" t="s">
        <v>110</v>
      </c>
      <c r="L307" s="193">
        <v>3</v>
      </c>
      <c r="M307" s="104"/>
      <c r="N307" s="193" t="s">
        <v>380</v>
      </c>
      <c r="O307" s="104"/>
      <c r="P307" s="193"/>
      <c r="Q307" s="104"/>
      <c r="R307" s="193"/>
      <c r="S307" s="104"/>
      <c r="T307" s="104"/>
      <c r="U307" s="104"/>
      <c r="V307" s="104"/>
      <c r="W307" s="104"/>
      <c r="X307" s="104"/>
      <c r="Z307" s="104"/>
      <c r="AA307" s="104"/>
      <c r="AE307" s="104"/>
      <c r="AF307" s="104"/>
      <c r="AG307" s="104"/>
      <c r="AI307" s="104"/>
      <c r="AT307" s="104"/>
      <c r="BF307" s="104"/>
    </row>
    <row r="308" spans="1:90" s="36" customFormat="1" ht="13.8" x14ac:dyDescent="0.25">
      <c r="A308" s="104"/>
      <c r="B308" s="104"/>
      <c r="C308" s="104"/>
      <c r="D308" s="104"/>
      <c r="E308" s="104"/>
      <c r="F308" s="104"/>
      <c r="I308" s="24">
        <v>174</v>
      </c>
      <c r="J308" s="161" t="s">
        <v>115</v>
      </c>
      <c r="K308" s="35" t="s">
        <v>107</v>
      </c>
      <c r="L308" s="193">
        <v>3</v>
      </c>
      <c r="M308" s="104"/>
      <c r="N308" s="193" t="s">
        <v>379</v>
      </c>
      <c r="O308" s="104"/>
      <c r="P308" s="193"/>
      <c r="Q308" s="104"/>
      <c r="R308" s="193"/>
      <c r="S308" s="104"/>
      <c r="T308" s="104"/>
      <c r="U308" s="104"/>
      <c r="V308" s="104"/>
      <c r="W308" s="104"/>
      <c r="X308" s="104"/>
      <c r="Z308" s="104"/>
      <c r="AA308" s="104"/>
      <c r="AE308" s="104"/>
      <c r="AF308" s="104"/>
      <c r="AG308" s="104"/>
      <c r="AI308" s="104"/>
      <c r="AT308" s="104"/>
      <c r="BF308" s="104"/>
    </row>
    <row r="309" spans="1:90" s="36" customFormat="1" ht="13.8" x14ac:dyDescent="0.25">
      <c r="A309" s="104"/>
      <c r="B309" s="104"/>
      <c r="C309" s="104"/>
      <c r="D309" s="104"/>
      <c r="E309" s="104"/>
      <c r="F309" s="104"/>
      <c r="I309" s="24">
        <v>175</v>
      </c>
      <c r="J309" s="160" t="s">
        <v>192</v>
      </c>
      <c r="K309" s="136" t="s">
        <v>183</v>
      </c>
      <c r="L309" s="193">
        <v>3</v>
      </c>
      <c r="M309" s="104"/>
      <c r="N309" s="193" t="s">
        <v>379</v>
      </c>
      <c r="O309" s="104"/>
      <c r="P309" s="193"/>
      <c r="Q309" s="104"/>
      <c r="R309" s="193"/>
      <c r="S309" s="104"/>
      <c r="T309" s="104"/>
      <c r="U309" s="104"/>
      <c r="V309" s="104"/>
      <c r="W309" s="104"/>
      <c r="X309" s="104"/>
      <c r="Z309" s="104"/>
      <c r="AA309" s="104"/>
      <c r="AE309" s="104"/>
      <c r="AF309" s="104"/>
      <c r="AG309" s="104"/>
      <c r="AI309" s="104"/>
      <c r="AT309" s="104"/>
      <c r="BF309" s="104"/>
    </row>
    <row r="310" spans="1:90" s="36" customFormat="1" ht="13.8" x14ac:dyDescent="0.25">
      <c r="A310" s="104"/>
      <c r="B310" s="104"/>
      <c r="C310" s="104"/>
      <c r="D310" s="104"/>
      <c r="E310" s="104"/>
      <c r="F310" s="104"/>
      <c r="I310" s="24">
        <v>176</v>
      </c>
      <c r="J310" s="161" t="s">
        <v>327</v>
      </c>
      <c r="K310" s="135" t="s">
        <v>522</v>
      </c>
      <c r="L310" s="193">
        <v>3</v>
      </c>
      <c r="M310" s="104"/>
      <c r="N310" s="193" t="s">
        <v>379</v>
      </c>
      <c r="O310" s="104"/>
      <c r="P310" s="193"/>
      <c r="Q310" s="104"/>
      <c r="R310" s="193"/>
      <c r="S310" s="104"/>
      <c r="T310" s="104"/>
      <c r="U310" s="104"/>
      <c r="V310" s="104"/>
      <c r="W310" s="104"/>
      <c r="X310" s="104"/>
      <c r="Z310" s="104"/>
      <c r="AA310" s="104"/>
      <c r="AE310" s="104"/>
      <c r="AF310" s="104"/>
      <c r="AG310" s="104"/>
      <c r="AI310" s="104"/>
      <c r="AT310" s="104"/>
      <c r="BF310" s="104"/>
    </row>
    <row r="311" spans="1:90" s="36" customFormat="1" ht="13.8" x14ac:dyDescent="0.25">
      <c r="A311" s="4"/>
      <c r="B311" s="4"/>
      <c r="C311" s="4"/>
      <c r="D311" s="4"/>
      <c r="E311" s="4"/>
      <c r="F311" s="4"/>
      <c r="G311"/>
      <c r="H311"/>
      <c r="I311" s="24">
        <v>177</v>
      </c>
      <c r="J311" s="163" t="s">
        <v>288</v>
      </c>
      <c r="K311" s="136" t="s">
        <v>496</v>
      </c>
      <c r="L311" s="193">
        <v>4</v>
      </c>
      <c r="M311" s="104"/>
      <c r="N311" s="193" t="s">
        <v>380</v>
      </c>
      <c r="O311" s="104"/>
      <c r="P311" s="193"/>
      <c r="Q311" s="104"/>
      <c r="R311" s="193"/>
      <c r="S311" s="4"/>
      <c r="T311" s="4"/>
      <c r="U311" s="4"/>
      <c r="V311" s="4"/>
      <c r="W311" s="4"/>
      <c r="X311" s="4"/>
      <c r="Y311"/>
      <c r="Z311" s="4"/>
      <c r="AA311" s="4"/>
      <c r="AB311"/>
      <c r="AC311"/>
      <c r="AD311"/>
      <c r="AE311" s="4"/>
      <c r="AF311" s="4"/>
      <c r="AG311" s="4"/>
      <c r="AH311"/>
      <c r="AI311" s="4"/>
      <c r="AJ311"/>
      <c r="AK311"/>
      <c r="AL311"/>
      <c r="AM311"/>
      <c r="AN311"/>
      <c r="AO311"/>
      <c r="AP311"/>
      <c r="AQ311"/>
      <c r="AR311"/>
      <c r="AS311"/>
      <c r="AT311" s="4"/>
      <c r="AU311"/>
      <c r="AV311"/>
      <c r="AW311"/>
      <c r="AX311"/>
      <c r="AY311"/>
      <c r="AZ311"/>
      <c r="BA311"/>
      <c r="BB311"/>
      <c r="BC311"/>
      <c r="BD311"/>
      <c r="BE311"/>
      <c r="BF311" s="4"/>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row>
    <row r="312" spans="1:90" s="36" customFormat="1" ht="13.8" x14ac:dyDescent="0.25">
      <c r="A312" s="104"/>
      <c r="B312" s="104"/>
      <c r="C312" s="104"/>
      <c r="D312" s="104"/>
      <c r="E312" s="104"/>
      <c r="F312" s="104"/>
      <c r="I312" s="24">
        <v>178</v>
      </c>
      <c r="J312" s="160" t="s">
        <v>385</v>
      </c>
      <c r="K312" s="137" t="s">
        <v>432</v>
      </c>
      <c r="L312" s="193">
        <v>4</v>
      </c>
      <c r="M312" s="104"/>
      <c r="N312" s="193" t="s">
        <v>379</v>
      </c>
      <c r="O312" s="104"/>
      <c r="P312" s="193"/>
      <c r="Q312" s="104"/>
      <c r="R312" s="193"/>
      <c r="S312" s="104"/>
      <c r="T312" s="104"/>
      <c r="U312" s="104"/>
      <c r="V312" s="104"/>
      <c r="W312" s="104"/>
      <c r="X312" s="104"/>
      <c r="Z312" s="104"/>
      <c r="AA312" s="104"/>
      <c r="AE312" s="104"/>
      <c r="AF312" s="104"/>
      <c r="AG312" s="104"/>
      <c r="AI312" s="104"/>
      <c r="AT312" s="104"/>
      <c r="BF312" s="104"/>
    </row>
    <row r="313" spans="1:90" s="36" customFormat="1" ht="13.8" x14ac:dyDescent="0.25">
      <c r="A313" s="104"/>
      <c r="B313" s="104"/>
      <c r="C313" s="104"/>
      <c r="D313" s="104"/>
      <c r="E313" s="104"/>
      <c r="F313" s="104"/>
      <c r="I313" s="24">
        <v>179</v>
      </c>
      <c r="J313" s="161" t="s">
        <v>222</v>
      </c>
      <c r="K313" s="137" t="s">
        <v>364</v>
      </c>
      <c r="L313" s="193">
        <v>3</v>
      </c>
      <c r="M313" s="104"/>
      <c r="N313" s="193" t="s">
        <v>379</v>
      </c>
      <c r="O313" s="104"/>
      <c r="P313" s="193"/>
      <c r="Q313" s="104"/>
      <c r="R313" s="193"/>
      <c r="S313" s="104"/>
      <c r="T313" s="104"/>
      <c r="U313" s="104"/>
      <c r="V313" s="104"/>
      <c r="W313" s="104"/>
      <c r="X313" s="104"/>
      <c r="Z313" s="104"/>
      <c r="AA313" s="104"/>
      <c r="AE313" s="104"/>
      <c r="AF313" s="104"/>
      <c r="AG313" s="104"/>
      <c r="AI313" s="104"/>
      <c r="AT313" s="104"/>
      <c r="BF313" s="104"/>
    </row>
    <row r="314" spans="1:90" s="36" customFormat="1" ht="13.8" x14ac:dyDescent="0.25">
      <c r="A314" s="104"/>
      <c r="B314" s="104"/>
      <c r="C314" s="104"/>
      <c r="D314" s="104"/>
      <c r="E314" s="104"/>
      <c r="F314" s="104"/>
      <c r="I314" s="24">
        <v>180</v>
      </c>
      <c r="J314" s="160" t="s">
        <v>195</v>
      </c>
      <c r="K314" s="136" t="s">
        <v>183</v>
      </c>
      <c r="L314" s="193">
        <v>4</v>
      </c>
      <c r="M314" s="104"/>
      <c r="N314" s="193" t="s">
        <v>379</v>
      </c>
      <c r="O314" s="104"/>
      <c r="P314" s="193"/>
      <c r="Q314" s="104"/>
      <c r="R314" s="193"/>
      <c r="S314" s="104"/>
      <c r="T314" s="104"/>
      <c r="U314" s="104"/>
      <c r="V314" s="104"/>
      <c r="W314" s="104"/>
      <c r="X314" s="104"/>
      <c r="Z314" s="104"/>
      <c r="AA314" s="104"/>
      <c r="AE314" s="104"/>
      <c r="AF314" s="104"/>
      <c r="AG314" s="104"/>
      <c r="AI314" s="104"/>
      <c r="AT314" s="104"/>
      <c r="BF314" s="104"/>
    </row>
    <row r="315" spans="1:90" s="36" customFormat="1" ht="13.8" x14ac:dyDescent="0.25">
      <c r="A315" s="104"/>
      <c r="B315" s="104"/>
      <c r="C315" s="104"/>
      <c r="D315" s="104"/>
      <c r="E315" s="104"/>
      <c r="F315" s="104"/>
      <c r="I315" s="24">
        <v>181</v>
      </c>
      <c r="J315" s="162" t="s">
        <v>268</v>
      </c>
      <c r="K315" s="35" t="s">
        <v>107</v>
      </c>
      <c r="L315" s="193">
        <v>4</v>
      </c>
      <c r="M315" s="104"/>
      <c r="N315" s="193" t="s">
        <v>379</v>
      </c>
      <c r="O315" s="104"/>
      <c r="P315" s="193"/>
      <c r="Q315" s="104"/>
      <c r="R315" s="193"/>
      <c r="S315" s="104"/>
      <c r="T315" s="104"/>
      <c r="U315" s="104"/>
      <c r="V315" s="104"/>
      <c r="W315" s="104"/>
      <c r="X315" s="104"/>
      <c r="Z315" s="104"/>
      <c r="AA315" s="104"/>
      <c r="AE315" s="104"/>
      <c r="AF315" s="104"/>
      <c r="AG315" s="104"/>
      <c r="AI315" s="104"/>
      <c r="AT315" s="104"/>
      <c r="BF315" s="104"/>
    </row>
    <row r="316" spans="1:90" s="36" customFormat="1" ht="13.8" x14ac:dyDescent="0.25">
      <c r="A316" s="104"/>
      <c r="B316" s="104"/>
      <c r="C316" s="104"/>
      <c r="D316" s="104"/>
      <c r="E316" s="104"/>
      <c r="F316" s="104"/>
      <c r="I316" s="24">
        <v>182</v>
      </c>
      <c r="J316" s="161" t="s">
        <v>324</v>
      </c>
      <c r="K316" s="136" t="s">
        <v>128</v>
      </c>
      <c r="L316" s="193">
        <v>3</v>
      </c>
      <c r="M316" s="104"/>
      <c r="N316" s="193" t="s">
        <v>380</v>
      </c>
      <c r="O316" s="104"/>
      <c r="P316" s="193"/>
      <c r="Q316" s="104"/>
      <c r="R316" s="193"/>
      <c r="S316" s="104"/>
      <c r="T316" s="104"/>
      <c r="U316" s="104"/>
      <c r="V316" s="104"/>
      <c r="W316" s="104"/>
      <c r="X316" s="104"/>
      <c r="Z316" s="104"/>
      <c r="AA316" s="104"/>
      <c r="AE316" s="104"/>
      <c r="AF316" s="104"/>
      <c r="AG316" s="104"/>
      <c r="AI316" s="104"/>
      <c r="AT316" s="104"/>
      <c r="BF316" s="104"/>
    </row>
    <row r="317" spans="1:90" s="36" customFormat="1" ht="13.8" x14ac:dyDescent="0.25">
      <c r="A317" s="104"/>
      <c r="B317" s="104"/>
      <c r="C317" s="104"/>
      <c r="D317" s="104"/>
      <c r="E317" s="104"/>
      <c r="F317" s="104"/>
      <c r="I317" s="24">
        <v>183</v>
      </c>
      <c r="J317" s="162" t="s">
        <v>201</v>
      </c>
      <c r="K317" s="136" t="s">
        <v>183</v>
      </c>
      <c r="L317" s="193">
        <v>4</v>
      </c>
      <c r="M317" s="104"/>
      <c r="N317" s="193" t="s">
        <v>380</v>
      </c>
      <c r="O317" s="104"/>
      <c r="P317" s="193"/>
      <c r="Q317" s="104"/>
      <c r="R317" s="193"/>
      <c r="S317" s="104"/>
      <c r="T317" s="104"/>
      <c r="U317" s="104"/>
      <c r="V317" s="104"/>
      <c r="W317" s="104"/>
      <c r="X317" s="104"/>
      <c r="Z317" s="104"/>
      <c r="AA317" s="104"/>
      <c r="AE317" s="104"/>
      <c r="AF317" s="104"/>
      <c r="AG317" s="104"/>
      <c r="AI317" s="104"/>
      <c r="AT317" s="104"/>
      <c r="BF317" s="104"/>
    </row>
    <row r="318" spans="1:90" s="36" customFormat="1" ht="13.8" x14ac:dyDescent="0.25">
      <c r="A318" s="4"/>
      <c r="B318" s="4"/>
      <c r="C318" s="4"/>
      <c r="D318" s="4"/>
      <c r="E318" s="4"/>
      <c r="F318" s="4"/>
      <c r="G318"/>
      <c r="H318"/>
      <c r="I318" s="24">
        <v>184</v>
      </c>
      <c r="J318" s="160" t="s">
        <v>334</v>
      </c>
      <c r="K318" s="135" t="s">
        <v>133</v>
      </c>
      <c r="L318" s="193">
        <v>4</v>
      </c>
      <c r="M318" s="104"/>
      <c r="N318" s="193" t="s">
        <v>380</v>
      </c>
      <c r="O318" s="104"/>
      <c r="P318" s="193"/>
      <c r="Q318" s="104"/>
      <c r="R318" s="193"/>
      <c r="S318" s="4"/>
      <c r="T318" s="4"/>
      <c r="U318" s="4"/>
      <c r="V318" s="4"/>
      <c r="W318" s="4"/>
      <c r="X318" s="4"/>
      <c r="Y318"/>
      <c r="Z318" s="4"/>
      <c r="AA318" s="4"/>
      <c r="AB318"/>
      <c r="AC318"/>
      <c r="AD318"/>
      <c r="AE318" s="4"/>
      <c r="AF318" s="4"/>
      <c r="AG318" s="4"/>
      <c r="AH318"/>
      <c r="AI318" s="4"/>
      <c r="AJ318"/>
      <c r="AK318"/>
      <c r="AL318"/>
      <c r="AM318"/>
      <c r="AN318"/>
      <c r="AO318"/>
      <c r="AP318"/>
      <c r="AQ318"/>
      <c r="AR318"/>
      <c r="AS318"/>
      <c r="AT318" s="4"/>
      <c r="AU318"/>
      <c r="AV318"/>
      <c r="AW318"/>
      <c r="AX318"/>
      <c r="AY318"/>
      <c r="AZ318"/>
      <c r="BA318"/>
      <c r="BB318"/>
      <c r="BC318"/>
      <c r="BD318"/>
      <c r="BE318"/>
      <c r="BF318" s="4"/>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row>
    <row r="319" spans="1:90" s="36" customFormat="1" ht="13.8" x14ac:dyDescent="0.25">
      <c r="A319" s="104"/>
      <c r="B319" s="104"/>
      <c r="C319" s="104"/>
      <c r="D319" s="104"/>
      <c r="E319" s="104"/>
      <c r="F319" s="104"/>
      <c r="I319" s="24">
        <v>185</v>
      </c>
      <c r="J319" s="163" t="s">
        <v>247</v>
      </c>
      <c r="K319" s="136" t="s">
        <v>128</v>
      </c>
      <c r="L319" s="193">
        <v>3</v>
      </c>
      <c r="M319" s="104"/>
      <c r="N319" s="193" t="s">
        <v>379</v>
      </c>
      <c r="O319" s="104"/>
      <c r="P319" s="193"/>
      <c r="Q319" s="104"/>
      <c r="R319" s="193"/>
      <c r="S319" s="104"/>
      <c r="T319" s="104"/>
      <c r="U319" s="104"/>
      <c r="V319" s="104"/>
      <c r="W319" s="104"/>
      <c r="X319" s="104"/>
      <c r="Z319" s="104"/>
      <c r="AA319" s="104"/>
      <c r="AE319" s="104"/>
      <c r="AF319" s="104"/>
      <c r="AG319" s="104"/>
      <c r="AI319" s="104"/>
      <c r="AT319" s="104"/>
      <c r="BF319" s="104"/>
    </row>
    <row r="320" spans="1:90" s="36" customFormat="1" ht="13.8" x14ac:dyDescent="0.25">
      <c r="A320" s="104"/>
      <c r="B320" s="104"/>
      <c r="C320" s="104"/>
      <c r="D320" s="104"/>
      <c r="E320" s="104"/>
      <c r="F320" s="104"/>
      <c r="I320" s="24">
        <v>186</v>
      </c>
      <c r="J320" s="163" t="s">
        <v>386</v>
      </c>
      <c r="K320" s="136" t="s">
        <v>382</v>
      </c>
      <c r="L320" s="193">
        <v>4</v>
      </c>
      <c r="M320" s="104"/>
      <c r="N320" s="193" t="s">
        <v>380</v>
      </c>
      <c r="O320" s="4"/>
      <c r="P320" s="194"/>
      <c r="Q320" s="4"/>
      <c r="R320" s="194"/>
      <c r="S320" s="104"/>
      <c r="T320" s="104"/>
      <c r="U320" s="104"/>
      <c r="V320" s="104"/>
      <c r="W320" s="104"/>
      <c r="X320" s="104"/>
      <c r="Z320" s="104"/>
      <c r="AA320" s="104"/>
      <c r="AE320" s="104"/>
      <c r="AF320" s="104"/>
      <c r="AG320" s="104"/>
      <c r="AI320" s="104"/>
      <c r="AT320" s="104"/>
      <c r="BF320" s="104"/>
    </row>
    <row r="321" spans="1:58" s="36" customFormat="1" ht="13.8" x14ac:dyDescent="0.25">
      <c r="A321" s="104"/>
      <c r="B321" s="104"/>
      <c r="C321" s="104"/>
      <c r="D321" s="104"/>
      <c r="E321" s="104"/>
      <c r="F321" s="104"/>
      <c r="I321" s="24">
        <v>187</v>
      </c>
      <c r="J321" s="161" t="s">
        <v>387</v>
      </c>
      <c r="K321" s="135" t="s">
        <v>133</v>
      </c>
      <c r="L321" s="193">
        <v>4</v>
      </c>
      <c r="M321" s="104"/>
      <c r="N321" s="193" t="s">
        <v>379</v>
      </c>
      <c r="O321" s="104"/>
      <c r="P321" s="193"/>
      <c r="Q321" s="104"/>
      <c r="R321" s="193"/>
      <c r="S321" s="104"/>
      <c r="T321" s="104"/>
      <c r="U321" s="104"/>
      <c r="V321" s="104"/>
      <c r="W321" s="104"/>
      <c r="X321" s="104"/>
      <c r="Z321" s="104"/>
      <c r="AA321" s="104"/>
      <c r="AE321" s="104"/>
      <c r="AF321" s="104"/>
      <c r="AG321" s="104"/>
      <c r="AI321" s="104"/>
      <c r="AT321" s="104"/>
      <c r="BF321" s="104"/>
    </row>
    <row r="322" spans="1:58" s="36" customFormat="1" ht="13.8" x14ac:dyDescent="0.25">
      <c r="A322" s="104"/>
      <c r="B322" s="104"/>
      <c r="C322" s="104"/>
      <c r="D322" s="104"/>
      <c r="E322" s="104"/>
      <c r="F322" s="104"/>
      <c r="I322" s="24">
        <v>188</v>
      </c>
      <c r="J322" s="160" t="s">
        <v>143</v>
      </c>
      <c r="K322" s="135" t="s">
        <v>522</v>
      </c>
      <c r="L322" s="193">
        <v>4</v>
      </c>
      <c r="M322" s="104"/>
      <c r="N322" s="193" t="s">
        <v>380</v>
      </c>
      <c r="O322" s="104"/>
      <c r="P322" s="193"/>
      <c r="Q322" s="104"/>
      <c r="R322" s="193"/>
      <c r="S322" s="104"/>
      <c r="T322" s="104"/>
      <c r="U322" s="104"/>
      <c r="V322" s="104"/>
      <c r="W322" s="104"/>
      <c r="X322" s="104"/>
      <c r="Z322" s="104"/>
      <c r="AA322" s="104"/>
      <c r="AE322" s="104"/>
      <c r="AF322" s="104"/>
      <c r="AG322" s="104"/>
      <c r="AI322" s="104"/>
      <c r="AT322" s="104"/>
      <c r="BF322" s="104"/>
    </row>
    <row r="323" spans="1:58" s="36" customFormat="1" ht="13.8" x14ac:dyDescent="0.25">
      <c r="A323" s="104"/>
      <c r="B323" s="104"/>
      <c r="C323" s="104"/>
      <c r="D323" s="104"/>
      <c r="E323" s="104"/>
      <c r="F323" s="104"/>
      <c r="I323" s="24">
        <v>189</v>
      </c>
      <c r="J323" s="161" t="s">
        <v>266</v>
      </c>
      <c r="K323" s="135" t="s">
        <v>133</v>
      </c>
      <c r="L323" s="193"/>
      <c r="M323" s="104"/>
      <c r="N323" s="193" t="s">
        <v>410</v>
      </c>
      <c r="O323" s="104"/>
      <c r="P323" s="193"/>
      <c r="Q323" s="104"/>
      <c r="R323" s="193" t="s">
        <v>410</v>
      </c>
      <c r="S323" s="104"/>
      <c r="T323" s="104"/>
      <c r="U323" s="104"/>
      <c r="V323" s="104"/>
      <c r="W323" s="104"/>
      <c r="X323" s="104"/>
      <c r="Z323" s="104"/>
      <c r="AA323" s="104"/>
      <c r="AE323" s="104"/>
      <c r="AF323" s="104"/>
      <c r="AG323" s="104"/>
      <c r="AI323" s="104"/>
      <c r="AT323" s="104"/>
      <c r="BF323" s="104"/>
    </row>
    <row r="324" spans="1:58" s="36" customFormat="1" ht="13.8" x14ac:dyDescent="0.25">
      <c r="A324" s="104"/>
      <c r="B324" s="104"/>
      <c r="C324" s="104"/>
      <c r="D324" s="104"/>
      <c r="E324" s="104"/>
      <c r="F324" s="104"/>
      <c r="I324" s="24">
        <v>190</v>
      </c>
      <c r="J324" s="161" t="s">
        <v>302</v>
      </c>
      <c r="K324" s="137" t="s">
        <v>364</v>
      </c>
      <c r="L324" s="193">
        <v>4</v>
      </c>
      <c r="M324" s="104"/>
      <c r="N324" s="193" t="s">
        <v>379</v>
      </c>
      <c r="O324" s="104"/>
      <c r="P324" s="193"/>
      <c r="Q324" s="104"/>
      <c r="R324" s="193"/>
      <c r="S324" s="104"/>
      <c r="T324" s="104"/>
      <c r="U324" s="104"/>
      <c r="V324" s="104"/>
      <c r="W324" s="104"/>
      <c r="X324" s="104"/>
      <c r="Z324" s="104"/>
      <c r="AA324" s="104"/>
      <c r="AE324" s="104"/>
      <c r="AF324" s="104"/>
      <c r="AG324" s="104"/>
      <c r="AI324" s="104"/>
      <c r="AT324" s="104"/>
      <c r="BF324" s="104"/>
    </row>
    <row r="325" spans="1:58" s="36" customFormat="1" ht="13.8" x14ac:dyDescent="0.25">
      <c r="A325" s="104"/>
      <c r="B325" s="104"/>
      <c r="C325" s="104"/>
      <c r="D325" s="104"/>
      <c r="E325" s="104"/>
      <c r="F325" s="104"/>
      <c r="I325" s="24">
        <v>191</v>
      </c>
      <c r="J325" s="160" t="s">
        <v>326</v>
      </c>
      <c r="K325" s="136" t="s">
        <v>382</v>
      </c>
      <c r="L325" s="193">
        <v>4</v>
      </c>
      <c r="M325" s="104"/>
      <c r="N325" s="193" t="s">
        <v>380</v>
      </c>
      <c r="O325" s="104"/>
      <c r="P325" s="193"/>
      <c r="Q325" s="104"/>
      <c r="R325" s="193"/>
      <c r="S325" s="104"/>
      <c r="T325" s="104"/>
      <c r="U325" s="104"/>
      <c r="V325" s="104"/>
      <c r="W325" s="104"/>
      <c r="X325" s="104"/>
      <c r="Z325" s="104"/>
      <c r="AA325" s="104"/>
      <c r="AE325" s="104"/>
      <c r="AF325" s="104"/>
      <c r="AG325" s="104"/>
      <c r="AI325" s="104"/>
      <c r="AT325" s="104"/>
      <c r="BF325" s="104"/>
    </row>
    <row r="326" spans="1:58" s="36" customFormat="1" ht="13.8" x14ac:dyDescent="0.25">
      <c r="A326" s="104"/>
      <c r="B326" s="104"/>
      <c r="C326" s="104"/>
      <c r="D326" s="104"/>
      <c r="E326" s="104"/>
      <c r="F326" s="104"/>
      <c r="I326" s="24">
        <v>192</v>
      </c>
      <c r="J326" s="160" t="s">
        <v>388</v>
      </c>
      <c r="K326" s="137" t="s">
        <v>364</v>
      </c>
      <c r="L326" s="193">
        <v>4</v>
      </c>
      <c r="M326" s="104"/>
      <c r="N326" s="193" t="s">
        <v>379</v>
      </c>
      <c r="O326" s="104"/>
      <c r="P326" s="193"/>
      <c r="Q326" s="104"/>
      <c r="R326" s="193"/>
      <c r="S326" s="104"/>
      <c r="T326" s="104"/>
      <c r="U326" s="104"/>
      <c r="V326" s="104"/>
      <c r="W326" s="104"/>
      <c r="X326" s="104"/>
      <c r="Z326" s="104"/>
      <c r="AA326" s="104"/>
      <c r="AE326" s="104"/>
      <c r="AF326" s="104"/>
      <c r="AG326" s="104"/>
      <c r="AI326" s="104"/>
      <c r="AT326" s="104"/>
      <c r="BF326" s="104"/>
    </row>
    <row r="327" spans="1:58" s="36" customFormat="1" ht="13.8" x14ac:dyDescent="0.25">
      <c r="A327" s="104"/>
      <c r="B327" s="104"/>
      <c r="C327" s="104"/>
      <c r="D327" s="104"/>
      <c r="E327" s="104"/>
      <c r="F327" s="104"/>
      <c r="I327" s="24">
        <v>193</v>
      </c>
      <c r="J327" s="160" t="s">
        <v>340</v>
      </c>
      <c r="K327" s="135" t="s">
        <v>133</v>
      </c>
      <c r="L327" s="193">
        <v>4</v>
      </c>
      <c r="M327" s="104"/>
      <c r="N327" s="193" t="s">
        <v>380</v>
      </c>
      <c r="O327" s="104"/>
      <c r="P327" s="193"/>
      <c r="Q327" s="104"/>
      <c r="R327" s="193"/>
      <c r="S327" s="104"/>
      <c r="T327" s="104"/>
      <c r="U327" s="104"/>
      <c r="V327" s="104"/>
      <c r="W327" s="104"/>
      <c r="X327" s="104"/>
      <c r="Z327" s="104"/>
      <c r="AA327" s="104"/>
      <c r="AE327" s="104"/>
      <c r="AF327" s="104"/>
      <c r="AG327" s="104"/>
      <c r="AI327" s="104"/>
      <c r="AT327" s="104"/>
      <c r="BF327" s="104"/>
    </row>
    <row r="328" spans="1:58" s="36" customFormat="1" ht="13.8" x14ac:dyDescent="0.25">
      <c r="A328" s="104"/>
      <c r="B328" s="104"/>
      <c r="C328" s="104"/>
      <c r="D328" s="104"/>
      <c r="E328" s="104"/>
      <c r="F328" s="104"/>
      <c r="I328" s="24">
        <v>194</v>
      </c>
      <c r="J328" s="161" t="s">
        <v>299</v>
      </c>
      <c r="K328" s="135" t="s">
        <v>522</v>
      </c>
      <c r="L328" s="193">
        <v>4</v>
      </c>
      <c r="M328" s="104"/>
      <c r="N328" s="193" t="s">
        <v>380</v>
      </c>
      <c r="O328" s="104"/>
      <c r="P328" s="193"/>
      <c r="Q328" s="104"/>
      <c r="R328" s="193"/>
      <c r="S328" s="104"/>
      <c r="T328" s="104"/>
      <c r="U328" s="104"/>
      <c r="V328" s="104"/>
      <c r="W328" s="104"/>
      <c r="X328" s="104"/>
      <c r="Z328" s="104"/>
      <c r="AA328" s="104"/>
      <c r="AE328" s="104"/>
      <c r="AF328" s="104"/>
      <c r="AG328" s="104"/>
      <c r="AI328" s="104"/>
      <c r="AT328" s="104"/>
      <c r="BF328" s="104"/>
    </row>
    <row r="329" spans="1:58" s="36" customFormat="1" ht="13.8" x14ac:dyDescent="0.25">
      <c r="A329" s="104"/>
      <c r="B329" s="104"/>
      <c r="C329" s="104"/>
      <c r="D329" s="104"/>
      <c r="E329" s="104"/>
      <c r="F329" s="104"/>
      <c r="I329" s="24">
        <v>195</v>
      </c>
      <c r="J329" s="163" t="s">
        <v>263</v>
      </c>
      <c r="K329" s="35" t="s">
        <v>107</v>
      </c>
      <c r="L329" s="193">
        <v>4</v>
      </c>
      <c r="M329" s="104"/>
      <c r="N329" s="193" t="s">
        <v>379</v>
      </c>
      <c r="O329" s="104"/>
      <c r="P329" s="193"/>
      <c r="Q329" s="104"/>
      <c r="R329" s="193"/>
      <c r="S329" s="104"/>
      <c r="T329" s="104"/>
      <c r="U329" s="104"/>
      <c r="V329" s="104"/>
      <c r="W329" s="104"/>
      <c r="X329" s="104"/>
      <c r="Z329" s="104"/>
      <c r="AA329" s="104"/>
      <c r="AE329" s="104"/>
      <c r="AF329" s="104"/>
      <c r="AG329" s="104"/>
      <c r="AI329" s="104"/>
      <c r="AT329" s="104"/>
      <c r="BF329" s="104"/>
    </row>
    <row r="330" spans="1:58" s="36" customFormat="1" ht="13.8" x14ac:dyDescent="0.25">
      <c r="A330" s="104"/>
      <c r="B330" s="104"/>
      <c r="C330" s="104"/>
      <c r="D330" s="104"/>
      <c r="E330" s="104"/>
      <c r="F330" s="104"/>
      <c r="I330" s="24">
        <v>196</v>
      </c>
      <c r="J330" s="161" t="s">
        <v>216</v>
      </c>
      <c r="K330" s="136" t="s">
        <v>183</v>
      </c>
      <c r="L330" s="193">
        <v>4</v>
      </c>
      <c r="M330" s="104"/>
      <c r="N330" s="193" t="s">
        <v>379</v>
      </c>
      <c r="O330" s="104"/>
      <c r="P330" s="193"/>
      <c r="Q330" s="104"/>
      <c r="R330" s="193"/>
      <c r="S330" s="104"/>
      <c r="T330" s="104"/>
      <c r="U330" s="104"/>
      <c r="V330" s="104"/>
      <c r="W330" s="104"/>
      <c r="X330" s="104"/>
      <c r="Z330" s="104"/>
      <c r="AA330" s="104"/>
      <c r="AE330" s="104"/>
      <c r="AF330" s="104"/>
      <c r="AG330" s="104"/>
      <c r="AI330" s="104"/>
      <c r="AT330" s="104"/>
      <c r="BF330" s="104"/>
    </row>
    <row r="331" spans="1:58" s="36" customFormat="1" ht="13.8" x14ac:dyDescent="0.25">
      <c r="A331" s="104"/>
      <c r="B331" s="104"/>
      <c r="C331" s="104"/>
      <c r="D331" s="104"/>
      <c r="E331" s="104"/>
      <c r="F331" s="104"/>
      <c r="I331" s="24">
        <v>197</v>
      </c>
      <c r="J331" s="160" t="s">
        <v>251</v>
      </c>
      <c r="K331" s="35" t="s">
        <v>389</v>
      </c>
      <c r="L331" s="193">
        <v>4</v>
      </c>
      <c r="M331" s="104"/>
      <c r="N331" s="193" t="s">
        <v>380</v>
      </c>
      <c r="O331" s="104"/>
      <c r="P331" s="193"/>
      <c r="Q331" s="104"/>
      <c r="R331" s="193"/>
      <c r="S331" s="104"/>
      <c r="T331" s="104"/>
      <c r="U331" s="104"/>
      <c r="V331" s="104"/>
      <c r="W331" s="104"/>
      <c r="X331" s="104"/>
      <c r="Z331" s="104"/>
      <c r="AA331" s="104"/>
      <c r="AE331" s="104"/>
      <c r="AF331" s="104"/>
      <c r="AG331" s="104"/>
      <c r="AI331" s="104"/>
      <c r="AT331" s="104"/>
      <c r="BF331" s="104"/>
    </row>
    <row r="332" spans="1:58" s="36" customFormat="1" ht="13.8" x14ac:dyDescent="0.25">
      <c r="A332" s="104"/>
      <c r="B332" s="104"/>
      <c r="C332" s="104"/>
      <c r="D332" s="104"/>
      <c r="E332" s="104"/>
      <c r="F332" s="104"/>
      <c r="I332" s="24">
        <v>198</v>
      </c>
      <c r="J332" s="161" t="s">
        <v>260</v>
      </c>
      <c r="K332" s="137" t="s">
        <v>100</v>
      </c>
      <c r="L332" s="193">
        <v>4</v>
      </c>
      <c r="M332" s="104"/>
      <c r="N332" s="193" t="s">
        <v>379</v>
      </c>
      <c r="O332" s="104"/>
      <c r="P332" s="193"/>
      <c r="Q332" s="104"/>
      <c r="R332" s="193"/>
      <c r="S332" s="104"/>
      <c r="T332" s="104"/>
      <c r="U332" s="104"/>
      <c r="V332" s="104"/>
      <c r="W332" s="104"/>
      <c r="X332" s="104"/>
      <c r="Z332" s="104"/>
      <c r="AA332" s="104"/>
      <c r="AE332" s="104"/>
      <c r="AF332" s="104"/>
      <c r="AG332" s="104"/>
      <c r="AI332" s="104"/>
      <c r="AT332" s="104"/>
      <c r="BF332" s="104"/>
    </row>
    <row r="333" spans="1:58" s="36" customFormat="1" ht="13.8" x14ac:dyDescent="0.25">
      <c r="A333" s="104"/>
      <c r="B333" s="104"/>
      <c r="C333" s="104"/>
      <c r="D333" s="104"/>
      <c r="E333" s="104"/>
      <c r="F333" s="104"/>
      <c r="I333" s="24">
        <v>199</v>
      </c>
      <c r="J333" s="161" t="s">
        <v>255</v>
      </c>
      <c r="K333" s="136" t="s">
        <v>496</v>
      </c>
      <c r="L333" s="193">
        <v>4</v>
      </c>
      <c r="M333" s="104"/>
      <c r="N333" s="193" t="s">
        <v>379</v>
      </c>
      <c r="O333" s="104"/>
      <c r="P333" s="193"/>
      <c r="Q333" s="104"/>
      <c r="R333" s="193"/>
      <c r="S333" s="104"/>
      <c r="T333" s="104"/>
      <c r="U333" s="104"/>
      <c r="V333" s="104"/>
      <c r="W333" s="104"/>
      <c r="X333" s="104"/>
      <c r="Z333" s="104"/>
      <c r="AA333" s="104"/>
      <c r="AE333" s="104"/>
      <c r="AF333" s="104"/>
      <c r="AG333" s="104"/>
      <c r="AI333" s="104"/>
      <c r="AT333" s="104"/>
      <c r="BF333" s="104"/>
    </row>
    <row r="334" spans="1:58" s="36" customFormat="1" ht="13.8" x14ac:dyDescent="0.25">
      <c r="A334" s="104"/>
      <c r="B334" s="104"/>
      <c r="C334" s="104"/>
      <c r="D334" s="104"/>
      <c r="E334" s="104"/>
      <c r="F334" s="104"/>
      <c r="I334" s="24">
        <v>200</v>
      </c>
      <c r="J334" s="161" t="s">
        <v>215</v>
      </c>
      <c r="K334" s="35" t="s">
        <v>107</v>
      </c>
      <c r="L334" s="193">
        <v>4</v>
      </c>
      <c r="M334" s="104"/>
      <c r="N334" s="193" t="s">
        <v>379</v>
      </c>
      <c r="O334" s="104"/>
      <c r="P334" s="193"/>
      <c r="Q334" s="104"/>
      <c r="R334" s="193"/>
      <c r="S334" s="104"/>
      <c r="T334" s="104"/>
      <c r="U334" s="104"/>
      <c r="V334" s="104"/>
      <c r="W334" s="104"/>
      <c r="X334" s="104"/>
      <c r="Z334" s="104"/>
      <c r="AA334" s="104"/>
      <c r="AE334" s="104"/>
      <c r="AF334" s="104"/>
      <c r="AG334" s="104"/>
      <c r="AI334" s="104"/>
      <c r="AT334" s="104"/>
      <c r="BF334" s="104"/>
    </row>
    <row r="335" spans="1:58" s="36" customFormat="1" ht="13.8" x14ac:dyDescent="0.25">
      <c r="A335" s="104"/>
      <c r="B335" s="104"/>
      <c r="C335" s="104"/>
      <c r="D335" s="104"/>
      <c r="E335" s="104"/>
      <c r="F335" s="104"/>
      <c r="I335" s="24">
        <v>201</v>
      </c>
      <c r="J335" s="160" t="s">
        <v>261</v>
      </c>
      <c r="K335" s="135" t="s">
        <v>522</v>
      </c>
      <c r="L335" s="193">
        <v>4</v>
      </c>
      <c r="M335" s="104"/>
      <c r="N335" s="193" t="s">
        <v>379</v>
      </c>
      <c r="O335" s="104"/>
      <c r="P335" s="193"/>
      <c r="Q335" s="104"/>
      <c r="R335" s="193"/>
      <c r="S335" s="104"/>
      <c r="T335" s="104"/>
      <c r="U335" s="104"/>
      <c r="V335" s="104"/>
      <c r="W335" s="104"/>
      <c r="X335" s="104"/>
      <c r="Z335" s="104"/>
      <c r="AA335" s="104"/>
      <c r="AE335" s="104"/>
      <c r="AF335" s="104"/>
      <c r="AG335" s="104"/>
      <c r="AI335" s="104"/>
      <c r="AT335" s="104"/>
      <c r="BF335" s="104"/>
    </row>
    <row r="336" spans="1:58" s="36" customFormat="1" ht="13.8" x14ac:dyDescent="0.25">
      <c r="A336" s="104"/>
      <c r="B336" s="104"/>
      <c r="C336" s="104"/>
      <c r="D336" s="104"/>
      <c r="E336" s="104"/>
      <c r="F336" s="104"/>
      <c r="I336" s="24">
        <v>202</v>
      </c>
      <c r="J336" s="163" t="s">
        <v>390</v>
      </c>
      <c r="K336" s="135" t="s">
        <v>96</v>
      </c>
      <c r="L336" s="193">
        <v>4</v>
      </c>
      <c r="M336" s="104"/>
      <c r="N336" s="193" t="s">
        <v>380</v>
      </c>
      <c r="O336" s="104"/>
      <c r="P336" s="193"/>
      <c r="Q336" s="104"/>
      <c r="R336" s="193"/>
      <c r="S336" s="104"/>
      <c r="T336" s="104"/>
      <c r="U336" s="104"/>
      <c r="V336" s="104"/>
      <c r="W336" s="104"/>
      <c r="X336" s="104"/>
      <c r="Z336" s="104"/>
      <c r="AA336" s="104"/>
      <c r="AE336" s="104"/>
      <c r="AF336" s="104"/>
      <c r="AG336" s="104"/>
      <c r="AI336" s="104"/>
      <c r="AT336" s="104"/>
      <c r="BF336" s="104"/>
    </row>
    <row r="337" spans="1:90" s="36" customFormat="1" ht="13.8" x14ac:dyDescent="0.25">
      <c r="A337" s="104"/>
      <c r="B337" s="104"/>
      <c r="C337" s="104"/>
      <c r="D337" s="104"/>
      <c r="E337" s="104"/>
      <c r="F337" s="104"/>
      <c r="I337" s="24">
        <v>203</v>
      </c>
      <c r="J337" s="162" t="s">
        <v>391</v>
      </c>
      <c r="K337" s="135" t="s">
        <v>522</v>
      </c>
      <c r="L337" s="193">
        <v>3</v>
      </c>
      <c r="M337" s="104"/>
      <c r="N337" s="193" t="s">
        <v>379</v>
      </c>
      <c r="O337" s="104"/>
      <c r="P337" s="193"/>
      <c r="Q337" s="104"/>
      <c r="R337" s="193"/>
      <c r="S337" s="104"/>
      <c r="T337" s="104"/>
      <c r="U337" s="104"/>
      <c r="V337" s="104"/>
      <c r="W337" s="104"/>
      <c r="X337" s="104"/>
      <c r="Z337" s="104"/>
      <c r="AA337" s="104"/>
      <c r="AE337" s="104"/>
      <c r="AF337" s="104"/>
      <c r="AG337" s="104"/>
      <c r="AI337" s="104"/>
      <c r="AT337" s="104"/>
      <c r="BF337" s="104"/>
    </row>
    <row r="338" spans="1:90" s="36" customFormat="1" ht="13.8" x14ac:dyDescent="0.25">
      <c r="A338" s="104"/>
      <c r="B338" s="104"/>
      <c r="C338" s="104"/>
      <c r="D338" s="104"/>
      <c r="E338" s="104"/>
      <c r="F338" s="104"/>
      <c r="I338" s="24">
        <v>204</v>
      </c>
      <c r="J338" s="162" t="s">
        <v>252</v>
      </c>
      <c r="K338" s="135" t="s">
        <v>181</v>
      </c>
      <c r="L338" s="193">
        <v>4</v>
      </c>
      <c r="M338" s="104"/>
      <c r="N338" s="193" t="s">
        <v>379</v>
      </c>
      <c r="O338" s="104"/>
      <c r="P338" s="193"/>
      <c r="Q338" s="104"/>
      <c r="R338" s="193"/>
      <c r="S338" s="104"/>
      <c r="T338" s="104"/>
      <c r="U338" s="104"/>
      <c r="V338" s="104"/>
      <c r="W338" s="104"/>
      <c r="X338" s="104"/>
      <c r="Z338" s="104"/>
      <c r="AA338" s="104"/>
      <c r="AE338" s="104"/>
      <c r="AF338" s="104"/>
      <c r="AG338" s="104"/>
      <c r="AI338" s="104"/>
      <c r="AT338" s="104"/>
      <c r="BF338" s="104"/>
    </row>
    <row r="339" spans="1:90" s="36" customFormat="1" ht="13.8" x14ac:dyDescent="0.25">
      <c r="A339" s="104"/>
      <c r="B339" s="104"/>
      <c r="C339" s="104"/>
      <c r="D339" s="104"/>
      <c r="E339" s="104"/>
      <c r="F339" s="104"/>
      <c r="I339" s="24">
        <v>205</v>
      </c>
      <c r="J339" s="163" t="s">
        <v>392</v>
      </c>
      <c r="K339" s="137" t="s">
        <v>432</v>
      </c>
      <c r="L339" s="193">
        <v>4</v>
      </c>
      <c r="M339" s="104"/>
      <c r="N339" s="193" t="s">
        <v>380</v>
      </c>
      <c r="O339" s="104"/>
      <c r="P339" s="193"/>
      <c r="Q339" s="104"/>
      <c r="R339" s="193"/>
      <c r="S339" s="104"/>
      <c r="T339" s="104"/>
      <c r="U339" s="104"/>
      <c r="V339" s="104"/>
      <c r="W339" s="104"/>
      <c r="X339" s="104"/>
      <c r="Z339" s="104"/>
      <c r="AA339" s="104"/>
      <c r="AE339" s="104"/>
      <c r="AF339" s="104"/>
      <c r="AG339" s="104"/>
      <c r="AI339" s="104"/>
      <c r="AT339" s="104"/>
      <c r="BF339" s="104"/>
    </row>
    <row r="340" spans="1:90" s="36" customFormat="1" ht="13.8" x14ac:dyDescent="0.25">
      <c r="A340" s="104"/>
      <c r="B340" s="104"/>
      <c r="C340" s="104"/>
      <c r="D340" s="104"/>
      <c r="E340" s="104"/>
      <c r="F340" s="104"/>
      <c r="I340" s="24">
        <v>206</v>
      </c>
      <c r="J340" s="160" t="s">
        <v>264</v>
      </c>
      <c r="K340" s="137" t="s">
        <v>100</v>
      </c>
      <c r="L340" s="193">
        <v>4</v>
      </c>
      <c r="M340" s="104"/>
      <c r="N340" s="193" t="s">
        <v>380</v>
      </c>
      <c r="O340" s="104"/>
      <c r="P340" s="193"/>
      <c r="Q340" s="104"/>
      <c r="R340" s="193"/>
      <c r="S340" s="104"/>
      <c r="T340" s="104"/>
      <c r="U340" s="104"/>
      <c r="V340" s="104"/>
      <c r="W340" s="104"/>
      <c r="X340" s="104"/>
      <c r="Z340" s="104"/>
      <c r="AA340" s="104"/>
      <c r="AE340" s="104"/>
      <c r="AF340" s="104"/>
      <c r="AG340" s="104"/>
      <c r="AI340" s="104"/>
      <c r="AT340" s="104"/>
      <c r="BF340" s="104"/>
    </row>
    <row r="341" spans="1:90" s="36" customFormat="1" ht="13.8" x14ac:dyDescent="0.25">
      <c r="A341" s="104"/>
      <c r="B341" s="104"/>
      <c r="C341" s="104"/>
      <c r="D341" s="104"/>
      <c r="E341" s="104"/>
      <c r="F341" s="104"/>
      <c r="I341" s="24">
        <v>207</v>
      </c>
      <c r="J341" s="160" t="s">
        <v>218</v>
      </c>
      <c r="K341" s="136" t="s">
        <v>183</v>
      </c>
      <c r="L341" s="193">
        <v>4</v>
      </c>
      <c r="M341" s="104"/>
      <c r="N341" s="193" t="s">
        <v>380</v>
      </c>
      <c r="O341" s="104"/>
      <c r="P341" s="193"/>
      <c r="Q341" s="104"/>
      <c r="R341" s="193"/>
      <c r="S341" s="104"/>
      <c r="T341" s="104"/>
      <c r="U341" s="104"/>
      <c r="V341" s="104"/>
      <c r="W341" s="104"/>
      <c r="X341" s="104"/>
      <c r="Z341" s="104"/>
      <c r="AA341" s="104"/>
      <c r="AE341" s="104"/>
      <c r="AF341" s="104"/>
      <c r="AG341" s="104"/>
      <c r="AI341" s="104"/>
      <c r="AT341" s="104"/>
      <c r="BF341" s="104"/>
    </row>
    <row r="342" spans="1:90" s="36" customFormat="1" ht="13.8" x14ac:dyDescent="0.25">
      <c r="A342" s="104"/>
      <c r="B342" s="104"/>
      <c r="C342" s="104"/>
      <c r="D342" s="104"/>
      <c r="E342" s="104"/>
      <c r="F342" s="104"/>
      <c r="I342" s="24">
        <v>208</v>
      </c>
      <c r="J342" s="160" t="s">
        <v>138</v>
      </c>
      <c r="K342" s="137" t="s">
        <v>100</v>
      </c>
      <c r="L342" s="193">
        <v>4</v>
      </c>
      <c r="M342" s="104"/>
      <c r="N342" s="193" t="s">
        <v>380</v>
      </c>
      <c r="O342" s="104"/>
      <c r="P342" s="193"/>
      <c r="Q342" s="104"/>
      <c r="R342" s="193"/>
      <c r="S342" s="104"/>
      <c r="T342" s="104"/>
      <c r="U342" s="104"/>
      <c r="V342" s="104"/>
      <c r="W342" s="104"/>
      <c r="X342" s="104"/>
      <c r="Z342" s="104"/>
      <c r="AA342" s="104"/>
      <c r="AE342" s="104"/>
      <c r="AF342" s="104"/>
      <c r="AG342" s="104"/>
      <c r="AI342" s="104"/>
      <c r="AT342" s="104"/>
      <c r="BF342" s="104"/>
    </row>
    <row r="343" spans="1:90" s="36" customFormat="1" ht="13.8" x14ac:dyDescent="0.25">
      <c r="A343" s="104"/>
      <c r="B343" s="104"/>
      <c r="C343" s="104"/>
      <c r="D343" s="104"/>
      <c r="E343" s="104"/>
      <c r="F343" s="104"/>
      <c r="I343" s="24">
        <v>209</v>
      </c>
      <c r="J343" s="161" t="s">
        <v>393</v>
      </c>
      <c r="K343" s="136" t="s">
        <v>128</v>
      </c>
      <c r="L343" s="193">
        <v>4</v>
      </c>
      <c r="M343" s="104"/>
      <c r="N343" s="193" t="s">
        <v>379</v>
      </c>
      <c r="O343" s="104"/>
      <c r="P343" s="193"/>
      <c r="Q343" s="104"/>
      <c r="R343" s="193"/>
      <c r="S343" s="104"/>
      <c r="T343" s="104"/>
      <c r="U343" s="104"/>
      <c r="V343" s="104"/>
      <c r="W343" s="104"/>
      <c r="X343" s="104"/>
      <c r="Z343" s="104"/>
      <c r="AA343" s="104"/>
      <c r="AE343" s="104"/>
      <c r="AF343" s="104"/>
      <c r="AG343" s="104"/>
      <c r="AI343" s="104"/>
      <c r="AT343" s="104"/>
      <c r="BF343" s="104"/>
    </row>
    <row r="344" spans="1:90" s="36" customFormat="1" ht="13.8" x14ac:dyDescent="0.25">
      <c r="A344" s="104"/>
      <c r="B344" s="104"/>
      <c r="C344" s="104"/>
      <c r="D344" s="104"/>
      <c r="E344" s="104"/>
      <c r="F344" s="104"/>
      <c r="I344" s="24">
        <v>210</v>
      </c>
      <c r="J344" s="163" t="s">
        <v>394</v>
      </c>
      <c r="K344" s="137" t="s">
        <v>432</v>
      </c>
      <c r="L344" s="193">
        <v>4</v>
      </c>
      <c r="M344" s="104"/>
      <c r="N344" s="193" t="s">
        <v>379</v>
      </c>
      <c r="O344" s="104"/>
      <c r="P344" s="193"/>
      <c r="Q344" s="104"/>
      <c r="R344" s="193"/>
      <c r="S344" s="104"/>
      <c r="T344" s="104"/>
      <c r="U344" s="104"/>
      <c r="V344" s="104"/>
      <c r="W344" s="104"/>
      <c r="X344" s="104"/>
      <c r="Z344" s="104"/>
      <c r="AA344" s="104"/>
      <c r="AE344" s="104"/>
      <c r="AF344" s="104"/>
      <c r="AG344" s="104"/>
      <c r="AI344" s="104"/>
      <c r="AT344" s="104"/>
      <c r="BF344" s="104"/>
    </row>
    <row r="345" spans="1:90" s="36" customFormat="1" ht="13.8" x14ac:dyDescent="0.25">
      <c r="A345" s="4"/>
      <c r="B345" s="4"/>
      <c r="C345" s="4"/>
      <c r="D345" s="4"/>
      <c r="E345" s="4"/>
      <c r="F345" s="4"/>
      <c r="G345"/>
      <c r="H345"/>
      <c r="I345" s="24">
        <v>211</v>
      </c>
      <c r="J345" s="163" t="s">
        <v>269</v>
      </c>
      <c r="K345" s="35" t="s">
        <v>110</v>
      </c>
      <c r="L345" s="193">
        <v>4</v>
      </c>
      <c r="M345" s="104"/>
      <c r="N345" s="193" t="s">
        <v>379</v>
      </c>
      <c r="O345" s="104"/>
      <c r="P345" s="193"/>
      <c r="Q345" s="104"/>
      <c r="R345" s="193"/>
      <c r="S345" s="4"/>
      <c r="T345" s="4"/>
      <c r="U345" s="4"/>
      <c r="V345" s="4"/>
      <c r="W345" s="4"/>
      <c r="X345" s="4"/>
      <c r="Y345"/>
      <c r="Z345" s="4"/>
      <c r="AA345" s="4"/>
      <c r="AB345"/>
      <c r="AC345"/>
      <c r="AD345"/>
      <c r="AE345" s="4"/>
      <c r="AF345" s="4"/>
      <c r="AG345" s="4"/>
      <c r="AH345"/>
      <c r="AI345" s="4"/>
      <c r="AJ345"/>
      <c r="AK345"/>
      <c r="AL345"/>
      <c r="AM345"/>
      <c r="AN345"/>
      <c r="AO345"/>
      <c r="AP345"/>
      <c r="AQ345"/>
      <c r="AR345"/>
      <c r="AS345"/>
      <c r="AT345" s="4"/>
      <c r="AU345"/>
      <c r="AV345"/>
      <c r="AW345"/>
      <c r="AX345"/>
      <c r="AY345"/>
      <c r="AZ345"/>
      <c r="BA345"/>
      <c r="BB345"/>
      <c r="BC345"/>
      <c r="BD345"/>
      <c r="BE345"/>
      <c r="BF345" s="4"/>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row>
    <row r="346" spans="1:90" s="36" customFormat="1" ht="13.8" x14ac:dyDescent="0.25">
      <c r="A346" s="104"/>
      <c r="B346" s="104"/>
      <c r="C346" s="104"/>
      <c r="D346" s="104"/>
      <c r="E346" s="104"/>
      <c r="F346" s="104"/>
      <c r="I346" s="24">
        <v>212</v>
      </c>
      <c r="J346" s="160" t="s">
        <v>206</v>
      </c>
      <c r="K346" s="135" t="s">
        <v>522</v>
      </c>
      <c r="L346" s="193">
        <v>4</v>
      </c>
      <c r="M346" s="104"/>
      <c r="N346" s="193" t="s">
        <v>379</v>
      </c>
      <c r="O346" s="104"/>
      <c r="P346" s="193"/>
      <c r="Q346" s="104"/>
      <c r="R346" s="193"/>
      <c r="S346" s="104"/>
      <c r="T346" s="104"/>
      <c r="U346" s="104"/>
      <c r="V346" s="104"/>
      <c r="W346" s="104"/>
      <c r="X346" s="104"/>
      <c r="Z346" s="104"/>
      <c r="AA346" s="104"/>
      <c r="AE346" s="104"/>
      <c r="AF346" s="104"/>
      <c r="AG346" s="104"/>
      <c r="AI346" s="104"/>
      <c r="AT346" s="104"/>
      <c r="BF346" s="104"/>
    </row>
    <row r="347" spans="1:90" s="36" customFormat="1" ht="13.8" x14ac:dyDescent="0.25">
      <c r="A347" s="104"/>
      <c r="B347" s="104"/>
      <c r="C347" s="104"/>
      <c r="D347" s="104"/>
      <c r="E347" s="104"/>
      <c r="F347" s="104"/>
      <c r="I347" s="24">
        <v>213</v>
      </c>
      <c r="J347" s="162" t="s">
        <v>337</v>
      </c>
      <c r="K347" s="136" t="s">
        <v>496</v>
      </c>
      <c r="L347" s="193">
        <v>4</v>
      </c>
      <c r="M347" s="104"/>
      <c r="N347" s="193" t="s">
        <v>380</v>
      </c>
      <c r="O347" s="104"/>
      <c r="P347" s="193"/>
      <c r="Q347" s="104"/>
      <c r="R347" s="193"/>
      <c r="S347" s="104"/>
      <c r="T347" s="104"/>
      <c r="U347" s="104"/>
      <c r="V347" s="104"/>
      <c r="W347" s="104"/>
      <c r="X347" s="104"/>
      <c r="Z347" s="104"/>
      <c r="AA347" s="104"/>
      <c r="AE347" s="104"/>
      <c r="AF347" s="104"/>
      <c r="AG347" s="104"/>
      <c r="AI347" s="104"/>
      <c r="AT347" s="104"/>
      <c r="BF347" s="104"/>
    </row>
    <row r="348" spans="1:90" s="36" customFormat="1" ht="13.8" x14ac:dyDescent="0.25">
      <c r="A348" s="104"/>
      <c r="B348" s="104"/>
      <c r="C348" s="104"/>
      <c r="D348" s="104"/>
      <c r="E348" s="104"/>
      <c r="F348" s="104"/>
      <c r="I348" s="24">
        <v>214</v>
      </c>
      <c r="J348" s="163" t="s">
        <v>134</v>
      </c>
      <c r="K348" s="135" t="s">
        <v>133</v>
      </c>
      <c r="L348" s="193">
        <v>4</v>
      </c>
      <c r="M348" s="104"/>
      <c r="N348" s="193" t="s">
        <v>380</v>
      </c>
      <c r="O348" s="104"/>
      <c r="P348" s="193"/>
      <c r="Q348" s="104"/>
      <c r="R348" s="193"/>
      <c r="S348" s="104"/>
      <c r="T348" s="104"/>
      <c r="U348" s="104"/>
      <c r="V348" s="104"/>
      <c r="W348" s="104"/>
      <c r="X348" s="104"/>
      <c r="Z348" s="104"/>
      <c r="AA348" s="104"/>
      <c r="AE348" s="104"/>
      <c r="AF348" s="104"/>
      <c r="AG348" s="104"/>
      <c r="AI348" s="104"/>
      <c r="AT348" s="104"/>
      <c r="BF348" s="104"/>
    </row>
    <row r="349" spans="1:90" s="36" customFormat="1" ht="13.8" x14ac:dyDescent="0.25">
      <c r="A349" s="104"/>
      <c r="B349" s="104"/>
      <c r="C349" s="104"/>
      <c r="D349" s="104"/>
      <c r="E349" s="104"/>
      <c r="F349" s="104"/>
      <c r="I349" s="24">
        <v>215</v>
      </c>
      <c r="J349" s="161" t="s">
        <v>265</v>
      </c>
      <c r="K349" s="137" t="s">
        <v>100</v>
      </c>
      <c r="L349" s="193">
        <v>4</v>
      </c>
      <c r="M349" s="104"/>
      <c r="N349" s="193" t="s">
        <v>380</v>
      </c>
      <c r="O349" s="104"/>
      <c r="P349" s="193"/>
      <c r="Q349" s="104"/>
      <c r="R349" s="193"/>
      <c r="S349" s="104"/>
      <c r="T349" s="104"/>
      <c r="U349" s="104"/>
      <c r="V349" s="104"/>
      <c r="W349" s="104"/>
      <c r="X349" s="104"/>
      <c r="Z349" s="104"/>
      <c r="AA349" s="104"/>
      <c r="AE349" s="104"/>
      <c r="AF349" s="104"/>
      <c r="AG349" s="104"/>
      <c r="AI349" s="104"/>
      <c r="AT349" s="104"/>
      <c r="BF349" s="104"/>
    </row>
    <row r="350" spans="1:90" s="36" customFormat="1" ht="13.8" x14ac:dyDescent="0.25">
      <c r="A350" s="104"/>
      <c r="B350" s="104"/>
      <c r="C350" s="104"/>
      <c r="D350" s="104"/>
      <c r="E350" s="104"/>
      <c r="F350" s="104"/>
      <c r="I350" s="24">
        <v>216</v>
      </c>
      <c r="J350" s="160" t="s">
        <v>395</v>
      </c>
      <c r="K350" s="135" t="s">
        <v>522</v>
      </c>
      <c r="L350" s="193">
        <v>4</v>
      </c>
      <c r="M350" s="104"/>
      <c r="N350" s="193" t="s">
        <v>380</v>
      </c>
      <c r="O350" s="104"/>
      <c r="P350" s="193"/>
      <c r="Q350" s="104"/>
      <c r="R350" s="193"/>
      <c r="S350" s="104"/>
      <c r="T350" s="104"/>
      <c r="U350" s="104"/>
      <c r="V350" s="104"/>
      <c r="W350" s="104"/>
      <c r="X350" s="104"/>
      <c r="Z350" s="104"/>
      <c r="AA350" s="104"/>
      <c r="AE350" s="104"/>
      <c r="AF350" s="104"/>
      <c r="AG350" s="104"/>
      <c r="AI350" s="104"/>
      <c r="AT350" s="104"/>
      <c r="BF350" s="104"/>
    </row>
    <row r="351" spans="1:90" s="36" customFormat="1" ht="13.8" x14ac:dyDescent="0.25">
      <c r="A351" s="104"/>
      <c r="B351" s="104"/>
      <c r="C351" s="104"/>
      <c r="D351" s="104"/>
      <c r="E351" s="104"/>
      <c r="F351" s="104"/>
      <c r="I351" s="24">
        <v>217</v>
      </c>
      <c r="J351" s="161" t="s">
        <v>274</v>
      </c>
      <c r="K351" s="35" t="s">
        <v>146</v>
      </c>
      <c r="L351" s="193">
        <v>4</v>
      </c>
      <c r="M351" s="104"/>
      <c r="N351" s="193" t="s">
        <v>379</v>
      </c>
      <c r="O351" s="104"/>
      <c r="P351" s="193"/>
      <c r="Q351" s="104"/>
      <c r="R351" s="193"/>
      <c r="S351" s="104"/>
      <c r="T351" s="104"/>
      <c r="U351" s="104"/>
      <c r="V351" s="104"/>
      <c r="W351" s="104"/>
      <c r="X351" s="104"/>
      <c r="Z351" s="104"/>
      <c r="AA351" s="104"/>
      <c r="AE351" s="104"/>
      <c r="AF351" s="104"/>
      <c r="AG351" s="104"/>
      <c r="AI351" s="104"/>
      <c r="AT351" s="104"/>
      <c r="BF351" s="104"/>
    </row>
    <row r="352" spans="1:90" s="36" customFormat="1" ht="13.8" x14ac:dyDescent="0.25">
      <c r="A352" s="104"/>
      <c r="B352" s="104"/>
      <c r="C352" s="104"/>
      <c r="D352" s="104"/>
      <c r="E352" s="104"/>
      <c r="F352" s="104"/>
      <c r="I352" s="24">
        <v>218</v>
      </c>
      <c r="J352" s="161" t="s">
        <v>331</v>
      </c>
      <c r="K352" s="136" t="s">
        <v>382</v>
      </c>
      <c r="L352" s="193"/>
      <c r="M352" s="104"/>
      <c r="N352" s="193" t="s">
        <v>410</v>
      </c>
      <c r="O352" s="104"/>
      <c r="P352" s="193"/>
      <c r="Q352" s="104"/>
      <c r="R352" s="193" t="s">
        <v>410</v>
      </c>
      <c r="S352" s="104"/>
      <c r="T352" s="104"/>
      <c r="U352" s="104"/>
      <c r="V352" s="104"/>
      <c r="W352" s="104"/>
      <c r="X352" s="104"/>
      <c r="Z352" s="104"/>
      <c r="AA352" s="104"/>
      <c r="AE352" s="104"/>
      <c r="AF352" s="104"/>
      <c r="AG352" s="104"/>
      <c r="AI352" s="104"/>
      <c r="AT352" s="104"/>
      <c r="BF352" s="104"/>
    </row>
    <row r="353" spans="1:90" s="36" customFormat="1" ht="13.8" x14ac:dyDescent="0.25">
      <c r="A353" s="104"/>
      <c r="B353" s="104"/>
      <c r="C353" s="104"/>
      <c r="D353" s="104"/>
      <c r="E353" s="104"/>
      <c r="F353" s="104"/>
      <c r="I353" s="24">
        <v>219</v>
      </c>
      <c r="J353" s="160" t="s">
        <v>330</v>
      </c>
      <c r="K353" s="35" t="s">
        <v>146</v>
      </c>
      <c r="L353" s="193">
        <v>4</v>
      </c>
      <c r="M353" s="104"/>
      <c r="N353" s="193" t="s">
        <v>380</v>
      </c>
      <c r="O353" s="104"/>
      <c r="P353" s="193"/>
      <c r="Q353" s="104"/>
      <c r="R353" s="193"/>
      <c r="S353" s="104"/>
      <c r="T353" s="104"/>
      <c r="U353" s="104"/>
      <c r="V353" s="104"/>
      <c r="W353" s="104"/>
      <c r="X353" s="104"/>
      <c r="Z353" s="104"/>
      <c r="AA353" s="104"/>
      <c r="AE353" s="104"/>
      <c r="AF353" s="104"/>
      <c r="AG353" s="104"/>
      <c r="AI353" s="104"/>
      <c r="AT353" s="104"/>
      <c r="BF353" s="104"/>
    </row>
    <row r="354" spans="1:90" s="36" customFormat="1" ht="13.8" x14ac:dyDescent="0.25">
      <c r="A354" s="104"/>
      <c r="B354" s="104"/>
      <c r="C354" s="104"/>
      <c r="D354" s="104"/>
      <c r="E354" s="104"/>
      <c r="F354" s="104"/>
      <c r="I354" s="24">
        <v>220</v>
      </c>
      <c r="J354" s="161" t="s">
        <v>336</v>
      </c>
      <c r="K354" s="136" t="s">
        <v>382</v>
      </c>
      <c r="L354" s="193"/>
      <c r="M354" s="104"/>
      <c r="N354" s="193" t="s">
        <v>410</v>
      </c>
      <c r="O354" s="4"/>
      <c r="P354" s="193"/>
      <c r="Q354" s="4"/>
      <c r="R354" s="193" t="s">
        <v>410</v>
      </c>
      <c r="S354" s="104"/>
      <c r="T354" s="104"/>
      <c r="U354" s="104"/>
      <c r="V354" s="104"/>
      <c r="W354" s="104"/>
      <c r="X354" s="104"/>
      <c r="Z354" s="104"/>
      <c r="AA354" s="104"/>
      <c r="AE354" s="104"/>
      <c r="AF354" s="104"/>
      <c r="AG354" s="104"/>
      <c r="AI354" s="104"/>
      <c r="AT354" s="104"/>
      <c r="BF354" s="104"/>
    </row>
    <row r="355" spans="1:90" s="36" customFormat="1" ht="13.8" x14ac:dyDescent="0.25">
      <c r="A355" s="104"/>
      <c r="B355" s="104"/>
      <c r="C355" s="104"/>
      <c r="D355" s="104"/>
      <c r="E355" s="104"/>
      <c r="F355" s="104"/>
      <c r="I355" s="24">
        <v>221</v>
      </c>
      <c r="J355" s="161" t="s">
        <v>354</v>
      </c>
      <c r="K355" s="136" t="s">
        <v>382</v>
      </c>
      <c r="L355" s="193">
        <v>4</v>
      </c>
      <c r="M355" s="104"/>
      <c r="N355" s="193" t="s">
        <v>379</v>
      </c>
      <c r="O355" s="4"/>
      <c r="P355" s="194"/>
      <c r="Q355" s="4"/>
      <c r="R355" s="194"/>
      <c r="S355" s="104"/>
      <c r="T355" s="104"/>
      <c r="U355" s="104"/>
      <c r="V355" s="104"/>
      <c r="W355" s="104"/>
      <c r="X355" s="104"/>
      <c r="Z355" s="104"/>
      <c r="AA355" s="104"/>
      <c r="AE355" s="104"/>
      <c r="AF355" s="104"/>
      <c r="AG355" s="104"/>
      <c r="AI355" s="104"/>
      <c r="AT355" s="104"/>
      <c r="BF355" s="104"/>
    </row>
    <row r="356" spans="1:90" s="36" customFormat="1" ht="13.8" x14ac:dyDescent="0.25">
      <c r="A356" s="104"/>
      <c r="B356" s="104"/>
      <c r="C356" s="104"/>
      <c r="D356" s="104"/>
      <c r="E356" s="104"/>
      <c r="F356" s="104"/>
      <c r="I356" s="24">
        <v>222</v>
      </c>
      <c r="J356" s="163" t="s">
        <v>291</v>
      </c>
      <c r="K356" s="35" t="s">
        <v>146</v>
      </c>
      <c r="L356" s="193">
        <v>4</v>
      </c>
      <c r="M356" s="104"/>
      <c r="N356" s="193" t="s">
        <v>379</v>
      </c>
      <c r="O356" s="104"/>
      <c r="P356" s="193"/>
      <c r="Q356" s="104"/>
      <c r="R356" s="193"/>
      <c r="S356" s="104"/>
      <c r="T356" s="104"/>
      <c r="U356" s="104"/>
      <c r="V356" s="104"/>
      <c r="W356" s="104"/>
      <c r="X356" s="104"/>
      <c r="Z356" s="104"/>
      <c r="AA356" s="104"/>
      <c r="AE356" s="104"/>
      <c r="AF356" s="104"/>
      <c r="AG356" s="104"/>
      <c r="AI356" s="104"/>
      <c r="AT356" s="104"/>
      <c r="BF356" s="104"/>
    </row>
    <row r="357" spans="1:90" s="36" customFormat="1" ht="13.8" x14ac:dyDescent="0.25">
      <c r="A357" s="4"/>
      <c r="B357" s="4"/>
      <c r="C357" s="4"/>
      <c r="D357" s="4"/>
      <c r="E357" s="4"/>
      <c r="F357" s="4"/>
      <c r="G357"/>
      <c r="H357"/>
      <c r="I357" s="24">
        <v>223</v>
      </c>
      <c r="J357" s="161" t="s">
        <v>396</v>
      </c>
      <c r="K357" s="137" t="s">
        <v>432</v>
      </c>
      <c r="L357" s="193">
        <v>4</v>
      </c>
      <c r="M357" s="104"/>
      <c r="N357" s="193" t="s">
        <v>379</v>
      </c>
      <c r="O357" s="104"/>
      <c r="P357" s="193"/>
      <c r="Q357" s="104"/>
      <c r="R357" s="193"/>
      <c r="S357" s="4"/>
      <c r="T357" s="4"/>
      <c r="U357" s="4"/>
      <c r="V357" s="4"/>
      <c r="W357" s="4"/>
      <c r="X357" s="4"/>
      <c r="Y357"/>
      <c r="Z357" s="4"/>
      <c r="AA357" s="4"/>
      <c r="AB357"/>
      <c r="AC357"/>
      <c r="AD357"/>
      <c r="AE357" s="4"/>
      <c r="AF357" s="4"/>
      <c r="AG357" s="4"/>
      <c r="AH357"/>
      <c r="AI357" s="4"/>
      <c r="AJ357"/>
      <c r="AK357"/>
      <c r="AL357"/>
      <c r="AM357"/>
      <c r="AN357"/>
      <c r="AO357"/>
      <c r="AP357"/>
      <c r="AQ357"/>
      <c r="AR357"/>
      <c r="AS357"/>
      <c r="AT357" s="4"/>
      <c r="AU357"/>
      <c r="AV357"/>
      <c r="AW357"/>
      <c r="AX357"/>
      <c r="AY357"/>
      <c r="AZ357"/>
      <c r="BA357"/>
      <c r="BB357"/>
      <c r="BC357"/>
      <c r="BD357"/>
      <c r="BE357"/>
      <c r="BF357" s="4"/>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row>
    <row r="358" spans="1:90" s="36" customFormat="1" ht="13.8" x14ac:dyDescent="0.25">
      <c r="A358" s="104"/>
      <c r="B358" s="104"/>
      <c r="C358" s="104"/>
      <c r="D358" s="104"/>
      <c r="E358" s="104"/>
      <c r="F358" s="104"/>
      <c r="I358" s="24">
        <v>224</v>
      </c>
      <c r="J358" s="160" t="s">
        <v>219</v>
      </c>
      <c r="K358" s="35" t="s">
        <v>107</v>
      </c>
      <c r="L358" s="193">
        <v>4</v>
      </c>
      <c r="M358" s="104"/>
      <c r="N358" s="193" t="s">
        <v>379</v>
      </c>
      <c r="O358" s="104"/>
      <c r="P358" s="193"/>
      <c r="Q358" s="104"/>
      <c r="R358" s="193"/>
      <c r="S358" s="104"/>
      <c r="T358" s="104"/>
      <c r="U358" s="104"/>
      <c r="V358" s="104"/>
      <c r="W358" s="104"/>
      <c r="X358" s="104"/>
      <c r="Z358" s="104"/>
      <c r="AA358" s="104"/>
      <c r="AE358" s="104"/>
      <c r="AF358" s="104"/>
      <c r="AG358" s="104"/>
      <c r="AI358" s="104"/>
      <c r="AT358" s="104"/>
      <c r="BF358" s="104"/>
    </row>
    <row r="359" spans="1:90" s="36" customFormat="1" ht="13.8" x14ac:dyDescent="0.25">
      <c r="A359" s="104"/>
      <c r="B359" s="104"/>
      <c r="C359" s="104"/>
      <c r="D359" s="104"/>
      <c r="E359" s="104"/>
      <c r="F359" s="104"/>
      <c r="I359" s="24">
        <v>225</v>
      </c>
      <c r="J359" s="163" t="s">
        <v>277</v>
      </c>
      <c r="K359" s="35" t="s">
        <v>107</v>
      </c>
      <c r="L359" s="193">
        <v>4</v>
      </c>
      <c r="M359" s="104"/>
      <c r="N359" s="193" t="s">
        <v>379</v>
      </c>
      <c r="O359" s="104"/>
      <c r="P359" s="193"/>
      <c r="Q359" s="104"/>
      <c r="R359" s="193"/>
      <c r="S359" s="104"/>
      <c r="T359" s="104"/>
      <c r="U359" s="104"/>
      <c r="V359" s="104"/>
      <c r="W359" s="104"/>
      <c r="X359" s="104"/>
      <c r="Z359" s="104"/>
      <c r="AA359" s="104"/>
      <c r="AE359" s="104"/>
      <c r="AF359" s="104"/>
      <c r="AG359" s="104"/>
      <c r="AI359" s="104"/>
      <c r="AT359" s="104"/>
      <c r="BF359" s="104"/>
    </row>
    <row r="360" spans="1:90" s="36" customFormat="1" ht="13.8" x14ac:dyDescent="0.25">
      <c r="A360" s="104"/>
      <c r="B360" s="104"/>
      <c r="C360" s="104"/>
      <c r="D360" s="104"/>
      <c r="E360" s="104"/>
      <c r="F360" s="104"/>
      <c r="I360" s="24">
        <v>226</v>
      </c>
      <c r="J360" s="161" t="s">
        <v>325</v>
      </c>
      <c r="K360" s="137" t="s">
        <v>364</v>
      </c>
      <c r="L360" s="193">
        <v>4</v>
      </c>
      <c r="M360" s="104"/>
      <c r="N360" s="193" t="s">
        <v>379</v>
      </c>
      <c r="O360" s="104"/>
      <c r="P360" s="193"/>
      <c r="Q360" s="104"/>
      <c r="R360" s="193"/>
      <c r="S360" s="104"/>
      <c r="T360" s="104"/>
      <c r="U360" s="104"/>
      <c r="V360" s="104"/>
      <c r="W360" s="104"/>
      <c r="X360" s="104"/>
      <c r="Z360" s="104"/>
      <c r="AA360" s="104"/>
      <c r="AE360" s="104"/>
      <c r="AF360" s="104"/>
      <c r="AG360" s="104"/>
      <c r="AI360" s="104"/>
      <c r="AT360" s="104"/>
      <c r="BF360" s="104"/>
    </row>
    <row r="361" spans="1:90" s="36" customFormat="1" ht="13.8" x14ac:dyDescent="0.25">
      <c r="A361" s="104"/>
      <c r="B361" s="104"/>
      <c r="C361" s="104"/>
      <c r="D361" s="104"/>
      <c r="E361" s="104"/>
      <c r="F361" s="104"/>
      <c r="I361" s="24">
        <v>227</v>
      </c>
      <c r="J361" s="160" t="s">
        <v>275</v>
      </c>
      <c r="K361" s="35" t="s">
        <v>107</v>
      </c>
      <c r="L361" s="193">
        <v>4</v>
      </c>
      <c r="M361" s="104"/>
      <c r="N361" s="193" t="s">
        <v>379</v>
      </c>
      <c r="O361" s="104"/>
      <c r="P361" s="193"/>
      <c r="Q361" s="104"/>
      <c r="R361" s="193"/>
      <c r="S361" s="104"/>
      <c r="T361" s="104"/>
      <c r="U361" s="104"/>
      <c r="V361" s="104"/>
      <c r="W361" s="104"/>
      <c r="X361" s="104"/>
      <c r="Z361" s="104"/>
      <c r="AA361" s="104"/>
      <c r="AE361" s="104"/>
      <c r="AF361" s="104"/>
      <c r="AG361" s="104"/>
      <c r="AI361" s="104"/>
      <c r="AT361" s="104"/>
      <c r="BF361" s="104"/>
    </row>
    <row r="362" spans="1:90" s="36" customFormat="1" ht="13.8" x14ac:dyDescent="0.25">
      <c r="A362" s="104"/>
      <c r="B362" s="104"/>
      <c r="C362" s="104"/>
      <c r="D362" s="104"/>
      <c r="E362" s="104"/>
      <c r="F362" s="104"/>
      <c r="I362" s="24">
        <v>228</v>
      </c>
      <c r="J362" s="161" t="s">
        <v>397</v>
      </c>
      <c r="K362" s="136" t="s">
        <v>382</v>
      </c>
      <c r="L362" s="193"/>
      <c r="M362" s="104"/>
      <c r="N362" s="193" t="s">
        <v>410</v>
      </c>
      <c r="O362" s="4"/>
      <c r="P362" s="193"/>
      <c r="Q362" s="4"/>
      <c r="R362" s="193" t="s">
        <v>410</v>
      </c>
      <c r="S362" s="104"/>
      <c r="T362" s="104"/>
      <c r="U362" s="104"/>
      <c r="V362" s="104"/>
      <c r="W362" s="104"/>
      <c r="X362" s="104"/>
      <c r="Z362" s="104"/>
      <c r="AA362" s="104"/>
      <c r="AE362" s="104"/>
      <c r="AF362" s="104"/>
      <c r="AG362" s="104"/>
      <c r="AI362" s="104"/>
      <c r="AT362" s="104"/>
      <c r="BF362" s="104"/>
    </row>
    <row r="363" spans="1:90" s="36" customFormat="1" ht="13.8" x14ac:dyDescent="0.25">
      <c r="A363" s="104"/>
      <c r="B363" s="104"/>
      <c r="C363" s="104"/>
      <c r="D363" s="104"/>
      <c r="E363" s="104"/>
      <c r="F363" s="104"/>
      <c r="I363" s="24">
        <v>229</v>
      </c>
      <c r="J363" s="160" t="s">
        <v>283</v>
      </c>
      <c r="K363" s="35" t="s">
        <v>122</v>
      </c>
      <c r="L363" s="193">
        <v>4</v>
      </c>
      <c r="M363" s="104"/>
      <c r="N363" s="193" t="s">
        <v>379</v>
      </c>
      <c r="O363" s="104"/>
      <c r="P363" s="193"/>
      <c r="Q363" s="104"/>
      <c r="R363" s="193"/>
      <c r="S363" s="104"/>
      <c r="T363" s="104"/>
      <c r="U363" s="104"/>
      <c r="V363" s="104"/>
      <c r="W363" s="104"/>
      <c r="X363" s="104"/>
      <c r="Z363" s="104"/>
      <c r="AA363" s="104"/>
      <c r="AE363" s="104"/>
      <c r="AF363" s="104"/>
      <c r="AG363" s="104"/>
      <c r="AI363" s="104"/>
      <c r="AT363" s="104"/>
      <c r="BF363" s="104"/>
    </row>
    <row r="364" spans="1:90" s="36" customFormat="1" ht="13.8" x14ac:dyDescent="0.25">
      <c r="A364" s="104"/>
      <c r="B364" s="104"/>
      <c r="C364" s="104"/>
      <c r="D364" s="104"/>
      <c r="E364" s="104"/>
      <c r="F364" s="104"/>
      <c r="I364" s="24">
        <v>230</v>
      </c>
      <c r="J364" s="160" t="s">
        <v>398</v>
      </c>
      <c r="K364" s="137" t="s">
        <v>432</v>
      </c>
      <c r="L364" s="193">
        <v>4</v>
      </c>
      <c r="M364" s="104"/>
      <c r="N364" s="193" t="s">
        <v>379</v>
      </c>
      <c r="O364" s="104"/>
      <c r="P364" s="193"/>
      <c r="Q364" s="104"/>
      <c r="R364" s="193"/>
      <c r="S364" s="104"/>
      <c r="T364" s="104"/>
      <c r="U364" s="104"/>
      <c r="V364" s="104"/>
      <c r="W364" s="104"/>
      <c r="X364" s="104"/>
      <c r="Z364" s="104"/>
      <c r="AA364" s="104"/>
      <c r="AE364" s="104"/>
      <c r="AF364" s="104"/>
      <c r="AG364" s="104"/>
      <c r="AI364" s="104"/>
      <c r="AT364" s="104"/>
      <c r="BF364" s="104"/>
    </row>
    <row r="365" spans="1:90" s="36" customFormat="1" ht="13.8" x14ac:dyDescent="0.25">
      <c r="A365" s="104"/>
      <c r="B365" s="104"/>
      <c r="C365" s="104"/>
      <c r="D365" s="104"/>
      <c r="E365" s="104"/>
      <c r="F365" s="104"/>
      <c r="I365" s="24">
        <v>231</v>
      </c>
      <c r="J365" s="160" t="s">
        <v>267</v>
      </c>
      <c r="K365" s="136" t="s">
        <v>128</v>
      </c>
      <c r="L365" s="193">
        <v>4</v>
      </c>
      <c r="M365" s="104"/>
      <c r="N365" s="193" t="s">
        <v>379</v>
      </c>
      <c r="O365" s="104"/>
      <c r="P365" s="193"/>
      <c r="Q365" s="104"/>
      <c r="R365" s="193"/>
      <c r="S365" s="104"/>
      <c r="T365" s="104"/>
      <c r="U365" s="104"/>
      <c r="V365" s="104"/>
      <c r="W365" s="104"/>
      <c r="X365" s="104"/>
      <c r="Z365" s="104"/>
      <c r="AA365" s="104"/>
      <c r="AE365" s="104"/>
      <c r="AF365" s="104"/>
      <c r="AG365" s="104"/>
      <c r="AI365" s="104"/>
      <c r="AT365" s="104"/>
      <c r="BF365" s="104"/>
    </row>
    <row r="366" spans="1:90" s="36" customFormat="1" ht="13.8" x14ac:dyDescent="0.25">
      <c r="A366" s="104"/>
      <c r="B366" s="104"/>
      <c r="C366" s="104"/>
      <c r="D366" s="104"/>
      <c r="E366" s="104"/>
      <c r="F366" s="104"/>
      <c r="I366" s="24">
        <v>232</v>
      </c>
      <c r="J366" s="163" t="s">
        <v>345</v>
      </c>
      <c r="K366" s="136" t="s">
        <v>203</v>
      </c>
      <c r="L366" s="193">
        <v>4</v>
      </c>
      <c r="M366" s="104"/>
      <c r="N366" s="193" t="s">
        <v>379</v>
      </c>
      <c r="O366" s="104"/>
      <c r="P366" s="193"/>
      <c r="Q366" s="104"/>
      <c r="R366" s="193"/>
      <c r="S366" s="104"/>
      <c r="T366" s="104"/>
      <c r="U366" s="104"/>
      <c r="V366" s="104"/>
      <c r="W366" s="104"/>
      <c r="X366" s="104"/>
      <c r="Z366" s="104"/>
      <c r="AA366" s="104"/>
      <c r="AE366" s="104"/>
      <c r="AF366" s="104"/>
      <c r="AG366" s="104"/>
      <c r="AI366" s="104"/>
      <c r="AT366" s="104"/>
      <c r="BF366" s="104"/>
    </row>
    <row r="367" spans="1:90" s="36" customFormat="1" ht="13.8" x14ac:dyDescent="0.25">
      <c r="A367" s="104"/>
      <c r="B367" s="104"/>
      <c r="C367" s="104"/>
      <c r="D367" s="104"/>
      <c r="E367" s="104"/>
      <c r="F367" s="104"/>
      <c r="I367" s="24">
        <v>233</v>
      </c>
      <c r="J367" s="160" t="s">
        <v>287</v>
      </c>
      <c r="K367" s="35" t="s">
        <v>146</v>
      </c>
      <c r="L367" s="193">
        <v>4</v>
      </c>
      <c r="M367" s="104"/>
      <c r="N367" s="193" t="s">
        <v>379</v>
      </c>
      <c r="O367" s="104"/>
      <c r="P367" s="193"/>
      <c r="Q367" s="104"/>
      <c r="R367" s="193"/>
      <c r="S367" s="104"/>
      <c r="T367" s="104"/>
      <c r="U367" s="104"/>
      <c r="V367" s="104"/>
      <c r="W367" s="104"/>
      <c r="X367" s="104"/>
      <c r="Z367" s="104"/>
      <c r="AA367" s="104"/>
      <c r="AE367" s="104"/>
      <c r="AF367" s="104"/>
      <c r="AG367" s="104"/>
      <c r="AI367" s="104"/>
      <c r="AT367" s="104"/>
      <c r="BF367" s="104"/>
    </row>
    <row r="368" spans="1:90" s="36" customFormat="1" ht="13.8" x14ac:dyDescent="0.25">
      <c r="A368" s="104"/>
      <c r="B368" s="104"/>
      <c r="C368" s="104"/>
      <c r="D368" s="104"/>
      <c r="E368" s="104"/>
      <c r="F368" s="104"/>
      <c r="I368" s="24">
        <v>234</v>
      </c>
      <c r="J368" s="162" t="s">
        <v>359</v>
      </c>
      <c r="K368" s="137" t="s">
        <v>364</v>
      </c>
      <c r="L368" s="193">
        <v>4</v>
      </c>
      <c r="M368" s="104"/>
      <c r="N368" s="193" t="s">
        <v>380</v>
      </c>
      <c r="O368" s="104"/>
      <c r="P368" s="193"/>
      <c r="Q368" s="104"/>
      <c r="R368" s="193"/>
      <c r="S368" s="104"/>
      <c r="T368" s="104"/>
      <c r="U368" s="104"/>
      <c r="V368" s="104"/>
      <c r="W368" s="104"/>
      <c r="X368" s="104"/>
      <c r="Z368" s="104"/>
      <c r="AA368" s="104"/>
      <c r="AE368" s="104"/>
      <c r="AF368" s="104"/>
      <c r="AG368" s="104"/>
      <c r="AI368" s="104"/>
      <c r="AT368" s="104"/>
      <c r="BF368" s="104"/>
    </row>
    <row r="369" spans="1:58" s="36" customFormat="1" ht="13.8" x14ac:dyDescent="0.25">
      <c r="A369" s="104"/>
      <c r="B369" s="104"/>
      <c r="C369" s="104"/>
      <c r="D369" s="104"/>
      <c r="E369" s="104"/>
      <c r="F369" s="104"/>
      <c r="I369" s="24">
        <v>235</v>
      </c>
      <c r="J369" s="160" t="s">
        <v>335</v>
      </c>
      <c r="K369" s="137" t="s">
        <v>364</v>
      </c>
      <c r="L369" s="193">
        <v>4</v>
      </c>
      <c r="M369" s="104"/>
      <c r="N369" s="193" t="s">
        <v>379</v>
      </c>
      <c r="O369" s="104"/>
      <c r="P369" s="193"/>
      <c r="Q369" s="104"/>
      <c r="R369" s="193"/>
      <c r="S369" s="104"/>
      <c r="T369" s="104"/>
      <c r="U369" s="104"/>
      <c r="V369" s="104"/>
      <c r="W369" s="104"/>
      <c r="X369" s="104"/>
      <c r="Z369" s="104"/>
      <c r="AA369" s="104"/>
      <c r="AE369" s="104"/>
      <c r="AF369" s="104"/>
      <c r="AG369" s="104"/>
      <c r="AI369" s="104"/>
      <c r="AT369" s="104"/>
      <c r="BF369" s="104"/>
    </row>
    <row r="370" spans="1:58" s="36" customFormat="1" ht="13.8" x14ac:dyDescent="0.25">
      <c r="A370" s="104"/>
      <c r="B370" s="104"/>
      <c r="C370" s="104"/>
      <c r="D370" s="104"/>
      <c r="E370" s="104"/>
      <c r="F370" s="104"/>
      <c r="I370" s="24">
        <v>236</v>
      </c>
      <c r="J370" s="161" t="s">
        <v>399</v>
      </c>
      <c r="K370" s="35" t="s">
        <v>146</v>
      </c>
      <c r="L370" s="193">
        <v>4</v>
      </c>
      <c r="M370" s="104"/>
      <c r="N370" s="193" t="s">
        <v>379</v>
      </c>
      <c r="O370" s="104"/>
      <c r="P370" s="193"/>
      <c r="Q370" s="104"/>
      <c r="R370" s="193"/>
      <c r="S370" s="104"/>
      <c r="T370" s="104"/>
      <c r="U370" s="104"/>
      <c r="V370" s="104"/>
      <c r="W370" s="104"/>
      <c r="X370" s="104"/>
      <c r="Z370" s="104"/>
      <c r="AA370" s="104"/>
      <c r="AE370" s="104"/>
      <c r="AF370" s="104"/>
      <c r="AG370" s="104"/>
      <c r="AI370" s="104"/>
      <c r="AT370" s="104"/>
      <c r="BF370" s="104"/>
    </row>
    <row r="371" spans="1:58" s="36" customFormat="1" ht="13.8" x14ac:dyDescent="0.25">
      <c r="A371" s="104"/>
      <c r="B371" s="104"/>
      <c r="C371" s="104"/>
      <c r="D371" s="104"/>
      <c r="E371" s="104"/>
      <c r="F371" s="104"/>
      <c r="I371" s="24">
        <v>237</v>
      </c>
      <c r="J371" s="161" t="s">
        <v>200</v>
      </c>
      <c r="K371" s="35" t="s">
        <v>146</v>
      </c>
      <c r="L371" s="193">
        <v>4</v>
      </c>
      <c r="M371" s="104"/>
      <c r="N371" s="193" t="s">
        <v>379</v>
      </c>
      <c r="O371" s="104"/>
      <c r="P371" s="193"/>
      <c r="Q371" s="104"/>
      <c r="R371" s="193"/>
      <c r="S371" s="104"/>
      <c r="T371" s="104"/>
      <c r="U371" s="104"/>
      <c r="V371" s="104"/>
      <c r="W371" s="104"/>
      <c r="X371" s="104"/>
      <c r="Z371" s="104"/>
      <c r="AA371" s="104"/>
      <c r="AE371" s="104"/>
      <c r="AF371" s="104"/>
      <c r="AG371" s="104"/>
      <c r="AI371" s="104"/>
      <c r="AT371" s="104"/>
      <c r="BF371" s="104"/>
    </row>
    <row r="372" spans="1:58" s="36" customFormat="1" ht="13.8" x14ac:dyDescent="0.25">
      <c r="A372" s="104"/>
      <c r="B372" s="104"/>
      <c r="C372" s="104"/>
      <c r="D372" s="104"/>
      <c r="E372" s="104"/>
      <c r="F372" s="104"/>
      <c r="I372" s="24">
        <v>238</v>
      </c>
      <c r="J372" s="163" t="s">
        <v>400</v>
      </c>
      <c r="K372" s="136" t="s">
        <v>382</v>
      </c>
      <c r="L372" s="193"/>
      <c r="M372" s="104"/>
      <c r="N372" s="193" t="s">
        <v>410</v>
      </c>
      <c r="O372" s="104"/>
      <c r="P372" s="193"/>
      <c r="Q372" s="104"/>
      <c r="R372" s="193" t="s">
        <v>410</v>
      </c>
      <c r="S372" s="104"/>
      <c r="T372" s="104"/>
      <c r="U372" s="104"/>
      <c r="V372" s="104"/>
      <c r="W372" s="104"/>
      <c r="X372" s="104"/>
      <c r="Z372" s="104"/>
      <c r="AA372" s="104"/>
      <c r="AE372" s="104"/>
      <c r="AF372" s="104"/>
      <c r="AG372" s="104"/>
      <c r="AI372" s="104"/>
      <c r="AT372" s="104"/>
      <c r="BF372" s="104"/>
    </row>
    <row r="373" spans="1:58" s="36" customFormat="1" ht="13.8" x14ac:dyDescent="0.25">
      <c r="A373" s="104"/>
      <c r="B373" s="104"/>
      <c r="C373" s="104"/>
      <c r="D373" s="104"/>
      <c r="E373" s="104"/>
      <c r="F373" s="104"/>
      <c r="I373" s="24">
        <v>239</v>
      </c>
      <c r="J373" s="161" t="s">
        <v>241</v>
      </c>
      <c r="K373" s="35" t="s">
        <v>107</v>
      </c>
      <c r="L373" s="193">
        <v>4</v>
      </c>
      <c r="M373" s="104"/>
      <c r="N373" s="193" t="s">
        <v>379</v>
      </c>
      <c r="O373" s="104"/>
      <c r="P373" s="193"/>
      <c r="Q373" s="104"/>
      <c r="R373" s="193"/>
      <c r="S373" s="104"/>
      <c r="T373" s="104"/>
      <c r="U373" s="104"/>
      <c r="V373" s="104"/>
      <c r="W373" s="104"/>
      <c r="X373" s="104"/>
      <c r="Z373" s="104"/>
      <c r="AA373" s="104"/>
      <c r="AE373" s="104"/>
      <c r="AF373" s="104"/>
      <c r="AG373" s="104"/>
      <c r="AI373" s="104"/>
      <c r="AT373" s="104"/>
      <c r="BF373" s="104"/>
    </row>
    <row r="374" spans="1:58" s="36" customFormat="1" ht="13.8" x14ac:dyDescent="0.25">
      <c r="A374" s="104"/>
      <c r="B374" s="104"/>
      <c r="C374" s="104"/>
      <c r="D374" s="104"/>
      <c r="E374" s="104"/>
      <c r="F374" s="104"/>
      <c r="I374" s="24">
        <v>240</v>
      </c>
      <c r="J374" s="161" t="s">
        <v>281</v>
      </c>
      <c r="K374" s="35" t="s">
        <v>107</v>
      </c>
      <c r="L374" s="193">
        <v>4</v>
      </c>
      <c r="M374" s="104"/>
      <c r="N374" s="193" t="s">
        <v>379</v>
      </c>
      <c r="O374" s="104"/>
      <c r="P374" s="193"/>
      <c r="Q374" s="104"/>
      <c r="R374" s="193"/>
      <c r="S374" s="104"/>
      <c r="T374" s="104"/>
      <c r="U374" s="104"/>
      <c r="V374" s="104"/>
      <c r="W374" s="104"/>
      <c r="X374" s="104"/>
      <c r="Z374" s="104"/>
      <c r="AA374" s="104"/>
      <c r="AE374" s="104"/>
      <c r="AF374" s="104"/>
      <c r="AG374" s="104"/>
      <c r="AI374" s="104"/>
      <c r="AT374" s="104"/>
      <c r="BF374" s="104"/>
    </row>
    <row r="375" spans="1:58" s="36" customFormat="1" ht="13.8" x14ac:dyDescent="0.25">
      <c r="A375" s="104"/>
      <c r="B375" s="104"/>
      <c r="C375" s="104"/>
      <c r="D375" s="104"/>
      <c r="E375" s="104"/>
      <c r="F375" s="104"/>
      <c r="I375" s="24">
        <v>241</v>
      </c>
      <c r="J375" s="163" t="s">
        <v>209</v>
      </c>
      <c r="K375" s="136" t="s">
        <v>203</v>
      </c>
      <c r="L375" s="193">
        <v>4</v>
      </c>
      <c r="M375" s="104"/>
      <c r="N375" s="193" t="s">
        <v>379</v>
      </c>
      <c r="O375" s="104"/>
      <c r="P375" s="193"/>
      <c r="Q375" s="104"/>
      <c r="R375" s="193"/>
      <c r="S375" s="104"/>
      <c r="T375" s="104"/>
      <c r="U375" s="104"/>
      <c r="V375" s="104"/>
      <c r="W375" s="104"/>
      <c r="X375" s="104"/>
      <c r="Z375" s="104"/>
      <c r="AA375" s="104"/>
      <c r="AE375" s="104"/>
      <c r="AF375" s="104"/>
      <c r="AG375" s="104"/>
      <c r="AI375" s="104"/>
      <c r="AT375" s="104"/>
      <c r="BF375" s="104"/>
    </row>
    <row r="376" spans="1:58" s="36" customFormat="1" ht="13.8" x14ac:dyDescent="0.25">
      <c r="A376" s="104"/>
      <c r="B376" s="104"/>
      <c r="C376" s="104"/>
      <c r="D376" s="104"/>
      <c r="E376" s="104"/>
      <c r="F376" s="104"/>
      <c r="I376" s="24">
        <v>242</v>
      </c>
      <c r="J376" s="163" t="s">
        <v>212</v>
      </c>
      <c r="K376" s="35" t="s">
        <v>107</v>
      </c>
      <c r="L376" s="193">
        <v>4</v>
      </c>
      <c r="M376" s="104"/>
      <c r="N376" s="193" t="s">
        <v>380</v>
      </c>
      <c r="O376" s="104"/>
      <c r="P376" s="193"/>
      <c r="Q376" s="104"/>
      <c r="R376" s="193"/>
      <c r="S376" s="104"/>
      <c r="T376" s="104"/>
      <c r="U376" s="104"/>
      <c r="V376" s="104"/>
      <c r="W376" s="104"/>
      <c r="X376" s="104"/>
      <c r="Z376" s="104"/>
      <c r="AA376" s="104"/>
      <c r="AE376" s="104"/>
      <c r="AF376" s="104"/>
      <c r="AG376" s="104"/>
      <c r="AI376" s="104"/>
      <c r="AT376" s="104"/>
      <c r="BF376" s="104"/>
    </row>
    <row r="377" spans="1:58" s="36" customFormat="1" ht="13.8" x14ac:dyDescent="0.25">
      <c r="A377" s="104"/>
      <c r="B377" s="104"/>
      <c r="C377" s="104"/>
      <c r="D377" s="104"/>
      <c r="E377" s="104"/>
      <c r="F377" s="104"/>
      <c r="I377" s="24">
        <v>243</v>
      </c>
      <c r="J377" s="160" t="s">
        <v>401</v>
      </c>
      <c r="K377" s="136" t="s">
        <v>183</v>
      </c>
      <c r="L377" s="193"/>
      <c r="M377" s="104"/>
      <c r="N377" s="193" t="s">
        <v>410</v>
      </c>
      <c r="O377" s="104"/>
      <c r="P377" s="193"/>
      <c r="Q377" s="104"/>
      <c r="R377" s="193" t="s">
        <v>410</v>
      </c>
      <c r="S377" s="104"/>
      <c r="T377" s="104"/>
      <c r="U377" s="104"/>
      <c r="V377" s="104"/>
      <c r="W377" s="104"/>
      <c r="X377" s="104"/>
      <c r="Z377" s="104"/>
      <c r="AA377" s="104"/>
      <c r="AE377" s="104"/>
      <c r="AF377" s="104"/>
      <c r="AG377" s="104"/>
      <c r="AI377" s="104"/>
      <c r="AT377" s="104"/>
      <c r="BF377" s="104"/>
    </row>
    <row r="378" spans="1:58" s="36" customFormat="1" ht="13.8" x14ac:dyDescent="0.25">
      <c r="A378" s="104"/>
      <c r="B378" s="104"/>
      <c r="C378" s="104"/>
      <c r="D378" s="104"/>
      <c r="E378" s="104"/>
      <c r="F378" s="104"/>
      <c r="I378" s="24">
        <v>244</v>
      </c>
      <c r="J378" s="163" t="s">
        <v>402</v>
      </c>
      <c r="K378" s="135" t="s">
        <v>522</v>
      </c>
      <c r="L378" s="193">
        <v>4</v>
      </c>
      <c r="M378" s="104"/>
      <c r="N378" s="193" t="s">
        <v>379</v>
      </c>
      <c r="O378" s="104"/>
      <c r="P378" s="193"/>
      <c r="Q378" s="104"/>
      <c r="R378" s="193"/>
      <c r="S378" s="104"/>
      <c r="T378" s="104"/>
      <c r="U378" s="104"/>
      <c r="V378" s="104"/>
      <c r="W378" s="104"/>
      <c r="X378" s="104"/>
      <c r="Z378" s="104"/>
      <c r="AA378" s="104"/>
      <c r="AE378" s="104"/>
      <c r="AF378" s="104"/>
      <c r="AG378" s="104"/>
      <c r="AI378" s="104"/>
      <c r="AT378" s="104"/>
      <c r="BF378" s="104"/>
    </row>
    <row r="379" spans="1:58" s="36" customFormat="1" ht="13.8" x14ac:dyDescent="0.25">
      <c r="A379" s="104"/>
      <c r="B379" s="104"/>
      <c r="C379" s="104"/>
      <c r="D379" s="104"/>
      <c r="E379" s="104"/>
      <c r="F379" s="104"/>
      <c r="I379" s="24">
        <v>245</v>
      </c>
      <c r="J379" s="160" t="s">
        <v>279</v>
      </c>
      <c r="K379" s="35" t="s">
        <v>107</v>
      </c>
      <c r="L379" s="193">
        <v>4</v>
      </c>
      <c r="M379" s="104"/>
      <c r="N379" s="193" t="s">
        <v>380</v>
      </c>
      <c r="O379" s="104"/>
      <c r="P379" s="193"/>
      <c r="Q379" s="104"/>
      <c r="R379" s="193"/>
      <c r="S379" s="104"/>
      <c r="T379" s="104"/>
      <c r="U379" s="104"/>
      <c r="V379" s="104"/>
      <c r="W379" s="104"/>
      <c r="X379" s="104"/>
      <c r="Z379" s="104"/>
      <c r="AA379" s="104"/>
      <c r="AE379" s="104"/>
      <c r="AF379" s="104"/>
      <c r="AG379" s="104"/>
      <c r="AI379" s="104"/>
      <c r="AT379" s="104"/>
      <c r="BF379" s="104"/>
    </row>
    <row r="380" spans="1:58" s="36" customFormat="1" ht="13.8" x14ac:dyDescent="0.25">
      <c r="A380" s="104"/>
      <c r="B380" s="104"/>
      <c r="C380" s="104"/>
      <c r="D380" s="104"/>
      <c r="E380" s="104"/>
      <c r="F380" s="104"/>
      <c r="I380" s="24">
        <v>246</v>
      </c>
      <c r="J380" s="160" t="s">
        <v>403</v>
      </c>
      <c r="K380" s="137" t="s">
        <v>432</v>
      </c>
      <c r="L380" s="193">
        <v>4</v>
      </c>
      <c r="M380" s="104"/>
      <c r="N380" s="193" t="s">
        <v>380</v>
      </c>
      <c r="O380" s="104"/>
      <c r="P380" s="193"/>
      <c r="Q380" s="104"/>
      <c r="R380" s="193"/>
      <c r="S380" s="104"/>
      <c r="T380" s="104"/>
      <c r="U380" s="104"/>
      <c r="V380" s="104"/>
      <c r="W380" s="104"/>
      <c r="X380" s="104"/>
      <c r="Z380" s="104"/>
      <c r="AA380" s="104"/>
      <c r="AE380" s="104"/>
      <c r="AF380" s="104"/>
      <c r="AG380" s="104"/>
      <c r="AI380" s="104"/>
      <c r="AT380" s="104"/>
      <c r="BF380" s="104"/>
    </row>
    <row r="381" spans="1:58" s="36" customFormat="1" ht="13.8" x14ac:dyDescent="0.25">
      <c r="A381" s="104"/>
      <c r="B381" s="104"/>
      <c r="C381" s="104"/>
      <c r="D381" s="104"/>
      <c r="E381" s="104"/>
      <c r="F381" s="104"/>
      <c r="I381" s="24">
        <v>247</v>
      </c>
      <c r="J381" s="162" t="s">
        <v>404</v>
      </c>
      <c r="K381" s="136" t="s">
        <v>382</v>
      </c>
      <c r="L381" s="193">
        <v>4</v>
      </c>
      <c r="M381" s="104"/>
      <c r="N381" s="193" t="s">
        <v>380</v>
      </c>
      <c r="O381" s="104"/>
      <c r="P381" s="193"/>
      <c r="Q381" s="104"/>
      <c r="R381" s="193"/>
      <c r="S381" s="104"/>
      <c r="T381" s="104"/>
      <c r="U381" s="104"/>
      <c r="V381" s="104"/>
      <c r="W381" s="104"/>
      <c r="X381" s="104"/>
      <c r="Z381" s="104"/>
      <c r="AA381" s="104"/>
      <c r="AE381" s="104"/>
      <c r="AF381" s="104"/>
      <c r="AG381" s="104"/>
      <c r="AI381" s="104"/>
      <c r="AT381" s="104"/>
      <c r="BF381" s="104"/>
    </row>
    <row r="382" spans="1:58" s="36" customFormat="1" ht="13.8" x14ac:dyDescent="0.25">
      <c r="A382" s="104"/>
      <c r="B382" s="104"/>
      <c r="C382" s="104"/>
      <c r="D382" s="104"/>
      <c r="E382" s="104"/>
      <c r="F382" s="104"/>
      <c r="I382" s="24">
        <v>248</v>
      </c>
      <c r="J382" s="160" t="s">
        <v>405</v>
      </c>
      <c r="K382" s="136" t="s">
        <v>128</v>
      </c>
      <c r="L382" s="193">
        <v>4</v>
      </c>
      <c r="M382" s="104"/>
      <c r="N382" s="193" t="s">
        <v>379</v>
      </c>
      <c r="O382" s="104"/>
      <c r="P382" s="193"/>
      <c r="Q382" s="104"/>
      <c r="R382" s="193"/>
      <c r="S382" s="104"/>
      <c r="T382" s="104"/>
      <c r="U382" s="104"/>
      <c r="V382" s="104"/>
      <c r="W382" s="104"/>
      <c r="X382" s="104"/>
      <c r="Z382" s="104"/>
      <c r="AA382" s="104"/>
      <c r="AE382" s="104"/>
      <c r="AF382" s="104"/>
      <c r="AG382" s="104"/>
      <c r="AI382" s="104"/>
      <c r="AT382" s="104"/>
      <c r="BF382" s="104"/>
    </row>
    <row r="383" spans="1:58" s="36" customFormat="1" ht="13.8" x14ac:dyDescent="0.25">
      <c r="A383" s="104"/>
      <c r="B383" s="104"/>
      <c r="C383" s="104"/>
      <c r="D383" s="104"/>
      <c r="E383" s="104"/>
      <c r="F383" s="104"/>
      <c r="I383" s="24">
        <v>249</v>
      </c>
      <c r="J383" s="161" t="s">
        <v>286</v>
      </c>
      <c r="K383" s="135" t="s">
        <v>96</v>
      </c>
      <c r="L383" s="193">
        <v>4</v>
      </c>
      <c r="M383" s="104"/>
      <c r="N383" s="193" t="s">
        <v>379</v>
      </c>
      <c r="O383" s="104"/>
      <c r="P383" s="193"/>
      <c r="Q383" s="104"/>
      <c r="R383" s="193"/>
      <c r="S383" s="104"/>
      <c r="T383" s="104"/>
      <c r="U383" s="104"/>
      <c r="V383" s="104"/>
      <c r="W383" s="104"/>
      <c r="X383" s="104"/>
      <c r="Z383" s="104"/>
      <c r="AA383" s="104"/>
      <c r="AE383" s="104"/>
      <c r="AF383" s="104"/>
      <c r="AG383" s="104"/>
      <c r="AI383" s="104"/>
      <c r="AT383" s="104"/>
      <c r="BF383" s="104"/>
    </row>
    <row r="384" spans="1:58" s="36" customFormat="1" ht="13.8" x14ac:dyDescent="0.25">
      <c r="A384" s="104"/>
      <c r="B384" s="104"/>
      <c r="C384" s="104"/>
      <c r="D384" s="104"/>
      <c r="E384" s="104"/>
      <c r="F384" s="104"/>
      <c r="I384" s="24">
        <v>250</v>
      </c>
      <c r="J384" s="161" t="s">
        <v>339</v>
      </c>
      <c r="K384" s="136" t="s">
        <v>183</v>
      </c>
      <c r="L384" s="193">
        <v>4</v>
      </c>
      <c r="M384" s="104"/>
      <c r="N384" s="193" t="s">
        <v>379</v>
      </c>
      <c r="O384" s="104"/>
      <c r="P384" s="193"/>
      <c r="Q384" s="104"/>
      <c r="R384" s="193"/>
      <c r="S384" s="104"/>
      <c r="T384" s="104"/>
      <c r="U384" s="104"/>
      <c r="V384" s="104"/>
      <c r="W384" s="104"/>
      <c r="X384" s="104"/>
      <c r="Z384" s="104"/>
      <c r="AA384" s="104"/>
      <c r="AE384" s="104"/>
      <c r="AF384" s="104"/>
      <c r="AG384" s="104"/>
      <c r="AI384" s="104"/>
      <c r="AT384" s="104"/>
      <c r="BF384" s="104"/>
    </row>
    <row r="385" spans="1:58" s="36" customFormat="1" ht="13.8" x14ac:dyDescent="0.25">
      <c r="A385" s="104"/>
      <c r="B385" s="104"/>
      <c r="C385" s="104"/>
      <c r="D385" s="104"/>
      <c r="E385" s="104"/>
      <c r="F385" s="104"/>
      <c r="I385" s="24">
        <v>251</v>
      </c>
      <c r="J385" s="160" t="s">
        <v>257</v>
      </c>
      <c r="K385" s="35" t="s">
        <v>389</v>
      </c>
      <c r="L385" s="193">
        <v>4</v>
      </c>
      <c r="M385" s="104"/>
      <c r="N385" s="193" t="s">
        <v>380</v>
      </c>
      <c r="O385" s="104"/>
      <c r="P385" s="193"/>
      <c r="Q385" s="104"/>
      <c r="R385" s="193"/>
      <c r="S385" s="104"/>
      <c r="T385" s="104"/>
      <c r="U385" s="104"/>
      <c r="V385" s="104"/>
      <c r="W385" s="104"/>
      <c r="X385" s="104"/>
      <c r="Z385" s="104"/>
      <c r="AA385" s="104"/>
      <c r="AE385" s="104"/>
      <c r="AF385" s="104"/>
      <c r="AG385" s="104"/>
      <c r="AI385" s="104"/>
      <c r="AT385" s="104"/>
      <c r="BF385" s="104"/>
    </row>
    <row r="386" spans="1:58" s="36" customFormat="1" ht="13.8" x14ac:dyDescent="0.25">
      <c r="A386" s="104"/>
      <c r="B386" s="104"/>
      <c r="C386" s="104"/>
      <c r="D386" s="104"/>
      <c r="E386" s="104"/>
      <c r="F386" s="104"/>
      <c r="I386" s="24">
        <v>252</v>
      </c>
      <c r="J386" s="160" t="s">
        <v>259</v>
      </c>
      <c r="K386" s="136" t="s">
        <v>183</v>
      </c>
      <c r="L386" s="193">
        <v>4</v>
      </c>
      <c r="M386" s="104"/>
      <c r="N386" s="193" t="s">
        <v>380</v>
      </c>
      <c r="O386" s="104"/>
      <c r="P386" s="193"/>
      <c r="Q386" s="104"/>
      <c r="R386" s="193"/>
      <c r="S386" s="104"/>
      <c r="T386" s="104"/>
      <c r="U386" s="104"/>
      <c r="V386" s="104"/>
      <c r="W386" s="104"/>
      <c r="X386" s="104"/>
      <c r="Z386" s="104"/>
      <c r="AA386" s="104"/>
      <c r="AE386" s="104"/>
      <c r="AF386" s="104"/>
      <c r="AG386" s="104"/>
      <c r="AI386" s="104"/>
      <c r="AT386" s="104"/>
      <c r="BF386" s="104"/>
    </row>
    <row r="387" spans="1:58" s="36" customFormat="1" ht="13.8" x14ac:dyDescent="0.25">
      <c r="A387" s="104"/>
      <c r="B387" s="104"/>
      <c r="C387" s="104"/>
      <c r="D387" s="104"/>
      <c r="E387" s="104"/>
      <c r="F387" s="104"/>
      <c r="I387" s="24">
        <v>253</v>
      </c>
      <c r="J387" s="161" t="s">
        <v>344</v>
      </c>
      <c r="K387" s="136" t="s">
        <v>183</v>
      </c>
      <c r="L387" s="193">
        <v>4</v>
      </c>
      <c r="M387" s="104"/>
      <c r="N387" s="193" t="s">
        <v>380</v>
      </c>
      <c r="O387" s="104"/>
      <c r="P387" s="193"/>
      <c r="Q387" s="104"/>
      <c r="R387" s="193"/>
      <c r="S387" s="104"/>
      <c r="T387" s="104"/>
      <c r="U387" s="104"/>
      <c r="V387" s="104"/>
      <c r="W387" s="104"/>
      <c r="X387" s="104"/>
      <c r="Z387" s="104"/>
      <c r="AA387" s="104"/>
      <c r="AE387" s="104"/>
      <c r="AF387" s="104"/>
      <c r="AG387" s="104"/>
      <c r="AI387" s="104"/>
      <c r="AT387" s="104"/>
      <c r="BF387" s="104"/>
    </row>
    <row r="388" spans="1:58" s="36" customFormat="1" ht="13.8" x14ac:dyDescent="0.25">
      <c r="A388" s="104"/>
      <c r="B388" s="104"/>
      <c r="C388" s="104"/>
      <c r="D388" s="104"/>
      <c r="E388" s="104"/>
      <c r="F388" s="104"/>
      <c r="I388" s="24">
        <v>254</v>
      </c>
      <c r="J388" s="160" t="s">
        <v>249</v>
      </c>
      <c r="K388" s="35" t="s">
        <v>389</v>
      </c>
      <c r="L388" s="193">
        <v>4</v>
      </c>
      <c r="M388" s="104"/>
      <c r="N388" s="193" t="s">
        <v>379</v>
      </c>
      <c r="O388" s="104"/>
      <c r="P388" s="193"/>
      <c r="Q388" s="104"/>
      <c r="R388" s="193"/>
      <c r="S388" s="104"/>
      <c r="T388" s="104"/>
      <c r="U388" s="104"/>
      <c r="V388" s="104"/>
      <c r="W388" s="104"/>
      <c r="X388" s="104"/>
      <c r="Z388" s="104"/>
      <c r="AA388" s="104"/>
      <c r="AE388" s="104"/>
      <c r="AF388" s="104"/>
      <c r="AG388" s="104"/>
      <c r="AI388" s="104"/>
      <c r="AT388" s="104"/>
      <c r="BF388" s="104"/>
    </row>
    <row r="389" spans="1:58" s="36" customFormat="1" ht="13.8" x14ac:dyDescent="0.25">
      <c r="A389" s="104"/>
      <c r="B389" s="104"/>
      <c r="C389" s="104"/>
      <c r="D389" s="104"/>
      <c r="E389" s="104"/>
      <c r="F389" s="104"/>
      <c r="I389" s="24">
        <v>255</v>
      </c>
      <c r="J389" s="163" t="s">
        <v>248</v>
      </c>
      <c r="K389" s="136" t="s">
        <v>128</v>
      </c>
      <c r="L389" s="193">
        <v>4</v>
      </c>
      <c r="M389" s="104"/>
      <c r="N389" s="193" t="s">
        <v>379</v>
      </c>
      <c r="O389" s="104"/>
      <c r="P389" s="193"/>
      <c r="Q389" s="104"/>
      <c r="R389" s="193"/>
      <c r="S389" s="104"/>
      <c r="T389" s="104"/>
      <c r="U389" s="104"/>
      <c r="V389" s="104"/>
      <c r="W389" s="104"/>
      <c r="X389" s="104"/>
      <c r="Z389" s="104"/>
      <c r="AA389" s="104"/>
      <c r="AE389" s="104"/>
      <c r="AF389" s="104"/>
      <c r="AG389" s="104"/>
      <c r="AI389" s="104"/>
      <c r="AT389" s="104"/>
      <c r="BF389" s="104"/>
    </row>
    <row r="390" spans="1:58" s="36" customFormat="1" ht="13.8" x14ac:dyDescent="0.25">
      <c r="A390" s="104"/>
      <c r="B390" s="104"/>
      <c r="C390" s="104"/>
      <c r="D390" s="104"/>
      <c r="E390" s="104"/>
      <c r="F390" s="104"/>
      <c r="I390" s="24">
        <v>256</v>
      </c>
      <c r="J390" s="163" t="s">
        <v>258</v>
      </c>
      <c r="K390" s="35" t="s">
        <v>389</v>
      </c>
      <c r="L390" s="193">
        <v>4</v>
      </c>
      <c r="M390" s="104"/>
      <c r="N390" s="193" t="s">
        <v>379</v>
      </c>
      <c r="O390" s="104"/>
      <c r="P390" s="193"/>
      <c r="Q390" s="104"/>
      <c r="R390" s="193"/>
      <c r="S390" s="104"/>
      <c r="T390" s="104"/>
      <c r="U390" s="104"/>
      <c r="V390" s="104"/>
      <c r="W390" s="104"/>
      <c r="X390" s="104"/>
      <c r="Z390" s="104"/>
      <c r="AA390" s="104"/>
      <c r="AE390" s="104"/>
      <c r="AF390" s="104"/>
      <c r="AG390" s="104"/>
      <c r="AI390" s="104"/>
      <c r="AT390" s="104"/>
      <c r="BF390" s="104"/>
    </row>
    <row r="391" spans="1:58" s="36" customFormat="1" ht="13.8" x14ac:dyDescent="0.25">
      <c r="A391" s="104"/>
      <c r="B391" s="104"/>
      <c r="C391" s="104"/>
      <c r="D391" s="104"/>
      <c r="E391" s="104"/>
      <c r="F391" s="104"/>
      <c r="I391" s="24">
        <v>257</v>
      </c>
      <c r="J391" s="160" t="s">
        <v>224</v>
      </c>
      <c r="K391" s="35" t="s">
        <v>146</v>
      </c>
      <c r="L391" s="193">
        <v>4</v>
      </c>
      <c r="M391" s="104"/>
      <c r="N391" s="193" t="s">
        <v>379</v>
      </c>
      <c r="O391" s="104"/>
      <c r="P391" s="193"/>
      <c r="Q391" s="104"/>
      <c r="R391" s="193"/>
      <c r="S391" s="104"/>
      <c r="T391" s="104"/>
      <c r="U391" s="104"/>
      <c r="V391" s="104"/>
      <c r="W391" s="104"/>
      <c r="X391" s="104"/>
      <c r="Z391" s="104"/>
      <c r="AA391" s="104"/>
      <c r="AE391" s="104"/>
      <c r="AF391" s="104"/>
      <c r="AG391" s="104"/>
      <c r="AI391" s="104"/>
      <c r="AT391" s="104"/>
      <c r="BF391" s="104"/>
    </row>
    <row r="392" spans="1:58" s="36" customFormat="1" ht="13.8" x14ac:dyDescent="0.25">
      <c r="A392" s="104"/>
      <c r="B392" s="104"/>
      <c r="C392" s="104"/>
      <c r="D392" s="104"/>
      <c r="E392" s="104"/>
      <c r="F392" s="104"/>
      <c r="I392" s="24">
        <v>258</v>
      </c>
      <c r="J392" s="163" t="s">
        <v>262</v>
      </c>
      <c r="K392" s="136" t="s">
        <v>183</v>
      </c>
      <c r="L392" s="193">
        <v>4</v>
      </c>
      <c r="M392" s="104"/>
      <c r="N392" s="193" t="s">
        <v>379</v>
      </c>
      <c r="O392" s="104"/>
      <c r="P392" s="193"/>
      <c r="Q392" s="104"/>
      <c r="R392" s="193"/>
      <c r="S392" s="104"/>
      <c r="T392" s="104"/>
      <c r="U392" s="104"/>
      <c r="V392" s="104"/>
      <c r="W392" s="104"/>
      <c r="X392" s="104"/>
      <c r="Z392" s="104"/>
      <c r="AA392" s="104"/>
      <c r="AE392" s="104"/>
      <c r="AF392" s="104"/>
      <c r="AG392" s="104"/>
      <c r="AI392" s="104"/>
      <c r="AT392" s="104"/>
      <c r="BF392" s="104"/>
    </row>
    <row r="393" spans="1:58" s="36" customFormat="1" ht="13.8" x14ac:dyDescent="0.25">
      <c r="A393" s="104"/>
      <c r="B393" s="104"/>
      <c r="C393" s="104"/>
      <c r="D393" s="104"/>
      <c r="E393" s="104"/>
      <c r="F393" s="104"/>
      <c r="I393" s="24">
        <v>259</v>
      </c>
      <c r="J393" s="160" t="s">
        <v>130</v>
      </c>
      <c r="K393" s="35" t="s">
        <v>110</v>
      </c>
      <c r="L393" s="193">
        <v>4</v>
      </c>
      <c r="M393" s="104"/>
      <c r="N393" s="193" t="s">
        <v>380</v>
      </c>
      <c r="O393" s="104"/>
      <c r="P393" s="193"/>
      <c r="Q393" s="104"/>
      <c r="R393" s="193"/>
      <c r="S393" s="104"/>
      <c r="T393" s="104"/>
      <c r="U393" s="104"/>
      <c r="V393" s="104"/>
      <c r="W393" s="104"/>
      <c r="X393" s="104"/>
      <c r="Z393" s="104"/>
      <c r="AA393" s="104"/>
      <c r="AE393" s="104"/>
      <c r="AF393" s="104"/>
      <c r="AG393" s="104"/>
      <c r="AI393" s="104"/>
      <c r="AT393" s="104"/>
      <c r="BF393" s="104"/>
    </row>
    <row r="394" spans="1:58" s="36" customFormat="1" ht="13.8" x14ac:dyDescent="0.25">
      <c r="A394" s="104"/>
      <c r="B394" s="104"/>
      <c r="C394" s="104"/>
      <c r="D394" s="104"/>
      <c r="E394" s="104"/>
      <c r="F394" s="104"/>
      <c r="I394" s="24">
        <v>260</v>
      </c>
      <c r="J394" s="160" t="s">
        <v>289</v>
      </c>
      <c r="K394" s="35" t="s">
        <v>110</v>
      </c>
      <c r="L394" s="193">
        <v>4</v>
      </c>
      <c r="M394" s="104"/>
      <c r="N394" s="193" t="s">
        <v>379</v>
      </c>
      <c r="O394" s="104"/>
      <c r="P394" s="193"/>
      <c r="Q394" s="104"/>
      <c r="R394" s="193"/>
      <c r="S394" s="104"/>
      <c r="T394" s="104"/>
      <c r="U394" s="104"/>
      <c r="V394" s="104"/>
      <c r="W394" s="104"/>
      <c r="X394" s="104"/>
      <c r="Z394" s="104"/>
      <c r="AA394" s="104"/>
      <c r="AE394" s="104"/>
      <c r="AF394" s="104"/>
      <c r="AG394" s="104"/>
      <c r="AI394" s="104"/>
      <c r="AT394" s="104"/>
      <c r="BF394" s="104"/>
    </row>
    <row r="395" spans="1:58" s="36" customFormat="1" ht="13.8" x14ac:dyDescent="0.25">
      <c r="A395" s="104"/>
      <c r="B395" s="104"/>
      <c r="C395" s="104"/>
      <c r="D395" s="104"/>
      <c r="E395" s="104"/>
      <c r="F395" s="104"/>
      <c r="I395" s="24">
        <v>261</v>
      </c>
      <c r="J395" s="160" t="s">
        <v>253</v>
      </c>
      <c r="K395" s="136" t="s">
        <v>128</v>
      </c>
      <c r="L395" s="193">
        <v>4</v>
      </c>
      <c r="M395" s="104"/>
      <c r="N395" s="193" t="s">
        <v>379</v>
      </c>
      <c r="O395" s="104"/>
      <c r="P395" s="193"/>
      <c r="Q395" s="104"/>
      <c r="R395" s="193"/>
      <c r="S395" s="104"/>
      <c r="T395" s="104"/>
      <c r="U395" s="104"/>
      <c r="V395" s="104"/>
      <c r="W395" s="104"/>
      <c r="X395" s="104"/>
      <c r="Z395" s="104"/>
      <c r="AA395" s="104"/>
      <c r="AE395" s="104"/>
      <c r="AF395" s="104"/>
      <c r="AG395" s="104"/>
      <c r="AI395" s="104"/>
      <c r="AT395" s="104"/>
      <c r="BF395" s="104"/>
    </row>
    <row r="396" spans="1:58" s="36" customFormat="1" ht="13.8" x14ac:dyDescent="0.25">
      <c r="A396" s="104"/>
      <c r="B396" s="104"/>
      <c r="C396" s="104"/>
      <c r="D396" s="104"/>
      <c r="E396" s="104"/>
      <c r="F396" s="104"/>
      <c r="I396" s="24">
        <v>262</v>
      </c>
      <c r="J396" s="160" t="s">
        <v>208</v>
      </c>
      <c r="K396" s="135" t="s">
        <v>133</v>
      </c>
      <c r="L396" s="193">
        <v>4</v>
      </c>
      <c r="M396" s="104"/>
      <c r="N396" s="193" t="s">
        <v>379</v>
      </c>
      <c r="O396" s="104"/>
      <c r="P396" s="193"/>
      <c r="Q396" s="104"/>
      <c r="R396" s="193"/>
      <c r="S396" s="104"/>
      <c r="T396" s="104"/>
      <c r="U396" s="104"/>
      <c r="V396" s="104"/>
      <c r="W396" s="104"/>
      <c r="X396" s="104"/>
      <c r="Z396" s="104"/>
      <c r="AA396" s="104"/>
      <c r="AE396" s="104"/>
      <c r="AF396" s="104"/>
      <c r="AG396" s="104"/>
      <c r="AI396" s="104"/>
      <c r="AT396" s="104"/>
      <c r="BF396" s="104"/>
    </row>
    <row r="397" spans="1:58" s="36" customFormat="1" ht="13.8" x14ac:dyDescent="0.25">
      <c r="A397" s="104"/>
      <c r="B397" s="104"/>
      <c r="C397" s="104"/>
      <c r="D397" s="104"/>
      <c r="E397" s="104"/>
      <c r="F397" s="104"/>
      <c r="I397" s="24">
        <v>263</v>
      </c>
      <c r="J397" s="160" t="s">
        <v>333</v>
      </c>
      <c r="K397" s="136" t="s">
        <v>128</v>
      </c>
      <c r="L397" s="193">
        <v>4</v>
      </c>
      <c r="M397" s="104"/>
      <c r="N397" s="193" t="s">
        <v>379</v>
      </c>
      <c r="O397" s="104"/>
      <c r="P397" s="193"/>
      <c r="Q397" s="104"/>
      <c r="R397" s="193"/>
      <c r="S397" s="104"/>
      <c r="T397" s="104"/>
      <c r="U397" s="104"/>
      <c r="V397" s="104"/>
      <c r="W397" s="104"/>
      <c r="X397" s="104"/>
      <c r="Z397" s="104"/>
      <c r="AA397" s="104"/>
      <c r="AE397" s="104"/>
      <c r="AF397" s="104"/>
      <c r="AG397" s="104"/>
      <c r="AI397" s="104"/>
      <c r="AT397" s="104"/>
      <c r="BF397" s="104"/>
    </row>
    <row r="398" spans="1:58" s="36" customFormat="1" ht="13.8" x14ac:dyDescent="0.25">
      <c r="A398" s="104"/>
      <c r="B398" s="104"/>
      <c r="C398" s="104"/>
      <c r="D398" s="104"/>
      <c r="E398" s="104"/>
      <c r="F398" s="104"/>
      <c r="I398" s="24">
        <v>264</v>
      </c>
      <c r="J398" s="160" t="s">
        <v>295</v>
      </c>
      <c r="K398" s="35" t="s">
        <v>146</v>
      </c>
      <c r="L398" s="193">
        <v>4</v>
      </c>
      <c r="M398" s="104"/>
      <c r="N398" s="193" t="s">
        <v>379</v>
      </c>
      <c r="O398" s="104"/>
      <c r="P398" s="193"/>
      <c r="Q398" s="104"/>
      <c r="R398" s="193"/>
      <c r="S398" s="104"/>
      <c r="T398" s="104"/>
      <c r="U398" s="104"/>
      <c r="V398" s="104"/>
      <c r="W398" s="104"/>
      <c r="X398" s="104"/>
      <c r="Z398" s="104"/>
      <c r="AA398" s="104"/>
      <c r="AE398" s="104"/>
      <c r="AF398" s="104"/>
      <c r="AG398" s="104"/>
      <c r="AI398" s="104"/>
      <c r="AT398" s="104"/>
      <c r="BF398" s="104"/>
    </row>
    <row r="399" spans="1:58" s="36" customFormat="1" ht="13.8" x14ac:dyDescent="0.25">
      <c r="A399" s="104"/>
      <c r="B399" s="104"/>
      <c r="C399" s="104"/>
      <c r="D399" s="104"/>
      <c r="E399" s="104"/>
      <c r="F399" s="104"/>
      <c r="I399" s="24">
        <v>265</v>
      </c>
      <c r="J399" s="160" t="s">
        <v>273</v>
      </c>
      <c r="K399" s="135" t="s">
        <v>181</v>
      </c>
      <c r="L399" s="193">
        <v>4</v>
      </c>
      <c r="M399" s="104"/>
      <c r="N399" s="193" t="s">
        <v>379</v>
      </c>
      <c r="O399" s="104"/>
      <c r="P399" s="193"/>
      <c r="Q399" s="104"/>
      <c r="R399" s="193"/>
      <c r="S399" s="104"/>
      <c r="T399" s="104"/>
      <c r="U399" s="104"/>
      <c r="V399" s="104"/>
      <c r="W399" s="104"/>
      <c r="X399" s="104"/>
      <c r="Z399" s="104"/>
      <c r="AA399" s="104"/>
      <c r="AE399" s="104"/>
      <c r="AF399" s="104"/>
      <c r="AG399" s="104"/>
      <c r="AI399" s="104"/>
      <c r="AT399" s="104"/>
      <c r="BF399" s="104"/>
    </row>
    <row r="400" spans="1:58" s="36" customFormat="1" ht="13.8" x14ac:dyDescent="0.25">
      <c r="A400" s="104"/>
      <c r="B400" s="104"/>
      <c r="C400" s="104"/>
      <c r="D400" s="104"/>
      <c r="E400" s="104"/>
      <c r="F400" s="104"/>
      <c r="I400" s="24">
        <v>266</v>
      </c>
      <c r="J400" s="163" t="s">
        <v>254</v>
      </c>
      <c r="K400" s="35" t="s">
        <v>107</v>
      </c>
      <c r="L400" s="193">
        <v>4</v>
      </c>
      <c r="M400" s="104"/>
      <c r="N400" s="193" t="s">
        <v>379</v>
      </c>
      <c r="O400" s="104"/>
      <c r="P400" s="193"/>
      <c r="Q400" s="104"/>
      <c r="R400" s="193"/>
      <c r="S400" s="104"/>
      <c r="T400" s="104"/>
      <c r="U400" s="104"/>
      <c r="V400" s="104"/>
      <c r="W400" s="104"/>
      <c r="X400" s="104"/>
      <c r="Z400" s="104"/>
      <c r="AA400" s="104"/>
      <c r="AE400" s="104"/>
      <c r="AF400" s="104"/>
      <c r="AG400" s="104"/>
      <c r="AI400" s="104"/>
      <c r="AT400" s="104"/>
      <c r="BF400" s="104"/>
    </row>
    <row r="401" spans="1:90" s="36" customFormat="1" ht="13.8" x14ac:dyDescent="0.25">
      <c r="A401" s="104"/>
      <c r="B401" s="104"/>
      <c r="C401" s="104"/>
      <c r="D401" s="104"/>
      <c r="E401" s="104"/>
      <c r="F401" s="104"/>
      <c r="I401" s="24">
        <v>267</v>
      </c>
      <c r="J401" s="162" t="s">
        <v>332</v>
      </c>
      <c r="K401" s="35" t="s">
        <v>122</v>
      </c>
      <c r="L401" s="193">
        <v>4</v>
      </c>
      <c r="M401" s="104"/>
      <c r="N401" s="193" t="s">
        <v>379</v>
      </c>
      <c r="O401" s="104"/>
      <c r="P401" s="193"/>
      <c r="Q401" s="104"/>
      <c r="R401" s="193"/>
      <c r="S401" s="104"/>
      <c r="T401" s="104"/>
      <c r="U401" s="104"/>
      <c r="V401" s="104"/>
      <c r="W401" s="104"/>
      <c r="X401" s="104"/>
      <c r="Z401" s="104"/>
      <c r="AA401" s="104"/>
      <c r="AE401" s="104"/>
      <c r="AF401" s="104"/>
      <c r="AG401" s="104"/>
      <c r="AI401" s="104"/>
      <c r="AT401" s="104"/>
      <c r="BF401" s="104"/>
    </row>
    <row r="402" spans="1:90" s="36" customFormat="1" ht="13.8" x14ac:dyDescent="0.25">
      <c r="A402" s="104"/>
      <c r="B402" s="104"/>
      <c r="C402" s="104"/>
      <c r="D402" s="104"/>
      <c r="E402" s="104"/>
      <c r="F402" s="104"/>
      <c r="I402" s="24">
        <v>268</v>
      </c>
      <c r="J402" s="162" t="s">
        <v>338</v>
      </c>
      <c r="K402" s="35" t="s">
        <v>122</v>
      </c>
      <c r="L402" s="193">
        <v>4</v>
      </c>
      <c r="M402" s="104"/>
      <c r="N402" s="193" t="s">
        <v>379</v>
      </c>
      <c r="O402" s="104"/>
      <c r="P402" s="193"/>
      <c r="Q402" s="104"/>
      <c r="R402" s="193"/>
      <c r="S402" s="104"/>
      <c r="T402" s="104"/>
      <c r="U402" s="104"/>
      <c r="V402" s="104"/>
      <c r="W402" s="104"/>
      <c r="X402" s="104"/>
      <c r="Z402" s="104"/>
      <c r="AA402" s="104"/>
      <c r="AE402" s="104"/>
      <c r="AF402" s="104"/>
      <c r="AG402" s="104"/>
      <c r="AI402" s="104"/>
      <c r="AT402" s="104"/>
      <c r="BF402" s="104"/>
    </row>
    <row r="403" spans="1:90" s="36" customFormat="1" ht="15.75" customHeight="1" x14ac:dyDescent="0.25">
      <c r="A403" s="104"/>
      <c r="B403" s="104"/>
      <c r="C403" s="104"/>
      <c r="D403" s="104"/>
      <c r="E403" s="104"/>
      <c r="F403" s="104"/>
      <c r="I403" s="24">
        <v>269</v>
      </c>
      <c r="J403" s="161" t="s">
        <v>282</v>
      </c>
      <c r="K403" s="35" t="s">
        <v>107</v>
      </c>
      <c r="L403" s="193">
        <v>4</v>
      </c>
      <c r="M403" s="104"/>
      <c r="N403" s="193" t="s">
        <v>380</v>
      </c>
      <c r="O403" s="104"/>
      <c r="P403" s="193"/>
      <c r="Q403" s="104"/>
      <c r="R403" s="193"/>
      <c r="S403" s="104"/>
      <c r="T403" s="104"/>
      <c r="U403" s="104"/>
      <c r="V403" s="104"/>
      <c r="W403" s="104"/>
      <c r="X403" s="104"/>
      <c r="Z403" s="104"/>
      <c r="AA403" s="104"/>
      <c r="AE403" s="104"/>
      <c r="AF403" s="104"/>
      <c r="AG403" s="104"/>
      <c r="AI403" s="104"/>
      <c r="AT403" s="104"/>
      <c r="BF403" s="104"/>
    </row>
    <row r="404" spans="1:90" s="36" customFormat="1" ht="13.8" x14ac:dyDescent="0.25">
      <c r="A404" s="104"/>
      <c r="B404" s="104"/>
      <c r="C404" s="104"/>
      <c r="D404" s="104"/>
      <c r="E404" s="104"/>
      <c r="F404" s="104"/>
      <c r="I404" s="24">
        <v>270</v>
      </c>
      <c r="J404" s="161" t="s">
        <v>329</v>
      </c>
      <c r="K404" s="137" t="s">
        <v>100</v>
      </c>
      <c r="L404" s="193">
        <v>4</v>
      </c>
      <c r="M404" s="104"/>
      <c r="N404" s="193" t="s">
        <v>380</v>
      </c>
      <c r="O404" s="104"/>
      <c r="P404" s="193"/>
      <c r="Q404" s="104"/>
      <c r="R404" s="193"/>
      <c r="S404" s="104"/>
      <c r="T404" s="104"/>
      <c r="U404" s="104"/>
      <c r="V404" s="104"/>
      <c r="W404" s="104"/>
      <c r="X404" s="104"/>
      <c r="Z404" s="104"/>
      <c r="AA404" s="104"/>
      <c r="AE404" s="104"/>
      <c r="AF404" s="104"/>
      <c r="AG404" s="104"/>
      <c r="AI404" s="104"/>
      <c r="AT404" s="104"/>
      <c r="BF404" s="104"/>
    </row>
    <row r="405" spans="1:90" s="36" customFormat="1" ht="13.8" x14ac:dyDescent="0.25">
      <c r="A405" s="104"/>
      <c r="B405" s="104"/>
      <c r="C405" s="104"/>
      <c r="D405" s="104"/>
      <c r="E405" s="104"/>
      <c r="F405" s="104"/>
      <c r="I405" s="24">
        <v>271</v>
      </c>
      <c r="J405" s="161" t="s">
        <v>341</v>
      </c>
      <c r="K405" s="137" t="s">
        <v>100</v>
      </c>
      <c r="L405" s="193">
        <v>4</v>
      </c>
      <c r="M405" s="104"/>
      <c r="N405" s="193" t="s">
        <v>380</v>
      </c>
      <c r="O405" s="104"/>
      <c r="P405" s="193"/>
      <c r="Q405" s="104"/>
      <c r="R405" s="193"/>
      <c r="S405" s="104"/>
      <c r="T405" s="104"/>
      <c r="U405" s="104"/>
      <c r="V405" s="104"/>
      <c r="W405" s="104"/>
      <c r="X405" s="104"/>
      <c r="Z405" s="104"/>
      <c r="AA405" s="104"/>
      <c r="AE405" s="104"/>
      <c r="AF405" s="104"/>
      <c r="AG405" s="104"/>
      <c r="AI405" s="104"/>
      <c r="AT405" s="104"/>
      <c r="BF405" s="104"/>
    </row>
    <row r="406" spans="1:90" s="36" customFormat="1" ht="13.8" x14ac:dyDescent="0.25">
      <c r="A406" s="104"/>
      <c r="B406" s="104"/>
      <c r="C406" s="104"/>
      <c r="D406" s="104"/>
      <c r="E406" s="104"/>
      <c r="F406" s="104"/>
      <c r="I406" s="24">
        <v>272</v>
      </c>
      <c r="J406" s="161" t="s">
        <v>125</v>
      </c>
      <c r="K406" s="35" t="s">
        <v>110</v>
      </c>
      <c r="L406" s="193">
        <v>4</v>
      </c>
      <c r="M406" s="104"/>
      <c r="N406" s="193" t="s">
        <v>379</v>
      </c>
      <c r="O406" s="104"/>
      <c r="P406" s="193"/>
      <c r="Q406" s="104"/>
      <c r="R406" s="193"/>
      <c r="S406" s="104"/>
      <c r="T406" s="104"/>
      <c r="U406" s="104"/>
      <c r="V406" s="104"/>
      <c r="W406" s="104"/>
      <c r="X406" s="104"/>
      <c r="Z406" s="104"/>
      <c r="AA406" s="104"/>
      <c r="AE406" s="104"/>
      <c r="AF406" s="104"/>
      <c r="AG406" s="104"/>
      <c r="AI406" s="104"/>
      <c r="AT406" s="104"/>
      <c r="BF406" s="104"/>
    </row>
    <row r="407" spans="1:90" s="36" customFormat="1" ht="13.8" x14ac:dyDescent="0.25">
      <c r="A407" s="104"/>
      <c r="B407" s="104"/>
      <c r="C407" s="104"/>
      <c r="D407" s="104"/>
      <c r="E407" s="104"/>
      <c r="F407" s="104"/>
      <c r="I407" s="24">
        <v>273</v>
      </c>
      <c r="J407" s="161" t="s">
        <v>363</v>
      </c>
      <c r="K407" s="137" t="s">
        <v>364</v>
      </c>
      <c r="L407" s="193">
        <v>4</v>
      </c>
      <c r="M407" s="104"/>
      <c r="N407" s="193" t="s">
        <v>379</v>
      </c>
      <c r="O407" s="104"/>
      <c r="P407" s="193"/>
      <c r="Q407" s="104"/>
      <c r="R407" s="193"/>
      <c r="S407" s="104"/>
      <c r="T407" s="104"/>
      <c r="U407" s="104"/>
      <c r="V407" s="104"/>
      <c r="W407" s="104"/>
      <c r="X407" s="104"/>
      <c r="Z407" s="104"/>
      <c r="AA407" s="104"/>
      <c r="AE407" s="104"/>
      <c r="AF407" s="104"/>
      <c r="AG407" s="104"/>
      <c r="AI407" s="104"/>
      <c r="AT407" s="104"/>
      <c r="BF407" s="104"/>
    </row>
    <row r="408" spans="1:90" s="36" customFormat="1" ht="13.8" x14ac:dyDescent="0.25">
      <c r="A408" s="104"/>
      <c r="B408" s="104"/>
      <c r="C408" s="104"/>
      <c r="D408" s="104"/>
      <c r="E408" s="104"/>
      <c r="F408" s="104"/>
      <c r="I408" s="24">
        <v>274</v>
      </c>
      <c r="J408" s="160" t="s">
        <v>406</v>
      </c>
      <c r="K408" s="35" t="s">
        <v>148</v>
      </c>
      <c r="L408" s="193">
        <v>4</v>
      </c>
      <c r="M408" s="104"/>
      <c r="N408" s="193" t="s">
        <v>379</v>
      </c>
      <c r="O408" s="104"/>
      <c r="P408" s="193"/>
      <c r="Q408" s="104"/>
      <c r="R408" s="193"/>
      <c r="S408" s="104"/>
      <c r="T408" s="104"/>
      <c r="U408" s="104"/>
      <c r="V408" s="104"/>
      <c r="W408" s="104"/>
      <c r="X408" s="104"/>
      <c r="Z408" s="104"/>
      <c r="AA408" s="104"/>
      <c r="AE408" s="104"/>
      <c r="AF408" s="104"/>
      <c r="AG408" s="104"/>
      <c r="AI408" s="104"/>
      <c r="AT408" s="104"/>
      <c r="BF408" s="104"/>
    </row>
    <row r="409" spans="1:90" s="36" customFormat="1" ht="13.8" x14ac:dyDescent="0.25">
      <c r="A409" s="104"/>
      <c r="B409" s="104"/>
      <c r="C409" s="104"/>
      <c r="D409" s="104"/>
      <c r="E409" s="104"/>
      <c r="F409" s="104"/>
      <c r="I409" s="24">
        <v>275</v>
      </c>
      <c r="J409" s="161" t="s">
        <v>271</v>
      </c>
      <c r="K409" s="136" t="s">
        <v>128</v>
      </c>
      <c r="L409" s="193">
        <v>4</v>
      </c>
      <c r="M409" s="104"/>
      <c r="N409" s="193" t="s">
        <v>380</v>
      </c>
      <c r="O409" s="104"/>
      <c r="P409" s="193"/>
      <c r="Q409" s="104"/>
      <c r="R409" s="193"/>
      <c r="S409" s="104"/>
      <c r="T409" s="104"/>
      <c r="U409" s="104"/>
      <c r="V409" s="104"/>
      <c r="W409" s="104"/>
      <c r="X409" s="104"/>
      <c r="Z409" s="104"/>
      <c r="AA409" s="104"/>
      <c r="AE409" s="104"/>
      <c r="AF409" s="104"/>
      <c r="AG409" s="104"/>
      <c r="AI409" s="104"/>
      <c r="AT409" s="104"/>
      <c r="BF409" s="104"/>
    </row>
    <row r="410" spans="1:90" s="36" customFormat="1" ht="13.8" x14ac:dyDescent="0.25">
      <c r="A410" s="104"/>
      <c r="B410" s="104"/>
      <c r="C410" s="104"/>
      <c r="D410" s="104"/>
      <c r="E410" s="104"/>
      <c r="F410" s="104"/>
      <c r="I410" s="24">
        <v>276</v>
      </c>
      <c r="J410" s="160" t="s">
        <v>221</v>
      </c>
      <c r="K410" s="35" t="s">
        <v>110</v>
      </c>
      <c r="L410" s="193">
        <v>4</v>
      </c>
      <c r="M410" s="104"/>
      <c r="N410" s="193" t="s">
        <v>379</v>
      </c>
      <c r="O410" s="104"/>
      <c r="P410" s="193"/>
      <c r="Q410" s="104"/>
      <c r="R410" s="193"/>
      <c r="S410" s="104"/>
      <c r="T410" s="104"/>
      <c r="U410" s="104"/>
      <c r="V410" s="104"/>
      <c r="W410" s="104"/>
      <c r="X410" s="104"/>
      <c r="Z410" s="104"/>
      <c r="AA410" s="104"/>
      <c r="AE410" s="104"/>
      <c r="AF410" s="104"/>
      <c r="AG410" s="104"/>
      <c r="AI410" s="104"/>
      <c r="AT410" s="104"/>
      <c r="BF410" s="104"/>
    </row>
    <row r="411" spans="1:90" s="36" customFormat="1" ht="13.8" x14ac:dyDescent="0.25">
      <c r="A411" s="104"/>
      <c r="B411" s="104"/>
      <c r="C411" s="104"/>
      <c r="D411" s="104"/>
      <c r="E411" s="104"/>
      <c r="F411" s="104"/>
      <c r="I411" s="24">
        <v>277</v>
      </c>
      <c r="J411" s="163" t="s">
        <v>407</v>
      </c>
      <c r="K411" s="135" t="s">
        <v>181</v>
      </c>
      <c r="L411" s="193">
        <v>4</v>
      </c>
      <c r="M411" s="104"/>
      <c r="N411" s="193" t="s">
        <v>379</v>
      </c>
      <c r="O411" s="104"/>
      <c r="P411" s="193"/>
      <c r="Q411" s="104"/>
      <c r="R411" s="193"/>
      <c r="S411" s="104"/>
      <c r="T411" s="104"/>
      <c r="U411" s="104"/>
      <c r="V411" s="104"/>
      <c r="W411" s="104"/>
      <c r="X411" s="104"/>
      <c r="Z411" s="104"/>
      <c r="AA411" s="104"/>
      <c r="AE411" s="104"/>
      <c r="AF411" s="104"/>
      <c r="AG411" s="104"/>
      <c r="AI411" s="104"/>
      <c r="AT411" s="104"/>
      <c r="BF411" s="104"/>
    </row>
    <row r="412" spans="1:90" s="36" customFormat="1" ht="13.8" x14ac:dyDescent="0.25">
      <c r="A412" s="4"/>
      <c r="B412" s="4"/>
      <c r="C412" s="4"/>
      <c r="D412" s="4"/>
      <c r="E412" s="4"/>
      <c r="F412" s="4"/>
      <c r="G412"/>
      <c r="H412"/>
      <c r="I412" s="24">
        <v>278</v>
      </c>
      <c r="J412" s="161" t="s">
        <v>292</v>
      </c>
      <c r="K412" s="135" t="s">
        <v>96</v>
      </c>
      <c r="L412" s="193">
        <v>4</v>
      </c>
      <c r="M412" s="104"/>
      <c r="N412" s="193" t="s">
        <v>379</v>
      </c>
      <c r="O412" s="104"/>
      <c r="P412" s="193"/>
      <c r="Q412" s="104"/>
      <c r="R412" s="193"/>
      <c r="S412" s="4"/>
      <c r="T412" s="4"/>
      <c r="U412" s="4"/>
      <c r="V412" s="4"/>
      <c r="W412" s="4"/>
      <c r="X412" s="4"/>
      <c r="Y412"/>
      <c r="Z412" s="4"/>
      <c r="AA412" s="4"/>
      <c r="AB412"/>
      <c r="AC412"/>
      <c r="AD412"/>
      <c r="AE412" s="4"/>
      <c r="AF412" s="4"/>
      <c r="AG412" s="4"/>
      <c r="AH412"/>
      <c r="AI412" s="4"/>
      <c r="AJ412"/>
      <c r="AK412"/>
      <c r="AL412"/>
      <c r="AM412"/>
      <c r="AN412"/>
      <c r="AO412"/>
      <c r="AP412"/>
      <c r="AQ412"/>
      <c r="AR412"/>
      <c r="AS412"/>
      <c r="AT412" s="4"/>
      <c r="AU412"/>
      <c r="AV412"/>
      <c r="AW412"/>
      <c r="AX412"/>
      <c r="AY412"/>
      <c r="AZ412"/>
      <c r="BA412"/>
      <c r="BB412"/>
      <c r="BC412"/>
      <c r="BD412"/>
      <c r="BE412"/>
      <c r="BF412" s="4"/>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row>
    <row r="413" spans="1:90" s="36" customFormat="1" ht="13.8" x14ac:dyDescent="0.25">
      <c r="A413" s="104"/>
      <c r="B413" s="104"/>
      <c r="C413" s="104"/>
      <c r="D413" s="104"/>
      <c r="E413" s="104"/>
      <c r="F413" s="104"/>
      <c r="I413" s="24">
        <v>279</v>
      </c>
      <c r="J413" s="160" t="s">
        <v>342</v>
      </c>
      <c r="K413" s="135" t="s">
        <v>181</v>
      </c>
      <c r="L413" s="193">
        <v>4</v>
      </c>
      <c r="M413" s="104"/>
      <c r="N413" s="193" t="s">
        <v>379</v>
      </c>
      <c r="O413" s="104"/>
      <c r="P413" s="193"/>
      <c r="Q413" s="104"/>
      <c r="R413" s="193"/>
      <c r="S413" s="104"/>
      <c r="T413" s="104"/>
      <c r="U413" s="104"/>
      <c r="V413" s="104"/>
      <c r="W413" s="104"/>
      <c r="X413" s="104"/>
      <c r="Z413" s="104"/>
      <c r="AA413" s="104"/>
      <c r="AE413" s="104"/>
      <c r="AF413" s="104"/>
      <c r="AG413" s="104"/>
      <c r="AI413" s="104"/>
      <c r="AT413" s="104"/>
      <c r="BF413" s="104"/>
    </row>
    <row r="414" spans="1:90" s="36" customFormat="1" ht="13.8" x14ac:dyDescent="0.25">
      <c r="A414" s="104"/>
      <c r="B414" s="104"/>
      <c r="C414" s="104"/>
      <c r="D414" s="104"/>
      <c r="E414" s="104"/>
      <c r="F414" s="104"/>
      <c r="I414" s="24">
        <v>280</v>
      </c>
      <c r="J414" s="160" t="s">
        <v>285</v>
      </c>
      <c r="K414" s="35" t="s">
        <v>389</v>
      </c>
      <c r="L414" s="193">
        <v>4</v>
      </c>
      <c r="M414" s="104"/>
      <c r="N414" s="193" t="s">
        <v>379</v>
      </c>
      <c r="O414" s="104"/>
      <c r="P414" s="193"/>
      <c r="Q414" s="104"/>
      <c r="R414" s="193"/>
      <c r="S414" s="104"/>
      <c r="T414" s="104"/>
      <c r="U414" s="104"/>
      <c r="V414" s="104"/>
      <c r="W414" s="104"/>
      <c r="X414" s="104"/>
      <c r="Z414" s="104"/>
      <c r="AA414" s="104"/>
      <c r="AE414" s="104"/>
      <c r="AF414" s="104"/>
      <c r="AG414" s="104"/>
      <c r="AI414" s="104"/>
      <c r="AT414" s="104"/>
      <c r="BF414" s="104"/>
    </row>
    <row r="415" spans="1:90" s="36" customFormat="1" ht="13.8" x14ac:dyDescent="0.25">
      <c r="A415" s="104"/>
      <c r="B415" s="104"/>
      <c r="C415" s="104"/>
      <c r="D415" s="104"/>
      <c r="E415" s="104"/>
      <c r="F415" s="104"/>
      <c r="I415" s="24">
        <v>281</v>
      </c>
      <c r="J415" s="163" t="s">
        <v>303</v>
      </c>
      <c r="K415" s="135" t="s">
        <v>181</v>
      </c>
      <c r="L415" s="193"/>
      <c r="M415" s="104"/>
      <c r="N415" s="193" t="s">
        <v>410</v>
      </c>
      <c r="O415" s="104"/>
      <c r="P415" s="193"/>
      <c r="Q415" s="104"/>
      <c r="R415" s="193" t="s">
        <v>410</v>
      </c>
      <c r="S415" s="104"/>
      <c r="T415" s="104"/>
      <c r="U415" s="104"/>
      <c r="V415" s="104"/>
      <c r="W415" s="104"/>
      <c r="X415" s="104"/>
      <c r="Z415" s="104"/>
      <c r="AA415" s="104"/>
      <c r="AE415" s="104"/>
      <c r="AF415" s="104"/>
      <c r="AG415" s="104"/>
      <c r="AI415" s="104"/>
      <c r="AT415" s="104"/>
      <c r="BF415" s="104"/>
    </row>
    <row r="416" spans="1:90" s="36" customFormat="1" ht="13.8" x14ac:dyDescent="0.25">
      <c r="A416" s="104"/>
      <c r="B416" s="104"/>
      <c r="C416" s="104"/>
      <c r="D416" s="104"/>
      <c r="E416" s="104"/>
      <c r="F416" s="104"/>
      <c r="I416" s="24">
        <v>282</v>
      </c>
      <c r="J416" s="161" t="s">
        <v>328</v>
      </c>
      <c r="K416" s="35" t="s">
        <v>122</v>
      </c>
      <c r="L416" s="193">
        <v>4</v>
      </c>
      <c r="M416" s="104"/>
      <c r="N416" s="193" t="s">
        <v>379</v>
      </c>
      <c r="O416" s="104"/>
      <c r="P416" s="193"/>
      <c r="Q416" s="104"/>
      <c r="R416" s="193"/>
      <c r="S416" s="104"/>
      <c r="T416" s="104"/>
      <c r="U416" s="104"/>
      <c r="V416" s="104"/>
      <c r="W416" s="104"/>
      <c r="X416" s="104"/>
      <c r="Z416" s="104"/>
      <c r="AA416" s="104"/>
      <c r="AE416" s="104"/>
      <c r="AF416" s="104"/>
      <c r="AG416" s="104"/>
      <c r="AI416" s="104"/>
      <c r="AT416" s="104"/>
      <c r="BF416" s="104"/>
    </row>
    <row r="417" spans="1:90" s="36" customFormat="1" ht="13.8" x14ac:dyDescent="0.25">
      <c r="A417" s="104"/>
      <c r="B417" s="104"/>
      <c r="C417" s="104"/>
      <c r="D417" s="104"/>
      <c r="E417" s="104"/>
      <c r="F417" s="104"/>
      <c r="I417" s="24">
        <v>283</v>
      </c>
      <c r="J417" s="161" t="s">
        <v>256</v>
      </c>
      <c r="K417" s="35" t="s">
        <v>107</v>
      </c>
      <c r="L417" s="193">
        <v>4</v>
      </c>
      <c r="M417" s="104"/>
      <c r="N417" s="193" t="s">
        <v>380</v>
      </c>
      <c r="O417" s="104"/>
      <c r="P417" s="193"/>
      <c r="Q417" s="104"/>
      <c r="R417" s="193"/>
      <c r="S417" s="104"/>
      <c r="T417" s="104"/>
      <c r="U417" s="104"/>
      <c r="V417" s="104"/>
      <c r="W417" s="104"/>
      <c r="X417" s="104"/>
      <c r="Z417" s="104"/>
      <c r="AA417" s="104"/>
      <c r="AE417" s="104"/>
      <c r="AF417" s="104"/>
      <c r="AG417" s="104"/>
      <c r="AI417" s="104"/>
      <c r="AT417" s="104"/>
      <c r="BF417" s="104"/>
    </row>
    <row r="418" spans="1:90" s="36" customFormat="1" ht="13.8" x14ac:dyDescent="0.25">
      <c r="A418" s="104"/>
      <c r="B418" s="104"/>
      <c r="C418" s="104"/>
      <c r="D418" s="104"/>
      <c r="E418" s="104"/>
      <c r="F418" s="104"/>
      <c r="I418" s="24">
        <v>284</v>
      </c>
      <c r="J418" s="160" t="s">
        <v>351</v>
      </c>
      <c r="K418" s="35" t="s">
        <v>122</v>
      </c>
      <c r="L418" s="193">
        <v>4</v>
      </c>
      <c r="M418" s="104"/>
      <c r="N418" s="193" t="s">
        <v>379</v>
      </c>
      <c r="O418" s="104"/>
      <c r="P418" s="193"/>
      <c r="Q418" s="104"/>
      <c r="R418" s="193"/>
      <c r="S418" s="104"/>
      <c r="T418" s="104"/>
      <c r="U418" s="104"/>
      <c r="V418" s="104"/>
      <c r="W418" s="104"/>
      <c r="X418" s="104"/>
      <c r="Z418" s="104"/>
      <c r="AA418" s="104"/>
      <c r="AE418" s="104"/>
      <c r="AF418" s="104"/>
      <c r="AG418" s="104"/>
      <c r="AI418" s="104"/>
      <c r="AT418" s="104"/>
      <c r="BF418" s="104"/>
    </row>
    <row r="419" spans="1:90" s="36" customFormat="1" ht="13.8" x14ac:dyDescent="0.25">
      <c r="A419" s="104"/>
      <c r="B419" s="104"/>
      <c r="C419" s="104"/>
      <c r="D419" s="104"/>
      <c r="E419" s="104"/>
      <c r="F419" s="104"/>
      <c r="I419" s="24">
        <v>285</v>
      </c>
      <c r="J419" s="162" t="s">
        <v>347</v>
      </c>
      <c r="K419" s="135" t="s">
        <v>181</v>
      </c>
      <c r="L419" s="193">
        <v>4</v>
      </c>
      <c r="M419" s="104"/>
      <c r="N419" s="193" t="s">
        <v>379</v>
      </c>
      <c r="O419" s="104"/>
      <c r="P419" s="193"/>
      <c r="Q419" s="104"/>
      <c r="R419" s="193"/>
      <c r="S419" s="104"/>
      <c r="T419" s="104"/>
      <c r="U419" s="104"/>
      <c r="V419" s="104"/>
      <c r="W419" s="104"/>
      <c r="X419" s="104"/>
      <c r="Z419" s="104"/>
      <c r="AA419" s="104"/>
      <c r="AE419" s="104"/>
      <c r="AF419" s="104"/>
      <c r="AG419" s="104"/>
      <c r="AI419" s="104"/>
      <c r="AT419" s="104"/>
      <c r="BF419" s="104"/>
    </row>
    <row r="420" spans="1:90" s="36" customFormat="1" ht="13.8" x14ac:dyDescent="0.25">
      <c r="A420" s="104"/>
      <c r="B420" s="104"/>
      <c r="C420" s="104"/>
      <c r="D420" s="104"/>
      <c r="E420" s="104"/>
      <c r="F420" s="104"/>
      <c r="I420" s="24">
        <v>286</v>
      </c>
      <c r="J420" s="162" t="s">
        <v>225</v>
      </c>
      <c r="K420" s="136" t="s">
        <v>183</v>
      </c>
      <c r="L420" s="193">
        <v>4</v>
      </c>
      <c r="M420" s="104"/>
      <c r="N420" s="193" t="s">
        <v>380</v>
      </c>
      <c r="O420" s="104"/>
      <c r="P420" s="193"/>
      <c r="Q420" s="104"/>
      <c r="R420" s="193"/>
      <c r="S420" s="104"/>
      <c r="T420" s="104"/>
      <c r="U420" s="104"/>
      <c r="V420" s="104"/>
      <c r="W420" s="104"/>
      <c r="X420" s="104"/>
      <c r="Z420" s="104"/>
      <c r="AA420" s="104"/>
      <c r="AE420" s="104"/>
      <c r="AF420" s="104"/>
      <c r="AG420" s="104"/>
      <c r="AI420" s="104"/>
      <c r="AT420" s="104"/>
      <c r="BF420" s="104"/>
    </row>
    <row r="421" spans="1:90" s="36" customFormat="1" ht="13.8" x14ac:dyDescent="0.25">
      <c r="A421" s="4"/>
      <c r="B421" s="4"/>
      <c r="C421" s="4"/>
      <c r="D421" s="4"/>
      <c r="E421" s="4"/>
      <c r="F421" s="4"/>
      <c r="G421"/>
      <c r="H421"/>
      <c r="I421" s="24">
        <v>287</v>
      </c>
      <c r="J421" s="160" t="s">
        <v>300</v>
      </c>
      <c r="K421" s="137" t="s">
        <v>364</v>
      </c>
      <c r="L421" s="193">
        <v>4</v>
      </c>
      <c r="M421" s="104"/>
      <c r="N421" s="193" t="s">
        <v>379</v>
      </c>
      <c r="O421" s="104"/>
      <c r="P421" s="193"/>
      <c r="Q421" s="104"/>
      <c r="R421" s="193"/>
      <c r="S421" s="4"/>
      <c r="T421" s="4"/>
      <c r="U421" s="4"/>
      <c r="V421" s="4"/>
      <c r="W421" s="4"/>
      <c r="X421" s="4"/>
      <c r="Y421"/>
      <c r="Z421" s="4"/>
      <c r="AA421" s="4"/>
      <c r="AB421"/>
      <c r="AC421"/>
      <c r="AD421"/>
      <c r="AE421" s="4"/>
      <c r="AF421" s="4"/>
      <c r="AG421" s="4"/>
      <c r="AH421"/>
      <c r="AI421" s="4"/>
      <c r="AJ421"/>
      <c r="AK421"/>
      <c r="AL421"/>
      <c r="AM421"/>
      <c r="AN421"/>
      <c r="AO421"/>
      <c r="AP421"/>
      <c r="AQ421"/>
      <c r="AR421"/>
      <c r="AS421"/>
      <c r="AT421" s="4"/>
      <c r="AU421"/>
      <c r="AV421"/>
      <c r="AW421"/>
      <c r="AX421"/>
      <c r="AY421"/>
      <c r="AZ421"/>
      <c r="BA421"/>
      <c r="BB421"/>
      <c r="BC421"/>
      <c r="BD421"/>
      <c r="BE421"/>
      <c r="BF421" s="4"/>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row>
    <row r="422" spans="1:90" s="36" customFormat="1" ht="13.8" x14ac:dyDescent="0.25">
      <c r="A422" s="104"/>
      <c r="B422" s="104"/>
      <c r="C422" s="104"/>
      <c r="D422" s="104"/>
      <c r="E422" s="104"/>
      <c r="F422" s="104"/>
      <c r="I422" s="24">
        <v>288</v>
      </c>
      <c r="J422" s="163" t="s">
        <v>408</v>
      </c>
      <c r="K422" s="35" t="s">
        <v>389</v>
      </c>
      <c r="L422" s="193">
        <v>4</v>
      </c>
      <c r="M422" s="104"/>
      <c r="N422" s="193" t="s">
        <v>379</v>
      </c>
      <c r="O422" s="104"/>
      <c r="P422" s="193"/>
      <c r="Q422" s="104"/>
      <c r="R422" s="193"/>
      <c r="S422" s="104"/>
      <c r="T422" s="104"/>
      <c r="U422" s="104"/>
      <c r="V422" s="104"/>
      <c r="W422" s="104"/>
      <c r="X422" s="104"/>
      <c r="Z422" s="104"/>
      <c r="AA422" s="104"/>
      <c r="AE422" s="104"/>
      <c r="AF422" s="104"/>
      <c r="AG422" s="104"/>
      <c r="AI422" s="104"/>
      <c r="AT422" s="104"/>
      <c r="BF422" s="104"/>
    </row>
    <row r="423" spans="1:90" s="36" customFormat="1" ht="13.8" x14ac:dyDescent="0.25">
      <c r="A423" s="104"/>
      <c r="B423" s="104"/>
      <c r="C423" s="104"/>
      <c r="D423" s="104"/>
      <c r="E423" s="104"/>
      <c r="F423" s="104"/>
      <c r="I423" s="24">
        <v>289</v>
      </c>
      <c r="J423" s="163" t="s">
        <v>409</v>
      </c>
      <c r="K423" s="135" t="s">
        <v>181</v>
      </c>
      <c r="L423" s="193">
        <v>4</v>
      </c>
      <c r="M423" s="104"/>
      <c r="N423" s="193" t="s">
        <v>379</v>
      </c>
      <c r="O423" s="104"/>
      <c r="P423" s="193"/>
      <c r="Q423" s="104"/>
      <c r="R423" s="193"/>
      <c r="S423" s="104"/>
      <c r="T423" s="104"/>
      <c r="U423" s="104"/>
      <c r="V423" s="104"/>
      <c r="W423" s="104"/>
      <c r="X423" s="104"/>
      <c r="Z423" s="104"/>
      <c r="AA423" s="104"/>
      <c r="AE423" s="104"/>
      <c r="AF423" s="104"/>
      <c r="AG423" s="104"/>
      <c r="AI423" s="104"/>
      <c r="AT423" s="104"/>
      <c r="BF423" s="104"/>
    </row>
    <row r="424" spans="1:90" s="36" customFormat="1" ht="13.8" x14ac:dyDescent="0.25">
      <c r="A424" s="104"/>
      <c r="B424" s="104"/>
      <c r="C424" s="104"/>
      <c r="D424" s="104"/>
      <c r="E424" s="104"/>
      <c r="F424" s="104"/>
      <c r="I424" s="24">
        <v>290</v>
      </c>
      <c r="J424" s="160" t="s">
        <v>211</v>
      </c>
      <c r="K424" s="135" t="s">
        <v>181</v>
      </c>
      <c r="L424" s="193">
        <v>4</v>
      </c>
      <c r="M424" s="104"/>
      <c r="N424" s="193" t="s">
        <v>379</v>
      </c>
      <c r="O424" s="104"/>
      <c r="P424" s="193"/>
      <c r="Q424" s="104"/>
      <c r="R424" s="193"/>
      <c r="S424" s="104"/>
      <c r="T424" s="104"/>
      <c r="U424" s="104"/>
      <c r="V424" s="104"/>
      <c r="W424" s="104"/>
      <c r="X424" s="104"/>
      <c r="Z424" s="104"/>
      <c r="AA424" s="104"/>
      <c r="AE424" s="104"/>
      <c r="AF424" s="104"/>
      <c r="AG424" s="104"/>
      <c r="AI424" s="104"/>
      <c r="AT424" s="104"/>
      <c r="BF424" s="104"/>
    </row>
    <row r="425" spans="1:90" s="36" customFormat="1" ht="13.8" x14ac:dyDescent="0.25">
      <c r="A425" s="104"/>
      <c r="B425" s="104"/>
      <c r="C425" s="104"/>
      <c r="D425" s="104"/>
      <c r="E425" s="104"/>
      <c r="F425" s="104"/>
      <c r="I425" s="24">
        <v>291</v>
      </c>
      <c r="J425" s="163" t="s">
        <v>343</v>
      </c>
      <c r="K425" s="35"/>
      <c r="L425" s="193">
        <v>4</v>
      </c>
      <c r="M425" s="104"/>
      <c r="N425" s="193" t="s">
        <v>380</v>
      </c>
      <c r="O425" s="4"/>
      <c r="P425" s="194"/>
      <c r="Q425" s="4"/>
      <c r="R425" s="194"/>
      <c r="S425" s="104"/>
      <c r="T425" s="104"/>
      <c r="U425" s="104"/>
      <c r="V425" s="104"/>
      <c r="W425" s="104"/>
      <c r="X425" s="104"/>
      <c r="Z425" s="104"/>
      <c r="AA425" s="104"/>
      <c r="AE425" s="104"/>
      <c r="AF425" s="104"/>
      <c r="AG425" s="104"/>
      <c r="AI425" s="104"/>
      <c r="AT425" s="104"/>
      <c r="BF425" s="104"/>
    </row>
    <row r="426" spans="1:90" s="36" customFormat="1" ht="13.8" x14ac:dyDescent="0.25">
      <c r="A426" s="104"/>
      <c r="B426" s="104"/>
      <c r="C426" s="104"/>
      <c r="D426" s="104"/>
      <c r="E426" s="104"/>
      <c r="F426" s="104"/>
      <c r="I426" s="24">
        <v>292</v>
      </c>
      <c r="J426" s="163" t="s">
        <v>297</v>
      </c>
      <c r="K426" s="135" t="s">
        <v>96</v>
      </c>
      <c r="L426" s="193">
        <v>4</v>
      </c>
      <c r="M426" s="104"/>
      <c r="N426" s="193" t="s">
        <v>379</v>
      </c>
      <c r="O426" s="104"/>
      <c r="P426" s="193"/>
      <c r="Q426" s="104"/>
      <c r="R426" s="193"/>
      <c r="S426" s="104"/>
      <c r="T426" s="104"/>
      <c r="U426" s="104"/>
      <c r="V426" s="104"/>
      <c r="W426" s="104"/>
      <c r="X426" s="104"/>
      <c r="Z426" s="104"/>
      <c r="AA426" s="104"/>
      <c r="AE426" s="104"/>
      <c r="AF426" s="104"/>
      <c r="AG426" s="104"/>
      <c r="AI426" s="104"/>
      <c r="AT426" s="104"/>
      <c r="BF426" s="104"/>
    </row>
    <row r="427" spans="1:90" s="36" customFormat="1" ht="13.8" x14ac:dyDescent="0.25">
      <c r="A427" s="104"/>
      <c r="B427" s="104"/>
      <c r="C427" s="104"/>
      <c r="D427" s="104"/>
      <c r="E427" s="104"/>
      <c r="F427" s="104"/>
      <c r="I427" s="24">
        <v>293</v>
      </c>
      <c r="J427" s="160" t="s">
        <v>294</v>
      </c>
      <c r="K427" s="135" t="s">
        <v>96</v>
      </c>
      <c r="L427" s="193">
        <v>4</v>
      </c>
      <c r="M427" s="104"/>
      <c r="N427" s="193" t="s">
        <v>379</v>
      </c>
      <c r="O427" s="104"/>
      <c r="P427" s="193"/>
      <c r="Q427" s="104"/>
      <c r="R427" s="193"/>
      <c r="S427" s="104"/>
      <c r="T427" s="104"/>
      <c r="U427" s="104"/>
      <c r="V427" s="104"/>
      <c r="W427" s="104"/>
      <c r="X427" s="104"/>
      <c r="Z427" s="104"/>
      <c r="AA427" s="104"/>
      <c r="AE427" s="104"/>
      <c r="AF427" s="104"/>
      <c r="AG427" s="104"/>
      <c r="AI427" s="104"/>
      <c r="AT427" s="104"/>
      <c r="BF427" s="104"/>
    </row>
    <row r="428" spans="1:90" s="36" customFormat="1" ht="13.8" x14ac:dyDescent="0.25">
      <c r="A428" s="104"/>
      <c r="B428" s="104"/>
      <c r="C428" s="104"/>
      <c r="D428" s="104"/>
      <c r="E428" s="104"/>
      <c r="F428" s="104"/>
      <c r="I428" s="24">
        <v>294</v>
      </c>
      <c r="J428" s="161" t="s">
        <v>350</v>
      </c>
      <c r="K428" s="135" t="s">
        <v>96</v>
      </c>
      <c r="L428" s="193">
        <v>4</v>
      </c>
      <c r="M428" s="104"/>
      <c r="N428" s="193" t="s">
        <v>379</v>
      </c>
      <c r="O428" s="104"/>
      <c r="P428" s="193"/>
      <c r="Q428" s="104"/>
      <c r="R428" s="193"/>
      <c r="S428" s="104"/>
      <c r="T428" s="104"/>
      <c r="U428" s="104"/>
      <c r="V428" s="104"/>
      <c r="W428" s="104"/>
      <c r="X428" s="104"/>
      <c r="Z428" s="104"/>
      <c r="AA428" s="104"/>
      <c r="AE428" s="104"/>
      <c r="AF428" s="104"/>
      <c r="AG428" s="104"/>
      <c r="AI428" s="104"/>
      <c r="AT428" s="104"/>
      <c r="BF428" s="104"/>
    </row>
    <row r="429" spans="1:90" s="36" customFormat="1" ht="13.8" x14ac:dyDescent="0.25">
      <c r="A429" s="104"/>
      <c r="B429" s="104"/>
      <c r="C429" s="104"/>
      <c r="D429" s="104"/>
      <c r="E429" s="104"/>
      <c r="F429" s="104"/>
      <c r="I429" s="24">
        <v>295</v>
      </c>
      <c r="J429" s="161" t="s">
        <v>353</v>
      </c>
      <c r="K429" s="137" t="s">
        <v>100</v>
      </c>
      <c r="L429" s="193">
        <v>4</v>
      </c>
      <c r="M429" s="104"/>
      <c r="N429" s="193" t="s">
        <v>380</v>
      </c>
      <c r="O429" s="104"/>
      <c r="P429" s="193"/>
      <c r="Q429" s="104"/>
      <c r="R429" s="193"/>
      <c r="S429" s="104"/>
      <c r="T429" s="104"/>
      <c r="U429" s="104"/>
      <c r="V429" s="104"/>
      <c r="W429" s="104"/>
      <c r="X429" s="104"/>
      <c r="Z429" s="104"/>
      <c r="AA429" s="104"/>
      <c r="AE429" s="104"/>
      <c r="AF429" s="104"/>
      <c r="AG429" s="104"/>
      <c r="AI429" s="104"/>
      <c r="AT429" s="104"/>
      <c r="BF429" s="104"/>
    </row>
    <row r="430" spans="1:90" s="36" customFormat="1" ht="13.8" x14ac:dyDescent="0.25">
      <c r="A430" s="104"/>
      <c r="B430" s="104"/>
      <c r="C430" s="104"/>
      <c r="D430" s="104"/>
      <c r="E430" s="104"/>
      <c r="F430" s="104"/>
      <c r="I430" s="24">
        <v>296</v>
      </c>
      <c r="J430" s="163" t="s">
        <v>358</v>
      </c>
      <c r="K430" s="137" t="s">
        <v>100</v>
      </c>
      <c r="L430" s="193">
        <v>4</v>
      </c>
      <c r="M430" s="104"/>
      <c r="N430" s="193" t="s">
        <v>379</v>
      </c>
      <c r="O430" s="104"/>
      <c r="P430" s="193"/>
      <c r="Q430" s="104"/>
      <c r="R430" s="193"/>
      <c r="S430" s="104"/>
      <c r="T430" s="104"/>
      <c r="U430" s="104"/>
      <c r="V430" s="104"/>
      <c r="W430" s="104"/>
      <c r="X430" s="104"/>
      <c r="Z430" s="104"/>
      <c r="AA430" s="104"/>
      <c r="AE430" s="104"/>
      <c r="AF430" s="104"/>
      <c r="AG430" s="104"/>
      <c r="AI430" s="104"/>
      <c r="AT430" s="104"/>
      <c r="BF430" s="104"/>
    </row>
    <row r="431" spans="1:90" s="36" customFormat="1" ht="13.8" x14ac:dyDescent="0.25">
      <c r="A431" s="104"/>
      <c r="B431" s="104"/>
      <c r="C431" s="104"/>
      <c r="D431" s="104"/>
      <c r="E431" s="104"/>
      <c r="F431" s="104"/>
      <c r="I431" s="24">
        <v>297</v>
      </c>
      <c r="J431" s="161" t="s">
        <v>362</v>
      </c>
      <c r="K431" s="137" t="s">
        <v>100</v>
      </c>
      <c r="L431" s="193">
        <v>4</v>
      </c>
      <c r="M431" s="104"/>
      <c r="N431" s="193" t="s">
        <v>379</v>
      </c>
      <c r="O431" s="104"/>
      <c r="P431" s="193"/>
      <c r="Q431" s="104"/>
      <c r="R431" s="193"/>
      <c r="S431" s="104"/>
      <c r="T431" s="104"/>
      <c r="U431" s="104"/>
      <c r="V431" s="104"/>
      <c r="W431" s="104"/>
      <c r="X431" s="104"/>
      <c r="Z431" s="104"/>
      <c r="AA431" s="104"/>
      <c r="AE431" s="104"/>
      <c r="AF431" s="104"/>
      <c r="AG431" s="104"/>
      <c r="AI431" s="104"/>
      <c r="AT431" s="104"/>
      <c r="BF431" s="104"/>
    </row>
    <row r="432" spans="1:90" s="36" customFormat="1" ht="13.8" x14ac:dyDescent="0.25">
      <c r="A432" s="104"/>
      <c r="B432" s="104"/>
      <c r="C432" s="104"/>
      <c r="D432" s="104"/>
      <c r="E432" s="104"/>
      <c r="F432" s="104"/>
      <c r="I432" s="24">
        <v>298</v>
      </c>
      <c r="J432" s="160" t="s">
        <v>360</v>
      </c>
      <c r="K432" s="135" t="s">
        <v>133</v>
      </c>
      <c r="L432" s="193">
        <v>4</v>
      </c>
      <c r="M432" s="104"/>
      <c r="N432" s="193" t="s">
        <v>380</v>
      </c>
      <c r="O432" s="104"/>
      <c r="P432" s="193"/>
      <c r="Q432" s="104"/>
      <c r="R432" s="193"/>
      <c r="S432" s="104"/>
      <c r="T432" s="104"/>
      <c r="U432" s="104"/>
      <c r="V432" s="104"/>
      <c r="W432" s="104"/>
      <c r="X432" s="104"/>
      <c r="Z432" s="104"/>
      <c r="AA432" s="104"/>
      <c r="AE432" s="104"/>
      <c r="AF432" s="104"/>
      <c r="AG432" s="104"/>
      <c r="AI432" s="104"/>
      <c r="AT432" s="104"/>
      <c r="BF432" s="104"/>
    </row>
    <row r="433" spans="1:90" s="36" customFormat="1" ht="13.8" x14ac:dyDescent="0.25">
      <c r="A433" s="104"/>
      <c r="B433" s="104"/>
      <c r="C433" s="104"/>
      <c r="D433" s="104"/>
      <c r="E433" s="104"/>
      <c r="F433" s="104"/>
      <c r="I433" s="24">
        <v>299</v>
      </c>
      <c r="J433" s="160" t="s">
        <v>349</v>
      </c>
      <c r="K433" s="35"/>
      <c r="L433" s="193">
        <v>4</v>
      </c>
      <c r="M433" s="104"/>
      <c r="N433" s="193" t="s">
        <v>380</v>
      </c>
      <c r="O433" s="4"/>
      <c r="P433" s="194"/>
      <c r="Q433" s="4"/>
      <c r="R433" s="194"/>
      <c r="S433" s="104"/>
      <c r="T433" s="104"/>
      <c r="U433" s="104"/>
      <c r="V433" s="104"/>
      <c r="W433" s="104"/>
      <c r="X433" s="104"/>
      <c r="Z433" s="104"/>
      <c r="AA433" s="104"/>
      <c r="AE433" s="104"/>
      <c r="AF433" s="104"/>
      <c r="AG433" s="104"/>
      <c r="AI433" s="104"/>
      <c r="AT433" s="104"/>
      <c r="BF433" s="104"/>
    </row>
    <row r="434" spans="1:90" s="36" customFormat="1" ht="13.8" x14ac:dyDescent="0.25">
      <c r="A434" s="4"/>
      <c r="B434" s="4"/>
      <c r="C434" s="4"/>
      <c r="D434" s="4"/>
      <c r="E434" s="4"/>
      <c r="F434" s="4"/>
      <c r="G434"/>
      <c r="H434"/>
      <c r="I434" s="24">
        <v>300</v>
      </c>
      <c r="J434" s="161" t="s">
        <v>355</v>
      </c>
      <c r="K434" s="135" t="s">
        <v>356</v>
      </c>
      <c r="L434" s="193">
        <v>4</v>
      </c>
      <c r="M434" s="104"/>
      <c r="N434" s="193" t="s">
        <v>379</v>
      </c>
      <c r="O434" s="4"/>
      <c r="P434" s="194"/>
      <c r="Q434" s="4"/>
      <c r="R434" s="194"/>
      <c r="S434" s="4"/>
      <c r="T434" s="4"/>
      <c r="U434" s="4"/>
      <c r="V434" s="4"/>
      <c r="W434" s="4"/>
      <c r="X434" s="4"/>
      <c r="Y434"/>
      <c r="Z434" s="4"/>
      <c r="AA434" s="4"/>
      <c r="AB434"/>
      <c r="AC434"/>
      <c r="AD434"/>
      <c r="AE434" s="4"/>
      <c r="AF434" s="4"/>
      <c r="AG434" s="4"/>
      <c r="AH434"/>
      <c r="AI434" s="4"/>
      <c r="AJ434"/>
      <c r="AK434"/>
      <c r="AL434"/>
      <c r="AM434"/>
      <c r="AN434"/>
      <c r="AO434"/>
      <c r="AP434"/>
      <c r="AQ434"/>
      <c r="AR434"/>
      <c r="AS434"/>
      <c r="AT434" s="4"/>
      <c r="AU434"/>
      <c r="AV434"/>
      <c r="AW434"/>
      <c r="AX434"/>
      <c r="AY434"/>
      <c r="AZ434"/>
      <c r="BA434"/>
      <c r="BB434"/>
      <c r="BC434"/>
      <c r="BD434"/>
      <c r="BE434"/>
      <c r="BF434" s="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row>
    <row r="435" spans="1:90" s="36" customFormat="1" ht="13.8" x14ac:dyDescent="0.25">
      <c r="A435" s="104"/>
      <c r="B435" s="104"/>
      <c r="C435" s="104"/>
      <c r="D435" s="104"/>
      <c r="E435" s="104"/>
      <c r="F435" s="104"/>
      <c r="I435" s="24">
        <v>301</v>
      </c>
      <c r="J435" s="161" t="s">
        <v>280</v>
      </c>
      <c r="K435" s="135" t="s">
        <v>181</v>
      </c>
      <c r="L435" s="193">
        <v>4</v>
      </c>
      <c r="M435" s="104"/>
      <c r="N435" s="193" t="s">
        <v>379</v>
      </c>
      <c r="O435" s="104"/>
      <c r="P435" s="193"/>
      <c r="Q435" s="104"/>
      <c r="R435" s="193"/>
      <c r="S435" s="104"/>
      <c r="T435" s="104"/>
      <c r="U435" s="104"/>
      <c r="V435" s="104"/>
      <c r="W435" s="104"/>
      <c r="X435" s="104"/>
      <c r="Z435" s="104"/>
      <c r="AA435" s="104"/>
      <c r="AE435" s="104"/>
      <c r="AF435" s="104"/>
      <c r="AG435" s="104"/>
      <c r="AI435" s="104"/>
      <c r="AT435" s="104"/>
      <c r="BF435" s="104"/>
    </row>
    <row r="436" spans="1:90" s="36" customFormat="1" ht="13.8" x14ac:dyDescent="0.25">
      <c r="A436" s="104"/>
      <c r="B436" s="104"/>
      <c r="C436" s="104"/>
      <c r="D436" s="104"/>
      <c r="E436" s="104"/>
      <c r="F436" s="104"/>
      <c r="I436" s="24">
        <v>302</v>
      </c>
      <c r="J436" s="161" t="s">
        <v>223</v>
      </c>
      <c r="K436" s="135" t="s">
        <v>181</v>
      </c>
      <c r="L436" s="193">
        <v>4</v>
      </c>
      <c r="M436" s="104"/>
      <c r="N436" s="193" t="s">
        <v>380</v>
      </c>
      <c r="O436" s="104"/>
      <c r="P436" s="193"/>
      <c r="Q436" s="104"/>
      <c r="R436" s="193"/>
      <c r="S436" s="104"/>
      <c r="T436" s="104"/>
      <c r="U436" s="104"/>
      <c r="V436" s="104"/>
      <c r="W436" s="104"/>
      <c r="X436" s="104"/>
      <c r="Z436" s="104"/>
      <c r="AA436" s="104"/>
      <c r="AE436" s="104"/>
      <c r="AF436" s="104"/>
      <c r="AG436" s="104"/>
      <c r="AI436" s="104"/>
      <c r="AT436" s="104"/>
      <c r="BF436" s="104"/>
    </row>
    <row r="437" spans="1:90" s="36" customFormat="1" ht="13.8" x14ac:dyDescent="0.25">
      <c r="A437" s="104"/>
      <c r="B437" s="104"/>
      <c r="C437" s="104"/>
      <c r="D437" s="104"/>
      <c r="E437" s="104"/>
      <c r="F437" s="104"/>
      <c r="I437" s="24">
        <v>303</v>
      </c>
      <c r="J437" s="161" t="s">
        <v>278</v>
      </c>
      <c r="K437" s="135" t="s">
        <v>181</v>
      </c>
      <c r="L437" s="193">
        <v>4</v>
      </c>
      <c r="M437" s="104"/>
      <c r="N437" s="193" t="s">
        <v>379</v>
      </c>
      <c r="O437" s="104"/>
      <c r="P437" s="193"/>
      <c r="Q437" s="104"/>
      <c r="R437" s="193"/>
      <c r="S437" s="104"/>
      <c r="T437" s="104"/>
      <c r="U437" s="104"/>
      <c r="V437" s="104"/>
      <c r="W437" s="104"/>
      <c r="X437" s="104"/>
      <c r="Z437" s="104"/>
      <c r="AA437" s="104"/>
      <c r="AE437" s="104"/>
      <c r="AF437" s="104"/>
      <c r="AG437" s="104"/>
      <c r="AI437" s="104"/>
      <c r="AT437" s="104"/>
      <c r="BF437" s="104"/>
    </row>
    <row r="438" spans="1:90" s="36" customFormat="1" ht="13.8" x14ac:dyDescent="0.25">
      <c r="A438" s="104"/>
      <c r="B438" s="104"/>
      <c r="C438" s="104"/>
      <c r="D438" s="104"/>
      <c r="E438" s="104"/>
      <c r="F438" s="104"/>
      <c r="I438" s="24">
        <v>304</v>
      </c>
      <c r="J438" s="160" t="s">
        <v>346</v>
      </c>
      <c r="K438" s="136" t="s">
        <v>128</v>
      </c>
      <c r="L438" s="193">
        <v>4</v>
      </c>
      <c r="M438" s="104"/>
      <c r="N438" s="193" t="s">
        <v>379</v>
      </c>
      <c r="O438" s="104"/>
      <c r="P438" s="193"/>
      <c r="Q438" s="104"/>
      <c r="R438" s="193"/>
      <c r="S438" s="104"/>
      <c r="T438" s="104"/>
      <c r="U438" s="104"/>
      <c r="V438" s="104"/>
      <c r="W438" s="104"/>
      <c r="X438" s="104"/>
      <c r="Z438" s="104"/>
      <c r="AA438" s="104"/>
      <c r="AE438" s="104"/>
      <c r="AF438" s="104"/>
      <c r="AG438" s="104"/>
      <c r="AI438" s="104"/>
      <c r="AT438" s="104"/>
      <c r="BF438" s="104"/>
    </row>
    <row r="439" spans="1:90" s="36" customFormat="1" ht="13.8" x14ac:dyDescent="0.25">
      <c r="A439" s="104"/>
      <c r="B439" s="104"/>
      <c r="C439" s="104"/>
      <c r="D439" s="104"/>
      <c r="E439" s="104"/>
      <c r="F439" s="104"/>
      <c r="I439" s="24">
        <v>305</v>
      </c>
      <c r="J439" s="160" t="s">
        <v>348</v>
      </c>
      <c r="K439" s="135" t="s">
        <v>522</v>
      </c>
      <c r="L439" s="193">
        <v>4</v>
      </c>
      <c r="M439" s="104"/>
      <c r="N439" s="193" t="s">
        <v>380</v>
      </c>
      <c r="O439" s="104"/>
      <c r="P439" s="193"/>
      <c r="Q439" s="104"/>
      <c r="R439" s="193"/>
      <c r="S439" s="104"/>
      <c r="T439" s="104"/>
      <c r="U439" s="104"/>
      <c r="V439" s="104"/>
      <c r="W439" s="104"/>
      <c r="X439" s="104"/>
      <c r="Z439" s="104"/>
      <c r="AA439" s="104"/>
      <c r="AE439" s="104"/>
      <c r="AF439" s="104"/>
      <c r="AG439" s="104"/>
      <c r="AI439" s="104"/>
      <c r="AT439" s="104"/>
      <c r="BF439" s="104"/>
    </row>
    <row r="440" spans="1:90" s="36" customFormat="1" ht="13.8" x14ac:dyDescent="0.25">
      <c r="A440" s="104"/>
      <c r="B440" s="104"/>
      <c r="C440" s="104"/>
      <c r="D440" s="104"/>
      <c r="E440" s="104"/>
      <c r="F440" s="104"/>
      <c r="I440" s="24">
        <v>306</v>
      </c>
      <c r="J440" s="161" t="s">
        <v>270</v>
      </c>
      <c r="K440" s="35" t="s">
        <v>389</v>
      </c>
      <c r="L440" s="193">
        <v>4</v>
      </c>
      <c r="M440" s="104"/>
      <c r="N440" s="193" t="s">
        <v>379</v>
      </c>
      <c r="O440" s="104"/>
      <c r="P440" s="193"/>
      <c r="Q440" s="104"/>
      <c r="R440" s="193"/>
      <c r="S440" s="104"/>
      <c r="T440" s="104"/>
      <c r="U440" s="104"/>
      <c r="V440" s="104"/>
      <c r="W440" s="104"/>
      <c r="X440" s="104"/>
      <c r="Z440" s="104"/>
      <c r="AA440" s="104"/>
      <c r="AE440" s="104"/>
      <c r="AF440" s="104"/>
      <c r="AG440" s="104"/>
      <c r="AI440" s="104"/>
      <c r="AT440" s="104"/>
      <c r="BF440" s="104"/>
    </row>
    <row r="441" spans="1:90" s="36" customFormat="1" ht="13.8" x14ac:dyDescent="0.25">
      <c r="A441" s="104"/>
      <c r="B441" s="104"/>
      <c r="C441" s="104"/>
      <c r="D441" s="104"/>
      <c r="E441" s="104"/>
      <c r="F441" s="104"/>
      <c r="I441" s="24">
        <v>307</v>
      </c>
      <c r="J441" s="160" t="s">
        <v>293</v>
      </c>
      <c r="K441" s="35" t="s">
        <v>389</v>
      </c>
      <c r="L441" s="193">
        <v>4</v>
      </c>
      <c r="M441" s="104"/>
      <c r="N441" s="193" t="s">
        <v>380</v>
      </c>
      <c r="O441" s="104"/>
      <c r="P441" s="193"/>
      <c r="Q441" s="104"/>
      <c r="R441" s="193"/>
      <c r="S441" s="104"/>
      <c r="T441" s="104"/>
      <c r="U441" s="104"/>
      <c r="V441" s="104"/>
      <c r="W441" s="104"/>
      <c r="X441" s="104"/>
      <c r="Z441" s="104"/>
      <c r="AA441" s="104"/>
      <c r="AE441" s="104"/>
      <c r="AF441" s="104"/>
      <c r="AG441" s="104"/>
      <c r="AI441" s="104"/>
      <c r="AT441" s="104"/>
      <c r="BF441" s="104"/>
    </row>
    <row r="442" spans="1:90" s="36" customFormat="1" ht="13.8" x14ac:dyDescent="0.25">
      <c r="A442" s="104"/>
      <c r="B442" s="104"/>
      <c r="C442" s="104"/>
      <c r="D442" s="104"/>
      <c r="E442" s="104"/>
      <c r="F442" s="104"/>
      <c r="I442" s="24">
        <v>308</v>
      </c>
      <c r="J442" s="161" t="s">
        <v>272</v>
      </c>
      <c r="K442" s="135" t="s">
        <v>181</v>
      </c>
      <c r="L442" s="193"/>
      <c r="M442" s="104"/>
      <c r="N442" s="193" t="s">
        <v>410</v>
      </c>
      <c r="O442" s="104"/>
      <c r="P442" s="193"/>
      <c r="Q442" s="104"/>
      <c r="R442" s="193" t="s">
        <v>410</v>
      </c>
      <c r="S442" s="104"/>
      <c r="T442" s="104"/>
      <c r="U442" s="104"/>
      <c r="V442" s="104"/>
      <c r="W442" s="104"/>
      <c r="X442" s="104"/>
      <c r="Z442" s="104"/>
      <c r="AA442" s="104"/>
      <c r="AE442" s="104"/>
      <c r="AF442" s="104"/>
      <c r="AG442" s="104"/>
      <c r="AI442" s="104"/>
      <c r="AT442" s="104"/>
      <c r="BF442" s="104"/>
    </row>
    <row r="443" spans="1:90" s="36" customFormat="1" ht="13.8" x14ac:dyDescent="0.25">
      <c r="A443" s="104"/>
      <c r="B443" s="104"/>
      <c r="C443" s="104"/>
      <c r="D443" s="104"/>
      <c r="E443" s="104"/>
      <c r="F443" s="104"/>
      <c r="I443" s="24">
        <v>309</v>
      </c>
      <c r="J443" s="161" t="s">
        <v>352</v>
      </c>
      <c r="K443" s="136" t="s">
        <v>382</v>
      </c>
      <c r="L443" s="193">
        <v>4</v>
      </c>
      <c r="M443" s="104"/>
      <c r="N443" s="193" t="s">
        <v>380</v>
      </c>
      <c r="O443" s="4"/>
      <c r="P443" s="194"/>
      <c r="Q443" s="4"/>
      <c r="R443" s="194"/>
      <c r="S443" s="104"/>
      <c r="T443" s="104"/>
      <c r="U443" s="104"/>
      <c r="V443" s="104"/>
      <c r="W443" s="104"/>
      <c r="X443" s="104"/>
      <c r="Z443" s="104"/>
      <c r="AA443" s="104"/>
      <c r="AE443" s="104"/>
      <c r="AF443" s="104"/>
      <c r="AG443" s="104"/>
      <c r="AI443" s="104"/>
      <c r="AT443" s="104"/>
      <c r="BF443" s="104"/>
    </row>
    <row r="444" spans="1:90" s="36" customFormat="1" ht="13.8" x14ac:dyDescent="0.25">
      <c r="A444" s="104"/>
      <c r="B444" s="104"/>
      <c r="C444" s="104"/>
      <c r="D444" s="104"/>
      <c r="E444" s="104"/>
      <c r="F444" s="104"/>
      <c r="I444" s="24">
        <v>310</v>
      </c>
      <c r="J444" s="161" t="s">
        <v>301</v>
      </c>
      <c r="K444" s="137" t="s">
        <v>364</v>
      </c>
      <c r="L444" s="193">
        <v>4</v>
      </c>
      <c r="M444" s="104"/>
      <c r="N444" s="193" t="s">
        <v>379</v>
      </c>
      <c r="O444" s="104"/>
      <c r="P444" s="193"/>
      <c r="Q444" s="104"/>
      <c r="R444" s="193"/>
      <c r="S444" s="104"/>
      <c r="T444" s="104"/>
      <c r="U444" s="104"/>
      <c r="V444" s="104"/>
      <c r="W444" s="104"/>
      <c r="X444" s="104"/>
      <c r="Z444" s="104"/>
      <c r="AA444" s="104"/>
      <c r="AE444" s="104"/>
      <c r="AF444" s="104"/>
      <c r="AG444" s="104"/>
      <c r="AI444" s="104"/>
      <c r="AT444" s="104"/>
      <c r="BF444" s="104"/>
    </row>
    <row r="445" spans="1:90" s="36" customFormat="1" ht="13.8" x14ac:dyDescent="0.25">
      <c r="A445" s="104"/>
      <c r="B445" s="104"/>
      <c r="C445" s="104"/>
      <c r="D445" s="104"/>
      <c r="E445" s="104"/>
      <c r="F445" s="104"/>
      <c r="I445" s="24">
        <v>311</v>
      </c>
      <c r="J445" s="161" t="s">
        <v>284</v>
      </c>
      <c r="K445" s="137" t="s">
        <v>100</v>
      </c>
      <c r="L445" s="193">
        <v>4</v>
      </c>
      <c r="M445" s="104"/>
      <c r="N445" s="193" t="s">
        <v>380</v>
      </c>
      <c r="O445" s="104"/>
      <c r="P445" s="193"/>
      <c r="Q445" s="104"/>
      <c r="R445" s="193"/>
      <c r="S445" s="104"/>
      <c r="T445" s="104"/>
      <c r="U445" s="104"/>
      <c r="V445" s="104"/>
      <c r="W445" s="104"/>
      <c r="X445" s="104"/>
      <c r="Z445" s="104"/>
      <c r="AA445" s="104"/>
      <c r="AE445" s="104"/>
      <c r="AF445" s="104"/>
      <c r="AG445" s="104"/>
      <c r="AI445" s="104"/>
      <c r="AT445" s="104"/>
      <c r="BF445" s="104"/>
    </row>
    <row r="446" spans="1:90" s="36" customFormat="1" ht="13.8" x14ac:dyDescent="0.25">
      <c r="A446" s="4"/>
      <c r="B446" s="4"/>
      <c r="C446" s="4"/>
      <c r="D446" s="4"/>
      <c r="E446" s="4"/>
      <c r="F446" s="4"/>
      <c r="G446"/>
      <c r="H446"/>
      <c r="I446" s="24">
        <v>312</v>
      </c>
      <c r="J446" s="163" t="s">
        <v>226</v>
      </c>
      <c r="K446" s="35" t="s">
        <v>107</v>
      </c>
      <c r="L446" s="193">
        <v>4</v>
      </c>
      <c r="M446" s="104"/>
      <c r="N446" s="193" t="s">
        <v>380</v>
      </c>
      <c r="O446" s="104"/>
      <c r="P446" s="193"/>
      <c r="Q446" s="104"/>
      <c r="R446" s="193"/>
      <c r="S446" s="4"/>
      <c r="T446" s="4"/>
      <c r="U446" s="4"/>
      <c r="V446" s="4"/>
      <c r="W446" s="4"/>
      <c r="X446" s="4"/>
      <c r="Y446"/>
      <c r="Z446" s="4"/>
      <c r="AA446" s="4"/>
      <c r="AB446"/>
      <c r="AC446"/>
      <c r="AD446"/>
      <c r="AE446" s="4"/>
      <c r="AF446" s="4"/>
      <c r="AG446" s="4"/>
      <c r="AH446"/>
      <c r="AI446" s="4"/>
      <c r="AJ446"/>
      <c r="AK446"/>
      <c r="AL446"/>
      <c r="AM446"/>
      <c r="AN446"/>
      <c r="AO446"/>
      <c r="AP446"/>
      <c r="AQ446"/>
      <c r="AR446"/>
      <c r="AS446"/>
      <c r="AT446" s="4"/>
      <c r="AU446"/>
      <c r="AV446"/>
      <c r="AW446"/>
      <c r="AX446"/>
      <c r="AY446"/>
      <c r="AZ446"/>
      <c r="BA446"/>
      <c r="BB446"/>
      <c r="BC446"/>
      <c r="BD446"/>
      <c r="BE446"/>
      <c r="BF446" s="4"/>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row>
    <row r="447" spans="1:90" s="36" customFormat="1" ht="13.8" x14ac:dyDescent="0.25">
      <c r="A447" s="104"/>
      <c r="B447" s="104"/>
      <c r="C447" s="104"/>
      <c r="D447" s="104"/>
      <c r="E447" s="104"/>
      <c r="F447" s="104"/>
      <c r="I447" s="24">
        <v>313</v>
      </c>
      <c r="J447" s="162" t="s">
        <v>298</v>
      </c>
      <c r="K447" s="135" t="s">
        <v>181</v>
      </c>
      <c r="L447" s="193">
        <v>4</v>
      </c>
      <c r="M447" s="104"/>
      <c r="N447" s="193" t="s">
        <v>380</v>
      </c>
      <c r="O447" s="104"/>
      <c r="P447" s="193"/>
      <c r="Q447" s="104"/>
      <c r="R447" s="193"/>
      <c r="S447" s="104"/>
      <c r="T447" s="104"/>
      <c r="U447" s="104"/>
      <c r="V447" s="104"/>
      <c r="W447" s="104"/>
      <c r="X447" s="104"/>
      <c r="Z447" s="104"/>
      <c r="AA447" s="104"/>
      <c r="AE447" s="104"/>
      <c r="AF447" s="104"/>
      <c r="AG447" s="104"/>
      <c r="AI447" s="104"/>
      <c r="AT447" s="104"/>
      <c r="BF447" s="104"/>
    </row>
    <row r="448" spans="1:90" s="36" customFormat="1" ht="13.8" x14ac:dyDescent="0.25">
      <c r="A448" s="104"/>
      <c r="B448" s="104"/>
      <c r="C448" s="104"/>
      <c r="D448" s="104"/>
      <c r="E448" s="104"/>
      <c r="F448" s="104"/>
      <c r="I448" s="24">
        <v>314</v>
      </c>
      <c r="J448" s="161" t="s">
        <v>296</v>
      </c>
      <c r="K448" s="135" t="s">
        <v>522</v>
      </c>
      <c r="L448" s="193">
        <v>4</v>
      </c>
      <c r="M448" s="104"/>
      <c r="N448" s="193" t="s">
        <v>380</v>
      </c>
      <c r="O448" s="104"/>
      <c r="P448" s="193"/>
      <c r="Q448" s="104"/>
      <c r="R448" s="193"/>
      <c r="S448" s="104"/>
      <c r="T448" s="104"/>
      <c r="U448" s="104"/>
      <c r="V448" s="104"/>
      <c r="W448" s="104"/>
      <c r="X448" s="104"/>
      <c r="Z448" s="104"/>
      <c r="AA448" s="104"/>
      <c r="AE448" s="104"/>
      <c r="AF448" s="104"/>
      <c r="AG448" s="104"/>
      <c r="AI448" s="104"/>
      <c r="AT448" s="104"/>
      <c r="BF448" s="104"/>
    </row>
    <row r="449" spans="1:90" s="36" customFormat="1" ht="13.8" x14ac:dyDescent="0.25">
      <c r="A449" s="104"/>
      <c r="B449" s="104"/>
      <c r="C449" s="104"/>
      <c r="D449" s="104"/>
      <c r="E449" s="104"/>
      <c r="F449" s="104"/>
      <c r="I449" s="24">
        <v>315</v>
      </c>
      <c r="J449" s="160" t="s">
        <v>365</v>
      </c>
      <c r="K449" s="35" t="s">
        <v>276</v>
      </c>
      <c r="L449" s="193">
        <v>4</v>
      </c>
      <c r="M449" s="104"/>
      <c r="N449" s="193" t="s">
        <v>379</v>
      </c>
      <c r="O449" s="104"/>
      <c r="P449" s="193"/>
      <c r="Q449" s="104"/>
      <c r="R449" s="193"/>
      <c r="S449" s="104"/>
      <c r="T449" s="104"/>
      <c r="U449" s="104"/>
      <c r="V449" s="104"/>
      <c r="W449" s="104"/>
      <c r="X449" s="104"/>
      <c r="Z449" s="104"/>
      <c r="AA449" s="104"/>
      <c r="AE449" s="104"/>
      <c r="AF449" s="104"/>
      <c r="AG449" s="104"/>
      <c r="AI449" s="104"/>
      <c r="AT449" s="104"/>
      <c r="BF449" s="104"/>
    </row>
    <row r="450" spans="1:90" s="36" customFormat="1" ht="13.8" x14ac:dyDescent="0.25">
      <c r="A450" s="104"/>
      <c r="B450" s="104"/>
      <c r="C450" s="104"/>
      <c r="D450" s="104"/>
      <c r="E450" s="104"/>
      <c r="F450" s="104"/>
      <c r="I450" s="24">
        <v>316</v>
      </c>
      <c r="J450" s="160" t="s">
        <v>361</v>
      </c>
      <c r="K450" s="135" t="s">
        <v>96</v>
      </c>
      <c r="L450" s="193">
        <v>4</v>
      </c>
      <c r="M450" s="104"/>
      <c r="N450" s="193" t="s">
        <v>379</v>
      </c>
      <c r="O450" s="104"/>
      <c r="P450" s="193"/>
      <c r="Q450" s="104"/>
      <c r="R450" s="193"/>
      <c r="S450" s="104"/>
      <c r="T450" s="104"/>
      <c r="U450" s="104"/>
      <c r="V450" s="104"/>
      <c r="W450" s="104"/>
      <c r="X450" s="104"/>
      <c r="Z450" s="104"/>
      <c r="AA450" s="104"/>
      <c r="AE450" s="104"/>
      <c r="AF450" s="104"/>
      <c r="AG450" s="104"/>
      <c r="AI450" s="104"/>
      <c r="AT450" s="104"/>
      <c r="BF450" s="104"/>
    </row>
    <row r="451" spans="1:90" s="36" customFormat="1" ht="13.8" x14ac:dyDescent="0.25">
      <c r="A451" s="104"/>
      <c r="B451" s="104"/>
      <c r="C451" s="104"/>
      <c r="D451" s="104"/>
      <c r="E451" s="104"/>
      <c r="F451" s="104"/>
      <c r="I451" s="24">
        <v>317</v>
      </c>
      <c r="J451" s="161" t="s">
        <v>290</v>
      </c>
      <c r="K451" s="136" t="s">
        <v>183</v>
      </c>
      <c r="L451" s="193">
        <v>4</v>
      </c>
      <c r="M451" s="104"/>
      <c r="N451" s="193" t="s">
        <v>379</v>
      </c>
      <c r="O451" s="104"/>
      <c r="P451" s="193"/>
      <c r="Q451" s="104"/>
      <c r="R451" s="193"/>
      <c r="S451" s="104"/>
      <c r="T451" s="104"/>
      <c r="U451" s="104"/>
      <c r="V451" s="104"/>
      <c r="W451" s="104"/>
      <c r="X451" s="104"/>
      <c r="Z451" s="104"/>
      <c r="AA451" s="104"/>
      <c r="AE451" s="104"/>
      <c r="AF451" s="104"/>
      <c r="AG451" s="104"/>
      <c r="AI451" s="104"/>
      <c r="AT451" s="104"/>
      <c r="BF451" s="104"/>
    </row>
    <row r="452" spans="1:90" s="36" customFormat="1" ht="13.8" x14ac:dyDescent="0.25">
      <c r="A452" s="104"/>
      <c r="B452" s="104"/>
      <c r="C452" s="104"/>
      <c r="D452" s="104"/>
      <c r="E452" s="104"/>
      <c r="F452" s="104"/>
      <c r="I452" s="24">
        <v>318</v>
      </c>
      <c r="J452" s="163" t="s">
        <v>357</v>
      </c>
      <c r="K452" s="35" t="s">
        <v>389</v>
      </c>
      <c r="L452" s="193">
        <v>4</v>
      </c>
      <c r="M452" s="104"/>
      <c r="N452" s="193" t="s">
        <v>379</v>
      </c>
      <c r="O452" s="104"/>
      <c r="P452" s="193"/>
      <c r="Q452" s="104"/>
      <c r="R452" s="193"/>
      <c r="S452" s="104"/>
      <c r="T452" s="104"/>
      <c r="U452" s="104"/>
      <c r="V452" s="104"/>
      <c r="W452" s="104"/>
      <c r="X452" s="104"/>
      <c r="Z452" s="104"/>
      <c r="AA452" s="104"/>
      <c r="AE452" s="104"/>
      <c r="AF452" s="104"/>
      <c r="AG452" s="104"/>
      <c r="AI452" s="104"/>
      <c r="AT452" s="104"/>
      <c r="BF452" s="104"/>
    </row>
    <row r="453" spans="1:90" ht="13.8" x14ac:dyDescent="0.25">
      <c r="A453" s="104"/>
      <c r="B453" s="104"/>
      <c r="C453" s="104"/>
      <c r="D453" s="104"/>
      <c r="E453" s="104"/>
      <c r="F453" s="104"/>
      <c r="G453" s="36"/>
      <c r="H453" s="36"/>
      <c r="I453" s="24">
        <v>319</v>
      </c>
      <c r="J453" s="163" t="s">
        <v>411</v>
      </c>
      <c r="K453" s="136" t="s">
        <v>382</v>
      </c>
      <c r="L453" s="194"/>
      <c r="N453" s="193" t="s">
        <v>422</v>
      </c>
      <c r="P453" s="193" t="s">
        <v>422</v>
      </c>
      <c r="R453" s="193" t="s">
        <v>422</v>
      </c>
      <c r="S453" s="104"/>
      <c r="T453" s="104"/>
      <c r="U453" s="104"/>
      <c r="V453" s="104"/>
      <c r="W453" s="104"/>
      <c r="X453" s="104"/>
      <c r="Y453" s="36"/>
      <c r="Z453" s="104"/>
      <c r="AA453" s="104"/>
      <c r="AB453" s="36"/>
      <c r="AC453" s="36"/>
      <c r="AD453" s="36"/>
      <c r="AE453" s="104"/>
      <c r="AF453" s="104"/>
      <c r="AG453" s="104"/>
      <c r="AH453" s="36"/>
      <c r="AI453" s="104"/>
      <c r="AJ453" s="36"/>
      <c r="AK453" s="36"/>
      <c r="AL453" s="36"/>
      <c r="AM453" s="36"/>
      <c r="AN453" s="36"/>
      <c r="AO453" s="36"/>
      <c r="AP453" s="36"/>
      <c r="AQ453" s="36"/>
      <c r="AR453" s="36"/>
      <c r="AS453" s="36"/>
      <c r="AT453" s="104"/>
      <c r="AU453" s="36"/>
      <c r="AV453" s="36"/>
      <c r="AW453" s="36"/>
      <c r="AX453" s="36"/>
      <c r="AY453" s="36"/>
      <c r="AZ453" s="36"/>
      <c r="BA453" s="36"/>
      <c r="BB453" s="36"/>
      <c r="BC453" s="36"/>
      <c r="BD453" s="36"/>
      <c r="BE453" s="36"/>
      <c r="BF453" s="104"/>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row>
    <row r="454" spans="1:90" ht="13.8" x14ac:dyDescent="0.25">
      <c r="A454" s="104"/>
      <c r="B454" s="104"/>
      <c r="C454" s="104"/>
      <c r="D454" s="104"/>
      <c r="E454" s="104"/>
      <c r="F454" s="104"/>
      <c r="G454" s="36"/>
      <c r="H454" s="36"/>
      <c r="I454" s="24">
        <v>320</v>
      </c>
      <c r="J454" s="161" t="s">
        <v>412</v>
      </c>
      <c r="K454" s="136" t="s">
        <v>183</v>
      </c>
      <c r="L454" s="194"/>
      <c r="N454" s="193" t="s">
        <v>422</v>
      </c>
      <c r="O454" s="104"/>
      <c r="P454" s="193" t="s">
        <v>422</v>
      </c>
      <c r="Q454" s="104"/>
      <c r="R454" s="193" t="s">
        <v>422</v>
      </c>
      <c r="S454" s="104"/>
      <c r="T454" s="104"/>
      <c r="U454" s="104"/>
      <c r="V454" s="104"/>
      <c r="W454" s="104"/>
      <c r="X454" s="104"/>
      <c r="Y454" s="36"/>
      <c r="Z454" s="104"/>
      <c r="AA454" s="104"/>
      <c r="AB454" s="36"/>
      <c r="AC454" s="36"/>
      <c r="AD454" s="36"/>
      <c r="AE454" s="104"/>
      <c r="AF454" s="104"/>
      <c r="AG454" s="104"/>
      <c r="AH454" s="36"/>
      <c r="AI454" s="104"/>
      <c r="AJ454" s="36"/>
      <c r="AK454" s="36"/>
      <c r="AL454" s="36"/>
      <c r="AM454" s="36"/>
      <c r="AN454" s="36"/>
      <c r="AO454" s="36"/>
      <c r="AP454" s="36"/>
      <c r="AQ454" s="36"/>
      <c r="AR454" s="36"/>
      <c r="AS454" s="36"/>
      <c r="AT454" s="104"/>
      <c r="AU454" s="36"/>
      <c r="AV454" s="36"/>
      <c r="AW454" s="36"/>
      <c r="AX454" s="36"/>
      <c r="AY454" s="36"/>
      <c r="AZ454" s="36"/>
      <c r="BA454" s="36"/>
      <c r="BB454" s="36"/>
      <c r="BC454" s="36"/>
      <c r="BD454" s="36"/>
      <c r="BE454" s="36"/>
      <c r="BF454" s="104"/>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row>
    <row r="455" spans="1:90" ht="13.8" x14ac:dyDescent="0.25">
      <c r="A455" s="104"/>
      <c r="B455" s="104"/>
      <c r="C455" s="104"/>
      <c r="D455" s="104"/>
      <c r="E455" s="104"/>
      <c r="F455" s="104"/>
      <c r="G455" s="36"/>
      <c r="H455" s="36"/>
      <c r="I455" s="24">
        <v>321</v>
      </c>
      <c r="J455" s="161" t="s">
        <v>413</v>
      </c>
      <c r="K455" s="136" t="s">
        <v>382</v>
      </c>
      <c r="L455" s="194"/>
      <c r="N455" s="193" t="s">
        <v>422</v>
      </c>
      <c r="O455" s="104"/>
      <c r="P455" s="193" t="s">
        <v>422</v>
      </c>
      <c r="Q455" s="104"/>
      <c r="R455" s="193" t="s">
        <v>422</v>
      </c>
      <c r="S455" s="104"/>
      <c r="T455" s="104"/>
      <c r="U455" s="104"/>
      <c r="V455" s="104"/>
      <c r="W455" s="104"/>
      <c r="X455" s="104"/>
      <c r="Y455" s="36"/>
      <c r="Z455" s="104"/>
      <c r="AA455" s="104"/>
      <c r="AB455" s="36"/>
      <c r="AC455" s="36"/>
      <c r="AD455" s="36"/>
      <c r="AE455" s="104"/>
      <c r="AF455" s="104"/>
      <c r="AG455" s="104"/>
      <c r="AH455" s="36"/>
      <c r="AI455" s="104"/>
      <c r="AJ455" s="36"/>
      <c r="AK455" s="36"/>
      <c r="AL455" s="36"/>
      <c r="AM455" s="36"/>
      <c r="AN455" s="36"/>
      <c r="AO455" s="36"/>
      <c r="AP455" s="36"/>
      <c r="AQ455" s="36"/>
      <c r="AR455" s="36"/>
      <c r="AS455" s="36"/>
      <c r="AT455" s="104"/>
      <c r="AU455" s="36"/>
      <c r="AV455" s="36"/>
      <c r="AW455" s="36"/>
      <c r="AX455" s="36"/>
      <c r="AY455" s="36"/>
      <c r="AZ455" s="36"/>
      <c r="BA455" s="36"/>
      <c r="BB455" s="36"/>
      <c r="BC455" s="36"/>
      <c r="BD455" s="36"/>
      <c r="BE455" s="36"/>
      <c r="BF455" s="104"/>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row>
    <row r="456" spans="1:90" ht="13.8" x14ac:dyDescent="0.25">
      <c r="A456" s="104"/>
      <c r="B456" s="104"/>
      <c r="C456" s="104"/>
      <c r="D456" s="104"/>
      <c r="E456" s="104"/>
      <c r="F456" s="104"/>
      <c r="G456" s="36"/>
      <c r="H456" s="36"/>
      <c r="I456" s="24">
        <v>322</v>
      </c>
      <c r="J456" s="162" t="s">
        <v>414</v>
      </c>
      <c r="K456" s="136" t="s">
        <v>183</v>
      </c>
      <c r="L456" s="194"/>
      <c r="N456" s="193" t="s">
        <v>422</v>
      </c>
      <c r="O456" s="104"/>
      <c r="P456" s="193" t="s">
        <v>422</v>
      </c>
      <c r="Q456" s="104"/>
      <c r="R456" s="193" t="s">
        <v>422</v>
      </c>
      <c r="S456" s="104"/>
      <c r="T456" s="104"/>
      <c r="U456" s="104"/>
      <c r="V456" s="104"/>
      <c r="W456" s="104"/>
      <c r="X456" s="104"/>
      <c r="Y456" s="36"/>
      <c r="Z456" s="104"/>
      <c r="AA456" s="104"/>
      <c r="AB456" s="36"/>
      <c r="AC456" s="36"/>
      <c r="AD456" s="36"/>
      <c r="AE456" s="104"/>
      <c r="AF456" s="104"/>
      <c r="AG456" s="104"/>
      <c r="AH456" s="36"/>
      <c r="AI456" s="104"/>
      <c r="AJ456" s="36"/>
      <c r="AK456" s="36"/>
      <c r="AL456" s="36"/>
      <c r="AM456" s="36"/>
      <c r="AN456" s="36"/>
      <c r="AO456" s="36"/>
      <c r="AP456" s="36"/>
      <c r="AQ456" s="36"/>
      <c r="AR456" s="36"/>
      <c r="AS456" s="36"/>
      <c r="AT456" s="104"/>
      <c r="AU456" s="36"/>
      <c r="AV456" s="36"/>
      <c r="AW456" s="36"/>
      <c r="AX456" s="36"/>
      <c r="AY456" s="36"/>
      <c r="AZ456" s="36"/>
      <c r="BA456" s="36"/>
      <c r="BB456" s="36"/>
      <c r="BC456" s="36"/>
      <c r="BD456" s="36"/>
      <c r="BE456" s="36"/>
      <c r="BF456" s="104"/>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row>
    <row r="457" spans="1:90" ht="13.8" x14ac:dyDescent="0.25">
      <c r="A457" s="104"/>
      <c r="B457" s="104"/>
      <c r="C457" s="104"/>
      <c r="D457" s="104"/>
      <c r="E457" s="104"/>
      <c r="F457" s="104"/>
      <c r="G457" s="36"/>
      <c r="H457" s="36"/>
      <c r="I457" s="24">
        <v>323</v>
      </c>
      <c r="J457" s="161" t="s">
        <v>415</v>
      </c>
      <c r="K457" s="136" t="s">
        <v>183</v>
      </c>
      <c r="L457" s="194"/>
      <c r="N457" s="193" t="s">
        <v>422</v>
      </c>
      <c r="O457" s="104"/>
      <c r="P457" s="193" t="s">
        <v>422</v>
      </c>
      <c r="Q457" s="104"/>
      <c r="R457" s="193" t="s">
        <v>422</v>
      </c>
      <c r="S457" s="104"/>
      <c r="T457" s="104"/>
      <c r="U457" s="104"/>
      <c r="V457" s="104"/>
      <c r="W457" s="104"/>
      <c r="X457" s="104"/>
      <c r="Y457" s="36"/>
      <c r="Z457" s="104"/>
      <c r="AA457" s="104"/>
      <c r="AB457" s="36"/>
      <c r="AC457" s="36"/>
      <c r="AD457" s="36"/>
      <c r="AE457" s="104"/>
      <c r="AF457" s="104"/>
      <c r="AG457" s="104"/>
      <c r="AH457" s="36"/>
      <c r="AI457" s="104"/>
      <c r="AJ457" s="36"/>
      <c r="AK457" s="36"/>
      <c r="AL457" s="36"/>
      <c r="AM457" s="36"/>
      <c r="AN457" s="36"/>
      <c r="AO457" s="36"/>
      <c r="AP457" s="36"/>
      <c r="AQ457" s="36"/>
      <c r="AR457" s="36"/>
      <c r="AS457" s="36"/>
      <c r="AT457" s="104"/>
      <c r="AU457" s="36"/>
      <c r="AV457" s="36"/>
      <c r="AW457" s="36"/>
      <c r="AX457" s="36"/>
      <c r="AY457" s="36"/>
      <c r="AZ457" s="36"/>
      <c r="BA457" s="36"/>
      <c r="BB457" s="36"/>
      <c r="BC457" s="36"/>
      <c r="BD457" s="36"/>
      <c r="BE457" s="36"/>
      <c r="BF457" s="104"/>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row>
    <row r="458" spans="1:90" ht="13.8" x14ac:dyDescent="0.25">
      <c r="A458" s="104"/>
      <c r="B458" s="104"/>
      <c r="C458" s="104"/>
      <c r="D458" s="104"/>
      <c r="E458" s="104"/>
      <c r="F458" s="104"/>
      <c r="G458" s="36"/>
      <c r="H458" s="36"/>
      <c r="I458" s="24">
        <v>324</v>
      </c>
      <c r="J458" s="163" t="s">
        <v>416</v>
      </c>
      <c r="K458" s="35"/>
      <c r="L458" s="194"/>
      <c r="N458" s="193" t="s">
        <v>422</v>
      </c>
      <c r="P458" s="193" t="s">
        <v>422</v>
      </c>
      <c r="R458" s="193" t="s">
        <v>422</v>
      </c>
      <c r="S458" s="104"/>
      <c r="T458" s="104"/>
      <c r="U458" s="104"/>
      <c r="V458" s="104"/>
      <c r="W458" s="104"/>
      <c r="X458" s="104"/>
      <c r="Y458" s="36"/>
      <c r="Z458" s="104"/>
      <c r="AA458" s="104"/>
      <c r="AB458" s="36"/>
      <c r="AC458" s="36"/>
      <c r="AD458" s="36"/>
      <c r="AE458" s="104"/>
      <c r="AF458" s="104"/>
      <c r="AG458" s="104"/>
      <c r="AH458" s="36"/>
      <c r="AI458" s="104"/>
      <c r="AJ458" s="36"/>
      <c r="AK458" s="36"/>
      <c r="AL458" s="36"/>
      <c r="AM458" s="36"/>
      <c r="AN458" s="36"/>
      <c r="AO458" s="36"/>
      <c r="AP458" s="36"/>
      <c r="AQ458" s="36"/>
      <c r="AR458" s="36"/>
      <c r="AS458" s="36"/>
      <c r="AT458" s="104"/>
      <c r="AU458" s="36"/>
      <c r="AV458" s="36"/>
      <c r="AW458" s="36"/>
      <c r="AX458" s="36"/>
      <c r="AY458" s="36"/>
      <c r="AZ458" s="36"/>
      <c r="BA458" s="36"/>
      <c r="BB458" s="36"/>
      <c r="BC458" s="36"/>
      <c r="BD458" s="36"/>
      <c r="BE458" s="36"/>
      <c r="BF458" s="104"/>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row>
    <row r="459" spans="1:90" ht="13.8" x14ac:dyDescent="0.25">
      <c r="A459" s="104"/>
      <c r="B459" s="104"/>
      <c r="C459" s="104"/>
      <c r="D459" s="104"/>
      <c r="E459" s="104"/>
      <c r="F459" s="104"/>
      <c r="G459" s="36"/>
      <c r="H459" s="36"/>
      <c r="I459" s="24">
        <v>325</v>
      </c>
      <c r="J459" s="161" t="s">
        <v>417</v>
      </c>
      <c r="K459" s="135" t="s">
        <v>181</v>
      </c>
      <c r="L459" s="194"/>
      <c r="N459" s="193" t="s">
        <v>422</v>
      </c>
      <c r="O459" s="104"/>
      <c r="P459" s="193" t="s">
        <v>422</v>
      </c>
      <c r="Q459" s="104"/>
      <c r="R459" s="193" t="s">
        <v>422</v>
      </c>
      <c r="S459" s="104"/>
      <c r="T459" s="104"/>
      <c r="U459" s="104"/>
      <c r="V459" s="104"/>
      <c r="W459" s="104"/>
      <c r="X459" s="104"/>
      <c r="Y459" s="36"/>
      <c r="Z459" s="104"/>
      <c r="AA459" s="104"/>
      <c r="AB459" s="36"/>
      <c r="AC459" s="36"/>
      <c r="AD459" s="36"/>
      <c r="AE459" s="104"/>
      <c r="AF459" s="104"/>
      <c r="AG459" s="104"/>
      <c r="AH459" s="36"/>
      <c r="AI459" s="104"/>
      <c r="AJ459" s="36"/>
      <c r="AK459" s="36"/>
      <c r="AL459" s="36"/>
      <c r="AM459" s="36"/>
      <c r="AN459" s="36"/>
      <c r="AO459" s="36"/>
      <c r="AP459" s="36"/>
      <c r="AQ459" s="36"/>
      <c r="AR459" s="36"/>
      <c r="AS459" s="36"/>
      <c r="AT459" s="104"/>
      <c r="AU459" s="36"/>
      <c r="AV459" s="36"/>
      <c r="AW459" s="36"/>
      <c r="AX459" s="36"/>
      <c r="AY459" s="36"/>
      <c r="AZ459" s="36"/>
      <c r="BA459" s="36"/>
      <c r="BB459" s="36"/>
      <c r="BC459" s="36"/>
      <c r="BD459" s="36"/>
      <c r="BE459" s="36"/>
      <c r="BF459" s="104"/>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row>
    <row r="460" spans="1:90" ht="13.8" x14ac:dyDescent="0.25">
      <c r="A460" s="104"/>
      <c r="B460" s="104"/>
      <c r="C460" s="104"/>
      <c r="D460" s="104"/>
      <c r="E460" s="104"/>
      <c r="F460" s="104"/>
      <c r="G460" s="36"/>
      <c r="H460" s="36"/>
      <c r="I460" s="24">
        <v>326</v>
      </c>
      <c r="J460" s="163" t="s">
        <v>418</v>
      </c>
      <c r="K460" s="135" t="s">
        <v>133</v>
      </c>
      <c r="L460" s="194"/>
      <c r="N460" s="193" t="s">
        <v>422</v>
      </c>
      <c r="O460" s="104"/>
      <c r="P460" s="193" t="s">
        <v>422</v>
      </c>
      <c r="Q460" s="104"/>
      <c r="R460" s="193" t="s">
        <v>422</v>
      </c>
      <c r="S460" s="104"/>
      <c r="T460" s="104"/>
      <c r="U460" s="104"/>
      <c r="V460" s="104"/>
      <c r="W460" s="104"/>
      <c r="X460" s="104"/>
      <c r="Y460" s="36"/>
      <c r="Z460" s="104"/>
      <c r="AA460" s="104"/>
      <c r="AB460" s="36"/>
      <c r="AC460" s="36"/>
      <c r="AD460" s="36"/>
      <c r="AE460" s="104"/>
      <c r="AF460" s="104"/>
      <c r="AG460" s="104"/>
      <c r="AH460" s="36"/>
      <c r="AI460" s="104"/>
      <c r="AJ460" s="36"/>
      <c r="AK460" s="36"/>
      <c r="AL460" s="36"/>
      <c r="AM460" s="36"/>
      <c r="AN460" s="36"/>
      <c r="AO460" s="36"/>
      <c r="AP460" s="36"/>
      <c r="AQ460" s="36"/>
      <c r="AR460" s="36"/>
      <c r="AS460" s="36"/>
      <c r="AT460" s="104"/>
      <c r="AU460" s="36"/>
      <c r="AV460" s="36"/>
      <c r="AW460" s="36"/>
      <c r="AX460" s="36"/>
      <c r="AY460" s="36"/>
      <c r="AZ460" s="36"/>
      <c r="BA460" s="36"/>
      <c r="BB460" s="36"/>
      <c r="BC460" s="36"/>
      <c r="BD460" s="36"/>
      <c r="BE460" s="36"/>
      <c r="BF460" s="104"/>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row>
    <row r="461" spans="1:90" ht="13.8" x14ac:dyDescent="0.25">
      <c r="I461" s="24">
        <v>327</v>
      </c>
      <c r="J461" s="162" t="s">
        <v>419</v>
      </c>
      <c r="K461" s="135" t="s">
        <v>181</v>
      </c>
      <c r="L461" s="194"/>
      <c r="N461" s="193" t="s">
        <v>422</v>
      </c>
      <c r="O461" s="104"/>
      <c r="P461" s="193" t="s">
        <v>422</v>
      </c>
      <c r="Q461" s="104"/>
      <c r="R461" s="193" t="s">
        <v>422</v>
      </c>
    </row>
    <row r="462" spans="1:90" ht="13.8" x14ac:dyDescent="0.25">
      <c r="A462" s="104"/>
      <c r="B462" s="104"/>
      <c r="C462" s="104"/>
      <c r="D462" s="104"/>
      <c r="E462" s="104"/>
      <c r="F462" s="104"/>
      <c r="G462" s="36"/>
      <c r="H462" s="36"/>
      <c r="I462" s="24">
        <v>328</v>
      </c>
      <c r="J462" s="161" t="s">
        <v>420</v>
      </c>
      <c r="K462" s="135" t="s">
        <v>181</v>
      </c>
      <c r="L462" s="194"/>
      <c r="N462" s="193" t="s">
        <v>422</v>
      </c>
      <c r="O462" s="104"/>
      <c r="P462" s="193" t="s">
        <v>422</v>
      </c>
      <c r="Q462" s="104"/>
      <c r="R462" s="193" t="s">
        <v>422</v>
      </c>
      <c r="S462" s="104"/>
      <c r="T462" s="104"/>
      <c r="U462" s="104"/>
      <c r="V462" s="104"/>
      <c r="W462" s="104"/>
      <c r="X462" s="104"/>
      <c r="Y462" s="36"/>
      <c r="Z462" s="104"/>
      <c r="AA462" s="104"/>
      <c r="AB462" s="36"/>
      <c r="AC462" s="36"/>
      <c r="AD462" s="36"/>
      <c r="AE462" s="104"/>
      <c r="AF462" s="104"/>
      <c r="AG462" s="104"/>
      <c r="AH462" s="36"/>
      <c r="AI462" s="104"/>
      <c r="AJ462" s="36"/>
      <c r="AK462" s="36"/>
      <c r="AL462" s="36"/>
      <c r="AM462" s="36"/>
      <c r="AN462" s="36"/>
      <c r="AO462" s="36"/>
      <c r="AP462" s="36"/>
      <c r="AQ462" s="36"/>
      <c r="AR462" s="36"/>
      <c r="AS462" s="36"/>
      <c r="AT462" s="104"/>
      <c r="AU462" s="36"/>
      <c r="AV462" s="36"/>
      <c r="AW462" s="36"/>
      <c r="AX462" s="36"/>
      <c r="AY462" s="36"/>
      <c r="AZ462" s="36"/>
      <c r="BA462" s="36"/>
      <c r="BB462" s="36"/>
      <c r="BC462" s="36"/>
      <c r="BD462" s="36"/>
      <c r="BE462" s="36"/>
      <c r="BF462" s="104"/>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row>
    <row r="463" spans="1:90" ht="13.8" x14ac:dyDescent="0.25">
      <c r="A463" s="104"/>
      <c r="B463" s="104"/>
      <c r="C463" s="104"/>
      <c r="D463" s="104"/>
      <c r="E463" s="104"/>
      <c r="F463" s="104"/>
      <c r="G463" s="36"/>
      <c r="H463" s="36"/>
      <c r="I463" s="24">
        <v>329</v>
      </c>
      <c r="J463" s="160" t="s">
        <v>421</v>
      </c>
      <c r="K463" s="135" t="s">
        <v>181</v>
      </c>
      <c r="L463" s="194"/>
      <c r="N463" s="193" t="s">
        <v>422</v>
      </c>
      <c r="O463" s="104"/>
      <c r="P463" s="193" t="s">
        <v>422</v>
      </c>
      <c r="Q463" s="104"/>
      <c r="R463" s="193" t="s">
        <v>422</v>
      </c>
      <c r="S463" s="104"/>
      <c r="T463" s="104"/>
      <c r="U463" s="104"/>
      <c r="V463" s="104"/>
      <c r="W463" s="104"/>
      <c r="X463" s="104"/>
      <c r="Y463" s="36"/>
      <c r="Z463" s="104"/>
      <c r="AA463" s="104"/>
      <c r="AB463" s="36"/>
      <c r="AC463" s="36"/>
      <c r="AD463" s="36"/>
      <c r="AE463" s="104"/>
      <c r="AF463" s="104"/>
      <c r="AG463" s="104"/>
      <c r="AH463" s="36"/>
      <c r="AI463" s="104"/>
      <c r="AJ463" s="36"/>
      <c r="AK463" s="36"/>
      <c r="AL463" s="36"/>
      <c r="AM463" s="36"/>
      <c r="AN463" s="36"/>
      <c r="AO463" s="36"/>
      <c r="AP463" s="36"/>
      <c r="AQ463" s="36"/>
      <c r="AR463" s="36"/>
      <c r="AS463" s="36"/>
      <c r="AT463" s="104"/>
      <c r="AU463" s="36"/>
      <c r="AV463" s="36"/>
      <c r="AW463" s="36"/>
      <c r="AX463" s="36"/>
      <c r="AY463" s="36"/>
      <c r="AZ463" s="36"/>
      <c r="BA463" s="36"/>
      <c r="BB463" s="36"/>
      <c r="BC463" s="36"/>
      <c r="BD463" s="36"/>
      <c r="BE463" s="36"/>
      <c r="BF463" s="104"/>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row>
    <row r="464" spans="1:90" ht="13.8" x14ac:dyDescent="0.25">
      <c r="I464" s="24">
        <v>330</v>
      </c>
      <c r="J464" s="161" t="s">
        <v>423</v>
      </c>
      <c r="K464" s="35" t="s">
        <v>122</v>
      </c>
      <c r="L464" s="194">
        <v>4</v>
      </c>
      <c r="N464" s="193" t="s">
        <v>379</v>
      </c>
      <c r="P464" s="194"/>
      <c r="R464" s="194"/>
    </row>
    <row r="465" spans="9:18" ht="13.8" x14ac:dyDescent="0.25">
      <c r="I465" s="24">
        <v>331</v>
      </c>
      <c r="J465" s="160" t="s">
        <v>446</v>
      </c>
      <c r="K465" s="35" t="s">
        <v>110</v>
      </c>
      <c r="L465" s="194">
        <v>4</v>
      </c>
      <c r="N465" s="193" t="s">
        <v>379</v>
      </c>
      <c r="P465" s="194"/>
      <c r="R465" s="194"/>
    </row>
    <row r="466" spans="9:18" ht="13.8" x14ac:dyDescent="0.25">
      <c r="I466" s="24">
        <v>332</v>
      </c>
      <c r="J466" s="161" t="s">
        <v>447</v>
      </c>
      <c r="K466" s="35" t="s">
        <v>110</v>
      </c>
      <c r="L466" s="194">
        <v>4</v>
      </c>
      <c r="N466" s="193" t="s">
        <v>379</v>
      </c>
      <c r="P466" s="194"/>
      <c r="R466" s="194"/>
    </row>
    <row r="467" spans="9:18" ht="13.8" x14ac:dyDescent="0.25">
      <c r="I467" s="24">
        <v>333</v>
      </c>
      <c r="J467" s="161" t="s">
        <v>448</v>
      </c>
      <c r="K467" s="136" t="s">
        <v>183</v>
      </c>
      <c r="L467" s="194">
        <v>4</v>
      </c>
      <c r="N467" s="194" t="s">
        <v>379</v>
      </c>
      <c r="P467" s="194"/>
      <c r="R467" s="194"/>
    </row>
    <row r="468" spans="9:18" ht="13.8" x14ac:dyDescent="0.25">
      <c r="I468" s="24">
        <v>334</v>
      </c>
      <c r="J468" s="161" t="s">
        <v>449</v>
      </c>
      <c r="K468" s="136" t="s">
        <v>183</v>
      </c>
      <c r="L468" s="194">
        <v>4</v>
      </c>
      <c r="N468" s="194" t="s">
        <v>380</v>
      </c>
      <c r="P468" s="194"/>
      <c r="R468" s="194"/>
    </row>
    <row r="469" spans="9:18" ht="13.8" x14ac:dyDescent="0.25">
      <c r="I469" s="24">
        <v>335</v>
      </c>
      <c r="J469" s="160" t="s">
        <v>450</v>
      </c>
      <c r="K469" s="136" t="s">
        <v>183</v>
      </c>
      <c r="L469" s="194">
        <v>4</v>
      </c>
      <c r="N469" s="194" t="s">
        <v>379</v>
      </c>
      <c r="P469" s="194"/>
      <c r="R469" s="194"/>
    </row>
    <row r="470" spans="9:18" ht="13.8" x14ac:dyDescent="0.25">
      <c r="I470" s="24">
        <v>336</v>
      </c>
      <c r="J470" s="161" t="s">
        <v>451</v>
      </c>
      <c r="K470" s="136" t="s">
        <v>183</v>
      </c>
      <c r="L470" s="194">
        <v>4</v>
      </c>
      <c r="N470" s="194" t="s">
        <v>379</v>
      </c>
      <c r="P470" s="194"/>
      <c r="R470" s="194"/>
    </row>
    <row r="471" spans="9:18" ht="13.8" x14ac:dyDescent="0.25">
      <c r="I471" s="24">
        <v>337</v>
      </c>
      <c r="J471" s="161" t="s">
        <v>452</v>
      </c>
      <c r="K471" s="136" t="s">
        <v>183</v>
      </c>
      <c r="L471" s="194">
        <v>4</v>
      </c>
      <c r="N471" s="194" t="s">
        <v>380</v>
      </c>
      <c r="P471" s="194"/>
      <c r="R471" s="194"/>
    </row>
    <row r="472" spans="9:18" ht="13.8" x14ac:dyDescent="0.25">
      <c r="I472" s="24">
        <v>338</v>
      </c>
      <c r="J472" s="160" t="s">
        <v>453</v>
      </c>
      <c r="K472" s="136" t="s">
        <v>183</v>
      </c>
      <c r="L472" s="194">
        <v>4</v>
      </c>
      <c r="N472" s="194" t="s">
        <v>380</v>
      </c>
      <c r="P472" s="194"/>
      <c r="R472" s="194"/>
    </row>
    <row r="473" spans="9:18" ht="13.8" x14ac:dyDescent="0.25">
      <c r="I473" s="24">
        <v>339</v>
      </c>
      <c r="J473" s="163" t="s">
        <v>454</v>
      </c>
      <c r="K473" s="137" t="s">
        <v>364</v>
      </c>
      <c r="L473" s="194">
        <v>4</v>
      </c>
      <c r="N473" s="193" t="s">
        <v>379</v>
      </c>
      <c r="P473" s="194"/>
      <c r="R473" s="194"/>
    </row>
    <row r="474" spans="9:18" ht="13.8" x14ac:dyDescent="0.25">
      <c r="I474" s="24">
        <v>340</v>
      </c>
      <c r="J474" s="161" t="s">
        <v>455</v>
      </c>
      <c r="K474" s="135" t="s">
        <v>522</v>
      </c>
      <c r="L474" s="194">
        <v>4</v>
      </c>
      <c r="N474" s="193" t="s">
        <v>379</v>
      </c>
      <c r="P474" s="194"/>
      <c r="R474" s="194"/>
    </row>
    <row r="475" spans="9:18" ht="13.8" x14ac:dyDescent="0.25">
      <c r="I475" s="24">
        <v>341</v>
      </c>
      <c r="J475" s="161" t="s">
        <v>456</v>
      </c>
      <c r="K475" s="135" t="s">
        <v>133</v>
      </c>
      <c r="L475" s="194">
        <v>4</v>
      </c>
      <c r="N475" s="193" t="s">
        <v>380</v>
      </c>
      <c r="P475" s="194"/>
      <c r="R475" s="194"/>
    </row>
    <row r="476" spans="9:18" ht="13.8" x14ac:dyDescent="0.25">
      <c r="I476" s="24">
        <v>342</v>
      </c>
      <c r="J476" s="160" t="s">
        <v>457</v>
      </c>
      <c r="K476" s="137" t="s">
        <v>364</v>
      </c>
      <c r="L476" s="194">
        <v>4</v>
      </c>
      <c r="N476" s="193" t="s">
        <v>379</v>
      </c>
      <c r="P476" s="194"/>
      <c r="R476" s="194"/>
    </row>
    <row r="477" spans="9:18" ht="13.8" x14ac:dyDescent="0.25">
      <c r="I477" s="24">
        <v>343</v>
      </c>
      <c r="J477" s="160" t="s">
        <v>458</v>
      </c>
      <c r="K477" s="135" t="s">
        <v>522</v>
      </c>
      <c r="L477" s="194"/>
      <c r="N477" s="193" t="s">
        <v>422</v>
      </c>
      <c r="P477" s="193" t="s">
        <v>422</v>
      </c>
      <c r="R477" s="193" t="s">
        <v>422</v>
      </c>
    </row>
    <row r="478" spans="9:18" ht="13.8" x14ac:dyDescent="0.25">
      <c r="I478" s="24">
        <v>344</v>
      </c>
      <c r="J478" s="160" t="s">
        <v>462</v>
      </c>
      <c r="K478" s="37" t="s">
        <v>133</v>
      </c>
      <c r="L478" s="194"/>
      <c r="N478" s="193" t="s">
        <v>422</v>
      </c>
      <c r="P478" s="193" t="s">
        <v>422</v>
      </c>
      <c r="R478" s="193" t="s">
        <v>422</v>
      </c>
    </row>
    <row r="479" spans="9:18" ht="13.8" x14ac:dyDescent="0.25">
      <c r="I479" s="24">
        <v>345</v>
      </c>
      <c r="J479" s="160" t="s">
        <v>463</v>
      </c>
      <c r="K479" s="136" t="s">
        <v>146</v>
      </c>
      <c r="L479" s="194">
        <v>4</v>
      </c>
      <c r="N479" s="194" t="s">
        <v>379</v>
      </c>
      <c r="P479" s="194"/>
      <c r="R479" s="194"/>
    </row>
    <row r="480" spans="9:18" ht="13.8" x14ac:dyDescent="0.25">
      <c r="I480" s="24">
        <v>346</v>
      </c>
      <c r="J480" s="160" t="s">
        <v>464</v>
      </c>
      <c r="K480" s="9" t="s">
        <v>146</v>
      </c>
      <c r="L480" s="194"/>
      <c r="N480" s="193" t="s">
        <v>422</v>
      </c>
      <c r="P480" s="194" t="s">
        <v>422</v>
      </c>
      <c r="R480" s="194" t="s">
        <v>422</v>
      </c>
    </row>
    <row r="481" spans="9:18" ht="13.8" x14ac:dyDescent="0.25">
      <c r="I481" s="24">
        <v>347</v>
      </c>
      <c r="J481" s="160" t="s">
        <v>465</v>
      </c>
      <c r="K481" s="136" t="s">
        <v>364</v>
      </c>
      <c r="L481" s="194">
        <v>4</v>
      </c>
      <c r="N481" s="194" t="s">
        <v>379</v>
      </c>
      <c r="P481" s="194"/>
      <c r="R481" s="194"/>
    </row>
    <row r="482" spans="9:18" ht="13.8" x14ac:dyDescent="0.25">
      <c r="I482" s="24">
        <v>348</v>
      </c>
      <c r="J482" s="160" t="s">
        <v>466</v>
      </c>
      <c r="K482" s="9" t="s">
        <v>146</v>
      </c>
      <c r="L482" s="194">
        <v>4</v>
      </c>
      <c r="N482" s="194" t="s">
        <v>380</v>
      </c>
      <c r="P482" s="194"/>
      <c r="R482" s="194"/>
    </row>
    <row r="483" spans="9:18" ht="13.8" x14ac:dyDescent="0.25">
      <c r="I483" s="24">
        <v>349</v>
      </c>
      <c r="J483" s="160" t="s">
        <v>467</v>
      </c>
      <c r="K483" s="136" t="s">
        <v>146</v>
      </c>
      <c r="L483" s="194">
        <v>4</v>
      </c>
      <c r="N483" s="193" t="s">
        <v>379</v>
      </c>
      <c r="P483" s="194"/>
      <c r="R483" s="194"/>
    </row>
    <row r="484" spans="9:18" ht="13.8" x14ac:dyDescent="0.25">
      <c r="I484" s="24">
        <v>350</v>
      </c>
      <c r="J484" s="160" t="s">
        <v>468</v>
      </c>
      <c r="K484" s="9" t="s">
        <v>146</v>
      </c>
      <c r="L484" s="194">
        <v>4</v>
      </c>
      <c r="N484" s="193" t="s">
        <v>380</v>
      </c>
      <c r="P484" s="194"/>
      <c r="R484" s="194"/>
    </row>
    <row r="485" spans="9:18" ht="13.8" x14ac:dyDescent="0.25">
      <c r="I485" s="24">
        <v>351</v>
      </c>
      <c r="J485" s="160" t="s">
        <v>469</v>
      </c>
      <c r="K485" s="136" t="s">
        <v>110</v>
      </c>
      <c r="L485" s="194">
        <v>4</v>
      </c>
      <c r="N485" s="194" t="s">
        <v>379</v>
      </c>
      <c r="P485" s="194"/>
      <c r="R485" s="194"/>
    </row>
    <row r="486" spans="9:18" ht="15.6" customHeight="1" x14ac:dyDescent="0.3">
      <c r="I486" s="24">
        <v>352</v>
      </c>
      <c r="J486" s="196" t="s">
        <v>470</v>
      </c>
      <c r="K486" s="9" t="s">
        <v>522</v>
      </c>
      <c r="L486" s="194">
        <v>4</v>
      </c>
      <c r="N486" s="194" t="s">
        <v>380</v>
      </c>
      <c r="P486" s="194"/>
      <c r="R486" s="194"/>
    </row>
    <row r="487" spans="9:18" ht="13.8" x14ac:dyDescent="0.25">
      <c r="I487" s="24">
        <v>353</v>
      </c>
      <c r="J487" s="160" t="s">
        <v>486</v>
      </c>
      <c r="K487" s="136" t="s">
        <v>110</v>
      </c>
      <c r="L487" s="194">
        <v>4</v>
      </c>
      <c r="N487" s="193" t="s">
        <v>379</v>
      </c>
      <c r="P487" s="194"/>
      <c r="R487" s="194"/>
    </row>
    <row r="488" spans="9:18" ht="13.8" x14ac:dyDescent="0.25">
      <c r="I488" s="24">
        <v>354</v>
      </c>
      <c r="J488" s="160" t="s">
        <v>484</v>
      </c>
      <c r="K488" s="35" t="s">
        <v>100</v>
      </c>
      <c r="L488" s="194">
        <v>4</v>
      </c>
      <c r="N488" s="193" t="s">
        <v>379</v>
      </c>
      <c r="P488" s="194"/>
      <c r="R488" s="194"/>
    </row>
    <row r="489" spans="9:18" ht="13.8" x14ac:dyDescent="0.25">
      <c r="I489" s="24">
        <v>355</v>
      </c>
      <c r="J489" s="160" t="s">
        <v>482</v>
      </c>
      <c r="K489" s="136" t="s">
        <v>110</v>
      </c>
      <c r="L489" s="194">
        <v>4</v>
      </c>
      <c r="N489" s="193" t="s">
        <v>379</v>
      </c>
      <c r="P489" s="194"/>
      <c r="R489" s="194"/>
    </row>
    <row r="490" spans="9:18" ht="13.8" x14ac:dyDescent="0.25">
      <c r="I490" s="24">
        <v>356</v>
      </c>
      <c r="J490" s="160" t="s">
        <v>489</v>
      </c>
      <c r="K490" s="35" t="s">
        <v>389</v>
      </c>
      <c r="L490" s="194">
        <v>4</v>
      </c>
      <c r="N490" s="193" t="s">
        <v>379</v>
      </c>
      <c r="P490" s="194"/>
      <c r="R490" s="194"/>
    </row>
    <row r="491" spans="9:18" ht="13.8" x14ac:dyDescent="0.25">
      <c r="I491" s="24">
        <v>357</v>
      </c>
      <c r="J491" s="160" t="s">
        <v>485</v>
      </c>
      <c r="K491" s="136" t="s">
        <v>122</v>
      </c>
      <c r="L491" s="194">
        <v>4</v>
      </c>
      <c r="N491" s="193" t="s">
        <v>379</v>
      </c>
      <c r="P491" s="194"/>
      <c r="R491" s="194"/>
    </row>
    <row r="492" spans="9:18" ht="13.8" x14ac:dyDescent="0.25">
      <c r="I492" s="24">
        <v>358</v>
      </c>
      <c r="J492" s="160" t="s">
        <v>494</v>
      </c>
      <c r="K492" s="35" t="s">
        <v>389</v>
      </c>
      <c r="L492" s="194"/>
      <c r="N492" s="193" t="s">
        <v>410</v>
      </c>
      <c r="P492" s="194"/>
      <c r="R492" s="193" t="s">
        <v>410</v>
      </c>
    </row>
    <row r="493" spans="9:18" ht="13.8" x14ac:dyDescent="0.25">
      <c r="I493" s="24">
        <v>359</v>
      </c>
      <c r="J493" s="160" t="s">
        <v>490</v>
      </c>
      <c r="K493" s="136" t="s">
        <v>183</v>
      </c>
      <c r="L493" s="194">
        <v>4</v>
      </c>
      <c r="N493" s="193" t="s">
        <v>380</v>
      </c>
      <c r="P493" s="194"/>
      <c r="R493" s="194"/>
    </row>
    <row r="494" spans="9:18" ht="13.8" x14ac:dyDescent="0.25">
      <c r="I494" s="24">
        <v>360</v>
      </c>
      <c r="J494" s="160" t="s">
        <v>487</v>
      </c>
      <c r="K494" s="35" t="s">
        <v>183</v>
      </c>
      <c r="L494" s="194">
        <v>4</v>
      </c>
      <c r="N494" s="193" t="s">
        <v>379</v>
      </c>
      <c r="P494" s="194"/>
      <c r="R494" s="194"/>
    </row>
    <row r="495" spans="9:18" ht="13.8" x14ac:dyDescent="0.25">
      <c r="I495" s="24">
        <v>361</v>
      </c>
      <c r="J495" s="160" t="s">
        <v>483</v>
      </c>
      <c r="K495" s="136" t="s">
        <v>128</v>
      </c>
      <c r="L495" s="194">
        <v>4</v>
      </c>
      <c r="N495" s="193" t="s">
        <v>379</v>
      </c>
      <c r="P495" s="194"/>
      <c r="R495" s="194"/>
    </row>
    <row r="496" spans="9:18" ht="13.8" x14ac:dyDescent="0.25">
      <c r="I496" s="24">
        <v>362</v>
      </c>
      <c r="J496" s="160" t="s">
        <v>491</v>
      </c>
      <c r="K496" s="35" t="s">
        <v>389</v>
      </c>
      <c r="L496" s="194">
        <v>4</v>
      </c>
      <c r="N496" s="193" t="s">
        <v>379</v>
      </c>
      <c r="P496" s="194"/>
      <c r="R496" s="194"/>
    </row>
    <row r="497" spans="9:18" ht="13.8" x14ac:dyDescent="0.25">
      <c r="I497" s="24">
        <v>363</v>
      </c>
      <c r="J497" s="160" t="s">
        <v>493</v>
      </c>
      <c r="K497" s="136" t="s">
        <v>146</v>
      </c>
      <c r="L497" s="194">
        <v>4</v>
      </c>
      <c r="N497" s="193" t="s">
        <v>379</v>
      </c>
      <c r="P497" s="194"/>
      <c r="R497" s="194"/>
    </row>
    <row r="498" spans="9:18" ht="13.8" x14ac:dyDescent="0.25">
      <c r="I498" s="24">
        <v>364</v>
      </c>
      <c r="J498" s="160" t="s">
        <v>492</v>
      </c>
      <c r="K498" s="35" t="s">
        <v>146</v>
      </c>
      <c r="L498" s="194"/>
      <c r="N498" s="194"/>
      <c r="P498" s="193" t="s">
        <v>422</v>
      </c>
      <c r="R498" s="193" t="s">
        <v>422</v>
      </c>
    </row>
    <row r="499" spans="9:18" ht="13.8" x14ac:dyDescent="0.25">
      <c r="I499" s="24">
        <v>365</v>
      </c>
      <c r="J499" s="160" t="s">
        <v>495</v>
      </c>
      <c r="K499" s="136" t="s">
        <v>364</v>
      </c>
      <c r="L499" s="194"/>
      <c r="N499" s="193" t="s">
        <v>410</v>
      </c>
      <c r="P499" s="194"/>
      <c r="R499" s="193" t="s">
        <v>410</v>
      </c>
    </row>
    <row r="500" spans="9:18" ht="13.8" x14ac:dyDescent="0.25">
      <c r="I500" s="24">
        <v>366</v>
      </c>
      <c r="J500" s="160" t="s">
        <v>488</v>
      </c>
      <c r="K500" s="35" t="s">
        <v>389</v>
      </c>
      <c r="L500" s="194">
        <v>4</v>
      </c>
      <c r="N500" s="193" t="s">
        <v>380</v>
      </c>
      <c r="P500" s="194"/>
      <c r="R500" s="194"/>
    </row>
    <row r="501" spans="9:18" ht="13.8" x14ac:dyDescent="0.25">
      <c r="I501" s="24">
        <v>367</v>
      </c>
      <c r="J501" s="160" t="s">
        <v>523</v>
      </c>
      <c r="K501" s="136" t="s">
        <v>522</v>
      </c>
      <c r="L501" s="194">
        <v>4</v>
      </c>
      <c r="N501" s="194" t="s">
        <v>379</v>
      </c>
      <c r="P501" s="194"/>
      <c r="R501" s="194"/>
    </row>
    <row r="502" spans="9:18" ht="13.8" x14ac:dyDescent="0.25">
      <c r="I502" s="24">
        <v>368</v>
      </c>
      <c r="J502" s="160" t="s">
        <v>524</v>
      </c>
      <c r="K502" s="9" t="s">
        <v>382</v>
      </c>
      <c r="L502" s="194"/>
      <c r="N502" s="194"/>
      <c r="P502" s="194" t="s">
        <v>422</v>
      </c>
      <c r="R502" s="194" t="s">
        <v>422</v>
      </c>
    </row>
    <row r="503" spans="9:18" ht="13.8" x14ac:dyDescent="0.25">
      <c r="I503" s="24">
        <v>369</v>
      </c>
      <c r="J503" s="160" t="s">
        <v>525</v>
      </c>
      <c r="K503" s="136" t="s">
        <v>128</v>
      </c>
      <c r="L503" s="194">
        <v>4</v>
      </c>
      <c r="N503" s="194" t="s">
        <v>380</v>
      </c>
      <c r="P503" s="194"/>
      <c r="R503" s="194"/>
    </row>
    <row r="504" spans="9:18" ht="13.8" x14ac:dyDescent="0.25">
      <c r="I504" s="24">
        <v>370</v>
      </c>
      <c r="J504" s="160" t="s">
        <v>526</v>
      </c>
      <c r="K504" s="9" t="s">
        <v>128</v>
      </c>
      <c r="L504" s="194">
        <v>4</v>
      </c>
      <c r="N504" s="194" t="s">
        <v>379</v>
      </c>
      <c r="P504" s="194"/>
      <c r="R504" s="194"/>
    </row>
    <row r="505" spans="9:18" ht="13.8" x14ac:dyDescent="0.25">
      <c r="I505" s="24">
        <v>371</v>
      </c>
      <c r="J505" s="160" t="s">
        <v>527</v>
      </c>
      <c r="K505" s="136" t="s">
        <v>364</v>
      </c>
      <c r="L505" s="194">
        <v>4</v>
      </c>
      <c r="N505" s="194" t="s">
        <v>379</v>
      </c>
      <c r="P505" s="194"/>
      <c r="R505" s="194"/>
    </row>
    <row r="506" spans="9:18" ht="15" x14ac:dyDescent="0.25">
      <c r="I506" s="24">
        <v>372</v>
      </c>
      <c r="J506" s="147"/>
      <c r="K506" s="9"/>
      <c r="L506" s="194"/>
      <c r="N506" s="194"/>
      <c r="P506" s="194"/>
      <c r="R506" s="194"/>
    </row>
    <row r="507" spans="9:18" ht="13.8" x14ac:dyDescent="0.25">
      <c r="I507" s="24">
        <v>373</v>
      </c>
      <c r="J507" s="136"/>
      <c r="K507" s="136"/>
      <c r="L507" s="194"/>
      <c r="N507" s="194"/>
      <c r="P507" s="194"/>
      <c r="R507" s="194"/>
    </row>
    <row r="508" spans="9:18" ht="15" x14ac:dyDescent="0.25">
      <c r="I508" s="24">
        <v>374</v>
      </c>
      <c r="J508" s="147"/>
      <c r="K508" s="9"/>
      <c r="L508" s="194"/>
      <c r="N508" s="194"/>
      <c r="P508" s="194"/>
      <c r="R508" s="194"/>
    </row>
    <row r="509" spans="9:18" ht="13.8" x14ac:dyDescent="0.25">
      <c r="I509" s="24">
        <v>375</v>
      </c>
      <c r="J509" s="136"/>
      <c r="K509" s="136"/>
      <c r="L509" s="194"/>
      <c r="N509" s="194"/>
      <c r="P509" s="194"/>
      <c r="R509" s="194"/>
    </row>
    <row r="510" spans="9:18" ht="15" x14ac:dyDescent="0.25">
      <c r="I510" s="24">
        <v>376</v>
      </c>
      <c r="J510" s="147"/>
      <c r="K510" s="9"/>
      <c r="L510" s="194"/>
      <c r="N510" s="194"/>
      <c r="P510" s="194"/>
      <c r="R510" s="194"/>
    </row>
    <row r="511" spans="9:18" ht="13.8" x14ac:dyDescent="0.25">
      <c r="I511" s="24">
        <v>377</v>
      </c>
      <c r="J511" s="136"/>
      <c r="K511" s="136"/>
      <c r="L511" s="194"/>
      <c r="N511" s="194"/>
      <c r="P511" s="194"/>
      <c r="R511" s="194"/>
    </row>
    <row r="512" spans="9:18" ht="15" x14ac:dyDescent="0.25">
      <c r="I512" s="24">
        <v>378</v>
      </c>
      <c r="J512" s="147"/>
      <c r="K512" s="9"/>
      <c r="L512" s="194"/>
      <c r="N512" s="194"/>
      <c r="P512" s="194"/>
      <c r="R512" s="194"/>
    </row>
    <row r="513" spans="9:18" ht="13.8" x14ac:dyDescent="0.25">
      <c r="I513" s="24">
        <v>379</v>
      </c>
      <c r="J513" s="136"/>
      <c r="K513" s="136"/>
      <c r="L513" s="194"/>
      <c r="N513" s="194"/>
      <c r="P513" s="194"/>
      <c r="R513" s="194"/>
    </row>
    <row r="514" spans="9:18" ht="15" x14ac:dyDescent="0.25">
      <c r="I514" s="24">
        <v>380</v>
      </c>
      <c r="J514" s="147"/>
      <c r="K514" s="9"/>
      <c r="L514" s="194"/>
      <c r="N514" s="194"/>
      <c r="P514" s="194"/>
      <c r="R514" s="194"/>
    </row>
    <row r="515" spans="9:18" ht="13.8" x14ac:dyDescent="0.25">
      <c r="I515" s="24">
        <v>381</v>
      </c>
      <c r="J515" s="136"/>
      <c r="K515" s="136"/>
      <c r="L515" s="194"/>
      <c r="N515" s="194"/>
      <c r="P515" s="194"/>
      <c r="R515" s="194"/>
    </row>
    <row r="516" spans="9:18" ht="15" x14ac:dyDescent="0.25">
      <c r="I516" s="24">
        <v>382</v>
      </c>
      <c r="J516" s="147"/>
      <c r="K516" s="9"/>
      <c r="L516" s="194"/>
      <c r="N516" s="194"/>
      <c r="P516" s="194"/>
      <c r="R516" s="194"/>
    </row>
    <row r="517" spans="9:18" ht="13.8" x14ac:dyDescent="0.25">
      <c r="I517" s="24">
        <v>383</v>
      </c>
      <c r="J517" s="136"/>
      <c r="K517" s="136"/>
      <c r="L517" s="194"/>
      <c r="N517" s="194"/>
      <c r="P517" s="194"/>
      <c r="R517" s="194"/>
    </row>
    <row r="518" spans="9:18" ht="15" x14ac:dyDescent="0.25">
      <c r="I518" s="24">
        <v>384</v>
      </c>
      <c r="J518" s="147"/>
      <c r="K518" s="9"/>
      <c r="L518" s="194"/>
      <c r="N518" s="194"/>
      <c r="P518" s="194"/>
      <c r="R518" s="194"/>
    </row>
    <row r="519" spans="9:18" ht="13.8" x14ac:dyDescent="0.25">
      <c r="I519" s="24">
        <v>385</v>
      </c>
      <c r="J519" s="136"/>
      <c r="K519" s="136"/>
      <c r="L519" s="194"/>
      <c r="N519" s="194"/>
      <c r="P519" s="194"/>
      <c r="R519" s="194"/>
    </row>
    <row r="520" spans="9:18" ht="15" x14ac:dyDescent="0.25">
      <c r="I520" s="24">
        <v>386</v>
      </c>
      <c r="J520" s="147"/>
      <c r="K520" s="9"/>
      <c r="L520" s="194"/>
      <c r="N520" s="194"/>
      <c r="P520" s="194"/>
      <c r="R520" s="194"/>
    </row>
    <row r="521" spans="9:18" ht="13.8" x14ac:dyDescent="0.25">
      <c r="I521" s="24">
        <v>387</v>
      </c>
      <c r="J521" s="136"/>
      <c r="K521" s="136"/>
      <c r="L521" s="194"/>
      <c r="N521" s="194"/>
      <c r="P521" s="194"/>
      <c r="R521" s="194"/>
    </row>
    <row r="522" spans="9:18" ht="15" x14ac:dyDescent="0.25">
      <c r="I522" s="24">
        <v>388</v>
      </c>
      <c r="J522" s="147"/>
      <c r="K522" s="9"/>
      <c r="L522" s="194"/>
      <c r="N522" s="194"/>
      <c r="P522" s="194"/>
      <c r="R522" s="194"/>
    </row>
    <row r="523" spans="9:18" ht="13.8" x14ac:dyDescent="0.25">
      <c r="I523" s="24">
        <v>389</v>
      </c>
      <c r="J523" s="136"/>
      <c r="K523" s="136"/>
      <c r="L523" s="194"/>
      <c r="N523" s="194"/>
      <c r="P523" s="194"/>
      <c r="R523" s="194"/>
    </row>
    <row r="524" spans="9:18" ht="15" x14ac:dyDescent="0.25">
      <c r="I524" s="24">
        <v>390</v>
      </c>
      <c r="J524" s="147"/>
      <c r="K524" s="9"/>
      <c r="L524" s="194"/>
      <c r="N524" s="194"/>
      <c r="P524" s="194"/>
      <c r="R524" s="194"/>
    </row>
    <row r="525" spans="9:18" ht="13.8" x14ac:dyDescent="0.25">
      <c r="I525" s="24">
        <v>391</v>
      </c>
      <c r="J525" s="136"/>
      <c r="K525" s="136"/>
      <c r="L525" s="194"/>
      <c r="N525" s="194"/>
      <c r="P525" s="194"/>
      <c r="R525" s="194"/>
    </row>
    <row r="526" spans="9:18" ht="15" x14ac:dyDescent="0.25">
      <c r="I526" s="24">
        <v>392</v>
      </c>
      <c r="J526" s="147"/>
      <c r="K526" s="9"/>
      <c r="L526" s="194"/>
      <c r="N526" s="194"/>
      <c r="P526" s="194"/>
      <c r="R526" s="194"/>
    </row>
    <row r="527" spans="9:18" ht="13.8" x14ac:dyDescent="0.25">
      <c r="I527" s="24">
        <v>393</v>
      </c>
      <c r="J527" s="136"/>
      <c r="K527" s="136"/>
      <c r="L527" s="194"/>
      <c r="N527" s="194"/>
      <c r="P527" s="194"/>
      <c r="R527" s="194"/>
    </row>
    <row r="528" spans="9:18" ht="15" x14ac:dyDescent="0.25">
      <c r="I528" s="24">
        <v>394</v>
      </c>
      <c r="J528" s="147"/>
      <c r="K528" s="9"/>
      <c r="L528" s="194"/>
      <c r="N528" s="194"/>
      <c r="P528" s="194"/>
      <c r="R528" s="194"/>
    </row>
    <row r="529" spans="9:18" ht="13.8" x14ac:dyDescent="0.25">
      <c r="I529" s="24">
        <v>395</v>
      </c>
      <c r="J529" s="136"/>
      <c r="K529" s="136"/>
      <c r="L529" s="194"/>
      <c r="N529" s="194"/>
      <c r="P529" s="194"/>
      <c r="R529" s="194"/>
    </row>
    <row r="530" spans="9:18" ht="15" x14ac:dyDescent="0.25">
      <c r="I530" s="24">
        <v>396</v>
      </c>
      <c r="J530" s="147"/>
      <c r="K530" s="9"/>
      <c r="L530" s="194"/>
      <c r="N530" s="194"/>
      <c r="P530" s="194"/>
      <c r="R530" s="194"/>
    </row>
    <row r="531" spans="9:18" ht="13.8" x14ac:dyDescent="0.25">
      <c r="I531" s="24">
        <v>397</v>
      </c>
      <c r="J531" s="136"/>
      <c r="K531" s="136"/>
      <c r="L531" s="194"/>
      <c r="N531" s="194"/>
      <c r="P531" s="194"/>
      <c r="R531" s="194"/>
    </row>
    <row r="532" spans="9:18" ht="15" x14ac:dyDescent="0.25">
      <c r="I532" s="24">
        <v>398</v>
      </c>
      <c r="J532" s="147"/>
      <c r="K532" s="9"/>
      <c r="L532" s="194"/>
      <c r="N532" s="194"/>
      <c r="P532" s="194"/>
      <c r="R532" s="194"/>
    </row>
    <row r="533" spans="9:18" ht="13.8" x14ac:dyDescent="0.25">
      <c r="I533" s="24">
        <v>399</v>
      </c>
      <c r="J533" s="136"/>
      <c r="K533" s="136"/>
      <c r="L533" s="194"/>
      <c r="N533" s="194"/>
      <c r="P533" s="194"/>
      <c r="R533" s="194"/>
    </row>
    <row r="534" spans="9:18" ht="15" x14ac:dyDescent="0.25">
      <c r="I534" s="24">
        <v>400</v>
      </c>
      <c r="J534" s="147"/>
      <c r="K534" s="9"/>
      <c r="L534" s="194"/>
      <c r="N534" s="194"/>
      <c r="P534" s="194"/>
      <c r="R534" s="194"/>
    </row>
    <row r="535" spans="9:18" ht="13.8" x14ac:dyDescent="0.25">
      <c r="I535" s="24">
        <v>401</v>
      </c>
      <c r="J535" s="136"/>
      <c r="K535" s="136"/>
      <c r="L535" s="194"/>
      <c r="N535" s="194"/>
      <c r="P535" s="194"/>
      <c r="R535" s="194"/>
    </row>
    <row r="536" spans="9:18" ht="15" x14ac:dyDescent="0.25">
      <c r="I536" s="24">
        <v>402</v>
      </c>
      <c r="J536" s="147"/>
      <c r="K536" s="9"/>
      <c r="L536" s="194"/>
      <c r="N536" s="194"/>
      <c r="P536" s="194"/>
      <c r="R536" s="194"/>
    </row>
    <row r="537" spans="9:18" ht="13.8" x14ac:dyDescent="0.25">
      <c r="I537" s="24">
        <v>403</v>
      </c>
      <c r="J537" s="136"/>
      <c r="K537" s="136"/>
      <c r="L537" s="194"/>
      <c r="N537" s="194"/>
      <c r="P537" s="194"/>
      <c r="R537" s="194"/>
    </row>
    <row r="538" spans="9:18" ht="15" x14ac:dyDescent="0.25">
      <c r="I538" s="24">
        <v>404</v>
      </c>
      <c r="J538" s="147"/>
      <c r="K538" s="9"/>
      <c r="L538" s="194"/>
      <c r="N538" s="194"/>
      <c r="P538" s="194"/>
      <c r="R538" s="194"/>
    </row>
    <row r="539" spans="9:18" ht="13.8" x14ac:dyDescent="0.25">
      <c r="I539" s="24">
        <v>405</v>
      </c>
      <c r="J539" s="136"/>
      <c r="K539" s="136"/>
      <c r="L539" s="194"/>
      <c r="N539" s="194"/>
      <c r="P539" s="194"/>
      <c r="R539" s="194"/>
    </row>
    <row r="540" spans="9:18" ht="15" x14ac:dyDescent="0.25">
      <c r="I540" s="24">
        <v>406</v>
      </c>
      <c r="J540" s="147"/>
      <c r="K540" s="9"/>
      <c r="L540" s="194"/>
      <c r="N540" s="194"/>
      <c r="P540" s="194"/>
      <c r="R540" s="194"/>
    </row>
    <row r="541" spans="9:18" ht="13.8" x14ac:dyDescent="0.25">
      <c r="I541" s="24">
        <v>407</v>
      </c>
      <c r="J541" s="136"/>
      <c r="K541" s="136"/>
      <c r="L541" s="194"/>
      <c r="N541" s="194"/>
      <c r="P541" s="194"/>
      <c r="R541" s="194"/>
    </row>
    <row r="542" spans="9:18" ht="15" x14ac:dyDescent="0.25">
      <c r="I542" s="24">
        <v>408</v>
      </c>
      <c r="J542" s="147"/>
      <c r="K542" s="9"/>
      <c r="L542" s="194"/>
      <c r="N542" s="194"/>
      <c r="P542" s="194"/>
      <c r="R542" s="194"/>
    </row>
    <row r="543" spans="9:18" ht="13.8" x14ac:dyDescent="0.25">
      <c r="I543" s="24">
        <v>409</v>
      </c>
      <c r="J543" s="136"/>
      <c r="K543" s="136"/>
      <c r="L543" s="194"/>
      <c r="N543" s="194"/>
      <c r="P543" s="194"/>
      <c r="R543" s="194"/>
    </row>
    <row r="544" spans="9:18" ht="15" x14ac:dyDescent="0.25">
      <c r="I544" s="24">
        <v>410</v>
      </c>
      <c r="J544" s="147"/>
      <c r="K544" s="9"/>
      <c r="L544" s="194"/>
      <c r="N544" s="194"/>
      <c r="P544" s="194"/>
      <c r="R544" s="194"/>
    </row>
    <row r="545" spans="9:18" ht="13.8" x14ac:dyDescent="0.25">
      <c r="I545" s="24">
        <v>411</v>
      </c>
      <c r="J545" s="136"/>
      <c r="K545" s="136"/>
      <c r="L545" s="194"/>
      <c r="N545" s="194"/>
      <c r="P545" s="194"/>
      <c r="R545" s="194"/>
    </row>
    <row r="546" spans="9:18" ht="15" x14ac:dyDescent="0.25">
      <c r="I546" s="24">
        <v>412</v>
      </c>
      <c r="J546" s="147"/>
      <c r="K546" s="9"/>
      <c r="L546" s="194"/>
      <c r="N546" s="194"/>
      <c r="P546" s="194"/>
      <c r="R546" s="194"/>
    </row>
    <row r="547" spans="9:18" ht="13.8" x14ac:dyDescent="0.25">
      <c r="I547" s="24">
        <v>413</v>
      </c>
      <c r="J547" s="136"/>
      <c r="K547" s="136"/>
      <c r="L547" s="194"/>
      <c r="N547" s="194"/>
      <c r="P547" s="194"/>
      <c r="R547" s="194"/>
    </row>
    <row r="548" spans="9:18" ht="15" x14ac:dyDescent="0.25">
      <c r="I548" s="24">
        <v>414</v>
      </c>
      <c r="J548" s="147"/>
      <c r="K548" s="9"/>
      <c r="L548" s="194"/>
      <c r="N548" s="194"/>
      <c r="P548" s="194"/>
      <c r="R548" s="194"/>
    </row>
    <row r="549" spans="9:18" ht="13.8" x14ac:dyDescent="0.25">
      <c r="I549" s="24">
        <v>415</v>
      </c>
      <c r="J549" s="136"/>
      <c r="K549" s="136"/>
      <c r="L549" s="194"/>
      <c r="N549" s="194"/>
      <c r="P549" s="194"/>
      <c r="R549" s="194"/>
    </row>
    <row r="550" spans="9:18" ht="15" x14ac:dyDescent="0.25">
      <c r="I550" s="24">
        <v>416</v>
      </c>
      <c r="J550" s="147"/>
      <c r="K550" s="9"/>
      <c r="L550" s="194"/>
      <c r="N550" s="194"/>
      <c r="P550" s="194"/>
      <c r="R550" s="194"/>
    </row>
    <row r="551" spans="9:18" ht="13.8" x14ac:dyDescent="0.25">
      <c r="I551" s="24">
        <v>417</v>
      </c>
      <c r="J551" s="136"/>
      <c r="K551" s="136"/>
      <c r="L551" s="194"/>
      <c r="N551" s="194"/>
      <c r="P551" s="194"/>
      <c r="R551" s="194"/>
    </row>
    <row r="552" spans="9:18" ht="15" x14ac:dyDescent="0.25">
      <c r="I552" s="24">
        <v>418</v>
      </c>
      <c r="J552" s="147"/>
      <c r="K552" s="9"/>
      <c r="L552" s="194"/>
      <c r="N552" s="194"/>
      <c r="P552" s="194"/>
      <c r="R552" s="194"/>
    </row>
    <row r="553" spans="9:18" ht="13.8" x14ac:dyDescent="0.25">
      <c r="I553" s="24">
        <v>419</v>
      </c>
      <c r="J553" s="136"/>
      <c r="K553" s="136"/>
      <c r="L553" s="194"/>
      <c r="N553" s="194"/>
      <c r="P553" s="194"/>
      <c r="R553" s="194"/>
    </row>
    <row r="554" spans="9:18" ht="15" x14ac:dyDescent="0.25">
      <c r="I554" s="24">
        <v>420</v>
      </c>
      <c r="J554" s="147"/>
      <c r="K554" s="9"/>
      <c r="L554" s="194"/>
      <c r="N554" s="194"/>
      <c r="P554" s="194"/>
      <c r="R554" s="194"/>
    </row>
    <row r="555" spans="9:18" ht="13.8" x14ac:dyDescent="0.25">
      <c r="I555" s="24">
        <v>421</v>
      </c>
      <c r="J555" s="136"/>
      <c r="K555" s="136"/>
      <c r="L555" s="194"/>
      <c r="N555" s="194"/>
      <c r="P555" s="194"/>
      <c r="R555" s="194"/>
    </row>
    <row r="556" spans="9:18" ht="15" x14ac:dyDescent="0.25">
      <c r="I556" s="24">
        <v>422</v>
      </c>
      <c r="J556" s="147"/>
      <c r="K556" s="9"/>
      <c r="L556" s="194"/>
      <c r="N556" s="194"/>
      <c r="P556" s="194"/>
      <c r="R556" s="194"/>
    </row>
    <row r="557" spans="9:18" ht="13.8" x14ac:dyDescent="0.25">
      <c r="I557" s="24">
        <v>423</v>
      </c>
      <c r="J557" s="136"/>
      <c r="K557" s="136"/>
      <c r="L557" s="194"/>
      <c r="N557" s="194"/>
      <c r="P557" s="194"/>
      <c r="R557" s="194"/>
    </row>
    <row r="558" spans="9:18" ht="15" x14ac:dyDescent="0.25">
      <c r="I558" s="24">
        <v>424</v>
      </c>
      <c r="J558" s="147"/>
      <c r="K558" s="9"/>
      <c r="L558" s="194"/>
      <c r="N558" s="194"/>
      <c r="P558" s="194"/>
      <c r="R558" s="194"/>
    </row>
    <row r="559" spans="9:18" ht="13.8" x14ac:dyDescent="0.25">
      <c r="I559" s="24">
        <v>425</v>
      </c>
      <c r="J559" s="136"/>
      <c r="K559" s="136"/>
      <c r="L559" s="194"/>
      <c r="N559" s="194"/>
      <c r="P559" s="194"/>
      <c r="R559" s="194"/>
    </row>
    <row r="560" spans="9:18" ht="15" x14ac:dyDescent="0.25">
      <c r="I560" s="24">
        <v>426</v>
      </c>
      <c r="J560" s="147"/>
      <c r="K560" s="9"/>
      <c r="L560" s="194"/>
      <c r="N560" s="194"/>
      <c r="P560" s="194"/>
      <c r="R560" s="194"/>
    </row>
    <row r="561" spans="9:18" ht="13.8" x14ac:dyDescent="0.25">
      <c r="I561" s="24">
        <v>427</v>
      </c>
      <c r="J561" s="136"/>
      <c r="K561" s="136"/>
      <c r="L561" s="194"/>
      <c r="N561" s="194"/>
      <c r="P561" s="194"/>
      <c r="R561" s="194"/>
    </row>
    <row r="562" spans="9:18" ht="15" x14ac:dyDescent="0.25">
      <c r="I562" s="24">
        <v>428</v>
      </c>
      <c r="J562" s="147"/>
      <c r="K562" s="9"/>
      <c r="L562" s="194"/>
      <c r="N562" s="194"/>
      <c r="P562" s="194"/>
      <c r="R562" s="194"/>
    </row>
    <row r="563" spans="9:18" ht="13.8" x14ac:dyDescent="0.25">
      <c r="I563" s="24">
        <v>429</v>
      </c>
      <c r="J563" s="136"/>
      <c r="K563" s="136"/>
      <c r="L563" s="194"/>
      <c r="N563" s="194"/>
      <c r="P563" s="194"/>
      <c r="R563" s="194"/>
    </row>
    <row r="564" spans="9:18" ht="15" x14ac:dyDescent="0.25">
      <c r="I564" s="24">
        <v>430</v>
      </c>
      <c r="J564" s="147"/>
      <c r="K564" s="9"/>
      <c r="L564" s="194"/>
      <c r="N564" s="194"/>
      <c r="P564" s="194"/>
      <c r="R564" s="194"/>
    </row>
    <row r="565" spans="9:18" ht="13.8" x14ac:dyDescent="0.25">
      <c r="I565" s="24">
        <v>431</v>
      </c>
      <c r="J565" s="136"/>
      <c r="K565" s="136"/>
      <c r="L565" s="194"/>
      <c r="N565" s="194"/>
      <c r="P565" s="194"/>
      <c r="R565" s="194"/>
    </row>
    <row r="566" spans="9:18" ht="15" x14ac:dyDescent="0.25">
      <c r="I566" s="24">
        <v>432</v>
      </c>
      <c r="J566" s="147"/>
      <c r="K566" s="9"/>
      <c r="L566" s="194"/>
      <c r="N566" s="194"/>
      <c r="P566" s="194"/>
      <c r="R566" s="194"/>
    </row>
    <row r="567" spans="9:18" ht="13.8" x14ac:dyDescent="0.25">
      <c r="I567" s="24">
        <v>433</v>
      </c>
      <c r="J567" s="136"/>
      <c r="K567" s="136"/>
      <c r="L567" s="194"/>
      <c r="N567" s="194"/>
      <c r="P567" s="194"/>
      <c r="R567" s="194"/>
    </row>
    <row r="568" spans="9:18" ht="15" x14ac:dyDescent="0.25">
      <c r="I568" s="24">
        <v>434</v>
      </c>
      <c r="J568" s="147"/>
      <c r="K568" s="9"/>
      <c r="L568" s="194"/>
      <c r="N568" s="194"/>
      <c r="P568" s="194"/>
      <c r="R568" s="194"/>
    </row>
    <row r="569" spans="9:18" ht="13.8" x14ac:dyDescent="0.25">
      <c r="I569" s="24">
        <v>435</v>
      </c>
      <c r="J569" s="136"/>
      <c r="K569" s="136"/>
      <c r="L569" s="194"/>
      <c r="N569" s="194"/>
      <c r="P569" s="194"/>
      <c r="R569" s="194"/>
    </row>
    <row r="570" spans="9:18" ht="15" x14ac:dyDescent="0.25">
      <c r="I570" s="24">
        <v>436</v>
      </c>
      <c r="J570" s="147"/>
      <c r="K570" s="9"/>
      <c r="L570" s="194"/>
      <c r="N570" s="194"/>
      <c r="P570" s="194"/>
      <c r="R570" s="194"/>
    </row>
    <row r="571" spans="9:18" ht="13.8" x14ac:dyDescent="0.25">
      <c r="I571" s="24">
        <v>437</v>
      </c>
      <c r="J571" s="136"/>
      <c r="K571" s="136"/>
      <c r="L571" s="194"/>
      <c r="N571" s="194"/>
      <c r="P571" s="194"/>
      <c r="R571" s="194"/>
    </row>
    <row r="572" spans="9:18" ht="15" x14ac:dyDescent="0.25">
      <c r="I572" s="24">
        <v>438</v>
      </c>
      <c r="J572" s="147"/>
      <c r="K572" s="9"/>
      <c r="L572" s="194"/>
      <c r="N572" s="194"/>
      <c r="P572" s="194"/>
      <c r="R572" s="194"/>
    </row>
    <row r="573" spans="9:18" ht="13.8" x14ac:dyDescent="0.25">
      <c r="I573" s="24">
        <v>439</v>
      </c>
      <c r="J573" s="136"/>
      <c r="K573" s="136"/>
      <c r="L573" s="194"/>
      <c r="N573" s="194"/>
      <c r="P573" s="194"/>
      <c r="R573" s="194"/>
    </row>
    <row r="574" spans="9:18" ht="15" x14ac:dyDescent="0.25">
      <c r="I574" s="24">
        <v>440</v>
      </c>
      <c r="J574" s="147"/>
      <c r="K574" s="9"/>
      <c r="L574" s="194"/>
      <c r="N574" s="194"/>
      <c r="P574" s="194"/>
      <c r="R574" s="194"/>
    </row>
    <row r="575" spans="9:18" ht="13.8" x14ac:dyDescent="0.25">
      <c r="I575" s="24">
        <v>441</v>
      </c>
      <c r="J575" s="136"/>
      <c r="K575" s="136"/>
      <c r="L575" s="194"/>
      <c r="N575" s="194"/>
      <c r="P575" s="194"/>
      <c r="R575" s="194"/>
    </row>
    <row r="576" spans="9:18" ht="15" x14ac:dyDescent="0.25">
      <c r="I576" s="24">
        <v>442</v>
      </c>
      <c r="J576" s="147"/>
      <c r="K576" s="9"/>
      <c r="L576" s="194"/>
      <c r="N576" s="194"/>
      <c r="P576" s="194"/>
      <c r="R576" s="194"/>
    </row>
    <row r="577" spans="9:18" ht="13.8" x14ac:dyDescent="0.25">
      <c r="I577" s="24">
        <v>443</v>
      </c>
      <c r="J577" s="136"/>
      <c r="K577" s="136"/>
      <c r="L577" s="194"/>
      <c r="N577" s="194"/>
      <c r="P577" s="194"/>
      <c r="R577" s="194"/>
    </row>
    <row r="578" spans="9:18" ht="15" x14ac:dyDescent="0.25">
      <c r="I578" s="24">
        <v>444</v>
      </c>
      <c r="J578" s="147"/>
      <c r="K578" s="9"/>
      <c r="L578" s="194"/>
      <c r="N578" s="194"/>
      <c r="P578" s="194"/>
      <c r="R578" s="194"/>
    </row>
    <row r="579" spans="9:18" ht="13.8" x14ac:dyDescent="0.25">
      <c r="I579" s="24">
        <v>445</v>
      </c>
      <c r="J579" s="136"/>
      <c r="K579" s="136"/>
      <c r="L579" s="194"/>
      <c r="N579" s="194"/>
      <c r="P579" s="194"/>
      <c r="R579" s="194"/>
    </row>
    <row r="580" spans="9:18" ht="15" x14ac:dyDescent="0.25">
      <c r="I580" s="24">
        <v>446</v>
      </c>
      <c r="J580" s="147"/>
      <c r="K580" s="9"/>
      <c r="L580" s="194"/>
      <c r="N580" s="194"/>
      <c r="P580" s="194"/>
      <c r="R580" s="194"/>
    </row>
    <row r="581" spans="9:18" ht="13.8" x14ac:dyDescent="0.25">
      <c r="I581" s="24">
        <v>447</v>
      </c>
      <c r="J581" s="136"/>
      <c r="K581" s="136"/>
      <c r="L581" s="194"/>
      <c r="N581" s="194"/>
      <c r="P581" s="194"/>
      <c r="R581" s="194"/>
    </row>
    <row r="582" spans="9:18" ht="15" x14ac:dyDescent="0.25">
      <c r="I582" s="24">
        <v>448</v>
      </c>
      <c r="J582" s="147"/>
      <c r="K582" s="9"/>
      <c r="L582" s="194"/>
      <c r="N582" s="194"/>
      <c r="P582" s="194"/>
      <c r="R582" s="194"/>
    </row>
    <row r="583" spans="9:18" ht="13.8" x14ac:dyDescent="0.25">
      <c r="I583" s="24">
        <v>449</v>
      </c>
      <c r="J583" s="136"/>
      <c r="K583" s="136"/>
      <c r="L583" s="194"/>
      <c r="N583" s="194"/>
      <c r="P583" s="194"/>
      <c r="R583" s="194"/>
    </row>
    <row r="584" spans="9:18" ht="15" x14ac:dyDescent="0.25">
      <c r="I584" s="24">
        <v>450</v>
      </c>
      <c r="J584" s="147"/>
      <c r="K584" s="9"/>
      <c r="L584" s="194"/>
      <c r="N584" s="194"/>
      <c r="P584" s="194"/>
      <c r="R584" s="194"/>
    </row>
    <row r="585" spans="9:18" ht="13.8" x14ac:dyDescent="0.25">
      <c r="I585" s="24">
        <v>451</v>
      </c>
      <c r="J585" s="136"/>
      <c r="K585" s="136"/>
      <c r="L585" s="194"/>
      <c r="N585" s="194"/>
      <c r="P585" s="194"/>
      <c r="R585" s="194"/>
    </row>
    <row r="586" spans="9:18" ht="15" x14ac:dyDescent="0.25">
      <c r="I586" s="24">
        <v>452</v>
      </c>
      <c r="J586" s="147"/>
      <c r="K586" s="9"/>
      <c r="L586" s="194"/>
      <c r="N586" s="194"/>
      <c r="P586" s="194"/>
      <c r="R586" s="194"/>
    </row>
    <row r="587" spans="9:18" ht="13.8" x14ac:dyDescent="0.25">
      <c r="I587" s="24">
        <v>453</v>
      </c>
      <c r="J587" s="136"/>
      <c r="K587" s="136"/>
      <c r="L587" s="194"/>
      <c r="N587" s="194"/>
      <c r="P587" s="194"/>
      <c r="R587" s="194"/>
    </row>
    <row r="588" spans="9:18" ht="15" x14ac:dyDescent="0.25">
      <c r="I588" s="24">
        <v>454</v>
      </c>
      <c r="J588" s="147"/>
      <c r="K588" s="9"/>
      <c r="L588" s="194"/>
      <c r="N588" s="194"/>
      <c r="P588" s="194"/>
      <c r="R588" s="194"/>
    </row>
    <row r="589" spans="9:18" ht="13.8" x14ac:dyDescent="0.25">
      <c r="I589" s="24">
        <v>455</v>
      </c>
      <c r="J589" s="136"/>
      <c r="K589" s="136"/>
      <c r="L589" s="194"/>
      <c r="N589" s="194"/>
      <c r="P589" s="194"/>
      <c r="R589" s="194"/>
    </row>
    <row r="590" spans="9:18" ht="15" x14ac:dyDescent="0.25">
      <c r="I590" s="24">
        <v>456</v>
      </c>
      <c r="J590" s="147"/>
      <c r="K590" s="9"/>
      <c r="L590" s="194"/>
      <c r="N590" s="194"/>
      <c r="P590" s="194"/>
      <c r="R590" s="194"/>
    </row>
    <row r="591" spans="9:18" ht="13.8" x14ac:dyDescent="0.25">
      <c r="I591" s="24">
        <v>457</v>
      </c>
      <c r="J591" s="136"/>
      <c r="K591" s="136"/>
      <c r="L591" s="194"/>
      <c r="N591" s="194"/>
      <c r="P591" s="194"/>
      <c r="R591" s="194"/>
    </row>
    <row r="592" spans="9:18" ht="15" x14ac:dyDescent="0.25">
      <c r="I592" s="24">
        <v>458</v>
      </c>
      <c r="J592" s="147"/>
      <c r="K592" s="9"/>
      <c r="L592" s="194"/>
      <c r="N592" s="194"/>
      <c r="P592" s="194"/>
      <c r="R592" s="194"/>
    </row>
    <row r="593" spans="9:18" ht="13.8" x14ac:dyDescent="0.25">
      <c r="I593" s="24">
        <v>459</v>
      </c>
      <c r="J593" s="136"/>
      <c r="K593" s="136"/>
      <c r="L593" s="194"/>
      <c r="N593" s="194"/>
      <c r="P593" s="194"/>
      <c r="R593" s="194"/>
    </row>
    <row r="594" spans="9:18" ht="15" x14ac:dyDescent="0.25">
      <c r="I594" s="24">
        <v>460</v>
      </c>
      <c r="J594" s="147"/>
      <c r="K594" s="9"/>
      <c r="L594" s="194"/>
      <c r="N594" s="194"/>
      <c r="P594" s="194"/>
      <c r="R594" s="194"/>
    </row>
    <row r="595" spans="9:18" ht="13.8" x14ac:dyDescent="0.25">
      <c r="I595" s="24">
        <v>461</v>
      </c>
      <c r="J595" s="136"/>
      <c r="K595" s="136"/>
      <c r="L595" s="194"/>
      <c r="N595" s="194"/>
      <c r="P595" s="194"/>
      <c r="R595" s="194"/>
    </row>
    <row r="596" spans="9:18" ht="15" x14ac:dyDescent="0.25">
      <c r="I596" s="24">
        <v>462</v>
      </c>
      <c r="J596" s="147"/>
      <c r="K596" s="9"/>
      <c r="L596" s="194"/>
      <c r="N596" s="194"/>
      <c r="P596" s="194"/>
      <c r="R596" s="194"/>
    </row>
    <row r="597" spans="9:18" ht="13.8" x14ac:dyDescent="0.25">
      <c r="I597" s="24">
        <v>463</v>
      </c>
      <c r="J597" s="136"/>
      <c r="K597" s="136"/>
      <c r="L597" s="194"/>
      <c r="N597" s="194"/>
      <c r="P597" s="194"/>
      <c r="R597" s="194"/>
    </row>
    <row r="598" spans="9:18" ht="15" x14ac:dyDescent="0.25">
      <c r="I598" s="24">
        <v>464</v>
      </c>
      <c r="J598" s="147"/>
      <c r="K598" s="9"/>
      <c r="L598" s="194"/>
      <c r="N598" s="194"/>
      <c r="P598" s="194"/>
      <c r="R598" s="194"/>
    </row>
    <row r="599" spans="9:18" ht="13.8" x14ac:dyDescent="0.25">
      <c r="I599" s="24">
        <v>465</v>
      </c>
      <c r="J599" s="136"/>
      <c r="K599" s="136"/>
      <c r="L599" s="194"/>
      <c r="N599" s="194"/>
      <c r="P599" s="194"/>
      <c r="R599" s="194"/>
    </row>
    <row r="600" spans="9:18" ht="15" x14ac:dyDescent="0.25">
      <c r="I600" s="24">
        <v>466</v>
      </c>
      <c r="J600" s="147"/>
      <c r="K600" s="9"/>
      <c r="L600" s="194"/>
      <c r="N600" s="194"/>
      <c r="P600" s="194"/>
      <c r="R600" s="194"/>
    </row>
    <row r="601" spans="9:18" ht="13.8" x14ac:dyDescent="0.25">
      <c r="I601" s="24">
        <v>467</v>
      </c>
      <c r="J601" s="136"/>
      <c r="K601" s="136"/>
      <c r="L601" s="194"/>
      <c r="N601" s="194"/>
      <c r="P601" s="194"/>
      <c r="R601" s="194"/>
    </row>
    <row r="602" spans="9:18" ht="15" x14ac:dyDescent="0.25">
      <c r="I602" s="24">
        <v>468</v>
      </c>
      <c r="J602" s="147"/>
      <c r="K602" s="9"/>
      <c r="L602" s="194"/>
      <c r="N602" s="194"/>
      <c r="P602" s="194"/>
      <c r="R602" s="194"/>
    </row>
    <row r="603" spans="9:18" ht="13.8" x14ac:dyDescent="0.25">
      <c r="I603" s="24">
        <v>469</v>
      </c>
      <c r="J603" s="136"/>
      <c r="K603" s="136"/>
      <c r="L603" s="194"/>
      <c r="N603" s="194"/>
      <c r="P603" s="194"/>
      <c r="R603" s="194"/>
    </row>
    <row r="604" spans="9:18" ht="15" x14ac:dyDescent="0.25">
      <c r="I604" s="24">
        <v>470</v>
      </c>
      <c r="J604" s="147"/>
      <c r="K604" s="9"/>
      <c r="L604" s="194"/>
      <c r="N604" s="194"/>
      <c r="P604" s="194"/>
      <c r="R604" s="194"/>
    </row>
    <row r="605" spans="9:18" ht="13.8" x14ac:dyDescent="0.25">
      <c r="I605" s="24">
        <v>471</v>
      </c>
      <c r="J605" s="136"/>
      <c r="K605" s="136"/>
      <c r="L605" s="194"/>
      <c r="N605" s="194"/>
      <c r="P605" s="194"/>
      <c r="R605" s="194"/>
    </row>
    <row r="606" spans="9:18" ht="15" x14ac:dyDescent="0.25">
      <c r="I606" s="24">
        <v>472</v>
      </c>
      <c r="J606" s="147"/>
      <c r="K606" s="9"/>
      <c r="L606" s="194"/>
      <c r="N606" s="194"/>
      <c r="P606" s="194"/>
      <c r="R606" s="194"/>
    </row>
    <row r="607" spans="9:18" ht="13.8" x14ac:dyDescent="0.25">
      <c r="I607" s="24">
        <v>473</v>
      </c>
      <c r="J607" s="136"/>
      <c r="K607" s="136"/>
      <c r="L607" s="194"/>
      <c r="N607" s="194"/>
      <c r="P607" s="194"/>
      <c r="R607" s="194"/>
    </row>
    <row r="608" spans="9:18" ht="15" x14ac:dyDescent="0.25">
      <c r="I608" s="24">
        <v>474</v>
      </c>
      <c r="J608" s="147"/>
      <c r="K608" s="9"/>
      <c r="L608" s="194"/>
      <c r="N608" s="194"/>
      <c r="P608" s="194"/>
      <c r="R608" s="194"/>
    </row>
    <row r="609" spans="9:18" ht="13.8" x14ac:dyDescent="0.25">
      <c r="I609" s="24">
        <v>475</v>
      </c>
      <c r="J609" s="136"/>
      <c r="K609" s="136"/>
      <c r="L609" s="194"/>
      <c r="N609" s="194"/>
      <c r="P609" s="194"/>
      <c r="R609" s="194"/>
    </row>
    <row r="610" spans="9:18" ht="15" x14ac:dyDescent="0.25">
      <c r="I610" s="24">
        <v>476</v>
      </c>
      <c r="J610" s="147"/>
      <c r="K610" s="9"/>
      <c r="L610" s="194"/>
      <c r="N610" s="194"/>
      <c r="P610" s="194"/>
      <c r="R610" s="194"/>
    </row>
    <row r="611" spans="9:18" ht="13.8" x14ac:dyDescent="0.25">
      <c r="I611" s="24">
        <v>477</v>
      </c>
      <c r="J611" s="136"/>
      <c r="K611" s="136"/>
      <c r="L611" s="194"/>
      <c r="N611" s="194"/>
      <c r="P611" s="194"/>
      <c r="R611" s="194"/>
    </row>
    <row r="612" spans="9:18" ht="15" x14ac:dyDescent="0.25">
      <c r="I612" s="24">
        <v>478</v>
      </c>
      <c r="J612" s="147"/>
      <c r="K612" s="9"/>
      <c r="L612" s="194"/>
      <c r="N612" s="194"/>
      <c r="P612" s="194"/>
      <c r="R612" s="194"/>
    </row>
    <row r="613" spans="9:18" ht="13.8" x14ac:dyDescent="0.25">
      <c r="I613" s="24">
        <v>479</v>
      </c>
      <c r="J613" s="136"/>
      <c r="K613" s="136"/>
      <c r="L613" s="194"/>
      <c r="N613" s="194"/>
      <c r="P613" s="194"/>
      <c r="R613" s="194"/>
    </row>
    <row r="614" spans="9:18" ht="15" x14ac:dyDescent="0.25">
      <c r="I614" s="24">
        <v>480</v>
      </c>
      <c r="J614" s="147"/>
      <c r="K614" s="9"/>
      <c r="L614" s="194"/>
      <c r="N614" s="194"/>
      <c r="P614" s="194"/>
      <c r="R614" s="194"/>
    </row>
    <row r="615" spans="9:18" ht="13.8" x14ac:dyDescent="0.25">
      <c r="I615" s="24">
        <v>481</v>
      </c>
      <c r="J615" s="136"/>
      <c r="K615" s="136"/>
      <c r="L615" s="194"/>
      <c r="N615" s="194"/>
      <c r="P615" s="194"/>
      <c r="R615" s="194"/>
    </row>
    <row r="616" spans="9:18" ht="15" x14ac:dyDescent="0.25">
      <c r="I616" s="24">
        <v>482</v>
      </c>
      <c r="J616" s="147"/>
      <c r="K616" s="9"/>
      <c r="L616" s="194"/>
      <c r="N616" s="194"/>
      <c r="P616" s="194"/>
      <c r="R616" s="194"/>
    </row>
    <row r="617" spans="9:18" ht="13.8" x14ac:dyDescent="0.25">
      <c r="I617" s="24">
        <v>483</v>
      </c>
      <c r="J617" s="136"/>
      <c r="K617" s="136"/>
      <c r="L617" s="194"/>
      <c r="N617" s="194"/>
      <c r="P617" s="194"/>
      <c r="R617" s="194"/>
    </row>
    <row r="618" spans="9:18" ht="15" x14ac:dyDescent="0.25">
      <c r="I618" s="24">
        <v>484</v>
      </c>
      <c r="J618" s="147"/>
      <c r="K618" s="9"/>
      <c r="L618" s="194"/>
      <c r="N618" s="194"/>
      <c r="P618" s="194"/>
      <c r="R618" s="194"/>
    </row>
    <row r="619" spans="9:18" ht="13.8" x14ac:dyDescent="0.25">
      <c r="I619" s="24">
        <v>485</v>
      </c>
      <c r="J619" s="136"/>
      <c r="K619" s="136"/>
      <c r="L619" s="194"/>
      <c r="N619" s="194"/>
      <c r="P619" s="194"/>
      <c r="R619" s="194"/>
    </row>
    <row r="620" spans="9:18" ht="15" x14ac:dyDescent="0.25">
      <c r="I620" s="24">
        <v>486</v>
      </c>
      <c r="J620" s="147"/>
      <c r="K620" s="9"/>
      <c r="L620" s="194"/>
      <c r="N620" s="194"/>
      <c r="P620" s="194"/>
      <c r="R620" s="194"/>
    </row>
    <row r="621" spans="9:18" ht="13.8" x14ac:dyDescent="0.25">
      <c r="I621" s="24">
        <v>487</v>
      </c>
      <c r="J621" s="136"/>
      <c r="K621" s="136"/>
      <c r="L621" s="194"/>
      <c r="N621" s="194"/>
      <c r="P621" s="194"/>
      <c r="R621" s="194"/>
    </row>
    <row r="622" spans="9:18" ht="15" x14ac:dyDescent="0.25">
      <c r="I622" s="24">
        <v>488</v>
      </c>
      <c r="J622" s="147"/>
      <c r="K622" s="9"/>
      <c r="L622" s="194"/>
      <c r="N622" s="194"/>
      <c r="P622" s="194"/>
      <c r="R622" s="194"/>
    </row>
    <row r="623" spans="9:18" ht="13.8" x14ac:dyDescent="0.25">
      <c r="I623" s="24">
        <v>489</v>
      </c>
      <c r="J623" s="136"/>
      <c r="K623" s="136"/>
      <c r="L623" s="194"/>
      <c r="N623" s="194"/>
      <c r="P623" s="194"/>
      <c r="R623" s="194"/>
    </row>
    <row r="624" spans="9:18" ht="15" x14ac:dyDescent="0.25">
      <c r="I624" s="24">
        <v>490</v>
      </c>
      <c r="J624" s="147"/>
      <c r="K624" s="9"/>
      <c r="L624" s="194"/>
      <c r="N624" s="194"/>
      <c r="P624" s="194"/>
      <c r="R624" s="194"/>
    </row>
    <row r="625" spans="9:18" ht="13.8" x14ac:dyDescent="0.25">
      <c r="I625" s="24">
        <v>491</v>
      </c>
      <c r="J625" s="136"/>
      <c r="K625" s="136"/>
      <c r="L625" s="194"/>
      <c r="N625" s="194"/>
      <c r="P625" s="194"/>
      <c r="R625" s="194"/>
    </row>
    <row r="626" spans="9:18" ht="15" x14ac:dyDescent="0.25">
      <c r="I626" s="24">
        <v>492</v>
      </c>
      <c r="J626" s="147"/>
      <c r="K626" s="9"/>
      <c r="L626" s="194"/>
      <c r="N626" s="194"/>
      <c r="P626" s="194"/>
      <c r="R626" s="194"/>
    </row>
    <row r="627" spans="9:18" ht="13.8" x14ac:dyDescent="0.25">
      <c r="I627" s="24">
        <v>493</v>
      </c>
      <c r="J627" s="136"/>
      <c r="K627" s="136"/>
      <c r="L627" s="194"/>
      <c r="N627" s="194"/>
      <c r="P627" s="194"/>
      <c r="R627" s="194"/>
    </row>
    <row r="628" spans="9:18" ht="15" x14ac:dyDescent="0.25">
      <c r="I628" s="24">
        <v>494</v>
      </c>
      <c r="J628" s="147"/>
      <c r="K628" s="9"/>
      <c r="L628" s="194"/>
      <c r="N628" s="194"/>
      <c r="P628" s="194"/>
      <c r="R628" s="194"/>
    </row>
    <row r="629" spans="9:18" ht="13.8" x14ac:dyDescent="0.25">
      <c r="I629" s="24">
        <v>495</v>
      </c>
      <c r="J629" s="136"/>
      <c r="K629" s="136"/>
      <c r="L629" s="194"/>
      <c r="N629" s="194"/>
      <c r="P629" s="194"/>
      <c r="R629" s="194"/>
    </row>
    <row r="630" spans="9:18" ht="15" x14ac:dyDescent="0.25">
      <c r="I630" s="24">
        <v>496</v>
      </c>
      <c r="J630" s="147"/>
      <c r="K630" s="9"/>
      <c r="L630" s="194"/>
      <c r="N630" s="194"/>
      <c r="P630" s="194"/>
      <c r="R630" s="194"/>
    </row>
    <row r="631" spans="9:18" ht="13.8" x14ac:dyDescent="0.25">
      <c r="I631" s="24">
        <v>497</v>
      </c>
      <c r="J631" s="136"/>
      <c r="K631" s="136"/>
      <c r="L631" s="194"/>
      <c r="N631" s="194"/>
      <c r="P631" s="194"/>
      <c r="R631" s="194"/>
    </row>
    <row r="632" spans="9:18" ht="15" x14ac:dyDescent="0.25">
      <c r="I632" s="24">
        <v>498</v>
      </c>
      <c r="J632" s="147"/>
      <c r="K632" s="9"/>
      <c r="L632" s="194"/>
      <c r="N632" s="194"/>
      <c r="P632" s="194"/>
      <c r="R632" s="194"/>
    </row>
    <row r="633" spans="9:18" ht="13.8" x14ac:dyDescent="0.25">
      <c r="I633" s="24">
        <v>499</v>
      </c>
      <c r="J633" s="136"/>
      <c r="K633" s="136"/>
      <c r="L633" s="194"/>
      <c r="N633" s="194"/>
      <c r="P633" s="194"/>
      <c r="R633" s="194"/>
    </row>
    <row r="634" spans="9:18" ht="15" x14ac:dyDescent="0.25">
      <c r="I634" s="24">
        <v>500</v>
      </c>
      <c r="J634" s="147"/>
      <c r="K634" s="9"/>
      <c r="L634" s="194"/>
      <c r="N634" s="194"/>
      <c r="P634" s="194"/>
      <c r="R634" s="194"/>
    </row>
    <row r="635" spans="9:18" ht="13.8" x14ac:dyDescent="0.25">
      <c r="I635" s="24">
        <v>501</v>
      </c>
      <c r="J635" s="136"/>
      <c r="K635" s="136"/>
      <c r="L635" s="194"/>
      <c r="N635" s="194"/>
      <c r="P635" s="194"/>
      <c r="R635" s="194"/>
    </row>
    <row r="636" spans="9:18" ht="15" x14ac:dyDescent="0.25">
      <c r="I636" s="24">
        <v>502</v>
      </c>
      <c r="J636" s="147"/>
      <c r="K636" s="9"/>
      <c r="L636" s="194"/>
      <c r="N636" s="194"/>
      <c r="P636" s="194"/>
      <c r="R636" s="194"/>
    </row>
    <row r="637" spans="9:18" ht="13.8" x14ac:dyDescent="0.25">
      <c r="I637" s="24">
        <v>503</v>
      </c>
      <c r="J637" s="136"/>
      <c r="K637" s="136"/>
      <c r="L637" s="194"/>
      <c r="N637" s="194"/>
      <c r="P637" s="194"/>
      <c r="R637" s="194"/>
    </row>
    <row r="638" spans="9:18" ht="15" x14ac:dyDescent="0.25">
      <c r="I638" s="24">
        <v>504</v>
      </c>
      <c r="J638" s="147"/>
      <c r="K638" s="9"/>
      <c r="L638" s="194"/>
      <c r="N638" s="194"/>
      <c r="P638" s="194"/>
      <c r="R638" s="194"/>
    </row>
    <row r="639" spans="9:18" ht="13.8" x14ac:dyDescent="0.25">
      <c r="I639" s="24">
        <v>505</v>
      </c>
      <c r="J639" s="136"/>
      <c r="K639" s="136"/>
      <c r="L639" s="194"/>
      <c r="N639" s="194"/>
      <c r="P639" s="194"/>
      <c r="R639" s="194"/>
    </row>
    <row r="640" spans="9:18" ht="15" x14ac:dyDescent="0.25">
      <c r="I640" s="24">
        <v>506</v>
      </c>
      <c r="J640" s="147"/>
      <c r="K640" s="9"/>
      <c r="L640" s="194"/>
      <c r="N640" s="194"/>
      <c r="P640" s="194"/>
      <c r="R640" s="194"/>
    </row>
    <row r="641" spans="9:18" ht="13.8" x14ac:dyDescent="0.25">
      <c r="I641" s="24">
        <v>507</v>
      </c>
      <c r="J641" s="136"/>
      <c r="K641" s="136"/>
      <c r="L641" s="194"/>
      <c r="N641" s="194"/>
      <c r="P641" s="194"/>
      <c r="R641" s="194"/>
    </row>
    <row r="642" spans="9:18" ht="15" x14ac:dyDescent="0.25">
      <c r="I642" s="24">
        <v>508</v>
      </c>
      <c r="J642" s="147"/>
      <c r="K642" s="9"/>
      <c r="L642" s="194"/>
      <c r="N642" s="194"/>
      <c r="P642" s="194"/>
      <c r="R642" s="194"/>
    </row>
    <row r="643" spans="9:18" ht="13.8" x14ac:dyDescent="0.25">
      <c r="I643" s="24">
        <v>509</v>
      </c>
      <c r="J643" s="136"/>
      <c r="K643" s="136"/>
      <c r="L643" s="194"/>
      <c r="N643" s="194"/>
      <c r="P643" s="194"/>
      <c r="R643" s="194"/>
    </row>
    <row r="644" spans="9:18" ht="15" x14ac:dyDescent="0.25">
      <c r="I644" s="24">
        <v>510</v>
      </c>
      <c r="J644" s="147"/>
      <c r="K644" s="9"/>
      <c r="L644" s="194"/>
      <c r="N644" s="194"/>
      <c r="P644" s="194"/>
      <c r="R644" s="194"/>
    </row>
    <row r="645" spans="9:18" ht="13.8" x14ac:dyDescent="0.25">
      <c r="I645" s="24">
        <v>511</v>
      </c>
      <c r="J645" s="136"/>
      <c r="K645" s="136"/>
      <c r="L645" s="194"/>
      <c r="N645" s="194"/>
      <c r="P645" s="194"/>
      <c r="R645" s="194"/>
    </row>
    <row r="646" spans="9:18" ht="15" x14ac:dyDescent="0.25">
      <c r="I646" s="24">
        <v>512</v>
      </c>
      <c r="J646" s="147"/>
      <c r="K646" s="9"/>
      <c r="L646" s="194"/>
      <c r="N646" s="194"/>
      <c r="P646" s="194"/>
      <c r="R646" s="194"/>
    </row>
    <row r="647" spans="9:18" ht="13.8" x14ac:dyDescent="0.25">
      <c r="I647" s="24">
        <v>513</v>
      </c>
      <c r="J647" s="136"/>
      <c r="K647" s="136"/>
      <c r="L647" s="194"/>
      <c r="N647" s="194"/>
      <c r="P647" s="194"/>
      <c r="R647" s="194"/>
    </row>
    <row r="648" spans="9:18" ht="15" x14ac:dyDescent="0.25">
      <c r="I648" s="24">
        <v>514</v>
      </c>
      <c r="J648" s="147"/>
      <c r="K648" s="9"/>
      <c r="L648" s="194"/>
      <c r="N648" s="194"/>
      <c r="P648" s="194"/>
      <c r="R648" s="194"/>
    </row>
    <row r="649" spans="9:18" ht="13.8" x14ac:dyDescent="0.25">
      <c r="I649" s="24">
        <v>515</v>
      </c>
      <c r="J649" s="136"/>
      <c r="K649" s="136"/>
      <c r="L649" s="194"/>
      <c r="N649" s="194"/>
      <c r="P649" s="194"/>
      <c r="R649" s="194"/>
    </row>
    <row r="650" spans="9:18" ht="15" x14ac:dyDescent="0.25">
      <c r="I650" s="24">
        <v>516</v>
      </c>
      <c r="J650" s="147"/>
      <c r="K650" s="9"/>
      <c r="L650" s="194"/>
      <c r="N650" s="194"/>
      <c r="P650" s="194"/>
      <c r="R650" s="194"/>
    </row>
    <row r="651" spans="9:18" ht="13.8" x14ac:dyDescent="0.25">
      <c r="I651" s="24">
        <v>517</v>
      </c>
      <c r="J651" s="136"/>
      <c r="K651" s="136"/>
      <c r="L651" s="194"/>
      <c r="N651" s="194"/>
      <c r="P651" s="194"/>
      <c r="R651" s="194"/>
    </row>
    <row r="652" spans="9:18" ht="15" x14ac:dyDescent="0.25">
      <c r="I652" s="24">
        <v>518</v>
      </c>
      <c r="J652" s="147"/>
      <c r="K652" s="9"/>
      <c r="L652" s="194"/>
      <c r="N652" s="194"/>
      <c r="P652" s="194"/>
      <c r="R652" s="194"/>
    </row>
    <row r="653" spans="9:18" ht="13.8" x14ac:dyDescent="0.25">
      <c r="I653" s="24">
        <v>519</v>
      </c>
      <c r="J653" s="136"/>
      <c r="K653" s="136"/>
      <c r="L653" s="194"/>
      <c r="N653" s="194"/>
      <c r="P653" s="194"/>
      <c r="R653" s="194"/>
    </row>
    <row r="654" spans="9:18" ht="15" x14ac:dyDescent="0.25">
      <c r="I654" s="24">
        <v>520</v>
      </c>
      <c r="J654" s="147"/>
      <c r="K654" s="9"/>
      <c r="L654" s="194"/>
      <c r="N654" s="194"/>
      <c r="P654" s="194"/>
      <c r="R654" s="194"/>
    </row>
    <row r="655" spans="9:18" ht="13.8" x14ac:dyDescent="0.25">
      <c r="I655" s="24">
        <v>521</v>
      </c>
      <c r="J655" s="136"/>
      <c r="K655" s="136"/>
      <c r="L655" s="194"/>
      <c r="N655" s="194"/>
      <c r="P655" s="194"/>
      <c r="R655" s="194"/>
    </row>
    <row r="656" spans="9:18" ht="15" x14ac:dyDescent="0.25">
      <c r="I656" s="24">
        <v>522</v>
      </c>
      <c r="J656" s="147"/>
      <c r="K656" s="9"/>
      <c r="L656" s="194"/>
      <c r="N656" s="194"/>
      <c r="P656" s="194"/>
      <c r="R656" s="194"/>
    </row>
    <row r="657" spans="9:18" ht="13.8" x14ac:dyDescent="0.25">
      <c r="I657" s="24">
        <v>523</v>
      </c>
      <c r="J657" s="136"/>
      <c r="K657" s="136"/>
      <c r="L657" s="194"/>
      <c r="N657" s="194"/>
      <c r="P657" s="194"/>
      <c r="R657" s="194"/>
    </row>
    <row r="658" spans="9:18" ht="15" x14ac:dyDescent="0.25">
      <c r="I658" s="24">
        <v>524</v>
      </c>
      <c r="J658" s="147"/>
      <c r="K658" s="9"/>
      <c r="L658" s="194"/>
      <c r="N658" s="194"/>
      <c r="P658" s="194"/>
      <c r="R658" s="194"/>
    </row>
    <row r="659" spans="9:18" ht="13.8" x14ac:dyDescent="0.25">
      <c r="I659" s="24">
        <v>525</v>
      </c>
      <c r="J659" s="136"/>
      <c r="K659" s="136"/>
      <c r="L659" s="194"/>
      <c r="N659" s="194"/>
      <c r="P659" s="194"/>
      <c r="R659" s="194"/>
    </row>
    <row r="660" spans="9:18" ht="15" x14ac:dyDescent="0.25">
      <c r="I660" s="24">
        <v>526</v>
      </c>
      <c r="J660" s="147"/>
      <c r="K660" s="9"/>
      <c r="L660" s="194"/>
      <c r="N660" s="194"/>
      <c r="P660" s="194"/>
      <c r="R660" s="194"/>
    </row>
    <row r="661" spans="9:18" ht="13.8" x14ac:dyDescent="0.25">
      <c r="I661" s="24">
        <v>527</v>
      </c>
      <c r="J661" s="136"/>
      <c r="K661" s="136"/>
      <c r="L661" s="194"/>
      <c r="N661" s="194"/>
      <c r="P661" s="194"/>
      <c r="R661" s="194"/>
    </row>
    <row r="662" spans="9:18" ht="15" x14ac:dyDescent="0.25">
      <c r="I662" s="24">
        <v>528</v>
      </c>
      <c r="J662" s="147"/>
      <c r="K662" s="9"/>
      <c r="L662" s="194"/>
      <c r="N662" s="194"/>
      <c r="P662" s="194"/>
      <c r="R662" s="194"/>
    </row>
    <row r="663" spans="9:18" ht="13.8" x14ac:dyDescent="0.25">
      <c r="I663" s="24">
        <v>529</v>
      </c>
      <c r="J663" s="136"/>
      <c r="K663" s="136"/>
      <c r="L663" s="194"/>
      <c r="N663" s="194"/>
      <c r="P663" s="194"/>
      <c r="R663" s="194"/>
    </row>
    <row r="664" spans="9:18" ht="15" x14ac:dyDescent="0.25">
      <c r="I664" s="24">
        <v>530</v>
      </c>
      <c r="J664" s="147"/>
      <c r="K664" s="9"/>
      <c r="L664" s="194"/>
      <c r="N664" s="194"/>
      <c r="P664" s="194"/>
      <c r="R664" s="194"/>
    </row>
    <row r="665" spans="9:18" ht="13.8" x14ac:dyDescent="0.25">
      <c r="I665" s="24">
        <v>531</v>
      </c>
      <c r="J665" s="136"/>
      <c r="K665" s="136"/>
      <c r="L665" s="194"/>
      <c r="N665" s="194"/>
      <c r="P665" s="194"/>
      <c r="R665" s="194"/>
    </row>
    <row r="666" spans="9:18" ht="15" x14ac:dyDescent="0.25">
      <c r="I666" s="24">
        <v>532</v>
      </c>
      <c r="J666" s="147"/>
      <c r="K666" s="9"/>
      <c r="L666" s="194"/>
      <c r="N666" s="194"/>
      <c r="P666" s="194"/>
      <c r="R666" s="194"/>
    </row>
    <row r="667" spans="9:18" ht="13.8" x14ac:dyDescent="0.25">
      <c r="I667" s="24">
        <v>533</v>
      </c>
      <c r="J667" s="136"/>
      <c r="K667" s="136"/>
      <c r="L667" s="194"/>
      <c r="N667" s="194"/>
      <c r="P667" s="194"/>
      <c r="R667" s="194"/>
    </row>
    <row r="668" spans="9:18" ht="15" x14ac:dyDescent="0.25">
      <c r="I668" s="24">
        <v>534</v>
      </c>
      <c r="J668" s="147"/>
      <c r="K668" s="9"/>
      <c r="L668" s="194"/>
      <c r="N668" s="194"/>
      <c r="P668" s="194"/>
      <c r="R668" s="194"/>
    </row>
    <row r="669" spans="9:18" ht="13.8" x14ac:dyDescent="0.25">
      <c r="I669" s="24">
        <v>535</v>
      </c>
      <c r="J669" s="136"/>
      <c r="K669" s="136"/>
      <c r="L669" s="194"/>
      <c r="N669" s="194"/>
      <c r="P669" s="194"/>
      <c r="R669" s="194"/>
    </row>
    <row r="670" spans="9:18" ht="15" x14ac:dyDescent="0.25">
      <c r="I670" s="24">
        <v>536</v>
      </c>
      <c r="J670" s="147"/>
      <c r="K670" s="9"/>
      <c r="L670" s="194"/>
      <c r="N670" s="194"/>
      <c r="P670" s="194"/>
      <c r="R670" s="194"/>
    </row>
    <row r="671" spans="9:18" ht="13.8" x14ac:dyDescent="0.25">
      <c r="I671" s="24">
        <v>537</v>
      </c>
      <c r="J671" s="136"/>
      <c r="K671" s="136"/>
      <c r="L671" s="194"/>
      <c r="N671" s="194"/>
      <c r="P671" s="194"/>
      <c r="R671" s="194"/>
    </row>
    <row r="672" spans="9:18" ht="15" x14ac:dyDescent="0.25">
      <c r="I672" s="24">
        <v>538</v>
      </c>
      <c r="J672" s="147"/>
      <c r="K672" s="9"/>
      <c r="L672" s="194"/>
      <c r="N672" s="194"/>
      <c r="P672" s="194"/>
      <c r="R672" s="194"/>
    </row>
    <row r="673" spans="9:18" ht="13.8" x14ac:dyDescent="0.25">
      <c r="I673" s="24">
        <v>539</v>
      </c>
      <c r="J673" s="136"/>
      <c r="K673" s="136"/>
      <c r="L673" s="194"/>
      <c r="N673" s="194"/>
      <c r="P673" s="194"/>
      <c r="R673" s="194"/>
    </row>
    <row r="674" spans="9:18" ht="15" x14ac:dyDescent="0.25">
      <c r="I674" s="24">
        <v>540</v>
      </c>
      <c r="J674" s="147"/>
      <c r="K674" s="9"/>
      <c r="L674" s="194"/>
      <c r="N674" s="194"/>
      <c r="P674" s="194"/>
      <c r="R674" s="194"/>
    </row>
    <row r="675" spans="9:18" ht="13.8" x14ac:dyDescent="0.25">
      <c r="I675" s="24">
        <v>541</v>
      </c>
      <c r="J675" s="136"/>
      <c r="K675" s="136"/>
      <c r="L675" s="194"/>
      <c r="N675" s="194"/>
      <c r="P675" s="194"/>
      <c r="R675" s="194"/>
    </row>
    <row r="676" spans="9:18" ht="15" x14ac:dyDescent="0.25">
      <c r="I676" s="24">
        <v>542</v>
      </c>
      <c r="J676" s="147"/>
      <c r="K676" s="9"/>
      <c r="L676" s="194"/>
      <c r="N676" s="194"/>
      <c r="P676" s="194"/>
      <c r="R676" s="194"/>
    </row>
    <row r="677" spans="9:18" ht="13.8" x14ac:dyDescent="0.25">
      <c r="I677" s="24">
        <v>543</v>
      </c>
      <c r="J677" s="136"/>
      <c r="K677" s="136"/>
      <c r="L677" s="194"/>
      <c r="N677" s="194"/>
      <c r="P677" s="194"/>
      <c r="R677" s="194"/>
    </row>
    <row r="678" spans="9:18" ht="15" x14ac:dyDescent="0.25">
      <c r="I678" s="24">
        <v>544</v>
      </c>
      <c r="J678" s="147"/>
      <c r="K678" s="9"/>
      <c r="L678" s="194"/>
      <c r="N678" s="194"/>
      <c r="P678" s="194"/>
      <c r="R678" s="194"/>
    </row>
    <row r="679" spans="9:18" ht="13.8" x14ac:dyDescent="0.25">
      <c r="I679" s="24">
        <v>545</v>
      </c>
      <c r="J679" s="136"/>
      <c r="K679" s="136"/>
      <c r="L679" s="194"/>
      <c r="N679" s="194"/>
      <c r="P679" s="194"/>
      <c r="R679" s="194"/>
    </row>
    <row r="680" spans="9:18" ht="15" x14ac:dyDescent="0.25">
      <c r="I680" s="24">
        <v>546</v>
      </c>
      <c r="J680" s="147"/>
      <c r="K680" s="9"/>
      <c r="L680" s="194"/>
      <c r="N680" s="194"/>
      <c r="P680" s="194"/>
      <c r="R680" s="194"/>
    </row>
    <row r="681" spans="9:18" ht="13.8" x14ac:dyDescent="0.25">
      <c r="I681" s="24">
        <v>547</v>
      </c>
      <c r="J681" s="136"/>
      <c r="K681" s="136"/>
      <c r="L681" s="194"/>
      <c r="N681" s="194"/>
      <c r="P681" s="194"/>
      <c r="R681" s="194"/>
    </row>
    <row r="682" spans="9:18" ht="15" x14ac:dyDescent="0.25">
      <c r="I682" s="24">
        <v>548</v>
      </c>
      <c r="J682" s="147"/>
      <c r="K682" s="9"/>
      <c r="L682" s="194"/>
      <c r="N682" s="194"/>
      <c r="P682" s="194"/>
      <c r="R682" s="194"/>
    </row>
    <row r="683" spans="9:18" ht="13.8" x14ac:dyDescent="0.25">
      <c r="I683" s="24">
        <v>549</v>
      </c>
      <c r="J683" s="136"/>
      <c r="K683" s="136"/>
      <c r="L683" s="194"/>
      <c r="N683" s="194"/>
      <c r="P683" s="194"/>
      <c r="R683" s="194"/>
    </row>
    <row r="684" spans="9:18" ht="15" x14ac:dyDescent="0.25">
      <c r="I684" s="24">
        <v>550</v>
      </c>
      <c r="J684" s="147"/>
      <c r="K684" s="9"/>
      <c r="L684" s="194"/>
      <c r="N684" s="194"/>
      <c r="P684" s="194"/>
      <c r="R684" s="194"/>
    </row>
    <row r="685" spans="9:18" ht="13.8" x14ac:dyDescent="0.25">
      <c r="I685" s="24">
        <v>551</v>
      </c>
      <c r="J685" s="136"/>
      <c r="K685" s="136"/>
      <c r="L685" s="194"/>
      <c r="N685" s="194"/>
      <c r="P685" s="194"/>
      <c r="R685" s="194"/>
    </row>
    <row r="686" spans="9:18" ht="15" x14ac:dyDescent="0.25">
      <c r="I686" s="24">
        <v>552</v>
      </c>
      <c r="J686" s="147"/>
      <c r="K686" s="9"/>
      <c r="L686" s="194"/>
      <c r="N686" s="194"/>
      <c r="P686" s="194"/>
      <c r="R686" s="194"/>
    </row>
    <row r="687" spans="9:18" ht="13.8" x14ac:dyDescent="0.25">
      <c r="I687" s="24">
        <v>553</v>
      </c>
      <c r="J687" s="136"/>
      <c r="K687" s="136"/>
      <c r="L687" s="194"/>
      <c r="N687" s="194"/>
      <c r="P687" s="194"/>
      <c r="R687" s="194"/>
    </row>
    <row r="688" spans="9:18" ht="15" x14ac:dyDescent="0.25">
      <c r="I688" s="24">
        <v>554</v>
      </c>
      <c r="J688" s="147"/>
      <c r="K688" s="9"/>
      <c r="L688" s="194"/>
      <c r="N688" s="194"/>
      <c r="P688" s="194"/>
      <c r="R688" s="194"/>
    </row>
    <row r="689" spans="9:18" ht="13.8" x14ac:dyDescent="0.25">
      <c r="I689" s="24">
        <v>555</v>
      </c>
      <c r="J689" s="136"/>
      <c r="K689" s="136"/>
      <c r="L689" s="194"/>
      <c r="N689" s="194"/>
      <c r="P689" s="194"/>
      <c r="R689" s="194"/>
    </row>
    <row r="690" spans="9:18" ht="15" x14ac:dyDescent="0.25">
      <c r="I690" s="24">
        <v>556</v>
      </c>
      <c r="J690" s="147"/>
      <c r="K690" s="9"/>
      <c r="L690" s="194"/>
      <c r="N690" s="194"/>
      <c r="P690" s="194"/>
      <c r="R690" s="194"/>
    </row>
    <row r="691" spans="9:18" ht="13.8" x14ac:dyDescent="0.25">
      <c r="I691" s="24">
        <v>557</v>
      </c>
      <c r="J691" s="136"/>
      <c r="K691" s="136"/>
      <c r="L691" s="194"/>
      <c r="N691" s="194"/>
      <c r="P691" s="194"/>
      <c r="R691" s="194"/>
    </row>
    <row r="692" spans="9:18" ht="15" x14ac:dyDescent="0.25">
      <c r="I692" s="24">
        <v>558</v>
      </c>
      <c r="J692" s="147"/>
      <c r="K692" s="9"/>
      <c r="L692" s="194"/>
      <c r="N692" s="194"/>
      <c r="P692" s="194"/>
      <c r="R692" s="194"/>
    </row>
    <row r="693" spans="9:18" ht="13.8" x14ac:dyDescent="0.25">
      <c r="I693" s="24">
        <v>559</v>
      </c>
      <c r="J693" s="136"/>
      <c r="K693" s="136"/>
      <c r="L693" s="194"/>
      <c r="N693" s="194"/>
      <c r="P693" s="194"/>
      <c r="R693" s="194"/>
    </row>
    <row r="694" spans="9:18" ht="15" x14ac:dyDescent="0.25">
      <c r="I694" s="24">
        <v>560</v>
      </c>
      <c r="J694" s="147"/>
      <c r="K694" s="9"/>
      <c r="L694" s="194"/>
      <c r="N694" s="194"/>
      <c r="P694" s="194"/>
      <c r="R694" s="194"/>
    </row>
    <row r="695" spans="9:18" ht="13.8" x14ac:dyDescent="0.25">
      <c r="I695" s="24">
        <v>561</v>
      </c>
      <c r="J695" s="136"/>
      <c r="K695" s="136"/>
      <c r="L695" s="194"/>
      <c r="N695" s="194"/>
      <c r="P695" s="194"/>
      <c r="R695" s="194"/>
    </row>
    <row r="696" spans="9:18" ht="15" x14ac:dyDescent="0.25">
      <c r="I696" s="24">
        <v>562</v>
      </c>
      <c r="J696" s="147"/>
      <c r="K696" s="9"/>
      <c r="L696" s="194"/>
      <c r="N696" s="194"/>
      <c r="P696" s="194"/>
      <c r="R696" s="194"/>
    </row>
    <row r="697" spans="9:18" ht="13.8" x14ac:dyDescent="0.25">
      <c r="I697" s="24">
        <v>563</v>
      </c>
      <c r="J697" s="136"/>
      <c r="K697" s="136"/>
      <c r="L697" s="194"/>
      <c r="N697" s="194"/>
      <c r="P697" s="194"/>
      <c r="R697" s="194"/>
    </row>
    <row r="698" spans="9:18" ht="15" x14ac:dyDescent="0.25">
      <c r="I698" s="24">
        <v>564</v>
      </c>
      <c r="J698" s="147"/>
      <c r="K698" s="9"/>
      <c r="L698" s="194"/>
      <c r="N698" s="194"/>
      <c r="P698" s="194"/>
      <c r="R698" s="194"/>
    </row>
    <row r="699" spans="9:18" ht="13.8" x14ac:dyDescent="0.25">
      <c r="I699" s="24">
        <v>565</v>
      </c>
      <c r="J699" s="136"/>
      <c r="K699" s="136"/>
      <c r="L699" s="194"/>
      <c r="N699" s="194"/>
      <c r="P699" s="194"/>
      <c r="R699" s="194"/>
    </row>
    <row r="700" spans="9:18" ht="15" x14ac:dyDescent="0.25">
      <c r="I700" s="24">
        <v>566</v>
      </c>
      <c r="J700" s="147"/>
      <c r="K700" s="9"/>
      <c r="L700" s="194"/>
      <c r="N700" s="194"/>
      <c r="P700" s="194"/>
      <c r="R700" s="194"/>
    </row>
    <row r="701" spans="9:18" ht="13.8" x14ac:dyDescent="0.25">
      <c r="I701" s="24">
        <v>567</v>
      </c>
      <c r="J701" s="136"/>
      <c r="K701" s="136"/>
      <c r="L701" s="194"/>
      <c r="N701" s="194"/>
      <c r="P701" s="194"/>
      <c r="R701" s="194"/>
    </row>
    <row r="702" spans="9:18" ht="15" x14ac:dyDescent="0.25">
      <c r="I702" s="24">
        <v>568</v>
      </c>
      <c r="J702" s="147"/>
      <c r="K702" s="9"/>
      <c r="L702" s="194"/>
      <c r="N702" s="194"/>
      <c r="P702" s="194"/>
      <c r="R702" s="194"/>
    </row>
    <row r="703" spans="9:18" ht="13.8" x14ac:dyDescent="0.25">
      <c r="I703" s="24">
        <v>569</v>
      </c>
      <c r="J703" s="136"/>
      <c r="K703" s="136"/>
      <c r="L703" s="194"/>
      <c r="N703" s="194"/>
      <c r="P703" s="194"/>
      <c r="R703" s="194"/>
    </row>
    <row r="704" spans="9:18" ht="15" x14ac:dyDescent="0.25">
      <c r="I704" s="24">
        <v>570</v>
      </c>
      <c r="J704" s="147"/>
      <c r="K704" s="9"/>
      <c r="L704" s="194"/>
      <c r="N704" s="194"/>
      <c r="P704" s="194"/>
      <c r="R704" s="194"/>
    </row>
    <row r="705" spans="9:18" ht="13.8" x14ac:dyDescent="0.25">
      <c r="I705" s="24">
        <v>571</v>
      </c>
      <c r="J705" s="136"/>
      <c r="K705" s="136"/>
      <c r="L705" s="194"/>
      <c r="N705" s="194"/>
      <c r="P705" s="194"/>
      <c r="R705" s="194"/>
    </row>
    <row r="706" spans="9:18" ht="15" x14ac:dyDescent="0.25">
      <c r="I706" s="24">
        <v>572</v>
      </c>
      <c r="J706" s="147"/>
      <c r="K706" s="9"/>
      <c r="L706" s="194"/>
      <c r="N706" s="194"/>
      <c r="P706" s="194"/>
      <c r="R706" s="194"/>
    </row>
    <row r="707" spans="9:18" ht="13.8" x14ac:dyDescent="0.25">
      <c r="I707" s="24">
        <v>573</v>
      </c>
      <c r="J707" s="136"/>
      <c r="K707" s="136"/>
      <c r="L707" s="194"/>
      <c r="N707" s="194"/>
      <c r="P707" s="194"/>
      <c r="R707" s="194"/>
    </row>
    <row r="708" spans="9:18" ht="15" x14ac:dyDescent="0.25">
      <c r="I708" s="24">
        <v>574</v>
      </c>
      <c r="J708" s="147"/>
      <c r="K708" s="9"/>
      <c r="L708" s="194"/>
      <c r="N708" s="194"/>
      <c r="P708" s="194"/>
      <c r="R708" s="194"/>
    </row>
    <row r="709" spans="9:18" ht="13.8" x14ac:dyDescent="0.25">
      <c r="I709" s="24">
        <v>575</v>
      </c>
      <c r="J709" s="136"/>
      <c r="K709" s="136"/>
      <c r="L709" s="194"/>
      <c r="N709" s="194"/>
      <c r="P709" s="194"/>
      <c r="R709" s="194"/>
    </row>
    <row r="710" spans="9:18" ht="15" x14ac:dyDescent="0.25">
      <c r="I710" s="24">
        <v>576</v>
      </c>
      <c r="J710" s="147"/>
      <c r="K710" s="9"/>
      <c r="L710" s="194"/>
      <c r="N710" s="194"/>
      <c r="P710" s="194"/>
      <c r="R710" s="194"/>
    </row>
    <row r="711" spans="9:18" ht="13.8" x14ac:dyDescent="0.25">
      <c r="I711" s="24">
        <v>577</v>
      </c>
      <c r="J711" s="136"/>
      <c r="K711" s="136"/>
      <c r="L711" s="194"/>
      <c r="N711" s="194"/>
      <c r="P711" s="194"/>
      <c r="R711" s="194"/>
    </row>
    <row r="712" spans="9:18" ht="15" x14ac:dyDescent="0.25">
      <c r="I712" s="24">
        <v>578</v>
      </c>
      <c r="J712" s="147"/>
      <c r="K712" s="9"/>
      <c r="L712" s="194"/>
      <c r="N712" s="194"/>
      <c r="P712" s="194"/>
      <c r="R712" s="194"/>
    </row>
    <row r="713" spans="9:18" ht="13.8" x14ac:dyDescent="0.25">
      <c r="I713" s="24">
        <v>579</v>
      </c>
      <c r="J713" s="136"/>
      <c r="K713" s="136"/>
      <c r="L713" s="194"/>
      <c r="N713" s="194"/>
      <c r="P713" s="194"/>
      <c r="R713" s="194"/>
    </row>
    <row r="714" spans="9:18" ht="15" x14ac:dyDescent="0.25">
      <c r="I714" s="24">
        <v>580</v>
      </c>
      <c r="J714" s="147"/>
      <c r="K714" s="9"/>
      <c r="L714" s="194"/>
      <c r="N714" s="194"/>
      <c r="P714" s="194"/>
      <c r="R714" s="194"/>
    </row>
    <row r="715" spans="9:18" ht="13.8" x14ac:dyDescent="0.25">
      <c r="I715" s="24">
        <v>581</v>
      </c>
      <c r="J715" s="136"/>
      <c r="K715" s="136"/>
      <c r="L715" s="194"/>
      <c r="N715" s="194"/>
      <c r="P715" s="194"/>
      <c r="R715" s="194"/>
    </row>
    <row r="716" spans="9:18" ht="15" x14ac:dyDescent="0.25">
      <c r="I716" s="24">
        <v>582</v>
      </c>
      <c r="J716" s="147"/>
      <c r="K716" s="9"/>
      <c r="L716" s="194"/>
      <c r="N716" s="194"/>
      <c r="P716" s="194"/>
      <c r="R716" s="194"/>
    </row>
    <row r="717" spans="9:18" ht="13.8" x14ac:dyDescent="0.25">
      <c r="I717" s="24">
        <v>583</v>
      </c>
      <c r="J717" s="136"/>
      <c r="K717" s="136"/>
      <c r="L717" s="194"/>
      <c r="N717" s="194"/>
      <c r="P717" s="194"/>
      <c r="R717" s="194"/>
    </row>
    <row r="718" spans="9:18" ht="15" x14ac:dyDescent="0.25">
      <c r="I718" s="24">
        <v>584</v>
      </c>
      <c r="J718" s="147"/>
      <c r="K718" s="9"/>
      <c r="L718" s="194"/>
      <c r="N718" s="194"/>
      <c r="P718" s="194"/>
      <c r="R718" s="194"/>
    </row>
    <row r="719" spans="9:18" ht="13.8" x14ac:dyDescent="0.25">
      <c r="I719" s="24">
        <v>585</v>
      </c>
      <c r="J719" s="136"/>
      <c r="K719" s="136"/>
      <c r="L719" s="194"/>
      <c r="N719" s="194"/>
      <c r="P719" s="194"/>
      <c r="R719" s="194"/>
    </row>
    <row r="720" spans="9:18" ht="15" x14ac:dyDescent="0.25">
      <c r="I720" s="24">
        <v>586</v>
      </c>
      <c r="J720" s="147"/>
      <c r="K720" s="9"/>
      <c r="L720" s="194"/>
      <c r="N720" s="194"/>
      <c r="P720" s="194"/>
      <c r="R720" s="194"/>
    </row>
    <row r="721" spans="9:18" ht="13.8" x14ac:dyDescent="0.25">
      <c r="I721" s="24">
        <v>587</v>
      </c>
      <c r="J721" s="136"/>
      <c r="K721" s="136"/>
      <c r="L721" s="194"/>
      <c r="N721" s="194"/>
      <c r="P721" s="194"/>
      <c r="R721" s="194"/>
    </row>
    <row r="722" spans="9:18" ht="15" x14ac:dyDescent="0.25">
      <c r="I722" s="24">
        <v>588</v>
      </c>
      <c r="J722" s="147"/>
      <c r="K722" s="9"/>
      <c r="L722" s="194"/>
      <c r="N722" s="194"/>
      <c r="P722" s="194"/>
      <c r="R722" s="194"/>
    </row>
    <row r="723" spans="9:18" ht="13.8" x14ac:dyDescent="0.25">
      <c r="I723" s="24">
        <v>589</v>
      </c>
      <c r="J723" s="136"/>
      <c r="K723" s="136"/>
      <c r="L723" s="194"/>
      <c r="N723" s="194"/>
      <c r="P723" s="194"/>
      <c r="R723" s="194"/>
    </row>
    <row r="724" spans="9:18" ht="15" x14ac:dyDescent="0.25">
      <c r="I724" s="24">
        <v>590</v>
      </c>
      <c r="J724" s="147"/>
      <c r="K724" s="9"/>
      <c r="L724" s="194"/>
      <c r="N724" s="194"/>
      <c r="P724" s="194"/>
      <c r="R724" s="194"/>
    </row>
    <row r="725" spans="9:18" ht="13.8" x14ac:dyDescent="0.25">
      <c r="I725" s="24">
        <v>591</v>
      </c>
      <c r="J725" s="136"/>
      <c r="K725" s="136"/>
      <c r="L725" s="194"/>
      <c r="N725" s="194"/>
      <c r="P725" s="194"/>
      <c r="R725" s="194"/>
    </row>
    <row r="726" spans="9:18" ht="15" x14ac:dyDescent="0.25">
      <c r="I726" s="24">
        <v>592</v>
      </c>
      <c r="J726" s="147"/>
      <c r="K726" s="9"/>
      <c r="L726" s="194"/>
      <c r="N726" s="194"/>
      <c r="P726" s="194"/>
      <c r="R726" s="194"/>
    </row>
    <row r="727" spans="9:18" ht="13.8" x14ac:dyDescent="0.25">
      <c r="I727" s="24">
        <v>593</v>
      </c>
      <c r="J727" s="136"/>
      <c r="K727" s="136"/>
      <c r="L727" s="194"/>
      <c r="N727" s="194"/>
      <c r="P727" s="194"/>
      <c r="R727" s="194"/>
    </row>
    <row r="728" spans="9:18" ht="15" x14ac:dyDescent="0.25">
      <c r="I728" s="24">
        <v>594</v>
      </c>
      <c r="J728" s="147"/>
      <c r="K728" s="9"/>
      <c r="L728" s="194"/>
      <c r="N728" s="194"/>
      <c r="P728" s="194"/>
      <c r="R728" s="194"/>
    </row>
    <row r="729" spans="9:18" ht="13.8" x14ac:dyDescent="0.25">
      <c r="I729" s="24">
        <v>595</v>
      </c>
      <c r="J729" s="136"/>
      <c r="K729" s="136"/>
      <c r="L729" s="194"/>
      <c r="N729" s="194"/>
      <c r="P729" s="194"/>
      <c r="R729" s="194"/>
    </row>
    <row r="730" spans="9:18" ht="15" x14ac:dyDescent="0.25">
      <c r="I730" s="24">
        <v>596</v>
      </c>
      <c r="J730" s="147"/>
      <c r="K730" s="9"/>
      <c r="L730" s="194"/>
      <c r="N730" s="194"/>
      <c r="P730" s="194"/>
      <c r="R730" s="194"/>
    </row>
    <row r="731" spans="9:18" ht="13.8" x14ac:dyDescent="0.25">
      <c r="I731" s="24">
        <v>597</v>
      </c>
      <c r="J731" s="136"/>
      <c r="K731" s="136"/>
      <c r="L731" s="194"/>
      <c r="N731" s="194"/>
      <c r="P731" s="194"/>
      <c r="R731" s="194"/>
    </row>
    <row r="732" spans="9:18" ht="15" x14ac:dyDescent="0.25">
      <c r="I732" s="24">
        <v>598</v>
      </c>
      <c r="J732" s="147"/>
      <c r="K732" s="9"/>
      <c r="L732" s="194"/>
      <c r="N732" s="194"/>
      <c r="P732" s="194"/>
      <c r="R732" s="194"/>
    </row>
    <row r="733" spans="9:18" ht="13.8" x14ac:dyDescent="0.25">
      <c r="I733" s="24">
        <v>599</v>
      </c>
      <c r="J733" s="136"/>
      <c r="K733" s="136"/>
      <c r="L733" s="194"/>
      <c r="N733" s="194"/>
      <c r="P733" s="194"/>
      <c r="R733" s="194"/>
    </row>
    <row r="734" spans="9:18" ht="15" x14ac:dyDescent="0.25">
      <c r="I734" s="24">
        <v>600</v>
      </c>
      <c r="J734" s="147"/>
      <c r="K734" s="9"/>
      <c r="L734" s="194"/>
      <c r="N734" s="194"/>
      <c r="P734" s="194"/>
      <c r="R734" s="194"/>
    </row>
    <row r="735" spans="9:18" ht="13.8" x14ac:dyDescent="0.25">
      <c r="I735" s="24">
        <v>601</v>
      </c>
      <c r="J735" s="136"/>
      <c r="K735" s="136"/>
      <c r="L735" s="194"/>
      <c r="N735" s="194"/>
      <c r="P735" s="194"/>
      <c r="R735" s="194"/>
    </row>
    <row r="736" spans="9:18" ht="15" x14ac:dyDescent="0.25">
      <c r="I736" s="24">
        <v>602</v>
      </c>
      <c r="J736" s="147"/>
      <c r="K736" s="9"/>
      <c r="L736" s="194"/>
      <c r="N736" s="194"/>
      <c r="P736" s="194"/>
      <c r="R736" s="194"/>
    </row>
    <row r="737" spans="9:18" ht="13.8" x14ac:dyDescent="0.25">
      <c r="I737" s="24">
        <v>603</v>
      </c>
      <c r="J737" s="136"/>
      <c r="K737" s="136"/>
      <c r="L737" s="194"/>
      <c r="N737" s="194"/>
      <c r="P737" s="194"/>
      <c r="R737" s="194"/>
    </row>
    <row r="738" spans="9:18" ht="15" x14ac:dyDescent="0.25">
      <c r="I738" s="24">
        <v>604</v>
      </c>
      <c r="J738" s="147"/>
      <c r="K738" s="9"/>
      <c r="L738" s="194"/>
      <c r="N738" s="194"/>
      <c r="P738" s="194"/>
      <c r="R738" s="194"/>
    </row>
    <row r="739" spans="9:18" ht="13.8" x14ac:dyDescent="0.25">
      <c r="I739" s="24">
        <v>605</v>
      </c>
      <c r="J739" s="136"/>
      <c r="K739" s="136"/>
      <c r="L739" s="194"/>
      <c r="N739" s="194"/>
      <c r="P739" s="194"/>
      <c r="R739" s="194"/>
    </row>
    <row r="740" spans="9:18" ht="15" x14ac:dyDescent="0.25">
      <c r="I740" s="24">
        <v>606</v>
      </c>
      <c r="J740" s="147"/>
      <c r="K740" s="9"/>
      <c r="L740" s="194"/>
      <c r="N740" s="194"/>
      <c r="P740" s="194"/>
      <c r="R740" s="194"/>
    </row>
    <row r="741" spans="9:18" ht="13.8" x14ac:dyDescent="0.25">
      <c r="I741" s="24">
        <v>607</v>
      </c>
      <c r="J741" s="136"/>
      <c r="K741" s="136"/>
      <c r="L741" s="194"/>
      <c r="N741" s="194"/>
      <c r="P741" s="194"/>
      <c r="R741" s="194"/>
    </row>
    <row r="742" spans="9:18" ht="15" x14ac:dyDescent="0.25">
      <c r="I742" s="24">
        <v>608</v>
      </c>
      <c r="J742" s="147"/>
      <c r="K742" s="9"/>
      <c r="L742" s="194"/>
      <c r="N742" s="194"/>
      <c r="P742" s="194"/>
      <c r="R742" s="194"/>
    </row>
    <row r="743" spans="9:18" ht="13.8" x14ac:dyDescent="0.25">
      <c r="I743" s="24">
        <v>609</v>
      </c>
      <c r="J743" s="136"/>
      <c r="K743" s="136"/>
      <c r="L743" s="194"/>
      <c r="N743" s="194"/>
      <c r="P743" s="194"/>
      <c r="R743" s="194"/>
    </row>
    <row r="744" spans="9:18" ht="15" x14ac:dyDescent="0.25">
      <c r="I744" s="24">
        <v>610</v>
      </c>
      <c r="J744" s="147"/>
      <c r="K744" s="9"/>
      <c r="L744" s="194"/>
      <c r="N744" s="194"/>
      <c r="P744" s="194"/>
      <c r="R744" s="194"/>
    </row>
    <row r="745" spans="9:18" ht="13.8" x14ac:dyDescent="0.25">
      <c r="I745" s="24">
        <v>611</v>
      </c>
      <c r="J745" s="136"/>
      <c r="K745" s="136"/>
      <c r="L745" s="194"/>
      <c r="N745" s="194"/>
      <c r="P745" s="194"/>
      <c r="R745" s="194"/>
    </row>
    <row r="746" spans="9:18" ht="15" x14ac:dyDescent="0.25">
      <c r="I746" s="24">
        <v>612</v>
      </c>
      <c r="J746" s="147"/>
      <c r="K746" s="9"/>
      <c r="L746" s="194"/>
      <c r="N746" s="194"/>
      <c r="P746" s="194"/>
      <c r="R746" s="194"/>
    </row>
    <row r="747" spans="9:18" ht="13.8" x14ac:dyDescent="0.25">
      <c r="I747" s="24">
        <v>613</v>
      </c>
      <c r="J747" s="136"/>
      <c r="K747" s="136"/>
      <c r="L747" s="194"/>
      <c r="N747" s="194"/>
      <c r="P747" s="194"/>
      <c r="R747" s="194"/>
    </row>
    <row r="748" spans="9:18" ht="15" x14ac:dyDescent="0.25">
      <c r="I748" s="24">
        <v>614</v>
      </c>
      <c r="J748" s="147"/>
      <c r="K748" s="9"/>
      <c r="L748" s="194"/>
      <c r="N748" s="194"/>
      <c r="P748" s="194"/>
      <c r="R748" s="194"/>
    </row>
    <row r="749" spans="9:18" ht="13.8" x14ac:dyDescent="0.25">
      <c r="I749" s="24">
        <v>615</v>
      </c>
      <c r="J749" s="136"/>
      <c r="K749" s="136"/>
      <c r="L749" s="194"/>
      <c r="N749" s="194"/>
      <c r="P749" s="194"/>
      <c r="R749" s="194"/>
    </row>
    <row r="750" spans="9:18" ht="15" x14ac:dyDescent="0.25">
      <c r="I750" s="24">
        <v>616</v>
      </c>
      <c r="J750" s="147"/>
      <c r="K750" s="9"/>
      <c r="L750" s="194"/>
      <c r="N750" s="194"/>
      <c r="P750" s="194"/>
      <c r="R750" s="194"/>
    </row>
    <row r="751" spans="9:18" ht="13.8" x14ac:dyDescent="0.25">
      <c r="I751" s="24">
        <v>617</v>
      </c>
      <c r="J751" s="136"/>
      <c r="K751" s="136"/>
      <c r="L751" s="194"/>
      <c r="N751" s="194"/>
      <c r="P751" s="194"/>
      <c r="R751" s="194"/>
    </row>
    <row r="752" spans="9:18" ht="15" x14ac:dyDescent="0.25">
      <c r="I752" s="24">
        <v>618</v>
      </c>
      <c r="J752" s="147"/>
      <c r="K752" s="9"/>
      <c r="L752" s="194"/>
      <c r="N752" s="194"/>
      <c r="P752" s="194"/>
      <c r="R752" s="194"/>
    </row>
    <row r="753" spans="9:18" ht="13.8" x14ac:dyDescent="0.25">
      <c r="I753" s="24">
        <v>619</v>
      </c>
      <c r="J753" s="136"/>
      <c r="K753" s="136"/>
      <c r="L753" s="194"/>
      <c r="N753" s="194"/>
      <c r="P753" s="194"/>
      <c r="R753" s="194"/>
    </row>
    <row r="754" spans="9:18" ht="15" x14ac:dyDescent="0.25">
      <c r="I754" s="24">
        <v>620</v>
      </c>
      <c r="J754" s="147"/>
      <c r="K754" s="9"/>
      <c r="L754" s="194"/>
      <c r="N754" s="194"/>
      <c r="P754" s="194"/>
      <c r="R754" s="194"/>
    </row>
    <row r="755" spans="9:18" ht="13.8" x14ac:dyDescent="0.25">
      <c r="I755" s="24">
        <v>621</v>
      </c>
      <c r="J755" s="136"/>
      <c r="K755" s="136"/>
      <c r="L755" s="194"/>
      <c r="N755" s="194"/>
      <c r="P755" s="194"/>
      <c r="R755" s="194"/>
    </row>
    <row r="756" spans="9:18" ht="15" x14ac:dyDescent="0.25">
      <c r="I756" s="24">
        <v>622</v>
      </c>
      <c r="J756" s="147"/>
      <c r="K756" s="9"/>
      <c r="L756" s="194"/>
      <c r="N756" s="194"/>
      <c r="P756" s="194"/>
      <c r="R756" s="194"/>
    </row>
    <row r="757" spans="9:18" ht="13.8" x14ac:dyDescent="0.25">
      <c r="I757" s="24">
        <v>623</v>
      </c>
      <c r="J757" s="136"/>
      <c r="K757" s="136"/>
      <c r="L757" s="194"/>
      <c r="N757" s="194"/>
      <c r="P757" s="194"/>
      <c r="R757" s="194"/>
    </row>
    <row r="758" spans="9:18" ht="15" x14ac:dyDescent="0.25">
      <c r="I758" s="24">
        <v>624</v>
      </c>
      <c r="J758" s="147"/>
      <c r="K758" s="9"/>
      <c r="L758" s="194"/>
      <c r="N758" s="194"/>
      <c r="P758" s="194"/>
      <c r="R758" s="194"/>
    </row>
    <row r="759" spans="9:18" ht="13.8" x14ac:dyDescent="0.25">
      <c r="I759" s="24">
        <v>625</v>
      </c>
      <c r="J759" s="136"/>
      <c r="K759" s="136"/>
      <c r="L759" s="194"/>
      <c r="N759" s="194"/>
      <c r="P759" s="194"/>
      <c r="R759" s="194"/>
    </row>
    <row r="760" spans="9:18" ht="15" x14ac:dyDescent="0.25">
      <c r="I760" s="24">
        <v>626</v>
      </c>
      <c r="J760" s="147"/>
      <c r="K760" s="9"/>
      <c r="L760" s="194"/>
      <c r="N760" s="194"/>
      <c r="P760" s="194"/>
      <c r="R760" s="194"/>
    </row>
    <row r="761" spans="9:18" ht="13.8" x14ac:dyDescent="0.25">
      <c r="I761" s="24">
        <v>627</v>
      </c>
      <c r="J761" s="136"/>
      <c r="K761" s="136"/>
      <c r="L761" s="194"/>
      <c r="N761" s="194"/>
      <c r="P761" s="194"/>
      <c r="R761" s="194"/>
    </row>
    <row r="762" spans="9:18" ht="15" x14ac:dyDescent="0.25">
      <c r="I762" s="24">
        <v>628</v>
      </c>
      <c r="J762" s="147"/>
      <c r="K762" s="9"/>
      <c r="L762" s="194"/>
      <c r="N762" s="194"/>
      <c r="P762" s="194"/>
      <c r="R762" s="194"/>
    </row>
    <row r="763" spans="9:18" ht="13.8" x14ac:dyDescent="0.25">
      <c r="I763" s="24">
        <v>629</v>
      </c>
      <c r="J763" s="136"/>
      <c r="K763" s="136"/>
      <c r="L763" s="194"/>
      <c r="N763" s="194"/>
      <c r="P763" s="194"/>
      <c r="R763" s="194"/>
    </row>
    <row r="764" spans="9:18" ht="15" x14ac:dyDescent="0.25">
      <c r="I764" s="24">
        <v>630</v>
      </c>
      <c r="J764" s="147"/>
      <c r="K764" s="9"/>
      <c r="L764" s="194"/>
      <c r="N764" s="194"/>
      <c r="P764" s="194"/>
      <c r="R764" s="194"/>
    </row>
    <row r="765" spans="9:18" ht="13.8" x14ac:dyDescent="0.25">
      <c r="I765" s="24">
        <v>631</v>
      </c>
      <c r="J765" s="136"/>
      <c r="K765" s="136"/>
      <c r="L765" s="194"/>
      <c r="N765" s="194"/>
      <c r="P765" s="194"/>
      <c r="R765" s="194"/>
    </row>
    <row r="766" spans="9:18" ht="15" x14ac:dyDescent="0.25">
      <c r="I766" s="24">
        <v>632</v>
      </c>
      <c r="J766" s="147"/>
      <c r="K766" s="9"/>
      <c r="L766" s="194"/>
      <c r="N766" s="194"/>
      <c r="P766" s="194"/>
      <c r="R766" s="194"/>
    </row>
    <row r="767" spans="9:18" ht="13.8" x14ac:dyDescent="0.25">
      <c r="I767" s="24">
        <v>633</v>
      </c>
      <c r="J767" s="136"/>
      <c r="K767" s="136"/>
      <c r="L767" s="194"/>
      <c r="N767" s="194"/>
      <c r="P767" s="194"/>
      <c r="R767" s="194"/>
    </row>
    <row r="768" spans="9:18" ht="15" x14ac:dyDescent="0.25">
      <c r="I768" s="24">
        <v>634</v>
      </c>
      <c r="J768" s="147"/>
      <c r="K768" s="9"/>
      <c r="L768" s="194"/>
      <c r="N768" s="194"/>
      <c r="P768" s="194"/>
      <c r="R768" s="194"/>
    </row>
    <row r="769" spans="9:18" ht="13.8" x14ac:dyDescent="0.25">
      <c r="I769" s="24">
        <v>635</v>
      </c>
      <c r="J769" s="136"/>
      <c r="K769" s="136"/>
      <c r="L769" s="194"/>
      <c r="N769" s="194"/>
      <c r="P769" s="194"/>
      <c r="R769" s="194"/>
    </row>
    <row r="770" spans="9:18" ht="15" x14ac:dyDescent="0.25">
      <c r="I770" s="24">
        <v>636</v>
      </c>
      <c r="J770" s="147"/>
      <c r="K770" s="9"/>
      <c r="L770" s="194"/>
      <c r="N770" s="194"/>
      <c r="P770" s="194"/>
      <c r="R770" s="194"/>
    </row>
    <row r="771" spans="9:18" ht="13.8" x14ac:dyDescent="0.25">
      <c r="I771" s="24">
        <v>637</v>
      </c>
      <c r="J771" s="136"/>
      <c r="K771" s="136"/>
      <c r="L771" s="194"/>
      <c r="N771" s="194"/>
      <c r="P771" s="194"/>
      <c r="R771" s="194"/>
    </row>
    <row r="772" spans="9:18" ht="15" x14ac:dyDescent="0.25">
      <c r="I772" s="24">
        <v>638</v>
      </c>
      <c r="J772" s="147"/>
      <c r="K772" s="9"/>
      <c r="L772" s="194"/>
      <c r="N772" s="194"/>
      <c r="P772" s="194"/>
      <c r="R772" s="194"/>
    </row>
    <row r="773" spans="9:18" ht="13.8" x14ac:dyDescent="0.25">
      <c r="I773" s="24">
        <v>639</v>
      </c>
      <c r="J773" s="136"/>
      <c r="K773" s="136"/>
      <c r="L773" s="194"/>
      <c r="N773" s="194"/>
      <c r="P773" s="194"/>
      <c r="R773" s="194"/>
    </row>
    <row r="774" spans="9:18" ht="15" x14ac:dyDescent="0.25">
      <c r="I774" s="24">
        <v>640</v>
      </c>
      <c r="J774" s="147"/>
      <c r="K774" s="9"/>
      <c r="L774" s="194"/>
      <c r="N774" s="194"/>
      <c r="P774" s="194"/>
      <c r="R774" s="194"/>
    </row>
    <row r="775" spans="9:18" ht="13.8" x14ac:dyDescent="0.25">
      <c r="I775" s="24">
        <v>641</v>
      </c>
      <c r="J775" s="136"/>
      <c r="K775" s="136"/>
      <c r="L775" s="194"/>
      <c r="N775" s="194"/>
      <c r="P775" s="194"/>
      <c r="R775" s="194"/>
    </row>
    <row r="776" spans="9:18" ht="15" x14ac:dyDescent="0.25">
      <c r="I776" s="24">
        <v>642</v>
      </c>
      <c r="J776" s="147"/>
      <c r="K776" s="9"/>
      <c r="L776" s="194"/>
      <c r="N776" s="194"/>
      <c r="P776" s="194"/>
      <c r="R776" s="194"/>
    </row>
    <row r="777" spans="9:18" ht="13.8" x14ac:dyDescent="0.25">
      <c r="I777" s="24">
        <v>643</v>
      </c>
      <c r="J777" s="136"/>
      <c r="K777" s="136"/>
      <c r="L777" s="194"/>
      <c r="N777" s="194"/>
      <c r="P777" s="194"/>
      <c r="R777" s="194"/>
    </row>
    <row r="778" spans="9:18" ht="15" x14ac:dyDescent="0.25">
      <c r="I778" s="24">
        <v>644</v>
      </c>
      <c r="J778" s="147"/>
      <c r="K778" s="9"/>
      <c r="L778" s="194"/>
      <c r="N778" s="194"/>
      <c r="P778" s="194"/>
      <c r="R778" s="194"/>
    </row>
    <row r="779" spans="9:18" ht="13.8" x14ac:dyDescent="0.25">
      <c r="I779" s="24">
        <v>645</v>
      </c>
      <c r="J779" s="136"/>
      <c r="K779" s="136"/>
      <c r="L779" s="194"/>
      <c r="N779" s="194"/>
      <c r="P779" s="194"/>
      <c r="R779" s="194"/>
    </row>
    <row r="780" spans="9:18" ht="15" x14ac:dyDescent="0.25">
      <c r="I780" s="24">
        <v>646</v>
      </c>
      <c r="J780" s="147"/>
      <c r="K780" s="9"/>
      <c r="L780" s="194"/>
      <c r="N780" s="194"/>
      <c r="P780" s="194"/>
      <c r="R780" s="194"/>
    </row>
    <row r="781" spans="9:18" ht="13.8" x14ac:dyDescent="0.25">
      <c r="I781" s="24">
        <v>647</v>
      </c>
      <c r="J781" s="136"/>
      <c r="K781" s="136"/>
      <c r="L781" s="194"/>
      <c r="N781" s="194"/>
      <c r="P781" s="194"/>
      <c r="R781" s="194"/>
    </row>
    <row r="782" spans="9:18" ht="15" x14ac:dyDescent="0.25">
      <c r="I782" s="24">
        <v>648</v>
      </c>
      <c r="J782" s="147"/>
      <c r="K782" s="9"/>
      <c r="L782" s="194"/>
      <c r="N782" s="194"/>
      <c r="P782" s="194"/>
      <c r="R782" s="194"/>
    </row>
    <row r="783" spans="9:18" ht="13.8" x14ac:dyDescent="0.25">
      <c r="I783" s="24">
        <v>649</v>
      </c>
      <c r="J783" s="136"/>
      <c r="K783" s="136"/>
      <c r="L783" s="194"/>
      <c r="N783" s="194"/>
      <c r="P783" s="194"/>
      <c r="R783" s="194"/>
    </row>
    <row r="784" spans="9:18" ht="15" x14ac:dyDescent="0.25">
      <c r="I784" s="24">
        <v>650</v>
      </c>
      <c r="J784" s="147"/>
      <c r="K784" s="9"/>
      <c r="L784" s="194"/>
      <c r="N784" s="194"/>
      <c r="P784" s="194"/>
      <c r="R784" s="194"/>
    </row>
    <row r="785" spans="9:18" ht="13.8" x14ac:dyDescent="0.25">
      <c r="I785" s="24">
        <v>651</v>
      </c>
      <c r="J785" s="136"/>
      <c r="K785" s="136"/>
      <c r="L785" s="194"/>
      <c r="N785" s="194"/>
      <c r="P785" s="194"/>
      <c r="R785" s="194"/>
    </row>
    <row r="786" spans="9:18" ht="15" x14ac:dyDescent="0.25">
      <c r="I786" s="24">
        <v>652</v>
      </c>
      <c r="J786" s="147"/>
      <c r="K786" s="9"/>
      <c r="L786" s="194"/>
      <c r="N786" s="194"/>
      <c r="P786" s="194"/>
      <c r="R786" s="194"/>
    </row>
    <row r="787" spans="9:18" ht="13.8" x14ac:dyDescent="0.25">
      <c r="I787" s="24">
        <v>653</v>
      </c>
      <c r="J787" s="136"/>
      <c r="K787" s="136"/>
      <c r="L787" s="194"/>
      <c r="N787" s="194"/>
      <c r="P787" s="194"/>
      <c r="R787" s="194"/>
    </row>
    <row r="788" spans="9:18" ht="15" x14ac:dyDescent="0.25">
      <c r="I788" s="24">
        <v>654</v>
      </c>
      <c r="J788" s="147"/>
      <c r="K788" s="9"/>
      <c r="L788" s="194"/>
      <c r="N788" s="194"/>
      <c r="P788" s="194"/>
      <c r="R788" s="194"/>
    </row>
    <row r="789" spans="9:18" ht="13.8" x14ac:dyDescent="0.25">
      <c r="I789" s="24">
        <v>655</v>
      </c>
      <c r="J789" s="136"/>
      <c r="K789" s="136"/>
      <c r="L789" s="194"/>
      <c r="N789" s="194"/>
      <c r="P789" s="194"/>
      <c r="R789" s="194"/>
    </row>
    <row r="790" spans="9:18" ht="15" x14ac:dyDescent="0.25">
      <c r="I790" s="24">
        <v>656</v>
      </c>
      <c r="J790" s="147"/>
      <c r="K790" s="9"/>
      <c r="L790" s="194"/>
      <c r="N790" s="194"/>
      <c r="P790" s="194"/>
      <c r="R790" s="194"/>
    </row>
    <row r="791" spans="9:18" ht="13.8" x14ac:dyDescent="0.25">
      <c r="I791" s="24">
        <v>657</v>
      </c>
      <c r="J791" s="136"/>
      <c r="K791" s="136"/>
      <c r="L791" s="194"/>
      <c r="N791" s="194"/>
      <c r="P791" s="194"/>
      <c r="R791" s="194"/>
    </row>
    <row r="792" spans="9:18" ht="15" x14ac:dyDescent="0.25">
      <c r="I792" s="24">
        <v>658</v>
      </c>
      <c r="J792" s="147"/>
      <c r="K792" s="9"/>
      <c r="L792" s="194"/>
      <c r="N792" s="194"/>
      <c r="P792" s="194"/>
      <c r="R792" s="194"/>
    </row>
    <row r="793" spans="9:18" ht="13.8" x14ac:dyDescent="0.25">
      <c r="I793" s="24">
        <v>659</v>
      </c>
      <c r="J793" s="136"/>
      <c r="K793" s="136"/>
      <c r="L793" s="194"/>
      <c r="N793" s="194"/>
      <c r="P793" s="194"/>
      <c r="R793" s="194"/>
    </row>
    <row r="794" spans="9:18" ht="15" x14ac:dyDescent="0.25">
      <c r="I794" s="24">
        <v>660</v>
      </c>
      <c r="J794" s="147"/>
      <c r="K794" s="9"/>
      <c r="L794" s="194"/>
      <c r="N794" s="194"/>
      <c r="P794" s="194"/>
      <c r="R794" s="194"/>
    </row>
    <row r="795" spans="9:18" ht="13.8" x14ac:dyDescent="0.25">
      <c r="I795" s="24">
        <v>661</v>
      </c>
      <c r="J795" s="136"/>
      <c r="K795" s="136"/>
      <c r="L795" s="194"/>
      <c r="N795" s="194"/>
      <c r="P795" s="194"/>
      <c r="R795" s="194"/>
    </row>
    <row r="796" spans="9:18" ht="15" x14ac:dyDescent="0.25">
      <c r="I796" s="24">
        <v>662</v>
      </c>
      <c r="J796" s="147"/>
      <c r="K796" s="9"/>
      <c r="L796" s="194"/>
      <c r="N796" s="194"/>
      <c r="P796" s="194"/>
      <c r="R796" s="194"/>
    </row>
    <row r="797" spans="9:18" ht="13.8" x14ac:dyDescent="0.25">
      <c r="I797" s="24">
        <v>663</v>
      </c>
      <c r="J797" s="136"/>
      <c r="K797" s="136"/>
      <c r="L797" s="194"/>
      <c r="N797" s="194"/>
      <c r="P797" s="194"/>
      <c r="R797" s="194"/>
    </row>
    <row r="798" spans="9:18" ht="15" x14ac:dyDescent="0.25">
      <c r="I798" s="24">
        <v>664</v>
      </c>
      <c r="J798" s="147"/>
      <c r="K798" s="9"/>
      <c r="L798" s="194"/>
      <c r="N798" s="194"/>
      <c r="P798" s="194"/>
      <c r="R798" s="194"/>
    </row>
    <row r="799" spans="9:18" ht="13.8" x14ac:dyDescent="0.25">
      <c r="I799" s="24">
        <v>665</v>
      </c>
      <c r="J799" s="136"/>
      <c r="K799" s="136"/>
      <c r="L799" s="194"/>
      <c r="N799" s="194"/>
      <c r="P799" s="194"/>
      <c r="R799" s="194"/>
    </row>
    <row r="800" spans="9:18" ht="15" x14ac:dyDescent="0.25">
      <c r="I800" s="24">
        <v>666</v>
      </c>
      <c r="J800" s="147"/>
      <c r="K800" s="9"/>
      <c r="L800" s="194"/>
      <c r="N800" s="194"/>
      <c r="P800" s="194"/>
      <c r="R800" s="194"/>
    </row>
    <row r="801" spans="9:18" ht="13.8" x14ac:dyDescent="0.25">
      <c r="I801" s="24">
        <v>667</v>
      </c>
      <c r="J801" s="136"/>
      <c r="K801" s="136"/>
      <c r="L801" s="194"/>
      <c r="N801" s="194"/>
      <c r="P801" s="194"/>
      <c r="R801" s="194"/>
    </row>
    <row r="802" spans="9:18" ht="15" x14ac:dyDescent="0.25">
      <c r="I802" s="24">
        <v>668</v>
      </c>
      <c r="J802" s="147"/>
      <c r="K802" s="9"/>
      <c r="L802" s="194"/>
      <c r="N802" s="194"/>
      <c r="P802" s="194"/>
      <c r="R802" s="194"/>
    </row>
    <row r="803" spans="9:18" ht="13.8" x14ac:dyDescent="0.25">
      <c r="I803" s="24">
        <v>669</v>
      </c>
      <c r="J803" s="136"/>
      <c r="K803" s="136"/>
      <c r="L803" s="194"/>
      <c r="N803" s="194"/>
      <c r="P803" s="194"/>
      <c r="R803" s="194"/>
    </row>
    <row r="804" spans="9:18" ht="15" x14ac:dyDescent="0.25">
      <c r="I804" s="24">
        <v>670</v>
      </c>
      <c r="J804" s="147"/>
      <c r="K804" s="9"/>
      <c r="L804" s="194"/>
      <c r="N804" s="194"/>
      <c r="P804" s="194"/>
      <c r="R804" s="194"/>
    </row>
    <row r="805" spans="9:18" ht="13.8" x14ac:dyDescent="0.25">
      <c r="I805" s="24">
        <v>671</v>
      </c>
      <c r="J805" s="136"/>
      <c r="K805" s="136"/>
      <c r="L805" s="194"/>
      <c r="N805" s="194"/>
      <c r="P805" s="194"/>
      <c r="R805" s="194"/>
    </row>
    <row r="806" spans="9:18" ht="15" x14ac:dyDescent="0.25">
      <c r="I806" s="24">
        <v>672</v>
      </c>
      <c r="J806" s="147"/>
      <c r="K806" s="9"/>
      <c r="L806" s="194"/>
      <c r="N806" s="194"/>
      <c r="P806" s="194"/>
      <c r="R806" s="194"/>
    </row>
    <row r="807" spans="9:18" ht="13.8" x14ac:dyDescent="0.25">
      <c r="I807" s="24">
        <v>673</v>
      </c>
      <c r="J807" s="136"/>
      <c r="K807" s="136"/>
      <c r="L807" s="194"/>
      <c r="N807" s="194"/>
      <c r="P807" s="194"/>
      <c r="R807" s="194"/>
    </row>
    <row r="808" spans="9:18" ht="15" x14ac:dyDescent="0.25">
      <c r="I808" s="24">
        <v>674</v>
      </c>
      <c r="J808" s="147"/>
      <c r="K808" s="9"/>
      <c r="L808" s="194"/>
      <c r="N808" s="194"/>
      <c r="P808" s="194"/>
      <c r="R808" s="194"/>
    </row>
    <row r="809" spans="9:18" ht="13.8" x14ac:dyDescent="0.25">
      <c r="I809" s="24">
        <v>675</v>
      </c>
      <c r="J809" s="136"/>
      <c r="K809" s="136"/>
      <c r="L809" s="194"/>
      <c r="N809" s="194"/>
      <c r="P809" s="194"/>
      <c r="R809" s="194"/>
    </row>
    <row r="810" spans="9:18" ht="15" x14ac:dyDescent="0.25">
      <c r="I810" s="24">
        <v>676</v>
      </c>
      <c r="J810" s="147"/>
      <c r="K810" s="9"/>
      <c r="L810" s="194"/>
      <c r="N810" s="194"/>
      <c r="P810" s="194"/>
      <c r="R810" s="194"/>
    </row>
    <row r="811" spans="9:18" ht="13.8" x14ac:dyDescent="0.25">
      <c r="I811" s="24">
        <v>677</v>
      </c>
      <c r="J811" s="136"/>
      <c r="K811" s="136"/>
      <c r="L811" s="194"/>
      <c r="N811" s="194"/>
      <c r="P811" s="194"/>
      <c r="R811" s="194"/>
    </row>
    <row r="812" spans="9:18" ht="15" x14ac:dyDescent="0.25">
      <c r="I812" s="24">
        <v>678</v>
      </c>
      <c r="J812" s="147"/>
      <c r="K812" s="9"/>
      <c r="L812" s="194"/>
      <c r="N812" s="194"/>
      <c r="P812" s="194"/>
      <c r="R812" s="194"/>
    </row>
    <row r="813" spans="9:18" ht="13.8" x14ac:dyDescent="0.25">
      <c r="I813" s="24">
        <v>679</v>
      </c>
      <c r="J813" s="136"/>
      <c r="K813" s="136"/>
      <c r="L813" s="194"/>
      <c r="N813" s="194"/>
      <c r="P813" s="194"/>
      <c r="R813" s="194"/>
    </row>
    <row r="814" spans="9:18" ht="15" x14ac:dyDescent="0.25">
      <c r="I814" s="24">
        <v>680</v>
      </c>
      <c r="J814" s="147"/>
      <c r="K814" s="9"/>
      <c r="L814" s="194"/>
      <c r="N814" s="194"/>
      <c r="P814" s="194"/>
      <c r="R814" s="194"/>
    </row>
    <row r="815" spans="9:18" ht="13.8" x14ac:dyDescent="0.25">
      <c r="I815" s="24">
        <v>681</v>
      </c>
      <c r="J815" s="136"/>
      <c r="K815" s="136"/>
      <c r="L815" s="194"/>
      <c r="N815" s="194"/>
      <c r="P815" s="194"/>
      <c r="R815" s="194"/>
    </row>
    <row r="816" spans="9:18" ht="15" x14ac:dyDescent="0.25">
      <c r="I816" s="24">
        <v>682</v>
      </c>
      <c r="J816" s="147"/>
      <c r="K816" s="9"/>
      <c r="L816" s="194"/>
      <c r="N816" s="194"/>
      <c r="P816" s="194"/>
      <c r="R816" s="194"/>
    </row>
    <row r="817" spans="9:18" ht="13.8" x14ac:dyDescent="0.25">
      <c r="I817" s="24">
        <v>683</v>
      </c>
      <c r="J817" s="136"/>
      <c r="K817" s="136"/>
      <c r="L817" s="194"/>
      <c r="N817" s="194"/>
      <c r="P817" s="194"/>
      <c r="R817" s="194"/>
    </row>
    <row r="818" spans="9:18" ht="15" x14ac:dyDescent="0.25">
      <c r="I818" s="24">
        <v>684</v>
      </c>
      <c r="J818" s="147"/>
      <c r="K818" s="9"/>
      <c r="L818" s="194"/>
      <c r="N818" s="194"/>
      <c r="P818" s="194"/>
      <c r="R818" s="194"/>
    </row>
    <row r="819" spans="9:18" ht="13.8" x14ac:dyDescent="0.25">
      <c r="I819" s="24">
        <v>685</v>
      </c>
      <c r="J819" s="136"/>
      <c r="K819" s="136"/>
      <c r="L819" s="194"/>
      <c r="N819" s="194"/>
      <c r="P819" s="194"/>
      <c r="R819" s="194"/>
    </row>
    <row r="820" spans="9:18" ht="15" x14ac:dyDescent="0.25">
      <c r="I820" s="24">
        <v>686</v>
      </c>
      <c r="J820" s="147"/>
      <c r="K820" s="9"/>
      <c r="L820" s="194"/>
      <c r="N820" s="194"/>
      <c r="P820" s="194"/>
      <c r="R820" s="194"/>
    </row>
    <row r="821" spans="9:18" ht="13.8" x14ac:dyDescent="0.25">
      <c r="I821" s="24">
        <v>687</v>
      </c>
      <c r="J821" s="136"/>
      <c r="K821" s="136"/>
      <c r="L821" s="194"/>
      <c r="N821" s="194"/>
      <c r="P821" s="194"/>
      <c r="R821" s="194"/>
    </row>
    <row r="822" spans="9:18" ht="15" x14ac:dyDescent="0.25">
      <c r="I822" s="24">
        <v>688</v>
      </c>
      <c r="J822" s="147"/>
      <c r="K822" s="9"/>
      <c r="L822" s="194"/>
      <c r="N822" s="194"/>
      <c r="P822" s="194"/>
      <c r="R822" s="194"/>
    </row>
    <row r="823" spans="9:18" ht="13.8" x14ac:dyDescent="0.25">
      <c r="I823" s="24">
        <v>689</v>
      </c>
      <c r="J823" s="136"/>
      <c r="K823" s="136"/>
      <c r="L823" s="194"/>
      <c r="N823" s="194"/>
      <c r="P823" s="194"/>
      <c r="R823" s="194"/>
    </row>
    <row r="824" spans="9:18" ht="15" x14ac:dyDescent="0.25">
      <c r="I824" s="24">
        <v>690</v>
      </c>
      <c r="J824" s="147"/>
      <c r="K824" s="9"/>
      <c r="L824" s="194"/>
      <c r="N824" s="194"/>
      <c r="P824" s="194"/>
      <c r="R824" s="194"/>
    </row>
    <row r="825" spans="9:18" ht="13.8" x14ac:dyDescent="0.25">
      <c r="I825" s="24">
        <v>691</v>
      </c>
      <c r="J825" s="136"/>
      <c r="K825" s="136"/>
      <c r="L825" s="194"/>
      <c r="N825" s="194"/>
      <c r="P825" s="194"/>
      <c r="R825" s="194"/>
    </row>
    <row r="826" spans="9:18" ht="15" x14ac:dyDescent="0.25">
      <c r="I826" s="24">
        <v>692</v>
      </c>
      <c r="J826" s="147"/>
      <c r="K826" s="9"/>
      <c r="L826" s="194"/>
      <c r="N826" s="194"/>
      <c r="P826" s="194"/>
      <c r="R826" s="194"/>
    </row>
    <row r="827" spans="9:18" ht="13.8" x14ac:dyDescent="0.25">
      <c r="I827" s="24">
        <v>693</v>
      </c>
      <c r="J827" s="136"/>
      <c r="K827" s="136"/>
      <c r="L827" s="194"/>
      <c r="N827" s="194"/>
      <c r="P827" s="194"/>
      <c r="R827" s="194"/>
    </row>
    <row r="828" spans="9:18" ht="15" x14ac:dyDescent="0.25">
      <c r="I828" s="24">
        <v>694</v>
      </c>
      <c r="J828" s="147"/>
      <c r="K828" s="9"/>
      <c r="L828" s="194"/>
      <c r="N828" s="194"/>
      <c r="P828" s="194"/>
      <c r="R828" s="194"/>
    </row>
    <row r="829" spans="9:18" ht="13.8" x14ac:dyDescent="0.25">
      <c r="I829" s="24">
        <v>695</v>
      </c>
      <c r="J829" s="136"/>
      <c r="K829" s="136"/>
      <c r="L829" s="194"/>
      <c r="N829" s="194"/>
      <c r="P829" s="194"/>
      <c r="R829" s="194"/>
    </row>
    <row r="830" spans="9:18" ht="15" x14ac:dyDescent="0.25">
      <c r="I830" s="24">
        <v>696</v>
      </c>
      <c r="J830" s="147"/>
      <c r="K830" s="9"/>
      <c r="L830" s="194"/>
      <c r="N830" s="194"/>
      <c r="P830" s="194"/>
      <c r="R830" s="194"/>
    </row>
    <row r="831" spans="9:18" ht="13.8" x14ac:dyDescent="0.25">
      <c r="I831" s="24">
        <v>697</v>
      </c>
      <c r="J831" s="136"/>
      <c r="K831" s="136"/>
      <c r="L831" s="194"/>
      <c r="N831" s="194"/>
      <c r="P831" s="194"/>
      <c r="R831" s="194"/>
    </row>
    <row r="832" spans="9:18" ht="15" x14ac:dyDescent="0.25">
      <c r="I832" s="24">
        <v>698</v>
      </c>
      <c r="J832" s="147"/>
      <c r="K832" s="9"/>
      <c r="L832" s="194"/>
      <c r="N832" s="194"/>
      <c r="P832" s="194"/>
      <c r="R832" s="194"/>
    </row>
    <row r="833" spans="9:18" ht="13.8" x14ac:dyDescent="0.25">
      <c r="I833" s="24">
        <v>699</v>
      </c>
      <c r="J833" s="136"/>
      <c r="K833" s="136"/>
      <c r="L833" s="194"/>
      <c r="N833" s="194"/>
      <c r="P833" s="194"/>
      <c r="R833" s="194"/>
    </row>
    <row r="834" spans="9:18" ht="15" x14ac:dyDescent="0.25">
      <c r="I834" s="24">
        <v>700</v>
      </c>
      <c r="J834" s="147"/>
      <c r="K834" s="9"/>
      <c r="L834" s="194"/>
      <c r="N834" s="194"/>
      <c r="P834" s="194"/>
      <c r="R834" s="194"/>
    </row>
    <row r="835" spans="9:18" ht="13.8" x14ac:dyDescent="0.25">
      <c r="I835" s="24">
        <v>701</v>
      </c>
      <c r="J835" s="136"/>
      <c r="K835" s="136"/>
      <c r="L835" s="194"/>
      <c r="N835" s="194"/>
      <c r="P835" s="194"/>
      <c r="R835" s="194"/>
    </row>
    <row r="836" spans="9:18" ht="15" x14ac:dyDescent="0.25">
      <c r="I836" s="24">
        <v>702</v>
      </c>
      <c r="J836" s="147"/>
      <c r="K836" s="9"/>
      <c r="L836" s="194"/>
      <c r="N836" s="194"/>
      <c r="P836" s="194"/>
      <c r="R836" s="194"/>
    </row>
    <row r="837" spans="9:18" ht="13.8" x14ac:dyDescent="0.25">
      <c r="I837" s="24">
        <v>703</v>
      </c>
      <c r="J837" s="136"/>
      <c r="K837" s="136"/>
      <c r="L837" s="194"/>
      <c r="N837" s="194"/>
      <c r="P837" s="194"/>
      <c r="R837" s="194"/>
    </row>
    <row r="838" spans="9:18" ht="15" x14ac:dyDescent="0.25">
      <c r="I838" s="24">
        <v>704</v>
      </c>
      <c r="J838" s="147"/>
      <c r="K838" s="9"/>
      <c r="L838" s="194"/>
      <c r="N838" s="194"/>
      <c r="P838" s="194"/>
      <c r="R838" s="194"/>
    </row>
    <row r="839" spans="9:18" ht="13.8" x14ac:dyDescent="0.25">
      <c r="I839" s="24">
        <v>705</v>
      </c>
      <c r="J839" s="136"/>
      <c r="K839" s="136"/>
      <c r="L839" s="194"/>
      <c r="N839" s="194"/>
      <c r="P839" s="194"/>
      <c r="R839" s="194"/>
    </row>
    <row r="840" spans="9:18" ht="15" x14ac:dyDescent="0.25">
      <c r="I840" s="24">
        <v>706</v>
      </c>
      <c r="J840" s="147"/>
      <c r="K840" s="9"/>
      <c r="L840" s="194"/>
      <c r="N840" s="194"/>
      <c r="P840" s="194"/>
      <c r="R840" s="194"/>
    </row>
    <row r="841" spans="9:18" ht="13.8" x14ac:dyDescent="0.25">
      <c r="I841" s="24">
        <v>707</v>
      </c>
      <c r="J841" s="136"/>
      <c r="K841" s="136"/>
      <c r="L841" s="194"/>
      <c r="N841" s="194"/>
      <c r="P841" s="194"/>
      <c r="R841" s="194"/>
    </row>
    <row r="842" spans="9:18" ht="15" x14ac:dyDescent="0.25">
      <c r="I842" s="24">
        <v>708</v>
      </c>
      <c r="J842" s="147"/>
      <c r="K842" s="9"/>
      <c r="L842" s="194"/>
      <c r="N842" s="194"/>
      <c r="P842" s="194"/>
      <c r="R842" s="194"/>
    </row>
    <row r="843" spans="9:18" ht="13.8" x14ac:dyDescent="0.25">
      <c r="I843" s="24">
        <v>709</v>
      </c>
      <c r="J843" s="136"/>
      <c r="K843" s="136"/>
      <c r="L843" s="194"/>
      <c r="N843" s="194"/>
      <c r="P843" s="194"/>
      <c r="R843" s="194"/>
    </row>
    <row r="844" spans="9:18" ht="15" x14ac:dyDescent="0.25">
      <c r="I844" s="24">
        <v>710</v>
      </c>
      <c r="J844" s="147"/>
      <c r="K844" s="9"/>
      <c r="L844" s="194"/>
      <c r="N844" s="194"/>
      <c r="P844" s="194"/>
      <c r="R844" s="194"/>
    </row>
    <row r="845" spans="9:18" ht="13.8" x14ac:dyDescent="0.25">
      <c r="I845" s="24">
        <v>711</v>
      </c>
      <c r="J845" s="136"/>
      <c r="K845" s="136"/>
      <c r="L845" s="194"/>
      <c r="N845" s="194"/>
      <c r="P845" s="194"/>
      <c r="R845" s="194"/>
    </row>
    <row r="846" spans="9:18" ht="15" x14ac:dyDescent="0.25">
      <c r="I846" s="24">
        <v>712</v>
      </c>
      <c r="J846" s="147"/>
      <c r="K846" s="9"/>
      <c r="L846" s="194"/>
      <c r="N846" s="194"/>
      <c r="P846" s="194"/>
      <c r="R846" s="194"/>
    </row>
    <row r="847" spans="9:18" ht="13.8" x14ac:dyDescent="0.25">
      <c r="I847" s="24">
        <v>713</v>
      </c>
      <c r="J847" s="136"/>
      <c r="K847" s="136"/>
      <c r="L847" s="194"/>
      <c r="N847" s="194"/>
      <c r="P847" s="194"/>
      <c r="R847" s="194"/>
    </row>
    <row r="848" spans="9:18" ht="15" x14ac:dyDescent="0.25">
      <c r="I848" s="24">
        <v>714</v>
      </c>
      <c r="J848" s="147"/>
      <c r="K848" s="9"/>
      <c r="L848" s="194"/>
      <c r="N848" s="194"/>
      <c r="P848" s="194"/>
      <c r="R848" s="194"/>
    </row>
    <row r="849" spans="9:18" ht="13.8" x14ac:dyDescent="0.25">
      <c r="I849" s="24">
        <v>715</v>
      </c>
      <c r="J849" s="136"/>
      <c r="K849" s="136"/>
      <c r="L849" s="194"/>
      <c r="N849" s="194"/>
      <c r="P849" s="194"/>
      <c r="R849" s="194"/>
    </row>
    <row r="850" spans="9:18" ht="15" x14ac:dyDescent="0.25">
      <c r="I850" s="24">
        <v>716</v>
      </c>
      <c r="J850" s="147"/>
      <c r="K850" s="9"/>
      <c r="L850" s="194"/>
      <c r="N850" s="194"/>
      <c r="P850" s="194"/>
      <c r="R850" s="194"/>
    </row>
    <row r="851" spans="9:18" ht="13.8" x14ac:dyDescent="0.25">
      <c r="I851" s="24">
        <v>717</v>
      </c>
      <c r="J851" s="136"/>
      <c r="K851" s="136"/>
      <c r="L851" s="194"/>
      <c r="N851" s="194"/>
      <c r="P851" s="194"/>
      <c r="R851" s="194"/>
    </row>
    <row r="852" spans="9:18" ht="15" x14ac:dyDescent="0.25">
      <c r="I852" s="24">
        <v>718</v>
      </c>
      <c r="J852" s="147"/>
      <c r="K852" s="9"/>
      <c r="L852" s="194"/>
      <c r="N852" s="194"/>
      <c r="P852" s="194"/>
      <c r="R852" s="194"/>
    </row>
    <row r="853" spans="9:18" ht="13.8" x14ac:dyDescent="0.25">
      <c r="I853" s="24">
        <v>719</v>
      </c>
      <c r="J853" s="136"/>
      <c r="K853" s="136"/>
      <c r="L853" s="194"/>
      <c r="N853" s="194"/>
      <c r="P853" s="194"/>
      <c r="R853" s="194"/>
    </row>
    <row r="854" spans="9:18" ht="15" x14ac:dyDescent="0.25">
      <c r="I854" s="24">
        <v>720</v>
      </c>
      <c r="J854" s="147"/>
      <c r="K854" s="9"/>
      <c r="L854" s="194"/>
      <c r="N854" s="194"/>
      <c r="P854" s="194"/>
      <c r="R854" s="194"/>
    </row>
    <row r="855" spans="9:18" ht="13.8" x14ac:dyDescent="0.25">
      <c r="I855" s="24">
        <v>721</v>
      </c>
      <c r="J855" s="136"/>
      <c r="K855" s="136"/>
      <c r="L855" s="194"/>
      <c r="N855" s="194"/>
      <c r="P855" s="194"/>
      <c r="R855" s="194"/>
    </row>
    <row r="856" spans="9:18" ht="15" x14ac:dyDescent="0.25">
      <c r="I856" s="24">
        <v>722</v>
      </c>
      <c r="J856" s="147"/>
      <c r="K856" s="9"/>
      <c r="L856" s="194"/>
      <c r="N856" s="194"/>
      <c r="P856" s="194"/>
      <c r="R856" s="194"/>
    </row>
    <row r="857" spans="9:18" ht="13.8" x14ac:dyDescent="0.25">
      <c r="I857" s="24">
        <v>723</v>
      </c>
      <c r="J857" s="136"/>
      <c r="K857" s="136"/>
      <c r="L857" s="194"/>
      <c r="N857" s="194"/>
      <c r="P857" s="194"/>
      <c r="R857" s="194"/>
    </row>
    <row r="858" spans="9:18" ht="15" x14ac:dyDescent="0.25">
      <c r="I858" s="24">
        <v>724</v>
      </c>
      <c r="J858" s="147"/>
      <c r="K858" s="9"/>
      <c r="L858" s="194"/>
      <c r="N858" s="194"/>
      <c r="P858" s="194"/>
      <c r="R858" s="194"/>
    </row>
    <row r="859" spans="9:18" ht="13.8" x14ac:dyDescent="0.25">
      <c r="I859" s="24">
        <v>725</v>
      </c>
      <c r="J859" s="136"/>
      <c r="K859" s="136"/>
      <c r="L859" s="194"/>
      <c r="N859" s="194"/>
      <c r="P859" s="194"/>
      <c r="R859" s="194"/>
    </row>
    <row r="860" spans="9:18" ht="15" x14ac:dyDescent="0.25">
      <c r="I860" s="24">
        <v>726</v>
      </c>
      <c r="J860" s="147"/>
      <c r="K860" s="9"/>
      <c r="L860" s="194"/>
      <c r="N860" s="194"/>
      <c r="P860" s="194"/>
      <c r="R860" s="194"/>
    </row>
    <row r="861" spans="9:18" ht="13.8" x14ac:dyDescent="0.25">
      <c r="I861" s="24">
        <v>727</v>
      </c>
      <c r="J861" s="136"/>
      <c r="K861" s="136"/>
      <c r="L861" s="194"/>
      <c r="N861" s="194"/>
      <c r="P861" s="194"/>
      <c r="R861" s="194"/>
    </row>
    <row r="862" spans="9:18" ht="15" x14ac:dyDescent="0.25">
      <c r="I862" s="24">
        <v>728</v>
      </c>
      <c r="J862" s="147"/>
      <c r="K862" s="9"/>
      <c r="L862" s="194"/>
      <c r="N862" s="194"/>
      <c r="P862" s="194"/>
      <c r="R862" s="194"/>
    </row>
    <row r="863" spans="9:18" ht="13.8" x14ac:dyDescent="0.25">
      <c r="I863" s="24">
        <v>729</v>
      </c>
      <c r="J863" s="136"/>
      <c r="K863" s="136"/>
      <c r="L863" s="194"/>
      <c r="N863" s="194"/>
      <c r="P863" s="194"/>
      <c r="R863" s="194"/>
    </row>
    <row r="864" spans="9:18" ht="15" x14ac:dyDescent="0.25">
      <c r="I864" s="24">
        <v>730</v>
      </c>
      <c r="J864" s="147"/>
      <c r="K864" s="9"/>
      <c r="L864" s="194"/>
      <c r="N864" s="194"/>
      <c r="P864" s="194"/>
      <c r="R864" s="194"/>
    </row>
    <row r="865" spans="9:18" ht="13.8" x14ac:dyDescent="0.25">
      <c r="I865" s="24">
        <v>731</v>
      </c>
      <c r="J865" s="136"/>
      <c r="K865" s="136"/>
      <c r="L865" s="194"/>
      <c r="N865" s="194"/>
      <c r="P865" s="194"/>
      <c r="R865" s="194"/>
    </row>
    <row r="866" spans="9:18" ht="15" x14ac:dyDescent="0.25">
      <c r="I866" s="24">
        <v>732</v>
      </c>
      <c r="J866" s="147"/>
      <c r="K866" s="9"/>
      <c r="L866" s="194"/>
      <c r="N866" s="194"/>
      <c r="P866" s="194"/>
      <c r="R866" s="194"/>
    </row>
    <row r="867" spans="9:18" ht="13.8" x14ac:dyDescent="0.25">
      <c r="I867" s="24">
        <v>733</v>
      </c>
      <c r="J867" s="136"/>
      <c r="K867" s="136"/>
      <c r="L867" s="194"/>
      <c r="N867" s="194"/>
      <c r="P867" s="194"/>
      <c r="R867" s="194"/>
    </row>
    <row r="868" spans="9:18" ht="15" x14ac:dyDescent="0.25">
      <c r="I868" s="24">
        <v>734</v>
      </c>
      <c r="J868" s="147"/>
      <c r="K868" s="9"/>
      <c r="L868" s="194"/>
      <c r="N868" s="194"/>
      <c r="P868" s="194"/>
      <c r="R868" s="194"/>
    </row>
    <row r="869" spans="9:18" ht="13.8" x14ac:dyDescent="0.25">
      <c r="I869" s="24">
        <v>735</v>
      </c>
      <c r="J869" s="136"/>
      <c r="K869" s="136"/>
      <c r="L869" s="194"/>
      <c r="N869" s="194"/>
      <c r="P869" s="194"/>
      <c r="R869" s="194"/>
    </row>
    <row r="870" spans="9:18" ht="15" x14ac:dyDescent="0.25">
      <c r="I870" s="24">
        <v>736</v>
      </c>
      <c r="J870" s="147"/>
      <c r="K870" s="9"/>
      <c r="L870" s="194"/>
      <c r="N870" s="194"/>
      <c r="P870" s="194"/>
      <c r="R870" s="194"/>
    </row>
    <row r="871" spans="9:18" ht="13.8" x14ac:dyDescent="0.25">
      <c r="I871" s="24">
        <v>737</v>
      </c>
      <c r="J871" s="136"/>
      <c r="K871" s="136"/>
      <c r="L871" s="194"/>
      <c r="N871" s="194"/>
      <c r="P871" s="194"/>
      <c r="R871" s="194"/>
    </row>
    <row r="872" spans="9:18" ht="15" x14ac:dyDescent="0.25">
      <c r="I872" s="24">
        <v>738</v>
      </c>
      <c r="J872" s="147"/>
      <c r="K872" s="9"/>
      <c r="L872" s="194"/>
      <c r="N872" s="194"/>
      <c r="P872" s="194"/>
      <c r="R872" s="194"/>
    </row>
    <row r="873" spans="9:18" ht="13.8" x14ac:dyDescent="0.25">
      <c r="I873" s="24">
        <v>739</v>
      </c>
      <c r="J873" s="136"/>
      <c r="K873" s="136"/>
      <c r="L873" s="194"/>
      <c r="N873" s="194"/>
      <c r="P873" s="194"/>
      <c r="R873" s="194"/>
    </row>
    <row r="874" spans="9:18" ht="15" x14ac:dyDescent="0.25">
      <c r="I874" s="24">
        <v>740</v>
      </c>
      <c r="J874" s="147"/>
      <c r="K874" s="9"/>
      <c r="L874" s="194"/>
      <c r="N874" s="194"/>
      <c r="P874" s="194"/>
      <c r="R874" s="194"/>
    </row>
    <row r="875" spans="9:18" ht="13.8" x14ac:dyDescent="0.25">
      <c r="I875" s="24">
        <v>741</v>
      </c>
      <c r="J875" s="136"/>
      <c r="K875" s="136"/>
      <c r="L875" s="194"/>
      <c r="N875" s="194"/>
      <c r="P875" s="194"/>
      <c r="R875" s="194"/>
    </row>
    <row r="876" spans="9:18" ht="15" x14ac:dyDescent="0.25">
      <c r="I876" s="24">
        <v>742</v>
      </c>
      <c r="J876" s="147"/>
      <c r="K876" s="9"/>
      <c r="L876" s="194"/>
      <c r="N876" s="194"/>
      <c r="P876" s="194"/>
      <c r="R876" s="194"/>
    </row>
    <row r="877" spans="9:18" ht="13.8" x14ac:dyDescent="0.25">
      <c r="I877" s="24">
        <v>743</v>
      </c>
      <c r="J877" s="136"/>
      <c r="K877" s="136"/>
      <c r="L877" s="194"/>
      <c r="N877" s="194"/>
      <c r="P877" s="194"/>
      <c r="R877" s="194"/>
    </row>
    <row r="878" spans="9:18" ht="15" x14ac:dyDescent="0.25">
      <c r="I878" s="24">
        <v>744</v>
      </c>
      <c r="J878" s="147"/>
      <c r="K878" s="9"/>
      <c r="L878" s="194"/>
      <c r="N878" s="194"/>
      <c r="P878" s="194"/>
      <c r="R878" s="194"/>
    </row>
    <row r="879" spans="9:18" ht="13.8" x14ac:dyDescent="0.25">
      <c r="I879" s="24">
        <v>745</v>
      </c>
      <c r="J879" s="136"/>
      <c r="K879" s="136"/>
      <c r="L879" s="194"/>
      <c r="N879" s="194"/>
      <c r="P879" s="194"/>
      <c r="R879" s="194"/>
    </row>
    <row r="880" spans="9:18" ht="15" x14ac:dyDescent="0.25">
      <c r="I880" s="24">
        <v>746</v>
      </c>
      <c r="J880" s="147"/>
      <c r="K880" s="9"/>
      <c r="L880" s="194"/>
      <c r="N880" s="194"/>
      <c r="P880" s="194"/>
      <c r="R880" s="194"/>
    </row>
    <row r="881" spans="9:18" ht="13.8" x14ac:dyDescent="0.25">
      <c r="I881" s="24">
        <v>747</v>
      </c>
      <c r="J881" s="136"/>
      <c r="K881" s="136"/>
      <c r="L881" s="194"/>
      <c r="N881" s="194"/>
      <c r="P881" s="194"/>
      <c r="R881" s="194"/>
    </row>
    <row r="882" spans="9:18" ht="15" x14ac:dyDescent="0.25">
      <c r="I882" s="24">
        <v>748</v>
      </c>
      <c r="J882" s="147"/>
      <c r="K882" s="9"/>
      <c r="L882" s="194"/>
      <c r="N882" s="194"/>
      <c r="P882" s="194"/>
      <c r="R882" s="194"/>
    </row>
    <row r="883" spans="9:18" ht="13.8" x14ac:dyDescent="0.25">
      <c r="I883" s="24">
        <v>749</v>
      </c>
      <c r="J883" s="136"/>
      <c r="K883" s="136"/>
      <c r="L883" s="194"/>
      <c r="N883" s="194"/>
      <c r="P883" s="194"/>
      <c r="R883" s="194"/>
    </row>
    <row r="884" spans="9:18" ht="15" x14ac:dyDescent="0.25">
      <c r="I884" s="24">
        <v>750</v>
      </c>
      <c r="J884" s="147"/>
      <c r="K884" s="9"/>
      <c r="L884" s="194"/>
      <c r="N884" s="194"/>
      <c r="P884" s="194"/>
      <c r="R884" s="194"/>
    </row>
    <row r="885" spans="9:18" ht="13.8" x14ac:dyDescent="0.25">
      <c r="I885" s="24">
        <v>751</v>
      </c>
      <c r="J885" s="136"/>
      <c r="K885" s="136"/>
      <c r="L885" s="194"/>
      <c r="N885" s="194"/>
      <c r="P885" s="194"/>
      <c r="R885" s="194"/>
    </row>
    <row r="886" spans="9:18" ht="15" x14ac:dyDescent="0.25">
      <c r="I886" s="24">
        <v>752</v>
      </c>
      <c r="J886" s="147"/>
      <c r="K886" s="9"/>
      <c r="L886" s="194"/>
      <c r="N886" s="194"/>
      <c r="P886" s="194"/>
      <c r="R886" s="194"/>
    </row>
    <row r="887" spans="9:18" ht="13.8" x14ac:dyDescent="0.25">
      <c r="I887" s="24">
        <v>753</v>
      </c>
      <c r="J887" s="136"/>
      <c r="K887" s="136"/>
      <c r="L887" s="194"/>
      <c r="N887" s="194"/>
      <c r="P887" s="194"/>
      <c r="R887" s="194"/>
    </row>
    <row r="888" spans="9:18" ht="15" x14ac:dyDescent="0.25">
      <c r="I888" s="24">
        <v>754</v>
      </c>
      <c r="J888" s="147"/>
      <c r="K888" s="9"/>
      <c r="L888" s="194"/>
      <c r="N888" s="194"/>
      <c r="P888" s="194"/>
      <c r="R888" s="194"/>
    </row>
    <row r="889" spans="9:18" ht="13.8" x14ac:dyDescent="0.25">
      <c r="I889" s="24">
        <v>755</v>
      </c>
      <c r="J889" s="136"/>
      <c r="K889" s="136"/>
      <c r="L889" s="194"/>
      <c r="N889" s="194"/>
      <c r="P889" s="194"/>
      <c r="R889" s="194"/>
    </row>
    <row r="890" spans="9:18" ht="15" x14ac:dyDescent="0.25">
      <c r="I890" s="24">
        <v>756</v>
      </c>
      <c r="J890" s="147"/>
      <c r="K890" s="9"/>
      <c r="L890" s="194"/>
      <c r="N890" s="194"/>
      <c r="P890" s="194"/>
      <c r="R890" s="194"/>
    </row>
    <row r="891" spans="9:18" ht="13.8" x14ac:dyDescent="0.25">
      <c r="I891" s="24">
        <v>757</v>
      </c>
      <c r="J891" s="136"/>
      <c r="K891" s="136"/>
      <c r="L891" s="194"/>
      <c r="N891" s="194"/>
      <c r="P891" s="194"/>
      <c r="R891" s="194"/>
    </row>
    <row r="892" spans="9:18" ht="15" x14ac:dyDescent="0.25">
      <c r="I892" s="24">
        <v>758</v>
      </c>
      <c r="J892" s="147"/>
      <c r="K892" s="9"/>
      <c r="L892" s="194"/>
      <c r="N892" s="194"/>
      <c r="P892" s="194"/>
      <c r="R892" s="194"/>
    </row>
    <row r="893" spans="9:18" ht="13.8" x14ac:dyDescent="0.25">
      <c r="I893" s="24">
        <v>759</v>
      </c>
      <c r="J893" s="136"/>
      <c r="K893" s="136"/>
      <c r="L893" s="194"/>
      <c r="N893" s="194"/>
      <c r="P893" s="194"/>
      <c r="R893" s="194"/>
    </row>
    <row r="894" spans="9:18" ht="15" x14ac:dyDescent="0.25">
      <c r="I894" s="24">
        <v>760</v>
      </c>
      <c r="J894" s="147"/>
      <c r="K894" s="9"/>
      <c r="L894" s="194"/>
      <c r="N894" s="194"/>
      <c r="P894" s="194"/>
      <c r="R894" s="194"/>
    </row>
    <row r="895" spans="9:18" ht="13.8" x14ac:dyDescent="0.25">
      <c r="I895" s="24">
        <v>761</v>
      </c>
      <c r="J895" s="136"/>
      <c r="K895" s="136"/>
      <c r="L895" s="194"/>
      <c r="N895" s="194"/>
      <c r="P895" s="194"/>
      <c r="R895" s="194"/>
    </row>
    <row r="896" spans="9:18" ht="15" x14ac:dyDescent="0.25">
      <c r="I896" s="24">
        <v>762</v>
      </c>
      <c r="J896" s="147"/>
      <c r="K896" s="9"/>
      <c r="L896" s="194"/>
      <c r="N896" s="194"/>
      <c r="P896" s="194"/>
      <c r="R896" s="194"/>
    </row>
    <row r="897" spans="9:18" ht="13.8" x14ac:dyDescent="0.25">
      <c r="I897" s="24">
        <v>763</v>
      </c>
      <c r="J897" s="136"/>
      <c r="K897" s="136"/>
      <c r="L897" s="194"/>
      <c r="N897" s="194"/>
      <c r="P897" s="194"/>
      <c r="R897" s="194"/>
    </row>
    <row r="898" spans="9:18" ht="15" x14ac:dyDescent="0.25">
      <c r="I898" s="24">
        <v>764</v>
      </c>
      <c r="J898" s="147"/>
      <c r="K898" s="9"/>
      <c r="L898" s="194"/>
      <c r="N898" s="194"/>
      <c r="P898" s="194"/>
      <c r="R898" s="194"/>
    </row>
    <row r="899" spans="9:18" ht="13.8" x14ac:dyDescent="0.25">
      <c r="I899" s="24">
        <v>765</v>
      </c>
      <c r="J899" s="136"/>
      <c r="K899" s="136"/>
      <c r="L899" s="194"/>
      <c r="N899" s="194"/>
      <c r="P899" s="194"/>
      <c r="R899" s="194"/>
    </row>
    <row r="900" spans="9:18" ht="15" x14ac:dyDescent="0.25">
      <c r="I900" s="24">
        <v>766</v>
      </c>
      <c r="J900" s="147"/>
      <c r="K900" s="9"/>
      <c r="L900" s="194"/>
      <c r="N900" s="194"/>
      <c r="P900" s="194"/>
      <c r="R900" s="194"/>
    </row>
    <row r="901" spans="9:18" ht="13.8" x14ac:dyDescent="0.25">
      <c r="I901" s="24">
        <v>767</v>
      </c>
      <c r="J901" s="136"/>
      <c r="K901" s="136"/>
      <c r="L901" s="194"/>
      <c r="N901" s="194"/>
      <c r="P901" s="194"/>
      <c r="R901" s="194"/>
    </row>
    <row r="902" spans="9:18" ht="15" x14ac:dyDescent="0.25">
      <c r="I902" s="24">
        <v>768</v>
      </c>
      <c r="J902" s="147"/>
      <c r="K902" s="9"/>
      <c r="L902" s="194"/>
      <c r="N902" s="194"/>
      <c r="P902" s="194"/>
      <c r="R902" s="194"/>
    </row>
    <row r="903" spans="9:18" ht="13.8" x14ac:dyDescent="0.25">
      <c r="I903" s="24">
        <v>769</v>
      </c>
      <c r="J903" s="136"/>
      <c r="K903" s="136"/>
      <c r="L903" s="194"/>
      <c r="N903" s="194"/>
      <c r="P903" s="194"/>
      <c r="R903" s="194"/>
    </row>
    <row r="904" spans="9:18" ht="15" x14ac:dyDescent="0.25">
      <c r="I904" s="24">
        <v>770</v>
      </c>
      <c r="J904" s="147"/>
      <c r="K904" s="9"/>
      <c r="L904" s="194"/>
      <c r="N904" s="194"/>
      <c r="P904" s="194"/>
      <c r="R904" s="194"/>
    </row>
    <row r="905" spans="9:18" ht="13.8" x14ac:dyDescent="0.25">
      <c r="I905" s="24">
        <v>771</v>
      </c>
      <c r="J905" s="136"/>
      <c r="K905" s="136"/>
      <c r="L905" s="194"/>
      <c r="N905" s="194"/>
      <c r="P905" s="194"/>
      <c r="R905" s="194"/>
    </row>
    <row r="906" spans="9:18" ht="15" x14ac:dyDescent="0.25">
      <c r="I906" s="24">
        <v>772</v>
      </c>
      <c r="J906" s="147"/>
      <c r="K906" s="9"/>
      <c r="L906" s="194"/>
      <c r="N906" s="194"/>
      <c r="P906" s="194"/>
      <c r="R906" s="194"/>
    </row>
    <row r="907" spans="9:18" ht="13.8" x14ac:dyDescent="0.25">
      <c r="I907" s="24">
        <v>773</v>
      </c>
      <c r="J907" s="136"/>
      <c r="K907" s="136"/>
      <c r="L907" s="194"/>
      <c r="N907" s="194"/>
      <c r="P907" s="194"/>
      <c r="R907" s="194"/>
    </row>
    <row r="908" spans="9:18" ht="15" x14ac:dyDescent="0.25">
      <c r="I908" s="24">
        <v>774</v>
      </c>
      <c r="J908" s="147"/>
      <c r="K908" s="9"/>
      <c r="L908" s="194"/>
      <c r="N908" s="194"/>
      <c r="P908" s="194"/>
      <c r="R908" s="194"/>
    </row>
    <row r="909" spans="9:18" ht="13.8" x14ac:dyDescent="0.25">
      <c r="I909" s="24">
        <v>775</v>
      </c>
      <c r="J909" s="136"/>
      <c r="K909" s="136"/>
      <c r="L909" s="194"/>
      <c r="N909" s="194"/>
      <c r="P909" s="194"/>
      <c r="R909" s="194"/>
    </row>
    <row r="910" spans="9:18" ht="15" x14ac:dyDescent="0.25">
      <c r="I910" s="24">
        <v>776</v>
      </c>
      <c r="J910" s="147"/>
      <c r="K910" s="9"/>
      <c r="L910" s="194"/>
      <c r="N910" s="194"/>
      <c r="P910" s="194"/>
      <c r="R910" s="194"/>
    </row>
    <row r="911" spans="9:18" ht="13.8" x14ac:dyDescent="0.25">
      <c r="I911" s="24">
        <v>777</v>
      </c>
      <c r="J911" s="136"/>
      <c r="K911" s="136"/>
      <c r="L911" s="194"/>
      <c r="N911" s="194"/>
      <c r="P911" s="194"/>
      <c r="R911" s="194"/>
    </row>
    <row r="912" spans="9:18" ht="15" x14ac:dyDescent="0.25">
      <c r="I912" s="24">
        <v>778</v>
      </c>
      <c r="J912" s="147"/>
      <c r="K912" s="9"/>
      <c r="L912" s="194"/>
      <c r="N912" s="194"/>
      <c r="P912" s="194"/>
      <c r="R912" s="194"/>
    </row>
    <row r="913" spans="9:18" ht="13.8" x14ac:dyDescent="0.25">
      <c r="I913" s="24">
        <v>779</v>
      </c>
      <c r="J913" s="136"/>
      <c r="K913" s="136"/>
      <c r="L913" s="194"/>
      <c r="N913" s="194"/>
      <c r="P913" s="194"/>
      <c r="R913" s="194"/>
    </row>
    <row r="914" spans="9:18" ht="15" x14ac:dyDescent="0.25">
      <c r="I914" s="24">
        <v>780</v>
      </c>
      <c r="J914" s="147"/>
      <c r="K914" s="9"/>
      <c r="L914" s="194"/>
      <c r="N914" s="194"/>
      <c r="P914" s="194"/>
      <c r="R914" s="194"/>
    </row>
    <row r="915" spans="9:18" ht="13.8" x14ac:dyDescent="0.25">
      <c r="I915" s="24">
        <v>781</v>
      </c>
      <c r="J915" s="136"/>
      <c r="K915" s="136"/>
      <c r="L915" s="194"/>
      <c r="N915" s="194"/>
      <c r="P915" s="194"/>
      <c r="R915" s="194"/>
    </row>
    <row r="916" spans="9:18" ht="15" x14ac:dyDescent="0.25">
      <c r="I916" s="24">
        <v>782</v>
      </c>
      <c r="J916" s="147"/>
      <c r="K916" s="9"/>
      <c r="L916" s="194"/>
      <c r="N916" s="194"/>
      <c r="P916" s="194"/>
      <c r="R916" s="194"/>
    </row>
    <row r="917" spans="9:18" ht="13.8" x14ac:dyDescent="0.25">
      <c r="I917" s="24">
        <v>783</v>
      </c>
      <c r="J917" s="136"/>
      <c r="K917" s="136"/>
      <c r="L917" s="194"/>
      <c r="N917" s="194"/>
      <c r="P917" s="194"/>
      <c r="R917" s="194"/>
    </row>
    <row r="918" spans="9:18" ht="15" x14ac:dyDescent="0.25">
      <c r="I918" s="24">
        <v>784</v>
      </c>
      <c r="J918" s="147"/>
      <c r="K918" s="9"/>
      <c r="L918" s="194"/>
      <c r="N918" s="194"/>
      <c r="P918" s="194"/>
      <c r="R918" s="194"/>
    </row>
    <row r="919" spans="9:18" ht="13.8" x14ac:dyDescent="0.25">
      <c r="I919" s="24">
        <v>785</v>
      </c>
      <c r="J919" s="136"/>
      <c r="K919" s="136"/>
      <c r="L919" s="194"/>
      <c r="N919" s="194"/>
      <c r="P919" s="194"/>
      <c r="R919" s="194"/>
    </row>
    <row r="920" spans="9:18" ht="15" x14ac:dyDescent="0.25">
      <c r="I920" s="24">
        <v>786</v>
      </c>
      <c r="J920" s="147"/>
      <c r="K920" s="9"/>
      <c r="L920" s="194"/>
      <c r="N920" s="194"/>
      <c r="P920" s="194"/>
      <c r="R920" s="194"/>
    </row>
    <row r="921" spans="9:18" ht="13.8" x14ac:dyDescent="0.25">
      <c r="I921" s="24">
        <v>787</v>
      </c>
      <c r="J921" s="136"/>
      <c r="K921" s="136"/>
      <c r="L921" s="194"/>
      <c r="N921" s="194"/>
      <c r="P921" s="194"/>
      <c r="R921" s="194"/>
    </row>
    <row r="922" spans="9:18" ht="15" x14ac:dyDescent="0.25">
      <c r="I922" s="24">
        <v>788</v>
      </c>
      <c r="J922" s="147"/>
      <c r="K922" s="9"/>
      <c r="L922" s="194"/>
      <c r="N922" s="194"/>
      <c r="P922" s="194"/>
      <c r="R922" s="194"/>
    </row>
    <row r="923" spans="9:18" ht="13.8" x14ac:dyDescent="0.25">
      <c r="I923" s="24">
        <v>789</v>
      </c>
      <c r="J923" s="136"/>
      <c r="K923" s="136"/>
      <c r="L923" s="194"/>
      <c r="N923" s="194"/>
      <c r="P923" s="194"/>
      <c r="R923" s="194"/>
    </row>
    <row r="924" spans="9:18" ht="15" x14ac:dyDescent="0.25">
      <c r="I924" s="24">
        <v>790</v>
      </c>
      <c r="J924" s="147"/>
      <c r="K924" s="9"/>
      <c r="L924" s="194"/>
      <c r="N924" s="194"/>
      <c r="P924" s="194"/>
      <c r="R924" s="194"/>
    </row>
    <row r="925" spans="9:18" ht="13.8" x14ac:dyDescent="0.25">
      <c r="I925" s="24">
        <v>791</v>
      </c>
      <c r="J925" s="136"/>
      <c r="K925" s="136"/>
      <c r="L925" s="194"/>
      <c r="N925" s="194"/>
      <c r="P925" s="194"/>
      <c r="R925" s="194"/>
    </row>
    <row r="926" spans="9:18" ht="15" x14ac:dyDescent="0.25">
      <c r="I926" s="24">
        <v>792</v>
      </c>
      <c r="J926" s="147"/>
      <c r="K926" s="9"/>
      <c r="L926" s="194"/>
      <c r="N926" s="194"/>
      <c r="P926" s="194"/>
      <c r="R926" s="194"/>
    </row>
    <row r="927" spans="9:18" ht="13.8" x14ac:dyDescent="0.25">
      <c r="I927" s="24">
        <v>793</v>
      </c>
      <c r="J927" s="136"/>
      <c r="K927" s="136"/>
      <c r="L927" s="194"/>
      <c r="N927" s="194"/>
      <c r="P927" s="194"/>
      <c r="R927" s="194"/>
    </row>
    <row r="928" spans="9:18" ht="15" x14ac:dyDescent="0.25">
      <c r="I928" s="24">
        <v>794</v>
      </c>
      <c r="J928" s="147"/>
      <c r="K928" s="9"/>
      <c r="L928" s="194"/>
      <c r="N928" s="194"/>
      <c r="P928" s="194"/>
      <c r="R928" s="194"/>
    </row>
    <row r="929" spans="9:18" ht="13.8" x14ac:dyDescent="0.25">
      <c r="I929" s="24">
        <v>795</v>
      </c>
      <c r="J929" s="136"/>
      <c r="K929" s="136"/>
      <c r="L929" s="194"/>
      <c r="N929" s="194"/>
      <c r="P929" s="194"/>
      <c r="R929" s="194"/>
    </row>
    <row r="930" spans="9:18" ht="15" x14ac:dyDescent="0.25">
      <c r="I930" s="24">
        <v>796</v>
      </c>
      <c r="J930" s="147"/>
      <c r="K930" s="9"/>
      <c r="L930" s="194"/>
      <c r="N930" s="194"/>
      <c r="P930" s="194"/>
      <c r="R930" s="194"/>
    </row>
    <row r="931" spans="9:18" ht="13.8" x14ac:dyDescent="0.25">
      <c r="I931" s="24">
        <v>797</v>
      </c>
      <c r="J931" s="136"/>
      <c r="K931" s="136"/>
      <c r="L931" s="194"/>
      <c r="N931" s="194"/>
      <c r="P931" s="194"/>
      <c r="R931" s="194"/>
    </row>
    <row r="932" spans="9:18" ht="15" x14ac:dyDescent="0.25">
      <c r="I932" s="24">
        <v>798</v>
      </c>
      <c r="J932" s="147"/>
      <c r="K932" s="9"/>
      <c r="L932" s="194"/>
      <c r="N932" s="194"/>
      <c r="P932" s="194"/>
      <c r="R932" s="194"/>
    </row>
    <row r="933" spans="9:18" ht="13.8" x14ac:dyDescent="0.25">
      <c r="I933" s="24">
        <v>799</v>
      </c>
      <c r="J933" s="136"/>
      <c r="K933" s="136"/>
      <c r="L933" s="194"/>
      <c r="N933" s="194"/>
      <c r="P933" s="194"/>
      <c r="R933" s="194"/>
    </row>
    <row r="934" spans="9:18" ht="15" x14ac:dyDescent="0.25">
      <c r="I934" s="24">
        <v>800</v>
      </c>
      <c r="J934" s="147"/>
      <c r="K934" s="9"/>
      <c r="L934" s="194"/>
      <c r="N934" s="194"/>
      <c r="P934" s="194"/>
      <c r="R934" s="194"/>
    </row>
    <row r="935" spans="9:18" ht="13.8" x14ac:dyDescent="0.25">
      <c r="I935" s="24">
        <v>801</v>
      </c>
      <c r="J935" s="136"/>
      <c r="K935" s="136"/>
      <c r="L935" s="194"/>
      <c r="N935" s="194"/>
      <c r="P935" s="194"/>
      <c r="R935" s="194"/>
    </row>
    <row r="936" spans="9:18" ht="15" x14ac:dyDescent="0.25">
      <c r="I936" s="24">
        <v>802</v>
      </c>
      <c r="J936" s="147"/>
      <c r="K936" s="9"/>
      <c r="L936" s="194"/>
      <c r="N936" s="194"/>
      <c r="P936" s="194"/>
      <c r="R936" s="194"/>
    </row>
    <row r="937" spans="9:18" ht="13.8" x14ac:dyDescent="0.25">
      <c r="I937" s="24">
        <v>803</v>
      </c>
      <c r="J937" s="136"/>
      <c r="K937" s="136"/>
      <c r="L937" s="194"/>
      <c r="N937" s="194"/>
      <c r="P937" s="194"/>
      <c r="R937" s="194"/>
    </row>
    <row r="938" spans="9:18" ht="15" x14ac:dyDescent="0.25">
      <c r="I938" s="24">
        <v>804</v>
      </c>
      <c r="J938" s="147"/>
      <c r="K938" s="9"/>
      <c r="L938" s="194"/>
      <c r="N938" s="194"/>
      <c r="P938" s="194"/>
      <c r="R938" s="194"/>
    </row>
    <row r="939" spans="9:18" ht="13.8" x14ac:dyDescent="0.25">
      <c r="I939" s="24">
        <v>805</v>
      </c>
      <c r="J939" s="136"/>
      <c r="K939" s="136"/>
      <c r="L939" s="194"/>
      <c r="N939" s="194"/>
      <c r="P939" s="194"/>
      <c r="R939" s="194"/>
    </row>
    <row r="940" spans="9:18" ht="15" x14ac:dyDescent="0.25">
      <c r="I940" s="24">
        <v>806</v>
      </c>
      <c r="J940" s="147"/>
      <c r="K940" s="9"/>
      <c r="L940" s="194"/>
      <c r="N940" s="194"/>
      <c r="P940" s="194"/>
      <c r="R940" s="194"/>
    </row>
    <row r="941" spans="9:18" ht="13.8" x14ac:dyDescent="0.25">
      <c r="I941" s="24">
        <v>807</v>
      </c>
      <c r="J941" s="136"/>
      <c r="K941" s="136"/>
      <c r="L941" s="194"/>
      <c r="N941" s="194"/>
      <c r="P941" s="194"/>
      <c r="R941" s="194"/>
    </row>
    <row r="942" spans="9:18" ht="15" x14ac:dyDescent="0.25">
      <c r="I942" s="24">
        <v>808</v>
      </c>
      <c r="J942" s="147"/>
      <c r="K942" s="9"/>
      <c r="L942" s="194"/>
      <c r="N942" s="194"/>
      <c r="P942" s="194"/>
      <c r="R942" s="194"/>
    </row>
    <row r="943" spans="9:18" ht="13.8" x14ac:dyDescent="0.25">
      <c r="I943" s="24">
        <v>809</v>
      </c>
      <c r="J943" s="136"/>
      <c r="K943" s="136"/>
      <c r="L943" s="194"/>
      <c r="N943" s="194"/>
      <c r="P943" s="194"/>
      <c r="R943" s="194"/>
    </row>
    <row r="944" spans="9:18" ht="15" x14ac:dyDescent="0.25">
      <c r="I944" s="24">
        <v>810</v>
      </c>
      <c r="J944" s="147"/>
      <c r="K944" s="9"/>
      <c r="L944" s="194"/>
      <c r="N944" s="194"/>
      <c r="P944" s="194"/>
      <c r="R944" s="194"/>
    </row>
    <row r="945" spans="9:18" ht="13.8" x14ac:dyDescent="0.25">
      <c r="I945" s="24">
        <v>811</v>
      </c>
      <c r="J945" s="136"/>
      <c r="K945" s="136"/>
      <c r="L945" s="194"/>
      <c r="N945" s="194"/>
      <c r="P945" s="194"/>
      <c r="R945" s="194"/>
    </row>
    <row r="946" spans="9:18" ht="15" x14ac:dyDescent="0.25">
      <c r="I946" s="24">
        <v>812</v>
      </c>
      <c r="J946" s="147"/>
      <c r="K946" s="9"/>
      <c r="L946" s="194"/>
      <c r="N946" s="194"/>
      <c r="P946" s="194"/>
      <c r="R946" s="194"/>
    </row>
    <row r="947" spans="9:18" ht="13.8" x14ac:dyDescent="0.25">
      <c r="I947" s="24">
        <v>813</v>
      </c>
      <c r="J947" s="136"/>
      <c r="K947" s="136"/>
      <c r="L947" s="194"/>
      <c r="N947" s="194"/>
      <c r="P947" s="194"/>
      <c r="R947" s="194"/>
    </row>
    <row r="948" spans="9:18" ht="15" x14ac:dyDescent="0.25">
      <c r="I948" s="24">
        <v>814</v>
      </c>
      <c r="J948" s="147"/>
      <c r="K948" s="9"/>
      <c r="L948" s="194"/>
      <c r="N948" s="194"/>
      <c r="P948" s="194"/>
      <c r="R948" s="194"/>
    </row>
    <row r="949" spans="9:18" ht="13.8" x14ac:dyDescent="0.25">
      <c r="I949" s="24">
        <v>815</v>
      </c>
      <c r="J949" s="136"/>
      <c r="K949" s="136"/>
      <c r="L949" s="194"/>
      <c r="N949" s="194"/>
      <c r="P949" s="194"/>
      <c r="R949" s="194"/>
    </row>
    <row r="950" spans="9:18" ht="15" x14ac:dyDescent="0.25">
      <c r="I950" s="24">
        <v>816</v>
      </c>
      <c r="J950" s="147"/>
      <c r="K950" s="9"/>
      <c r="L950" s="194"/>
      <c r="N950" s="194"/>
      <c r="P950" s="194"/>
      <c r="R950" s="194"/>
    </row>
    <row r="951" spans="9:18" ht="13.8" x14ac:dyDescent="0.25">
      <c r="I951" s="24">
        <v>817</v>
      </c>
      <c r="J951" s="136"/>
      <c r="K951" s="136"/>
      <c r="L951" s="194"/>
      <c r="N951" s="194"/>
      <c r="P951" s="194"/>
      <c r="R951" s="194"/>
    </row>
    <row r="952" spans="9:18" ht="15" x14ac:dyDescent="0.25">
      <c r="I952" s="24">
        <v>818</v>
      </c>
      <c r="J952" s="147"/>
      <c r="K952" s="9"/>
      <c r="L952" s="194"/>
      <c r="N952" s="194"/>
      <c r="P952" s="194"/>
      <c r="R952" s="194"/>
    </row>
    <row r="953" spans="9:18" ht="13.8" x14ac:dyDescent="0.25">
      <c r="I953" s="24">
        <v>819</v>
      </c>
      <c r="J953" s="136"/>
      <c r="K953" s="136"/>
      <c r="L953" s="194"/>
      <c r="N953" s="194"/>
      <c r="P953" s="194"/>
      <c r="R953" s="194"/>
    </row>
    <row r="954" spans="9:18" ht="15" x14ac:dyDescent="0.25">
      <c r="I954" s="24">
        <v>820</v>
      </c>
      <c r="J954" s="147"/>
      <c r="K954" s="9"/>
      <c r="L954" s="194"/>
      <c r="N954" s="194"/>
      <c r="P954" s="194"/>
      <c r="R954" s="194"/>
    </row>
    <row r="955" spans="9:18" ht="13.8" x14ac:dyDescent="0.25">
      <c r="I955" s="24">
        <v>821</v>
      </c>
      <c r="J955" s="136"/>
      <c r="K955" s="136"/>
      <c r="L955" s="194"/>
      <c r="N955" s="194"/>
      <c r="P955" s="194"/>
      <c r="R955" s="194"/>
    </row>
    <row r="956" spans="9:18" ht="15" x14ac:dyDescent="0.25">
      <c r="I956" s="24">
        <v>822</v>
      </c>
      <c r="J956" s="147"/>
      <c r="K956" s="9"/>
      <c r="L956" s="194"/>
      <c r="N956" s="194"/>
      <c r="P956" s="194"/>
      <c r="R956" s="194"/>
    </row>
    <row r="957" spans="9:18" ht="13.8" x14ac:dyDescent="0.25">
      <c r="I957" s="24">
        <v>823</v>
      </c>
      <c r="J957" s="136"/>
      <c r="K957" s="136"/>
      <c r="L957" s="194"/>
      <c r="N957" s="194"/>
      <c r="P957" s="194"/>
      <c r="R957" s="194"/>
    </row>
    <row r="958" spans="9:18" ht="15" x14ac:dyDescent="0.25">
      <c r="I958" s="24">
        <v>824</v>
      </c>
      <c r="J958" s="147"/>
      <c r="K958" s="9"/>
      <c r="L958" s="194"/>
      <c r="N958" s="194"/>
      <c r="P958" s="194"/>
      <c r="R958" s="194"/>
    </row>
    <row r="959" spans="9:18" ht="13.8" x14ac:dyDescent="0.25">
      <c r="I959" s="24">
        <v>825</v>
      </c>
      <c r="J959" s="136"/>
      <c r="K959" s="136"/>
      <c r="L959" s="194"/>
      <c r="N959" s="194"/>
      <c r="P959" s="194"/>
      <c r="R959" s="194"/>
    </row>
    <row r="960" spans="9:18" ht="15" x14ac:dyDescent="0.25">
      <c r="I960" s="24">
        <v>826</v>
      </c>
      <c r="J960" s="147"/>
      <c r="K960" s="9"/>
      <c r="L960" s="194"/>
      <c r="N960" s="194"/>
      <c r="P960" s="194"/>
      <c r="R960" s="194"/>
    </row>
    <row r="961" spans="9:18" ht="13.8" x14ac:dyDescent="0.25">
      <c r="I961" s="24">
        <v>827</v>
      </c>
      <c r="J961" s="136"/>
      <c r="K961" s="136"/>
      <c r="L961" s="194"/>
      <c r="N961" s="194"/>
      <c r="P961" s="194"/>
      <c r="R961" s="194"/>
    </row>
    <row r="962" spans="9:18" ht="15" x14ac:dyDescent="0.25">
      <c r="I962" s="24">
        <v>828</v>
      </c>
      <c r="J962" s="147"/>
      <c r="K962" s="9"/>
      <c r="L962" s="194"/>
      <c r="N962" s="194"/>
      <c r="P962" s="194"/>
      <c r="R962" s="194"/>
    </row>
    <row r="963" spans="9:18" ht="13.8" x14ac:dyDescent="0.25">
      <c r="I963" s="24">
        <v>829</v>
      </c>
      <c r="J963" s="136"/>
      <c r="K963" s="136"/>
      <c r="L963" s="194"/>
      <c r="N963" s="194"/>
      <c r="P963" s="194"/>
      <c r="R963" s="194"/>
    </row>
    <row r="964" spans="9:18" ht="15" x14ac:dyDescent="0.25">
      <c r="I964" s="24">
        <v>830</v>
      </c>
      <c r="J964" s="147"/>
      <c r="K964" s="9"/>
      <c r="L964" s="194"/>
      <c r="N964" s="194"/>
      <c r="P964" s="194"/>
      <c r="R964" s="194"/>
    </row>
    <row r="965" spans="9:18" ht="13.8" x14ac:dyDescent="0.25">
      <c r="I965" s="24">
        <v>831</v>
      </c>
      <c r="J965" s="136"/>
      <c r="K965" s="136"/>
      <c r="L965" s="194"/>
      <c r="N965" s="194"/>
      <c r="P965" s="194"/>
      <c r="R965" s="194"/>
    </row>
    <row r="966" spans="9:18" ht="15" x14ac:dyDescent="0.25">
      <c r="I966" s="24">
        <v>832</v>
      </c>
      <c r="J966" s="147"/>
      <c r="K966" s="9"/>
      <c r="L966" s="194"/>
      <c r="N966" s="194"/>
      <c r="P966" s="194"/>
      <c r="R966" s="194"/>
    </row>
    <row r="967" spans="9:18" ht="13.8" x14ac:dyDescent="0.25">
      <c r="I967" s="24">
        <v>833</v>
      </c>
      <c r="J967" s="136"/>
      <c r="K967" s="136"/>
      <c r="L967" s="194"/>
      <c r="N967" s="194"/>
      <c r="P967" s="194"/>
      <c r="R967" s="194"/>
    </row>
    <row r="968" spans="9:18" ht="15" x14ac:dyDescent="0.25">
      <c r="I968" s="24">
        <v>834</v>
      </c>
      <c r="J968" s="147"/>
      <c r="K968" s="9"/>
      <c r="L968" s="194"/>
      <c r="N968" s="194"/>
      <c r="P968" s="194"/>
      <c r="R968" s="194"/>
    </row>
    <row r="969" spans="9:18" ht="13.8" x14ac:dyDescent="0.25">
      <c r="I969" s="24">
        <v>835</v>
      </c>
      <c r="J969" s="136"/>
      <c r="K969" s="136"/>
      <c r="L969" s="194"/>
      <c r="N969" s="194"/>
      <c r="P969" s="194"/>
      <c r="R969" s="194"/>
    </row>
    <row r="970" spans="9:18" ht="15" x14ac:dyDescent="0.25">
      <c r="I970" s="24">
        <v>836</v>
      </c>
      <c r="J970" s="147"/>
      <c r="K970" s="9"/>
      <c r="L970" s="194"/>
      <c r="N970" s="194"/>
      <c r="P970" s="194"/>
      <c r="R970" s="194"/>
    </row>
    <row r="971" spans="9:18" ht="13.8" x14ac:dyDescent="0.25">
      <c r="I971" s="24">
        <v>837</v>
      </c>
      <c r="J971" s="136"/>
      <c r="K971" s="136"/>
      <c r="L971" s="194"/>
      <c r="N971" s="194"/>
      <c r="P971" s="194"/>
      <c r="R971" s="194"/>
    </row>
    <row r="972" spans="9:18" ht="15" x14ac:dyDescent="0.25">
      <c r="I972" s="24">
        <v>838</v>
      </c>
      <c r="J972" s="147"/>
      <c r="K972" s="9"/>
      <c r="L972" s="194"/>
      <c r="N972" s="194"/>
      <c r="P972" s="194"/>
      <c r="R972" s="194"/>
    </row>
    <row r="973" spans="9:18" ht="13.8" x14ac:dyDescent="0.25">
      <c r="I973" s="24">
        <v>839</v>
      </c>
      <c r="J973" s="136"/>
      <c r="K973" s="136"/>
      <c r="L973" s="194"/>
      <c r="N973" s="194"/>
      <c r="P973" s="194"/>
      <c r="R973" s="194"/>
    </row>
    <row r="974" spans="9:18" ht="15" x14ac:dyDescent="0.25">
      <c r="I974" s="24">
        <v>840</v>
      </c>
      <c r="J974" s="147"/>
      <c r="K974" s="9"/>
      <c r="L974" s="194"/>
      <c r="N974" s="194"/>
      <c r="P974" s="194"/>
      <c r="R974" s="194"/>
    </row>
    <row r="975" spans="9:18" ht="13.8" x14ac:dyDescent="0.25">
      <c r="I975" s="24">
        <v>841</v>
      </c>
      <c r="J975" s="136"/>
      <c r="K975" s="136"/>
      <c r="L975" s="194"/>
      <c r="N975" s="194"/>
      <c r="P975" s="194"/>
      <c r="R975" s="194"/>
    </row>
    <row r="976" spans="9:18" ht="15" x14ac:dyDescent="0.25">
      <c r="I976" s="24">
        <v>842</v>
      </c>
      <c r="J976" s="147"/>
      <c r="K976" s="9"/>
      <c r="L976" s="194"/>
      <c r="N976" s="194"/>
      <c r="P976" s="194"/>
      <c r="R976" s="194"/>
    </row>
    <row r="977" spans="9:18" ht="13.8" x14ac:dyDescent="0.25">
      <c r="I977" s="24">
        <v>843</v>
      </c>
      <c r="J977" s="136"/>
      <c r="K977" s="136"/>
      <c r="L977" s="194"/>
      <c r="N977" s="194"/>
      <c r="P977" s="194"/>
      <c r="R977" s="194"/>
    </row>
    <row r="978" spans="9:18" ht="15" x14ac:dyDescent="0.25">
      <c r="I978" s="24">
        <v>844</v>
      </c>
      <c r="J978" s="147"/>
      <c r="K978" s="9"/>
      <c r="L978" s="194"/>
      <c r="N978" s="194"/>
      <c r="P978" s="194"/>
      <c r="R978" s="194"/>
    </row>
    <row r="979" spans="9:18" ht="13.8" x14ac:dyDescent="0.25">
      <c r="I979" s="24">
        <v>845</v>
      </c>
      <c r="J979" s="136"/>
      <c r="K979" s="136"/>
      <c r="L979" s="194"/>
      <c r="N979" s="194"/>
      <c r="P979" s="194"/>
      <c r="R979" s="194"/>
    </row>
    <row r="980" spans="9:18" ht="15" x14ac:dyDescent="0.25">
      <c r="I980" s="24">
        <v>846</v>
      </c>
      <c r="J980" s="147"/>
      <c r="K980" s="9"/>
      <c r="L980" s="194"/>
      <c r="N980" s="194"/>
      <c r="P980" s="194"/>
      <c r="R980" s="194"/>
    </row>
    <row r="981" spans="9:18" ht="13.8" x14ac:dyDescent="0.25">
      <c r="I981" s="24">
        <v>847</v>
      </c>
      <c r="J981" s="136"/>
      <c r="K981" s="136"/>
      <c r="L981" s="194"/>
      <c r="N981" s="194"/>
      <c r="P981" s="194"/>
      <c r="R981" s="194"/>
    </row>
    <row r="982" spans="9:18" ht="15" x14ac:dyDescent="0.25">
      <c r="I982" s="24">
        <v>848</v>
      </c>
      <c r="J982" s="147"/>
      <c r="K982" s="9"/>
      <c r="L982" s="194"/>
      <c r="N982" s="194"/>
      <c r="P982" s="194"/>
      <c r="R982" s="194"/>
    </row>
    <row r="983" spans="9:18" ht="13.8" x14ac:dyDescent="0.25">
      <c r="I983" s="24">
        <v>849</v>
      </c>
      <c r="J983" s="136"/>
      <c r="K983" s="136"/>
      <c r="L983" s="194"/>
      <c r="N983" s="194"/>
      <c r="P983" s="194"/>
      <c r="R983" s="194"/>
    </row>
    <row r="984" spans="9:18" ht="15" x14ac:dyDescent="0.25">
      <c r="I984" s="24">
        <v>850</v>
      </c>
      <c r="J984" s="147"/>
      <c r="K984" s="9"/>
      <c r="L984" s="194"/>
      <c r="N984" s="194"/>
      <c r="P984" s="194"/>
      <c r="R984" s="194"/>
    </row>
    <row r="985" spans="9:18" ht="13.8" x14ac:dyDescent="0.25">
      <c r="I985" s="24">
        <v>851</v>
      </c>
      <c r="J985" s="136"/>
      <c r="K985" s="136"/>
      <c r="L985" s="194"/>
      <c r="N985" s="194"/>
      <c r="P985" s="194"/>
      <c r="R985" s="194"/>
    </row>
    <row r="986" spans="9:18" ht="15" x14ac:dyDescent="0.25">
      <c r="I986" s="24">
        <v>852</v>
      </c>
      <c r="J986" s="147"/>
      <c r="K986" s="9"/>
      <c r="L986" s="194"/>
      <c r="N986" s="194"/>
      <c r="P986" s="194"/>
      <c r="R986" s="194"/>
    </row>
    <row r="987" spans="9:18" ht="13.8" x14ac:dyDescent="0.25">
      <c r="I987" s="24">
        <v>853</v>
      </c>
      <c r="J987" s="136"/>
      <c r="K987" s="136"/>
      <c r="L987" s="194"/>
      <c r="N987" s="194"/>
      <c r="P987" s="194"/>
      <c r="R987" s="194"/>
    </row>
    <row r="988" spans="9:18" ht="15" x14ac:dyDescent="0.25">
      <c r="I988" s="24">
        <v>854</v>
      </c>
      <c r="J988" s="147"/>
      <c r="K988" s="9"/>
      <c r="L988" s="194"/>
      <c r="N988" s="194"/>
      <c r="P988" s="194"/>
      <c r="R988" s="194"/>
    </row>
    <row r="989" spans="9:18" ht="13.8" x14ac:dyDescent="0.25">
      <c r="I989" s="24">
        <v>855</v>
      </c>
      <c r="J989" s="136"/>
      <c r="K989" s="136"/>
      <c r="L989" s="194"/>
      <c r="N989" s="194"/>
      <c r="P989" s="194"/>
      <c r="R989" s="194"/>
    </row>
    <row r="990" spans="9:18" ht="15" x14ac:dyDescent="0.25">
      <c r="I990" s="24">
        <v>856</v>
      </c>
      <c r="J990" s="147"/>
      <c r="K990" s="9"/>
      <c r="L990" s="194"/>
      <c r="N990" s="194"/>
      <c r="P990" s="194"/>
      <c r="R990" s="194"/>
    </row>
    <row r="991" spans="9:18" ht="13.8" x14ac:dyDescent="0.25">
      <c r="I991" s="24">
        <v>857</v>
      </c>
      <c r="J991" s="136"/>
      <c r="K991" s="136"/>
      <c r="L991" s="194"/>
      <c r="N991" s="194"/>
      <c r="P991" s="194"/>
      <c r="R991" s="194"/>
    </row>
    <row r="992" spans="9:18" ht="15" x14ac:dyDescent="0.25">
      <c r="I992" s="24">
        <v>858</v>
      </c>
      <c r="J992" s="147"/>
      <c r="K992" s="9"/>
      <c r="L992" s="194"/>
      <c r="N992" s="194"/>
      <c r="P992" s="194"/>
      <c r="R992" s="194"/>
    </row>
    <row r="993" spans="1:33" ht="13.8" x14ac:dyDescent="0.25">
      <c r="I993" s="24">
        <v>859</v>
      </c>
      <c r="J993" s="136"/>
      <c r="K993" s="136"/>
      <c r="L993" s="194"/>
      <c r="N993" s="194"/>
      <c r="P993" s="194"/>
      <c r="R993" s="194"/>
    </row>
    <row r="994" spans="1:33" ht="15" x14ac:dyDescent="0.25">
      <c r="I994" s="24">
        <v>860</v>
      </c>
      <c r="J994" s="147"/>
      <c r="K994" s="9"/>
      <c r="L994" s="194"/>
      <c r="N994" s="194"/>
      <c r="P994" s="194"/>
      <c r="R994" s="194"/>
    </row>
    <row r="995" spans="1:33" ht="13.8" x14ac:dyDescent="0.25">
      <c r="I995" s="24">
        <v>861</v>
      </c>
      <c r="J995" s="136"/>
      <c r="K995" s="136"/>
      <c r="L995" s="194"/>
      <c r="N995" s="194"/>
      <c r="P995" s="194"/>
      <c r="R995" s="194"/>
    </row>
    <row r="996" spans="1:33" ht="15" x14ac:dyDescent="0.25">
      <c r="I996" s="24">
        <v>862</v>
      </c>
      <c r="J996" s="147"/>
      <c r="K996" s="9"/>
      <c r="L996" s="194"/>
      <c r="N996" s="194"/>
      <c r="P996" s="194"/>
      <c r="R996" s="194"/>
    </row>
    <row r="997" spans="1:33" ht="13.8" x14ac:dyDescent="0.25">
      <c r="I997" s="24">
        <v>863</v>
      </c>
      <c r="J997" s="136"/>
      <c r="K997" s="136"/>
      <c r="L997" s="194"/>
      <c r="N997" s="194"/>
      <c r="P997" s="194"/>
      <c r="R997" s="194"/>
    </row>
    <row r="998" spans="1:33" ht="15" x14ac:dyDescent="0.25">
      <c r="I998" s="24">
        <v>864</v>
      </c>
      <c r="J998" s="147"/>
      <c r="K998" s="9"/>
      <c r="L998" s="194"/>
      <c r="N998" s="194"/>
      <c r="P998" s="194"/>
      <c r="R998" s="194"/>
    </row>
    <row r="999" spans="1:33" ht="13.8" x14ac:dyDescent="0.25">
      <c r="I999" s="24">
        <v>865</v>
      </c>
      <c r="J999" s="136"/>
      <c r="K999" s="136"/>
      <c r="L999" s="194"/>
      <c r="N999" s="194"/>
      <c r="P999" s="194"/>
      <c r="R999" s="194"/>
    </row>
    <row r="1000" spans="1:33" ht="15" x14ac:dyDescent="0.25">
      <c r="I1000" s="24">
        <v>866</v>
      </c>
      <c r="J1000" s="147"/>
      <c r="K1000" s="9"/>
      <c r="L1000" s="194"/>
      <c r="N1000" s="194"/>
      <c r="P1000" s="194"/>
      <c r="R1000" s="194"/>
    </row>
    <row r="1001" spans="1:33" ht="25.5" customHeight="1" x14ac:dyDescent="0.25">
      <c r="F1001" s="130">
        <f>Blandlag!$Y$295</f>
        <v>0</v>
      </c>
      <c r="P1001" s="215">
        <v>0</v>
      </c>
      <c r="U1001" s="130">
        <f>Mixed2!$Y$2</f>
        <v>0</v>
      </c>
      <c r="V1001" s="130">
        <f>Dubbel2!$Y$2</f>
        <v>0</v>
      </c>
      <c r="Z1001" s="130">
        <f>Herrdubbel2!$Y$2</f>
        <v>0</v>
      </c>
      <c r="AA1001" s="130">
        <f>Damdubbel2!$Y$2</f>
        <v>0</v>
      </c>
    </row>
    <row r="1002" spans="1:33" ht="80.099999999999994" customHeight="1" x14ac:dyDescent="0.25">
      <c r="A1002" s="76" t="s">
        <v>427</v>
      </c>
      <c r="B1002" s="76" t="s">
        <v>424</v>
      </c>
      <c r="C1002" s="76" t="s">
        <v>425</v>
      </c>
      <c r="D1002" s="104" t="s">
        <v>426</v>
      </c>
      <c r="E1002" s="76" t="s">
        <v>428</v>
      </c>
      <c r="F1002" s="76" t="s">
        <v>315</v>
      </c>
      <c r="G1002" s="19"/>
      <c r="H1002" s="19"/>
      <c r="I1002" s="19"/>
      <c r="J1002" s="33"/>
      <c r="K1002" s="33" t="s">
        <v>35</v>
      </c>
      <c r="L1002" s="64" t="s">
        <v>21</v>
      </c>
      <c r="M1002" s="64" t="s">
        <v>31</v>
      </c>
      <c r="N1002" s="20" t="s">
        <v>32</v>
      </c>
      <c r="O1002" s="20" t="s">
        <v>33</v>
      </c>
      <c r="P1002" s="32" t="s">
        <v>90</v>
      </c>
      <c r="Q1002" s="32" t="s">
        <v>27</v>
      </c>
      <c r="R1002" s="32" t="s">
        <v>26</v>
      </c>
      <c r="S1002" s="2" t="s">
        <v>39</v>
      </c>
      <c r="T1002" s="2" t="s">
        <v>40</v>
      </c>
      <c r="U1002" s="131" t="s">
        <v>175</v>
      </c>
      <c r="V1002" s="131" t="s">
        <v>176</v>
      </c>
      <c r="W1002" s="75" t="s">
        <v>59</v>
      </c>
      <c r="X1002" s="104"/>
      <c r="Y1002" s="81" t="s">
        <v>69</v>
      </c>
      <c r="Z1002" s="131" t="s">
        <v>236</v>
      </c>
      <c r="AA1002" s="131" t="s">
        <v>237</v>
      </c>
      <c r="AG1002" s="216"/>
    </row>
    <row r="1003" spans="1:33" ht="20.399999999999999" x14ac:dyDescent="0.25">
      <c r="A1003" s="191"/>
      <c r="B1003" s="191"/>
      <c r="C1003" s="191"/>
      <c r="D1003" s="191" t="s">
        <v>227</v>
      </c>
      <c r="E1003" s="191"/>
      <c r="G1003" s="19"/>
      <c r="H1003" s="19"/>
      <c r="I1003" s="19"/>
      <c r="J1003" s="18"/>
      <c r="L1003" s="61">
        <f>COUNTIF(Lag!X105:X162,0)</f>
        <v>0</v>
      </c>
      <c r="M1003" s="34">
        <f>COUNTIF($G$1007:$G$1206,1)</f>
        <v>0</v>
      </c>
      <c r="N1003" s="34">
        <f>COUNTIF($G$1007:$G$1206,2)</f>
        <v>0</v>
      </c>
      <c r="O1003" s="34">
        <f>COUNTIF($G$1007:$G$1206,3)</f>
        <v>0</v>
      </c>
      <c r="P1003" s="34">
        <f>COUNTIF($G$1007:$G$1206,4)</f>
        <v>0</v>
      </c>
      <c r="Q1003" s="34">
        <f>COUNTIF($A$1007:$A$1206,"m")</f>
        <v>0</v>
      </c>
      <c r="R1003" s="34">
        <f>COUNTIF($A$1007:$A$1206,"j")</f>
        <v>0</v>
      </c>
      <c r="S1003" s="34">
        <f>COUNTIF($A$1007:$A$1206,"h")</f>
        <v>0</v>
      </c>
      <c r="T1003" s="34">
        <f>COUNTIF($A$1007:$A$1206,"d")</f>
        <v>0</v>
      </c>
      <c r="U1003" s="34">
        <f>COUNT($B$1007:$B$1206)/2</f>
        <v>0</v>
      </c>
      <c r="V1003" s="34">
        <f>COUNT($C$1007:$C$1206)/2</f>
        <v>0</v>
      </c>
      <c r="W1003" s="2">
        <f>COUNTA(H1007:H1206)</f>
        <v>0</v>
      </c>
      <c r="Y1003" s="79" t="s">
        <v>70</v>
      </c>
      <c r="Z1003" s="34">
        <f>COUNT($D$1007:$D$1206)/2</f>
        <v>0</v>
      </c>
      <c r="AA1003" s="34">
        <f>COUNT($E$1007:$E$1206)/2</f>
        <v>0</v>
      </c>
    </row>
    <row r="1004" spans="1:33" x14ac:dyDescent="0.25">
      <c r="A1004" s="4" t="s">
        <v>38</v>
      </c>
      <c r="G1004" s="4"/>
      <c r="H1004" s="4"/>
      <c r="J1004" s="19" t="s">
        <v>34</v>
      </c>
      <c r="Y1004" s="79" t="s">
        <v>67</v>
      </c>
    </row>
    <row r="1005" spans="1:33" x14ac:dyDescent="0.25">
      <c r="A1005" s="104" t="s">
        <v>374</v>
      </c>
      <c r="D1005" s="104" t="s">
        <v>233</v>
      </c>
      <c r="E1005" s="104" t="s">
        <v>235</v>
      </c>
      <c r="F1005" s="104" t="s">
        <v>310</v>
      </c>
      <c r="G1005" s="1" t="s">
        <v>140</v>
      </c>
      <c r="H1005" s="1" t="s">
        <v>377</v>
      </c>
      <c r="I1005" s="1"/>
      <c r="J1005" s="2"/>
      <c r="K1005" s="2"/>
      <c r="L1005" s="2" t="s">
        <v>1</v>
      </c>
      <c r="M1005" s="2" t="s">
        <v>1</v>
      </c>
      <c r="N1005" s="2" t="s">
        <v>1</v>
      </c>
      <c r="O1005" s="2" t="s">
        <v>1</v>
      </c>
      <c r="P1005" s="2" t="s">
        <v>1</v>
      </c>
      <c r="Q1005" s="1" t="s">
        <v>2</v>
      </c>
      <c r="R1005" s="2" t="s">
        <v>1</v>
      </c>
      <c r="S1005" s="2" t="s">
        <v>1</v>
      </c>
      <c r="T1005" s="2" t="s">
        <v>1</v>
      </c>
      <c r="U1005" s="2" t="s">
        <v>3</v>
      </c>
      <c r="V1005" s="2" t="s">
        <v>1</v>
      </c>
      <c r="W1005" s="1" t="s">
        <v>2</v>
      </c>
      <c r="X1005" s="80"/>
      <c r="Y1005" s="79" t="s">
        <v>66</v>
      </c>
      <c r="Z1005" s="110"/>
    </row>
    <row r="1006" spans="1:33" x14ac:dyDescent="0.25">
      <c r="A1006" s="104" t="s">
        <v>373</v>
      </c>
      <c r="B1006" s="4" t="s">
        <v>37</v>
      </c>
      <c r="C1006" s="4" t="s">
        <v>36</v>
      </c>
      <c r="D1006" s="104" t="s">
        <v>234</v>
      </c>
      <c r="E1006" s="104" t="s">
        <v>234</v>
      </c>
      <c r="F1006" s="104" t="s">
        <v>311</v>
      </c>
      <c r="G1006" s="105" t="s">
        <v>141</v>
      </c>
      <c r="H1006" s="105" t="s">
        <v>378</v>
      </c>
      <c r="I1006" s="1" t="s">
        <v>45</v>
      </c>
      <c r="J1006" s="2" t="s">
        <v>5</v>
      </c>
      <c r="K1006" s="2" t="s">
        <v>6</v>
      </c>
      <c r="L1006" s="2">
        <v>1</v>
      </c>
      <c r="M1006" s="2">
        <v>2</v>
      </c>
      <c r="N1006" s="2">
        <v>3</v>
      </c>
      <c r="O1006" s="2">
        <v>4</v>
      </c>
      <c r="P1006" s="2">
        <v>5</v>
      </c>
      <c r="Q1006" s="3" t="s">
        <v>7</v>
      </c>
      <c r="R1006" s="2">
        <v>6</v>
      </c>
      <c r="S1006" s="2">
        <v>7</v>
      </c>
      <c r="T1006" s="2">
        <v>8</v>
      </c>
      <c r="U1006" s="2">
        <v>9</v>
      </c>
      <c r="V1006" s="2">
        <v>10</v>
      </c>
      <c r="W1006" s="3" t="s">
        <v>8</v>
      </c>
      <c r="X1006" s="80" t="s">
        <v>9</v>
      </c>
      <c r="Y1006" s="82" t="s">
        <v>68</v>
      </c>
      <c r="Z1006" s="111"/>
      <c r="AA1006" s="19"/>
    </row>
    <row r="1007" spans="1:33" x14ac:dyDescent="0.25">
      <c r="A1007" s="34" t="str">
        <f>IF(H1007="","",IF(A$1003="x",LOOKUP(H1007,I$207:I$1000,R$207:R$1000),IF(B$1003="x",LOOKUP(H1007,I$207:I$1000,N$207:N$1000),IF(C$1003="x",LOOKUP(H1007,I$207:I$1000,P$207:P$1000),IF(D$1003="x",LOOKUP(H1007,I$207:I$1000,N$207:N$1000),IF(E$1003="x",LOOKUP(H1007,I$207:I$1000,N$207:N$1000),""))))))</f>
        <v/>
      </c>
      <c r="B1007" s="2"/>
      <c r="C1007" s="2"/>
      <c r="D1007" s="2"/>
      <c r="E1007" s="2"/>
      <c r="F1007" s="2"/>
      <c r="G1007" s="34"/>
      <c r="H1007" s="34"/>
      <c r="I1007" s="42" t="s">
        <v>0</v>
      </c>
      <c r="J1007" s="102" t="str">
        <f>IF(H1007="","",LOOKUP(H1007,I$207:I$1000,J$207:J$1000))</f>
        <v/>
      </c>
      <c r="K1007" s="102" t="str">
        <f>IF(H1007="","",LOOKUP(H1007,I$207:I$1000,K$207:K$1000))</f>
        <v/>
      </c>
      <c r="L1007" s="2" t="str">
        <f t="shared" ref="L1007" si="50">IF($H1007="","",SUMIF($H$7:$H$206,$H1007,R$7:R$206))</f>
        <v/>
      </c>
      <c r="M1007" s="2" t="str">
        <f t="shared" ref="M1007" si="51">IF($H1007="","",SUMIF($H$7:$H$206,$H1007,S$7:S$206))</f>
        <v/>
      </c>
      <c r="N1007" s="2" t="str">
        <f t="shared" ref="N1007" si="52">IF($H1007="","",SUMIF($H$7:$H$206,$H1007,T$7:T$206))</f>
        <v/>
      </c>
      <c r="O1007" s="2" t="str">
        <f t="shared" ref="O1007" si="53">IF($H1007="","",SUMIF($H$7:$H$206,$H1007,U$7:U$206))</f>
        <v/>
      </c>
      <c r="P1007" s="2" t="str">
        <f t="shared" ref="P1007" si="54">IF($H1007="","",SUMIF($H$7:$H$206,$H1007,V$7:V$206))</f>
        <v/>
      </c>
      <c r="Q1007" s="1">
        <f t="shared" ref="Q1007:Q1015" si="55">SUM(L1007:P1007)</f>
        <v>0</v>
      </c>
      <c r="R1007" s="34"/>
      <c r="S1007" s="34"/>
      <c r="T1007" s="34"/>
      <c r="U1007" s="34"/>
      <c r="V1007" s="34"/>
      <c r="W1007" s="1">
        <f t="shared" ref="W1007:W1070" si="56">SUM(R1007:V1007)</f>
        <v>0</v>
      </c>
      <c r="X1007" s="1">
        <f t="shared" ref="X1007:X1070" si="57">SUM(Q1007+W1007)</f>
        <v>0</v>
      </c>
      <c r="Y1007" s="4"/>
    </row>
    <row r="1008" spans="1:33" ht="14.4" x14ac:dyDescent="0.3">
      <c r="A1008" s="34" t="str">
        <f t="shared" ref="A1008:A1071" si="58">IF(H1008="","",IF(A$1003="x",LOOKUP(H1008,I$207:I$1000,R$207:R$1000),IF(B$1003="x",LOOKUP(H1008,I$207:I$1000,N$207:N$1000),IF(C$1003="x",LOOKUP(H1008,I$207:I$1000,P$207:P$1000),IF(D$1003="x",LOOKUP(H1008,I$207:I$1000,N$207:N$1000),IF(E$1003="x",LOOKUP(H1008,I$207:I$1000,N$207:N$1000),""))))))</f>
        <v/>
      </c>
      <c r="B1008" s="2"/>
      <c r="C1008" s="2"/>
      <c r="D1008" s="2"/>
      <c r="E1008" s="2"/>
      <c r="F1008" s="2"/>
      <c r="G1008" s="34"/>
      <c r="H1008" s="34"/>
      <c r="I1008" s="42" t="s">
        <v>0</v>
      </c>
      <c r="J1008" s="102" t="str">
        <f t="shared" ref="J1008:J1012" si="59">IF(H1008="","",LOOKUP(H1008,I$207:I$1000,J$207:J$1000))</f>
        <v/>
      </c>
      <c r="K1008" s="102" t="str">
        <f t="shared" ref="K1008:K1012" si="60">IF(H1008="","",LOOKUP(H1008,I$207:I$1000,K$207:K$1000))</f>
        <v/>
      </c>
      <c r="L1008" s="2" t="str">
        <f t="shared" ref="L1008:L1071" si="61">IF($H1008="","",SUMIF($H$7:$H$206,$H1008,R$7:R$206))</f>
        <v/>
      </c>
      <c r="M1008" s="2" t="str">
        <f t="shared" ref="M1008:M1071" si="62">IF($H1008="","",SUMIF($H$7:$H$206,$H1008,S$7:S$206))</f>
        <v/>
      </c>
      <c r="N1008" s="2" t="str">
        <f t="shared" ref="N1008:N1071" si="63">IF($H1008="","",SUMIF($H$7:$H$206,$H1008,T$7:T$206))</f>
        <v/>
      </c>
      <c r="O1008" s="2" t="str">
        <f t="shared" ref="O1008:O1071" si="64">IF($H1008="","",SUMIF($H$7:$H$206,$H1008,U$7:U$206))</f>
        <v/>
      </c>
      <c r="P1008" s="2" t="str">
        <f t="shared" ref="P1008:P1071" si="65">IF($H1008="","",SUMIF($H$7:$H$206,$H1008,V$7:V$206))</f>
        <v/>
      </c>
      <c r="Q1008" s="1">
        <f t="shared" si="55"/>
        <v>0</v>
      </c>
      <c r="R1008" s="2"/>
      <c r="S1008" s="2"/>
      <c r="T1008" s="2"/>
      <c r="U1008" s="2"/>
      <c r="V1008" s="2"/>
      <c r="W1008" s="1">
        <f t="shared" si="56"/>
        <v>0</v>
      </c>
      <c r="X1008" s="1">
        <f t="shared" si="57"/>
        <v>0</v>
      </c>
      <c r="Y1008" s="4"/>
      <c r="Z1008" s="198"/>
    </row>
    <row r="1009" spans="1:26" ht="14.4" x14ac:dyDescent="0.3">
      <c r="A1009" s="34" t="str">
        <f t="shared" si="58"/>
        <v/>
      </c>
      <c r="B1009" s="2"/>
      <c r="C1009" s="2"/>
      <c r="D1009" s="2"/>
      <c r="E1009" s="2"/>
      <c r="F1009" s="2"/>
      <c r="G1009" s="34"/>
      <c r="H1009" s="34"/>
      <c r="I1009" s="42" t="s">
        <v>0</v>
      </c>
      <c r="J1009" s="102" t="str">
        <f t="shared" si="59"/>
        <v/>
      </c>
      <c r="K1009" s="102" t="str">
        <f t="shared" si="60"/>
        <v/>
      </c>
      <c r="L1009" s="2" t="str">
        <f t="shared" si="61"/>
        <v/>
      </c>
      <c r="M1009" s="2" t="str">
        <f t="shared" si="62"/>
        <v/>
      </c>
      <c r="N1009" s="2" t="str">
        <f t="shared" si="63"/>
        <v/>
      </c>
      <c r="O1009" s="2" t="str">
        <f t="shared" si="64"/>
        <v/>
      </c>
      <c r="P1009" s="2" t="str">
        <f t="shared" si="65"/>
        <v/>
      </c>
      <c r="Q1009" s="1">
        <f t="shared" si="55"/>
        <v>0</v>
      </c>
      <c r="R1009" s="2"/>
      <c r="S1009" s="2"/>
      <c r="T1009" s="2"/>
      <c r="U1009" s="2"/>
      <c r="V1009" s="2"/>
      <c r="W1009" s="1">
        <f t="shared" si="56"/>
        <v>0</v>
      </c>
      <c r="X1009" s="1">
        <f t="shared" si="57"/>
        <v>0</v>
      </c>
      <c r="Y1009" s="4"/>
      <c r="Z1009" s="199"/>
    </row>
    <row r="1010" spans="1:26" ht="14.4" x14ac:dyDescent="0.3">
      <c r="A1010" s="34" t="str">
        <f t="shared" si="58"/>
        <v/>
      </c>
      <c r="B1010" s="2"/>
      <c r="C1010" s="2"/>
      <c r="D1010" s="2"/>
      <c r="E1010" s="2"/>
      <c r="F1010" s="2"/>
      <c r="G1010" s="200"/>
      <c r="H1010" s="34"/>
      <c r="I1010" s="42" t="s">
        <v>0</v>
      </c>
      <c r="J1010" s="102" t="str">
        <f t="shared" si="59"/>
        <v/>
      </c>
      <c r="K1010" s="102" t="str">
        <f t="shared" si="60"/>
        <v/>
      </c>
      <c r="L1010" s="2" t="str">
        <f t="shared" si="61"/>
        <v/>
      </c>
      <c r="M1010" s="2" t="str">
        <f t="shared" si="62"/>
        <v/>
      </c>
      <c r="N1010" s="2" t="str">
        <f t="shared" si="63"/>
        <v/>
      </c>
      <c r="O1010" s="2" t="str">
        <f t="shared" si="64"/>
        <v/>
      </c>
      <c r="P1010" s="2" t="str">
        <f t="shared" si="65"/>
        <v/>
      </c>
      <c r="Q1010" s="1">
        <f t="shared" si="55"/>
        <v>0</v>
      </c>
      <c r="R1010" s="34"/>
      <c r="S1010" s="34"/>
      <c r="T1010" s="34"/>
      <c r="U1010" s="34"/>
      <c r="V1010" s="34"/>
      <c r="W1010" s="1">
        <f t="shared" si="56"/>
        <v>0</v>
      </c>
      <c r="X1010" s="1">
        <f t="shared" si="57"/>
        <v>0</v>
      </c>
      <c r="Y1010" s="4"/>
    </row>
    <row r="1011" spans="1:26" ht="14.4" x14ac:dyDescent="0.3">
      <c r="A1011" s="34" t="str">
        <f t="shared" si="58"/>
        <v/>
      </c>
      <c r="B1011" s="2"/>
      <c r="C1011" s="2"/>
      <c r="D1011" s="2"/>
      <c r="E1011" s="2"/>
      <c r="F1011" s="2"/>
      <c r="G1011" s="201"/>
      <c r="H1011" s="34"/>
      <c r="I1011" s="42" t="s">
        <v>0</v>
      </c>
      <c r="J1011" s="192" t="str">
        <f t="shared" si="59"/>
        <v/>
      </c>
      <c r="K1011" s="192" t="str">
        <f t="shared" si="60"/>
        <v/>
      </c>
      <c r="L1011" s="2" t="str">
        <f t="shared" si="61"/>
        <v/>
      </c>
      <c r="M1011" s="2" t="str">
        <f t="shared" si="62"/>
        <v/>
      </c>
      <c r="N1011" s="2" t="str">
        <f t="shared" si="63"/>
        <v/>
      </c>
      <c r="O1011" s="2" t="str">
        <f t="shared" si="64"/>
        <v/>
      </c>
      <c r="P1011" s="2" t="str">
        <f t="shared" si="65"/>
        <v/>
      </c>
      <c r="Q1011" s="1">
        <f t="shared" si="55"/>
        <v>0</v>
      </c>
      <c r="R1011" s="34"/>
      <c r="S1011" s="34"/>
      <c r="T1011" s="34"/>
      <c r="U1011" s="34"/>
      <c r="V1011" s="34"/>
      <c r="W1011" s="1">
        <f t="shared" si="56"/>
        <v>0</v>
      </c>
      <c r="X1011" s="1">
        <f t="shared" si="57"/>
        <v>0</v>
      </c>
      <c r="Y1011" s="4"/>
      <c r="Z1011" s="104"/>
    </row>
    <row r="1012" spans="1:26" x14ac:dyDescent="0.25">
      <c r="A1012" s="34" t="str">
        <f t="shared" si="58"/>
        <v/>
      </c>
      <c r="B1012" s="2"/>
      <c r="C1012" s="2"/>
      <c r="D1012" s="2"/>
      <c r="E1012" s="2"/>
      <c r="F1012" s="2"/>
      <c r="G1012" s="34"/>
      <c r="H1012" s="34"/>
      <c r="I1012" s="42" t="s">
        <v>0</v>
      </c>
      <c r="J1012" s="192" t="str">
        <f t="shared" si="59"/>
        <v/>
      </c>
      <c r="K1012" s="192" t="str">
        <f t="shared" si="60"/>
        <v/>
      </c>
      <c r="L1012" s="2" t="str">
        <f t="shared" si="61"/>
        <v/>
      </c>
      <c r="M1012" s="2" t="str">
        <f t="shared" si="62"/>
        <v/>
      </c>
      <c r="N1012" s="2" t="str">
        <f t="shared" si="63"/>
        <v/>
      </c>
      <c r="O1012" s="2" t="str">
        <f t="shared" si="64"/>
        <v/>
      </c>
      <c r="P1012" s="2" t="str">
        <f t="shared" si="65"/>
        <v/>
      </c>
      <c r="Q1012" s="1">
        <f t="shared" si="55"/>
        <v>0</v>
      </c>
      <c r="R1012" s="2"/>
      <c r="S1012" s="2"/>
      <c r="T1012" s="2"/>
      <c r="U1012" s="2"/>
      <c r="V1012" s="2"/>
      <c r="W1012" s="1">
        <f t="shared" si="56"/>
        <v>0</v>
      </c>
      <c r="X1012" s="1">
        <f t="shared" si="57"/>
        <v>0</v>
      </c>
      <c r="Y1012" s="4"/>
    </row>
    <row r="1013" spans="1:26" x14ac:dyDescent="0.25">
      <c r="A1013" s="34" t="str">
        <f t="shared" si="58"/>
        <v/>
      </c>
      <c r="B1013" s="2"/>
      <c r="C1013" s="2"/>
      <c r="D1013" s="2"/>
      <c r="E1013" s="2"/>
      <c r="F1013" s="2"/>
      <c r="G1013" s="34"/>
      <c r="H1013" s="34"/>
      <c r="I1013" s="42" t="s">
        <v>0</v>
      </c>
      <c r="J1013" s="192" t="str">
        <f t="shared" ref="J1013:J1014" si="66">IF(H1013="","",LOOKUP(H1013,I$207:I$1000,J$207:J$1000))</f>
        <v/>
      </c>
      <c r="K1013" s="192" t="str">
        <f t="shared" ref="K1013:K1014" si="67">IF(H1013="","",LOOKUP(H1013,I$207:I$1000,K$207:K$1000))</f>
        <v/>
      </c>
      <c r="L1013" s="2" t="str">
        <f t="shared" si="61"/>
        <v/>
      </c>
      <c r="M1013" s="2" t="str">
        <f t="shared" si="62"/>
        <v/>
      </c>
      <c r="N1013" s="2" t="str">
        <f t="shared" si="63"/>
        <v/>
      </c>
      <c r="O1013" s="2" t="str">
        <f t="shared" si="64"/>
        <v/>
      </c>
      <c r="P1013" s="2" t="str">
        <f t="shared" si="65"/>
        <v/>
      </c>
      <c r="Q1013" s="1">
        <f t="shared" si="55"/>
        <v>0</v>
      </c>
      <c r="R1013" s="2"/>
      <c r="S1013" s="2"/>
      <c r="T1013" s="2"/>
      <c r="U1013" s="2"/>
      <c r="V1013" s="2"/>
      <c r="W1013" s="1">
        <f t="shared" si="56"/>
        <v>0</v>
      </c>
      <c r="X1013" s="1">
        <f t="shared" si="57"/>
        <v>0</v>
      </c>
    </row>
    <row r="1014" spans="1:26" x14ac:dyDescent="0.25">
      <c r="A1014" s="34" t="str">
        <f t="shared" si="58"/>
        <v/>
      </c>
      <c r="B1014" s="2"/>
      <c r="C1014" s="2"/>
      <c r="D1014" s="2"/>
      <c r="E1014" s="2"/>
      <c r="F1014" s="2"/>
      <c r="G1014" s="34"/>
      <c r="H1014" s="34"/>
      <c r="I1014" s="42" t="s">
        <v>0</v>
      </c>
      <c r="J1014" s="192" t="str">
        <f t="shared" si="66"/>
        <v/>
      </c>
      <c r="K1014" s="192" t="str">
        <f t="shared" si="67"/>
        <v/>
      </c>
      <c r="L1014" s="2" t="str">
        <f t="shared" si="61"/>
        <v/>
      </c>
      <c r="M1014" s="2" t="str">
        <f t="shared" si="62"/>
        <v/>
      </c>
      <c r="N1014" s="2" t="str">
        <f t="shared" si="63"/>
        <v/>
      </c>
      <c r="O1014" s="2" t="str">
        <f t="shared" si="64"/>
        <v/>
      </c>
      <c r="P1014" s="2" t="str">
        <f t="shared" si="65"/>
        <v/>
      </c>
      <c r="Q1014" s="1">
        <f t="shared" si="55"/>
        <v>0</v>
      </c>
      <c r="R1014" s="34"/>
      <c r="S1014" s="2"/>
      <c r="T1014" s="2"/>
      <c r="U1014" s="2"/>
      <c r="V1014" s="2"/>
      <c r="W1014" s="1">
        <f t="shared" si="56"/>
        <v>0</v>
      </c>
      <c r="X1014" s="1">
        <f t="shared" si="57"/>
        <v>0</v>
      </c>
    </row>
    <row r="1015" spans="1:26" x14ac:dyDescent="0.25">
      <c r="A1015" s="34" t="str">
        <f t="shared" si="58"/>
        <v/>
      </c>
      <c r="B1015" s="2"/>
      <c r="C1015" s="2"/>
      <c r="D1015" s="2"/>
      <c r="E1015" s="2"/>
      <c r="F1015" s="2"/>
      <c r="G1015" s="34"/>
      <c r="H1015" s="34"/>
      <c r="I1015" s="42" t="s">
        <v>0</v>
      </c>
      <c r="J1015" s="107" t="str">
        <f t="shared" ref="J1015" si="68">IF(H1015="","",LOOKUP(H1015,I$207:I$1000,J$207:J$1000))</f>
        <v/>
      </c>
      <c r="K1015" s="107" t="str">
        <f t="shared" ref="K1015" si="69">IF(H1015="","",LOOKUP(H1015,I$207:I$1000,K$207:K$1000))</f>
        <v/>
      </c>
      <c r="L1015" s="2" t="str">
        <f t="shared" si="61"/>
        <v/>
      </c>
      <c r="M1015" s="2" t="str">
        <f t="shared" si="62"/>
        <v/>
      </c>
      <c r="N1015" s="2" t="str">
        <f t="shared" si="63"/>
        <v/>
      </c>
      <c r="O1015" s="2" t="str">
        <f t="shared" si="64"/>
        <v/>
      </c>
      <c r="P1015" s="2" t="str">
        <f t="shared" si="65"/>
        <v/>
      </c>
      <c r="Q1015" s="1">
        <f t="shared" si="55"/>
        <v>0</v>
      </c>
      <c r="R1015" s="34"/>
      <c r="S1015" s="2"/>
      <c r="T1015" s="2"/>
      <c r="U1015" s="2"/>
      <c r="V1015" s="34"/>
      <c r="W1015" s="1">
        <f t="shared" si="56"/>
        <v>0</v>
      </c>
      <c r="X1015" s="1">
        <f t="shared" si="57"/>
        <v>0</v>
      </c>
    </row>
    <row r="1016" spans="1:26" x14ac:dyDescent="0.25">
      <c r="A1016" s="34" t="str">
        <f t="shared" si="58"/>
        <v/>
      </c>
      <c r="B1016" s="2"/>
      <c r="C1016" s="2"/>
      <c r="D1016" s="2"/>
      <c r="E1016" s="2"/>
      <c r="F1016" s="2"/>
      <c r="G1016" s="34"/>
      <c r="H1016" s="34"/>
      <c r="I1016" s="42" t="s">
        <v>0</v>
      </c>
      <c r="J1016" s="107" t="str">
        <f t="shared" ref="J1016:J1019" si="70">IF(H1016="","",LOOKUP(H1016,I$207:I$1000,J$207:J$1000))</f>
        <v/>
      </c>
      <c r="K1016" s="107" t="str">
        <f t="shared" ref="K1016:K1019" si="71">IF(H1016="","",LOOKUP(H1016,I$207:I$1000,K$207:K$1000))</f>
        <v/>
      </c>
      <c r="L1016" s="2" t="str">
        <f t="shared" si="61"/>
        <v/>
      </c>
      <c r="M1016" s="2" t="str">
        <f t="shared" si="62"/>
        <v/>
      </c>
      <c r="N1016" s="2" t="str">
        <f t="shared" si="63"/>
        <v/>
      </c>
      <c r="O1016" s="2" t="str">
        <f t="shared" si="64"/>
        <v/>
      </c>
      <c r="P1016" s="2" t="str">
        <f t="shared" si="65"/>
        <v/>
      </c>
      <c r="Q1016" s="1">
        <f>SUM(L1016:P1016)</f>
        <v>0</v>
      </c>
      <c r="R1016" s="2"/>
      <c r="S1016" s="2"/>
      <c r="T1016" s="2"/>
      <c r="U1016" s="2"/>
      <c r="V1016" s="34"/>
      <c r="W1016" s="1">
        <f t="shared" si="56"/>
        <v>0</v>
      </c>
      <c r="X1016" s="1">
        <f t="shared" si="57"/>
        <v>0</v>
      </c>
    </row>
    <row r="1017" spans="1:26" x14ac:dyDescent="0.25">
      <c r="A1017" s="34" t="str">
        <f t="shared" si="58"/>
        <v/>
      </c>
      <c r="B1017" s="2"/>
      <c r="C1017" s="2"/>
      <c r="D1017" s="2"/>
      <c r="E1017" s="2"/>
      <c r="F1017" s="2"/>
      <c r="G1017" s="34"/>
      <c r="H1017" s="34"/>
      <c r="I1017" s="42" t="s">
        <v>0</v>
      </c>
      <c r="J1017" s="107" t="str">
        <f t="shared" si="70"/>
        <v/>
      </c>
      <c r="K1017" s="107" t="str">
        <f t="shared" si="71"/>
        <v/>
      </c>
      <c r="L1017" s="2" t="str">
        <f t="shared" si="61"/>
        <v/>
      </c>
      <c r="M1017" s="2" t="str">
        <f t="shared" si="62"/>
        <v/>
      </c>
      <c r="N1017" s="2" t="str">
        <f t="shared" si="63"/>
        <v/>
      </c>
      <c r="O1017" s="2" t="str">
        <f t="shared" si="64"/>
        <v/>
      </c>
      <c r="P1017" s="2" t="str">
        <f t="shared" si="65"/>
        <v/>
      </c>
      <c r="Q1017" s="1">
        <f>SUM(L1017:P1017)</f>
        <v>0</v>
      </c>
      <c r="R1017" s="2"/>
      <c r="S1017" s="2"/>
      <c r="T1017" s="2"/>
      <c r="U1017" s="2"/>
      <c r="V1017" s="2"/>
      <c r="W1017" s="1">
        <f t="shared" si="56"/>
        <v>0</v>
      </c>
      <c r="X1017" s="1">
        <f t="shared" si="57"/>
        <v>0</v>
      </c>
    </row>
    <row r="1018" spans="1:26" x14ac:dyDescent="0.25">
      <c r="A1018" s="34" t="str">
        <f t="shared" si="58"/>
        <v/>
      </c>
      <c r="B1018" s="2"/>
      <c r="C1018" s="2"/>
      <c r="D1018" s="2"/>
      <c r="E1018" s="2"/>
      <c r="F1018" s="2"/>
      <c r="G1018" s="34"/>
      <c r="H1018" s="34"/>
      <c r="I1018" s="42" t="s">
        <v>0</v>
      </c>
      <c r="J1018" s="107" t="str">
        <f t="shared" si="70"/>
        <v/>
      </c>
      <c r="K1018" s="107" t="str">
        <f t="shared" si="71"/>
        <v/>
      </c>
      <c r="L1018" s="2" t="str">
        <f t="shared" si="61"/>
        <v/>
      </c>
      <c r="M1018" s="2" t="str">
        <f t="shared" si="62"/>
        <v/>
      </c>
      <c r="N1018" s="2" t="str">
        <f t="shared" si="63"/>
        <v/>
      </c>
      <c r="O1018" s="2" t="str">
        <f t="shared" si="64"/>
        <v/>
      </c>
      <c r="P1018" s="2" t="str">
        <f t="shared" si="65"/>
        <v/>
      </c>
      <c r="Q1018" s="1">
        <f>SUM(L1018:P1018)</f>
        <v>0</v>
      </c>
      <c r="R1018" s="2"/>
      <c r="S1018" s="2"/>
      <c r="T1018" s="2"/>
      <c r="U1018" s="2"/>
      <c r="V1018" s="2"/>
      <c r="W1018" s="1">
        <f t="shared" si="56"/>
        <v>0</v>
      </c>
      <c r="X1018" s="1">
        <f t="shared" si="57"/>
        <v>0</v>
      </c>
    </row>
    <row r="1019" spans="1:26" x14ac:dyDescent="0.25">
      <c r="A1019" s="34" t="str">
        <f t="shared" si="58"/>
        <v/>
      </c>
      <c r="B1019" s="2"/>
      <c r="C1019" s="2"/>
      <c r="D1019" s="2"/>
      <c r="E1019" s="2"/>
      <c r="F1019" s="2"/>
      <c r="G1019" s="34"/>
      <c r="H1019" s="34"/>
      <c r="I1019" s="42" t="s">
        <v>0</v>
      </c>
      <c r="J1019" s="108" t="str">
        <f t="shared" si="70"/>
        <v/>
      </c>
      <c r="K1019" s="108" t="str">
        <f t="shared" si="71"/>
        <v/>
      </c>
      <c r="L1019" s="2" t="str">
        <f t="shared" si="61"/>
        <v/>
      </c>
      <c r="M1019" s="2" t="str">
        <f t="shared" si="62"/>
        <v/>
      </c>
      <c r="N1019" s="2" t="str">
        <f t="shared" si="63"/>
        <v/>
      </c>
      <c r="O1019" s="2" t="str">
        <f t="shared" si="64"/>
        <v/>
      </c>
      <c r="P1019" s="2" t="str">
        <f t="shared" si="65"/>
        <v/>
      </c>
      <c r="Q1019" s="1">
        <f>SUM(L1019:P1019)</f>
        <v>0</v>
      </c>
      <c r="R1019" s="2"/>
      <c r="S1019" s="2"/>
      <c r="T1019" s="2"/>
      <c r="U1019" s="2"/>
      <c r="V1019" s="2"/>
      <c r="W1019" s="1">
        <f t="shared" si="56"/>
        <v>0</v>
      </c>
      <c r="X1019" s="1">
        <f t="shared" si="57"/>
        <v>0</v>
      </c>
    </row>
    <row r="1020" spans="1:26" x14ac:dyDescent="0.25">
      <c r="A1020" s="34" t="str">
        <f t="shared" si="58"/>
        <v/>
      </c>
      <c r="B1020" s="2"/>
      <c r="C1020" s="2"/>
      <c r="D1020" s="2"/>
      <c r="E1020" s="2"/>
      <c r="F1020" s="2"/>
      <c r="G1020" s="34"/>
      <c r="H1020" s="34"/>
      <c r="I1020" s="42" t="s">
        <v>0</v>
      </c>
      <c r="J1020" s="108" t="str">
        <f t="shared" ref="J1020:J1023" si="72">IF(H1020="","",LOOKUP(H1020,I$207:I$1000,J$207:J$1000))</f>
        <v/>
      </c>
      <c r="K1020" s="108" t="str">
        <f t="shared" ref="K1020:K1023" si="73">IF(H1020="","",LOOKUP(H1020,I$207:I$1000,K$207:K$1000))</f>
        <v/>
      </c>
      <c r="L1020" s="2" t="str">
        <f t="shared" si="61"/>
        <v/>
      </c>
      <c r="M1020" s="2" t="str">
        <f t="shared" si="62"/>
        <v/>
      </c>
      <c r="N1020" s="2" t="str">
        <f t="shared" si="63"/>
        <v/>
      </c>
      <c r="O1020" s="2" t="str">
        <f t="shared" si="64"/>
        <v/>
      </c>
      <c r="P1020" s="2" t="str">
        <f t="shared" si="65"/>
        <v/>
      </c>
      <c r="Q1020" s="1">
        <f t="shared" ref="Q1020:Q1029" si="74">SUM(L1020:P1020)</f>
        <v>0</v>
      </c>
      <c r="R1020" s="2"/>
      <c r="S1020" s="2"/>
      <c r="T1020" s="2"/>
      <c r="U1020" s="2"/>
      <c r="V1020" s="2"/>
      <c r="W1020" s="1">
        <f t="shared" si="56"/>
        <v>0</v>
      </c>
      <c r="X1020" s="1">
        <f t="shared" si="57"/>
        <v>0</v>
      </c>
    </row>
    <row r="1021" spans="1:26" x14ac:dyDescent="0.25">
      <c r="A1021" s="34" t="str">
        <f t="shared" si="58"/>
        <v/>
      </c>
      <c r="B1021" s="2"/>
      <c r="C1021" s="2"/>
      <c r="D1021" s="2"/>
      <c r="E1021" s="2"/>
      <c r="F1021" s="2"/>
      <c r="G1021" s="34"/>
      <c r="H1021" s="34"/>
      <c r="I1021" s="42" t="s">
        <v>0</v>
      </c>
      <c r="J1021" s="108" t="str">
        <f t="shared" si="72"/>
        <v/>
      </c>
      <c r="K1021" s="108" t="str">
        <f t="shared" si="73"/>
        <v/>
      </c>
      <c r="L1021" s="2" t="str">
        <f t="shared" si="61"/>
        <v/>
      </c>
      <c r="M1021" s="2" t="str">
        <f t="shared" si="62"/>
        <v/>
      </c>
      <c r="N1021" s="2" t="str">
        <f t="shared" si="63"/>
        <v/>
      </c>
      <c r="O1021" s="2" t="str">
        <f t="shared" si="64"/>
        <v/>
      </c>
      <c r="P1021" s="2" t="str">
        <f t="shared" si="65"/>
        <v/>
      </c>
      <c r="Q1021" s="1">
        <f t="shared" si="74"/>
        <v>0</v>
      </c>
      <c r="R1021" s="2"/>
      <c r="S1021" s="2"/>
      <c r="T1021" s="2"/>
      <c r="U1021" s="2"/>
      <c r="V1021" s="2"/>
      <c r="W1021" s="1">
        <f t="shared" si="56"/>
        <v>0</v>
      </c>
      <c r="X1021" s="1">
        <f t="shared" si="57"/>
        <v>0</v>
      </c>
    </row>
    <row r="1022" spans="1:26" x14ac:dyDescent="0.25">
      <c r="A1022" s="34" t="str">
        <f t="shared" si="58"/>
        <v/>
      </c>
      <c r="B1022" s="2"/>
      <c r="C1022" s="2"/>
      <c r="D1022" s="2"/>
      <c r="E1022" s="2"/>
      <c r="F1022" s="2"/>
      <c r="G1022" s="34"/>
      <c r="H1022" s="34"/>
      <c r="I1022" s="42" t="s">
        <v>0</v>
      </c>
      <c r="J1022" s="108" t="str">
        <f t="shared" si="72"/>
        <v/>
      </c>
      <c r="K1022" s="108" t="str">
        <f t="shared" si="73"/>
        <v/>
      </c>
      <c r="L1022" s="2" t="str">
        <f t="shared" si="61"/>
        <v/>
      </c>
      <c r="M1022" s="2" t="str">
        <f t="shared" si="62"/>
        <v/>
      </c>
      <c r="N1022" s="2" t="str">
        <f t="shared" si="63"/>
        <v/>
      </c>
      <c r="O1022" s="2" t="str">
        <f t="shared" si="64"/>
        <v/>
      </c>
      <c r="P1022" s="2" t="str">
        <f t="shared" si="65"/>
        <v/>
      </c>
      <c r="Q1022" s="1">
        <f t="shared" si="74"/>
        <v>0</v>
      </c>
      <c r="R1022" s="2"/>
      <c r="S1022" s="2"/>
      <c r="T1022" s="2"/>
      <c r="U1022" s="2"/>
      <c r="V1022" s="2"/>
      <c r="W1022" s="1">
        <f t="shared" si="56"/>
        <v>0</v>
      </c>
      <c r="X1022" s="1">
        <f t="shared" si="57"/>
        <v>0</v>
      </c>
    </row>
    <row r="1023" spans="1:26" x14ac:dyDescent="0.25">
      <c r="A1023" s="34" t="str">
        <f t="shared" si="58"/>
        <v/>
      </c>
      <c r="B1023" s="2"/>
      <c r="C1023" s="2"/>
      <c r="D1023" s="2"/>
      <c r="E1023" s="2"/>
      <c r="F1023" s="2"/>
      <c r="G1023" s="34"/>
      <c r="H1023" s="34"/>
      <c r="I1023" s="42" t="s">
        <v>0</v>
      </c>
      <c r="J1023" s="176" t="str">
        <f t="shared" si="72"/>
        <v/>
      </c>
      <c r="K1023" s="176" t="str">
        <f t="shared" si="73"/>
        <v/>
      </c>
      <c r="L1023" s="2" t="str">
        <f t="shared" si="61"/>
        <v/>
      </c>
      <c r="M1023" s="2" t="str">
        <f t="shared" si="62"/>
        <v/>
      </c>
      <c r="N1023" s="2" t="str">
        <f t="shared" si="63"/>
        <v/>
      </c>
      <c r="O1023" s="2" t="str">
        <f t="shared" si="64"/>
        <v/>
      </c>
      <c r="P1023" s="2" t="str">
        <f t="shared" si="65"/>
        <v/>
      </c>
      <c r="Q1023" s="1">
        <f t="shared" si="74"/>
        <v>0</v>
      </c>
      <c r="R1023" s="2"/>
      <c r="S1023" s="2"/>
      <c r="T1023" s="2"/>
      <c r="U1023" s="2"/>
      <c r="V1023" s="2"/>
      <c r="W1023" s="1">
        <f t="shared" si="56"/>
        <v>0</v>
      </c>
      <c r="X1023" s="1">
        <f t="shared" si="57"/>
        <v>0</v>
      </c>
    </row>
    <row r="1024" spans="1:26" x14ac:dyDescent="0.25">
      <c r="A1024" s="34" t="str">
        <f t="shared" si="58"/>
        <v/>
      </c>
      <c r="B1024" s="2"/>
      <c r="C1024" s="2"/>
      <c r="D1024" s="2"/>
      <c r="E1024" s="2"/>
      <c r="F1024" s="2"/>
      <c r="G1024" s="34"/>
      <c r="H1024" s="34"/>
      <c r="I1024" s="42" t="s">
        <v>0</v>
      </c>
      <c r="J1024" s="176" t="str">
        <f t="shared" ref="J1024:J1026" si="75">IF(H1024="","",LOOKUP(H1024,I$207:I$1000,J$207:J$1000))</f>
        <v/>
      </c>
      <c r="K1024" s="176" t="str">
        <f t="shared" ref="K1024:K1026" si="76">IF(H1024="","",LOOKUP(H1024,I$207:I$1000,K$207:K$1000))</f>
        <v/>
      </c>
      <c r="L1024" s="2" t="str">
        <f t="shared" si="61"/>
        <v/>
      </c>
      <c r="M1024" s="2" t="str">
        <f t="shared" si="62"/>
        <v/>
      </c>
      <c r="N1024" s="2" t="str">
        <f t="shared" si="63"/>
        <v/>
      </c>
      <c r="O1024" s="2" t="str">
        <f t="shared" si="64"/>
        <v/>
      </c>
      <c r="P1024" s="2" t="str">
        <f t="shared" si="65"/>
        <v/>
      </c>
      <c r="Q1024" s="1">
        <f t="shared" si="74"/>
        <v>0</v>
      </c>
      <c r="R1024" s="2"/>
      <c r="S1024" s="2"/>
      <c r="T1024" s="2"/>
      <c r="U1024" s="2"/>
      <c r="V1024" s="2"/>
      <c r="W1024" s="1">
        <f t="shared" si="56"/>
        <v>0</v>
      </c>
      <c r="X1024" s="1">
        <f t="shared" si="57"/>
        <v>0</v>
      </c>
    </row>
    <row r="1025" spans="1:24" x14ac:dyDescent="0.25">
      <c r="A1025" s="34" t="str">
        <f t="shared" si="58"/>
        <v/>
      </c>
      <c r="B1025" s="2"/>
      <c r="C1025" s="2"/>
      <c r="D1025" s="2"/>
      <c r="E1025" s="2"/>
      <c r="F1025" s="2"/>
      <c r="G1025" s="34"/>
      <c r="H1025" s="34"/>
      <c r="I1025" s="42" t="s">
        <v>0</v>
      </c>
      <c r="J1025" s="176" t="str">
        <f t="shared" si="75"/>
        <v/>
      </c>
      <c r="K1025" s="176" t="str">
        <f t="shared" si="76"/>
        <v/>
      </c>
      <c r="L1025" s="2" t="str">
        <f t="shared" si="61"/>
        <v/>
      </c>
      <c r="M1025" s="2" t="str">
        <f t="shared" si="62"/>
        <v/>
      </c>
      <c r="N1025" s="2" t="str">
        <f t="shared" si="63"/>
        <v/>
      </c>
      <c r="O1025" s="2" t="str">
        <f t="shared" si="64"/>
        <v/>
      </c>
      <c r="P1025" s="2" t="str">
        <f t="shared" si="65"/>
        <v/>
      </c>
      <c r="Q1025" s="1">
        <f t="shared" si="74"/>
        <v>0</v>
      </c>
      <c r="R1025" s="2"/>
      <c r="S1025" s="2"/>
      <c r="T1025" s="2"/>
      <c r="U1025" s="2"/>
      <c r="V1025" s="2"/>
      <c r="W1025" s="1">
        <f t="shared" si="56"/>
        <v>0</v>
      </c>
      <c r="X1025" s="1">
        <f t="shared" si="57"/>
        <v>0</v>
      </c>
    </row>
    <row r="1026" spans="1:24" x14ac:dyDescent="0.25">
      <c r="A1026" s="34" t="str">
        <f t="shared" si="58"/>
        <v/>
      </c>
      <c r="B1026" s="2"/>
      <c r="C1026" s="2"/>
      <c r="D1026" s="2"/>
      <c r="E1026" s="2"/>
      <c r="F1026" s="2"/>
      <c r="G1026" s="34"/>
      <c r="H1026" s="34"/>
      <c r="I1026" s="42" t="s">
        <v>0</v>
      </c>
      <c r="J1026" s="176" t="str">
        <f t="shared" si="75"/>
        <v/>
      </c>
      <c r="K1026" s="176" t="str">
        <f t="shared" si="76"/>
        <v/>
      </c>
      <c r="L1026" s="2" t="str">
        <f t="shared" si="61"/>
        <v/>
      </c>
      <c r="M1026" s="2" t="str">
        <f t="shared" si="62"/>
        <v/>
      </c>
      <c r="N1026" s="2" t="str">
        <f t="shared" si="63"/>
        <v/>
      </c>
      <c r="O1026" s="2" t="str">
        <f t="shared" si="64"/>
        <v/>
      </c>
      <c r="P1026" s="2" t="str">
        <f t="shared" si="65"/>
        <v/>
      </c>
      <c r="Q1026" s="1">
        <f t="shared" si="74"/>
        <v>0</v>
      </c>
      <c r="R1026" s="2"/>
      <c r="S1026" s="2"/>
      <c r="T1026" s="2"/>
      <c r="U1026" s="2"/>
      <c r="V1026" s="2"/>
      <c r="W1026" s="1">
        <f t="shared" si="56"/>
        <v>0</v>
      </c>
      <c r="X1026" s="1">
        <f t="shared" si="57"/>
        <v>0</v>
      </c>
    </row>
    <row r="1027" spans="1:24" x14ac:dyDescent="0.25">
      <c r="A1027" s="34" t="str">
        <f t="shared" si="58"/>
        <v/>
      </c>
      <c r="B1027" s="2"/>
      <c r="C1027" s="2"/>
      <c r="D1027" s="2"/>
      <c r="E1027" s="2"/>
      <c r="F1027" s="2"/>
      <c r="G1027" s="34"/>
      <c r="H1027" s="34"/>
      <c r="I1027" s="43" t="s">
        <v>10</v>
      </c>
      <c r="J1027" s="102" t="str">
        <f>IF(H1027="","",LOOKUP(H1027,I$207:I$1000,J$207:J$1000))</f>
        <v/>
      </c>
      <c r="K1027" s="102" t="str">
        <f>IF(H1027="","",LOOKUP(H1027,I$207:I$1000,K$207:K$1000))</f>
        <v/>
      </c>
      <c r="L1027" s="2" t="str">
        <f t="shared" si="61"/>
        <v/>
      </c>
      <c r="M1027" s="2" t="str">
        <f t="shared" si="62"/>
        <v/>
      </c>
      <c r="N1027" s="2" t="str">
        <f t="shared" si="63"/>
        <v/>
      </c>
      <c r="O1027" s="2" t="str">
        <f t="shared" si="64"/>
        <v/>
      </c>
      <c r="P1027" s="2" t="str">
        <f t="shared" si="65"/>
        <v/>
      </c>
      <c r="Q1027" s="1">
        <f t="shared" si="74"/>
        <v>0</v>
      </c>
      <c r="R1027" s="2"/>
      <c r="S1027" s="2"/>
      <c r="T1027" s="2"/>
      <c r="U1027" s="2"/>
      <c r="V1027" s="2"/>
      <c r="W1027" s="1">
        <f t="shared" si="56"/>
        <v>0</v>
      </c>
      <c r="X1027" s="1">
        <f t="shared" si="57"/>
        <v>0</v>
      </c>
    </row>
    <row r="1028" spans="1:24" x14ac:dyDescent="0.25">
      <c r="A1028" s="34" t="str">
        <f t="shared" si="58"/>
        <v/>
      </c>
      <c r="B1028" s="2"/>
      <c r="C1028" s="2"/>
      <c r="D1028" s="2"/>
      <c r="E1028" s="2"/>
      <c r="F1028" s="2"/>
      <c r="G1028" s="34"/>
      <c r="H1028" s="34"/>
      <c r="I1028" s="43" t="s">
        <v>10</v>
      </c>
      <c r="J1028" s="102" t="str">
        <f t="shared" ref="J1028:J1046" si="77">IF(H1028="","",LOOKUP(H1028,I$207:I$1000,J$207:J$1000))</f>
        <v/>
      </c>
      <c r="K1028" s="102" t="str">
        <f t="shared" ref="K1028:K1046" si="78">IF(H1028="","",LOOKUP(H1028,I$207:I$1000,K$207:K$1000))</f>
        <v/>
      </c>
      <c r="L1028" s="2" t="str">
        <f t="shared" si="61"/>
        <v/>
      </c>
      <c r="M1028" s="2" t="str">
        <f t="shared" si="62"/>
        <v/>
      </c>
      <c r="N1028" s="2" t="str">
        <f t="shared" si="63"/>
        <v/>
      </c>
      <c r="O1028" s="2" t="str">
        <f t="shared" si="64"/>
        <v/>
      </c>
      <c r="P1028" s="2" t="str">
        <f t="shared" si="65"/>
        <v/>
      </c>
      <c r="Q1028" s="1">
        <f t="shared" si="74"/>
        <v>0</v>
      </c>
      <c r="R1028" s="2"/>
      <c r="S1028" s="2"/>
      <c r="T1028" s="2"/>
      <c r="U1028" s="2"/>
      <c r="V1028" s="2"/>
      <c r="W1028" s="1">
        <f t="shared" si="56"/>
        <v>0</v>
      </c>
      <c r="X1028" s="1">
        <f t="shared" si="57"/>
        <v>0</v>
      </c>
    </row>
    <row r="1029" spans="1:24" x14ac:dyDescent="0.25">
      <c r="A1029" s="34" t="str">
        <f t="shared" si="58"/>
        <v/>
      </c>
      <c r="B1029" s="2"/>
      <c r="C1029" s="2"/>
      <c r="D1029" s="2"/>
      <c r="E1029" s="2"/>
      <c r="F1029" s="2"/>
      <c r="G1029" s="34"/>
      <c r="H1029" s="34"/>
      <c r="I1029" s="43" t="s">
        <v>10</v>
      </c>
      <c r="J1029" s="102" t="str">
        <f t="shared" si="77"/>
        <v/>
      </c>
      <c r="K1029" s="102" t="str">
        <f t="shared" si="78"/>
        <v/>
      </c>
      <c r="L1029" s="2" t="str">
        <f t="shared" si="61"/>
        <v/>
      </c>
      <c r="M1029" s="2" t="str">
        <f t="shared" si="62"/>
        <v/>
      </c>
      <c r="N1029" s="2" t="str">
        <f t="shared" si="63"/>
        <v/>
      </c>
      <c r="O1029" s="2" t="str">
        <f t="shared" si="64"/>
        <v/>
      </c>
      <c r="P1029" s="2" t="str">
        <f t="shared" si="65"/>
        <v/>
      </c>
      <c r="Q1029" s="1">
        <f t="shared" si="74"/>
        <v>0</v>
      </c>
      <c r="R1029" s="2"/>
      <c r="S1029" s="2"/>
      <c r="T1029" s="2"/>
      <c r="U1029" s="2"/>
      <c r="V1029" s="2"/>
      <c r="W1029" s="1">
        <f t="shared" si="56"/>
        <v>0</v>
      </c>
      <c r="X1029" s="1">
        <f t="shared" si="57"/>
        <v>0</v>
      </c>
    </row>
    <row r="1030" spans="1:24" x14ac:dyDescent="0.25">
      <c r="A1030" s="34" t="str">
        <f t="shared" si="58"/>
        <v/>
      </c>
      <c r="B1030" s="2"/>
      <c r="C1030" s="2"/>
      <c r="D1030" s="2"/>
      <c r="E1030" s="2"/>
      <c r="F1030" s="2"/>
      <c r="G1030" s="34"/>
      <c r="H1030" s="34"/>
      <c r="I1030" s="43" t="s">
        <v>10</v>
      </c>
      <c r="J1030" s="102" t="str">
        <f t="shared" si="77"/>
        <v/>
      </c>
      <c r="K1030" s="102" t="str">
        <f t="shared" si="78"/>
        <v/>
      </c>
      <c r="L1030" s="2" t="str">
        <f t="shared" si="61"/>
        <v/>
      </c>
      <c r="M1030" s="2" t="str">
        <f t="shared" si="62"/>
        <v/>
      </c>
      <c r="N1030" s="2" t="str">
        <f t="shared" si="63"/>
        <v/>
      </c>
      <c r="O1030" s="2" t="str">
        <f t="shared" si="64"/>
        <v/>
      </c>
      <c r="P1030" s="2" t="str">
        <f t="shared" si="65"/>
        <v/>
      </c>
      <c r="Q1030" s="1">
        <f>SUM(L1030:P1030)</f>
        <v>0</v>
      </c>
      <c r="R1030" s="2"/>
      <c r="S1030" s="2"/>
      <c r="T1030" s="2"/>
      <c r="U1030" s="2"/>
      <c r="V1030" s="2"/>
      <c r="W1030" s="1">
        <f t="shared" si="56"/>
        <v>0</v>
      </c>
      <c r="X1030" s="1">
        <f t="shared" si="57"/>
        <v>0</v>
      </c>
    </row>
    <row r="1031" spans="1:24" x14ac:dyDescent="0.25">
      <c r="A1031" s="34" t="str">
        <f t="shared" si="58"/>
        <v/>
      </c>
      <c r="B1031" s="2"/>
      <c r="C1031" s="2"/>
      <c r="D1031" s="2"/>
      <c r="E1031" s="2"/>
      <c r="F1031" s="2"/>
      <c r="G1031" s="34"/>
      <c r="H1031" s="34"/>
      <c r="I1031" s="43" t="s">
        <v>10</v>
      </c>
      <c r="J1031" s="192" t="str">
        <f t="shared" si="77"/>
        <v/>
      </c>
      <c r="K1031" s="192" t="str">
        <f t="shared" si="78"/>
        <v/>
      </c>
      <c r="L1031" s="2" t="str">
        <f t="shared" si="61"/>
        <v/>
      </c>
      <c r="M1031" s="2" t="str">
        <f t="shared" si="62"/>
        <v/>
      </c>
      <c r="N1031" s="2" t="str">
        <f t="shared" si="63"/>
        <v/>
      </c>
      <c r="O1031" s="2" t="str">
        <f t="shared" si="64"/>
        <v/>
      </c>
      <c r="P1031" s="2" t="str">
        <f t="shared" si="65"/>
        <v/>
      </c>
      <c r="Q1031" s="1">
        <f>SUM(L1031:P1031)</f>
        <v>0</v>
      </c>
      <c r="R1031" s="2"/>
      <c r="S1031" s="2"/>
      <c r="T1031" s="2"/>
      <c r="U1031" s="2"/>
      <c r="V1031" s="2"/>
      <c r="W1031" s="1">
        <f t="shared" si="56"/>
        <v>0</v>
      </c>
      <c r="X1031" s="1">
        <f t="shared" si="57"/>
        <v>0</v>
      </c>
    </row>
    <row r="1032" spans="1:24" x14ac:dyDescent="0.25">
      <c r="A1032" s="34" t="str">
        <f t="shared" si="58"/>
        <v/>
      </c>
      <c r="B1032" s="2"/>
      <c r="C1032" s="2"/>
      <c r="D1032" s="2"/>
      <c r="E1032" s="2"/>
      <c r="F1032" s="2"/>
      <c r="G1032" s="34"/>
      <c r="H1032" s="34"/>
      <c r="I1032" s="43" t="s">
        <v>10</v>
      </c>
      <c r="J1032" s="192" t="str">
        <f t="shared" si="77"/>
        <v/>
      </c>
      <c r="K1032" s="192" t="str">
        <f t="shared" si="78"/>
        <v/>
      </c>
      <c r="L1032" s="2" t="str">
        <f t="shared" si="61"/>
        <v/>
      </c>
      <c r="M1032" s="2" t="str">
        <f t="shared" si="62"/>
        <v/>
      </c>
      <c r="N1032" s="2" t="str">
        <f t="shared" si="63"/>
        <v/>
      </c>
      <c r="O1032" s="2" t="str">
        <f t="shared" si="64"/>
        <v/>
      </c>
      <c r="P1032" s="2" t="str">
        <f t="shared" si="65"/>
        <v/>
      </c>
      <c r="Q1032" s="1">
        <f>SUM(L1032:P1032)</f>
        <v>0</v>
      </c>
      <c r="R1032" s="2"/>
      <c r="S1032" s="2"/>
      <c r="T1032" s="2"/>
      <c r="U1032" s="2"/>
      <c r="V1032" s="2"/>
      <c r="W1032" s="1">
        <f t="shared" si="56"/>
        <v>0</v>
      </c>
      <c r="X1032" s="1">
        <f t="shared" si="57"/>
        <v>0</v>
      </c>
    </row>
    <row r="1033" spans="1:24" x14ac:dyDescent="0.25">
      <c r="A1033" s="34" t="str">
        <f t="shared" si="58"/>
        <v/>
      </c>
      <c r="B1033" s="2"/>
      <c r="C1033" s="2"/>
      <c r="D1033" s="2"/>
      <c r="E1033" s="2"/>
      <c r="F1033" s="2"/>
      <c r="G1033" s="34"/>
      <c r="H1033" s="34"/>
      <c r="I1033" s="43" t="s">
        <v>10</v>
      </c>
      <c r="J1033" s="192" t="str">
        <f t="shared" si="77"/>
        <v/>
      </c>
      <c r="K1033" s="192" t="str">
        <f t="shared" si="78"/>
        <v/>
      </c>
      <c r="L1033" s="2" t="str">
        <f t="shared" si="61"/>
        <v/>
      </c>
      <c r="M1033" s="2" t="str">
        <f t="shared" si="62"/>
        <v/>
      </c>
      <c r="N1033" s="2" t="str">
        <f t="shared" si="63"/>
        <v/>
      </c>
      <c r="O1033" s="2" t="str">
        <f t="shared" si="64"/>
        <v/>
      </c>
      <c r="P1033" s="2" t="str">
        <f t="shared" si="65"/>
        <v/>
      </c>
      <c r="Q1033" s="1">
        <f>SUM(L1033:P1033)</f>
        <v>0</v>
      </c>
      <c r="R1033" s="2"/>
      <c r="S1033" s="2"/>
      <c r="T1033" s="2"/>
      <c r="U1033" s="2"/>
      <c r="V1033" s="2"/>
      <c r="W1033" s="1">
        <f t="shared" si="56"/>
        <v>0</v>
      </c>
      <c r="X1033" s="1">
        <f t="shared" si="57"/>
        <v>0</v>
      </c>
    </row>
    <row r="1034" spans="1:24" x14ac:dyDescent="0.25">
      <c r="A1034" s="34" t="str">
        <f t="shared" si="58"/>
        <v/>
      </c>
      <c r="B1034" s="2"/>
      <c r="C1034" s="2"/>
      <c r="D1034" s="2"/>
      <c r="E1034" s="2"/>
      <c r="F1034" s="2"/>
      <c r="G1034" s="34"/>
      <c r="H1034" s="34"/>
      <c r="I1034" s="43" t="s">
        <v>10</v>
      </c>
      <c r="J1034" s="192" t="str">
        <f t="shared" si="77"/>
        <v/>
      </c>
      <c r="K1034" s="192" t="str">
        <f t="shared" si="78"/>
        <v/>
      </c>
      <c r="L1034" s="2" t="str">
        <f t="shared" si="61"/>
        <v/>
      </c>
      <c r="M1034" s="2" t="str">
        <f t="shared" si="62"/>
        <v/>
      </c>
      <c r="N1034" s="2" t="str">
        <f t="shared" si="63"/>
        <v/>
      </c>
      <c r="O1034" s="2" t="str">
        <f t="shared" si="64"/>
        <v/>
      </c>
      <c r="P1034" s="2" t="str">
        <f t="shared" si="65"/>
        <v/>
      </c>
      <c r="Q1034" s="1">
        <f>SUM(L1034:P1034)</f>
        <v>0</v>
      </c>
      <c r="R1034" s="2"/>
      <c r="S1034" s="2"/>
      <c r="T1034" s="2"/>
      <c r="U1034" s="2"/>
      <c r="V1034" s="2"/>
      <c r="W1034" s="1">
        <f t="shared" si="56"/>
        <v>0</v>
      </c>
      <c r="X1034" s="1">
        <f t="shared" si="57"/>
        <v>0</v>
      </c>
    </row>
    <row r="1035" spans="1:24" x14ac:dyDescent="0.25">
      <c r="A1035" s="34" t="str">
        <f t="shared" si="58"/>
        <v/>
      </c>
      <c r="B1035" s="2"/>
      <c r="C1035" s="2"/>
      <c r="D1035" s="2"/>
      <c r="E1035" s="2"/>
      <c r="F1035" s="2"/>
      <c r="G1035" s="34"/>
      <c r="H1035" s="34"/>
      <c r="I1035" s="43" t="s">
        <v>10</v>
      </c>
      <c r="J1035" s="107" t="str">
        <f t="shared" si="77"/>
        <v/>
      </c>
      <c r="K1035" s="107" t="str">
        <f t="shared" si="78"/>
        <v/>
      </c>
      <c r="L1035" s="2" t="str">
        <f t="shared" si="61"/>
        <v/>
      </c>
      <c r="M1035" s="2" t="str">
        <f t="shared" si="62"/>
        <v/>
      </c>
      <c r="N1035" s="2" t="str">
        <f t="shared" si="63"/>
        <v/>
      </c>
      <c r="O1035" s="2" t="str">
        <f t="shared" si="64"/>
        <v/>
      </c>
      <c r="P1035" s="2" t="str">
        <f t="shared" si="65"/>
        <v/>
      </c>
      <c r="Q1035" s="1">
        <f t="shared" ref="Q1035:Q1043" si="79">SUM(L1035:P1035)</f>
        <v>0</v>
      </c>
      <c r="R1035" s="2"/>
      <c r="S1035" s="2"/>
      <c r="T1035" s="2"/>
      <c r="U1035" s="2"/>
      <c r="V1035" s="2"/>
      <c r="W1035" s="1">
        <f t="shared" si="56"/>
        <v>0</v>
      </c>
      <c r="X1035" s="1">
        <f t="shared" si="57"/>
        <v>0</v>
      </c>
    </row>
    <row r="1036" spans="1:24" x14ac:dyDescent="0.25">
      <c r="A1036" s="34" t="str">
        <f t="shared" si="58"/>
        <v/>
      </c>
      <c r="B1036" s="2"/>
      <c r="C1036" s="2"/>
      <c r="D1036" s="2"/>
      <c r="E1036" s="2"/>
      <c r="F1036" s="2"/>
      <c r="G1036" s="34"/>
      <c r="H1036" s="34"/>
      <c r="I1036" s="43" t="s">
        <v>10</v>
      </c>
      <c r="J1036" s="107" t="str">
        <f t="shared" si="77"/>
        <v/>
      </c>
      <c r="K1036" s="107" t="str">
        <f t="shared" si="78"/>
        <v/>
      </c>
      <c r="L1036" s="2" t="str">
        <f t="shared" si="61"/>
        <v/>
      </c>
      <c r="M1036" s="2" t="str">
        <f t="shared" si="62"/>
        <v/>
      </c>
      <c r="N1036" s="2" t="str">
        <f t="shared" si="63"/>
        <v/>
      </c>
      <c r="O1036" s="2" t="str">
        <f t="shared" si="64"/>
        <v/>
      </c>
      <c r="P1036" s="2" t="str">
        <f t="shared" si="65"/>
        <v/>
      </c>
      <c r="Q1036" s="1">
        <f t="shared" si="79"/>
        <v>0</v>
      </c>
      <c r="R1036" s="2"/>
      <c r="S1036" s="2"/>
      <c r="T1036" s="2"/>
      <c r="U1036" s="2"/>
      <c r="V1036" s="2"/>
      <c r="W1036" s="1">
        <f t="shared" si="56"/>
        <v>0</v>
      </c>
      <c r="X1036" s="1">
        <f t="shared" si="57"/>
        <v>0</v>
      </c>
    </row>
    <row r="1037" spans="1:24" x14ac:dyDescent="0.25">
      <c r="A1037" s="34" t="str">
        <f t="shared" si="58"/>
        <v/>
      </c>
      <c r="B1037" s="2"/>
      <c r="C1037" s="2"/>
      <c r="D1037" s="2"/>
      <c r="E1037" s="2"/>
      <c r="F1037" s="2"/>
      <c r="G1037" s="34"/>
      <c r="H1037" s="34"/>
      <c r="I1037" s="43" t="s">
        <v>10</v>
      </c>
      <c r="J1037" s="107" t="str">
        <f t="shared" si="77"/>
        <v/>
      </c>
      <c r="K1037" s="107" t="str">
        <f t="shared" si="78"/>
        <v/>
      </c>
      <c r="L1037" s="2" t="str">
        <f t="shared" si="61"/>
        <v/>
      </c>
      <c r="M1037" s="2" t="str">
        <f t="shared" si="62"/>
        <v/>
      </c>
      <c r="N1037" s="2" t="str">
        <f t="shared" si="63"/>
        <v/>
      </c>
      <c r="O1037" s="2" t="str">
        <f t="shared" si="64"/>
        <v/>
      </c>
      <c r="P1037" s="2" t="str">
        <f t="shared" si="65"/>
        <v/>
      </c>
      <c r="Q1037" s="1">
        <f t="shared" si="79"/>
        <v>0</v>
      </c>
      <c r="R1037" s="2"/>
      <c r="S1037" s="2"/>
      <c r="T1037" s="2"/>
      <c r="U1037" s="2"/>
      <c r="V1037" s="2"/>
      <c r="W1037" s="1">
        <f t="shared" si="56"/>
        <v>0</v>
      </c>
      <c r="X1037" s="1">
        <f t="shared" si="57"/>
        <v>0</v>
      </c>
    </row>
    <row r="1038" spans="1:24" x14ac:dyDescent="0.25">
      <c r="A1038" s="34" t="str">
        <f t="shared" si="58"/>
        <v/>
      </c>
      <c r="B1038" s="2"/>
      <c r="C1038" s="2"/>
      <c r="D1038" s="2"/>
      <c r="E1038" s="2"/>
      <c r="F1038" s="2"/>
      <c r="G1038" s="34"/>
      <c r="H1038" s="34"/>
      <c r="I1038" s="43" t="s">
        <v>10</v>
      </c>
      <c r="J1038" s="107" t="str">
        <f t="shared" si="77"/>
        <v/>
      </c>
      <c r="K1038" s="107" t="str">
        <f t="shared" si="78"/>
        <v/>
      </c>
      <c r="L1038" s="2" t="str">
        <f t="shared" si="61"/>
        <v/>
      </c>
      <c r="M1038" s="2" t="str">
        <f t="shared" si="62"/>
        <v/>
      </c>
      <c r="N1038" s="2" t="str">
        <f t="shared" si="63"/>
        <v/>
      </c>
      <c r="O1038" s="2" t="str">
        <f t="shared" si="64"/>
        <v/>
      </c>
      <c r="P1038" s="2" t="str">
        <f t="shared" si="65"/>
        <v/>
      </c>
      <c r="Q1038" s="1">
        <f t="shared" si="79"/>
        <v>0</v>
      </c>
      <c r="R1038" s="2"/>
      <c r="S1038" s="2"/>
      <c r="T1038" s="2"/>
      <c r="U1038" s="2"/>
      <c r="V1038" s="2"/>
      <c r="W1038" s="1">
        <f t="shared" si="56"/>
        <v>0</v>
      </c>
      <c r="X1038" s="1">
        <f t="shared" si="57"/>
        <v>0</v>
      </c>
    </row>
    <row r="1039" spans="1:24" x14ac:dyDescent="0.25">
      <c r="A1039" s="34" t="str">
        <f t="shared" si="58"/>
        <v/>
      </c>
      <c r="B1039" s="2"/>
      <c r="C1039" s="2"/>
      <c r="D1039" s="2"/>
      <c r="E1039" s="2"/>
      <c r="F1039" s="2"/>
      <c r="G1039" s="34"/>
      <c r="H1039" s="34"/>
      <c r="I1039" s="43" t="s">
        <v>10</v>
      </c>
      <c r="J1039" s="108" t="str">
        <f t="shared" si="77"/>
        <v/>
      </c>
      <c r="K1039" s="108" t="str">
        <f t="shared" si="78"/>
        <v/>
      </c>
      <c r="L1039" s="2" t="str">
        <f t="shared" si="61"/>
        <v/>
      </c>
      <c r="M1039" s="2" t="str">
        <f t="shared" si="62"/>
        <v/>
      </c>
      <c r="N1039" s="2" t="str">
        <f t="shared" si="63"/>
        <v/>
      </c>
      <c r="O1039" s="2" t="str">
        <f t="shared" si="64"/>
        <v/>
      </c>
      <c r="P1039" s="2" t="str">
        <f t="shared" si="65"/>
        <v/>
      </c>
      <c r="Q1039" s="1">
        <f t="shared" si="79"/>
        <v>0</v>
      </c>
      <c r="R1039" s="2"/>
      <c r="S1039" s="2"/>
      <c r="T1039" s="2"/>
      <c r="U1039" s="2"/>
      <c r="V1039" s="2"/>
      <c r="W1039" s="1">
        <f t="shared" si="56"/>
        <v>0</v>
      </c>
      <c r="X1039" s="1">
        <f t="shared" si="57"/>
        <v>0</v>
      </c>
    </row>
    <row r="1040" spans="1:24" x14ac:dyDescent="0.25">
      <c r="A1040" s="34" t="str">
        <f t="shared" si="58"/>
        <v/>
      </c>
      <c r="B1040" s="2"/>
      <c r="C1040" s="2"/>
      <c r="D1040" s="2"/>
      <c r="E1040" s="2"/>
      <c r="F1040" s="2"/>
      <c r="G1040" s="34"/>
      <c r="H1040" s="34"/>
      <c r="I1040" s="43" t="s">
        <v>10</v>
      </c>
      <c r="J1040" s="108" t="str">
        <f t="shared" si="77"/>
        <v/>
      </c>
      <c r="K1040" s="108" t="str">
        <f t="shared" si="78"/>
        <v/>
      </c>
      <c r="L1040" s="2" t="str">
        <f t="shared" si="61"/>
        <v/>
      </c>
      <c r="M1040" s="2" t="str">
        <f t="shared" si="62"/>
        <v/>
      </c>
      <c r="N1040" s="2" t="str">
        <f t="shared" si="63"/>
        <v/>
      </c>
      <c r="O1040" s="2" t="str">
        <f t="shared" si="64"/>
        <v/>
      </c>
      <c r="P1040" s="2" t="str">
        <f t="shared" si="65"/>
        <v/>
      </c>
      <c r="Q1040" s="1">
        <f t="shared" si="79"/>
        <v>0</v>
      </c>
      <c r="R1040" s="2"/>
      <c r="S1040" s="2"/>
      <c r="T1040" s="2"/>
      <c r="U1040" s="2"/>
      <c r="V1040" s="2"/>
      <c r="W1040" s="1">
        <f t="shared" si="56"/>
        <v>0</v>
      </c>
      <c r="X1040" s="1">
        <f t="shared" si="57"/>
        <v>0</v>
      </c>
    </row>
    <row r="1041" spans="1:24" x14ac:dyDescent="0.25">
      <c r="A1041" s="34" t="str">
        <f t="shared" si="58"/>
        <v/>
      </c>
      <c r="B1041" s="2"/>
      <c r="C1041" s="2"/>
      <c r="D1041" s="2"/>
      <c r="E1041" s="2"/>
      <c r="F1041" s="2"/>
      <c r="G1041" s="34"/>
      <c r="H1041" s="34"/>
      <c r="I1041" s="43" t="s">
        <v>10</v>
      </c>
      <c r="J1041" s="108" t="str">
        <f t="shared" si="77"/>
        <v/>
      </c>
      <c r="K1041" s="108" t="str">
        <f t="shared" si="78"/>
        <v/>
      </c>
      <c r="L1041" s="2" t="str">
        <f t="shared" si="61"/>
        <v/>
      </c>
      <c r="M1041" s="2" t="str">
        <f t="shared" si="62"/>
        <v/>
      </c>
      <c r="N1041" s="2" t="str">
        <f t="shared" si="63"/>
        <v/>
      </c>
      <c r="O1041" s="2" t="str">
        <f t="shared" si="64"/>
        <v/>
      </c>
      <c r="P1041" s="2" t="str">
        <f t="shared" si="65"/>
        <v/>
      </c>
      <c r="Q1041" s="1">
        <f t="shared" si="79"/>
        <v>0</v>
      </c>
      <c r="R1041" s="2"/>
      <c r="S1041" s="2"/>
      <c r="T1041" s="2"/>
      <c r="U1041" s="2"/>
      <c r="V1041" s="2"/>
      <c r="W1041" s="1">
        <f t="shared" si="56"/>
        <v>0</v>
      </c>
      <c r="X1041" s="1">
        <f t="shared" si="57"/>
        <v>0</v>
      </c>
    </row>
    <row r="1042" spans="1:24" x14ac:dyDescent="0.25">
      <c r="A1042" s="34" t="str">
        <f t="shared" si="58"/>
        <v/>
      </c>
      <c r="B1042" s="2"/>
      <c r="C1042" s="2"/>
      <c r="D1042" s="2"/>
      <c r="E1042" s="2"/>
      <c r="F1042" s="2"/>
      <c r="G1042" s="34"/>
      <c r="H1042" s="34"/>
      <c r="I1042" s="43" t="s">
        <v>10</v>
      </c>
      <c r="J1042" s="108" t="str">
        <f t="shared" si="77"/>
        <v/>
      </c>
      <c r="K1042" s="108" t="str">
        <f t="shared" si="78"/>
        <v/>
      </c>
      <c r="L1042" s="2" t="str">
        <f t="shared" si="61"/>
        <v/>
      </c>
      <c r="M1042" s="2" t="str">
        <f t="shared" si="62"/>
        <v/>
      </c>
      <c r="N1042" s="2" t="str">
        <f t="shared" si="63"/>
        <v/>
      </c>
      <c r="O1042" s="2" t="str">
        <f t="shared" si="64"/>
        <v/>
      </c>
      <c r="P1042" s="2" t="str">
        <f t="shared" si="65"/>
        <v/>
      </c>
      <c r="Q1042" s="1">
        <f t="shared" si="79"/>
        <v>0</v>
      </c>
      <c r="R1042" s="2"/>
      <c r="S1042" s="2"/>
      <c r="T1042" s="2"/>
      <c r="U1042" s="2"/>
      <c r="V1042" s="2"/>
      <c r="W1042" s="1">
        <f t="shared" si="56"/>
        <v>0</v>
      </c>
      <c r="X1042" s="1">
        <f t="shared" si="57"/>
        <v>0</v>
      </c>
    </row>
    <row r="1043" spans="1:24" x14ac:dyDescent="0.25">
      <c r="A1043" s="34" t="str">
        <f t="shared" si="58"/>
        <v/>
      </c>
      <c r="B1043" s="2"/>
      <c r="C1043" s="2"/>
      <c r="D1043" s="2"/>
      <c r="E1043" s="2"/>
      <c r="F1043" s="2"/>
      <c r="G1043" s="34"/>
      <c r="H1043" s="34"/>
      <c r="I1043" s="43" t="s">
        <v>10</v>
      </c>
      <c r="J1043" s="176" t="str">
        <f t="shared" si="77"/>
        <v/>
      </c>
      <c r="K1043" s="176" t="str">
        <f t="shared" si="78"/>
        <v/>
      </c>
      <c r="L1043" s="2" t="str">
        <f t="shared" si="61"/>
        <v/>
      </c>
      <c r="M1043" s="2" t="str">
        <f t="shared" si="62"/>
        <v/>
      </c>
      <c r="N1043" s="2" t="str">
        <f t="shared" si="63"/>
        <v/>
      </c>
      <c r="O1043" s="2" t="str">
        <f t="shared" si="64"/>
        <v/>
      </c>
      <c r="P1043" s="2" t="str">
        <f t="shared" si="65"/>
        <v/>
      </c>
      <c r="Q1043" s="1">
        <f t="shared" si="79"/>
        <v>0</v>
      </c>
      <c r="R1043" s="2"/>
      <c r="S1043" s="2"/>
      <c r="T1043" s="2"/>
      <c r="U1043" s="2"/>
      <c r="V1043" s="2"/>
      <c r="W1043" s="1">
        <f t="shared" si="56"/>
        <v>0</v>
      </c>
      <c r="X1043" s="1">
        <f t="shared" si="57"/>
        <v>0</v>
      </c>
    </row>
    <row r="1044" spans="1:24" x14ac:dyDescent="0.25">
      <c r="A1044" s="34" t="str">
        <f t="shared" si="58"/>
        <v/>
      </c>
      <c r="B1044" s="2"/>
      <c r="C1044" s="2"/>
      <c r="D1044" s="2"/>
      <c r="E1044" s="2"/>
      <c r="F1044" s="2"/>
      <c r="G1044" s="34"/>
      <c r="H1044" s="34"/>
      <c r="I1044" s="43" t="s">
        <v>10</v>
      </c>
      <c r="J1044" s="176" t="str">
        <f t="shared" si="77"/>
        <v/>
      </c>
      <c r="K1044" s="176" t="str">
        <f t="shared" si="78"/>
        <v/>
      </c>
      <c r="L1044" s="2" t="str">
        <f t="shared" si="61"/>
        <v/>
      </c>
      <c r="M1044" s="2" t="str">
        <f t="shared" si="62"/>
        <v/>
      </c>
      <c r="N1044" s="2" t="str">
        <f t="shared" si="63"/>
        <v/>
      </c>
      <c r="O1044" s="2" t="str">
        <f t="shared" si="64"/>
        <v/>
      </c>
      <c r="P1044" s="2" t="str">
        <f t="shared" si="65"/>
        <v/>
      </c>
      <c r="Q1044" s="1">
        <f>SUM(L1044:P1044)</f>
        <v>0</v>
      </c>
      <c r="R1044" s="2"/>
      <c r="S1044" s="2"/>
      <c r="T1044" s="2"/>
      <c r="U1044" s="2"/>
      <c r="V1044" s="2"/>
      <c r="W1044" s="1">
        <f t="shared" si="56"/>
        <v>0</v>
      </c>
      <c r="X1044" s="1">
        <f t="shared" si="57"/>
        <v>0</v>
      </c>
    </row>
    <row r="1045" spans="1:24" x14ac:dyDescent="0.25">
      <c r="A1045" s="34" t="str">
        <f t="shared" si="58"/>
        <v/>
      </c>
      <c r="B1045" s="2"/>
      <c r="C1045" s="2"/>
      <c r="D1045" s="2"/>
      <c r="E1045" s="2"/>
      <c r="F1045" s="2"/>
      <c r="G1045" s="34"/>
      <c r="H1045" s="34"/>
      <c r="I1045" s="43" t="s">
        <v>10</v>
      </c>
      <c r="J1045" s="176" t="str">
        <f t="shared" si="77"/>
        <v/>
      </c>
      <c r="K1045" s="176" t="str">
        <f t="shared" si="78"/>
        <v/>
      </c>
      <c r="L1045" s="2" t="str">
        <f t="shared" si="61"/>
        <v/>
      </c>
      <c r="M1045" s="2" t="str">
        <f t="shared" si="62"/>
        <v/>
      </c>
      <c r="N1045" s="2" t="str">
        <f t="shared" si="63"/>
        <v/>
      </c>
      <c r="O1045" s="2" t="str">
        <f t="shared" si="64"/>
        <v/>
      </c>
      <c r="P1045" s="2" t="str">
        <f t="shared" si="65"/>
        <v/>
      </c>
      <c r="Q1045" s="1">
        <f>SUM(L1045:P1045)</f>
        <v>0</v>
      </c>
      <c r="R1045" s="2"/>
      <c r="S1045" s="2"/>
      <c r="T1045" s="2"/>
      <c r="U1045" s="2"/>
      <c r="V1045" s="2"/>
      <c r="W1045" s="1">
        <f t="shared" si="56"/>
        <v>0</v>
      </c>
      <c r="X1045" s="1">
        <f t="shared" si="57"/>
        <v>0</v>
      </c>
    </row>
    <row r="1046" spans="1:24" x14ac:dyDescent="0.25">
      <c r="A1046" s="34" t="str">
        <f t="shared" si="58"/>
        <v/>
      </c>
      <c r="B1046" s="2"/>
      <c r="C1046" s="2"/>
      <c r="D1046" s="2"/>
      <c r="E1046" s="2"/>
      <c r="F1046" s="2"/>
      <c r="G1046" s="34"/>
      <c r="H1046" s="34"/>
      <c r="I1046" s="43" t="s">
        <v>10</v>
      </c>
      <c r="J1046" s="176" t="str">
        <f t="shared" si="77"/>
        <v/>
      </c>
      <c r="K1046" s="176" t="str">
        <f t="shared" si="78"/>
        <v/>
      </c>
      <c r="L1046" s="2" t="str">
        <f t="shared" si="61"/>
        <v/>
      </c>
      <c r="M1046" s="2" t="str">
        <f t="shared" si="62"/>
        <v/>
      </c>
      <c r="N1046" s="2" t="str">
        <f t="shared" si="63"/>
        <v/>
      </c>
      <c r="O1046" s="2" t="str">
        <f t="shared" si="64"/>
        <v/>
      </c>
      <c r="P1046" s="2" t="str">
        <f t="shared" si="65"/>
        <v/>
      </c>
      <c r="Q1046" s="1">
        <f>SUM(L1046:P1046)</f>
        <v>0</v>
      </c>
      <c r="R1046" s="2"/>
      <c r="S1046" s="2"/>
      <c r="T1046" s="2"/>
      <c r="U1046" s="2"/>
      <c r="V1046" s="2"/>
      <c r="W1046" s="1">
        <f t="shared" si="56"/>
        <v>0</v>
      </c>
      <c r="X1046" s="1">
        <f t="shared" si="57"/>
        <v>0</v>
      </c>
    </row>
    <row r="1047" spans="1:24" x14ac:dyDescent="0.25">
      <c r="A1047" s="34" t="str">
        <f t="shared" si="58"/>
        <v/>
      </c>
      <c r="B1047" s="2"/>
      <c r="C1047" s="2"/>
      <c r="D1047" s="2"/>
      <c r="E1047" s="2"/>
      <c r="F1047" s="2"/>
      <c r="G1047" s="34"/>
      <c r="H1047" s="34"/>
      <c r="I1047" s="44" t="s">
        <v>11</v>
      </c>
      <c r="J1047" s="102" t="str">
        <f>IF(H1047="","",LOOKUP(H1047,I$207:I$1000,J$207:J$1000))</f>
        <v/>
      </c>
      <c r="K1047" s="102" t="str">
        <f>IF(H1047="","",LOOKUP(H1047,I$207:I$1000,K$207:K$1000))</f>
        <v/>
      </c>
      <c r="L1047" s="2" t="str">
        <f t="shared" si="61"/>
        <v/>
      </c>
      <c r="M1047" s="2" t="str">
        <f t="shared" si="62"/>
        <v/>
      </c>
      <c r="N1047" s="2" t="str">
        <f t="shared" si="63"/>
        <v/>
      </c>
      <c r="O1047" s="2" t="str">
        <f t="shared" si="64"/>
        <v/>
      </c>
      <c r="P1047" s="2" t="str">
        <f t="shared" si="65"/>
        <v/>
      </c>
      <c r="Q1047" s="1">
        <f>SUM(L1047:P1047)</f>
        <v>0</v>
      </c>
      <c r="R1047" s="2"/>
      <c r="S1047" s="2"/>
      <c r="T1047" s="2"/>
      <c r="U1047" s="2"/>
      <c r="V1047" s="2"/>
      <c r="W1047" s="1">
        <f t="shared" si="56"/>
        <v>0</v>
      </c>
      <c r="X1047" s="1">
        <f t="shared" si="57"/>
        <v>0</v>
      </c>
    </row>
    <row r="1048" spans="1:24" x14ac:dyDescent="0.25">
      <c r="A1048" s="34" t="str">
        <f t="shared" si="58"/>
        <v/>
      </c>
      <c r="B1048" s="2"/>
      <c r="C1048" s="2"/>
      <c r="D1048" s="2"/>
      <c r="E1048" s="2"/>
      <c r="F1048" s="2"/>
      <c r="G1048" s="34"/>
      <c r="H1048" s="34"/>
      <c r="I1048" s="44" t="s">
        <v>11</v>
      </c>
      <c r="J1048" s="102" t="str">
        <f t="shared" ref="J1048:J1066" si="80">IF(H1048="","",LOOKUP(H1048,I$207:I$1000,J$207:J$1000))</f>
        <v/>
      </c>
      <c r="K1048" s="102" t="str">
        <f t="shared" ref="K1048:K1066" si="81">IF(H1048="","",LOOKUP(H1048,I$207:I$1000,K$207:K$1000))</f>
        <v/>
      </c>
      <c r="L1048" s="2" t="str">
        <f t="shared" si="61"/>
        <v/>
      </c>
      <c r="M1048" s="2" t="str">
        <f t="shared" si="62"/>
        <v/>
      </c>
      <c r="N1048" s="2" t="str">
        <f t="shared" si="63"/>
        <v/>
      </c>
      <c r="O1048" s="2" t="str">
        <f t="shared" si="64"/>
        <v/>
      </c>
      <c r="P1048" s="2" t="str">
        <f t="shared" si="65"/>
        <v/>
      </c>
      <c r="Q1048" s="1">
        <f>SUM(L1048:P1048)</f>
        <v>0</v>
      </c>
      <c r="R1048" s="2"/>
      <c r="S1048" s="2"/>
      <c r="T1048" s="2"/>
      <c r="U1048" s="2"/>
      <c r="V1048" s="2"/>
      <c r="W1048" s="1">
        <f t="shared" si="56"/>
        <v>0</v>
      </c>
      <c r="X1048" s="1">
        <f t="shared" si="57"/>
        <v>0</v>
      </c>
    </row>
    <row r="1049" spans="1:24" x14ac:dyDescent="0.25">
      <c r="A1049" s="34" t="str">
        <f t="shared" si="58"/>
        <v/>
      </c>
      <c r="B1049" s="2"/>
      <c r="C1049" s="2"/>
      <c r="D1049" s="2"/>
      <c r="E1049" s="2"/>
      <c r="F1049" s="2"/>
      <c r="G1049" s="34"/>
      <c r="H1049" s="34"/>
      <c r="I1049" s="44" t="s">
        <v>11</v>
      </c>
      <c r="J1049" s="102" t="str">
        <f t="shared" si="80"/>
        <v/>
      </c>
      <c r="K1049" s="102" t="str">
        <f t="shared" si="81"/>
        <v/>
      </c>
      <c r="L1049" s="2" t="str">
        <f t="shared" si="61"/>
        <v/>
      </c>
      <c r="M1049" s="2" t="str">
        <f t="shared" si="62"/>
        <v/>
      </c>
      <c r="N1049" s="2" t="str">
        <f t="shared" si="63"/>
        <v/>
      </c>
      <c r="O1049" s="2" t="str">
        <f t="shared" si="64"/>
        <v/>
      </c>
      <c r="P1049" s="2" t="str">
        <f t="shared" si="65"/>
        <v/>
      </c>
      <c r="Q1049" s="1">
        <f t="shared" ref="Q1049:Q1076" si="82">SUM(L1049:P1049)</f>
        <v>0</v>
      </c>
      <c r="R1049" s="2"/>
      <c r="S1049" s="2"/>
      <c r="T1049" s="2"/>
      <c r="U1049" s="2"/>
      <c r="V1049" s="2"/>
      <c r="W1049" s="1">
        <f t="shared" si="56"/>
        <v>0</v>
      </c>
      <c r="X1049" s="1">
        <f t="shared" si="57"/>
        <v>0</v>
      </c>
    </row>
    <row r="1050" spans="1:24" x14ac:dyDescent="0.25">
      <c r="A1050" s="34" t="str">
        <f t="shared" si="58"/>
        <v/>
      </c>
      <c r="B1050" s="2"/>
      <c r="C1050" s="2"/>
      <c r="D1050" s="2"/>
      <c r="E1050" s="2"/>
      <c r="F1050" s="2"/>
      <c r="G1050" s="34"/>
      <c r="H1050" s="34"/>
      <c r="I1050" s="44" t="s">
        <v>11</v>
      </c>
      <c r="J1050" s="102" t="str">
        <f t="shared" si="80"/>
        <v/>
      </c>
      <c r="K1050" s="102" t="str">
        <f t="shared" si="81"/>
        <v/>
      </c>
      <c r="L1050" s="2" t="str">
        <f t="shared" si="61"/>
        <v/>
      </c>
      <c r="M1050" s="2" t="str">
        <f t="shared" si="62"/>
        <v/>
      </c>
      <c r="N1050" s="2" t="str">
        <f t="shared" si="63"/>
        <v/>
      </c>
      <c r="O1050" s="2" t="str">
        <f t="shared" si="64"/>
        <v/>
      </c>
      <c r="P1050" s="2" t="str">
        <f t="shared" si="65"/>
        <v/>
      </c>
      <c r="Q1050" s="1">
        <f t="shared" si="82"/>
        <v>0</v>
      </c>
      <c r="R1050" s="2"/>
      <c r="S1050" s="2"/>
      <c r="T1050" s="2"/>
      <c r="U1050" s="2"/>
      <c r="V1050" s="2"/>
      <c r="W1050" s="1">
        <f t="shared" si="56"/>
        <v>0</v>
      </c>
      <c r="X1050" s="1">
        <f t="shared" si="57"/>
        <v>0</v>
      </c>
    </row>
    <row r="1051" spans="1:24" x14ac:dyDescent="0.25">
      <c r="A1051" s="34" t="str">
        <f t="shared" si="58"/>
        <v/>
      </c>
      <c r="B1051" s="2"/>
      <c r="C1051" s="2"/>
      <c r="D1051" s="2"/>
      <c r="E1051" s="2"/>
      <c r="F1051" s="2"/>
      <c r="G1051" s="34"/>
      <c r="H1051" s="34"/>
      <c r="I1051" s="44" t="s">
        <v>11</v>
      </c>
      <c r="J1051" s="192" t="str">
        <f t="shared" si="80"/>
        <v/>
      </c>
      <c r="K1051" s="192" t="str">
        <f t="shared" si="81"/>
        <v/>
      </c>
      <c r="L1051" s="2" t="str">
        <f t="shared" si="61"/>
        <v/>
      </c>
      <c r="M1051" s="2" t="str">
        <f t="shared" si="62"/>
        <v/>
      </c>
      <c r="N1051" s="2" t="str">
        <f t="shared" si="63"/>
        <v/>
      </c>
      <c r="O1051" s="2" t="str">
        <f t="shared" si="64"/>
        <v/>
      </c>
      <c r="P1051" s="2" t="str">
        <f t="shared" si="65"/>
        <v/>
      </c>
      <c r="Q1051" s="1">
        <f t="shared" si="82"/>
        <v>0</v>
      </c>
      <c r="R1051" s="2"/>
      <c r="S1051" s="2"/>
      <c r="T1051" s="2"/>
      <c r="U1051" s="2"/>
      <c r="V1051" s="2"/>
      <c r="W1051" s="1">
        <f t="shared" si="56"/>
        <v>0</v>
      </c>
      <c r="X1051" s="1">
        <f t="shared" si="57"/>
        <v>0</v>
      </c>
    </row>
    <row r="1052" spans="1:24" x14ac:dyDescent="0.25">
      <c r="A1052" s="34" t="str">
        <f t="shared" si="58"/>
        <v/>
      </c>
      <c r="B1052" s="2"/>
      <c r="C1052" s="2"/>
      <c r="D1052" s="2"/>
      <c r="E1052" s="2"/>
      <c r="F1052" s="2"/>
      <c r="G1052" s="34"/>
      <c r="H1052" s="34"/>
      <c r="I1052" s="44" t="s">
        <v>11</v>
      </c>
      <c r="J1052" s="192" t="str">
        <f t="shared" si="80"/>
        <v/>
      </c>
      <c r="K1052" s="192" t="str">
        <f t="shared" si="81"/>
        <v/>
      </c>
      <c r="L1052" s="2" t="str">
        <f t="shared" si="61"/>
        <v/>
      </c>
      <c r="M1052" s="2" t="str">
        <f t="shared" si="62"/>
        <v/>
      </c>
      <c r="N1052" s="2" t="str">
        <f t="shared" si="63"/>
        <v/>
      </c>
      <c r="O1052" s="2" t="str">
        <f t="shared" si="64"/>
        <v/>
      </c>
      <c r="P1052" s="2" t="str">
        <f t="shared" si="65"/>
        <v/>
      </c>
      <c r="Q1052" s="1">
        <f t="shared" si="82"/>
        <v>0</v>
      </c>
      <c r="R1052" s="2"/>
      <c r="S1052" s="2"/>
      <c r="T1052" s="2"/>
      <c r="U1052" s="2"/>
      <c r="V1052" s="2"/>
      <c r="W1052" s="1">
        <f t="shared" si="56"/>
        <v>0</v>
      </c>
      <c r="X1052" s="1">
        <f t="shared" si="57"/>
        <v>0</v>
      </c>
    </row>
    <row r="1053" spans="1:24" x14ac:dyDescent="0.25">
      <c r="A1053" s="34" t="str">
        <f t="shared" si="58"/>
        <v/>
      </c>
      <c r="B1053" s="2"/>
      <c r="C1053" s="2"/>
      <c r="D1053" s="2"/>
      <c r="E1053" s="2"/>
      <c r="F1053" s="2"/>
      <c r="G1053" s="34"/>
      <c r="H1053" s="34"/>
      <c r="I1053" s="44" t="s">
        <v>11</v>
      </c>
      <c r="J1053" s="192" t="str">
        <f t="shared" si="80"/>
        <v/>
      </c>
      <c r="K1053" s="192" t="str">
        <f t="shared" si="81"/>
        <v/>
      </c>
      <c r="L1053" s="2" t="str">
        <f t="shared" si="61"/>
        <v/>
      </c>
      <c r="M1053" s="2" t="str">
        <f t="shared" si="62"/>
        <v/>
      </c>
      <c r="N1053" s="2" t="str">
        <f t="shared" si="63"/>
        <v/>
      </c>
      <c r="O1053" s="2" t="str">
        <f t="shared" si="64"/>
        <v/>
      </c>
      <c r="P1053" s="2" t="str">
        <f t="shared" si="65"/>
        <v/>
      </c>
      <c r="Q1053" s="1">
        <f t="shared" si="82"/>
        <v>0</v>
      </c>
      <c r="R1053" s="2"/>
      <c r="S1053" s="2"/>
      <c r="T1053" s="2"/>
      <c r="U1053" s="2"/>
      <c r="V1053" s="2"/>
      <c r="W1053" s="1">
        <f t="shared" si="56"/>
        <v>0</v>
      </c>
      <c r="X1053" s="1">
        <f t="shared" si="57"/>
        <v>0</v>
      </c>
    </row>
    <row r="1054" spans="1:24" x14ac:dyDescent="0.25">
      <c r="A1054" s="34" t="str">
        <f t="shared" si="58"/>
        <v/>
      </c>
      <c r="B1054" s="2"/>
      <c r="C1054" s="2"/>
      <c r="D1054" s="2"/>
      <c r="E1054" s="2"/>
      <c r="F1054" s="2"/>
      <c r="G1054" s="34"/>
      <c r="H1054" s="34"/>
      <c r="I1054" s="44" t="s">
        <v>11</v>
      </c>
      <c r="J1054" s="192" t="str">
        <f t="shared" si="80"/>
        <v/>
      </c>
      <c r="K1054" s="192" t="str">
        <f t="shared" si="81"/>
        <v/>
      </c>
      <c r="L1054" s="2" t="str">
        <f t="shared" si="61"/>
        <v/>
      </c>
      <c r="M1054" s="2" t="str">
        <f t="shared" si="62"/>
        <v/>
      </c>
      <c r="N1054" s="2" t="str">
        <f t="shared" si="63"/>
        <v/>
      </c>
      <c r="O1054" s="2" t="str">
        <f t="shared" si="64"/>
        <v/>
      </c>
      <c r="P1054" s="2" t="str">
        <f t="shared" si="65"/>
        <v/>
      </c>
      <c r="Q1054" s="1">
        <f t="shared" si="82"/>
        <v>0</v>
      </c>
      <c r="R1054" s="2"/>
      <c r="S1054" s="2"/>
      <c r="T1054" s="2"/>
      <c r="U1054" s="2"/>
      <c r="V1054" s="2"/>
      <c r="W1054" s="1">
        <f t="shared" si="56"/>
        <v>0</v>
      </c>
      <c r="X1054" s="1">
        <f t="shared" si="57"/>
        <v>0</v>
      </c>
    </row>
    <row r="1055" spans="1:24" x14ac:dyDescent="0.25">
      <c r="A1055" s="34" t="str">
        <f t="shared" si="58"/>
        <v/>
      </c>
      <c r="B1055" s="2"/>
      <c r="C1055" s="2"/>
      <c r="D1055" s="2"/>
      <c r="E1055" s="2"/>
      <c r="F1055" s="2"/>
      <c r="G1055" s="34"/>
      <c r="H1055" s="34"/>
      <c r="I1055" s="44" t="s">
        <v>11</v>
      </c>
      <c r="J1055" s="107" t="str">
        <f t="shared" si="80"/>
        <v/>
      </c>
      <c r="K1055" s="107" t="str">
        <f t="shared" si="81"/>
        <v/>
      </c>
      <c r="L1055" s="2" t="str">
        <f t="shared" si="61"/>
        <v/>
      </c>
      <c r="M1055" s="2" t="str">
        <f t="shared" si="62"/>
        <v/>
      </c>
      <c r="N1055" s="2" t="str">
        <f t="shared" si="63"/>
        <v/>
      </c>
      <c r="O1055" s="2" t="str">
        <f t="shared" si="64"/>
        <v/>
      </c>
      <c r="P1055" s="2" t="str">
        <f t="shared" si="65"/>
        <v/>
      </c>
      <c r="Q1055" s="1">
        <f t="shared" si="82"/>
        <v>0</v>
      </c>
      <c r="R1055" s="2"/>
      <c r="S1055" s="2"/>
      <c r="T1055" s="2"/>
      <c r="U1055" s="2"/>
      <c r="V1055" s="2"/>
      <c r="W1055" s="1">
        <f t="shared" si="56"/>
        <v>0</v>
      </c>
      <c r="X1055" s="1">
        <f t="shared" si="57"/>
        <v>0</v>
      </c>
    </row>
    <row r="1056" spans="1:24" x14ac:dyDescent="0.25">
      <c r="A1056" s="34" t="str">
        <f t="shared" si="58"/>
        <v/>
      </c>
      <c r="B1056" s="2"/>
      <c r="C1056" s="2"/>
      <c r="D1056" s="2"/>
      <c r="E1056" s="2"/>
      <c r="F1056" s="2"/>
      <c r="G1056" s="34"/>
      <c r="H1056" s="34"/>
      <c r="I1056" s="44" t="s">
        <v>11</v>
      </c>
      <c r="J1056" s="107" t="str">
        <f t="shared" si="80"/>
        <v/>
      </c>
      <c r="K1056" s="107" t="str">
        <f t="shared" si="81"/>
        <v/>
      </c>
      <c r="L1056" s="2" t="str">
        <f t="shared" si="61"/>
        <v/>
      </c>
      <c r="M1056" s="2" t="str">
        <f t="shared" si="62"/>
        <v/>
      </c>
      <c r="N1056" s="2" t="str">
        <f t="shared" si="63"/>
        <v/>
      </c>
      <c r="O1056" s="2" t="str">
        <f t="shared" si="64"/>
        <v/>
      </c>
      <c r="P1056" s="2" t="str">
        <f t="shared" si="65"/>
        <v/>
      </c>
      <c r="Q1056" s="1">
        <f t="shared" si="82"/>
        <v>0</v>
      </c>
      <c r="R1056" s="2"/>
      <c r="S1056" s="2"/>
      <c r="T1056" s="2"/>
      <c r="U1056" s="2"/>
      <c r="V1056" s="2"/>
      <c r="W1056" s="1">
        <f t="shared" si="56"/>
        <v>0</v>
      </c>
      <c r="X1056" s="1">
        <f t="shared" si="57"/>
        <v>0</v>
      </c>
    </row>
    <row r="1057" spans="1:24" x14ac:dyDescent="0.25">
      <c r="A1057" s="34" t="str">
        <f t="shared" si="58"/>
        <v/>
      </c>
      <c r="B1057" s="2"/>
      <c r="C1057" s="2"/>
      <c r="D1057" s="2"/>
      <c r="E1057" s="2"/>
      <c r="F1057" s="2"/>
      <c r="G1057" s="34"/>
      <c r="H1057" s="34"/>
      <c r="I1057" s="44" t="s">
        <v>11</v>
      </c>
      <c r="J1057" s="107" t="str">
        <f t="shared" si="80"/>
        <v/>
      </c>
      <c r="K1057" s="107" t="str">
        <f t="shared" si="81"/>
        <v/>
      </c>
      <c r="L1057" s="2" t="str">
        <f t="shared" si="61"/>
        <v/>
      </c>
      <c r="M1057" s="2" t="str">
        <f t="shared" si="62"/>
        <v/>
      </c>
      <c r="N1057" s="2" t="str">
        <f t="shared" si="63"/>
        <v/>
      </c>
      <c r="O1057" s="2" t="str">
        <f t="shared" si="64"/>
        <v/>
      </c>
      <c r="P1057" s="2" t="str">
        <f t="shared" si="65"/>
        <v/>
      </c>
      <c r="Q1057" s="1">
        <f t="shared" si="82"/>
        <v>0</v>
      </c>
      <c r="R1057" s="2"/>
      <c r="S1057" s="2"/>
      <c r="T1057" s="2"/>
      <c r="U1057" s="2"/>
      <c r="V1057" s="2"/>
      <c r="W1057" s="1">
        <f t="shared" si="56"/>
        <v>0</v>
      </c>
      <c r="X1057" s="1">
        <f t="shared" si="57"/>
        <v>0</v>
      </c>
    </row>
    <row r="1058" spans="1:24" x14ac:dyDescent="0.25">
      <c r="A1058" s="34" t="str">
        <f t="shared" si="58"/>
        <v/>
      </c>
      <c r="B1058" s="2"/>
      <c r="C1058" s="2"/>
      <c r="D1058" s="2"/>
      <c r="E1058" s="2"/>
      <c r="F1058" s="2"/>
      <c r="G1058" s="34"/>
      <c r="H1058" s="34"/>
      <c r="I1058" s="44" t="s">
        <v>11</v>
      </c>
      <c r="J1058" s="107" t="str">
        <f t="shared" si="80"/>
        <v/>
      </c>
      <c r="K1058" s="107" t="str">
        <f t="shared" si="81"/>
        <v/>
      </c>
      <c r="L1058" s="2" t="str">
        <f t="shared" si="61"/>
        <v/>
      </c>
      <c r="M1058" s="2" t="str">
        <f t="shared" si="62"/>
        <v/>
      </c>
      <c r="N1058" s="2" t="str">
        <f t="shared" si="63"/>
        <v/>
      </c>
      <c r="O1058" s="2" t="str">
        <f t="shared" si="64"/>
        <v/>
      </c>
      <c r="P1058" s="2" t="str">
        <f t="shared" si="65"/>
        <v/>
      </c>
      <c r="Q1058" s="1">
        <f t="shared" si="82"/>
        <v>0</v>
      </c>
      <c r="R1058" s="2"/>
      <c r="S1058" s="2"/>
      <c r="T1058" s="2"/>
      <c r="U1058" s="2"/>
      <c r="V1058" s="2"/>
      <c r="W1058" s="1">
        <f t="shared" si="56"/>
        <v>0</v>
      </c>
      <c r="X1058" s="1">
        <f t="shared" si="57"/>
        <v>0</v>
      </c>
    </row>
    <row r="1059" spans="1:24" x14ac:dyDescent="0.25">
      <c r="A1059" s="34" t="str">
        <f t="shared" si="58"/>
        <v/>
      </c>
      <c r="B1059" s="2"/>
      <c r="C1059" s="2"/>
      <c r="D1059" s="2"/>
      <c r="E1059" s="2"/>
      <c r="F1059" s="2"/>
      <c r="G1059" s="34"/>
      <c r="H1059" s="34"/>
      <c r="I1059" s="44" t="s">
        <v>11</v>
      </c>
      <c r="J1059" s="108" t="str">
        <f t="shared" si="80"/>
        <v/>
      </c>
      <c r="K1059" s="108" t="str">
        <f t="shared" si="81"/>
        <v/>
      </c>
      <c r="L1059" s="2" t="str">
        <f t="shared" si="61"/>
        <v/>
      </c>
      <c r="M1059" s="2" t="str">
        <f t="shared" si="62"/>
        <v/>
      </c>
      <c r="N1059" s="2" t="str">
        <f t="shared" si="63"/>
        <v/>
      </c>
      <c r="O1059" s="2" t="str">
        <f t="shared" si="64"/>
        <v/>
      </c>
      <c r="P1059" s="2" t="str">
        <f t="shared" si="65"/>
        <v/>
      </c>
      <c r="Q1059" s="1">
        <f t="shared" si="82"/>
        <v>0</v>
      </c>
      <c r="R1059" s="2"/>
      <c r="S1059" s="2"/>
      <c r="T1059" s="2"/>
      <c r="U1059" s="2"/>
      <c r="V1059" s="2"/>
      <c r="W1059" s="1">
        <f t="shared" si="56"/>
        <v>0</v>
      </c>
      <c r="X1059" s="1">
        <f t="shared" si="57"/>
        <v>0</v>
      </c>
    </row>
    <row r="1060" spans="1:24" x14ac:dyDescent="0.25">
      <c r="A1060" s="34" t="str">
        <f t="shared" si="58"/>
        <v/>
      </c>
      <c r="B1060" s="2"/>
      <c r="C1060" s="2"/>
      <c r="D1060" s="2"/>
      <c r="E1060" s="2"/>
      <c r="F1060" s="2"/>
      <c r="G1060" s="34"/>
      <c r="H1060" s="34"/>
      <c r="I1060" s="44" t="s">
        <v>11</v>
      </c>
      <c r="J1060" s="108" t="str">
        <f t="shared" si="80"/>
        <v/>
      </c>
      <c r="K1060" s="108" t="str">
        <f t="shared" si="81"/>
        <v/>
      </c>
      <c r="L1060" s="2" t="str">
        <f t="shared" si="61"/>
        <v/>
      </c>
      <c r="M1060" s="2" t="str">
        <f t="shared" si="62"/>
        <v/>
      </c>
      <c r="N1060" s="2" t="str">
        <f t="shared" si="63"/>
        <v/>
      </c>
      <c r="O1060" s="2" t="str">
        <f t="shared" si="64"/>
        <v/>
      </c>
      <c r="P1060" s="2" t="str">
        <f t="shared" si="65"/>
        <v/>
      </c>
      <c r="Q1060" s="1">
        <f t="shared" si="82"/>
        <v>0</v>
      </c>
      <c r="R1060" s="2"/>
      <c r="S1060" s="2"/>
      <c r="T1060" s="2"/>
      <c r="U1060" s="2"/>
      <c r="V1060" s="2"/>
      <c r="W1060" s="1">
        <f t="shared" si="56"/>
        <v>0</v>
      </c>
      <c r="X1060" s="1">
        <f t="shared" si="57"/>
        <v>0</v>
      </c>
    </row>
    <row r="1061" spans="1:24" x14ac:dyDescent="0.25">
      <c r="A1061" s="34" t="str">
        <f t="shared" si="58"/>
        <v/>
      </c>
      <c r="B1061" s="2"/>
      <c r="C1061" s="2"/>
      <c r="D1061" s="2"/>
      <c r="E1061" s="2"/>
      <c r="F1061" s="2"/>
      <c r="G1061" s="34"/>
      <c r="H1061" s="34"/>
      <c r="I1061" s="44" t="s">
        <v>11</v>
      </c>
      <c r="J1061" s="108" t="str">
        <f t="shared" si="80"/>
        <v/>
      </c>
      <c r="K1061" s="108" t="str">
        <f t="shared" si="81"/>
        <v/>
      </c>
      <c r="L1061" s="2" t="str">
        <f t="shared" si="61"/>
        <v/>
      </c>
      <c r="M1061" s="2" t="str">
        <f t="shared" si="62"/>
        <v/>
      </c>
      <c r="N1061" s="2" t="str">
        <f t="shared" si="63"/>
        <v/>
      </c>
      <c r="O1061" s="2" t="str">
        <f t="shared" si="64"/>
        <v/>
      </c>
      <c r="P1061" s="2" t="str">
        <f t="shared" si="65"/>
        <v/>
      </c>
      <c r="Q1061" s="1">
        <f t="shared" si="82"/>
        <v>0</v>
      </c>
      <c r="R1061" s="2"/>
      <c r="S1061" s="2"/>
      <c r="T1061" s="2"/>
      <c r="U1061" s="2"/>
      <c r="V1061" s="2"/>
      <c r="W1061" s="1">
        <f t="shared" si="56"/>
        <v>0</v>
      </c>
      <c r="X1061" s="1">
        <f t="shared" si="57"/>
        <v>0</v>
      </c>
    </row>
    <row r="1062" spans="1:24" x14ac:dyDescent="0.25">
      <c r="A1062" s="34" t="str">
        <f t="shared" si="58"/>
        <v/>
      </c>
      <c r="B1062" s="2"/>
      <c r="C1062" s="2"/>
      <c r="D1062" s="2"/>
      <c r="E1062" s="2"/>
      <c r="F1062" s="2"/>
      <c r="G1062" s="34"/>
      <c r="H1062" s="34"/>
      <c r="I1062" s="44" t="s">
        <v>11</v>
      </c>
      <c r="J1062" s="108" t="str">
        <f t="shared" si="80"/>
        <v/>
      </c>
      <c r="K1062" s="108" t="str">
        <f t="shared" si="81"/>
        <v/>
      </c>
      <c r="L1062" s="2" t="str">
        <f t="shared" si="61"/>
        <v/>
      </c>
      <c r="M1062" s="2" t="str">
        <f t="shared" si="62"/>
        <v/>
      </c>
      <c r="N1062" s="2" t="str">
        <f t="shared" si="63"/>
        <v/>
      </c>
      <c r="O1062" s="2" t="str">
        <f t="shared" si="64"/>
        <v/>
      </c>
      <c r="P1062" s="2" t="str">
        <f t="shared" si="65"/>
        <v/>
      </c>
      <c r="Q1062" s="1">
        <f t="shared" si="82"/>
        <v>0</v>
      </c>
      <c r="R1062" s="2"/>
      <c r="S1062" s="2"/>
      <c r="T1062" s="2"/>
      <c r="U1062" s="2"/>
      <c r="V1062" s="2"/>
      <c r="W1062" s="1">
        <f t="shared" si="56"/>
        <v>0</v>
      </c>
      <c r="X1062" s="1">
        <f t="shared" si="57"/>
        <v>0</v>
      </c>
    </row>
    <row r="1063" spans="1:24" x14ac:dyDescent="0.25">
      <c r="A1063" s="34" t="str">
        <f t="shared" si="58"/>
        <v/>
      </c>
      <c r="B1063" s="2"/>
      <c r="C1063" s="2"/>
      <c r="D1063" s="2"/>
      <c r="E1063" s="2"/>
      <c r="F1063" s="2"/>
      <c r="G1063" s="34"/>
      <c r="H1063" s="34"/>
      <c r="I1063" s="44" t="s">
        <v>11</v>
      </c>
      <c r="J1063" s="176" t="str">
        <f t="shared" si="80"/>
        <v/>
      </c>
      <c r="K1063" s="176" t="str">
        <f t="shared" si="81"/>
        <v/>
      </c>
      <c r="L1063" s="2" t="str">
        <f t="shared" si="61"/>
        <v/>
      </c>
      <c r="M1063" s="2" t="str">
        <f t="shared" si="62"/>
        <v/>
      </c>
      <c r="N1063" s="2" t="str">
        <f t="shared" si="63"/>
        <v/>
      </c>
      <c r="O1063" s="2" t="str">
        <f t="shared" si="64"/>
        <v/>
      </c>
      <c r="P1063" s="2" t="str">
        <f t="shared" si="65"/>
        <v/>
      </c>
      <c r="Q1063" s="1">
        <f t="shared" si="82"/>
        <v>0</v>
      </c>
      <c r="R1063" s="2"/>
      <c r="S1063" s="2"/>
      <c r="T1063" s="2"/>
      <c r="U1063" s="2"/>
      <c r="V1063" s="2"/>
      <c r="W1063" s="1">
        <f t="shared" si="56"/>
        <v>0</v>
      </c>
      <c r="X1063" s="1">
        <f t="shared" si="57"/>
        <v>0</v>
      </c>
    </row>
    <row r="1064" spans="1:24" x14ac:dyDescent="0.25">
      <c r="A1064" s="34" t="str">
        <f t="shared" si="58"/>
        <v/>
      </c>
      <c r="B1064" s="2"/>
      <c r="C1064" s="2"/>
      <c r="D1064" s="2"/>
      <c r="E1064" s="2"/>
      <c r="F1064" s="2"/>
      <c r="G1064" s="34"/>
      <c r="H1064" s="34"/>
      <c r="I1064" s="44" t="s">
        <v>11</v>
      </c>
      <c r="J1064" s="176" t="str">
        <f t="shared" si="80"/>
        <v/>
      </c>
      <c r="K1064" s="176" t="str">
        <f t="shared" si="81"/>
        <v/>
      </c>
      <c r="L1064" s="2" t="str">
        <f t="shared" si="61"/>
        <v/>
      </c>
      <c r="M1064" s="2" t="str">
        <f t="shared" si="62"/>
        <v/>
      </c>
      <c r="N1064" s="2" t="str">
        <f t="shared" si="63"/>
        <v/>
      </c>
      <c r="O1064" s="2" t="str">
        <f t="shared" si="64"/>
        <v/>
      </c>
      <c r="P1064" s="2" t="str">
        <f t="shared" si="65"/>
        <v/>
      </c>
      <c r="Q1064" s="1">
        <f t="shared" si="82"/>
        <v>0</v>
      </c>
      <c r="R1064" s="2"/>
      <c r="S1064" s="2"/>
      <c r="T1064" s="2"/>
      <c r="U1064" s="2"/>
      <c r="V1064" s="2"/>
      <c r="W1064" s="1">
        <f t="shared" si="56"/>
        <v>0</v>
      </c>
      <c r="X1064" s="1">
        <f t="shared" si="57"/>
        <v>0</v>
      </c>
    </row>
    <row r="1065" spans="1:24" x14ac:dyDescent="0.25">
      <c r="A1065" s="34" t="str">
        <f t="shared" si="58"/>
        <v/>
      </c>
      <c r="B1065" s="2"/>
      <c r="C1065" s="2"/>
      <c r="D1065" s="2"/>
      <c r="E1065" s="2"/>
      <c r="F1065" s="2"/>
      <c r="G1065" s="34"/>
      <c r="H1065" s="34"/>
      <c r="I1065" s="44" t="s">
        <v>11</v>
      </c>
      <c r="J1065" s="176" t="str">
        <f t="shared" si="80"/>
        <v/>
      </c>
      <c r="K1065" s="176" t="str">
        <f t="shared" si="81"/>
        <v/>
      </c>
      <c r="L1065" s="2" t="str">
        <f t="shared" si="61"/>
        <v/>
      </c>
      <c r="M1065" s="2" t="str">
        <f t="shared" si="62"/>
        <v/>
      </c>
      <c r="N1065" s="2" t="str">
        <f t="shared" si="63"/>
        <v/>
      </c>
      <c r="O1065" s="2" t="str">
        <f t="shared" si="64"/>
        <v/>
      </c>
      <c r="P1065" s="2" t="str">
        <f t="shared" si="65"/>
        <v/>
      </c>
      <c r="Q1065" s="1">
        <f t="shared" si="82"/>
        <v>0</v>
      </c>
      <c r="R1065" s="2"/>
      <c r="S1065" s="2"/>
      <c r="T1065" s="2"/>
      <c r="U1065" s="2"/>
      <c r="V1065" s="2"/>
      <c r="W1065" s="1">
        <f t="shared" si="56"/>
        <v>0</v>
      </c>
      <c r="X1065" s="1">
        <f t="shared" si="57"/>
        <v>0</v>
      </c>
    </row>
    <row r="1066" spans="1:24" x14ac:dyDescent="0.25">
      <c r="A1066" s="34" t="str">
        <f t="shared" si="58"/>
        <v/>
      </c>
      <c r="B1066" s="2"/>
      <c r="C1066" s="2"/>
      <c r="D1066" s="2"/>
      <c r="E1066" s="2"/>
      <c r="F1066" s="2"/>
      <c r="G1066" s="34"/>
      <c r="H1066" s="34"/>
      <c r="I1066" s="44" t="s">
        <v>11</v>
      </c>
      <c r="J1066" s="176" t="str">
        <f t="shared" si="80"/>
        <v/>
      </c>
      <c r="K1066" s="176" t="str">
        <f t="shared" si="81"/>
        <v/>
      </c>
      <c r="L1066" s="2" t="str">
        <f t="shared" si="61"/>
        <v/>
      </c>
      <c r="M1066" s="2" t="str">
        <f t="shared" si="62"/>
        <v/>
      </c>
      <c r="N1066" s="2" t="str">
        <f t="shared" si="63"/>
        <v/>
      </c>
      <c r="O1066" s="2" t="str">
        <f t="shared" si="64"/>
        <v/>
      </c>
      <c r="P1066" s="2" t="str">
        <f t="shared" si="65"/>
        <v/>
      </c>
      <c r="Q1066" s="1">
        <f t="shared" si="82"/>
        <v>0</v>
      </c>
      <c r="R1066" s="2"/>
      <c r="S1066" s="2"/>
      <c r="T1066" s="2"/>
      <c r="U1066" s="2"/>
      <c r="V1066" s="2"/>
      <c r="W1066" s="1">
        <f t="shared" si="56"/>
        <v>0</v>
      </c>
      <c r="X1066" s="1">
        <f t="shared" si="57"/>
        <v>0</v>
      </c>
    </row>
    <row r="1067" spans="1:24" x14ac:dyDescent="0.25">
      <c r="A1067" s="34" t="str">
        <f t="shared" si="58"/>
        <v/>
      </c>
      <c r="B1067" s="2"/>
      <c r="C1067" s="2"/>
      <c r="D1067" s="2"/>
      <c r="E1067" s="2"/>
      <c r="F1067" s="2"/>
      <c r="G1067" s="34"/>
      <c r="H1067" s="34"/>
      <c r="I1067" s="45" t="s">
        <v>12</v>
      </c>
      <c r="J1067" s="102" t="str">
        <f>IF(H1067="","",LOOKUP(H1067,I$207:I$1000,J$207:J$1000))</f>
        <v/>
      </c>
      <c r="K1067" s="102" t="str">
        <f>IF(H1067="","",LOOKUP(H1067,I$207:I$1000,K$207:K$1000))</f>
        <v/>
      </c>
      <c r="L1067" s="2" t="str">
        <f t="shared" si="61"/>
        <v/>
      </c>
      <c r="M1067" s="2" t="str">
        <f t="shared" si="62"/>
        <v/>
      </c>
      <c r="N1067" s="2" t="str">
        <f t="shared" si="63"/>
        <v/>
      </c>
      <c r="O1067" s="2" t="str">
        <f t="shared" si="64"/>
        <v/>
      </c>
      <c r="P1067" s="2" t="str">
        <f t="shared" si="65"/>
        <v/>
      </c>
      <c r="Q1067" s="1">
        <f t="shared" si="82"/>
        <v>0</v>
      </c>
      <c r="R1067" s="2"/>
      <c r="S1067" s="2"/>
      <c r="T1067" s="2"/>
      <c r="U1067" s="2"/>
      <c r="V1067" s="2"/>
      <c r="W1067" s="1">
        <f t="shared" si="56"/>
        <v>0</v>
      </c>
      <c r="X1067" s="1">
        <f t="shared" si="57"/>
        <v>0</v>
      </c>
    </row>
    <row r="1068" spans="1:24" x14ac:dyDescent="0.25">
      <c r="A1068" s="34" t="str">
        <f t="shared" si="58"/>
        <v/>
      </c>
      <c r="B1068" s="2"/>
      <c r="C1068" s="2"/>
      <c r="D1068" s="2"/>
      <c r="E1068" s="2"/>
      <c r="F1068" s="2"/>
      <c r="G1068" s="34"/>
      <c r="H1068" s="34"/>
      <c r="I1068" s="45" t="s">
        <v>12</v>
      </c>
      <c r="J1068" s="102" t="str">
        <f t="shared" ref="J1068:J1086" si="83">IF(H1068="","",LOOKUP(H1068,I$207:I$1000,J$207:J$1000))</f>
        <v/>
      </c>
      <c r="K1068" s="102" t="str">
        <f t="shared" ref="K1068:K1086" si="84">IF(H1068="","",LOOKUP(H1068,I$207:I$1000,K$207:K$1000))</f>
        <v/>
      </c>
      <c r="L1068" s="2" t="str">
        <f t="shared" si="61"/>
        <v/>
      </c>
      <c r="M1068" s="2" t="str">
        <f t="shared" si="62"/>
        <v/>
      </c>
      <c r="N1068" s="2" t="str">
        <f t="shared" si="63"/>
        <v/>
      </c>
      <c r="O1068" s="2" t="str">
        <f t="shared" si="64"/>
        <v/>
      </c>
      <c r="P1068" s="2" t="str">
        <f t="shared" si="65"/>
        <v/>
      </c>
      <c r="Q1068" s="1">
        <f t="shared" si="82"/>
        <v>0</v>
      </c>
      <c r="R1068" s="2"/>
      <c r="S1068" s="2"/>
      <c r="T1068" s="2"/>
      <c r="U1068" s="2"/>
      <c r="V1068" s="2"/>
      <c r="W1068" s="1">
        <f t="shared" si="56"/>
        <v>0</v>
      </c>
      <c r="X1068" s="1">
        <f t="shared" si="57"/>
        <v>0</v>
      </c>
    </row>
    <row r="1069" spans="1:24" x14ac:dyDescent="0.25">
      <c r="A1069" s="34" t="str">
        <f t="shared" si="58"/>
        <v/>
      </c>
      <c r="B1069" s="2"/>
      <c r="C1069" s="2"/>
      <c r="D1069" s="2"/>
      <c r="E1069" s="2"/>
      <c r="F1069" s="2"/>
      <c r="G1069" s="34"/>
      <c r="H1069" s="34"/>
      <c r="I1069" s="45" t="s">
        <v>12</v>
      </c>
      <c r="J1069" s="102" t="str">
        <f t="shared" si="83"/>
        <v/>
      </c>
      <c r="K1069" s="102" t="str">
        <f t="shared" si="84"/>
        <v/>
      </c>
      <c r="L1069" s="2" t="str">
        <f t="shared" si="61"/>
        <v/>
      </c>
      <c r="M1069" s="2" t="str">
        <f t="shared" si="62"/>
        <v/>
      </c>
      <c r="N1069" s="2" t="str">
        <f t="shared" si="63"/>
        <v/>
      </c>
      <c r="O1069" s="2" t="str">
        <f t="shared" si="64"/>
        <v/>
      </c>
      <c r="P1069" s="2" t="str">
        <f t="shared" si="65"/>
        <v/>
      </c>
      <c r="Q1069" s="1">
        <f t="shared" si="82"/>
        <v>0</v>
      </c>
      <c r="R1069" s="2"/>
      <c r="S1069" s="2"/>
      <c r="T1069" s="2"/>
      <c r="U1069" s="2"/>
      <c r="V1069" s="2"/>
      <c r="W1069" s="1">
        <f t="shared" si="56"/>
        <v>0</v>
      </c>
      <c r="X1069" s="1">
        <f t="shared" si="57"/>
        <v>0</v>
      </c>
    </row>
    <row r="1070" spans="1:24" x14ac:dyDescent="0.25">
      <c r="A1070" s="34" t="str">
        <f t="shared" si="58"/>
        <v/>
      </c>
      <c r="B1070" s="2"/>
      <c r="C1070" s="2"/>
      <c r="D1070" s="2"/>
      <c r="E1070" s="2"/>
      <c r="F1070" s="2"/>
      <c r="G1070" s="34"/>
      <c r="H1070" s="34"/>
      <c r="I1070" s="45" t="s">
        <v>12</v>
      </c>
      <c r="J1070" s="102" t="str">
        <f t="shared" si="83"/>
        <v/>
      </c>
      <c r="K1070" s="102" t="str">
        <f t="shared" si="84"/>
        <v/>
      </c>
      <c r="L1070" s="2" t="str">
        <f t="shared" si="61"/>
        <v/>
      </c>
      <c r="M1070" s="2" t="str">
        <f t="shared" si="62"/>
        <v/>
      </c>
      <c r="N1070" s="2" t="str">
        <f t="shared" si="63"/>
        <v/>
      </c>
      <c r="O1070" s="2" t="str">
        <f t="shared" si="64"/>
        <v/>
      </c>
      <c r="P1070" s="2" t="str">
        <f t="shared" si="65"/>
        <v/>
      </c>
      <c r="Q1070" s="1">
        <f t="shared" si="82"/>
        <v>0</v>
      </c>
      <c r="R1070" s="2"/>
      <c r="S1070" s="2"/>
      <c r="T1070" s="2"/>
      <c r="U1070" s="2"/>
      <c r="V1070" s="2"/>
      <c r="W1070" s="1">
        <f t="shared" si="56"/>
        <v>0</v>
      </c>
      <c r="X1070" s="1">
        <f t="shared" si="57"/>
        <v>0</v>
      </c>
    </row>
    <row r="1071" spans="1:24" x14ac:dyDescent="0.25">
      <c r="A1071" s="34" t="str">
        <f t="shared" si="58"/>
        <v/>
      </c>
      <c r="B1071" s="2"/>
      <c r="C1071" s="2"/>
      <c r="D1071" s="2"/>
      <c r="E1071" s="2"/>
      <c r="F1071" s="2"/>
      <c r="G1071" s="34"/>
      <c r="H1071" s="34"/>
      <c r="I1071" s="45" t="s">
        <v>12</v>
      </c>
      <c r="J1071" s="192" t="str">
        <f t="shared" si="83"/>
        <v/>
      </c>
      <c r="K1071" s="192" t="str">
        <f t="shared" si="84"/>
        <v/>
      </c>
      <c r="L1071" s="2" t="str">
        <f t="shared" si="61"/>
        <v/>
      </c>
      <c r="M1071" s="2" t="str">
        <f t="shared" si="62"/>
        <v/>
      </c>
      <c r="N1071" s="2" t="str">
        <f t="shared" si="63"/>
        <v/>
      </c>
      <c r="O1071" s="2" t="str">
        <f t="shared" si="64"/>
        <v/>
      </c>
      <c r="P1071" s="2" t="str">
        <f t="shared" si="65"/>
        <v/>
      </c>
      <c r="Q1071" s="1">
        <f t="shared" si="82"/>
        <v>0</v>
      </c>
      <c r="R1071" s="2"/>
      <c r="S1071" s="2"/>
      <c r="T1071" s="2"/>
      <c r="U1071" s="2"/>
      <c r="V1071" s="2"/>
      <c r="W1071" s="1">
        <f t="shared" ref="W1071:W1134" si="85">SUM(R1071:V1071)</f>
        <v>0</v>
      </c>
      <c r="X1071" s="1">
        <f t="shared" ref="X1071:X1134" si="86">SUM(Q1071+W1071)</f>
        <v>0</v>
      </c>
    </row>
    <row r="1072" spans="1:24" x14ac:dyDescent="0.25">
      <c r="A1072" s="34" t="str">
        <f t="shared" ref="A1072:A1135" si="87">IF(H1072="","",IF(A$1003="x",LOOKUP(H1072,I$207:I$1000,R$207:R$1000),IF(B$1003="x",LOOKUP(H1072,I$207:I$1000,N$207:N$1000),IF(C$1003="x",LOOKUP(H1072,I$207:I$1000,P$207:P$1000),IF(D$1003="x",LOOKUP(H1072,I$207:I$1000,N$207:N$1000),IF(E$1003="x",LOOKUP(H1072,I$207:I$1000,N$207:N$1000),""))))))</f>
        <v/>
      </c>
      <c r="B1072" s="2"/>
      <c r="C1072" s="2"/>
      <c r="D1072" s="2"/>
      <c r="E1072" s="2"/>
      <c r="F1072" s="2"/>
      <c r="G1072" s="34"/>
      <c r="H1072" s="34"/>
      <c r="I1072" s="45" t="s">
        <v>12</v>
      </c>
      <c r="J1072" s="192" t="str">
        <f t="shared" si="83"/>
        <v/>
      </c>
      <c r="K1072" s="192" t="str">
        <f t="shared" si="84"/>
        <v/>
      </c>
      <c r="L1072" s="2" t="str">
        <f t="shared" ref="L1072:L1135" si="88">IF($H1072="","",SUMIF($H$7:$H$206,$H1072,R$7:R$206))</f>
        <v/>
      </c>
      <c r="M1072" s="2" t="str">
        <f t="shared" ref="M1072:M1135" si="89">IF($H1072="","",SUMIF($H$7:$H$206,$H1072,S$7:S$206))</f>
        <v/>
      </c>
      <c r="N1072" s="2" t="str">
        <f t="shared" ref="N1072:N1135" si="90">IF($H1072="","",SUMIF($H$7:$H$206,$H1072,T$7:T$206))</f>
        <v/>
      </c>
      <c r="O1072" s="2" t="str">
        <f t="shared" ref="O1072:O1135" si="91">IF($H1072="","",SUMIF($H$7:$H$206,$H1072,U$7:U$206))</f>
        <v/>
      </c>
      <c r="P1072" s="2" t="str">
        <f t="shared" ref="P1072:P1135" si="92">IF($H1072="","",SUMIF($H$7:$H$206,$H1072,V$7:V$206))</f>
        <v/>
      </c>
      <c r="Q1072" s="1">
        <f t="shared" si="82"/>
        <v>0</v>
      </c>
      <c r="R1072" s="2"/>
      <c r="S1072" s="2"/>
      <c r="T1072" s="2"/>
      <c r="U1072" s="2"/>
      <c r="V1072" s="2"/>
      <c r="W1072" s="1">
        <f t="shared" si="85"/>
        <v>0</v>
      </c>
      <c r="X1072" s="1">
        <f t="shared" si="86"/>
        <v>0</v>
      </c>
    </row>
    <row r="1073" spans="1:24" x14ac:dyDescent="0.25">
      <c r="A1073" s="34" t="str">
        <f t="shared" si="87"/>
        <v/>
      </c>
      <c r="B1073" s="2"/>
      <c r="C1073" s="2"/>
      <c r="D1073" s="2"/>
      <c r="E1073" s="2"/>
      <c r="F1073" s="2"/>
      <c r="G1073" s="34"/>
      <c r="H1073" s="34"/>
      <c r="I1073" s="45" t="s">
        <v>12</v>
      </c>
      <c r="J1073" s="192" t="str">
        <f t="shared" si="83"/>
        <v/>
      </c>
      <c r="K1073" s="192" t="str">
        <f t="shared" si="84"/>
        <v/>
      </c>
      <c r="L1073" s="2" t="str">
        <f t="shared" si="88"/>
        <v/>
      </c>
      <c r="M1073" s="2" t="str">
        <f t="shared" si="89"/>
        <v/>
      </c>
      <c r="N1073" s="2" t="str">
        <f t="shared" si="90"/>
        <v/>
      </c>
      <c r="O1073" s="2" t="str">
        <f t="shared" si="91"/>
        <v/>
      </c>
      <c r="P1073" s="2" t="str">
        <f t="shared" si="92"/>
        <v/>
      </c>
      <c r="Q1073" s="1">
        <f t="shared" si="82"/>
        <v>0</v>
      </c>
      <c r="R1073" s="2"/>
      <c r="S1073" s="2"/>
      <c r="T1073" s="2"/>
      <c r="U1073" s="2"/>
      <c r="V1073" s="2"/>
      <c r="W1073" s="1">
        <f t="shared" si="85"/>
        <v>0</v>
      </c>
      <c r="X1073" s="1">
        <f t="shared" si="86"/>
        <v>0</v>
      </c>
    </row>
    <row r="1074" spans="1:24" x14ac:dyDescent="0.25">
      <c r="A1074" s="34" t="str">
        <f t="shared" si="87"/>
        <v/>
      </c>
      <c r="B1074" s="2"/>
      <c r="C1074" s="2"/>
      <c r="D1074" s="2"/>
      <c r="E1074" s="2"/>
      <c r="F1074" s="2"/>
      <c r="G1074" s="34"/>
      <c r="H1074" s="34"/>
      <c r="I1074" s="45" t="s">
        <v>12</v>
      </c>
      <c r="J1074" s="192" t="str">
        <f t="shared" si="83"/>
        <v/>
      </c>
      <c r="K1074" s="192" t="str">
        <f t="shared" si="84"/>
        <v/>
      </c>
      <c r="L1074" s="2" t="str">
        <f t="shared" si="88"/>
        <v/>
      </c>
      <c r="M1074" s="2" t="str">
        <f t="shared" si="89"/>
        <v/>
      </c>
      <c r="N1074" s="2" t="str">
        <f t="shared" si="90"/>
        <v/>
      </c>
      <c r="O1074" s="2" t="str">
        <f t="shared" si="91"/>
        <v/>
      </c>
      <c r="P1074" s="2" t="str">
        <f t="shared" si="92"/>
        <v/>
      </c>
      <c r="Q1074" s="1">
        <f t="shared" si="82"/>
        <v>0</v>
      </c>
      <c r="R1074" s="2"/>
      <c r="S1074" s="2"/>
      <c r="T1074" s="2"/>
      <c r="U1074" s="2"/>
      <c r="V1074" s="2"/>
      <c r="W1074" s="1">
        <f t="shared" si="85"/>
        <v>0</v>
      </c>
      <c r="X1074" s="1">
        <f t="shared" si="86"/>
        <v>0</v>
      </c>
    </row>
    <row r="1075" spans="1:24" x14ac:dyDescent="0.25">
      <c r="A1075" s="34" t="str">
        <f t="shared" si="87"/>
        <v/>
      </c>
      <c r="B1075" s="2"/>
      <c r="C1075" s="2"/>
      <c r="D1075" s="2"/>
      <c r="E1075" s="2"/>
      <c r="F1075" s="2"/>
      <c r="G1075" s="34"/>
      <c r="H1075" s="34"/>
      <c r="I1075" s="45" t="s">
        <v>12</v>
      </c>
      <c r="J1075" s="107" t="str">
        <f t="shared" si="83"/>
        <v/>
      </c>
      <c r="K1075" s="107" t="str">
        <f t="shared" si="84"/>
        <v/>
      </c>
      <c r="L1075" s="2" t="str">
        <f t="shared" si="88"/>
        <v/>
      </c>
      <c r="M1075" s="2" t="str">
        <f t="shared" si="89"/>
        <v/>
      </c>
      <c r="N1075" s="2" t="str">
        <f t="shared" si="90"/>
        <v/>
      </c>
      <c r="O1075" s="2" t="str">
        <f t="shared" si="91"/>
        <v/>
      </c>
      <c r="P1075" s="2" t="str">
        <f t="shared" si="92"/>
        <v/>
      </c>
      <c r="Q1075" s="1">
        <f t="shared" si="82"/>
        <v>0</v>
      </c>
      <c r="R1075" s="2"/>
      <c r="S1075" s="2"/>
      <c r="T1075" s="2"/>
      <c r="U1075" s="2"/>
      <c r="V1075" s="2"/>
      <c r="W1075" s="1">
        <f t="shared" si="85"/>
        <v>0</v>
      </c>
      <c r="X1075" s="1">
        <f t="shared" si="86"/>
        <v>0</v>
      </c>
    </row>
    <row r="1076" spans="1:24" x14ac:dyDescent="0.25">
      <c r="A1076" s="34" t="str">
        <f t="shared" si="87"/>
        <v/>
      </c>
      <c r="B1076" s="2"/>
      <c r="C1076" s="2"/>
      <c r="D1076" s="2"/>
      <c r="E1076" s="2"/>
      <c r="F1076" s="2"/>
      <c r="G1076" s="34"/>
      <c r="H1076" s="34"/>
      <c r="I1076" s="45" t="s">
        <v>12</v>
      </c>
      <c r="J1076" s="107" t="str">
        <f t="shared" si="83"/>
        <v/>
      </c>
      <c r="K1076" s="107" t="str">
        <f t="shared" si="84"/>
        <v/>
      </c>
      <c r="L1076" s="2" t="str">
        <f t="shared" si="88"/>
        <v/>
      </c>
      <c r="M1076" s="2" t="str">
        <f t="shared" si="89"/>
        <v/>
      </c>
      <c r="N1076" s="2" t="str">
        <f t="shared" si="90"/>
        <v/>
      </c>
      <c r="O1076" s="2" t="str">
        <f t="shared" si="91"/>
        <v/>
      </c>
      <c r="P1076" s="2" t="str">
        <f t="shared" si="92"/>
        <v/>
      </c>
      <c r="Q1076" s="1">
        <f t="shared" si="82"/>
        <v>0</v>
      </c>
      <c r="R1076" s="2"/>
      <c r="S1076" s="2"/>
      <c r="T1076" s="2"/>
      <c r="U1076" s="2"/>
      <c r="V1076" s="2"/>
      <c r="W1076" s="1">
        <f t="shared" si="85"/>
        <v>0</v>
      </c>
      <c r="X1076" s="1">
        <f t="shared" si="86"/>
        <v>0</v>
      </c>
    </row>
    <row r="1077" spans="1:24" x14ac:dyDescent="0.25">
      <c r="A1077" s="34" t="str">
        <f t="shared" si="87"/>
        <v/>
      </c>
      <c r="B1077" s="2"/>
      <c r="C1077" s="2"/>
      <c r="D1077" s="2"/>
      <c r="E1077" s="2"/>
      <c r="F1077" s="2"/>
      <c r="G1077" s="34"/>
      <c r="H1077" s="34"/>
      <c r="I1077" s="45" t="s">
        <v>12</v>
      </c>
      <c r="J1077" s="107" t="str">
        <f t="shared" si="83"/>
        <v/>
      </c>
      <c r="K1077" s="107" t="str">
        <f t="shared" si="84"/>
        <v/>
      </c>
      <c r="L1077" s="2" t="str">
        <f t="shared" si="88"/>
        <v/>
      </c>
      <c r="M1077" s="2" t="str">
        <f t="shared" si="89"/>
        <v/>
      </c>
      <c r="N1077" s="2" t="str">
        <f t="shared" si="90"/>
        <v/>
      </c>
      <c r="O1077" s="2" t="str">
        <f t="shared" si="91"/>
        <v/>
      </c>
      <c r="P1077" s="2" t="str">
        <f t="shared" si="92"/>
        <v/>
      </c>
      <c r="Q1077" s="1">
        <f>SUM(L1077:P1077)</f>
        <v>0</v>
      </c>
      <c r="R1077" s="2"/>
      <c r="S1077" s="2"/>
      <c r="T1077" s="2"/>
      <c r="U1077" s="2"/>
      <c r="V1077" s="2"/>
      <c r="W1077" s="1">
        <f t="shared" si="85"/>
        <v>0</v>
      </c>
      <c r="X1077" s="1">
        <f t="shared" si="86"/>
        <v>0</v>
      </c>
    </row>
    <row r="1078" spans="1:24" x14ac:dyDescent="0.25">
      <c r="A1078" s="34" t="str">
        <f t="shared" si="87"/>
        <v/>
      </c>
      <c r="B1078" s="2"/>
      <c r="C1078" s="2"/>
      <c r="D1078" s="2"/>
      <c r="E1078" s="2"/>
      <c r="F1078" s="2"/>
      <c r="G1078" s="34"/>
      <c r="H1078" s="34"/>
      <c r="I1078" s="45" t="s">
        <v>12</v>
      </c>
      <c r="J1078" s="107" t="str">
        <f t="shared" si="83"/>
        <v/>
      </c>
      <c r="K1078" s="107" t="str">
        <f t="shared" si="84"/>
        <v/>
      </c>
      <c r="L1078" s="2" t="str">
        <f t="shared" si="88"/>
        <v/>
      </c>
      <c r="M1078" s="2" t="str">
        <f t="shared" si="89"/>
        <v/>
      </c>
      <c r="N1078" s="2" t="str">
        <f t="shared" si="90"/>
        <v/>
      </c>
      <c r="O1078" s="2" t="str">
        <f t="shared" si="91"/>
        <v/>
      </c>
      <c r="P1078" s="2" t="str">
        <f t="shared" si="92"/>
        <v/>
      </c>
      <c r="Q1078" s="1">
        <f>SUM(L1078:P1078)</f>
        <v>0</v>
      </c>
      <c r="R1078" s="2"/>
      <c r="S1078" s="2"/>
      <c r="T1078" s="2"/>
      <c r="U1078" s="2"/>
      <c r="V1078" s="2"/>
      <c r="W1078" s="1">
        <f t="shared" si="85"/>
        <v>0</v>
      </c>
      <c r="X1078" s="1">
        <f t="shared" si="86"/>
        <v>0</v>
      </c>
    </row>
    <row r="1079" spans="1:24" x14ac:dyDescent="0.25">
      <c r="A1079" s="34" t="str">
        <f t="shared" si="87"/>
        <v/>
      </c>
      <c r="B1079" s="2"/>
      <c r="C1079" s="2"/>
      <c r="D1079" s="2"/>
      <c r="E1079" s="2"/>
      <c r="F1079" s="2"/>
      <c r="G1079" s="34"/>
      <c r="H1079" s="34"/>
      <c r="I1079" s="45" t="s">
        <v>12</v>
      </c>
      <c r="J1079" s="108" t="str">
        <f t="shared" si="83"/>
        <v/>
      </c>
      <c r="K1079" s="108" t="str">
        <f t="shared" si="84"/>
        <v/>
      </c>
      <c r="L1079" s="2" t="str">
        <f t="shared" si="88"/>
        <v/>
      </c>
      <c r="M1079" s="2" t="str">
        <f t="shared" si="89"/>
        <v/>
      </c>
      <c r="N1079" s="2" t="str">
        <f t="shared" si="90"/>
        <v/>
      </c>
      <c r="O1079" s="2" t="str">
        <f t="shared" si="91"/>
        <v/>
      </c>
      <c r="P1079" s="2" t="str">
        <f t="shared" si="92"/>
        <v/>
      </c>
      <c r="Q1079" s="1">
        <f>SUM(L1079:P1079)</f>
        <v>0</v>
      </c>
      <c r="R1079" s="2"/>
      <c r="S1079" s="2"/>
      <c r="T1079" s="2"/>
      <c r="U1079" s="2"/>
      <c r="V1079" s="2"/>
      <c r="W1079" s="1">
        <f t="shared" si="85"/>
        <v>0</v>
      </c>
      <c r="X1079" s="1">
        <f t="shared" si="86"/>
        <v>0</v>
      </c>
    </row>
    <row r="1080" spans="1:24" x14ac:dyDescent="0.25">
      <c r="A1080" s="34" t="str">
        <f t="shared" si="87"/>
        <v/>
      </c>
      <c r="B1080" s="2"/>
      <c r="C1080" s="2"/>
      <c r="D1080" s="2"/>
      <c r="E1080" s="2"/>
      <c r="F1080" s="2"/>
      <c r="G1080" s="34"/>
      <c r="H1080" s="34"/>
      <c r="I1080" s="45" t="s">
        <v>12</v>
      </c>
      <c r="J1080" s="108" t="str">
        <f t="shared" si="83"/>
        <v/>
      </c>
      <c r="K1080" s="108" t="str">
        <f t="shared" si="84"/>
        <v/>
      </c>
      <c r="L1080" s="2" t="str">
        <f t="shared" si="88"/>
        <v/>
      </c>
      <c r="M1080" s="2" t="str">
        <f t="shared" si="89"/>
        <v/>
      </c>
      <c r="N1080" s="2" t="str">
        <f t="shared" si="90"/>
        <v/>
      </c>
      <c r="O1080" s="2" t="str">
        <f t="shared" si="91"/>
        <v/>
      </c>
      <c r="P1080" s="2" t="str">
        <f t="shared" si="92"/>
        <v/>
      </c>
      <c r="Q1080" s="1">
        <f>SUM(L1080:P1080)</f>
        <v>0</v>
      </c>
      <c r="R1080" s="2"/>
      <c r="S1080" s="2"/>
      <c r="T1080" s="2"/>
      <c r="U1080" s="2"/>
      <c r="V1080" s="2"/>
      <c r="W1080" s="1">
        <f t="shared" si="85"/>
        <v>0</v>
      </c>
      <c r="X1080" s="1">
        <f t="shared" si="86"/>
        <v>0</v>
      </c>
    </row>
    <row r="1081" spans="1:24" x14ac:dyDescent="0.25">
      <c r="A1081" s="34" t="str">
        <f t="shared" si="87"/>
        <v/>
      </c>
      <c r="B1081" s="2"/>
      <c r="C1081" s="2"/>
      <c r="D1081" s="2"/>
      <c r="E1081" s="2"/>
      <c r="F1081" s="2"/>
      <c r="G1081" s="34"/>
      <c r="H1081" s="34"/>
      <c r="I1081" s="45" t="s">
        <v>12</v>
      </c>
      <c r="J1081" s="108" t="str">
        <f t="shared" si="83"/>
        <v/>
      </c>
      <c r="K1081" s="108" t="str">
        <f t="shared" si="84"/>
        <v/>
      </c>
      <c r="L1081" s="2" t="str">
        <f t="shared" si="88"/>
        <v/>
      </c>
      <c r="M1081" s="2" t="str">
        <f t="shared" si="89"/>
        <v/>
      </c>
      <c r="N1081" s="2" t="str">
        <f t="shared" si="90"/>
        <v/>
      </c>
      <c r="O1081" s="2" t="str">
        <f t="shared" si="91"/>
        <v/>
      </c>
      <c r="P1081" s="2" t="str">
        <f t="shared" si="92"/>
        <v/>
      </c>
      <c r="Q1081" s="1">
        <f>SUM(L1081:P1081)</f>
        <v>0</v>
      </c>
      <c r="R1081" s="2"/>
      <c r="S1081" s="2"/>
      <c r="T1081" s="2"/>
      <c r="U1081" s="2"/>
      <c r="V1081" s="2"/>
      <c r="W1081" s="1">
        <f t="shared" si="85"/>
        <v>0</v>
      </c>
      <c r="X1081" s="1">
        <f t="shared" si="86"/>
        <v>0</v>
      </c>
    </row>
    <row r="1082" spans="1:24" x14ac:dyDescent="0.25">
      <c r="A1082" s="34" t="str">
        <f t="shared" si="87"/>
        <v/>
      </c>
      <c r="B1082" s="2"/>
      <c r="C1082" s="2"/>
      <c r="D1082" s="2"/>
      <c r="E1082" s="2"/>
      <c r="F1082" s="2"/>
      <c r="G1082" s="34"/>
      <c r="H1082" s="34"/>
      <c r="I1082" s="45" t="s">
        <v>12</v>
      </c>
      <c r="J1082" s="108" t="str">
        <f t="shared" si="83"/>
        <v/>
      </c>
      <c r="K1082" s="108" t="str">
        <f t="shared" si="84"/>
        <v/>
      </c>
      <c r="L1082" s="2" t="str">
        <f t="shared" si="88"/>
        <v/>
      </c>
      <c r="M1082" s="2" t="str">
        <f t="shared" si="89"/>
        <v/>
      </c>
      <c r="N1082" s="2" t="str">
        <f t="shared" si="90"/>
        <v/>
      </c>
      <c r="O1082" s="2" t="str">
        <f t="shared" si="91"/>
        <v/>
      </c>
      <c r="P1082" s="2" t="str">
        <f t="shared" si="92"/>
        <v/>
      </c>
      <c r="Q1082" s="1">
        <f t="shared" ref="Q1082:Q1090" si="93">SUM(L1082:P1082)</f>
        <v>0</v>
      </c>
      <c r="R1082" s="2"/>
      <c r="S1082" s="2"/>
      <c r="T1082" s="2"/>
      <c r="U1082" s="2"/>
      <c r="V1082" s="2"/>
      <c r="W1082" s="1">
        <f t="shared" si="85"/>
        <v>0</v>
      </c>
      <c r="X1082" s="1">
        <f t="shared" si="86"/>
        <v>0</v>
      </c>
    </row>
    <row r="1083" spans="1:24" x14ac:dyDescent="0.25">
      <c r="A1083" s="34" t="str">
        <f t="shared" si="87"/>
        <v/>
      </c>
      <c r="B1083" s="2"/>
      <c r="C1083" s="2"/>
      <c r="D1083" s="2"/>
      <c r="E1083" s="2"/>
      <c r="F1083" s="2"/>
      <c r="G1083" s="34"/>
      <c r="H1083" s="34"/>
      <c r="I1083" s="45" t="s">
        <v>12</v>
      </c>
      <c r="J1083" s="176" t="str">
        <f t="shared" si="83"/>
        <v/>
      </c>
      <c r="K1083" s="176" t="str">
        <f t="shared" si="84"/>
        <v/>
      </c>
      <c r="L1083" s="2" t="str">
        <f t="shared" si="88"/>
        <v/>
      </c>
      <c r="M1083" s="2" t="str">
        <f t="shared" si="89"/>
        <v/>
      </c>
      <c r="N1083" s="2" t="str">
        <f t="shared" si="90"/>
        <v/>
      </c>
      <c r="O1083" s="2" t="str">
        <f t="shared" si="91"/>
        <v/>
      </c>
      <c r="P1083" s="2" t="str">
        <f t="shared" si="92"/>
        <v/>
      </c>
      <c r="Q1083" s="1">
        <f t="shared" si="93"/>
        <v>0</v>
      </c>
      <c r="R1083" s="2"/>
      <c r="S1083" s="2"/>
      <c r="T1083" s="2"/>
      <c r="U1083" s="2"/>
      <c r="V1083" s="2"/>
      <c r="W1083" s="1">
        <f t="shared" si="85"/>
        <v>0</v>
      </c>
      <c r="X1083" s="1">
        <f t="shared" si="86"/>
        <v>0</v>
      </c>
    </row>
    <row r="1084" spans="1:24" x14ac:dyDescent="0.25">
      <c r="A1084" s="34" t="str">
        <f t="shared" si="87"/>
        <v/>
      </c>
      <c r="B1084" s="2"/>
      <c r="C1084" s="2"/>
      <c r="D1084" s="2"/>
      <c r="E1084" s="2"/>
      <c r="F1084" s="2"/>
      <c r="G1084" s="34"/>
      <c r="H1084" s="34"/>
      <c r="I1084" s="45" t="s">
        <v>12</v>
      </c>
      <c r="J1084" s="176" t="str">
        <f t="shared" si="83"/>
        <v/>
      </c>
      <c r="K1084" s="176" t="str">
        <f t="shared" si="84"/>
        <v/>
      </c>
      <c r="L1084" s="2" t="str">
        <f t="shared" si="88"/>
        <v/>
      </c>
      <c r="M1084" s="2" t="str">
        <f t="shared" si="89"/>
        <v/>
      </c>
      <c r="N1084" s="2" t="str">
        <f t="shared" si="90"/>
        <v/>
      </c>
      <c r="O1084" s="2" t="str">
        <f t="shared" si="91"/>
        <v/>
      </c>
      <c r="P1084" s="2" t="str">
        <f t="shared" si="92"/>
        <v/>
      </c>
      <c r="Q1084" s="1">
        <f t="shared" si="93"/>
        <v>0</v>
      </c>
      <c r="R1084" s="2"/>
      <c r="S1084" s="2"/>
      <c r="T1084" s="2"/>
      <c r="U1084" s="2"/>
      <c r="V1084" s="2"/>
      <c r="W1084" s="1">
        <f t="shared" si="85"/>
        <v>0</v>
      </c>
      <c r="X1084" s="1">
        <f t="shared" si="86"/>
        <v>0</v>
      </c>
    </row>
    <row r="1085" spans="1:24" x14ac:dyDescent="0.25">
      <c r="A1085" s="34" t="str">
        <f t="shared" si="87"/>
        <v/>
      </c>
      <c r="B1085" s="2"/>
      <c r="C1085" s="2"/>
      <c r="D1085" s="2"/>
      <c r="E1085" s="2"/>
      <c r="F1085" s="2"/>
      <c r="G1085" s="34"/>
      <c r="H1085" s="34"/>
      <c r="I1085" s="45" t="s">
        <v>12</v>
      </c>
      <c r="J1085" s="176" t="str">
        <f t="shared" si="83"/>
        <v/>
      </c>
      <c r="K1085" s="176" t="str">
        <f t="shared" si="84"/>
        <v/>
      </c>
      <c r="L1085" s="2" t="str">
        <f t="shared" si="88"/>
        <v/>
      </c>
      <c r="M1085" s="2" t="str">
        <f t="shared" si="89"/>
        <v/>
      </c>
      <c r="N1085" s="2" t="str">
        <f t="shared" si="90"/>
        <v/>
      </c>
      <c r="O1085" s="2" t="str">
        <f t="shared" si="91"/>
        <v/>
      </c>
      <c r="P1085" s="2" t="str">
        <f t="shared" si="92"/>
        <v/>
      </c>
      <c r="Q1085" s="1">
        <f t="shared" si="93"/>
        <v>0</v>
      </c>
      <c r="R1085" s="2"/>
      <c r="S1085" s="2"/>
      <c r="T1085" s="2"/>
      <c r="U1085" s="2"/>
      <c r="V1085" s="2"/>
      <c r="W1085" s="1">
        <f t="shared" si="85"/>
        <v>0</v>
      </c>
      <c r="X1085" s="1">
        <f t="shared" si="86"/>
        <v>0</v>
      </c>
    </row>
    <row r="1086" spans="1:24" x14ac:dyDescent="0.25">
      <c r="A1086" s="34" t="str">
        <f t="shared" si="87"/>
        <v/>
      </c>
      <c r="B1086" s="2"/>
      <c r="C1086" s="2"/>
      <c r="D1086" s="2"/>
      <c r="E1086" s="2"/>
      <c r="F1086" s="2"/>
      <c r="G1086" s="34"/>
      <c r="H1086" s="34"/>
      <c r="I1086" s="45" t="s">
        <v>12</v>
      </c>
      <c r="J1086" s="176" t="str">
        <f t="shared" si="83"/>
        <v/>
      </c>
      <c r="K1086" s="176" t="str">
        <f t="shared" si="84"/>
        <v/>
      </c>
      <c r="L1086" s="2" t="str">
        <f t="shared" si="88"/>
        <v/>
      </c>
      <c r="M1086" s="2" t="str">
        <f t="shared" si="89"/>
        <v/>
      </c>
      <c r="N1086" s="2" t="str">
        <f t="shared" si="90"/>
        <v/>
      </c>
      <c r="O1086" s="2" t="str">
        <f t="shared" si="91"/>
        <v/>
      </c>
      <c r="P1086" s="2" t="str">
        <f t="shared" si="92"/>
        <v/>
      </c>
      <c r="Q1086" s="1">
        <f t="shared" si="93"/>
        <v>0</v>
      </c>
      <c r="R1086" s="2"/>
      <c r="S1086" s="2"/>
      <c r="T1086" s="2"/>
      <c r="U1086" s="2"/>
      <c r="V1086" s="2"/>
      <c r="W1086" s="1">
        <f t="shared" si="85"/>
        <v>0</v>
      </c>
      <c r="X1086" s="1">
        <f t="shared" si="86"/>
        <v>0</v>
      </c>
    </row>
    <row r="1087" spans="1:24" x14ac:dyDescent="0.25">
      <c r="A1087" s="34" t="str">
        <f t="shared" si="87"/>
        <v/>
      </c>
      <c r="B1087" s="2"/>
      <c r="C1087" s="2"/>
      <c r="D1087" s="2"/>
      <c r="E1087" s="2"/>
      <c r="F1087" s="2"/>
      <c r="G1087" s="34"/>
      <c r="H1087" s="34"/>
      <c r="I1087" s="42" t="s">
        <v>13</v>
      </c>
      <c r="J1087" s="102" t="str">
        <f>IF(H1087="","",LOOKUP(H1087,I$207:I$1000,J$207:J$1000))</f>
        <v/>
      </c>
      <c r="K1087" s="102" t="str">
        <f>IF(H1087="","",LOOKUP(H1087,I$207:I$1000,K$207:K$1000))</f>
        <v/>
      </c>
      <c r="L1087" s="2" t="str">
        <f t="shared" si="88"/>
        <v/>
      </c>
      <c r="M1087" s="2" t="str">
        <f t="shared" si="89"/>
        <v/>
      </c>
      <c r="N1087" s="2" t="str">
        <f t="shared" si="90"/>
        <v/>
      </c>
      <c r="O1087" s="2" t="str">
        <f t="shared" si="91"/>
        <v/>
      </c>
      <c r="P1087" s="2" t="str">
        <f t="shared" si="92"/>
        <v/>
      </c>
      <c r="Q1087" s="1">
        <f t="shared" si="93"/>
        <v>0</v>
      </c>
      <c r="R1087" s="2"/>
      <c r="S1087" s="2"/>
      <c r="T1087" s="2"/>
      <c r="U1087" s="2"/>
      <c r="V1087" s="2"/>
      <c r="W1087" s="1">
        <f t="shared" si="85"/>
        <v>0</v>
      </c>
      <c r="X1087" s="1">
        <f t="shared" si="86"/>
        <v>0</v>
      </c>
    </row>
    <row r="1088" spans="1:24" x14ac:dyDescent="0.25">
      <c r="A1088" s="34" t="str">
        <f t="shared" si="87"/>
        <v/>
      </c>
      <c r="B1088" s="2"/>
      <c r="C1088" s="2"/>
      <c r="D1088" s="2"/>
      <c r="E1088" s="2"/>
      <c r="F1088" s="2"/>
      <c r="G1088" s="34"/>
      <c r="H1088" s="34"/>
      <c r="I1088" s="42" t="s">
        <v>13</v>
      </c>
      <c r="J1088" s="102" t="str">
        <f t="shared" ref="J1088:J1106" si="94">IF(H1088="","",LOOKUP(H1088,I$207:I$1000,J$207:J$1000))</f>
        <v/>
      </c>
      <c r="K1088" s="102" t="str">
        <f t="shared" ref="K1088:K1106" si="95">IF(H1088="","",LOOKUP(H1088,I$207:I$1000,K$207:K$1000))</f>
        <v/>
      </c>
      <c r="L1088" s="2" t="str">
        <f t="shared" si="88"/>
        <v/>
      </c>
      <c r="M1088" s="2" t="str">
        <f t="shared" si="89"/>
        <v/>
      </c>
      <c r="N1088" s="2" t="str">
        <f t="shared" si="90"/>
        <v/>
      </c>
      <c r="O1088" s="2" t="str">
        <f t="shared" si="91"/>
        <v/>
      </c>
      <c r="P1088" s="2" t="str">
        <f t="shared" si="92"/>
        <v/>
      </c>
      <c r="Q1088" s="1">
        <f t="shared" si="93"/>
        <v>0</v>
      </c>
      <c r="R1088" s="2"/>
      <c r="S1088" s="2"/>
      <c r="T1088" s="2"/>
      <c r="U1088" s="2"/>
      <c r="V1088" s="2"/>
      <c r="W1088" s="1">
        <f t="shared" si="85"/>
        <v>0</v>
      </c>
      <c r="X1088" s="1">
        <f t="shared" si="86"/>
        <v>0</v>
      </c>
    </row>
    <row r="1089" spans="1:24" x14ac:dyDescent="0.25">
      <c r="A1089" s="34" t="str">
        <f t="shared" si="87"/>
        <v/>
      </c>
      <c r="B1089" s="2"/>
      <c r="C1089" s="2"/>
      <c r="D1089" s="2"/>
      <c r="E1089" s="2"/>
      <c r="F1089" s="2"/>
      <c r="G1089" s="34"/>
      <c r="H1089" s="34"/>
      <c r="I1089" s="42" t="s">
        <v>13</v>
      </c>
      <c r="J1089" s="102" t="str">
        <f t="shared" si="94"/>
        <v/>
      </c>
      <c r="K1089" s="102" t="str">
        <f t="shared" si="95"/>
        <v/>
      </c>
      <c r="L1089" s="2" t="str">
        <f t="shared" si="88"/>
        <v/>
      </c>
      <c r="M1089" s="2" t="str">
        <f t="shared" si="89"/>
        <v/>
      </c>
      <c r="N1089" s="2" t="str">
        <f t="shared" si="90"/>
        <v/>
      </c>
      <c r="O1089" s="2" t="str">
        <f t="shared" si="91"/>
        <v/>
      </c>
      <c r="P1089" s="2" t="str">
        <f t="shared" si="92"/>
        <v/>
      </c>
      <c r="Q1089" s="1">
        <f t="shared" si="93"/>
        <v>0</v>
      </c>
      <c r="R1089" s="2"/>
      <c r="S1089" s="2"/>
      <c r="T1089" s="2"/>
      <c r="U1089" s="2"/>
      <c r="V1089" s="2"/>
      <c r="W1089" s="1">
        <f t="shared" si="85"/>
        <v>0</v>
      </c>
      <c r="X1089" s="1">
        <f t="shared" si="86"/>
        <v>0</v>
      </c>
    </row>
    <row r="1090" spans="1:24" x14ac:dyDescent="0.25">
      <c r="A1090" s="34" t="str">
        <f t="shared" si="87"/>
        <v/>
      </c>
      <c r="B1090" s="2"/>
      <c r="C1090" s="2"/>
      <c r="D1090" s="2"/>
      <c r="E1090" s="2"/>
      <c r="F1090" s="2"/>
      <c r="G1090" s="34"/>
      <c r="H1090" s="34"/>
      <c r="I1090" s="42" t="s">
        <v>13</v>
      </c>
      <c r="J1090" s="102" t="str">
        <f t="shared" si="94"/>
        <v/>
      </c>
      <c r="K1090" s="102" t="str">
        <f t="shared" si="95"/>
        <v/>
      </c>
      <c r="L1090" s="2" t="str">
        <f t="shared" si="88"/>
        <v/>
      </c>
      <c r="M1090" s="2" t="str">
        <f t="shared" si="89"/>
        <v/>
      </c>
      <c r="N1090" s="2" t="str">
        <f t="shared" si="90"/>
        <v/>
      </c>
      <c r="O1090" s="2" t="str">
        <f t="shared" si="91"/>
        <v/>
      </c>
      <c r="P1090" s="2" t="str">
        <f t="shared" si="92"/>
        <v/>
      </c>
      <c r="Q1090" s="1">
        <f t="shared" si="93"/>
        <v>0</v>
      </c>
      <c r="R1090" s="2"/>
      <c r="S1090" s="2"/>
      <c r="T1090" s="2"/>
      <c r="U1090" s="2"/>
      <c r="V1090" s="2"/>
      <c r="W1090" s="1">
        <f t="shared" si="85"/>
        <v>0</v>
      </c>
      <c r="X1090" s="1">
        <f t="shared" si="86"/>
        <v>0</v>
      </c>
    </row>
    <row r="1091" spans="1:24" x14ac:dyDescent="0.25">
      <c r="A1091" s="34" t="str">
        <f t="shared" si="87"/>
        <v/>
      </c>
      <c r="B1091" s="2"/>
      <c r="C1091" s="2"/>
      <c r="D1091" s="2"/>
      <c r="E1091" s="2"/>
      <c r="F1091" s="2"/>
      <c r="G1091" s="34"/>
      <c r="H1091" s="34"/>
      <c r="I1091" s="42" t="s">
        <v>13</v>
      </c>
      <c r="J1091" s="192" t="str">
        <f t="shared" si="94"/>
        <v/>
      </c>
      <c r="K1091" s="192" t="str">
        <f t="shared" si="95"/>
        <v/>
      </c>
      <c r="L1091" s="2" t="str">
        <f t="shared" si="88"/>
        <v/>
      </c>
      <c r="M1091" s="2" t="str">
        <f t="shared" si="89"/>
        <v/>
      </c>
      <c r="N1091" s="2" t="str">
        <f t="shared" si="90"/>
        <v/>
      </c>
      <c r="O1091" s="2" t="str">
        <f t="shared" si="91"/>
        <v/>
      </c>
      <c r="P1091" s="2" t="str">
        <f t="shared" si="92"/>
        <v/>
      </c>
      <c r="Q1091" s="1">
        <f>SUM(L1091:P1091)</f>
        <v>0</v>
      </c>
      <c r="R1091" s="2"/>
      <c r="S1091" s="2"/>
      <c r="T1091" s="2"/>
      <c r="U1091" s="2"/>
      <c r="V1091" s="2"/>
      <c r="W1091" s="1">
        <f t="shared" si="85"/>
        <v>0</v>
      </c>
      <c r="X1091" s="1">
        <f t="shared" si="86"/>
        <v>0</v>
      </c>
    </row>
    <row r="1092" spans="1:24" x14ac:dyDescent="0.25">
      <c r="A1092" s="34" t="str">
        <f t="shared" si="87"/>
        <v/>
      </c>
      <c r="B1092" s="2"/>
      <c r="C1092" s="2"/>
      <c r="D1092" s="2"/>
      <c r="E1092" s="2"/>
      <c r="F1092" s="2"/>
      <c r="G1092" s="34"/>
      <c r="H1092" s="34"/>
      <c r="I1092" s="42" t="s">
        <v>13</v>
      </c>
      <c r="J1092" s="192" t="str">
        <f t="shared" si="94"/>
        <v/>
      </c>
      <c r="K1092" s="192" t="str">
        <f t="shared" si="95"/>
        <v/>
      </c>
      <c r="L1092" s="2" t="str">
        <f t="shared" si="88"/>
        <v/>
      </c>
      <c r="M1092" s="2" t="str">
        <f t="shared" si="89"/>
        <v/>
      </c>
      <c r="N1092" s="2" t="str">
        <f t="shared" si="90"/>
        <v/>
      </c>
      <c r="O1092" s="2" t="str">
        <f t="shared" si="91"/>
        <v/>
      </c>
      <c r="P1092" s="2" t="str">
        <f t="shared" si="92"/>
        <v/>
      </c>
      <c r="Q1092" s="1">
        <f>SUM(L1092:P1092)</f>
        <v>0</v>
      </c>
      <c r="R1092" s="2"/>
      <c r="S1092" s="2"/>
      <c r="T1092" s="2"/>
      <c r="U1092" s="2"/>
      <c r="V1092" s="2"/>
      <c r="W1092" s="1">
        <f t="shared" si="85"/>
        <v>0</v>
      </c>
      <c r="X1092" s="1">
        <f t="shared" si="86"/>
        <v>0</v>
      </c>
    </row>
    <row r="1093" spans="1:24" x14ac:dyDescent="0.25">
      <c r="A1093" s="34" t="str">
        <f t="shared" si="87"/>
        <v/>
      </c>
      <c r="B1093" s="2"/>
      <c r="C1093" s="2"/>
      <c r="D1093" s="2"/>
      <c r="E1093" s="2"/>
      <c r="F1093" s="2"/>
      <c r="G1093" s="34"/>
      <c r="H1093" s="34"/>
      <c r="I1093" s="42" t="s">
        <v>13</v>
      </c>
      <c r="J1093" s="192" t="str">
        <f t="shared" si="94"/>
        <v/>
      </c>
      <c r="K1093" s="192" t="str">
        <f t="shared" si="95"/>
        <v/>
      </c>
      <c r="L1093" s="2" t="str">
        <f t="shared" si="88"/>
        <v/>
      </c>
      <c r="M1093" s="2" t="str">
        <f t="shared" si="89"/>
        <v/>
      </c>
      <c r="N1093" s="2" t="str">
        <f t="shared" si="90"/>
        <v/>
      </c>
      <c r="O1093" s="2" t="str">
        <f t="shared" si="91"/>
        <v/>
      </c>
      <c r="P1093" s="2" t="str">
        <f t="shared" si="92"/>
        <v/>
      </c>
      <c r="Q1093" s="1">
        <f>SUM(L1093:P1093)</f>
        <v>0</v>
      </c>
      <c r="R1093" s="2"/>
      <c r="S1093" s="2"/>
      <c r="T1093" s="2"/>
      <c r="U1093" s="2"/>
      <c r="V1093" s="2"/>
      <c r="W1093" s="1">
        <f t="shared" si="85"/>
        <v>0</v>
      </c>
      <c r="X1093" s="1">
        <f t="shared" si="86"/>
        <v>0</v>
      </c>
    </row>
    <row r="1094" spans="1:24" x14ac:dyDescent="0.25">
      <c r="A1094" s="34" t="str">
        <f t="shared" si="87"/>
        <v/>
      </c>
      <c r="B1094" s="2"/>
      <c r="C1094" s="2"/>
      <c r="D1094" s="2"/>
      <c r="E1094" s="2"/>
      <c r="F1094" s="2"/>
      <c r="G1094" s="34"/>
      <c r="H1094" s="34"/>
      <c r="I1094" s="42" t="s">
        <v>13</v>
      </c>
      <c r="J1094" s="192" t="str">
        <f t="shared" si="94"/>
        <v/>
      </c>
      <c r="K1094" s="192" t="str">
        <f t="shared" si="95"/>
        <v/>
      </c>
      <c r="L1094" s="2" t="str">
        <f t="shared" si="88"/>
        <v/>
      </c>
      <c r="M1094" s="2" t="str">
        <f t="shared" si="89"/>
        <v/>
      </c>
      <c r="N1094" s="2" t="str">
        <f t="shared" si="90"/>
        <v/>
      </c>
      <c r="O1094" s="2" t="str">
        <f t="shared" si="91"/>
        <v/>
      </c>
      <c r="P1094" s="2" t="str">
        <f t="shared" si="92"/>
        <v/>
      </c>
      <c r="Q1094" s="1">
        <f>SUM(L1094:P1094)</f>
        <v>0</v>
      </c>
      <c r="R1094" s="2"/>
      <c r="S1094" s="2"/>
      <c r="T1094" s="2"/>
      <c r="U1094" s="2"/>
      <c r="V1094" s="2"/>
      <c r="W1094" s="1">
        <f t="shared" si="85"/>
        <v>0</v>
      </c>
      <c r="X1094" s="1">
        <f t="shared" si="86"/>
        <v>0</v>
      </c>
    </row>
    <row r="1095" spans="1:24" x14ac:dyDescent="0.25">
      <c r="A1095" s="34" t="str">
        <f t="shared" si="87"/>
        <v/>
      </c>
      <c r="B1095" s="2"/>
      <c r="C1095" s="2"/>
      <c r="D1095" s="2"/>
      <c r="E1095" s="2"/>
      <c r="F1095" s="2"/>
      <c r="G1095" s="34"/>
      <c r="H1095" s="34"/>
      <c r="I1095" s="42" t="s">
        <v>13</v>
      </c>
      <c r="J1095" s="107" t="str">
        <f t="shared" si="94"/>
        <v/>
      </c>
      <c r="K1095" s="107" t="str">
        <f t="shared" si="95"/>
        <v/>
      </c>
      <c r="L1095" s="2" t="str">
        <f t="shared" si="88"/>
        <v/>
      </c>
      <c r="M1095" s="2" t="str">
        <f t="shared" si="89"/>
        <v/>
      </c>
      <c r="N1095" s="2" t="str">
        <f t="shared" si="90"/>
        <v/>
      </c>
      <c r="O1095" s="2" t="str">
        <f t="shared" si="91"/>
        <v/>
      </c>
      <c r="P1095" s="2" t="str">
        <f t="shared" si="92"/>
        <v/>
      </c>
      <c r="Q1095" s="1">
        <f>SUM(L1095:P1095)</f>
        <v>0</v>
      </c>
      <c r="R1095" s="2"/>
      <c r="S1095" s="2"/>
      <c r="T1095" s="2"/>
      <c r="U1095" s="2"/>
      <c r="V1095" s="2"/>
      <c r="W1095" s="1">
        <f t="shared" si="85"/>
        <v>0</v>
      </c>
      <c r="X1095" s="1">
        <f t="shared" si="86"/>
        <v>0</v>
      </c>
    </row>
    <row r="1096" spans="1:24" x14ac:dyDescent="0.25">
      <c r="A1096" s="34" t="str">
        <f t="shared" si="87"/>
        <v/>
      </c>
      <c r="B1096" s="2"/>
      <c r="C1096" s="2"/>
      <c r="D1096" s="2"/>
      <c r="E1096" s="2"/>
      <c r="F1096" s="2"/>
      <c r="G1096" s="34"/>
      <c r="H1096" s="34"/>
      <c r="I1096" s="42" t="s">
        <v>13</v>
      </c>
      <c r="J1096" s="107" t="str">
        <f t="shared" si="94"/>
        <v/>
      </c>
      <c r="K1096" s="107" t="str">
        <f t="shared" si="95"/>
        <v/>
      </c>
      <c r="L1096" s="2" t="str">
        <f t="shared" si="88"/>
        <v/>
      </c>
      <c r="M1096" s="2" t="str">
        <f t="shared" si="89"/>
        <v/>
      </c>
      <c r="N1096" s="2" t="str">
        <f t="shared" si="90"/>
        <v/>
      </c>
      <c r="O1096" s="2" t="str">
        <f t="shared" si="91"/>
        <v/>
      </c>
      <c r="P1096" s="2" t="str">
        <f t="shared" si="92"/>
        <v/>
      </c>
      <c r="Q1096" s="1">
        <f t="shared" ref="Q1096:Q1104" si="96">SUM(L1096:P1096)</f>
        <v>0</v>
      </c>
      <c r="R1096" s="2"/>
      <c r="S1096" s="2"/>
      <c r="T1096" s="2"/>
      <c r="U1096" s="2"/>
      <c r="V1096" s="2"/>
      <c r="W1096" s="1">
        <f t="shared" si="85"/>
        <v>0</v>
      </c>
      <c r="X1096" s="1">
        <f t="shared" si="86"/>
        <v>0</v>
      </c>
    </row>
    <row r="1097" spans="1:24" x14ac:dyDescent="0.25">
      <c r="A1097" s="34" t="str">
        <f t="shared" si="87"/>
        <v/>
      </c>
      <c r="B1097" s="2"/>
      <c r="C1097" s="2"/>
      <c r="D1097" s="2"/>
      <c r="E1097" s="2"/>
      <c r="F1097" s="2"/>
      <c r="G1097" s="34"/>
      <c r="H1097" s="34"/>
      <c r="I1097" s="42" t="s">
        <v>13</v>
      </c>
      <c r="J1097" s="107" t="str">
        <f t="shared" si="94"/>
        <v/>
      </c>
      <c r="K1097" s="107" t="str">
        <f t="shared" si="95"/>
        <v/>
      </c>
      <c r="L1097" s="2" t="str">
        <f t="shared" si="88"/>
        <v/>
      </c>
      <c r="M1097" s="2" t="str">
        <f t="shared" si="89"/>
        <v/>
      </c>
      <c r="N1097" s="2" t="str">
        <f t="shared" si="90"/>
        <v/>
      </c>
      <c r="O1097" s="2" t="str">
        <f t="shared" si="91"/>
        <v/>
      </c>
      <c r="P1097" s="2" t="str">
        <f t="shared" si="92"/>
        <v/>
      </c>
      <c r="Q1097" s="1">
        <f t="shared" si="96"/>
        <v>0</v>
      </c>
      <c r="R1097" s="2"/>
      <c r="S1097" s="2"/>
      <c r="T1097" s="2"/>
      <c r="U1097" s="2"/>
      <c r="V1097" s="2"/>
      <c r="W1097" s="1">
        <f t="shared" si="85"/>
        <v>0</v>
      </c>
      <c r="X1097" s="1">
        <f t="shared" si="86"/>
        <v>0</v>
      </c>
    </row>
    <row r="1098" spans="1:24" x14ac:dyDescent="0.25">
      <c r="A1098" s="34" t="str">
        <f t="shared" si="87"/>
        <v/>
      </c>
      <c r="B1098" s="2"/>
      <c r="C1098" s="2"/>
      <c r="D1098" s="2"/>
      <c r="E1098" s="2"/>
      <c r="F1098" s="2"/>
      <c r="G1098" s="34"/>
      <c r="H1098" s="34"/>
      <c r="I1098" s="42" t="s">
        <v>13</v>
      </c>
      <c r="J1098" s="107" t="str">
        <f t="shared" si="94"/>
        <v/>
      </c>
      <c r="K1098" s="107" t="str">
        <f t="shared" si="95"/>
        <v/>
      </c>
      <c r="L1098" s="2" t="str">
        <f t="shared" si="88"/>
        <v/>
      </c>
      <c r="M1098" s="2" t="str">
        <f t="shared" si="89"/>
        <v/>
      </c>
      <c r="N1098" s="2" t="str">
        <f t="shared" si="90"/>
        <v/>
      </c>
      <c r="O1098" s="2" t="str">
        <f t="shared" si="91"/>
        <v/>
      </c>
      <c r="P1098" s="2" t="str">
        <f t="shared" si="92"/>
        <v/>
      </c>
      <c r="Q1098" s="1">
        <f t="shared" si="96"/>
        <v>0</v>
      </c>
      <c r="R1098" s="2"/>
      <c r="S1098" s="2"/>
      <c r="T1098" s="2"/>
      <c r="U1098" s="2"/>
      <c r="V1098" s="2"/>
      <c r="W1098" s="1">
        <f t="shared" si="85"/>
        <v>0</v>
      </c>
      <c r="X1098" s="1">
        <f t="shared" si="86"/>
        <v>0</v>
      </c>
    </row>
    <row r="1099" spans="1:24" x14ac:dyDescent="0.25">
      <c r="A1099" s="34" t="str">
        <f t="shared" si="87"/>
        <v/>
      </c>
      <c r="B1099" s="2"/>
      <c r="C1099" s="2"/>
      <c r="D1099" s="2"/>
      <c r="E1099" s="2"/>
      <c r="F1099" s="2"/>
      <c r="G1099" s="34"/>
      <c r="H1099" s="34"/>
      <c r="I1099" s="42" t="s">
        <v>13</v>
      </c>
      <c r="J1099" s="108" t="str">
        <f t="shared" si="94"/>
        <v/>
      </c>
      <c r="K1099" s="108" t="str">
        <f t="shared" si="95"/>
        <v/>
      </c>
      <c r="L1099" s="2" t="str">
        <f t="shared" si="88"/>
        <v/>
      </c>
      <c r="M1099" s="2" t="str">
        <f t="shared" si="89"/>
        <v/>
      </c>
      <c r="N1099" s="2" t="str">
        <f t="shared" si="90"/>
        <v/>
      </c>
      <c r="O1099" s="2" t="str">
        <f t="shared" si="91"/>
        <v/>
      </c>
      <c r="P1099" s="2" t="str">
        <f t="shared" si="92"/>
        <v/>
      </c>
      <c r="Q1099" s="1">
        <f t="shared" si="96"/>
        <v>0</v>
      </c>
      <c r="R1099" s="2"/>
      <c r="S1099" s="2"/>
      <c r="T1099" s="2"/>
      <c r="U1099" s="2"/>
      <c r="V1099" s="2"/>
      <c r="W1099" s="1">
        <f t="shared" si="85"/>
        <v>0</v>
      </c>
      <c r="X1099" s="1">
        <f t="shared" si="86"/>
        <v>0</v>
      </c>
    </row>
    <row r="1100" spans="1:24" x14ac:dyDescent="0.25">
      <c r="A1100" s="34" t="str">
        <f t="shared" si="87"/>
        <v/>
      </c>
      <c r="B1100" s="2"/>
      <c r="C1100" s="2"/>
      <c r="D1100" s="2"/>
      <c r="E1100" s="2"/>
      <c r="F1100" s="2"/>
      <c r="G1100" s="34"/>
      <c r="H1100" s="34"/>
      <c r="I1100" s="42" t="s">
        <v>13</v>
      </c>
      <c r="J1100" s="108" t="str">
        <f t="shared" si="94"/>
        <v/>
      </c>
      <c r="K1100" s="108" t="str">
        <f t="shared" si="95"/>
        <v/>
      </c>
      <c r="L1100" s="2" t="str">
        <f t="shared" si="88"/>
        <v/>
      </c>
      <c r="M1100" s="2" t="str">
        <f t="shared" si="89"/>
        <v/>
      </c>
      <c r="N1100" s="2" t="str">
        <f t="shared" si="90"/>
        <v/>
      </c>
      <c r="O1100" s="2" t="str">
        <f t="shared" si="91"/>
        <v/>
      </c>
      <c r="P1100" s="2" t="str">
        <f t="shared" si="92"/>
        <v/>
      </c>
      <c r="Q1100" s="1">
        <f t="shared" si="96"/>
        <v>0</v>
      </c>
      <c r="R1100" s="2"/>
      <c r="S1100" s="2"/>
      <c r="T1100" s="2"/>
      <c r="U1100" s="2"/>
      <c r="V1100" s="2"/>
      <c r="W1100" s="1">
        <f t="shared" si="85"/>
        <v>0</v>
      </c>
      <c r="X1100" s="1">
        <f t="shared" si="86"/>
        <v>0</v>
      </c>
    </row>
    <row r="1101" spans="1:24" x14ac:dyDescent="0.25">
      <c r="A1101" s="34" t="str">
        <f t="shared" si="87"/>
        <v/>
      </c>
      <c r="B1101" s="2"/>
      <c r="C1101" s="2"/>
      <c r="D1101" s="2"/>
      <c r="E1101" s="2"/>
      <c r="F1101" s="2"/>
      <c r="G1101" s="34"/>
      <c r="H1101" s="34"/>
      <c r="I1101" s="42" t="s">
        <v>13</v>
      </c>
      <c r="J1101" s="108" t="str">
        <f t="shared" si="94"/>
        <v/>
      </c>
      <c r="K1101" s="108" t="str">
        <f t="shared" si="95"/>
        <v/>
      </c>
      <c r="L1101" s="2" t="str">
        <f t="shared" si="88"/>
        <v/>
      </c>
      <c r="M1101" s="2" t="str">
        <f t="shared" si="89"/>
        <v/>
      </c>
      <c r="N1101" s="2" t="str">
        <f t="shared" si="90"/>
        <v/>
      </c>
      <c r="O1101" s="2" t="str">
        <f t="shared" si="91"/>
        <v/>
      </c>
      <c r="P1101" s="2" t="str">
        <f t="shared" si="92"/>
        <v/>
      </c>
      <c r="Q1101" s="1">
        <f t="shared" si="96"/>
        <v>0</v>
      </c>
      <c r="R1101" s="2"/>
      <c r="S1101" s="2"/>
      <c r="T1101" s="2"/>
      <c r="U1101" s="2"/>
      <c r="V1101" s="2"/>
      <c r="W1101" s="1">
        <f t="shared" si="85"/>
        <v>0</v>
      </c>
      <c r="X1101" s="1">
        <f t="shared" si="86"/>
        <v>0</v>
      </c>
    </row>
    <row r="1102" spans="1:24" x14ac:dyDescent="0.25">
      <c r="A1102" s="34" t="str">
        <f t="shared" si="87"/>
        <v/>
      </c>
      <c r="B1102" s="2"/>
      <c r="C1102" s="2"/>
      <c r="D1102" s="2"/>
      <c r="E1102" s="2"/>
      <c r="F1102" s="2"/>
      <c r="G1102" s="34"/>
      <c r="H1102" s="34"/>
      <c r="I1102" s="42" t="s">
        <v>13</v>
      </c>
      <c r="J1102" s="108" t="str">
        <f t="shared" si="94"/>
        <v/>
      </c>
      <c r="K1102" s="108" t="str">
        <f t="shared" si="95"/>
        <v/>
      </c>
      <c r="L1102" s="2" t="str">
        <f t="shared" si="88"/>
        <v/>
      </c>
      <c r="M1102" s="2" t="str">
        <f t="shared" si="89"/>
        <v/>
      </c>
      <c r="N1102" s="2" t="str">
        <f t="shared" si="90"/>
        <v/>
      </c>
      <c r="O1102" s="2" t="str">
        <f t="shared" si="91"/>
        <v/>
      </c>
      <c r="P1102" s="2" t="str">
        <f t="shared" si="92"/>
        <v/>
      </c>
      <c r="Q1102" s="1">
        <f t="shared" si="96"/>
        <v>0</v>
      </c>
      <c r="R1102" s="2"/>
      <c r="S1102" s="2"/>
      <c r="T1102" s="2"/>
      <c r="U1102" s="2"/>
      <c r="V1102" s="2"/>
      <c r="W1102" s="1">
        <f t="shared" si="85"/>
        <v>0</v>
      </c>
      <c r="X1102" s="1">
        <f t="shared" si="86"/>
        <v>0</v>
      </c>
    </row>
    <row r="1103" spans="1:24" x14ac:dyDescent="0.25">
      <c r="A1103" s="34" t="str">
        <f t="shared" si="87"/>
        <v/>
      </c>
      <c r="B1103" s="2"/>
      <c r="C1103" s="2"/>
      <c r="D1103" s="2"/>
      <c r="E1103" s="2"/>
      <c r="F1103" s="2"/>
      <c r="G1103" s="34"/>
      <c r="H1103" s="34"/>
      <c r="I1103" s="42" t="s">
        <v>13</v>
      </c>
      <c r="J1103" s="176" t="str">
        <f t="shared" si="94"/>
        <v/>
      </c>
      <c r="K1103" s="176" t="str">
        <f t="shared" si="95"/>
        <v/>
      </c>
      <c r="L1103" s="2" t="str">
        <f t="shared" si="88"/>
        <v/>
      </c>
      <c r="M1103" s="2" t="str">
        <f t="shared" si="89"/>
        <v/>
      </c>
      <c r="N1103" s="2" t="str">
        <f t="shared" si="90"/>
        <v/>
      </c>
      <c r="O1103" s="2" t="str">
        <f t="shared" si="91"/>
        <v/>
      </c>
      <c r="P1103" s="2" t="str">
        <f t="shared" si="92"/>
        <v/>
      </c>
      <c r="Q1103" s="1">
        <f t="shared" si="96"/>
        <v>0</v>
      </c>
      <c r="R1103" s="2"/>
      <c r="S1103" s="2"/>
      <c r="T1103" s="2"/>
      <c r="U1103" s="2"/>
      <c r="V1103" s="2"/>
      <c r="W1103" s="1">
        <f t="shared" si="85"/>
        <v>0</v>
      </c>
      <c r="X1103" s="1">
        <f t="shared" si="86"/>
        <v>0</v>
      </c>
    </row>
    <row r="1104" spans="1:24" x14ac:dyDescent="0.25">
      <c r="A1104" s="34" t="str">
        <f t="shared" si="87"/>
        <v/>
      </c>
      <c r="B1104" s="2"/>
      <c r="C1104" s="2"/>
      <c r="D1104" s="2"/>
      <c r="E1104" s="2"/>
      <c r="F1104" s="2"/>
      <c r="G1104" s="34"/>
      <c r="H1104" s="34"/>
      <c r="I1104" s="42" t="s">
        <v>13</v>
      </c>
      <c r="J1104" s="176" t="str">
        <f t="shared" si="94"/>
        <v/>
      </c>
      <c r="K1104" s="176" t="str">
        <f t="shared" si="95"/>
        <v/>
      </c>
      <c r="L1104" s="2" t="str">
        <f t="shared" si="88"/>
        <v/>
      </c>
      <c r="M1104" s="2" t="str">
        <f t="shared" si="89"/>
        <v/>
      </c>
      <c r="N1104" s="2" t="str">
        <f t="shared" si="90"/>
        <v/>
      </c>
      <c r="O1104" s="2" t="str">
        <f t="shared" si="91"/>
        <v/>
      </c>
      <c r="P1104" s="2" t="str">
        <f t="shared" si="92"/>
        <v/>
      </c>
      <c r="Q1104" s="1">
        <f t="shared" si="96"/>
        <v>0</v>
      </c>
      <c r="R1104" s="2"/>
      <c r="S1104" s="2"/>
      <c r="T1104" s="2"/>
      <c r="U1104" s="2"/>
      <c r="V1104" s="2"/>
      <c r="W1104" s="1">
        <f t="shared" si="85"/>
        <v>0</v>
      </c>
      <c r="X1104" s="1">
        <f t="shared" si="86"/>
        <v>0</v>
      </c>
    </row>
    <row r="1105" spans="1:24" x14ac:dyDescent="0.25">
      <c r="A1105" s="34" t="str">
        <f t="shared" si="87"/>
        <v/>
      </c>
      <c r="B1105" s="2"/>
      <c r="C1105" s="2"/>
      <c r="D1105" s="2"/>
      <c r="E1105" s="2"/>
      <c r="F1105" s="2"/>
      <c r="G1105" s="34"/>
      <c r="H1105" s="34"/>
      <c r="I1105" s="42" t="s">
        <v>13</v>
      </c>
      <c r="J1105" s="176" t="str">
        <f t="shared" si="94"/>
        <v/>
      </c>
      <c r="K1105" s="176" t="str">
        <f t="shared" si="95"/>
        <v/>
      </c>
      <c r="L1105" s="2" t="str">
        <f t="shared" si="88"/>
        <v/>
      </c>
      <c r="M1105" s="2" t="str">
        <f t="shared" si="89"/>
        <v/>
      </c>
      <c r="N1105" s="2" t="str">
        <f t="shared" si="90"/>
        <v/>
      </c>
      <c r="O1105" s="2" t="str">
        <f t="shared" si="91"/>
        <v/>
      </c>
      <c r="P1105" s="2" t="str">
        <f t="shared" si="92"/>
        <v/>
      </c>
      <c r="Q1105" s="1">
        <f>SUM(L1105:P1105)</f>
        <v>0</v>
      </c>
      <c r="R1105" s="2"/>
      <c r="S1105" s="2"/>
      <c r="T1105" s="2"/>
      <c r="U1105" s="2"/>
      <c r="V1105" s="2"/>
      <c r="W1105" s="1">
        <f t="shared" si="85"/>
        <v>0</v>
      </c>
      <c r="X1105" s="1">
        <f t="shared" si="86"/>
        <v>0</v>
      </c>
    </row>
    <row r="1106" spans="1:24" x14ac:dyDescent="0.25">
      <c r="A1106" s="34" t="str">
        <f t="shared" si="87"/>
        <v/>
      </c>
      <c r="B1106" s="2"/>
      <c r="C1106" s="2"/>
      <c r="D1106" s="2"/>
      <c r="E1106" s="2"/>
      <c r="F1106" s="2"/>
      <c r="G1106" s="34"/>
      <c r="H1106" s="34"/>
      <c r="I1106" s="42" t="s">
        <v>13</v>
      </c>
      <c r="J1106" s="176" t="str">
        <f t="shared" si="94"/>
        <v/>
      </c>
      <c r="K1106" s="176" t="str">
        <f t="shared" si="95"/>
        <v/>
      </c>
      <c r="L1106" s="2" t="str">
        <f t="shared" si="88"/>
        <v/>
      </c>
      <c r="M1106" s="2" t="str">
        <f t="shared" si="89"/>
        <v/>
      </c>
      <c r="N1106" s="2" t="str">
        <f t="shared" si="90"/>
        <v/>
      </c>
      <c r="O1106" s="2" t="str">
        <f t="shared" si="91"/>
        <v/>
      </c>
      <c r="P1106" s="2" t="str">
        <f t="shared" si="92"/>
        <v/>
      </c>
      <c r="Q1106" s="1">
        <f>SUM(L1106:P1106)</f>
        <v>0</v>
      </c>
      <c r="R1106" s="2"/>
      <c r="S1106" s="2"/>
      <c r="T1106" s="2"/>
      <c r="U1106" s="2"/>
      <c r="V1106" s="2"/>
      <c r="W1106" s="1">
        <f t="shared" si="85"/>
        <v>0</v>
      </c>
      <c r="X1106" s="1">
        <f t="shared" si="86"/>
        <v>0</v>
      </c>
    </row>
    <row r="1107" spans="1:24" x14ac:dyDescent="0.25">
      <c r="A1107" s="34" t="str">
        <f t="shared" si="87"/>
        <v/>
      </c>
      <c r="B1107" s="2"/>
      <c r="C1107" s="2"/>
      <c r="D1107" s="2"/>
      <c r="E1107" s="2"/>
      <c r="F1107" s="2"/>
      <c r="G1107" s="34"/>
      <c r="H1107" s="34"/>
      <c r="I1107" s="43" t="s">
        <v>14</v>
      </c>
      <c r="J1107" s="102" t="str">
        <f>IF(H1107="","",LOOKUP(H1107,I$207:I$1000,J$207:J$1000))</f>
        <v/>
      </c>
      <c r="K1107" s="102" t="str">
        <f>IF(H1107="","",LOOKUP(H1107,I$207:I$1000,K$207:K$1000))</f>
        <v/>
      </c>
      <c r="L1107" s="2" t="str">
        <f t="shared" si="88"/>
        <v/>
      </c>
      <c r="M1107" s="2" t="str">
        <f t="shared" si="89"/>
        <v/>
      </c>
      <c r="N1107" s="2" t="str">
        <f t="shared" si="90"/>
        <v/>
      </c>
      <c r="O1107" s="2" t="str">
        <f t="shared" si="91"/>
        <v/>
      </c>
      <c r="P1107" s="2" t="str">
        <f t="shared" si="92"/>
        <v/>
      </c>
      <c r="Q1107" s="1">
        <f>SUM(L1107:P1107)</f>
        <v>0</v>
      </c>
      <c r="R1107" s="2"/>
      <c r="S1107" s="2"/>
      <c r="T1107" s="2"/>
      <c r="U1107" s="2"/>
      <c r="V1107" s="2"/>
      <c r="W1107" s="1">
        <f t="shared" si="85"/>
        <v>0</v>
      </c>
      <c r="X1107" s="1">
        <f t="shared" si="86"/>
        <v>0</v>
      </c>
    </row>
    <row r="1108" spans="1:24" x14ac:dyDescent="0.25">
      <c r="A1108" s="34" t="str">
        <f t="shared" si="87"/>
        <v/>
      </c>
      <c r="B1108" s="2"/>
      <c r="C1108" s="2"/>
      <c r="D1108" s="2"/>
      <c r="E1108" s="2"/>
      <c r="F1108" s="2"/>
      <c r="G1108" s="34"/>
      <c r="H1108" s="34"/>
      <c r="I1108" s="43" t="s">
        <v>14</v>
      </c>
      <c r="J1108" s="102" t="str">
        <f t="shared" ref="J1108:J1126" si="97">IF(H1108="","",LOOKUP(H1108,I$207:I$1000,J$207:J$1000))</f>
        <v/>
      </c>
      <c r="K1108" s="102" t="str">
        <f t="shared" ref="K1108:K1126" si="98">IF(H1108="","",LOOKUP(H1108,I$207:I$1000,K$207:K$1000))</f>
        <v/>
      </c>
      <c r="L1108" s="2" t="str">
        <f t="shared" si="88"/>
        <v/>
      </c>
      <c r="M1108" s="2" t="str">
        <f t="shared" si="89"/>
        <v/>
      </c>
      <c r="N1108" s="2" t="str">
        <f t="shared" si="90"/>
        <v/>
      </c>
      <c r="O1108" s="2" t="str">
        <f t="shared" si="91"/>
        <v/>
      </c>
      <c r="P1108" s="2" t="str">
        <f t="shared" si="92"/>
        <v/>
      </c>
      <c r="Q1108" s="1">
        <f>SUM(L1108:P1108)</f>
        <v>0</v>
      </c>
      <c r="R1108" s="2"/>
      <c r="S1108" s="2"/>
      <c r="T1108" s="2"/>
      <c r="U1108" s="2"/>
      <c r="V1108" s="2"/>
      <c r="W1108" s="1">
        <f t="shared" si="85"/>
        <v>0</v>
      </c>
      <c r="X1108" s="1">
        <f t="shared" si="86"/>
        <v>0</v>
      </c>
    </row>
    <row r="1109" spans="1:24" x14ac:dyDescent="0.25">
      <c r="A1109" s="34" t="str">
        <f t="shared" si="87"/>
        <v/>
      </c>
      <c r="B1109" s="2"/>
      <c r="C1109" s="2"/>
      <c r="D1109" s="2"/>
      <c r="E1109" s="2"/>
      <c r="F1109" s="2"/>
      <c r="G1109" s="34"/>
      <c r="H1109" s="34"/>
      <c r="I1109" s="43" t="s">
        <v>14</v>
      </c>
      <c r="J1109" s="102" t="str">
        <f t="shared" si="97"/>
        <v/>
      </c>
      <c r="K1109" s="102" t="str">
        <f t="shared" si="98"/>
        <v/>
      </c>
      <c r="L1109" s="2" t="str">
        <f t="shared" si="88"/>
        <v/>
      </c>
      <c r="M1109" s="2" t="str">
        <f t="shared" si="89"/>
        <v/>
      </c>
      <c r="N1109" s="2" t="str">
        <f t="shared" si="90"/>
        <v/>
      </c>
      <c r="O1109" s="2" t="str">
        <f t="shared" si="91"/>
        <v/>
      </c>
      <c r="P1109" s="2" t="str">
        <f t="shared" si="92"/>
        <v/>
      </c>
      <c r="Q1109" s="1">
        <f>SUM(L1109:P1109)</f>
        <v>0</v>
      </c>
      <c r="R1109" s="2"/>
      <c r="S1109" s="2"/>
      <c r="T1109" s="2"/>
      <c r="U1109" s="2"/>
      <c r="V1109" s="2"/>
      <c r="W1109" s="1">
        <f t="shared" si="85"/>
        <v>0</v>
      </c>
      <c r="X1109" s="1">
        <f t="shared" si="86"/>
        <v>0</v>
      </c>
    </row>
    <row r="1110" spans="1:24" x14ac:dyDescent="0.25">
      <c r="A1110" s="34" t="str">
        <f t="shared" si="87"/>
        <v/>
      </c>
      <c r="B1110" s="2"/>
      <c r="C1110" s="2"/>
      <c r="D1110" s="2"/>
      <c r="E1110" s="2"/>
      <c r="F1110" s="2"/>
      <c r="G1110" s="34"/>
      <c r="H1110" s="34"/>
      <c r="I1110" s="43" t="s">
        <v>14</v>
      </c>
      <c r="J1110" s="102" t="str">
        <f t="shared" si="97"/>
        <v/>
      </c>
      <c r="K1110" s="102" t="str">
        <f t="shared" si="98"/>
        <v/>
      </c>
      <c r="L1110" s="2" t="str">
        <f t="shared" si="88"/>
        <v/>
      </c>
      <c r="M1110" s="2" t="str">
        <f t="shared" si="89"/>
        <v/>
      </c>
      <c r="N1110" s="2" t="str">
        <f t="shared" si="90"/>
        <v/>
      </c>
      <c r="O1110" s="2" t="str">
        <f t="shared" si="91"/>
        <v/>
      </c>
      <c r="P1110" s="2" t="str">
        <f t="shared" si="92"/>
        <v/>
      </c>
      <c r="Q1110" s="1">
        <f t="shared" ref="Q1110:Q1170" si="99">SUM(L1110:P1110)</f>
        <v>0</v>
      </c>
      <c r="R1110" s="2"/>
      <c r="S1110" s="2"/>
      <c r="T1110" s="2"/>
      <c r="U1110" s="2"/>
      <c r="V1110" s="2"/>
      <c r="W1110" s="1">
        <f t="shared" si="85"/>
        <v>0</v>
      </c>
      <c r="X1110" s="1">
        <f t="shared" si="86"/>
        <v>0</v>
      </c>
    </row>
    <row r="1111" spans="1:24" x14ac:dyDescent="0.25">
      <c r="A1111" s="34" t="str">
        <f t="shared" si="87"/>
        <v/>
      </c>
      <c r="B1111" s="2"/>
      <c r="C1111" s="2"/>
      <c r="D1111" s="2"/>
      <c r="E1111" s="2"/>
      <c r="F1111" s="2"/>
      <c r="G1111" s="34"/>
      <c r="H1111" s="34"/>
      <c r="I1111" s="43" t="s">
        <v>14</v>
      </c>
      <c r="J1111" s="192" t="str">
        <f t="shared" si="97"/>
        <v/>
      </c>
      <c r="K1111" s="192" t="str">
        <f t="shared" si="98"/>
        <v/>
      </c>
      <c r="L1111" s="2" t="str">
        <f t="shared" si="88"/>
        <v/>
      </c>
      <c r="M1111" s="2" t="str">
        <f t="shared" si="89"/>
        <v/>
      </c>
      <c r="N1111" s="2" t="str">
        <f t="shared" si="90"/>
        <v/>
      </c>
      <c r="O1111" s="2" t="str">
        <f t="shared" si="91"/>
        <v/>
      </c>
      <c r="P1111" s="2" t="str">
        <f t="shared" si="92"/>
        <v/>
      </c>
      <c r="Q1111" s="1">
        <f t="shared" si="99"/>
        <v>0</v>
      </c>
      <c r="R1111" s="2"/>
      <c r="S1111" s="2"/>
      <c r="T1111" s="2"/>
      <c r="U1111" s="2"/>
      <c r="V1111" s="2"/>
      <c r="W1111" s="1">
        <f t="shared" si="85"/>
        <v>0</v>
      </c>
      <c r="X1111" s="1">
        <f t="shared" si="86"/>
        <v>0</v>
      </c>
    </row>
    <row r="1112" spans="1:24" x14ac:dyDescent="0.25">
      <c r="A1112" s="34" t="str">
        <f t="shared" si="87"/>
        <v/>
      </c>
      <c r="B1112" s="2"/>
      <c r="C1112" s="2"/>
      <c r="D1112" s="2"/>
      <c r="E1112" s="2"/>
      <c r="F1112" s="2"/>
      <c r="G1112" s="34"/>
      <c r="H1112" s="34"/>
      <c r="I1112" s="43" t="s">
        <v>14</v>
      </c>
      <c r="J1112" s="192" t="str">
        <f t="shared" si="97"/>
        <v/>
      </c>
      <c r="K1112" s="192" t="str">
        <f t="shared" si="98"/>
        <v/>
      </c>
      <c r="L1112" s="2" t="str">
        <f t="shared" si="88"/>
        <v/>
      </c>
      <c r="M1112" s="2" t="str">
        <f t="shared" si="89"/>
        <v/>
      </c>
      <c r="N1112" s="2" t="str">
        <f t="shared" si="90"/>
        <v/>
      </c>
      <c r="O1112" s="2" t="str">
        <f t="shared" si="91"/>
        <v/>
      </c>
      <c r="P1112" s="2" t="str">
        <f t="shared" si="92"/>
        <v/>
      </c>
      <c r="Q1112" s="1">
        <f t="shared" si="99"/>
        <v>0</v>
      </c>
      <c r="R1112" s="2"/>
      <c r="S1112" s="2"/>
      <c r="T1112" s="2"/>
      <c r="U1112" s="2"/>
      <c r="V1112" s="2"/>
      <c r="W1112" s="1">
        <f t="shared" si="85"/>
        <v>0</v>
      </c>
      <c r="X1112" s="1">
        <f t="shared" si="86"/>
        <v>0</v>
      </c>
    </row>
    <row r="1113" spans="1:24" x14ac:dyDescent="0.25">
      <c r="A1113" s="34" t="str">
        <f t="shared" si="87"/>
        <v/>
      </c>
      <c r="B1113" s="2"/>
      <c r="C1113" s="2"/>
      <c r="D1113" s="2"/>
      <c r="E1113" s="2"/>
      <c r="F1113" s="2"/>
      <c r="G1113" s="34"/>
      <c r="H1113" s="34"/>
      <c r="I1113" s="43" t="s">
        <v>14</v>
      </c>
      <c r="J1113" s="192" t="str">
        <f t="shared" si="97"/>
        <v/>
      </c>
      <c r="K1113" s="192" t="str">
        <f t="shared" si="98"/>
        <v/>
      </c>
      <c r="L1113" s="2" t="str">
        <f t="shared" si="88"/>
        <v/>
      </c>
      <c r="M1113" s="2" t="str">
        <f t="shared" si="89"/>
        <v/>
      </c>
      <c r="N1113" s="2" t="str">
        <f t="shared" si="90"/>
        <v/>
      </c>
      <c r="O1113" s="2" t="str">
        <f t="shared" si="91"/>
        <v/>
      </c>
      <c r="P1113" s="2" t="str">
        <f t="shared" si="92"/>
        <v/>
      </c>
      <c r="Q1113" s="1">
        <f t="shared" si="99"/>
        <v>0</v>
      </c>
      <c r="R1113" s="2"/>
      <c r="S1113" s="2"/>
      <c r="T1113" s="2"/>
      <c r="U1113" s="2"/>
      <c r="V1113" s="2"/>
      <c r="W1113" s="1">
        <f t="shared" si="85"/>
        <v>0</v>
      </c>
      <c r="X1113" s="1">
        <f t="shared" si="86"/>
        <v>0</v>
      </c>
    </row>
    <row r="1114" spans="1:24" x14ac:dyDescent="0.25">
      <c r="A1114" s="34" t="str">
        <f t="shared" si="87"/>
        <v/>
      </c>
      <c r="B1114" s="2"/>
      <c r="C1114" s="2"/>
      <c r="D1114" s="2"/>
      <c r="E1114" s="2"/>
      <c r="F1114" s="2"/>
      <c r="G1114" s="34"/>
      <c r="H1114" s="34"/>
      <c r="I1114" s="43" t="s">
        <v>14</v>
      </c>
      <c r="J1114" s="192" t="str">
        <f t="shared" si="97"/>
        <v/>
      </c>
      <c r="K1114" s="192" t="str">
        <f t="shared" si="98"/>
        <v/>
      </c>
      <c r="L1114" s="2" t="str">
        <f t="shared" si="88"/>
        <v/>
      </c>
      <c r="M1114" s="2" t="str">
        <f t="shared" si="89"/>
        <v/>
      </c>
      <c r="N1114" s="2" t="str">
        <f t="shared" si="90"/>
        <v/>
      </c>
      <c r="O1114" s="2" t="str">
        <f t="shared" si="91"/>
        <v/>
      </c>
      <c r="P1114" s="2" t="str">
        <f t="shared" si="92"/>
        <v/>
      </c>
      <c r="Q1114" s="1">
        <f t="shared" si="99"/>
        <v>0</v>
      </c>
      <c r="R1114" s="2"/>
      <c r="S1114" s="2"/>
      <c r="T1114" s="2"/>
      <c r="U1114" s="2"/>
      <c r="V1114" s="2"/>
      <c r="W1114" s="1">
        <f t="shared" si="85"/>
        <v>0</v>
      </c>
      <c r="X1114" s="1">
        <f t="shared" si="86"/>
        <v>0</v>
      </c>
    </row>
    <row r="1115" spans="1:24" x14ac:dyDescent="0.25">
      <c r="A1115" s="34" t="str">
        <f t="shared" si="87"/>
        <v/>
      </c>
      <c r="B1115" s="2"/>
      <c r="C1115" s="2"/>
      <c r="D1115" s="2"/>
      <c r="E1115" s="2"/>
      <c r="F1115" s="2"/>
      <c r="G1115" s="34"/>
      <c r="H1115" s="34"/>
      <c r="I1115" s="43" t="s">
        <v>14</v>
      </c>
      <c r="J1115" s="107" t="str">
        <f t="shared" si="97"/>
        <v/>
      </c>
      <c r="K1115" s="107" t="str">
        <f t="shared" si="98"/>
        <v/>
      </c>
      <c r="L1115" s="2" t="str">
        <f t="shared" si="88"/>
        <v/>
      </c>
      <c r="M1115" s="2" t="str">
        <f t="shared" si="89"/>
        <v/>
      </c>
      <c r="N1115" s="2" t="str">
        <f t="shared" si="90"/>
        <v/>
      </c>
      <c r="O1115" s="2" t="str">
        <f t="shared" si="91"/>
        <v/>
      </c>
      <c r="P1115" s="2" t="str">
        <f t="shared" si="92"/>
        <v/>
      </c>
      <c r="Q1115" s="1">
        <f t="shared" si="99"/>
        <v>0</v>
      </c>
      <c r="R1115" s="2"/>
      <c r="S1115" s="2"/>
      <c r="T1115" s="2"/>
      <c r="U1115" s="2"/>
      <c r="V1115" s="2"/>
      <c r="W1115" s="1">
        <f t="shared" si="85"/>
        <v>0</v>
      </c>
      <c r="X1115" s="1">
        <f t="shared" si="86"/>
        <v>0</v>
      </c>
    </row>
    <row r="1116" spans="1:24" x14ac:dyDescent="0.25">
      <c r="A1116" s="34" t="str">
        <f t="shared" si="87"/>
        <v/>
      </c>
      <c r="B1116" s="2"/>
      <c r="C1116" s="2"/>
      <c r="D1116" s="2"/>
      <c r="E1116" s="2"/>
      <c r="F1116" s="2"/>
      <c r="G1116" s="34"/>
      <c r="H1116" s="34"/>
      <c r="I1116" s="43" t="s">
        <v>14</v>
      </c>
      <c r="J1116" s="107" t="str">
        <f t="shared" si="97"/>
        <v/>
      </c>
      <c r="K1116" s="107" t="str">
        <f t="shared" si="98"/>
        <v/>
      </c>
      <c r="L1116" s="2" t="str">
        <f t="shared" si="88"/>
        <v/>
      </c>
      <c r="M1116" s="2" t="str">
        <f t="shared" si="89"/>
        <v/>
      </c>
      <c r="N1116" s="2" t="str">
        <f t="shared" si="90"/>
        <v/>
      </c>
      <c r="O1116" s="2" t="str">
        <f t="shared" si="91"/>
        <v/>
      </c>
      <c r="P1116" s="2" t="str">
        <f t="shared" si="92"/>
        <v/>
      </c>
      <c r="Q1116" s="1">
        <f t="shared" si="99"/>
        <v>0</v>
      </c>
      <c r="R1116" s="2"/>
      <c r="S1116" s="2"/>
      <c r="T1116" s="2"/>
      <c r="U1116" s="2"/>
      <c r="V1116" s="2"/>
      <c r="W1116" s="1">
        <f t="shared" si="85"/>
        <v>0</v>
      </c>
      <c r="X1116" s="1">
        <f t="shared" si="86"/>
        <v>0</v>
      </c>
    </row>
    <row r="1117" spans="1:24" x14ac:dyDescent="0.25">
      <c r="A1117" s="34" t="str">
        <f t="shared" si="87"/>
        <v/>
      </c>
      <c r="B1117" s="2"/>
      <c r="C1117" s="2"/>
      <c r="D1117" s="2"/>
      <c r="E1117" s="2"/>
      <c r="F1117" s="2"/>
      <c r="G1117" s="34"/>
      <c r="H1117" s="34"/>
      <c r="I1117" s="43" t="s">
        <v>14</v>
      </c>
      <c r="J1117" s="107" t="str">
        <f t="shared" si="97"/>
        <v/>
      </c>
      <c r="K1117" s="107" t="str">
        <f t="shared" si="98"/>
        <v/>
      </c>
      <c r="L1117" s="2" t="str">
        <f t="shared" si="88"/>
        <v/>
      </c>
      <c r="M1117" s="2" t="str">
        <f t="shared" si="89"/>
        <v/>
      </c>
      <c r="N1117" s="2" t="str">
        <f t="shared" si="90"/>
        <v/>
      </c>
      <c r="O1117" s="2" t="str">
        <f t="shared" si="91"/>
        <v/>
      </c>
      <c r="P1117" s="2" t="str">
        <f t="shared" si="92"/>
        <v/>
      </c>
      <c r="Q1117" s="1">
        <f t="shared" si="99"/>
        <v>0</v>
      </c>
      <c r="R1117" s="2"/>
      <c r="S1117" s="2"/>
      <c r="T1117" s="2"/>
      <c r="U1117" s="2"/>
      <c r="V1117" s="2"/>
      <c r="W1117" s="1">
        <f t="shared" si="85"/>
        <v>0</v>
      </c>
      <c r="X1117" s="1">
        <f t="shared" si="86"/>
        <v>0</v>
      </c>
    </row>
    <row r="1118" spans="1:24" x14ac:dyDescent="0.25">
      <c r="A1118" s="34" t="str">
        <f t="shared" si="87"/>
        <v/>
      </c>
      <c r="B1118" s="2"/>
      <c r="C1118" s="2"/>
      <c r="D1118" s="2"/>
      <c r="E1118" s="2"/>
      <c r="F1118" s="2"/>
      <c r="G1118" s="34"/>
      <c r="H1118" s="34"/>
      <c r="I1118" s="43" t="s">
        <v>14</v>
      </c>
      <c r="J1118" s="107" t="str">
        <f t="shared" si="97"/>
        <v/>
      </c>
      <c r="K1118" s="107" t="str">
        <f t="shared" si="98"/>
        <v/>
      </c>
      <c r="L1118" s="2" t="str">
        <f t="shared" si="88"/>
        <v/>
      </c>
      <c r="M1118" s="2" t="str">
        <f t="shared" si="89"/>
        <v/>
      </c>
      <c r="N1118" s="2" t="str">
        <f t="shared" si="90"/>
        <v/>
      </c>
      <c r="O1118" s="2" t="str">
        <f t="shared" si="91"/>
        <v/>
      </c>
      <c r="P1118" s="2" t="str">
        <f t="shared" si="92"/>
        <v/>
      </c>
      <c r="Q1118" s="1">
        <f t="shared" si="99"/>
        <v>0</v>
      </c>
      <c r="R1118" s="2"/>
      <c r="S1118" s="2"/>
      <c r="T1118" s="2"/>
      <c r="U1118" s="2"/>
      <c r="V1118" s="2"/>
      <c r="W1118" s="1">
        <f t="shared" si="85"/>
        <v>0</v>
      </c>
      <c r="X1118" s="1">
        <f t="shared" si="86"/>
        <v>0</v>
      </c>
    </row>
    <row r="1119" spans="1:24" x14ac:dyDescent="0.25">
      <c r="A1119" s="34" t="str">
        <f t="shared" si="87"/>
        <v/>
      </c>
      <c r="B1119" s="2"/>
      <c r="C1119" s="2"/>
      <c r="D1119" s="2"/>
      <c r="E1119" s="2"/>
      <c r="F1119" s="2"/>
      <c r="G1119" s="34"/>
      <c r="H1119" s="34"/>
      <c r="I1119" s="43" t="s">
        <v>14</v>
      </c>
      <c r="J1119" s="108" t="str">
        <f t="shared" si="97"/>
        <v/>
      </c>
      <c r="K1119" s="108" t="str">
        <f t="shared" si="98"/>
        <v/>
      </c>
      <c r="L1119" s="2" t="str">
        <f t="shared" si="88"/>
        <v/>
      </c>
      <c r="M1119" s="2" t="str">
        <f t="shared" si="89"/>
        <v/>
      </c>
      <c r="N1119" s="2" t="str">
        <f t="shared" si="90"/>
        <v/>
      </c>
      <c r="O1119" s="2" t="str">
        <f t="shared" si="91"/>
        <v/>
      </c>
      <c r="P1119" s="2" t="str">
        <f t="shared" si="92"/>
        <v/>
      </c>
      <c r="Q1119" s="1">
        <f t="shared" si="99"/>
        <v>0</v>
      </c>
      <c r="R1119" s="2"/>
      <c r="S1119" s="2"/>
      <c r="T1119" s="2"/>
      <c r="U1119" s="2"/>
      <c r="V1119" s="2"/>
      <c r="W1119" s="1">
        <f t="shared" si="85"/>
        <v>0</v>
      </c>
      <c r="X1119" s="1">
        <f t="shared" si="86"/>
        <v>0</v>
      </c>
    </row>
    <row r="1120" spans="1:24" x14ac:dyDescent="0.25">
      <c r="A1120" s="34" t="str">
        <f t="shared" si="87"/>
        <v/>
      </c>
      <c r="B1120" s="2"/>
      <c r="C1120" s="2"/>
      <c r="D1120" s="2"/>
      <c r="E1120" s="2"/>
      <c r="F1120" s="2"/>
      <c r="G1120" s="34"/>
      <c r="H1120" s="34"/>
      <c r="I1120" s="43" t="s">
        <v>14</v>
      </c>
      <c r="J1120" s="108" t="str">
        <f t="shared" si="97"/>
        <v/>
      </c>
      <c r="K1120" s="108" t="str">
        <f t="shared" si="98"/>
        <v/>
      </c>
      <c r="L1120" s="2" t="str">
        <f t="shared" si="88"/>
        <v/>
      </c>
      <c r="M1120" s="2" t="str">
        <f t="shared" si="89"/>
        <v/>
      </c>
      <c r="N1120" s="2" t="str">
        <f t="shared" si="90"/>
        <v/>
      </c>
      <c r="O1120" s="2" t="str">
        <f t="shared" si="91"/>
        <v/>
      </c>
      <c r="P1120" s="2" t="str">
        <f t="shared" si="92"/>
        <v/>
      </c>
      <c r="Q1120" s="1">
        <f t="shared" si="99"/>
        <v>0</v>
      </c>
      <c r="R1120" s="2"/>
      <c r="S1120" s="2"/>
      <c r="T1120" s="2"/>
      <c r="U1120" s="2"/>
      <c r="V1120" s="2"/>
      <c r="W1120" s="1">
        <f t="shared" si="85"/>
        <v>0</v>
      </c>
      <c r="X1120" s="1">
        <f t="shared" si="86"/>
        <v>0</v>
      </c>
    </row>
    <row r="1121" spans="1:24" x14ac:dyDescent="0.25">
      <c r="A1121" s="34" t="str">
        <f t="shared" si="87"/>
        <v/>
      </c>
      <c r="B1121" s="2"/>
      <c r="C1121" s="2"/>
      <c r="D1121" s="2"/>
      <c r="E1121" s="2"/>
      <c r="F1121" s="2"/>
      <c r="G1121" s="34"/>
      <c r="H1121" s="34"/>
      <c r="I1121" s="43" t="s">
        <v>14</v>
      </c>
      <c r="J1121" s="108" t="str">
        <f t="shared" si="97"/>
        <v/>
      </c>
      <c r="K1121" s="108" t="str">
        <f t="shared" si="98"/>
        <v/>
      </c>
      <c r="L1121" s="2" t="str">
        <f t="shared" si="88"/>
        <v/>
      </c>
      <c r="M1121" s="2" t="str">
        <f t="shared" si="89"/>
        <v/>
      </c>
      <c r="N1121" s="2" t="str">
        <f t="shared" si="90"/>
        <v/>
      </c>
      <c r="O1121" s="2" t="str">
        <f t="shared" si="91"/>
        <v/>
      </c>
      <c r="P1121" s="2" t="str">
        <f t="shared" si="92"/>
        <v/>
      </c>
      <c r="Q1121" s="1">
        <f t="shared" si="99"/>
        <v>0</v>
      </c>
      <c r="R1121" s="2"/>
      <c r="S1121" s="2"/>
      <c r="T1121" s="2"/>
      <c r="U1121" s="2"/>
      <c r="V1121" s="2"/>
      <c r="W1121" s="1">
        <f t="shared" si="85"/>
        <v>0</v>
      </c>
      <c r="X1121" s="1">
        <f t="shared" si="86"/>
        <v>0</v>
      </c>
    </row>
    <row r="1122" spans="1:24" x14ac:dyDescent="0.25">
      <c r="A1122" s="34" t="str">
        <f t="shared" si="87"/>
        <v/>
      </c>
      <c r="B1122" s="2"/>
      <c r="C1122" s="2"/>
      <c r="D1122" s="2"/>
      <c r="E1122" s="2"/>
      <c r="F1122" s="2"/>
      <c r="G1122" s="34"/>
      <c r="H1122" s="34"/>
      <c r="I1122" s="43" t="s">
        <v>14</v>
      </c>
      <c r="J1122" s="108" t="str">
        <f t="shared" si="97"/>
        <v/>
      </c>
      <c r="K1122" s="108" t="str">
        <f t="shared" si="98"/>
        <v/>
      </c>
      <c r="L1122" s="2" t="str">
        <f t="shared" si="88"/>
        <v/>
      </c>
      <c r="M1122" s="2" t="str">
        <f t="shared" si="89"/>
        <v/>
      </c>
      <c r="N1122" s="2" t="str">
        <f t="shared" si="90"/>
        <v/>
      </c>
      <c r="O1122" s="2" t="str">
        <f t="shared" si="91"/>
        <v/>
      </c>
      <c r="P1122" s="2" t="str">
        <f t="shared" si="92"/>
        <v/>
      </c>
      <c r="Q1122" s="1">
        <f t="shared" si="99"/>
        <v>0</v>
      </c>
      <c r="R1122" s="2"/>
      <c r="S1122" s="2"/>
      <c r="T1122" s="2"/>
      <c r="U1122" s="2"/>
      <c r="V1122" s="2"/>
      <c r="W1122" s="1">
        <f t="shared" si="85"/>
        <v>0</v>
      </c>
      <c r="X1122" s="1">
        <f t="shared" si="86"/>
        <v>0</v>
      </c>
    </row>
    <row r="1123" spans="1:24" x14ac:dyDescent="0.25">
      <c r="A1123" s="34" t="str">
        <f t="shared" si="87"/>
        <v/>
      </c>
      <c r="B1123" s="2"/>
      <c r="C1123" s="2"/>
      <c r="D1123" s="2"/>
      <c r="E1123" s="2"/>
      <c r="F1123" s="2"/>
      <c r="G1123" s="34"/>
      <c r="H1123" s="34"/>
      <c r="I1123" s="43" t="s">
        <v>14</v>
      </c>
      <c r="J1123" s="176" t="str">
        <f t="shared" si="97"/>
        <v/>
      </c>
      <c r="K1123" s="176" t="str">
        <f t="shared" si="98"/>
        <v/>
      </c>
      <c r="L1123" s="2" t="str">
        <f t="shared" si="88"/>
        <v/>
      </c>
      <c r="M1123" s="2" t="str">
        <f t="shared" si="89"/>
        <v/>
      </c>
      <c r="N1123" s="2" t="str">
        <f t="shared" si="90"/>
        <v/>
      </c>
      <c r="O1123" s="2" t="str">
        <f t="shared" si="91"/>
        <v/>
      </c>
      <c r="P1123" s="2" t="str">
        <f t="shared" si="92"/>
        <v/>
      </c>
      <c r="Q1123" s="1">
        <f t="shared" si="99"/>
        <v>0</v>
      </c>
      <c r="R1123" s="2"/>
      <c r="S1123" s="2"/>
      <c r="T1123" s="2"/>
      <c r="U1123" s="2"/>
      <c r="V1123" s="2"/>
      <c r="W1123" s="1">
        <f t="shared" si="85"/>
        <v>0</v>
      </c>
      <c r="X1123" s="1">
        <f t="shared" si="86"/>
        <v>0</v>
      </c>
    </row>
    <row r="1124" spans="1:24" x14ac:dyDescent="0.25">
      <c r="A1124" s="34" t="str">
        <f t="shared" si="87"/>
        <v/>
      </c>
      <c r="B1124" s="2"/>
      <c r="C1124" s="2"/>
      <c r="D1124" s="2"/>
      <c r="E1124" s="2"/>
      <c r="F1124" s="2"/>
      <c r="G1124" s="34"/>
      <c r="H1124" s="34"/>
      <c r="I1124" s="43" t="s">
        <v>14</v>
      </c>
      <c r="J1124" s="176" t="str">
        <f t="shared" si="97"/>
        <v/>
      </c>
      <c r="K1124" s="176" t="str">
        <f t="shared" si="98"/>
        <v/>
      </c>
      <c r="L1124" s="2" t="str">
        <f t="shared" si="88"/>
        <v/>
      </c>
      <c r="M1124" s="2" t="str">
        <f t="shared" si="89"/>
        <v/>
      </c>
      <c r="N1124" s="2" t="str">
        <f t="shared" si="90"/>
        <v/>
      </c>
      <c r="O1124" s="2" t="str">
        <f t="shared" si="91"/>
        <v/>
      </c>
      <c r="P1124" s="2" t="str">
        <f t="shared" si="92"/>
        <v/>
      </c>
      <c r="Q1124" s="1">
        <f t="shared" si="99"/>
        <v>0</v>
      </c>
      <c r="R1124" s="2"/>
      <c r="S1124" s="2"/>
      <c r="T1124" s="2"/>
      <c r="U1124" s="2"/>
      <c r="V1124" s="2"/>
      <c r="W1124" s="1">
        <f t="shared" si="85"/>
        <v>0</v>
      </c>
      <c r="X1124" s="1">
        <f t="shared" si="86"/>
        <v>0</v>
      </c>
    </row>
    <row r="1125" spans="1:24" x14ac:dyDescent="0.25">
      <c r="A1125" s="34" t="str">
        <f t="shared" si="87"/>
        <v/>
      </c>
      <c r="B1125" s="2"/>
      <c r="C1125" s="2"/>
      <c r="D1125" s="2"/>
      <c r="E1125" s="2"/>
      <c r="F1125" s="2"/>
      <c r="G1125" s="34"/>
      <c r="H1125" s="34"/>
      <c r="I1125" s="43" t="s">
        <v>14</v>
      </c>
      <c r="J1125" s="176" t="str">
        <f t="shared" si="97"/>
        <v/>
      </c>
      <c r="K1125" s="176" t="str">
        <f t="shared" si="98"/>
        <v/>
      </c>
      <c r="L1125" s="2" t="str">
        <f t="shared" si="88"/>
        <v/>
      </c>
      <c r="M1125" s="2" t="str">
        <f t="shared" si="89"/>
        <v/>
      </c>
      <c r="N1125" s="2" t="str">
        <f t="shared" si="90"/>
        <v/>
      </c>
      <c r="O1125" s="2" t="str">
        <f t="shared" si="91"/>
        <v/>
      </c>
      <c r="P1125" s="2" t="str">
        <f t="shared" si="92"/>
        <v/>
      </c>
      <c r="Q1125" s="1">
        <f t="shared" si="99"/>
        <v>0</v>
      </c>
      <c r="R1125" s="2"/>
      <c r="S1125" s="2"/>
      <c r="T1125" s="2"/>
      <c r="U1125" s="2"/>
      <c r="V1125" s="2"/>
      <c r="W1125" s="1">
        <f t="shared" si="85"/>
        <v>0</v>
      </c>
      <c r="X1125" s="1">
        <f t="shared" si="86"/>
        <v>0</v>
      </c>
    </row>
    <row r="1126" spans="1:24" x14ac:dyDescent="0.25">
      <c r="A1126" s="34" t="str">
        <f t="shared" si="87"/>
        <v/>
      </c>
      <c r="B1126" s="2"/>
      <c r="C1126" s="2"/>
      <c r="D1126" s="2"/>
      <c r="E1126" s="2"/>
      <c r="F1126" s="2"/>
      <c r="G1126" s="34"/>
      <c r="H1126" s="34"/>
      <c r="I1126" s="43" t="s">
        <v>14</v>
      </c>
      <c r="J1126" s="176" t="str">
        <f t="shared" si="97"/>
        <v/>
      </c>
      <c r="K1126" s="176" t="str">
        <f t="shared" si="98"/>
        <v/>
      </c>
      <c r="L1126" s="2" t="str">
        <f t="shared" si="88"/>
        <v/>
      </c>
      <c r="M1126" s="2" t="str">
        <f t="shared" si="89"/>
        <v/>
      </c>
      <c r="N1126" s="2" t="str">
        <f t="shared" si="90"/>
        <v/>
      </c>
      <c r="O1126" s="2" t="str">
        <f t="shared" si="91"/>
        <v/>
      </c>
      <c r="P1126" s="2" t="str">
        <f t="shared" si="92"/>
        <v/>
      </c>
      <c r="Q1126" s="1">
        <f t="shared" si="99"/>
        <v>0</v>
      </c>
      <c r="R1126" s="2"/>
      <c r="S1126" s="2"/>
      <c r="T1126" s="2"/>
      <c r="U1126" s="2"/>
      <c r="V1126" s="2"/>
      <c r="W1126" s="1">
        <f t="shared" si="85"/>
        <v>0</v>
      </c>
      <c r="X1126" s="1">
        <f t="shared" si="86"/>
        <v>0</v>
      </c>
    </row>
    <row r="1127" spans="1:24" x14ac:dyDescent="0.25">
      <c r="A1127" s="34" t="str">
        <f t="shared" si="87"/>
        <v/>
      </c>
      <c r="B1127" s="2"/>
      <c r="C1127" s="2"/>
      <c r="D1127" s="2"/>
      <c r="E1127" s="2"/>
      <c r="F1127" s="2"/>
      <c r="G1127" s="34"/>
      <c r="H1127" s="34"/>
      <c r="I1127" s="44" t="s">
        <v>15</v>
      </c>
      <c r="J1127" s="102" t="str">
        <f>IF(H1127="","",LOOKUP(H1127,I$207:I$1000,J$207:J$1000))</f>
        <v/>
      </c>
      <c r="K1127" s="102" t="str">
        <f>IF(H1127="","",LOOKUP(H1127,I$207:I$1000,K$207:K$1000))</f>
        <v/>
      </c>
      <c r="L1127" s="2" t="str">
        <f t="shared" si="88"/>
        <v/>
      </c>
      <c r="M1127" s="2" t="str">
        <f t="shared" si="89"/>
        <v/>
      </c>
      <c r="N1127" s="2" t="str">
        <f t="shared" si="90"/>
        <v/>
      </c>
      <c r="O1127" s="2" t="str">
        <f t="shared" si="91"/>
        <v/>
      </c>
      <c r="P1127" s="2" t="str">
        <f t="shared" si="92"/>
        <v/>
      </c>
      <c r="Q1127" s="1">
        <f t="shared" si="99"/>
        <v>0</v>
      </c>
      <c r="R1127" s="2"/>
      <c r="S1127" s="2"/>
      <c r="T1127" s="2"/>
      <c r="U1127" s="2"/>
      <c r="V1127" s="2"/>
      <c r="W1127" s="1">
        <f t="shared" si="85"/>
        <v>0</v>
      </c>
      <c r="X1127" s="1">
        <f t="shared" si="86"/>
        <v>0</v>
      </c>
    </row>
    <row r="1128" spans="1:24" x14ac:dyDescent="0.25">
      <c r="A1128" s="34" t="str">
        <f t="shared" si="87"/>
        <v/>
      </c>
      <c r="B1128" s="2"/>
      <c r="C1128" s="2"/>
      <c r="D1128" s="2"/>
      <c r="E1128" s="2"/>
      <c r="F1128" s="2"/>
      <c r="G1128" s="34"/>
      <c r="H1128" s="34"/>
      <c r="I1128" s="44" t="s">
        <v>15</v>
      </c>
      <c r="J1128" s="102" t="str">
        <f t="shared" ref="J1128:J1146" si="100">IF(H1128="","",LOOKUP(H1128,I$207:I$1000,J$207:J$1000))</f>
        <v/>
      </c>
      <c r="K1128" s="102" t="str">
        <f t="shared" ref="K1128:K1146" si="101">IF(H1128="","",LOOKUP(H1128,I$207:I$1000,K$207:K$1000))</f>
        <v/>
      </c>
      <c r="L1128" s="2" t="str">
        <f t="shared" si="88"/>
        <v/>
      </c>
      <c r="M1128" s="2" t="str">
        <f t="shared" si="89"/>
        <v/>
      </c>
      <c r="N1128" s="2" t="str">
        <f t="shared" si="90"/>
        <v/>
      </c>
      <c r="O1128" s="2" t="str">
        <f t="shared" si="91"/>
        <v/>
      </c>
      <c r="P1128" s="2" t="str">
        <f t="shared" si="92"/>
        <v/>
      </c>
      <c r="Q1128" s="1">
        <f t="shared" si="99"/>
        <v>0</v>
      </c>
      <c r="R1128" s="2"/>
      <c r="S1128" s="2"/>
      <c r="T1128" s="2"/>
      <c r="U1128" s="2"/>
      <c r="V1128" s="2"/>
      <c r="W1128" s="1">
        <f t="shared" si="85"/>
        <v>0</v>
      </c>
      <c r="X1128" s="1">
        <f t="shared" si="86"/>
        <v>0</v>
      </c>
    </row>
    <row r="1129" spans="1:24" x14ac:dyDescent="0.25">
      <c r="A1129" s="34" t="str">
        <f t="shared" si="87"/>
        <v/>
      </c>
      <c r="B1129" s="2"/>
      <c r="C1129" s="2"/>
      <c r="D1129" s="2"/>
      <c r="E1129" s="2"/>
      <c r="F1129" s="2"/>
      <c r="G1129" s="34"/>
      <c r="H1129" s="34"/>
      <c r="I1129" s="44" t="s">
        <v>15</v>
      </c>
      <c r="J1129" s="102" t="str">
        <f t="shared" si="100"/>
        <v/>
      </c>
      <c r="K1129" s="102" t="str">
        <f t="shared" si="101"/>
        <v/>
      </c>
      <c r="L1129" s="2" t="str">
        <f t="shared" si="88"/>
        <v/>
      </c>
      <c r="M1129" s="2" t="str">
        <f t="shared" si="89"/>
        <v/>
      </c>
      <c r="N1129" s="2" t="str">
        <f t="shared" si="90"/>
        <v/>
      </c>
      <c r="O1129" s="2" t="str">
        <f t="shared" si="91"/>
        <v/>
      </c>
      <c r="P1129" s="2" t="str">
        <f t="shared" si="92"/>
        <v/>
      </c>
      <c r="Q1129" s="1">
        <f t="shared" si="99"/>
        <v>0</v>
      </c>
      <c r="R1129" s="2"/>
      <c r="S1129" s="2"/>
      <c r="T1129" s="2"/>
      <c r="U1129" s="2"/>
      <c r="V1129" s="2"/>
      <c r="W1129" s="1">
        <f t="shared" si="85"/>
        <v>0</v>
      </c>
      <c r="X1129" s="1">
        <f t="shared" si="86"/>
        <v>0</v>
      </c>
    </row>
    <row r="1130" spans="1:24" x14ac:dyDescent="0.25">
      <c r="A1130" s="34" t="str">
        <f t="shared" si="87"/>
        <v/>
      </c>
      <c r="B1130" s="2"/>
      <c r="C1130" s="2"/>
      <c r="D1130" s="2"/>
      <c r="E1130" s="2"/>
      <c r="F1130" s="2"/>
      <c r="G1130" s="34"/>
      <c r="H1130" s="34"/>
      <c r="I1130" s="44" t="s">
        <v>15</v>
      </c>
      <c r="J1130" s="102" t="str">
        <f t="shared" si="100"/>
        <v/>
      </c>
      <c r="K1130" s="102" t="str">
        <f t="shared" si="101"/>
        <v/>
      </c>
      <c r="L1130" s="2" t="str">
        <f t="shared" si="88"/>
        <v/>
      </c>
      <c r="M1130" s="2" t="str">
        <f t="shared" si="89"/>
        <v/>
      </c>
      <c r="N1130" s="2" t="str">
        <f t="shared" si="90"/>
        <v/>
      </c>
      <c r="O1130" s="2" t="str">
        <f t="shared" si="91"/>
        <v/>
      </c>
      <c r="P1130" s="2" t="str">
        <f t="shared" si="92"/>
        <v/>
      </c>
      <c r="Q1130" s="1">
        <f t="shared" si="99"/>
        <v>0</v>
      </c>
      <c r="R1130" s="2"/>
      <c r="S1130" s="2"/>
      <c r="T1130" s="2"/>
      <c r="U1130" s="2"/>
      <c r="V1130" s="2"/>
      <c r="W1130" s="1">
        <f t="shared" si="85"/>
        <v>0</v>
      </c>
      <c r="X1130" s="1">
        <f t="shared" si="86"/>
        <v>0</v>
      </c>
    </row>
    <row r="1131" spans="1:24" x14ac:dyDescent="0.25">
      <c r="A1131" s="34" t="str">
        <f t="shared" si="87"/>
        <v/>
      </c>
      <c r="B1131" s="2"/>
      <c r="C1131" s="2"/>
      <c r="D1131" s="2"/>
      <c r="E1131" s="2"/>
      <c r="F1131" s="2"/>
      <c r="G1131" s="34"/>
      <c r="H1131" s="34"/>
      <c r="I1131" s="44" t="s">
        <v>15</v>
      </c>
      <c r="J1131" s="192" t="str">
        <f t="shared" si="100"/>
        <v/>
      </c>
      <c r="K1131" s="192" t="str">
        <f t="shared" si="101"/>
        <v/>
      </c>
      <c r="L1131" s="2" t="str">
        <f t="shared" si="88"/>
        <v/>
      </c>
      <c r="M1131" s="2" t="str">
        <f t="shared" si="89"/>
        <v/>
      </c>
      <c r="N1131" s="2" t="str">
        <f t="shared" si="90"/>
        <v/>
      </c>
      <c r="O1131" s="2" t="str">
        <f t="shared" si="91"/>
        <v/>
      </c>
      <c r="P1131" s="2" t="str">
        <f t="shared" si="92"/>
        <v/>
      </c>
      <c r="Q1131" s="1">
        <f t="shared" si="99"/>
        <v>0</v>
      </c>
      <c r="R1131" s="2"/>
      <c r="S1131" s="2"/>
      <c r="T1131" s="2"/>
      <c r="U1131" s="2"/>
      <c r="V1131" s="2"/>
      <c r="W1131" s="1">
        <f t="shared" si="85"/>
        <v>0</v>
      </c>
      <c r="X1131" s="1">
        <f t="shared" si="86"/>
        <v>0</v>
      </c>
    </row>
    <row r="1132" spans="1:24" x14ac:dyDescent="0.25">
      <c r="A1132" s="34" t="str">
        <f t="shared" si="87"/>
        <v/>
      </c>
      <c r="B1132" s="2"/>
      <c r="C1132" s="2"/>
      <c r="D1132" s="2"/>
      <c r="E1132" s="2"/>
      <c r="F1132" s="2"/>
      <c r="G1132" s="34"/>
      <c r="H1132" s="34"/>
      <c r="I1132" s="44" t="s">
        <v>15</v>
      </c>
      <c r="J1132" s="192" t="str">
        <f t="shared" si="100"/>
        <v/>
      </c>
      <c r="K1132" s="192" t="str">
        <f t="shared" si="101"/>
        <v/>
      </c>
      <c r="L1132" s="2" t="str">
        <f t="shared" si="88"/>
        <v/>
      </c>
      <c r="M1132" s="2" t="str">
        <f t="shared" si="89"/>
        <v/>
      </c>
      <c r="N1132" s="2" t="str">
        <f t="shared" si="90"/>
        <v/>
      </c>
      <c r="O1132" s="2" t="str">
        <f t="shared" si="91"/>
        <v/>
      </c>
      <c r="P1132" s="2" t="str">
        <f t="shared" si="92"/>
        <v/>
      </c>
      <c r="Q1132" s="1">
        <f t="shared" si="99"/>
        <v>0</v>
      </c>
      <c r="R1132" s="2"/>
      <c r="S1132" s="2"/>
      <c r="T1132" s="2"/>
      <c r="U1132" s="2"/>
      <c r="V1132" s="2"/>
      <c r="W1132" s="1">
        <f t="shared" si="85"/>
        <v>0</v>
      </c>
      <c r="X1132" s="1">
        <f t="shared" si="86"/>
        <v>0</v>
      </c>
    </row>
    <row r="1133" spans="1:24" x14ac:dyDescent="0.25">
      <c r="A1133" s="34" t="str">
        <f t="shared" si="87"/>
        <v/>
      </c>
      <c r="B1133" s="2"/>
      <c r="C1133" s="2"/>
      <c r="D1133" s="2"/>
      <c r="E1133" s="2"/>
      <c r="F1133" s="2"/>
      <c r="G1133" s="34"/>
      <c r="H1133" s="34"/>
      <c r="I1133" s="44" t="s">
        <v>15</v>
      </c>
      <c r="J1133" s="192" t="str">
        <f t="shared" si="100"/>
        <v/>
      </c>
      <c r="K1133" s="192" t="str">
        <f t="shared" si="101"/>
        <v/>
      </c>
      <c r="L1133" s="2" t="str">
        <f t="shared" si="88"/>
        <v/>
      </c>
      <c r="M1133" s="2" t="str">
        <f t="shared" si="89"/>
        <v/>
      </c>
      <c r="N1133" s="2" t="str">
        <f t="shared" si="90"/>
        <v/>
      </c>
      <c r="O1133" s="2" t="str">
        <f t="shared" si="91"/>
        <v/>
      </c>
      <c r="P1133" s="2" t="str">
        <f t="shared" si="92"/>
        <v/>
      </c>
      <c r="Q1133" s="1">
        <f t="shared" si="99"/>
        <v>0</v>
      </c>
      <c r="R1133" s="2"/>
      <c r="S1133" s="2"/>
      <c r="T1133" s="2"/>
      <c r="U1133" s="2"/>
      <c r="V1133" s="2"/>
      <c r="W1133" s="1">
        <f t="shared" si="85"/>
        <v>0</v>
      </c>
      <c r="X1133" s="1">
        <f t="shared" si="86"/>
        <v>0</v>
      </c>
    </row>
    <row r="1134" spans="1:24" x14ac:dyDescent="0.25">
      <c r="A1134" s="34" t="str">
        <f t="shared" si="87"/>
        <v/>
      </c>
      <c r="B1134" s="2"/>
      <c r="C1134" s="2"/>
      <c r="D1134" s="2"/>
      <c r="E1134" s="2"/>
      <c r="F1134" s="2"/>
      <c r="G1134" s="34"/>
      <c r="H1134" s="34"/>
      <c r="I1134" s="44" t="s">
        <v>15</v>
      </c>
      <c r="J1134" s="192" t="str">
        <f t="shared" si="100"/>
        <v/>
      </c>
      <c r="K1134" s="192" t="str">
        <f t="shared" si="101"/>
        <v/>
      </c>
      <c r="L1134" s="2" t="str">
        <f t="shared" si="88"/>
        <v/>
      </c>
      <c r="M1134" s="2" t="str">
        <f t="shared" si="89"/>
        <v/>
      </c>
      <c r="N1134" s="2" t="str">
        <f t="shared" si="90"/>
        <v/>
      </c>
      <c r="O1134" s="2" t="str">
        <f t="shared" si="91"/>
        <v/>
      </c>
      <c r="P1134" s="2" t="str">
        <f t="shared" si="92"/>
        <v/>
      </c>
      <c r="Q1134" s="1">
        <f t="shared" si="99"/>
        <v>0</v>
      </c>
      <c r="R1134" s="2"/>
      <c r="S1134" s="2"/>
      <c r="T1134" s="2"/>
      <c r="U1134" s="2"/>
      <c r="V1134" s="2"/>
      <c r="W1134" s="1">
        <f t="shared" si="85"/>
        <v>0</v>
      </c>
      <c r="X1134" s="1">
        <f t="shared" si="86"/>
        <v>0</v>
      </c>
    </row>
    <row r="1135" spans="1:24" x14ac:dyDescent="0.25">
      <c r="A1135" s="34" t="str">
        <f t="shared" si="87"/>
        <v/>
      </c>
      <c r="B1135" s="2"/>
      <c r="C1135" s="2"/>
      <c r="D1135" s="2"/>
      <c r="E1135" s="2"/>
      <c r="F1135" s="2"/>
      <c r="G1135" s="34"/>
      <c r="H1135" s="34"/>
      <c r="I1135" s="44" t="s">
        <v>15</v>
      </c>
      <c r="J1135" s="107" t="str">
        <f t="shared" si="100"/>
        <v/>
      </c>
      <c r="K1135" s="107" t="str">
        <f t="shared" si="101"/>
        <v/>
      </c>
      <c r="L1135" s="2" t="str">
        <f t="shared" si="88"/>
        <v/>
      </c>
      <c r="M1135" s="2" t="str">
        <f t="shared" si="89"/>
        <v/>
      </c>
      <c r="N1135" s="2" t="str">
        <f t="shared" si="90"/>
        <v/>
      </c>
      <c r="O1135" s="2" t="str">
        <f t="shared" si="91"/>
        <v/>
      </c>
      <c r="P1135" s="2" t="str">
        <f t="shared" si="92"/>
        <v/>
      </c>
      <c r="Q1135" s="1">
        <f t="shared" si="99"/>
        <v>0</v>
      </c>
      <c r="R1135" s="2"/>
      <c r="S1135" s="2"/>
      <c r="T1135" s="2"/>
      <c r="U1135" s="2"/>
      <c r="V1135" s="2"/>
      <c r="W1135" s="1">
        <f t="shared" ref="W1135:W1198" si="102">SUM(R1135:V1135)</f>
        <v>0</v>
      </c>
      <c r="X1135" s="1">
        <f t="shared" ref="X1135:X1198" si="103">SUM(Q1135+W1135)</f>
        <v>0</v>
      </c>
    </row>
    <row r="1136" spans="1:24" x14ac:dyDescent="0.25">
      <c r="A1136" s="34" t="str">
        <f t="shared" ref="A1136:A1199" si="104">IF(H1136="","",IF(A$1003="x",LOOKUP(H1136,I$207:I$1000,R$207:R$1000),IF(B$1003="x",LOOKUP(H1136,I$207:I$1000,N$207:N$1000),IF(C$1003="x",LOOKUP(H1136,I$207:I$1000,P$207:P$1000),IF(D$1003="x",LOOKUP(H1136,I$207:I$1000,N$207:N$1000),IF(E$1003="x",LOOKUP(H1136,I$207:I$1000,N$207:N$1000),""))))))</f>
        <v/>
      </c>
      <c r="B1136" s="2"/>
      <c r="C1136" s="2"/>
      <c r="D1136" s="2"/>
      <c r="E1136" s="2"/>
      <c r="F1136" s="2"/>
      <c r="G1136" s="34"/>
      <c r="H1136" s="34"/>
      <c r="I1136" s="44" t="s">
        <v>15</v>
      </c>
      <c r="J1136" s="107" t="str">
        <f t="shared" si="100"/>
        <v/>
      </c>
      <c r="K1136" s="107" t="str">
        <f t="shared" si="101"/>
        <v/>
      </c>
      <c r="L1136" s="2" t="str">
        <f t="shared" ref="L1136:L1199" si="105">IF($H1136="","",SUMIF($H$7:$H$206,$H1136,R$7:R$206))</f>
        <v/>
      </c>
      <c r="M1136" s="2" t="str">
        <f t="shared" ref="M1136:M1199" si="106">IF($H1136="","",SUMIF($H$7:$H$206,$H1136,S$7:S$206))</f>
        <v/>
      </c>
      <c r="N1136" s="2" t="str">
        <f t="shared" ref="N1136:N1199" si="107">IF($H1136="","",SUMIF($H$7:$H$206,$H1136,T$7:T$206))</f>
        <v/>
      </c>
      <c r="O1136" s="2" t="str">
        <f t="shared" ref="O1136:O1199" si="108">IF($H1136="","",SUMIF($H$7:$H$206,$H1136,U$7:U$206))</f>
        <v/>
      </c>
      <c r="P1136" s="2" t="str">
        <f t="shared" ref="P1136:P1199" si="109">IF($H1136="","",SUMIF($H$7:$H$206,$H1136,V$7:V$206))</f>
        <v/>
      </c>
      <c r="Q1136" s="1">
        <f t="shared" si="99"/>
        <v>0</v>
      </c>
      <c r="R1136" s="2"/>
      <c r="S1136" s="2"/>
      <c r="T1136" s="2"/>
      <c r="U1136" s="2"/>
      <c r="V1136" s="2"/>
      <c r="W1136" s="1">
        <f t="shared" si="102"/>
        <v>0</v>
      </c>
      <c r="X1136" s="1">
        <f t="shared" si="103"/>
        <v>0</v>
      </c>
    </row>
    <row r="1137" spans="1:24" x14ac:dyDescent="0.25">
      <c r="A1137" s="34" t="str">
        <f t="shared" si="104"/>
        <v/>
      </c>
      <c r="B1137" s="2"/>
      <c r="C1137" s="2"/>
      <c r="D1137" s="2"/>
      <c r="E1137" s="2"/>
      <c r="F1137" s="2"/>
      <c r="G1137" s="34"/>
      <c r="H1137" s="34"/>
      <c r="I1137" s="44" t="s">
        <v>15</v>
      </c>
      <c r="J1137" s="107" t="str">
        <f t="shared" si="100"/>
        <v/>
      </c>
      <c r="K1137" s="107" t="str">
        <f t="shared" si="101"/>
        <v/>
      </c>
      <c r="L1137" s="2" t="str">
        <f t="shared" si="105"/>
        <v/>
      </c>
      <c r="M1137" s="2" t="str">
        <f t="shared" si="106"/>
        <v/>
      </c>
      <c r="N1137" s="2" t="str">
        <f t="shared" si="107"/>
        <v/>
      </c>
      <c r="O1137" s="2" t="str">
        <f t="shared" si="108"/>
        <v/>
      </c>
      <c r="P1137" s="2" t="str">
        <f t="shared" si="109"/>
        <v/>
      </c>
      <c r="Q1137" s="1">
        <f t="shared" si="99"/>
        <v>0</v>
      </c>
      <c r="R1137" s="2"/>
      <c r="S1137" s="2"/>
      <c r="T1137" s="2"/>
      <c r="U1137" s="2"/>
      <c r="V1137" s="2"/>
      <c r="W1137" s="1">
        <f t="shared" si="102"/>
        <v>0</v>
      </c>
      <c r="X1137" s="1">
        <f t="shared" si="103"/>
        <v>0</v>
      </c>
    </row>
    <row r="1138" spans="1:24" x14ac:dyDescent="0.25">
      <c r="A1138" s="34" t="str">
        <f t="shared" si="104"/>
        <v/>
      </c>
      <c r="B1138" s="2"/>
      <c r="C1138" s="2"/>
      <c r="D1138" s="2"/>
      <c r="E1138" s="2"/>
      <c r="F1138" s="2"/>
      <c r="G1138" s="34"/>
      <c r="H1138" s="34"/>
      <c r="I1138" s="44" t="s">
        <v>15</v>
      </c>
      <c r="J1138" s="107" t="str">
        <f t="shared" si="100"/>
        <v/>
      </c>
      <c r="K1138" s="107" t="str">
        <f t="shared" si="101"/>
        <v/>
      </c>
      <c r="L1138" s="2" t="str">
        <f t="shared" si="105"/>
        <v/>
      </c>
      <c r="M1138" s="2" t="str">
        <f t="shared" si="106"/>
        <v/>
      </c>
      <c r="N1138" s="2" t="str">
        <f t="shared" si="107"/>
        <v/>
      </c>
      <c r="O1138" s="2" t="str">
        <f t="shared" si="108"/>
        <v/>
      </c>
      <c r="P1138" s="2" t="str">
        <f t="shared" si="109"/>
        <v/>
      </c>
      <c r="Q1138" s="1">
        <f t="shared" si="99"/>
        <v>0</v>
      </c>
      <c r="R1138" s="2"/>
      <c r="S1138" s="2"/>
      <c r="T1138" s="2"/>
      <c r="U1138" s="2"/>
      <c r="V1138" s="2"/>
      <c r="W1138" s="1">
        <f t="shared" si="102"/>
        <v>0</v>
      </c>
      <c r="X1138" s="1">
        <f t="shared" si="103"/>
        <v>0</v>
      </c>
    </row>
    <row r="1139" spans="1:24" x14ac:dyDescent="0.25">
      <c r="A1139" s="34" t="str">
        <f t="shared" si="104"/>
        <v/>
      </c>
      <c r="B1139" s="2"/>
      <c r="C1139" s="2"/>
      <c r="D1139" s="2"/>
      <c r="E1139" s="2"/>
      <c r="F1139" s="2"/>
      <c r="G1139" s="34"/>
      <c r="H1139" s="34"/>
      <c r="I1139" s="44" t="s">
        <v>15</v>
      </c>
      <c r="J1139" s="108" t="str">
        <f t="shared" si="100"/>
        <v/>
      </c>
      <c r="K1139" s="108" t="str">
        <f t="shared" si="101"/>
        <v/>
      </c>
      <c r="L1139" s="2" t="str">
        <f t="shared" si="105"/>
        <v/>
      </c>
      <c r="M1139" s="2" t="str">
        <f t="shared" si="106"/>
        <v/>
      </c>
      <c r="N1139" s="2" t="str">
        <f t="shared" si="107"/>
        <v/>
      </c>
      <c r="O1139" s="2" t="str">
        <f t="shared" si="108"/>
        <v/>
      </c>
      <c r="P1139" s="2" t="str">
        <f t="shared" si="109"/>
        <v/>
      </c>
      <c r="Q1139" s="1">
        <f t="shared" si="99"/>
        <v>0</v>
      </c>
      <c r="R1139" s="2"/>
      <c r="S1139" s="2"/>
      <c r="T1139" s="2"/>
      <c r="U1139" s="2"/>
      <c r="V1139" s="2"/>
      <c r="W1139" s="1">
        <f t="shared" si="102"/>
        <v>0</v>
      </c>
      <c r="X1139" s="1">
        <f t="shared" si="103"/>
        <v>0</v>
      </c>
    </row>
    <row r="1140" spans="1:24" x14ac:dyDescent="0.25">
      <c r="A1140" s="34" t="str">
        <f t="shared" si="104"/>
        <v/>
      </c>
      <c r="B1140" s="2"/>
      <c r="C1140" s="2"/>
      <c r="D1140" s="2"/>
      <c r="E1140" s="2"/>
      <c r="F1140" s="2"/>
      <c r="G1140" s="34"/>
      <c r="H1140" s="34"/>
      <c r="I1140" s="44" t="s">
        <v>15</v>
      </c>
      <c r="J1140" s="108" t="str">
        <f t="shared" si="100"/>
        <v/>
      </c>
      <c r="K1140" s="108" t="str">
        <f t="shared" si="101"/>
        <v/>
      </c>
      <c r="L1140" s="2" t="str">
        <f t="shared" si="105"/>
        <v/>
      </c>
      <c r="M1140" s="2" t="str">
        <f t="shared" si="106"/>
        <v/>
      </c>
      <c r="N1140" s="2" t="str">
        <f t="shared" si="107"/>
        <v/>
      </c>
      <c r="O1140" s="2" t="str">
        <f t="shared" si="108"/>
        <v/>
      </c>
      <c r="P1140" s="2" t="str">
        <f t="shared" si="109"/>
        <v/>
      </c>
      <c r="Q1140" s="1">
        <f t="shared" si="99"/>
        <v>0</v>
      </c>
      <c r="R1140" s="2"/>
      <c r="S1140" s="2"/>
      <c r="T1140" s="2"/>
      <c r="U1140" s="2"/>
      <c r="V1140" s="2"/>
      <c r="W1140" s="1">
        <f t="shared" si="102"/>
        <v>0</v>
      </c>
      <c r="X1140" s="1">
        <f t="shared" si="103"/>
        <v>0</v>
      </c>
    </row>
    <row r="1141" spans="1:24" x14ac:dyDescent="0.25">
      <c r="A1141" s="34" t="str">
        <f t="shared" si="104"/>
        <v/>
      </c>
      <c r="B1141" s="2"/>
      <c r="C1141" s="2"/>
      <c r="D1141" s="2"/>
      <c r="E1141" s="2"/>
      <c r="F1141" s="2"/>
      <c r="G1141" s="34"/>
      <c r="H1141" s="34"/>
      <c r="I1141" s="44" t="s">
        <v>15</v>
      </c>
      <c r="J1141" s="108" t="str">
        <f t="shared" si="100"/>
        <v/>
      </c>
      <c r="K1141" s="108" t="str">
        <f t="shared" si="101"/>
        <v/>
      </c>
      <c r="L1141" s="2" t="str">
        <f t="shared" si="105"/>
        <v/>
      </c>
      <c r="M1141" s="2" t="str">
        <f t="shared" si="106"/>
        <v/>
      </c>
      <c r="N1141" s="2" t="str">
        <f t="shared" si="107"/>
        <v/>
      </c>
      <c r="O1141" s="2" t="str">
        <f t="shared" si="108"/>
        <v/>
      </c>
      <c r="P1141" s="2" t="str">
        <f t="shared" si="109"/>
        <v/>
      </c>
      <c r="Q1141" s="1">
        <f t="shared" si="99"/>
        <v>0</v>
      </c>
      <c r="R1141" s="2"/>
      <c r="S1141" s="2"/>
      <c r="T1141" s="2"/>
      <c r="U1141" s="2"/>
      <c r="V1141" s="2"/>
      <c r="W1141" s="1">
        <f t="shared" si="102"/>
        <v>0</v>
      </c>
      <c r="X1141" s="1">
        <f t="shared" si="103"/>
        <v>0</v>
      </c>
    </row>
    <row r="1142" spans="1:24" x14ac:dyDescent="0.25">
      <c r="A1142" s="34" t="str">
        <f t="shared" si="104"/>
        <v/>
      </c>
      <c r="B1142" s="2"/>
      <c r="C1142" s="2"/>
      <c r="D1142" s="2"/>
      <c r="E1142" s="2"/>
      <c r="F1142" s="2"/>
      <c r="G1142" s="34"/>
      <c r="H1142" s="34"/>
      <c r="I1142" s="44" t="s">
        <v>15</v>
      </c>
      <c r="J1142" s="108" t="str">
        <f t="shared" si="100"/>
        <v/>
      </c>
      <c r="K1142" s="108" t="str">
        <f t="shared" si="101"/>
        <v/>
      </c>
      <c r="L1142" s="2" t="str">
        <f t="shared" si="105"/>
        <v/>
      </c>
      <c r="M1142" s="2" t="str">
        <f t="shared" si="106"/>
        <v/>
      </c>
      <c r="N1142" s="2" t="str">
        <f t="shared" si="107"/>
        <v/>
      </c>
      <c r="O1142" s="2" t="str">
        <f t="shared" si="108"/>
        <v/>
      </c>
      <c r="P1142" s="2" t="str">
        <f t="shared" si="109"/>
        <v/>
      </c>
      <c r="Q1142" s="1">
        <f t="shared" si="99"/>
        <v>0</v>
      </c>
      <c r="R1142" s="2"/>
      <c r="S1142" s="2"/>
      <c r="T1142" s="2"/>
      <c r="U1142" s="2"/>
      <c r="V1142" s="2"/>
      <c r="W1142" s="1">
        <f t="shared" si="102"/>
        <v>0</v>
      </c>
      <c r="X1142" s="1">
        <f t="shared" si="103"/>
        <v>0</v>
      </c>
    </row>
    <row r="1143" spans="1:24" x14ac:dyDescent="0.25">
      <c r="A1143" s="34" t="str">
        <f t="shared" si="104"/>
        <v/>
      </c>
      <c r="B1143" s="2"/>
      <c r="C1143" s="2"/>
      <c r="D1143" s="2"/>
      <c r="E1143" s="2"/>
      <c r="F1143" s="2"/>
      <c r="G1143" s="34"/>
      <c r="H1143" s="34"/>
      <c r="I1143" s="44" t="s">
        <v>15</v>
      </c>
      <c r="J1143" s="176" t="str">
        <f t="shared" si="100"/>
        <v/>
      </c>
      <c r="K1143" s="176" t="str">
        <f t="shared" si="101"/>
        <v/>
      </c>
      <c r="L1143" s="2" t="str">
        <f t="shared" si="105"/>
        <v/>
      </c>
      <c r="M1143" s="2" t="str">
        <f t="shared" si="106"/>
        <v/>
      </c>
      <c r="N1143" s="2" t="str">
        <f t="shared" si="107"/>
        <v/>
      </c>
      <c r="O1143" s="2" t="str">
        <f t="shared" si="108"/>
        <v/>
      </c>
      <c r="P1143" s="2" t="str">
        <f t="shared" si="109"/>
        <v/>
      </c>
      <c r="Q1143" s="1">
        <f t="shared" si="99"/>
        <v>0</v>
      </c>
      <c r="R1143" s="2"/>
      <c r="S1143" s="2"/>
      <c r="T1143" s="2"/>
      <c r="U1143" s="2"/>
      <c r="V1143" s="2"/>
      <c r="W1143" s="1">
        <f t="shared" si="102"/>
        <v>0</v>
      </c>
      <c r="X1143" s="1">
        <f t="shared" si="103"/>
        <v>0</v>
      </c>
    </row>
    <row r="1144" spans="1:24" x14ac:dyDescent="0.25">
      <c r="A1144" s="34" t="str">
        <f t="shared" si="104"/>
        <v/>
      </c>
      <c r="B1144" s="2"/>
      <c r="C1144" s="2"/>
      <c r="D1144" s="2"/>
      <c r="E1144" s="2"/>
      <c r="F1144" s="2"/>
      <c r="G1144" s="34"/>
      <c r="H1144" s="34"/>
      <c r="I1144" s="44" t="s">
        <v>15</v>
      </c>
      <c r="J1144" s="176" t="str">
        <f t="shared" si="100"/>
        <v/>
      </c>
      <c r="K1144" s="176" t="str">
        <f t="shared" si="101"/>
        <v/>
      </c>
      <c r="L1144" s="2" t="str">
        <f t="shared" si="105"/>
        <v/>
      </c>
      <c r="M1144" s="2" t="str">
        <f t="shared" si="106"/>
        <v/>
      </c>
      <c r="N1144" s="2" t="str">
        <f t="shared" si="107"/>
        <v/>
      </c>
      <c r="O1144" s="2" t="str">
        <f t="shared" si="108"/>
        <v/>
      </c>
      <c r="P1144" s="2" t="str">
        <f t="shared" si="109"/>
        <v/>
      </c>
      <c r="Q1144" s="1">
        <f t="shared" si="99"/>
        <v>0</v>
      </c>
      <c r="R1144" s="2"/>
      <c r="S1144" s="2"/>
      <c r="T1144" s="2"/>
      <c r="U1144" s="2"/>
      <c r="V1144" s="2"/>
      <c r="W1144" s="1">
        <f t="shared" si="102"/>
        <v>0</v>
      </c>
      <c r="X1144" s="1">
        <f t="shared" si="103"/>
        <v>0</v>
      </c>
    </row>
    <row r="1145" spans="1:24" x14ac:dyDescent="0.25">
      <c r="A1145" s="34" t="str">
        <f t="shared" si="104"/>
        <v/>
      </c>
      <c r="B1145" s="2"/>
      <c r="C1145" s="2"/>
      <c r="D1145" s="2"/>
      <c r="E1145" s="2"/>
      <c r="F1145" s="2"/>
      <c r="G1145" s="34"/>
      <c r="H1145" s="34"/>
      <c r="I1145" s="44" t="s">
        <v>15</v>
      </c>
      <c r="J1145" s="176" t="str">
        <f t="shared" si="100"/>
        <v/>
      </c>
      <c r="K1145" s="176" t="str">
        <f t="shared" si="101"/>
        <v/>
      </c>
      <c r="L1145" s="2" t="str">
        <f t="shared" si="105"/>
        <v/>
      </c>
      <c r="M1145" s="2" t="str">
        <f t="shared" si="106"/>
        <v/>
      </c>
      <c r="N1145" s="2" t="str">
        <f t="shared" si="107"/>
        <v/>
      </c>
      <c r="O1145" s="2" t="str">
        <f t="shared" si="108"/>
        <v/>
      </c>
      <c r="P1145" s="2" t="str">
        <f t="shared" si="109"/>
        <v/>
      </c>
      <c r="Q1145" s="1">
        <f t="shared" si="99"/>
        <v>0</v>
      </c>
      <c r="R1145" s="2"/>
      <c r="S1145" s="2"/>
      <c r="T1145" s="2"/>
      <c r="U1145" s="2"/>
      <c r="V1145" s="2"/>
      <c r="W1145" s="1">
        <f t="shared" si="102"/>
        <v>0</v>
      </c>
      <c r="X1145" s="1">
        <f t="shared" si="103"/>
        <v>0</v>
      </c>
    </row>
    <row r="1146" spans="1:24" x14ac:dyDescent="0.25">
      <c r="A1146" s="34" t="str">
        <f t="shared" si="104"/>
        <v/>
      </c>
      <c r="B1146" s="2"/>
      <c r="C1146" s="2"/>
      <c r="D1146" s="2"/>
      <c r="E1146" s="2"/>
      <c r="F1146" s="2"/>
      <c r="G1146" s="34"/>
      <c r="H1146" s="34"/>
      <c r="I1146" s="44" t="s">
        <v>15</v>
      </c>
      <c r="J1146" s="176" t="str">
        <f t="shared" si="100"/>
        <v/>
      </c>
      <c r="K1146" s="176" t="str">
        <f t="shared" si="101"/>
        <v/>
      </c>
      <c r="L1146" s="2" t="str">
        <f t="shared" si="105"/>
        <v/>
      </c>
      <c r="M1146" s="2" t="str">
        <f t="shared" si="106"/>
        <v/>
      </c>
      <c r="N1146" s="2" t="str">
        <f t="shared" si="107"/>
        <v/>
      </c>
      <c r="O1146" s="2" t="str">
        <f t="shared" si="108"/>
        <v/>
      </c>
      <c r="P1146" s="2" t="str">
        <f t="shared" si="109"/>
        <v/>
      </c>
      <c r="Q1146" s="1">
        <f t="shared" si="99"/>
        <v>0</v>
      </c>
      <c r="R1146" s="2"/>
      <c r="S1146" s="2"/>
      <c r="T1146" s="2"/>
      <c r="U1146" s="2"/>
      <c r="V1146" s="2"/>
      <c r="W1146" s="1">
        <f t="shared" si="102"/>
        <v>0</v>
      </c>
      <c r="X1146" s="1">
        <f t="shared" si="103"/>
        <v>0</v>
      </c>
    </row>
    <row r="1147" spans="1:24" x14ac:dyDescent="0.25">
      <c r="A1147" s="34" t="str">
        <f t="shared" si="104"/>
        <v/>
      </c>
      <c r="B1147" s="2"/>
      <c r="C1147" s="2"/>
      <c r="D1147" s="2"/>
      <c r="E1147" s="2"/>
      <c r="F1147" s="2"/>
      <c r="G1147" s="34"/>
      <c r="H1147" s="34"/>
      <c r="I1147" s="45" t="s">
        <v>16</v>
      </c>
      <c r="J1147" s="102" t="str">
        <f>IF(H1147="","",LOOKUP(H1147,I$207:I$1000,J$207:J$1000))</f>
        <v/>
      </c>
      <c r="K1147" s="102" t="str">
        <f>IF(H1147="","",LOOKUP(H1147,I$207:I$1000,K$207:K$1000))</f>
        <v/>
      </c>
      <c r="L1147" s="2" t="str">
        <f t="shared" si="105"/>
        <v/>
      </c>
      <c r="M1147" s="2" t="str">
        <f t="shared" si="106"/>
        <v/>
      </c>
      <c r="N1147" s="2" t="str">
        <f t="shared" si="107"/>
        <v/>
      </c>
      <c r="O1147" s="2" t="str">
        <f t="shared" si="108"/>
        <v/>
      </c>
      <c r="P1147" s="2" t="str">
        <f t="shared" si="109"/>
        <v/>
      </c>
      <c r="Q1147" s="1">
        <f t="shared" si="99"/>
        <v>0</v>
      </c>
      <c r="R1147" s="2"/>
      <c r="S1147" s="2"/>
      <c r="T1147" s="2"/>
      <c r="U1147" s="2"/>
      <c r="V1147" s="2"/>
      <c r="W1147" s="1">
        <f t="shared" si="102"/>
        <v>0</v>
      </c>
      <c r="X1147" s="1">
        <f t="shared" si="103"/>
        <v>0</v>
      </c>
    </row>
    <row r="1148" spans="1:24" x14ac:dyDescent="0.25">
      <c r="A1148" s="34" t="str">
        <f t="shared" si="104"/>
        <v/>
      </c>
      <c r="B1148" s="2"/>
      <c r="C1148" s="2"/>
      <c r="D1148" s="2"/>
      <c r="E1148" s="2"/>
      <c r="F1148" s="2"/>
      <c r="G1148" s="34"/>
      <c r="H1148" s="34"/>
      <c r="I1148" s="45" t="s">
        <v>16</v>
      </c>
      <c r="J1148" s="102" t="str">
        <f t="shared" ref="J1148:J1166" si="110">IF(H1148="","",LOOKUP(H1148,I$207:I$1000,J$207:J$1000))</f>
        <v/>
      </c>
      <c r="K1148" s="102" t="str">
        <f t="shared" ref="K1148:K1166" si="111">IF(H1148="","",LOOKUP(H1148,I$207:I$1000,K$207:K$1000))</f>
        <v/>
      </c>
      <c r="L1148" s="2" t="str">
        <f t="shared" si="105"/>
        <v/>
      </c>
      <c r="M1148" s="2" t="str">
        <f t="shared" si="106"/>
        <v/>
      </c>
      <c r="N1148" s="2" t="str">
        <f t="shared" si="107"/>
        <v/>
      </c>
      <c r="O1148" s="2" t="str">
        <f t="shared" si="108"/>
        <v/>
      </c>
      <c r="P1148" s="2" t="str">
        <f t="shared" si="109"/>
        <v/>
      </c>
      <c r="Q1148" s="1">
        <f t="shared" si="99"/>
        <v>0</v>
      </c>
      <c r="R1148" s="2"/>
      <c r="S1148" s="2"/>
      <c r="T1148" s="2"/>
      <c r="U1148" s="2"/>
      <c r="V1148" s="2"/>
      <c r="W1148" s="1">
        <f t="shared" si="102"/>
        <v>0</v>
      </c>
      <c r="X1148" s="1">
        <f t="shared" si="103"/>
        <v>0</v>
      </c>
    </row>
    <row r="1149" spans="1:24" x14ac:dyDescent="0.25">
      <c r="A1149" s="34" t="str">
        <f t="shared" si="104"/>
        <v/>
      </c>
      <c r="B1149" s="2"/>
      <c r="C1149" s="2"/>
      <c r="D1149" s="2"/>
      <c r="E1149" s="2"/>
      <c r="F1149" s="2"/>
      <c r="G1149" s="34"/>
      <c r="H1149" s="34"/>
      <c r="I1149" s="45" t="s">
        <v>16</v>
      </c>
      <c r="J1149" s="102" t="str">
        <f t="shared" si="110"/>
        <v/>
      </c>
      <c r="K1149" s="102" t="str">
        <f t="shared" si="111"/>
        <v/>
      </c>
      <c r="L1149" s="2" t="str">
        <f t="shared" si="105"/>
        <v/>
      </c>
      <c r="M1149" s="2" t="str">
        <f t="shared" si="106"/>
        <v/>
      </c>
      <c r="N1149" s="2" t="str">
        <f t="shared" si="107"/>
        <v/>
      </c>
      <c r="O1149" s="2" t="str">
        <f t="shared" si="108"/>
        <v/>
      </c>
      <c r="P1149" s="2" t="str">
        <f t="shared" si="109"/>
        <v/>
      </c>
      <c r="Q1149" s="1">
        <f t="shared" si="99"/>
        <v>0</v>
      </c>
      <c r="R1149" s="2"/>
      <c r="S1149" s="2"/>
      <c r="T1149" s="2"/>
      <c r="U1149" s="2"/>
      <c r="V1149" s="2"/>
      <c r="W1149" s="1">
        <f t="shared" si="102"/>
        <v>0</v>
      </c>
      <c r="X1149" s="1">
        <f t="shared" si="103"/>
        <v>0</v>
      </c>
    </row>
    <row r="1150" spans="1:24" x14ac:dyDescent="0.25">
      <c r="A1150" s="34" t="str">
        <f t="shared" si="104"/>
        <v/>
      </c>
      <c r="B1150" s="2"/>
      <c r="C1150" s="2"/>
      <c r="D1150" s="2"/>
      <c r="E1150" s="2"/>
      <c r="F1150" s="2"/>
      <c r="G1150" s="34"/>
      <c r="H1150" s="34"/>
      <c r="I1150" s="45" t="s">
        <v>16</v>
      </c>
      <c r="J1150" s="102" t="str">
        <f t="shared" si="110"/>
        <v/>
      </c>
      <c r="K1150" s="102" t="str">
        <f t="shared" si="111"/>
        <v/>
      </c>
      <c r="L1150" s="2" t="str">
        <f t="shared" si="105"/>
        <v/>
      </c>
      <c r="M1150" s="2" t="str">
        <f t="shared" si="106"/>
        <v/>
      </c>
      <c r="N1150" s="2" t="str">
        <f t="shared" si="107"/>
        <v/>
      </c>
      <c r="O1150" s="2" t="str">
        <f t="shared" si="108"/>
        <v/>
      </c>
      <c r="P1150" s="2" t="str">
        <f t="shared" si="109"/>
        <v/>
      </c>
      <c r="Q1150" s="1">
        <f t="shared" si="99"/>
        <v>0</v>
      </c>
      <c r="R1150" s="2"/>
      <c r="S1150" s="2"/>
      <c r="T1150" s="2"/>
      <c r="U1150" s="2"/>
      <c r="V1150" s="2"/>
      <c r="W1150" s="1">
        <f t="shared" si="102"/>
        <v>0</v>
      </c>
      <c r="X1150" s="1">
        <f t="shared" si="103"/>
        <v>0</v>
      </c>
    </row>
    <row r="1151" spans="1:24" x14ac:dyDescent="0.25">
      <c r="A1151" s="34" t="str">
        <f t="shared" si="104"/>
        <v/>
      </c>
      <c r="B1151" s="2"/>
      <c r="C1151" s="2"/>
      <c r="D1151" s="2"/>
      <c r="E1151" s="2"/>
      <c r="F1151" s="2"/>
      <c r="G1151" s="34"/>
      <c r="H1151" s="34"/>
      <c r="I1151" s="45" t="s">
        <v>16</v>
      </c>
      <c r="J1151" s="192" t="str">
        <f t="shared" si="110"/>
        <v/>
      </c>
      <c r="K1151" s="192" t="str">
        <f t="shared" si="111"/>
        <v/>
      </c>
      <c r="L1151" s="2" t="str">
        <f t="shared" si="105"/>
        <v/>
      </c>
      <c r="M1151" s="2" t="str">
        <f t="shared" si="106"/>
        <v/>
      </c>
      <c r="N1151" s="2" t="str">
        <f t="shared" si="107"/>
        <v/>
      </c>
      <c r="O1151" s="2" t="str">
        <f t="shared" si="108"/>
        <v/>
      </c>
      <c r="P1151" s="2" t="str">
        <f t="shared" si="109"/>
        <v/>
      </c>
      <c r="Q1151" s="1">
        <f t="shared" si="99"/>
        <v>0</v>
      </c>
      <c r="R1151" s="2"/>
      <c r="S1151" s="2"/>
      <c r="T1151" s="2"/>
      <c r="U1151" s="2"/>
      <c r="V1151" s="2"/>
      <c r="W1151" s="1">
        <f t="shared" si="102"/>
        <v>0</v>
      </c>
      <c r="X1151" s="1">
        <f t="shared" si="103"/>
        <v>0</v>
      </c>
    </row>
    <row r="1152" spans="1:24" x14ac:dyDescent="0.25">
      <c r="A1152" s="34" t="str">
        <f t="shared" si="104"/>
        <v/>
      </c>
      <c r="B1152" s="2"/>
      <c r="C1152" s="2"/>
      <c r="D1152" s="2"/>
      <c r="E1152" s="2"/>
      <c r="F1152" s="2"/>
      <c r="G1152" s="34"/>
      <c r="H1152" s="34"/>
      <c r="I1152" s="45" t="s">
        <v>16</v>
      </c>
      <c r="J1152" s="192" t="str">
        <f t="shared" si="110"/>
        <v/>
      </c>
      <c r="K1152" s="192" t="str">
        <f t="shared" si="111"/>
        <v/>
      </c>
      <c r="L1152" s="2" t="str">
        <f t="shared" si="105"/>
        <v/>
      </c>
      <c r="M1152" s="2" t="str">
        <f t="shared" si="106"/>
        <v/>
      </c>
      <c r="N1152" s="2" t="str">
        <f t="shared" si="107"/>
        <v/>
      </c>
      <c r="O1152" s="2" t="str">
        <f t="shared" si="108"/>
        <v/>
      </c>
      <c r="P1152" s="2" t="str">
        <f t="shared" si="109"/>
        <v/>
      </c>
      <c r="Q1152" s="1">
        <f t="shared" si="99"/>
        <v>0</v>
      </c>
      <c r="R1152" s="2"/>
      <c r="S1152" s="2"/>
      <c r="T1152" s="2"/>
      <c r="U1152" s="2"/>
      <c r="V1152" s="2"/>
      <c r="W1152" s="1">
        <f t="shared" si="102"/>
        <v>0</v>
      </c>
      <c r="X1152" s="1">
        <f t="shared" si="103"/>
        <v>0</v>
      </c>
    </row>
    <row r="1153" spans="1:24" x14ac:dyDescent="0.25">
      <c r="A1153" s="34" t="str">
        <f t="shared" si="104"/>
        <v/>
      </c>
      <c r="B1153" s="2"/>
      <c r="C1153" s="2"/>
      <c r="D1153" s="2"/>
      <c r="E1153" s="2"/>
      <c r="F1153" s="2"/>
      <c r="G1153" s="34"/>
      <c r="H1153" s="34"/>
      <c r="I1153" s="45" t="s">
        <v>16</v>
      </c>
      <c r="J1153" s="192" t="str">
        <f t="shared" si="110"/>
        <v/>
      </c>
      <c r="K1153" s="192" t="str">
        <f t="shared" si="111"/>
        <v/>
      </c>
      <c r="L1153" s="2" t="str">
        <f t="shared" si="105"/>
        <v/>
      </c>
      <c r="M1153" s="2" t="str">
        <f t="shared" si="106"/>
        <v/>
      </c>
      <c r="N1153" s="2" t="str">
        <f t="shared" si="107"/>
        <v/>
      </c>
      <c r="O1153" s="2" t="str">
        <f t="shared" si="108"/>
        <v/>
      </c>
      <c r="P1153" s="2" t="str">
        <f t="shared" si="109"/>
        <v/>
      </c>
      <c r="Q1153" s="1">
        <f t="shared" si="99"/>
        <v>0</v>
      </c>
      <c r="R1153" s="2"/>
      <c r="S1153" s="2"/>
      <c r="T1153" s="2"/>
      <c r="U1153" s="2"/>
      <c r="V1153" s="2"/>
      <c r="W1153" s="1">
        <f t="shared" si="102"/>
        <v>0</v>
      </c>
      <c r="X1153" s="1">
        <f t="shared" si="103"/>
        <v>0</v>
      </c>
    </row>
    <row r="1154" spans="1:24" x14ac:dyDescent="0.25">
      <c r="A1154" s="34" t="str">
        <f t="shared" si="104"/>
        <v/>
      </c>
      <c r="B1154" s="2"/>
      <c r="C1154" s="2"/>
      <c r="D1154" s="2"/>
      <c r="E1154" s="2"/>
      <c r="F1154" s="2"/>
      <c r="G1154" s="34"/>
      <c r="H1154" s="34"/>
      <c r="I1154" s="45" t="s">
        <v>16</v>
      </c>
      <c r="J1154" s="192" t="str">
        <f t="shared" si="110"/>
        <v/>
      </c>
      <c r="K1154" s="192" t="str">
        <f t="shared" si="111"/>
        <v/>
      </c>
      <c r="L1154" s="2" t="str">
        <f t="shared" si="105"/>
        <v/>
      </c>
      <c r="M1154" s="2" t="str">
        <f t="shared" si="106"/>
        <v/>
      </c>
      <c r="N1154" s="2" t="str">
        <f t="shared" si="107"/>
        <v/>
      </c>
      <c r="O1154" s="2" t="str">
        <f t="shared" si="108"/>
        <v/>
      </c>
      <c r="P1154" s="2" t="str">
        <f t="shared" si="109"/>
        <v/>
      </c>
      <c r="Q1154" s="1">
        <f t="shared" si="99"/>
        <v>0</v>
      </c>
      <c r="R1154" s="2"/>
      <c r="S1154" s="2"/>
      <c r="T1154" s="2"/>
      <c r="U1154" s="2"/>
      <c r="V1154" s="2"/>
      <c r="W1154" s="1">
        <f t="shared" si="102"/>
        <v>0</v>
      </c>
      <c r="X1154" s="1">
        <f t="shared" si="103"/>
        <v>0</v>
      </c>
    </row>
    <row r="1155" spans="1:24" x14ac:dyDescent="0.25">
      <c r="A1155" s="34" t="str">
        <f t="shared" si="104"/>
        <v/>
      </c>
      <c r="B1155" s="2"/>
      <c r="C1155" s="2"/>
      <c r="D1155" s="2"/>
      <c r="E1155" s="2"/>
      <c r="F1155" s="2"/>
      <c r="G1155" s="34"/>
      <c r="H1155" s="34"/>
      <c r="I1155" s="45" t="s">
        <v>16</v>
      </c>
      <c r="J1155" s="107" t="str">
        <f t="shared" si="110"/>
        <v/>
      </c>
      <c r="K1155" s="107" t="str">
        <f t="shared" si="111"/>
        <v/>
      </c>
      <c r="L1155" s="2" t="str">
        <f t="shared" si="105"/>
        <v/>
      </c>
      <c r="M1155" s="2" t="str">
        <f t="shared" si="106"/>
        <v/>
      </c>
      <c r="N1155" s="2" t="str">
        <f t="shared" si="107"/>
        <v/>
      </c>
      <c r="O1155" s="2" t="str">
        <f t="shared" si="108"/>
        <v/>
      </c>
      <c r="P1155" s="2" t="str">
        <f t="shared" si="109"/>
        <v/>
      </c>
      <c r="Q1155" s="1">
        <f t="shared" si="99"/>
        <v>0</v>
      </c>
      <c r="R1155" s="2"/>
      <c r="S1155" s="2"/>
      <c r="T1155" s="2"/>
      <c r="U1155" s="2"/>
      <c r="V1155" s="2"/>
      <c r="W1155" s="1">
        <f t="shared" si="102"/>
        <v>0</v>
      </c>
      <c r="X1155" s="1">
        <f t="shared" si="103"/>
        <v>0</v>
      </c>
    </row>
    <row r="1156" spans="1:24" x14ac:dyDescent="0.25">
      <c r="A1156" s="34" t="str">
        <f t="shared" si="104"/>
        <v/>
      </c>
      <c r="B1156" s="2"/>
      <c r="C1156" s="2"/>
      <c r="D1156" s="2"/>
      <c r="E1156" s="2"/>
      <c r="F1156" s="2"/>
      <c r="G1156" s="34"/>
      <c r="H1156" s="34"/>
      <c r="I1156" s="45" t="s">
        <v>16</v>
      </c>
      <c r="J1156" s="107" t="str">
        <f t="shared" si="110"/>
        <v/>
      </c>
      <c r="K1156" s="107" t="str">
        <f t="shared" si="111"/>
        <v/>
      </c>
      <c r="L1156" s="2" t="str">
        <f t="shared" si="105"/>
        <v/>
      </c>
      <c r="M1156" s="2" t="str">
        <f t="shared" si="106"/>
        <v/>
      </c>
      <c r="N1156" s="2" t="str">
        <f t="shared" si="107"/>
        <v/>
      </c>
      <c r="O1156" s="2" t="str">
        <f t="shared" si="108"/>
        <v/>
      </c>
      <c r="P1156" s="2" t="str">
        <f t="shared" si="109"/>
        <v/>
      </c>
      <c r="Q1156" s="1">
        <f t="shared" si="99"/>
        <v>0</v>
      </c>
      <c r="R1156" s="2"/>
      <c r="S1156" s="2"/>
      <c r="T1156" s="2"/>
      <c r="U1156" s="2"/>
      <c r="V1156" s="2"/>
      <c r="W1156" s="1">
        <f t="shared" si="102"/>
        <v>0</v>
      </c>
      <c r="X1156" s="1">
        <f t="shared" si="103"/>
        <v>0</v>
      </c>
    </row>
    <row r="1157" spans="1:24" x14ac:dyDescent="0.25">
      <c r="A1157" s="34" t="str">
        <f t="shared" si="104"/>
        <v/>
      </c>
      <c r="B1157" s="2"/>
      <c r="C1157" s="2"/>
      <c r="D1157" s="2"/>
      <c r="E1157" s="2"/>
      <c r="F1157" s="2"/>
      <c r="G1157" s="34"/>
      <c r="H1157" s="34"/>
      <c r="I1157" s="45" t="s">
        <v>16</v>
      </c>
      <c r="J1157" s="107" t="str">
        <f t="shared" si="110"/>
        <v/>
      </c>
      <c r="K1157" s="107" t="str">
        <f t="shared" si="111"/>
        <v/>
      </c>
      <c r="L1157" s="2" t="str">
        <f t="shared" si="105"/>
        <v/>
      </c>
      <c r="M1157" s="2" t="str">
        <f t="shared" si="106"/>
        <v/>
      </c>
      <c r="N1157" s="2" t="str">
        <f t="shared" si="107"/>
        <v/>
      </c>
      <c r="O1157" s="2" t="str">
        <f t="shared" si="108"/>
        <v/>
      </c>
      <c r="P1157" s="2" t="str">
        <f t="shared" si="109"/>
        <v/>
      </c>
      <c r="Q1157" s="1">
        <f t="shared" si="99"/>
        <v>0</v>
      </c>
      <c r="R1157" s="2"/>
      <c r="S1157" s="2"/>
      <c r="T1157" s="2"/>
      <c r="U1157" s="2"/>
      <c r="V1157" s="2"/>
      <c r="W1157" s="1">
        <f t="shared" si="102"/>
        <v>0</v>
      </c>
      <c r="X1157" s="1">
        <f t="shared" si="103"/>
        <v>0</v>
      </c>
    </row>
    <row r="1158" spans="1:24" x14ac:dyDescent="0.25">
      <c r="A1158" s="34" t="str">
        <f t="shared" si="104"/>
        <v/>
      </c>
      <c r="B1158" s="2"/>
      <c r="C1158" s="2"/>
      <c r="D1158" s="2"/>
      <c r="E1158" s="2"/>
      <c r="F1158" s="2"/>
      <c r="G1158" s="34"/>
      <c r="H1158" s="34"/>
      <c r="I1158" s="45" t="s">
        <v>16</v>
      </c>
      <c r="J1158" s="107" t="str">
        <f t="shared" si="110"/>
        <v/>
      </c>
      <c r="K1158" s="107" t="str">
        <f t="shared" si="111"/>
        <v/>
      </c>
      <c r="L1158" s="2" t="str">
        <f t="shared" si="105"/>
        <v/>
      </c>
      <c r="M1158" s="2" t="str">
        <f t="shared" si="106"/>
        <v/>
      </c>
      <c r="N1158" s="2" t="str">
        <f t="shared" si="107"/>
        <v/>
      </c>
      <c r="O1158" s="2" t="str">
        <f t="shared" si="108"/>
        <v/>
      </c>
      <c r="P1158" s="2" t="str">
        <f t="shared" si="109"/>
        <v/>
      </c>
      <c r="Q1158" s="1">
        <f t="shared" si="99"/>
        <v>0</v>
      </c>
      <c r="R1158" s="2"/>
      <c r="S1158" s="2"/>
      <c r="T1158" s="2"/>
      <c r="U1158" s="2"/>
      <c r="V1158" s="2"/>
      <c r="W1158" s="1">
        <f t="shared" si="102"/>
        <v>0</v>
      </c>
      <c r="X1158" s="1">
        <f t="shared" si="103"/>
        <v>0</v>
      </c>
    </row>
    <row r="1159" spans="1:24" x14ac:dyDescent="0.25">
      <c r="A1159" s="34" t="str">
        <f t="shared" si="104"/>
        <v/>
      </c>
      <c r="B1159" s="2"/>
      <c r="C1159" s="2"/>
      <c r="D1159" s="2"/>
      <c r="E1159" s="2"/>
      <c r="F1159" s="2"/>
      <c r="G1159" s="34"/>
      <c r="H1159" s="34"/>
      <c r="I1159" s="45" t="s">
        <v>16</v>
      </c>
      <c r="J1159" s="108" t="str">
        <f t="shared" si="110"/>
        <v/>
      </c>
      <c r="K1159" s="108" t="str">
        <f t="shared" si="111"/>
        <v/>
      </c>
      <c r="L1159" s="2" t="str">
        <f t="shared" si="105"/>
        <v/>
      </c>
      <c r="M1159" s="2" t="str">
        <f t="shared" si="106"/>
        <v/>
      </c>
      <c r="N1159" s="2" t="str">
        <f t="shared" si="107"/>
        <v/>
      </c>
      <c r="O1159" s="2" t="str">
        <f t="shared" si="108"/>
        <v/>
      </c>
      <c r="P1159" s="2" t="str">
        <f t="shared" si="109"/>
        <v/>
      </c>
      <c r="Q1159" s="1">
        <f t="shared" si="99"/>
        <v>0</v>
      </c>
      <c r="R1159" s="2"/>
      <c r="S1159" s="2"/>
      <c r="T1159" s="2"/>
      <c r="U1159" s="2"/>
      <c r="V1159" s="2"/>
      <c r="W1159" s="1">
        <f t="shared" si="102"/>
        <v>0</v>
      </c>
      <c r="X1159" s="1">
        <f t="shared" si="103"/>
        <v>0</v>
      </c>
    </row>
    <row r="1160" spans="1:24" x14ac:dyDescent="0.25">
      <c r="A1160" s="34" t="str">
        <f t="shared" si="104"/>
        <v/>
      </c>
      <c r="B1160" s="2"/>
      <c r="C1160" s="2"/>
      <c r="D1160" s="2"/>
      <c r="E1160" s="2"/>
      <c r="F1160" s="2"/>
      <c r="G1160" s="34"/>
      <c r="H1160" s="34"/>
      <c r="I1160" s="45" t="s">
        <v>16</v>
      </c>
      <c r="J1160" s="108" t="str">
        <f t="shared" si="110"/>
        <v/>
      </c>
      <c r="K1160" s="108" t="str">
        <f t="shared" si="111"/>
        <v/>
      </c>
      <c r="L1160" s="2" t="str">
        <f t="shared" si="105"/>
        <v/>
      </c>
      <c r="M1160" s="2" t="str">
        <f t="shared" si="106"/>
        <v/>
      </c>
      <c r="N1160" s="2" t="str">
        <f t="shared" si="107"/>
        <v/>
      </c>
      <c r="O1160" s="2" t="str">
        <f t="shared" si="108"/>
        <v/>
      </c>
      <c r="P1160" s="2" t="str">
        <f t="shared" si="109"/>
        <v/>
      </c>
      <c r="Q1160" s="1">
        <f t="shared" si="99"/>
        <v>0</v>
      </c>
      <c r="R1160" s="2"/>
      <c r="S1160" s="2"/>
      <c r="T1160" s="2"/>
      <c r="U1160" s="2"/>
      <c r="V1160" s="2"/>
      <c r="W1160" s="1">
        <f t="shared" si="102"/>
        <v>0</v>
      </c>
      <c r="X1160" s="1">
        <f t="shared" si="103"/>
        <v>0</v>
      </c>
    </row>
    <row r="1161" spans="1:24" x14ac:dyDescent="0.25">
      <c r="A1161" s="34" t="str">
        <f t="shared" si="104"/>
        <v/>
      </c>
      <c r="B1161" s="2"/>
      <c r="C1161" s="2"/>
      <c r="D1161" s="2"/>
      <c r="E1161" s="2"/>
      <c r="F1161" s="2"/>
      <c r="G1161" s="34"/>
      <c r="H1161" s="34"/>
      <c r="I1161" s="45" t="s">
        <v>16</v>
      </c>
      <c r="J1161" s="108" t="str">
        <f t="shared" si="110"/>
        <v/>
      </c>
      <c r="K1161" s="108" t="str">
        <f t="shared" si="111"/>
        <v/>
      </c>
      <c r="L1161" s="2" t="str">
        <f t="shared" si="105"/>
        <v/>
      </c>
      <c r="M1161" s="2" t="str">
        <f t="shared" si="106"/>
        <v/>
      </c>
      <c r="N1161" s="2" t="str">
        <f t="shared" si="107"/>
        <v/>
      </c>
      <c r="O1161" s="2" t="str">
        <f t="shared" si="108"/>
        <v/>
      </c>
      <c r="P1161" s="2" t="str">
        <f t="shared" si="109"/>
        <v/>
      </c>
      <c r="Q1161" s="1">
        <f t="shared" si="99"/>
        <v>0</v>
      </c>
      <c r="R1161" s="2"/>
      <c r="S1161" s="2"/>
      <c r="T1161" s="2"/>
      <c r="U1161" s="2"/>
      <c r="V1161" s="2"/>
      <c r="W1161" s="1">
        <f t="shared" si="102"/>
        <v>0</v>
      </c>
      <c r="X1161" s="1">
        <f t="shared" si="103"/>
        <v>0</v>
      </c>
    </row>
    <row r="1162" spans="1:24" x14ac:dyDescent="0.25">
      <c r="A1162" s="34" t="str">
        <f t="shared" si="104"/>
        <v/>
      </c>
      <c r="B1162" s="2"/>
      <c r="C1162" s="2"/>
      <c r="D1162" s="2"/>
      <c r="E1162" s="2"/>
      <c r="F1162" s="2"/>
      <c r="G1162" s="34"/>
      <c r="H1162" s="34"/>
      <c r="I1162" s="45" t="s">
        <v>16</v>
      </c>
      <c r="J1162" s="108" t="str">
        <f t="shared" si="110"/>
        <v/>
      </c>
      <c r="K1162" s="108" t="str">
        <f t="shared" si="111"/>
        <v/>
      </c>
      <c r="L1162" s="2" t="str">
        <f t="shared" si="105"/>
        <v/>
      </c>
      <c r="M1162" s="2" t="str">
        <f t="shared" si="106"/>
        <v/>
      </c>
      <c r="N1162" s="2" t="str">
        <f t="shared" si="107"/>
        <v/>
      </c>
      <c r="O1162" s="2" t="str">
        <f t="shared" si="108"/>
        <v/>
      </c>
      <c r="P1162" s="2" t="str">
        <f t="shared" si="109"/>
        <v/>
      </c>
      <c r="Q1162" s="1">
        <f t="shared" si="99"/>
        <v>0</v>
      </c>
      <c r="R1162" s="2"/>
      <c r="S1162" s="2"/>
      <c r="T1162" s="2"/>
      <c r="U1162" s="2"/>
      <c r="V1162" s="2"/>
      <c r="W1162" s="1">
        <f t="shared" si="102"/>
        <v>0</v>
      </c>
      <c r="X1162" s="1">
        <f t="shared" si="103"/>
        <v>0</v>
      </c>
    </row>
    <row r="1163" spans="1:24" x14ac:dyDescent="0.25">
      <c r="A1163" s="34" t="str">
        <f t="shared" si="104"/>
        <v/>
      </c>
      <c r="B1163" s="2"/>
      <c r="C1163" s="2"/>
      <c r="D1163" s="2"/>
      <c r="E1163" s="2"/>
      <c r="F1163" s="2"/>
      <c r="G1163" s="34"/>
      <c r="H1163" s="34"/>
      <c r="I1163" s="45" t="s">
        <v>16</v>
      </c>
      <c r="J1163" s="176" t="str">
        <f t="shared" si="110"/>
        <v/>
      </c>
      <c r="K1163" s="176" t="str">
        <f t="shared" si="111"/>
        <v/>
      </c>
      <c r="L1163" s="2" t="str">
        <f t="shared" si="105"/>
        <v/>
      </c>
      <c r="M1163" s="2" t="str">
        <f t="shared" si="106"/>
        <v/>
      </c>
      <c r="N1163" s="2" t="str">
        <f t="shared" si="107"/>
        <v/>
      </c>
      <c r="O1163" s="2" t="str">
        <f t="shared" si="108"/>
        <v/>
      </c>
      <c r="P1163" s="2" t="str">
        <f t="shared" si="109"/>
        <v/>
      </c>
      <c r="Q1163" s="1">
        <f t="shared" si="99"/>
        <v>0</v>
      </c>
      <c r="R1163" s="2"/>
      <c r="S1163" s="2"/>
      <c r="T1163" s="2"/>
      <c r="U1163" s="2"/>
      <c r="V1163" s="2"/>
      <c r="W1163" s="1">
        <f t="shared" si="102"/>
        <v>0</v>
      </c>
      <c r="X1163" s="1">
        <f t="shared" si="103"/>
        <v>0</v>
      </c>
    </row>
    <row r="1164" spans="1:24" x14ac:dyDescent="0.25">
      <c r="A1164" s="34" t="str">
        <f t="shared" si="104"/>
        <v/>
      </c>
      <c r="B1164" s="2"/>
      <c r="C1164" s="2"/>
      <c r="D1164" s="2"/>
      <c r="E1164" s="2"/>
      <c r="F1164" s="2"/>
      <c r="G1164" s="34"/>
      <c r="H1164" s="34"/>
      <c r="I1164" s="45" t="s">
        <v>16</v>
      </c>
      <c r="J1164" s="176" t="str">
        <f t="shared" si="110"/>
        <v/>
      </c>
      <c r="K1164" s="176" t="str">
        <f t="shared" si="111"/>
        <v/>
      </c>
      <c r="L1164" s="2" t="str">
        <f t="shared" si="105"/>
        <v/>
      </c>
      <c r="M1164" s="2" t="str">
        <f t="shared" si="106"/>
        <v/>
      </c>
      <c r="N1164" s="2" t="str">
        <f t="shared" si="107"/>
        <v/>
      </c>
      <c r="O1164" s="2" t="str">
        <f t="shared" si="108"/>
        <v/>
      </c>
      <c r="P1164" s="2" t="str">
        <f t="shared" si="109"/>
        <v/>
      </c>
      <c r="Q1164" s="1">
        <f t="shared" si="99"/>
        <v>0</v>
      </c>
      <c r="R1164" s="2"/>
      <c r="S1164" s="2"/>
      <c r="T1164" s="2"/>
      <c r="U1164" s="2"/>
      <c r="V1164" s="2"/>
      <c r="W1164" s="1">
        <f t="shared" si="102"/>
        <v>0</v>
      </c>
      <c r="X1164" s="1">
        <f t="shared" si="103"/>
        <v>0</v>
      </c>
    </row>
    <row r="1165" spans="1:24" x14ac:dyDescent="0.25">
      <c r="A1165" s="34" t="str">
        <f t="shared" si="104"/>
        <v/>
      </c>
      <c r="B1165" s="2"/>
      <c r="C1165" s="2"/>
      <c r="D1165" s="2"/>
      <c r="E1165" s="2"/>
      <c r="F1165" s="2"/>
      <c r="G1165" s="34"/>
      <c r="H1165" s="34"/>
      <c r="I1165" s="45" t="s">
        <v>16</v>
      </c>
      <c r="J1165" s="176" t="str">
        <f t="shared" si="110"/>
        <v/>
      </c>
      <c r="K1165" s="176" t="str">
        <f t="shared" si="111"/>
        <v/>
      </c>
      <c r="L1165" s="2" t="str">
        <f t="shared" si="105"/>
        <v/>
      </c>
      <c r="M1165" s="2" t="str">
        <f t="shared" si="106"/>
        <v/>
      </c>
      <c r="N1165" s="2" t="str">
        <f t="shared" si="107"/>
        <v/>
      </c>
      <c r="O1165" s="2" t="str">
        <f t="shared" si="108"/>
        <v/>
      </c>
      <c r="P1165" s="2" t="str">
        <f t="shared" si="109"/>
        <v/>
      </c>
      <c r="Q1165" s="1">
        <f t="shared" si="99"/>
        <v>0</v>
      </c>
      <c r="R1165" s="2"/>
      <c r="S1165" s="2"/>
      <c r="T1165" s="2"/>
      <c r="U1165" s="2"/>
      <c r="V1165" s="2"/>
      <c r="W1165" s="1">
        <f t="shared" si="102"/>
        <v>0</v>
      </c>
      <c r="X1165" s="1">
        <f t="shared" si="103"/>
        <v>0</v>
      </c>
    </row>
    <row r="1166" spans="1:24" x14ac:dyDescent="0.25">
      <c r="A1166" s="34" t="str">
        <f t="shared" si="104"/>
        <v/>
      </c>
      <c r="B1166" s="2"/>
      <c r="C1166" s="2"/>
      <c r="D1166" s="2"/>
      <c r="E1166" s="2"/>
      <c r="F1166" s="2"/>
      <c r="G1166" s="34"/>
      <c r="H1166" s="34"/>
      <c r="I1166" s="45" t="s">
        <v>16</v>
      </c>
      <c r="J1166" s="176" t="str">
        <f t="shared" si="110"/>
        <v/>
      </c>
      <c r="K1166" s="176" t="str">
        <f t="shared" si="111"/>
        <v/>
      </c>
      <c r="L1166" s="2" t="str">
        <f t="shared" si="105"/>
        <v/>
      </c>
      <c r="M1166" s="2" t="str">
        <f t="shared" si="106"/>
        <v/>
      </c>
      <c r="N1166" s="2" t="str">
        <f t="shared" si="107"/>
        <v/>
      </c>
      <c r="O1166" s="2" t="str">
        <f t="shared" si="108"/>
        <v/>
      </c>
      <c r="P1166" s="2" t="str">
        <f t="shared" si="109"/>
        <v/>
      </c>
      <c r="Q1166" s="1">
        <f t="shared" si="99"/>
        <v>0</v>
      </c>
      <c r="R1166" s="2"/>
      <c r="S1166" s="2"/>
      <c r="T1166" s="2"/>
      <c r="U1166" s="2"/>
      <c r="V1166" s="2"/>
      <c r="W1166" s="1">
        <f t="shared" si="102"/>
        <v>0</v>
      </c>
      <c r="X1166" s="1">
        <f t="shared" si="103"/>
        <v>0</v>
      </c>
    </row>
    <row r="1167" spans="1:24" x14ac:dyDescent="0.25">
      <c r="A1167" s="34" t="str">
        <f t="shared" si="104"/>
        <v/>
      </c>
      <c r="B1167" s="2"/>
      <c r="C1167" s="2"/>
      <c r="D1167" s="2"/>
      <c r="E1167" s="2"/>
      <c r="F1167" s="2"/>
      <c r="G1167" s="34"/>
      <c r="H1167" s="34"/>
      <c r="I1167" s="42" t="s">
        <v>228</v>
      </c>
      <c r="J1167" s="102" t="str">
        <f>IF(H1167="","",LOOKUP(H1167,I$207:I$1000,J$207:J$1000))</f>
        <v/>
      </c>
      <c r="K1167" s="102" t="str">
        <f>IF(H1167="","",LOOKUP(H1167,I$207:I$1000,K$207:K$1000))</f>
        <v/>
      </c>
      <c r="L1167" s="2" t="str">
        <f t="shared" si="105"/>
        <v/>
      </c>
      <c r="M1167" s="2" t="str">
        <f t="shared" si="106"/>
        <v/>
      </c>
      <c r="N1167" s="2" t="str">
        <f t="shared" si="107"/>
        <v/>
      </c>
      <c r="O1167" s="2" t="str">
        <f t="shared" si="108"/>
        <v/>
      </c>
      <c r="P1167" s="2" t="str">
        <f t="shared" si="109"/>
        <v/>
      </c>
      <c r="Q1167" s="1">
        <f t="shared" si="99"/>
        <v>0</v>
      </c>
      <c r="R1167" s="2"/>
      <c r="S1167" s="2"/>
      <c r="T1167" s="2"/>
      <c r="U1167" s="2"/>
      <c r="V1167" s="2"/>
      <c r="W1167" s="1">
        <f t="shared" si="102"/>
        <v>0</v>
      </c>
      <c r="X1167" s="1">
        <f t="shared" si="103"/>
        <v>0</v>
      </c>
    </row>
    <row r="1168" spans="1:24" x14ac:dyDescent="0.25">
      <c r="A1168" s="34" t="str">
        <f t="shared" si="104"/>
        <v/>
      </c>
      <c r="B1168" s="2"/>
      <c r="C1168" s="2"/>
      <c r="D1168" s="2"/>
      <c r="E1168" s="2"/>
      <c r="F1168" s="2"/>
      <c r="G1168" s="34"/>
      <c r="H1168" s="34"/>
      <c r="I1168" s="42" t="s">
        <v>228</v>
      </c>
      <c r="J1168" s="102" t="str">
        <f t="shared" ref="J1168:J1186" si="112">IF(H1168="","",LOOKUP(H1168,I$207:I$1000,J$207:J$1000))</f>
        <v/>
      </c>
      <c r="K1168" s="102" t="str">
        <f t="shared" ref="K1168:K1186" si="113">IF(H1168="","",LOOKUP(H1168,I$207:I$1000,K$207:K$1000))</f>
        <v/>
      </c>
      <c r="L1168" s="2" t="str">
        <f t="shared" si="105"/>
        <v/>
      </c>
      <c r="M1168" s="2" t="str">
        <f t="shared" si="106"/>
        <v/>
      </c>
      <c r="N1168" s="2" t="str">
        <f t="shared" si="107"/>
        <v/>
      </c>
      <c r="O1168" s="2" t="str">
        <f t="shared" si="108"/>
        <v/>
      </c>
      <c r="P1168" s="2" t="str">
        <f t="shared" si="109"/>
        <v/>
      </c>
      <c r="Q1168" s="1">
        <f t="shared" si="99"/>
        <v>0</v>
      </c>
      <c r="R1168" s="2"/>
      <c r="S1168" s="2"/>
      <c r="T1168" s="2"/>
      <c r="U1168" s="2"/>
      <c r="V1168" s="2"/>
      <c r="W1168" s="1">
        <f t="shared" si="102"/>
        <v>0</v>
      </c>
      <c r="X1168" s="1">
        <f t="shared" si="103"/>
        <v>0</v>
      </c>
    </row>
    <row r="1169" spans="1:24" x14ac:dyDescent="0.25">
      <c r="A1169" s="34" t="str">
        <f t="shared" si="104"/>
        <v/>
      </c>
      <c r="B1169" s="2"/>
      <c r="C1169" s="2"/>
      <c r="D1169" s="2"/>
      <c r="E1169" s="2"/>
      <c r="F1169" s="2"/>
      <c r="G1169" s="34"/>
      <c r="H1169" s="34"/>
      <c r="I1169" s="42" t="s">
        <v>228</v>
      </c>
      <c r="J1169" s="102" t="str">
        <f t="shared" si="112"/>
        <v/>
      </c>
      <c r="K1169" s="102" t="str">
        <f t="shared" si="113"/>
        <v/>
      </c>
      <c r="L1169" s="2" t="str">
        <f t="shared" si="105"/>
        <v/>
      </c>
      <c r="M1169" s="2" t="str">
        <f t="shared" si="106"/>
        <v/>
      </c>
      <c r="N1169" s="2" t="str">
        <f t="shared" si="107"/>
        <v/>
      </c>
      <c r="O1169" s="2" t="str">
        <f t="shared" si="108"/>
        <v/>
      </c>
      <c r="P1169" s="2" t="str">
        <f t="shared" si="109"/>
        <v/>
      </c>
      <c r="Q1169" s="1">
        <f t="shared" si="99"/>
        <v>0</v>
      </c>
      <c r="R1169" s="2"/>
      <c r="S1169" s="2"/>
      <c r="T1169" s="2"/>
      <c r="U1169" s="2"/>
      <c r="V1169" s="2"/>
      <c r="W1169" s="1">
        <f t="shared" si="102"/>
        <v>0</v>
      </c>
      <c r="X1169" s="1">
        <f t="shared" si="103"/>
        <v>0</v>
      </c>
    </row>
    <row r="1170" spans="1:24" x14ac:dyDescent="0.25">
      <c r="A1170" s="34" t="str">
        <f t="shared" si="104"/>
        <v/>
      </c>
      <c r="B1170" s="2"/>
      <c r="C1170" s="2"/>
      <c r="D1170" s="2"/>
      <c r="E1170" s="2"/>
      <c r="F1170" s="2"/>
      <c r="G1170" s="34"/>
      <c r="H1170" s="34"/>
      <c r="I1170" s="42" t="s">
        <v>228</v>
      </c>
      <c r="J1170" s="102" t="str">
        <f t="shared" si="112"/>
        <v/>
      </c>
      <c r="K1170" s="102" t="str">
        <f t="shared" si="113"/>
        <v/>
      </c>
      <c r="L1170" s="2" t="str">
        <f t="shared" si="105"/>
        <v/>
      </c>
      <c r="M1170" s="2" t="str">
        <f t="shared" si="106"/>
        <v/>
      </c>
      <c r="N1170" s="2" t="str">
        <f t="shared" si="107"/>
        <v/>
      </c>
      <c r="O1170" s="2" t="str">
        <f t="shared" si="108"/>
        <v/>
      </c>
      <c r="P1170" s="2" t="str">
        <f t="shared" si="109"/>
        <v/>
      </c>
      <c r="Q1170" s="1">
        <f t="shared" si="99"/>
        <v>0</v>
      </c>
      <c r="R1170" s="2"/>
      <c r="S1170" s="2"/>
      <c r="T1170" s="2"/>
      <c r="U1170" s="2"/>
      <c r="V1170" s="2"/>
      <c r="W1170" s="1">
        <f t="shared" si="102"/>
        <v>0</v>
      </c>
      <c r="X1170" s="1">
        <f t="shared" si="103"/>
        <v>0</v>
      </c>
    </row>
    <row r="1171" spans="1:24" x14ac:dyDescent="0.25">
      <c r="A1171" s="34" t="str">
        <f t="shared" si="104"/>
        <v/>
      </c>
      <c r="B1171" s="2"/>
      <c r="C1171" s="2"/>
      <c r="D1171" s="2"/>
      <c r="E1171" s="2"/>
      <c r="F1171" s="2"/>
      <c r="G1171" s="34"/>
      <c r="H1171" s="34"/>
      <c r="I1171" s="42" t="s">
        <v>228</v>
      </c>
      <c r="J1171" s="192" t="str">
        <f t="shared" si="112"/>
        <v/>
      </c>
      <c r="K1171" s="192" t="str">
        <f t="shared" si="113"/>
        <v/>
      </c>
      <c r="L1171" s="2" t="str">
        <f t="shared" si="105"/>
        <v/>
      </c>
      <c r="M1171" s="2" t="str">
        <f t="shared" si="106"/>
        <v/>
      </c>
      <c r="N1171" s="2" t="str">
        <f t="shared" si="107"/>
        <v/>
      </c>
      <c r="O1171" s="2" t="str">
        <f t="shared" si="108"/>
        <v/>
      </c>
      <c r="P1171" s="2" t="str">
        <f t="shared" si="109"/>
        <v/>
      </c>
      <c r="Q1171" s="1">
        <f>SUM(L1171:P1171)</f>
        <v>0</v>
      </c>
      <c r="R1171" s="2"/>
      <c r="S1171" s="2"/>
      <c r="T1171" s="2"/>
      <c r="U1171" s="2"/>
      <c r="V1171" s="2"/>
      <c r="W1171" s="1">
        <f t="shared" si="102"/>
        <v>0</v>
      </c>
      <c r="X1171" s="1">
        <f t="shared" si="103"/>
        <v>0</v>
      </c>
    </row>
    <row r="1172" spans="1:24" x14ac:dyDescent="0.25">
      <c r="A1172" s="34" t="str">
        <f t="shared" si="104"/>
        <v/>
      </c>
      <c r="B1172" s="2"/>
      <c r="C1172" s="2"/>
      <c r="D1172" s="2"/>
      <c r="E1172" s="2"/>
      <c r="F1172" s="2"/>
      <c r="G1172" s="34"/>
      <c r="H1172" s="34"/>
      <c r="I1172" s="42" t="s">
        <v>228</v>
      </c>
      <c r="J1172" s="192" t="str">
        <f t="shared" si="112"/>
        <v/>
      </c>
      <c r="K1172" s="192" t="str">
        <f t="shared" si="113"/>
        <v/>
      </c>
      <c r="L1172" s="2" t="str">
        <f t="shared" si="105"/>
        <v/>
      </c>
      <c r="M1172" s="2" t="str">
        <f t="shared" si="106"/>
        <v/>
      </c>
      <c r="N1172" s="2" t="str">
        <f t="shared" si="107"/>
        <v/>
      </c>
      <c r="O1172" s="2" t="str">
        <f t="shared" si="108"/>
        <v/>
      </c>
      <c r="P1172" s="2" t="str">
        <f t="shared" si="109"/>
        <v/>
      </c>
      <c r="Q1172" s="1">
        <f>SUM(L1172:P1172)</f>
        <v>0</v>
      </c>
      <c r="R1172" s="2"/>
      <c r="S1172" s="2"/>
      <c r="T1172" s="2"/>
      <c r="U1172" s="2"/>
      <c r="V1172" s="2"/>
      <c r="W1172" s="1">
        <f t="shared" si="102"/>
        <v>0</v>
      </c>
      <c r="X1172" s="1">
        <f t="shared" si="103"/>
        <v>0</v>
      </c>
    </row>
    <row r="1173" spans="1:24" x14ac:dyDescent="0.25">
      <c r="A1173" s="34" t="str">
        <f t="shared" si="104"/>
        <v/>
      </c>
      <c r="B1173" s="2"/>
      <c r="C1173" s="2"/>
      <c r="D1173" s="2"/>
      <c r="E1173" s="2"/>
      <c r="F1173" s="2"/>
      <c r="G1173" s="34"/>
      <c r="H1173" s="34"/>
      <c r="I1173" s="42" t="s">
        <v>228</v>
      </c>
      <c r="J1173" s="192" t="str">
        <f t="shared" si="112"/>
        <v/>
      </c>
      <c r="K1173" s="192" t="str">
        <f t="shared" si="113"/>
        <v/>
      </c>
      <c r="L1173" s="2" t="str">
        <f t="shared" si="105"/>
        <v/>
      </c>
      <c r="M1173" s="2" t="str">
        <f t="shared" si="106"/>
        <v/>
      </c>
      <c r="N1173" s="2" t="str">
        <f t="shared" si="107"/>
        <v/>
      </c>
      <c r="O1173" s="2" t="str">
        <f t="shared" si="108"/>
        <v/>
      </c>
      <c r="P1173" s="2" t="str">
        <f t="shared" si="109"/>
        <v/>
      </c>
      <c r="Q1173" s="1">
        <f>SUM(L1173:P1173)</f>
        <v>0</v>
      </c>
      <c r="R1173" s="2"/>
      <c r="S1173" s="2"/>
      <c r="T1173" s="2"/>
      <c r="U1173" s="2"/>
      <c r="V1173" s="2"/>
      <c r="W1173" s="1">
        <f t="shared" si="102"/>
        <v>0</v>
      </c>
      <c r="X1173" s="1">
        <f t="shared" si="103"/>
        <v>0</v>
      </c>
    </row>
    <row r="1174" spans="1:24" x14ac:dyDescent="0.25">
      <c r="A1174" s="34" t="str">
        <f t="shared" si="104"/>
        <v/>
      </c>
      <c r="B1174" s="2"/>
      <c r="C1174" s="2"/>
      <c r="D1174" s="2"/>
      <c r="E1174" s="2"/>
      <c r="F1174" s="2"/>
      <c r="G1174" s="34"/>
      <c r="H1174" s="34"/>
      <c r="I1174" s="42" t="s">
        <v>228</v>
      </c>
      <c r="J1174" s="192" t="str">
        <f t="shared" si="112"/>
        <v/>
      </c>
      <c r="K1174" s="192" t="str">
        <f t="shared" si="113"/>
        <v/>
      </c>
      <c r="L1174" s="2" t="str">
        <f t="shared" si="105"/>
        <v/>
      </c>
      <c r="M1174" s="2" t="str">
        <f t="shared" si="106"/>
        <v/>
      </c>
      <c r="N1174" s="2" t="str">
        <f t="shared" si="107"/>
        <v/>
      </c>
      <c r="O1174" s="2" t="str">
        <f t="shared" si="108"/>
        <v/>
      </c>
      <c r="P1174" s="2" t="str">
        <f t="shared" si="109"/>
        <v/>
      </c>
      <c r="Q1174" s="1">
        <f>SUM(L1174:P1174)</f>
        <v>0</v>
      </c>
      <c r="R1174" s="2"/>
      <c r="S1174" s="2"/>
      <c r="T1174" s="2"/>
      <c r="U1174" s="2"/>
      <c r="V1174" s="2"/>
      <c r="W1174" s="1">
        <f t="shared" si="102"/>
        <v>0</v>
      </c>
      <c r="X1174" s="1">
        <f t="shared" si="103"/>
        <v>0</v>
      </c>
    </row>
    <row r="1175" spans="1:24" x14ac:dyDescent="0.25">
      <c r="A1175" s="34" t="str">
        <f t="shared" si="104"/>
        <v/>
      </c>
      <c r="B1175" s="2"/>
      <c r="C1175" s="2"/>
      <c r="D1175" s="2"/>
      <c r="E1175" s="2"/>
      <c r="F1175" s="2"/>
      <c r="G1175" s="34"/>
      <c r="H1175" s="34"/>
      <c r="I1175" s="42" t="s">
        <v>228</v>
      </c>
      <c r="J1175" s="107" t="str">
        <f t="shared" si="112"/>
        <v/>
      </c>
      <c r="K1175" s="107" t="str">
        <f t="shared" si="113"/>
        <v/>
      </c>
      <c r="L1175" s="2" t="str">
        <f t="shared" si="105"/>
        <v/>
      </c>
      <c r="M1175" s="2" t="str">
        <f t="shared" si="106"/>
        <v/>
      </c>
      <c r="N1175" s="2" t="str">
        <f t="shared" si="107"/>
        <v/>
      </c>
      <c r="O1175" s="2" t="str">
        <f t="shared" si="108"/>
        <v/>
      </c>
      <c r="P1175" s="2" t="str">
        <f t="shared" si="109"/>
        <v/>
      </c>
      <c r="Q1175" s="1">
        <f>SUM(L1175:P1175)</f>
        <v>0</v>
      </c>
      <c r="R1175" s="2"/>
      <c r="S1175" s="2"/>
      <c r="T1175" s="2"/>
      <c r="U1175" s="2"/>
      <c r="V1175" s="2"/>
      <c r="W1175" s="1">
        <f t="shared" si="102"/>
        <v>0</v>
      </c>
      <c r="X1175" s="1">
        <f t="shared" si="103"/>
        <v>0</v>
      </c>
    </row>
    <row r="1176" spans="1:24" x14ac:dyDescent="0.25">
      <c r="A1176" s="34" t="str">
        <f t="shared" si="104"/>
        <v/>
      </c>
      <c r="B1176" s="2"/>
      <c r="C1176" s="2"/>
      <c r="D1176" s="2"/>
      <c r="E1176" s="2"/>
      <c r="F1176" s="2"/>
      <c r="G1176" s="34"/>
      <c r="H1176" s="34"/>
      <c r="I1176" s="42" t="s">
        <v>228</v>
      </c>
      <c r="J1176" s="107" t="str">
        <f t="shared" si="112"/>
        <v/>
      </c>
      <c r="K1176" s="107" t="str">
        <f t="shared" si="113"/>
        <v/>
      </c>
      <c r="L1176" s="2" t="str">
        <f t="shared" si="105"/>
        <v/>
      </c>
      <c r="M1176" s="2" t="str">
        <f t="shared" si="106"/>
        <v/>
      </c>
      <c r="N1176" s="2" t="str">
        <f t="shared" si="107"/>
        <v/>
      </c>
      <c r="O1176" s="2" t="str">
        <f t="shared" si="108"/>
        <v/>
      </c>
      <c r="P1176" s="2" t="str">
        <f t="shared" si="109"/>
        <v/>
      </c>
      <c r="Q1176" s="1">
        <f t="shared" ref="Q1176:Q1184" si="114">SUM(L1176:P1176)</f>
        <v>0</v>
      </c>
      <c r="R1176" s="2"/>
      <c r="S1176" s="2"/>
      <c r="T1176" s="2"/>
      <c r="U1176" s="2"/>
      <c r="V1176" s="2"/>
      <c r="W1176" s="1">
        <f t="shared" si="102"/>
        <v>0</v>
      </c>
      <c r="X1176" s="1">
        <f t="shared" si="103"/>
        <v>0</v>
      </c>
    </row>
    <row r="1177" spans="1:24" x14ac:dyDescent="0.25">
      <c r="A1177" s="34" t="str">
        <f t="shared" si="104"/>
        <v/>
      </c>
      <c r="B1177" s="2"/>
      <c r="C1177" s="2"/>
      <c r="D1177" s="2"/>
      <c r="E1177" s="2"/>
      <c r="F1177" s="2"/>
      <c r="G1177" s="34"/>
      <c r="H1177" s="34"/>
      <c r="I1177" s="42" t="s">
        <v>228</v>
      </c>
      <c r="J1177" s="107" t="str">
        <f t="shared" si="112"/>
        <v/>
      </c>
      <c r="K1177" s="107" t="str">
        <f t="shared" si="113"/>
        <v/>
      </c>
      <c r="L1177" s="2" t="str">
        <f t="shared" si="105"/>
        <v/>
      </c>
      <c r="M1177" s="2" t="str">
        <f t="shared" si="106"/>
        <v/>
      </c>
      <c r="N1177" s="2" t="str">
        <f t="shared" si="107"/>
        <v/>
      </c>
      <c r="O1177" s="2" t="str">
        <f t="shared" si="108"/>
        <v/>
      </c>
      <c r="P1177" s="2" t="str">
        <f t="shared" si="109"/>
        <v/>
      </c>
      <c r="Q1177" s="1">
        <f t="shared" si="114"/>
        <v>0</v>
      </c>
      <c r="R1177" s="2"/>
      <c r="S1177" s="2"/>
      <c r="T1177" s="2"/>
      <c r="U1177" s="2"/>
      <c r="V1177" s="2"/>
      <c r="W1177" s="1">
        <f t="shared" si="102"/>
        <v>0</v>
      </c>
      <c r="X1177" s="1">
        <f t="shared" si="103"/>
        <v>0</v>
      </c>
    </row>
    <row r="1178" spans="1:24" x14ac:dyDescent="0.25">
      <c r="A1178" s="34" t="str">
        <f t="shared" si="104"/>
        <v/>
      </c>
      <c r="B1178" s="2"/>
      <c r="C1178" s="2"/>
      <c r="D1178" s="2"/>
      <c r="E1178" s="2"/>
      <c r="F1178" s="2"/>
      <c r="G1178" s="34"/>
      <c r="H1178" s="34"/>
      <c r="I1178" s="42" t="s">
        <v>228</v>
      </c>
      <c r="J1178" s="107" t="str">
        <f t="shared" si="112"/>
        <v/>
      </c>
      <c r="K1178" s="107" t="str">
        <f t="shared" si="113"/>
        <v/>
      </c>
      <c r="L1178" s="2" t="str">
        <f t="shared" si="105"/>
        <v/>
      </c>
      <c r="M1178" s="2" t="str">
        <f t="shared" si="106"/>
        <v/>
      </c>
      <c r="N1178" s="2" t="str">
        <f t="shared" si="107"/>
        <v/>
      </c>
      <c r="O1178" s="2" t="str">
        <f t="shared" si="108"/>
        <v/>
      </c>
      <c r="P1178" s="2" t="str">
        <f t="shared" si="109"/>
        <v/>
      </c>
      <c r="Q1178" s="1">
        <f t="shared" si="114"/>
        <v>0</v>
      </c>
      <c r="R1178" s="2"/>
      <c r="S1178" s="2"/>
      <c r="T1178" s="2"/>
      <c r="U1178" s="2"/>
      <c r="V1178" s="2"/>
      <c r="W1178" s="1">
        <f t="shared" si="102"/>
        <v>0</v>
      </c>
      <c r="X1178" s="1">
        <f t="shared" si="103"/>
        <v>0</v>
      </c>
    </row>
    <row r="1179" spans="1:24" x14ac:dyDescent="0.25">
      <c r="A1179" s="34" t="str">
        <f t="shared" si="104"/>
        <v/>
      </c>
      <c r="B1179" s="2"/>
      <c r="C1179" s="2"/>
      <c r="D1179" s="2"/>
      <c r="E1179" s="2"/>
      <c r="F1179" s="2"/>
      <c r="G1179" s="34"/>
      <c r="H1179" s="34"/>
      <c r="I1179" s="42" t="s">
        <v>228</v>
      </c>
      <c r="J1179" s="108" t="str">
        <f t="shared" si="112"/>
        <v/>
      </c>
      <c r="K1179" s="108" t="str">
        <f t="shared" si="113"/>
        <v/>
      </c>
      <c r="L1179" s="2" t="str">
        <f t="shared" si="105"/>
        <v/>
      </c>
      <c r="M1179" s="2" t="str">
        <f t="shared" si="106"/>
        <v/>
      </c>
      <c r="N1179" s="2" t="str">
        <f t="shared" si="107"/>
        <v/>
      </c>
      <c r="O1179" s="2" t="str">
        <f t="shared" si="108"/>
        <v/>
      </c>
      <c r="P1179" s="2" t="str">
        <f t="shared" si="109"/>
        <v/>
      </c>
      <c r="Q1179" s="1">
        <f t="shared" si="114"/>
        <v>0</v>
      </c>
      <c r="R1179" s="2"/>
      <c r="S1179" s="2"/>
      <c r="T1179" s="2"/>
      <c r="U1179" s="2"/>
      <c r="V1179" s="2"/>
      <c r="W1179" s="1">
        <f t="shared" si="102"/>
        <v>0</v>
      </c>
      <c r="X1179" s="1">
        <f t="shared" si="103"/>
        <v>0</v>
      </c>
    </row>
    <row r="1180" spans="1:24" x14ac:dyDescent="0.25">
      <c r="A1180" s="34" t="str">
        <f t="shared" si="104"/>
        <v/>
      </c>
      <c r="B1180" s="2"/>
      <c r="C1180" s="2"/>
      <c r="D1180" s="2"/>
      <c r="E1180" s="2"/>
      <c r="F1180" s="2"/>
      <c r="G1180" s="34"/>
      <c r="H1180" s="34"/>
      <c r="I1180" s="42" t="s">
        <v>228</v>
      </c>
      <c r="J1180" s="108" t="str">
        <f t="shared" si="112"/>
        <v/>
      </c>
      <c r="K1180" s="108" t="str">
        <f t="shared" si="113"/>
        <v/>
      </c>
      <c r="L1180" s="2" t="str">
        <f t="shared" si="105"/>
        <v/>
      </c>
      <c r="M1180" s="2" t="str">
        <f t="shared" si="106"/>
        <v/>
      </c>
      <c r="N1180" s="2" t="str">
        <f t="shared" si="107"/>
        <v/>
      </c>
      <c r="O1180" s="2" t="str">
        <f t="shared" si="108"/>
        <v/>
      </c>
      <c r="P1180" s="2" t="str">
        <f t="shared" si="109"/>
        <v/>
      </c>
      <c r="Q1180" s="1">
        <f t="shared" si="114"/>
        <v>0</v>
      </c>
      <c r="R1180" s="2"/>
      <c r="S1180" s="2"/>
      <c r="T1180" s="2"/>
      <c r="U1180" s="2"/>
      <c r="V1180" s="2"/>
      <c r="W1180" s="1">
        <f t="shared" si="102"/>
        <v>0</v>
      </c>
      <c r="X1180" s="1">
        <f t="shared" si="103"/>
        <v>0</v>
      </c>
    </row>
    <row r="1181" spans="1:24" x14ac:dyDescent="0.25">
      <c r="A1181" s="34" t="str">
        <f t="shared" si="104"/>
        <v/>
      </c>
      <c r="B1181" s="2"/>
      <c r="C1181" s="2"/>
      <c r="D1181" s="2"/>
      <c r="E1181" s="2"/>
      <c r="F1181" s="2"/>
      <c r="G1181" s="34"/>
      <c r="H1181" s="34"/>
      <c r="I1181" s="42" t="s">
        <v>228</v>
      </c>
      <c r="J1181" s="108" t="str">
        <f t="shared" si="112"/>
        <v/>
      </c>
      <c r="K1181" s="108" t="str">
        <f t="shared" si="113"/>
        <v/>
      </c>
      <c r="L1181" s="2" t="str">
        <f t="shared" si="105"/>
        <v/>
      </c>
      <c r="M1181" s="2" t="str">
        <f t="shared" si="106"/>
        <v/>
      </c>
      <c r="N1181" s="2" t="str">
        <f t="shared" si="107"/>
        <v/>
      </c>
      <c r="O1181" s="2" t="str">
        <f t="shared" si="108"/>
        <v/>
      </c>
      <c r="P1181" s="2" t="str">
        <f t="shared" si="109"/>
        <v/>
      </c>
      <c r="Q1181" s="1">
        <f t="shared" si="114"/>
        <v>0</v>
      </c>
      <c r="R1181" s="2"/>
      <c r="S1181" s="2"/>
      <c r="T1181" s="2"/>
      <c r="U1181" s="2"/>
      <c r="V1181" s="2"/>
      <c r="W1181" s="1">
        <f t="shared" si="102"/>
        <v>0</v>
      </c>
      <c r="X1181" s="1">
        <f t="shared" si="103"/>
        <v>0</v>
      </c>
    </row>
    <row r="1182" spans="1:24" x14ac:dyDescent="0.25">
      <c r="A1182" s="34" t="str">
        <f t="shared" si="104"/>
        <v/>
      </c>
      <c r="B1182" s="2"/>
      <c r="C1182" s="2"/>
      <c r="D1182" s="2"/>
      <c r="E1182" s="2"/>
      <c r="F1182" s="2"/>
      <c r="G1182" s="34"/>
      <c r="H1182" s="34"/>
      <c r="I1182" s="42" t="s">
        <v>228</v>
      </c>
      <c r="J1182" s="108" t="str">
        <f t="shared" si="112"/>
        <v/>
      </c>
      <c r="K1182" s="108" t="str">
        <f t="shared" si="113"/>
        <v/>
      </c>
      <c r="L1182" s="2" t="str">
        <f t="shared" si="105"/>
        <v/>
      </c>
      <c r="M1182" s="2" t="str">
        <f t="shared" si="106"/>
        <v/>
      </c>
      <c r="N1182" s="2" t="str">
        <f t="shared" si="107"/>
        <v/>
      </c>
      <c r="O1182" s="2" t="str">
        <f t="shared" si="108"/>
        <v/>
      </c>
      <c r="P1182" s="2" t="str">
        <f t="shared" si="109"/>
        <v/>
      </c>
      <c r="Q1182" s="1">
        <f t="shared" si="114"/>
        <v>0</v>
      </c>
      <c r="R1182" s="2"/>
      <c r="S1182" s="2"/>
      <c r="T1182" s="2"/>
      <c r="U1182" s="2"/>
      <c r="V1182" s="2"/>
      <c r="W1182" s="1">
        <f t="shared" si="102"/>
        <v>0</v>
      </c>
      <c r="X1182" s="1">
        <f t="shared" si="103"/>
        <v>0</v>
      </c>
    </row>
    <row r="1183" spans="1:24" x14ac:dyDescent="0.25">
      <c r="A1183" s="34" t="str">
        <f t="shared" si="104"/>
        <v/>
      </c>
      <c r="B1183" s="2"/>
      <c r="C1183" s="2"/>
      <c r="D1183" s="2"/>
      <c r="E1183" s="2"/>
      <c r="F1183" s="2"/>
      <c r="G1183" s="34"/>
      <c r="H1183" s="34"/>
      <c r="I1183" s="42" t="s">
        <v>228</v>
      </c>
      <c r="J1183" s="176" t="str">
        <f t="shared" si="112"/>
        <v/>
      </c>
      <c r="K1183" s="176" t="str">
        <f t="shared" si="113"/>
        <v/>
      </c>
      <c r="L1183" s="2" t="str">
        <f t="shared" si="105"/>
        <v/>
      </c>
      <c r="M1183" s="2" t="str">
        <f t="shared" si="106"/>
        <v/>
      </c>
      <c r="N1183" s="2" t="str">
        <f t="shared" si="107"/>
        <v/>
      </c>
      <c r="O1183" s="2" t="str">
        <f t="shared" si="108"/>
        <v/>
      </c>
      <c r="P1183" s="2" t="str">
        <f t="shared" si="109"/>
        <v/>
      </c>
      <c r="Q1183" s="1">
        <f t="shared" si="114"/>
        <v>0</v>
      </c>
      <c r="R1183" s="2"/>
      <c r="S1183" s="2"/>
      <c r="T1183" s="2"/>
      <c r="U1183" s="2"/>
      <c r="V1183" s="2"/>
      <c r="W1183" s="1">
        <f t="shared" si="102"/>
        <v>0</v>
      </c>
      <c r="X1183" s="1">
        <f t="shared" si="103"/>
        <v>0</v>
      </c>
    </row>
    <row r="1184" spans="1:24" x14ac:dyDescent="0.25">
      <c r="A1184" s="34" t="str">
        <f t="shared" si="104"/>
        <v/>
      </c>
      <c r="B1184" s="2"/>
      <c r="C1184" s="2"/>
      <c r="D1184" s="2"/>
      <c r="E1184" s="2"/>
      <c r="F1184" s="2"/>
      <c r="G1184" s="34"/>
      <c r="H1184" s="34"/>
      <c r="I1184" s="42" t="s">
        <v>228</v>
      </c>
      <c r="J1184" s="176" t="str">
        <f t="shared" si="112"/>
        <v/>
      </c>
      <c r="K1184" s="176" t="str">
        <f t="shared" si="113"/>
        <v/>
      </c>
      <c r="L1184" s="2" t="str">
        <f t="shared" si="105"/>
        <v/>
      </c>
      <c r="M1184" s="2" t="str">
        <f t="shared" si="106"/>
        <v/>
      </c>
      <c r="N1184" s="2" t="str">
        <f t="shared" si="107"/>
        <v/>
      </c>
      <c r="O1184" s="2" t="str">
        <f t="shared" si="108"/>
        <v/>
      </c>
      <c r="P1184" s="2" t="str">
        <f t="shared" si="109"/>
        <v/>
      </c>
      <c r="Q1184" s="1">
        <f t="shared" si="114"/>
        <v>0</v>
      </c>
      <c r="R1184" s="2"/>
      <c r="S1184" s="2"/>
      <c r="T1184" s="2"/>
      <c r="U1184" s="2"/>
      <c r="V1184" s="2"/>
      <c r="W1184" s="1">
        <f t="shared" si="102"/>
        <v>0</v>
      </c>
      <c r="X1184" s="1">
        <f t="shared" si="103"/>
        <v>0</v>
      </c>
    </row>
    <row r="1185" spans="1:24" x14ac:dyDescent="0.25">
      <c r="A1185" s="34" t="str">
        <f t="shared" si="104"/>
        <v/>
      </c>
      <c r="B1185" s="2"/>
      <c r="C1185" s="2"/>
      <c r="D1185" s="2"/>
      <c r="E1185" s="2"/>
      <c r="F1185" s="2"/>
      <c r="G1185" s="34"/>
      <c r="H1185" s="34"/>
      <c r="I1185" s="42" t="s">
        <v>228</v>
      </c>
      <c r="J1185" s="176" t="str">
        <f t="shared" si="112"/>
        <v/>
      </c>
      <c r="K1185" s="176" t="str">
        <f t="shared" si="113"/>
        <v/>
      </c>
      <c r="L1185" s="2" t="str">
        <f t="shared" si="105"/>
        <v/>
      </c>
      <c r="M1185" s="2" t="str">
        <f t="shared" si="106"/>
        <v/>
      </c>
      <c r="N1185" s="2" t="str">
        <f t="shared" si="107"/>
        <v/>
      </c>
      <c r="O1185" s="2" t="str">
        <f t="shared" si="108"/>
        <v/>
      </c>
      <c r="P1185" s="2" t="str">
        <f t="shared" si="109"/>
        <v/>
      </c>
      <c r="Q1185" s="1">
        <f>SUM(L1185:P1185)</f>
        <v>0</v>
      </c>
      <c r="R1185" s="2"/>
      <c r="S1185" s="2"/>
      <c r="T1185" s="2"/>
      <c r="U1185" s="2"/>
      <c r="V1185" s="2"/>
      <c r="W1185" s="1">
        <f t="shared" si="102"/>
        <v>0</v>
      </c>
      <c r="X1185" s="1">
        <f t="shared" si="103"/>
        <v>0</v>
      </c>
    </row>
    <row r="1186" spans="1:24" x14ac:dyDescent="0.25">
      <c r="A1186" s="34" t="str">
        <f t="shared" si="104"/>
        <v/>
      </c>
      <c r="B1186" s="2"/>
      <c r="C1186" s="2"/>
      <c r="D1186" s="2"/>
      <c r="E1186" s="2"/>
      <c r="F1186" s="2"/>
      <c r="G1186" s="34"/>
      <c r="H1186" s="34"/>
      <c r="I1186" s="42" t="s">
        <v>228</v>
      </c>
      <c r="J1186" s="176" t="str">
        <f t="shared" si="112"/>
        <v/>
      </c>
      <c r="K1186" s="176" t="str">
        <f t="shared" si="113"/>
        <v/>
      </c>
      <c r="L1186" s="2" t="str">
        <f t="shared" si="105"/>
        <v/>
      </c>
      <c r="M1186" s="2" t="str">
        <f t="shared" si="106"/>
        <v/>
      </c>
      <c r="N1186" s="2" t="str">
        <f t="shared" si="107"/>
        <v/>
      </c>
      <c r="O1186" s="2" t="str">
        <f t="shared" si="108"/>
        <v/>
      </c>
      <c r="P1186" s="2" t="str">
        <f t="shared" si="109"/>
        <v/>
      </c>
      <c r="Q1186" s="1">
        <f>SUM(L1186:P1186)</f>
        <v>0</v>
      </c>
      <c r="R1186" s="2"/>
      <c r="S1186" s="2"/>
      <c r="T1186" s="2"/>
      <c r="U1186" s="2"/>
      <c r="V1186" s="2"/>
      <c r="W1186" s="1">
        <f t="shared" si="102"/>
        <v>0</v>
      </c>
      <c r="X1186" s="1">
        <f t="shared" si="103"/>
        <v>0</v>
      </c>
    </row>
    <row r="1187" spans="1:24" x14ac:dyDescent="0.25">
      <c r="A1187" s="34" t="str">
        <f t="shared" si="104"/>
        <v/>
      </c>
      <c r="B1187" s="2"/>
      <c r="C1187" s="2"/>
      <c r="D1187" s="2"/>
      <c r="E1187" s="2"/>
      <c r="F1187" s="2"/>
      <c r="G1187" s="34"/>
      <c r="H1187" s="34"/>
      <c r="I1187" s="43" t="s">
        <v>229</v>
      </c>
      <c r="J1187" s="102" t="str">
        <f>IF(H1187="","",LOOKUP(H1187,I$207:I$1000,J$207:J$1000))</f>
        <v/>
      </c>
      <c r="K1187" s="102" t="str">
        <f>IF(H1187="","",LOOKUP(H1187,I$207:I$1000,K$207:K$1000))</f>
        <v/>
      </c>
      <c r="L1187" s="2" t="str">
        <f t="shared" si="105"/>
        <v/>
      </c>
      <c r="M1187" s="2" t="str">
        <f t="shared" si="106"/>
        <v/>
      </c>
      <c r="N1187" s="2" t="str">
        <f t="shared" si="107"/>
        <v/>
      </c>
      <c r="O1187" s="2" t="str">
        <f t="shared" si="108"/>
        <v/>
      </c>
      <c r="P1187" s="2" t="str">
        <f t="shared" si="109"/>
        <v/>
      </c>
      <c r="Q1187" s="1">
        <f>SUM(L1187:P1187)</f>
        <v>0</v>
      </c>
      <c r="R1187" s="2"/>
      <c r="S1187" s="2"/>
      <c r="T1187" s="2"/>
      <c r="U1187" s="2"/>
      <c r="V1187" s="2"/>
      <c r="W1187" s="1">
        <f t="shared" si="102"/>
        <v>0</v>
      </c>
      <c r="X1187" s="1">
        <f t="shared" si="103"/>
        <v>0</v>
      </c>
    </row>
    <row r="1188" spans="1:24" x14ac:dyDescent="0.25">
      <c r="A1188" s="34" t="str">
        <f t="shared" si="104"/>
        <v/>
      </c>
      <c r="B1188" s="2"/>
      <c r="C1188" s="2"/>
      <c r="D1188" s="2"/>
      <c r="E1188" s="2"/>
      <c r="F1188" s="2"/>
      <c r="G1188" s="34"/>
      <c r="H1188" s="34"/>
      <c r="I1188" s="43" t="s">
        <v>229</v>
      </c>
      <c r="J1188" s="102" t="str">
        <f t="shared" ref="J1188:J1206" si="115">IF(H1188="","",LOOKUP(H1188,I$207:I$1000,J$207:J$1000))</f>
        <v/>
      </c>
      <c r="K1188" s="102" t="str">
        <f t="shared" ref="K1188:K1206" si="116">IF(H1188="","",LOOKUP(H1188,I$207:I$1000,K$207:K$1000))</f>
        <v/>
      </c>
      <c r="L1188" s="2" t="str">
        <f t="shared" si="105"/>
        <v/>
      </c>
      <c r="M1188" s="2" t="str">
        <f t="shared" si="106"/>
        <v/>
      </c>
      <c r="N1188" s="2" t="str">
        <f t="shared" si="107"/>
        <v/>
      </c>
      <c r="O1188" s="2" t="str">
        <f t="shared" si="108"/>
        <v/>
      </c>
      <c r="P1188" s="2" t="str">
        <f t="shared" si="109"/>
        <v/>
      </c>
      <c r="Q1188" s="1">
        <f>SUM(L1188:P1188)</f>
        <v>0</v>
      </c>
      <c r="R1188" s="2"/>
      <c r="S1188" s="2"/>
      <c r="T1188" s="2"/>
      <c r="U1188" s="2"/>
      <c r="V1188" s="2"/>
      <c r="W1188" s="1">
        <f t="shared" si="102"/>
        <v>0</v>
      </c>
      <c r="X1188" s="1">
        <f t="shared" si="103"/>
        <v>0</v>
      </c>
    </row>
    <row r="1189" spans="1:24" x14ac:dyDescent="0.25">
      <c r="A1189" s="34" t="str">
        <f t="shared" si="104"/>
        <v/>
      </c>
      <c r="B1189" s="2"/>
      <c r="C1189" s="2"/>
      <c r="D1189" s="2"/>
      <c r="E1189" s="2"/>
      <c r="F1189" s="2"/>
      <c r="G1189" s="34"/>
      <c r="H1189" s="34"/>
      <c r="I1189" s="43" t="s">
        <v>229</v>
      </c>
      <c r="J1189" s="102" t="str">
        <f t="shared" si="115"/>
        <v/>
      </c>
      <c r="K1189" s="102" t="str">
        <f t="shared" si="116"/>
        <v/>
      </c>
      <c r="L1189" s="2" t="str">
        <f t="shared" si="105"/>
        <v/>
      </c>
      <c r="M1189" s="2" t="str">
        <f t="shared" si="106"/>
        <v/>
      </c>
      <c r="N1189" s="2" t="str">
        <f t="shared" si="107"/>
        <v/>
      </c>
      <c r="O1189" s="2" t="str">
        <f t="shared" si="108"/>
        <v/>
      </c>
      <c r="P1189" s="2" t="str">
        <f t="shared" si="109"/>
        <v/>
      </c>
      <c r="Q1189" s="1">
        <f>SUM(L1189:P1189)</f>
        <v>0</v>
      </c>
      <c r="R1189" s="2"/>
      <c r="S1189" s="2"/>
      <c r="T1189" s="2"/>
      <c r="U1189" s="2"/>
      <c r="V1189" s="2"/>
      <c r="W1189" s="1">
        <f t="shared" si="102"/>
        <v>0</v>
      </c>
      <c r="X1189" s="1">
        <f t="shared" si="103"/>
        <v>0</v>
      </c>
    </row>
    <row r="1190" spans="1:24" x14ac:dyDescent="0.25">
      <c r="A1190" s="34" t="str">
        <f t="shared" si="104"/>
        <v/>
      </c>
      <c r="B1190" s="2"/>
      <c r="C1190" s="2"/>
      <c r="D1190" s="2"/>
      <c r="E1190" s="2"/>
      <c r="F1190" s="2"/>
      <c r="G1190" s="34"/>
      <c r="H1190" s="34"/>
      <c r="I1190" s="43" t="s">
        <v>229</v>
      </c>
      <c r="J1190" s="102" t="str">
        <f t="shared" si="115"/>
        <v/>
      </c>
      <c r="K1190" s="102" t="str">
        <f t="shared" si="116"/>
        <v/>
      </c>
      <c r="L1190" s="2" t="str">
        <f t="shared" si="105"/>
        <v/>
      </c>
      <c r="M1190" s="2" t="str">
        <f t="shared" si="106"/>
        <v/>
      </c>
      <c r="N1190" s="2" t="str">
        <f t="shared" si="107"/>
        <v/>
      </c>
      <c r="O1190" s="2" t="str">
        <f t="shared" si="108"/>
        <v/>
      </c>
      <c r="P1190" s="2" t="str">
        <f t="shared" si="109"/>
        <v/>
      </c>
      <c r="Q1190" s="1">
        <f t="shared" ref="Q1190:Q1206" si="117">SUM(L1190:P1190)</f>
        <v>0</v>
      </c>
      <c r="R1190" s="2"/>
      <c r="S1190" s="2"/>
      <c r="T1190" s="2"/>
      <c r="U1190" s="2"/>
      <c r="V1190" s="2"/>
      <c r="W1190" s="1">
        <f t="shared" si="102"/>
        <v>0</v>
      </c>
      <c r="X1190" s="1">
        <f t="shared" si="103"/>
        <v>0</v>
      </c>
    </row>
    <row r="1191" spans="1:24" x14ac:dyDescent="0.25">
      <c r="A1191" s="34" t="str">
        <f t="shared" si="104"/>
        <v/>
      </c>
      <c r="B1191" s="2"/>
      <c r="C1191" s="2"/>
      <c r="D1191" s="2"/>
      <c r="E1191" s="2"/>
      <c r="F1191" s="2"/>
      <c r="G1191" s="34"/>
      <c r="H1191" s="34"/>
      <c r="I1191" s="43" t="s">
        <v>229</v>
      </c>
      <c r="J1191" s="192" t="str">
        <f t="shared" si="115"/>
        <v/>
      </c>
      <c r="K1191" s="192" t="str">
        <f t="shared" si="116"/>
        <v/>
      </c>
      <c r="L1191" s="2" t="str">
        <f t="shared" si="105"/>
        <v/>
      </c>
      <c r="M1191" s="2" t="str">
        <f t="shared" si="106"/>
        <v/>
      </c>
      <c r="N1191" s="2" t="str">
        <f t="shared" si="107"/>
        <v/>
      </c>
      <c r="O1191" s="2" t="str">
        <f t="shared" si="108"/>
        <v/>
      </c>
      <c r="P1191" s="2" t="str">
        <f t="shared" si="109"/>
        <v/>
      </c>
      <c r="Q1191" s="1">
        <f t="shared" si="117"/>
        <v>0</v>
      </c>
      <c r="R1191" s="2"/>
      <c r="S1191" s="2"/>
      <c r="T1191" s="2"/>
      <c r="U1191" s="2"/>
      <c r="V1191" s="2"/>
      <c r="W1191" s="1">
        <f t="shared" si="102"/>
        <v>0</v>
      </c>
      <c r="X1191" s="1">
        <f t="shared" si="103"/>
        <v>0</v>
      </c>
    </row>
    <row r="1192" spans="1:24" x14ac:dyDescent="0.25">
      <c r="A1192" s="34" t="str">
        <f t="shared" si="104"/>
        <v/>
      </c>
      <c r="B1192" s="2"/>
      <c r="C1192" s="2"/>
      <c r="D1192" s="2"/>
      <c r="E1192" s="2"/>
      <c r="F1192" s="2"/>
      <c r="G1192" s="34"/>
      <c r="H1192" s="34"/>
      <c r="I1192" s="43" t="s">
        <v>229</v>
      </c>
      <c r="J1192" s="192" t="str">
        <f t="shared" si="115"/>
        <v/>
      </c>
      <c r="K1192" s="192" t="str">
        <f t="shared" si="116"/>
        <v/>
      </c>
      <c r="L1192" s="2" t="str">
        <f t="shared" si="105"/>
        <v/>
      </c>
      <c r="M1192" s="2" t="str">
        <f t="shared" si="106"/>
        <v/>
      </c>
      <c r="N1192" s="2" t="str">
        <f t="shared" si="107"/>
        <v/>
      </c>
      <c r="O1192" s="2" t="str">
        <f t="shared" si="108"/>
        <v/>
      </c>
      <c r="P1192" s="2" t="str">
        <f t="shared" si="109"/>
        <v/>
      </c>
      <c r="Q1192" s="1">
        <f t="shared" si="117"/>
        <v>0</v>
      </c>
      <c r="R1192" s="2"/>
      <c r="S1192" s="2"/>
      <c r="T1192" s="2"/>
      <c r="U1192" s="2"/>
      <c r="V1192" s="2"/>
      <c r="W1192" s="1">
        <f t="shared" si="102"/>
        <v>0</v>
      </c>
      <c r="X1192" s="1">
        <f t="shared" si="103"/>
        <v>0</v>
      </c>
    </row>
    <row r="1193" spans="1:24" x14ac:dyDescent="0.25">
      <c r="A1193" s="34" t="str">
        <f t="shared" si="104"/>
        <v/>
      </c>
      <c r="B1193" s="2"/>
      <c r="C1193" s="2"/>
      <c r="D1193" s="2"/>
      <c r="E1193" s="2"/>
      <c r="F1193" s="2"/>
      <c r="G1193" s="34"/>
      <c r="H1193" s="34"/>
      <c r="I1193" s="43" t="s">
        <v>229</v>
      </c>
      <c r="J1193" s="192" t="str">
        <f t="shared" si="115"/>
        <v/>
      </c>
      <c r="K1193" s="192" t="str">
        <f t="shared" si="116"/>
        <v/>
      </c>
      <c r="L1193" s="2" t="str">
        <f t="shared" si="105"/>
        <v/>
      </c>
      <c r="M1193" s="2" t="str">
        <f t="shared" si="106"/>
        <v/>
      </c>
      <c r="N1193" s="2" t="str">
        <f t="shared" si="107"/>
        <v/>
      </c>
      <c r="O1193" s="2" t="str">
        <f t="shared" si="108"/>
        <v/>
      </c>
      <c r="P1193" s="2" t="str">
        <f t="shared" si="109"/>
        <v/>
      </c>
      <c r="Q1193" s="1">
        <f t="shared" si="117"/>
        <v>0</v>
      </c>
      <c r="R1193" s="2"/>
      <c r="S1193" s="2"/>
      <c r="T1193" s="2"/>
      <c r="U1193" s="2"/>
      <c r="V1193" s="2"/>
      <c r="W1193" s="1">
        <f t="shared" si="102"/>
        <v>0</v>
      </c>
      <c r="X1193" s="1">
        <f t="shared" si="103"/>
        <v>0</v>
      </c>
    </row>
    <row r="1194" spans="1:24" x14ac:dyDescent="0.25">
      <c r="A1194" s="34" t="str">
        <f t="shared" si="104"/>
        <v/>
      </c>
      <c r="B1194" s="2"/>
      <c r="C1194" s="2"/>
      <c r="D1194" s="2"/>
      <c r="E1194" s="2"/>
      <c r="F1194" s="2"/>
      <c r="G1194" s="34"/>
      <c r="H1194" s="34"/>
      <c r="I1194" s="43" t="s">
        <v>229</v>
      </c>
      <c r="J1194" s="192" t="str">
        <f t="shared" si="115"/>
        <v/>
      </c>
      <c r="K1194" s="192" t="str">
        <f t="shared" si="116"/>
        <v/>
      </c>
      <c r="L1194" s="2" t="str">
        <f t="shared" si="105"/>
        <v/>
      </c>
      <c r="M1194" s="2" t="str">
        <f t="shared" si="106"/>
        <v/>
      </c>
      <c r="N1194" s="2" t="str">
        <f t="shared" si="107"/>
        <v/>
      </c>
      <c r="O1194" s="2" t="str">
        <f t="shared" si="108"/>
        <v/>
      </c>
      <c r="P1194" s="2" t="str">
        <f t="shared" si="109"/>
        <v/>
      </c>
      <c r="Q1194" s="1">
        <f t="shared" si="117"/>
        <v>0</v>
      </c>
      <c r="R1194" s="2"/>
      <c r="S1194" s="2"/>
      <c r="T1194" s="2"/>
      <c r="U1194" s="2"/>
      <c r="V1194" s="2"/>
      <c r="W1194" s="1">
        <f t="shared" si="102"/>
        <v>0</v>
      </c>
      <c r="X1194" s="1">
        <f t="shared" si="103"/>
        <v>0</v>
      </c>
    </row>
    <row r="1195" spans="1:24" x14ac:dyDescent="0.25">
      <c r="A1195" s="34" t="str">
        <f t="shared" si="104"/>
        <v/>
      </c>
      <c r="B1195" s="2"/>
      <c r="C1195" s="2"/>
      <c r="D1195" s="2"/>
      <c r="E1195" s="2"/>
      <c r="F1195" s="2"/>
      <c r="G1195" s="34"/>
      <c r="H1195" s="34"/>
      <c r="I1195" s="43" t="s">
        <v>229</v>
      </c>
      <c r="J1195" s="107" t="str">
        <f t="shared" si="115"/>
        <v/>
      </c>
      <c r="K1195" s="107" t="str">
        <f t="shared" si="116"/>
        <v/>
      </c>
      <c r="L1195" s="2" t="str">
        <f t="shared" si="105"/>
        <v/>
      </c>
      <c r="M1195" s="2" t="str">
        <f t="shared" si="106"/>
        <v/>
      </c>
      <c r="N1195" s="2" t="str">
        <f t="shared" si="107"/>
        <v/>
      </c>
      <c r="O1195" s="2" t="str">
        <f t="shared" si="108"/>
        <v/>
      </c>
      <c r="P1195" s="2" t="str">
        <f t="shared" si="109"/>
        <v/>
      </c>
      <c r="Q1195" s="1">
        <f t="shared" si="117"/>
        <v>0</v>
      </c>
      <c r="R1195" s="2"/>
      <c r="S1195" s="2"/>
      <c r="T1195" s="2"/>
      <c r="U1195" s="2"/>
      <c r="V1195" s="2"/>
      <c r="W1195" s="1">
        <f t="shared" si="102"/>
        <v>0</v>
      </c>
      <c r="X1195" s="1">
        <f t="shared" si="103"/>
        <v>0</v>
      </c>
    </row>
    <row r="1196" spans="1:24" x14ac:dyDescent="0.25">
      <c r="A1196" s="34" t="str">
        <f t="shared" si="104"/>
        <v/>
      </c>
      <c r="B1196" s="2"/>
      <c r="C1196" s="2"/>
      <c r="D1196" s="2"/>
      <c r="E1196" s="2"/>
      <c r="F1196" s="2"/>
      <c r="G1196" s="34"/>
      <c r="H1196" s="34"/>
      <c r="I1196" s="43" t="s">
        <v>229</v>
      </c>
      <c r="J1196" s="107" t="str">
        <f t="shared" si="115"/>
        <v/>
      </c>
      <c r="K1196" s="107" t="str">
        <f t="shared" si="116"/>
        <v/>
      </c>
      <c r="L1196" s="2" t="str">
        <f t="shared" si="105"/>
        <v/>
      </c>
      <c r="M1196" s="2" t="str">
        <f t="shared" si="106"/>
        <v/>
      </c>
      <c r="N1196" s="2" t="str">
        <f t="shared" si="107"/>
        <v/>
      </c>
      <c r="O1196" s="2" t="str">
        <f t="shared" si="108"/>
        <v/>
      </c>
      <c r="P1196" s="2" t="str">
        <f t="shared" si="109"/>
        <v/>
      </c>
      <c r="Q1196" s="1">
        <f t="shared" si="117"/>
        <v>0</v>
      </c>
      <c r="R1196" s="2"/>
      <c r="S1196" s="2"/>
      <c r="T1196" s="2"/>
      <c r="U1196" s="2"/>
      <c r="V1196" s="2"/>
      <c r="W1196" s="1">
        <f t="shared" si="102"/>
        <v>0</v>
      </c>
      <c r="X1196" s="1">
        <f t="shared" si="103"/>
        <v>0</v>
      </c>
    </row>
    <row r="1197" spans="1:24" x14ac:dyDescent="0.25">
      <c r="A1197" s="34" t="str">
        <f t="shared" si="104"/>
        <v/>
      </c>
      <c r="B1197" s="2"/>
      <c r="C1197" s="2"/>
      <c r="D1197" s="2"/>
      <c r="E1197" s="2"/>
      <c r="F1197" s="2"/>
      <c r="G1197" s="34"/>
      <c r="H1197" s="34"/>
      <c r="I1197" s="43" t="s">
        <v>229</v>
      </c>
      <c r="J1197" s="107" t="str">
        <f t="shared" si="115"/>
        <v/>
      </c>
      <c r="K1197" s="107" t="str">
        <f t="shared" si="116"/>
        <v/>
      </c>
      <c r="L1197" s="2" t="str">
        <f t="shared" si="105"/>
        <v/>
      </c>
      <c r="M1197" s="2" t="str">
        <f t="shared" si="106"/>
        <v/>
      </c>
      <c r="N1197" s="2" t="str">
        <f t="shared" si="107"/>
        <v/>
      </c>
      <c r="O1197" s="2" t="str">
        <f t="shared" si="108"/>
        <v/>
      </c>
      <c r="P1197" s="2" t="str">
        <f t="shared" si="109"/>
        <v/>
      </c>
      <c r="Q1197" s="1">
        <f t="shared" si="117"/>
        <v>0</v>
      </c>
      <c r="R1197" s="2"/>
      <c r="S1197" s="2"/>
      <c r="T1197" s="2"/>
      <c r="U1197" s="2"/>
      <c r="V1197" s="2"/>
      <c r="W1197" s="1">
        <f t="shared" si="102"/>
        <v>0</v>
      </c>
      <c r="X1197" s="1">
        <f t="shared" si="103"/>
        <v>0</v>
      </c>
    </row>
    <row r="1198" spans="1:24" x14ac:dyDescent="0.25">
      <c r="A1198" s="34" t="str">
        <f t="shared" si="104"/>
        <v/>
      </c>
      <c r="B1198" s="2"/>
      <c r="C1198" s="2"/>
      <c r="D1198" s="2"/>
      <c r="E1198" s="2"/>
      <c r="F1198" s="2"/>
      <c r="G1198" s="34"/>
      <c r="H1198" s="34"/>
      <c r="I1198" s="43" t="s">
        <v>229</v>
      </c>
      <c r="J1198" s="107" t="str">
        <f t="shared" si="115"/>
        <v/>
      </c>
      <c r="K1198" s="107" t="str">
        <f t="shared" si="116"/>
        <v/>
      </c>
      <c r="L1198" s="2" t="str">
        <f t="shared" si="105"/>
        <v/>
      </c>
      <c r="M1198" s="2" t="str">
        <f t="shared" si="106"/>
        <v/>
      </c>
      <c r="N1198" s="2" t="str">
        <f t="shared" si="107"/>
        <v/>
      </c>
      <c r="O1198" s="2" t="str">
        <f t="shared" si="108"/>
        <v/>
      </c>
      <c r="P1198" s="2" t="str">
        <f t="shared" si="109"/>
        <v/>
      </c>
      <c r="Q1198" s="1">
        <f t="shared" si="117"/>
        <v>0</v>
      </c>
      <c r="R1198" s="2"/>
      <c r="S1198" s="2"/>
      <c r="T1198" s="2"/>
      <c r="U1198" s="2"/>
      <c r="V1198" s="2"/>
      <c r="W1198" s="1">
        <f t="shared" si="102"/>
        <v>0</v>
      </c>
      <c r="X1198" s="1">
        <f t="shared" si="103"/>
        <v>0</v>
      </c>
    </row>
    <row r="1199" spans="1:24" x14ac:dyDescent="0.25">
      <c r="A1199" s="34" t="str">
        <f t="shared" si="104"/>
        <v/>
      </c>
      <c r="B1199" s="2"/>
      <c r="C1199" s="2"/>
      <c r="D1199" s="2"/>
      <c r="E1199" s="2"/>
      <c r="F1199" s="2"/>
      <c r="G1199" s="34"/>
      <c r="H1199" s="34"/>
      <c r="I1199" s="43" t="s">
        <v>229</v>
      </c>
      <c r="J1199" s="108" t="str">
        <f t="shared" si="115"/>
        <v/>
      </c>
      <c r="K1199" s="108" t="str">
        <f t="shared" si="116"/>
        <v/>
      </c>
      <c r="L1199" s="2" t="str">
        <f t="shared" si="105"/>
        <v/>
      </c>
      <c r="M1199" s="2" t="str">
        <f t="shared" si="106"/>
        <v/>
      </c>
      <c r="N1199" s="2" t="str">
        <f t="shared" si="107"/>
        <v/>
      </c>
      <c r="O1199" s="2" t="str">
        <f t="shared" si="108"/>
        <v/>
      </c>
      <c r="P1199" s="2" t="str">
        <f t="shared" si="109"/>
        <v/>
      </c>
      <c r="Q1199" s="1">
        <f t="shared" si="117"/>
        <v>0</v>
      </c>
      <c r="R1199" s="2"/>
      <c r="S1199" s="2"/>
      <c r="T1199" s="2"/>
      <c r="U1199" s="2"/>
      <c r="V1199" s="2"/>
      <c r="W1199" s="1">
        <f t="shared" ref="W1199:W1206" si="118">SUM(R1199:V1199)</f>
        <v>0</v>
      </c>
      <c r="X1199" s="1">
        <f t="shared" ref="X1199:X1206" si="119">SUM(Q1199+W1199)</f>
        <v>0</v>
      </c>
    </row>
    <row r="1200" spans="1:24" x14ac:dyDescent="0.25">
      <c r="A1200" s="34" t="str">
        <f t="shared" ref="A1200:A1206" si="120">IF(H1200="","",IF(A$1003="x",LOOKUP(H1200,I$207:I$1000,R$207:R$1000),IF(B$1003="x",LOOKUP(H1200,I$207:I$1000,N$207:N$1000),IF(C$1003="x",LOOKUP(H1200,I$207:I$1000,P$207:P$1000),IF(D$1003="x",LOOKUP(H1200,I$207:I$1000,N$207:N$1000),IF(E$1003="x",LOOKUP(H1200,I$207:I$1000,N$207:N$1000),""))))))</f>
        <v/>
      </c>
      <c r="B1200" s="2"/>
      <c r="C1200" s="2"/>
      <c r="D1200" s="2"/>
      <c r="E1200" s="2"/>
      <c r="F1200" s="2"/>
      <c r="G1200" s="34"/>
      <c r="H1200" s="34"/>
      <c r="I1200" s="43" t="s">
        <v>229</v>
      </c>
      <c r="J1200" s="108" t="str">
        <f t="shared" si="115"/>
        <v/>
      </c>
      <c r="K1200" s="108" t="str">
        <f t="shared" si="116"/>
        <v/>
      </c>
      <c r="L1200" s="2" t="str">
        <f t="shared" ref="L1200:L1206" si="121">IF($H1200="","",SUMIF($H$7:$H$206,$H1200,R$7:R$206))</f>
        <v/>
      </c>
      <c r="M1200" s="2" t="str">
        <f t="shared" ref="M1200:M1206" si="122">IF($H1200="","",SUMIF($H$7:$H$206,$H1200,S$7:S$206))</f>
        <v/>
      </c>
      <c r="N1200" s="2" t="str">
        <f t="shared" ref="N1200:N1206" si="123">IF($H1200="","",SUMIF($H$7:$H$206,$H1200,T$7:T$206))</f>
        <v/>
      </c>
      <c r="O1200" s="2" t="str">
        <f t="shared" ref="O1200:O1206" si="124">IF($H1200="","",SUMIF($H$7:$H$206,$H1200,U$7:U$206))</f>
        <v/>
      </c>
      <c r="P1200" s="2" t="str">
        <f t="shared" ref="P1200:P1206" si="125">IF($H1200="","",SUMIF($H$7:$H$206,$H1200,V$7:V$206))</f>
        <v/>
      </c>
      <c r="Q1200" s="1">
        <f t="shared" si="117"/>
        <v>0</v>
      </c>
      <c r="R1200" s="2"/>
      <c r="S1200" s="2"/>
      <c r="T1200" s="2"/>
      <c r="U1200" s="2"/>
      <c r="V1200" s="2"/>
      <c r="W1200" s="1">
        <f t="shared" si="118"/>
        <v>0</v>
      </c>
      <c r="X1200" s="1">
        <f t="shared" si="119"/>
        <v>0</v>
      </c>
    </row>
    <row r="1201" spans="1:24" x14ac:dyDescent="0.25">
      <c r="A1201" s="34" t="str">
        <f t="shared" si="120"/>
        <v/>
      </c>
      <c r="B1201" s="2"/>
      <c r="C1201" s="2"/>
      <c r="D1201" s="2"/>
      <c r="E1201" s="2"/>
      <c r="F1201" s="2"/>
      <c r="G1201" s="34"/>
      <c r="H1201" s="34"/>
      <c r="I1201" s="43" t="s">
        <v>229</v>
      </c>
      <c r="J1201" s="108" t="str">
        <f t="shared" si="115"/>
        <v/>
      </c>
      <c r="K1201" s="108" t="str">
        <f t="shared" si="116"/>
        <v/>
      </c>
      <c r="L1201" s="2" t="str">
        <f t="shared" si="121"/>
        <v/>
      </c>
      <c r="M1201" s="2" t="str">
        <f t="shared" si="122"/>
        <v/>
      </c>
      <c r="N1201" s="2" t="str">
        <f t="shared" si="123"/>
        <v/>
      </c>
      <c r="O1201" s="2" t="str">
        <f t="shared" si="124"/>
        <v/>
      </c>
      <c r="P1201" s="2" t="str">
        <f t="shared" si="125"/>
        <v/>
      </c>
      <c r="Q1201" s="1">
        <f t="shared" si="117"/>
        <v>0</v>
      </c>
      <c r="R1201" s="2"/>
      <c r="S1201" s="2"/>
      <c r="T1201" s="2"/>
      <c r="U1201" s="2"/>
      <c r="V1201" s="2"/>
      <c r="W1201" s="1">
        <f t="shared" si="118"/>
        <v>0</v>
      </c>
      <c r="X1201" s="1">
        <f t="shared" si="119"/>
        <v>0</v>
      </c>
    </row>
    <row r="1202" spans="1:24" x14ac:dyDescent="0.25">
      <c r="A1202" s="34" t="str">
        <f t="shared" si="120"/>
        <v/>
      </c>
      <c r="B1202" s="2"/>
      <c r="C1202" s="2"/>
      <c r="D1202" s="2"/>
      <c r="E1202" s="2"/>
      <c r="F1202" s="2"/>
      <c r="G1202" s="34"/>
      <c r="H1202" s="34"/>
      <c r="I1202" s="43" t="s">
        <v>229</v>
      </c>
      <c r="J1202" s="108" t="str">
        <f t="shared" si="115"/>
        <v/>
      </c>
      <c r="K1202" s="108" t="str">
        <f t="shared" si="116"/>
        <v/>
      </c>
      <c r="L1202" s="2" t="str">
        <f t="shared" si="121"/>
        <v/>
      </c>
      <c r="M1202" s="2" t="str">
        <f t="shared" si="122"/>
        <v/>
      </c>
      <c r="N1202" s="2" t="str">
        <f t="shared" si="123"/>
        <v/>
      </c>
      <c r="O1202" s="2" t="str">
        <f t="shared" si="124"/>
        <v/>
      </c>
      <c r="P1202" s="2" t="str">
        <f t="shared" si="125"/>
        <v/>
      </c>
      <c r="Q1202" s="1">
        <f t="shared" si="117"/>
        <v>0</v>
      </c>
      <c r="R1202" s="2"/>
      <c r="S1202" s="2"/>
      <c r="T1202" s="2"/>
      <c r="U1202" s="2"/>
      <c r="V1202" s="2"/>
      <c r="W1202" s="1">
        <f t="shared" si="118"/>
        <v>0</v>
      </c>
      <c r="X1202" s="1">
        <f t="shared" si="119"/>
        <v>0</v>
      </c>
    </row>
    <row r="1203" spans="1:24" x14ac:dyDescent="0.25">
      <c r="A1203" s="34" t="str">
        <f t="shared" si="120"/>
        <v/>
      </c>
      <c r="B1203" s="2"/>
      <c r="C1203" s="2"/>
      <c r="D1203" s="2"/>
      <c r="E1203" s="2"/>
      <c r="F1203" s="2"/>
      <c r="G1203" s="34"/>
      <c r="H1203" s="34"/>
      <c r="I1203" s="43" t="s">
        <v>229</v>
      </c>
      <c r="J1203" s="176" t="str">
        <f t="shared" si="115"/>
        <v/>
      </c>
      <c r="K1203" s="176" t="str">
        <f t="shared" si="116"/>
        <v/>
      </c>
      <c r="L1203" s="2" t="str">
        <f t="shared" si="121"/>
        <v/>
      </c>
      <c r="M1203" s="2" t="str">
        <f t="shared" si="122"/>
        <v/>
      </c>
      <c r="N1203" s="2" t="str">
        <f t="shared" si="123"/>
        <v/>
      </c>
      <c r="O1203" s="2" t="str">
        <f t="shared" si="124"/>
        <v/>
      </c>
      <c r="P1203" s="2" t="str">
        <f t="shared" si="125"/>
        <v/>
      </c>
      <c r="Q1203" s="1">
        <f t="shared" si="117"/>
        <v>0</v>
      </c>
      <c r="R1203" s="2"/>
      <c r="S1203" s="2"/>
      <c r="T1203" s="2"/>
      <c r="U1203" s="2"/>
      <c r="V1203" s="2"/>
      <c r="W1203" s="1">
        <f t="shared" si="118"/>
        <v>0</v>
      </c>
      <c r="X1203" s="1">
        <f t="shared" si="119"/>
        <v>0</v>
      </c>
    </row>
    <row r="1204" spans="1:24" x14ac:dyDescent="0.25">
      <c r="A1204" s="34" t="str">
        <f t="shared" si="120"/>
        <v/>
      </c>
      <c r="B1204" s="2"/>
      <c r="C1204" s="2"/>
      <c r="D1204" s="2"/>
      <c r="E1204" s="2"/>
      <c r="F1204" s="2"/>
      <c r="G1204" s="34"/>
      <c r="H1204" s="34"/>
      <c r="I1204" s="43" t="s">
        <v>229</v>
      </c>
      <c r="J1204" s="176" t="str">
        <f t="shared" si="115"/>
        <v/>
      </c>
      <c r="K1204" s="176" t="str">
        <f t="shared" si="116"/>
        <v/>
      </c>
      <c r="L1204" s="2" t="str">
        <f t="shared" si="121"/>
        <v/>
      </c>
      <c r="M1204" s="2" t="str">
        <f t="shared" si="122"/>
        <v/>
      </c>
      <c r="N1204" s="2" t="str">
        <f t="shared" si="123"/>
        <v/>
      </c>
      <c r="O1204" s="2" t="str">
        <f t="shared" si="124"/>
        <v/>
      </c>
      <c r="P1204" s="2" t="str">
        <f t="shared" si="125"/>
        <v/>
      </c>
      <c r="Q1204" s="1">
        <f t="shared" si="117"/>
        <v>0</v>
      </c>
      <c r="R1204" s="2"/>
      <c r="S1204" s="2"/>
      <c r="T1204" s="2"/>
      <c r="U1204" s="2"/>
      <c r="V1204" s="2"/>
      <c r="W1204" s="1">
        <f t="shared" si="118"/>
        <v>0</v>
      </c>
      <c r="X1204" s="1">
        <f t="shared" si="119"/>
        <v>0</v>
      </c>
    </row>
    <row r="1205" spans="1:24" x14ac:dyDescent="0.25">
      <c r="A1205" s="34" t="str">
        <f t="shared" si="120"/>
        <v/>
      </c>
      <c r="B1205" s="2"/>
      <c r="C1205" s="2"/>
      <c r="D1205" s="2"/>
      <c r="E1205" s="2"/>
      <c r="F1205" s="2"/>
      <c r="G1205" s="34"/>
      <c r="H1205" s="34"/>
      <c r="I1205" s="43" t="s">
        <v>229</v>
      </c>
      <c r="J1205" s="176" t="str">
        <f t="shared" si="115"/>
        <v/>
      </c>
      <c r="K1205" s="176" t="str">
        <f t="shared" si="116"/>
        <v/>
      </c>
      <c r="L1205" s="2" t="str">
        <f t="shared" si="121"/>
        <v/>
      </c>
      <c r="M1205" s="2" t="str">
        <f t="shared" si="122"/>
        <v/>
      </c>
      <c r="N1205" s="2" t="str">
        <f t="shared" si="123"/>
        <v/>
      </c>
      <c r="O1205" s="2" t="str">
        <f t="shared" si="124"/>
        <v/>
      </c>
      <c r="P1205" s="2" t="str">
        <f t="shared" si="125"/>
        <v/>
      </c>
      <c r="Q1205" s="1">
        <f t="shared" si="117"/>
        <v>0</v>
      </c>
      <c r="R1205" s="2"/>
      <c r="S1205" s="2"/>
      <c r="T1205" s="2"/>
      <c r="U1205" s="2"/>
      <c r="V1205" s="2"/>
      <c r="W1205" s="1">
        <f t="shared" si="118"/>
        <v>0</v>
      </c>
      <c r="X1205" s="1">
        <f t="shared" si="119"/>
        <v>0</v>
      </c>
    </row>
    <row r="1206" spans="1:24" x14ac:dyDescent="0.25">
      <c r="A1206" s="34" t="str">
        <f t="shared" si="120"/>
        <v/>
      </c>
      <c r="B1206" s="2"/>
      <c r="C1206" s="2"/>
      <c r="D1206" s="2"/>
      <c r="E1206" s="2"/>
      <c r="F1206" s="2"/>
      <c r="G1206" s="34"/>
      <c r="H1206" s="34"/>
      <c r="I1206" s="43" t="s">
        <v>229</v>
      </c>
      <c r="J1206" s="176" t="str">
        <f t="shared" si="115"/>
        <v/>
      </c>
      <c r="K1206" s="176" t="str">
        <f t="shared" si="116"/>
        <v/>
      </c>
      <c r="L1206" s="2" t="str">
        <f t="shared" si="121"/>
        <v/>
      </c>
      <c r="M1206" s="2" t="str">
        <f t="shared" si="122"/>
        <v/>
      </c>
      <c r="N1206" s="2" t="str">
        <f t="shared" si="123"/>
        <v/>
      </c>
      <c r="O1206" s="2" t="str">
        <f t="shared" si="124"/>
        <v/>
      </c>
      <c r="P1206" s="2" t="str">
        <f t="shared" si="125"/>
        <v/>
      </c>
      <c r="Q1206" s="1">
        <f t="shared" si="117"/>
        <v>0</v>
      </c>
      <c r="R1206" s="2"/>
      <c r="S1206" s="2"/>
      <c r="T1206" s="2"/>
      <c r="U1206" s="2"/>
      <c r="V1206" s="2"/>
      <c r="W1206" s="1">
        <f t="shared" si="118"/>
        <v>0</v>
      </c>
      <c r="X1206" s="1">
        <f t="shared" si="119"/>
        <v>0</v>
      </c>
    </row>
    <row r="1210" spans="1:24" x14ac:dyDescent="0.25">
      <c r="L1210" s="2" t="str">
        <f t="shared" ref="L1210" si="126">IF($H1210="","",SUMIF($H$7:$H$206,$H1210,R$7:R$206))</f>
        <v/>
      </c>
      <c r="M1210" s="2" t="str">
        <f t="shared" ref="M1210" si="127">IF($H1210="","",SUMIF($H$7:$H$206,$H1210,S$7:S$206))</f>
        <v/>
      </c>
      <c r="N1210" s="2" t="str">
        <f t="shared" ref="N1210" si="128">IF($H1210="","",SUMIF($H$7:$H$206,$H1210,T$7:T$206))</f>
        <v/>
      </c>
      <c r="O1210" s="2" t="str">
        <f t="shared" ref="O1210" si="129">IF($H1210="","",SUMIF($H$7:$H$206,$H1210,U$7:U$206))</f>
        <v/>
      </c>
      <c r="P1210" s="2" t="str">
        <f t="shared" ref="P1210" si="130">IF($H1210="","",SUMIF($H$7:$H$206,$H1210,V$7:V$206))</f>
        <v/>
      </c>
    </row>
  </sheetData>
  <sortState xmlns:xlrd2="http://schemas.microsoft.com/office/spreadsheetml/2017/richdata2" ref="I235:R1000">
    <sortCondition ref="I235:I1000"/>
  </sortState>
  <phoneticPr fontId="4" type="noConversion"/>
  <conditionalFormatting sqref="U1">
    <cfRule type="cellIs" dxfId="48" priority="84" operator="greaterThan">
      <formula>0</formula>
    </cfRule>
  </conditionalFormatting>
  <conditionalFormatting sqref="U1:V1">
    <cfRule type="cellIs" dxfId="47" priority="83" operator="greaterThan">
      <formula>0</formula>
    </cfRule>
  </conditionalFormatting>
  <conditionalFormatting sqref="Z1">
    <cfRule type="cellIs" dxfId="46" priority="76" operator="greaterThan">
      <formula>0</formula>
    </cfRule>
  </conditionalFormatting>
  <conditionalFormatting sqref="Z1:AA1">
    <cfRule type="cellIs" dxfId="45" priority="75" operator="greaterThan">
      <formula>0</formula>
    </cfRule>
  </conditionalFormatting>
  <conditionalFormatting sqref="F1">
    <cfRule type="cellIs" dxfId="44" priority="71" operator="greaterThan">
      <formula>0</formula>
    </cfRule>
  </conditionalFormatting>
  <conditionalFormatting sqref="F1">
    <cfRule type="cellIs" dxfId="43" priority="70" operator="greaterThan">
      <formula>0</formula>
    </cfRule>
  </conditionalFormatting>
  <conditionalFormatting sqref="L7:P206">
    <cfRule type="cellIs" dxfId="42" priority="64" operator="equal">
      <formula>40</formula>
    </cfRule>
    <cfRule type="cellIs" dxfId="41" priority="65" operator="equal">
      <formula>27</formula>
    </cfRule>
    <cfRule type="cellIs" dxfId="40" priority="66" operator="equal">
      <formula>23</formula>
    </cfRule>
  </conditionalFormatting>
  <conditionalFormatting sqref="R7:V206">
    <cfRule type="cellIs" dxfId="39" priority="61" operator="equal">
      <formula>40</formula>
    </cfRule>
    <cfRule type="cellIs" dxfId="38" priority="62" operator="equal">
      <formula>27</formula>
    </cfRule>
    <cfRule type="cellIs" dxfId="37" priority="63" operator="equal">
      <formula>23</formula>
    </cfRule>
  </conditionalFormatting>
  <conditionalFormatting sqref="R1007:V1012">
    <cfRule type="cellIs" dxfId="36" priority="49" operator="equal">
      <formula>40</formula>
    </cfRule>
    <cfRule type="cellIs" dxfId="35" priority="50" operator="equal">
      <formula>27</formula>
    </cfRule>
    <cfRule type="cellIs" dxfId="34" priority="51" operator="equal">
      <formula>23</formula>
    </cfRule>
  </conditionalFormatting>
  <conditionalFormatting sqref="U1001">
    <cfRule type="cellIs" dxfId="33" priority="48" operator="greaterThan">
      <formula>0</formula>
    </cfRule>
  </conditionalFormatting>
  <conditionalFormatting sqref="U1001:V1001">
    <cfRule type="cellIs" dxfId="32" priority="47" operator="greaterThan">
      <formula>0</formula>
    </cfRule>
  </conditionalFormatting>
  <conditionalFormatting sqref="Z1001">
    <cfRule type="cellIs" dxfId="31" priority="46" operator="greaterThan">
      <formula>0</formula>
    </cfRule>
  </conditionalFormatting>
  <conditionalFormatting sqref="Z1001:AA1001">
    <cfRule type="cellIs" dxfId="30" priority="45" operator="greaterThan">
      <formula>0</formula>
    </cfRule>
  </conditionalFormatting>
  <conditionalFormatting sqref="F1001">
    <cfRule type="cellIs" dxfId="29" priority="44" operator="greaterThan">
      <formula>0</formula>
    </cfRule>
  </conditionalFormatting>
  <conditionalFormatting sqref="F1001">
    <cfRule type="cellIs" dxfId="28" priority="43" operator="greaterThan">
      <formula>0</formula>
    </cfRule>
  </conditionalFormatting>
  <conditionalFormatting sqref="R1018:V1206 R1013:U1017">
    <cfRule type="cellIs" dxfId="27" priority="37" operator="equal">
      <formula>40</formula>
    </cfRule>
    <cfRule type="cellIs" dxfId="26" priority="38" operator="equal">
      <formula>27</formula>
    </cfRule>
    <cfRule type="cellIs" dxfId="25" priority="39" operator="equal">
      <formula>23</formula>
    </cfRule>
  </conditionalFormatting>
  <conditionalFormatting sqref="L1210:P1210">
    <cfRule type="cellIs" dxfId="24" priority="7" operator="equal">
      <formula>40</formula>
    </cfRule>
    <cfRule type="cellIs" dxfId="23" priority="8" operator="equal">
      <formula>27</formula>
    </cfRule>
    <cfRule type="cellIs" dxfId="22" priority="9" operator="equal">
      <formula>23</formula>
    </cfRule>
  </conditionalFormatting>
  <conditionalFormatting sqref="L1007:P1206">
    <cfRule type="cellIs" dxfId="21" priority="4" operator="equal">
      <formula>40</formula>
    </cfRule>
    <cfRule type="cellIs" dxfId="20" priority="5" operator="equal">
      <formula>27</formula>
    </cfRule>
    <cfRule type="cellIs" dxfId="19" priority="6" operator="equal">
      <formula>23</formula>
    </cfRule>
  </conditionalFormatting>
  <conditionalFormatting sqref="V1013:V1017">
    <cfRule type="cellIs" dxfId="18" priority="1" operator="equal">
      <formula>40</formula>
    </cfRule>
    <cfRule type="cellIs" dxfId="17" priority="2" operator="equal">
      <formula>27</formula>
    </cfRule>
    <cfRule type="cellIs" dxfId="16" priority="3" operator="equal">
      <formula>23</formula>
    </cfRule>
  </conditionalFormatting>
  <pageMargins left="0.62992125984251968" right="0.23622047244094491" top="0.74803149606299213" bottom="0.74803149606299213" header="0.31496062992125984" footer="0.31496062992125984"/>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SorteraResultatAllaKlasser">
                <anchor moveWithCells="1" sizeWithCells="1">
                  <from>
                    <xdr:col>9</xdr:col>
                    <xdr:colOff>342900</xdr:colOff>
                    <xdr:row>0</xdr:row>
                    <xdr:rowOff>76200</xdr:rowOff>
                  </from>
                  <to>
                    <xdr:col>9</xdr:col>
                    <xdr:colOff>1333500</xdr:colOff>
                    <xdr:row>1</xdr:row>
                    <xdr:rowOff>175260</xdr:rowOff>
                  </to>
                </anchor>
              </controlPr>
            </control>
          </mc:Choice>
        </mc:AlternateContent>
        <mc:AlternateContent xmlns:mc="http://schemas.openxmlformats.org/markup-compatibility/2006">
          <mc:Choice Requires="x14">
            <control shapeId="1037" r:id="rId5" name="Button 13">
              <controlPr defaultSize="0" print="0" autoFill="0" autoPict="0" macro="[0]!SkrivUtResultat">
                <anchor moveWithCells="1" sizeWithCells="1">
                  <from>
                    <xdr:col>9</xdr:col>
                    <xdr:colOff>327660</xdr:colOff>
                    <xdr:row>1</xdr:row>
                    <xdr:rowOff>472440</xdr:rowOff>
                  </from>
                  <to>
                    <xdr:col>9</xdr:col>
                    <xdr:colOff>1333500</xdr:colOff>
                    <xdr:row>2</xdr:row>
                    <xdr:rowOff>220980</xdr:rowOff>
                  </to>
                </anchor>
              </controlPr>
            </control>
          </mc:Choice>
        </mc:AlternateContent>
        <mc:AlternateContent xmlns:mc="http://schemas.openxmlformats.org/markup-compatibility/2006">
          <mc:Choice Requires="x14">
            <control shapeId="3" r:id="rId6" name="Button 21">
              <controlPr defaultSize="0" print="0" autoFill="0" autoPict="0" macro="[0]!Mixed2sidan">
                <anchor moveWithCells="1" sizeWithCells="1">
                  <from>
                    <xdr:col>17</xdr:col>
                    <xdr:colOff>7620</xdr:colOff>
                    <xdr:row>0</xdr:row>
                    <xdr:rowOff>38100</xdr:rowOff>
                  </from>
                  <to>
                    <xdr:col>19</xdr:col>
                    <xdr:colOff>365760</xdr:colOff>
                    <xdr:row>0</xdr:row>
                    <xdr:rowOff>259080</xdr:rowOff>
                  </to>
                </anchor>
              </controlPr>
            </control>
          </mc:Choice>
        </mc:AlternateContent>
        <mc:AlternateContent xmlns:mc="http://schemas.openxmlformats.org/markup-compatibility/2006">
          <mc:Choice Requires="x14">
            <control shapeId="1046" r:id="rId7" name="Button 22">
              <controlPr defaultSize="0" print="0" autoFill="0" autoPict="0" macro="[0]!Tillbladdubbel2">
                <anchor moveWithCells="1" sizeWithCells="1">
                  <from>
                    <xdr:col>22</xdr:col>
                    <xdr:colOff>99060</xdr:colOff>
                    <xdr:row>0</xdr:row>
                    <xdr:rowOff>60960</xdr:rowOff>
                  </from>
                  <to>
                    <xdr:col>24</xdr:col>
                    <xdr:colOff>251460</xdr:colOff>
                    <xdr:row>0</xdr:row>
                    <xdr:rowOff>266700</xdr:rowOff>
                  </to>
                </anchor>
              </controlPr>
            </control>
          </mc:Choice>
        </mc:AlternateContent>
        <mc:AlternateContent xmlns:mc="http://schemas.openxmlformats.org/markup-compatibility/2006">
          <mc:Choice Requires="x14">
            <control shapeId="1052" r:id="rId8" name="Button 28">
              <controlPr defaultSize="0" print="0" autoFill="0" autoPict="0" macro="[0]!TillSwedenMastersbladen">
                <anchor moveWithCells="1" sizeWithCells="1">
                  <from>
                    <xdr:col>16</xdr:col>
                    <xdr:colOff>472440</xdr:colOff>
                    <xdr:row>1</xdr:row>
                    <xdr:rowOff>45720</xdr:rowOff>
                  </from>
                  <to>
                    <xdr:col>19</xdr:col>
                    <xdr:colOff>320040</xdr:colOff>
                    <xdr:row>1</xdr:row>
                    <xdr:rowOff>411480</xdr:rowOff>
                  </to>
                </anchor>
              </controlPr>
            </control>
          </mc:Choice>
        </mc:AlternateContent>
        <mc:AlternateContent xmlns:mc="http://schemas.openxmlformats.org/markup-compatibility/2006">
          <mc:Choice Requires="x14">
            <control shapeId="1054" r:id="rId9" name="Button 30">
              <controlPr defaultSize="0" print="0" autoFill="0" autoPict="0" macro="[0]!SorteraKlasser">
                <anchor moveWithCells="1" sizeWithCells="1">
                  <from>
                    <xdr:col>6</xdr:col>
                    <xdr:colOff>22860</xdr:colOff>
                    <xdr:row>1</xdr:row>
                    <xdr:rowOff>373380</xdr:rowOff>
                  </from>
                  <to>
                    <xdr:col>9</xdr:col>
                    <xdr:colOff>160020</xdr:colOff>
                    <xdr:row>1</xdr:row>
                    <xdr:rowOff>777240</xdr:rowOff>
                  </to>
                </anchor>
              </controlPr>
            </control>
          </mc:Choice>
        </mc:AlternateContent>
        <mc:AlternateContent xmlns:mc="http://schemas.openxmlformats.org/markup-compatibility/2006">
          <mc:Choice Requires="x14">
            <control shapeId="1055" r:id="rId10" name="Button 31">
              <controlPr defaultSize="0" print="0" autoFill="0" autoPict="0" macro="[0]!Tillherrdubbel2">
                <anchor moveWithCells="1" sizeWithCells="1">
                  <from>
                    <xdr:col>27</xdr:col>
                    <xdr:colOff>7620</xdr:colOff>
                    <xdr:row>0</xdr:row>
                    <xdr:rowOff>83820</xdr:rowOff>
                  </from>
                  <to>
                    <xdr:col>32</xdr:col>
                    <xdr:colOff>38100</xdr:colOff>
                    <xdr:row>0</xdr:row>
                    <xdr:rowOff>274320</xdr:rowOff>
                  </to>
                </anchor>
              </controlPr>
            </control>
          </mc:Choice>
        </mc:AlternateContent>
        <mc:AlternateContent xmlns:mc="http://schemas.openxmlformats.org/markup-compatibility/2006">
          <mc:Choice Requires="x14">
            <control shapeId="1056" r:id="rId11" name="Button 32">
              <controlPr defaultSize="0" print="0" autoFill="0" autoPict="0" macro="[0]!TillbladDamdubbel2">
                <anchor moveWithCells="1" sizeWithCells="1">
                  <from>
                    <xdr:col>27</xdr:col>
                    <xdr:colOff>0</xdr:colOff>
                    <xdr:row>1</xdr:row>
                    <xdr:rowOff>38100</xdr:rowOff>
                  </from>
                  <to>
                    <xdr:col>32</xdr:col>
                    <xdr:colOff>53340</xdr:colOff>
                    <xdr:row>1</xdr:row>
                    <xdr:rowOff>243840</xdr:rowOff>
                  </to>
                </anchor>
              </controlPr>
            </control>
          </mc:Choice>
        </mc:AlternateContent>
        <mc:AlternateContent xmlns:mc="http://schemas.openxmlformats.org/markup-compatibility/2006">
          <mc:Choice Requires="x14">
            <control shapeId="1057" r:id="rId12" name="Button 33">
              <controlPr defaultSize="0" print="0" autoFill="0" autoPict="0" macro="[0]!Tillbladblandlag">
                <anchor moveWithCells="1" sizeWithCells="1">
                  <from>
                    <xdr:col>1</xdr:col>
                    <xdr:colOff>152400</xdr:colOff>
                    <xdr:row>0</xdr:row>
                    <xdr:rowOff>38100</xdr:rowOff>
                  </from>
                  <to>
                    <xdr:col>4</xdr:col>
                    <xdr:colOff>236220</xdr:colOff>
                    <xdr:row>1</xdr:row>
                    <xdr:rowOff>106680</xdr:rowOff>
                  </to>
                </anchor>
              </controlPr>
            </control>
          </mc:Choice>
        </mc:AlternateContent>
        <mc:AlternateContent xmlns:mc="http://schemas.openxmlformats.org/markup-compatibility/2006">
          <mc:Choice Requires="x14">
            <control shapeId="1058" r:id="rId13" name="Button 34">
              <controlPr defaultSize="0" print="0" autoFill="0" autoPict="0" macro="[0]!DatabasKastareSkrivUt">
                <anchor moveWithCells="1" sizeWithCells="1">
                  <from>
                    <xdr:col>6</xdr:col>
                    <xdr:colOff>91440</xdr:colOff>
                    <xdr:row>0</xdr:row>
                    <xdr:rowOff>76200</xdr:rowOff>
                  </from>
                  <to>
                    <xdr:col>9</xdr:col>
                    <xdr:colOff>160020</xdr:colOff>
                    <xdr:row>1</xdr:row>
                    <xdr:rowOff>297180</xdr:rowOff>
                  </to>
                </anchor>
              </controlPr>
            </control>
          </mc:Choice>
        </mc:AlternateContent>
        <mc:AlternateContent xmlns:mc="http://schemas.openxmlformats.org/markup-compatibility/2006">
          <mc:Choice Requires="x14">
            <control shapeId="1059" r:id="rId14" name="Button 35">
              <controlPr defaultSize="0" print="0" autoFill="0" autoPict="0" macro="[0]!TillBladBlandlagDM">
                <anchor moveWithCells="1" sizeWithCells="1">
                  <from>
                    <xdr:col>6</xdr:col>
                    <xdr:colOff>76200</xdr:colOff>
                    <xdr:row>1000</xdr:row>
                    <xdr:rowOff>76200</xdr:rowOff>
                  </from>
                  <to>
                    <xdr:col>8</xdr:col>
                    <xdr:colOff>518160</xdr:colOff>
                    <xdr:row>1001</xdr:row>
                    <xdr:rowOff>38100</xdr:rowOff>
                  </to>
                </anchor>
              </controlPr>
            </control>
          </mc:Choice>
        </mc:AlternateContent>
        <mc:AlternateContent xmlns:mc="http://schemas.openxmlformats.org/markup-compatibility/2006">
          <mc:Choice Requires="x14">
            <control shapeId="1060" r:id="rId15" name="Button 36">
              <controlPr defaultSize="0" print="0" autoFill="0" autoPict="0" macro="[0]!TillbakaTillInskrivningsbladetDM">
                <anchor moveWithCells="1" sizeWithCells="1">
                  <from>
                    <xdr:col>9</xdr:col>
                    <xdr:colOff>1470660</xdr:colOff>
                    <xdr:row>0</xdr:row>
                    <xdr:rowOff>60960</xdr:rowOff>
                  </from>
                  <to>
                    <xdr:col>10</xdr:col>
                    <xdr:colOff>937260</xdr:colOff>
                    <xdr:row>1</xdr:row>
                    <xdr:rowOff>121920</xdr:rowOff>
                  </to>
                </anchor>
              </controlPr>
            </control>
          </mc:Choice>
        </mc:AlternateContent>
        <mc:AlternateContent xmlns:mc="http://schemas.openxmlformats.org/markup-compatibility/2006">
          <mc:Choice Requires="x14">
            <control shapeId="1061" r:id="rId16" name="Button 37">
              <controlPr defaultSize="0" print="0" autoFill="0" autoPict="0" macro="[0]!SorteraKlasserDM">
                <anchor moveWithCells="1" sizeWithCells="1">
                  <from>
                    <xdr:col>6</xdr:col>
                    <xdr:colOff>76200</xdr:colOff>
                    <xdr:row>1001</xdr:row>
                    <xdr:rowOff>121920</xdr:rowOff>
                  </from>
                  <to>
                    <xdr:col>8</xdr:col>
                    <xdr:colOff>464820</xdr:colOff>
                    <xdr:row>1001</xdr:row>
                    <xdr:rowOff>647700</xdr:rowOff>
                  </to>
                </anchor>
              </controlPr>
            </control>
          </mc:Choice>
        </mc:AlternateContent>
        <mc:AlternateContent xmlns:mc="http://schemas.openxmlformats.org/markup-compatibility/2006">
          <mc:Choice Requires="x14">
            <control shapeId="1062" r:id="rId17" name="Button 38">
              <controlPr defaultSize="0" print="0" autoFill="0" autoPict="0" macro="[0]!SorteraResultatDM">
                <anchor moveWithCells="1" sizeWithCells="1">
                  <from>
                    <xdr:col>9</xdr:col>
                    <xdr:colOff>83820</xdr:colOff>
                    <xdr:row>1000</xdr:row>
                    <xdr:rowOff>91440</xdr:rowOff>
                  </from>
                  <to>
                    <xdr:col>9</xdr:col>
                    <xdr:colOff>1440180</xdr:colOff>
                    <xdr:row>1001</xdr:row>
                    <xdr:rowOff>388620</xdr:rowOff>
                  </to>
                </anchor>
              </controlPr>
            </control>
          </mc:Choice>
        </mc:AlternateContent>
        <mc:AlternateContent xmlns:mc="http://schemas.openxmlformats.org/markup-compatibility/2006">
          <mc:Choice Requires="x14">
            <control shapeId="1063" r:id="rId18" name="Button 39">
              <controlPr defaultSize="0" print="0" autoFill="0" autoPict="0" macro="[0]!TillbakaTillGP">
                <anchor moveWithCells="1" sizeWithCells="1">
                  <from>
                    <xdr:col>10</xdr:col>
                    <xdr:colOff>38100</xdr:colOff>
                    <xdr:row>1000</xdr:row>
                    <xdr:rowOff>129540</xdr:rowOff>
                  </from>
                  <to>
                    <xdr:col>10</xdr:col>
                    <xdr:colOff>975360</xdr:colOff>
                    <xdr:row>1001</xdr:row>
                    <xdr:rowOff>281940</xdr:rowOff>
                  </to>
                </anchor>
              </controlPr>
            </control>
          </mc:Choice>
        </mc:AlternateContent>
        <mc:AlternateContent xmlns:mc="http://schemas.openxmlformats.org/markup-compatibility/2006">
          <mc:Choice Requires="x14">
            <control shapeId="1064" r:id="rId19" name="Button 40">
              <controlPr defaultSize="0" print="0" autoFill="0" autoPict="0" macro="[0]!Mixed2sidanDM">
                <anchor moveWithCells="1" sizeWithCells="1">
                  <from>
                    <xdr:col>17</xdr:col>
                    <xdr:colOff>297180</xdr:colOff>
                    <xdr:row>1000</xdr:row>
                    <xdr:rowOff>175260</xdr:rowOff>
                  </from>
                  <to>
                    <xdr:col>19</xdr:col>
                    <xdr:colOff>335280</xdr:colOff>
                    <xdr:row>1001</xdr:row>
                    <xdr:rowOff>205740</xdr:rowOff>
                  </to>
                </anchor>
              </controlPr>
            </control>
          </mc:Choice>
        </mc:AlternateContent>
        <mc:AlternateContent xmlns:mc="http://schemas.openxmlformats.org/markup-compatibility/2006">
          <mc:Choice Requires="x14">
            <control shapeId="1065" r:id="rId20" name="Button 41">
              <controlPr defaultSize="0" print="0" autoFill="0" autoPict="0" macro="[0]!TillBladDubbel2DM">
                <anchor moveWithCells="1" sizeWithCells="1">
                  <from>
                    <xdr:col>22</xdr:col>
                    <xdr:colOff>137160</xdr:colOff>
                    <xdr:row>1000</xdr:row>
                    <xdr:rowOff>190500</xdr:rowOff>
                  </from>
                  <to>
                    <xdr:col>23</xdr:col>
                    <xdr:colOff>243840</xdr:colOff>
                    <xdr:row>1001</xdr:row>
                    <xdr:rowOff>335280</xdr:rowOff>
                  </to>
                </anchor>
              </controlPr>
            </control>
          </mc:Choice>
        </mc:AlternateContent>
        <mc:AlternateContent xmlns:mc="http://schemas.openxmlformats.org/markup-compatibility/2006">
          <mc:Choice Requires="x14">
            <control shapeId="1066" r:id="rId21" name="Button 42">
              <controlPr defaultSize="0" print="0" autoFill="0" autoPict="0" macro="[0]!FastställResultatDMOmg1till5">
                <anchor moveWithCells="1" sizeWithCells="1">
                  <from>
                    <xdr:col>9</xdr:col>
                    <xdr:colOff>1676400</xdr:colOff>
                    <xdr:row>1001</xdr:row>
                    <xdr:rowOff>434340</xdr:rowOff>
                  </from>
                  <to>
                    <xdr:col>11</xdr:col>
                    <xdr:colOff>106680</xdr:colOff>
                    <xdr:row>1001</xdr:row>
                    <xdr:rowOff>815340</xdr:rowOff>
                  </to>
                </anchor>
              </controlPr>
            </control>
          </mc:Choice>
        </mc:AlternateContent>
        <mc:AlternateContent xmlns:mc="http://schemas.openxmlformats.org/markup-compatibility/2006">
          <mc:Choice Requires="x14">
            <control shapeId="1067" r:id="rId22" name="Button 43">
              <controlPr defaultSize="0" print="0" autoFill="0" autoPict="0" macro="[0]!ÅngraFastställandeAvResultatDMOmg1till5">
                <anchor moveWithCells="1" sizeWithCells="1">
                  <from>
                    <xdr:col>16</xdr:col>
                    <xdr:colOff>121920</xdr:colOff>
                    <xdr:row>1001</xdr:row>
                    <xdr:rowOff>396240</xdr:rowOff>
                  </from>
                  <to>
                    <xdr:col>19</xdr:col>
                    <xdr:colOff>228600</xdr:colOff>
                    <xdr:row>1001</xdr:row>
                    <xdr:rowOff>807720</xdr:rowOff>
                  </to>
                </anchor>
              </controlPr>
            </control>
          </mc:Choice>
        </mc:AlternateContent>
        <mc:AlternateContent xmlns:mc="http://schemas.openxmlformats.org/markup-compatibility/2006">
          <mc:Choice Requires="x14">
            <control shapeId="1068" r:id="rId23" name="Button 44">
              <controlPr defaultSize="0" print="0" autoFill="0" autoPict="0" macro="[0]!SkrivUtResultatDM">
                <anchor moveWithCells="1" sizeWithCells="1">
                  <from>
                    <xdr:col>9</xdr:col>
                    <xdr:colOff>68580</xdr:colOff>
                    <xdr:row>1001</xdr:row>
                    <xdr:rowOff>510540</xdr:rowOff>
                  </from>
                  <to>
                    <xdr:col>9</xdr:col>
                    <xdr:colOff>1447800</xdr:colOff>
                    <xdr:row>1002</xdr:row>
                    <xdr:rowOff>99060</xdr:rowOff>
                  </to>
                </anchor>
              </controlPr>
            </control>
          </mc:Choice>
        </mc:AlternateContent>
        <mc:AlternateContent xmlns:mc="http://schemas.openxmlformats.org/markup-compatibility/2006">
          <mc:Choice Requires="x14">
            <control shapeId="1069" r:id="rId24" name="Button 45">
              <controlPr defaultSize="0" print="0" autoFill="0" autoPict="0" macro="[0]!SkrivUtLagmedlemmarStartordningDM">
                <anchor moveWithCells="1" sizeWithCells="1">
                  <from>
                    <xdr:col>6</xdr:col>
                    <xdr:colOff>99060</xdr:colOff>
                    <xdr:row>1001</xdr:row>
                    <xdr:rowOff>807720</xdr:rowOff>
                  </from>
                  <to>
                    <xdr:col>8</xdr:col>
                    <xdr:colOff>426720</xdr:colOff>
                    <xdr:row>1003</xdr:row>
                    <xdr:rowOff>15240</xdr:rowOff>
                  </to>
                </anchor>
              </controlPr>
            </control>
          </mc:Choice>
        </mc:AlternateContent>
        <mc:AlternateContent xmlns:mc="http://schemas.openxmlformats.org/markup-compatibility/2006">
          <mc:Choice Requires="x14">
            <control shapeId="1070" r:id="rId25" name="Button 46">
              <controlPr defaultSize="0" print="0" autoFill="0" autoPict="0" macro="[0]!DomarprotokollOmg6TillOmg10DM">
                <anchor moveWithCells="1" sizeWithCells="1">
                  <from>
                    <xdr:col>11</xdr:col>
                    <xdr:colOff>228600</xdr:colOff>
                    <xdr:row>1001</xdr:row>
                    <xdr:rowOff>403860</xdr:rowOff>
                  </from>
                  <to>
                    <xdr:col>15</xdr:col>
                    <xdr:colOff>91440</xdr:colOff>
                    <xdr:row>1001</xdr:row>
                    <xdr:rowOff>815340</xdr:rowOff>
                  </to>
                </anchor>
              </controlPr>
            </control>
          </mc:Choice>
        </mc:AlternateContent>
        <mc:AlternateContent xmlns:mc="http://schemas.openxmlformats.org/markup-compatibility/2006">
          <mc:Choice Requires="x14">
            <control shapeId="1071" r:id="rId26" name="Button 47">
              <controlPr defaultSize="0" print="0" autoFill="0" autoPict="0" macro="[0]!TillLag2">
                <anchor moveWithCells="1" sizeWithCells="1">
                  <from>
                    <xdr:col>9</xdr:col>
                    <xdr:colOff>1501140</xdr:colOff>
                    <xdr:row>1002</xdr:row>
                    <xdr:rowOff>60960</xdr:rowOff>
                  </from>
                  <to>
                    <xdr:col>11</xdr:col>
                    <xdr:colOff>15240</xdr:colOff>
                    <xdr:row>1003</xdr:row>
                    <xdr:rowOff>83820</xdr:rowOff>
                  </to>
                </anchor>
              </controlPr>
            </control>
          </mc:Choice>
        </mc:AlternateContent>
        <mc:AlternateContent xmlns:mc="http://schemas.openxmlformats.org/markup-compatibility/2006">
          <mc:Choice Requires="x14">
            <control shapeId="1072" r:id="rId27" name="Button 48">
              <controlPr defaultSize="0" print="0" autoFill="0" autoPict="0" macro="[0]!TillLag2sidaGP">
                <anchor moveWithCells="1" sizeWithCells="1">
                  <from>
                    <xdr:col>9</xdr:col>
                    <xdr:colOff>1386840</xdr:colOff>
                    <xdr:row>2</xdr:row>
                    <xdr:rowOff>76200</xdr:rowOff>
                  </from>
                  <to>
                    <xdr:col>11</xdr:col>
                    <xdr:colOff>0</xdr:colOff>
                    <xdr:row>3</xdr:row>
                    <xdr:rowOff>7620</xdr:rowOff>
                  </to>
                </anchor>
              </controlPr>
            </control>
          </mc:Choice>
        </mc:AlternateContent>
        <mc:AlternateContent xmlns:mc="http://schemas.openxmlformats.org/markup-compatibility/2006">
          <mc:Choice Requires="x14">
            <control shapeId="1073" r:id="rId28" name="Button 49">
              <controlPr defaultSize="0" print="0" autoFill="0" autoPict="0" macro="[0]!DomarprotokollSkrivUtAutomatik">
                <anchor moveWithCells="1" sizeWithCells="1">
                  <from>
                    <xdr:col>10</xdr:col>
                    <xdr:colOff>1036320</xdr:colOff>
                    <xdr:row>1</xdr:row>
                    <xdr:rowOff>495300</xdr:rowOff>
                  </from>
                  <to>
                    <xdr:col>17</xdr:col>
                    <xdr:colOff>243840</xdr:colOff>
                    <xdr:row>1</xdr:row>
                    <xdr:rowOff>838200</xdr:rowOff>
                  </to>
                </anchor>
              </controlPr>
            </control>
          </mc:Choice>
        </mc:AlternateContent>
        <mc:AlternateContent xmlns:mc="http://schemas.openxmlformats.org/markup-compatibility/2006">
          <mc:Choice Requires="x14">
            <control shapeId="1075" r:id="rId29" name="Button 51">
              <controlPr defaultSize="0" print="0" autoFill="0" autoPict="0" macro="[0]!SkrivUtLagmedlemmarStartordning">
                <anchor moveWithCells="1" sizeWithCells="1">
                  <from>
                    <xdr:col>6</xdr:col>
                    <xdr:colOff>38100</xdr:colOff>
                    <xdr:row>1</xdr:row>
                    <xdr:rowOff>998220</xdr:rowOff>
                  </from>
                  <to>
                    <xdr:col>9</xdr:col>
                    <xdr:colOff>121920</xdr:colOff>
                    <xdr:row>3</xdr:row>
                    <xdr:rowOff>38100</xdr:rowOff>
                  </to>
                </anchor>
              </controlPr>
            </control>
          </mc:Choice>
        </mc:AlternateContent>
        <mc:AlternateContent xmlns:mc="http://schemas.openxmlformats.org/markup-compatibility/2006">
          <mc:Choice Requires="x14">
            <control shapeId="1076" r:id="rId30" name="Button 52">
              <controlPr defaultSize="0" print="0" autoFill="0" autoPict="0" macro="[0]!TillBladArbetsgång">
                <anchor moveWithCells="1" sizeWithCells="1">
                  <from>
                    <xdr:col>9</xdr:col>
                    <xdr:colOff>1478280</xdr:colOff>
                    <xdr:row>1</xdr:row>
                    <xdr:rowOff>243840</xdr:rowOff>
                  </from>
                  <to>
                    <xdr:col>10</xdr:col>
                    <xdr:colOff>937260</xdr:colOff>
                    <xdr:row>1</xdr:row>
                    <xdr:rowOff>693420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14">
    <tabColor indexed="13"/>
  </sheetPr>
  <dimension ref="A1:AC164"/>
  <sheetViews>
    <sheetView workbookViewId="0">
      <selection activeCell="B5" sqref="B5"/>
    </sheetView>
  </sheetViews>
  <sheetFormatPr defaultRowHeight="15" x14ac:dyDescent="0.25"/>
  <cols>
    <col min="1" max="1" width="5.6640625" customWidth="1"/>
    <col min="2" max="2" width="25.6640625" customWidth="1"/>
    <col min="3" max="3" width="1.6640625" customWidth="1"/>
    <col min="4" max="8" width="6" customWidth="1"/>
    <col min="9" max="9" width="8" bestFit="1" customWidth="1"/>
    <col min="10" max="14" width="6" customWidth="1"/>
    <col min="15" max="16" width="8" customWidth="1"/>
    <col min="17" max="17" width="9.109375" style="15"/>
    <col min="29" max="29" width="9.109375" style="4"/>
  </cols>
  <sheetData>
    <row r="1" spans="1:24" ht="24.6" x14ac:dyDescent="0.4">
      <c r="A1" s="4"/>
      <c r="B1" s="71" t="s">
        <v>21</v>
      </c>
      <c r="C1" s="22"/>
      <c r="D1" s="4"/>
      <c r="E1" s="4"/>
      <c r="F1" s="4"/>
      <c r="G1" s="4"/>
      <c r="H1" s="4"/>
      <c r="I1" s="5"/>
      <c r="J1" s="4"/>
      <c r="K1" s="4"/>
      <c r="L1" s="4"/>
      <c r="M1" s="4"/>
      <c r="N1" s="4"/>
      <c r="O1" s="5"/>
      <c r="P1" s="5"/>
      <c r="T1" s="4"/>
      <c r="X1" s="4"/>
    </row>
    <row r="2" spans="1:24" x14ac:dyDescent="0.25">
      <c r="A2" s="4"/>
      <c r="C2" s="22"/>
      <c r="D2" s="4"/>
      <c r="E2" s="4"/>
      <c r="F2" s="4"/>
      <c r="G2" s="4"/>
      <c r="H2" s="4"/>
      <c r="I2" s="5"/>
      <c r="J2" s="4"/>
      <c r="K2" s="4"/>
      <c r="L2" s="4"/>
      <c r="M2" s="4"/>
      <c r="N2" s="4"/>
      <c r="O2" s="5"/>
      <c r="P2" s="5"/>
    </row>
    <row r="3" spans="1:24" ht="13.8" x14ac:dyDescent="0.25">
      <c r="A3" s="4"/>
      <c r="B3" s="2"/>
      <c r="C3" s="21"/>
      <c r="D3" s="2" t="s">
        <v>1</v>
      </c>
      <c r="E3" s="2" t="s">
        <v>1</v>
      </c>
      <c r="F3" s="2" t="s">
        <v>1</v>
      </c>
      <c r="G3" s="2" t="s">
        <v>1</v>
      </c>
      <c r="H3" s="2" t="s">
        <v>1</v>
      </c>
      <c r="I3" s="1" t="s">
        <v>2</v>
      </c>
      <c r="J3" s="2" t="s">
        <v>1</v>
      </c>
      <c r="K3" s="2" t="s">
        <v>1</v>
      </c>
      <c r="L3" s="2" t="s">
        <v>1</v>
      </c>
      <c r="M3" s="2" t="s">
        <v>3</v>
      </c>
      <c r="N3" s="2" t="s">
        <v>1</v>
      </c>
      <c r="O3" s="1" t="s">
        <v>2</v>
      </c>
      <c r="P3" s="1"/>
      <c r="Q3" s="109" t="s">
        <v>149</v>
      </c>
      <c r="T3" s="104"/>
    </row>
    <row r="4" spans="1:24" ht="13.2" x14ac:dyDescent="0.25">
      <c r="A4" s="2" t="s">
        <v>22</v>
      </c>
      <c r="B4" s="50" t="s">
        <v>5</v>
      </c>
      <c r="C4" s="54"/>
      <c r="D4" s="47">
        <v>1</v>
      </c>
      <c r="E4" s="47">
        <v>2</v>
      </c>
      <c r="F4" s="47">
        <v>3</v>
      </c>
      <c r="G4" s="47">
        <v>4</v>
      </c>
      <c r="H4" s="47">
        <v>5</v>
      </c>
      <c r="I4" s="48" t="s">
        <v>7</v>
      </c>
      <c r="J4" s="47">
        <v>6</v>
      </c>
      <c r="K4" s="47">
        <v>7</v>
      </c>
      <c r="L4" s="47">
        <v>8</v>
      </c>
      <c r="M4" s="47">
        <v>9</v>
      </c>
      <c r="N4" s="47">
        <v>10</v>
      </c>
      <c r="O4" s="48" t="s">
        <v>8</v>
      </c>
      <c r="P4" s="49" t="s">
        <v>9</v>
      </c>
      <c r="Q4" s="109" t="s">
        <v>150</v>
      </c>
      <c r="T4" s="2">
        <f>Inskrivning!$L$3</f>
        <v>0</v>
      </c>
    </row>
    <row r="5" spans="1:24" ht="15.6" x14ac:dyDescent="0.3">
      <c r="A5" s="16">
        <f>IF(B5="lagnamn",1,1)</f>
        <v>1</v>
      </c>
      <c r="B5" s="53" t="str">
        <f>'Lag2'!R8</f>
        <v>Lagnamn</v>
      </c>
      <c r="C5" s="35">
        <f>'Lag2'!S8</f>
        <v>0</v>
      </c>
      <c r="D5" s="16">
        <f>'Lag2'!T8</f>
        <v>0</v>
      </c>
      <c r="E5" s="16">
        <f>'Lag2'!U8</f>
        <v>0</v>
      </c>
      <c r="F5" s="16">
        <f>'Lag2'!V8</f>
        <v>0</v>
      </c>
      <c r="G5" s="16">
        <f>'Lag2'!W8</f>
        <v>0</v>
      </c>
      <c r="H5" s="16">
        <f>'Lag2'!X8</f>
        <v>0</v>
      </c>
      <c r="I5" s="73">
        <f>'Lag2'!Y8</f>
        <v>0</v>
      </c>
      <c r="J5" s="16">
        <f>'Lag2'!Z8</f>
        <v>0</v>
      </c>
      <c r="K5" s="16">
        <f>'Lag2'!AA8</f>
        <v>0</v>
      </c>
      <c r="L5" s="16">
        <f>'Lag2'!AB8</f>
        <v>0</v>
      </c>
      <c r="M5" s="16">
        <f>'Lag2'!AC8</f>
        <v>0</v>
      </c>
      <c r="N5" s="16">
        <f>'Lag2'!AD8</f>
        <v>0</v>
      </c>
      <c r="O5" s="73">
        <f>'Lag2'!AE8</f>
        <v>0</v>
      </c>
      <c r="P5" s="73">
        <f>'Lag2'!AF8</f>
        <v>0</v>
      </c>
      <c r="Q5" s="113"/>
      <c r="W5">
        <v>1</v>
      </c>
      <c r="X5">
        <f t="shared" ref="X5:X36" si="0">IF(B5="lagnamn",W5,0)</f>
        <v>1</v>
      </c>
    </row>
    <row r="6" spans="1:24" ht="15.6" x14ac:dyDescent="0.3">
      <c r="A6" s="16">
        <f>IF(B6="lagnamn",ROW(2:2),IF(AND(P6=P5,Q6&lt;Q5),ROW(2:2),IF(P6=P5,A5,ROW(2:2))))</f>
        <v>2</v>
      </c>
      <c r="B6" s="53" t="str">
        <f>'Lag2'!B13</f>
        <v>Lagnamn</v>
      </c>
      <c r="C6" s="35">
        <f>'Lag2'!C13</f>
        <v>0</v>
      </c>
      <c r="D6" s="16">
        <f>'Lag2'!D13</f>
        <v>0</v>
      </c>
      <c r="E6" s="16">
        <f>'Lag2'!E13</f>
        <v>0</v>
      </c>
      <c r="F6" s="16">
        <f>'Lag2'!F13</f>
        <v>0</v>
      </c>
      <c r="G6" s="16">
        <f>'Lag2'!G13</f>
        <v>0</v>
      </c>
      <c r="H6" s="16">
        <f>'Lag2'!H13</f>
        <v>0</v>
      </c>
      <c r="I6" s="73">
        <f>'Lag2'!I13</f>
        <v>0</v>
      </c>
      <c r="J6" s="16">
        <f>'Lag2'!J13</f>
        <v>0</v>
      </c>
      <c r="K6" s="16">
        <f>'Lag2'!K13</f>
        <v>0</v>
      </c>
      <c r="L6" s="16">
        <f>'Lag2'!L13</f>
        <v>0</v>
      </c>
      <c r="M6" s="16">
        <f>'Lag2'!M13</f>
        <v>0</v>
      </c>
      <c r="N6" s="16">
        <f>'Lag2'!N13</f>
        <v>0</v>
      </c>
      <c r="O6" s="73">
        <f>'Lag2'!O13</f>
        <v>0</v>
      </c>
      <c r="P6" s="73">
        <f>'Lag2'!P13</f>
        <v>0</v>
      </c>
      <c r="Q6" s="113"/>
      <c r="W6">
        <v>1</v>
      </c>
      <c r="X6">
        <f t="shared" si="0"/>
        <v>1</v>
      </c>
    </row>
    <row r="7" spans="1:24" ht="15.6" x14ac:dyDescent="0.3">
      <c r="A7" s="16">
        <f>IF(B7="lagnamn",ROW(3:3),IF(AND(P7=P6,Q7&lt;Q6),ROW(3:3),IF(P7=P6,A6,ROW(3:3))))</f>
        <v>3</v>
      </c>
      <c r="B7" s="53" t="str">
        <f>'Lag2'!B38</f>
        <v>Lagnamn</v>
      </c>
      <c r="C7" s="35">
        <f>'Lag2'!C38</f>
        <v>0</v>
      </c>
      <c r="D7" s="16">
        <f>'Lag2'!D38</f>
        <v>0</v>
      </c>
      <c r="E7" s="16">
        <f>'Lag2'!E38</f>
        <v>0</v>
      </c>
      <c r="F7" s="16">
        <f>'Lag2'!F38</f>
        <v>0</v>
      </c>
      <c r="G7" s="16">
        <f>'Lag2'!G38</f>
        <v>0</v>
      </c>
      <c r="H7" s="16">
        <f>'Lag2'!H38</f>
        <v>0</v>
      </c>
      <c r="I7" s="73">
        <f>'Lag2'!I38</f>
        <v>0</v>
      </c>
      <c r="J7" s="16">
        <f>'Lag2'!J38</f>
        <v>0</v>
      </c>
      <c r="K7" s="16">
        <f>'Lag2'!K38</f>
        <v>0</v>
      </c>
      <c r="L7" s="16">
        <f>'Lag2'!L38</f>
        <v>0</v>
      </c>
      <c r="M7" s="16">
        <f>'Lag2'!M38</f>
        <v>0</v>
      </c>
      <c r="N7" s="16">
        <f>'Lag2'!N38</f>
        <v>0</v>
      </c>
      <c r="O7" s="73">
        <f>'Lag2'!O38</f>
        <v>0</v>
      </c>
      <c r="P7" s="73">
        <f>'Lag2'!P38</f>
        <v>0</v>
      </c>
      <c r="Q7" s="113"/>
      <c r="W7">
        <v>1</v>
      </c>
      <c r="X7">
        <f t="shared" si="0"/>
        <v>1</v>
      </c>
    </row>
    <row r="8" spans="1:24" ht="15.6" x14ac:dyDescent="0.3">
      <c r="A8" s="16">
        <f>IF(B8="lagnamn",ROW(4:4),IF(AND(P8=P7,Q8&lt;Q7),ROW(4:4),IF(P8=P7,A7,ROW(4:4))))</f>
        <v>4</v>
      </c>
      <c r="B8" s="53" t="str">
        <f>'Lag2'!B88</f>
        <v>Lagnamn</v>
      </c>
      <c r="C8" s="35">
        <f>'Lag2'!C88</f>
        <v>0</v>
      </c>
      <c r="D8" s="16">
        <f>'Lag2'!D88</f>
        <v>0</v>
      </c>
      <c r="E8" s="16">
        <f>'Lag2'!E88</f>
        <v>0</v>
      </c>
      <c r="F8" s="16">
        <f>'Lag2'!F88</f>
        <v>0</v>
      </c>
      <c r="G8" s="16">
        <f>'Lag2'!G88</f>
        <v>0</v>
      </c>
      <c r="H8" s="16">
        <f>'Lag2'!H88</f>
        <v>0</v>
      </c>
      <c r="I8" s="73">
        <f>'Lag2'!I88</f>
        <v>0</v>
      </c>
      <c r="J8" s="16">
        <f>'Lag2'!J88</f>
        <v>0</v>
      </c>
      <c r="K8" s="16">
        <f>'Lag2'!K88</f>
        <v>0</v>
      </c>
      <c r="L8" s="16">
        <f>'Lag2'!L88</f>
        <v>0</v>
      </c>
      <c r="M8" s="16">
        <f>'Lag2'!M88</f>
        <v>0</v>
      </c>
      <c r="N8" s="16">
        <f>'Lag2'!N88</f>
        <v>0</v>
      </c>
      <c r="O8" s="73">
        <f>'Lag2'!O88</f>
        <v>0</v>
      </c>
      <c r="P8" s="73">
        <f>'Lag2'!P88</f>
        <v>0</v>
      </c>
      <c r="Q8" s="113"/>
      <c r="W8">
        <v>1</v>
      </c>
      <c r="X8">
        <f t="shared" si="0"/>
        <v>1</v>
      </c>
    </row>
    <row r="9" spans="1:24" ht="15.6" x14ac:dyDescent="0.3">
      <c r="A9" s="16">
        <f>IF(B9="lagnamn",ROW(5:5),IF(AND(P9=P8,Q9&lt;Q8),ROW(5:5),IF(P9=P8,A8,ROW(5:5))))</f>
        <v>5</v>
      </c>
      <c r="B9" s="53" t="str">
        <f>'Lag2'!B18</f>
        <v>Lagnamn</v>
      </c>
      <c r="C9" s="35">
        <f>'Lag2'!C18</f>
        <v>0</v>
      </c>
      <c r="D9" s="16">
        <f>'Lag2'!D18</f>
        <v>0</v>
      </c>
      <c r="E9" s="16">
        <f>'Lag2'!E18</f>
        <v>0</v>
      </c>
      <c r="F9" s="16">
        <f>'Lag2'!F18</f>
        <v>0</v>
      </c>
      <c r="G9" s="16">
        <f>'Lag2'!G18</f>
        <v>0</v>
      </c>
      <c r="H9" s="16">
        <f>'Lag2'!H18</f>
        <v>0</v>
      </c>
      <c r="I9" s="73">
        <f>'Lag2'!I18</f>
        <v>0</v>
      </c>
      <c r="J9" s="16">
        <f>'Lag2'!J18</f>
        <v>0</v>
      </c>
      <c r="K9" s="16">
        <f>'Lag2'!K18</f>
        <v>0</v>
      </c>
      <c r="L9" s="16">
        <f>'Lag2'!L18</f>
        <v>0</v>
      </c>
      <c r="M9" s="16">
        <f>'Lag2'!M18</f>
        <v>0</v>
      </c>
      <c r="N9" s="16">
        <f>'Lag2'!N18</f>
        <v>0</v>
      </c>
      <c r="O9" s="73">
        <f>'Lag2'!O18</f>
        <v>0</v>
      </c>
      <c r="P9" s="73">
        <f>'Lag2'!P18</f>
        <v>0</v>
      </c>
      <c r="Q9" s="113"/>
      <c r="W9">
        <v>1</v>
      </c>
      <c r="X9">
        <f t="shared" si="0"/>
        <v>1</v>
      </c>
    </row>
    <row r="10" spans="1:24" ht="15.6" x14ac:dyDescent="0.3">
      <c r="A10" s="16">
        <f>IF(B10="lagnamn",ROW(6:6),IF(AND(P10=P9,Q10&lt;Q9),ROW(6:6),IF(P10=P9,A9,ROW(6:6))))</f>
        <v>6</v>
      </c>
      <c r="B10" s="53" t="str">
        <f>'Lag2'!B148</f>
        <v>Lagnamn</v>
      </c>
      <c r="C10" s="35">
        <f>'Lag2'!C148</f>
        <v>0</v>
      </c>
      <c r="D10" s="16">
        <f>'Lag2'!D148</f>
        <v>0</v>
      </c>
      <c r="E10" s="16">
        <f>'Lag2'!E148</f>
        <v>0</v>
      </c>
      <c r="F10" s="16">
        <f>'Lag2'!F148</f>
        <v>0</v>
      </c>
      <c r="G10" s="16">
        <f>'Lag2'!G148</f>
        <v>0</v>
      </c>
      <c r="H10" s="16">
        <f>'Lag2'!H148</f>
        <v>0</v>
      </c>
      <c r="I10" s="73">
        <f>'Lag2'!I148</f>
        <v>0</v>
      </c>
      <c r="J10" s="16">
        <f>'Lag2'!J148</f>
        <v>0</v>
      </c>
      <c r="K10" s="16">
        <f>'Lag2'!K148</f>
        <v>0</v>
      </c>
      <c r="L10" s="16">
        <f>'Lag2'!L148</f>
        <v>0</v>
      </c>
      <c r="M10" s="16">
        <f>'Lag2'!M148</f>
        <v>0</v>
      </c>
      <c r="N10" s="16">
        <f>'Lag2'!N148</f>
        <v>0</v>
      </c>
      <c r="O10" s="73">
        <f>'Lag2'!O148</f>
        <v>0</v>
      </c>
      <c r="P10" s="73">
        <f>'Lag2'!P148</f>
        <v>0</v>
      </c>
      <c r="Q10" s="113"/>
      <c r="W10">
        <v>1</v>
      </c>
      <c r="X10">
        <f t="shared" si="0"/>
        <v>1</v>
      </c>
    </row>
    <row r="11" spans="1:24" ht="15.6" x14ac:dyDescent="0.3">
      <c r="A11" s="16">
        <f>IF(B11="lagnamn",ROW(7:7),IF(P11=P7,A7,IF(P11=P8,A8,IF(P11=P9,A9,IF(P11=P10,A10,ROW(7:7))))))</f>
        <v>7</v>
      </c>
      <c r="B11" s="53" t="str">
        <f>'Lag2'!B68</f>
        <v>Lagnamn</v>
      </c>
      <c r="C11" s="35">
        <f>'Lag2'!C68</f>
        <v>0</v>
      </c>
      <c r="D11" s="16">
        <f>'Lag2'!D68</f>
        <v>0</v>
      </c>
      <c r="E11" s="16">
        <f>'Lag2'!E68</f>
        <v>0</v>
      </c>
      <c r="F11" s="16">
        <f>'Lag2'!F68</f>
        <v>0</v>
      </c>
      <c r="G11" s="16">
        <f>'Lag2'!G68</f>
        <v>0</v>
      </c>
      <c r="H11" s="16">
        <f>'Lag2'!H68</f>
        <v>0</v>
      </c>
      <c r="I11" s="73">
        <f>'Lag2'!I68</f>
        <v>0</v>
      </c>
      <c r="J11" s="16">
        <f>'Lag2'!J68</f>
        <v>0</v>
      </c>
      <c r="K11" s="16">
        <f>'Lag2'!K68</f>
        <v>0</v>
      </c>
      <c r="L11" s="16">
        <f>'Lag2'!L68</f>
        <v>0</v>
      </c>
      <c r="M11" s="16">
        <f>'Lag2'!M68</f>
        <v>0</v>
      </c>
      <c r="N11" s="16">
        <f>'Lag2'!N68</f>
        <v>0</v>
      </c>
      <c r="O11" s="73">
        <f>'Lag2'!O68</f>
        <v>0</v>
      </c>
      <c r="P11" s="73">
        <f>'Lag2'!P68</f>
        <v>0</v>
      </c>
      <c r="Q11" s="113"/>
      <c r="W11">
        <v>1</v>
      </c>
      <c r="X11">
        <f t="shared" si="0"/>
        <v>1</v>
      </c>
    </row>
    <row r="12" spans="1:24" ht="15.6" x14ac:dyDescent="0.3">
      <c r="A12" s="16">
        <f t="shared" ref="A12:A51" si="1">IF(B12="lagnamn",ROW(8:8),IF(P12=P8,A8,IF(P12=P9,A9,IF(P12=P10,A10,IF(P12=P11,A11,ROW(8:8))))))</f>
        <v>8</v>
      </c>
      <c r="B12" s="53" t="str">
        <f>'Lag2'!B108</f>
        <v>Lagnamn</v>
      </c>
      <c r="C12" s="35">
        <f>'Lag2'!C108</f>
        <v>0</v>
      </c>
      <c r="D12" s="16">
        <f>'Lag2'!D108</f>
        <v>0</v>
      </c>
      <c r="E12" s="16">
        <f>'Lag2'!E108</f>
        <v>0</v>
      </c>
      <c r="F12" s="16">
        <f>'Lag2'!F108</f>
        <v>0</v>
      </c>
      <c r="G12" s="16">
        <f>'Lag2'!G108</f>
        <v>0</v>
      </c>
      <c r="H12" s="16">
        <f>'Lag2'!H108</f>
        <v>0</v>
      </c>
      <c r="I12" s="73">
        <f>'Lag2'!I108</f>
        <v>0</v>
      </c>
      <c r="J12" s="16">
        <f>'Lag2'!J108</f>
        <v>0</v>
      </c>
      <c r="K12" s="16">
        <f>'Lag2'!K108</f>
        <v>0</v>
      </c>
      <c r="L12" s="16">
        <f>'Lag2'!L108</f>
        <v>0</v>
      </c>
      <c r="M12" s="16">
        <f>'Lag2'!M108</f>
        <v>0</v>
      </c>
      <c r="N12" s="16">
        <f>'Lag2'!N108</f>
        <v>0</v>
      </c>
      <c r="O12" s="73">
        <f>'Lag2'!O108</f>
        <v>0</v>
      </c>
      <c r="P12" s="73">
        <f>'Lag2'!P108</f>
        <v>0</v>
      </c>
      <c r="Q12" s="113"/>
      <c r="W12">
        <v>1</v>
      </c>
      <c r="X12">
        <f t="shared" si="0"/>
        <v>1</v>
      </c>
    </row>
    <row r="13" spans="1:24" ht="15.6" x14ac:dyDescent="0.3">
      <c r="A13" s="16">
        <f t="shared" si="1"/>
        <v>9</v>
      </c>
      <c r="B13" s="53" t="str">
        <f>'Lag2'!B8</f>
        <v>Lagnamn</v>
      </c>
      <c r="C13" s="35">
        <f>'Lag2'!C8</f>
        <v>0</v>
      </c>
      <c r="D13" s="16">
        <f>'Lag2'!D8</f>
        <v>0</v>
      </c>
      <c r="E13" s="16">
        <f>'Lag2'!E8</f>
        <v>0</v>
      </c>
      <c r="F13" s="16">
        <f>'Lag2'!F8</f>
        <v>0</v>
      </c>
      <c r="G13" s="16">
        <f>'Lag2'!G8</f>
        <v>0</v>
      </c>
      <c r="H13" s="16">
        <f>'Lag2'!H8</f>
        <v>0</v>
      </c>
      <c r="I13" s="73">
        <f>'Lag2'!I8</f>
        <v>0</v>
      </c>
      <c r="J13" s="16">
        <f>'Lag2'!J8</f>
        <v>0</v>
      </c>
      <c r="K13" s="16">
        <f>'Lag2'!K8</f>
        <v>0</v>
      </c>
      <c r="L13" s="16">
        <f>'Lag2'!L8</f>
        <v>0</v>
      </c>
      <c r="M13" s="16">
        <f>'Lag2'!M8</f>
        <v>0</v>
      </c>
      <c r="N13" s="16">
        <f>'Lag2'!N8</f>
        <v>0</v>
      </c>
      <c r="O13" s="73">
        <f>'Lag2'!O8</f>
        <v>0</v>
      </c>
      <c r="P13" s="73">
        <f>'Lag2'!P8</f>
        <v>0</v>
      </c>
      <c r="Q13" s="113"/>
      <c r="W13">
        <v>1</v>
      </c>
      <c r="X13">
        <f t="shared" si="0"/>
        <v>1</v>
      </c>
    </row>
    <row r="14" spans="1:24" ht="15.6" x14ac:dyDescent="0.3">
      <c r="A14" s="16">
        <f t="shared" si="1"/>
        <v>10</v>
      </c>
      <c r="B14" s="53" t="str">
        <f>'Lag2'!B23</f>
        <v>Lagnamn</v>
      </c>
      <c r="C14" s="35">
        <f>'Lag2'!C23</f>
        <v>0</v>
      </c>
      <c r="D14" s="16">
        <f>'Lag2'!D23</f>
        <v>0</v>
      </c>
      <c r="E14" s="16">
        <f>'Lag2'!E23</f>
        <v>0</v>
      </c>
      <c r="F14" s="16">
        <f>'Lag2'!F23</f>
        <v>0</v>
      </c>
      <c r="G14" s="16">
        <f>'Lag2'!G23</f>
        <v>0</v>
      </c>
      <c r="H14" s="16">
        <f>'Lag2'!H23</f>
        <v>0</v>
      </c>
      <c r="I14" s="73">
        <f>'Lag2'!I23</f>
        <v>0</v>
      </c>
      <c r="J14" s="16">
        <f>'Lag2'!J23</f>
        <v>0</v>
      </c>
      <c r="K14" s="16">
        <f>'Lag2'!K23</f>
        <v>0</v>
      </c>
      <c r="L14" s="16">
        <f>'Lag2'!L23</f>
        <v>0</v>
      </c>
      <c r="M14" s="16">
        <f>'Lag2'!M23</f>
        <v>0</v>
      </c>
      <c r="N14" s="16">
        <f>'Lag2'!N23</f>
        <v>0</v>
      </c>
      <c r="O14" s="73">
        <f>'Lag2'!O23</f>
        <v>0</v>
      </c>
      <c r="P14" s="73">
        <f>'Lag2'!P23</f>
        <v>0</v>
      </c>
      <c r="Q14" s="113"/>
      <c r="W14">
        <v>1</v>
      </c>
      <c r="X14">
        <f t="shared" si="0"/>
        <v>1</v>
      </c>
    </row>
    <row r="15" spans="1:24" ht="15.6" x14ac:dyDescent="0.3">
      <c r="A15" s="16">
        <f t="shared" si="1"/>
        <v>11</v>
      </c>
      <c r="B15" s="53" t="str">
        <f>'Lag2'!B188</f>
        <v>Lagnamn</v>
      </c>
      <c r="C15" s="35">
        <f>'Lag2'!C156</f>
        <v>0</v>
      </c>
      <c r="D15" s="16">
        <f>'Lag2'!D188</f>
        <v>0</v>
      </c>
      <c r="E15" s="16">
        <f>'Lag2'!E188</f>
        <v>0</v>
      </c>
      <c r="F15" s="16">
        <f>'Lag2'!F188</f>
        <v>0</v>
      </c>
      <c r="G15" s="16">
        <f>'Lag2'!G188</f>
        <v>0</v>
      </c>
      <c r="H15" s="16">
        <f>'Lag2'!H188</f>
        <v>0</v>
      </c>
      <c r="I15" s="73">
        <f>'Lag2'!I188</f>
        <v>0</v>
      </c>
      <c r="J15" s="16">
        <f>'Lag2'!J188</f>
        <v>0</v>
      </c>
      <c r="K15" s="16">
        <f>'Lag2'!K188</f>
        <v>0</v>
      </c>
      <c r="L15" s="16">
        <f>'Lag2'!L188</f>
        <v>0</v>
      </c>
      <c r="M15" s="16">
        <f>'Lag2'!M188</f>
        <v>0</v>
      </c>
      <c r="N15" s="16">
        <f>'Lag2'!N188</f>
        <v>0</v>
      </c>
      <c r="O15" s="73">
        <f>'Lag2'!O188</f>
        <v>0</v>
      </c>
      <c r="P15" s="73">
        <f>'Lag2'!P188</f>
        <v>0</v>
      </c>
      <c r="Q15" s="113"/>
      <c r="W15">
        <v>1</v>
      </c>
      <c r="X15">
        <f t="shared" si="0"/>
        <v>1</v>
      </c>
    </row>
    <row r="16" spans="1:24" ht="15.6" x14ac:dyDescent="0.3">
      <c r="A16" s="16">
        <f t="shared" si="1"/>
        <v>12</v>
      </c>
      <c r="B16" s="53" t="str">
        <f>'Lag2'!B168</f>
        <v>Lagnamn</v>
      </c>
      <c r="C16" s="35">
        <f>'Lag2'!C136</f>
        <v>0</v>
      </c>
      <c r="D16" s="16">
        <f>'Lag2'!D168</f>
        <v>0</v>
      </c>
      <c r="E16" s="16">
        <f>'Lag2'!E168</f>
        <v>0</v>
      </c>
      <c r="F16" s="16">
        <f>'Lag2'!F168</f>
        <v>0</v>
      </c>
      <c r="G16" s="16">
        <f>'Lag2'!G168</f>
        <v>0</v>
      </c>
      <c r="H16" s="16">
        <f>'Lag2'!H168</f>
        <v>0</v>
      </c>
      <c r="I16" s="73">
        <f>'Lag2'!I168</f>
        <v>0</v>
      </c>
      <c r="J16" s="16">
        <f>'Lag2'!J168</f>
        <v>0</v>
      </c>
      <c r="K16" s="16">
        <f>'Lag2'!K168</f>
        <v>0</v>
      </c>
      <c r="L16" s="16">
        <f>'Lag2'!L168</f>
        <v>0</v>
      </c>
      <c r="M16" s="16">
        <f>'Lag2'!M168</f>
        <v>0</v>
      </c>
      <c r="N16" s="16">
        <f>'Lag2'!N168</f>
        <v>0</v>
      </c>
      <c r="O16" s="73">
        <f>'Lag2'!O168</f>
        <v>0</v>
      </c>
      <c r="P16" s="73">
        <f>'Lag2'!P168</f>
        <v>0</v>
      </c>
      <c r="Q16" s="113"/>
      <c r="W16">
        <v>1</v>
      </c>
      <c r="X16">
        <f t="shared" si="0"/>
        <v>1</v>
      </c>
    </row>
    <row r="17" spans="1:24" ht="15.6" x14ac:dyDescent="0.3">
      <c r="A17" s="16">
        <f t="shared" si="1"/>
        <v>13</v>
      </c>
      <c r="B17" s="53" t="str">
        <f>'Lag2'!B128</f>
        <v>Lagnamn</v>
      </c>
      <c r="C17" s="35">
        <f>'Lag2'!C128</f>
        <v>0</v>
      </c>
      <c r="D17" s="16">
        <f>'Lag2'!D128</f>
        <v>0</v>
      </c>
      <c r="E17" s="16">
        <f>'Lag2'!E128</f>
        <v>0</v>
      </c>
      <c r="F17" s="16">
        <f>'Lag2'!F128</f>
        <v>0</v>
      </c>
      <c r="G17" s="16">
        <f>'Lag2'!G128</f>
        <v>0</v>
      </c>
      <c r="H17" s="16">
        <f>'Lag2'!H128</f>
        <v>0</v>
      </c>
      <c r="I17" s="73">
        <f>'Lag2'!I128</f>
        <v>0</v>
      </c>
      <c r="J17" s="16">
        <f>'Lag2'!J128</f>
        <v>0</v>
      </c>
      <c r="K17" s="16">
        <f>'Lag2'!K128</f>
        <v>0</v>
      </c>
      <c r="L17" s="16">
        <f>'Lag2'!L128</f>
        <v>0</v>
      </c>
      <c r="M17" s="16">
        <f>'Lag2'!M128</f>
        <v>0</v>
      </c>
      <c r="N17" s="16">
        <f>'Lag2'!N128</f>
        <v>0</v>
      </c>
      <c r="O17" s="73">
        <f>'Lag2'!O128</f>
        <v>0</v>
      </c>
      <c r="P17" s="73">
        <f>'Lag2'!P128</f>
        <v>0</v>
      </c>
      <c r="Q17" s="113"/>
      <c r="W17">
        <v>1</v>
      </c>
      <c r="X17">
        <f t="shared" si="0"/>
        <v>1</v>
      </c>
    </row>
    <row r="18" spans="1:24" ht="15.6" x14ac:dyDescent="0.3">
      <c r="A18" s="16">
        <f t="shared" si="1"/>
        <v>14</v>
      </c>
      <c r="B18" s="53" t="str">
        <f>'Lag2'!B48</f>
        <v>Lagnamn</v>
      </c>
      <c r="C18" s="35">
        <f>'Lag2'!C48</f>
        <v>0</v>
      </c>
      <c r="D18" s="16">
        <f>'Lag2'!D48</f>
        <v>0</v>
      </c>
      <c r="E18" s="16">
        <f>'Lag2'!E48</f>
        <v>0</v>
      </c>
      <c r="F18" s="16">
        <f>'Lag2'!F48</f>
        <v>0</v>
      </c>
      <c r="G18" s="16">
        <f>'Lag2'!G48</f>
        <v>0</v>
      </c>
      <c r="H18" s="16">
        <f>'Lag2'!H48</f>
        <v>0</v>
      </c>
      <c r="I18" s="73">
        <f>'Lag2'!I48</f>
        <v>0</v>
      </c>
      <c r="J18" s="16">
        <f>'Lag2'!J48</f>
        <v>0</v>
      </c>
      <c r="K18" s="16">
        <f>'Lag2'!K48</f>
        <v>0</v>
      </c>
      <c r="L18" s="16">
        <f>'Lag2'!L48</f>
        <v>0</v>
      </c>
      <c r="M18" s="16">
        <f>'Lag2'!M48</f>
        <v>0</v>
      </c>
      <c r="N18" s="16">
        <f>'Lag2'!N48</f>
        <v>0</v>
      </c>
      <c r="O18" s="73">
        <f>'Lag2'!O48</f>
        <v>0</v>
      </c>
      <c r="P18" s="73">
        <f>'Lag2'!P48</f>
        <v>0</v>
      </c>
      <c r="Q18" s="113"/>
      <c r="W18">
        <v>1</v>
      </c>
      <c r="X18">
        <f t="shared" si="0"/>
        <v>1</v>
      </c>
    </row>
    <row r="19" spans="1:24" ht="15.6" x14ac:dyDescent="0.3">
      <c r="A19" s="16">
        <f t="shared" si="1"/>
        <v>15</v>
      </c>
      <c r="B19" s="53" t="str">
        <f>'Lag2'!B28</f>
        <v>Lagnamn</v>
      </c>
      <c r="C19" s="35">
        <f>'Lag2'!C28</f>
        <v>0</v>
      </c>
      <c r="D19" s="16">
        <f>'Lag2'!D28</f>
        <v>0</v>
      </c>
      <c r="E19" s="16">
        <f>'Lag2'!E28</f>
        <v>0</v>
      </c>
      <c r="F19" s="16">
        <f>'Lag2'!F28</f>
        <v>0</v>
      </c>
      <c r="G19" s="16">
        <f>'Lag2'!G28</f>
        <v>0</v>
      </c>
      <c r="H19" s="16">
        <f>'Lag2'!H28</f>
        <v>0</v>
      </c>
      <c r="I19" s="73">
        <f>'Lag2'!I28</f>
        <v>0</v>
      </c>
      <c r="J19" s="16">
        <f>'Lag2'!J28</f>
        <v>0</v>
      </c>
      <c r="K19" s="16">
        <f>'Lag2'!K28</f>
        <v>0</v>
      </c>
      <c r="L19" s="16">
        <f>'Lag2'!L28</f>
        <v>0</v>
      </c>
      <c r="M19" s="16">
        <f>'Lag2'!M28</f>
        <v>0</v>
      </c>
      <c r="N19" s="16">
        <f>'Lag2'!N28</f>
        <v>0</v>
      </c>
      <c r="O19" s="73">
        <f>'Lag2'!O28</f>
        <v>0</v>
      </c>
      <c r="P19" s="73">
        <f>'Lag2'!P28</f>
        <v>0</v>
      </c>
      <c r="Q19" s="113"/>
      <c r="W19">
        <v>1</v>
      </c>
      <c r="X19">
        <f t="shared" si="0"/>
        <v>1</v>
      </c>
    </row>
    <row r="20" spans="1:24" ht="15.6" x14ac:dyDescent="0.3">
      <c r="A20" s="16">
        <f t="shared" si="1"/>
        <v>16</v>
      </c>
      <c r="B20" s="53" t="str">
        <f>'Lag2'!B63</f>
        <v>Lagnamn</v>
      </c>
      <c r="C20" s="35">
        <f>'Lag2'!C63</f>
        <v>0</v>
      </c>
      <c r="D20" s="16">
        <f>'Lag2'!D63</f>
        <v>0</v>
      </c>
      <c r="E20" s="16">
        <f>'Lag2'!E63</f>
        <v>0</v>
      </c>
      <c r="F20" s="16">
        <f>'Lag2'!F63</f>
        <v>0</v>
      </c>
      <c r="G20" s="16">
        <f>'Lag2'!G63</f>
        <v>0</v>
      </c>
      <c r="H20" s="16">
        <f>'Lag2'!H63</f>
        <v>0</v>
      </c>
      <c r="I20" s="73">
        <f>'Lag2'!I63</f>
        <v>0</v>
      </c>
      <c r="J20" s="16">
        <f>'Lag2'!J63</f>
        <v>0</v>
      </c>
      <c r="K20" s="16">
        <f>'Lag2'!K63</f>
        <v>0</v>
      </c>
      <c r="L20" s="16">
        <f>'Lag2'!L63</f>
        <v>0</v>
      </c>
      <c r="M20" s="16">
        <f>'Lag2'!M63</f>
        <v>0</v>
      </c>
      <c r="N20" s="16">
        <f>'Lag2'!N63</f>
        <v>0</v>
      </c>
      <c r="O20" s="73">
        <f>'Lag2'!O63</f>
        <v>0</v>
      </c>
      <c r="P20" s="73">
        <f>'Lag2'!P63</f>
        <v>0</v>
      </c>
      <c r="Q20" s="113"/>
      <c r="W20">
        <v>1</v>
      </c>
      <c r="X20">
        <f t="shared" si="0"/>
        <v>1</v>
      </c>
    </row>
    <row r="21" spans="1:24" ht="15.6" x14ac:dyDescent="0.3">
      <c r="A21" s="16">
        <f t="shared" si="1"/>
        <v>17</v>
      </c>
      <c r="B21" s="53" t="str">
        <f>'Lag2'!B58</f>
        <v>Lagnamn</v>
      </c>
      <c r="C21" s="35">
        <f>'Lag2'!C58</f>
        <v>0</v>
      </c>
      <c r="D21" s="16">
        <f>'Lag2'!D58</f>
        <v>0</v>
      </c>
      <c r="E21" s="16">
        <f>'Lag2'!E58</f>
        <v>0</v>
      </c>
      <c r="F21" s="16">
        <f>'Lag2'!F58</f>
        <v>0</v>
      </c>
      <c r="G21" s="16">
        <f>'Lag2'!G58</f>
        <v>0</v>
      </c>
      <c r="H21" s="16">
        <f>'Lag2'!H58</f>
        <v>0</v>
      </c>
      <c r="I21" s="73">
        <f>'Lag2'!I58</f>
        <v>0</v>
      </c>
      <c r="J21" s="16">
        <f>'Lag2'!J58</f>
        <v>0</v>
      </c>
      <c r="K21" s="16">
        <f>'Lag2'!K58</f>
        <v>0</v>
      </c>
      <c r="L21" s="16">
        <f>'Lag2'!L58</f>
        <v>0</v>
      </c>
      <c r="M21" s="16">
        <f>'Lag2'!M58</f>
        <v>0</v>
      </c>
      <c r="N21" s="16">
        <f>'Lag2'!N58</f>
        <v>0</v>
      </c>
      <c r="O21" s="73">
        <f>'Lag2'!O58</f>
        <v>0</v>
      </c>
      <c r="P21" s="73">
        <f>'Lag2'!P58</f>
        <v>0</v>
      </c>
      <c r="Q21" s="113"/>
      <c r="W21">
        <v>1</v>
      </c>
      <c r="X21">
        <f t="shared" si="0"/>
        <v>1</v>
      </c>
    </row>
    <row r="22" spans="1:24" ht="15.6" x14ac:dyDescent="0.3">
      <c r="A22" s="16">
        <f t="shared" si="1"/>
        <v>18</v>
      </c>
      <c r="B22" s="53" t="str">
        <f>'Lag2'!B53</f>
        <v>Lagnamn</v>
      </c>
      <c r="C22" s="35">
        <f>'Lag2'!C53</f>
        <v>0</v>
      </c>
      <c r="D22" s="16">
        <f>'Lag2'!D53</f>
        <v>0</v>
      </c>
      <c r="E22" s="16">
        <f>'Lag2'!E53</f>
        <v>0</v>
      </c>
      <c r="F22" s="16">
        <f>'Lag2'!F53</f>
        <v>0</v>
      </c>
      <c r="G22" s="16">
        <f>'Lag2'!G53</f>
        <v>0</v>
      </c>
      <c r="H22" s="16">
        <f>'Lag2'!H53</f>
        <v>0</v>
      </c>
      <c r="I22" s="73">
        <f>'Lag2'!I53</f>
        <v>0</v>
      </c>
      <c r="J22" s="16">
        <f>'Lag2'!J53</f>
        <v>0</v>
      </c>
      <c r="K22" s="16">
        <f>'Lag2'!K53</f>
        <v>0</v>
      </c>
      <c r="L22" s="16">
        <f>'Lag2'!L53</f>
        <v>0</v>
      </c>
      <c r="M22" s="16">
        <f>'Lag2'!M53</f>
        <v>0</v>
      </c>
      <c r="N22" s="16">
        <f>'Lag2'!N53</f>
        <v>0</v>
      </c>
      <c r="O22" s="73">
        <f>'Lag2'!O53</f>
        <v>0</v>
      </c>
      <c r="P22" s="73">
        <f>'Lag2'!P53</f>
        <v>0</v>
      </c>
      <c r="Q22" s="113"/>
      <c r="W22">
        <v>1</v>
      </c>
      <c r="X22">
        <f t="shared" si="0"/>
        <v>1</v>
      </c>
    </row>
    <row r="23" spans="1:24" ht="15.6" x14ac:dyDescent="0.3">
      <c r="A23" s="16">
        <f t="shared" si="1"/>
        <v>19</v>
      </c>
      <c r="B23" s="53" t="str">
        <f>'Lag2'!B43</f>
        <v>Lagnamn</v>
      </c>
      <c r="C23" s="35">
        <f>'Lag2'!C43</f>
        <v>0</v>
      </c>
      <c r="D23" s="16">
        <f>'Lag2'!D43</f>
        <v>0</v>
      </c>
      <c r="E23" s="16">
        <f>'Lag2'!E43</f>
        <v>0</v>
      </c>
      <c r="F23" s="16">
        <f>'Lag2'!F43</f>
        <v>0</v>
      </c>
      <c r="G23" s="16">
        <f>'Lag2'!G43</f>
        <v>0</v>
      </c>
      <c r="H23" s="16">
        <f>'Lag2'!H43</f>
        <v>0</v>
      </c>
      <c r="I23" s="73">
        <f>'Lag2'!I43</f>
        <v>0</v>
      </c>
      <c r="J23" s="16">
        <f>'Lag2'!J43</f>
        <v>0</v>
      </c>
      <c r="K23" s="16">
        <f>'Lag2'!K43</f>
        <v>0</v>
      </c>
      <c r="L23" s="16">
        <f>'Lag2'!L43</f>
        <v>0</v>
      </c>
      <c r="M23" s="16">
        <f>'Lag2'!M43</f>
        <v>0</v>
      </c>
      <c r="N23" s="16">
        <f>'Lag2'!N43</f>
        <v>0</v>
      </c>
      <c r="O23" s="73">
        <f>'Lag2'!O43</f>
        <v>0</v>
      </c>
      <c r="P23" s="73">
        <f>'Lag2'!P43</f>
        <v>0</v>
      </c>
      <c r="Q23" s="113"/>
      <c r="W23">
        <v>1</v>
      </c>
      <c r="X23">
        <f t="shared" si="0"/>
        <v>1</v>
      </c>
    </row>
    <row r="24" spans="1:24" ht="15.6" x14ac:dyDescent="0.3">
      <c r="A24" s="16">
        <f t="shared" si="1"/>
        <v>20</v>
      </c>
      <c r="B24" s="53" t="str">
        <f>'Lag2'!B33</f>
        <v>Lagnamn</v>
      </c>
      <c r="C24" s="35">
        <f>'Lag2'!C33</f>
        <v>0</v>
      </c>
      <c r="D24" s="16">
        <f>'Lag2'!D33</f>
        <v>0</v>
      </c>
      <c r="E24" s="16">
        <f>'Lag2'!E33</f>
        <v>0</v>
      </c>
      <c r="F24" s="16">
        <f>'Lag2'!F33</f>
        <v>0</v>
      </c>
      <c r="G24" s="16">
        <f>'Lag2'!G33</f>
        <v>0</v>
      </c>
      <c r="H24" s="16">
        <f>'Lag2'!H33</f>
        <v>0</v>
      </c>
      <c r="I24" s="73">
        <f>'Lag2'!I33</f>
        <v>0</v>
      </c>
      <c r="J24" s="16">
        <f>'Lag2'!J33</f>
        <v>0</v>
      </c>
      <c r="K24" s="16">
        <f>'Lag2'!K33</f>
        <v>0</v>
      </c>
      <c r="L24" s="16">
        <f>'Lag2'!L33</f>
        <v>0</v>
      </c>
      <c r="M24" s="16">
        <f>'Lag2'!M33</f>
        <v>0</v>
      </c>
      <c r="N24" s="16">
        <f>'Lag2'!N33</f>
        <v>0</v>
      </c>
      <c r="O24" s="73">
        <f>'Lag2'!O33</f>
        <v>0</v>
      </c>
      <c r="P24" s="73">
        <f>'Lag2'!P33</f>
        <v>0</v>
      </c>
      <c r="Q24" s="113"/>
      <c r="W24">
        <v>1</v>
      </c>
      <c r="X24">
        <f t="shared" si="0"/>
        <v>1</v>
      </c>
    </row>
    <row r="25" spans="1:24" ht="15.6" x14ac:dyDescent="0.3">
      <c r="A25" s="16">
        <f t="shared" si="1"/>
        <v>21</v>
      </c>
      <c r="B25" s="53" t="str">
        <f>'Lag2'!B73</f>
        <v>Lagnamn</v>
      </c>
      <c r="C25" s="35">
        <f>'Lag2'!C73</f>
        <v>0</v>
      </c>
      <c r="D25" s="16">
        <f>'Lag2'!D73</f>
        <v>0</v>
      </c>
      <c r="E25" s="16">
        <f>'Lag2'!E73</f>
        <v>0</v>
      </c>
      <c r="F25" s="16">
        <f>'Lag2'!F73</f>
        <v>0</v>
      </c>
      <c r="G25" s="16">
        <f>'Lag2'!G73</f>
        <v>0</v>
      </c>
      <c r="H25" s="16">
        <f>'Lag2'!H73</f>
        <v>0</v>
      </c>
      <c r="I25" s="73">
        <f>'Lag2'!I73</f>
        <v>0</v>
      </c>
      <c r="J25" s="16">
        <f>'Lag2'!J73</f>
        <v>0</v>
      </c>
      <c r="K25" s="16">
        <f>'Lag2'!K73</f>
        <v>0</v>
      </c>
      <c r="L25" s="16">
        <f>'Lag2'!L73</f>
        <v>0</v>
      </c>
      <c r="M25" s="16">
        <f>'Lag2'!M73</f>
        <v>0</v>
      </c>
      <c r="N25" s="16">
        <f>'Lag2'!N73</f>
        <v>0</v>
      </c>
      <c r="O25" s="73">
        <f>'Lag2'!O73</f>
        <v>0</v>
      </c>
      <c r="P25" s="73">
        <f>'Lag2'!P73</f>
        <v>0</v>
      </c>
      <c r="Q25" s="113"/>
      <c r="W25">
        <v>1</v>
      </c>
      <c r="X25">
        <f t="shared" si="0"/>
        <v>1</v>
      </c>
    </row>
    <row r="26" spans="1:24" ht="15.6" x14ac:dyDescent="0.3">
      <c r="A26" s="16">
        <f t="shared" si="1"/>
        <v>22</v>
      </c>
      <c r="B26" s="53" t="str">
        <f>'Lag2'!B78</f>
        <v>Lagnamn</v>
      </c>
      <c r="C26" s="35">
        <f>'Lag2'!C78</f>
        <v>0</v>
      </c>
      <c r="D26" s="16">
        <f>'Lag2'!D78</f>
        <v>0</v>
      </c>
      <c r="E26" s="16">
        <f>'Lag2'!E78</f>
        <v>0</v>
      </c>
      <c r="F26" s="16">
        <f>'Lag2'!F78</f>
        <v>0</v>
      </c>
      <c r="G26" s="16">
        <f>'Lag2'!G78</f>
        <v>0</v>
      </c>
      <c r="H26" s="16">
        <f>'Lag2'!H78</f>
        <v>0</v>
      </c>
      <c r="I26" s="73">
        <f>'Lag2'!I78</f>
        <v>0</v>
      </c>
      <c r="J26" s="16">
        <f>'Lag2'!J78</f>
        <v>0</v>
      </c>
      <c r="K26" s="16">
        <f>'Lag2'!K78</f>
        <v>0</v>
      </c>
      <c r="L26" s="16">
        <f>'Lag2'!L78</f>
        <v>0</v>
      </c>
      <c r="M26" s="16">
        <f>'Lag2'!M78</f>
        <v>0</v>
      </c>
      <c r="N26" s="16">
        <f>'Lag2'!N78</f>
        <v>0</v>
      </c>
      <c r="O26" s="73">
        <f>'Lag2'!O78</f>
        <v>0</v>
      </c>
      <c r="P26" s="73">
        <f>'Lag2'!P78</f>
        <v>0</v>
      </c>
      <c r="Q26" s="113"/>
      <c r="W26">
        <v>1</v>
      </c>
      <c r="X26">
        <f t="shared" si="0"/>
        <v>1</v>
      </c>
    </row>
    <row r="27" spans="1:24" ht="15.6" x14ac:dyDescent="0.3">
      <c r="A27" s="16">
        <f t="shared" si="1"/>
        <v>23</v>
      </c>
      <c r="B27" s="53" t="str">
        <f>'Lag2'!B83</f>
        <v>Lagnamn</v>
      </c>
      <c r="C27" s="35">
        <f>'Lag2'!C83</f>
        <v>0</v>
      </c>
      <c r="D27" s="16">
        <f>'Lag2'!D83</f>
        <v>0</v>
      </c>
      <c r="E27" s="16">
        <f>'Lag2'!E83</f>
        <v>0</v>
      </c>
      <c r="F27" s="16">
        <f>'Lag2'!F83</f>
        <v>0</v>
      </c>
      <c r="G27" s="16">
        <f>'Lag2'!G83</f>
        <v>0</v>
      </c>
      <c r="H27" s="16">
        <f>'Lag2'!H83</f>
        <v>0</v>
      </c>
      <c r="I27" s="73">
        <f>'Lag2'!I83</f>
        <v>0</v>
      </c>
      <c r="J27" s="16">
        <f>'Lag2'!J83</f>
        <v>0</v>
      </c>
      <c r="K27" s="16">
        <f>'Lag2'!K83</f>
        <v>0</v>
      </c>
      <c r="L27" s="16">
        <f>'Lag2'!L83</f>
        <v>0</v>
      </c>
      <c r="M27" s="16">
        <f>'Lag2'!M83</f>
        <v>0</v>
      </c>
      <c r="N27" s="16">
        <f>'Lag2'!N83</f>
        <v>0</v>
      </c>
      <c r="O27" s="73">
        <f>'Lag2'!O83</f>
        <v>0</v>
      </c>
      <c r="P27" s="73">
        <f>'Lag2'!P83</f>
        <v>0</v>
      </c>
      <c r="Q27" s="113"/>
      <c r="W27">
        <v>1</v>
      </c>
      <c r="X27">
        <f t="shared" si="0"/>
        <v>1</v>
      </c>
    </row>
    <row r="28" spans="1:24" ht="15.6" x14ac:dyDescent="0.3">
      <c r="A28" s="16">
        <f t="shared" si="1"/>
        <v>24</v>
      </c>
      <c r="B28" s="53" t="str">
        <f>'Lag2'!B103</f>
        <v>Lagnamn</v>
      </c>
      <c r="C28" s="35">
        <f>'Lag2'!C103</f>
        <v>0</v>
      </c>
      <c r="D28" s="16">
        <f>'Lag2'!D103</f>
        <v>0</v>
      </c>
      <c r="E28" s="16">
        <f>'Lag2'!E103</f>
        <v>0</v>
      </c>
      <c r="F28" s="16">
        <f>'Lag2'!F103</f>
        <v>0</v>
      </c>
      <c r="G28" s="16">
        <f>'Lag2'!G103</f>
        <v>0</v>
      </c>
      <c r="H28" s="16">
        <f>'Lag2'!H103</f>
        <v>0</v>
      </c>
      <c r="I28" s="73">
        <f>'Lag2'!I103</f>
        <v>0</v>
      </c>
      <c r="J28" s="16">
        <f>'Lag2'!J103</f>
        <v>0</v>
      </c>
      <c r="K28" s="16">
        <f>'Lag2'!K103</f>
        <v>0</v>
      </c>
      <c r="L28" s="16">
        <f>'Lag2'!L103</f>
        <v>0</v>
      </c>
      <c r="M28" s="16">
        <f>'Lag2'!M103</f>
        <v>0</v>
      </c>
      <c r="N28" s="16">
        <f>'Lag2'!N103</f>
        <v>0</v>
      </c>
      <c r="O28" s="73">
        <f>'Lag2'!O103</f>
        <v>0</v>
      </c>
      <c r="P28" s="73">
        <f>'Lag2'!P103</f>
        <v>0</v>
      </c>
      <c r="Q28" s="113"/>
      <c r="W28">
        <v>1</v>
      </c>
      <c r="X28">
        <f t="shared" si="0"/>
        <v>1</v>
      </c>
    </row>
    <row r="29" spans="1:24" ht="15.6" x14ac:dyDescent="0.3">
      <c r="A29" s="16">
        <f t="shared" si="1"/>
        <v>25</v>
      </c>
      <c r="B29" s="53" t="str">
        <f>'Lag2'!B98</f>
        <v>Lagnamn</v>
      </c>
      <c r="C29" s="35">
        <f>'Lag2'!C98</f>
        <v>0</v>
      </c>
      <c r="D29" s="16">
        <f>'Lag2'!D98</f>
        <v>0</v>
      </c>
      <c r="E29" s="16">
        <f>'Lag2'!E98</f>
        <v>0</v>
      </c>
      <c r="F29" s="16">
        <f>'Lag2'!F98</f>
        <v>0</v>
      </c>
      <c r="G29" s="16">
        <f>'Lag2'!G98</f>
        <v>0</v>
      </c>
      <c r="H29" s="16">
        <f>'Lag2'!H98</f>
        <v>0</v>
      </c>
      <c r="I29" s="73">
        <f>'Lag2'!I98</f>
        <v>0</v>
      </c>
      <c r="J29" s="16">
        <f>'Lag2'!J98</f>
        <v>0</v>
      </c>
      <c r="K29" s="16">
        <f>'Lag2'!K98</f>
        <v>0</v>
      </c>
      <c r="L29" s="16">
        <f>'Lag2'!L98</f>
        <v>0</v>
      </c>
      <c r="M29" s="16">
        <f>'Lag2'!M98</f>
        <v>0</v>
      </c>
      <c r="N29" s="16">
        <f>'Lag2'!N98</f>
        <v>0</v>
      </c>
      <c r="O29" s="73">
        <f>'Lag2'!O98</f>
        <v>0</v>
      </c>
      <c r="P29" s="73">
        <f>'Lag2'!P98</f>
        <v>0</v>
      </c>
      <c r="Q29" s="113"/>
      <c r="W29">
        <v>1</v>
      </c>
      <c r="X29">
        <f t="shared" si="0"/>
        <v>1</v>
      </c>
    </row>
    <row r="30" spans="1:24" ht="15.6" x14ac:dyDescent="0.3">
      <c r="A30" s="16">
        <f t="shared" si="1"/>
        <v>26</v>
      </c>
      <c r="B30" s="53" t="str">
        <f>'Lag2'!B93</f>
        <v>Lagnamn</v>
      </c>
      <c r="C30" s="35">
        <f>'Lag2'!C93</f>
        <v>0</v>
      </c>
      <c r="D30" s="16">
        <f>'Lag2'!D93</f>
        <v>0</v>
      </c>
      <c r="E30" s="16">
        <f>'Lag2'!E93</f>
        <v>0</v>
      </c>
      <c r="F30" s="16">
        <f>'Lag2'!F93</f>
        <v>0</v>
      </c>
      <c r="G30" s="16">
        <f>'Lag2'!G93</f>
        <v>0</v>
      </c>
      <c r="H30" s="16">
        <f>'Lag2'!H93</f>
        <v>0</v>
      </c>
      <c r="I30" s="73">
        <f>'Lag2'!I93</f>
        <v>0</v>
      </c>
      <c r="J30" s="16">
        <f>'Lag2'!J93</f>
        <v>0</v>
      </c>
      <c r="K30" s="16">
        <f>'Lag2'!K93</f>
        <v>0</v>
      </c>
      <c r="L30" s="16">
        <f>'Lag2'!L93</f>
        <v>0</v>
      </c>
      <c r="M30" s="16">
        <f>'Lag2'!M93</f>
        <v>0</v>
      </c>
      <c r="N30" s="16">
        <f>'Lag2'!N93</f>
        <v>0</v>
      </c>
      <c r="O30" s="73">
        <f>'Lag2'!O93</f>
        <v>0</v>
      </c>
      <c r="P30" s="73">
        <f>'Lag2'!P93</f>
        <v>0</v>
      </c>
      <c r="Q30" s="113"/>
      <c r="W30">
        <v>1</v>
      </c>
      <c r="X30">
        <f t="shared" si="0"/>
        <v>1</v>
      </c>
    </row>
    <row r="31" spans="1:24" ht="15.6" x14ac:dyDescent="0.3">
      <c r="A31" s="16">
        <f t="shared" si="1"/>
        <v>27</v>
      </c>
      <c r="B31" s="53" t="str">
        <f>'Lag2'!B113</f>
        <v>Lagnamn</v>
      </c>
      <c r="C31" s="35">
        <f>'Lag2'!C113</f>
        <v>0</v>
      </c>
      <c r="D31" s="16">
        <f>'Lag2'!D113</f>
        <v>0</v>
      </c>
      <c r="E31" s="16">
        <f>'Lag2'!E113</f>
        <v>0</v>
      </c>
      <c r="F31" s="16">
        <f>'Lag2'!F113</f>
        <v>0</v>
      </c>
      <c r="G31" s="16">
        <f>'Lag2'!G113</f>
        <v>0</v>
      </c>
      <c r="H31" s="16">
        <f>'Lag2'!H113</f>
        <v>0</v>
      </c>
      <c r="I31" s="73">
        <f>'Lag2'!I113</f>
        <v>0</v>
      </c>
      <c r="J31" s="16">
        <f>'Lag2'!J113</f>
        <v>0</v>
      </c>
      <c r="K31" s="16">
        <f>'Lag2'!K113</f>
        <v>0</v>
      </c>
      <c r="L31" s="16">
        <f>'Lag2'!L113</f>
        <v>0</v>
      </c>
      <c r="M31" s="16">
        <f>'Lag2'!M113</f>
        <v>0</v>
      </c>
      <c r="N31" s="16">
        <f>'Lag2'!N113</f>
        <v>0</v>
      </c>
      <c r="O31" s="73">
        <f>'Lag2'!O113</f>
        <v>0</v>
      </c>
      <c r="P31" s="73">
        <f>'Lag2'!P113</f>
        <v>0</v>
      </c>
      <c r="Q31" s="113"/>
      <c r="W31">
        <v>1</v>
      </c>
      <c r="X31">
        <f t="shared" si="0"/>
        <v>1</v>
      </c>
    </row>
    <row r="32" spans="1:24" ht="15.6" x14ac:dyDescent="0.3">
      <c r="A32" s="16">
        <f t="shared" si="1"/>
        <v>28</v>
      </c>
      <c r="B32" s="53" t="str">
        <f>'Lag2'!B118</f>
        <v>Lagnamn</v>
      </c>
      <c r="C32" s="35">
        <f>'Lag2'!C118</f>
        <v>0</v>
      </c>
      <c r="D32" s="16">
        <f>'Lag2'!D118</f>
        <v>0</v>
      </c>
      <c r="E32" s="16">
        <f>'Lag2'!E118</f>
        <v>0</v>
      </c>
      <c r="F32" s="16">
        <f>'Lag2'!F118</f>
        <v>0</v>
      </c>
      <c r="G32" s="16">
        <f>'Lag2'!G118</f>
        <v>0</v>
      </c>
      <c r="H32" s="16">
        <f>'Lag2'!H118</f>
        <v>0</v>
      </c>
      <c r="I32" s="73">
        <f>'Lag2'!I118</f>
        <v>0</v>
      </c>
      <c r="J32" s="16">
        <f>'Lag2'!J118</f>
        <v>0</v>
      </c>
      <c r="K32" s="16">
        <f>'Lag2'!K118</f>
        <v>0</v>
      </c>
      <c r="L32" s="16">
        <f>'Lag2'!L118</f>
        <v>0</v>
      </c>
      <c r="M32" s="16">
        <f>'Lag2'!M118</f>
        <v>0</v>
      </c>
      <c r="N32" s="16">
        <f>'Lag2'!N118</f>
        <v>0</v>
      </c>
      <c r="O32" s="73">
        <f>'Lag2'!O118</f>
        <v>0</v>
      </c>
      <c r="P32" s="73">
        <f>'Lag2'!P118</f>
        <v>0</v>
      </c>
      <c r="Q32" s="113"/>
      <c r="W32">
        <v>1</v>
      </c>
      <c r="X32">
        <f t="shared" si="0"/>
        <v>1</v>
      </c>
    </row>
    <row r="33" spans="1:24" ht="15.6" x14ac:dyDescent="0.3">
      <c r="A33" s="16">
        <f t="shared" si="1"/>
        <v>29</v>
      </c>
      <c r="B33" s="53" t="str">
        <f>'Lag2'!B123</f>
        <v>Lagnamn</v>
      </c>
      <c r="C33" s="35">
        <f>'Lag2'!C123</f>
        <v>0</v>
      </c>
      <c r="D33" s="16">
        <f>'Lag2'!D123</f>
        <v>0</v>
      </c>
      <c r="E33" s="16">
        <f>'Lag2'!E123</f>
        <v>0</v>
      </c>
      <c r="F33" s="16">
        <f>'Lag2'!F123</f>
        <v>0</v>
      </c>
      <c r="G33" s="16">
        <f>'Lag2'!G123</f>
        <v>0</v>
      </c>
      <c r="H33" s="16">
        <f>'Lag2'!H123</f>
        <v>0</v>
      </c>
      <c r="I33" s="73">
        <f>'Lag2'!I123</f>
        <v>0</v>
      </c>
      <c r="J33" s="16">
        <f>'Lag2'!J123</f>
        <v>0</v>
      </c>
      <c r="K33" s="16">
        <f>'Lag2'!K123</f>
        <v>0</v>
      </c>
      <c r="L33" s="16">
        <f>'Lag2'!L123</f>
        <v>0</v>
      </c>
      <c r="M33" s="16">
        <f>'Lag2'!M123</f>
        <v>0</v>
      </c>
      <c r="N33" s="16">
        <f>'Lag2'!N123</f>
        <v>0</v>
      </c>
      <c r="O33" s="73">
        <f>'Lag2'!O123</f>
        <v>0</v>
      </c>
      <c r="P33" s="73">
        <f>'Lag2'!P123</f>
        <v>0</v>
      </c>
      <c r="Q33" s="113"/>
      <c r="W33">
        <v>1</v>
      </c>
      <c r="X33">
        <f t="shared" si="0"/>
        <v>1</v>
      </c>
    </row>
    <row r="34" spans="1:24" ht="15.6" x14ac:dyDescent="0.3">
      <c r="A34" s="16">
        <f t="shared" si="1"/>
        <v>30</v>
      </c>
      <c r="B34" s="53" t="str">
        <f>'Lag2'!B133</f>
        <v>Lagnamn</v>
      </c>
      <c r="C34" s="35">
        <f>'Lag2'!C133</f>
        <v>0</v>
      </c>
      <c r="D34" s="16">
        <f>'Lag2'!D133</f>
        <v>0</v>
      </c>
      <c r="E34" s="16">
        <f>'Lag2'!E133</f>
        <v>0</v>
      </c>
      <c r="F34" s="16">
        <f>'Lag2'!F133</f>
        <v>0</v>
      </c>
      <c r="G34" s="16">
        <f>'Lag2'!G133</f>
        <v>0</v>
      </c>
      <c r="H34" s="16">
        <f>'Lag2'!H133</f>
        <v>0</v>
      </c>
      <c r="I34" s="73">
        <f>'Lag2'!I133</f>
        <v>0</v>
      </c>
      <c r="J34" s="16">
        <f>'Lag2'!J133</f>
        <v>0</v>
      </c>
      <c r="K34" s="16">
        <f>'Lag2'!K133</f>
        <v>0</v>
      </c>
      <c r="L34" s="16">
        <f>'Lag2'!L133</f>
        <v>0</v>
      </c>
      <c r="M34" s="16">
        <f>'Lag2'!M133</f>
        <v>0</v>
      </c>
      <c r="N34" s="16">
        <f>'Lag2'!N133</f>
        <v>0</v>
      </c>
      <c r="O34" s="73">
        <f>'Lag2'!O133</f>
        <v>0</v>
      </c>
      <c r="P34" s="73">
        <f>'Lag2'!P133</f>
        <v>0</v>
      </c>
      <c r="Q34" s="113"/>
      <c r="W34">
        <v>1</v>
      </c>
      <c r="X34">
        <f t="shared" si="0"/>
        <v>1</v>
      </c>
    </row>
    <row r="35" spans="1:24" ht="15.6" x14ac:dyDescent="0.3">
      <c r="A35" s="16">
        <f t="shared" si="1"/>
        <v>31</v>
      </c>
      <c r="B35" s="53" t="str">
        <f>'Lag2'!B138</f>
        <v>Lagnamn</v>
      </c>
      <c r="C35" s="35">
        <f>'Lag2'!C138</f>
        <v>0</v>
      </c>
      <c r="D35" s="16">
        <f>'Lag2'!D138</f>
        <v>0</v>
      </c>
      <c r="E35" s="16">
        <f>'Lag2'!E138</f>
        <v>0</v>
      </c>
      <c r="F35" s="16">
        <f>'Lag2'!F138</f>
        <v>0</v>
      </c>
      <c r="G35" s="16">
        <f>'Lag2'!G138</f>
        <v>0</v>
      </c>
      <c r="H35" s="16">
        <f>'Lag2'!H138</f>
        <v>0</v>
      </c>
      <c r="I35" s="73">
        <f>'Lag2'!I138</f>
        <v>0</v>
      </c>
      <c r="J35" s="16">
        <f>'Lag2'!J138</f>
        <v>0</v>
      </c>
      <c r="K35" s="16">
        <f>'Lag2'!K138</f>
        <v>0</v>
      </c>
      <c r="L35" s="16">
        <f>'Lag2'!L138</f>
        <v>0</v>
      </c>
      <c r="M35" s="16">
        <f>'Lag2'!M138</f>
        <v>0</v>
      </c>
      <c r="N35" s="16">
        <f>'Lag2'!N138</f>
        <v>0</v>
      </c>
      <c r="O35" s="73">
        <f>'Lag2'!O138</f>
        <v>0</v>
      </c>
      <c r="P35" s="73">
        <f>'Lag2'!P138</f>
        <v>0</v>
      </c>
      <c r="Q35" s="113"/>
      <c r="W35">
        <v>1</v>
      </c>
      <c r="X35">
        <f t="shared" si="0"/>
        <v>1</v>
      </c>
    </row>
    <row r="36" spans="1:24" ht="15.6" x14ac:dyDescent="0.3">
      <c r="A36" s="16">
        <f t="shared" si="1"/>
        <v>32</v>
      </c>
      <c r="B36" s="53" t="str">
        <f>'Lag2'!B143</f>
        <v>Lagnamn</v>
      </c>
      <c r="C36" s="35">
        <f>'Lag2'!C143</f>
        <v>0</v>
      </c>
      <c r="D36" s="16">
        <f>'Lag2'!D143</f>
        <v>0</v>
      </c>
      <c r="E36" s="16">
        <f>'Lag2'!E143</f>
        <v>0</v>
      </c>
      <c r="F36" s="16">
        <f>'Lag2'!F143</f>
        <v>0</v>
      </c>
      <c r="G36" s="16">
        <f>'Lag2'!G143</f>
        <v>0</v>
      </c>
      <c r="H36" s="16">
        <f>'Lag2'!H143</f>
        <v>0</v>
      </c>
      <c r="I36" s="73">
        <f>'Lag2'!I143</f>
        <v>0</v>
      </c>
      <c r="J36" s="16">
        <f>'Lag2'!J143</f>
        <v>0</v>
      </c>
      <c r="K36" s="16">
        <f>'Lag2'!K143</f>
        <v>0</v>
      </c>
      <c r="L36" s="16">
        <f>'Lag2'!L143</f>
        <v>0</v>
      </c>
      <c r="M36" s="16">
        <f>'Lag2'!M143</f>
        <v>0</v>
      </c>
      <c r="N36" s="16">
        <f>'Lag2'!N143</f>
        <v>0</v>
      </c>
      <c r="O36" s="73">
        <f>'Lag2'!O143</f>
        <v>0</v>
      </c>
      <c r="P36" s="73">
        <f>'Lag2'!P143</f>
        <v>0</v>
      </c>
      <c r="Q36" s="113"/>
      <c r="W36">
        <v>1</v>
      </c>
      <c r="X36">
        <f t="shared" si="0"/>
        <v>1</v>
      </c>
    </row>
    <row r="37" spans="1:24" ht="15.6" x14ac:dyDescent="0.3">
      <c r="A37" s="16">
        <f t="shared" si="1"/>
        <v>33</v>
      </c>
      <c r="B37" s="53" t="str">
        <f>'Lag2'!B153</f>
        <v>Lagnamn</v>
      </c>
      <c r="C37" s="35">
        <f>'Lag2'!C153</f>
        <v>0</v>
      </c>
      <c r="D37" s="16">
        <f>'Lag2'!D153</f>
        <v>0</v>
      </c>
      <c r="E37" s="16">
        <f>'Lag2'!E153</f>
        <v>0</v>
      </c>
      <c r="F37" s="16">
        <f>'Lag2'!F153</f>
        <v>0</v>
      </c>
      <c r="G37" s="16">
        <f>'Lag2'!G153</f>
        <v>0</v>
      </c>
      <c r="H37" s="16">
        <f>'Lag2'!H153</f>
        <v>0</v>
      </c>
      <c r="I37" s="73">
        <f>'Lag2'!I153</f>
        <v>0</v>
      </c>
      <c r="J37" s="16">
        <f>'Lag2'!J153</f>
        <v>0</v>
      </c>
      <c r="K37" s="16">
        <f>'Lag2'!K153</f>
        <v>0</v>
      </c>
      <c r="L37" s="16">
        <f>'Lag2'!L153</f>
        <v>0</v>
      </c>
      <c r="M37" s="16">
        <f>'Lag2'!M153</f>
        <v>0</v>
      </c>
      <c r="N37" s="16">
        <f>'Lag2'!N153</f>
        <v>0</v>
      </c>
      <c r="O37" s="73">
        <f>'Lag2'!O153</f>
        <v>0</v>
      </c>
      <c r="P37" s="73">
        <f>'Lag2'!P153</f>
        <v>0</v>
      </c>
      <c r="Q37" s="113"/>
      <c r="W37">
        <v>1</v>
      </c>
      <c r="X37">
        <f t="shared" ref="X37:X62" si="2">IF(B37="lagnamn",W37,0)</f>
        <v>1</v>
      </c>
    </row>
    <row r="38" spans="1:24" ht="15.6" x14ac:dyDescent="0.3">
      <c r="A38" s="16">
        <f t="shared" si="1"/>
        <v>34</v>
      </c>
      <c r="B38" s="53" t="str">
        <f>'Lag2'!B158</f>
        <v>Lagnamn</v>
      </c>
      <c r="C38" s="35">
        <f>'Lag2'!C158</f>
        <v>0</v>
      </c>
      <c r="D38" s="16">
        <f>'Lag2'!D158</f>
        <v>0</v>
      </c>
      <c r="E38" s="16">
        <f>'Lag2'!E158</f>
        <v>0</v>
      </c>
      <c r="F38" s="16">
        <f>'Lag2'!F158</f>
        <v>0</v>
      </c>
      <c r="G38" s="16">
        <f>'Lag2'!G158</f>
        <v>0</v>
      </c>
      <c r="H38" s="16">
        <f>'Lag2'!H158</f>
        <v>0</v>
      </c>
      <c r="I38" s="73">
        <f>'Lag2'!I158</f>
        <v>0</v>
      </c>
      <c r="J38" s="16">
        <f>'Lag2'!J158</f>
        <v>0</v>
      </c>
      <c r="K38" s="16">
        <f>'Lag2'!K158</f>
        <v>0</v>
      </c>
      <c r="L38" s="16">
        <f>'Lag2'!L158</f>
        <v>0</v>
      </c>
      <c r="M38" s="16">
        <f>'Lag2'!M158</f>
        <v>0</v>
      </c>
      <c r="N38" s="16">
        <f>'Lag2'!N158</f>
        <v>0</v>
      </c>
      <c r="O38" s="73">
        <f>'Lag2'!O158</f>
        <v>0</v>
      </c>
      <c r="P38" s="73">
        <f>'Lag2'!P158</f>
        <v>0</v>
      </c>
      <c r="Q38" s="113"/>
      <c r="W38">
        <v>1</v>
      </c>
      <c r="X38">
        <f t="shared" si="2"/>
        <v>1</v>
      </c>
    </row>
    <row r="39" spans="1:24" ht="15.6" x14ac:dyDescent="0.3">
      <c r="A39" s="16">
        <f t="shared" si="1"/>
        <v>35</v>
      </c>
      <c r="B39" s="53" t="str">
        <f>'Lag2'!B163</f>
        <v>Lagnamn</v>
      </c>
      <c r="C39" s="35">
        <f>'Lag2'!C163</f>
        <v>0</v>
      </c>
      <c r="D39" s="16">
        <f>'Lag2'!D163</f>
        <v>0</v>
      </c>
      <c r="E39" s="16">
        <f>'Lag2'!E163</f>
        <v>0</v>
      </c>
      <c r="F39" s="16">
        <f>'Lag2'!F163</f>
        <v>0</v>
      </c>
      <c r="G39" s="16">
        <f>'Lag2'!G163</f>
        <v>0</v>
      </c>
      <c r="H39" s="16">
        <f>'Lag2'!H163</f>
        <v>0</v>
      </c>
      <c r="I39" s="73">
        <f>'Lag2'!I163</f>
        <v>0</v>
      </c>
      <c r="J39" s="16">
        <f>'Lag2'!J163</f>
        <v>0</v>
      </c>
      <c r="K39" s="16">
        <f>'Lag2'!K163</f>
        <v>0</v>
      </c>
      <c r="L39" s="16">
        <f>'Lag2'!L163</f>
        <v>0</v>
      </c>
      <c r="M39" s="16">
        <f>'Lag2'!M163</f>
        <v>0</v>
      </c>
      <c r="N39" s="16">
        <f>'Lag2'!N163</f>
        <v>0</v>
      </c>
      <c r="O39" s="73">
        <f>'Lag2'!O163</f>
        <v>0</v>
      </c>
      <c r="P39" s="73">
        <f>'Lag2'!P163</f>
        <v>0</v>
      </c>
      <c r="Q39" s="113"/>
      <c r="W39">
        <v>1</v>
      </c>
      <c r="X39">
        <f t="shared" si="2"/>
        <v>1</v>
      </c>
    </row>
    <row r="40" spans="1:24" ht="15.6" x14ac:dyDescent="0.3">
      <c r="A40" s="16">
        <f t="shared" si="1"/>
        <v>36</v>
      </c>
      <c r="B40" s="53" t="str">
        <f>'Lag2'!B173</f>
        <v>Lagnamn</v>
      </c>
      <c r="C40" s="35">
        <f>'Lag2'!C141</f>
        <v>0</v>
      </c>
      <c r="D40" s="16">
        <f>'Lag2'!D173</f>
        <v>0</v>
      </c>
      <c r="E40" s="16">
        <f>'Lag2'!E173</f>
        <v>0</v>
      </c>
      <c r="F40" s="16">
        <f>'Lag2'!F173</f>
        <v>0</v>
      </c>
      <c r="G40" s="16">
        <f>'Lag2'!G173</f>
        <v>0</v>
      </c>
      <c r="H40" s="16">
        <f>'Lag2'!H173</f>
        <v>0</v>
      </c>
      <c r="I40" s="73">
        <f>'Lag2'!I173</f>
        <v>0</v>
      </c>
      <c r="J40" s="16">
        <f>'Lag2'!J173</f>
        <v>0</v>
      </c>
      <c r="K40" s="16">
        <f>'Lag2'!K173</f>
        <v>0</v>
      </c>
      <c r="L40" s="16">
        <f>'Lag2'!L173</f>
        <v>0</v>
      </c>
      <c r="M40" s="16">
        <f>'Lag2'!M173</f>
        <v>0</v>
      </c>
      <c r="N40" s="16">
        <f>'Lag2'!N173</f>
        <v>0</v>
      </c>
      <c r="O40" s="73">
        <f>'Lag2'!O173</f>
        <v>0</v>
      </c>
      <c r="P40" s="73">
        <f>'Lag2'!P173</f>
        <v>0</v>
      </c>
      <c r="Q40" s="113"/>
      <c r="W40">
        <v>1</v>
      </c>
      <c r="X40">
        <f t="shared" si="2"/>
        <v>1</v>
      </c>
    </row>
    <row r="41" spans="1:24" ht="15.6" x14ac:dyDescent="0.3">
      <c r="A41" s="16">
        <f t="shared" si="1"/>
        <v>37</v>
      </c>
      <c r="B41" s="53" t="str">
        <f>'Lag2'!B178</f>
        <v>Lagnamn</v>
      </c>
      <c r="C41" s="35">
        <f>'Lag2'!C146</f>
        <v>0</v>
      </c>
      <c r="D41" s="16">
        <f>'Lag2'!D178</f>
        <v>0</v>
      </c>
      <c r="E41" s="16">
        <f>'Lag2'!E178</f>
        <v>0</v>
      </c>
      <c r="F41" s="16">
        <f>'Lag2'!F178</f>
        <v>0</v>
      </c>
      <c r="G41" s="16">
        <f>'Lag2'!G178</f>
        <v>0</v>
      </c>
      <c r="H41" s="16">
        <f>'Lag2'!H178</f>
        <v>0</v>
      </c>
      <c r="I41" s="73">
        <f>'Lag2'!I178</f>
        <v>0</v>
      </c>
      <c r="J41" s="16">
        <f>'Lag2'!J178</f>
        <v>0</v>
      </c>
      <c r="K41" s="16">
        <f>'Lag2'!K178</f>
        <v>0</v>
      </c>
      <c r="L41" s="16">
        <f>'Lag2'!L178</f>
        <v>0</v>
      </c>
      <c r="M41" s="16">
        <f>'Lag2'!M178</f>
        <v>0</v>
      </c>
      <c r="N41" s="16">
        <f>'Lag2'!N178</f>
        <v>0</v>
      </c>
      <c r="O41" s="73">
        <f>'Lag2'!O178</f>
        <v>0</v>
      </c>
      <c r="P41" s="73">
        <f>'Lag2'!P178</f>
        <v>0</v>
      </c>
      <c r="Q41" s="113"/>
      <c r="W41">
        <v>1</v>
      </c>
      <c r="X41">
        <f t="shared" si="2"/>
        <v>1</v>
      </c>
    </row>
    <row r="42" spans="1:24" ht="15.6" x14ac:dyDescent="0.3">
      <c r="A42" s="16">
        <f t="shared" si="1"/>
        <v>38</v>
      </c>
      <c r="B42" s="53" t="str">
        <f>'Lag2'!B183</f>
        <v>Lagnamn</v>
      </c>
      <c r="C42" s="35">
        <f>'Lag2'!C151</f>
        <v>0</v>
      </c>
      <c r="D42" s="16">
        <f>'Lag2'!D183</f>
        <v>0</v>
      </c>
      <c r="E42" s="16">
        <f>'Lag2'!E183</f>
        <v>0</v>
      </c>
      <c r="F42" s="16">
        <f>'Lag2'!F183</f>
        <v>0</v>
      </c>
      <c r="G42" s="16">
        <f>'Lag2'!G183</f>
        <v>0</v>
      </c>
      <c r="H42" s="16">
        <f>'Lag2'!H183</f>
        <v>0</v>
      </c>
      <c r="I42" s="73">
        <f>'Lag2'!I183</f>
        <v>0</v>
      </c>
      <c r="J42" s="16">
        <f>'Lag2'!J183</f>
        <v>0</v>
      </c>
      <c r="K42" s="16">
        <f>'Lag2'!K183</f>
        <v>0</v>
      </c>
      <c r="L42" s="16">
        <f>'Lag2'!L183</f>
        <v>0</v>
      </c>
      <c r="M42" s="16">
        <f>'Lag2'!M183</f>
        <v>0</v>
      </c>
      <c r="N42" s="16">
        <f>'Lag2'!N183</f>
        <v>0</v>
      </c>
      <c r="O42" s="73">
        <f>'Lag2'!O183</f>
        <v>0</v>
      </c>
      <c r="P42" s="73">
        <f>'Lag2'!P183</f>
        <v>0</v>
      </c>
      <c r="Q42" s="113"/>
      <c r="W42">
        <v>1</v>
      </c>
      <c r="X42">
        <f t="shared" si="2"/>
        <v>1</v>
      </c>
    </row>
    <row r="43" spans="1:24" ht="15.6" x14ac:dyDescent="0.3">
      <c r="A43" s="16">
        <f t="shared" si="1"/>
        <v>39</v>
      </c>
      <c r="B43" s="53" t="str">
        <f>'Lag2'!B193</f>
        <v>Lagnamn</v>
      </c>
      <c r="C43" s="35">
        <f>'Lag2'!C161</f>
        <v>0</v>
      </c>
      <c r="D43" s="16">
        <f>'Lag2'!D193</f>
        <v>0</v>
      </c>
      <c r="E43" s="16">
        <f>'Lag2'!E193</f>
        <v>0</v>
      </c>
      <c r="F43" s="16">
        <f>'Lag2'!F193</f>
        <v>0</v>
      </c>
      <c r="G43" s="16">
        <f>'Lag2'!G193</f>
        <v>0</v>
      </c>
      <c r="H43" s="16">
        <f>'Lag2'!H193</f>
        <v>0</v>
      </c>
      <c r="I43" s="73">
        <f>'Lag2'!I193</f>
        <v>0</v>
      </c>
      <c r="J43" s="16">
        <f>'Lag2'!J193</f>
        <v>0</v>
      </c>
      <c r="K43" s="16">
        <f>'Lag2'!K193</f>
        <v>0</v>
      </c>
      <c r="L43" s="16">
        <f>'Lag2'!L193</f>
        <v>0</v>
      </c>
      <c r="M43" s="16">
        <f>'Lag2'!M193</f>
        <v>0</v>
      </c>
      <c r="N43" s="16">
        <f>'Lag2'!N193</f>
        <v>0</v>
      </c>
      <c r="O43" s="73">
        <f>'Lag2'!O193</f>
        <v>0</v>
      </c>
      <c r="P43" s="73">
        <f>'Lag2'!P193</f>
        <v>0</v>
      </c>
      <c r="Q43" s="113"/>
      <c r="W43">
        <v>1</v>
      </c>
      <c r="X43">
        <f t="shared" si="2"/>
        <v>1</v>
      </c>
    </row>
    <row r="44" spans="1:24" ht="15.6" x14ac:dyDescent="0.3">
      <c r="A44" s="16">
        <f t="shared" si="1"/>
        <v>40</v>
      </c>
      <c r="B44" s="53" t="str">
        <f>'Lag2'!B198</f>
        <v>Lagnamn</v>
      </c>
      <c r="C44" s="35">
        <f>'Lag2'!C166</f>
        <v>0</v>
      </c>
      <c r="D44" s="16">
        <f>'Lag2'!D198</f>
        <v>0</v>
      </c>
      <c r="E44" s="16">
        <f>'Lag2'!E198</f>
        <v>0</v>
      </c>
      <c r="F44" s="16">
        <f>'Lag2'!F198</f>
        <v>0</v>
      </c>
      <c r="G44" s="16">
        <f>'Lag2'!G198</f>
        <v>0</v>
      </c>
      <c r="H44" s="16">
        <f>'Lag2'!H198</f>
        <v>0</v>
      </c>
      <c r="I44" s="73">
        <f>'Lag2'!I198</f>
        <v>0</v>
      </c>
      <c r="J44" s="16">
        <f>'Lag2'!J198</f>
        <v>0</v>
      </c>
      <c r="K44" s="16">
        <f>'Lag2'!K198</f>
        <v>0</v>
      </c>
      <c r="L44" s="16">
        <f>'Lag2'!L198</f>
        <v>0</v>
      </c>
      <c r="M44" s="16">
        <f>'Lag2'!M198</f>
        <v>0</v>
      </c>
      <c r="N44" s="16">
        <f>'Lag2'!N198</f>
        <v>0</v>
      </c>
      <c r="O44" s="73">
        <f>'Lag2'!O198</f>
        <v>0</v>
      </c>
      <c r="P44" s="73">
        <f>'Lag2'!P198</f>
        <v>0</v>
      </c>
      <c r="Q44" s="113"/>
      <c r="W44">
        <v>1</v>
      </c>
      <c r="X44">
        <f t="shared" si="2"/>
        <v>1</v>
      </c>
    </row>
    <row r="45" spans="1:24" ht="15.6" x14ac:dyDescent="0.3">
      <c r="A45" s="16">
        <f t="shared" si="1"/>
        <v>41</v>
      </c>
      <c r="B45" s="53" t="str">
        <f>'Lag2'!B203</f>
        <v>Lagnamn</v>
      </c>
      <c r="C45" s="35">
        <f>'Lag2'!C171</f>
        <v>0</v>
      </c>
      <c r="D45" s="16">
        <f>'Lag2'!D203</f>
        <v>0</v>
      </c>
      <c r="E45" s="16">
        <f>'Lag2'!E203</f>
        <v>0</v>
      </c>
      <c r="F45" s="16">
        <f>'Lag2'!F203</f>
        <v>0</v>
      </c>
      <c r="G45" s="16">
        <f>'Lag2'!G203</f>
        <v>0</v>
      </c>
      <c r="H45" s="16">
        <f>'Lag2'!H203</f>
        <v>0</v>
      </c>
      <c r="I45" s="73">
        <f>'Lag2'!I203</f>
        <v>0</v>
      </c>
      <c r="J45" s="16">
        <f>'Lag2'!J203</f>
        <v>0</v>
      </c>
      <c r="K45" s="16">
        <f>'Lag2'!K203</f>
        <v>0</v>
      </c>
      <c r="L45" s="16">
        <f>'Lag2'!L203</f>
        <v>0</v>
      </c>
      <c r="M45" s="16">
        <f>'Lag2'!M203</f>
        <v>0</v>
      </c>
      <c r="N45" s="16">
        <f>'Lag2'!N203</f>
        <v>0</v>
      </c>
      <c r="O45" s="73">
        <f>'Lag2'!O203</f>
        <v>0</v>
      </c>
      <c r="P45" s="73">
        <f>'Lag2'!P203</f>
        <v>0</v>
      </c>
      <c r="Q45" s="113"/>
      <c r="W45">
        <v>1</v>
      </c>
      <c r="X45">
        <f t="shared" si="2"/>
        <v>1</v>
      </c>
    </row>
    <row r="46" spans="1:24" ht="15.6" x14ac:dyDescent="0.3">
      <c r="A46" s="16">
        <f t="shared" si="1"/>
        <v>42</v>
      </c>
      <c r="B46" s="53" t="str">
        <f>'Lag2'!R13</f>
        <v>Lagnamn</v>
      </c>
      <c r="C46" s="35">
        <f>'Lag2'!S13</f>
        <v>0</v>
      </c>
      <c r="D46" s="16">
        <f>'Lag2'!T13</f>
        <v>0</v>
      </c>
      <c r="E46" s="16">
        <f>'Lag2'!U13</f>
        <v>0</v>
      </c>
      <c r="F46" s="16">
        <f>'Lag2'!V13</f>
        <v>0</v>
      </c>
      <c r="G46" s="16">
        <f>'Lag2'!W13</f>
        <v>0</v>
      </c>
      <c r="H46" s="16">
        <f>'Lag2'!X13</f>
        <v>0</v>
      </c>
      <c r="I46" s="73">
        <f>'Lag2'!Y13</f>
        <v>0</v>
      </c>
      <c r="J46" s="16">
        <f>'Lag2'!Z13</f>
        <v>0</v>
      </c>
      <c r="K46" s="16">
        <f>'Lag2'!AA13</f>
        <v>0</v>
      </c>
      <c r="L46" s="16">
        <f>'Lag2'!AB13</f>
        <v>0</v>
      </c>
      <c r="M46" s="16">
        <f>'Lag2'!AC13</f>
        <v>0</v>
      </c>
      <c r="N46" s="16">
        <f>'Lag2'!AD13</f>
        <v>0</v>
      </c>
      <c r="O46" s="73">
        <f>'Lag2'!AE13</f>
        <v>0</v>
      </c>
      <c r="P46" s="73">
        <f>'Lag2'!AF13</f>
        <v>0</v>
      </c>
      <c r="Q46" s="113"/>
      <c r="W46">
        <v>1</v>
      </c>
      <c r="X46">
        <f t="shared" si="2"/>
        <v>1</v>
      </c>
    </row>
    <row r="47" spans="1:24" ht="15.6" x14ac:dyDescent="0.3">
      <c r="A47" s="16">
        <f t="shared" si="1"/>
        <v>43</v>
      </c>
      <c r="B47" s="53" t="str">
        <f>'Lag2'!R18</f>
        <v>Lagnamn</v>
      </c>
      <c r="C47" s="35">
        <f>'Lag2'!S18</f>
        <v>0</v>
      </c>
      <c r="D47" s="16">
        <f>'Lag2'!T18</f>
        <v>0</v>
      </c>
      <c r="E47" s="16">
        <f>'Lag2'!U18</f>
        <v>0</v>
      </c>
      <c r="F47" s="16">
        <f>'Lag2'!V18</f>
        <v>0</v>
      </c>
      <c r="G47" s="16">
        <f>'Lag2'!W18</f>
        <v>0</v>
      </c>
      <c r="H47" s="16">
        <f>'Lag2'!X18</f>
        <v>0</v>
      </c>
      <c r="I47" s="73">
        <f>'Lag2'!Y18</f>
        <v>0</v>
      </c>
      <c r="J47" s="16">
        <f>'Lag2'!Z18</f>
        <v>0</v>
      </c>
      <c r="K47" s="16">
        <f>'Lag2'!AA18</f>
        <v>0</v>
      </c>
      <c r="L47" s="16">
        <f>'Lag2'!AB18</f>
        <v>0</v>
      </c>
      <c r="M47" s="16">
        <f>'Lag2'!AC18</f>
        <v>0</v>
      </c>
      <c r="N47" s="16">
        <f>'Lag2'!AD18</f>
        <v>0</v>
      </c>
      <c r="O47" s="73">
        <f>'Lag2'!AE18</f>
        <v>0</v>
      </c>
      <c r="P47" s="73">
        <f>'Lag2'!AF18</f>
        <v>0</v>
      </c>
      <c r="Q47" s="113"/>
      <c r="W47">
        <v>1</v>
      </c>
      <c r="X47">
        <f t="shared" si="2"/>
        <v>1</v>
      </c>
    </row>
    <row r="48" spans="1:24" ht="15.6" x14ac:dyDescent="0.3">
      <c r="A48" s="16">
        <f t="shared" si="1"/>
        <v>44</v>
      </c>
      <c r="B48" s="53" t="str">
        <f>'Lag2'!R23</f>
        <v>Lagnamn</v>
      </c>
      <c r="C48" s="35">
        <f>'Lag2'!S23</f>
        <v>0</v>
      </c>
      <c r="D48" s="16">
        <f>'Lag2'!T23</f>
        <v>0</v>
      </c>
      <c r="E48" s="16">
        <f>'Lag2'!U23</f>
        <v>0</v>
      </c>
      <c r="F48" s="16">
        <f>'Lag2'!V23</f>
        <v>0</v>
      </c>
      <c r="G48" s="16">
        <f>'Lag2'!W23</f>
        <v>0</v>
      </c>
      <c r="H48" s="16">
        <f>'Lag2'!X23</f>
        <v>0</v>
      </c>
      <c r="I48" s="73">
        <f>'Lag2'!Y23</f>
        <v>0</v>
      </c>
      <c r="J48" s="16">
        <f>'Lag2'!Z23</f>
        <v>0</v>
      </c>
      <c r="K48" s="16">
        <f>'Lag2'!AA23</f>
        <v>0</v>
      </c>
      <c r="L48" s="16">
        <f>'Lag2'!AB23</f>
        <v>0</v>
      </c>
      <c r="M48" s="16">
        <f>'Lag2'!AC23</f>
        <v>0</v>
      </c>
      <c r="N48" s="16">
        <f>'Lag2'!AD23</f>
        <v>0</v>
      </c>
      <c r="O48" s="73">
        <f>'Lag2'!AE23</f>
        <v>0</v>
      </c>
      <c r="P48" s="73">
        <f>'Lag2'!AF23</f>
        <v>0</v>
      </c>
      <c r="Q48" s="113"/>
      <c r="W48">
        <v>1</v>
      </c>
      <c r="X48">
        <f t="shared" si="2"/>
        <v>1</v>
      </c>
    </row>
    <row r="49" spans="1:24" ht="15.6" x14ac:dyDescent="0.3">
      <c r="A49" s="16">
        <f t="shared" si="1"/>
        <v>45</v>
      </c>
      <c r="B49" s="53" t="str">
        <f>'Lag2'!R28</f>
        <v>Lagnamn</v>
      </c>
      <c r="C49" s="35">
        <f>'Lag2'!S28</f>
        <v>0</v>
      </c>
      <c r="D49" s="16">
        <f>'Lag2'!T28</f>
        <v>0</v>
      </c>
      <c r="E49" s="16">
        <f>'Lag2'!U28</f>
        <v>0</v>
      </c>
      <c r="F49" s="16">
        <f>'Lag2'!V28</f>
        <v>0</v>
      </c>
      <c r="G49" s="16">
        <f>'Lag2'!W28</f>
        <v>0</v>
      </c>
      <c r="H49" s="16">
        <f>'Lag2'!X28</f>
        <v>0</v>
      </c>
      <c r="I49" s="73">
        <f>'Lag2'!Y28</f>
        <v>0</v>
      </c>
      <c r="J49" s="16">
        <f>'Lag2'!Z28</f>
        <v>0</v>
      </c>
      <c r="K49" s="16">
        <f>'Lag2'!AA28</f>
        <v>0</v>
      </c>
      <c r="L49" s="16">
        <f>'Lag2'!AB28</f>
        <v>0</v>
      </c>
      <c r="M49" s="16">
        <f>'Lag2'!AC28</f>
        <v>0</v>
      </c>
      <c r="N49" s="16">
        <f>'Lag2'!AD28</f>
        <v>0</v>
      </c>
      <c r="O49" s="73">
        <f>'Lag2'!AE28</f>
        <v>0</v>
      </c>
      <c r="P49" s="73">
        <f>'Lag2'!AF28</f>
        <v>0</v>
      </c>
      <c r="Q49" s="113"/>
      <c r="W49">
        <v>1</v>
      </c>
      <c r="X49">
        <f t="shared" si="2"/>
        <v>1</v>
      </c>
    </row>
    <row r="50" spans="1:24" ht="15.6" x14ac:dyDescent="0.3">
      <c r="A50" s="16">
        <f t="shared" si="1"/>
        <v>46</v>
      </c>
      <c r="B50" s="53" t="str">
        <f>'Lag2'!R33</f>
        <v>Lagnamn</v>
      </c>
      <c r="C50" s="35">
        <f>'Lag2'!S33</f>
        <v>0</v>
      </c>
      <c r="D50" s="16">
        <f>'Lag2'!T33</f>
        <v>0</v>
      </c>
      <c r="E50" s="16">
        <f>'Lag2'!U33</f>
        <v>0</v>
      </c>
      <c r="F50" s="16">
        <f>'Lag2'!V33</f>
        <v>0</v>
      </c>
      <c r="G50" s="16">
        <f>'Lag2'!W33</f>
        <v>0</v>
      </c>
      <c r="H50" s="16">
        <f>'Lag2'!X33</f>
        <v>0</v>
      </c>
      <c r="I50" s="73">
        <f>'Lag2'!Y33</f>
        <v>0</v>
      </c>
      <c r="J50" s="16">
        <f>'Lag2'!Z33</f>
        <v>0</v>
      </c>
      <c r="K50" s="16">
        <f>'Lag2'!AA33</f>
        <v>0</v>
      </c>
      <c r="L50" s="16">
        <f>'Lag2'!AB33</f>
        <v>0</v>
      </c>
      <c r="M50" s="16">
        <f>'Lag2'!AC33</f>
        <v>0</v>
      </c>
      <c r="N50" s="16">
        <f>'Lag2'!AD33</f>
        <v>0</v>
      </c>
      <c r="O50" s="73">
        <f>'Lag2'!AE33</f>
        <v>0</v>
      </c>
      <c r="P50" s="73">
        <f>'Lag2'!AF33</f>
        <v>0</v>
      </c>
      <c r="Q50" s="113"/>
      <c r="W50">
        <v>1</v>
      </c>
      <c r="X50">
        <f t="shared" si="2"/>
        <v>1</v>
      </c>
    </row>
    <row r="51" spans="1:24" ht="15.6" x14ac:dyDescent="0.3">
      <c r="A51" s="16">
        <f t="shared" si="1"/>
        <v>47</v>
      </c>
      <c r="B51" s="53" t="str">
        <f>'Lag2'!R38</f>
        <v>Lagnamn</v>
      </c>
      <c r="C51" s="35">
        <f>'Lag2'!S38</f>
        <v>0</v>
      </c>
      <c r="D51" s="16">
        <f>'Lag2'!T38</f>
        <v>0</v>
      </c>
      <c r="E51" s="16">
        <f>'Lag2'!U38</f>
        <v>0</v>
      </c>
      <c r="F51" s="16">
        <f>'Lag2'!V38</f>
        <v>0</v>
      </c>
      <c r="G51" s="16">
        <f>'Lag2'!W38</f>
        <v>0</v>
      </c>
      <c r="H51" s="16">
        <f>'Lag2'!X38</f>
        <v>0</v>
      </c>
      <c r="I51" s="73">
        <f>'Lag2'!Y38</f>
        <v>0</v>
      </c>
      <c r="J51" s="16">
        <f>'Lag2'!Z38</f>
        <v>0</v>
      </c>
      <c r="K51" s="16">
        <f>'Lag2'!AA38</f>
        <v>0</v>
      </c>
      <c r="L51" s="16">
        <f>'Lag2'!AB38</f>
        <v>0</v>
      </c>
      <c r="M51" s="16">
        <f>'Lag2'!AC38</f>
        <v>0</v>
      </c>
      <c r="N51" s="16">
        <f>'Lag2'!AD38</f>
        <v>0</v>
      </c>
      <c r="O51" s="73">
        <f>'Lag2'!AE38</f>
        <v>0</v>
      </c>
      <c r="P51" s="73">
        <f>'Lag2'!AF38</f>
        <v>0</v>
      </c>
      <c r="Q51" s="113"/>
      <c r="W51">
        <v>1</v>
      </c>
      <c r="X51">
        <f t="shared" si="2"/>
        <v>1</v>
      </c>
    </row>
    <row r="52" spans="1:24" ht="15.6" x14ac:dyDescent="0.3">
      <c r="A52" s="16">
        <f>IF(B52="lagnamn",ROW(48:48),IF(P52=P48,A48,IF(P52=P49,A49,IF(P52=P50,A50,IF(P52=P51,A51,ROW(48:48))))))</f>
        <v>48</v>
      </c>
      <c r="B52" s="53" t="str">
        <f>'Lag2'!R43</f>
        <v>Lagnamn</v>
      </c>
      <c r="C52" s="35">
        <f>'Lag2'!S43</f>
        <v>0</v>
      </c>
      <c r="D52" s="16">
        <f>'Lag2'!T43</f>
        <v>0</v>
      </c>
      <c r="E52" s="16">
        <f>'Lag2'!U43</f>
        <v>0</v>
      </c>
      <c r="F52" s="16">
        <f>'Lag2'!V43</f>
        <v>0</v>
      </c>
      <c r="G52" s="16">
        <f>'Lag2'!W43</f>
        <v>0</v>
      </c>
      <c r="H52" s="16">
        <f>'Lag2'!X43</f>
        <v>0</v>
      </c>
      <c r="I52" s="73">
        <f>'Lag2'!Y43</f>
        <v>0</v>
      </c>
      <c r="J52" s="16">
        <f>'Lag2'!Z43</f>
        <v>0</v>
      </c>
      <c r="K52" s="16">
        <f>'Lag2'!AA43</f>
        <v>0</v>
      </c>
      <c r="L52" s="16">
        <f>'Lag2'!AB43</f>
        <v>0</v>
      </c>
      <c r="M52" s="16">
        <f>'Lag2'!AC43</f>
        <v>0</v>
      </c>
      <c r="N52" s="16">
        <f>'Lag2'!AD43</f>
        <v>0</v>
      </c>
      <c r="O52" s="73">
        <f>'Lag2'!AE43</f>
        <v>0</v>
      </c>
      <c r="P52" s="73">
        <f>'Lag2'!AF43</f>
        <v>0</v>
      </c>
      <c r="Q52" s="113"/>
      <c r="W52">
        <v>1</v>
      </c>
      <c r="X52">
        <f t="shared" si="2"/>
        <v>1</v>
      </c>
    </row>
    <row r="53" spans="1:24" ht="15.6" x14ac:dyDescent="0.3">
      <c r="A53" s="16">
        <f t="shared" ref="A53:A62" si="3">IF(B53="lagnamn",ROW(49:49),IF(P53=P49,A49,IF(P53=P50,A50,IF(P53=P51,A51,IF(P53=P52,A52,ROW(49:49))))))</f>
        <v>49</v>
      </c>
      <c r="B53" s="53" t="str">
        <f>'Lag2'!B208</f>
        <v>Lagnamn</v>
      </c>
      <c r="C53" s="53">
        <f>'Lag2'!C208</f>
        <v>0</v>
      </c>
      <c r="D53" s="16">
        <f>'Lag2'!D208</f>
        <v>0</v>
      </c>
      <c r="E53" s="16">
        <f>'Lag2'!E208</f>
        <v>0</v>
      </c>
      <c r="F53" s="16">
        <f>'Lag2'!F208</f>
        <v>0</v>
      </c>
      <c r="G53" s="16">
        <f>'Lag2'!G208</f>
        <v>0</v>
      </c>
      <c r="H53" s="16">
        <f>'Lag2'!H208</f>
        <v>0</v>
      </c>
      <c r="I53" s="27">
        <f>'Lag2'!I208</f>
        <v>0</v>
      </c>
      <c r="J53" s="16">
        <f>'Lag2'!J208</f>
        <v>0</v>
      </c>
      <c r="K53" s="16">
        <f>'Lag2'!K208</f>
        <v>0</v>
      </c>
      <c r="L53" s="16">
        <f>'Lag2'!L208</f>
        <v>0</v>
      </c>
      <c r="M53" s="16">
        <f>'Lag2'!M208</f>
        <v>0</v>
      </c>
      <c r="N53" s="16">
        <f>'Lag2'!N208</f>
        <v>0</v>
      </c>
      <c r="O53" s="27">
        <f>'Lag2'!O208</f>
        <v>0</v>
      </c>
      <c r="P53" s="27">
        <f>'Lag2'!P208</f>
        <v>0</v>
      </c>
      <c r="Q53" s="113"/>
      <c r="W53">
        <v>1</v>
      </c>
      <c r="X53">
        <f t="shared" si="2"/>
        <v>1</v>
      </c>
    </row>
    <row r="54" spans="1:24" ht="15.6" x14ac:dyDescent="0.3">
      <c r="A54" s="16">
        <f t="shared" si="3"/>
        <v>50</v>
      </c>
      <c r="B54" s="53" t="str">
        <f>'Lag2'!B213</f>
        <v>Lagnamn</v>
      </c>
      <c r="C54" s="53">
        <f>'Lag2'!C213</f>
        <v>0</v>
      </c>
      <c r="D54" s="16">
        <f>'Lag2'!D213</f>
        <v>0</v>
      </c>
      <c r="E54" s="16">
        <f>'Lag2'!E213</f>
        <v>0</v>
      </c>
      <c r="F54" s="16">
        <f>'Lag2'!F213</f>
        <v>0</v>
      </c>
      <c r="G54" s="16">
        <f>'Lag2'!G213</f>
        <v>0</v>
      </c>
      <c r="H54" s="16">
        <f>'Lag2'!H213</f>
        <v>0</v>
      </c>
      <c r="I54" s="27">
        <f>'Lag2'!I213</f>
        <v>0</v>
      </c>
      <c r="J54" s="16">
        <f>'Lag2'!J213</f>
        <v>0</v>
      </c>
      <c r="K54" s="16">
        <f>'Lag2'!K213</f>
        <v>0</v>
      </c>
      <c r="L54" s="16">
        <f>'Lag2'!L213</f>
        <v>0</v>
      </c>
      <c r="M54" s="16">
        <f>'Lag2'!M213</f>
        <v>0</v>
      </c>
      <c r="N54" s="16">
        <f>'Lag2'!N213</f>
        <v>0</v>
      </c>
      <c r="O54" s="27">
        <f>'Lag2'!O213</f>
        <v>0</v>
      </c>
      <c r="P54" s="27">
        <f>'Lag2'!P213</f>
        <v>0</v>
      </c>
      <c r="Q54" s="113"/>
      <c r="W54">
        <v>1</v>
      </c>
      <c r="X54">
        <f t="shared" si="2"/>
        <v>1</v>
      </c>
    </row>
    <row r="55" spans="1:24" ht="15.6" x14ac:dyDescent="0.3">
      <c r="A55" s="16">
        <f t="shared" si="3"/>
        <v>51</v>
      </c>
      <c r="B55" s="53" t="str">
        <f>'Lag2'!B218</f>
        <v>Lagnamn</v>
      </c>
      <c r="C55" s="53">
        <f>'Lag2'!C218</f>
        <v>0</v>
      </c>
      <c r="D55" s="16">
        <f>'Lag2'!D218</f>
        <v>0</v>
      </c>
      <c r="E55" s="16">
        <f>'Lag2'!E218</f>
        <v>0</v>
      </c>
      <c r="F55" s="16">
        <f>'Lag2'!F218</f>
        <v>0</v>
      </c>
      <c r="G55" s="16">
        <f>'Lag2'!G218</f>
        <v>0</v>
      </c>
      <c r="H55" s="16">
        <f>'Lag2'!H218</f>
        <v>0</v>
      </c>
      <c r="I55" s="27">
        <f>'Lag2'!I218</f>
        <v>0</v>
      </c>
      <c r="J55" s="16">
        <f>'Lag2'!J218</f>
        <v>0</v>
      </c>
      <c r="K55" s="16">
        <f>'Lag2'!K218</f>
        <v>0</v>
      </c>
      <c r="L55" s="16">
        <f>'Lag2'!L218</f>
        <v>0</v>
      </c>
      <c r="M55" s="16">
        <f>'Lag2'!M218</f>
        <v>0</v>
      </c>
      <c r="N55" s="16">
        <f>'Lag2'!N218</f>
        <v>0</v>
      </c>
      <c r="O55" s="27">
        <f>'Lag2'!O218</f>
        <v>0</v>
      </c>
      <c r="P55" s="27">
        <f>'Lag2'!P218</f>
        <v>0</v>
      </c>
      <c r="Q55" s="113"/>
      <c r="W55">
        <v>1</v>
      </c>
      <c r="X55">
        <f t="shared" si="2"/>
        <v>1</v>
      </c>
    </row>
    <row r="56" spans="1:24" ht="15.6" x14ac:dyDescent="0.3">
      <c r="A56" s="16">
        <f t="shared" si="3"/>
        <v>52</v>
      </c>
      <c r="B56" s="53" t="str">
        <f>'Lag2'!B223</f>
        <v>Lagnamn</v>
      </c>
      <c r="C56" s="53">
        <f>'Lag2'!C223</f>
        <v>0</v>
      </c>
      <c r="D56" s="16">
        <f>'Lag2'!D223</f>
        <v>0</v>
      </c>
      <c r="E56" s="16">
        <f>'Lag2'!E223</f>
        <v>0</v>
      </c>
      <c r="F56" s="16">
        <f>'Lag2'!F223</f>
        <v>0</v>
      </c>
      <c r="G56" s="16">
        <f>'Lag2'!G223</f>
        <v>0</v>
      </c>
      <c r="H56" s="16">
        <f>'Lag2'!H223</f>
        <v>0</v>
      </c>
      <c r="I56" s="27">
        <f>'Lag2'!I223</f>
        <v>0</v>
      </c>
      <c r="J56" s="16">
        <f>'Lag2'!J223</f>
        <v>0</v>
      </c>
      <c r="K56" s="16">
        <f>'Lag2'!K223</f>
        <v>0</v>
      </c>
      <c r="L56" s="16">
        <f>'Lag2'!L223</f>
        <v>0</v>
      </c>
      <c r="M56" s="16">
        <f>'Lag2'!M223</f>
        <v>0</v>
      </c>
      <c r="N56" s="16">
        <f>'Lag2'!N223</f>
        <v>0</v>
      </c>
      <c r="O56" s="27">
        <f>'Lag2'!O223</f>
        <v>0</v>
      </c>
      <c r="P56" s="27">
        <f>'Lag2'!P223</f>
        <v>0</v>
      </c>
      <c r="Q56" s="113"/>
      <c r="W56">
        <v>1</v>
      </c>
      <c r="X56">
        <f t="shared" si="2"/>
        <v>1</v>
      </c>
    </row>
    <row r="57" spans="1:24" ht="15.6" x14ac:dyDescent="0.3">
      <c r="A57" s="16">
        <f t="shared" si="3"/>
        <v>53</v>
      </c>
      <c r="B57" s="53" t="str">
        <f>'Lag2'!B228</f>
        <v>Lagnamn</v>
      </c>
      <c r="C57" s="53">
        <f>'Lag2'!C228</f>
        <v>0</v>
      </c>
      <c r="D57" s="16">
        <f>'Lag2'!D228</f>
        <v>0</v>
      </c>
      <c r="E57" s="16">
        <f>'Lag2'!E228</f>
        <v>0</v>
      </c>
      <c r="F57" s="16">
        <f>'Lag2'!F228</f>
        <v>0</v>
      </c>
      <c r="G57" s="16">
        <f>'Lag2'!G228</f>
        <v>0</v>
      </c>
      <c r="H57" s="16">
        <f>'Lag2'!H228</f>
        <v>0</v>
      </c>
      <c r="I57" s="27">
        <f>'Lag2'!I228</f>
        <v>0</v>
      </c>
      <c r="J57" s="16">
        <f>'Lag2'!J228</f>
        <v>0</v>
      </c>
      <c r="K57" s="16">
        <f>'Lag2'!K228</f>
        <v>0</v>
      </c>
      <c r="L57" s="16">
        <f>'Lag2'!L228</f>
        <v>0</v>
      </c>
      <c r="M57" s="16">
        <f>'Lag2'!M228</f>
        <v>0</v>
      </c>
      <c r="N57" s="16">
        <f>'Lag2'!N228</f>
        <v>0</v>
      </c>
      <c r="O57" s="27">
        <f>'Lag2'!O228</f>
        <v>0</v>
      </c>
      <c r="P57" s="27">
        <f>'Lag2'!P228</f>
        <v>0</v>
      </c>
      <c r="Q57" s="113"/>
      <c r="W57">
        <v>1</v>
      </c>
      <c r="X57">
        <f t="shared" si="2"/>
        <v>1</v>
      </c>
    </row>
    <row r="58" spans="1:24" ht="15.6" x14ac:dyDescent="0.3">
      <c r="A58" s="16">
        <f t="shared" si="3"/>
        <v>54</v>
      </c>
      <c r="B58" s="53" t="str">
        <f>'Lag2'!B233</f>
        <v>Lagnamn</v>
      </c>
      <c r="C58" s="53">
        <f>'Lag2'!C233</f>
        <v>0</v>
      </c>
      <c r="D58" s="16">
        <f>'Lag2'!D233</f>
        <v>0</v>
      </c>
      <c r="E58" s="16">
        <f>'Lag2'!E233</f>
        <v>0</v>
      </c>
      <c r="F58" s="16">
        <f>'Lag2'!F233</f>
        <v>0</v>
      </c>
      <c r="G58" s="16">
        <f>'Lag2'!G233</f>
        <v>0</v>
      </c>
      <c r="H58" s="16">
        <f>'Lag2'!H233</f>
        <v>0</v>
      </c>
      <c r="I58" s="27">
        <f>'Lag2'!I233</f>
        <v>0</v>
      </c>
      <c r="J58" s="16">
        <f>'Lag2'!J233</f>
        <v>0</v>
      </c>
      <c r="K58" s="16">
        <f>'Lag2'!K233</f>
        <v>0</v>
      </c>
      <c r="L58" s="16">
        <f>'Lag2'!L233</f>
        <v>0</v>
      </c>
      <c r="M58" s="16">
        <f>'Lag2'!M233</f>
        <v>0</v>
      </c>
      <c r="N58" s="16">
        <f>'Lag2'!N233</f>
        <v>0</v>
      </c>
      <c r="O58" s="27">
        <f>'Lag2'!O233</f>
        <v>0</v>
      </c>
      <c r="P58" s="27">
        <f>'Lag2'!P233</f>
        <v>0</v>
      </c>
      <c r="Q58" s="113"/>
      <c r="W58">
        <v>1</v>
      </c>
      <c r="X58">
        <f t="shared" si="2"/>
        <v>1</v>
      </c>
    </row>
    <row r="59" spans="1:24" ht="15.6" x14ac:dyDescent="0.3">
      <c r="A59" s="16">
        <f t="shared" si="3"/>
        <v>55</v>
      </c>
      <c r="B59" s="53" t="str">
        <f>'Lag2'!B238</f>
        <v>Lagnamn</v>
      </c>
      <c r="C59" s="53">
        <f>'Lag2'!C238</f>
        <v>0</v>
      </c>
      <c r="D59" s="16">
        <f>'Lag2'!D238</f>
        <v>0</v>
      </c>
      <c r="E59" s="16">
        <f>'Lag2'!E238</f>
        <v>0</v>
      </c>
      <c r="F59" s="16">
        <f>'Lag2'!F238</f>
        <v>0</v>
      </c>
      <c r="G59" s="16">
        <f>'Lag2'!G238</f>
        <v>0</v>
      </c>
      <c r="H59" s="16">
        <f>'Lag2'!H238</f>
        <v>0</v>
      </c>
      <c r="I59" s="27">
        <f>'Lag2'!I238</f>
        <v>0</v>
      </c>
      <c r="J59" s="16">
        <f>'Lag2'!J238</f>
        <v>0</v>
      </c>
      <c r="K59" s="16">
        <f>'Lag2'!K238</f>
        <v>0</v>
      </c>
      <c r="L59" s="16">
        <f>'Lag2'!L238</f>
        <v>0</v>
      </c>
      <c r="M59" s="16">
        <f>'Lag2'!M238</f>
        <v>0</v>
      </c>
      <c r="N59" s="16">
        <f>'Lag2'!N238</f>
        <v>0</v>
      </c>
      <c r="O59" s="27">
        <f>'Lag2'!O238</f>
        <v>0</v>
      </c>
      <c r="P59" s="27">
        <f>'Lag2'!P238</f>
        <v>0</v>
      </c>
      <c r="Q59" s="113"/>
      <c r="W59">
        <v>1</v>
      </c>
      <c r="X59">
        <f t="shared" si="2"/>
        <v>1</v>
      </c>
    </row>
    <row r="60" spans="1:24" ht="15.6" x14ac:dyDescent="0.3">
      <c r="A60" s="16">
        <f t="shared" si="3"/>
        <v>56</v>
      </c>
      <c r="B60" s="53" t="str">
        <f>'Lag2'!B243</f>
        <v>Lagnamn</v>
      </c>
      <c r="C60" s="53">
        <f>'Lag2'!C243</f>
        <v>0</v>
      </c>
      <c r="D60" s="16">
        <f>'Lag2'!D243</f>
        <v>0</v>
      </c>
      <c r="E60" s="16">
        <f>'Lag2'!E243</f>
        <v>0</v>
      </c>
      <c r="F60" s="16">
        <f>'Lag2'!F243</f>
        <v>0</v>
      </c>
      <c r="G60" s="16">
        <f>'Lag2'!G243</f>
        <v>0</v>
      </c>
      <c r="H60" s="16">
        <f>'Lag2'!H243</f>
        <v>0</v>
      </c>
      <c r="I60" s="27">
        <f>'Lag2'!I243</f>
        <v>0</v>
      </c>
      <c r="J60" s="16">
        <f>'Lag2'!J243</f>
        <v>0</v>
      </c>
      <c r="K60" s="16">
        <f>'Lag2'!K243</f>
        <v>0</v>
      </c>
      <c r="L60" s="16">
        <f>'Lag2'!L243</f>
        <v>0</v>
      </c>
      <c r="M60" s="16">
        <f>'Lag2'!M243</f>
        <v>0</v>
      </c>
      <c r="N60" s="16">
        <f>'Lag2'!N243</f>
        <v>0</v>
      </c>
      <c r="O60" s="27">
        <f>'Lag2'!O243</f>
        <v>0</v>
      </c>
      <c r="P60" s="27">
        <f>'Lag2'!P243</f>
        <v>0</v>
      </c>
      <c r="Q60" s="113"/>
      <c r="W60">
        <v>1</v>
      </c>
      <c r="X60">
        <f t="shared" si="2"/>
        <v>1</v>
      </c>
    </row>
    <row r="61" spans="1:24" ht="15.6" x14ac:dyDescent="0.3">
      <c r="A61" s="16">
        <f t="shared" si="3"/>
        <v>57</v>
      </c>
      <c r="B61" s="53" t="str">
        <f>'Lag2'!B248</f>
        <v>Lagnamn</v>
      </c>
      <c r="C61" s="53">
        <f>'Lag2'!C248</f>
        <v>0</v>
      </c>
      <c r="D61" s="16">
        <f>'Lag2'!D248</f>
        <v>0</v>
      </c>
      <c r="E61" s="16">
        <f>'Lag2'!E248</f>
        <v>0</v>
      </c>
      <c r="F61" s="16">
        <f>'Lag2'!F248</f>
        <v>0</v>
      </c>
      <c r="G61" s="16">
        <f>'Lag2'!G248</f>
        <v>0</v>
      </c>
      <c r="H61" s="16">
        <f>'Lag2'!H248</f>
        <v>0</v>
      </c>
      <c r="I61" s="27">
        <f>'Lag2'!I248</f>
        <v>0</v>
      </c>
      <c r="J61" s="16">
        <f>'Lag2'!J248</f>
        <v>0</v>
      </c>
      <c r="K61" s="16">
        <f>'Lag2'!K248</f>
        <v>0</v>
      </c>
      <c r="L61" s="16">
        <f>'Lag2'!L248</f>
        <v>0</v>
      </c>
      <c r="M61" s="16">
        <f>'Lag2'!M248</f>
        <v>0</v>
      </c>
      <c r="N61" s="16">
        <f>'Lag2'!N248</f>
        <v>0</v>
      </c>
      <c r="O61" s="27">
        <f>'Lag2'!O248</f>
        <v>0</v>
      </c>
      <c r="P61" s="27">
        <f>'Lag2'!P248</f>
        <v>0</v>
      </c>
      <c r="Q61" s="113"/>
      <c r="W61">
        <v>1</v>
      </c>
      <c r="X61">
        <f t="shared" si="2"/>
        <v>1</v>
      </c>
    </row>
    <row r="62" spans="1:24" ht="15.6" x14ac:dyDescent="0.3">
      <c r="A62" s="16">
        <f t="shared" si="3"/>
        <v>58</v>
      </c>
      <c r="B62" s="53" t="str">
        <f>'Lag2'!B253</f>
        <v>Lagnamn</v>
      </c>
      <c r="C62" s="53">
        <f>'Lag2'!C253</f>
        <v>0</v>
      </c>
      <c r="D62" s="16">
        <f>'Lag2'!D253</f>
        <v>0</v>
      </c>
      <c r="E62" s="16">
        <f>'Lag2'!E253</f>
        <v>0</v>
      </c>
      <c r="F62" s="16">
        <f>'Lag2'!F253</f>
        <v>0</v>
      </c>
      <c r="G62" s="16">
        <f>'Lag2'!G253</f>
        <v>0</v>
      </c>
      <c r="H62" s="16">
        <f>'Lag2'!H253</f>
        <v>0</v>
      </c>
      <c r="I62" s="27">
        <f>'Lag2'!I253</f>
        <v>0</v>
      </c>
      <c r="J62" s="16">
        <f>'Lag2'!J253</f>
        <v>0</v>
      </c>
      <c r="K62" s="16">
        <f>'Lag2'!K253</f>
        <v>0</v>
      </c>
      <c r="L62" s="16">
        <f>'Lag2'!L253</f>
        <v>0</v>
      </c>
      <c r="M62" s="16">
        <f>'Lag2'!M253</f>
        <v>0</v>
      </c>
      <c r="N62" s="16">
        <f>'Lag2'!N253</f>
        <v>0</v>
      </c>
      <c r="O62" s="27">
        <f>'Lag2'!O253</f>
        <v>0</v>
      </c>
      <c r="P62" s="27">
        <f>'Lag2'!P253</f>
        <v>0</v>
      </c>
      <c r="Q62" s="113"/>
      <c r="W62">
        <v>1</v>
      </c>
      <c r="X62">
        <f t="shared" si="2"/>
        <v>1</v>
      </c>
    </row>
    <row r="63" spans="1:24" ht="15.6" x14ac:dyDescent="0.3">
      <c r="A63" s="4"/>
      <c r="B63" s="14"/>
      <c r="C63" s="22"/>
      <c r="D63" s="15"/>
      <c r="E63" s="15"/>
      <c r="F63" s="15"/>
      <c r="G63" s="15"/>
      <c r="H63" s="15"/>
      <c r="I63" s="83"/>
      <c r="J63" s="15"/>
      <c r="K63" s="15"/>
      <c r="L63" s="15"/>
      <c r="M63" s="15"/>
      <c r="N63" s="15"/>
      <c r="O63" s="83"/>
      <c r="P63" s="83"/>
    </row>
    <row r="64" spans="1:24" ht="15.6" x14ac:dyDescent="0.3">
      <c r="A64" s="4"/>
      <c r="B64" s="14"/>
      <c r="C64" s="22"/>
      <c r="D64" s="15"/>
      <c r="E64" s="15"/>
      <c r="F64" s="15"/>
      <c r="G64" s="15"/>
      <c r="H64" s="15"/>
      <c r="I64" s="83"/>
      <c r="J64" s="15"/>
      <c r="K64" s="15"/>
      <c r="L64" s="15"/>
      <c r="M64" s="15"/>
      <c r="N64" s="15"/>
      <c r="O64" s="83"/>
      <c r="P64" s="83"/>
    </row>
    <row r="65" spans="1:16" ht="15.6" x14ac:dyDescent="0.3">
      <c r="A65" s="4"/>
      <c r="B65" s="14"/>
      <c r="C65" s="22"/>
      <c r="D65" s="15"/>
      <c r="E65" s="15"/>
      <c r="F65" s="15"/>
      <c r="G65" s="15"/>
      <c r="H65" s="15"/>
      <c r="I65" s="83"/>
      <c r="J65" s="15"/>
      <c r="K65" s="15"/>
      <c r="L65" s="15"/>
      <c r="M65" s="15"/>
      <c r="N65" s="15"/>
      <c r="O65" s="83"/>
      <c r="P65" s="83"/>
    </row>
    <row r="66" spans="1:16" ht="15.6" x14ac:dyDescent="0.3">
      <c r="A66" s="4"/>
      <c r="B66" s="14"/>
      <c r="C66" s="22"/>
      <c r="D66" s="15"/>
      <c r="E66" s="15"/>
      <c r="F66" s="15"/>
      <c r="G66" s="15"/>
      <c r="H66" s="15"/>
      <c r="I66" s="83"/>
      <c r="J66" s="15"/>
      <c r="K66" s="15"/>
      <c r="L66" s="15"/>
      <c r="M66" s="15"/>
      <c r="N66" s="15"/>
      <c r="O66" s="83"/>
      <c r="P66" s="83"/>
    </row>
    <row r="67" spans="1:16" ht="15.6" x14ac:dyDescent="0.3">
      <c r="A67" s="4"/>
      <c r="B67" s="14"/>
      <c r="C67" s="22"/>
      <c r="D67" s="15"/>
      <c r="E67" s="15"/>
      <c r="F67" s="15"/>
      <c r="G67" s="15"/>
      <c r="H67" s="15"/>
      <c r="I67" s="83"/>
      <c r="J67" s="15"/>
      <c r="K67" s="15"/>
      <c r="L67" s="15"/>
      <c r="M67" s="15"/>
      <c r="N67" s="15"/>
      <c r="O67" s="83"/>
      <c r="P67" s="83"/>
    </row>
    <row r="68" spans="1:16" ht="15.6" x14ac:dyDescent="0.3">
      <c r="A68" s="4"/>
      <c r="B68" s="14"/>
      <c r="C68" s="22"/>
      <c r="D68" s="15"/>
      <c r="E68" s="15"/>
      <c r="F68" s="15"/>
      <c r="G68" s="15"/>
      <c r="H68" s="15"/>
      <c r="I68" s="83"/>
      <c r="J68" s="15"/>
      <c r="K68" s="15"/>
      <c r="L68" s="15"/>
      <c r="M68" s="15"/>
      <c r="N68" s="15"/>
      <c r="O68" s="83"/>
      <c r="P68" s="83"/>
    </row>
    <row r="69" spans="1:16" ht="15.6" x14ac:dyDescent="0.3">
      <c r="A69" s="4"/>
      <c r="B69" s="14"/>
      <c r="C69" s="22"/>
      <c r="D69" s="15"/>
      <c r="E69" s="15"/>
      <c r="F69" s="15"/>
      <c r="G69" s="15"/>
      <c r="H69" s="15"/>
      <c r="I69" s="83"/>
      <c r="J69" s="15"/>
      <c r="K69" s="15"/>
      <c r="L69" s="15"/>
      <c r="M69" s="15"/>
      <c r="N69" s="15"/>
      <c r="O69" s="83"/>
      <c r="P69" s="83"/>
    </row>
    <row r="70" spans="1:16" ht="15.6" x14ac:dyDescent="0.3">
      <c r="A70" s="4"/>
      <c r="B70" s="14"/>
      <c r="C70" s="22"/>
      <c r="D70" s="15"/>
      <c r="E70" s="15"/>
      <c r="F70" s="15"/>
      <c r="G70" s="15"/>
      <c r="H70" s="15"/>
      <c r="I70" s="83"/>
      <c r="J70" s="15"/>
      <c r="K70" s="15"/>
      <c r="L70" s="15"/>
      <c r="M70" s="15"/>
      <c r="N70" s="15"/>
      <c r="O70" s="83"/>
      <c r="P70" s="83"/>
    </row>
    <row r="71" spans="1:16" ht="15.6" x14ac:dyDescent="0.3">
      <c r="A71" s="4"/>
      <c r="B71" s="14"/>
      <c r="C71" s="22"/>
      <c r="D71" s="15"/>
      <c r="E71" s="15"/>
      <c r="F71" s="15"/>
      <c r="G71" s="15"/>
      <c r="H71" s="15"/>
      <c r="I71" s="83"/>
      <c r="J71" s="15"/>
      <c r="K71" s="15"/>
      <c r="L71" s="15"/>
      <c r="M71" s="15"/>
      <c r="N71" s="15"/>
      <c r="O71" s="83"/>
      <c r="P71" s="83"/>
    </row>
    <row r="72" spans="1:16" ht="15.6" x14ac:dyDescent="0.3">
      <c r="A72" s="4"/>
      <c r="B72" s="14"/>
      <c r="C72" s="22"/>
      <c r="D72" s="15"/>
      <c r="E72" s="15"/>
      <c r="F72" s="15"/>
      <c r="G72" s="15"/>
      <c r="H72" s="15"/>
      <c r="I72" s="83"/>
      <c r="J72" s="15"/>
      <c r="K72" s="15"/>
      <c r="L72" s="15"/>
      <c r="M72" s="15"/>
      <c r="N72" s="15"/>
      <c r="O72" s="83"/>
      <c r="P72" s="83"/>
    </row>
    <row r="73" spans="1:16" ht="15.6" x14ac:dyDescent="0.3">
      <c r="A73" s="4"/>
      <c r="B73" s="14"/>
      <c r="C73" s="22"/>
      <c r="D73" s="15"/>
      <c r="E73" s="15"/>
      <c r="F73" s="15"/>
      <c r="G73" s="15"/>
      <c r="H73" s="15"/>
      <c r="I73" s="83"/>
      <c r="J73" s="15"/>
      <c r="K73" s="15"/>
      <c r="L73" s="15"/>
      <c r="M73" s="15"/>
      <c r="N73" s="15"/>
      <c r="O73" s="83"/>
      <c r="P73" s="83"/>
    </row>
    <row r="74" spans="1:16" ht="15.6" x14ac:dyDescent="0.3">
      <c r="A74" s="4"/>
      <c r="B74" s="14"/>
      <c r="C74" s="22"/>
      <c r="D74" s="15"/>
      <c r="E74" s="15"/>
      <c r="F74" s="15"/>
      <c r="G74" s="15"/>
      <c r="H74" s="15"/>
      <c r="I74" s="83"/>
      <c r="J74" s="15"/>
      <c r="K74" s="15"/>
      <c r="L74" s="15"/>
      <c r="M74" s="15"/>
      <c r="N74" s="15"/>
      <c r="O74" s="83"/>
      <c r="P74" s="83"/>
    </row>
    <row r="75" spans="1:16" ht="15.6" x14ac:dyDescent="0.3">
      <c r="A75" s="4"/>
      <c r="B75" s="14"/>
      <c r="C75" s="22"/>
      <c r="D75" s="15"/>
      <c r="E75" s="15"/>
      <c r="F75" s="15"/>
      <c r="G75" s="15"/>
      <c r="H75" s="15"/>
      <c r="I75" s="83"/>
      <c r="J75" s="15"/>
      <c r="K75" s="15"/>
      <c r="L75" s="15"/>
      <c r="M75" s="15"/>
      <c r="N75" s="15"/>
      <c r="O75" s="83"/>
      <c r="P75" s="83"/>
    </row>
    <row r="76" spans="1:16" ht="15.6" x14ac:dyDescent="0.3">
      <c r="A76" s="4"/>
      <c r="B76" s="14"/>
      <c r="C76" s="22"/>
      <c r="D76" s="15"/>
      <c r="E76" s="15"/>
      <c r="F76" s="15"/>
      <c r="G76" s="15"/>
      <c r="H76" s="15"/>
      <c r="I76" s="83"/>
      <c r="J76" s="15"/>
      <c r="K76" s="15"/>
      <c r="L76" s="15"/>
      <c r="M76" s="15"/>
      <c r="N76" s="15"/>
      <c r="O76" s="83"/>
      <c r="P76" s="83"/>
    </row>
    <row r="77" spans="1:16" ht="15.6" x14ac:dyDescent="0.3">
      <c r="A77" s="4"/>
      <c r="B77" s="14"/>
      <c r="C77" s="22"/>
      <c r="D77" s="15"/>
      <c r="E77" s="15"/>
      <c r="F77" s="15"/>
      <c r="G77" s="15"/>
      <c r="H77" s="15"/>
      <c r="I77" s="83"/>
      <c r="J77" s="15"/>
      <c r="K77" s="15"/>
      <c r="L77" s="15"/>
      <c r="M77" s="15"/>
      <c r="N77" s="15"/>
      <c r="O77" s="83"/>
      <c r="P77" s="83"/>
    </row>
    <row r="78" spans="1:16" ht="15.6" x14ac:dyDescent="0.3">
      <c r="A78" s="4"/>
      <c r="B78" s="14"/>
      <c r="C78" s="22"/>
      <c r="D78" s="15"/>
      <c r="E78" s="15"/>
      <c r="F78" s="15"/>
      <c r="G78" s="15"/>
      <c r="H78" s="15"/>
      <c r="I78" s="83"/>
      <c r="J78" s="15"/>
      <c r="K78" s="15"/>
      <c r="L78" s="15"/>
      <c r="M78" s="15"/>
      <c r="N78" s="15"/>
      <c r="O78" s="83"/>
      <c r="P78" s="83"/>
    </row>
    <row r="79" spans="1:16" ht="15.6" x14ac:dyDescent="0.3">
      <c r="A79" s="4"/>
      <c r="B79" s="14"/>
      <c r="C79" s="22"/>
      <c r="D79" s="15"/>
      <c r="E79" s="15"/>
      <c r="F79" s="15"/>
      <c r="G79" s="15"/>
      <c r="H79" s="15"/>
      <c r="I79" s="83"/>
      <c r="J79" s="15"/>
      <c r="K79" s="15"/>
      <c r="L79" s="15"/>
      <c r="M79" s="15"/>
      <c r="N79" s="15"/>
      <c r="O79" s="83"/>
      <c r="P79" s="83"/>
    </row>
    <row r="80" spans="1:16" ht="15.6" x14ac:dyDescent="0.3">
      <c r="A80" s="4"/>
      <c r="B80" s="14"/>
      <c r="C80" s="22"/>
      <c r="D80" s="15"/>
      <c r="E80" s="15"/>
      <c r="F80" s="15"/>
      <c r="G80" s="15"/>
      <c r="H80" s="15"/>
      <c r="I80" s="83"/>
      <c r="J80" s="15"/>
      <c r="K80" s="15"/>
      <c r="L80" s="15"/>
      <c r="M80" s="15"/>
      <c r="N80" s="15"/>
      <c r="O80" s="83"/>
      <c r="P80" s="83"/>
    </row>
    <row r="81" spans="1:16" ht="15.6" x14ac:dyDescent="0.3">
      <c r="A81" s="4"/>
      <c r="B81" s="14"/>
      <c r="C81" s="22"/>
      <c r="D81" s="15"/>
      <c r="E81" s="15"/>
      <c r="F81" s="15"/>
      <c r="G81" s="15"/>
      <c r="H81" s="15"/>
      <c r="I81" s="83"/>
      <c r="J81" s="15"/>
      <c r="K81" s="15"/>
      <c r="L81" s="15"/>
      <c r="M81" s="15"/>
      <c r="N81" s="15"/>
      <c r="O81" s="83"/>
      <c r="P81" s="83"/>
    </row>
    <row r="82" spans="1:16" ht="15.6" x14ac:dyDescent="0.3">
      <c r="A82" s="4"/>
      <c r="B82" s="14"/>
      <c r="C82" s="22"/>
      <c r="D82" s="15"/>
      <c r="E82" s="15"/>
      <c r="F82" s="15"/>
      <c r="G82" s="15"/>
      <c r="H82" s="15"/>
      <c r="I82" s="83"/>
      <c r="J82" s="15"/>
      <c r="K82" s="15"/>
      <c r="L82" s="15"/>
      <c r="M82" s="15"/>
      <c r="N82" s="15"/>
      <c r="O82" s="83"/>
      <c r="P82" s="83"/>
    </row>
    <row r="83" spans="1:16" ht="15.6" x14ac:dyDescent="0.3">
      <c r="A83" s="4"/>
      <c r="B83" s="14"/>
      <c r="C83" s="22"/>
      <c r="D83" s="15"/>
      <c r="E83" s="15"/>
      <c r="F83" s="15"/>
      <c r="G83" s="15"/>
      <c r="H83" s="15"/>
      <c r="I83" s="83"/>
      <c r="J83" s="15"/>
      <c r="K83" s="15"/>
      <c r="L83" s="15"/>
      <c r="M83" s="15"/>
      <c r="N83" s="15"/>
      <c r="O83" s="83"/>
      <c r="P83" s="83"/>
    </row>
    <row r="84" spans="1:16" ht="15.6" x14ac:dyDescent="0.3">
      <c r="A84" s="4"/>
      <c r="B84" s="14"/>
      <c r="C84" s="22"/>
      <c r="D84" s="15"/>
      <c r="E84" s="15"/>
      <c r="F84" s="15"/>
      <c r="G84" s="15"/>
      <c r="H84" s="15"/>
      <c r="I84" s="83"/>
      <c r="J84" s="15"/>
      <c r="K84" s="15"/>
      <c r="L84" s="15"/>
      <c r="M84" s="15"/>
      <c r="N84" s="15"/>
      <c r="O84" s="83"/>
      <c r="P84" s="83"/>
    </row>
    <row r="85" spans="1:16" ht="15.6" x14ac:dyDescent="0.3">
      <c r="A85" s="4"/>
      <c r="B85" s="14"/>
      <c r="C85" s="22"/>
      <c r="D85" s="15"/>
      <c r="E85" s="15"/>
      <c r="F85" s="15"/>
      <c r="G85" s="15"/>
      <c r="H85" s="15"/>
      <c r="I85" s="83"/>
      <c r="J85" s="15"/>
      <c r="K85" s="15"/>
      <c r="L85" s="15"/>
      <c r="M85" s="15"/>
      <c r="N85" s="15"/>
      <c r="O85" s="83"/>
      <c r="P85" s="83"/>
    </row>
    <row r="86" spans="1:16" ht="15.6" x14ac:dyDescent="0.3">
      <c r="A86" s="4"/>
      <c r="B86" s="14"/>
      <c r="C86" s="22"/>
      <c r="D86" s="15"/>
      <c r="E86" s="15"/>
      <c r="F86" s="15"/>
      <c r="G86" s="15"/>
      <c r="H86" s="15"/>
      <c r="I86" s="83"/>
      <c r="J86" s="15"/>
      <c r="K86" s="15"/>
      <c r="L86" s="15"/>
      <c r="M86" s="15"/>
      <c r="N86" s="15"/>
      <c r="O86" s="83"/>
      <c r="P86" s="83"/>
    </row>
    <row r="87" spans="1:16" ht="15.6" x14ac:dyDescent="0.3">
      <c r="A87" s="4"/>
      <c r="B87" s="14"/>
      <c r="C87" s="22"/>
      <c r="D87" s="15"/>
      <c r="E87" s="15"/>
      <c r="F87" s="15"/>
      <c r="G87" s="15"/>
      <c r="H87" s="15"/>
      <c r="I87" s="83"/>
      <c r="J87" s="15"/>
      <c r="K87" s="15"/>
      <c r="L87" s="15"/>
      <c r="M87" s="15"/>
      <c r="N87" s="15"/>
      <c r="O87" s="83"/>
      <c r="P87" s="83"/>
    </row>
    <row r="88" spans="1:16" ht="15.6" x14ac:dyDescent="0.3">
      <c r="A88" s="4"/>
      <c r="B88" s="14"/>
      <c r="C88" s="22"/>
      <c r="D88" s="15"/>
      <c r="E88" s="15"/>
      <c r="F88" s="15"/>
      <c r="G88" s="15"/>
      <c r="H88" s="15"/>
      <c r="I88" s="83"/>
      <c r="J88" s="15"/>
      <c r="K88" s="15"/>
      <c r="L88" s="15"/>
      <c r="M88" s="15"/>
      <c r="N88" s="15"/>
      <c r="O88" s="83"/>
      <c r="P88" s="83"/>
    </row>
    <row r="89" spans="1:16" ht="15.6" x14ac:dyDescent="0.3">
      <c r="A89" s="4"/>
      <c r="B89" s="14"/>
      <c r="C89" s="22"/>
      <c r="D89" s="15"/>
      <c r="E89" s="15"/>
      <c r="F89" s="15"/>
      <c r="G89" s="15"/>
      <c r="H89" s="15"/>
      <c r="I89" s="83"/>
      <c r="J89" s="15"/>
      <c r="K89" s="15"/>
      <c r="L89" s="15"/>
      <c r="M89" s="15"/>
      <c r="N89" s="15"/>
      <c r="O89" s="83"/>
      <c r="P89" s="83"/>
    </row>
    <row r="90" spans="1:16" ht="15.6" x14ac:dyDescent="0.3">
      <c r="A90" s="4"/>
      <c r="B90" s="14"/>
      <c r="C90" s="22"/>
      <c r="D90" s="15"/>
      <c r="E90" s="15"/>
      <c r="F90" s="15"/>
      <c r="G90" s="15"/>
      <c r="H90" s="15"/>
      <c r="I90" s="83"/>
      <c r="J90" s="15"/>
      <c r="K90" s="15"/>
      <c r="L90" s="15"/>
      <c r="M90" s="15"/>
      <c r="N90" s="15"/>
      <c r="O90" s="83"/>
      <c r="P90" s="83"/>
    </row>
    <row r="91" spans="1:16" ht="15.6" x14ac:dyDescent="0.3">
      <c r="A91" s="4"/>
      <c r="B91" s="14"/>
      <c r="C91" s="22"/>
      <c r="D91" s="15"/>
      <c r="E91" s="15"/>
      <c r="F91" s="15"/>
      <c r="G91" s="15"/>
      <c r="H91" s="15"/>
      <c r="I91" s="83"/>
      <c r="J91" s="15"/>
      <c r="K91" s="15"/>
      <c r="L91" s="15"/>
      <c r="M91" s="15"/>
      <c r="N91" s="15"/>
      <c r="O91" s="83"/>
      <c r="P91" s="83"/>
    </row>
    <row r="92" spans="1:16" ht="15.6" x14ac:dyDescent="0.3">
      <c r="A92" s="4"/>
      <c r="B92" s="14"/>
      <c r="C92" s="22"/>
      <c r="D92" s="15"/>
      <c r="E92" s="15"/>
      <c r="F92" s="15"/>
      <c r="G92" s="15"/>
      <c r="H92" s="15"/>
      <c r="I92" s="83"/>
      <c r="J92" s="15"/>
      <c r="K92" s="15"/>
      <c r="L92" s="15"/>
      <c r="M92" s="15"/>
      <c r="N92" s="15"/>
      <c r="O92" s="83"/>
      <c r="P92" s="83"/>
    </row>
    <row r="93" spans="1:16" ht="15.6" x14ac:dyDescent="0.3">
      <c r="A93" s="4"/>
      <c r="B93" s="14"/>
      <c r="C93" s="22"/>
      <c r="D93" s="15"/>
      <c r="E93" s="15"/>
      <c r="F93" s="15"/>
      <c r="G93" s="15"/>
      <c r="H93" s="15"/>
      <c r="I93" s="83"/>
      <c r="J93" s="15"/>
      <c r="K93" s="15"/>
      <c r="L93" s="15"/>
      <c r="M93" s="15"/>
      <c r="N93" s="15"/>
      <c r="O93" s="83"/>
      <c r="P93" s="83"/>
    </row>
    <row r="94" spans="1:16" ht="15.6" x14ac:dyDescent="0.3">
      <c r="A94" s="4"/>
      <c r="B94" s="14"/>
      <c r="C94" s="22"/>
      <c r="D94" s="15"/>
      <c r="E94" s="15"/>
      <c r="F94" s="15"/>
      <c r="G94" s="15"/>
      <c r="H94" s="15"/>
      <c r="I94" s="83"/>
      <c r="J94" s="15"/>
      <c r="K94" s="15"/>
      <c r="L94" s="15"/>
      <c r="M94" s="15"/>
      <c r="N94" s="15"/>
      <c r="O94" s="83"/>
      <c r="P94" s="83"/>
    </row>
    <row r="95" spans="1:16" ht="15.6" x14ac:dyDescent="0.3">
      <c r="A95" s="4"/>
      <c r="B95" s="14"/>
      <c r="C95" s="22"/>
      <c r="D95" s="15"/>
      <c r="E95" s="15"/>
      <c r="F95" s="15"/>
      <c r="G95" s="15"/>
      <c r="H95" s="15"/>
      <c r="I95" s="83"/>
      <c r="J95" s="15"/>
      <c r="K95" s="15"/>
      <c r="L95" s="15"/>
      <c r="M95" s="15"/>
      <c r="N95" s="15"/>
      <c r="O95" s="83"/>
      <c r="P95" s="83"/>
    </row>
    <row r="96" spans="1:16" ht="15.6" x14ac:dyDescent="0.3">
      <c r="A96" s="4"/>
      <c r="B96" s="14"/>
      <c r="C96" s="22"/>
      <c r="D96" s="15"/>
      <c r="E96" s="15"/>
      <c r="F96" s="15"/>
      <c r="G96" s="15"/>
      <c r="H96" s="15"/>
      <c r="I96" s="83"/>
      <c r="J96" s="15"/>
      <c r="K96" s="15"/>
      <c r="L96" s="15"/>
      <c r="M96" s="15"/>
      <c r="N96" s="15"/>
      <c r="O96" s="83"/>
      <c r="P96" s="83"/>
    </row>
    <row r="97" spans="1:24" ht="15.6" x14ac:dyDescent="0.3">
      <c r="A97" s="4"/>
      <c r="B97" s="14"/>
      <c r="C97" s="22"/>
      <c r="D97" s="15"/>
      <c r="E97" s="15"/>
      <c r="F97" s="15"/>
      <c r="G97" s="15"/>
      <c r="H97" s="15"/>
      <c r="I97" s="83"/>
      <c r="J97" s="15"/>
      <c r="K97" s="15"/>
      <c r="L97" s="15"/>
      <c r="M97" s="15"/>
      <c r="N97" s="15"/>
      <c r="O97" s="83"/>
      <c r="P97" s="83"/>
    </row>
    <row r="98" spans="1:24" ht="15.6" x14ac:dyDescent="0.3">
      <c r="A98" s="4"/>
      <c r="B98" s="14"/>
      <c r="C98" s="22"/>
      <c r="D98" s="15"/>
      <c r="E98" s="15"/>
      <c r="F98" s="15"/>
      <c r="G98" s="15"/>
      <c r="H98" s="15"/>
      <c r="I98" s="83"/>
      <c r="J98" s="15"/>
      <c r="K98" s="15"/>
      <c r="L98" s="15"/>
      <c r="M98" s="15"/>
      <c r="N98" s="15"/>
      <c r="O98" s="83"/>
      <c r="P98" s="83"/>
    </row>
    <row r="99" spans="1:24" ht="15.6" x14ac:dyDescent="0.3">
      <c r="A99" s="4"/>
      <c r="B99" s="14"/>
      <c r="C99" s="22"/>
      <c r="D99" s="15"/>
      <c r="E99" s="15"/>
      <c r="F99" s="15"/>
      <c r="G99" s="15"/>
      <c r="H99" s="15"/>
      <c r="I99" s="83"/>
      <c r="J99" s="15"/>
      <c r="K99" s="15"/>
      <c r="L99" s="15"/>
      <c r="M99" s="15"/>
      <c r="N99" s="15"/>
      <c r="O99" s="83"/>
      <c r="P99" s="83"/>
    </row>
    <row r="100" spans="1:24" ht="15.6" x14ac:dyDescent="0.3">
      <c r="A100" s="4"/>
      <c r="B100" s="14"/>
      <c r="C100" s="22"/>
      <c r="D100" s="15"/>
      <c r="E100" s="15"/>
      <c r="F100" s="15"/>
      <c r="G100" s="15"/>
      <c r="H100" s="15"/>
      <c r="I100" s="83"/>
      <c r="J100" s="15"/>
      <c r="K100" s="15"/>
      <c r="L100" s="15"/>
      <c r="M100" s="15"/>
      <c r="N100" s="15"/>
      <c r="O100" s="83"/>
      <c r="P100" s="83"/>
    </row>
    <row r="101" spans="1:24" ht="24.6" x14ac:dyDescent="0.4">
      <c r="A101" s="4"/>
      <c r="B101" s="71" t="s">
        <v>519</v>
      </c>
      <c r="C101" s="22"/>
      <c r="D101" s="4"/>
      <c r="E101" s="4"/>
      <c r="F101" s="4"/>
      <c r="G101" s="4"/>
      <c r="H101" s="4"/>
      <c r="I101" s="5"/>
      <c r="J101" s="4"/>
      <c r="K101" s="4"/>
      <c r="L101" s="4"/>
      <c r="M101" s="4"/>
      <c r="N101" s="4"/>
      <c r="O101" s="5"/>
      <c r="P101" s="5"/>
      <c r="T101" s="4"/>
      <c r="X101" s="4"/>
    </row>
    <row r="102" spans="1:24" x14ac:dyDescent="0.25">
      <c r="A102" s="4"/>
      <c r="C102" s="22"/>
      <c r="D102" s="4"/>
      <c r="E102" s="4"/>
      <c r="F102" s="4"/>
      <c r="G102" s="4"/>
      <c r="H102" s="4"/>
      <c r="I102" s="5"/>
      <c r="J102" s="4"/>
      <c r="K102" s="4"/>
      <c r="L102" s="4"/>
      <c r="M102" s="4"/>
      <c r="N102" s="4"/>
      <c r="O102" s="5"/>
      <c r="P102" s="5"/>
    </row>
    <row r="103" spans="1:24" ht="13.8" x14ac:dyDescent="0.25">
      <c r="A103" s="4"/>
      <c r="B103" s="2"/>
      <c r="C103" s="21"/>
      <c r="D103" s="2" t="s">
        <v>1</v>
      </c>
      <c r="E103" s="2" t="s">
        <v>1</v>
      </c>
      <c r="F103" s="2" t="s">
        <v>1</v>
      </c>
      <c r="G103" s="2" t="s">
        <v>1</v>
      </c>
      <c r="H103" s="2" t="s">
        <v>1</v>
      </c>
      <c r="I103" s="1" t="s">
        <v>2</v>
      </c>
      <c r="J103" s="2" t="s">
        <v>1</v>
      </c>
      <c r="K103" s="2" t="s">
        <v>1</v>
      </c>
      <c r="L103" s="2" t="s">
        <v>1</v>
      </c>
      <c r="M103" s="2" t="s">
        <v>3</v>
      </c>
      <c r="N103" s="2" t="s">
        <v>1</v>
      </c>
      <c r="O103" s="1" t="s">
        <v>2</v>
      </c>
      <c r="P103" s="1"/>
      <c r="Q103" s="109" t="s">
        <v>149</v>
      </c>
      <c r="T103" s="104"/>
    </row>
    <row r="104" spans="1:24" ht="13.2" x14ac:dyDescent="0.25">
      <c r="A104" s="2" t="s">
        <v>22</v>
      </c>
      <c r="B104" s="50" t="s">
        <v>5</v>
      </c>
      <c r="C104" s="54"/>
      <c r="D104" s="47">
        <v>1</v>
      </c>
      <c r="E104" s="47">
        <v>2</v>
      </c>
      <c r="F104" s="47">
        <v>3</v>
      </c>
      <c r="G104" s="47">
        <v>4</v>
      </c>
      <c r="H104" s="47">
        <v>5</v>
      </c>
      <c r="I104" s="48" t="s">
        <v>7</v>
      </c>
      <c r="J104" s="47">
        <v>6</v>
      </c>
      <c r="K104" s="47">
        <v>7</v>
      </c>
      <c r="L104" s="47">
        <v>8</v>
      </c>
      <c r="M104" s="47">
        <v>9</v>
      </c>
      <c r="N104" s="47">
        <v>10</v>
      </c>
      <c r="O104" s="48" t="s">
        <v>8</v>
      </c>
      <c r="P104" s="49" t="s">
        <v>9</v>
      </c>
      <c r="Q104" s="109" t="s">
        <v>150</v>
      </c>
      <c r="T104" s="2">
        <f>Inskrivning!$L$1003</f>
        <v>0</v>
      </c>
    </row>
    <row r="105" spans="1:24" x14ac:dyDescent="0.25">
      <c r="A105" s="16">
        <f>IF(B105="lagnamn",1,1)</f>
        <v>1</v>
      </c>
      <c r="B105" s="16" t="str">
        <f>'Lag2'!B1008</f>
        <v>Lagnamn</v>
      </c>
      <c r="C105" s="16">
        <f>'Lag2'!C1008</f>
        <v>0</v>
      </c>
      <c r="D105" s="16">
        <f>'Lag2'!D1008</f>
        <v>0</v>
      </c>
      <c r="E105" s="16">
        <f>'Lag2'!E1008</f>
        <v>0</v>
      </c>
      <c r="F105" s="16">
        <f>'Lag2'!F1008</f>
        <v>0</v>
      </c>
      <c r="G105" s="16">
        <f>'Lag2'!G1008</f>
        <v>0</v>
      </c>
      <c r="H105" s="16">
        <f>'Lag2'!H1008</f>
        <v>0</v>
      </c>
      <c r="I105" s="16">
        <f>'Lag2'!I1008</f>
        <v>0</v>
      </c>
      <c r="J105" s="16">
        <f>'Lag2'!J1008</f>
        <v>0</v>
      </c>
      <c r="K105" s="16">
        <f>'Lag2'!K1008</f>
        <v>0</v>
      </c>
      <c r="L105" s="16">
        <f>'Lag2'!L1008</f>
        <v>0</v>
      </c>
      <c r="M105" s="16">
        <f>'Lag2'!M1008</f>
        <v>0</v>
      </c>
      <c r="N105" s="16">
        <f>'Lag2'!N1008</f>
        <v>0</v>
      </c>
      <c r="O105" s="16">
        <f>'Lag2'!O1008</f>
        <v>0</v>
      </c>
      <c r="P105" s="16">
        <f>'Lag2'!P1008</f>
        <v>0</v>
      </c>
      <c r="Q105" s="113"/>
      <c r="W105">
        <v>1</v>
      </c>
      <c r="X105">
        <f t="shared" ref="X105:X136" si="4">IF(B105="lagnamn",W105,0)</f>
        <v>1</v>
      </c>
    </row>
    <row r="106" spans="1:24" x14ac:dyDescent="0.25">
      <c r="A106" s="16">
        <f>IF(B106="lagnamn",ROW(102:102),IF(AND(P106=P105,Q106&lt;Q105),ROW(102:102),IF(P106=P105,A105,ROW(102:102))))</f>
        <v>102</v>
      </c>
      <c r="B106" s="16" t="str">
        <f>'Lag2'!B1018</f>
        <v>Lagnamn</v>
      </c>
      <c r="C106" s="16">
        <f>'Lag2'!C1018</f>
        <v>0</v>
      </c>
      <c r="D106" s="16">
        <f>'Lag2'!D1018</f>
        <v>0</v>
      </c>
      <c r="E106" s="16">
        <f>'Lag2'!E1018</f>
        <v>0</v>
      </c>
      <c r="F106" s="16">
        <f>'Lag2'!F1018</f>
        <v>0</v>
      </c>
      <c r="G106" s="16">
        <f>'Lag2'!G1018</f>
        <v>0</v>
      </c>
      <c r="H106" s="16">
        <f>'Lag2'!H1018</f>
        <v>0</v>
      </c>
      <c r="I106" s="16">
        <f>'Lag2'!I1018</f>
        <v>0</v>
      </c>
      <c r="J106" s="16">
        <f>'Lag2'!J1018</f>
        <v>0</v>
      </c>
      <c r="K106" s="16">
        <f>'Lag2'!K1018</f>
        <v>0</v>
      </c>
      <c r="L106" s="16">
        <f>'Lag2'!L1018</f>
        <v>0</v>
      </c>
      <c r="M106" s="16">
        <f>'Lag2'!M1018</f>
        <v>0</v>
      </c>
      <c r="N106" s="16">
        <f>'Lag2'!N1018</f>
        <v>0</v>
      </c>
      <c r="O106" s="16">
        <f>'Lag2'!O1018</f>
        <v>0</v>
      </c>
      <c r="P106" s="16">
        <f>'Lag2'!P1018</f>
        <v>0</v>
      </c>
      <c r="Q106" s="113"/>
      <c r="W106">
        <v>1</v>
      </c>
      <c r="X106">
        <f t="shared" si="4"/>
        <v>1</v>
      </c>
    </row>
    <row r="107" spans="1:24" x14ac:dyDescent="0.25">
      <c r="A107" s="16">
        <f>IF(B107="lagnamn",ROW(103:103),IF(AND(P107=P106,Q107&lt;Q106),ROW(103:103),IF(P107=P106,A106,ROW(103:103))))</f>
        <v>103</v>
      </c>
      <c r="B107" s="16" t="str">
        <f>'Lag2'!B1013</f>
        <v>Lagnamn</v>
      </c>
      <c r="C107" s="16">
        <f>'Lag2'!C1013</f>
        <v>0</v>
      </c>
      <c r="D107" s="16">
        <f>'Lag2'!D1013</f>
        <v>0</v>
      </c>
      <c r="E107" s="16">
        <f>'Lag2'!E1013</f>
        <v>0</v>
      </c>
      <c r="F107" s="16">
        <f>'Lag2'!F1013</f>
        <v>0</v>
      </c>
      <c r="G107" s="16">
        <f>'Lag2'!G1013</f>
        <v>0</v>
      </c>
      <c r="H107" s="16">
        <f>'Lag2'!H1013</f>
        <v>0</v>
      </c>
      <c r="I107" s="16">
        <f>'Lag2'!I1013</f>
        <v>0</v>
      </c>
      <c r="J107" s="16">
        <f>'Lag2'!J1013</f>
        <v>0</v>
      </c>
      <c r="K107" s="16">
        <f>'Lag2'!K1013</f>
        <v>0</v>
      </c>
      <c r="L107" s="16">
        <f>'Lag2'!L1013</f>
        <v>0</v>
      </c>
      <c r="M107" s="16">
        <f>'Lag2'!M1013</f>
        <v>0</v>
      </c>
      <c r="N107" s="16">
        <f>'Lag2'!N1013</f>
        <v>0</v>
      </c>
      <c r="O107" s="16">
        <f>'Lag2'!O1013</f>
        <v>0</v>
      </c>
      <c r="P107" s="16">
        <f>'Lag2'!P1013</f>
        <v>0</v>
      </c>
      <c r="Q107" s="113"/>
      <c r="W107">
        <v>1</v>
      </c>
      <c r="X107">
        <f t="shared" si="4"/>
        <v>1</v>
      </c>
    </row>
    <row r="108" spans="1:24" x14ac:dyDescent="0.25">
      <c r="A108" s="16">
        <f>IF(B108="lagnamn",ROW(104:104),IF(AND(P108=P107,Q108&lt;Q107),ROW(104:104),IF(P108=P107,A107,ROW(104:104))))</f>
        <v>104</v>
      </c>
      <c r="B108" s="16" t="str">
        <f>'Lag2'!R1008</f>
        <v>Lagnamn</v>
      </c>
      <c r="C108" s="16">
        <f>'Lag2'!S1008</f>
        <v>0</v>
      </c>
      <c r="D108" s="16">
        <f>'Lag2'!T1008</f>
        <v>0</v>
      </c>
      <c r="E108" s="16">
        <f>'Lag2'!U1008</f>
        <v>0</v>
      </c>
      <c r="F108" s="16">
        <f>'Lag2'!V1008</f>
        <v>0</v>
      </c>
      <c r="G108" s="16">
        <f>'Lag2'!W1008</f>
        <v>0</v>
      </c>
      <c r="H108" s="16">
        <f>'Lag2'!X1008</f>
        <v>0</v>
      </c>
      <c r="I108" s="16">
        <f>'Lag2'!Y1008</f>
        <v>0</v>
      </c>
      <c r="J108" s="16">
        <f>'Lag2'!Z1008</f>
        <v>0</v>
      </c>
      <c r="K108" s="16">
        <f>'Lag2'!AA1008</f>
        <v>0</v>
      </c>
      <c r="L108" s="16">
        <f>'Lag2'!AB1008</f>
        <v>0</v>
      </c>
      <c r="M108" s="16">
        <f>'Lag2'!AC1008</f>
        <v>0</v>
      </c>
      <c r="N108" s="16">
        <f>'Lag2'!AD1008</f>
        <v>0</v>
      </c>
      <c r="O108" s="16">
        <f>'Lag2'!AE1008</f>
        <v>0</v>
      </c>
      <c r="P108" s="16">
        <f>'Lag2'!AF1008</f>
        <v>0</v>
      </c>
      <c r="Q108" s="113"/>
      <c r="W108">
        <v>1</v>
      </c>
      <c r="X108">
        <f t="shared" si="4"/>
        <v>1</v>
      </c>
    </row>
    <row r="109" spans="1:24" x14ac:dyDescent="0.25">
      <c r="A109" s="16">
        <f>IF(B109="lagnamn",ROW(105:105),IF(AND(P109=P108,Q109&lt;Q108),ROW(105:105),IF(P109=P108,A108,ROW(105:105))))</f>
        <v>105</v>
      </c>
      <c r="B109" s="16" t="str">
        <f>'Lag2'!B1118</f>
        <v>Lagnamn</v>
      </c>
      <c r="C109" s="16">
        <f>'Lag2'!C1118</f>
        <v>0</v>
      </c>
      <c r="D109" s="16">
        <f>'Lag2'!D1118</f>
        <v>0</v>
      </c>
      <c r="E109" s="16">
        <f>'Lag2'!E1118</f>
        <v>0</v>
      </c>
      <c r="F109" s="16">
        <f>'Lag2'!F1118</f>
        <v>0</v>
      </c>
      <c r="G109" s="16">
        <f>'Lag2'!G1118</f>
        <v>0</v>
      </c>
      <c r="H109" s="16">
        <f>'Lag2'!H1118</f>
        <v>0</v>
      </c>
      <c r="I109" s="16">
        <f>'Lag2'!I1118</f>
        <v>0</v>
      </c>
      <c r="J109" s="16">
        <f>'Lag2'!J1118</f>
        <v>0</v>
      </c>
      <c r="K109" s="16">
        <f>'Lag2'!K1118</f>
        <v>0</v>
      </c>
      <c r="L109" s="16">
        <f>'Lag2'!L1118</f>
        <v>0</v>
      </c>
      <c r="M109" s="16">
        <f>'Lag2'!M1118</f>
        <v>0</v>
      </c>
      <c r="N109" s="16">
        <f>'Lag2'!N1118</f>
        <v>0</v>
      </c>
      <c r="O109" s="16">
        <f>'Lag2'!O1118</f>
        <v>0</v>
      </c>
      <c r="P109" s="16">
        <f>'Lag2'!P1118</f>
        <v>0</v>
      </c>
      <c r="Q109" s="113"/>
      <c r="W109">
        <v>1</v>
      </c>
      <c r="X109">
        <f t="shared" si="4"/>
        <v>1</v>
      </c>
    </row>
    <row r="110" spans="1:24" x14ac:dyDescent="0.25">
      <c r="A110" s="16">
        <f>IF(B110="lagnamn",ROW(106:106),IF(AND(P110=P109,Q110&lt;Q109),ROW(106:106),IF(P110=P109,A109,ROW(106:106))))</f>
        <v>106</v>
      </c>
      <c r="B110" s="16" t="str">
        <f>'Lag2'!B1078</f>
        <v>Lagnamn</v>
      </c>
      <c r="C110" s="16">
        <f>'Lag2'!C1078</f>
        <v>0</v>
      </c>
      <c r="D110" s="16">
        <f>'Lag2'!D1078</f>
        <v>0</v>
      </c>
      <c r="E110" s="16">
        <f>'Lag2'!E1078</f>
        <v>0</v>
      </c>
      <c r="F110" s="16">
        <f>'Lag2'!F1078</f>
        <v>0</v>
      </c>
      <c r="G110" s="16">
        <f>'Lag2'!G1078</f>
        <v>0</v>
      </c>
      <c r="H110" s="16">
        <f>'Lag2'!H1078</f>
        <v>0</v>
      </c>
      <c r="I110" s="16">
        <f>'Lag2'!I1078</f>
        <v>0</v>
      </c>
      <c r="J110" s="16">
        <f>'Lag2'!J1078</f>
        <v>0</v>
      </c>
      <c r="K110" s="16">
        <f>'Lag2'!K1078</f>
        <v>0</v>
      </c>
      <c r="L110" s="16">
        <f>'Lag2'!L1078</f>
        <v>0</v>
      </c>
      <c r="M110" s="16">
        <f>'Lag2'!M1078</f>
        <v>0</v>
      </c>
      <c r="N110" s="16">
        <f>'Lag2'!N1078</f>
        <v>0</v>
      </c>
      <c r="O110" s="16">
        <f>'Lag2'!O1078</f>
        <v>0</v>
      </c>
      <c r="P110" s="16">
        <f>'Lag2'!P1078</f>
        <v>0</v>
      </c>
      <c r="Q110" s="113"/>
      <c r="W110">
        <v>1</v>
      </c>
      <c r="X110">
        <f t="shared" si="4"/>
        <v>1</v>
      </c>
    </row>
    <row r="111" spans="1:24" x14ac:dyDescent="0.25">
      <c r="A111" s="16">
        <f>IF(B111="lagnamn",ROW(107:107),IF(P111=P107,A107,IF(P111=P108,A108,IF(P111=P109,A109,IF(P111=P110,A110,ROW(107:107))))))</f>
        <v>107</v>
      </c>
      <c r="B111" s="16" t="str">
        <f>'Lag2'!B1033</f>
        <v>Lagnamn</v>
      </c>
      <c r="C111" s="16">
        <f>'Lag2'!C1033</f>
        <v>0</v>
      </c>
      <c r="D111" s="16">
        <f>'Lag2'!D1033</f>
        <v>0</v>
      </c>
      <c r="E111" s="16">
        <f>'Lag2'!E1033</f>
        <v>0</v>
      </c>
      <c r="F111" s="16">
        <f>'Lag2'!F1033</f>
        <v>0</v>
      </c>
      <c r="G111" s="16">
        <f>'Lag2'!G1033</f>
        <v>0</v>
      </c>
      <c r="H111" s="16">
        <f>'Lag2'!H1033</f>
        <v>0</v>
      </c>
      <c r="I111" s="16">
        <f>'Lag2'!I1033</f>
        <v>0</v>
      </c>
      <c r="J111" s="16">
        <f>'Lag2'!J1033</f>
        <v>0</v>
      </c>
      <c r="K111" s="16">
        <f>'Lag2'!K1033</f>
        <v>0</v>
      </c>
      <c r="L111" s="16">
        <f>'Lag2'!L1033</f>
        <v>0</v>
      </c>
      <c r="M111" s="16">
        <f>'Lag2'!M1033</f>
        <v>0</v>
      </c>
      <c r="N111" s="16">
        <f>'Lag2'!N1033</f>
        <v>0</v>
      </c>
      <c r="O111" s="16">
        <f>'Lag2'!O1033</f>
        <v>0</v>
      </c>
      <c r="P111" s="16">
        <f>'Lag2'!P1033</f>
        <v>0</v>
      </c>
      <c r="Q111" s="113"/>
      <c r="W111">
        <v>1</v>
      </c>
      <c r="X111">
        <f t="shared" si="4"/>
        <v>1</v>
      </c>
    </row>
    <row r="112" spans="1:24" x14ac:dyDescent="0.25">
      <c r="A112" s="16">
        <f t="shared" ref="A112:A151" si="5">IF(B112="lagnamn",ROW(108:108),IF(P112=P108,A108,IF(P112=P109,A109,IF(P112=P110,A110,IF(P112=P111,A111,ROW(108:108))))))</f>
        <v>108</v>
      </c>
      <c r="B112" s="16" t="str">
        <f>'Lag2'!B1098</f>
        <v>Lagnamn</v>
      </c>
      <c r="C112" s="16">
        <f>'Lag2'!C1098</f>
        <v>0</v>
      </c>
      <c r="D112" s="16">
        <f>'Lag2'!D1098</f>
        <v>0</v>
      </c>
      <c r="E112" s="16">
        <f>'Lag2'!E1098</f>
        <v>0</v>
      </c>
      <c r="F112" s="16">
        <f>'Lag2'!F1098</f>
        <v>0</v>
      </c>
      <c r="G112" s="16">
        <f>'Lag2'!G1098</f>
        <v>0</v>
      </c>
      <c r="H112" s="16">
        <f>'Lag2'!H1098</f>
        <v>0</v>
      </c>
      <c r="I112" s="16">
        <f>'Lag2'!I1098</f>
        <v>0</v>
      </c>
      <c r="J112" s="16">
        <f>'Lag2'!J1098</f>
        <v>0</v>
      </c>
      <c r="K112" s="16">
        <f>'Lag2'!K1098</f>
        <v>0</v>
      </c>
      <c r="L112" s="16">
        <f>'Lag2'!L1098</f>
        <v>0</v>
      </c>
      <c r="M112" s="16">
        <f>'Lag2'!M1098</f>
        <v>0</v>
      </c>
      <c r="N112" s="16">
        <f>'Lag2'!N1098</f>
        <v>0</v>
      </c>
      <c r="O112" s="16">
        <f>'Lag2'!O1098</f>
        <v>0</v>
      </c>
      <c r="P112" s="16">
        <f>'Lag2'!P1098</f>
        <v>0</v>
      </c>
      <c r="Q112" s="113"/>
      <c r="W112">
        <v>1</v>
      </c>
      <c r="X112">
        <f t="shared" si="4"/>
        <v>1</v>
      </c>
    </row>
    <row r="113" spans="1:24" x14ac:dyDescent="0.25">
      <c r="A113" s="16">
        <f t="shared" si="5"/>
        <v>109</v>
      </c>
      <c r="B113" s="16" t="str">
        <f>'Lag2'!B1053</f>
        <v>Lagnamn</v>
      </c>
      <c r="C113" s="16">
        <f>'Lag2'!C1053</f>
        <v>0</v>
      </c>
      <c r="D113" s="16">
        <f>'Lag2'!D1053</f>
        <v>0</v>
      </c>
      <c r="E113" s="16">
        <f>'Lag2'!E1053</f>
        <v>0</v>
      </c>
      <c r="F113" s="16">
        <f>'Lag2'!F1053</f>
        <v>0</v>
      </c>
      <c r="G113" s="16">
        <f>'Lag2'!G1053</f>
        <v>0</v>
      </c>
      <c r="H113" s="16">
        <f>'Lag2'!H1053</f>
        <v>0</v>
      </c>
      <c r="I113" s="16">
        <f>'Lag2'!I1053</f>
        <v>0</v>
      </c>
      <c r="J113" s="16">
        <f>'Lag2'!J1053</f>
        <v>0</v>
      </c>
      <c r="K113" s="16">
        <f>'Lag2'!K1053</f>
        <v>0</v>
      </c>
      <c r="L113" s="16">
        <f>'Lag2'!L1053</f>
        <v>0</v>
      </c>
      <c r="M113" s="16">
        <f>'Lag2'!M1053</f>
        <v>0</v>
      </c>
      <c r="N113" s="16">
        <f>'Lag2'!N1053</f>
        <v>0</v>
      </c>
      <c r="O113" s="16">
        <f>'Lag2'!O1053</f>
        <v>0</v>
      </c>
      <c r="P113" s="16">
        <f>'Lag2'!P1053</f>
        <v>0</v>
      </c>
      <c r="Q113" s="113"/>
      <c r="W113">
        <v>1</v>
      </c>
      <c r="X113">
        <f t="shared" si="4"/>
        <v>1</v>
      </c>
    </row>
    <row r="114" spans="1:24" x14ac:dyDescent="0.25">
      <c r="A114" s="16">
        <f t="shared" si="5"/>
        <v>110</v>
      </c>
      <c r="B114" s="16" t="str">
        <f>'Lag2'!B1023</f>
        <v>Lagnamn</v>
      </c>
      <c r="C114" s="16">
        <f>'Lag2'!C1023</f>
        <v>0</v>
      </c>
      <c r="D114" s="16">
        <f>'Lag2'!D1023</f>
        <v>0</v>
      </c>
      <c r="E114" s="16">
        <f>'Lag2'!E1023</f>
        <v>0</v>
      </c>
      <c r="F114" s="16">
        <f>'Lag2'!F1023</f>
        <v>0</v>
      </c>
      <c r="G114" s="16">
        <f>'Lag2'!G1023</f>
        <v>0</v>
      </c>
      <c r="H114" s="16">
        <f>'Lag2'!H1023</f>
        <v>0</v>
      </c>
      <c r="I114" s="16">
        <f>'Lag2'!I1023</f>
        <v>0</v>
      </c>
      <c r="J114" s="16">
        <f>'Lag2'!J1023</f>
        <v>0</v>
      </c>
      <c r="K114" s="16">
        <f>'Lag2'!K1023</f>
        <v>0</v>
      </c>
      <c r="L114" s="16">
        <f>'Lag2'!L1023</f>
        <v>0</v>
      </c>
      <c r="M114" s="16">
        <f>'Lag2'!M1023</f>
        <v>0</v>
      </c>
      <c r="N114" s="16">
        <f>'Lag2'!N1023</f>
        <v>0</v>
      </c>
      <c r="O114" s="16">
        <f>'Lag2'!O1023</f>
        <v>0</v>
      </c>
      <c r="P114" s="16">
        <f>'Lag2'!P1023</f>
        <v>0</v>
      </c>
      <c r="Q114" s="113"/>
      <c r="W114">
        <v>1</v>
      </c>
      <c r="X114">
        <f t="shared" si="4"/>
        <v>1</v>
      </c>
    </row>
    <row r="115" spans="1:24" x14ac:dyDescent="0.25">
      <c r="A115" s="16">
        <f t="shared" si="5"/>
        <v>111</v>
      </c>
      <c r="B115" s="16" t="str">
        <f>'Lag2'!B1028</f>
        <v>Lagnamn</v>
      </c>
      <c r="C115" s="16">
        <f>'Lag2'!C1028</f>
        <v>0</v>
      </c>
      <c r="D115" s="16">
        <f>'Lag2'!D1028</f>
        <v>0</v>
      </c>
      <c r="E115" s="16">
        <f>'Lag2'!E1028</f>
        <v>0</v>
      </c>
      <c r="F115" s="16">
        <f>'Lag2'!F1028</f>
        <v>0</v>
      </c>
      <c r="G115" s="16">
        <f>'Lag2'!G1028</f>
        <v>0</v>
      </c>
      <c r="H115" s="16">
        <f>'Lag2'!H1028</f>
        <v>0</v>
      </c>
      <c r="I115" s="16">
        <f>'Lag2'!I1028</f>
        <v>0</v>
      </c>
      <c r="J115" s="16">
        <f>'Lag2'!J1028</f>
        <v>0</v>
      </c>
      <c r="K115" s="16">
        <f>'Lag2'!K1028</f>
        <v>0</v>
      </c>
      <c r="L115" s="16">
        <f>'Lag2'!L1028</f>
        <v>0</v>
      </c>
      <c r="M115" s="16">
        <f>'Lag2'!M1028</f>
        <v>0</v>
      </c>
      <c r="N115" s="16">
        <f>'Lag2'!N1028</f>
        <v>0</v>
      </c>
      <c r="O115" s="16">
        <f>'Lag2'!O1028</f>
        <v>0</v>
      </c>
      <c r="P115" s="16">
        <f>'Lag2'!P1028</f>
        <v>0</v>
      </c>
      <c r="Q115" s="113"/>
      <c r="W115">
        <v>1</v>
      </c>
      <c r="X115">
        <f t="shared" si="4"/>
        <v>1</v>
      </c>
    </row>
    <row r="116" spans="1:24" x14ac:dyDescent="0.25">
      <c r="A116" s="16">
        <f t="shared" si="5"/>
        <v>112</v>
      </c>
      <c r="B116" s="16" t="str">
        <f>'Lag2'!B1038</f>
        <v>Lagnamn</v>
      </c>
      <c r="C116" s="16">
        <f>'Lag2'!C1038</f>
        <v>0</v>
      </c>
      <c r="D116" s="16">
        <f>'Lag2'!D1038</f>
        <v>0</v>
      </c>
      <c r="E116" s="16">
        <f>'Lag2'!E1038</f>
        <v>0</v>
      </c>
      <c r="F116" s="16">
        <f>'Lag2'!F1038</f>
        <v>0</v>
      </c>
      <c r="G116" s="16">
        <f>'Lag2'!G1038</f>
        <v>0</v>
      </c>
      <c r="H116" s="16">
        <f>'Lag2'!H1038</f>
        <v>0</v>
      </c>
      <c r="I116" s="16">
        <f>'Lag2'!I1038</f>
        <v>0</v>
      </c>
      <c r="J116" s="16">
        <f>'Lag2'!J1038</f>
        <v>0</v>
      </c>
      <c r="K116" s="16">
        <f>'Lag2'!K1038</f>
        <v>0</v>
      </c>
      <c r="L116" s="16">
        <f>'Lag2'!L1038</f>
        <v>0</v>
      </c>
      <c r="M116" s="16">
        <f>'Lag2'!M1038</f>
        <v>0</v>
      </c>
      <c r="N116" s="16">
        <f>'Lag2'!N1038</f>
        <v>0</v>
      </c>
      <c r="O116" s="16">
        <f>'Lag2'!O1038</f>
        <v>0</v>
      </c>
      <c r="P116" s="16">
        <f>'Lag2'!P1038</f>
        <v>0</v>
      </c>
      <c r="Q116" s="113"/>
      <c r="W116">
        <v>1</v>
      </c>
      <c r="X116">
        <f t="shared" si="4"/>
        <v>1</v>
      </c>
    </row>
    <row r="117" spans="1:24" x14ac:dyDescent="0.25">
      <c r="A117" s="16">
        <f t="shared" si="5"/>
        <v>113</v>
      </c>
      <c r="B117" s="16" t="str">
        <f>'Lag2'!B1043</f>
        <v>Lagnamn</v>
      </c>
      <c r="C117" s="16">
        <f>'Lag2'!C1043</f>
        <v>0</v>
      </c>
      <c r="D117" s="16">
        <f>'Lag2'!D1043</f>
        <v>0</v>
      </c>
      <c r="E117" s="16">
        <f>'Lag2'!E1043</f>
        <v>0</v>
      </c>
      <c r="F117" s="16">
        <f>'Lag2'!F1043</f>
        <v>0</v>
      </c>
      <c r="G117" s="16">
        <f>'Lag2'!G1043</f>
        <v>0</v>
      </c>
      <c r="H117" s="16">
        <f>'Lag2'!H1043</f>
        <v>0</v>
      </c>
      <c r="I117" s="16">
        <f>'Lag2'!I1043</f>
        <v>0</v>
      </c>
      <c r="J117" s="16">
        <f>'Lag2'!J1043</f>
        <v>0</v>
      </c>
      <c r="K117" s="16">
        <f>'Lag2'!K1043</f>
        <v>0</v>
      </c>
      <c r="L117" s="16">
        <f>'Lag2'!L1043</f>
        <v>0</v>
      </c>
      <c r="M117" s="16">
        <f>'Lag2'!M1043</f>
        <v>0</v>
      </c>
      <c r="N117" s="16">
        <f>'Lag2'!N1043</f>
        <v>0</v>
      </c>
      <c r="O117" s="16">
        <f>'Lag2'!O1043</f>
        <v>0</v>
      </c>
      <c r="P117" s="16">
        <f>'Lag2'!P1043</f>
        <v>0</v>
      </c>
      <c r="Q117" s="113"/>
      <c r="W117">
        <v>1</v>
      </c>
      <c r="X117">
        <f t="shared" si="4"/>
        <v>1</v>
      </c>
    </row>
    <row r="118" spans="1:24" x14ac:dyDescent="0.25">
      <c r="A118" s="16">
        <f t="shared" si="5"/>
        <v>114</v>
      </c>
      <c r="B118" s="16" t="str">
        <f>'Lag2'!B1048</f>
        <v>Lagnamn</v>
      </c>
      <c r="C118" s="16">
        <f>'Lag2'!C1048</f>
        <v>0</v>
      </c>
      <c r="D118" s="16">
        <f>'Lag2'!D1048</f>
        <v>0</v>
      </c>
      <c r="E118" s="16">
        <f>'Lag2'!E1048</f>
        <v>0</v>
      </c>
      <c r="F118" s="16">
        <f>'Lag2'!F1048</f>
        <v>0</v>
      </c>
      <c r="G118" s="16">
        <f>'Lag2'!G1048</f>
        <v>0</v>
      </c>
      <c r="H118" s="16">
        <f>'Lag2'!H1048</f>
        <v>0</v>
      </c>
      <c r="I118" s="16">
        <f>'Lag2'!I1048</f>
        <v>0</v>
      </c>
      <c r="J118" s="16">
        <f>'Lag2'!J1048</f>
        <v>0</v>
      </c>
      <c r="K118" s="16">
        <f>'Lag2'!K1048</f>
        <v>0</v>
      </c>
      <c r="L118" s="16">
        <f>'Lag2'!L1048</f>
        <v>0</v>
      </c>
      <c r="M118" s="16">
        <f>'Lag2'!M1048</f>
        <v>0</v>
      </c>
      <c r="N118" s="16">
        <f>'Lag2'!N1048</f>
        <v>0</v>
      </c>
      <c r="O118" s="16">
        <f>'Lag2'!O1048</f>
        <v>0</v>
      </c>
      <c r="P118" s="16">
        <f>'Lag2'!P1048</f>
        <v>0</v>
      </c>
      <c r="Q118" s="113"/>
      <c r="W118">
        <v>1</v>
      </c>
      <c r="X118">
        <f t="shared" si="4"/>
        <v>1</v>
      </c>
    </row>
    <row r="119" spans="1:24" x14ac:dyDescent="0.25">
      <c r="A119" s="16">
        <f>IF(B119="lagnamn",ROW(115:115),IF(P119=P115,A115,IF(P119=P116,A116,IF(P119=P117,A117,IF(P119=P118,A118,ROW(115:115))))))</f>
        <v>115</v>
      </c>
      <c r="B119" s="16" t="str">
        <f>'Lag2'!B1058</f>
        <v>Lagnamn</v>
      </c>
      <c r="C119" s="16">
        <f>'Lag2'!C1058</f>
        <v>0</v>
      </c>
      <c r="D119" s="16">
        <f>'Lag2'!D1058</f>
        <v>0</v>
      </c>
      <c r="E119" s="16">
        <f>'Lag2'!E1058</f>
        <v>0</v>
      </c>
      <c r="F119" s="16">
        <f>'Lag2'!F1058</f>
        <v>0</v>
      </c>
      <c r="G119" s="16">
        <f>'Lag2'!G1058</f>
        <v>0</v>
      </c>
      <c r="H119" s="16">
        <f>'Lag2'!H1058</f>
        <v>0</v>
      </c>
      <c r="I119" s="16">
        <f>'Lag2'!I1058</f>
        <v>0</v>
      </c>
      <c r="J119" s="16">
        <f>'Lag2'!J1058</f>
        <v>0</v>
      </c>
      <c r="K119" s="16">
        <f>'Lag2'!K1058</f>
        <v>0</v>
      </c>
      <c r="L119" s="16">
        <f>'Lag2'!L1058</f>
        <v>0</v>
      </c>
      <c r="M119" s="16">
        <f>'Lag2'!M1058</f>
        <v>0</v>
      </c>
      <c r="N119" s="16">
        <f>'Lag2'!N1058</f>
        <v>0</v>
      </c>
      <c r="O119" s="16">
        <f>'Lag2'!O1058</f>
        <v>0</v>
      </c>
      <c r="P119" s="16">
        <f>'Lag2'!P1058</f>
        <v>0</v>
      </c>
      <c r="Q119" s="113"/>
      <c r="W119">
        <v>1</v>
      </c>
      <c r="X119">
        <f t="shared" si="4"/>
        <v>1</v>
      </c>
    </row>
    <row r="120" spans="1:24" x14ac:dyDescent="0.25">
      <c r="A120" s="16">
        <f>IF(B120="lagnamn",ROW(116:116),IF(P120=P116,A116,IF(P120=P117,A117,IF(P120=P118,A118,IF(P120=P119,A119,ROW(116:116))))))</f>
        <v>116</v>
      </c>
      <c r="B120" s="16" t="str">
        <f>'Lag2'!B1063</f>
        <v>Lagnamn</v>
      </c>
      <c r="C120" s="16">
        <f>'Lag2'!C1063</f>
        <v>0</v>
      </c>
      <c r="D120" s="16">
        <f>'Lag2'!D1063</f>
        <v>0</v>
      </c>
      <c r="E120" s="16">
        <f>'Lag2'!E1063</f>
        <v>0</v>
      </c>
      <c r="F120" s="16">
        <f>'Lag2'!F1063</f>
        <v>0</v>
      </c>
      <c r="G120" s="16">
        <f>'Lag2'!G1063</f>
        <v>0</v>
      </c>
      <c r="H120" s="16">
        <f>'Lag2'!H1063</f>
        <v>0</v>
      </c>
      <c r="I120" s="16">
        <f>'Lag2'!I1063</f>
        <v>0</v>
      </c>
      <c r="J120" s="16">
        <f>'Lag2'!J1063</f>
        <v>0</v>
      </c>
      <c r="K120" s="16">
        <f>'Lag2'!K1063</f>
        <v>0</v>
      </c>
      <c r="L120" s="16">
        <f>'Lag2'!L1063</f>
        <v>0</v>
      </c>
      <c r="M120" s="16">
        <f>'Lag2'!M1063</f>
        <v>0</v>
      </c>
      <c r="N120" s="16">
        <f>'Lag2'!N1063</f>
        <v>0</v>
      </c>
      <c r="O120" s="16">
        <f>'Lag2'!O1063</f>
        <v>0</v>
      </c>
      <c r="P120" s="16">
        <f>'Lag2'!P1063</f>
        <v>0</v>
      </c>
      <c r="Q120" s="113"/>
      <c r="W120">
        <v>1</v>
      </c>
      <c r="X120">
        <f t="shared" si="4"/>
        <v>1</v>
      </c>
    </row>
    <row r="121" spans="1:24" x14ac:dyDescent="0.25">
      <c r="A121" s="16">
        <f>IF(B121="lagnamn",ROW(117:117),IF(P121=P117,A117,IF(P121=P118,A118,IF(P121=P119,A119,IF(P121=P120,A120,ROW(117:117))))))</f>
        <v>117</v>
      </c>
      <c r="B121" s="16" t="str">
        <f>'Lag2'!B1068</f>
        <v>Lagnamn</v>
      </c>
      <c r="C121" s="16">
        <f>'Lag2'!C1068</f>
        <v>0</v>
      </c>
      <c r="D121" s="16">
        <f>'Lag2'!D1068</f>
        <v>0</v>
      </c>
      <c r="E121" s="16">
        <f>'Lag2'!E1068</f>
        <v>0</v>
      </c>
      <c r="F121" s="16">
        <f>'Lag2'!F1068</f>
        <v>0</v>
      </c>
      <c r="G121" s="16">
        <f>'Lag2'!G1068</f>
        <v>0</v>
      </c>
      <c r="H121" s="16">
        <f>'Lag2'!H1068</f>
        <v>0</v>
      </c>
      <c r="I121" s="16">
        <f>'Lag2'!I1068</f>
        <v>0</v>
      </c>
      <c r="J121" s="16">
        <f>'Lag2'!J1068</f>
        <v>0</v>
      </c>
      <c r="K121" s="16">
        <f>'Lag2'!K1068</f>
        <v>0</v>
      </c>
      <c r="L121" s="16">
        <f>'Lag2'!L1068</f>
        <v>0</v>
      </c>
      <c r="M121" s="16">
        <f>'Lag2'!M1068</f>
        <v>0</v>
      </c>
      <c r="N121" s="16">
        <f>'Lag2'!N1068</f>
        <v>0</v>
      </c>
      <c r="O121" s="16">
        <f>'Lag2'!O1068</f>
        <v>0</v>
      </c>
      <c r="P121" s="16">
        <f>'Lag2'!P1068</f>
        <v>0</v>
      </c>
      <c r="Q121" s="113"/>
      <c r="W121">
        <v>1</v>
      </c>
      <c r="X121">
        <f t="shared" si="4"/>
        <v>1</v>
      </c>
    </row>
    <row r="122" spans="1:24" x14ac:dyDescent="0.25">
      <c r="A122" s="16">
        <f t="shared" si="5"/>
        <v>118</v>
      </c>
      <c r="B122" s="16" t="str">
        <f>'Lag2'!B1073</f>
        <v>Lagnamn</v>
      </c>
      <c r="C122" s="16">
        <f>'Lag2'!C1073</f>
        <v>0</v>
      </c>
      <c r="D122" s="16">
        <f>'Lag2'!D1073</f>
        <v>0</v>
      </c>
      <c r="E122" s="16">
        <f>'Lag2'!E1073</f>
        <v>0</v>
      </c>
      <c r="F122" s="16">
        <f>'Lag2'!F1073</f>
        <v>0</v>
      </c>
      <c r="G122" s="16">
        <f>'Lag2'!G1073</f>
        <v>0</v>
      </c>
      <c r="H122" s="16">
        <f>'Lag2'!H1073</f>
        <v>0</v>
      </c>
      <c r="I122" s="16">
        <f>'Lag2'!I1073</f>
        <v>0</v>
      </c>
      <c r="J122" s="16">
        <f>'Lag2'!J1073</f>
        <v>0</v>
      </c>
      <c r="K122" s="16">
        <f>'Lag2'!K1073</f>
        <v>0</v>
      </c>
      <c r="L122" s="16">
        <f>'Lag2'!L1073</f>
        <v>0</v>
      </c>
      <c r="M122" s="16">
        <f>'Lag2'!M1073</f>
        <v>0</v>
      </c>
      <c r="N122" s="16">
        <f>'Lag2'!N1073</f>
        <v>0</v>
      </c>
      <c r="O122" s="16">
        <f>'Lag2'!O1073</f>
        <v>0</v>
      </c>
      <c r="P122" s="16">
        <f>'Lag2'!P1073</f>
        <v>0</v>
      </c>
      <c r="Q122" s="113"/>
      <c r="W122">
        <v>1</v>
      </c>
      <c r="X122">
        <f t="shared" si="4"/>
        <v>1</v>
      </c>
    </row>
    <row r="123" spans="1:24" x14ac:dyDescent="0.25">
      <c r="A123" s="16">
        <f t="shared" si="5"/>
        <v>119</v>
      </c>
      <c r="B123" s="16" t="str">
        <f>'Lag2'!B1083</f>
        <v>Lagnamn</v>
      </c>
      <c r="C123" s="16">
        <f>'Lag2'!C1083</f>
        <v>0</v>
      </c>
      <c r="D123" s="16">
        <f>'Lag2'!D1083</f>
        <v>0</v>
      </c>
      <c r="E123" s="16">
        <f>'Lag2'!E1083</f>
        <v>0</v>
      </c>
      <c r="F123" s="16">
        <f>'Lag2'!F1083</f>
        <v>0</v>
      </c>
      <c r="G123" s="16">
        <f>'Lag2'!G1083</f>
        <v>0</v>
      </c>
      <c r="H123" s="16">
        <f>'Lag2'!H1083</f>
        <v>0</v>
      </c>
      <c r="I123" s="16">
        <f>'Lag2'!I1083</f>
        <v>0</v>
      </c>
      <c r="J123" s="16">
        <f>'Lag2'!J1083</f>
        <v>0</v>
      </c>
      <c r="K123" s="16">
        <f>'Lag2'!K1083</f>
        <v>0</v>
      </c>
      <c r="L123" s="16">
        <f>'Lag2'!L1083</f>
        <v>0</v>
      </c>
      <c r="M123" s="16">
        <f>'Lag2'!M1083</f>
        <v>0</v>
      </c>
      <c r="N123" s="16">
        <f>'Lag2'!N1083</f>
        <v>0</v>
      </c>
      <c r="O123" s="16">
        <f>'Lag2'!O1083</f>
        <v>0</v>
      </c>
      <c r="P123" s="16">
        <f>'Lag2'!P1083</f>
        <v>0</v>
      </c>
      <c r="Q123" s="113"/>
      <c r="W123">
        <v>1</v>
      </c>
      <c r="X123">
        <f t="shared" si="4"/>
        <v>1</v>
      </c>
    </row>
    <row r="124" spans="1:24" x14ac:dyDescent="0.25">
      <c r="A124" s="16">
        <f t="shared" si="5"/>
        <v>120</v>
      </c>
      <c r="B124" s="16" t="str">
        <f>'Lag2'!B1088</f>
        <v>Lagnamn</v>
      </c>
      <c r="C124" s="16">
        <f>'Lag2'!C1088</f>
        <v>0</v>
      </c>
      <c r="D124" s="16">
        <f>'Lag2'!D1088</f>
        <v>0</v>
      </c>
      <c r="E124" s="16">
        <f>'Lag2'!E1088</f>
        <v>0</v>
      </c>
      <c r="F124" s="16">
        <f>'Lag2'!F1088</f>
        <v>0</v>
      </c>
      <c r="G124" s="16">
        <f>'Lag2'!G1088</f>
        <v>0</v>
      </c>
      <c r="H124" s="16">
        <f>'Lag2'!H1088</f>
        <v>0</v>
      </c>
      <c r="I124" s="16">
        <f>'Lag2'!I1088</f>
        <v>0</v>
      </c>
      <c r="J124" s="16">
        <f>'Lag2'!J1088</f>
        <v>0</v>
      </c>
      <c r="K124" s="16">
        <f>'Lag2'!K1088</f>
        <v>0</v>
      </c>
      <c r="L124" s="16">
        <f>'Lag2'!L1088</f>
        <v>0</v>
      </c>
      <c r="M124" s="16">
        <f>'Lag2'!M1088</f>
        <v>0</v>
      </c>
      <c r="N124" s="16">
        <f>'Lag2'!N1088</f>
        <v>0</v>
      </c>
      <c r="O124" s="16">
        <f>'Lag2'!O1088</f>
        <v>0</v>
      </c>
      <c r="P124" s="16">
        <f>'Lag2'!P1088</f>
        <v>0</v>
      </c>
      <c r="Q124" s="113"/>
      <c r="W124">
        <v>1</v>
      </c>
      <c r="X124">
        <f t="shared" si="4"/>
        <v>1</v>
      </c>
    </row>
    <row r="125" spans="1:24" x14ac:dyDescent="0.25">
      <c r="A125" s="16">
        <f t="shared" si="5"/>
        <v>121</v>
      </c>
      <c r="B125" s="16" t="str">
        <f>'Lag2'!B1093</f>
        <v>Lagnamn</v>
      </c>
      <c r="C125" s="16">
        <f>'Lag2'!C1093</f>
        <v>0</v>
      </c>
      <c r="D125" s="16">
        <f>'Lag2'!D1093</f>
        <v>0</v>
      </c>
      <c r="E125" s="16">
        <f>'Lag2'!E1093</f>
        <v>0</v>
      </c>
      <c r="F125" s="16">
        <f>'Lag2'!F1093</f>
        <v>0</v>
      </c>
      <c r="G125" s="16">
        <f>'Lag2'!G1093</f>
        <v>0</v>
      </c>
      <c r="H125" s="16">
        <f>'Lag2'!H1093</f>
        <v>0</v>
      </c>
      <c r="I125" s="16">
        <f>'Lag2'!I1093</f>
        <v>0</v>
      </c>
      <c r="J125" s="16">
        <f>'Lag2'!J1093</f>
        <v>0</v>
      </c>
      <c r="K125" s="16">
        <f>'Lag2'!K1093</f>
        <v>0</v>
      </c>
      <c r="L125" s="16">
        <f>'Lag2'!L1093</f>
        <v>0</v>
      </c>
      <c r="M125" s="16">
        <f>'Lag2'!M1093</f>
        <v>0</v>
      </c>
      <c r="N125" s="16">
        <f>'Lag2'!N1093</f>
        <v>0</v>
      </c>
      <c r="O125" s="16">
        <f>'Lag2'!O1093</f>
        <v>0</v>
      </c>
      <c r="P125" s="16">
        <f>'Lag2'!P1093</f>
        <v>0</v>
      </c>
      <c r="Q125" s="113"/>
      <c r="W125">
        <v>1</v>
      </c>
      <c r="X125">
        <f t="shared" si="4"/>
        <v>1</v>
      </c>
    </row>
    <row r="126" spans="1:24" x14ac:dyDescent="0.25">
      <c r="A126" s="16">
        <f t="shared" si="5"/>
        <v>122</v>
      </c>
      <c r="B126" s="16" t="str">
        <f>'Lag2'!B1103</f>
        <v>Lagnamn</v>
      </c>
      <c r="C126" s="16">
        <f>'Lag2'!C1103</f>
        <v>0</v>
      </c>
      <c r="D126" s="16">
        <f>'Lag2'!D1103</f>
        <v>0</v>
      </c>
      <c r="E126" s="16">
        <f>'Lag2'!E1103</f>
        <v>0</v>
      </c>
      <c r="F126" s="16">
        <f>'Lag2'!F1103</f>
        <v>0</v>
      </c>
      <c r="G126" s="16">
        <f>'Lag2'!G1103</f>
        <v>0</v>
      </c>
      <c r="H126" s="16">
        <f>'Lag2'!H1103</f>
        <v>0</v>
      </c>
      <c r="I126" s="16">
        <f>'Lag2'!I1103</f>
        <v>0</v>
      </c>
      <c r="J126" s="16">
        <f>'Lag2'!J1103</f>
        <v>0</v>
      </c>
      <c r="K126" s="16">
        <f>'Lag2'!K1103</f>
        <v>0</v>
      </c>
      <c r="L126" s="16">
        <f>'Lag2'!L1103</f>
        <v>0</v>
      </c>
      <c r="M126" s="16">
        <f>'Lag2'!M1103</f>
        <v>0</v>
      </c>
      <c r="N126" s="16">
        <f>'Lag2'!N1103</f>
        <v>0</v>
      </c>
      <c r="O126" s="16">
        <f>'Lag2'!O1103</f>
        <v>0</v>
      </c>
      <c r="P126" s="16">
        <f>'Lag2'!P1103</f>
        <v>0</v>
      </c>
      <c r="Q126" s="113"/>
      <c r="W126">
        <v>1</v>
      </c>
      <c r="X126">
        <f t="shared" si="4"/>
        <v>1</v>
      </c>
    </row>
    <row r="127" spans="1:24" x14ac:dyDescent="0.25">
      <c r="A127" s="16">
        <f t="shared" si="5"/>
        <v>123</v>
      </c>
      <c r="B127" s="16" t="str">
        <f>'Lag2'!B1108</f>
        <v>Lagnamn</v>
      </c>
      <c r="C127" s="16">
        <f>'Lag2'!C1108</f>
        <v>0</v>
      </c>
      <c r="D127" s="16">
        <f>'Lag2'!D1108</f>
        <v>0</v>
      </c>
      <c r="E127" s="16">
        <f>'Lag2'!E1108</f>
        <v>0</v>
      </c>
      <c r="F127" s="16">
        <f>'Lag2'!F1108</f>
        <v>0</v>
      </c>
      <c r="G127" s="16">
        <f>'Lag2'!G1108</f>
        <v>0</v>
      </c>
      <c r="H127" s="16">
        <f>'Lag2'!H1108</f>
        <v>0</v>
      </c>
      <c r="I127" s="16">
        <f>'Lag2'!I1108</f>
        <v>0</v>
      </c>
      <c r="J127" s="16">
        <f>'Lag2'!J1108</f>
        <v>0</v>
      </c>
      <c r="K127" s="16">
        <f>'Lag2'!K1108</f>
        <v>0</v>
      </c>
      <c r="L127" s="16">
        <f>'Lag2'!L1108</f>
        <v>0</v>
      </c>
      <c r="M127" s="16">
        <f>'Lag2'!M1108</f>
        <v>0</v>
      </c>
      <c r="N127" s="16">
        <f>'Lag2'!N1108</f>
        <v>0</v>
      </c>
      <c r="O127" s="16">
        <f>'Lag2'!O1108</f>
        <v>0</v>
      </c>
      <c r="P127" s="16">
        <f>'Lag2'!P1108</f>
        <v>0</v>
      </c>
      <c r="Q127" s="113"/>
      <c r="W127">
        <v>1</v>
      </c>
      <c r="X127">
        <f t="shared" si="4"/>
        <v>1</v>
      </c>
    </row>
    <row r="128" spans="1:24" x14ac:dyDescent="0.25">
      <c r="A128" s="16">
        <f t="shared" si="5"/>
        <v>124</v>
      </c>
      <c r="B128" s="16" t="str">
        <f>'Lag2'!B1113</f>
        <v>Lagnamn</v>
      </c>
      <c r="C128" s="16">
        <f>'Lag2'!C1113</f>
        <v>0</v>
      </c>
      <c r="D128" s="16">
        <f>'Lag2'!D1113</f>
        <v>0</v>
      </c>
      <c r="E128" s="16">
        <f>'Lag2'!E1113</f>
        <v>0</v>
      </c>
      <c r="F128" s="16">
        <f>'Lag2'!F1113</f>
        <v>0</v>
      </c>
      <c r="G128" s="16">
        <f>'Lag2'!G1113</f>
        <v>0</v>
      </c>
      <c r="H128" s="16">
        <f>'Lag2'!H1113</f>
        <v>0</v>
      </c>
      <c r="I128" s="16">
        <f>'Lag2'!I1113</f>
        <v>0</v>
      </c>
      <c r="J128" s="16">
        <f>'Lag2'!J1113</f>
        <v>0</v>
      </c>
      <c r="K128" s="16">
        <f>'Lag2'!K1113</f>
        <v>0</v>
      </c>
      <c r="L128" s="16">
        <f>'Lag2'!L1113</f>
        <v>0</v>
      </c>
      <c r="M128" s="16">
        <f>'Lag2'!M1113</f>
        <v>0</v>
      </c>
      <c r="N128" s="16">
        <f>'Lag2'!N1113</f>
        <v>0</v>
      </c>
      <c r="O128" s="16">
        <f>'Lag2'!O1113</f>
        <v>0</v>
      </c>
      <c r="P128" s="16">
        <f>'Lag2'!P1113</f>
        <v>0</v>
      </c>
      <c r="Q128" s="113"/>
      <c r="W128">
        <v>1</v>
      </c>
      <c r="X128">
        <f t="shared" si="4"/>
        <v>1</v>
      </c>
    </row>
    <row r="129" spans="1:24" x14ac:dyDescent="0.25">
      <c r="A129" s="16">
        <f t="shared" si="5"/>
        <v>125</v>
      </c>
      <c r="B129" s="16" t="str">
        <f>'Lag2'!B1123</f>
        <v>Lagnamn</v>
      </c>
      <c r="C129" s="16">
        <f>'Lag2'!C1123</f>
        <v>0</v>
      </c>
      <c r="D129" s="16">
        <f>'Lag2'!D1123</f>
        <v>0</v>
      </c>
      <c r="E129" s="16">
        <f>'Lag2'!E1123</f>
        <v>0</v>
      </c>
      <c r="F129" s="16">
        <f>'Lag2'!F1123</f>
        <v>0</v>
      </c>
      <c r="G129" s="16">
        <f>'Lag2'!G1123</f>
        <v>0</v>
      </c>
      <c r="H129" s="16">
        <f>'Lag2'!H1123</f>
        <v>0</v>
      </c>
      <c r="I129" s="16">
        <f>'Lag2'!I1123</f>
        <v>0</v>
      </c>
      <c r="J129" s="16">
        <f>'Lag2'!J1123</f>
        <v>0</v>
      </c>
      <c r="K129" s="16">
        <f>'Lag2'!K1123</f>
        <v>0</v>
      </c>
      <c r="L129" s="16">
        <f>'Lag2'!L1123</f>
        <v>0</v>
      </c>
      <c r="M129" s="16">
        <f>'Lag2'!M1123</f>
        <v>0</v>
      </c>
      <c r="N129" s="16">
        <f>'Lag2'!N1123</f>
        <v>0</v>
      </c>
      <c r="O129" s="16">
        <f>'Lag2'!O1123</f>
        <v>0</v>
      </c>
      <c r="P129" s="16">
        <f>'Lag2'!P1123</f>
        <v>0</v>
      </c>
      <c r="Q129" s="113"/>
      <c r="W129">
        <v>1</v>
      </c>
      <c r="X129">
        <f t="shared" si="4"/>
        <v>1</v>
      </c>
    </row>
    <row r="130" spans="1:24" x14ac:dyDescent="0.25">
      <c r="A130" s="16">
        <f t="shared" si="5"/>
        <v>126</v>
      </c>
      <c r="B130" s="16" t="str">
        <f>'Lag2'!B1128</f>
        <v>Lagnamn</v>
      </c>
      <c r="C130" s="16">
        <f>'Lag2'!C1128</f>
        <v>0</v>
      </c>
      <c r="D130" s="16">
        <f>'Lag2'!D1128</f>
        <v>0</v>
      </c>
      <c r="E130" s="16">
        <f>'Lag2'!E1128</f>
        <v>0</v>
      </c>
      <c r="F130" s="16">
        <f>'Lag2'!F1128</f>
        <v>0</v>
      </c>
      <c r="G130" s="16">
        <f>'Lag2'!G1128</f>
        <v>0</v>
      </c>
      <c r="H130" s="16">
        <f>'Lag2'!H1128</f>
        <v>0</v>
      </c>
      <c r="I130" s="16">
        <f>'Lag2'!I1128</f>
        <v>0</v>
      </c>
      <c r="J130" s="16">
        <f>'Lag2'!J1128</f>
        <v>0</v>
      </c>
      <c r="K130" s="16">
        <f>'Lag2'!K1128</f>
        <v>0</v>
      </c>
      <c r="L130" s="16">
        <f>'Lag2'!L1128</f>
        <v>0</v>
      </c>
      <c r="M130" s="16">
        <f>'Lag2'!M1128</f>
        <v>0</v>
      </c>
      <c r="N130" s="16">
        <f>'Lag2'!N1128</f>
        <v>0</v>
      </c>
      <c r="O130" s="16">
        <f>'Lag2'!O1128</f>
        <v>0</v>
      </c>
      <c r="P130" s="16">
        <f>'Lag2'!P1128</f>
        <v>0</v>
      </c>
      <c r="Q130" s="113"/>
      <c r="W130">
        <v>1</v>
      </c>
      <c r="X130">
        <f t="shared" si="4"/>
        <v>1</v>
      </c>
    </row>
    <row r="131" spans="1:24" x14ac:dyDescent="0.25">
      <c r="A131" s="16">
        <f t="shared" si="5"/>
        <v>127</v>
      </c>
      <c r="B131" s="16" t="str">
        <f>'Lag2'!B1133</f>
        <v>Lagnamn</v>
      </c>
      <c r="C131" s="16">
        <f>'Lag2'!C1133</f>
        <v>0</v>
      </c>
      <c r="D131" s="16">
        <f>'Lag2'!D1133</f>
        <v>0</v>
      </c>
      <c r="E131" s="16">
        <f>'Lag2'!E1133</f>
        <v>0</v>
      </c>
      <c r="F131" s="16">
        <f>'Lag2'!F1133</f>
        <v>0</v>
      </c>
      <c r="G131" s="16">
        <f>'Lag2'!G1133</f>
        <v>0</v>
      </c>
      <c r="H131" s="16">
        <f>'Lag2'!H1133</f>
        <v>0</v>
      </c>
      <c r="I131" s="16">
        <f>'Lag2'!I1133</f>
        <v>0</v>
      </c>
      <c r="J131" s="16">
        <f>'Lag2'!J1133</f>
        <v>0</v>
      </c>
      <c r="K131" s="16">
        <f>'Lag2'!K1133</f>
        <v>0</v>
      </c>
      <c r="L131" s="16">
        <f>'Lag2'!L1133</f>
        <v>0</v>
      </c>
      <c r="M131" s="16">
        <f>'Lag2'!M1133</f>
        <v>0</v>
      </c>
      <c r="N131" s="16">
        <f>'Lag2'!N1133</f>
        <v>0</v>
      </c>
      <c r="O131" s="16">
        <f>'Lag2'!O1133</f>
        <v>0</v>
      </c>
      <c r="P131" s="16">
        <f>'Lag2'!P1133</f>
        <v>0</v>
      </c>
      <c r="Q131" s="113"/>
      <c r="W131">
        <v>1</v>
      </c>
      <c r="X131">
        <f t="shared" si="4"/>
        <v>1</v>
      </c>
    </row>
    <row r="132" spans="1:24" x14ac:dyDescent="0.25">
      <c r="A132" s="16">
        <f t="shared" si="5"/>
        <v>128</v>
      </c>
      <c r="B132" s="16" t="str">
        <f>'Lag2'!B1138</f>
        <v>Lagnamn</v>
      </c>
      <c r="C132" s="16">
        <f>'Lag2'!C1138</f>
        <v>0</v>
      </c>
      <c r="D132" s="16">
        <f>'Lag2'!D1138</f>
        <v>0</v>
      </c>
      <c r="E132" s="16">
        <f>'Lag2'!E1138</f>
        <v>0</v>
      </c>
      <c r="F132" s="16">
        <f>'Lag2'!F1138</f>
        <v>0</v>
      </c>
      <c r="G132" s="16">
        <f>'Lag2'!G1138</f>
        <v>0</v>
      </c>
      <c r="H132" s="16">
        <f>'Lag2'!H1138</f>
        <v>0</v>
      </c>
      <c r="I132" s="16">
        <f>'Lag2'!I1138</f>
        <v>0</v>
      </c>
      <c r="J132" s="16">
        <f>'Lag2'!J1138</f>
        <v>0</v>
      </c>
      <c r="K132" s="16">
        <f>'Lag2'!K1138</f>
        <v>0</v>
      </c>
      <c r="L132" s="16">
        <f>'Lag2'!L1138</f>
        <v>0</v>
      </c>
      <c r="M132" s="16">
        <f>'Lag2'!M1138</f>
        <v>0</v>
      </c>
      <c r="N132" s="16">
        <f>'Lag2'!N1138</f>
        <v>0</v>
      </c>
      <c r="O132" s="16">
        <f>'Lag2'!O1138</f>
        <v>0</v>
      </c>
      <c r="P132" s="16">
        <f>'Lag2'!P1138</f>
        <v>0</v>
      </c>
      <c r="Q132" s="113"/>
      <c r="W132">
        <v>1</v>
      </c>
      <c r="X132">
        <f t="shared" si="4"/>
        <v>1</v>
      </c>
    </row>
    <row r="133" spans="1:24" x14ac:dyDescent="0.25">
      <c r="A133" s="16">
        <f t="shared" si="5"/>
        <v>129</v>
      </c>
      <c r="B133" s="16" t="str">
        <f>'Lag2'!B1143</f>
        <v>Lagnamn</v>
      </c>
      <c r="C133" s="16">
        <f>'Lag2'!C1143</f>
        <v>0</v>
      </c>
      <c r="D133" s="16">
        <f>'Lag2'!D1143</f>
        <v>0</v>
      </c>
      <c r="E133" s="16">
        <f>'Lag2'!E1143</f>
        <v>0</v>
      </c>
      <c r="F133" s="16">
        <f>'Lag2'!F1143</f>
        <v>0</v>
      </c>
      <c r="G133" s="16">
        <f>'Lag2'!G1143</f>
        <v>0</v>
      </c>
      <c r="H133" s="16">
        <f>'Lag2'!H1143</f>
        <v>0</v>
      </c>
      <c r="I133" s="16">
        <f>'Lag2'!I1143</f>
        <v>0</v>
      </c>
      <c r="J133" s="16">
        <f>'Lag2'!J1143</f>
        <v>0</v>
      </c>
      <c r="K133" s="16">
        <f>'Lag2'!K1143</f>
        <v>0</v>
      </c>
      <c r="L133" s="16">
        <f>'Lag2'!L1143</f>
        <v>0</v>
      </c>
      <c r="M133" s="16">
        <f>'Lag2'!M1143</f>
        <v>0</v>
      </c>
      <c r="N133" s="16">
        <f>'Lag2'!N1143</f>
        <v>0</v>
      </c>
      <c r="O133" s="16">
        <f>'Lag2'!O1143</f>
        <v>0</v>
      </c>
      <c r="P133" s="16">
        <f>'Lag2'!P1143</f>
        <v>0</v>
      </c>
      <c r="Q133" s="113"/>
      <c r="W133">
        <v>1</v>
      </c>
      <c r="X133">
        <f t="shared" si="4"/>
        <v>1</v>
      </c>
    </row>
    <row r="134" spans="1:24" x14ac:dyDescent="0.25">
      <c r="A134" s="16">
        <f t="shared" si="5"/>
        <v>130</v>
      </c>
      <c r="B134" s="16" t="str">
        <f>'Lag2'!B1148</f>
        <v>Lagnamn</v>
      </c>
      <c r="C134" s="16">
        <f>'Lag2'!C1148</f>
        <v>0</v>
      </c>
      <c r="D134" s="16">
        <f>'Lag2'!D1148</f>
        <v>0</v>
      </c>
      <c r="E134" s="16">
        <f>'Lag2'!E1148</f>
        <v>0</v>
      </c>
      <c r="F134" s="16">
        <f>'Lag2'!F1148</f>
        <v>0</v>
      </c>
      <c r="G134" s="16">
        <f>'Lag2'!G1148</f>
        <v>0</v>
      </c>
      <c r="H134" s="16">
        <f>'Lag2'!H1148</f>
        <v>0</v>
      </c>
      <c r="I134" s="16">
        <f>'Lag2'!I1148</f>
        <v>0</v>
      </c>
      <c r="J134" s="16">
        <f>'Lag2'!J1148</f>
        <v>0</v>
      </c>
      <c r="K134" s="16">
        <f>'Lag2'!K1148</f>
        <v>0</v>
      </c>
      <c r="L134" s="16">
        <f>'Lag2'!L1148</f>
        <v>0</v>
      </c>
      <c r="M134" s="16">
        <f>'Lag2'!M1148</f>
        <v>0</v>
      </c>
      <c r="N134" s="16">
        <f>'Lag2'!N1148</f>
        <v>0</v>
      </c>
      <c r="O134" s="16">
        <f>'Lag2'!O1148</f>
        <v>0</v>
      </c>
      <c r="P134" s="16">
        <f>'Lag2'!P1148</f>
        <v>0</v>
      </c>
      <c r="Q134" s="113"/>
      <c r="W134">
        <v>1</v>
      </c>
      <c r="X134">
        <f t="shared" si="4"/>
        <v>1</v>
      </c>
    </row>
    <row r="135" spans="1:24" x14ac:dyDescent="0.25">
      <c r="A135" s="16">
        <f t="shared" si="5"/>
        <v>131</v>
      </c>
      <c r="B135" s="16" t="str">
        <f>'Lag2'!B1153</f>
        <v>Lagnamn</v>
      </c>
      <c r="C135" s="16">
        <f>'Lag2'!C1153</f>
        <v>0</v>
      </c>
      <c r="D135" s="16">
        <f>'Lag2'!D1153</f>
        <v>0</v>
      </c>
      <c r="E135" s="16">
        <f>'Lag2'!E1153</f>
        <v>0</v>
      </c>
      <c r="F135" s="16">
        <f>'Lag2'!F1153</f>
        <v>0</v>
      </c>
      <c r="G135" s="16">
        <f>'Lag2'!G1153</f>
        <v>0</v>
      </c>
      <c r="H135" s="16">
        <f>'Lag2'!H1153</f>
        <v>0</v>
      </c>
      <c r="I135" s="16">
        <f>'Lag2'!I1153</f>
        <v>0</v>
      </c>
      <c r="J135" s="16">
        <f>'Lag2'!J1153</f>
        <v>0</v>
      </c>
      <c r="K135" s="16">
        <f>'Lag2'!K1153</f>
        <v>0</v>
      </c>
      <c r="L135" s="16">
        <f>'Lag2'!L1153</f>
        <v>0</v>
      </c>
      <c r="M135" s="16">
        <f>'Lag2'!M1153</f>
        <v>0</v>
      </c>
      <c r="N135" s="16">
        <f>'Lag2'!N1153</f>
        <v>0</v>
      </c>
      <c r="O135" s="16">
        <f>'Lag2'!O1153</f>
        <v>0</v>
      </c>
      <c r="P135" s="16">
        <f>'Lag2'!P1153</f>
        <v>0</v>
      </c>
      <c r="Q135" s="113"/>
      <c r="W135">
        <v>1</v>
      </c>
      <c r="X135">
        <f t="shared" si="4"/>
        <v>1</v>
      </c>
    </row>
    <row r="136" spans="1:24" x14ac:dyDescent="0.25">
      <c r="A136" s="16">
        <f t="shared" si="5"/>
        <v>132</v>
      </c>
      <c r="B136" s="16" t="str">
        <f>'Lag2'!B1158</f>
        <v>Lagnamn</v>
      </c>
      <c r="C136" s="16">
        <f>'Lag2'!C1158</f>
        <v>0</v>
      </c>
      <c r="D136" s="16">
        <f>'Lag2'!D1158</f>
        <v>0</v>
      </c>
      <c r="E136" s="16">
        <f>'Lag2'!E1158</f>
        <v>0</v>
      </c>
      <c r="F136" s="16">
        <f>'Lag2'!F1158</f>
        <v>0</v>
      </c>
      <c r="G136" s="16">
        <f>'Lag2'!G1158</f>
        <v>0</v>
      </c>
      <c r="H136" s="16">
        <f>'Lag2'!H1158</f>
        <v>0</v>
      </c>
      <c r="I136" s="16">
        <f>'Lag2'!I1158</f>
        <v>0</v>
      </c>
      <c r="J136" s="16">
        <f>'Lag2'!J1158</f>
        <v>0</v>
      </c>
      <c r="K136" s="16">
        <f>'Lag2'!K1158</f>
        <v>0</v>
      </c>
      <c r="L136" s="16">
        <f>'Lag2'!L1158</f>
        <v>0</v>
      </c>
      <c r="M136" s="16">
        <f>'Lag2'!M1158</f>
        <v>0</v>
      </c>
      <c r="N136" s="16">
        <f>'Lag2'!N1158</f>
        <v>0</v>
      </c>
      <c r="O136" s="16">
        <f>'Lag2'!O1158</f>
        <v>0</v>
      </c>
      <c r="P136" s="16">
        <f>'Lag2'!P1158</f>
        <v>0</v>
      </c>
      <c r="Q136" s="113"/>
      <c r="W136">
        <v>1</v>
      </c>
      <c r="X136">
        <f t="shared" si="4"/>
        <v>1</v>
      </c>
    </row>
    <row r="137" spans="1:24" x14ac:dyDescent="0.25">
      <c r="A137" s="16">
        <f t="shared" si="5"/>
        <v>133</v>
      </c>
      <c r="B137" s="16" t="str">
        <f>'Lag2'!B1163</f>
        <v>Lagnamn</v>
      </c>
      <c r="C137" s="16">
        <f>'Lag2'!C1163</f>
        <v>0</v>
      </c>
      <c r="D137" s="16">
        <f>'Lag2'!D1163</f>
        <v>0</v>
      </c>
      <c r="E137" s="16">
        <f>'Lag2'!E1163</f>
        <v>0</v>
      </c>
      <c r="F137" s="16">
        <f>'Lag2'!F1163</f>
        <v>0</v>
      </c>
      <c r="G137" s="16">
        <f>'Lag2'!G1163</f>
        <v>0</v>
      </c>
      <c r="H137" s="16">
        <f>'Lag2'!H1163</f>
        <v>0</v>
      </c>
      <c r="I137" s="16">
        <f>'Lag2'!I1163</f>
        <v>0</v>
      </c>
      <c r="J137" s="16">
        <f>'Lag2'!J1163</f>
        <v>0</v>
      </c>
      <c r="K137" s="16">
        <f>'Lag2'!K1163</f>
        <v>0</v>
      </c>
      <c r="L137" s="16">
        <f>'Lag2'!L1163</f>
        <v>0</v>
      </c>
      <c r="M137" s="16">
        <f>'Lag2'!M1163</f>
        <v>0</v>
      </c>
      <c r="N137" s="16">
        <f>'Lag2'!N1163</f>
        <v>0</v>
      </c>
      <c r="O137" s="16">
        <f>'Lag2'!O1163</f>
        <v>0</v>
      </c>
      <c r="P137" s="16">
        <f>'Lag2'!P1163</f>
        <v>0</v>
      </c>
      <c r="Q137" s="113"/>
      <c r="W137">
        <v>1</v>
      </c>
      <c r="X137">
        <f t="shared" ref="X137:X162" si="6">IF(B137="lagnamn",W137,0)</f>
        <v>1</v>
      </c>
    </row>
    <row r="138" spans="1:24" x14ac:dyDescent="0.25">
      <c r="A138" s="16">
        <f t="shared" si="5"/>
        <v>134</v>
      </c>
      <c r="B138" s="16" t="str">
        <f>'Lag2'!B1168</f>
        <v>Lagnamn</v>
      </c>
      <c r="C138" s="16">
        <f>'Lag2'!C1168</f>
        <v>0</v>
      </c>
      <c r="D138" s="16">
        <f>'Lag2'!D1168</f>
        <v>0</v>
      </c>
      <c r="E138" s="16">
        <f>'Lag2'!E1168</f>
        <v>0</v>
      </c>
      <c r="F138" s="16">
        <f>'Lag2'!F1168</f>
        <v>0</v>
      </c>
      <c r="G138" s="16">
        <f>'Lag2'!G1168</f>
        <v>0</v>
      </c>
      <c r="H138" s="16">
        <f>'Lag2'!H1168</f>
        <v>0</v>
      </c>
      <c r="I138" s="16">
        <f>'Lag2'!I1168</f>
        <v>0</v>
      </c>
      <c r="J138" s="16">
        <f>'Lag2'!J1168</f>
        <v>0</v>
      </c>
      <c r="K138" s="16">
        <f>'Lag2'!K1168</f>
        <v>0</v>
      </c>
      <c r="L138" s="16">
        <f>'Lag2'!L1168</f>
        <v>0</v>
      </c>
      <c r="M138" s="16">
        <f>'Lag2'!M1168</f>
        <v>0</v>
      </c>
      <c r="N138" s="16">
        <f>'Lag2'!N1168</f>
        <v>0</v>
      </c>
      <c r="O138" s="16">
        <f>'Lag2'!O1168</f>
        <v>0</v>
      </c>
      <c r="P138" s="16">
        <f>'Lag2'!P1168</f>
        <v>0</v>
      </c>
      <c r="Q138" s="113"/>
      <c r="W138">
        <v>1</v>
      </c>
      <c r="X138">
        <f t="shared" si="6"/>
        <v>1</v>
      </c>
    </row>
    <row r="139" spans="1:24" x14ac:dyDescent="0.25">
      <c r="A139" s="16">
        <f t="shared" si="5"/>
        <v>135</v>
      </c>
      <c r="B139" s="16" t="str">
        <f>'Lag2'!B1173</f>
        <v>Lagnamn</v>
      </c>
      <c r="C139" s="16">
        <f>'Lag2'!C1173</f>
        <v>0</v>
      </c>
      <c r="D139" s="16">
        <f>'Lag2'!D1173</f>
        <v>0</v>
      </c>
      <c r="E139" s="16">
        <f>'Lag2'!E1173</f>
        <v>0</v>
      </c>
      <c r="F139" s="16">
        <f>'Lag2'!F1173</f>
        <v>0</v>
      </c>
      <c r="G139" s="16">
        <f>'Lag2'!G1173</f>
        <v>0</v>
      </c>
      <c r="H139" s="16">
        <f>'Lag2'!H1173</f>
        <v>0</v>
      </c>
      <c r="I139" s="16">
        <f>'Lag2'!I1173</f>
        <v>0</v>
      </c>
      <c r="J139" s="16">
        <f>'Lag2'!J1173</f>
        <v>0</v>
      </c>
      <c r="K139" s="16">
        <f>'Lag2'!K1173</f>
        <v>0</v>
      </c>
      <c r="L139" s="16">
        <f>'Lag2'!L1173</f>
        <v>0</v>
      </c>
      <c r="M139" s="16">
        <f>'Lag2'!M1173</f>
        <v>0</v>
      </c>
      <c r="N139" s="16">
        <f>'Lag2'!N1173</f>
        <v>0</v>
      </c>
      <c r="O139" s="16">
        <f>'Lag2'!O1173</f>
        <v>0</v>
      </c>
      <c r="P139" s="16">
        <f>'Lag2'!P1173</f>
        <v>0</v>
      </c>
      <c r="Q139" s="113"/>
      <c r="W139">
        <v>1</v>
      </c>
      <c r="X139">
        <f t="shared" si="6"/>
        <v>1</v>
      </c>
    </row>
    <row r="140" spans="1:24" x14ac:dyDescent="0.25">
      <c r="A140" s="16">
        <f t="shared" si="5"/>
        <v>136</v>
      </c>
      <c r="B140" s="16" t="str">
        <f>'Lag2'!B1178</f>
        <v>Lagnamn</v>
      </c>
      <c r="C140" s="16">
        <f>'Lag2'!C1178</f>
        <v>0</v>
      </c>
      <c r="D140" s="16">
        <f>'Lag2'!D1178</f>
        <v>0</v>
      </c>
      <c r="E140" s="16">
        <f>'Lag2'!E1178</f>
        <v>0</v>
      </c>
      <c r="F140" s="16">
        <f>'Lag2'!F1178</f>
        <v>0</v>
      </c>
      <c r="G140" s="16">
        <f>'Lag2'!G1178</f>
        <v>0</v>
      </c>
      <c r="H140" s="16">
        <f>'Lag2'!H1178</f>
        <v>0</v>
      </c>
      <c r="I140" s="16">
        <f>'Lag2'!I1178</f>
        <v>0</v>
      </c>
      <c r="J140" s="16">
        <f>'Lag2'!J1178</f>
        <v>0</v>
      </c>
      <c r="K140" s="16">
        <f>'Lag2'!K1178</f>
        <v>0</v>
      </c>
      <c r="L140" s="16">
        <f>'Lag2'!L1178</f>
        <v>0</v>
      </c>
      <c r="M140" s="16">
        <f>'Lag2'!M1178</f>
        <v>0</v>
      </c>
      <c r="N140" s="16">
        <f>'Lag2'!N1178</f>
        <v>0</v>
      </c>
      <c r="O140" s="16">
        <f>'Lag2'!O1178</f>
        <v>0</v>
      </c>
      <c r="P140" s="16">
        <f>'Lag2'!P1178</f>
        <v>0</v>
      </c>
      <c r="Q140" s="113"/>
      <c r="W140">
        <v>1</v>
      </c>
      <c r="X140">
        <f t="shared" si="6"/>
        <v>1</v>
      </c>
    </row>
    <row r="141" spans="1:24" x14ac:dyDescent="0.25">
      <c r="A141" s="16">
        <f t="shared" si="5"/>
        <v>137</v>
      </c>
      <c r="B141" s="16" t="str">
        <f>'Lag2'!B1183</f>
        <v>Lagnamn</v>
      </c>
      <c r="C141" s="16">
        <f>'Lag2'!C1183</f>
        <v>0</v>
      </c>
      <c r="D141" s="16">
        <f>'Lag2'!D1183</f>
        <v>0</v>
      </c>
      <c r="E141" s="16">
        <f>'Lag2'!E1183</f>
        <v>0</v>
      </c>
      <c r="F141" s="16">
        <f>'Lag2'!F1183</f>
        <v>0</v>
      </c>
      <c r="G141" s="16">
        <f>'Lag2'!G1183</f>
        <v>0</v>
      </c>
      <c r="H141" s="16">
        <f>'Lag2'!H1183</f>
        <v>0</v>
      </c>
      <c r="I141" s="16">
        <f>'Lag2'!I1183</f>
        <v>0</v>
      </c>
      <c r="J141" s="16">
        <f>'Lag2'!J1183</f>
        <v>0</v>
      </c>
      <c r="K141" s="16">
        <f>'Lag2'!K1183</f>
        <v>0</v>
      </c>
      <c r="L141" s="16">
        <f>'Lag2'!L1183</f>
        <v>0</v>
      </c>
      <c r="M141" s="16">
        <f>'Lag2'!M1183</f>
        <v>0</v>
      </c>
      <c r="N141" s="16">
        <f>'Lag2'!N1183</f>
        <v>0</v>
      </c>
      <c r="O141" s="16">
        <f>'Lag2'!O1183</f>
        <v>0</v>
      </c>
      <c r="P141" s="16">
        <f>'Lag2'!P1183</f>
        <v>0</v>
      </c>
      <c r="Q141" s="113"/>
      <c r="W141">
        <v>1</v>
      </c>
      <c r="X141">
        <f t="shared" si="6"/>
        <v>1</v>
      </c>
    </row>
    <row r="142" spans="1:24" x14ac:dyDescent="0.25">
      <c r="A142" s="16">
        <f t="shared" si="5"/>
        <v>138</v>
      </c>
      <c r="B142" s="16" t="str">
        <f>'Lag2'!B1188</f>
        <v>Lagnamn</v>
      </c>
      <c r="C142" s="16">
        <f>'Lag2'!C1188</f>
        <v>0</v>
      </c>
      <c r="D142" s="16">
        <f>'Lag2'!D1188</f>
        <v>0</v>
      </c>
      <c r="E142" s="16">
        <f>'Lag2'!E1188</f>
        <v>0</v>
      </c>
      <c r="F142" s="16">
        <f>'Lag2'!F1188</f>
        <v>0</v>
      </c>
      <c r="G142" s="16">
        <f>'Lag2'!G1188</f>
        <v>0</v>
      </c>
      <c r="H142" s="16">
        <f>'Lag2'!H1188</f>
        <v>0</v>
      </c>
      <c r="I142" s="16">
        <f>'Lag2'!I1188</f>
        <v>0</v>
      </c>
      <c r="J142" s="16">
        <f>'Lag2'!J1188</f>
        <v>0</v>
      </c>
      <c r="K142" s="16">
        <f>'Lag2'!K1188</f>
        <v>0</v>
      </c>
      <c r="L142" s="16">
        <f>'Lag2'!L1188</f>
        <v>0</v>
      </c>
      <c r="M142" s="16">
        <f>'Lag2'!M1188</f>
        <v>0</v>
      </c>
      <c r="N142" s="16">
        <f>'Lag2'!N1188</f>
        <v>0</v>
      </c>
      <c r="O142" s="16">
        <f>'Lag2'!O1188</f>
        <v>0</v>
      </c>
      <c r="P142" s="16">
        <f>'Lag2'!P1188</f>
        <v>0</v>
      </c>
      <c r="Q142" s="113"/>
      <c r="W142">
        <v>1</v>
      </c>
      <c r="X142">
        <f t="shared" si="6"/>
        <v>1</v>
      </c>
    </row>
    <row r="143" spans="1:24" x14ac:dyDescent="0.25">
      <c r="A143" s="16">
        <f t="shared" si="5"/>
        <v>139</v>
      </c>
      <c r="B143" s="16" t="str">
        <f>'Lag2'!B1193</f>
        <v>Lagnamn</v>
      </c>
      <c r="C143" s="16">
        <f>'Lag2'!C1193</f>
        <v>0</v>
      </c>
      <c r="D143" s="16">
        <f>'Lag2'!D1193</f>
        <v>0</v>
      </c>
      <c r="E143" s="16">
        <f>'Lag2'!E1193</f>
        <v>0</v>
      </c>
      <c r="F143" s="16">
        <f>'Lag2'!F1193</f>
        <v>0</v>
      </c>
      <c r="G143" s="16">
        <f>'Lag2'!G1193</f>
        <v>0</v>
      </c>
      <c r="H143" s="16">
        <f>'Lag2'!H1193</f>
        <v>0</v>
      </c>
      <c r="I143" s="16">
        <f>'Lag2'!I1193</f>
        <v>0</v>
      </c>
      <c r="J143" s="16">
        <f>'Lag2'!J1193</f>
        <v>0</v>
      </c>
      <c r="K143" s="16">
        <f>'Lag2'!K1193</f>
        <v>0</v>
      </c>
      <c r="L143" s="16">
        <f>'Lag2'!L1193</f>
        <v>0</v>
      </c>
      <c r="M143" s="16">
        <f>'Lag2'!M1193</f>
        <v>0</v>
      </c>
      <c r="N143" s="16">
        <f>'Lag2'!N1193</f>
        <v>0</v>
      </c>
      <c r="O143" s="16">
        <f>'Lag2'!O1193</f>
        <v>0</v>
      </c>
      <c r="P143" s="16">
        <f>'Lag2'!P1193</f>
        <v>0</v>
      </c>
      <c r="Q143" s="113"/>
      <c r="W143">
        <v>1</v>
      </c>
      <c r="X143">
        <f t="shared" si="6"/>
        <v>1</v>
      </c>
    </row>
    <row r="144" spans="1:24" x14ac:dyDescent="0.25">
      <c r="A144" s="16">
        <f t="shared" si="5"/>
        <v>140</v>
      </c>
      <c r="B144" s="16" t="str">
        <f>'Lag2'!B1198</f>
        <v>Lagnamn</v>
      </c>
      <c r="C144" s="16">
        <f>'Lag2'!C1198</f>
        <v>0</v>
      </c>
      <c r="D144" s="16">
        <f>'Lag2'!D1198</f>
        <v>0</v>
      </c>
      <c r="E144" s="16">
        <f>'Lag2'!E1198</f>
        <v>0</v>
      </c>
      <c r="F144" s="16">
        <f>'Lag2'!F1198</f>
        <v>0</v>
      </c>
      <c r="G144" s="16">
        <f>'Lag2'!G1198</f>
        <v>0</v>
      </c>
      <c r="H144" s="16">
        <f>'Lag2'!H1198</f>
        <v>0</v>
      </c>
      <c r="I144" s="16">
        <f>'Lag2'!I1198</f>
        <v>0</v>
      </c>
      <c r="J144" s="16">
        <f>'Lag2'!J1198</f>
        <v>0</v>
      </c>
      <c r="K144" s="16">
        <f>'Lag2'!K1198</f>
        <v>0</v>
      </c>
      <c r="L144" s="16">
        <f>'Lag2'!L1198</f>
        <v>0</v>
      </c>
      <c r="M144" s="16">
        <f>'Lag2'!M1198</f>
        <v>0</v>
      </c>
      <c r="N144" s="16">
        <f>'Lag2'!N1198</f>
        <v>0</v>
      </c>
      <c r="O144" s="16">
        <f>'Lag2'!O1198</f>
        <v>0</v>
      </c>
      <c r="P144" s="16">
        <f>'Lag2'!P1198</f>
        <v>0</v>
      </c>
      <c r="Q144" s="113"/>
      <c r="W144">
        <v>1</v>
      </c>
      <c r="X144">
        <f t="shared" si="6"/>
        <v>1</v>
      </c>
    </row>
    <row r="145" spans="1:24" x14ac:dyDescent="0.25">
      <c r="A145" s="16">
        <f t="shared" si="5"/>
        <v>141</v>
      </c>
      <c r="B145" s="16" t="str">
        <f>'Lag2'!B1203</f>
        <v>Lagnamn</v>
      </c>
      <c r="C145" s="16">
        <f>'Lag2'!C1203</f>
        <v>0</v>
      </c>
      <c r="D145" s="16">
        <f>'Lag2'!D1203</f>
        <v>0</v>
      </c>
      <c r="E145" s="16">
        <f>'Lag2'!E1203</f>
        <v>0</v>
      </c>
      <c r="F145" s="16">
        <f>'Lag2'!F1203</f>
        <v>0</v>
      </c>
      <c r="G145" s="16">
        <f>'Lag2'!G1203</f>
        <v>0</v>
      </c>
      <c r="H145" s="16">
        <f>'Lag2'!H1203</f>
        <v>0</v>
      </c>
      <c r="I145" s="16">
        <f>'Lag2'!I1203</f>
        <v>0</v>
      </c>
      <c r="J145" s="16">
        <f>'Lag2'!J1203</f>
        <v>0</v>
      </c>
      <c r="K145" s="16">
        <f>'Lag2'!K1203</f>
        <v>0</v>
      </c>
      <c r="L145" s="16">
        <f>'Lag2'!L1203</f>
        <v>0</v>
      </c>
      <c r="M145" s="16">
        <f>'Lag2'!M1203</f>
        <v>0</v>
      </c>
      <c r="N145" s="16">
        <f>'Lag2'!N1203</f>
        <v>0</v>
      </c>
      <c r="O145" s="16">
        <f>'Lag2'!O1203</f>
        <v>0</v>
      </c>
      <c r="P145" s="16">
        <f>'Lag2'!P1203</f>
        <v>0</v>
      </c>
      <c r="Q145" s="113"/>
      <c r="W145">
        <v>1</v>
      </c>
      <c r="X145">
        <f t="shared" si="6"/>
        <v>1</v>
      </c>
    </row>
    <row r="146" spans="1:24" x14ac:dyDescent="0.25">
      <c r="A146" s="16">
        <f t="shared" si="5"/>
        <v>142</v>
      </c>
      <c r="B146" s="16" t="str">
        <f>'Lag2'!B1208</f>
        <v>Lagnamn</v>
      </c>
      <c r="C146" s="16">
        <f>'Lag2'!C1208</f>
        <v>0</v>
      </c>
      <c r="D146" s="16">
        <f>'Lag2'!D1208</f>
        <v>0</v>
      </c>
      <c r="E146" s="16">
        <f>'Lag2'!E1208</f>
        <v>0</v>
      </c>
      <c r="F146" s="16">
        <f>'Lag2'!F1208</f>
        <v>0</v>
      </c>
      <c r="G146" s="16">
        <f>'Lag2'!G1208</f>
        <v>0</v>
      </c>
      <c r="H146" s="16">
        <f>'Lag2'!H1208</f>
        <v>0</v>
      </c>
      <c r="I146" s="16">
        <f>'Lag2'!I1208</f>
        <v>0</v>
      </c>
      <c r="J146" s="16">
        <f>'Lag2'!J1208</f>
        <v>0</v>
      </c>
      <c r="K146" s="16">
        <f>'Lag2'!K1208</f>
        <v>0</v>
      </c>
      <c r="L146" s="16">
        <f>'Lag2'!L1208</f>
        <v>0</v>
      </c>
      <c r="M146" s="16">
        <f>'Lag2'!M1208</f>
        <v>0</v>
      </c>
      <c r="N146" s="16">
        <f>'Lag2'!N1208</f>
        <v>0</v>
      </c>
      <c r="O146" s="16">
        <f>'Lag2'!O1208</f>
        <v>0</v>
      </c>
      <c r="P146" s="16">
        <f>'Lag2'!P1208</f>
        <v>0</v>
      </c>
      <c r="Q146" s="113"/>
      <c r="W146">
        <v>1</v>
      </c>
      <c r="X146">
        <f t="shared" si="6"/>
        <v>1</v>
      </c>
    </row>
    <row r="147" spans="1:24" x14ac:dyDescent="0.25">
      <c r="A147" s="16">
        <f t="shared" si="5"/>
        <v>143</v>
      </c>
      <c r="B147" s="16" t="str">
        <f>'Lag2'!B1213</f>
        <v>Lagnamn</v>
      </c>
      <c r="C147" s="16">
        <f>'Lag2'!C1213</f>
        <v>0</v>
      </c>
      <c r="D147" s="16">
        <f>'Lag2'!D1213</f>
        <v>0</v>
      </c>
      <c r="E147" s="16">
        <f>'Lag2'!E1213</f>
        <v>0</v>
      </c>
      <c r="F147" s="16">
        <f>'Lag2'!F1213</f>
        <v>0</v>
      </c>
      <c r="G147" s="16">
        <f>'Lag2'!G1213</f>
        <v>0</v>
      </c>
      <c r="H147" s="16">
        <f>'Lag2'!H1213</f>
        <v>0</v>
      </c>
      <c r="I147" s="16">
        <f>'Lag2'!I1213</f>
        <v>0</v>
      </c>
      <c r="J147" s="16">
        <f>'Lag2'!J1213</f>
        <v>0</v>
      </c>
      <c r="K147" s="16">
        <f>'Lag2'!K1213</f>
        <v>0</v>
      </c>
      <c r="L147" s="16">
        <f>'Lag2'!L1213</f>
        <v>0</v>
      </c>
      <c r="M147" s="16">
        <f>'Lag2'!M1213</f>
        <v>0</v>
      </c>
      <c r="N147" s="16">
        <f>'Lag2'!N1213</f>
        <v>0</v>
      </c>
      <c r="O147" s="16">
        <f>'Lag2'!O1213</f>
        <v>0</v>
      </c>
      <c r="P147" s="16">
        <f>'Lag2'!P1213</f>
        <v>0</v>
      </c>
      <c r="Q147" s="113"/>
      <c r="W147">
        <v>1</v>
      </c>
      <c r="X147">
        <f t="shared" si="6"/>
        <v>1</v>
      </c>
    </row>
    <row r="148" spans="1:24" x14ac:dyDescent="0.25">
      <c r="A148" s="16">
        <f t="shared" si="5"/>
        <v>144</v>
      </c>
      <c r="B148" s="16" t="str">
        <f>'Lag2'!B1218</f>
        <v>Lagnamn</v>
      </c>
      <c r="C148" s="16">
        <f>'Lag2'!C1218</f>
        <v>0</v>
      </c>
      <c r="D148" s="16">
        <f>'Lag2'!D1218</f>
        <v>0</v>
      </c>
      <c r="E148" s="16">
        <f>'Lag2'!E1218</f>
        <v>0</v>
      </c>
      <c r="F148" s="16">
        <f>'Lag2'!F1218</f>
        <v>0</v>
      </c>
      <c r="G148" s="16">
        <f>'Lag2'!G1218</f>
        <v>0</v>
      </c>
      <c r="H148" s="16">
        <f>'Lag2'!H1218</f>
        <v>0</v>
      </c>
      <c r="I148" s="16">
        <f>'Lag2'!I1218</f>
        <v>0</v>
      </c>
      <c r="J148" s="16">
        <f>'Lag2'!J1218</f>
        <v>0</v>
      </c>
      <c r="K148" s="16">
        <f>'Lag2'!K1218</f>
        <v>0</v>
      </c>
      <c r="L148" s="16">
        <f>'Lag2'!L1218</f>
        <v>0</v>
      </c>
      <c r="M148" s="16">
        <f>'Lag2'!M1218</f>
        <v>0</v>
      </c>
      <c r="N148" s="16">
        <f>'Lag2'!N1218</f>
        <v>0</v>
      </c>
      <c r="O148" s="16">
        <f>'Lag2'!O1218</f>
        <v>0</v>
      </c>
      <c r="P148" s="16">
        <f>'Lag2'!P1218</f>
        <v>0</v>
      </c>
      <c r="Q148" s="113"/>
      <c r="W148">
        <v>1</v>
      </c>
      <c r="X148">
        <f t="shared" si="6"/>
        <v>1</v>
      </c>
    </row>
    <row r="149" spans="1:24" x14ac:dyDescent="0.25">
      <c r="A149" s="16">
        <f t="shared" si="5"/>
        <v>145</v>
      </c>
      <c r="B149" s="16" t="str">
        <f>'Lag2'!B1223</f>
        <v>Lagnamn</v>
      </c>
      <c r="C149" s="16">
        <f>'Lag2'!C1223</f>
        <v>0</v>
      </c>
      <c r="D149" s="16">
        <f>'Lag2'!D1223</f>
        <v>0</v>
      </c>
      <c r="E149" s="16">
        <f>'Lag2'!E1223</f>
        <v>0</v>
      </c>
      <c r="F149" s="16">
        <f>'Lag2'!F1223</f>
        <v>0</v>
      </c>
      <c r="G149" s="16">
        <f>'Lag2'!G1223</f>
        <v>0</v>
      </c>
      <c r="H149" s="16">
        <f>'Lag2'!H1223</f>
        <v>0</v>
      </c>
      <c r="I149" s="16">
        <f>'Lag2'!I1223</f>
        <v>0</v>
      </c>
      <c r="J149" s="16">
        <f>'Lag2'!J1223</f>
        <v>0</v>
      </c>
      <c r="K149" s="16">
        <f>'Lag2'!K1223</f>
        <v>0</v>
      </c>
      <c r="L149" s="16">
        <f>'Lag2'!L1223</f>
        <v>0</v>
      </c>
      <c r="M149" s="16">
        <f>'Lag2'!M1223</f>
        <v>0</v>
      </c>
      <c r="N149" s="16">
        <f>'Lag2'!N1223</f>
        <v>0</v>
      </c>
      <c r="O149" s="16">
        <f>'Lag2'!O1223</f>
        <v>0</v>
      </c>
      <c r="P149" s="16">
        <f>'Lag2'!P1223</f>
        <v>0</v>
      </c>
      <c r="Q149" s="113"/>
      <c r="W149">
        <v>1</v>
      </c>
      <c r="X149">
        <f t="shared" si="6"/>
        <v>1</v>
      </c>
    </row>
    <row r="150" spans="1:24" x14ac:dyDescent="0.25">
      <c r="A150" s="16">
        <f t="shared" si="5"/>
        <v>146</v>
      </c>
      <c r="B150" s="16" t="str">
        <f>'Lag2'!B1228</f>
        <v>Lagnamn</v>
      </c>
      <c r="C150" s="16">
        <f>'Lag2'!C1228</f>
        <v>0</v>
      </c>
      <c r="D150" s="16">
        <f>'Lag2'!D1228</f>
        <v>0</v>
      </c>
      <c r="E150" s="16">
        <f>'Lag2'!E1228</f>
        <v>0</v>
      </c>
      <c r="F150" s="16">
        <f>'Lag2'!F1228</f>
        <v>0</v>
      </c>
      <c r="G150" s="16">
        <f>'Lag2'!G1228</f>
        <v>0</v>
      </c>
      <c r="H150" s="16">
        <f>'Lag2'!H1228</f>
        <v>0</v>
      </c>
      <c r="I150" s="16">
        <f>'Lag2'!I1228</f>
        <v>0</v>
      </c>
      <c r="J150" s="16">
        <f>'Lag2'!J1228</f>
        <v>0</v>
      </c>
      <c r="K150" s="16">
        <f>'Lag2'!K1228</f>
        <v>0</v>
      </c>
      <c r="L150" s="16">
        <f>'Lag2'!L1228</f>
        <v>0</v>
      </c>
      <c r="M150" s="16">
        <f>'Lag2'!M1228</f>
        <v>0</v>
      </c>
      <c r="N150" s="16">
        <f>'Lag2'!N1228</f>
        <v>0</v>
      </c>
      <c r="O150" s="16">
        <f>'Lag2'!O1228</f>
        <v>0</v>
      </c>
      <c r="P150" s="16">
        <f>'Lag2'!P1228</f>
        <v>0</v>
      </c>
      <c r="Q150" s="113"/>
      <c r="W150">
        <v>1</v>
      </c>
      <c r="X150">
        <f t="shared" si="6"/>
        <v>1</v>
      </c>
    </row>
    <row r="151" spans="1:24" x14ac:dyDescent="0.25">
      <c r="A151" s="16">
        <f t="shared" si="5"/>
        <v>147</v>
      </c>
      <c r="B151" s="16" t="str">
        <f>'Lag2'!B1233</f>
        <v>Lagnamn</v>
      </c>
      <c r="C151" s="16">
        <f>'Lag2'!C1233</f>
        <v>0</v>
      </c>
      <c r="D151" s="16">
        <f>'Lag2'!D1233</f>
        <v>0</v>
      </c>
      <c r="E151" s="16">
        <f>'Lag2'!E1233</f>
        <v>0</v>
      </c>
      <c r="F151" s="16">
        <f>'Lag2'!F1233</f>
        <v>0</v>
      </c>
      <c r="G151" s="16">
        <f>'Lag2'!G1233</f>
        <v>0</v>
      </c>
      <c r="H151" s="16">
        <f>'Lag2'!H1233</f>
        <v>0</v>
      </c>
      <c r="I151" s="16">
        <f>'Lag2'!I1233</f>
        <v>0</v>
      </c>
      <c r="J151" s="16">
        <f>'Lag2'!J1233</f>
        <v>0</v>
      </c>
      <c r="K151" s="16">
        <f>'Lag2'!K1233</f>
        <v>0</v>
      </c>
      <c r="L151" s="16">
        <f>'Lag2'!L1233</f>
        <v>0</v>
      </c>
      <c r="M151" s="16">
        <f>'Lag2'!M1233</f>
        <v>0</v>
      </c>
      <c r="N151" s="16">
        <f>'Lag2'!N1233</f>
        <v>0</v>
      </c>
      <c r="O151" s="16">
        <f>'Lag2'!O1233</f>
        <v>0</v>
      </c>
      <c r="P151" s="16">
        <f>'Lag2'!P1233</f>
        <v>0</v>
      </c>
      <c r="Q151" s="113"/>
      <c r="W151">
        <v>1</v>
      </c>
      <c r="X151">
        <f t="shared" si="6"/>
        <v>1</v>
      </c>
    </row>
    <row r="152" spans="1:24" x14ac:dyDescent="0.25">
      <c r="A152" s="16">
        <f>IF(B152="lagnamn",ROW(148:148),IF(P152=P148,A148,IF(P152=P149,A149,IF(P152=P150,A150,IF(P152=P151,A151,ROW(148:148))))))</f>
        <v>148</v>
      </c>
      <c r="B152" s="16" t="str">
        <f>'Lag2'!B1238</f>
        <v>Lagnamn</v>
      </c>
      <c r="C152" s="16">
        <f>'Lag2'!C1238</f>
        <v>0</v>
      </c>
      <c r="D152" s="16">
        <f>'Lag2'!D1238</f>
        <v>0</v>
      </c>
      <c r="E152" s="16">
        <f>'Lag2'!E1238</f>
        <v>0</v>
      </c>
      <c r="F152" s="16">
        <f>'Lag2'!F1238</f>
        <v>0</v>
      </c>
      <c r="G152" s="16">
        <f>'Lag2'!G1238</f>
        <v>0</v>
      </c>
      <c r="H152" s="16">
        <f>'Lag2'!H1238</f>
        <v>0</v>
      </c>
      <c r="I152" s="16">
        <f>'Lag2'!I1238</f>
        <v>0</v>
      </c>
      <c r="J152" s="16">
        <f>'Lag2'!J1238</f>
        <v>0</v>
      </c>
      <c r="K152" s="16">
        <f>'Lag2'!K1238</f>
        <v>0</v>
      </c>
      <c r="L152" s="16">
        <f>'Lag2'!L1238</f>
        <v>0</v>
      </c>
      <c r="M152" s="16">
        <f>'Lag2'!M1238</f>
        <v>0</v>
      </c>
      <c r="N152" s="16">
        <f>'Lag2'!N1238</f>
        <v>0</v>
      </c>
      <c r="O152" s="16">
        <f>'Lag2'!O1238</f>
        <v>0</v>
      </c>
      <c r="P152" s="16">
        <f>'Lag2'!P1238</f>
        <v>0</v>
      </c>
      <c r="Q152" s="113"/>
      <c r="W152">
        <v>1</v>
      </c>
      <c r="X152">
        <f t="shared" si="6"/>
        <v>1</v>
      </c>
    </row>
    <row r="153" spans="1:24" x14ac:dyDescent="0.25">
      <c r="A153" s="16">
        <f t="shared" ref="A153:A162" si="7">IF(B153="lagnamn",ROW(149:149),IF(P153=P149,A149,IF(P153=P150,A150,IF(P153=P151,A151,IF(P153=P152,A152,ROW(149:149))))))</f>
        <v>149</v>
      </c>
      <c r="B153" s="16" t="str">
        <f>'Lag2'!B1243</f>
        <v>Lagnamn</v>
      </c>
      <c r="C153" s="16">
        <f>'Lag2'!C1243</f>
        <v>0</v>
      </c>
      <c r="D153" s="16">
        <f>'Lag2'!D1243</f>
        <v>0</v>
      </c>
      <c r="E153" s="16">
        <f>'Lag2'!E1243</f>
        <v>0</v>
      </c>
      <c r="F153" s="16">
        <f>'Lag2'!F1243</f>
        <v>0</v>
      </c>
      <c r="G153" s="16">
        <f>'Lag2'!G1243</f>
        <v>0</v>
      </c>
      <c r="H153" s="16">
        <f>'Lag2'!H1243</f>
        <v>0</v>
      </c>
      <c r="I153" s="16">
        <f>'Lag2'!I1243</f>
        <v>0</v>
      </c>
      <c r="J153" s="16">
        <f>'Lag2'!J1243</f>
        <v>0</v>
      </c>
      <c r="K153" s="16">
        <f>'Lag2'!K1243</f>
        <v>0</v>
      </c>
      <c r="L153" s="16">
        <f>'Lag2'!L1243</f>
        <v>0</v>
      </c>
      <c r="M153" s="16">
        <f>'Lag2'!M1243</f>
        <v>0</v>
      </c>
      <c r="N153" s="16">
        <f>'Lag2'!N1243</f>
        <v>0</v>
      </c>
      <c r="O153" s="16">
        <f>'Lag2'!O1243</f>
        <v>0</v>
      </c>
      <c r="P153" s="16">
        <f>'Lag2'!P1243</f>
        <v>0</v>
      </c>
      <c r="Q153" s="113"/>
      <c r="W153">
        <v>1</v>
      </c>
      <c r="X153">
        <f t="shared" si="6"/>
        <v>1</v>
      </c>
    </row>
    <row r="154" spans="1:24" x14ac:dyDescent="0.25">
      <c r="A154" s="16">
        <f t="shared" si="7"/>
        <v>150</v>
      </c>
      <c r="B154" s="16" t="str">
        <f>'Lag2'!B1248</f>
        <v>Lagnamn</v>
      </c>
      <c r="C154" s="16">
        <f>'Lag2'!C1248</f>
        <v>0</v>
      </c>
      <c r="D154" s="16">
        <f>'Lag2'!D1248</f>
        <v>0</v>
      </c>
      <c r="E154" s="16">
        <f>'Lag2'!E1248</f>
        <v>0</v>
      </c>
      <c r="F154" s="16">
        <f>'Lag2'!F1248</f>
        <v>0</v>
      </c>
      <c r="G154" s="16">
        <f>'Lag2'!G1248</f>
        <v>0</v>
      </c>
      <c r="H154" s="16">
        <f>'Lag2'!H1248</f>
        <v>0</v>
      </c>
      <c r="I154" s="16">
        <f>'Lag2'!I1248</f>
        <v>0</v>
      </c>
      <c r="J154" s="16">
        <f>'Lag2'!J1248</f>
        <v>0</v>
      </c>
      <c r="K154" s="16">
        <f>'Lag2'!K1248</f>
        <v>0</v>
      </c>
      <c r="L154" s="16">
        <f>'Lag2'!L1248</f>
        <v>0</v>
      </c>
      <c r="M154" s="16">
        <f>'Lag2'!M1248</f>
        <v>0</v>
      </c>
      <c r="N154" s="16">
        <f>'Lag2'!N1248</f>
        <v>0</v>
      </c>
      <c r="O154" s="16">
        <f>'Lag2'!O1248</f>
        <v>0</v>
      </c>
      <c r="P154" s="16">
        <f>'Lag2'!P1248</f>
        <v>0</v>
      </c>
      <c r="Q154" s="113"/>
      <c r="W154">
        <v>1</v>
      </c>
      <c r="X154">
        <f t="shared" si="6"/>
        <v>1</v>
      </c>
    </row>
    <row r="155" spans="1:24" x14ac:dyDescent="0.25">
      <c r="A155" s="16">
        <f t="shared" si="7"/>
        <v>151</v>
      </c>
      <c r="B155" s="16" t="str">
        <f>'Lag2'!B1253</f>
        <v>Lagnamn</v>
      </c>
      <c r="C155" s="16">
        <f>'Lag2'!C1253</f>
        <v>0</v>
      </c>
      <c r="D155" s="16">
        <f>'Lag2'!D1253</f>
        <v>0</v>
      </c>
      <c r="E155" s="16">
        <f>'Lag2'!E1253</f>
        <v>0</v>
      </c>
      <c r="F155" s="16">
        <f>'Lag2'!F1253</f>
        <v>0</v>
      </c>
      <c r="G155" s="16">
        <f>'Lag2'!G1253</f>
        <v>0</v>
      </c>
      <c r="H155" s="16">
        <f>'Lag2'!H1253</f>
        <v>0</v>
      </c>
      <c r="I155" s="16">
        <f>'Lag2'!I1253</f>
        <v>0</v>
      </c>
      <c r="J155" s="16">
        <f>'Lag2'!J1253</f>
        <v>0</v>
      </c>
      <c r="K155" s="16">
        <f>'Lag2'!K1253</f>
        <v>0</v>
      </c>
      <c r="L155" s="16">
        <f>'Lag2'!L1253</f>
        <v>0</v>
      </c>
      <c r="M155" s="16">
        <f>'Lag2'!M1253</f>
        <v>0</v>
      </c>
      <c r="N155" s="16">
        <f>'Lag2'!N1253</f>
        <v>0</v>
      </c>
      <c r="O155" s="16">
        <f>'Lag2'!O1253</f>
        <v>0</v>
      </c>
      <c r="P155" s="16">
        <f>'Lag2'!P1253</f>
        <v>0</v>
      </c>
      <c r="Q155" s="113"/>
      <c r="W155">
        <v>1</v>
      </c>
      <c r="X155">
        <f t="shared" si="6"/>
        <v>1</v>
      </c>
    </row>
    <row r="156" spans="1:24" x14ac:dyDescent="0.25">
      <c r="A156" s="16">
        <f t="shared" si="7"/>
        <v>152</v>
      </c>
      <c r="B156" s="16" t="str">
        <f>'Lag2'!R1013</f>
        <v>Lagnamn</v>
      </c>
      <c r="C156" s="16">
        <f>'Lag2'!S1013</f>
        <v>0</v>
      </c>
      <c r="D156" s="16">
        <f>'Lag2'!T1013</f>
        <v>0</v>
      </c>
      <c r="E156" s="16">
        <f>'Lag2'!U1013</f>
        <v>0</v>
      </c>
      <c r="F156" s="16">
        <f>'Lag2'!V1013</f>
        <v>0</v>
      </c>
      <c r="G156" s="16">
        <f>'Lag2'!W1013</f>
        <v>0</v>
      </c>
      <c r="H156" s="16">
        <f>'Lag2'!X1013</f>
        <v>0</v>
      </c>
      <c r="I156" s="16">
        <f>'Lag2'!Y1013</f>
        <v>0</v>
      </c>
      <c r="J156" s="16">
        <f>'Lag2'!Z1013</f>
        <v>0</v>
      </c>
      <c r="K156" s="16">
        <f>'Lag2'!AA1013</f>
        <v>0</v>
      </c>
      <c r="L156" s="16">
        <f>'Lag2'!AB1013</f>
        <v>0</v>
      </c>
      <c r="M156" s="16">
        <f>'Lag2'!AC1013</f>
        <v>0</v>
      </c>
      <c r="N156" s="16">
        <f>'Lag2'!AD1013</f>
        <v>0</v>
      </c>
      <c r="O156" s="16">
        <f>'Lag2'!AE1013</f>
        <v>0</v>
      </c>
      <c r="P156" s="16">
        <f>'Lag2'!AF1013</f>
        <v>0</v>
      </c>
      <c r="Q156" s="113"/>
      <c r="W156">
        <v>1</v>
      </c>
      <c r="X156">
        <f t="shared" si="6"/>
        <v>1</v>
      </c>
    </row>
    <row r="157" spans="1:24" x14ac:dyDescent="0.25">
      <c r="A157" s="16">
        <f t="shared" si="7"/>
        <v>153</v>
      </c>
      <c r="B157" s="16" t="str">
        <f>'Lag2'!R1018</f>
        <v>Lagnamn</v>
      </c>
      <c r="C157" s="16">
        <f>'Lag2'!S1018</f>
        <v>0</v>
      </c>
      <c r="D157" s="16">
        <f>'Lag2'!T1018</f>
        <v>0</v>
      </c>
      <c r="E157" s="16">
        <f>'Lag2'!U1018</f>
        <v>0</v>
      </c>
      <c r="F157" s="16">
        <f>'Lag2'!V1018</f>
        <v>0</v>
      </c>
      <c r="G157" s="16">
        <f>'Lag2'!W1018</f>
        <v>0</v>
      </c>
      <c r="H157" s="16">
        <f>'Lag2'!X1018</f>
        <v>0</v>
      </c>
      <c r="I157" s="16">
        <f>'Lag2'!Y1018</f>
        <v>0</v>
      </c>
      <c r="J157" s="16">
        <f>'Lag2'!Z1018</f>
        <v>0</v>
      </c>
      <c r="K157" s="16">
        <f>'Lag2'!AA1018</f>
        <v>0</v>
      </c>
      <c r="L157" s="16">
        <f>'Lag2'!AB1018</f>
        <v>0</v>
      </c>
      <c r="M157" s="16">
        <f>'Lag2'!AC1018</f>
        <v>0</v>
      </c>
      <c r="N157" s="16">
        <f>'Lag2'!AD1018</f>
        <v>0</v>
      </c>
      <c r="O157" s="16">
        <f>'Lag2'!AE1018</f>
        <v>0</v>
      </c>
      <c r="P157" s="16">
        <f>'Lag2'!AF1018</f>
        <v>0</v>
      </c>
      <c r="Q157" s="113"/>
      <c r="W157">
        <v>1</v>
      </c>
      <c r="X157">
        <f t="shared" si="6"/>
        <v>1</v>
      </c>
    </row>
    <row r="158" spans="1:24" x14ac:dyDescent="0.25">
      <c r="A158" s="16">
        <f t="shared" si="7"/>
        <v>154</v>
      </c>
      <c r="B158" s="16" t="str">
        <f>'Lag2'!R1023</f>
        <v>Lagnamn</v>
      </c>
      <c r="C158" s="16">
        <f>'Lag2'!S1023</f>
        <v>0</v>
      </c>
      <c r="D158" s="16">
        <f>'Lag2'!T1023</f>
        <v>0</v>
      </c>
      <c r="E158" s="16">
        <f>'Lag2'!U1023</f>
        <v>0</v>
      </c>
      <c r="F158" s="16">
        <f>'Lag2'!V1023</f>
        <v>0</v>
      </c>
      <c r="G158" s="16">
        <f>'Lag2'!W1023</f>
        <v>0</v>
      </c>
      <c r="H158" s="16">
        <f>'Lag2'!X1023</f>
        <v>0</v>
      </c>
      <c r="I158" s="16">
        <f>'Lag2'!Y1023</f>
        <v>0</v>
      </c>
      <c r="J158" s="16">
        <f>'Lag2'!Z1023</f>
        <v>0</v>
      </c>
      <c r="K158" s="16">
        <f>'Lag2'!AA1023</f>
        <v>0</v>
      </c>
      <c r="L158" s="16">
        <f>'Lag2'!AB1023</f>
        <v>0</v>
      </c>
      <c r="M158" s="16">
        <f>'Lag2'!AC1023</f>
        <v>0</v>
      </c>
      <c r="N158" s="16">
        <f>'Lag2'!AD1023</f>
        <v>0</v>
      </c>
      <c r="O158" s="16">
        <f>'Lag2'!AE1023</f>
        <v>0</v>
      </c>
      <c r="P158" s="16">
        <f>'Lag2'!AF1023</f>
        <v>0</v>
      </c>
      <c r="Q158" s="113"/>
      <c r="W158">
        <v>1</v>
      </c>
      <c r="X158">
        <f t="shared" si="6"/>
        <v>1</v>
      </c>
    </row>
    <row r="159" spans="1:24" x14ac:dyDescent="0.25">
      <c r="A159" s="16">
        <f t="shared" si="7"/>
        <v>155</v>
      </c>
      <c r="B159" s="16" t="str">
        <f>'Lag2'!R1028</f>
        <v>Lagnamn</v>
      </c>
      <c r="C159" s="16">
        <f>'Lag2'!S1028</f>
        <v>0</v>
      </c>
      <c r="D159" s="16">
        <f>'Lag2'!T1028</f>
        <v>0</v>
      </c>
      <c r="E159" s="16">
        <f>'Lag2'!U1028</f>
        <v>0</v>
      </c>
      <c r="F159" s="16">
        <f>'Lag2'!V1028</f>
        <v>0</v>
      </c>
      <c r="G159" s="16">
        <f>'Lag2'!W1028</f>
        <v>0</v>
      </c>
      <c r="H159" s="16">
        <f>'Lag2'!X1028</f>
        <v>0</v>
      </c>
      <c r="I159" s="16">
        <f>'Lag2'!Y1028</f>
        <v>0</v>
      </c>
      <c r="J159" s="16">
        <f>'Lag2'!Z1028</f>
        <v>0</v>
      </c>
      <c r="K159" s="16">
        <f>'Lag2'!AA1028</f>
        <v>0</v>
      </c>
      <c r="L159" s="16">
        <f>'Lag2'!AB1028</f>
        <v>0</v>
      </c>
      <c r="M159" s="16">
        <f>'Lag2'!AC1028</f>
        <v>0</v>
      </c>
      <c r="N159" s="16">
        <f>'Lag2'!AD1028</f>
        <v>0</v>
      </c>
      <c r="O159" s="16">
        <f>'Lag2'!AE1028</f>
        <v>0</v>
      </c>
      <c r="P159" s="16">
        <f>'Lag2'!AF1028</f>
        <v>0</v>
      </c>
      <c r="Q159" s="113"/>
      <c r="W159">
        <v>1</v>
      </c>
      <c r="X159">
        <f t="shared" si="6"/>
        <v>1</v>
      </c>
    </row>
    <row r="160" spans="1:24" x14ac:dyDescent="0.25">
      <c r="A160" s="16">
        <f t="shared" si="7"/>
        <v>156</v>
      </c>
      <c r="B160" s="16" t="str">
        <f>'Lag2'!R1033</f>
        <v>Lagnamn</v>
      </c>
      <c r="C160" s="16">
        <f>'Lag2'!S1033</f>
        <v>0</v>
      </c>
      <c r="D160" s="16">
        <f>'Lag2'!T1033</f>
        <v>0</v>
      </c>
      <c r="E160" s="16">
        <f>'Lag2'!U1033</f>
        <v>0</v>
      </c>
      <c r="F160" s="16">
        <f>'Lag2'!V1033</f>
        <v>0</v>
      </c>
      <c r="G160" s="16">
        <f>'Lag2'!W1033</f>
        <v>0</v>
      </c>
      <c r="H160" s="16">
        <f>'Lag2'!X1033</f>
        <v>0</v>
      </c>
      <c r="I160" s="16">
        <f>'Lag2'!Y1033</f>
        <v>0</v>
      </c>
      <c r="J160" s="16">
        <f>'Lag2'!Z1033</f>
        <v>0</v>
      </c>
      <c r="K160" s="16">
        <f>'Lag2'!AA1033</f>
        <v>0</v>
      </c>
      <c r="L160" s="16">
        <f>'Lag2'!AB1033</f>
        <v>0</v>
      </c>
      <c r="M160" s="16">
        <f>'Lag2'!AC1033</f>
        <v>0</v>
      </c>
      <c r="N160" s="16">
        <f>'Lag2'!AD1033</f>
        <v>0</v>
      </c>
      <c r="O160" s="16">
        <f>'Lag2'!AE1033</f>
        <v>0</v>
      </c>
      <c r="P160" s="16">
        <f>'Lag2'!AF1033</f>
        <v>0</v>
      </c>
      <c r="Q160" s="113"/>
      <c r="W160">
        <v>1</v>
      </c>
      <c r="X160">
        <f t="shared" si="6"/>
        <v>1</v>
      </c>
    </row>
    <row r="161" spans="1:24" x14ac:dyDescent="0.25">
      <c r="A161" s="16">
        <f t="shared" si="7"/>
        <v>157</v>
      </c>
      <c r="B161" s="16" t="str">
        <f>'Lag2'!R1038</f>
        <v>Lagnamn</v>
      </c>
      <c r="C161" s="16">
        <f>'Lag2'!S1038</f>
        <v>0</v>
      </c>
      <c r="D161" s="16">
        <f>'Lag2'!T1038</f>
        <v>0</v>
      </c>
      <c r="E161" s="16">
        <f>'Lag2'!U1038</f>
        <v>0</v>
      </c>
      <c r="F161" s="16">
        <f>'Lag2'!V1038</f>
        <v>0</v>
      </c>
      <c r="G161" s="16">
        <f>'Lag2'!W1038</f>
        <v>0</v>
      </c>
      <c r="H161" s="16">
        <f>'Lag2'!X1038</f>
        <v>0</v>
      </c>
      <c r="I161" s="16">
        <f>'Lag2'!Y1038</f>
        <v>0</v>
      </c>
      <c r="J161" s="16">
        <f>'Lag2'!Z1038</f>
        <v>0</v>
      </c>
      <c r="K161" s="16">
        <f>'Lag2'!AA1038</f>
        <v>0</v>
      </c>
      <c r="L161" s="16">
        <f>'Lag2'!AB1038</f>
        <v>0</v>
      </c>
      <c r="M161" s="16">
        <f>'Lag2'!AC1038</f>
        <v>0</v>
      </c>
      <c r="N161" s="16">
        <f>'Lag2'!AD1038</f>
        <v>0</v>
      </c>
      <c r="O161" s="16">
        <f>'Lag2'!AE1038</f>
        <v>0</v>
      </c>
      <c r="P161" s="16">
        <f>'Lag2'!AF1038</f>
        <v>0</v>
      </c>
      <c r="Q161" s="113"/>
      <c r="W161">
        <v>1</v>
      </c>
      <c r="X161">
        <f t="shared" si="6"/>
        <v>1</v>
      </c>
    </row>
    <row r="162" spans="1:24" x14ac:dyDescent="0.25">
      <c r="A162" s="16">
        <f t="shared" si="7"/>
        <v>158</v>
      </c>
      <c r="B162" s="16" t="str">
        <f>'Lag2'!R1043</f>
        <v>Lagnamn</v>
      </c>
      <c r="C162" s="16">
        <f>'Lag2'!S1043</f>
        <v>0</v>
      </c>
      <c r="D162" s="16">
        <f>'Lag2'!T1043</f>
        <v>0</v>
      </c>
      <c r="E162" s="16">
        <f>'Lag2'!U1043</f>
        <v>0</v>
      </c>
      <c r="F162" s="16">
        <f>'Lag2'!V1043</f>
        <v>0</v>
      </c>
      <c r="G162" s="16">
        <f>'Lag2'!W1043</f>
        <v>0</v>
      </c>
      <c r="H162" s="16">
        <f>'Lag2'!X1043</f>
        <v>0</v>
      </c>
      <c r="I162" s="16">
        <f>'Lag2'!Y1043</f>
        <v>0</v>
      </c>
      <c r="J162" s="16">
        <f>'Lag2'!Z1043</f>
        <v>0</v>
      </c>
      <c r="K162" s="16">
        <f>'Lag2'!AA1043</f>
        <v>0</v>
      </c>
      <c r="L162" s="16">
        <f>'Lag2'!AB1043</f>
        <v>0</v>
      </c>
      <c r="M162" s="16">
        <f>'Lag2'!AC1043</f>
        <v>0</v>
      </c>
      <c r="N162" s="16">
        <f>'Lag2'!AD1043</f>
        <v>0</v>
      </c>
      <c r="O162" s="16">
        <f>'Lag2'!AE1043</f>
        <v>0</v>
      </c>
      <c r="P162" s="16">
        <f>'Lag2'!AF1043</f>
        <v>0</v>
      </c>
      <c r="Q162" s="113"/>
      <c r="W162">
        <v>1</v>
      </c>
      <c r="X162">
        <f t="shared" si="6"/>
        <v>1</v>
      </c>
    </row>
    <row r="163" spans="1:24" ht="15.6" x14ac:dyDescent="0.3">
      <c r="A163" s="4"/>
      <c r="B163" s="14"/>
      <c r="C163" s="22"/>
      <c r="D163" s="15"/>
      <c r="E163" s="15"/>
      <c r="F163" s="15"/>
      <c r="G163" s="15"/>
      <c r="H163" s="15"/>
      <c r="I163" s="83"/>
      <c r="J163" s="15"/>
      <c r="K163" s="15"/>
      <c r="L163" s="15"/>
      <c r="M163" s="15"/>
      <c r="N163" s="15"/>
      <c r="O163" s="83"/>
      <c r="P163" s="83"/>
    </row>
    <row r="164" spans="1:24" ht="15.6" x14ac:dyDescent="0.3">
      <c r="A164" s="4"/>
      <c r="B164" s="14"/>
      <c r="C164" s="22"/>
      <c r="D164" s="15"/>
      <c r="E164" s="15"/>
      <c r="F164" s="15"/>
      <c r="G164" s="15"/>
      <c r="H164" s="15"/>
      <c r="I164" s="83"/>
      <c r="J164" s="15"/>
      <c r="K164" s="15"/>
      <c r="L164" s="15"/>
      <c r="M164" s="15"/>
      <c r="N164" s="15"/>
      <c r="O164" s="83"/>
      <c r="P164" s="83"/>
    </row>
  </sheetData>
  <sortState xmlns:xlrd2="http://schemas.microsoft.com/office/spreadsheetml/2017/richdata2" ref="B105:X162">
    <sortCondition ref="X105"/>
  </sortState>
  <phoneticPr fontId="4" type="noConversion"/>
  <pageMargins left="0.7" right="0.7" top="0.75" bottom="0.75" header="0.3" footer="0.3"/>
  <pageSetup paperSize="9"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21">
    <tabColor indexed="13"/>
  </sheetPr>
  <dimension ref="A1:X204"/>
  <sheetViews>
    <sheetView workbookViewId="0">
      <selection activeCell="B5" sqref="B5:Q204"/>
    </sheetView>
  </sheetViews>
  <sheetFormatPr defaultRowHeight="15" x14ac:dyDescent="0.25"/>
  <cols>
    <col min="1" max="1" width="4.88671875" style="4" customWidth="1"/>
    <col min="2" max="2" width="25.6640625" customWidth="1"/>
    <col min="3" max="3" width="15.6640625" style="22" customWidth="1"/>
    <col min="4" max="8" width="4.88671875" style="4" customWidth="1"/>
    <col min="9" max="9" width="8" style="5" bestFit="1" customWidth="1"/>
    <col min="10" max="14" width="4.88671875" style="4" customWidth="1"/>
    <col min="15" max="15" width="8" style="5" bestFit="1" customWidth="1"/>
    <col min="16" max="16" width="7.6640625" style="5" bestFit="1" customWidth="1"/>
    <col min="17" max="17" width="4.77734375" style="15" customWidth="1"/>
    <col min="18" max="18" width="7.6640625" style="4" customWidth="1"/>
  </cols>
  <sheetData>
    <row r="1" spans="1:24" ht="24.6" x14ac:dyDescent="0.4">
      <c r="B1" s="71" t="s">
        <v>23</v>
      </c>
      <c r="T1" s="4"/>
      <c r="X1" s="4"/>
    </row>
    <row r="3" spans="1:24" ht="17.100000000000001" customHeight="1" x14ac:dyDescent="0.25">
      <c r="B3" s="2"/>
      <c r="C3" s="21"/>
      <c r="D3" s="2" t="s">
        <v>1</v>
      </c>
      <c r="E3" s="2" t="s">
        <v>1</v>
      </c>
      <c r="F3" s="2" t="s">
        <v>1</v>
      </c>
      <c r="G3" s="2" t="s">
        <v>1</v>
      </c>
      <c r="H3" s="2" t="s">
        <v>1</v>
      </c>
      <c r="I3" s="1" t="s">
        <v>2</v>
      </c>
      <c r="J3" s="2" t="s">
        <v>1</v>
      </c>
      <c r="K3" s="2" t="s">
        <v>1</v>
      </c>
      <c r="L3" s="2" t="s">
        <v>1</v>
      </c>
      <c r="M3" s="2" t="s">
        <v>3</v>
      </c>
      <c r="N3" s="2" t="s">
        <v>1</v>
      </c>
      <c r="O3" s="1" t="s">
        <v>2</v>
      </c>
      <c r="P3" s="1"/>
      <c r="Q3" s="126" t="s">
        <v>459</v>
      </c>
      <c r="R3" s="34" t="s">
        <v>170</v>
      </c>
      <c r="T3" s="34" t="s">
        <v>168</v>
      </c>
      <c r="U3" s="34" t="s">
        <v>169</v>
      </c>
    </row>
    <row r="4" spans="1:24" ht="17.100000000000001" customHeight="1" x14ac:dyDescent="0.25">
      <c r="A4" s="2" t="s">
        <v>22</v>
      </c>
      <c r="B4" s="50" t="s">
        <v>5</v>
      </c>
      <c r="C4" s="54" t="s">
        <v>6</v>
      </c>
      <c r="D4" s="47">
        <v>1</v>
      </c>
      <c r="E4" s="47">
        <v>2</v>
      </c>
      <c r="F4" s="47">
        <v>3</v>
      </c>
      <c r="G4" s="47">
        <v>4</v>
      </c>
      <c r="H4" s="47">
        <v>5</v>
      </c>
      <c r="I4" s="48" t="s">
        <v>7</v>
      </c>
      <c r="J4" s="47">
        <v>6</v>
      </c>
      <c r="K4" s="47">
        <v>7</v>
      </c>
      <c r="L4" s="47">
        <v>8</v>
      </c>
      <c r="M4" s="47">
        <v>9</v>
      </c>
      <c r="N4" s="47">
        <v>10</v>
      </c>
      <c r="O4" s="48" t="s">
        <v>8</v>
      </c>
      <c r="P4" s="49" t="s">
        <v>9</v>
      </c>
      <c r="Q4" s="126" t="s">
        <v>239</v>
      </c>
      <c r="R4" s="34" t="s">
        <v>171</v>
      </c>
      <c r="T4" s="2">
        <f>Inskrivning!$M$3</f>
        <v>0</v>
      </c>
      <c r="U4" s="2" t="str">
        <f>IF(Inskrivning!$B$3="x","Ja",IF(Inskrivning!$C$3="x","Ja","Nej"))</f>
        <v>Nej</v>
      </c>
    </row>
    <row r="5" spans="1:24" ht="17.100000000000001" customHeight="1" x14ac:dyDescent="0.25">
      <c r="A5" s="16">
        <f>IF(B5=0,1,1)</f>
        <v>1</v>
      </c>
      <c r="B5" s="53">
        <f>IF(Inskrivning!$G34=1,Inskrivning!J34,0)</f>
        <v>0</v>
      </c>
      <c r="C5" s="53">
        <f>IF(Inskrivning!$G34=1,Inskrivning!K34,0)</f>
        <v>0</v>
      </c>
      <c r="D5" s="16">
        <f>IF(Inskrivning!$G34=1,Inskrivning!L34,0)</f>
        <v>0</v>
      </c>
      <c r="E5" s="16">
        <f>IF(Inskrivning!$G34=1,Inskrivning!M34,0)</f>
        <v>0</v>
      </c>
      <c r="F5" s="16">
        <f>IF(Inskrivning!$G34=1,Inskrivning!N34,0)</f>
        <v>0</v>
      </c>
      <c r="G5" s="16">
        <f>IF(Inskrivning!$G34=1,Inskrivning!O34,0)</f>
        <v>0</v>
      </c>
      <c r="H5" s="16">
        <f>IF(Inskrivning!$G34=1,Inskrivning!P34,0)</f>
        <v>0</v>
      </c>
      <c r="I5" s="16">
        <f>IF(Inskrivning!$G34=1,Inskrivning!Q34,0)</f>
        <v>0</v>
      </c>
      <c r="J5" s="16">
        <f>IF(Inskrivning!$G34=1,Inskrivning!R34,0)</f>
        <v>0</v>
      </c>
      <c r="K5" s="16">
        <f>IF(Inskrivning!$G34=1,Inskrivning!S34,0)</f>
        <v>0</v>
      </c>
      <c r="L5" s="16">
        <f>IF(Inskrivning!$G34=1,Inskrivning!T34,0)</f>
        <v>0</v>
      </c>
      <c r="M5" s="16">
        <f>IF(Inskrivning!$G34=1,Inskrivning!U34,0)</f>
        <v>0</v>
      </c>
      <c r="N5" s="16">
        <f>IF(Inskrivning!$G34=1,Inskrivning!V34,0)</f>
        <v>0</v>
      </c>
      <c r="O5" s="16">
        <f>IF(Inskrivning!$G34=1,Inskrivning!W34,0)</f>
        <v>0</v>
      </c>
      <c r="P5" s="16">
        <f>IF(Inskrivning!$G34=1,Inskrivning!X34,0)</f>
        <v>0</v>
      </c>
      <c r="Q5" s="113"/>
      <c r="R5" s="2" t="str">
        <f>IF(P5&lt;1,"",IF(T4&gt;0,IF(U4="nej",15,20)))</f>
        <v/>
      </c>
    </row>
    <row r="6" spans="1:24" ht="17.100000000000001" customHeight="1" x14ac:dyDescent="0.25">
      <c r="A6" s="16">
        <f>IF(B6=0,ROW(2:2),IF(AND(P6=P5,Q6&lt;Q5),ROW(2:2),IF(P6=P5,A5,ROW(2:2))))</f>
        <v>2</v>
      </c>
      <c r="B6" s="53">
        <f>IF(Inskrivning!$G11=1,Inskrivning!J11,0)</f>
        <v>0</v>
      </c>
      <c r="C6" s="53">
        <f>IF(Inskrivning!$G11=1,Inskrivning!K11,0)</f>
        <v>0</v>
      </c>
      <c r="D6" s="16">
        <f>IF(Inskrivning!$G11=1,Inskrivning!L11,0)</f>
        <v>0</v>
      </c>
      <c r="E6" s="16">
        <f>IF(Inskrivning!$G11=1,Inskrivning!M11,0)</f>
        <v>0</v>
      </c>
      <c r="F6" s="16">
        <f>IF(Inskrivning!$G11=1,Inskrivning!N11,0)</f>
        <v>0</v>
      </c>
      <c r="G6" s="16">
        <f>IF(Inskrivning!$G11=1,Inskrivning!O11,0)</f>
        <v>0</v>
      </c>
      <c r="H6" s="16">
        <f>IF(Inskrivning!$G11=1,Inskrivning!P11,0)</f>
        <v>0</v>
      </c>
      <c r="I6" s="16">
        <f>IF(Inskrivning!$G11=1,Inskrivning!Q11,0)</f>
        <v>0</v>
      </c>
      <c r="J6" s="16">
        <f>IF(Inskrivning!$G11=1,Inskrivning!R11,0)</f>
        <v>0</v>
      </c>
      <c r="K6" s="16">
        <f>IF(Inskrivning!$G11=1,Inskrivning!S11,0)</f>
        <v>0</v>
      </c>
      <c r="L6" s="16">
        <f>IF(Inskrivning!$G11=1,Inskrivning!T11,0)</f>
        <v>0</v>
      </c>
      <c r="M6" s="16">
        <f>IF(Inskrivning!$G11=1,Inskrivning!U11,0)</f>
        <v>0</v>
      </c>
      <c r="N6" s="16">
        <f>IF(Inskrivning!$G11=1,Inskrivning!V11,0)</f>
        <v>0</v>
      </c>
      <c r="O6" s="16">
        <f>IF(Inskrivning!$G11=1,Inskrivning!W11,0)</f>
        <v>0</v>
      </c>
      <c r="P6" s="16">
        <f>IF(Inskrivning!$G11=1,Inskrivning!X11,0)</f>
        <v>0</v>
      </c>
      <c r="Q6" s="113"/>
      <c r="R6" s="2" t="str">
        <f>IF(P5&lt;1,"",IF($T$4&gt;1,IF(AND(A6=1,$U$4="JA"),20,IF(AND(A6=2,$U$4="JA"),18,IF(AND(A6=1,$U$4="NEJ"),15,13)))))</f>
        <v/>
      </c>
    </row>
    <row r="7" spans="1:24" ht="17.100000000000001" customHeight="1" x14ac:dyDescent="0.25">
      <c r="A7" s="16">
        <f t="shared" ref="A7:A10" si="0">IF(B7=0,ROW(3:3),IF(AND(P7=P6,Q7&lt;Q6),ROW(3:3),IF(P7=P6,A6,ROW(3:3))))</f>
        <v>3</v>
      </c>
      <c r="B7" s="53">
        <f>IF(Inskrivning!$G8=1,Inskrivning!J8,0)</f>
        <v>0</v>
      </c>
      <c r="C7" s="53">
        <f>IF(Inskrivning!$G8=1,Inskrivning!K8,0)</f>
        <v>0</v>
      </c>
      <c r="D7" s="16">
        <f>IF(Inskrivning!$G8=1,Inskrivning!L8,0)</f>
        <v>0</v>
      </c>
      <c r="E7" s="16">
        <f>IF(Inskrivning!$G8=1,Inskrivning!M8,0)</f>
        <v>0</v>
      </c>
      <c r="F7" s="16">
        <f>IF(Inskrivning!$G8=1,Inskrivning!N8,0)</f>
        <v>0</v>
      </c>
      <c r="G7" s="16">
        <f>IF(Inskrivning!$G8=1,Inskrivning!O8,0)</f>
        <v>0</v>
      </c>
      <c r="H7" s="16">
        <f>IF(Inskrivning!$G8=1,Inskrivning!P8,0)</f>
        <v>0</v>
      </c>
      <c r="I7" s="16">
        <f>IF(Inskrivning!$G8=1,Inskrivning!Q8,0)</f>
        <v>0</v>
      </c>
      <c r="J7" s="16">
        <f>IF(Inskrivning!$G8=1,Inskrivning!R8,0)</f>
        <v>0</v>
      </c>
      <c r="K7" s="16">
        <f>IF(Inskrivning!$G8=1,Inskrivning!S8,0)</f>
        <v>0</v>
      </c>
      <c r="L7" s="16">
        <f>IF(Inskrivning!$G8=1,Inskrivning!T8,0)</f>
        <v>0</v>
      </c>
      <c r="M7" s="16">
        <f>IF(Inskrivning!$G8=1,Inskrivning!U8,0)</f>
        <v>0</v>
      </c>
      <c r="N7" s="16">
        <f>IF(Inskrivning!$G8=1,Inskrivning!V8,0)</f>
        <v>0</v>
      </c>
      <c r="O7" s="16">
        <f>IF(Inskrivning!$G8=1,Inskrivning!W8,0)</f>
        <v>0</v>
      </c>
      <c r="P7" s="16">
        <f>IF(Inskrivning!$G8=1,Inskrivning!X8,0)</f>
        <v>0</v>
      </c>
      <c r="Q7" s="113"/>
      <c r="R7" s="2" t="str">
        <f>IF(P6&lt;1,"",IF($T$4&gt;2,IF(AND(A7=1,$U$4="JA"),20,IF(AND(A7=2,$U$4="JA"),18,IF(AND(A7=3,$U$4="JA"),16,IF(AND(A7=1,$U$4="NEJ"),15,IF(AND(A7=2,$U$4="NEJ"),13,11)))))))</f>
        <v/>
      </c>
    </row>
    <row r="8" spans="1:24" ht="17.100000000000001" customHeight="1" x14ac:dyDescent="0.25">
      <c r="A8" s="16">
        <f t="shared" si="0"/>
        <v>4</v>
      </c>
      <c r="B8" s="53">
        <f>IF(Inskrivning!$G12=1,Inskrivning!J12,0)</f>
        <v>0</v>
      </c>
      <c r="C8" s="53">
        <f>IF(Inskrivning!$G12=1,Inskrivning!K12,0)</f>
        <v>0</v>
      </c>
      <c r="D8" s="16">
        <f>IF(Inskrivning!$G12=1,Inskrivning!L12,0)</f>
        <v>0</v>
      </c>
      <c r="E8" s="16">
        <f>IF(Inskrivning!$G12=1,Inskrivning!M12,0)</f>
        <v>0</v>
      </c>
      <c r="F8" s="16">
        <f>IF(Inskrivning!$G12=1,Inskrivning!N12,0)</f>
        <v>0</v>
      </c>
      <c r="G8" s="16">
        <f>IF(Inskrivning!$G12=1,Inskrivning!O12,0)</f>
        <v>0</v>
      </c>
      <c r="H8" s="16">
        <f>IF(Inskrivning!$G12=1,Inskrivning!P12,0)</f>
        <v>0</v>
      </c>
      <c r="I8" s="16">
        <f>IF(Inskrivning!$G12=1,Inskrivning!Q12,0)</f>
        <v>0</v>
      </c>
      <c r="J8" s="16">
        <f>IF(Inskrivning!$G12=1,Inskrivning!R12,0)</f>
        <v>0</v>
      </c>
      <c r="K8" s="16">
        <f>IF(Inskrivning!$G12=1,Inskrivning!S12,0)</f>
        <v>0</v>
      </c>
      <c r="L8" s="16">
        <f>IF(Inskrivning!$G12=1,Inskrivning!T12,0)</f>
        <v>0</v>
      </c>
      <c r="M8" s="16">
        <f>IF(Inskrivning!$G12=1,Inskrivning!U12,0)</f>
        <v>0</v>
      </c>
      <c r="N8" s="16">
        <f>IF(Inskrivning!$G12=1,Inskrivning!V12,0)</f>
        <v>0</v>
      </c>
      <c r="O8" s="16">
        <f>IF(Inskrivning!$G12=1,Inskrivning!W12,0)</f>
        <v>0</v>
      </c>
      <c r="P8" s="16">
        <f>IF(Inskrivning!$G12=1,Inskrivning!X12,0)</f>
        <v>0</v>
      </c>
      <c r="Q8" s="113"/>
      <c r="R8" s="2" t="str">
        <f>IF(P7&lt;1,"",IF($T$4&gt;3,IF(AND(A8=1,$U$4="JA"),20,IF(AND(A8=2,$U$4="JA"),18,IF(AND(A8=3,$U$4="JA"),16,IF(AND(A8=4,$U$4="JA",$T$4&gt;4),14,IF(AND(A8=1,$U$4="NEJ"),15,IF(AND(A8=2,$U$4="NEJ"),13,IF(AND(A8=3,$U$4="NEJ"),11,IF(AND(A8=4,$U$4="NEJ",$T$4&gt;4),9,0))))))))))</f>
        <v/>
      </c>
    </row>
    <row r="9" spans="1:24" ht="17.100000000000001" customHeight="1" x14ac:dyDescent="0.25">
      <c r="A9" s="16">
        <f t="shared" si="0"/>
        <v>5</v>
      </c>
      <c r="B9" s="53">
        <f>IF(Inskrivning!$G9=1,Inskrivning!J9,0)</f>
        <v>0</v>
      </c>
      <c r="C9" s="53">
        <f>IF(Inskrivning!$G9=1,Inskrivning!K9,0)</f>
        <v>0</v>
      </c>
      <c r="D9" s="16">
        <f>IF(Inskrivning!$G9=1,Inskrivning!L9,0)</f>
        <v>0</v>
      </c>
      <c r="E9" s="16">
        <f>IF(Inskrivning!$G9=1,Inskrivning!M9,0)</f>
        <v>0</v>
      </c>
      <c r="F9" s="16">
        <f>IF(Inskrivning!$G9=1,Inskrivning!N9,0)</f>
        <v>0</v>
      </c>
      <c r="G9" s="16">
        <f>IF(Inskrivning!$G9=1,Inskrivning!O9,0)</f>
        <v>0</v>
      </c>
      <c r="H9" s="16">
        <f>IF(Inskrivning!$G9=1,Inskrivning!P9,0)</f>
        <v>0</v>
      </c>
      <c r="I9" s="16">
        <f>IF(Inskrivning!$G9=1,Inskrivning!Q9,0)</f>
        <v>0</v>
      </c>
      <c r="J9" s="16">
        <f>IF(Inskrivning!$G9=1,Inskrivning!R9,0)</f>
        <v>0</v>
      </c>
      <c r="K9" s="16">
        <f>IF(Inskrivning!$G9=1,Inskrivning!S9,0)</f>
        <v>0</v>
      </c>
      <c r="L9" s="16">
        <f>IF(Inskrivning!$G9=1,Inskrivning!T9,0)</f>
        <v>0</v>
      </c>
      <c r="M9" s="16">
        <f>IF(Inskrivning!$G9=1,Inskrivning!U9,0)</f>
        <v>0</v>
      </c>
      <c r="N9" s="16">
        <f>IF(Inskrivning!$G9=1,Inskrivning!V9,0)</f>
        <v>0</v>
      </c>
      <c r="O9" s="16">
        <f>IF(Inskrivning!$G9=1,Inskrivning!W9,0)</f>
        <v>0</v>
      </c>
      <c r="P9" s="16">
        <f>IF(Inskrivning!$G9=1,Inskrivning!X9,0)</f>
        <v>0</v>
      </c>
      <c r="Q9" s="113"/>
      <c r="R9" s="2" t="str">
        <f>IF(P9&lt;1,"",IF($T$4&gt;4,IF(AND(A9=1,$U$4="JA"),20,IF(AND(A9=2,$U$4="JA"),18,IF(AND(A9=3,$U$4="JA"),16,IF(AND(A9=4,$U$4="JA"),14,IF(AND(A9=5,$U$4="JA",$T$4&gt;5),12,IF(AND(A9=1,$U$4="NEJ"),15,IF(AND(A9=2,$U$4="NEJ"),13,IF(AND(A9=3,$U$4="NEJ"),11,IF(AND(A9=4,$U$4="NEJ"),9,IF(AND(A9=5,$U$4="NEJ",$T$4&gt;5),7,0))))))))))))</f>
        <v/>
      </c>
    </row>
    <row r="10" spans="1:24" ht="17.100000000000001" customHeight="1" x14ac:dyDescent="0.25">
      <c r="A10" s="16">
        <f t="shared" si="0"/>
        <v>6</v>
      </c>
      <c r="B10" s="53">
        <f>IF(Inskrivning!$G49=1,Inskrivning!J49,0)</f>
        <v>0</v>
      </c>
      <c r="C10" s="53">
        <f>IF(Inskrivning!$G49=1,Inskrivning!K49,0)</f>
        <v>0</v>
      </c>
      <c r="D10" s="16">
        <f>IF(Inskrivning!$G49=1,Inskrivning!L49,0)</f>
        <v>0</v>
      </c>
      <c r="E10" s="16">
        <f>IF(Inskrivning!$G49=1,Inskrivning!M49,0)</f>
        <v>0</v>
      </c>
      <c r="F10" s="16">
        <f>IF(Inskrivning!$G49=1,Inskrivning!N49,0)</f>
        <v>0</v>
      </c>
      <c r="G10" s="16">
        <f>IF(Inskrivning!$G49=1,Inskrivning!O49,0)</f>
        <v>0</v>
      </c>
      <c r="H10" s="16">
        <f>IF(Inskrivning!$G49=1,Inskrivning!P49,0)</f>
        <v>0</v>
      </c>
      <c r="I10" s="16">
        <f>IF(Inskrivning!$G49=1,Inskrivning!Q49,0)</f>
        <v>0</v>
      </c>
      <c r="J10" s="16">
        <f>IF(Inskrivning!$G49=1,Inskrivning!R49,0)</f>
        <v>0</v>
      </c>
      <c r="K10" s="16">
        <f>IF(Inskrivning!$G49=1,Inskrivning!S49,0)</f>
        <v>0</v>
      </c>
      <c r="L10" s="16">
        <f>IF(Inskrivning!$G49=1,Inskrivning!T49,0)</f>
        <v>0</v>
      </c>
      <c r="M10" s="16">
        <f>IF(Inskrivning!$G49=1,Inskrivning!U49,0)</f>
        <v>0</v>
      </c>
      <c r="N10" s="16">
        <f>IF(Inskrivning!$G49=1,Inskrivning!V49,0)</f>
        <v>0</v>
      </c>
      <c r="O10" s="16">
        <f>IF(Inskrivning!$G49=1,Inskrivning!W49,0)</f>
        <v>0</v>
      </c>
      <c r="P10" s="16">
        <f>IF(Inskrivning!$G49=1,Inskrivning!X49,0)</f>
        <v>0</v>
      </c>
      <c r="Q10" s="113"/>
      <c r="R10" s="2" t="str">
        <f>IF(P10&lt;1,"",IF($T$4&gt;5,IF(AND(A10=1,$U$4="JA"),20,IF(AND(A10=2,$U$4="JA"),18,IF(AND(A10=3,$U$4="JA"),16,IF(AND(A10=4,$U$4="JA"),14,IF(AND(A10=5,$U$4="JA"),12,IF(AND(A10=6,$U$4="JA",$T$4&gt;6),11,IF(AND(A10=1,$U$4="NEJ"),15,IF(AND(A10=2,$U$4="NEJ"),13,IF(AND(A10=3,$U$4="NEJ"),11,IF(AND(A10=4,$U$4="NEJ"),9,IF(AND(A10=5,$U$4="NEJ"),7,IF(AND(A10=6,$U$4="NEJ",$T$4&gt;6),6,0))))))))))))))</f>
        <v/>
      </c>
    </row>
    <row r="11" spans="1:24" ht="17.100000000000001" customHeight="1" x14ac:dyDescent="0.25">
      <c r="A11" s="16">
        <f>IF(B11=0,ROW(7:7),IF(P11=P7,A7,IF(P11=P8,A8,IF(P11=P9,A9,IF(P11=P10,A10,ROW(7:7))))))</f>
        <v>7</v>
      </c>
      <c r="B11" s="53">
        <f>IF(Inskrivning!$G51=1,Inskrivning!J51,0)</f>
        <v>0</v>
      </c>
      <c r="C11" s="53">
        <f>IF(Inskrivning!$G51=1,Inskrivning!K51,0)</f>
        <v>0</v>
      </c>
      <c r="D11" s="16">
        <f>IF(Inskrivning!$G51=1,Inskrivning!L51,0)</f>
        <v>0</v>
      </c>
      <c r="E11" s="16">
        <f>IF(Inskrivning!$G51=1,Inskrivning!M51,0)</f>
        <v>0</v>
      </c>
      <c r="F11" s="16">
        <f>IF(Inskrivning!$G51=1,Inskrivning!N51,0)</f>
        <v>0</v>
      </c>
      <c r="G11" s="16">
        <f>IF(Inskrivning!$G51=1,Inskrivning!O51,0)</f>
        <v>0</v>
      </c>
      <c r="H11" s="16">
        <f>IF(Inskrivning!$G51=1,Inskrivning!P51,0)</f>
        <v>0</v>
      </c>
      <c r="I11" s="16">
        <f>IF(Inskrivning!$G51=1,Inskrivning!Q51,0)</f>
        <v>0</v>
      </c>
      <c r="J11" s="16">
        <f>IF(Inskrivning!$G51=1,Inskrivning!R51,0)</f>
        <v>0</v>
      </c>
      <c r="K11" s="16">
        <f>IF(Inskrivning!$G51=1,Inskrivning!S51,0)</f>
        <v>0</v>
      </c>
      <c r="L11" s="16">
        <f>IF(Inskrivning!$G51=1,Inskrivning!T51,0)</f>
        <v>0</v>
      </c>
      <c r="M11" s="16">
        <f>IF(Inskrivning!$G51=1,Inskrivning!U51,0)</f>
        <v>0</v>
      </c>
      <c r="N11" s="16">
        <f>IF(Inskrivning!$G51=1,Inskrivning!V51,0)</f>
        <v>0</v>
      </c>
      <c r="O11" s="16">
        <f>IF(Inskrivning!$G51=1,Inskrivning!W51,0)</f>
        <v>0</v>
      </c>
      <c r="P11" s="16">
        <f>IF(Inskrivning!$G51=1,Inskrivning!X51,0)</f>
        <v>0</v>
      </c>
      <c r="Q11" s="113"/>
      <c r="R11" s="2" t="str">
        <f>IF(P11&lt;1,"",IF($T$4&gt;6,IF(AND(A11=2,$U$4="JA"),18,IF(AND(A11=3,$U$4="JA"),16,IF(AND(A11=4,$U$4="JA"),14,IF(AND(A11=5,$U$4="JA"),12,IF(AND(A11=6,$U$4="JA"),11,IF(AND(A11=7,$U$4="JA",$T$4&gt;7),10,IF(AND(A11=2,$U$4="NEJ"),13,IF(AND(A11=3,$U$4="NEJ"),11,IF(AND(A11=4,$U$4="NEJ"),9,IF(AND(A11=5,$U$4="NEJ"),7,IF(AND(A11=6,$U$4="NEJ"),6,IF(AND(A11=7,$U$4="NEJ",$T$4&gt;7),5,0))))))))))))))</f>
        <v/>
      </c>
    </row>
    <row r="12" spans="1:24" ht="17.100000000000001" customHeight="1" x14ac:dyDescent="0.25">
      <c r="A12" s="16">
        <f t="shared" ref="A12:A19" si="1">IF(B12=0,ROW(8:8),IF(P12=P8,A8,IF(P12=P9,A9,IF(P12=P10,A10,IF(P12=P11,A11,ROW(8:8))))))</f>
        <v>8</v>
      </c>
      <c r="B12" s="53">
        <f>IF(Inskrivning!$G48=1,Inskrivning!J48,0)</f>
        <v>0</v>
      </c>
      <c r="C12" s="53">
        <f>IF(Inskrivning!$G48=1,Inskrivning!K48,0)</f>
        <v>0</v>
      </c>
      <c r="D12" s="16">
        <f>IF(Inskrivning!$G48=1,Inskrivning!L48,0)</f>
        <v>0</v>
      </c>
      <c r="E12" s="16">
        <f>IF(Inskrivning!$G48=1,Inskrivning!M48,0)</f>
        <v>0</v>
      </c>
      <c r="F12" s="16">
        <f>IF(Inskrivning!$G48=1,Inskrivning!N48,0)</f>
        <v>0</v>
      </c>
      <c r="G12" s="16">
        <f>IF(Inskrivning!$G48=1,Inskrivning!O48,0)</f>
        <v>0</v>
      </c>
      <c r="H12" s="16">
        <f>IF(Inskrivning!$G48=1,Inskrivning!P48,0)</f>
        <v>0</v>
      </c>
      <c r="I12" s="16">
        <f>IF(Inskrivning!$G48=1,Inskrivning!Q48,0)</f>
        <v>0</v>
      </c>
      <c r="J12" s="16">
        <f>IF(Inskrivning!$G48=1,Inskrivning!R48,0)</f>
        <v>0</v>
      </c>
      <c r="K12" s="16">
        <f>IF(Inskrivning!$G48=1,Inskrivning!S48,0)</f>
        <v>0</v>
      </c>
      <c r="L12" s="16">
        <f>IF(Inskrivning!$G48=1,Inskrivning!T48,0)</f>
        <v>0</v>
      </c>
      <c r="M12" s="16">
        <f>IF(Inskrivning!$G48=1,Inskrivning!U48,0)</f>
        <v>0</v>
      </c>
      <c r="N12" s="16">
        <f>IF(Inskrivning!$G48=1,Inskrivning!V48,0)</f>
        <v>0</v>
      </c>
      <c r="O12" s="16">
        <f>IF(Inskrivning!$G48=1,Inskrivning!W48,0)</f>
        <v>0</v>
      </c>
      <c r="P12" s="16">
        <f>IF(Inskrivning!$G48=1,Inskrivning!X48,0)</f>
        <v>0</v>
      </c>
      <c r="Q12" s="113"/>
      <c r="R12" s="2" t="str">
        <f>IF(P12&lt;1,"",IF($T$4&gt;7,IF(AND(A12=3,$U$4="JA"),16,IF(AND(A12=4,$U$4="JA"),14,IF(AND(A12=5,$U$4="JA"),12,IF(AND(A12=6,$U$4="JA"),11,IF(AND(A12=7,$U$4="JA"),10,IF(AND(A12=8,$U$4="JA",$T$4&gt;9),9,IF(AND(A12=3,$U$4="NEJ"),11,IF(AND(A12=4,$U$4="NEJ"),9,IF(AND(A12=5,$U$4="NEJ"),7,IF(AND(A12=6,$U$4="NEJ"),6,IF(AND(A12=7,$U$4="NEJ"),5,IF(AND(A12=8,$U$4="NEJ",$T$4&gt;9),4,0))))))))))))))</f>
        <v/>
      </c>
    </row>
    <row r="13" spans="1:24" ht="17.100000000000001" customHeight="1" x14ac:dyDescent="0.25">
      <c r="A13" s="16">
        <f t="shared" si="1"/>
        <v>9</v>
      </c>
      <c r="B13" s="53">
        <f>IF(Inskrivning!$G78=1,Inskrivning!J78,0)</f>
        <v>0</v>
      </c>
      <c r="C13" s="53">
        <f>IF(Inskrivning!$G78=1,Inskrivning!K78,0)</f>
        <v>0</v>
      </c>
      <c r="D13" s="16">
        <f>IF(Inskrivning!$G78=1,Inskrivning!L78,0)</f>
        <v>0</v>
      </c>
      <c r="E13" s="16">
        <f>IF(Inskrivning!$G78=1,Inskrivning!M78,0)</f>
        <v>0</v>
      </c>
      <c r="F13" s="16">
        <f>IF(Inskrivning!$G78=1,Inskrivning!N78,0)</f>
        <v>0</v>
      </c>
      <c r="G13" s="16">
        <f>IF(Inskrivning!$G78=1,Inskrivning!O78,0)</f>
        <v>0</v>
      </c>
      <c r="H13" s="16">
        <f>IF(Inskrivning!$G78=1,Inskrivning!P78,0)</f>
        <v>0</v>
      </c>
      <c r="I13" s="16">
        <f>IF(Inskrivning!$G78=1,Inskrivning!Q78,0)</f>
        <v>0</v>
      </c>
      <c r="J13" s="16">
        <f>IF(Inskrivning!$G78=1,Inskrivning!R78,0)</f>
        <v>0</v>
      </c>
      <c r="K13" s="16">
        <f>IF(Inskrivning!$G78=1,Inskrivning!S78,0)</f>
        <v>0</v>
      </c>
      <c r="L13" s="16">
        <f>IF(Inskrivning!$G78=1,Inskrivning!T78,0)</f>
        <v>0</v>
      </c>
      <c r="M13" s="16">
        <f>IF(Inskrivning!$G78=1,Inskrivning!U78,0)</f>
        <v>0</v>
      </c>
      <c r="N13" s="16">
        <f>IF(Inskrivning!$G78=1,Inskrivning!V78,0)</f>
        <v>0</v>
      </c>
      <c r="O13" s="16">
        <f>IF(Inskrivning!$G78=1,Inskrivning!W78,0)</f>
        <v>0</v>
      </c>
      <c r="P13" s="16">
        <f>IF(Inskrivning!$G78=1,Inskrivning!X78,0)</f>
        <v>0</v>
      </c>
      <c r="Q13" s="113"/>
      <c r="R13" s="2" t="str">
        <f>IF(P13&lt;1,"",IF($T$4&gt;8,IF(AND(A13=4,$U$4="JA"),14,IF(AND(A13=5,$U$4="JA"),12,IF(AND(A13=6,$U$4="JA"),11,IF(AND(A13=7,$U$4="JA"),10,IF(AND(A13=8,$U$4="JA",$T$4&gt;9),9,IF(AND(A13=9,$U$4="JA",$T$4&gt;10),8,IF(AND(A13=4,$U$4="NEJ"),9,IF(AND(A13=5,$U$4="NEJ"),7,IF(AND(A13=6,$U$4="NEJ"),6,IF(AND(A13=7,$U$4="NEJ"),5,IF(AND(A13=8,$U$4="NEJ",$T$4&gt;9),4,IF(AND(A13=9,$U$4="NEJ",$T$4&gt;10),3,0))))))))))))))</f>
        <v/>
      </c>
    </row>
    <row r="14" spans="1:24" ht="17.100000000000001" customHeight="1" x14ac:dyDescent="0.25">
      <c r="A14" s="16">
        <f t="shared" si="1"/>
        <v>10</v>
      </c>
      <c r="B14" s="53">
        <f>IF(Inskrivning!$G77=1,Inskrivning!J77,0)</f>
        <v>0</v>
      </c>
      <c r="C14" s="53">
        <f>IF(Inskrivning!$G77=1,Inskrivning!K77,0)</f>
        <v>0</v>
      </c>
      <c r="D14" s="16">
        <f>IF(Inskrivning!$G77=1,Inskrivning!L77,0)</f>
        <v>0</v>
      </c>
      <c r="E14" s="16">
        <f>IF(Inskrivning!$G77=1,Inskrivning!M77,0)</f>
        <v>0</v>
      </c>
      <c r="F14" s="16">
        <f>IF(Inskrivning!$G77=1,Inskrivning!N77,0)</f>
        <v>0</v>
      </c>
      <c r="G14" s="16">
        <f>IF(Inskrivning!$G77=1,Inskrivning!O77,0)</f>
        <v>0</v>
      </c>
      <c r="H14" s="16">
        <f>IF(Inskrivning!$G77=1,Inskrivning!P77,0)</f>
        <v>0</v>
      </c>
      <c r="I14" s="16">
        <f>IF(Inskrivning!$G77=1,Inskrivning!Q77,0)</f>
        <v>0</v>
      </c>
      <c r="J14" s="16">
        <f>IF(Inskrivning!$G77=1,Inskrivning!R77,0)</f>
        <v>0</v>
      </c>
      <c r="K14" s="16">
        <f>IF(Inskrivning!$G77=1,Inskrivning!S77,0)</f>
        <v>0</v>
      </c>
      <c r="L14" s="16">
        <f>IF(Inskrivning!$G77=1,Inskrivning!T77,0)</f>
        <v>0</v>
      </c>
      <c r="M14" s="16">
        <f>IF(Inskrivning!$G77=1,Inskrivning!U77,0)</f>
        <v>0</v>
      </c>
      <c r="N14" s="16">
        <f>IF(Inskrivning!$G77=1,Inskrivning!V77,0)</f>
        <v>0</v>
      </c>
      <c r="O14" s="16">
        <f>IF(Inskrivning!$G77=1,Inskrivning!W77,0)</f>
        <v>0</v>
      </c>
      <c r="P14" s="16">
        <f>IF(Inskrivning!$G77=1,Inskrivning!X77,0)</f>
        <v>0</v>
      </c>
      <c r="Q14" s="113"/>
      <c r="R14" s="2" t="str">
        <f>IF(P14&lt;1,"",IF($T$4&gt;9,IF(AND(A14=5,$U$4="JA"),12,IF(AND(A14=6,$U$4="JA"),11,IF(AND(A14=7,$U$4="JA"),10,IF(AND(A14=8,$U$4="JA"),9,IF(AND(A14=9,$U$4="JA",$T$4&gt;10),8,IF(AND(A14=10,$U$4="JA",$T$4&gt;11),7,IF(AND(A14=5,$U$4="NEJ"),7,IF(AND(A14=6,$U$4="NEJ"),6,IF(AND(A14=7,$U$4="NEJ"),5,IF(AND(A14=8,$U$4="NEJ"),4,IF(AND(A14=9,$U$4="NEJ",$T$4&gt;10),3,IF(AND(A14=10,$U$4="NEJ",$T$4&gt;11),2,0))))))))))))))</f>
        <v/>
      </c>
    </row>
    <row r="15" spans="1:24" ht="17.100000000000001" customHeight="1" x14ac:dyDescent="0.25">
      <c r="A15" s="16">
        <f t="shared" si="1"/>
        <v>11</v>
      </c>
      <c r="B15" s="53">
        <f>IF(Inskrivning!$G40=1,Inskrivning!J40,0)</f>
        <v>0</v>
      </c>
      <c r="C15" s="53">
        <f>IF(Inskrivning!$G40=1,Inskrivning!K40,0)</f>
        <v>0</v>
      </c>
      <c r="D15" s="16">
        <f>IF(Inskrivning!$G40=1,Inskrivning!L40,0)</f>
        <v>0</v>
      </c>
      <c r="E15" s="16">
        <f>IF(Inskrivning!$G40=1,Inskrivning!M40,0)</f>
        <v>0</v>
      </c>
      <c r="F15" s="16">
        <f>IF(Inskrivning!$G40=1,Inskrivning!N40,0)</f>
        <v>0</v>
      </c>
      <c r="G15" s="16">
        <f>IF(Inskrivning!$G40=1,Inskrivning!O40,0)</f>
        <v>0</v>
      </c>
      <c r="H15" s="16">
        <f>IF(Inskrivning!$G40=1,Inskrivning!P40,0)</f>
        <v>0</v>
      </c>
      <c r="I15" s="16">
        <f>IF(Inskrivning!$G40=1,Inskrivning!Q40,0)</f>
        <v>0</v>
      </c>
      <c r="J15" s="16">
        <f>IF(Inskrivning!$G40=1,Inskrivning!R40,0)</f>
        <v>0</v>
      </c>
      <c r="K15" s="16">
        <f>IF(Inskrivning!$G40=1,Inskrivning!S40,0)</f>
        <v>0</v>
      </c>
      <c r="L15" s="16">
        <f>IF(Inskrivning!$G40=1,Inskrivning!T40,0)</f>
        <v>0</v>
      </c>
      <c r="M15" s="16">
        <f>IF(Inskrivning!$G40=1,Inskrivning!U40,0)</f>
        <v>0</v>
      </c>
      <c r="N15" s="16">
        <f>IF(Inskrivning!$G40=1,Inskrivning!V40,0)</f>
        <v>0</v>
      </c>
      <c r="O15" s="16">
        <f>IF(Inskrivning!$G40=1,Inskrivning!W40,0)</f>
        <v>0</v>
      </c>
      <c r="P15" s="16">
        <f>IF(Inskrivning!$G40=1,Inskrivning!X40,0)</f>
        <v>0</v>
      </c>
      <c r="Q15" s="113"/>
      <c r="R15" s="2" t="str">
        <f>IF(P15&lt;1,"",IF($T$4&gt;10,IF(AND(A15=6,$U$4="JA"),11,IF(AND(A15=7,$U$4="JA"),10,IF(AND(A15=8,$U$4="JA"),9,IF(AND(A15=9,$U$4="JA"),8,IF(AND(A15=10,$U$4="JA",$T$4&gt;11),7,IF(AND(A15=11,$U$4="JA",$T$4&gt;13),6,IF(AND(A15=6,$U$4="NEJ"),6,IF(AND(A15=7,$U$4="NEJ"),5,IF(AND(A15=8,$U$4="NEJ"),4,IF(AND(A15=9,$U$4="NEJ"),3,IF(AND(A15=10,$U$4="NEJ",$T$4&gt;11),2,IF(AND(A15=11,$U$4="NEJ",$T$4&gt;13),1,0))))))))))))))</f>
        <v/>
      </c>
    </row>
    <row r="16" spans="1:24" ht="17.100000000000001" customHeight="1" x14ac:dyDescent="0.25">
      <c r="A16" s="16">
        <f t="shared" si="1"/>
        <v>12</v>
      </c>
      <c r="B16" s="53">
        <f>IF(Inskrivning!$G79=1,Inskrivning!J79,0)</f>
        <v>0</v>
      </c>
      <c r="C16" s="53">
        <f>IF(Inskrivning!$G79=1,Inskrivning!K79,0)</f>
        <v>0</v>
      </c>
      <c r="D16" s="16">
        <f>IF(Inskrivning!$G79=1,Inskrivning!L79,0)</f>
        <v>0</v>
      </c>
      <c r="E16" s="16">
        <f>IF(Inskrivning!$G79=1,Inskrivning!M79,0)</f>
        <v>0</v>
      </c>
      <c r="F16" s="16">
        <f>IF(Inskrivning!$G79=1,Inskrivning!N79,0)</f>
        <v>0</v>
      </c>
      <c r="G16" s="16">
        <f>IF(Inskrivning!$G79=1,Inskrivning!O79,0)</f>
        <v>0</v>
      </c>
      <c r="H16" s="16">
        <f>IF(Inskrivning!$G79=1,Inskrivning!P79,0)</f>
        <v>0</v>
      </c>
      <c r="I16" s="16">
        <f>IF(Inskrivning!$G79=1,Inskrivning!Q79,0)</f>
        <v>0</v>
      </c>
      <c r="J16" s="16">
        <f>IF(Inskrivning!$G79=1,Inskrivning!R79,0)</f>
        <v>0</v>
      </c>
      <c r="K16" s="16">
        <f>IF(Inskrivning!$G79=1,Inskrivning!S79,0)</f>
        <v>0</v>
      </c>
      <c r="L16" s="16">
        <f>IF(Inskrivning!$G79=1,Inskrivning!T79,0)</f>
        <v>0</v>
      </c>
      <c r="M16" s="16">
        <f>IF(Inskrivning!$G79=1,Inskrivning!U79,0)</f>
        <v>0</v>
      </c>
      <c r="N16" s="16">
        <f>IF(Inskrivning!$G79=1,Inskrivning!V79,0)</f>
        <v>0</v>
      </c>
      <c r="O16" s="16">
        <f>IF(Inskrivning!$G79=1,Inskrivning!W79,0)</f>
        <v>0</v>
      </c>
      <c r="P16" s="16">
        <f>IF(Inskrivning!$G79=1,Inskrivning!X79,0)</f>
        <v>0</v>
      </c>
      <c r="Q16" s="113"/>
      <c r="R16" s="2" t="str">
        <f>IF(P16&lt;1,"",IF($T$4&gt;11,IF(AND(A16=7,$U$4="JA"),10,IF(AND(A16=8,$U$4="JA"),9,IF(AND(A16=9,$U$4="JA"),8,IF(AND(A16=10,$U$4="JA"),7,IF(AND(A16=11,$U$4="JA",$T$4&gt;13),6,IF(AND(A16=12,$U$4="JA",$T$4&gt;14),6,IF(AND(A16=7,$U$4="NEJ"),5,IF(AND(A16=8,$U$4="NEJ"),4,IF(AND(A16=9,$U$4="NEJ"),3,IF(AND(A16=10,$U$4="NEJ"),2,IF(AND(A16=11,$U$4="NEJ",$T$4&gt;13),1,IF(AND(A16=12,$U$4="NEJ",$T$4&gt;14),1,0))))))))))))))</f>
        <v/>
      </c>
    </row>
    <row r="17" spans="1:18" ht="17.100000000000001" customHeight="1" x14ac:dyDescent="0.25">
      <c r="A17" s="16">
        <f t="shared" si="1"/>
        <v>13</v>
      </c>
      <c r="B17" s="53">
        <f>IF(Inskrivning!$G68=1,Inskrivning!J68,0)</f>
        <v>0</v>
      </c>
      <c r="C17" s="53">
        <f>IF(Inskrivning!$G68=1,Inskrivning!K68,0)</f>
        <v>0</v>
      </c>
      <c r="D17" s="16">
        <f>IF(Inskrivning!$G68=1,Inskrivning!L68,0)</f>
        <v>0</v>
      </c>
      <c r="E17" s="16">
        <f>IF(Inskrivning!$G68=1,Inskrivning!M68,0)</f>
        <v>0</v>
      </c>
      <c r="F17" s="16">
        <f>IF(Inskrivning!$G68=1,Inskrivning!N68,0)</f>
        <v>0</v>
      </c>
      <c r="G17" s="16">
        <f>IF(Inskrivning!$G68=1,Inskrivning!O68,0)</f>
        <v>0</v>
      </c>
      <c r="H17" s="16">
        <f>IF(Inskrivning!$G68=1,Inskrivning!P68,0)</f>
        <v>0</v>
      </c>
      <c r="I17" s="16">
        <f>IF(Inskrivning!$G68=1,Inskrivning!Q68,0)</f>
        <v>0</v>
      </c>
      <c r="J17" s="16">
        <f>IF(Inskrivning!$G68=1,Inskrivning!R68,0)</f>
        <v>0</v>
      </c>
      <c r="K17" s="16">
        <f>IF(Inskrivning!$G68=1,Inskrivning!S68,0)</f>
        <v>0</v>
      </c>
      <c r="L17" s="16">
        <f>IF(Inskrivning!$G68=1,Inskrivning!T68,0)</f>
        <v>0</v>
      </c>
      <c r="M17" s="16">
        <f>IF(Inskrivning!$G68=1,Inskrivning!U68,0)</f>
        <v>0</v>
      </c>
      <c r="N17" s="16">
        <f>IF(Inskrivning!$G68=1,Inskrivning!V68,0)</f>
        <v>0</v>
      </c>
      <c r="O17" s="16">
        <f>IF(Inskrivning!$G68=1,Inskrivning!W68,0)</f>
        <v>0</v>
      </c>
      <c r="P17" s="16">
        <f>IF(Inskrivning!$G68=1,Inskrivning!X68,0)</f>
        <v>0</v>
      </c>
      <c r="Q17" s="113"/>
      <c r="R17" s="2" t="str">
        <f>IF(P17&lt;1,"",IF($T$4&gt;12,IF(AND(A17=8,$U$4="JA"),9,IF(AND(A17=9,$U$4="JA"),8,IF(AND(A17=10,$U$4="JA"),7,IF(AND(A17=11,$U$4="JA"),6,IF(AND(A17=12,$U$4="JA",$T$4&gt;14),6,IF(AND(A17=13,$U$4="JA",$T$4&gt;15),6,IF(AND(A17=8,$U$4="NEJ"),4,IF(AND(A17=9,$U$4="NEJ"),3,IF(AND(A17=10,$U$4="NEJ"),2,IF(AND(A17=11,$U$4="NEJ"),1,IF(AND(A17=12,$U$4="NEJ",$T$4&gt;14),1,IF(AND(A17=13,$U$4="NEJ",$T$4&gt;15),1,0))))))))))))))</f>
        <v/>
      </c>
    </row>
    <row r="18" spans="1:18" ht="17.100000000000001" customHeight="1" x14ac:dyDescent="0.25">
      <c r="A18" s="16">
        <f t="shared" si="1"/>
        <v>14</v>
      </c>
      <c r="B18" s="53">
        <f>IF(Inskrivning!$G69=1,Inskrivning!J69,0)</f>
        <v>0</v>
      </c>
      <c r="C18" s="53">
        <f>IF(Inskrivning!$G69=1,Inskrivning!K69,0)</f>
        <v>0</v>
      </c>
      <c r="D18" s="16">
        <f>IF(Inskrivning!$G69=1,Inskrivning!L69,0)</f>
        <v>0</v>
      </c>
      <c r="E18" s="16">
        <f>IF(Inskrivning!$G69=1,Inskrivning!M69,0)</f>
        <v>0</v>
      </c>
      <c r="F18" s="16">
        <f>IF(Inskrivning!$G69=1,Inskrivning!N69,0)</f>
        <v>0</v>
      </c>
      <c r="G18" s="16">
        <f>IF(Inskrivning!$G69=1,Inskrivning!O69,0)</f>
        <v>0</v>
      </c>
      <c r="H18" s="16">
        <f>IF(Inskrivning!$G69=1,Inskrivning!P69,0)</f>
        <v>0</v>
      </c>
      <c r="I18" s="16">
        <f>IF(Inskrivning!$G69=1,Inskrivning!Q69,0)</f>
        <v>0</v>
      </c>
      <c r="J18" s="16">
        <f>IF(Inskrivning!$G69=1,Inskrivning!R69,0)</f>
        <v>0</v>
      </c>
      <c r="K18" s="16">
        <f>IF(Inskrivning!$G69=1,Inskrivning!S69,0)</f>
        <v>0</v>
      </c>
      <c r="L18" s="16">
        <f>IF(Inskrivning!$G69=1,Inskrivning!T69,0)</f>
        <v>0</v>
      </c>
      <c r="M18" s="16">
        <f>IF(Inskrivning!$G69=1,Inskrivning!U69,0)</f>
        <v>0</v>
      </c>
      <c r="N18" s="16">
        <f>IF(Inskrivning!$G69=1,Inskrivning!V69,0)</f>
        <v>0</v>
      </c>
      <c r="O18" s="16">
        <f>IF(Inskrivning!$G69=1,Inskrivning!W69,0)</f>
        <v>0</v>
      </c>
      <c r="P18" s="16">
        <f>IF(Inskrivning!$G69=1,Inskrivning!X69,0)</f>
        <v>0</v>
      </c>
      <c r="Q18" s="113"/>
      <c r="R18" s="2" t="str">
        <f>IF(P18&lt;1,"",IF($T$4&gt;13,IF(AND(A18=9,$U$4="JA"),8,IF(AND(A18=10,$U$4="JA"),7,IF(AND(A18=11,$U$4="JA"),6,IF(AND(A18=12,$U$4="JA",$T$4&gt;14),6,IF(AND(A18=13,$U$4="JA",$T$4&gt;15),6,IF(AND(A18=14,$U$4="JA",$T$4&gt;16),6,IF(AND(A18=9,$U$4="NEJ"),3,IF(AND(A18=10,$U$4="NEJ"),2,IF(AND(A18=11,$U$4="NEJ"),1,IF(AND(A18=12,$U$4="NEJ",$T$4&gt;14),1,IF(AND(A18=13,$U$4="NEJ",$T$4&gt;15),1,IF(AND(A18=14,$U$4="NEJ",$T$4&gt;16),1,0))))))))))))))</f>
        <v/>
      </c>
    </row>
    <row r="19" spans="1:18" ht="17.100000000000001" customHeight="1" x14ac:dyDescent="0.25">
      <c r="A19" s="16">
        <f t="shared" si="1"/>
        <v>15</v>
      </c>
      <c r="B19" s="53">
        <f>IF(Inskrivning!$G71=1,Inskrivning!J71,0)</f>
        <v>0</v>
      </c>
      <c r="C19" s="53">
        <f>IF(Inskrivning!$G71=1,Inskrivning!K71,0)</f>
        <v>0</v>
      </c>
      <c r="D19" s="16">
        <f>IF(Inskrivning!$G71=1,Inskrivning!L71,0)</f>
        <v>0</v>
      </c>
      <c r="E19" s="16">
        <f>IF(Inskrivning!$G71=1,Inskrivning!M71,0)</f>
        <v>0</v>
      </c>
      <c r="F19" s="16">
        <f>IF(Inskrivning!$G71=1,Inskrivning!N71,0)</f>
        <v>0</v>
      </c>
      <c r="G19" s="16">
        <f>IF(Inskrivning!$G71=1,Inskrivning!O71,0)</f>
        <v>0</v>
      </c>
      <c r="H19" s="16">
        <f>IF(Inskrivning!$G71=1,Inskrivning!P71,0)</f>
        <v>0</v>
      </c>
      <c r="I19" s="16">
        <f>IF(Inskrivning!$G71=1,Inskrivning!Q71,0)</f>
        <v>0</v>
      </c>
      <c r="J19" s="16">
        <f>IF(Inskrivning!$G71=1,Inskrivning!R71,0)</f>
        <v>0</v>
      </c>
      <c r="K19" s="16">
        <f>IF(Inskrivning!$G71=1,Inskrivning!S71,0)</f>
        <v>0</v>
      </c>
      <c r="L19" s="16">
        <f>IF(Inskrivning!$G71=1,Inskrivning!T71,0)</f>
        <v>0</v>
      </c>
      <c r="M19" s="16">
        <f>IF(Inskrivning!$G71=1,Inskrivning!U71,0)</f>
        <v>0</v>
      </c>
      <c r="N19" s="16">
        <f>IF(Inskrivning!$G71=1,Inskrivning!V71,0)</f>
        <v>0</v>
      </c>
      <c r="O19" s="16">
        <f>IF(Inskrivning!$G71=1,Inskrivning!W71,0)</f>
        <v>0</v>
      </c>
      <c r="P19" s="16">
        <f>IF(Inskrivning!$G71=1,Inskrivning!X71,0)</f>
        <v>0</v>
      </c>
      <c r="Q19" s="113"/>
      <c r="R19" s="2" t="str">
        <f>IF(P19&lt;1,"",IF($T$4&gt;14,IF(AND(A19=10,$U$4="JA"),7,IF(AND(A19=11,$U$4="JA"),6,IF(AND(A19=12,$U$4="JA"),6,IF(AND(A19=13,$U$4="JA",$T$4&gt;15),6,IF(AND(A19=14,$U$4="JA",$T$4&gt;16),6,IF(AND(A19=15,$U$4="JA",$T$4&gt;18),6,IF(AND(A19=10,$U$4="NEJ"),2,IF(AND(A19=11,$U$4="NEJ"),1,IF(AND(A19=12,$U$4="NEJ"),1,IF(AND(A19=13,$U$4="NEJ",$T$4&gt;15),1,IF(AND(A19=14,$U$4="NEJ",$T$4&gt;16),1,IF(AND(A19=15,$U$4="NEJ",$T$4&gt;18),1,0))))))))))))))</f>
        <v/>
      </c>
    </row>
    <row r="20" spans="1:18" ht="17.100000000000001" customHeight="1" x14ac:dyDescent="0.25">
      <c r="A20" s="2"/>
      <c r="B20" s="53">
        <f>IF(Inskrivning!$G70=1,Inskrivning!J70,0)</f>
        <v>0</v>
      </c>
      <c r="C20" s="53">
        <f>IF(Inskrivning!$G70=1,Inskrivning!K70,0)</f>
        <v>0</v>
      </c>
      <c r="D20" s="16">
        <f>IF(Inskrivning!$G70=1,Inskrivning!L70,0)</f>
        <v>0</v>
      </c>
      <c r="E20" s="16">
        <f>IF(Inskrivning!$G70=1,Inskrivning!M70,0)</f>
        <v>0</v>
      </c>
      <c r="F20" s="16">
        <f>IF(Inskrivning!$G70=1,Inskrivning!N70,0)</f>
        <v>0</v>
      </c>
      <c r="G20" s="16">
        <f>IF(Inskrivning!$G70=1,Inskrivning!O70,0)</f>
        <v>0</v>
      </c>
      <c r="H20" s="16">
        <f>IF(Inskrivning!$G70=1,Inskrivning!P70,0)</f>
        <v>0</v>
      </c>
      <c r="I20" s="16">
        <f>IF(Inskrivning!$G70=1,Inskrivning!Q70,0)</f>
        <v>0</v>
      </c>
      <c r="J20" s="16">
        <f>IF(Inskrivning!$G70=1,Inskrivning!R70,0)</f>
        <v>0</v>
      </c>
      <c r="K20" s="16">
        <f>IF(Inskrivning!$G70=1,Inskrivning!S70,0)</f>
        <v>0</v>
      </c>
      <c r="L20" s="16">
        <f>IF(Inskrivning!$G70=1,Inskrivning!T70,0)</f>
        <v>0</v>
      </c>
      <c r="M20" s="16">
        <f>IF(Inskrivning!$G70=1,Inskrivning!U70,0)</f>
        <v>0</v>
      </c>
      <c r="N20" s="16">
        <f>IF(Inskrivning!$G70=1,Inskrivning!V70,0)</f>
        <v>0</v>
      </c>
      <c r="O20" s="16">
        <f>IF(Inskrivning!$G70=1,Inskrivning!W70,0)</f>
        <v>0</v>
      </c>
      <c r="P20" s="16">
        <f>IF(Inskrivning!$G70=1,Inskrivning!X70,0)</f>
        <v>0</v>
      </c>
      <c r="Q20" s="113"/>
    </row>
    <row r="21" spans="1:18" ht="17.100000000000001" customHeight="1" x14ac:dyDescent="0.25">
      <c r="A21" s="2"/>
      <c r="B21" s="53">
        <f>IF(Inskrivning!$G50=1,Inskrivning!J50,0)</f>
        <v>0</v>
      </c>
      <c r="C21" s="53">
        <f>IF(Inskrivning!$G50=1,Inskrivning!K50,0)</f>
        <v>0</v>
      </c>
      <c r="D21" s="16">
        <f>IF(Inskrivning!$G50=1,Inskrivning!L50,0)</f>
        <v>0</v>
      </c>
      <c r="E21" s="16">
        <f>IF(Inskrivning!$G50=1,Inskrivning!M50,0)</f>
        <v>0</v>
      </c>
      <c r="F21" s="16">
        <f>IF(Inskrivning!$G50=1,Inskrivning!N50,0)</f>
        <v>0</v>
      </c>
      <c r="G21" s="16">
        <f>IF(Inskrivning!$G50=1,Inskrivning!O50,0)</f>
        <v>0</v>
      </c>
      <c r="H21" s="16">
        <f>IF(Inskrivning!$G50=1,Inskrivning!P50,0)</f>
        <v>0</v>
      </c>
      <c r="I21" s="16">
        <f>IF(Inskrivning!$G50=1,Inskrivning!Q50,0)</f>
        <v>0</v>
      </c>
      <c r="J21" s="16">
        <f>IF(Inskrivning!$G50=1,Inskrivning!R50,0)</f>
        <v>0</v>
      </c>
      <c r="K21" s="16">
        <f>IF(Inskrivning!$G50=1,Inskrivning!S50,0)</f>
        <v>0</v>
      </c>
      <c r="L21" s="16">
        <f>IF(Inskrivning!$G50=1,Inskrivning!T50,0)</f>
        <v>0</v>
      </c>
      <c r="M21" s="16">
        <f>IF(Inskrivning!$G50=1,Inskrivning!U50,0)</f>
        <v>0</v>
      </c>
      <c r="N21" s="16">
        <f>IF(Inskrivning!$G50=1,Inskrivning!V50,0)</f>
        <v>0</v>
      </c>
      <c r="O21" s="16">
        <f>IF(Inskrivning!$G50=1,Inskrivning!W50,0)</f>
        <v>0</v>
      </c>
      <c r="P21" s="16">
        <f>IF(Inskrivning!$G50=1,Inskrivning!X50,0)</f>
        <v>0</v>
      </c>
      <c r="Q21" s="113"/>
    </row>
    <row r="22" spans="1:18" ht="17.100000000000001" customHeight="1" x14ac:dyDescent="0.25">
      <c r="A22" s="2"/>
      <c r="B22" s="53">
        <f>IF(Inskrivning!$G39=1,Inskrivning!J39,0)</f>
        <v>0</v>
      </c>
      <c r="C22" s="53">
        <f>IF(Inskrivning!$G39=1,Inskrivning!K39,0)</f>
        <v>0</v>
      </c>
      <c r="D22" s="16">
        <f>IF(Inskrivning!$G39=1,Inskrivning!L39,0)</f>
        <v>0</v>
      </c>
      <c r="E22" s="16">
        <f>IF(Inskrivning!$G39=1,Inskrivning!M39,0)</f>
        <v>0</v>
      </c>
      <c r="F22" s="16">
        <f>IF(Inskrivning!$G39=1,Inskrivning!N39,0)</f>
        <v>0</v>
      </c>
      <c r="G22" s="16">
        <f>IF(Inskrivning!$G39=1,Inskrivning!O39,0)</f>
        <v>0</v>
      </c>
      <c r="H22" s="16">
        <f>IF(Inskrivning!$G39=1,Inskrivning!P39,0)</f>
        <v>0</v>
      </c>
      <c r="I22" s="16">
        <f>IF(Inskrivning!$G39=1,Inskrivning!Q39,0)</f>
        <v>0</v>
      </c>
      <c r="J22" s="16">
        <f>IF(Inskrivning!$G39=1,Inskrivning!R39,0)</f>
        <v>0</v>
      </c>
      <c r="K22" s="16">
        <f>IF(Inskrivning!$G39=1,Inskrivning!S39,0)</f>
        <v>0</v>
      </c>
      <c r="L22" s="16">
        <f>IF(Inskrivning!$G39=1,Inskrivning!T39,0)</f>
        <v>0</v>
      </c>
      <c r="M22" s="16">
        <f>IF(Inskrivning!$G39=1,Inskrivning!U39,0)</f>
        <v>0</v>
      </c>
      <c r="N22" s="16">
        <f>IF(Inskrivning!$G39=1,Inskrivning!V39,0)</f>
        <v>0</v>
      </c>
      <c r="O22" s="16">
        <f>IF(Inskrivning!$G39=1,Inskrivning!W39,0)</f>
        <v>0</v>
      </c>
      <c r="P22" s="16">
        <f>IF(Inskrivning!$G39=1,Inskrivning!X39,0)</f>
        <v>0</v>
      </c>
      <c r="Q22" s="113"/>
    </row>
    <row r="23" spans="1:18" ht="17.100000000000001" customHeight="1" x14ac:dyDescent="0.25">
      <c r="A23" s="2"/>
      <c r="B23" s="53">
        <f>IF(Inskrivning!$G17=1,Inskrivning!J17,0)</f>
        <v>0</v>
      </c>
      <c r="C23" s="53">
        <f>IF(Inskrivning!$G17=1,Inskrivning!K17,0)</f>
        <v>0</v>
      </c>
      <c r="D23" s="16">
        <f>IF(Inskrivning!$G17=1,Inskrivning!L17,0)</f>
        <v>0</v>
      </c>
      <c r="E23" s="16">
        <f>IF(Inskrivning!$G17=1,Inskrivning!M17,0)</f>
        <v>0</v>
      </c>
      <c r="F23" s="16">
        <f>IF(Inskrivning!$G17=1,Inskrivning!N17,0)</f>
        <v>0</v>
      </c>
      <c r="G23" s="16">
        <f>IF(Inskrivning!$G17=1,Inskrivning!O17,0)</f>
        <v>0</v>
      </c>
      <c r="H23" s="16">
        <f>IF(Inskrivning!$G17=1,Inskrivning!P17,0)</f>
        <v>0</v>
      </c>
      <c r="I23" s="16">
        <f>IF(Inskrivning!$G17=1,Inskrivning!Q17,0)</f>
        <v>0</v>
      </c>
      <c r="J23" s="16">
        <f>IF(Inskrivning!$G17=1,Inskrivning!R17,0)</f>
        <v>0</v>
      </c>
      <c r="K23" s="16">
        <f>IF(Inskrivning!$G17=1,Inskrivning!S17,0)</f>
        <v>0</v>
      </c>
      <c r="L23" s="16">
        <f>IF(Inskrivning!$G17=1,Inskrivning!T17,0)</f>
        <v>0</v>
      </c>
      <c r="M23" s="16">
        <f>IF(Inskrivning!$G17=1,Inskrivning!U17,0)</f>
        <v>0</v>
      </c>
      <c r="N23" s="16">
        <f>IF(Inskrivning!$G17=1,Inskrivning!V17,0)</f>
        <v>0</v>
      </c>
      <c r="O23" s="16">
        <f>IF(Inskrivning!$G17=1,Inskrivning!W17,0)</f>
        <v>0</v>
      </c>
      <c r="P23" s="16">
        <f>IF(Inskrivning!$G17=1,Inskrivning!X17,0)</f>
        <v>0</v>
      </c>
      <c r="Q23" s="113"/>
    </row>
    <row r="24" spans="1:18" ht="17.100000000000001" customHeight="1" x14ac:dyDescent="0.25">
      <c r="A24" s="2"/>
      <c r="B24" s="53">
        <f>IF(Inskrivning!$G7=1,Inskrivning!J7,0)</f>
        <v>0</v>
      </c>
      <c r="C24" s="53">
        <f>IF(Inskrivning!$G7=1,Inskrivning!K7,0)</f>
        <v>0</v>
      </c>
      <c r="D24" s="16">
        <f>IF(Inskrivning!$G7=1,Inskrivning!L7,0)</f>
        <v>0</v>
      </c>
      <c r="E24" s="16">
        <f>IF(Inskrivning!$G7=1,Inskrivning!M7,0)</f>
        <v>0</v>
      </c>
      <c r="F24" s="16">
        <f>IF(Inskrivning!$G7=1,Inskrivning!N7,0)</f>
        <v>0</v>
      </c>
      <c r="G24" s="16">
        <f>IF(Inskrivning!$G7=1,Inskrivning!O7,0)</f>
        <v>0</v>
      </c>
      <c r="H24" s="16">
        <f>IF(Inskrivning!$G7=1,Inskrivning!P7,0)</f>
        <v>0</v>
      </c>
      <c r="I24" s="16">
        <f>IF(Inskrivning!$G7=1,Inskrivning!Q7,0)</f>
        <v>0</v>
      </c>
      <c r="J24" s="16">
        <f>IF(Inskrivning!$G7=1,Inskrivning!R7,0)</f>
        <v>0</v>
      </c>
      <c r="K24" s="16">
        <f>IF(Inskrivning!$G7=1,Inskrivning!S7,0)</f>
        <v>0</v>
      </c>
      <c r="L24" s="16">
        <f>IF(Inskrivning!$G7=1,Inskrivning!T7,0)</f>
        <v>0</v>
      </c>
      <c r="M24" s="16">
        <f>IF(Inskrivning!$G7=1,Inskrivning!U7,0)</f>
        <v>0</v>
      </c>
      <c r="N24" s="16">
        <f>IF(Inskrivning!$G7=1,Inskrivning!V7,0)</f>
        <v>0</v>
      </c>
      <c r="O24" s="16">
        <f>IF(Inskrivning!$G7=1,Inskrivning!W7,0)</f>
        <v>0</v>
      </c>
      <c r="P24" s="16">
        <f>IF(Inskrivning!$G7=1,Inskrivning!X7,0)</f>
        <v>0</v>
      </c>
      <c r="Q24" s="113"/>
    </row>
    <row r="25" spans="1:18" ht="17.100000000000001" customHeight="1" x14ac:dyDescent="0.25">
      <c r="A25" s="2"/>
      <c r="B25" s="53">
        <f>IF(Inskrivning!$G10=1,Inskrivning!J10,0)</f>
        <v>0</v>
      </c>
      <c r="C25" s="53">
        <f>IF(Inskrivning!$G10=1,Inskrivning!K10,0)</f>
        <v>0</v>
      </c>
      <c r="D25" s="16">
        <f>IF(Inskrivning!$G10=1,Inskrivning!L10,0)</f>
        <v>0</v>
      </c>
      <c r="E25" s="16">
        <f>IF(Inskrivning!$G10=1,Inskrivning!M10,0)</f>
        <v>0</v>
      </c>
      <c r="F25" s="16">
        <f>IF(Inskrivning!$G10=1,Inskrivning!N10,0)</f>
        <v>0</v>
      </c>
      <c r="G25" s="16">
        <f>IF(Inskrivning!$G10=1,Inskrivning!O10,0)</f>
        <v>0</v>
      </c>
      <c r="H25" s="16">
        <f>IF(Inskrivning!$G10=1,Inskrivning!P10,0)</f>
        <v>0</v>
      </c>
      <c r="I25" s="16">
        <f>IF(Inskrivning!$G10=1,Inskrivning!Q10,0)</f>
        <v>0</v>
      </c>
      <c r="J25" s="16">
        <f>IF(Inskrivning!$G10=1,Inskrivning!R10,0)</f>
        <v>0</v>
      </c>
      <c r="K25" s="16">
        <f>IF(Inskrivning!$G10=1,Inskrivning!S10,0)</f>
        <v>0</v>
      </c>
      <c r="L25" s="16">
        <f>IF(Inskrivning!$G10=1,Inskrivning!T10,0)</f>
        <v>0</v>
      </c>
      <c r="M25" s="16">
        <f>IF(Inskrivning!$G10=1,Inskrivning!U10,0)</f>
        <v>0</v>
      </c>
      <c r="N25" s="16">
        <f>IF(Inskrivning!$G10=1,Inskrivning!V10,0)</f>
        <v>0</v>
      </c>
      <c r="O25" s="16">
        <f>IF(Inskrivning!$G10=1,Inskrivning!W10,0)</f>
        <v>0</v>
      </c>
      <c r="P25" s="16">
        <f>IF(Inskrivning!$G10=1,Inskrivning!X10,0)</f>
        <v>0</v>
      </c>
      <c r="Q25" s="113"/>
    </row>
    <row r="26" spans="1:18" ht="17.100000000000001" customHeight="1" x14ac:dyDescent="0.25">
      <c r="A26" s="2"/>
      <c r="B26" s="53">
        <f>IF(Inskrivning!$G13=1,Inskrivning!J13,0)</f>
        <v>0</v>
      </c>
      <c r="C26" s="53">
        <f>IF(Inskrivning!$G13=1,Inskrivning!K13,0)</f>
        <v>0</v>
      </c>
      <c r="D26" s="16">
        <f>IF(Inskrivning!$G13=1,Inskrivning!L13,0)</f>
        <v>0</v>
      </c>
      <c r="E26" s="16">
        <f>IF(Inskrivning!$G13=1,Inskrivning!M13,0)</f>
        <v>0</v>
      </c>
      <c r="F26" s="16">
        <f>IF(Inskrivning!$G13=1,Inskrivning!N13,0)</f>
        <v>0</v>
      </c>
      <c r="G26" s="16">
        <f>IF(Inskrivning!$G13=1,Inskrivning!O13,0)</f>
        <v>0</v>
      </c>
      <c r="H26" s="16">
        <f>IF(Inskrivning!$G13=1,Inskrivning!P13,0)</f>
        <v>0</v>
      </c>
      <c r="I26" s="16">
        <f>IF(Inskrivning!$G13=1,Inskrivning!Q13,0)</f>
        <v>0</v>
      </c>
      <c r="J26" s="16">
        <f>IF(Inskrivning!$G13=1,Inskrivning!R13,0)</f>
        <v>0</v>
      </c>
      <c r="K26" s="16">
        <f>IF(Inskrivning!$G13=1,Inskrivning!S13,0)</f>
        <v>0</v>
      </c>
      <c r="L26" s="16">
        <f>IF(Inskrivning!$G13=1,Inskrivning!T13,0)</f>
        <v>0</v>
      </c>
      <c r="M26" s="16">
        <f>IF(Inskrivning!$G13=1,Inskrivning!U13,0)</f>
        <v>0</v>
      </c>
      <c r="N26" s="16">
        <f>IF(Inskrivning!$G13=1,Inskrivning!V13,0)</f>
        <v>0</v>
      </c>
      <c r="O26" s="16">
        <f>IF(Inskrivning!$G13=1,Inskrivning!W13,0)</f>
        <v>0</v>
      </c>
      <c r="P26" s="16">
        <f>IF(Inskrivning!$G13=1,Inskrivning!X13,0)</f>
        <v>0</v>
      </c>
      <c r="Q26" s="113"/>
    </row>
    <row r="27" spans="1:18" ht="17.100000000000001" customHeight="1" x14ac:dyDescent="0.25">
      <c r="A27" s="2"/>
      <c r="B27" s="53">
        <f>IF(Inskrivning!$G14=1,Inskrivning!J14,0)</f>
        <v>0</v>
      </c>
      <c r="C27" s="53">
        <f>IF(Inskrivning!$G14=1,Inskrivning!K14,0)</f>
        <v>0</v>
      </c>
      <c r="D27" s="16">
        <f>IF(Inskrivning!$G14=1,Inskrivning!L14,0)</f>
        <v>0</v>
      </c>
      <c r="E27" s="16">
        <f>IF(Inskrivning!$G14=1,Inskrivning!M14,0)</f>
        <v>0</v>
      </c>
      <c r="F27" s="16">
        <f>IF(Inskrivning!$G14=1,Inskrivning!N14,0)</f>
        <v>0</v>
      </c>
      <c r="G27" s="16">
        <f>IF(Inskrivning!$G14=1,Inskrivning!O14,0)</f>
        <v>0</v>
      </c>
      <c r="H27" s="16">
        <f>IF(Inskrivning!$G14=1,Inskrivning!P14,0)</f>
        <v>0</v>
      </c>
      <c r="I27" s="16">
        <f>IF(Inskrivning!$G14=1,Inskrivning!Q14,0)</f>
        <v>0</v>
      </c>
      <c r="J27" s="16">
        <f>IF(Inskrivning!$G14=1,Inskrivning!R14,0)</f>
        <v>0</v>
      </c>
      <c r="K27" s="16">
        <f>IF(Inskrivning!$G14=1,Inskrivning!S14,0)</f>
        <v>0</v>
      </c>
      <c r="L27" s="16">
        <f>IF(Inskrivning!$G14=1,Inskrivning!T14,0)</f>
        <v>0</v>
      </c>
      <c r="M27" s="16">
        <f>IF(Inskrivning!$G14=1,Inskrivning!U14,0)</f>
        <v>0</v>
      </c>
      <c r="N27" s="16">
        <f>IF(Inskrivning!$G14=1,Inskrivning!V14,0)</f>
        <v>0</v>
      </c>
      <c r="O27" s="16">
        <f>IF(Inskrivning!$G14=1,Inskrivning!W14,0)</f>
        <v>0</v>
      </c>
      <c r="P27" s="16">
        <f>IF(Inskrivning!$G14=1,Inskrivning!X14,0)</f>
        <v>0</v>
      </c>
      <c r="Q27" s="113"/>
    </row>
    <row r="28" spans="1:18" ht="17.100000000000001" customHeight="1" x14ac:dyDescent="0.25">
      <c r="A28" s="2"/>
      <c r="B28" s="53">
        <f>IF(Inskrivning!$G15=1,Inskrivning!J15,0)</f>
        <v>0</v>
      </c>
      <c r="C28" s="53">
        <f>IF(Inskrivning!$G15=1,Inskrivning!K15,0)</f>
        <v>0</v>
      </c>
      <c r="D28" s="16">
        <f>IF(Inskrivning!$G15=1,Inskrivning!L15,0)</f>
        <v>0</v>
      </c>
      <c r="E28" s="16">
        <f>IF(Inskrivning!$G15=1,Inskrivning!M15,0)</f>
        <v>0</v>
      </c>
      <c r="F28" s="16">
        <f>IF(Inskrivning!$G15=1,Inskrivning!N15,0)</f>
        <v>0</v>
      </c>
      <c r="G28" s="16">
        <f>IF(Inskrivning!$G15=1,Inskrivning!O15,0)</f>
        <v>0</v>
      </c>
      <c r="H28" s="16">
        <f>IF(Inskrivning!$G15=1,Inskrivning!P15,0)</f>
        <v>0</v>
      </c>
      <c r="I28" s="16">
        <f>IF(Inskrivning!$G15=1,Inskrivning!Q15,0)</f>
        <v>0</v>
      </c>
      <c r="J28" s="16">
        <f>IF(Inskrivning!$G15=1,Inskrivning!R15,0)</f>
        <v>0</v>
      </c>
      <c r="K28" s="16">
        <f>IF(Inskrivning!$G15=1,Inskrivning!S15,0)</f>
        <v>0</v>
      </c>
      <c r="L28" s="16">
        <f>IF(Inskrivning!$G15=1,Inskrivning!T15,0)</f>
        <v>0</v>
      </c>
      <c r="M28" s="16">
        <f>IF(Inskrivning!$G15=1,Inskrivning!U15,0)</f>
        <v>0</v>
      </c>
      <c r="N28" s="16">
        <f>IF(Inskrivning!$G15=1,Inskrivning!V15,0)</f>
        <v>0</v>
      </c>
      <c r="O28" s="16">
        <f>IF(Inskrivning!$G15=1,Inskrivning!W15,0)</f>
        <v>0</v>
      </c>
      <c r="P28" s="16">
        <f>IF(Inskrivning!$G15=1,Inskrivning!X15,0)</f>
        <v>0</v>
      </c>
      <c r="Q28" s="113"/>
    </row>
    <row r="29" spans="1:18" ht="17.100000000000001" customHeight="1" x14ac:dyDescent="0.25">
      <c r="A29" s="2"/>
      <c r="B29" s="53">
        <f>IF(Inskrivning!$G16=1,Inskrivning!J16,0)</f>
        <v>0</v>
      </c>
      <c r="C29" s="53">
        <f>IF(Inskrivning!$G16=1,Inskrivning!K16,0)</f>
        <v>0</v>
      </c>
      <c r="D29" s="16">
        <f>IF(Inskrivning!$G16=1,Inskrivning!L16,0)</f>
        <v>0</v>
      </c>
      <c r="E29" s="16">
        <f>IF(Inskrivning!$G16=1,Inskrivning!M16,0)</f>
        <v>0</v>
      </c>
      <c r="F29" s="16">
        <f>IF(Inskrivning!$G16=1,Inskrivning!N16,0)</f>
        <v>0</v>
      </c>
      <c r="G29" s="16">
        <f>IF(Inskrivning!$G16=1,Inskrivning!O16,0)</f>
        <v>0</v>
      </c>
      <c r="H29" s="16">
        <f>IF(Inskrivning!$G16=1,Inskrivning!P16,0)</f>
        <v>0</v>
      </c>
      <c r="I29" s="16">
        <f>IF(Inskrivning!$G16=1,Inskrivning!Q16,0)</f>
        <v>0</v>
      </c>
      <c r="J29" s="16">
        <f>IF(Inskrivning!$G16=1,Inskrivning!R16,0)</f>
        <v>0</v>
      </c>
      <c r="K29" s="16">
        <f>IF(Inskrivning!$G16=1,Inskrivning!S16,0)</f>
        <v>0</v>
      </c>
      <c r="L29" s="16">
        <f>IF(Inskrivning!$G16=1,Inskrivning!T16,0)</f>
        <v>0</v>
      </c>
      <c r="M29" s="16">
        <f>IF(Inskrivning!$G16=1,Inskrivning!U16,0)</f>
        <v>0</v>
      </c>
      <c r="N29" s="16">
        <f>IF(Inskrivning!$G16=1,Inskrivning!V16,0)</f>
        <v>0</v>
      </c>
      <c r="O29" s="16">
        <f>IF(Inskrivning!$G16=1,Inskrivning!W16,0)</f>
        <v>0</v>
      </c>
      <c r="P29" s="16">
        <f>IF(Inskrivning!$G16=1,Inskrivning!X16,0)</f>
        <v>0</v>
      </c>
      <c r="Q29" s="113"/>
    </row>
    <row r="30" spans="1:18" ht="17.100000000000001" customHeight="1" x14ac:dyDescent="0.25">
      <c r="A30" s="2"/>
      <c r="B30" s="53">
        <f>IF(Inskrivning!$G18=1,Inskrivning!J18,0)</f>
        <v>0</v>
      </c>
      <c r="C30" s="53">
        <f>IF(Inskrivning!$G18=1,Inskrivning!K18,0)</f>
        <v>0</v>
      </c>
      <c r="D30" s="16">
        <f>IF(Inskrivning!$G18=1,Inskrivning!L18,0)</f>
        <v>0</v>
      </c>
      <c r="E30" s="16">
        <f>IF(Inskrivning!$G18=1,Inskrivning!M18,0)</f>
        <v>0</v>
      </c>
      <c r="F30" s="16">
        <f>IF(Inskrivning!$G18=1,Inskrivning!N18,0)</f>
        <v>0</v>
      </c>
      <c r="G30" s="16">
        <f>IF(Inskrivning!$G18=1,Inskrivning!O18,0)</f>
        <v>0</v>
      </c>
      <c r="H30" s="16">
        <f>IF(Inskrivning!$G18=1,Inskrivning!P18,0)</f>
        <v>0</v>
      </c>
      <c r="I30" s="16">
        <f>IF(Inskrivning!$G18=1,Inskrivning!Q18,0)</f>
        <v>0</v>
      </c>
      <c r="J30" s="16">
        <f>IF(Inskrivning!$G18=1,Inskrivning!R18,0)</f>
        <v>0</v>
      </c>
      <c r="K30" s="16">
        <f>IF(Inskrivning!$G18=1,Inskrivning!S18,0)</f>
        <v>0</v>
      </c>
      <c r="L30" s="16">
        <f>IF(Inskrivning!$G18=1,Inskrivning!T18,0)</f>
        <v>0</v>
      </c>
      <c r="M30" s="16">
        <f>IF(Inskrivning!$G18=1,Inskrivning!U18,0)</f>
        <v>0</v>
      </c>
      <c r="N30" s="16">
        <f>IF(Inskrivning!$G18=1,Inskrivning!V18,0)</f>
        <v>0</v>
      </c>
      <c r="O30" s="16">
        <f>IF(Inskrivning!$G18=1,Inskrivning!W18,0)</f>
        <v>0</v>
      </c>
      <c r="P30" s="16">
        <f>IF(Inskrivning!$G18=1,Inskrivning!X18,0)</f>
        <v>0</v>
      </c>
      <c r="Q30" s="113"/>
    </row>
    <row r="31" spans="1:18" ht="17.100000000000001" customHeight="1" x14ac:dyDescent="0.25">
      <c r="A31" s="2"/>
      <c r="B31" s="53">
        <f>IF(Inskrivning!$G19=1,Inskrivning!J19,0)</f>
        <v>0</v>
      </c>
      <c r="C31" s="53">
        <f>IF(Inskrivning!$G19=1,Inskrivning!K19,0)</f>
        <v>0</v>
      </c>
      <c r="D31" s="16">
        <f>IF(Inskrivning!$G19=1,Inskrivning!L19,0)</f>
        <v>0</v>
      </c>
      <c r="E31" s="16">
        <f>IF(Inskrivning!$G19=1,Inskrivning!M19,0)</f>
        <v>0</v>
      </c>
      <c r="F31" s="16">
        <f>IF(Inskrivning!$G19=1,Inskrivning!N19,0)</f>
        <v>0</v>
      </c>
      <c r="G31" s="16">
        <f>IF(Inskrivning!$G19=1,Inskrivning!O19,0)</f>
        <v>0</v>
      </c>
      <c r="H31" s="16">
        <f>IF(Inskrivning!$G19=1,Inskrivning!P19,0)</f>
        <v>0</v>
      </c>
      <c r="I31" s="16">
        <f>IF(Inskrivning!$G19=1,Inskrivning!Q19,0)</f>
        <v>0</v>
      </c>
      <c r="J31" s="16">
        <f>IF(Inskrivning!$G19=1,Inskrivning!R19,0)</f>
        <v>0</v>
      </c>
      <c r="K31" s="16">
        <f>IF(Inskrivning!$G19=1,Inskrivning!S19,0)</f>
        <v>0</v>
      </c>
      <c r="L31" s="16">
        <f>IF(Inskrivning!$G19=1,Inskrivning!T19,0)</f>
        <v>0</v>
      </c>
      <c r="M31" s="16">
        <f>IF(Inskrivning!$G19=1,Inskrivning!U19,0)</f>
        <v>0</v>
      </c>
      <c r="N31" s="16">
        <f>IF(Inskrivning!$G19=1,Inskrivning!V19,0)</f>
        <v>0</v>
      </c>
      <c r="O31" s="16">
        <f>IF(Inskrivning!$G19=1,Inskrivning!W19,0)</f>
        <v>0</v>
      </c>
      <c r="P31" s="16">
        <f>IF(Inskrivning!$G19=1,Inskrivning!X19,0)</f>
        <v>0</v>
      </c>
      <c r="Q31" s="113"/>
    </row>
    <row r="32" spans="1:18" ht="17.100000000000001" customHeight="1" x14ac:dyDescent="0.25">
      <c r="A32" s="2"/>
      <c r="B32" s="53">
        <f>IF(Inskrivning!$G20=1,Inskrivning!J20,0)</f>
        <v>0</v>
      </c>
      <c r="C32" s="53">
        <f>IF(Inskrivning!$G20=1,Inskrivning!K20,0)</f>
        <v>0</v>
      </c>
      <c r="D32" s="16">
        <f>IF(Inskrivning!$G20=1,Inskrivning!L20,0)</f>
        <v>0</v>
      </c>
      <c r="E32" s="16">
        <f>IF(Inskrivning!$G20=1,Inskrivning!M20,0)</f>
        <v>0</v>
      </c>
      <c r="F32" s="16">
        <f>IF(Inskrivning!$G20=1,Inskrivning!N20,0)</f>
        <v>0</v>
      </c>
      <c r="G32" s="16">
        <f>IF(Inskrivning!$G20=1,Inskrivning!O20,0)</f>
        <v>0</v>
      </c>
      <c r="H32" s="16">
        <f>IF(Inskrivning!$G20=1,Inskrivning!P20,0)</f>
        <v>0</v>
      </c>
      <c r="I32" s="16">
        <f>IF(Inskrivning!$G20=1,Inskrivning!Q20,0)</f>
        <v>0</v>
      </c>
      <c r="J32" s="16">
        <f>IF(Inskrivning!$G20=1,Inskrivning!R20,0)</f>
        <v>0</v>
      </c>
      <c r="K32" s="16">
        <f>IF(Inskrivning!$G20=1,Inskrivning!S20,0)</f>
        <v>0</v>
      </c>
      <c r="L32" s="16">
        <f>IF(Inskrivning!$G20=1,Inskrivning!T20,0)</f>
        <v>0</v>
      </c>
      <c r="M32" s="16">
        <f>IF(Inskrivning!$G20=1,Inskrivning!U20,0)</f>
        <v>0</v>
      </c>
      <c r="N32" s="16">
        <f>IF(Inskrivning!$G20=1,Inskrivning!V20,0)</f>
        <v>0</v>
      </c>
      <c r="O32" s="16">
        <f>IF(Inskrivning!$G20=1,Inskrivning!W20,0)</f>
        <v>0</v>
      </c>
      <c r="P32" s="16">
        <f>IF(Inskrivning!$G20=1,Inskrivning!X20,0)</f>
        <v>0</v>
      </c>
      <c r="Q32" s="113"/>
    </row>
    <row r="33" spans="1:17" ht="17.100000000000001" customHeight="1" x14ac:dyDescent="0.25">
      <c r="A33" s="2"/>
      <c r="B33" s="53">
        <f>IF(Inskrivning!$G21=1,Inskrivning!J21,0)</f>
        <v>0</v>
      </c>
      <c r="C33" s="53">
        <f>IF(Inskrivning!$G21=1,Inskrivning!K21,0)</f>
        <v>0</v>
      </c>
      <c r="D33" s="16">
        <f>IF(Inskrivning!$G21=1,Inskrivning!L21,0)</f>
        <v>0</v>
      </c>
      <c r="E33" s="16">
        <f>IF(Inskrivning!$G21=1,Inskrivning!M21,0)</f>
        <v>0</v>
      </c>
      <c r="F33" s="16">
        <f>IF(Inskrivning!$G21=1,Inskrivning!N21,0)</f>
        <v>0</v>
      </c>
      <c r="G33" s="16">
        <f>IF(Inskrivning!$G21=1,Inskrivning!O21,0)</f>
        <v>0</v>
      </c>
      <c r="H33" s="16">
        <f>IF(Inskrivning!$G21=1,Inskrivning!P21,0)</f>
        <v>0</v>
      </c>
      <c r="I33" s="16">
        <f>IF(Inskrivning!$G21=1,Inskrivning!Q21,0)</f>
        <v>0</v>
      </c>
      <c r="J33" s="16">
        <f>IF(Inskrivning!$G21=1,Inskrivning!R21,0)</f>
        <v>0</v>
      </c>
      <c r="K33" s="16">
        <f>IF(Inskrivning!$G21=1,Inskrivning!S21,0)</f>
        <v>0</v>
      </c>
      <c r="L33" s="16">
        <f>IF(Inskrivning!$G21=1,Inskrivning!T21,0)</f>
        <v>0</v>
      </c>
      <c r="M33" s="16">
        <f>IF(Inskrivning!$G21=1,Inskrivning!U21,0)</f>
        <v>0</v>
      </c>
      <c r="N33" s="16">
        <f>IF(Inskrivning!$G21=1,Inskrivning!V21,0)</f>
        <v>0</v>
      </c>
      <c r="O33" s="16">
        <f>IF(Inskrivning!$G21=1,Inskrivning!W21,0)</f>
        <v>0</v>
      </c>
      <c r="P33" s="16">
        <f>IF(Inskrivning!$G21=1,Inskrivning!X21,0)</f>
        <v>0</v>
      </c>
      <c r="Q33" s="113"/>
    </row>
    <row r="34" spans="1:17" ht="17.100000000000001" customHeight="1" x14ac:dyDescent="0.25">
      <c r="A34" s="2"/>
      <c r="B34" s="53">
        <f>IF(Inskrivning!$G22=1,Inskrivning!J22,0)</f>
        <v>0</v>
      </c>
      <c r="C34" s="53">
        <f>IF(Inskrivning!$G22=1,Inskrivning!K22,0)</f>
        <v>0</v>
      </c>
      <c r="D34" s="16">
        <f>IF(Inskrivning!$G22=1,Inskrivning!L22,0)</f>
        <v>0</v>
      </c>
      <c r="E34" s="16">
        <f>IF(Inskrivning!$G22=1,Inskrivning!M22,0)</f>
        <v>0</v>
      </c>
      <c r="F34" s="16">
        <f>IF(Inskrivning!$G22=1,Inskrivning!N22,0)</f>
        <v>0</v>
      </c>
      <c r="G34" s="16">
        <f>IF(Inskrivning!$G22=1,Inskrivning!O22,0)</f>
        <v>0</v>
      </c>
      <c r="H34" s="16">
        <f>IF(Inskrivning!$G22=1,Inskrivning!P22,0)</f>
        <v>0</v>
      </c>
      <c r="I34" s="16">
        <f>IF(Inskrivning!$G22=1,Inskrivning!Q22,0)</f>
        <v>0</v>
      </c>
      <c r="J34" s="16">
        <f>IF(Inskrivning!$G22=1,Inskrivning!R22,0)</f>
        <v>0</v>
      </c>
      <c r="K34" s="16">
        <f>IF(Inskrivning!$G22=1,Inskrivning!S22,0)</f>
        <v>0</v>
      </c>
      <c r="L34" s="16">
        <f>IF(Inskrivning!$G22=1,Inskrivning!T22,0)</f>
        <v>0</v>
      </c>
      <c r="M34" s="16">
        <f>IF(Inskrivning!$G22=1,Inskrivning!U22,0)</f>
        <v>0</v>
      </c>
      <c r="N34" s="16">
        <f>IF(Inskrivning!$G22=1,Inskrivning!V22,0)</f>
        <v>0</v>
      </c>
      <c r="O34" s="16">
        <f>IF(Inskrivning!$G22=1,Inskrivning!W22,0)</f>
        <v>0</v>
      </c>
      <c r="P34" s="16">
        <f>IF(Inskrivning!$G22=1,Inskrivning!X22,0)</f>
        <v>0</v>
      </c>
      <c r="Q34" s="113"/>
    </row>
    <row r="35" spans="1:17" ht="17.100000000000001" customHeight="1" x14ac:dyDescent="0.25">
      <c r="B35" s="53">
        <f>IF(Inskrivning!$G23=1,Inskrivning!J23,0)</f>
        <v>0</v>
      </c>
      <c r="C35" s="53">
        <f>IF(Inskrivning!$G23=1,Inskrivning!K23,0)</f>
        <v>0</v>
      </c>
      <c r="D35" s="16">
        <f>IF(Inskrivning!$G23=1,Inskrivning!L23,0)</f>
        <v>0</v>
      </c>
      <c r="E35" s="16">
        <f>IF(Inskrivning!$G23=1,Inskrivning!M23,0)</f>
        <v>0</v>
      </c>
      <c r="F35" s="16">
        <f>IF(Inskrivning!$G23=1,Inskrivning!N23,0)</f>
        <v>0</v>
      </c>
      <c r="G35" s="16">
        <f>IF(Inskrivning!$G23=1,Inskrivning!O23,0)</f>
        <v>0</v>
      </c>
      <c r="H35" s="16">
        <f>IF(Inskrivning!$G23=1,Inskrivning!P23,0)</f>
        <v>0</v>
      </c>
      <c r="I35" s="16">
        <f>IF(Inskrivning!$G23=1,Inskrivning!Q23,0)</f>
        <v>0</v>
      </c>
      <c r="J35" s="16">
        <f>IF(Inskrivning!$G23=1,Inskrivning!R23,0)</f>
        <v>0</v>
      </c>
      <c r="K35" s="16">
        <f>IF(Inskrivning!$G23=1,Inskrivning!S23,0)</f>
        <v>0</v>
      </c>
      <c r="L35" s="16">
        <f>IF(Inskrivning!$G23=1,Inskrivning!T23,0)</f>
        <v>0</v>
      </c>
      <c r="M35" s="16">
        <f>IF(Inskrivning!$G23=1,Inskrivning!U23,0)</f>
        <v>0</v>
      </c>
      <c r="N35" s="16">
        <f>IF(Inskrivning!$G23=1,Inskrivning!V23,0)</f>
        <v>0</v>
      </c>
      <c r="O35" s="16">
        <f>IF(Inskrivning!$G23=1,Inskrivning!W23,0)</f>
        <v>0</v>
      </c>
      <c r="P35" s="16">
        <f>IF(Inskrivning!$G23=1,Inskrivning!X23,0)</f>
        <v>0</v>
      </c>
      <c r="Q35" s="113"/>
    </row>
    <row r="36" spans="1:17" ht="17.100000000000001" customHeight="1" x14ac:dyDescent="0.25">
      <c r="B36" s="53">
        <f>IF(Inskrivning!$G24=1,Inskrivning!J24,0)</f>
        <v>0</v>
      </c>
      <c r="C36" s="53">
        <f>IF(Inskrivning!$G24=1,Inskrivning!K24,0)</f>
        <v>0</v>
      </c>
      <c r="D36" s="16">
        <f>IF(Inskrivning!$G24=1,Inskrivning!L24,0)</f>
        <v>0</v>
      </c>
      <c r="E36" s="16">
        <f>IF(Inskrivning!$G24=1,Inskrivning!M24,0)</f>
        <v>0</v>
      </c>
      <c r="F36" s="16">
        <f>IF(Inskrivning!$G24=1,Inskrivning!N24,0)</f>
        <v>0</v>
      </c>
      <c r="G36" s="16">
        <f>IF(Inskrivning!$G24=1,Inskrivning!O24,0)</f>
        <v>0</v>
      </c>
      <c r="H36" s="16">
        <f>IF(Inskrivning!$G24=1,Inskrivning!P24,0)</f>
        <v>0</v>
      </c>
      <c r="I36" s="16">
        <f>IF(Inskrivning!$G24=1,Inskrivning!Q24,0)</f>
        <v>0</v>
      </c>
      <c r="J36" s="16">
        <f>IF(Inskrivning!$G24=1,Inskrivning!R24,0)</f>
        <v>0</v>
      </c>
      <c r="K36" s="16">
        <f>IF(Inskrivning!$G24=1,Inskrivning!S24,0)</f>
        <v>0</v>
      </c>
      <c r="L36" s="16">
        <f>IF(Inskrivning!$G24=1,Inskrivning!T24,0)</f>
        <v>0</v>
      </c>
      <c r="M36" s="16">
        <f>IF(Inskrivning!$G24=1,Inskrivning!U24,0)</f>
        <v>0</v>
      </c>
      <c r="N36" s="16">
        <f>IF(Inskrivning!$G24=1,Inskrivning!V24,0)</f>
        <v>0</v>
      </c>
      <c r="O36" s="16">
        <f>IF(Inskrivning!$G24=1,Inskrivning!W24,0)</f>
        <v>0</v>
      </c>
      <c r="P36" s="16">
        <f>IF(Inskrivning!$G24=1,Inskrivning!X24,0)</f>
        <v>0</v>
      </c>
      <c r="Q36" s="113"/>
    </row>
    <row r="37" spans="1:17" ht="17.100000000000001" customHeight="1" x14ac:dyDescent="0.25">
      <c r="B37" s="53">
        <f>IF(Inskrivning!$G25=1,Inskrivning!J25,0)</f>
        <v>0</v>
      </c>
      <c r="C37" s="53">
        <f>IF(Inskrivning!$G25=1,Inskrivning!K25,0)</f>
        <v>0</v>
      </c>
      <c r="D37" s="16">
        <f>IF(Inskrivning!$G25=1,Inskrivning!L25,0)</f>
        <v>0</v>
      </c>
      <c r="E37" s="16">
        <f>IF(Inskrivning!$G25=1,Inskrivning!M25,0)</f>
        <v>0</v>
      </c>
      <c r="F37" s="16">
        <f>IF(Inskrivning!$G25=1,Inskrivning!N25,0)</f>
        <v>0</v>
      </c>
      <c r="G37" s="16">
        <f>IF(Inskrivning!$G25=1,Inskrivning!O25,0)</f>
        <v>0</v>
      </c>
      <c r="H37" s="16">
        <f>IF(Inskrivning!$G25=1,Inskrivning!P25,0)</f>
        <v>0</v>
      </c>
      <c r="I37" s="16">
        <f>IF(Inskrivning!$G25=1,Inskrivning!Q25,0)</f>
        <v>0</v>
      </c>
      <c r="J37" s="16">
        <f>IF(Inskrivning!$G25=1,Inskrivning!R25,0)</f>
        <v>0</v>
      </c>
      <c r="K37" s="16">
        <f>IF(Inskrivning!$G25=1,Inskrivning!S25,0)</f>
        <v>0</v>
      </c>
      <c r="L37" s="16">
        <f>IF(Inskrivning!$G25=1,Inskrivning!T25,0)</f>
        <v>0</v>
      </c>
      <c r="M37" s="16">
        <f>IF(Inskrivning!$G25=1,Inskrivning!U25,0)</f>
        <v>0</v>
      </c>
      <c r="N37" s="16">
        <f>IF(Inskrivning!$G25=1,Inskrivning!V25,0)</f>
        <v>0</v>
      </c>
      <c r="O37" s="16">
        <f>IF(Inskrivning!$G25=1,Inskrivning!W25,0)</f>
        <v>0</v>
      </c>
      <c r="P37" s="16">
        <f>IF(Inskrivning!$G25=1,Inskrivning!X25,0)</f>
        <v>0</v>
      </c>
      <c r="Q37" s="113"/>
    </row>
    <row r="38" spans="1:17" ht="17.100000000000001" customHeight="1" x14ac:dyDescent="0.25">
      <c r="B38" s="53">
        <f>IF(Inskrivning!$G26=1,Inskrivning!J26,0)</f>
        <v>0</v>
      </c>
      <c r="C38" s="53">
        <f>IF(Inskrivning!$G26=1,Inskrivning!K26,0)</f>
        <v>0</v>
      </c>
      <c r="D38" s="16">
        <f>IF(Inskrivning!$G26=1,Inskrivning!L26,0)</f>
        <v>0</v>
      </c>
      <c r="E38" s="16">
        <f>IF(Inskrivning!$G26=1,Inskrivning!M26,0)</f>
        <v>0</v>
      </c>
      <c r="F38" s="16">
        <f>IF(Inskrivning!$G26=1,Inskrivning!N26,0)</f>
        <v>0</v>
      </c>
      <c r="G38" s="16">
        <f>IF(Inskrivning!$G26=1,Inskrivning!O26,0)</f>
        <v>0</v>
      </c>
      <c r="H38" s="16">
        <f>IF(Inskrivning!$G26=1,Inskrivning!P26,0)</f>
        <v>0</v>
      </c>
      <c r="I38" s="16">
        <f>IF(Inskrivning!$G26=1,Inskrivning!Q26,0)</f>
        <v>0</v>
      </c>
      <c r="J38" s="16">
        <f>IF(Inskrivning!$G26=1,Inskrivning!R26,0)</f>
        <v>0</v>
      </c>
      <c r="K38" s="16">
        <f>IF(Inskrivning!$G26=1,Inskrivning!S26,0)</f>
        <v>0</v>
      </c>
      <c r="L38" s="16">
        <f>IF(Inskrivning!$G26=1,Inskrivning!T26,0)</f>
        <v>0</v>
      </c>
      <c r="M38" s="16">
        <f>IF(Inskrivning!$G26=1,Inskrivning!U26,0)</f>
        <v>0</v>
      </c>
      <c r="N38" s="16">
        <f>IF(Inskrivning!$G26=1,Inskrivning!V26,0)</f>
        <v>0</v>
      </c>
      <c r="O38" s="16">
        <f>IF(Inskrivning!$G26=1,Inskrivning!W26,0)</f>
        <v>0</v>
      </c>
      <c r="P38" s="16">
        <f>IF(Inskrivning!$G26=1,Inskrivning!X26,0)</f>
        <v>0</v>
      </c>
      <c r="Q38" s="113"/>
    </row>
    <row r="39" spans="1:17" ht="17.100000000000001" customHeight="1" x14ac:dyDescent="0.25">
      <c r="B39" s="53">
        <f>IF(Inskrivning!$G27=1,Inskrivning!J27,0)</f>
        <v>0</v>
      </c>
      <c r="C39" s="53">
        <f>IF(Inskrivning!$G27=1,Inskrivning!K27,0)</f>
        <v>0</v>
      </c>
      <c r="D39" s="16">
        <f>IF(Inskrivning!$G27=1,Inskrivning!L27,0)</f>
        <v>0</v>
      </c>
      <c r="E39" s="16">
        <f>IF(Inskrivning!$G27=1,Inskrivning!M27,0)</f>
        <v>0</v>
      </c>
      <c r="F39" s="16">
        <f>IF(Inskrivning!$G27=1,Inskrivning!N27,0)</f>
        <v>0</v>
      </c>
      <c r="G39" s="16">
        <f>IF(Inskrivning!$G27=1,Inskrivning!O27,0)</f>
        <v>0</v>
      </c>
      <c r="H39" s="16">
        <f>IF(Inskrivning!$G27=1,Inskrivning!P27,0)</f>
        <v>0</v>
      </c>
      <c r="I39" s="16">
        <f>IF(Inskrivning!$G27=1,Inskrivning!Q27,0)</f>
        <v>0</v>
      </c>
      <c r="J39" s="16">
        <f>IF(Inskrivning!$G27=1,Inskrivning!R27,0)</f>
        <v>0</v>
      </c>
      <c r="K39" s="16">
        <f>IF(Inskrivning!$G27=1,Inskrivning!S27,0)</f>
        <v>0</v>
      </c>
      <c r="L39" s="16">
        <f>IF(Inskrivning!$G27=1,Inskrivning!T27,0)</f>
        <v>0</v>
      </c>
      <c r="M39" s="16">
        <f>IF(Inskrivning!$G27=1,Inskrivning!U27,0)</f>
        <v>0</v>
      </c>
      <c r="N39" s="16">
        <f>IF(Inskrivning!$G27=1,Inskrivning!V27,0)</f>
        <v>0</v>
      </c>
      <c r="O39" s="16">
        <f>IF(Inskrivning!$G27=1,Inskrivning!W27,0)</f>
        <v>0</v>
      </c>
      <c r="P39" s="16">
        <f>IF(Inskrivning!$G27=1,Inskrivning!X27,0)</f>
        <v>0</v>
      </c>
      <c r="Q39" s="113"/>
    </row>
    <row r="40" spans="1:17" ht="17.100000000000001" customHeight="1" x14ac:dyDescent="0.25">
      <c r="B40" s="53">
        <f>IF(Inskrivning!$G28=1,Inskrivning!J28,0)</f>
        <v>0</v>
      </c>
      <c r="C40" s="53">
        <f>IF(Inskrivning!$G28=1,Inskrivning!K28,0)</f>
        <v>0</v>
      </c>
      <c r="D40" s="16">
        <f>IF(Inskrivning!$G28=1,Inskrivning!L28,0)</f>
        <v>0</v>
      </c>
      <c r="E40" s="16">
        <f>IF(Inskrivning!$G28=1,Inskrivning!M28,0)</f>
        <v>0</v>
      </c>
      <c r="F40" s="16">
        <f>IF(Inskrivning!$G28=1,Inskrivning!N28,0)</f>
        <v>0</v>
      </c>
      <c r="G40" s="16">
        <f>IF(Inskrivning!$G28=1,Inskrivning!O28,0)</f>
        <v>0</v>
      </c>
      <c r="H40" s="16">
        <f>IF(Inskrivning!$G28=1,Inskrivning!P28,0)</f>
        <v>0</v>
      </c>
      <c r="I40" s="16">
        <f>IF(Inskrivning!$G28=1,Inskrivning!Q28,0)</f>
        <v>0</v>
      </c>
      <c r="J40" s="16">
        <f>IF(Inskrivning!$G28=1,Inskrivning!R28,0)</f>
        <v>0</v>
      </c>
      <c r="K40" s="16">
        <f>IF(Inskrivning!$G28=1,Inskrivning!S28,0)</f>
        <v>0</v>
      </c>
      <c r="L40" s="16">
        <f>IF(Inskrivning!$G28=1,Inskrivning!T28,0)</f>
        <v>0</v>
      </c>
      <c r="M40" s="16">
        <f>IF(Inskrivning!$G28=1,Inskrivning!U28,0)</f>
        <v>0</v>
      </c>
      <c r="N40" s="16">
        <f>IF(Inskrivning!$G28=1,Inskrivning!V28,0)</f>
        <v>0</v>
      </c>
      <c r="O40" s="16">
        <f>IF(Inskrivning!$G28=1,Inskrivning!W28,0)</f>
        <v>0</v>
      </c>
      <c r="P40" s="16">
        <f>IF(Inskrivning!$G28=1,Inskrivning!X28,0)</f>
        <v>0</v>
      </c>
      <c r="Q40" s="113"/>
    </row>
    <row r="41" spans="1:17" ht="17.100000000000001" customHeight="1" x14ac:dyDescent="0.25">
      <c r="B41" s="53">
        <f>IF(Inskrivning!$G29=1,Inskrivning!J29,0)</f>
        <v>0</v>
      </c>
      <c r="C41" s="53">
        <f>IF(Inskrivning!$G29=1,Inskrivning!K29,0)</f>
        <v>0</v>
      </c>
      <c r="D41" s="16">
        <f>IF(Inskrivning!$G29=1,Inskrivning!L29,0)</f>
        <v>0</v>
      </c>
      <c r="E41" s="16">
        <f>IF(Inskrivning!$G29=1,Inskrivning!M29,0)</f>
        <v>0</v>
      </c>
      <c r="F41" s="16">
        <f>IF(Inskrivning!$G29=1,Inskrivning!N29,0)</f>
        <v>0</v>
      </c>
      <c r="G41" s="16">
        <f>IF(Inskrivning!$G29=1,Inskrivning!O29,0)</f>
        <v>0</v>
      </c>
      <c r="H41" s="16">
        <f>IF(Inskrivning!$G29=1,Inskrivning!P29,0)</f>
        <v>0</v>
      </c>
      <c r="I41" s="16">
        <f>IF(Inskrivning!$G29=1,Inskrivning!Q29,0)</f>
        <v>0</v>
      </c>
      <c r="J41" s="16">
        <f>IF(Inskrivning!$G29=1,Inskrivning!R29,0)</f>
        <v>0</v>
      </c>
      <c r="K41" s="16">
        <f>IF(Inskrivning!$G29=1,Inskrivning!S29,0)</f>
        <v>0</v>
      </c>
      <c r="L41" s="16">
        <f>IF(Inskrivning!$G29=1,Inskrivning!T29,0)</f>
        <v>0</v>
      </c>
      <c r="M41" s="16">
        <f>IF(Inskrivning!$G29=1,Inskrivning!U29,0)</f>
        <v>0</v>
      </c>
      <c r="N41" s="16">
        <f>IF(Inskrivning!$G29=1,Inskrivning!V29,0)</f>
        <v>0</v>
      </c>
      <c r="O41" s="16">
        <f>IF(Inskrivning!$G29=1,Inskrivning!W29,0)</f>
        <v>0</v>
      </c>
      <c r="P41" s="16">
        <f>IF(Inskrivning!$G29=1,Inskrivning!X29,0)</f>
        <v>0</v>
      </c>
      <c r="Q41" s="113"/>
    </row>
    <row r="42" spans="1:17" ht="17.100000000000001" customHeight="1" x14ac:dyDescent="0.25">
      <c r="B42" s="53">
        <f>IF(Inskrivning!$G30=1,Inskrivning!J30,0)</f>
        <v>0</v>
      </c>
      <c r="C42" s="53">
        <f>IF(Inskrivning!$G30=1,Inskrivning!K30,0)</f>
        <v>0</v>
      </c>
      <c r="D42" s="16">
        <f>IF(Inskrivning!$G30=1,Inskrivning!L30,0)</f>
        <v>0</v>
      </c>
      <c r="E42" s="16">
        <f>IF(Inskrivning!$G30=1,Inskrivning!M30,0)</f>
        <v>0</v>
      </c>
      <c r="F42" s="16">
        <f>IF(Inskrivning!$G30=1,Inskrivning!N30,0)</f>
        <v>0</v>
      </c>
      <c r="G42" s="16">
        <f>IF(Inskrivning!$G30=1,Inskrivning!O30,0)</f>
        <v>0</v>
      </c>
      <c r="H42" s="16">
        <f>IF(Inskrivning!$G30=1,Inskrivning!P30,0)</f>
        <v>0</v>
      </c>
      <c r="I42" s="16">
        <f>IF(Inskrivning!$G30=1,Inskrivning!Q30,0)</f>
        <v>0</v>
      </c>
      <c r="J42" s="16">
        <f>IF(Inskrivning!$G30=1,Inskrivning!R30,0)</f>
        <v>0</v>
      </c>
      <c r="K42" s="16">
        <f>IF(Inskrivning!$G30=1,Inskrivning!S30,0)</f>
        <v>0</v>
      </c>
      <c r="L42" s="16">
        <f>IF(Inskrivning!$G30=1,Inskrivning!T30,0)</f>
        <v>0</v>
      </c>
      <c r="M42" s="16">
        <f>IF(Inskrivning!$G30=1,Inskrivning!U30,0)</f>
        <v>0</v>
      </c>
      <c r="N42" s="16">
        <f>IF(Inskrivning!$G30=1,Inskrivning!V30,0)</f>
        <v>0</v>
      </c>
      <c r="O42" s="16">
        <f>IF(Inskrivning!$G30=1,Inskrivning!W30,0)</f>
        <v>0</v>
      </c>
      <c r="P42" s="16">
        <f>IF(Inskrivning!$G30=1,Inskrivning!X30,0)</f>
        <v>0</v>
      </c>
      <c r="Q42" s="113"/>
    </row>
    <row r="43" spans="1:17" ht="17.100000000000001" customHeight="1" x14ac:dyDescent="0.25">
      <c r="B43" s="53">
        <f>IF(Inskrivning!$G31=1,Inskrivning!J31,0)</f>
        <v>0</v>
      </c>
      <c r="C43" s="53">
        <f>IF(Inskrivning!$G31=1,Inskrivning!K31,0)</f>
        <v>0</v>
      </c>
      <c r="D43" s="16">
        <f>IF(Inskrivning!$G31=1,Inskrivning!L31,0)</f>
        <v>0</v>
      </c>
      <c r="E43" s="16">
        <f>IF(Inskrivning!$G31=1,Inskrivning!M31,0)</f>
        <v>0</v>
      </c>
      <c r="F43" s="16">
        <f>IF(Inskrivning!$G31=1,Inskrivning!N31,0)</f>
        <v>0</v>
      </c>
      <c r="G43" s="16">
        <f>IF(Inskrivning!$G31=1,Inskrivning!O31,0)</f>
        <v>0</v>
      </c>
      <c r="H43" s="16">
        <f>IF(Inskrivning!$G31=1,Inskrivning!P31,0)</f>
        <v>0</v>
      </c>
      <c r="I43" s="16">
        <f>IF(Inskrivning!$G31=1,Inskrivning!Q31,0)</f>
        <v>0</v>
      </c>
      <c r="J43" s="16">
        <f>IF(Inskrivning!$G31=1,Inskrivning!R31,0)</f>
        <v>0</v>
      </c>
      <c r="K43" s="16">
        <f>IF(Inskrivning!$G31=1,Inskrivning!S31,0)</f>
        <v>0</v>
      </c>
      <c r="L43" s="16">
        <f>IF(Inskrivning!$G31=1,Inskrivning!T31,0)</f>
        <v>0</v>
      </c>
      <c r="M43" s="16">
        <f>IF(Inskrivning!$G31=1,Inskrivning!U31,0)</f>
        <v>0</v>
      </c>
      <c r="N43" s="16">
        <f>IF(Inskrivning!$G31=1,Inskrivning!V31,0)</f>
        <v>0</v>
      </c>
      <c r="O43" s="16">
        <f>IF(Inskrivning!$G31=1,Inskrivning!W31,0)</f>
        <v>0</v>
      </c>
      <c r="P43" s="16">
        <f>IF(Inskrivning!$G31=1,Inskrivning!X31,0)</f>
        <v>0</v>
      </c>
      <c r="Q43" s="113"/>
    </row>
    <row r="44" spans="1:17" ht="17.100000000000001" customHeight="1" x14ac:dyDescent="0.25">
      <c r="B44" s="53">
        <f>IF(Inskrivning!$G32=1,Inskrivning!J32,0)</f>
        <v>0</v>
      </c>
      <c r="C44" s="53">
        <f>IF(Inskrivning!$G32=1,Inskrivning!K32,0)</f>
        <v>0</v>
      </c>
      <c r="D44" s="16">
        <f>IF(Inskrivning!$G32=1,Inskrivning!L32,0)</f>
        <v>0</v>
      </c>
      <c r="E44" s="16">
        <f>IF(Inskrivning!$G32=1,Inskrivning!M32,0)</f>
        <v>0</v>
      </c>
      <c r="F44" s="16">
        <f>IF(Inskrivning!$G32=1,Inskrivning!N32,0)</f>
        <v>0</v>
      </c>
      <c r="G44" s="16">
        <f>IF(Inskrivning!$G32=1,Inskrivning!O32,0)</f>
        <v>0</v>
      </c>
      <c r="H44" s="16">
        <f>IF(Inskrivning!$G32=1,Inskrivning!P32,0)</f>
        <v>0</v>
      </c>
      <c r="I44" s="16">
        <f>IF(Inskrivning!$G32=1,Inskrivning!Q32,0)</f>
        <v>0</v>
      </c>
      <c r="J44" s="16">
        <f>IF(Inskrivning!$G32=1,Inskrivning!R32,0)</f>
        <v>0</v>
      </c>
      <c r="K44" s="16">
        <f>IF(Inskrivning!$G32=1,Inskrivning!S32,0)</f>
        <v>0</v>
      </c>
      <c r="L44" s="16">
        <f>IF(Inskrivning!$G32=1,Inskrivning!T32,0)</f>
        <v>0</v>
      </c>
      <c r="M44" s="16">
        <f>IF(Inskrivning!$G32=1,Inskrivning!U32,0)</f>
        <v>0</v>
      </c>
      <c r="N44" s="16">
        <f>IF(Inskrivning!$G32=1,Inskrivning!V32,0)</f>
        <v>0</v>
      </c>
      <c r="O44" s="16">
        <f>IF(Inskrivning!$G32=1,Inskrivning!W32,0)</f>
        <v>0</v>
      </c>
      <c r="P44" s="16">
        <f>IF(Inskrivning!$G32=1,Inskrivning!X32,0)</f>
        <v>0</v>
      </c>
      <c r="Q44" s="113"/>
    </row>
    <row r="45" spans="1:17" ht="17.100000000000001" customHeight="1" x14ac:dyDescent="0.25">
      <c r="B45" s="53">
        <f>IF(Inskrivning!$G33=1,Inskrivning!J33,0)</f>
        <v>0</v>
      </c>
      <c r="C45" s="53">
        <f>IF(Inskrivning!$G33=1,Inskrivning!K33,0)</f>
        <v>0</v>
      </c>
      <c r="D45" s="16">
        <f>IF(Inskrivning!$G33=1,Inskrivning!L33,0)</f>
        <v>0</v>
      </c>
      <c r="E45" s="16">
        <f>IF(Inskrivning!$G33=1,Inskrivning!M33,0)</f>
        <v>0</v>
      </c>
      <c r="F45" s="16">
        <f>IF(Inskrivning!$G33=1,Inskrivning!N33,0)</f>
        <v>0</v>
      </c>
      <c r="G45" s="16">
        <f>IF(Inskrivning!$G33=1,Inskrivning!O33,0)</f>
        <v>0</v>
      </c>
      <c r="H45" s="16">
        <f>IF(Inskrivning!$G33=1,Inskrivning!P33,0)</f>
        <v>0</v>
      </c>
      <c r="I45" s="16">
        <f>IF(Inskrivning!$G33=1,Inskrivning!Q33,0)</f>
        <v>0</v>
      </c>
      <c r="J45" s="16">
        <f>IF(Inskrivning!$G33=1,Inskrivning!R33,0)</f>
        <v>0</v>
      </c>
      <c r="K45" s="16">
        <f>IF(Inskrivning!$G33=1,Inskrivning!S33,0)</f>
        <v>0</v>
      </c>
      <c r="L45" s="16">
        <f>IF(Inskrivning!$G33=1,Inskrivning!T33,0)</f>
        <v>0</v>
      </c>
      <c r="M45" s="16">
        <f>IF(Inskrivning!$G33=1,Inskrivning!U33,0)</f>
        <v>0</v>
      </c>
      <c r="N45" s="16">
        <f>IF(Inskrivning!$G33=1,Inskrivning!V33,0)</f>
        <v>0</v>
      </c>
      <c r="O45" s="16">
        <f>IF(Inskrivning!$G33=1,Inskrivning!W33,0)</f>
        <v>0</v>
      </c>
      <c r="P45" s="16">
        <f>IF(Inskrivning!$G33=1,Inskrivning!X33,0)</f>
        <v>0</v>
      </c>
      <c r="Q45" s="113"/>
    </row>
    <row r="46" spans="1:17" ht="17.100000000000001" customHeight="1" x14ac:dyDescent="0.25">
      <c r="B46" s="53">
        <f>IF(Inskrivning!$G35=1,Inskrivning!J35,0)</f>
        <v>0</v>
      </c>
      <c r="C46" s="53">
        <f>IF(Inskrivning!$G35=1,Inskrivning!K35,0)</f>
        <v>0</v>
      </c>
      <c r="D46" s="16">
        <f>IF(Inskrivning!$G35=1,Inskrivning!L35,0)</f>
        <v>0</v>
      </c>
      <c r="E46" s="16">
        <f>IF(Inskrivning!$G35=1,Inskrivning!M35,0)</f>
        <v>0</v>
      </c>
      <c r="F46" s="16">
        <f>IF(Inskrivning!$G35=1,Inskrivning!N35,0)</f>
        <v>0</v>
      </c>
      <c r="G46" s="16">
        <f>IF(Inskrivning!$G35=1,Inskrivning!O35,0)</f>
        <v>0</v>
      </c>
      <c r="H46" s="16">
        <f>IF(Inskrivning!$G35=1,Inskrivning!P35,0)</f>
        <v>0</v>
      </c>
      <c r="I46" s="16">
        <f>IF(Inskrivning!$G35=1,Inskrivning!Q35,0)</f>
        <v>0</v>
      </c>
      <c r="J46" s="16">
        <f>IF(Inskrivning!$G35=1,Inskrivning!R35,0)</f>
        <v>0</v>
      </c>
      <c r="K46" s="16">
        <f>IF(Inskrivning!$G35=1,Inskrivning!S35,0)</f>
        <v>0</v>
      </c>
      <c r="L46" s="16">
        <f>IF(Inskrivning!$G35=1,Inskrivning!T35,0)</f>
        <v>0</v>
      </c>
      <c r="M46" s="16">
        <f>IF(Inskrivning!$G35=1,Inskrivning!U35,0)</f>
        <v>0</v>
      </c>
      <c r="N46" s="16">
        <f>IF(Inskrivning!$G35=1,Inskrivning!V35,0)</f>
        <v>0</v>
      </c>
      <c r="O46" s="16">
        <f>IF(Inskrivning!$G35=1,Inskrivning!W35,0)</f>
        <v>0</v>
      </c>
      <c r="P46" s="16">
        <f>IF(Inskrivning!$G35=1,Inskrivning!X35,0)</f>
        <v>0</v>
      </c>
      <c r="Q46" s="113"/>
    </row>
    <row r="47" spans="1:17" ht="17.100000000000001" customHeight="1" x14ac:dyDescent="0.25">
      <c r="B47" s="53">
        <f>IF(Inskrivning!$G36=1,Inskrivning!J36,0)</f>
        <v>0</v>
      </c>
      <c r="C47" s="53">
        <f>IF(Inskrivning!$G36=1,Inskrivning!K36,0)</f>
        <v>0</v>
      </c>
      <c r="D47" s="16">
        <f>IF(Inskrivning!$G36=1,Inskrivning!L36,0)</f>
        <v>0</v>
      </c>
      <c r="E47" s="16">
        <f>IF(Inskrivning!$G36=1,Inskrivning!M36,0)</f>
        <v>0</v>
      </c>
      <c r="F47" s="16">
        <f>IF(Inskrivning!$G36=1,Inskrivning!N36,0)</f>
        <v>0</v>
      </c>
      <c r="G47" s="16">
        <f>IF(Inskrivning!$G36=1,Inskrivning!O36,0)</f>
        <v>0</v>
      </c>
      <c r="H47" s="16">
        <f>IF(Inskrivning!$G36=1,Inskrivning!P36,0)</f>
        <v>0</v>
      </c>
      <c r="I47" s="16">
        <f>IF(Inskrivning!$G36=1,Inskrivning!Q36,0)</f>
        <v>0</v>
      </c>
      <c r="J47" s="16">
        <f>IF(Inskrivning!$G36=1,Inskrivning!R36,0)</f>
        <v>0</v>
      </c>
      <c r="K47" s="16">
        <f>IF(Inskrivning!$G36=1,Inskrivning!S36,0)</f>
        <v>0</v>
      </c>
      <c r="L47" s="16">
        <f>IF(Inskrivning!$G36=1,Inskrivning!T36,0)</f>
        <v>0</v>
      </c>
      <c r="M47" s="16">
        <f>IF(Inskrivning!$G36=1,Inskrivning!U36,0)</f>
        <v>0</v>
      </c>
      <c r="N47" s="16">
        <f>IF(Inskrivning!$G36=1,Inskrivning!V36,0)</f>
        <v>0</v>
      </c>
      <c r="O47" s="16">
        <f>IF(Inskrivning!$G36=1,Inskrivning!W36,0)</f>
        <v>0</v>
      </c>
      <c r="P47" s="16">
        <f>IF(Inskrivning!$G36=1,Inskrivning!X36,0)</f>
        <v>0</v>
      </c>
      <c r="Q47" s="113"/>
    </row>
    <row r="48" spans="1:17" ht="17.100000000000001" customHeight="1" x14ac:dyDescent="0.25">
      <c r="B48" s="53">
        <f>IF(Inskrivning!$G37=1,Inskrivning!J37,0)</f>
        <v>0</v>
      </c>
      <c r="C48" s="53">
        <f>IF(Inskrivning!$G37=1,Inskrivning!K37,0)</f>
        <v>0</v>
      </c>
      <c r="D48" s="16">
        <f>IF(Inskrivning!$G37=1,Inskrivning!L37,0)</f>
        <v>0</v>
      </c>
      <c r="E48" s="16">
        <f>IF(Inskrivning!$G37=1,Inskrivning!M37,0)</f>
        <v>0</v>
      </c>
      <c r="F48" s="16">
        <f>IF(Inskrivning!$G37=1,Inskrivning!N37,0)</f>
        <v>0</v>
      </c>
      <c r="G48" s="16">
        <f>IF(Inskrivning!$G37=1,Inskrivning!O37,0)</f>
        <v>0</v>
      </c>
      <c r="H48" s="16">
        <f>IF(Inskrivning!$G37=1,Inskrivning!P37,0)</f>
        <v>0</v>
      </c>
      <c r="I48" s="16">
        <f>IF(Inskrivning!$G37=1,Inskrivning!Q37,0)</f>
        <v>0</v>
      </c>
      <c r="J48" s="16">
        <f>IF(Inskrivning!$G37=1,Inskrivning!R37,0)</f>
        <v>0</v>
      </c>
      <c r="K48" s="16">
        <f>IF(Inskrivning!$G37=1,Inskrivning!S37,0)</f>
        <v>0</v>
      </c>
      <c r="L48" s="16">
        <f>IF(Inskrivning!$G37=1,Inskrivning!T37,0)</f>
        <v>0</v>
      </c>
      <c r="M48" s="16">
        <f>IF(Inskrivning!$G37=1,Inskrivning!U37,0)</f>
        <v>0</v>
      </c>
      <c r="N48" s="16">
        <f>IF(Inskrivning!$G37=1,Inskrivning!V37,0)</f>
        <v>0</v>
      </c>
      <c r="O48" s="16">
        <f>IF(Inskrivning!$G37=1,Inskrivning!W37,0)</f>
        <v>0</v>
      </c>
      <c r="P48" s="16">
        <f>IF(Inskrivning!$G37=1,Inskrivning!X37,0)</f>
        <v>0</v>
      </c>
      <c r="Q48" s="113"/>
    </row>
    <row r="49" spans="2:17" ht="17.100000000000001" customHeight="1" x14ac:dyDescent="0.25">
      <c r="B49" s="53">
        <f>IF(Inskrivning!$G38=1,Inskrivning!J38,0)</f>
        <v>0</v>
      </c>
      <c r="C49" s="53">
        <f>IF(Inskrivning!$G38=1,Inskrivning!K38,0)</f>
        <v>0</v>
      </c>
      <c r="D49" s="16">
        <f>IF(Inskrivning!$G38=1,Inskrivning!L38,0)</f>
        <v>0</v>
      </c>
      <c r="E49" s="16">
        <f>IF(Inskrivning!$G38=1,Inskrivning!M38,0)</f>
        <v>0</v>
      </c>
      <c r="F49" s="16">
        <f>IF(Inskrivning!$G38=1,Inskrivning!N38,0)</f>
        <v>0</v>
      </c>
      <c r="G49" s="16">
        <f>IF(Inskrivning!$G38=1,Inskrivning!O38,0)</f>
        <v>0</v>
      </c>
      <c r="H49" s="16">
        <f>IF(Inskrivning!$G38=1,Inskrivning!P38,0)</f>
        <v>0</v>
      </c>
      <c r="I49" s="16">
        <f>IF(Inskrivning!$G38=1,Inskrivning!Q38,0)</f>
        <v>0</v>
      </c>
      <c r="J49" s="16">
        <f>IF(Inskrivning!$G38=1,Inskrivning!R38,0)</f>
        <v>0</v>
      </c>
      <c r="K49" s="16">
        <f>IF(Inskrivning!$G38=1,Inskrivning!S38,0)</f>
        <v>0</v>
      </c>
      <c r="L49" s="16">
        <f>IF(Inskrivning!$G38=1,Inskrivning!T38,0)</f>
        <v>0</v>
      </c>
      <c r="M49" s="16">
        <f>IF(Inskrivning!$G38=1,Inskrivning!U38,0)</f>
        <v>0</v>
      </c>
      <c r="N49" s="16">
        <f>IF(Inskrivning!$G38=1,Inskrivning!V38,0)</f>
        <v>0</v>
      </c>
      <c r="O49" s="16">
        <f>IF(Inskrivning!$G38=1,Inskrivning!W38,0)</f>
        <v>0</v>
      </c>
      <c r="P49" s="16">
        <f>IF(Inskrivning!$G38=1,Inskrivning!X38,0)</f>
        <v>0</v>
      </c>
      <c r="Q49" s="113"/>
    </row>
    <row r="50" spans="2:17" ht="17.100000000000001" customHeight="1" x14ac:dyDescent="0.25">
      <c r="B50" s="53">
        <f>IF(Inskrivning!$G41=1,Inskrivning!J41,0)</f>
        <v>0</v>
      </c>
      <c r="C50" s="53">
        <f>IF(Inskrivning!$G41=1,Inskrivning!K41,0)</f>
        <v>0</v>
      </c>
      <c r="D50" s="16">
        <f>IF(Inskrivning!$G41=1,Inskrivning!L41,0)</f>
        <v>0</v>
      </c>
      <c r="E50" s="16">
        <f>IF(Inskrivning!$G41=1,Inskrivning!M41,0)</f>
        <v>0</v>
      </c>
      <c r="F50" s="16">
        <f>IF(Inskrivning!$G41=1,Inskrivning!N41,0)</f>
        <v>0</v>
      </c>
      <c r="G50" s="16">
        <f>IF(Inskrivning!$G41=1,Inskrivning!O41,0)</f>
        <v>0</v>
      </c>
      <c r="H50" s="16">
        <f>IF(Inskrivning!$G41=1,Inskrivning!P41,0)</f>
        <v>0</v>
      </c>
      <c r="I50" s="16">
        <f>IF(Inskrivning!$G41=1,Inskrivning!Q41,0)</f>
        <v>0</v>
      </c>
      <c r="J50" s="16">
        <f>IF(Inskrivning!$G41=1,Inskrivning!R41,0)</f>
        <v>0</v>
      </c>
      <c r="K50" s="16">
        <f>IF(Inskrivning!$G41=1,Inskrivning!S41,0)</f>
        <v>0</v>
      </c>
      <c r="L50" s="16">
        <f>IF(Inskrivning!$G41=1,Inskrivning!T41,0)</f>
        <v>0</v>
      </c>
      <c r="M50" s="16">
        <f>IF(Inskrivning!$G41=1,Inskrivning!U41,0)</f>
        <v>0</v>
      </c>
      <c r="N50" s="16">
        <f>IF(Inskrivning!$G41=1,Inskrivning!V41,0)</f>
        <v>0</v>
      </c>
      <c r="O50" s="16">
        <f>IF(Inskrivning!$G41=1,Inskrivning!W41,0)</f>
        <v>0</v>
      </c>
      <c r="P50" s="16">
        <f>IF(Inskrivning!$G41=1,Inskrivning!X41,0)</f>
        <v>0</v>
      </c>
      <c r="Q50" s="113"/>
    </row>
    <row r="51" spans="2:17" ht="17.100000000000001" customHeight="1" x14ac:dyDescent="0.25">
      <c r="B51" s="53">
        <f>IF(Inskrivning!$G42=1,Inskrivning!J42,0)</f>
        <v>0</v>
      </c>
      <c r="C51" s="53">
        <f>IF(Inskrivning!$G42=1,Inskrivning!K42,0)</f>
        <v>0</v>
      </c>
      <c r="D51" s="16">
        <f>IF(Inskrivning!$G42=1,Inskrivning!L42,0)</f>
        <v>0</v>
      </c>
      <c r="E51" s="16">
        <f>IF(Inskrivning!$G42=1,Inskrivning!M42,0)</f>
        <v>0</v>
      </c>
      <c r="F51" s="16">
        <f>IF(Inskrivning!$G42=1,Inskrivning!N42,0)</f>
        <v>0</v>
      </c>
      <c r="G51" s="16">
        <f>IF(Inskrivning!$G42=1,Inskrivning!O42,0)</f>
        <v>0</v>
      </c>
      <c r="H51" s="16">
        <f>IF(Inskrivning!$G42=1,Inskrivning!P42,0)</f>
        <v>0</v>
      </c>
      <c r="I51" s="16">
        <f>IF(Inskrivning!$G42=1,Inskrivning!Q42,0)</f>
        <v>0</v>
      </c>
      <c r="J51" s="16">
        <f>IF(Inskrivning!$G42=1,Inskrivning!R42,0)</f>
        <v>0</v>
      </c>
      <c r="K51" s="16">
        <f>IF(Inskrivning!$G42=1,Inskrivning!S42,0)</f>
        <v>0</v>
      </c>
      <c r="L51" s="16">
        <f>IF(Inskrivning!$G42=1,Inskrivning!T42,0)</f>
        <v>0</v>
      </c>
      <c r="M51" s="16">
        <f>IF(Inskrivning!$G42=1,Inskrivning!U42,0)</f>
        <v>0</v>
      </c>
      <c r="N51" s="16">
        <f>IF(Inskrivning!$G42=1,Inskrivning!V42,0)</f>
        <v>0</v>
      </c>
      <c r="O51" s="16">
        <f>IF(Inskrivning!$G42=1,Inskrivning!W42,0)</f>
        <v>0</v>
      </c>
      <c r="P51" s="16">
        <f>IF(Inskrivning!$G42=1,Inskrivning!X42,0)</f>
        <v>0</v>
      </c>
      <c r="Q51" s="113"/>
    </row>
    <row r="52" spans="2:17" ht="17.100000000000001" customHeight="1" x14ac:dyDescent="0.25">
      <c r="B52" s="53">
        <f>IF(Inskrivning!$G43=1,Inskrivning!J43,0)</f>
        <v>0</v>
      </c>
      <c r="C52" s="53">
        <f>IF(Inskrivning!$G43=1,Inskrivning!K43,0)</f>
        <v>0</v>
      </c>
      <c r="D52" s="16">
        <f>IF(Inskrivning!$G43=1,Inskrivning!L43,0)</f>
        <v>0</v>
      </c>
      <c r="E52" s="16">
        <f>IF(Inskrivning!$G43=1,Inskrivning!M43,0)</f>
        <v>0</v>
      </c>
      <c r="F52" s="16">
        <f>IF(Inskrivning!$G43=1,Inskrivning!N43,0)</f>
        <v>0</v>
      </c>
      <c r="G52" s="16">
        <f>IF(Inskrivning!$G43=1,Inskrivning!O43,0)</f>
        <v>0</v>
      </c>
      <c r="H52" s="16">
        <f>IF(Inskrivning!$G43=1,Inskrivning!P43,0)</f>
        <v>0</v>
      </c>
      <c r="I52" s="16">
        <f>IF(Inskrivning!$G43=1,Inskrivning!Q43,0)</f>
        <v>0</v>
      </c>
      <c r="J52" s="16">
        <f>IF(Inskrivning!$G43=1,Inskrivning!R43,0)</f>
        <v>0</v>
      </c>
      <c r="K52" s="16">
        <f>IF(Inskrivning!$G43=1,Inskrivning!S43,0)</f>
        <v>0</v>
      </c>
      <c r="L52" s="16">
        <f>IF(Inskrivning!$G43=1,Inskrivning!T43,0)</f>
        <v>0</v>
      </c>
      <c r="M52" s="16">
        <f>IF(Inskrivning!$G43=1,Inskrivning!U43,0)</f>
        <v>0</v>
      </c>
      <c r="N52" s="16">
        <f>IF(Inskrivning!$G43=1,Inskrivning!V43,0)</f>
        <v>0</v>
      </c>
      <c r="O52" s="16">
        <f>IF(Inskrivning!$G43=1,Inskrivning!W43,0)</f>
        <v>0</v>
      </c>
      <c r="P52" s="16">
        <f>IF(Inskrivning!$G43=1,Inskrivning!X43,0)</f>
        <v>0</v>
      </c>
      <c r="Q52" s="113"/>
    </row>
    <row r="53" spans="2:17" ht="17.100000000000001" customHeight="1" x14ac:dyDescent="0.25">
      <c r="B53" s="53">
        <f>IF(Inskrivning!$G44=1,Inskrivning!J44,0)</f>
        <v>0</v>
      </c>
      <c r="C53" s="53">
        <f>IF(Inskrivning!$G44=1,Inskrivning!K44,0)</f>
        <v>0</v>
      </c>
      <c r="D53" s="16">
        <f>IF(Inskrivning!$G44=1,Inskrivning!L44,0)</f>
        <v>0</v>
      </c>
      <c r="E53" s="16">
        <f>IF(Inskrivning!$G44=1,Inskrivning!M44,0)</f>
        <v>0</v>
      </c>
      <c r="F53" s="16">
        <f>IF(Inskrivning!$G44=1,Inskrivning!N44,0)</f>
        <v>0</v>
      </c>
      <c r="G53" s="16">
        <f>IF(Inskrivning!$G44=1,Inskrivning!O44,0)</f>
        <v>0</v>
      </c>
      <c r="H53" s="16">
        <f>IF(Inskrivning!$G44=1,Inskrivning!P44,0)</f>
        <v>0</v>
      </c>
      <c r="I53" s="16">
        <f>IF(Inskrivning!$G44=1,Inskrivning!Q44,0)</f>
        <v>0</v>
      </c>
      <c r="J53" s="16">
        <f>IF(Inskrivning!$G44=1,Inskrivning!R44,0)</f>
        <v>0</v>
      </c>
      <c r="K53" s="16">
        <f>IF(Inskrivning!$G44=1,Inskrivning!S44,0)</f>
        <v>0</v>
      </c>
      <c r="L53" s="16">
        <f>IF(Inskrivning!$G44=1,Inskrivning!T44,0)</f>
        <v>0</v>
      </c>
      <c r="M53" s="16">
        <f>IF(Inskrivning!$G44=1,Inskrivning!U44,0)</f>
        <v>0</v>
      </c>
      <c r="N53" s="16">
        <f>IF(Inskrivning!$G44=1,Inskrivning!V44,0)</f>
        <v>0</v>
      </c>
      <c r="O53" s="16">
        <f>IF(Inskrivning!$G44=1,Inskrivning!W44,0)</f>
        <v>0</v>
      </c>
      <c r="P53" s="16">
        <f>IF(Inskrivning!$G44=1,Inskrivning!X44,0)</f>
        <v>0</v>
      </c>
      <c r="Q53" s="113"/>
    </row>
    <row r="54" spans="2:17" ht="17.100000000000001" customHeight="1" x14ac:dyDescent="0.25">
      <c r="B54" s="53">
        <f>IF(Inskrivning!$G45=1,Inskrivning!J45,0)</f>
        <v>0</v>
      </c>
      <c r="C54" s="53">
        <f>IF(Inskrivning!$G45=1,Inskrivning!K45,0)</f>
        <v>0</v>
      </c>
      <c r="D54" s="16">
        <f>IF(Inskrivning!$G45=1,Inskrivning!L45,0)</f>
        <v>0</v>
      </c>
      <c r="E54" s="16">
        <f>IF(Inskrivning!$G45=1,Inskrivning!M45,0)</f>
        <v>0</v>
      </c>
      <c r="F54" s="16">
        <f>IF(Inskrivning!$G45=1,Inskrivning!N45,0)</f>
        <v>0</v>
      </c>
      <c r="G54" s="16">
        <f>IF(Inskrivning!$G45=1,Inskrivning!O45,0)</f>
        <v>0</v>
      </c>
      <c r="H54" s="16">
        <f>IF(Inskrivning!$G45=1,Inskrivning!P45,0)</f>
        <v>0</v>
      </c>
      <c r="I54" s="16">
        <f>IF(Inskrivning!$G45=1,Inskrivning!Q45,0)</f>
        <v>0</v>
      </c>
      <c r="J54" s="16">
        <f>IF(Inskrivning!$G45=1,Inskrivning!R45,0)</f>
        <v>0</v>
      </c>
      <c r="K54" s="16">
        <f>IF(Inskrivning!$G45=1,Inskrivning!S45,0)</f>
        <v>0</v>
      </c>
      <c r="L54" s="16">
        <f>IF(Inskrivning!$G45=1,Inskrivning!T45,0)</f>
        <v>0</v>
      </c>
      <c r="M54" s="16">
        <f>IF(Inskrivning!$G45=1,Inskrivning!U45,0)</f>
        <v>0</v>
      </c>
      <c r="N54" s="16">
        <f>IF(Inskrivning!$G45=1,Inskrivning!V45,0)</f>
        <v>0</v>
      </c>
      <c r="O54" s="16">
        <f>IF(Inskrivning!$G45=1,Inskrivning!W45,0)</f>
        <v>0</v>
      </c>
      <c r="P54" s="16">
        <f>IF(Inskrivning!$G45=1,Inskrivning!X45,0)</f>
        <v>0</v>
      </c>
      <c r="Q54" s="113"/>
    </row>
    <row r="55" spans="2:17" ht="17.100000000000001" customHeight="1" x14ac:dyDescent="0.25">
      <c r="B55" s="53">
        <f>IF(Inskrivning!$G46=1,Inskrivning!J46,0)</f>
        <v>0</v>
      </c>
      <c r="C55" s="53">
        <f>IF(Inskrivning!$G46=1,Inskrivning!K46,0)</f>
        <v>0</v>
      </c>
      <c r="D55" s="16">
        <f>IF(Inskrivning!$G46=1,Inskrivning!L46,0)</f>
        <v>0</v>
      </c>
      <c r="E55" s="16">
        <f>IF(Inskrivning!$G46=1,Inskrivning!M46,0)</f>
        <v>0</v>
      </c>
      <c r="F55" s="16">
        <f>IF(Inskrivning!$G46=1,Inskrivning!N46,0)</f>
        <v>0</v>
      </c>
      <c r="G55" s="16">
        <f>IF(Inskrivning!$G46=1,Inskrivning!O46,0)</f>
        <v>0</v>
      </c>
      <c r="H55" s="16">
        <f>IF(Inskrivning!$G46=1,Inskrivning!P46,0)</f>
        <v>0</v>
      </c>
      <c r="I55" s="16">
        <f>IF(Inskrivning!$G46=1,Inskrivning!Q46,0)</f>
        <v>0</v>
      </c>
      <c r="J55" s="16">
        <f>IF(Inskrivning!$G46=1,Inskrivning!R46,0)</f>
        <v>0</v>
      </c>
      <c r="K55" s="16">
        <f>IF(Inskrivning!$G46=1,Inskrivning!S46,0)</f>
        <v>0</v>
      </c>
      <c r="L55" s="16">
        <f>IF(Inskrivning!$G46=1,Inskrivning!T46,0)</f>
        <v>0</v>
      </c>
      <c r="M55" s="16">
        <f>IF(Inskrivning!$G46=1,Inskrivning!U46,0)</f>
        <v>0</v>
      </c>
      <c r="N55" s="16">
        <f>IF(Inskrivning!$G46=1,Inskrivning!V46,0)</f>
        <v>0</v>
      </c>
      <c r="O55" s="16">
        <f>IF(Inskrivning!$G46=1,Inskrivning!W46,0)</f>
        <v>0</v>
      </c>
      <c r="P55" s="16">
        <f>IF(Inskrivning!$G46=1,Inskrivning!X46,0)</f>
        <v>0</v>
      </c>
      <c r="Q55" s="113"/>
    </row>
    <row r="56" spans="2:17" ht="17.100000000000001" customHeight="1" x14ac:dyDescent="0.25">
      <c r="B56" s="53">
        <f>IF(Inskrivning!$G47=1,Inskrivning!J47,0)</f>
        <v>0</v>
      </c>
      <c r="C56" s="53">
        <f>IF(Inskrivning!$G47=1,Inskrivning!K47,0)</f>
        <v>0</v>
      </c>
      <c r="D56" s="16">
        <f>IF(Inskrivning!$G47=1,Inskrivning!L47,0)</f>
        <v>0</v>
      </c>
      <c r="E56" s="16">
        <f>IF(Inskrivning!$G47=1,Inskrivning!M47,0)</f>
        <v>0</v>
      </c>
      <c r="F56" s="16">
        <f>IF(Inskrivning!$G47=1,Inskrivning!N47,0)</f>
        <v>0</v>
      </c>
      <c r="G56" s="16">
        <f>IF(Inskrivning!$G47=1,Inskrivning!O47,0)</f>
        <v>0</v>
      </c>
      <c r="H56" s="16">
        <f>IF(Inskrivning!$G47=1,Inskrivning!P47,0)</f>
        <v>0</v>
      </c>
      <c r="I56" s="16">
        <f>IF(Inskrivning!$G47=1,Inskrivning!Q47,0)</f>
        <v>0</v>
      </c>
      <c r="J56" s="16">
        <f>IF(Inskrivning!$G47=1,Inskrivning!R47,0)</f>
        <v>0</v>
      </c>
      <c r="K56" s="16">
        <f>IF(Inskrivning!$G47=1,Inskrivning!S47,0)</f>
        <v>0</v>
      </c>
      <c r="L56" s="16">
        <f>IF(Inskrivning!$G47=1,Inskrivning!T47,0)</f>
        <v>0</v>
      </c>
      <c r="M56" s="16">
        <f>IF(Inskrivning!$G47=1,Inskrivning!U47,0)</f>
        <v>0</v>
      </c>
      <c r="N56" s="16">
        <f>IF(Inskrivning!$G47=1,Inskrivning!V47,0)</f>
        <v>0</v>
      </c>
      <c r="O56" s="16">
        <f>IF(Inskrivning!$G47=1,Inskrivning!W47,0)</f>
        <v>0</v>
      </c>
      <c r="P56" s="16">
        <f>IF(Inskrivning!$G47=1,Inskrivning!X47,0)</f>
        <v>0</v>
      </c>
      <c r="Q56" s="113"/>
    </row>
    <row r="57" spans="2:17" ht="17.100000000000001" customHeight="1" x14ac:dyDescent="0.25">
      <c r="B57" s="53">
        <f>IF(Inskrivning!$G52=1,Inskrivning!J52,0)</f>
        <v>0</v>
      </c>
      <c r="C57" s="53">
        <f>IF(Inskrivning!$G52=1,Inskrivning!K52,0)</f>
        <v>0</v>
      </c>
      <c r="D57" s="16">
        <f>IF(Inskrivning!$G52=1,Inskrivning!L52,0)</f>
        <v>0</v>
      </c>
      <c r="E57" s="16">
        <f>IF(Inskrivning!$G52=1,Inskrivning!M52,0)</f>
        <v>0</v>
      </c>
      <c r="F57" s="16">
        <f>IF(Inskrivning!$G52=1,Inskrivning!N52,0)</f>
        <v>0</v>
      </c>
      <c r="G57" s="16">
        <f>IF(Inskrivning!$G52=1,Inskrivning!O52,0)</f>
        <v>0</v>
      </c>
      <c r="H57" s="16">
        <f>IF(Inskrivning!$G52=1,Inskrivning!P52,0)</f>
        <v>0</v>
      </c>
      <c r="I57" s="16">
        <f>IF(Inskrivning!$G52=1,Inskrivning!Q52,0)</f>
        <v>0</v>
      </c>
      <c r="J57" s="16">
        <f>IF(Inskrivning!$G52=1,Inskrivning!R52,0)</f>
        <v>0</v>
      </c>
      <c r="K57" s="16">
        <f>IF(Inskrivning!$G52=1,Inskrivning!S52,0)</f>
        <v>0</v>
      </c>
      <c r="L57" s="16">
        <f>IF(Inskrivning!$G52=1,Inskrivning!T52,0)</f>
        <v>0</v>
      </c>
      <c r="M57" s="16">
        <f>IF(Inskrivning!$G52=1,Inskrivning!U52,0)</f>
        <v>0</v>
      </c>
      <c r="N57" s="16">
        <f>IF(Inskrivning!$G52=1,Inskrivning!V52,0)</f>
        <v>0</v>
      </c>
      <c r="O57" s="16">
        <f>IF(Inskrivning!$G52=1,Inskrivning!W52,0)</f>
        <v>0</v>
      </c>
      <c r="P57" s="16">
        <f>IF(Inskrivning!$G52=1,Inskrivning!X52,0)</f>
        <v>0</v>
      </c>
      <c r="Q57" s="113"/>
    </row>
    <row r="58" spans="2:17" ht="17.100000000000001" customHeight="1" x14ac:dyDescent="0.25">
      <c r="B58" s="53">
        <f>IF(Inskrivning!$G53=1,Inskrivning!J53,0)</f>
        <v>0</v>
      </c>
      <c r="C58" s="53">
        <f>IF(Inskrivning!$G53=1,Inskrivning!K53,0)</f>
        <v>0</v>
      </c>
      <c r="D58" s="16">
        <f>IF(Inskrivning!$G53=1,Inskrivning!L53,0)</f>
        <v>0</v>
      </c>
      <c r="E58" s="16">
        <f>IF(Inskrivning!$G53=1,Inskrivning!M53,0)</f>
        <v>0</v>
      </c>
      <c r="F58" s="16">
        <f>IF(Inskrivning!$G53=1,Inskrivning!N53,0)</f>
        <v>0</v>
      </c>
      <c r="G58" s="16">
        <f>IF(Inskrivning!$G53=1,Inskrivning!O53,0)</f>
        <v>0</v>
      </c>
      <c r="H58" s="16">
        <f>IF(Inskrivning!$G53=1,Inskrivning!P53,0)</f>
        <v>0</v>
      </c>
      <c r="I58" s="16">
        <f>IF(Inskrivning!$G53=1,Inskrivning!Q53,0)</f>
        <v>0</v>
      </c>
      <c r="J58" s="16">
        <f>IF(Inskrivning!$G53=1,Inskrivning!R53,0)</f>
        <v>0</v>
      </c>
      <c r="K58" s="16">
        <f>IF(Inskrivning!$G53=1,Inskrivning!S53,0)</f>
        <v>0</v>
      </c>
      <c r="L58" s="16">
        <f>IF(Inskrivning!$G53=1,Inskrivning!T53,0)</f>
        <v>0</v>
      </c>
      <c r="M58" s="16">
        <f>IF(Inskrivning!$G53=1,Inskrivning!U53,0)</f>
        <v>0</v>
      </c>
      <c r="N58" s="16">
        <f>IF(Inskrivning!$G53=1,Inskrivning!V53,0)</f>
        <v>0</v>
      </c>
      <c r="O58" s="16">
        <f>IF(Inskrivning!$G53=1,Inskrivning!W53,0)</f>
        <v>0</v>
      </c>
      <c r="P58" s="16">
        <f>IF(Inskrivning!$G53=1,Inskrivning!X53,0)</f>
        <v>0</v>
      </c>
      <c r="Q58" s="113"/>
    </row>
    <row r="59" spans="2:17" ht="17.100000000000001" customHeight="1" x14ac:dyDescent="0.25">
      <c r="B59" s="53">
        <f>IF(Inskrivning!$G54=1,Inskrivning!J54,0)</f>
        <v>0</v>
      </c>
      <c r="C59" s="53">
        <f>IF(Inskrivning!$G54=1,Inskrivning!K54,0)</f>
        <v>0</v>
      </c>
      <c r="D59" s="16">
        <f>IF(Inskrivning!$G54=1,Inskrivning!L54,0)</f>
        <v>0</v>
      </c>
      <c r="E59" s="16">
        <f>IF(Inskrivning!$G54=1,Inskrivning!M54,0)</f>
        <v>0</v>
      </c>
      <c r="F59" s="16">
        <f>IF(Inskrivning!$G54=1,Inskrivning!N54,0)</f>
        <v>0</v>
      </c>
      <c r="G59" s="16">
        <f>IF(Inskrivning!$G54=1,Inskrivning!O54,0)</f>
        <v>0</v>
      </c>
      <c r="H59" s="16">
        <f>IF(Inskrivning!$G54=1,Inskrivning!P54,0)</f>
        <v>0</v>
      </c>
      <c r="I59" s="16">
        <f>IF(Inskrivning!$G54=1,Inskrivning!Q54,0)</f>
        <v>0</v>
      </c>
      <c r="J59" s="16">
        <f>IF(Inskrivning!$G54=1,Inskrivning!R54,0)</f>
        <v>0</v>
      </c>
      <c r="K59" s="16">
        <f>IF(Inskrivning!$G54=1,Inskrivning!S54,0)</f>
        <v>0</v>
      </c>
      <c r="L59" s="16">
        <f>IF(Inskrivning!$G54=1,Inskrivning!T54,0)</f>
        <v>0</v>
      </c>
      <c r="M59" s="16">
        <f>IF(Inskrivning!$G54=1,Inskrivning!U54,0)</f>
        <v>0</v>
      </c>
      <c r="N59" s="16">
        <f>IF(Inskrivning!$G54=1,Inskrivning!V54,0)</f>
        <v>0</v>
      </c>
      <c r="O59" s="16">
        <f>IF(Inskrivning!$G54=1,Inskrivning!W54,0)</f>
        <v>0</v>
      </c>
      <c r="P59" s="16">
        <f>IF(Inskrivning!$G54=1,Inskrivning!X54,0)</f>
        <v>0</v>
      </c>
      <c r="Q59" s="113"/>
    </row>
    <row r="60" spans="2:17" ht="17.100000000000001" customHeight="1" x14ac:dyDescent="0.25">
      <c r="B60" s="53">
        <f>IF(Inskrivning!$G55=1,Inskrivning!J55,0)</f>
        <v>0</v>
      </c>
      <c r="C60" s="53">
        <f>IF(Inskrivning!$G55=1,Inskrivning!K55,0)</f>
        <v>0</v>
      </c>
      <c r="D60" s="16">
        <f>IF(Inskrivning!$G55=1,Inskrivning!L55,0)</f>
        <v>0</v>
      </c>
      <c r="E60" s="16">
        <f>IF(Inskrivning!$G55=1,Inskrivning!M55,0)</f>
        <v>0</v>
      </c>
      <c r="F60" s="16">
        <f>IF(Inskrivning!$G55=1,Inskrivning!N55,0)</f>
        <v>0</v>
      </c>
      <c r="G60" s="16">
        <f>IF(Inskrivning!$G55=1,Inskrivning!O55,0)</f>
        <v>0</v>
      </c>
      <c r="H60" s="16">
        <f>IF(Inskrivning!$G55=1,Inskrivning!P55,0)</f>
        <v>0</v>
      </c>
      <c r="I60" s="16">
        <f>IF(Inskrivning!$G55=1,Inskrivning!Q55,0)</f>
        <v>0</v>
      </c>
      <c r="J60" s="16">
        <f>IF(Inskrivning!$G55=1,Inskrivning!R55,0)</f>
        <v>0</v>
      </c>
      <c r="K60" s="16">
        <f>IF(Inskrivning!$G55=1,Inskrivning!S55,0)</f>
        <v>0</v>
      </c>
      <c r="L60" s="16">
        <f>IF(Inskrivning!$G55=1,Inskrivning!T55,0)</f>
        <v>0</v>
      </c>
      <c r="M60" s="16">
        <f>IF(Inskrivning!$G55=1,Inskrivning!U55,0)</f>
        <v>0</v>
      </c>
      <c r="N60" s="16">
        <f>IF(Inskrivning!$G55=1,Inskrivning!V55,0)</f>
        <v>0</v>
      </c>
      <c r="O60" s="16">
        <f>IF(Inskrivning!$G55=1,Inskrivning!W55,0)</f>
        <v>0</v>
      </c>
      <c r="P60" s="16">
        <f>IF(Inskrivning!$G55=1,Inskrivning!X55,0)</f>
        <v>0</v>
      </c>
      <c r="Q60" s="113"/>
    </row>
    <row r="61" spans="2:17" ht="17.100000000000001" customHeight="1" x14ac:dyDescent="0.25">
      <c r="B61" s="53">
        <f>IF(Inskrivning!$G56=1,Inskrivning!J56,0)</f>
        <v>0</v>
      </c>
      <c r="C61" s="53">
        <f>IF(Inskrivning!$G56=1,Inskrivning!K56,0)</f>
        <v>0</v>
      </c>
      <c r="D61" s="16">
        <f>IF(Inskrivning!$G56=1,Inskrivning!L56,0)</f>
        <v>0</v>
      </c>
      <c r="E61" s="16">
        <f>IF(Inskrivning!$G56=1,Inskrivning!M56,0)</f>
        <v>0</v>
      </c>
      <c r="F61" s="16">
        <f>IF(Inskrivning!$G56=1,Inskrivning!N56,0)</f>
        <v>0</v>
      </c>
      <c r="G61" s="16">
        <f>IF(Inskrivning!$G56=1,Inskrivning!O56,0)</f>
        <v>0</v>
      </c>
      <c r="H61" s="16">
        <f>IF(Inskrivning!$G56=1,Inskrivning!P56,0)</f>
        <v>0</v>
      </c>
      <c r="I61" s="16">
        <f>IF(Inskrivning!$G56=1,Inskrivning!Q56,0)</f>
        <v>0</v>
      </c>
      <c r="J61" s="16">
        <f>IF(Inskrivning!$G56=1,Inskrivning!R56,0)</f>
        <v>0</v>
      </c>
      <c r="K61" s="16">
        <f>IF(Inskrivning!$G56=1,Inskrivning!S56,0)</f>
        <v>0</v>
      </c>
      <c r="L61" s="16">
        <f>IF(Inskrivning!$G56=1,Inskrivning!T56,0)</f>
        <v>0</v>
      </c>
      <c r="M61" s="16">
        <f>IF(Inskrivning!$G56=1,Inskrivning!U56,0)</f>
        <v>0</v>
      </c>
      <c r="N61" s="16">
        <f>IF(Inskrivning!$G56=1,Inskrivning!V56,0)</f>
        <v>0</v>
      </c>
      <c r="O61" s="16">
        <f>IF(Inskrivning!$G56=1,Inskrivning!W56,0)</f>
        <v>0</v>
      </c>
      <c r="P61" s="16">
        <f>IF(Inskrivning!$G56=1,Inskrivning!X56,0)</f>
        <v>0</v>
      </c>
      <c r="Q61" s="113"/>
    </row>
    <row r="62" spans="2:17" ht="17.100000000000001" customHeight="1" x14ac:dyDescent="0.25">
      <c r="B62" s="53">
        <f>IF(Inskrivning!$G57=1,Inskrivning!J57,0)</f>
        <v>0</v>
      </c>
      <c r="C62" s="53">
        <f>IF(Inskrivning!$G57=1,Inskrivning!K57,0)</f>
        <v>0</v>
      </c>
      <c r="D62" s="16">
        <f>IF(Inskrivning!$G57=1,Inskrivning!L57,0)</f>
        <v>0</v>
      </c>
      <c r="E62" s="16">
        <f>IF(Inskrivning!$G57=1,Inskrivning!M57,0)</f>
        <v>0</v>
      </c>
      <c r="F62" s="16">
        <f>IF(Inskrivning!$G57=1,Inskrivning!N57,0)</f>
        <v>0</v>
      </c>
      <c r="G62" s="16">
        <f>IF(Inskrivning!$G57=1,Inskrivning!O57,0)</f>
        <v>0</v>
      </c>
      <c r="H62" s="16">
        <f>IF(Inskrivning!$G57=1,Inskrivning!P57,0)</f>
        <v>0</v>
      </c>
      <c r="I62" s="16">
        <f>IF(Inskrivning!$G57=1,Inskrivning!Q57,0)</f>
        <v>0</v>
      </c>
      <c r="J62" s="16">
        <f>IF(Inskrivning!$G57=1,Inskrivning!R57,0)</f>
        <v>0</v>
      </c>
      <c r="K62" s="16">
        <f>IF(Inskrivning!$G57=1,Inskrivning!S57,0)</f>
        <v>0</v>
      </c>
      <c r="L62" s="16">
        <f>IF(Inskrivning!$G57=1,Inskrivning!T57,0)</f>
        <v>0</v>
      </c>
      <c r="M62" s="16">
        <f>IF(Inskrivning!$G57=1,Inskrivning!U57,0)</f>
        <v>0</v>
      </c>
      <c r="N62" s="16">
        <f>IF(Inskrivning!$G57=1,Inskrivning!V57,0)</f>
        <v>0</v>
      </c>
      <c r="O62" s="16">
        <f>IF(Inskrivning!$G57=1,Inskrivning!W57,0)</f>
        <v>0</v>
      </c>
      <c r="P62" s="16">
        <f>IF(Inskrivning!$G57=1,Inskrivning!X57,0)</f>
        <v>0</v>
      </c>
      <c r="Q62" s="113"/>
    </row>
    <row r="63" spans="2:17" ht="17.100000000000001" customHeight="1" x14ac:dyDescent="0.25">
      <c r="B63" s="53">
        <f>IF(Inskrivning!$G58=1,Inskrivning!J58,0)</f>
        <v>0</v>
      </c>
      <c r="C63" s="53">
        <f>IF(Inskrivning!$G58=1,Inskrivning!K58,0)</f>
        <v>0</v>
      </c>
      <c r="D63" s="16">
        <f>IF(Inskrivning!$G58=1,Inskrivning!L58,0)</f>
        <v>0</v>
      </c>
      <c r="E63" s="16">
        <f>IF(Inskrivning!$G58=1,Inskrivning!M58,0)</f>
        <v>0</v>
      </c>
      <c r="F63" s="16">
        <f>IF(Inskrivning!$G58=1,Inskrivning!N58,0)</f>
        <v>0</v>
      </c>
      <c r="G63" s="16">
        <f>IF(Inskrivning!$G58=1,Inskrivning!O58,0)</f>
        <v>0</v>
      </c>
      <c r="H63" s="16">
        <f>IF(Inskrivning!$G58=1,Inskrivning!P58,0)</f>
        <v>0</v>
      </c>
      <c r="I63" s="16">
        <f>IF(Inskrivning!$G58=1,Inskrivning!Q58,0)</f>
        <v>0</v>
      </c>
      <c r="J63" s="16">
        <f>IF(Inskrivning!$G58=1,Inskrivning!R58,0)</f>
        <v>0</v>
      </c>
      <c r="K63" s="16">
        <f>IF(Inskrivning!$G58=1,Inskrivning!S58,0)</f>
        <v>0</v>
      </c>
      <c r="L63" s="16">
        <f>IF(Inskrivning!$G58=1,Inskrivning!T58,0)</f>
        <v>0</v>
      </c>
      <c r="M63" s="16">
        <f>IF(Inskrivning!$G58=1,Inskrivning!U58,0)</f>
        <v>0</v>
      </c>
      <c r="N63" s="16">
        <f>IF(Inskrivning!$G58=1,Inskrivning!V58,0)</f>
        <v>0</v>
      </c>
      <c r="O63" s="16">
        <f>IF(Inskrivning!$G58=1,Inskrivning!W58,0)</f>
        <v>0</v>
      </c>
      <c r="P63" s="16">
        <f>IF(Inskrivning!$G58=1,Inskrivning!X58,0)</f>
        <v>0</v>
      </c>
      <c r="Q63" s="113"/>
    </row>
    <row r="64" spans="2:17" ht="17.100000000000001" customHeight="1" x14ac:dyDescent="0.25">
      <c r="B64" s="53">
        <f>IF(Inskrivning!$G59=1,Inskrivning!J59,0)</f>
        <v>0</v>
      </c>
      <c r="C64" s="53">
        <f>IF(Inskrivning!$G59=1,Inskrivning!K59,0)</f>
        <v>0</v>
      </c>
      <c r="D64" s="16">
        <f>IF(Inskrivning!$G59=1,Inskrivning!L59,0)</f>
        <v>0</v>
      </c>
      <c r="E64" s="16">
        <f>IF(Inskrivning!$G59=1,Inskrivning!M59,0)</f>
        <v>0</v>
      </c>
      <c r="F64" s="16">
        <f>IF(Inskrivning!$G59=1,Inskrivning!N59,0)</f>
        <v>0</v>
      </c>
      <c r="G64" s="16">
        <f>IF(Inskrivning!$G59=1,Inskrivning!O59,0)</f>
        <v>0</v>
      </c>
      <c r="H64" s="16">
        <f>IF(Inskrivning!$G59=1,Inskrivning!P59,0)</f>
        <v>0</v>
      </c>
      <c r="I64" s="16">
        <f>IF(Inskrivning!$G59=1,Inskrivning!Q59,0)</f>
        <v>0</v>
      </c>
      <c r="J64" s="16">
        <f>IF(Inskrivning!$G59=1,Inskrivning!R59,0)</f>
        <v>0</v>
      </c>
      <c r="K64" s="16">
        <f>IF(Inskrivning!$G59=1,Inskrivning!S59,0)</f>
        <v>0</v>
      </c>
      <c r="L64" s="16">
        <f>IF(Inskrivning!$G59=1,Inskrivning!T59,0)</f>
        <v>0</v>
      </c>
      <c r="M64" s="16">
        <f>IF(Inskrivning!$G59=1,Inskrivning!U59,0)</f>
        <v>0</v>
      </c>
      <c r="N64" s="16">
        <f>IF(Inskrivning!$G59=1,Inskrivning!V59,0)</f>
        <v>0</v>
      </c>
      <c r="O64" s="16">
        <f>IF(Inskrivning!$G59=1,Inskrivning!W59,0)</f>
        <v>0</v>
      </c>
      <c r="P64" s="16">
        <f>IF(Inskrivning!$G59=1,Inskrivning!X59,0)</f>
        <v>0</v>
      </c>
      <c r="Q64" s="113"/>
    </row>
    <row r="65" spans="2:17" ht="17.100000000000001" customHeight="1" x14ac:dyDescent="0.25">
      <c r="B65" s="53">
        <f>IF(Inskrivning!$G60=1,Inskrivning!J60,0)</f>
        <v>0</v>
      </c>
      <c r="C65" s="53">
        <f>IF(Inskrivning!$G60=1,Inskrivning!K60,0)</f>
        <v>0</v>
      </c>
      <c r="D65" s="16">
        <f>IF(Inskrivning!$G60=1,Inskrivning!L60,0)</f>
        <v>0</v>
      </c>
      <c r="E65" s="16">
        <f>IF(Inskrivning!$G60=1,Inskrivning!M60,0)</f>
        <v>0</v>
      </c>
      <c r="F65" s="16">
        <f>IF(Inskrivning!$G60=1,Inskrivning!N60,0)</f>
        <v>0</v>
      </c>
      <c r="G65" s="16">
        <f>IF(Inskrivning!$G60=1,Inskrivning!O60,0)</f>
        <v>0</v>
      </c>
      <c r="H65" s="16">
        <f>IF(Inskrivning!$G60=1,Inskrivning!P60,0)</f>
        <v>0</v>
      </c>
      <c r="I65" s="16">
        <f>IF(Inskrivning!$G60=1,Inskrivning!Q60,0)</f>
        <v>0</v>
      </c>
      <c r="J65" s="16">
        <f>IF(Inskrivning!$G60=1,Inskrivning!R60,0)</f>
        <v>0</v>
      </c>
      <c r="K65" s="16">
        <f>IF(Inskrivning!$G60=1,Inskrivning!S60,0)</f>
        <v>0</v>
      </c>
      <c r="L65" s="16">
        <f>IF(Inskrivning!$G60=1,Inskrivning!T60,0)</f>
        <v>0</v>
      </c>
      <c r="M65" s="16">
        <f>IF(Inskrivning!$G60=1,Inskrivning!U60,0)</f>
        <v>0</v>
      </c>
      <c r="N65" s="16">
        <f>IF(Inskrivning!$G60=1,Inskrivning!V60,0)</f>
        <v>0</v>
      </c>
      <c r="O65" s="16">
        <f>IF(Inskrivning!$G60=1,Inskrivning!W60,0)</f>
        <v>0</v>
      </c>
      <c r="P65" s="16">
        <f>IF(Inskrivning!$G60=1,Inskrivning!X60,0)</f>
        <v>0</v>
      </c>
      <c r="Q65" s="113"/>
    </row>
    <row r="66" spans="2:17" ht="17.100000000000001" customHeight="1" x14ac:dyDescent="0.25">
      <c r="B66" s="53">
        <f>IF(Inskrivning!$G61=1,Inskrivning!J61,0)</f>
        <v>0</v>
      </c>
      <c r="C66" s="53">
        <f>IF(Inskrivning!$G61=1,Inskrivning!K61,0)</f>
        <v>0</v>
      </c>
      <c r="D66" s="16">
        <f>IF(Inskrivning!$G61=1,Inskrivning!L61,0)</f>
        <v>0</v>
      </c>
      <c r="E66" s="16">
        <f>IF(Inskrivning!$G61=1,Inskrivning!M61,0)</f>
        <v>0</v>
      </c>
      <c r="F66" s="16">
        <f>IF(Inskrivning!$G61=1,Inskrivning!N61,0)</f>
        <v>0</v>
      </c>
      <c r="G66" s="16">
        <f>IF(Inskrivning!$G61=1,Inskrivning!O61,0)</f>
        <v>0</v>
      </c>
      <c r="H66" s="16">
        <f>IF(Inskrivning!$G61=1,Inskrivning!P61,0)</f>
        <v>0</v>
      </c>
      <c r="I66" s="16">
        <f>IF(Inskrivning!$G61=1,Inskrivning!Q61,0)</f>
        <v>0</v>
      </c>
      <c r="J66" s="16">
        <f>IF(Inskrivning!$G61=1,Inskrivning!R61,0)</f>
        <v>0</v>
      </c>
      <c r="K66" s="16">
        <f>IF(Inskrivning!$G61=1,Inskrivning!S61,0)</f>
        <v>0</v>
      </c>
      <c r="L66" s="16">
        <f>IF(Inskrivning!$G61=1,Inskrivning!T61,0)</f>
        <v>0</v>
      </c>
      <c r="M66" s="16">
        <f>IF(Inskrivning!$G61=1,Inskrivning!U61,0)</f>
        <v>0</v>
      </c>
      <c r="N66" s="16">
        <f>IF(Inskrivning!$G61=1,Inskrivning!V61,0)</f>
        <v>0</v>
      </c>
      <c r="O66" s="16">
        <f>IF(Inskrivning!$G61=1,Inskrivning!W61,0)</f>
        <v>0</v>
      </c>
      <c r="P66" s="16">
        <f>IF(Inskrivning!$G61=1,Inskrivning!X61,0)</f>
        <v>0</v>
      </c>
      <c r="Q66" s="113"/>
    </row>
    <row r="67" spans="2:17" ht="17.100000000000001" customHeight="1" x14ac:dyDescent="0.25">
      <c r="B67" s="53">
        <f>IF(Inskrivning!$G62=1,Inskrivning!J62,0)</f>
        <v>0</v>
      </c>
      <c r="C67" s="53">
        <f>IF(Inskrivning!$G62=1,Inskrivning!K62,0)</f>
        <v>0</v>
      </c>
      <c r="D67" s="16">
        <f>IF(Inskrivning!$G62=1,Inskrivning!L62,0)</f>
        <v>0</v>
      </c>
      <c r="E67" s="16">
        <f>IF(Inskrivning!$G62=1,Inskrivning!M62,0)</f>
        <v>0</v>
      </c>
      <c r="F67" s="16">
        <f>IF(Inskrivning!$G62=1,Inskrivning!N62,0)</f>
        <v>0</v>
      </c>
      <c r="G67" s="16">
        <f>IF(Inskrivning!$G62=1,Inskrivning!O62,0)</f>
        <v>0</v>
      </c>
      <c r="H67" s="16">
        <f>IF(Inskrivning!$G62=1,Inskrivning!P62,0)</f>
        <v>0</v>
      </c>
      <c r="I67" s="16">
        <f>IF(Inskrivning!$G62=1,Inskrivning!Q62,0)</f>
        <v>0</v>
      </c>
      <c r="J67" s="16">
        <f>IF(Inskrivning!$G62=1,Inskrivning!R62,0)</f>
        <v>0</v>
      </c>
      <c r="K67" s="16">
        <f>IF(Inskrivning!$G62=1,Inskrivning!S62,0)</f>
        <v>0</v>
      </c>
      <c r="L67" s="16">
        <f>IF(Inskrivning!$G62=1,Inskrivning!T62,0)</f>
        <v>0</v>
      </c>
      <c r="M67" s="16">
        <f>IF(Inskrivning!$G62=1,Inskrivning!U62,0)</f>
        <v>0</v>
      </c>
      <c r="N67" s="16">
        <f>IF(Inskrivning!$G62=1,Inskrivning!V62,0)</f>
        <v>0</v>
      </c>
      <c r="O67" s="16">
        <f>IF(Inskrivning!$G62=1,Inskrivning!W62,0)</f>
        <v>0</v>
      </c>
      <c r="P67" s="16">
        <f>IF(Inskrivning!$G62=1,Inskrivning!X62,0)</f>
        <v>0</v>
      </c>
      <c r="Q67" s="113"/>
    </row>
    <row r="68" spans="2:17" ht="17.100000000000001" customHeight="1" x14ac:dyDescent="0.25">
      <c r="B68" s="53">
        <f>IF(Inskrivning!$G63=1,Inskrivning!J63,0)</f>
        <v>0</v>
      </c>
      <c r="C68" s="53">
        <f>IF(Inskrivning!$G63=1,Inskrivning!K63,0)</f>
        <v>0</v>
      </c>
      <c r="D68" s="16">
        <f>IF(Inskrivning!$G63=1,Inskrivning!L63,0)</f>
        <v>0</v>
      </c>
      <c r="E68" s="16">
        <f>IF(Inskrivning!$G63=1,Inskrivning!M63,0)</f>
        <v>0</v>
      </c>
      <c r="F68" s="16">
        <f>IF(Inskrivning!$G63=1,Inskrivning!N63,0)</f>
        <v>0</v>
      </c>
      <c r="G68" s="16">
        <f>IF(Inskrivning!$G63=1,Inskrivning!O63,0)</f>
        <v>0</v>
      </c>
      <c r="H68" s="16">
        <f>IF(Inskrivning!$G63=1,Inskrivning!P63,0)</f>
        <v>0</v>
      </c>
      <c r="I68" s="16">
        <f>IF(Inskrivning!$G63=1,Inskrivning!Q63,0)</f>
        <v>0</v>
      </c>
      <c r="J68" s="16">
        <f>IF(Inskrivning!$G63=1,Inskrivning!R63,0)</f>
        <v>0</v>
      </c>
      <c r="K68" s="16">
        <f>IF(Inskrivning!$G63=1,Inskrivning!S63,0)</f>
        <v>0</v>
      </c>
      <c r="L68" s="16">
        <f>IF(Inskrivning!$G63=1,Inskrivning!T63,0)</f>
        <v>0</v>
      </c>
      <c r="M68" s="16">
        <f>IF(Inskrivning!$G63=1,Inskrivning!U63,0)</f>
        <v>0</v>
      </c>
      <c r="N68" s="16">
        <f>IF(Inskrivning!$G63=1,Inskrivning!V63,0)</f>
        <v>0</v>
      </c>
      <c r="O68" s="16">
        <f>IF(Inskrivning!$G63=1,Inskrivning!W63,0)</f>
        <v>0</v>
      </c>
      <c r="P68" s="16">
        <f>IF(Inskrivning!$G63=1,Inskrivning!X63,0)</f>
        <v>0</v>
      </c>
      <c r="Q68" s="113"/>
    </row>
    <row r="69" spans="2:17" ht="17.100000000000001" customHeight="1" x14ac:dyDescent="0.25">
      <c r="B69" s="53">
        <f>IF(Inskrivning!$G64=1,Inskrivning!J64,0)</f>
        <v>0</v>
      </c>
      <c r="C69" s="53">
        <f>IF(Inskrivning!$G64=1,Inskrivning!K64,0)</f>
        <v>0</v>
      </c>
      <c r="D69" s="16">
        <f>IF(Inskrivning!$G64=1,Inskrivning!L64,0)</f>
        <v>0</v>
      </c>
      <c r="E69" s="16">
        <f>IF(Inskrivning!$G64=1,Inskrivning!M64,0)</f>
        <v>0</v>
      </c>
      <c r="F69" s="16">
        <f>IF(Inskrivning!$G64=1,Inskrivning!N64,0)</f>
        <v>0</v>
      </c>
      <c r="G69" s="16">
        <f>IF(Inskrivning!$G64=1,Inskrivning!O64,0)</f>
        <v>0</v>
      </c>
      <c r="H69" s="16">
        <f>IF(Inskrivning!$G64=1,Inskrivning!P64,0)</f>
        <v>0</v>
      </c>
      <c r="I69" s="16">
        <f>IF(Inskrivning!$G64=1,Inskrivning!Q64,0)</f>
        <v>0</v>
      </c>
      <c r="J69" s="16">
        <f>IF(Inskrivning!$G64=1,Inskrivning!R64,0)</f>
        <v>0</v>
      </c>
      <c r="K69" s="16">
        <f>IF(Inskrivning!$G64=1,Inskrivning!S64,0)</f>
        <v>0</v>
      </c>
      <c r="L69" s="16">
        <f>IF(Inskrivning!$G64=1,Inskrivning!T64,0)</f>
        <v>0</v>
      </c>
      <c r="M69" s="16">
        <f>IF(Inskrivning!$G64=1,Inskrivning!U64,0)</f>
        <v>0</v>
      </c>
      <c r="N69" s="16">
        <f>IF(Inskrivning!$G64=1,Inskrivning!V64,0)</f>
        <v>0</v>
      </c>
      <c r="O69" s="16">
        <f>IF(Inskrivning!$G64=1,Inskrivning!W64,0)</f>
        <v>0</v>
      </c>
      <c r="P69" s="16">
        <f>IF(Inskrivning!$G64=1,Inskrivning!X64,0)</f>
        <v>0</v>
      </c>
      <c r="Q69" s="113"/>
    </row>
    <row r="70" spans="2:17" ht="17.100000000000001" customHeight="1" x14ac:dyDescent="0.25">
      <c r="B70" s="53">
        <f>IF(Inskrivning!$G65=1,Inskrivning!J65,0)</f>
        <v>0</v>
      </c>
      <c r="C70" s="53">
        <f>IF(Inskrivning!$G65=1,Inskrivning!K65,0)</f>
        <v>0</v>
      </c>
      <c r="D70" s="16">
        <f>IF(Inskrivning!$G65=1,Inskrivning!L65,0)</f>
        <v>0</v>
      </c>
      <c r="E70" s="16">
        <f>IF(Inskrivning!$G65=1,Inskrivning!M65,0)</f>
        <v>0</v>
      </c>
      <c r="F70" s="16">
        <f>IF(Inskrivning!$G65=1,Inskrivning!N65,0)</f>
        <v>0</v>
      </c>
      <c r="G70" s="16">
        <f>IF(Inskrivning!$G65=1,Inskrivning!O65,0)</f>
        <v>0</v>
      </c>
      <c r="H70" s="16">
        <f>IF(Inskrivning!$G65=1,Inskrivning!P65,0)</f>
        <v>0</v>
      </c>
      <c r="I70" s="16">
        <f>IF(Inskrivning!$G65=1,Inskrivning!Q65,0)</f>
        <v>0</v>
      </c>
      <c r="J70" s="16">
        <f>IF(Inskrivning!$G65=1,Inskrivning!R65,0)</f>
        <v>0</v>
      </c>
      <c r="K70" s="16">
        <f>IF(Inskrivning!$G65=1,Inskrivning!S65,0)</f>
        <v>0</v>
      </c>
      <c r="L70" s="16">
        <f>IF(Inskrivning!$G65=1,Inskrivning!T65,0)</f>
        <v>0</v>
      </c>
      <c r="M70" s="16">
        <f>IF(Inskrivning!$G65=1,Inskrivning!U65,0)</f>
        <v>0</v>
      </c>
      <c r="N70" s="16">
        <f>IF(Inskrivning!$G65=1,Inskrivning!V65,0)</f>
        <v>0</v>
      </c>
      <c r="O70" s="16">
        <f>IF(Inskrivning!$G65=1,Inskrivning!W65,0)</f>
        <v>0</v>
      </c>
      <c r="P70" s="16">
        <f>IF(Inskrivning!$G65=1,Inskrivning!X65,0)</f>
        <v>0</v>
      </c>
      <c r="Q70" s="113"/>
    </row>
    <row r="71" spans="2:17" ht="17.100000000000001" customHeight="1" x14ac:dyDescent="0.25">
      <c r="B71" s="53">
        <f>IF(Inskrivning!$G66=1,Inskrivning!J66,0)</f>
        <v>0</v>
      </c>
      <c r="C71" s="53">
        <f>IF(Inskrivning!$G66=1,Inskrivning!K66,0)</f>
        <v>0</v>
      </c>
      <c r="D71" s="16">
        <f>IF(Inskrivning!$G66=1,Inskrivning!L66,0)</f>
        <v>0</v>
      </c>
      <c r="E71" s="16">
        <f>IF(Inskrivning!$G66=1,Inskrivning!M66,0)</f>
        <v>0</v>
      </c>
      <c r="F71" s="16">
        <f>IF(Inskrivning!$G66=1,Inskrivning!N66,0)</f>
        <v>0</v>
      </c>
      <c r="G71" s="16">
        <f>IF(Inskrivning!$G66=1,Inskrivning!O66,0)</f>
        <v>0</v>
      </c>
      <c r="H71" s="16">
        <f>IF(Inskrivning!$G66=1,Inskrivning!P66,0)</f>
        <v>0</v>
      </c>
      <c r="I71" s="16">
        <f>IF(Inskrivning!$G66=1,Inskrivning!Q66,0)</f>
        <v>0</v>
      </c>
      <c r="J71" s="16">
        <f>IF(Inskrivning!$G66=1,Inskrivning!R66,0)</f>
        <v>0</v>
      </c>
      <c r="K71" s="16">
        <f>IF(Inskrivning!$G66=1,Inskrivning!S66,0)</f>
        <v>0</v>
      </c>
      <c r="L71" s="16">
        <f>IF(Inskrivning!$G66=1,Inskrivning!T66,0)</f>
        <v>0</v>
      </c>
      <c r="M71" s="16">
        <f>IF(Inskrivning!$G66=1,Inskrivning!U66,0)</f>
        <v>0</v>
      </c>
      <c r="N71" s="16">
        <f>IF(Inskrivning!$G66=1,Inskrivning!V66,0)</f>
        <v>0</v>
      </c>
      <c r="O71" s="16">
        <f>IF(Inskrivning!$G66=1,Inskrivning!W66,0)</f>
        <v>0</v>
      </c>
      <c r="P71" s="16">
        <f>IF(Inskrivning!$G66=1,Inskrivning!X66,0)</f>
        <v>0</v>
      </c>
      <c r="Q71" s="113"/>
    </row>
    <row r="72" spans="2:17" ht="17.100000000000001" customHeight="1" x14ac:dyDescent="0.25">
      <c r="B72" s="53">
        <f>IF(Inskrivning!$G67=1,Inskrivning!J67,0)</f>
        <v>0</v>
      </c>
      <c r="C72" s="53">
        <f>IF(Inskrivning!$G67=1,Inskrivning!K67,0)</f>
        <v>0</v>
      </c>
      <c r="D72" s="16">
        <f>IF(Inskrivning!$G67=1,Inskrivning!L67,0)</f>
        <v>0</v>
      </c>
      <c r="E72" s="16">
        <f>IF(Inskrivning!$G67=1,Inskrivning!M67,0)</f>
        <v>0</v>
      </c>
      <c r="F72" s="16">
        <f>IF(Inskrivning!$G67=1,Inskrivning!N67,0)</f>
        <v>0</v>
      </c>
      <c r="G72" s="16">
        <f>IF(Inskrivning!$G67=1,Inskrivning!O67,0)</f>
        <v>0</v>
      </c>
      <c r="H72" s="16">
        <f>IF(Inskrivning!$G67=1,Inskrivning!P67,0)</f>
        <v>0</v>
      </c>
      <c r="I72" s="16">
        <f>IF(Inskrivning!$G67=1,Inskrivning!Q67,0)</f>
        <v>0</v>
      </c>
      <c r="J72" s="16">
        <f>IF(Inskrivning!$G67=1,Inskrivning!R67,0)</f>
        <v>0</v>
      </c>
      <c r="K72" s="16">
        <f>IF(Inskrivning!$G67=1,Inskrivning!S67,0)</f>
        <v>0</v>
      </c>
      <c r="L72" s="16">
        <f>IF(Inskrivning!$G67=1,Inskrivning!T67,0)</f>
        <v>0</v>
      </c>
      <c r="M72" s="16">
        <f>IF(Inskrivning!$G67=1,Inskrivning!U67,0)</f>
        <v>0</v>
      </c>
      <c r="N72" s="16">
        <f>IF(Inskrivning!$G67=1,Inskrivning!V67,0)</f>
        <v>0</v>
      </c>
      <c r="O72" s="16">
        <f>IF(Inskrivning!$G67=1,Inskrivning!W67,0)</f>
        <v>0</v>
      </c>
      <c r="P72" s="16">
        <f>IF(Inskrivning!$G67=1,Inskrivning!X67,0)</f>
        <v>0</v>
      </c>
      <c r="Q72" s="113"/>
    </row>
    <row r="73" spans="2:17" ht="17.100000000000001" customHeight="1" x14ac:dyDescent="0.25">
      <c r="B73" s="53">
        <f>IF(Inskrivning!$G72=1,Inskrivning!J72,0)</f>
        <v>0</v>
      </c>
      <c r="C73" s="53">
        <f>IF(Inskrivning!$G72=1,Inskrivning!K72,0)</f>
        <v>0</v>
      </c>
      <c r="D73" s="16">
        <f>IF(Inskrivning!$G72=1,Inskrivning!L72,0)</f>
        <v>0</v>
      </c>
      <c r="E73" s="16">
        <f>IF(Inskrivning!$G72=1,Inskrivning!M72,0)</f>
        <v>0</v>
      </c>
      <c r="F73" s="16">
        <f>IF(Inskrivning!$G72=1,Inskrivning!N72,0)</f>
        <v>0</v>
      </c>
      <c r="G73" s="16">
        <f>IF(Inskrivning!$G72=1,Inskrivning!O72,0)</f>
        <v>0</v>
      </c>
      <c r="H73" s="16">
        <f>IF(Inskrivning!$G72=1,Inskrivning!P72,0)</f>
        <v>0</v>
      </c>
      <c r="I73" s="16">
        <f>IF(Inskrivning!$G72=1,Inskrivning!Q72,0)</f>
        <v>0</v>
      </c>
      <c r="J73" s="16">
        <f>IF(Inskrivning!$G72=1,Inskrivning!R72,0)</f>
        <v>0</v>
      </c>
      <c r="K73" s="16">
        <f>IF(Inskrivning!$G72=1,Inskrivning!S72,0)</f>
        <v>0</v>
      </c>
      <c r="L73" s="16">
        <f>IF(Inskrivning!$G72=1,Inskrivning!T72,0)</f>
        <v>0</v>
      </c>
      <c r="M73" s="16">
        <f>IF(Inskrivning!$G72=1,Inskrivning!U72,0)</f>
        <v>0</v>
      </c>
      <c r="N73" s="16">
        <f>IF(Inskrivning!$G72=1,Inskrivning!V72,0)</f>
        <v>0</v>
      </c>
      <c r="O73" s="16">
        <f>IF(Inskrivning!$G72=1,Inskrivning!W72,0)</f>
        <v>0</v>
      </c>
      <c r="P73" s="16">
        <f>IF(Inskrivning!$G72=1,Inskrivning!X72,0)</f>
        <v>0</v>
      </c>
      <c r="Q73" s="113"/>
    </row>
    <row r="74" spans="2:17" ht="17.100000000000001" customHeight="1" x14ac:dyDescent="0.25">
      <c r="B74" s="53">
        <f>IF(Inskrivning!$G73=1,Inskrivning!J73,0)</f>
        <v>0</v>
      </c>
      <c r="C74" s="53">
        <f>IF(Inskrivning!$G73=1,Inskrivning!K73,0)</f>
        <v>0</v>
      </c>
      <c r="D74" s="16">
        <f>IF(Inskrivning!$G73=1,Inskrivning!L73,0)</f>
        <v>0</v>
      </c>
      <c r="E74" s="16">
        <f>IF(Inskrivning!$G73=1,Inskrivning!M73,0)</f>
        <v>0</v>
      </c>
      <c r="F74" s="16">
        <f>IF(Inskrivning!$G73=1,Inskrivning!N73,0)</f>
        <v>0</v>
      </c>
      <c r="G74" s="16">
        <f>IF(Inskrivning!$G73=1,Inskrivning!O73,0)</f>
        <v>0</v>
      </c>
      <c r="H74" s="16">
        <f>IF(Inskrivning!$G73=1,Inskrivning!P73,0)</f>
        <v>0</v>
      </c>
      <c r="I74" s="16">
        <f>IF(Inskrivning!$G73=1,Inskrivning!Q73,0)</f>
        <v>0</v>
      </c>
      <c r="J74" s="16">
        <f>IF(Inskrivning!$G73=1,Inskrivning!R73,0)</f>
        <v>0</v>
      </c>
      <c r="K74" s="16">
        <f>IF(Inskrivning!$G73=1,Inskrivning!S73,0)</f>
        <v>0</v>
      </c>
      <c r="L74" s="16">
        <f>IF(Inskrivning!$G73=1,Inskrivning!T73,0)</f>
        <v>0</v>
      </c>
      <c r="M74" s="16">
        <f>IF(Inskrivning!$G73=1,Inskrivning!U73,0)</f>
        <v>0</v>
      </c>
      <c r="N74" s="16">
        <f>IF(Inskrivning!$G73=1,Inskrivning!V73,0)</f>
        <v>0</v>
      </c>
      <c r="O74" s="16">
        <f>IF(Inskrivning!$G73=1,Inskrivning!W73,0)</f>
        <v>0</v>
      </c>
      <c r="P74" s="16">
        <f>IF(Inskrivning!$G73=1,Inskrivning!X73,0)</f>
        <v>0</v>
      </c>
      <c r="Q74" s="113"/>
    </row>
    <row r="75" spans="2:17" ht="17.100000000000001" customHeight="1" x14ac:dyDescent="0.25">
      <c r="B75" s="53">
        <f>IF(Inskrivning!$G74=1,Inskrivning!J74,0)</f>
        <v>0</v>
      </c>
      <c r="C75" s="53">
        <f>IF(Inskrivning!$G74=1,Inskrivning!K74,0)</f>
        <v>0</v>
      </c>
      <c r="D75" s="16">
        <f>IF(Inskrivning!$G74=1,Inskrivning!L74,0)</f>
        <v>0</v>
      </c>
      <c r="E75" s="16">
        <f>IF(Inskrivning!$G74=1,Inskrivning!M74,0)</f>
        <v>0</v>
      </c>
      <c r="F75" s="16">
        <f>IF(Inskrivning!$G74=1,Inskrivning!N74,0)</f>
        <v>0</v>
      </c>
      <c r="G75" s="16">
        <f>IF(Inskrivning!$G74=1,Inskrivning!O74,0)</f>
        <v>0</v>
      </c>
      <c r="H75" s="16">
        <f>IF(Inskrivning!$G74=1,Inskrivning!P74,0)</f>
        <v>0</v>
      </c>
      <c r="I75" s="16">
        <f>IF(Inskrivning!$G74=1,Inskrivning!Q74,0)</f>
        <v>0</v>
      </c>
      <c r="J75" s="16">
        <f>IF(Inskrivning!$G74=1,Inskrivning!R74,0)</f>
        <v>0</v>
      </c>
      <c r="K75" s="16">
        <f>IF(Inskrivning!$G74=1,Inskrivning!S74,0)</f>
        <v>0</v>
      </c>
      <c r="L75" s="16">
        <f>IF(Inskrivning!$G74=1,Inskrivning!T74,0)</f>
        <v>0</v>
      </c>
      <c r="M75" s="16">
        <f>IF(Inskrivning!$G74=1,Inskrivning!U74,0)</f>
        <v>0</v>
      </c>
      <c r="N75" s="16">
        <f>IF(Inskrivning!$G74=1,Inskrivning!V74,0)</f>
        <v>0</v>
      </c>
      <c r="O75" s="16">
        <f>IF(Inskrivning!$G74=1,Inskrivning!W74,0)</f>
        <v>0</v>
      </c>
      <c r="P75" s="16">
        <f>IF(Inskrivning!$G74=1,Inskrivning!X74,0)</f>
        <v>0</v>
      </c>
      <c r="Q75" s="113"/>
    </row>
    <row r="76" spans="2:17" ht="17.100000000000001" customHeight="1" x14ac:dyDescent="0.25">
      <c r="B76" s="53">
        <f>IF(Inskrivning!$G75=1,Inskrivning!J75,0)</f>
        <v>0</v>
      </c>
      <c r="C76" s="53">
        <f>IF(Inskrivning!$G75=1,Inskrivning!K75,0)</f>
        <v>0</v>
      </c>
      <c r="D76" s="16">
        <f>IF(Inskrivning!$G75=1,Inskrivning!L75,0)</f>
        <v>0</v>
      </c>
      <c r="E76" s="16">
        <f>IF(Inskrivning!$G75=1,Inskrivning!M75,0)</f>
        <v>0</v>
      </c>
      <c r="F76" s="16">
        <f>IF(Inskrivning!$G75=1,Inskrivning!N75,0)</f>
        <v>0</v>
      </c>
      <c r="G76" s="16">
        <f>IF(Inskrivning!$G75=1,Inskrivning!O75,0)</f>
        <v>0</v>
      </c>
      <c r="H76" s="16">
        <f>IF(Inskrivning!$G75=1,Inskrivning!P75,0)</f>
        <v>0</v>
      </c>
      <c r="I76" s="16">
        <f>IF(Inskrivning!$G75=1,Inskrivning!Q75,0)</f>
        <v>0</v>
      </c>
      <c r="J76" s="16">
        <f>IF(Inskrivning!$G75=1,Inskrivning!R75,0)</f>
        <v>0</v>
      </c>
      <c r="K76" s="16">
        <f>IF(Inskrivning!$G75=1,Inskrivning!S75,0)</f>
        <v>0</v>
      </c>
      <c r="L76" s="16">
        <f>IF(Inskrivning!$G75=1,Inskrivning!T75,0)</f>
        <v>0</v>
      </c>
      <c r="M76" s="16">
        <f>IF(Inskrivning!$G75=1,Inskrivning!U75,0)</f>
        <v>0</v>
      </c>
      <c r="N76" s="16">
        <f>IF(Inskrivning!$G75=1,Inskrivning!V75,0)</f>
        <v>0</v>
      </c>
      <c r="O76" s="16">
        <f>IF(Inskrivning!$G75=1,Inskrivning!W75,0)</f>
        <v>0</v>
      </c>
      <c r="P76" s="16">
        <f>IF(Inskrivning!$G75=1,Inskrivning!X75,0)</f>
        <v>0</v>
      </c>
      <c r="Q76" s="113"/>
    </row>
    <row r="77" spans="2:17" ht="17.100000000000001" customHeight="1" x14ac:dyDescent="0.25">
      <c r="B77" s="53">
        <f>IF(Inskrivning!$G76=1,Inskrivning!J76,0)</f>
        <v>0</v>
      </c>
      <c r="C77" s="53">
        <f>IF(Inskrivning!$G76=1,Inskrivning!K76,0)</f>
        <v>0</v>
      </c>
      <c r="D77" s="16">
        <f>IF(Inskrivning!$G76=1,Inskrivning!L76,0)</f>
        <v>0</v>
      </c>
      <c r="E77" s="16">
        <f>IF(Inskrivning!$G76=1,Inskrivning!M76,0)</f>
        <v>0</v>
      </c>
      <c r="F77" s="16">
        <f>IF(Inskrivning!$G76=1,Inskrivning!N76,0)</f>
        <v>0</v>
      </c>
      <c r="G77" s="16">
        <f>IF(Inskrivning!$G76=1,Inskrivning!O76,0)</f>
        <v>0</v>
      </c>
      <c r="H77" s="16">
        <f>IF(Inskrivning!$G76=1,Inskrivning!P76,0)</f>
        <v>0</v>
      </c>
      <c r="I77" s="16">
        <f>IF(Inskrivning!$G76=1,Inskrivning!Q76,0)</f>
        <v>0</v>
      </c>
      <c r="J77" s="16">
        <f>IF(Inskrivning!$G76=1,Inskrivning!R76,0)</f>
        <v>0</v>
      </c>
      <c r="K77" s="16">
        <f>IF(Inskrivning!$G76=1,Inskrivning!S76,0)</f>
        <v>0</v>
      </c>
      <c r="L77" s="16">
        <f>IF(Inskrivning!$G76=1,Inskrivning!T76,0)</f>
        <v>0</v>
      </c>
      <c r="M77" s="16">
        <f>IF(Inskrivning!$G76=1,Inskrivning!U76,0)</f>
        <v>0</v>
      </c>
      <c r="N77" s="16">
        <f>IF(Inskrivning!$G76=1,Inskrivning!V76,0)</f>
        <v>0</v>
      </c>
      <c r="O77" s="16">
        <f>IF(Inskrivning!$G76=1,Inskrivning!W76,0)</f>
        <v>0</v>
      </c>
      <c r="P77" s="16">
        <f>IF(Inskrivning!$G76=1,Inskrivning!X76,0)</f>
        <v>0</v>
      </c>
      <c r="Q77" s="113"/>
    </row>
    <row r="78" spans="2:17" ht="17.100000000000001" customHeight="1" x14ac:dyDescent="0.25">
      <c r="B78" s="53">
        <f>IF(Inskrivning!$G80=1,Inskrivning!J80,0)</f>
        <v>0</v>
      </c>
      <c r="C78" s="53">
        <f>IF(Inskrivning!$G80=1,Inskrivning!K80,0)</f>
        <v>0</v>
      </c>
      <c r="D78" s="16">
        <f>IF(Inskrivning!$G80=1,Inskrivning!L80,0)</f>
        <v>0</v>
      </c>
      <c r="E78" s="16">
        <f>IF(Inskrivning!$G80=1,Inskrivning!M80,0)</f>
        <v>0</v>
      </c>
      <c r="F78" s="16">
        <f>IF(Inskrivning!$G80=1,Inskrivning!N80,0)</f>
        <v>0</v>
      </c>
      <c r="G78" s="16">
        <f>IF(Inskrivning!$G80=1,Inskrivning!O80,0)</f>
        <v>0</v>
      </c>
      <c r="H78" s="16">
        <f>IF(Inskrivning!$G80=1,Inskrivning!P80,0)</f>
        <v>0</v>
      </c>
      <c r="I78" s="16">
        <f>IF(Inskrivning!$G80=1,Inskrivning!Q80,0)</f>
        <v>0</v>
      </c>
      <c r="J78" s="16">
        <f>IF(Inskrivning!$G80=1,Inskrivning!R80,0)</f>
        <v>0</v>
      </c>
      <c r="K78" s="16">
        <f>IF(Inskrivning!$G80=1,Inskrivning!S80,0)</f>
        <v>0</v>
      </c>
      <c r="L78" s="16">
        <f>IF(Inskrivning!$G80=1,Inskrivning!T80,0)</f>
        <v>0</v>
      </c>
      <c r="M78" s="16">
        <f>IF(Inskrivning!$G80=1,Inskrivning!U80,0)</f>
        <v>0</v>
      </c>
      <c r="N78" s="16">
        <f>IF(Inskrivning!$G80=1,Inskrivning!V80,0)</f>
        <v>0</v>
      </c>
      <c r="O78" s="16">
        <f>IF(Inskrivning!$G80=1,Inskrivning!W80,0)</f>
        <v>0</v>
      </c>
      <c r="P78" s="16">
        <f>IF(Inskrivning!$G80=1,Inskrivning!X80,0)</f>
        <v>0</v>
      </c>
      <c r="Q78" s="113"/>
    </row>
    <row r="79" spans="2:17" ht="17.100000000000001" customHeight="1" x14ac:dyDescent="0.25">
      <c r="B79" s="53">
        <f>IF(Inskrivning!$G81=1,Inskrivning!J81,0)</f>
        <v>0</v>
      </c>
      <c r="C79" s="53">
        <f>IF(Inskrivning!$G81=1,Inskrivning!K81,0)</f>
        <v>0</v>
      </c>
      <c r="D79" s="16">
        <f>IF(Inskrivning!$G81=1,Inskrivning!L81,0)</f>
        <v>0</v>
      </c>
      <c r="E79" s="16">
        <f>IF(Inskrivning!$G81=1,Inskrivning!M81,0)</f>
        <v>0</v>
      </c>
      <c r="F79" s="16">
        <f>IF(Inskrivning!$G81=1,Inskrivning!N81,0)</f>
        <v>0</v>
      </c>
      <c r="G79" s="16">
        <f>IF(Inskrivning!$G81=1,Inskrivning!O81,0)</f>
        <v>0</v>
      </c>
      <c r="H79" s="16">
        <f>IF(Inskrivning!$G81=1,Inskrivning!P81,0)</f>
        <v>0</v>
      </c>
      <c r="I79" s="16">
        <f>IF(Inskrivning!$G81=1,Inskrivning!Q81,0)</f>
        <v>0</v>
      </c>
      <c r="J79" s="16">
        <f>IF(Inskrivning!$G81=1,Inskrivning!R81,0)</f>
        <v>0</v>
      </c>
      <c r="K79" s="16">
        <f>IF(Inskrivning!$G81=1,Inskrivning!S81,0)</f>
        <v>0</v>
      </c>
      <c r="L79" s="16">
        <f>IF(Inskrivning!$G81=1,Inskrivning!T81,0)</f>
        <v>0</v>
      </c>
      <c r="M79" s="16">
        <f>IF(Inskrivning!$G81=1,Inskrivning!U81,0)</f>
        <v>0</v>
      </c>
      <c r="N79" s="16">
        <f>IF(Inskrivning!$G81=1,Inskrivning!V81,0)</f>
        <v>0</v>
      </c>
      <c r="O79" s="16">
        <f>IF(Inskrivning!$G81=1,Inskrivning!W81,0)</f>
        <v>0</v>
      </c>
      <c r="P79" s="16">
        <f>IF(Inskrivning!$G81=1,Inskrivning!X81,0)</f>
        <v>0</v>
      </c>
      <c r="Q79" s="113"/>
    </row>
    <row r="80" spans="2:17" ht="17.100000000000001" customHeight="1" x14ac:dyDescent="0.25">
      <c r="B80" s="53">
        <f>IF(Inskrivning!$G82=1,Inskrivning!J82,0)</f>
        <v>0</v>
      </c>
      <c r="C80" s="53">
        <f>IF(Inskrivning!$G82=1,Inskrivning!K82,0)</f>
        <v>0</v>
      </c>
      <c r="D80" s="16">
        <f>IF(Inskrivning!$G82=1,Inskrivning!L82,0)</f>
        <v>0</v>
      </c>
      <c r="E80" s="16">
        <f>IF(Inskrivning!$G82=1,Inskrivning!M82,0)</f>
        <v>0</v>
      </c>
      <c r="F80" s="16">
        <f>IF(Inskrivning!$G82=1,Inskrivning!N82,0)</f>
        <v>0</v>
      </c>
      <c r="G80" s="16">
        <f>IF(Inskrivning!$G82=1,Inskrivning!O82,0)</f>
        <v>0</v>
      </c>
      <c r="H80" s="16">
        <f>IF(Inskrivning!$G82=1,Inskrivning!P82,0)</f>
        <v>0</v>
      </c>
      <c r="I80" s="16">
        <f>IF(Inskrivning!$G82=1,Inskrivning!Q82,0)</f>
        <v>0</v>
      </c>
      <c r="J80" s="16">
        <f>IF(Inskrivning!$G82=1,Inskrivning!R82,0)</f>
        <v>0</v>
      </c>
      <c r="K80" s="16">
        <f>IF(Inskrivning!$G82=1,Inskrivning!S82,0)</f>
        <v>0</v>
      </c>
      <c r="L80" s="16">
        <f>IF(Inskrivning!$G82=1,Inskrivning!T82,0)</f>
        <v>0</v>
      </c>
      <c r="M80" s="16">
        <f>IF(Inskrivning!$G82=1,Inskrivning!U82,0)</f>
        <v>0</v>
      </c>
      <c r="N80" s="16">
        <f>IF(Inskrivning!$G82=1,Inskrivning!V82,0)</f>
        <v>0</v>
      </c>
      <c r="O80" s="16">
        <f>IF(Inskrivning!$G82=1,Inskrivning!W82,0)</f>
        <v>0</v>
      </c>
      <c r="P80" s="16">
        <f>IF(Inskrivning!$G82=1,Inskrivning!X82,0)</f>
        <v>0</v>
      </c>
      <c r="Q80" s="113"/>
    </row>
    <row r="81" spans="2:17" ht="17.100000000000001" customHeight="1" x14ac:dyDescent="0.25">
      <c r="B81" s="53">
        <f>IF(Inskrivning!$G83=1,Inskrivning!J83,0)</f>
        <v>0</v>
      </c>
      <c r="C81" s="53">
        <f>IF(Inskrivning!$G83=1,Inskrivning!K83,0)</f>
        <v>0</v>
      </c>
      <c r="D81" s="16">
        <f>IF(Inskrivning!$G83=1,Inskrivning!L83,0)</f>
        <v>0</v>
      </c>
      <c r="E81" s="16">
        <f>IF(Inskrivning!$G83=1,Inskrivning!M83,0)</f>
        <v>0</v>
      </c>
      <c r="F81" s="16">
        <f>IF(Inskrivning!$G83=1,Inskrivning!N83,0)</f>
        <v>0</v>
      </c>
      <c r="G81" s="16">
        <f>IF(Inskrivning!$G83=1,Inskrivning!O83,0)</f>
        <v>0</v>
      </c>
      <c r="H81" s="16">
        <f>IF(Inskrivning!$G83=1,Inskrivning!P83,0)</f>
        <v>0</v>
      </c>
      <c r="I81" s="16">
        <f>IF(Inskrivning!$G83=1,Inskrivning!Q83,0)</f>
        <v>0</v>
      </c>
      <c r="J81" s="16">
        <f>IF(Inskrivning!$G83=1,Inskrivning!R83,0)</f>
        <v>0</v>
      </c>
      <c r="K81" s="16">
        <f>IF(Inskrivning!$G83=1,Inskrivning!S83,0)</f>
        <v>0</v>
      </c>
      <c r="L81" s="16">
        <f>IF(Inskrivning!$G83=1,Inskrivning!T83,0)</f>
        <v>0</v>
      </c>
      <c r="M81" s="16">
        <f>IF(Inskrivning!$G83=1,Inskrivning!U83,0)</f>
        <v>0</v>
      </c>
      <c r="N81" s="16">
        <f>IF(Inskrivning!$G83=1,Inskrivning!V83,0)</f>
        <v>0</v>
      </c>
      <c r="O81" s="16">
        <f>IF(Inskrivning!$G83=1,Inskrivning!W83,0)</f>
        <v>0</v>
      </c>
      <c r="P81" s="16">
        <f>IF(Inskrivning!$G83=1,Inskrivning!X83,0)</f>
        <v>0</v>
      </c>
      <c r="Q81" s="113"/>
    </row>
    <row r="82" spans="2:17" ht="17.100000000000001" customHeight="1" x14ac:dyDescent="0.25">
      <c r="B82" s="53">
        <f>IF(Inskrivning!$G84=1,Inskrivning!J84,0)</f>
        <v>0</v>
      </c>
      <c r="C82" s="53">
        <f>IF(Inskrivning!$G84=1,Inskrivning!K84,0)</f>
        <v>0</v>
      </c>
      <c r="D82" s="16">
        <f>IF(Inskrivning!$G84=1,Inskrivning!L84,0)</f>
        <v>0</v>
      </c>
      <c r="E82" s="16">
        <f>IF(Inskrivning!$G84=1,Inskrivning!M84,0)</f>
        <v>0</v>
      </c>
      <c r="F82" s="16">
        <f>IF(Inskrivning!$G84=1,Inskrivning!N84,0)</f>
        <v>0</v>
      </c>
      <c r="G82" s="16">
        <f>IF(Inskrivning!$G84=1,Inskrivning!O84,0)</f>
        <v>0</v>
      </c>
      <c r="H82" s="16">
        <f>IF(Inskrivning!$G84=1,Inskrivning!P84,0)</f>
        <v>0</v>
      </c>
      <c r="I82" s="16">
        <f>IF(Inskrivning!$G84=1,Inskrivning!Q84,0)</f>
        <v>0</v>
      </c>
      <c r="J82" s="16">
        <f>IF(Inskrivning!$G84=1,Inskrivning!R84,0)</f>
        <v>0</v>
      </c>
      <c r="K82" s="16">
        <f>IF(Inskrivning!$G84=1,Inskrivning!S84,0)</f>
        <v>0</v>
      </c>
      <c r="L82" s="16">
        <f>IF(Inskrivning!$G84=1,Inskrivning!T84,0)</f>
        <v>0</v>
      </c>
      <c r="M82" s="16">
        <f>IF(Inskrivning!$G84=1,Inskrivning!U84,0)</f>
        <v>0</v>
      </c>
      <c r="N82" s="16">
        <f>IF(Inskrivning!$G84=1,Inskrivning!V84,0)</f>
        <v>0</v>
      </c>
      <c r="O82" s="16">
        <f>IF(Inskrivning!$G84=1,Inskrivning!W84,0)</f>
        <v>0</v>
      </c>
      <c r="P82" s="16">
        <f>IF(Inskrivning!$G84=1,Inskrivning!X84,0)</f>
        <v>0</v>
      </c>
      <c r="Q82" s="113"/>
    </row>
    <row r="83" spans="2:17" ht="17.100000000000001" customHeight="1" x14ac:dyDescent="0.25">
      <c r="B83" s="53">
        <f>IF(Inskrivning!$G85=1,Inskrivning!J85,0)</f>
        <v>0</v>
      </c>
      <c r="C83" s="53">
        <f>IF(Inskrivning!$G85=1,Inskrivning!K85,0)</f>
        <v>0</v>
      </c>
      <c r="D83" s="16">
        <f>IF(Inskrivning!$G85=1,Inskrivning!L85,0)</f>
        <v>0</v>
      </c>
      <c r="E83" s="16">
        <f>IF(Inskrivning!$G85=1,Inskrivning!M85,0)</f>
        <v>0</v>
      </c>
      <c r="F83" s="16">
        <f>IF(Inskrivning!$G85=1,Inskrivning!N85,0)</f>
        <v>0</v>
      </c>
      <c r="G83" s="16">
        <f>IF(Inskrivning!$G85=1,Inskrivning!O85,0)</f>
        <v>0</v>
      </c>
      <c r="H83" s="16">
        <f>IF(Inskrivning!$G85=1,Inskrivning!P85,0)</f>
        <v>0</v>
      </c>
      <c r="I83" s="16">
        <f>IF(Inskrivning!$G85=1,Inskrivning!Q85,0)</f>
        <v>0</v>
      </c>
      <c r="J83" s="16">
        <f>IF(Inskrivning!$G85=1,Inskrivning!R85,0)</f>
        <v>0</v>
      </c>
      <c r="K83" s="16">
        <f>IF(Inskrivning!$G85=1,Inskrivning!S85,0)</f>
        <v>0</v>
      </c>
      <c r="L83" s="16">
        <f>IF(Inskrivning!$G85=1,Inskrivning!T85,0)</f>
        <v>0</v>
      </c>
      <c r="M83" s="16">
        <f>IF(Inskrivning!$G85=1,Inskrivning!U85,0)</f>
        <v>0</v>
      </c>
      <c r="N83" s="16">
        <f>IF(Inskrivning!$G85=1,Inskrivning!V85,0)</f>
        <v>0</v>
      </c>
      <c r="O83" s="16">
        <f>IF(Inskrivning!$G85=1,Inskrivning!W85,0)</f>
        <v>0</v>
      </c>
      <c r="P83" s="16">
        <f>IF(Inskrivning!$G85=1,Inskrivning!X85,0)</f>
        <v>0</v>
      </c>
      <c r="Q83" s="113"/>
    </row>
    <row r="84" spans="2:17" ht="17.100000000000001" customHeight="1" x14ac:dyDescent="0.25">
      <c r="B84" s="53">
        <f>IF(Inskrivning!$G86=1,Inskrivning!J86,0)</f>
        <v>0</v>
      </c>
      <c r="C84" s="53">
        <f>IF(Inskrivning!$G86=1,Inskrivning!K86,0)</f>
        <v>0</v>
      </c>
      <c r="D84" s="16">
        <f>IF(Inskrivning!$G86=1,Inskrivning!L86,0)</f>
        <v>0</v>
      </c>
      <c r="E84" s="16">
        <f>IF(Inskrivning!$G86=1,Inskrivning!M86,0)</f>
        <v>0</v>
      </c>
      <c r="F84" s="16">
        <f>IF(Inskrivning!$G86=1,Inskrivning!N86,0)</f>
        <v>0</v>
      </c>
      <c r="G84" s="16">
        <f>IF(Inskrivning!$G86=1,Inskrivning!O86,0)</f>
        <v>0</v>
      </c>
      <c r="H84" s="16">
        <f>IF(Inskrivning!$G86=1,Inskrivning!P86,0)</f>
        <v>0</v>
      </c>
      <c r="I84" s="16">
        <f>IF(Inskrivning!$G86=1,Inskrivning!Q86,0)</f>
        <v>0</v>
      </c>
      <c r="J84" s="16">
        <f>IF(Inskrivning!$G86=1,Inskrivning!R86,0)</f>
        <v>0</v>
      </c>
      <c r="K84" s="16">
        <f>IF(Inskrivning!$G86=1,Inskrivning!S86,0)</f>
        <v>0</v>
      </c>
      <c r="L84" s="16">
        <f>IF(Inskrivning!$G86=1,Inskrivning!T86,0)</f>
        <v>0</v>
      </c>
      <c r="M84" s="16">
        <f>IF(Inskrivning!$G86=1,Inskrivning!U86,0)</f>
        <v>0</v>
      </c>
      <c r="N84" s="16">
        <f>IF(Inskrivning!$G86=1,Inskrivning!V86,0)</f>
        <v>0</v>
      </c>
      <c r="O84" s="16">
        <f>IF(Inskrivning!$G86=1,Inskrivning!W86,0)</f>
        <v>0</v>
      </c>
      <c r="P84" s="16">
        <f>IF(Inskrivning!$G86=1,Inskrivning!X86,0)</f>
        <v>0</v>
      </c>
      <c r="Q84" s="113"/>
    </row>
    <row r="85" spans="2:17" ht="17.100000000000001" customHeight="1" x14ac:dyDescent="0.25">
      <c r="B85" s="53">
        <f>IF(Inskrivning!$G87=1,Inskrivning!J87,0)</f>
        <v>0</v>
      </c>
      <c r="C85" s="53">
        <f>IF(Inskrivning!$G87=1,Inskrivning!K87,0)</f>
        <v>0</v>
      </c>
      <c r="D85" s="16">
        <f>IF(Inskrivning!$G87=1,Inskrivning!L87,0)</f>
        <v>0</v>
      </c>
      <c r="E85" s="16">
        <f>IF(Inskrivning!$G87=1,Inskrivning!M87,0)</f>
        <v>0</v>
      </c>
      <c r="F85" s="16">
        <f>IF(Inskrivning!$G87=1,Inskrivning!N87,0)</f>
        <v>0</v>
      </c>
      <c r="G85" s="16">
        <f>IF(Inskrivning!$G87=1,Inskrivning!O87,0)</f>
        <v>0</v>
      </c>
      <c r="H85" s="16">
        <f>IF(Inskrivning!$G87=1,Inskrivning!P87,0)</f>
        <v>0</v>
      </c>
      <c r="I85" s="16">
        <f>IF(Inskrivning!$G87=1,Inskrivning!Q87,0)</f>
        <v>0</v>
      </c>
      <c r="J85" s="16">
        <f>IF(Inskrivning!$G87=1,Inskrivning!R87,0)</f>
        <v>0</v>
      </c>
      <c r="K85" s="16">
        <f>IF(Inskrivning!$G87=1,Inskrivning!S87,0)</f>
        <v>0</v>
      </c>
      <c r="L85" s="16">
        <f>IF(Inskrivning!$G87=1,Inskrivning!T87,0)</f>
        <v>0</v>
      </c>
      <c r="M85" s="16">
        <f>IF(Inskrivning!$G87=1,Inskrivning!U87,0)</f>
        <v>0</v>
      </c>
      <c r="N85" s="16">
        <f>IF(Inskrivning!$G87=1,Inskrivning!V87,0)</f>
        <v>0</v>
      </c>
      <c r="O85" s="16">
        <f>IF(Inskrivning!$G87=1,Inskrivning!W87,0)</f>
        <v>0</v>
      </c>
      <c r="P85" s="16">
        <f>IF(Inskrivning!$G87=1,Inskrivning!X87,0)</f>
        <v>0</v>
      </c>
      <c r="Q85" s="113"/>
    </row>
    <row r="86" spans="2:17" ht="17.100000000000001" customHeight="1" x14ac:dyDescent="0.25">
      <c r="B86" s="53">
        <f>IF(Inskrivning!$G88=1,Inskrivning!J88,0)</f>
        <v>0</v>
      </c>
      <c r="C86" s="53">
        <f>IF(Inskrivning!$G88=1,Inskrivning!K88,0)</f>
        <v>0</v>
      </c>
      <c r="D86" s="16">
        <f>IF(Inskrivning!$G88=1,Inskrivning!L88,0)</f>
        <v>0</v>
      </c>
      <c r="E86" s="16">
        <f>IF(Inskrivning!$G88=1,Inskrivning!M88,0)</f>
        <v>0</v>
      </c>
      <c r="F86" s="16">
        <f>IF(Inskrivning!$G88=1,Inskrivning!N88,0)</f>
        <v>0</v>
      </c>
      <c r="G86" s="16">
        <f>IF(Inskrivning!$G88=1,Inskrivning!O88,0)</f>
        <v>0</v>
      </c>
      <c r="H86" s="16">
        <f>IF(Inskrivning!$G88=1,Inskrivning!P88,0)</f>
        <v>0</v>
      </c>
      <c r="I86" s="16">
        <f>IF(Inskrivning!$G88=1,Inskrivning!Q88,0)</f>
        <v>0</v>
      </c>
      <c r="J86" s="16">
        <f>IF(Inskrivning!$G88=1,Inskrivning!R88,0)</f>
        <v>0</v>
      </c>
      <c r="K86" s="16">
        <f>IF(Inskrivning!$G88=1,Inskrivning!S88,0)</f>
        <v>0</v>
      </c>
      <c r="L86" s="16">
        <f>IF(Inskrivning!$G88=1,Inskrivning!T88,0)</f>
        <v>0</v>
      </c>
      <c r="M86" s="16">
        <f>IF(Inskrivning!$G88=1,Inskrivning!U88,0)</f>
        <v>0</v>
      </c>
      <c r="N86" s="16">
        <f>IF(Inskrivning!$G88=1,Inskrivning!V88,0)</f>
        <v>0</v>
      </c>
      <c r="O86" s="16">
        <f>IF(Inskrivning!$G88=1,Inskrivning!W88,0)</f>
        <v>0</v>
      </c>
      <c r="P86" s="16">
        <f>IF(Inskrivning!$G88=1,Inskrivning!X88,0)</f>
        <v>0</v>
      </c>
      <c r="Q86" s="113"/>
    </row>
    <row r="87" spans="2:17" ht="17.100000000000001" customHeight="1" x14ac:dyDescent="0.25">
      <c r="B87" s="53">
        <f>IF(Inskrivning!$G89=1,Inskrivning!J89,0)</f>
        <v>0</v>
      </c>
      <c r="C87" s="53">
        <f>IF(Inskrivning!$G89=1,Inskrivning!K89,0)</f>
        <v>0</v>
      </c>
      <c r="D87" s="16">
        <f>IF(Inskrivning!$G89=1,Inskrivning!L89,0)</f>
        <v>0</v>
      </c>
      <c r="E87" s="16">
        <f>IF(Inskrivning!$G89=1,Inskrivning!M89,0)</f>
        <v>0</v>
      </c>
      <c r="F87" s="16">
        <f>IF(Inskrivning!$G89=1,Inskrivning!N89,0)</f>
        <v>0</v>
      </c>
      <c r="G87" s="16">
        <f>IF(Inskrivning!$G89=1,Inskrivning!O89,0)</f>
        <v>0</v>
      </c>
      <c r="H87" s="16">
        <f>IF(Inskrivning!$G89=1,Inskrivning!P89,0)</f>
        <v>0</v>
      </c>
      <c r="I87" s="16">
        <f>IF(Inskrivning!$G89=1,Inskrivning!Q89,0)</f>
        <v>0</v>
      </c>
      <c r="J87" s="16">
        <f>IF(Inskrivning!$G89=1,Inskrivning!R89,0)</f>
        <v>0</v>
      </c>
      <c r="K87" s="16">
        <f>IF(Inskrivning!$G89=1,Inskrivning!S89,0)</f>
        <v>0</v>
      </c>
      <c r="L87" s="16">
        <f>IF(Inskrivning!$G89=1,Inskrivning!T89,0)</f>
        <v>0</v>
      </c>
      <c r="M87" s="16">
        <f>IF(Inskrivning!$G89=1,Inskrivning!U89,0)</f>
        <v>0</v>
      </c>
      <c r="N87" s="16">
        <f>IF(Inskrivning!$G89=1,Inskrivning!V89,0)</f>
        <v>0</v>
      </c>
      <c r="O87" s="16">
        <f>IF(Inskrivning!$G89=1,Inskrivning!W89,0)</f>
        <v>0</v>
      </c>
      <c r="P87" s="16">
        <f>IF(Inskrivning!$G89=1,Inskrivning!X89,0)</f>
        <v>0</v>
      </c>
      <c r="Q87" s="113"/>
    </row>
    <row r="88" spans="2:17" ht="17.100000000000001" customHeight="1" x14ac:dyDescent="0.25">
      <c r="B88" s="53">
        <f>IF(Inskrivning!$G90=1,Inskrivning!J90,0)</f>
        <v>0</v>
      </c>
      <c r="C88" s="53">
        <f>IF(Inskrivning!$G90=1,Inskrivning!K90,0)</f>
        <v>0</v>
      </c>
      <c r="D88" s="16">
        <f>IF(Inskrivning!$G90=1,Inskrivning!L90,0)</f>
        <v>0</v>
      </c>
      <c r="E88" s="16">
        <f>IF(Inskrivning!$G90=1,Inskrivning!M90,0)</f>
        <v>0</v>
      </c>
      <c r="F88" s="16">
        <f>IF(Inskrivning!$G90=1,Inskrivning!N90,0)</f>
        <v>0</v>
      </c>
      <c r="G88" s="16">
        <f>IF(Inskrivning!$G90=1,Inskrivning!O90,0)</f>
        <v>0</v>
      </c>
      <c r="H88" s="16">
        <f>IF(Inskrivning!$G90=1,Inskrivning!P90,0)</f>
        <v>0</v>
      </c>
      <c r="I88" s="16">
        <f>IF(Inskrivning!$G90=1,Inskrivning!Q90,0)</f>
        <v>0</v>
      </c>
      <c r="J88" s="16">
        <f>IF(Inskrivning!$G90=1,Inskrivning!R90,0)</f>
        <v>0</v>
      </c>
      <c r="K88" s="16">
        <f>IF(Inskrivning!$G90=1,Inskrivning!S90,0)</f>
        <v>0</v>
      </c>
      <c r="L88" s="16">
        <f>IF(Inskrivning!$G90=1,Inskrivning!T90,0)</f>
        <v>0</v>
      </c>
      <c r="M88" s="16">
        <f>IF(Inskrivning!$G90=1,Inskrivning!U90,0)</f>
        <v>0</v>
      </c>
      <c r="N88" s="16">
        <f>IF(Inskrivning!$G90=1,Inskrivning!V90,0)</f>
        <v>0</v>
      </c>
      <c r="O88" s="16">
        <f>IF(Inskrivning!$G90=1,Inskrivning!W90,0)</f>
        <v>0</v>
      </c>
      <c r="P88" s="16">
        <f>IF(Inskrivning!$G90=1,Inskrivning!X90,0)</f>
        <v>0</v>
      </c>
      <c r="Q88" s="113"/>
    </row>
    <row r="89" spans="2:17" ht="17.100000000000001" customHeight="1" x14ac:dyDescent="0.25">
      <c r="B89" s="53">
        <f>IF(Inskrivning!$G91=1,Inskrivning!J91,0)</f>
        <v>0</v>
      </c>
      <c r="C89" s="53">
        <f>IF(Inskrivning!$G91=1,Inskrivning!K91,0)</f>
        <v>0</v>
      </c>
      <c r="D89" s="16">
        <f>IF(Inskrivning!$G91=1,Inskrivning!L91,0)</f>
        <v>0</v>
      </c>
      <c r="E89" s="16">
        <f>IF(Inskrivning!$G91=1,Inskrivning!M91,0)</f>
        <v>0</v>
      </c>
      <c r="F89" s="16">
        <f>IF(Inskrivning!$G91=1,Inskrivning!N91,0)</f>
        <v>0</v>
      </c>
      <c r="G89" s="16">
        <f>IF(Inskrivning!$G91=1,Inskrivning!O91,0)</f>
        <v>0</v>
      </c>
      <c r="H89" s="16">
        <f>IF(Inskrivning!$G91=1,Inskrivning!P91,0)</f>
        <v>0</v>
      </c>
      <c r="I89" s="16">
        <f>IF(Inskrivning!$G91=1,Inskrivning!Q91,0)</f>
        <v>0</v>
      </c>
      <c r="J89" s="16">
        <f>IF(Inskrivning!$G91=1,Inskrivning!R91,0)</f>
        <v>0</v>
      </c>
      <c r="K89" s="16">
        <f>IF(Inskrivning!$G91=1,Inskrivning!S91,0)</f>
        <v>0</v>
      </c>
      <c r="L89" s="16">
        <f>IF(Inskrivning!$G91=1,Inskrivning!T91,0)</f>
        <v>0</v>
      </c>
      <c r="M89" s="16">
        <f>IF(Inskrivning!$G91=1,Inskrivning!U91,0)</f>
        <v>0</v>
      </c>
      <c r="N89" s="16">
        <f>IF(Inskrivning!$G91=1,Inskrivning!V91,0)</f>
        <v>0</v>
      </c>
      <c r="O89" s="16">
        <f>IF(Inskrivning!$G91=1,Inskrivning!W91,0)</f>
        <v>0</v>
      </c>
      <c r="P89" s="16">
        <f>IF(Inskrivning!$G91=1,Inskrivning!X91,0)</f>
        <v>0</v>
      </c>
      <c r="Q89" s="113"/>
    </row>
    <row r="90" spans="2:17" ht="17.100000000000001" customHeight="1" x14ac:dyDescent="0.25">
      <c r="B90" s="53">
        <f>IF(Inskrivning!$G92=1,Inskrivning!J92,0)</f>
        <v>0</v>
      </c>
      <c r="C90" s="53">
        <f>IF(Inskrivning!$G92=1,Inskrivning!K92,0)</f>
        <v>0</v>
      </c>
      <c r="D90" s="16">
        <f>IF(Inskrivning!$G92=1,Inskrivning!L92,0)</f>
        <v>0</v>
      </c>
      <c r="E90" s="16">
        <f>IF(Inskrivning!$G92=1,Inskrivning!M92,0)</f>
        <v>0</v>
      </c>
      <c r="F90" s="16">
        <f>IF(Inskrivning!$G92=1,Inskrivning!N92,0)</f>
        <v>0</v>
      </c>
      <c r="G90" s="16">
        <f>IF(Inskrivning!$G92=1,Inskrivning!O92,0)</f>
        <v>0</v>
      </c>
      <c r="H90" s="16">
        <f>IF(Inskrivning!$G92=1,Inskrivning!P92,0)</f>
        <v>0</v>
      </c>
      <c r="I90" s="16">
        <f>IF(Inskrivning!$G92=1,Inskrivning!Q92,0)</f>
        <v>0</v>
      </c>
      <c r="J90" s="16">
        <f>IF(Inskrivning!$G92=1,Inskrivning!R92,0)</f>
        <v>0</v>
      </c>
      <c r="K90" s="16">
        <f>IF(Inskrivning!$G92=1,Inskrivning!S92,0)</f>
        <v>0</v>
      </c>
      <c r="L90" s="16">
        <f>IF(Inskrivning!$G92=1,Inskrivning!T92,0)</f>
        <v>0</v>
      </c>
      <c r="M90" s="16">
        <f>IF(Inskrivning!$G92=1,Inskrivning!U92,0)</f>
        <v>0</v>
      </c>
      <c r="N90" s="16">
        <f>IF(Inskrivning!$G92=1,Inskrivning!V92,0)</f>
        <v>0</v>
      </c>
      <c r="O90" s="16">
        <f>IF(Inskrivning!$G92=1,Inskrivning!W92,0)</f>
        <v>0</v>
      </c>
      <c r="P90" s="16">
        <f>IF(Inskrivning!$G92=1,Inskrivning!X92,0)</f>
        <v>0</v>
      </c>
      <c r="Q90" s="113"/>
    </row>
    <row r="91" spans="2:17" ht="17.100000000000001" customHeight="1" x14ac:dyDescent="0.25">
      <c r="B91" s="53">
        <f>IF(Inskrivning!$G93=1,Inskrivning!J93,0)</f>
        <v>0</v>
      </c>
      <c r="C91" s="53">
        <f>IF(Inskrivning!$G93=1,Inskrivning!K93,0)</f>
        <v>0</v>
      </c>
      <c r="D91" s="16">
        <f>IF(Inskrivning!$G93=1,Inskrivning!L93,0)</f>
        <v>0</v>
      </c>
      <c r="E91" s="16">
        <f>IF(Inskrivning!$G93=1,Inskrivning!M93,0)</f>
        <v>0</v>
      </c>
      <c r="F91" s="16">
        <f>IF(Inskrivning!$G93=1,Inskrivning!N93,0)</f>
        <v>0</v>
      </c>
      <c r="G91" s="16">
        <f>IF(Inskrivning!$G93=1,Inskrivning!O93,0)</f>
        <v>0</v>
      </c>
      <c r="H91" s="16">
        <f>IF(Inskrivning!$G93=1,Inskrivning!P93,0)</f>
        <v>0</v>
      </c>
      <c r="I91" s="16">
        <f>IF(Inskrivning!$G93=1,Inskrivning!Q93,0)</f>
        <v>0</v>
      </c>
      <c r="J91" s="16">
        <f>IF(Inskrivning!$G93=1,Inskrivning!R93,0)</f>
        <v>0</v>
      </c>
      <c r="K91" s="16">
        <f>IF(Inskrivning!$G93=1,Inskrivning!S93,0)</f>
        <v>0</v>
      </c>
      <c r="L91" s="16">
        <f>IF(Inskrivning!$G93=1,Inskrivning!T93,0)</f>
        <v>0</v>
      </c>
      <c r="M91" s="16">
        <f>IF(Inskrivning!$G93=1,Inskrivning!U93,0)</f>
        <v>0</v>
      </c>
      <c r="N91" s="16">
        <f>IF(Inskrivning!$G93=1,Inskrivning!V93,0)</f>
        <v>0</v>
      </c>
      <c r="O91" s="16">
        <f>IF(Inskrivning!$G93=1,Inskrivning!W93,0)</f>
        <v>0</v>
      </c>
      <c r="P91" s="16">
        <f>IF(Inskrivning!$G93=1,Inskrivning!X93,0)</f>
        <v>0</v>
      </c>
      <c r="Q91" s="113"/>
    </row>
    <row r="92" spans="2:17" ht="17.100000000000001" customHeight="1" x14ac:dyDescent="0.25">
      <c r="B92" s="53">
        <f>IF(Inskrivning!$G94=1,Inskrivning!J94,0)</f>
        <v>0</v>
      </c>
      <c r="C92" s="53">
        <f>IF(Inskrivning!$G94=1,Inskrivning!K94,0)</f>
        <v>0</v>
      </c>
      <c r="D92" s="16">
        <f>IF(Inskrivning!$G94=1,Inskrivning!L94,0)</f>
        <v>0</v>
      </c>
      <c r="E92" s="16">
        <f>IF(Inskrivning!$G94=1,Inskrivning!M94,0)</f>
        <v>0</v>
      </c>
      <c r="F92" s="16">
        <f>IF(Inskrivning!$G94=1,Inskrivning!N94,0)</f>
        <v>0</v>
      </c>
      <c r="G92" s="16">
        <f>IF(Inskrivning!$G94=1,Inskrivning!O94,0)</f>
        <v>0</v>
      </c>
      <c r="H92" s="16">
        <f>IF(Inskrivning!$G94=1,Inskrivning!P94,0)</f>
        <v>0</v>
      </c>
      <c r="I92" s="16">
        <f>IF(Inskrivning!$G94=1,Inskrivning!Q94,0)</f>
        <v>0</v>
      </c>
      <c r="J92" s="16">
        <f>IF(Inskrivning!$G94=1,Inskrivning!R94,0)</f>
        <v>0</v>
      </c>
      <c r="K92" s="16">
        <f>IF(Inskrivning!$G94=1,Inskrivning!S94,0)</f>
        <v>0</v>
      </c>
      <c r="L92" s="16">
        <f>IF(Inskrivning!$G94=1,Inskrivning!T94,0)</f>
        <v>0</v>
      </c>
      <c r="M92" s="16">
        <f>IF(Inskrivning!$G94=1,Inskrivning!U94,0)</f>
        <v>0</v>
      </c>
      <c r="N92" s="16">
        <f>IF(Inskrivning!$G94=1,Inskrivning!V94,0)</f>
        <v>0</v>
      </c>
      <c r="O92" s="16">
        <f>IF(Inskrivning!$G94=1,Inskrivning!W94,0)</f>
        <v>0</v>
      </c>
      <c r="P92" s="16">
        <f>IF(Inskrivning!$G94=1,Inskrivning!X94,0)</f>
        <v>0</v>
      </c>
      <c r="Q92" s="113"/>
    </row>
    <row r="93" spans="2:17" ht="17.100000000000001" customHeight="1" x14ac:dyDescent="0.25">
      <c r="B93" s="53">
        <f>IF(Inskrivning!$G95=1,Inskrivning!J95,0)</f>
        <v>0</v>
      </c>
      <c r="C93" s="53">
        <f>IF(Inskrivning!$G95=1,Inskrivning!K95,0)</f>
        <v>0</v>
      </c>
      <c r="D93" s="16">
        <f>IF(Inskrivning!$G95=1,Inskrivning!L95,0)</f>
        <v>0</v>
      </c>
      <c r="E93" s="16">
        <f>IF(Inskrivning!$G95=1,Inskrivning!M95,0)</f>
        <v>0</v>
      </c>
      <c r="F93" s="16">
        <f>IF(Inskrivning!$G95=1,Inskrivning!N95,0)</f>
        <v>0</v>
      </c>
      <c r="G93" s="16">
        <f>IF(Inskrivning!$G95=1,Inskrivning!O95,0)</f>
        <v>0</v>
      </c>
      <c r="H93" s="16">
        <f>IF(Inskrivning!$G95=1,Inskrivning!P95,0)</f>
        <v>0</v>
      </c>
      <c r="I93" s="16">
        <f>IF(Inskrivning!$G95=1,Inskrivning!Q95,0)</f>
        <v>0</v>
      </c>
      <c r="J93" s="16">
        <f>IF(Inskrivning!$G95=1,Inskrivning!R95,0)</f>
        <v>0</v>
      </c>
      <c r="K93" s="16">
        <f>IF(Inskrivning!$G95=1,Inskrivning!S95,0)</f>
        <v>0</v>
      </c>
      <c r="L93" s="16">
        <f>IF(Inskrivning!$G95=1,Inskrivning!T95,0)</f>
        <v>0</v>
      </c>
      <c r="M93" s="16">
        <f>IF(Inskrivning!$G95=1,Inskrivning!U95,0)</f>
        <v>0</v>
      </c>
      <c r="N93" s="16">
        <f>IF(Inskrivning!$G95=1,Inskrivning!V95,0)</f>
        <v>0</v>
      </c>
      <c r="O93" s="16">
        <f>IF(Inskrivning!$G95=1,Inskrivning!W95,0)</f>
        <v>0</v>
      </c>
      <c r="P93" s="16">
        <f>IF(Inskrivning!$G95=1,Inskrivning!X95,0)</f>
        <v>0</v>
      </c>
      <c r="Q93" s="113"/>
    </row>
    <row r="94" spans="2:17" ht="17.100000000000001" customHeight="1" x14ac:dyDescent="0.25">
      <c r="B94" s="53">
        <f>IF(Inskrivning!$G96=1,Inskrivning!J96,0)</f>
        <v>0</v>
      </c>
      <c r="C94" s="53">
        <f>IF(Inskrivning!$G96=1,Inskrivning!K96,0)</f>
        <v>0</v>
      </c>
      <c r="D94" s="16">
        <f>IF(Inskrivning!$G96=1,Inskrivning!L96,0)</f>
        <v>0</v>
      </c>
      <c r="E94" s="16">
        <f>IF(Inskrivning!$G96=1,Inskrivning!M96,0)</f>
        <v>0</v>
      </c>
      <c r="F94" s="16">
        <f>IF(Inskrivning!$G96=1,Inskrivning!N96,0)</f>
        <v>0</v>
      </c>
      <c r="G94" s="16">
        <f>IF(Inskrivning!$G96=1,Inskrivning!O96,0)</f>
        <v>0</v>
      </c>
      <c r="H94" s="16">
        <f>IF(Inskrivning!$G96=1,Inskrivning!P96,0)</f>
        <v>0</v>
      </c>
      <c r="I94" s="16">
        <f>IF(Inskrivning!$G96=1,Inskrivning!Q96,0)</f>
        <v>0</v>
      </c>
      <c r="J94" s="16">
        <f>IF(Inskrivning!$G96=1,Inskrivning!R96,0)</f>
        <v>0</v>
      </c>
      <c r="K94" s="16">
        <f>IF(Inskrivning!$G96=1,Inskrivning!S96,0)</f>
        <v>0</v>
      </c>
      <c r="L94" s="16">
        <f>IF(Inskrivning!$G96=1,Inskrivning!T96,0)</f>
        <v>0</v>
      </c>
      <c r="M94" s="16">
        <f>IF(Inskrivning!$G96=1,Inskrivning!U96,0)</f>
        <v>0</v>
      </c>
      <c r="N94" s="16">
        <f>IF(Inskrivning!$G96=1,Inskrivning!V96,0)</f>
        <v>0</v>
      </c>
      <c r="O94" s="16">
        <f>IF(Inskrivning!$G96=1,Inskrivning!W96,0)</f>
        <v>0</v>
      </c>
      <c r="P94" s="16">
        <f>IF(Inskrivning!$G96=1,Inskrivning!X96,0)</f>
        <v>0</v>
      </c>
      <c r="Q94" s="113"/>
    </row>
    <row r="95" spans="2:17" ht="17.100000000000001" customHeight="1" x14ac:dyDescent="0.25">
      <c r="B95" s="53">
        <f>IF(Inskrivning!$G97=1,Inskrivning!J97,0)</f>
        <v>0</v>
      </c>
      <c r="C95" s="53">
        <f>IF(Inskrivning!$G97=1,Inskrivning!K97,0)</f>
        <v>0</v>
      </c>
      <c r="D95" s="16">
        <f>IF(Inskrivning!$G97=1,Inskrivning!L97,0)</f>
        <v>0</v>
      </c>
      <c r="E95" s="16">
        <f>IF(Inskrivning!$G97=1,Inskrivning!M97,0)</f>
        <v>0</v>
      </c>
      <c r="F95" s="16">
        <f>IF(Inskrivning!$G97=1,Inskrivning!N97,0)</f>
        <v>0</v>
      </c>
      <c r="G95" s="16">
        <f>IF(Inskrivning!$G97=1,Inskrivning!O97,0)</f>
        <v>0</v>
      </c>
      <c r="H95" s="16">
        <f>IF(Inskrivning!$G97=1,Inskrivning!P97,0)</f>
        <v>0</v>
      </c>
      <c r="I95" s="16">
        <f>IF(Inskrivning!$G97=1,Inskrivning!Q97,0)</f>
        <v>0</v>
      </c>
      <c r="J95" s="16">
        <f>IF(Inskrivning!$G97=1,Inskrivning!R97,0)</f>
        <v>0</v>
      </c>
      <c r="K95" s="16">
        <f>IF(Inskrivning!$G97=1,Inskrivning!S97,0)</f>
        <v>0</v>
      </c>
      <c r="L95" s="16">
        <f>IF(Inskrivning!$G97=1,Inskrivning!T97,0)</f>
        <v>0</v>
      </c>
      <c r="M95" s="16">
        <f>IF(Inskrivning!$G97=1,Inskrivning!U97,0)</f>
        <v>0</v>
      </c>
      <c r="N95" s="16">
        <f>IF(Inskrivning!$G97=1,Inskrivning!V97,0)</f>
        <v>0</v>
      </c>
      <c r="O95" s="16">
        <f>IF(Inskrivning!$G97=1,Inskrivning!W97,0)</f>
        <v>0</v>
      </c>
      <c r="P95" s="16">
        <f>IF(Inskrivning!$G97=1,Inskrivning!X97,0)</f>
        <v>0</v>
      </c>
      <c r="Q95" s="113"/>
    </row>
    <row r="96" spans="2:17" ht="17.100000000000001" customHeight="1" x14ac:dyDescent="0.25">
      <c r="B96" s="53">
        <f>IF(Inskrivning!$G98=1,Inskrivning!J98,0)</f>
        <v>0</v>
      </c>
      <c r="C96" s="53">
        <f>IF(Inskrivning!$G98=1,Inskrivning!K98,0)</f>
        <v>0</v>
      </c>
      <c r="D96" s="16">
        <f>IF(Inskrivning!$G98=1,Inskrivning!L98,0)</f>
        <v>0</v>
      </c>
      <c r="E96" s="16">
        <f>IF(Inskrivning!$G98=1,Inskrivning!M98,0)</f>
        <v>0</v>
      </c>
      <c r="F96" s="16">
        <f>IF(Inskrivning!$G98=1,Inskrivning!N98,0)</f>
        <v>0</v>
      </c>
      <c r="G96" s="16">
        <f>IF(Inskrivning!$G98=1,Inskrivning!O98,0)</f>
        <v>0</v>
      </c>
      <c r="H96" s="16">
        <f>IF(Inskrivning!$G98=1,Inskrivning!P98,0)</f>
        <v>0</v>
      </c>
      <c r="I96" s="16">
        <f>IF(Inskrivning!$G98=1,Inskrivning!Q98,0)</f>
        <v>0</v>
      </c>
      <c r="J96" s="16">
        <f>IF(Inskrivning!$G98=1,Inskrivning!R98,0)</f>
        <v>0</v>
      </c>
      <c r="K96" s="16">
        <f>IF(Inskrivning!$G98=1,Inskrivning!S98,0)</f>
        <v>0</v>
      </c>
      <c r="L96" s="16">
        <f>IF(Inskrivning!$G98=1,Inskrivning!T98,0)</f>
        <v>0</v>
      </c>
      <c r="M96" s="16">
        <f>IF(Inskrivning!$G98=1,Inskrivning!U98,0)</f>
        <v>0</v>
      </c>
      <c r="N96" s="16">
        <f>IF(Inskrivning!$G98=1,Inskrivning!V98,0)</f>
        <v>0</v>
      </c>
      <c r="O96" s="16">
        <f>IF(Inskrivning!$G98=1,Inskrivning!W98,0)</f>
        <v>0</v>
      </c>
      <c r="P96" s="16">
        <f>IF(Inskrivning!$G98=1,Inskrivning!X98,0)</f>
        <v>0</v>
      </c>
      <c r="Q96" s="113"/>
    </row>
    <row r="97" spans="2:17" ht="17.100000000000001" customHeight="1" x14ac:dyDescent="0.25">
      <c r="B97" s="53">
        <f>IF(Inskrivning!$G99=1,Inskrivning!J99,0)</f>
        <v>0</v>
      </c>
      <c r="C97" s="53">
        <f>IF(Inskrivning!$G99=1,Inskrivning!K99,0)</f>
        <v>0</v>
      </c>
      <c r="D97" s="16">
        <f>IF(Inskrivning!$G99=1,Inskrivning!L99,0)</f>
        <v>0</v>
      </c>
      <c r="E97" s="16">
        <f>IF(Inskrivning!$G99=1,Inskrivning!M99,0)</f>
        <v>0</v>
      </c>
      <c r="F97" s="16">
        <f>IF(Inskrivning!$G99=1,Inskrivning!N99,0)</f>
        <v>0</v>
      </c>
      <c r="G97" s="16">
        <f>IF(Inskrivning!$G99=1,Inskrivning!O99,0)</f>
        <v>0</v>
      </c>
      <c r="H97" s="16">
        <f>IF(Inskrivning!$G99=1,Inskrivning!P99,0)</f>
        <v>0</v>
      </c>
      <c r="I97" s="16">
        <f>IF(Inskrivning!$G99=1,Inskrivning!Q99,0)</f>
        <v>0</v>
      </c>
      <c r="J97" s="16">
        <f>IF(Inskrivning!$G99=1,Inskrivning!R99,0)</f>
        <v>0</v>
      </c>
      <c r="K97" s="16">
        <f>IF(Inskrivning!$G99=1,Inskrivning!S99,0)</f>
        <v>0</v>
      </c>
      <c r="L97" s="16">
        <f>IF(Inskrivning!$G99=1,Inskrivning!T99,0)</f>
        <v>0</v>
      </c>
      <c r="M97" s="16">
        <f>IF(Inskrivning!$G99=1,Inskrivning!U99,0)</f>
        <v>0</v>
      </c>
      <c r="N97" s="16">
        <f>IF(Inskrivning!$G99=1,Inskrivning!V99,0)</f>
        <v>0</v>
      </c>
      <c r="O97" s="16">
        <f>IF(Inskrivning!$G99=1,Inskrivning!W99,0)</f>
        <v>0</v>
      </c>
      <c r="P97" s="16">
        <f>IF(Inskrivning!$G99=1,Inskrivning!X99,0)</f>
        <v>0</v>
      </c>
      <c r="Q97" s="113"/>
    </row>
    <row r="98" spans="2:17" ht="17.100000000000001" customHeight="1" x14ac:dyDescent="0.25">
      <c r="B98" s="53">
        <f>IF(Inskrivning!$G100=1,Inskrivning!J100,0)</f>
        <v>0</v>
      </c>
      <c r="C98" s="53">
        <f>IF(Inskrivning!$G100=1,Inskrivning!K100,0)</f>
        <v>0</v>
      </c>
      <c r="D98" s="16">
        <f>IF(Inskrivning!$G100=1,Inskrivning!L100,0)</f>
        <v>0</v>
      </c>
      <c r="E98" s="16">
        <f>IF(Inskrivning!$G100=1,Inskrivning!M100,0)</f>
        <v>0</v>
      </c>
      <c r="F98" s="16">
        <f>IF(Inskrivning!$G100=1,Inskrivning!N100,0)</f>
        <v>0</v>
      </c>
      <c r="G98" s="16">
        <f>IF(Inskrivning!$G100=1,Inskrivning!O100,0)</f>
        <v>0</v>
      </c>
      <c r="H98" s="16">
        <f>IF(Inskrivning!$G100=1,Inskrivning!P100,0)</f>
        <v>0</v>
      </c>
      <c r="I98" s="16">
        <f>IF(Inskrivning!$G100=1,Inskrivning!Q100,0)</f>
        <v>0</v>
      </c>
      <c r="J98" s="16">
        <f>IF(Inskrivning!$G100=1,Inskrivning!R100,0)</f>
        <v>0</v>
      </c>
      <c r="K98" s="16">
        <f>IF(Inskrivning!$G100=1,Inskrivning!S100,0)</f>
        <v>0</v>
      </c>
      <c r="L98" s="16">
        <f>IF(Inskrivning!$G100=1,Inskrivning!T100,0)</f>
        <v>0</v>
      </c>
      <c r="M98" s="16">
        <f>IF(Inskrivning!$G100=1,Inskrivning!U100,0)</f>
        <v>0</v>
      </c>
      <c r="N98" s="16">
        <f>IF(Inskrivning!$G100=1,Inskrivning!V100,0)</f>
        <v>0</v>
      </c>
      <c r="O98" s="16">
        <f>IF(Inskrivning!$G100=1,Inskrivning!W100,0)</f>
        <v>0</v>
      </c>
      <c r="P98" s="16">
        <f>IF(Inskrivning!$G100=1,Inskrivning!X100,0)</f>
        <v>0</v>
      </c>
      <c r="Q98" s="113"/>
    </row>
    <row r="99" spans="2:17" ht="17.100000000000001" customHeight="1" x14ac:dyDescent="0.25">
      <c r="B99" s="53">
        <f>IF(Inskrivning!$G101=1,Inskrivning!J101,0)</f>
        <v>0</v>
      </c>
      <c r="C99" s="53">
        <f>IF(Inskrivning!$G101=1,Inskrivning!K101,0)</f>
        <v>0</v>
      </c>
      <c r="D99" s="16">
        <f>IF(Inskrivning!$G101=1,Inskrivning!L101,0)</f>
        <v>0</v>
      </c>
      <c r="E99" s="16">
        <f>IF(Inskrivning!$G101=1,Inskrivning!M101,0)</f>
        <v>0</v>
      </c>
      <c r="F99" s="16">
        <f>IF(Inskrivning!$G101=1,Inskrivning!N101,0)</f>
        <v>0</v>
      </c>
      <c r="G99" s="16">
        <f>IF(Inskrivning!$G101=1,Inskrivning!O101,0)</f>
        <v>0</v>
      </c>
      <c r="H99" s="16">
        <f>IF(Inskrivning!$G101=1,Inskrivning!P101,0)</f>
        <v>0</v>
      </c>
      <c r="I99" s="16">
        <f>IF(Inskrivning!$G101=1,Inskrivning!Q101,0)</f>
        <v>0</v>
      </c>
      <c r="J99" s="16">
        <f>IF(Inskrivning!$G101=1,Inskrivning!R101,0)</f>
        <v>0</v>
      </c>
      <c r="K99" s="16">
        <f>IF(Inskrivning!$G101=1,Inskrivning!S101,0)</f>
        <v>0</v>
      </c>
      <c r="L99" s="16">
        <f>IF(Inskrivning!$G101=1,Inskrivning!T101,0)</f>
        <v>0</v>
      </c>
      <c r="M99" s="16">
        <f>IF(Inskrivning!$G101=1,Inskrivning!U101,0)</f>
        <v>0</v>
      </c>
      <c r="N99" s="16">
        <f>IF(Inskrivning!$G101=1,Inskrivning!V101,0)</f>
        <v>0</v>
      </c>
      <c r="O99" s="16">
        <f>IF(Inskrivning!$G101=1,Inskrivning!W101,0)</f>
        <v>0</v>
      </c>
      <c r="P99" s="16">
        <f>IF(Inskrivning!$G101=1,Inskrivning!X101,0)</f>
        <v>0</v>
      </c>
      <c r="Q99" s="113"/>
    </row>
    <row r="100" spans="2:17" ht="17.100000000000001" customHeight="1" x14ac:dyDescent="0.25">
      <c r="B100" s="53">
        <f>IF(Inskrivning!$G102=1,Inskrivning!J102,0)</f>
        <v>0</v>
      </c>
      <c r="C100" s="53">
        <f>IF(Inskrivning!$G102=1,Inskrivning!K102,0)</f>
        <v>0</v>
      </c>
      <c r="D100" s="16">
        <f>IF(Inskrivning!$G102=1,Inskrivning!L102,0)</f>
        <v>0</v>
      </c>
      <c r="E100" s="16">
        <f>IF(Inskrivning!$G102=1,Inskrivning!M102,0)</f>
        <v>0</v>
      </c>
      <c r="F100" s="16">
        <f>IF(Inskrivning!$G102=1,Inskrivning!N102,0)</f>
        <v>0</v>
      </c>
      <c r="G100" s="16">
        <f>IF(Inskrivning!$G102=1,Inskrivning!O102,0)</f>
        <v>0</v>
      </c>
      <c r="H100" s="16">
        <f>IF(Inskrivning!$G102=1,Inskrivning!P102,0)</f>
        <v>0</v>
      </c>
      <c r="I100" s="16">
        <f>IF(Inskrivning!$G102=1,Inskrivning!Q102,0)</f>
        <v>0</v>
      </c>
      <c r="J100" s="16">
        <f>IF(Inskrivning!$G102=1,Inskrivning!R102,0)</f>
        <v>0</v>
      </c>
      <c r="K100" s="16">
        <f>IF(Inskrivning!$G102=1,Inskrivning!S102,0)</f>
        <v>0</v>
      </c>
      <c r="L100" s="16">
        <f>IF(Inskrivning!$G102=1,Inskrivning!T102,0)</f>
        <v>0</v>
      </c>
      <c r="M100" s="16">
        <f>IF(Inskrivning!$G102=1,Inskrivning!U102,0)</f>
        <v>0</v>
      </c>
      <c r="N100" s="16">
        <f>IF(Inskrivning!$G102=1,Inskrivning!V102,0)</f>
        <v>0</v>
      </c>
      <c r="O100" s="16">
        <f>IF(Inskrivning!$G102=1,Inskrivning!W102,0)</f>
        <v>0</v>
      </c>
      <c r="P100" s="16">
        <f>IF(Inskrivning!$G102=1,Inskrivning!X102,0)</f>
        <v>0</v>
      </c>
      <c r="Q100" s="113"/>
    </row>
    <row r="101" spans="2:17" ht="17.100000000000001" customHeight="1" x14ac:dyDescent="0.25">
      <c r="B101" s="53">
        <f>IF(Inskrivning!$G103=1,Inskrivning!J103,0)</f>
        <v>0</v>
      </c>
      <c r="C101" s="53">
        <f>IF(Inskrivning!$G103=1,Inskrivning!K103,0)</f>
        <v>0</v>
      </c>
      <c r="D101" s="16">
        <f>IF(Inskrivning!$G103=1,Inskrivning!L103,0)</f>
        <v>0</v>
      </c>
      <c r="E101" s="16">
        <f>IF(Inskrivning!$G103=1,Inskrivning!M103,0)</f>
        <v>0</v>
      </c>
      <c r="F101" s="16">
        <f>IF(Inskrivning!$G103=1,Inskrivning!N103,0)</f>
        <v>0</v>
      </c>
      <c r="G101" s="16">
        <f>IF(Inskrivning!$G103=1,Inskrivning!O103,0)</f>
        <v>0</v>
      </c>
      <c r="H101" s="16">
        <f>IF(Inskrivning!$G103=1,Inskrivning!P103,0)</f>
        <v>0</v>
      </c>
      <c r="I101" s="16">
        <f>IF(Inskrivning!$G103=1,Inskrivning!Q103,0)</f>
        <v>0</v>
      </c>
      <c r="J101" s="16">
        <f>IF(Inskrivning!$G103=1,Inskrivning!R103,0)</f>
        <v>0</v>
      </c>
      <c r="K101" s="16">
        <f>IF(Inskrivning!$G103=1,Inskrivning!S103,0)</f>
        <v>0</v>
      </c>
      <c r="L101" s="16">
        <f>IF(Inskrivning!$G103=1,Inskrivning!T103,0)</f>
        <v>0</v>
      </c>
      <c r="M101" s="16">
        <f>IF(Inskrivning!$G103=1,Inskrivning!U103,0)</f>
        <v>0</v>
      </c>
      <c r="N101" s="16">
        <f>IF(Inskrivning!$G103=1,Inskrivning!V103,0)</f>
        <v>0</v>
      </c>
      <c r="O101" s="16">
        <f>IF(Inskrivning!$G103=1,Inskrivning!W103,0)</f>
        <v>0</v>
      </c>
      <c r="P101" s="16">
        <f>IF(Inskrivning!$G103=1,Inskrivning!X103,0)</f>
        <v>0</v>
      </c>
      <c r="Q101" s="113"/>
    </row>
    <row r="102" spans="2:17" ht="17.100000000000001" customHeight="1" x14ac:dyDescent="0.25">
      <c r="B102" s="53">
        <f>IF(Inskrivning!$G104=1,Inskrivning!J104,0)</f>
        <v>0</v>
      </c>
      <c r="C102" s="53">
        <f>IF(Inskrivning!$G104=1,Inskrivning!K104,0)</f>
        <v>0</v>
      </c>
      <c r="D102" s="16">
        <f>IF(Inskrivning!$G104=1,Inskrivning!L104,0)</f>
        <v>0</v>
      </c>
      <c r="E102" s="16">
        <f>IF(Inskrivning!$G104=1,Inskrivning!M104,0)</f>
        <v>0</v>
      </c>
      <c r="F102" s="16">
        <f>IF(Inskrivning!$G104=1,Inskrivning!N104,0)</f>
        <v>0</v>
      </c>
      <c r="G102" s="16">
        <f>IF(Inskrivning!$G104=1,Inskrivning!O104,0)</f>
        <v>0</v>
      </c>
      <c r="H102" s="16">
        <f>IF(Inskrivning!$G104=1,Inskrivning!P104,0)</f>
        <v>0</v>
      </c>
      <c r="I102" s="16">
        <f>IF(Inskrivning!$G104=1,Inskrivning!Q104,0)</f>
        <v>0</v>
      </c>
      <c r="J102" s="16">
        <f>IF(Inskrivning!$G104=1,Inskrivning!R104,0)</f>
        <v>0</v>
      </c>
      <c r="K102" s="16">
        <f>IF(Inskrivning!$G104=1,Inskrivning!S104,0)</f>
        <v>0</v>
      </c>
      <c r="L102" s="16">
        <f>IF(Inskrivning!$G104=1,Inskrivning!T104,0)</f>
        <v>0</v>
      </c>
      <c r="M102" s="16">
        <f>IF(Inskrivning!$G104=1,Inskrivning!U104,0)</f>
        <v>0</v>
      </c>
      <c r="N102" s="16">
        <f>IF(Inskrivning!$G104=1,Inskrivning!V104,0)</f>
        <v>0</v>
      </c>
      <c r="O102" s="16">
        <f>IF(Inskrivning!$G104=1,Inskrivning!W104,0)</f>
        <v>0</v>
      </c>
      <c r="P102" s="16">
        <f>IF(Inskrivning!$G104=1,Inskrivning!X104,0)</f>
        <v>0</v>
      </c>
      <c r="Q102" s="113"/>
    </row>
    <row r="103" spans="2:17" ht="17.100000000000001" customHeight="1" x14ac:dyDescent="0.25">
      <c r="B103" s="53">
        <f>IF(Inskrivning!$G105=1,Inskrivning!J105,0)</f>
        <v>0</v>
      </c>
      <c r="C103" s="53">
        <f>IF(Inskrivning!$G105=1,Inskrivning!K105,0)</f>
        <v>0</v>
      </c>
      <c r="D103" s="16">
        <f>IF(Inskrivning!$G105=1,Inskrivning!L105,0)</f>
        <v>0</v>
      </c>
      <c r="E103" s="16">
        <f>IF(Inskrivning!$G105=1,Inskrivning!M105,0)</f>
        <v>0</v>
      </c>
      <c r="F103" s="16">
        <f>IF(Inskrivning!$G105=1,Inskrivning!N105,0)</f>
        <v>0</v>
      </c>
      <c r="G103" s="16">
        <f>IF(Inskrivning!$G105=1,Inskrivning!O105,0)</f>
        <v>0</v>
      </c>
      <c r="H103" s="16">
        <f>IF(Inskrivning!$G105=1,Inskrivning!P105,0)</f>
        <v>0</v>
      </c>
      <c r="I103" s="16">
        <f>IF(Inskrivning!$G105=1,Inskrivning!Q105,0)</f>
        <v>0</v>
      </c>
      <c r="J103" s="16">
        <f>IF(Inskrivning!$G105=1,Inskrivning!R105,0)</f>
        <v>0</v>
      </c>
      <c r="K103" s="16">
        <f>IF(Inskrivning!$G105=1,Inskrivning!S105,0)</f>
        <v>0</v>
      </c>
      <c r="L103" s="16">
        <f>IF(Inskrivning!$G105=1,Inskrivning!T105,0)</f>
        <v>0</v>
      </c>
      <c r="M103" s="16">
        <f>IF(Inskrivning!$G105=1,Inskrivning!U105,0)</f>
        <v>0</v>
      </c>
      <c r="N103" s="16">
        <f>IF(Inskrivning!$G105=1,Inskrivning!V105,0)</f>
        <v>0</v>
      </c>
      <c r="O103" s="16">
        <f>IF(Inskrivning!$G105=1,Inskrivning!W105,0)</f>
        <v>0</v>
      </c>
      <c r="P103" s="16">
        <f>IF(Inskrivning!$G105=1,Inskrivning!X105,0)</f>
        <v>0</v>
      </c>
      <c r="Q103" s="113"/>
    </row>
    <row r="104" spans="2:17" ht="17.100000000000001" customHeight="1" x14ac:dyDescent="0.25">
      <c r="B104" s="53">
        <f>IF(Inskrivning!$G106=1,Inskrivning!J106,0)</f>
        <v>0</v>
      </c>
      <c r="C104" s="53">
        <f>IF(Inskrivning!$G106=1,Inskrivning!K106,0)</f>
        <v>0</v>
      </c>
      <c r="D104" s="16">
        <f>IF(Inskrivning!$G106=1,Inskrivning!L106,0)</f>
        <v>0</v>
      </c>
      <c r="E104" s="16">
        <f>IF(Inskrivning!$G106=1,Inskrivning!M106,0)</f>
        <v>0</v>
      </c>
      <c r="F104" s="16">
        <f>IF(Inskrivning!$G106=1,Inskrivning!N106,0)</f>
        <v>0</v>
      </c>
      <c r="G104" s="16">
        <f>IF(Inskrivning!$G106=1,Inskrivning!O106,0)</f>
        <v>0</v>
      </c>
      <c r="H104" s="16">
        <f>IF(Inskrivning!$G106=1,Inskrivning!P106,0)</f>
        <v>0</v>
      </c>
      <c r="I104" s="16">
        <f>IF(Inskrivning!$G106=1,Inskrivning!Q106,0)</f>
        <v>0</v>
      </c>
      <c r="J104" s="16">
        <f>IF(Inskrivning!$G106=1,Inskrivning!R106,0)</f>
        <v>0</v>
      </c>
      <c r="K104" s="16">
        <f>IF(Inskrivning!$G106=1,Inskrivning!S106,0)</f>
        <v>0</v>
      </c>
      <c r="L104" s="16">
        <f>IF(Inskrivning!$G106=1,Inskrivning!T106,0)</f>
        <v>0</v>
      </c>
      <c r="M104" s="16">
        <f>IF(Inskrivning!$G106=1,Inskrivning!U106,0)</f>
        <v>0</v>
      </c>
      <c r="N104" s="16">
        <f>IF(Inskrivning!$G106=1,Inskrivning!V106,0)</f>
        <v>0</v>
      </c>
      <c r="O104" s="16">
        <f>IF(Inskrivning!$G106=1,Inskrivning!W106,0)</f>
        <v>0</v>
      </c>
      <c r="P104" s="16">
        <f>IF(Inskrivning!$G106=1,Inskrivning!X106,0)</f>
        <v>0</v>
      </c>
      <c r="Q104" s="113"/>
    </row>
    <row r="105" spans="2:17" ht="17.100000000000001" customHeight="1" x14ac:dyDescent="0.25">
      <c r="B105" s="53">
        <f>IF(Inskrivning!$G107=1,Inskrivning!J107,0)</f>
        <v>0</v>
      </c>
      <c r="C105" s="53">
        <f>IF(Inskrivning!$G107=1,Inskrivning!K107,0)</f>
        <v>0</v>
      </c>
      <c r="D105" s="16">
        <f>IF(Inskrivning!$G107=1,Inskrivning!L107,0)</f>
        <v>0</v>
      </c>
      <c r="E105" s="16">
        <f>IF(Inskrivning!$G107=1,Inskrivning!M107,0)</f>
        <v>0</v>
      </c>
      <c r="F105" s="16">
        <f>IF(Inskrivning!$G107=1,Inskrivning!N107,0)</f>
        <v>0</v>
      </c>
      <c r="G105" s="16">
        <f>IF(Inskrivning!$G107=1,Inskrivning!O107,0)</f>
        <v>0</v>
      </c>
      <c r="H105" s="16">
        <f>IF(Inskrivning!$G107=1,Inskrivning!P107,0)</f>
        <v>0</v>
      </c>
      <c r="I105" s="16">
        <f>IF(Inskrivning!$G107=1,Inskrivning!Q107,0)</f>
        <v>0</v>
      </c>
      <c r="J105" s="16">
        <f>IF(Inskrivning!$G107=1,Inskrivning!R107,0)</f>
        <v>0</v>
      </c>
      <c r="K105" s="16">
        <f>IF(Inskrivning!$G107=1,Inskrivning!S107,0)</f>
        <v>0</v>
      </c>
      <c r="L105" s="16">
        <f>IF(Inskrivning!$G107=1,Inskrivning!T107,0)</f>
        <v>0</v>
      </c>
      <c r="M105" s="16">
        <f>IF(Inskrivning!$G107=1,Inskrivning!U107,0)</f>
        <v>0</v>
      </c>
      <c r="N105" s="16">
        <f>IF(Inskrivning!$G107=1,Inskrivning!V107,0)</f>
        <v>0</v>
      </c>
      <c r="O105" s="16">
        <f>IF(Inskrivning!$G107=1,Inskrivning!W107,0)</f>
        <v>0</v>
      </c>
      <c r="P105" s="16">
        <f>IF(Inskrivning!$G107=1,Inskrivning!X107,0)</f>
        <v>0</v>
      </c>
      <c r="Q105" s="113"/>
    </row>
    <row r="106" spans="2:17" ht="17.100000000000001" customHeight="1" x14ac:dyDescent="0.25">
      <c r="B106" s="53">
        <f>IF(Inskrivning!$G108=1,Inskrivning!J108,0)</f>
        <v>0</v>
      </c>
      <c r="C106" s="53">
        <f>IF(Inskrivning!$G108=1,Inskrivning!K108,0)</f>
        <v>0</v>
      </c>
      <c r="D106" s="16">
        <f>IF(Inskrivning!$G108=1,Inskrivning!L108,0)</f>
        <v>0</v>
      </c>
      <c r="E106" s="16">
        <f>IF(Inskrivning!$G108=1,Inskrivning!M108,0)</f>
        <v>0</v>
      </c>
      <c r="F106" s="16">
        <f>IF(Inskrivning!$G108=1,Inskrivning!N108,0)</f>
        <v>0</v>
      </c>
      <c r="G106" s="16">
        <f>IF(Inskrivning!$G108=1,Inskrivning!O108,0)</f>
        <v>0</v>
      </c>
      <c r="H106" s="16">
        <f>IF(Inskrivning!$G108=1,Inskrivning!P108,0)</f>
        <v>0</v>
      </c>
      <c r="I106" s="16">
        <f>IF(Inskrivning!$G108=1,Inskrivning!Q108,0)</f>
        <v>0</v>
      </c>
      <c r="J106" s="16">
        <f>IF(Inskrivning!$G108=1,Inskrivning!R108,0)</f>
        <v>0</v>
      </c>
      <c r="K106" s="16">
        <f>IF(Inskrivning!$G108=1,Inskrivning!S108,0)</f>
        <v>0</v>
      </c>
      <c r="L106" s="16">
        <f>IF(Inskrivning!$G108=1,Inskrivning!T108,0)</f>
        <v>0</v>
      </c>
      <c r="M106" s="16">
        <f>IF(Inskrivning!$G108=1,Inskrivning!U108,0)</f>
        <v>0</v>
      </c>
      <c r="N106" s="16">
        <f>IF(Inskrivning!$G108=1,Inskrivning!V108,0)</f>
        <v>0</v>
      </c>
      <c r="O106" s="16">
        <f>IF(Inskrivning!$G108=1,Inskrivning!W108,0)</f>
        <v>0</v>
      </c>
      <c r="P106" s="16">
        <f>IF(Inskrivning!$G108=1,Inskrivning!X108,0)</f>
        <v>0</v>
      </c>
      <c r="Q106" s="113"/>
    </row>
    <row r="107" spans="2:17" ht="17.100000000000001" customHeight="1" x14ac:dyDescent="0.25">
      <c r="B107" s="53">
        <f>IF(Inskrivning!$G109=1,Inskrivning!J109,0)</f>
        <v>0</v>
      </c>
      <c r="C107" s="53">
        <f>IF(Inskrivning!$G109=1,Inskrivning!K109,0)</f>
        <v>0</v>
      </c>
      <c r="D107" s="16">
        <f>IF(Inskrivning!$G109=1,Inskrivning!L109,0)</f>
        <v>0</v>
      </c>
      <c r="E107" s="16">
        <f>IF(Inskrivning!$G109=1,Inskrivning!M109,0)</f>
        <v>0</v>
      </c>
      <c r="F107" s="16">
        <f>IF(Inskrivning!$G109=1,Inskrivning!N109,0)</f>
        <v>0</v>
      </c>
      <c r="G107" s="16">
        <f>IF(Inskrivning!$G109=1,Inskrivning!O109,0)</f>
        <v>0</v>
      </c>
      <c r="H107" s="16">
        <f>IF(Inskrivning!$G109=1,Inskrivning!P109,0)</f>
        <v>0</v>
      </c>
      <c r="I107" s="16">
        <f>IF(Inskrivning!$G109=1,Inskrivning!Q109,0)</f>
        <v>0</v>
      </c>
      <c r="J107" s="16">
        <f>IF(Inskrivning!$G109=1,Inskrivning!R109,0)</f>
        <v>0</v>
      </c>
      <c r="K107" s="16">
        <f>IF(Inskrivning!$G109=1,Inskrivning!S109,0)</f>
        <v>0</v>
      </c>
      <c r="L107" s="16">
        <f>IF(Inskrivning!$G109=1,Inskrivning!T109,0)</f>
        <v>0</v>
      </c>
      <c r="M107" s="16">
        <f>IF(Inskrivning!$G109=1,Inskrivning!U109,0)</f>
        <v>0</v>
      </c>
      <c r="N107" s="16">
        <f>IF(Inskrivning!$G109=1,Inskrivning!V109,0)</f>
        <v>0</v>
      </c>
      <c r="O107" s="16">
        <f>IF(Inskrivning!$G109=1,Inskrivning!W109,0)</f>
        <v>0</v>
      </c>
      <c r="P107" s="16">
        <f>IF(Inskrivning!$G109=1,Inskrivning!X109,0)</f>
        <v>0</v>
      </c>
      <c r="Q107" s="113"/>
    </row>
    <row r="108" spans="2:17" ht="17.100000000000001" customHeight="1" x14ac:dyDescent="0.25">
      <c r="B108" s="53">
        <f>IF(Inskrivning!$G110=1,Inskrivning!J110,0)</f>
        <v>0</v>
      </c>
      <c r="C108" s="53">
        <f>IF(Inskrivning!$G110=1,Inskrivning!K110,0)</f>
        <v>0</v>
      </c>
      <c r="D108" s="16">
        <f>IF(Inskrivning!$G110=1,Inskrivning!L110,0)</f>
        <v>0</v>
      </c>
      <c r="E108" s="16">
        <f>IF(Inskrivning!$G110=1,Inskrivning!M110,0)</f>
        <v>0</v>
      </c>
      <c r="F108" s="16">
        <f>IF(Inskrivning!$G110=1,Inskrivning!N110,0)</f>
        <v>0</v>
      </c>
      <c r="G108" s="16">
        <f>IF(Inskrivning!$G110=1,Inskrivning!O110,0)</f>
        <v>0</v>
      </c>
      <c r="H108" s="16">
        <f>IF(Inskrivning!$G110=1,Inskrivning!P110,0)</f>
        <v>0</v>
      </c>
      <c r="I108" s="16">
        <f>IF(Inskrivning!$G110=1,Inskrivning!Q110,0)</f>
        <v>0</v>
      </c>
      <c r="J108" s="16">
        <f>IF(Inskrivning!$G110=1,Inskrivning!R110,0)</f>
        <v>0</v>
      </c>
      <c r="K108" s="16">
        <f>IF(Inskrivning!$G110=1,Inskrivning!S110,0)</f>
        <v>0</v>
      </c>
      <c r="L108" s="16">
        <f>IF(Inskrivning!$G110=1,Inskrivning!T110,0)</f>
        <v>0</v>
      </c>
      <c r="M108" s="16">
        <f>IF(Inskrivning!$G110=1,Inskrivning!U110,0)</f>
        <v>0</v>
      </c>
      <c r="N108" s="16">
        <f>IF(Inskrivning!$G110=1,Inskrivning!V110,0)</f>
        <v>0</v>
      </c>
      <c r="O108" s="16">
        <f>IF(Inskrivning!$G110=1,Inskrivning!W110,0)</f>
        <v>0</v>
      </c>
      <c r="P108" s="16">
        <f>IF(Inskrivning!$G110=1,Inskrivning!X110,0)</f>
        <v>0</v>
      </c>
      <c r="Q108" s="113"/>
    </row>
    <row r="109" spans="2:17" ht="17.100000000000001" customHeight="1" x14ac:dyDescent="0.25">
      <c r="B109" s="53">
        <f>IF(Inskrivning!$G111=1,Inskrivning!J111,0)</f>
        <v>0</v>
      </c>
      <c r="C109" s="53">
        <f>IF(Inskrivning!$G111=1,Inskrivning!K111,0)</f>
        <v>0</v>
      </c>
      <c r="D109" s="16">
        <f>IF(Inskrivning!$G111=1,Inskrivning!L111,0)</f>
        <v>0</v>
      </c>
      <c r="E109" s="16">
        <f>IF(Inskrivning!$G111=1,Inskrivning!M111,0)</f>
        <v>0</v>
      </c>
      <c r="F109" s="16">
        <f>IF(Inskrivning!$G111=1,Inskrivning!N111,0)</f>
        <v>0</v>
      </c>
      <c r="G109" s="16">
        <f>IF(Inskrivning!$G111=1,Inskrivning!O111,0)</f>
        <v>0</v>
      </c>
      <c r="H109" s="16">
        <f>IF(Inskrivning!$G111=1,Inskrivning!P111,0)</f>
        <v>0</v>
      </c>
      <c r="I109" s="16">
        <f>IF(Inskrivning!$G111=1,Inskrivning!Q111,0)</f>
        <v>0</v>
      </c>
      <c r="J109" s="16">
        <f>IF(Inskrivning!$G111=1,Inskrivning!R111,0)</f>
        <v>0</v>
      </c>
      <c r="K109" s="16">
        <f>IF(Inskrivning!$G111=1,Inskrivning!S111,0)</f>
        <v>0</v>
      </c>
      <c r="L109" s="16">
        <f>IF(Inskrivning!$G111=1,Inskrivning!T111,0)</f>
        <v>0</v>
      </c>
      <c r="M109" s="16">
        <f>IF(Inskrivning!$G111=1,Inskrivning!U111,0)</f>
        <v>0</v>
      </c>
      <c r="N109" s="16">
        <f>IF(Inskrivning!$G111=1,Inskrivning!V111,0)</f>
        <v>0</v>
      </c>
      <c r="O109" s="16">
        <f>IF(Inskrivning!$G111=1,Inskrivning!W111,0)</f>
        <v>0</v>
      </c>
      <c r="P109" s="16">
        <f>IF(Inskrivning!$G111=1,Inskrivning!X111,0)</f>
        <v>0</v>
      </c>
      <c r="Q109" s="113"/>
    </row>
    <row r="110" spans="2:17" ht="17.100000000000001" customHeight="1" x14ac:dyDescent="0.25">
      <c r="B110" s="53">
        <f>IF(Inskrivning!$G112=1,Inskrivning!J112,0)</f>
        <v>0</v>
      </c>
      <c r="C110" s="53">
        <f>IF(Inskrivning!$G112=1,Inskrivning!K112,0)</f>
        <v>0</v>
      </c>
      <c r="D110" s="16">
        <f>IF(Inskrivning!$G112=1,Inskrivning!L112,0)</f>
        <v>0</v>
      </c>
      <c r="E110" s="16">
        <f>IF(Inskrivning!$G112=1,Inskrivning!M112,0)</f>
        <v>0</v>
      </c>
      <c r="F110" s="16">
        <f>IF(Inskrivning!$G112=1,Inskrivning!N112,0)</f>
        <v>0</v>
      </c>
      <c r="G110" s="16">
        <f>IF(Inskrivning!$G112=1,Inskrivning!O112,0)</f>
        <v>0</v>
      </c>
      <c r="H110" s="16">
        <f>IF(Inskrivning!$G112=1,Inskrivning!P112,0)</f>
        <v>0</v>
      </c>
      <c r="I110" s="16">
        <f>IF(Inskrivning!$G112=1,Inskrivning!Q112,0)</f>
        <v>0</v>
      </c>
      <c r="J110" s="16">
        <f>IF(Inskrivning!$G112=1,Inskrivning!R112,0)</f>
        <v>0</v>
      </c>
      <c r="K110" s="16">
        <f>IF(Inskrivning!$G112=1,Inskrivning!S112,0)</f>
        <v>0</v>
      </c>
      <c r="L110" s="16">
        <f>IF(Inskrivning!$G112=1,Inskrivning!T112,0)</f>
        <v>0</v>
      </c>
      <c r="M110" s="16">
        <f>IF(Inskrivning!$G112=1,Inskrivning!U112,0)</f>
        <v>0</v>
      </c>
      <c r="N110" s="16">
        <f>IF(Inskrivning!$G112=1,Inskrivning!V112,0)</f>
        <v>0</v>
      </c>
      <c r="O110" s="16">
        <f>IF(Inskrivning!$G112=1,Inskrivning!W112,0)</f>
        <v>0</v>
      </c>
      <c r="P110" s="16">
        <f>IF(Inskrivning!$G112=1,Inskrivning!X112,0)</f>
        <v>0</v>
      </c>
      <c r="Q110" s="113"/>
    </row>
    <row r="111" spans="2:17" ht="17.100000000000001" customHeight="1" x14ac:dyDescent="0.25">
      <c r="B111" s="53">
        <f>IF(Inskrivning!$G113=1,Inskrivning!J113,0)</f>
        <v>0</v>
      </c>
      <c r="C111" s="53">
        <f>IF(Inskrivning!$G113=1,Inskrivning!K113,0)</f>
        <v>0</v>
      </c>
      <c r="D111" s="16">
        <f>IF(Inskrivning!$G113=1,Inskrivning!L113,0)</f>
        <v>0</v>
      </c>
      <c r="E111" s="16">
        <f>IF(Inskrivning!$G113=1,Inskrivning!M113,0)</f>
        <v>0</v>
      </c>
      <c r="F111" s="16">
        <f>IF(Inskrivning!$G113=1,Inskrivning!N113,0)</f>
        <v>0</v>
      </c>
      <c r="G111" s="16">
        <f>IF(Inskrivning!$G113=1,Inskrivning!O113,0)</f>
        <v>0</v>
      </c>
      <c r="H111" s="16">
        <f>IF(Inskrivning!$G113=1,Inskrivning!P113,0)</f>
        <v>0</v>
      </c>
      <c r="I111" s="16">
        <f>IF(Inskrivning!$G113=1,Inskrivning!Q113,0)</f>
        <v>0</v>
      </c>
      <c r="J111" s="16">
        <f>IF(Inskrivning!$G113=1,Inskrivning!R113,0)</f>
        <v>0</v>
      </c>
      <c r="K111" s="16">
        <f>IF(Inskrivning!$G113=1,Inskrivning!S113,0)</f>
        <v>0</v>
      </c>
      <c r="L111" s="16">
        <f>IF(Inskrivning!$G113=1,Inskrivning!T113,0)</f>
        <v>0</v>
      </c>
      <c r="M111" s="16">
        <f>IF(Inskrivning!$G113=1,Inskrivning!U113,0)</f>
        <v>0</v>
      </c>
      <c r="N111" s="16">
        <f>IF(Inskrivning!$G113=1,Inskrivning!V113,0)</f>
        <v>0</v>
      </c>
      <c r="O111" s="16">
        <f>IF(Inskrivning!$G113=1,Inskrivning!W113,0)</f>
        <v>0</v>
      </c>
      <c r="P111" s="16">
        <f>IF(Inskrivning!$G113=1,Inskrivning!X113,0)</f>
        <v>0</v>
      </c>
      <c r="Q111" s="113"/>
    </row>
    <row r="112" spans="2:17" ht="17.100000000000001" customHeight="1" x14ac:dyDescent="0.25">
      <c r="B112" s="53">
        <f>IF(Inskrivning!$G114=1,Inskrivning!J114,0)</f>
        <v>0</v>
      </c>
      <c r="C112" s="53">
        <f>IF(Inskrivning!$G114=1,Inskrivning!K114,0)</f>
        <v>0</v>
      </c>
      <c r="D112" s="16">
        <f>IF(Inskrivning!$G114=1,Inskrivning!L114,0)</f>
        <v>0</v>
      </c>
      <c r="E112" s="16">
        <f>IF(Inskrivning!$G114=1,Inskrivning!M114,0)</f>
        <v>0</v>
      </c>
      <c r="F112" s="16">
        <f>IF(Inskrivning!$G114=1,Inskrivning!N114,0)</f>
        <v>0</v>
      </c>
      <c r="G112" s="16">
        <f>IF(Inskrivning!$G114=1,Inskrivning!O114,0)</f>
        <v>0</v>
      </c>
      <c r="H112" s="16">
        <f>IF(Inskrivning!$G114=1,Inskrivning!P114,0)</f>
        <v>0</v>
      </c>
      <c r="I112" s="16">
        <f>IF(Inskrivning!$G114=1,Inskrivning!Q114,0)</f>
        <v>0</v>
      </c>
      <c r="J112" s="16">
        <f>IF(Inskrivning!$G114=1,Inskrivning!R114,0)</f>
        <v>0</v>
      </c>
      <c r="K112" s="16">
        <f>IF(Inskrivning!$G114=1,Inskrivning!S114,0)</f>
        <v>0</v>
      </c>
      <c r="L112" s="16">
        <f>IF(Inskrivning!$G114=1,Inskrivning!T114,0)</f>
        <v>0</v>
      </c>
      <c r="M112" s="16">
        <f>IF(Inskrivning!$G114=1,Inskrivning!U114,0)</f>
        <v>0</v>
      </c>
      <c r="N112" s="16">
        <f>IF(Inskrivning!$G114=1,Inskrivning!V114,0)</f>
        <v>0</v>
      </c>
      <c r="O112" s="16">
        <f>IF(Inskrivning!$G114=1,Inskrivning!W114,0)</f>
        <v>0</v>
      </c>
      <c r="P112" s="16">
        <f>IF(Inskrivning!$G114=1,Inskrivning!X114,0)</f>
        <v>0</v>
      </c>
      <c r="Q112" s="113"/>
    </row>
    <row r="113" spans="2:17" ht="17.100000000000001" customHeight="1" x14ac:dyDescent="0.25">
      <c r="B113" s="53">
        <f>IF(Inskrivning!$G115=1,Inskrivning!J115,0)</f>
        <v>0</v>
      </c>
      <c r="C113" s="53">
        <f>IF(Inskrivning!$G115=1,Inskrivning!K115,0)</f>
        <v>0</v>
      </c>
      <c r="D113" s="16">
        <f>IF(Inskrivning!$G115=1,Inskrivning!L115,0)</f>
        <v>0</v>
      </c>
      <c r="E113" s="16">
        <f>IF(Inskrivning!$G115=1,Inskrivning!M115,0)</f>
        <v>0</v>
      </c>
      <c r="F113" s="16">
        <f>IF(Inskrivning!$G115=1,Inskrivning!N115,0)</f>
        <v>0</v>
      </c>
      <c r="G113" s="16">
        <f>IF(Inskrivning!$G115=1,Inskrivning!O115,0)</f>
        <v>0</v>
      </c>
      <c r="H113" s="16">
        <f>IF(Inskrivning!$G115=1,Inskrivning!P115,0)</f>
        <v>0</v>
      </c>
      <c r="I113" s="16">
        <f>IF(Inskrivning!$G115=1,Inskrivning!Q115,0)</f>
        <v>0</v>
      </c>
      <c r="J113" s="16">
        <f>IF(Inskrivning!$G115=1,Inskrivning!R115,0)</f>
        <v>0</v>
      </c>
      <c r="K113" s="16">
        <f>IF(Inskrivning!$G115=1,Inskrivning!S115,0)</f>
        <v>0</v>
      </c>
      <c r="L113" s="16">
        <f>IF(Inskrivning!$G115=1,Inskrivning!T115,0)</f>
        <v>0</v>
      </c>
      <c r="M113" s="16">
        <f>IF(Inskrivning!$G115=1,Inskrivning!U115,0)</f>
        <v>0</v>
      </c>
      <c r="N113" s="16">
        <f>IF(Inskrivning!$G115=1,Inskrivning!V115,0)</f>
        <v>0</v>
      </c>
      <c r="O113" s="16">
        <f>IF(Inskrivning!$G115=1,Inskrivning!W115,0)</f>
        <v>0</v>
      </c>
      <c r="P113" s="16">
        <f>IF(Inskrivning!$G115=1,Inskrivning!X115,0)</f>
        <v>0</v>
      </c>
      <c r="Q113" s="113"/>
    </row>
    <row r="114" spans="2:17" ht="17.100000000000001" customHeight="1" x14ac:dyDescent="0.25">
      <c r="B114" s="53">
        <f>IF(Inskrivning!$G116=1,Inskrivning!J116,0)</f>
        <v>0</v>
      </c>
      <c r="C114" s="53">
        <f>IF(Inskrivning!$G116=1,Inskrivning!K116,0)</f>
        <v>0</v>
      </c>
      <c r="D114" s="16">
        <f>IF(Inskrivning!$G116=1,Inskrivning!L116,0)</f>
        <v>0</v>
      </c>
      <c r="E114" s="16">
        <f>IF(Inskrivning!$G116=1,Inskrivning!M116,0)</f>
        <v>0</v>
      </c>
      <c r="F114" s="16">
        <f>IF(Inskrivning!$G116=1,Inskrivning!N116,0)</f>
        <v>0</v>
      </c>
      <c r="G114" s="16">
        <f>IF(Inskrivning!$G116=1,Inskrivning!O116,0)</f>
        <v>0</v>
      </c>
      <c r="H114" s="16">
        <f>IF(Inskrivning!$G116=1,Inskrivning!P116,0)</f>
        <v>0</v>
      </c>
      <c r="I114" s="16">
        <f>IF(Inskrivning!$G116=1,Inskrivning!Q116,0)</f>
        <v>0</v>
      </c>
      <c r="J114" s="16">
        <f>IF(Inskrivning!$G116=1,Inskrivning!R116,0)</f>
        <v>0</v>
      </c>
      <c r="K114" s="16">
        <f>IF(Inskrivning!$G116=1,Inskrivning!S116,0)</f>
        <v>0</v>
      </c>
      <c r="L114" s="16">
        <f>IF(Inskrivning!$G116=1,Inskrivning!T116,0)</f>
        <v>0</v>
      </c>
      <c r="M114" s="16">
        <f>IF(Inskrivning!$G116=1,Inskrivning!U116,0)</f>
        <v>0</v>
      </c>
      <c r="N114" s="16">
        <f>IF(Inskrivning!$G116=1,Inskrivning!V116,0)</f>
        <v>0</v>
      </c>
      <c r="O114" s="16">
        <f>IF(Inskrivning!$G116=1,Inskrivning!W116,0)</f>
        <v>0</v>
      </c>
      <c r="P114" s="16">
        <f>IF(Inskrivning!$G116=1,Inskrivning!X116,0)</f>
        <v>0</v>
      </c>
      <c r="Q114" s="113"/>
    </row>
    <row r="115" spans="2:17" ht="17.100000000000001" customHeight="1" x14ac:dyDescent="0.25">
      <c r="B115" s="53">
        <f>IF(Inskrivning!$G117=1,Inskrivning!J117,0)</f>
        <v>0</v>
      </c>
      <c r="C115" s="53">
        <f>IF(Inskrivning!$G117=1,Inskrivning!K117,0)</f>
        <v>0</v>
      </c>
      <c r="D115" s="16">
        <f>IF(Inskrivning!$G117=1,Inskrivning!L117,0)</f>
        <v>0</v>
      </c>
      <c r="E115" s="16">
        <f>IF(Inskrivning!$G117=1,Inskrivning!M117,0)</f>
        <v>0</v>
      </c>
      <c r="F115" s="16">
        <f>IF(Inskrivning!$G117=1,Inskrivning!N117,0)</f>
        <v>0</v>
      </c>
      <c r="G115" s="16">
        <f>IF(Inskrivning!$G117=1,Inskrivning!O117,0)</f>
        <v>0</v>
      </c>
      <c r="H115" s="16">
        <f>IF(Inskrivning!$G117=1,Inskrivning!P117,0)</f>
        <v>0</v>
      </c>
      <c r="I115" s="16">
        <f>IF(Inskrivning!$G117=1,Inskrivning!Q117,0)</f>
        <v>0</v>
      </c>
      <c r="J115" s="16">
        <f>IF(Inskrivning!$G117=1,Inskrivning!R117,0)</f>
        <v>0</v>
      </c>
      <c r="K115" s="16">
        <f>IF(Inskrivning!$G117=1,Inskrivning!S117,0)</f>
        <v>0</v>
      </c>
      <c r="L115" s="16">
        <f>IF(Inskrivning!$G117=1,Inskrivning!T117,0)</f>
        <v>0</v>
      </c>
      <c r="M115" s="16">
        <f>IF(Inskrivning!$G117=1,Inskrivning!U117,0)</f>
        <v>0</v>
      </c>
      <c r="N115" s="16">
        <f>IF(Inskrivning!$G117=1,Inskrivning!V117,0)</f>
        <v>0</v>
      </c>
      <c r="O115" s="16">
        <f>IF(Inskrivning!$G117=1,Inskrivning!W117,0)</f>
        <v>0</v>
      </c>
      <c r="P115" s="16">
        <f>IF(Inskrivning!$G117=1,Inskrivning!X117,0)</f>
        <v>0</v>
      </c>
      <c r="Q115" s="113"/>
    </row>
    <row r="116" spans="2:17" ht="17.100000000000001" customHeight="1" x14ac:dyDescent="0.25">
      <c r="B116" s="53">
        <f>IF(Inskrivning!$G118=1,Inskrivning!J118,0)</f>
        <v>0</v>
      </c>
      <c r="C116" s="53">
        <f>IF(Inskrivning!$G118=1,Inskrivning!K118,0)</f>
        <v>0</v>
      </c>
      <c r="D116" s="16">
        <f>IF(Inskrivning!$G118=1,Inskrivning!L118,0)</f>
        <v>0</v>
      </c>
      <c r="E116" s="16">
        <f>IF(Inskrivning!$G118=1,Inskrivning!M118,0)</f>
        <v>0</v>
      </c>
      <c r="F116" s="16">
        <f>IF(Inskrivning!$G118=1,Inskrivning!N118,0)</f>
        <v>0</v>
      </c>
      <c r="G116" s="16">
        <f>IF(Inskrivning!$G118=1,Inskrivning!O118,0)</f>
        <v>0</v>
      </c>
      <c r="H116" s="16">
        <f>IF(Inskrivning!$G118=1,Inskrivning!P118,0)</f>
        <v>0</v>
      </c>
      <c r="I116" s="16">
        <f>IF(Inskrivning!$G118=1,Inskrivning!Q118,0)</f>
        <v>0</v>
      </c>
      <c r="J116" s="16">
        <f>IF(Inskrivning!$G118=1,Inskrivning!R118,0)</f>
        <v>0</v>
      </c>
      <c r="K116" s="16">
        <f>IF(Inskrivning!$G118=1,Inskrivning!S118,0)</f>
        <v>0</v>
      </c>
      <c r="L116" s="16">
        <f>IF(Inskrivning!$G118=1,Inskrivning!T118,0)</f>
        <v>0</v>
      </c>
      <c r="M116" s="16">
        <f>IF(Inskrivning!$G118=1,Inskrivning!U118,0)</f>
        <v>0</v>
      </c>
      <c r="N116" s="16">
        <f>IF(Inskrivning!$G118=1,Inskrivning!V118,0)</f>
        <v>0</v>
      </c>
      <c r="O116" s="16">
        <f>IF(Inskrivning!$G118=1,Inskrivning!W118,0)</f>
        <v>0</v>
      </c>
      <c r="P116" s="16">
        <f>IF(Inskrivning!$G118=1,Inskrivning!X118,0)</f>
        <v>0</v>
      </c>
      <c r="Q116" s="113"/>
    </row>
    <row r="117" spans="2:17" ht="17.100000000000001" customHeight="1" x14ac:dyDescent="0.25">
      <c r="B117" s="53">
        <f>IF(Inskrivning!$G119=1,Inskrivning!J119,0)</f>
        <v>0</v>
      </c>
      <c r="C117" s="53">
        <f>IF(Inskrivning!$G119=1,Inskrivning!K119,0)</f>
        <v>0</v>
      </c>
      <c r="D117" s="16">
        <f>IF(Inskrivning!$G119=1,Inskrivning!L119,0)</f>
        <v>0</v>
      </c>
      <c r="E117" s="16">
        <f>IF(Inskrivning!$G119=1,Inskrivning!M119,0)</f>
        <v>0</v>
      </c>
      <c r="F117" s="16">
        <f>IF(Inskrivning!$G119=1,Inskrivning!N119,0)</f>
        <v>0</v>
      </c>
      <c r="G117" s="16">
        <f>IF(Inskrivning!$G119=1,Inskrivning!O119,0)</f>
        <v>0</v>
      </c>
      <c r="H117" s="16">
        <f>IF(Inskrivning!$G119=1,Inskrivning!P119,0)</f>
        <v>0</v>
      </c>
      <c r="I117" s="16">
        <f>IF(Inskrivning!$G119=1,Inskrivning!Q119,0)</f>
        <v>0</v>
      </c>
      <c r="J117" s="16">
        <f>IF(Inskrivning!$G119=1,Inskrivning!R119,0)</f>
        <v>0</v>
      </c>
      <c r="K117" s="16">
        <f>IF(Inskrivning!$G119=1,Inskrivning!S119,0)</f>
        <v>0</v>
      </c>
      <c r="L117" s="16">
        <f>IF(Inskrivning!$G119=1,Inskrivning!T119,0)</f>
        <v>0</v>
      </c>
      <c r="M117" s="16">
        <f>IF(Inskrivning!$G119=1,Inskrivning!U119,0)</f>
        <v>0</v>
      </c>
      <c r="N117" s="16">
        <f>IF(Inskrivning!$G119=1,Inskrivning!V119,0)</f>
        <v>0</v>
      </c>
      <c r="O117" s="16">
        <f>IF(Inskrivning!$G119=1,Inskrivning!W119,0)</f>
        <v>0</v>
      </c>
      <c r="P117" s="16">
        <f>IF(Inskrivning!$G119=1,Inskrivning!X119,0)</f>
        <v>0</v>
      </c>
      <c r="Q117" s="113"/>
    </row>
    <row r="118" spans="2:17" ht="17.100000000000001" customHeight="1" x14ac:dyDescent="0.25">
      <c r="B118" s="53">
        <f>IF(Inskrivning!$G120=1,Inskrivning!J120,0)</f>
        <v>0</v>
      </c>
      <c r="C118" s="53">
        <f>IF(Inskrivning!$G120=1,Inskrivning!K120,0)</f>
        <v>0</v>
      </c>
      <c r="D118" s="16">
        <f>IF(Inskrivning!$G120=1,Inskrivning!L120,0)</f>
        <v>0</v>
      </c>
      <c r="E118" s="16">
        <f>IF(Inskrivning!$G120=1,Inskrivning!M120,0)</f>
        <v>0</v>
      </c>
      <c r="F118" s="16">
        <f>IF(Inskrivning!$G120=1,Inskrivning!N120,0)</f>
        <v>0</v>
      </c>
      <c r="G118" s="16">
        <f>IF(Inskrivning!$G120=1,Inskrivning!O120,0)</f>
        <v>0</v>
      </c>
      <c r="H118" s="16">
        <f>IF(Inskrivning!$G120=1,Inskrivning!P120,0)</f>
        <v>0</v>
      </c>
      <c r="I118" s="16">
        <f>IF(Inskrivning!$G120=1,Inskrivning!Q120,0)</f>
        <v>0</v>
      </c>
      <c r="J118" s="16">
        <f>IF(Inskrivning!$G120=1,Inskrivning!R120,0)</f>
        <v>0</v>
      </c>
      <c r="K118" s="16">
        <f>IF(Inskrivning!$G120=1,Inskrivning!S120,0)</f>
        <v>0</v>
      </c>
      <c r="L118" s="16">
        <f>IF(Inskrivning!$G120=1,Inskrivning!T120,0)</f>
        <v>0</v>
      </c>
      <c r="M118" s="16">
        <f>IF(Inskrivning!$G120=1,Inskrivning!U120,0)</f>
        <v>0</v>
      </c>
      <c r="N118" s="16">
        <f>IF(Inskrivning!$G120=1,Inskrivning!V120,0)</f>
        <v>0</v>
      </c>
      <c r="O118" s="16">
        <f>IF(Inskrivning!$G120=1,Inskrivning!W120,0)</f>
        <v>0</v>
      </c>
      <c r="P118" s="16">
        <f>IF(Inskrivning!$G120=1,Inskrivning!X120,0)</f>
        <v>0</v>
      </c>
      <c r="Q118" s="113"/>
    </row>
    <row r="119" spans="2:17" ht="17.100000000000001" customHeight="1" x14ac:dyDescent="0.25">
      <c r="B119" s="53">
        <f>IF(Inskrivning!$G121=1,Inskrivning!J121,0)</f>
        <v>0</v>
      </c>
      <c r="C119" s="53">
        <f>IF(Inskrivning!$G121=1,Inskrivning!K121,0)</f>
        <v>0</v>
      </c>
      <c r="D119" s="16">
        <f>IF(Inskrivning!$G121=1,Inskrivning!L121,0)</f>
        <v>0</v>
      </c>
      <c r="E119" s="16">
        <f>IF(Inskrivning!$G121=1,Inskrivning!M121,0)</f>
        <v>0</v>
      </c>
      <c r="F119" s="16">
        <f>IF(Inskrivning!$G121=1,Inskrivning!N121,0)</f>
        <v>0</v>
      </c>
      <c r="G119" s="16">
        <f>IF(Inskrivning!$G121=1,Inskrivning!O121,0)</f>
        <v>0</v>
      </c>
      <c r="H119" s="16">
        <f>IF(Inskrivning!$G121=1,Inskrivning!P121,0)</f>
        <v>0</v>
      </c>
      <c r="I119" s="16">
        <f>IF(Inskrivning!$G121=1,Inskrivning!Q121,0)</f>
        <v>0</v>
      </c>
      <c r="J119" s="16">
        <f>IF(Inskrivning!$G121=1,Inskrivning!R121,0)</f>
        <v>0</v>
      </c>
      <c r="K119" s="16">
        <f>IF(Inskrivning!$G121=1,Inskrivning!S121,0)</f>
        <v>0</v>
      </c>
      <c r="L119" s="16">
        <f>IF(Inskrivning!$G121=1,Inskrivning!T121,0)</f>
        <v>0</v>
      </c>
      <c r="M119" s="16">
        <f>IF(Inskrivning!$G121=1,Inskrivning!U121,0)</f>
        <v>0</v>
      </c>
      <c r="N119" s="16">
        <f>IF(Inskrivning!$G121=1,Inskrivning!V121,0)</f>
        <v>0</v>
      </c>
      <c r="O119" s="16">
        <f>IF(Inskrivning!$G121=1,Inskrivning!W121,0)</f>
        <v>0</v>
      </c>
      <c r="P119" s="16">
        <f>IF(Inskrivning!$G121=1,Inskrivning!X121,0)</f>
        <v>0</v>
      </c>
      <c r="Q119" s="113"/>
    </row>
    <row r="120" spans="2:17" ht="17.100000000000001" customHeight="1" x14ac:dyDescent="0.25">
      <c r="B120" s="53">
        <f>IF(Inskrivning!$G122=1,Inskrivning!J122,0)</f>
        <v>0</v>
      </c>
      <c r="C120" s="53">
        <f>IF(Inskrivning!$G122=1,Inskrivning!K122,0)</f>
        <v>0</v>
      </c>
      <c r="D120" s="16">
        <f>IF(Inskrivning!$G122=1,Inskrivning!L122,0)</f>
        <v>0</v>
      </c>
      <c r="E120" s="16">
        <f>IF(Inskrivning!$G122=1,Inskrivning!M122,0)</f>
        <v>0</v>
      </c>
      <c r="F120" s="16">
        <f>IF(Inskrivning!$G122=1,Inskrivning!N122,0)</f>
        <v>0</v>
      </c>
      <c r="G120" s="16">
        <f>IF(Inskrivning!$G122=1,Inskrivning!O122,0)</f>
        <v>0</v>
      </c>
      <c r="H120" s="16">
        <f>IF(Inskrivning!$G122=1,Inskrivning!P122,0)</f>
        <v>0</v>
      </c>
      <c r="I120" s="16">
        <f>IF(Inskrivning!$G122=1,Inskrivning!Q122,0)</f>
        <v>0</v>
      </c>
      <c r="J120" s="16">
        <f>IF(Inskrivning!$G122=1,Inskrivning!R122,0)</f>
        <v>0</v>
      </c>
      <c r="K120" s="16">
        <f>IF(Inskrivning!$G122=1,Inskrivning!S122,0)</f>
        <v>0</v>
      </c>
      <c r="L120" s="16">
        <f>IF(Inskrivning!$G122=1,Inskrivning!T122,0)</f>
        <v>0</v>
      </c>
      <c r="M120" s="16">
        <f>IF(Inskrivning!$G122=1,Inskrivning!U122,0)</f>
        <v>0</v>
      </c>
      <c r="N120" s="16">
        <f>IF(Inskrivning!$G122=1,Inskrivning!V122,0)</f>
        <v>0</v>
      </c>
      <c r="O120" s="16">
        <f>IF(Inskrivning!$G122=1,Inskrivning!W122,0)</f>
        <v>0</v>
      </c>
      <c r="P120" s="16">
        <f>IF(Inskrivning!$G122=1,Inskrivning!X122,0)</f>
        <v>0</v>
      </c>
      <c r="Q120" s="113"/>
    </row>
    <row r="121" spans="2:17" ht="17.100000000000001" customHeight="1" x14ac:dyDescent="0.25">
      <c r="B121" s="53">
        <f>IF(Inskrivning!$G123=1,Inskrivning!J123,0)</f>
        <v>0</v>
      </c>
      <c r="C121" s="53">
        <f>IF(Inskrivning!$G123=1,Inskrivning!K123,0)</f>
        <v>0</v>
      </c>
      <c r="D121" s="16">
        <f>IF(Inskrivning!$G123=1,Inskrivning!L123,0)</f>
        <v>0</v>
      </c>
      <c r="E121" s="16">
        <f>IF(Inskrivning!$G123=1,Inskrivning!M123,0)</f>
        <v>0</v>
      </c>
      <c r="F121" s="16">
        <f>IF(Inskrivning!$G123=1,Inskrivning!N123,0)</f>
        <v>0</v>
      </c>
      <c r="G121" s="16">
        <f>IF(Inskrivning!$G123=1,Inskrivning!O123,0)</f>
        <v>0</v>
      </c>
      <c r="H121" s="16">
        <f>IF(Inskrivning!$G123=1,Inskrivning!P123,0)</f>
        <v>0</v>
      </c>
      <c r="I121" s="16">
        <f>IF(Inskrivning!$G123=1,Inskrivning!Q123,0)</f>
        <v>0</v>
      </c>
      <c r="J121" s="16">
        <f>IF(Inskrivning!$G123=1,Inskrivning!R123,0)</f>
        <v>0</v>
      </c>
      <c r="K121" s="16">
        <f>IF(Inskrivning!$G123=1,Inskrivning!S123,0)</f>
        <v>0</v>
      </c>
      <c r="L121" s="16">
        <f>IF(Inskrivning!$G123=1,Inskrivning!T123,0)</f>
        <v>0</v>
      </c>
      <c r="M121" s="16">
        <f>IF(Inskrivning!$G123=1,Inskrivning!U123,0)</f>
        <v>0</v>
      </c>
      <c r="N121" s="16">
        <f>IF(Inskrivning!$G123=1,Inskrivning!V123,0)</f>
        <v>0</v>
      </c>
      <c r="O121" s="16">
        <f>IF(Inskrivning!$G123=1,Inskrivning!W123,0)</f>
        <v>0</v>
      </c>
      <c r="P121" s="16">
        <f>IF(Inskrivning!$G123=1,Inskrivning!X123,0)</f>
        <v>0</v>
      </c>
      <c r="Q121" s="113"/>
    </row>
    <row r="122" spans="2:17" ht="17.100000000000001" customHeight="1" x14ac:dyDescent="0.25">
      <c r="B122" s="53">
        <f>IF(Inskrivning!$G124=1,Inskrivning!J124,0)</f>
        <v>0</v>
      </c>
      <c r="C122" s="53">
        <f>IF(Inskrivning!$G124=1,Inskrivning!K124,0)</f>
        <v>0</v>
      </c>
      <c r="D122" s="16">
        <f>IF(Inskrivning!$G124=1,Inskrivning!L124,0)</f>
        <v>0</v>
      </c>
      <c r="E122" s="16">
        <f>IF(Inskrivning!$G124=1,Inskrivning!M124,0)</f>
        <v>0</v>
      </c>
      <c r="F122" s="16">
        <f>IF(Inskrivning!$G124=1,Inskrivning!N124,0)</f>
        <v>0</v>
      </c>
      <c r="G122" s="16">
        <f>IF(Inskrivning!$G124=1,Inskrivning!O124,0)</f>
        <v>0</v>
      </c>
      <c r="H122" s="16">
        <f>IF(Inskrivning!$G124=1,Inskrivning!P124,0)</f>
        <v>0</v>
      </c>
      <c r="I122" s="16">
        <f>IF(Inskrivning!$G124=1,Inskrivning!Q124,0)</f>
        <v>0</v>
      </c>
      <c r="J122" s="16">
        <f>IF(Inskrivning!$G124=1,Inskrivning!R124,0)</f>
        <v>0</v>
      </c>
      <c r="K122" s="16">
        <f>IF(Inskrivning!$G124=1,Inskrivning!S124,0)</f>
        <v>0</v>
      </c>
      <c r="L122" s="16">
        <f>IF(Inskrivning!$G124=1,Inskrivning!T124,0)</f>
        <v>0</v>
      </c>
      <c r="M122" s="16">
        <f>IF(Inskrivning!$G124=1,Inskrivning!U124,0)</f>
        <v>0</v>
      </c>
      <c r="N122" s="16">
        <f>IF(Inskrivning!$G124=1,Inskrivning!V124,0)</f>
        <v>0</v>
      </c>
      <c r="O122" s="16">
        <f>IF(Inskrivning!$G124=1,Inskrivning!W124,0)</f>
        <v>0</v>
      </c>
      <c r="P122" s="16">
        <f>IF(Inskrivning!$G124=1,Inskrivning!X124,0)</f>
        <v>0</v>
      </c>
      <c r="Q122" s="113"/>
    </row>
    <row r="123" spans="2:17" ht="17.100000000000001" customHeight="1" x14ac:dyDescent="0.25">
      <c r="B123" s="53">
        <f>IF(Inskrivning!$G125=1,Inskrivning!J125,0)</f>
        <v>0</v>
      </c>
      <c r="C123" s="53">
        <f>IF(Inskrivning!$G125=1,Inskrivning!K125,0)</f>
        <v>0</v>
      </c>
      <c r="D123" s="16">
        <f>IF(Inskrivning!$G125=1,Inskrivning!L125,0)</f>
        <v>0</v>
      </c>
      <c r="E123" s="16">
        <f>IF(Inskrivning!$G125=1,Inskrivning!M125,0)</f>
        <v>0</v>
      </c>
      <c r="F123" s="16">
        <f>IF(Inskrivning!$G125=1,Inskrivning!N125,0)</f>
        <v>0</v>
      </c>
      <c r="G123" s="16">
        <f>IF(Inskrivning!$G125=1,Inskrivning!O125,0)</f>
        <v>0</v>
      </c>
      <c r="H123" s="16">
        <f>IF(Inskrivning!$G125=1,Inskrivning!P125,0)</f>
        <v>0</v>
      </c>
      <c r="I123" s="16">
        <f>IF(Inskrivning!$G125=1,Inskrivning!Q125,0)</f>
        <v>0</v>
      </c>
      <c r="J123" s="16">
        <f>IF(Inskrivning!$G125=1,Inskrivning!R125,0)</f>
        <v>0</v>
      </c>
      <c r="K123" s="16">
        <f>IF(Inskrivning!$G125=1,Inskrivning!S125,0)</f>
        <v>0</v>
      </c>
      <c r="L123" s="16">
        <f>IF(Inskrivning!$G125=1,Inskrivning!T125,0)</f>
        <v>0</v>
      </c>
      <c r="M123" s="16">
        <f>IF(Inskrivning!$G125=1,Inskrivning!U125,0)</f>
        <v>0</v>
      </c>
      <c r="N123" s="16">
        <f>IF(Inskrivning!$G125=1,Inskrivning!V125,0)</f>
        <v>0</v>
      </c>
      <c r="O123" s="16">
        <f>IF(Inskrivning!$G125=1,Inskrivning!W125,0)</f>
        <v>0</v>
      </c>
      <c r="P123" s="16">
        <f>IF(Inskrivning!$G125=1,Inskrivning!X125,0)</f>
        <v>0</v>
      </c>
      <c r="Q123" s="113"/>
    </row>
    <row r="124" spans="2:17" ht="17.100000000000001" customHeight="1" x14ac:dyDescent="0.25">
      <c r="B124" s="53">
        <f>IF(Inskrivning!$G126=1,Inskrivning!J126,0)</f>
        <v>0</v>
      </c>
      <c r="C124" s="53">
        <f>IF(Inskrivning!$G126=1,Inskrivning!K126,0)</f>
        <v>0</v>
      </c>
      <c r="D124" s="16">
        <f>IF(Inskrivning!$G126=1,Inskrivning!L126,0)</f>
        <v>0</v>
      </c>
      <c r="E124" s="16">
        <f>IF(Inskrivning!$G126=1,Inskrivning!M126,0)</f>
        <v>0</v>
      </c>
      <c r="F124" s="16">
        <f>IF(Inskrivning!$G126=1,Inskrivning!N126,0)</f>
        <v>0</v>
      </c>
      <c r="G124" s="16">
        <f>IF(Inskrivning!$G126=1,Inskrivning!O126,0)</f>
        <v>0</v>
      </c>
      <c r="H124" s="16">
        <f>IF(Inskrivning!$G126=1,Inskrivning!P126,0)</f>
        <v>0</v>
      </c>
      <c r="I124" s="16">
        <f>IF(Inskrivning!$G126=1,Inskrivning!Q126,0)</f>
        <v>0</v>
      </c>
      <c r="J124" s="16">
        <f>IF(Inskrivning!$G126=1,Inskrivning!R126,0)</f>
        <v>0</v>
      </c>
      <c r="K124" s="16">
        <f>IF(Inskrivning!$G126=1,Inskrivning!S126,0)</f>
        <v>0</v>
      </c>
      <c r="L124" s="16">
        <f>IF(Inskrivning!$G126=1,Inskrivning!T126,0)</f>
        <v>0</v>
      </c>
      <c r="M124" s="16">
        <f>IF(Inskrivning!$G126=1,Inskrivning!U126,0)</f>
        <v>0</v>
      </c>
      <c r="N124" s="16">
        <f>IF(Inskrivning!$G126=1,Inskrivning!V126,0)</f>
        <v>0</v>
      </c>
      <c r="O124" s="16">
        <f>IF(Inskrivning!$G126=1,Inskrivning!W126,0)</f>
        <v>0</v>
      </c>
      <c r="P124" s="16">
        <f>IF(Inskrivning!$G126=1,Inskrivning!X126,0)</f>
        <v>0</v>
      </c>
      <c r="Q124" s="113"/>
    </row>
    <row r="125" spans="2:17" ht="17.100000000000001" customHeight="1" x14ac:dyDescent="0.25">
      <c r="B125" s="53">
        <f>IF(Inskrivning!$G127=1,Inskrivning!J127,0)</f>
        <v>0</v>
      </c>
      <c r="C125" s="53">
        <f>IF(Inskrivning!$G127=1,Inskrivning!K127,0)</f>
        <v>0</v>
      </c>
      <c r="D125" s="16">
        <f>IF(Inskrivning!$G127=1,Inskrivning!L127,0)</f>
        <v>0</v>
      </c>
      <c r="E125" s="16">
        <f>IF(Inskrivning!$G127=1,Inskrivning!M127,0)</f>
        <v>0</v>
      </c>
      <c r="F125" s="16">
        <f>IF(Inskrivning!$G127=1,Inskrivning!N127,0)</f>
        <v>0</v>
      </c>
      <c r="G125" s="16">
        <f>IF(Inskrivning!$G127=1,Inskrivning!O127,0)</f>
        <v>0</v>
      </c>
      <c r="H125" s="16">
        <f>IF(Inskrivning!$G127=1,Inskrivning!P127,0)</f>
        <v>0</v>
      </c>
      <c r="I125" s="16">
        <f>IF(Inskrivning!$G127=1,Inskrivning!Q127,0)</f>
        <v>0</v>
      </c>
      <c r="J125" s="16">
        <f>IF(Inskrivning!$G127=1,Inskrivning!R127,0)</f>
        <v>0</v>
      </c>
      <c r="K125" s="16">
        <f>IF(Inskrivning!$G127=1,Inskrivning!S127,0)</f>
        <v>0</v>
      </c>
      <c r="L125" s="16">
        <f>IF(Inskrivning!$G127=1,Inskrivning!T127,0)</f>
        <v>0</v>
      </c>
      <c r="M125" s="16">
        <f>IF(Inskrivning!$G127=1,Inskrivning!U127,0)</f>
        <v>0</v>
      </c>
      <c r="N125" s="16">
        <f>IF(Inskrivning!$G127=1,Inskrivning!V127,0)</f>
        <v>0</v>
      </c>
      <c r="O125" s="16">
        <f>IF(Inskrivning!$G127=1,Inskrivning!W127,0)</f>
        <v>0</v>
      </c>
      <c r="P125" s="16">
        <f>IF(Inskrivning!$G127=1,Inskrivning!X127,0)</f>
        <v>0</v>
      </c>
      <c r="Q125" s="113"/>
    </row>
    <row r="126" spans="2:17" ht="17.100000000000001" customHeight="1" x14ac:dyDescent="0.25">
      <c r="B126" s="53">
        <f>IF(Inskrivning!$G128=1,Inskrivning!J128,0)</f>
        <v>0</v>
      </c>
      <c r="C126" s="53">
        <f>IF(Inskrivning!$G128=1,Inskrivning!K128,0)</f>
        <v>0</v>
      </c>
      <c r="D126" s="16">
        <f>IF(Inskrivning!$G128=1,Inskrivning!L128,0)</f>
        <v>0</v>
      </c>
      <c r="E126" s="16">
        <f>IF(Inskrivning!$G128=1,Inskrivning!M128,0)</f>
        <v>0</v>
      </c>
      <c r="F126" s="16">
        <f>IF(Inskrivning!$G128=1,Inskrivning!N128,0)</f>
        <v>0</v>
      </c>
      <c r="G126" s="16">
        <f>IF(Inskrivning!$G128=1,Inskrivning!O128,0)</f>
        <v>0</v>
      </c>
      <c r="H126" s="16">
        <f>IF(Inskrivning!$G128=1,Inskrivning!P128,0)</f>
        <v>0</v>
      </c>
      <c r="I126" s="16">
        <f>IF(Inskrivning!$G128=1,Inskrivning!Q128,0)</f>
        <v>0</v>
      </c>
      <c r="J126" s="16">
        <f>IF(Inskrivning!$G128=1,Inskrivning!R128,0)</f>
        <v>0</v>
      </c>
      <c r="K126" s="16">
        <f>IF(Inskrivning!$G128=1,Inskrivning!S128,0)</f>
        <v>0</v>
      </c>
      <c r="L126" s="16">
        <f>IF(Inskrivning!$G128=1,Inskrivning!T128,0)</f>
        <v>0</v>
      </c>
      <c r="M126" s="16">
        <f>IF(Inskrivning!$G128=1,Inskrivning!U128,0)</f>
        <v>0</v>
      </c>
      <c r="N126" s="16">
        <f>IF(Inskrivning!$G128=1,Inskrivning!V128,0)</f>
        <v>0</v>
      </c>
      <c r="O126" s="16">
        <f>IF(Inskrivning!$G128=1,Inskrivning!W128,0)</f>
        <v>0</v>
      </c>
      <c r="P126" s="16">
        <f>IF(Inskrivning!$G128=1,Inskrivning!X128,0)</f>
        <v>0</v>
      </c>
      <c r="Q126" s="113"/>
    </row>
    <row r="127" spans="2:17" ht="17.100000000000001" customHeight="1" x14ac:dyDescent="0.25">
      <c r="B127" s="53">
        <f>IF(Inskrivning!$G129=1,Inskrivning!J129,0)</f>
        <v>0</v>
      </c>
      <c r="C127" s="53">
        <f>IF(Inskrivning!$G129=1,Inskrivning!K129,0)</f>
        <v>0</v>
      </c>
      <c r="D127" s="16">
        <f>IF(Inskrivning!$G129=1,Inskrivning!L129,0)</f>
        <v>0</v>
      </c>
      <c r="E127" s="16">
        <f>IF(Inskrivning!$G129=1,Inskrivning!M129,0)</f>
        <v>0</v>
      </c>
      <c r="F127" s="16">
        <f>IF(Inskrivning!$G129=1,Inskrivning!N129,0)</f>
        <v>0</v>
      </c>
      <c r="G127" s="16">
        <f>IF(Inskrivning!$G129=1,Inskrivning!O129,0)</f>
        <v>0</v>
      </c>
      <c r="H127" s="16">
        <f>IF(Inskrivning!$G129=1,Inskrivning!P129,0)</f>
        <v>0</v>
      </c>
      <c r="I127" s="16">
        <f>IF(Inskrivning!$G129=1,Inskrivning!Q129,0)</f>
        <v>0</v>
      </c>
      <c r="J127" s="16">
        <f>IF(Inskrivning!$G129=1,Inskrivning!R129,0)</f>
        <v>0</v>
      </c>
      <c r="K127" s="16">
        <f>IF(Inskrivning!$G129=1,Inskrivning!S129,0)</f>
        <v>0</v>
      </c>
      <c r="L127" s="16">
        <f>IF(Inskrivning!$G129=1,Inskrivning!T129,0)</f>
        <v>0</v>
      </c>
      <c r="M127" s="16">
        <f>IF(Inskrivning!$G129=1,Inskrivning!U129,0)</f>
        <v>0</v>
      </c>
      <c r="N127" s="16">
        <f>IF(Inskrivning!$G129=1,Inskrivning!V129,0)</f>
        <v>0</v>
      </c>
      <c r="O127" s="16">
        <f>IF(Inskrivning!$G129=1,Inskrivning!W129,0)</f>
        <v>0</v>
      </c>
      <c r="P127" s="16">
        <f>IF(Inskrivning!$G129=1,Inskrivning!X129,0)</f>
        <v>0</v>
      </c>
      <c r="Q127" s="113"/>
    </row>
    <row r="128" spans="2:17" ht="17.100000000000001" customHeight="1" x14ac:dyDescent="0.25">
      <c r="B128" s="53">
        <f>IF(Inskrivning!$G130=1,Inskrivning!J130,0)</f>
        <v>0</v>
      </c>
      <c r="C128" s="53">
        <f>IF(Inskrivning!$G130=1,Inskrivning!K130,0)</f>
        <v>0</v>
      </c>
      <c r="D128" s="16">
        <f>IF(Inskrivning!$G130=1,Inskrivning!L130,0)</f>
        <v>0</v>
      </c>
      <c r="E128" s="16">
        <f>IF(Inskrivning!$G130=1,Inskrivning!M130,0)</f>
        <v>0</v>
      </c>
      <c r="F128" s="16">
        <f>IF(Inskrivning!$G130=1,Inskrivning!N130,0)</f>
        <v>0</v>
      </c>
      <c r="G128" s="16">
        <f>IF(Inskrivning!$G130=1,Inskrivning!O130,0)</f>
        <v>0</v>
      </c>
      <c r="H128" s="16">
        <f>IF(Inskrivning!$G130=1,Inskrivning!P130,0)</f>
        <v>0</v>
      </c>
      <c r="I128" s="16">
        <f>IF(Inskrivning!$G130=1,Inskrivning!Q130,0)</f>
        <v>0</v>
      </c>
      <c r="J128" s="16">
        <f>IF(Inskrivning!$G130=1,Inskrivning!R130,0)</f>
        <v>0</v>
      </c>
      <c r="K128" s="16">
        <f>IF(Inskrivning!$G130=1,Inskrivning!S130,0)</f>
        <v>0</v>
      </c>
      <c r="L128" s="16">
        <f>IF(Inskrivning!$G130=1,Inskrivning!T130,0)</f>
        <v>0</v>
      </c>
      <c r="M128" s="16">
        <f>IF(Inskrivning!$G130=1,Inskrivning!U130,0)</f>
        <v>0</v>
      </c>
      <c r="N128" s="16">
        <f>IF(Inskrivning!$G130=1,Inskrivning!V130,0)</f>
        <v>0</v>
      </c>
      <c r="O128" s="16">
        <f>IF(Inskrivning!$G130=1,Inskrivning!W130,0)</f>
        <v>0</v>
      </c>
      <c r="P128" s="16">
        <f>IF(Inskrivning!$G130=1,Inskrivning!X130,0)</f>
        <v>0</v>
      </c>
      <c r="Q128" s="113"/>
    </row>
    <row r="129" spans="2:17" ht="17.100000000000001" customHeight="1" x14ac:dyDescent="0.25">
      <c r="B129" s="53">
        <f>IF(Inskrivning!$G131=1,Inskrivning!J131,0)</f>
        <v>0</v>
      </c>
      <c r="C129" s="53">
        <f>IF(Inskrivning!$G131=1,Inskrivning!K131,0)</f>
        <v>0</v>
      </c>
      <c r="D129" s="16">
        <f>IF(Inskrivning!$G131=1,Inskrivning!L131,0)</f>
        <v>0</v>
      </c>
      <c r="E129" s="16">
        <f>IF(Inskrivning!$G131=1,Inskrivning!M131,0)</f>
        <v>0</v>
      </c>
      <c r="F129" s="16">
        <f>IF(Inskrivning!$G131=1,Inskrivning!N131,0)</f>
        <v>0</v>
      </c>
      <c r="G129" s="16">
        <f>IF(Inskrivning!$G131=1,Inskrivning!O131,0)</f>
        <v>0</v>
      </c>
      <c r="H129" s="16">
        <f>IF(Inskrivning!$G131=1,Inskrivning!P131,0)</f>
        <v>0</v>
      </c>
      <c r="I129" s="16">
        <f>IF(Inskrivning!$G131=1,Inskrivning!Q131,0)</f>
        <v>0</v>
      </c>
      <c r="J129" s="16">
        <f>IF(Inskrivning!$G131=1,Inskrivning!R131,0)</f>
        <v>0</v>
      </c>
      <c r="K129" s="16">
        <f>IF(Inskrivning!$G131=1,Inskrivning!S131,0)</f>
        <v>0</v>
      </c>
      <c r="L129" s="16">
        <f>IF(Inskrivning!$G131=1,Inskrivning!T131,0)</f>
        <v>0</v>
      </c>
      <c r="M129" s="16">
        <f>IF(Inskrivning!$G131=1,Inskrivning!U131,0)</f>
        <v>0</v>
      </c>
      <c r="N129" s="16">
        <f>IF(Inskrivning!$G131=1,Inskrivning!V131,0)</f>
        <v>0</v>
      </c>
      <c r="O129" s="16">
        <f>IF(Inskrivning!$G131=1,Inskrivning!W131,0)</f>
        <v>0</v>
      </c>
      <c r="P129" s="16">
        <f>IF(Inskrivning!$G131=1,Inskrivning!X131,0)</f>
        <v>0</v>
      </c>
      <c r="Q129" s="113"/>
    </row>
    <row r="130" spans="2:17" ht="17.100000000000001" customHeight="1" x14ac:dyDescent="0.25">
      <c r="B130" s="53">
        <f>IF(Inskrivning!$G132=1,Inskrivning!J132,0)</f>
        <v>0</v>
      </c>
      <c r="C130" s="53">
        <f>IF(Inskrivning!$G132=1,Inskrivning!K132,0)</f>
        <v>0</v>
      </c>
      <c r="D130" s="16">
        <f>IF(Inskrivning!$G132=1,Inskrivning!L132,0)</f>
        <v>0</v>
      </c>
      <c r="E130" s="16">
        <f>IF(Inskrivning!$G132=1,Inskrivning!M132,0)</f>
        <v>0</v>
      </c>
      <c r="F130" s="16">
        <f>IF(Inskrivning!$G132=1,Inskrivning!N132,0)</f>
        <v>0</v>
      </c>
      <c r="G130" s="16">
        <f>IF(Inskrivning!$G132=1,Inskrivning!O132,0)</f>
        <v>0</v>
      </c>
      <c r="H130" s="16">
        <f>IF(Inskrivning!$G132=1,Inskrivning!P132,0)</f>
        <v>0</v>
      </c>
      <c r="I130" s="16">
        <f>IF(Inskrivning!$G132=1,Inskrivning!Q132,0)</f>
        <v>0</v>
      </c>
      <c r="J130" s="16">
        <f>IF(Inskrivning!$G132=1,Inskrivning!R132,0)</f>
        <v>0</v>
      </c>
      <c r="K130" s="16">
        <f>IF(Inskrivning!$G132=1,Inskrivning!S132,0)</f>
        <v>0</v>
      </c>
      <c r="L130" s="16">
        <f>IF(Inskrivning!$G132=1,Inskrivning!T132,0)</f>
        <v>0</v>
      </c>
      <c r="M130" s="16">
        <f>IF(Inskrivning!$G132=1,Inskrivning!U132,0)</f>
        <v>0</v>
      </c>
      <c r="N130" s="16">
        <f>IF(Inskrivning!$G132=1,Inskrivning!V132,0)</f>
        <v>0</v>
      </c>
      <c r="O130" s="16">
        <f>IF(Inskrivning!$G132=1,Inskrivning!W132,0)</f>
        <v>0</v>
      </c>
      <c r="P130" s="16">
        <f>IF(Inskrivning!$G132=1,Inskrivning!X132,0)</f>
        <v>0</v>
      </c>
      <c r="Q130" s="113"/>
    </row>
    <row r="131" spans="2:17" ht="17.100000000000001" customHeight="1" x14ac:dyDescent="0.25">
      <c r="B131" s="53">
        <f>IF(Inskrivning!$G133=1,Inskrivning!J133,0)</f>
        <v>0</v>
      </c>
      <c r="C131" s="53">
        <f>IF(Inskrivning!$G133=1,Inskrivning!K133,0)</f>
        <v>0</v>
      </c>
      <c r="D131" s="16">
        <f>IF(Inskrivning!$G133=1,Inskrivning!L133,0)</f>
        <v>0</v>
      </c>
      <c r="E131" s="16">
        <f>IF(Inskrivning!$G133=1,Inskrivning!M133,0)</f>
        <v>0</v>
      </c>
      <c r="F131" s="16">
        <f>IF(Inskrivning!$G133=1,Inskrivning!N133,0)</f>
        <v>0</v>
      </c>
      <c r="G131" s="16">
        <f>IF(Inskrivning!$G133=1,Inskrivning!O133,0)</f>
        <v>0</v>
      </c>
      <c r="H131" s="16">
        <f>IF(Inskrivning!$G133=1,Inskrivning!P133,0)</f>
        <v>0</v>
      </c>
      <c r="I131" s="16">
        <f>IF(Inskrivning!$G133=1,Inskrivning!Q133,0)</f>
        <v>0</v>
      </c>
      <c r="J131" s="16">
        <f>IF(Inskrivning!$G133=1,Inskrivning!R133,0)</f>
        <v>0</v>
      </c>
      <c r="K131" s="16">
        <f>IF(Inskrivning!$G133=1,Inskrivning!S133,0)</f>
        <v>0</v>
      </c>
      <c r="L131" s="16">
        <f>IF(Inskrivning!$G133=1,Inskrivning!T133,0)</f>
        <v>0</v>
      </c>
      <c r="M131" s="16">
        <f>IF(Inskrivning!$G133=1,Inskrivning!U133,0)</f>
        <v>0</v>
      </c>
      <c r="N131" s="16">
        <f>IF(Inskrivning!$G133=1,Inskrivning!V133,0)</f>
        <v>0</v>
      </c>
      <c r="O131" s="16">
        <f>IF(Inskrivning!$G133=1,Inskrivning!W133,0)</f>
        <v>0</v>
      </c>
      <c r="P131" s="16">
        <f>IF(Inskrivning!$G133=1,Inskrivning!X133,0)</f>
        <v>0</v>
      </c>
      <c r="Q131" s="113"/>
    </row>
    <row r="132" spans="2:17" ht="17.100000000000001" customHeight="1" x14ac:dyDescent="0.25">
      <c r="B132" s="53">
        <f>IF(Inskrivning!$G134=1,Inskrivning!J134,0)</f>
        <v>0</v>
      </c>
      <c r="C132" s="53">
        <f>IF(Inskrivning!$G134=1,Inskrivning!K134,0)</f>
        <v>0</v>
      </c>
      <c r="D132" s="16">
        <f>IF(Inskrivning!$G134=1,Inskrivning!L134,0)</f>
        <v>0</v>
      </c>
      <c r="E132" s="16">
        <f>IF(Inskrivning!$G134=1,Inskrivning!M134,0)</f>
        <v>0</v>
      </c>
      <c r="F132" s="16">
        <f>IF(Inskrivning!$G134=1,Inskrivning!N134,0)</f>
        <v>0</v>
      </c>
      <c r="G132" s="16">
        <f>IF(Inskrivning!$G134=1,Inskrivning!O134,0)</f>
        <v>0</v>
      </c>
      <c r="H132" s="16">
        <f>IF(Inskrivning!$G134=1,Inskrivning!P134,0)</f>
        <v>0</v>
      </c>
      <c r="I132" s="16">
        <f>IF(Inskrivning!$G134=1,Inskrivning!Q134,0)</f>
        <v>0</v>
      </c>
      <c r="J132" s="16">
        <f>IF(Inskrivning!$G134=1,Inskrivning!R134,0)</f>
        <v>0</v>
      </c>
      <c r="K132" s="16">
        <f>IF(Inskrivning!$G134=1,Inskrivning!S134,0)</f>
        <v>0</v>
      </c>
      <c r="L132" s="16">
        <f>IF(Inskrivning!$G134=1,Inskrivning!T134,0)</f>
        <v>0</v>
      </c>
      <c r="M132" s="16">
        <f>IF(Inskrivning!$G134=1,Inskrivning!U134,0)</f>
        <v>0</v>
      </c>
      <c r="N132" s="16">
        <f>IF(Inskrivning!$G134=1,Inskrivning!V134,0)</f>
        <v>0</v>
      </c>
      <c r="O132" s="16">
        <f>IF(Inskrivning!$G134=1,Inskrivning!W134,0)</f>
        <v>0</v>
      </c>
      <c r="P132" s="16">
        <f>IF(Inskrivning!$G134=1,Inskrivning!X134,0)</f>
        <v>0</v>
      </c>
      <c r="Q132" s="113"/>
    </row>
    <row r="133" spans="2:17" ht="17.100000000000001" customHeight="1" x14ac:dyDescent="0.25">
      <c r="B133" s="53">
        <f>IF(Inskrivning!$G135=1,Inskrivning!J135,0)</f>
        <v>0</v>
      </c>
      <c r="C133" s="53">
        <f>IF(Inskrivning!$G135=1,Inskrivning!K135,0)</f>
        <v>0</v>
      </c>
      <c r="D133" s="16">
        <f>IF(Inskrivning!$G135=1,Inskrivning!L135,0)</f>
        <v>0</v>
      </c>
      <c r="E133" s="16">
        <f>IF(Inskrivning!$G135=1,Inskrivning!M135,0)</f>
        <v>0</v>
      </c>
      <c r="F133" s="16">
        <f>IF(Inskrivning!$G135=1,Inskrivning!N135,0)</f>
        <v>0</v>
      </c>
      <c r="G133" s="16">
        <f>IF(Inskrivning!$G135=1,Inskrivning!O135,0)</f>
        <v>0</v>
      </c>
      <c r="H133" s="16">
        <f>IF(Inskrivning!$G135=1,Inskrivning!P135,0)</f>
        <v>0</v>
      </c>
      <c r="I133" s="16">
        <f>IF(Inskrivning!$G135=1,Inskrivning!Q135,0)</f>
        <v>0</v>
      </c>
      <c r="J133" s="16">
        <f>IF(Inskrivning!$G135=1,Inskrivning!R135,0)</f>
        <v>0</v>
      </c>
      <c r="K133" s="16">
        <f>IF(Inskrivning!$G135=1,Inskrivning!S135,0)</f>
        <v>0</v>
      </c>
      <c r="L133" s="16">
        <f>IF(Inskrivning!$G135=1,Inskrivning!T135,0)</f>
        <v>0</v>
      </c>
      <c r="M133" s="16">
        <f>IF(Inskrivning!$G135=1,Inskrivning!U135,0)</f>
        <v>0</v>
      </c>
      <c r="N133" s="16">
        <f>IF(Inskrivning!$G135=1,Inskrivning!V135,0)</f>
        <v>0</v>
      </c>
      <c r="O133" s="16">
        <f>IF(Inskrivning!$G135=1,Inskrivning!W135,0)</f>
        <v>0</v>
      </c>
      <c r="P133" s="16">
        <f>IF(Inskrivning!$G135=1,Inskrivning!X135,0)</f>
        <v>0</v>
      </c>
      <c r="Q133" s="113"/>
    </row>
    <row r="134" spans="2:17" ht="17.100000000000001" customHeight="1" x14ac:dyDescent="0.25">
      <c r="B134" s="53">
        <f>IF(Inskrivning!$G136=1,Inskrivning!J136,0)</f>
        <v>0</v>
      </c>
      <c r="C134" s="53">
        <f>IF(Inskrivning!$G136=1,Inskrivning!K136,0)</f>
        <v>0</v>
      </c>
      <c r="D134" s="16">
        <f>IF(Inskrivning!$G136=1,Inskrivning!L136,0)</f>
        <v>0</v>
      </c>
      <c r="E134" s="16">
        <f>IF(Inskrivning!$G136=1,Inskrivning!M136,0)</f>
        <v>0</v>
      </c>
      <c r="F134" s="16">
        <f>IF(Inskrivning!$G136=1,Inskrivning!N136,0)</f>
        <v>0</v>
      </c>
      <c r="G134" s="16">
        <f>IF(Inskrivning!$G136=1,Inskrivning!O136,0)</f>
        <v>0</v>
      </c>
      <c r="H134" s="16">
        <f>IF(Inskrivning!$G136=1,Inskrivning!P136,0)</f>
        <v>0</v>
      </c>
      <c r="I134" s="16">
        <f>IF(Inskrivning!$G136=1,Inskrivning!Q136,0)</f>
        <v>0</v>
      </c>
      <c r="J134" s="16">
        <f>IF(Inskrivning!$G136=1,Inskrivning!R136,0)</f>
        <v>0</v>
      </c>
      <c r="K134" s="16">
        <f>IF(Inskrivning!$G136=1,Inskrivning!S136,0)</f>
        <v>0</v>
      </c>
      <c r="L134" s="16">
        <f>IF(Inskrivning!$G136=1,Inskrivning!T136,0)</f>
        <v>0</v>
      </c>
      <c r="M134" s="16">
        <f>IF(Inskrivning!$G136=1,Inskrivning!U136,0)</f>
        <v>0</v>
      </c>
      <c r="N134" s="16">
        <f>IF(Inskrivning!$G136=1,Inskrivning!V136,0)</f>
        <v>0</v>
      </c>
      <c r="O134" s="16">
        <f>IF(Inskrivning!$G136=1,Inskrivning!W136,0)</f>
        <v>0</v>
      </c>
      <c r="P134" s="16">
        <f>IF(Inskrivning!$G136=1,Inskrivning!X136,0)</f>
        <v>0</v>
      </c>
      <c r="Q134" s="113"/>
    </row>
    <row r="135" spans="2:17" ht="17.100000000000001" customHeight="1" x14ac:dyDescent="0.25">
      <c r="B135" s="53">
        <f>IF(Inskrivning!$G137=1,Inskrivning!J137,0)</f>
        <v>0</v>
      </c>
      <c r="C135" s="53">
        <f>IF(Inskrivning!$G137=1,Inskrivning!K137,0)</f>
        <v>0</v>
      </c>
      <c r="D135" s="16">
        <f>IF(Inskrivning!$G137=1,Inskrivning!L137,0)</f>
        <v>0</v>
      </c>
      <c r="E135" s="16">
        <f>IF(Inskrivning!$G137=1,Inskrivning!M137,0)</f>
        <v>0</v>
      </c>
      <c r="F135" s="16">
        <f>IF(Inskrivning!$G137=1,Inskrivning!N137,0)</f>
        <v>0</v>
      </c>
      <c r="G135" s="16">
        <f>IF(Inskrivning!$G137=1,Inskrivning!O137,0)</f>
        <v>0</v>
      </c>
      <c r="H135" s="16">
        <f>IF(Inskrivning!$G137=1,Inskrivning!P137,0)</f>
        <v>0</v>
      </c>
      <c r="I135" s="16">
        <f>IF(Inskrivning!$G137=1,Inskrivning!Q137,0)</f>
        <v>0</v>
      </c>
      <c r="J135" s="16">
        <f>IF(Inskrivning!$G137=1,Inskrivning!R137,0)</f>
        <v>0</v>
      </c>
      <c r="K135" s="16">
        <f>IF(Inskrivning!$G137=1,Inskrivning!S137,0)</f>
        <v>0</v>
      </c>
      <c r="L135" s="16">
        <f>IF(Inskrivning!$G137=1,Inskrivning!T137,0)</f>
        <v>0</v>
      </c>
      <c r="M135" s="16">
        <f>IF(Inskrivning!$G137=1,Inskrivning!U137,0)</f>
        <v>0</v>
      </c>
      <c r="N135" s="16">
        <f>IF(Inskrivning!$G137=1,Inskrivning!V137,0)</f>
        <v>0</v>
      </c>
      <c r="O135" s="16">
        <f>IF(Inskrivning!$G137=1,Inskrivning!W137,0)</f>
        <v>0</v>
      </c>
      <c r="P135" s="16">
        <f>IF(Inskrivning!$G137=1,Inskrivning!X137,0)</f>
        <v>0</v>
      </c>
      <c r="Q135" s="113"/>
    </row>
    <row r="136" spans="2:17" ht="17.100000000000001" customHeight="1" x14ac:dyDescent="0.25">
      <c r="B136" s="53">
        <f>IF(Inskrivning!$G138=1,Inskrivning!J138,0)</f>
        <v>0</v>
      </c>
      <c r="C136" s="53">
        <f>IF(Inskrivning!$G138=1,Inskrivning!K138,0)</f>
        <v>0</v>
      </c>
      <c r="D136" s="16">
        <f>IF(Inskrivning!$G138=1,Inskrivning!L138,0)</f>
        <v>0</v>
      </c>
      <c r="E136" s="16">
        <f>IF(Inskrivning!$G138=1,Inskrivning!M138,0)</f>
        <v>0</v>
      </c>
      <c r="F136" s="16">
        <f>IF(Inskrivning!$G138=1,Inskrivning!N138,0)</f>
        <v>0</v>
      </c>
      <c r="G136" s="16">
        <f>IF(Inskrivning!$G138=1,Inskrivning!O138,0)</f>
        <v>0</v>
      </c>
      <c r="H136" s="16">
        <f>IF(Inskrivning!$G138=1,Inskrivning!P138,0)</f>
        <v>0</v>
      </c>
      <c r="I136" s="16">
        <f>IF(Inskrivning!$G138=1,Inskrivning!Q138,0)</f>
        <v>0</v>
      </c>
      <c r="J136" s="16">
        <f>IF(Inskrivning!$G138=1,Inskrivning!R138,0)</f>
        <v>0</v>
      </c>
      <c r="K136" s="16">
        <f>IF(Inskrivning!$G138=1,Inskrivning!S138,0)</f>
        <v>0</v>
      </c>
      <c r="L136" s="16">
        <f>IF(Inskrivning!$G138=1,Inskrivning!T138,0)</f>
        <v>0</v>
      </c>
      <c r="M136" s="16">
        <f>IF(Inskrivning!$G138=1,Inskrivning!U138,0)</f>
        <v>0</v>
      </c>
      <c r="N136" s="16">
        <f>IF(Inskrivning!$G138=1,Inskrivning!V138,0)</f>
        <v>0</v>
      </c>
      <c r="O136" s="16">
        <f>IF(Inskrivning!$G138=1,Inskrivning!W138,0)</f>
        <v>0</v>
      </c>
      <c r="P136" s="16">
        <f>IF(Inskrivning!$G138=1,Inskrivning!X138,0)</f>
        <v>0</v>
      </c>
      <c r="Q136" s="113"/>
    </row>
    <row r="137" spans="2:17" ht="17.100000000000001" customHeight="1" x14ac:dyDescent="0.25">
      <c r="B137" s="53">
        <f>IF(Inskrivning!$G139=1,Inskrivning!J139,0)</f>
        <v>0</v>
      </c>
      <c r="C137" s="53">
        <f>IF(Inskrivning!$G139=1,Inskrivning!K139,0)</f>
        <v>0</v>
      </c>
      <c r="D137" s="16">
        <f>IF(Inskrivning!$G139=1,Inskrivning!L139,0)</f>
        <v>0</v>
      </c>
      <c r="E137" s="16">
        <f>IF(Inskrivning!$G139=1,Inskrivning!M139,0)</f>
        <v>0</v>
      </c>
      <c r="F137" s="16">
        <f>IF(Inskrivning!$G139=1,Inskrivning!N139,0)</f>
        <v>0</v>
      </c>
      <c r="G137" s="16">
        <f>IF(Inskrivning!$G139=1,Inskrivning!O139,0)</f>
        <v>0</v>
      </c>
      <c r="H137" s="16">
        <f>IF(Inskrivning!$G139=1,Inskrivning!P139,0)</f>
        <v>0</v>
      </c>
      <c r="I137" s="16">
        <f>IF(Inskrivning!$G139=1,Inskrivning!Q139,0)</f>
        <v>0</v>
      </c>
      <c r="J137" s="16">
        <f>IF(Inskrivning!$G139=1,Inskrivning!R139,0)</f>
        <v>0</v>
      </c>
      <c r="K137" s="16">
        <f>IF(Inskrivning!$G139=1,Inskrivning!S139,0)</f>
        <v>0</v>
      </c>
      <c r="L137" s="16">
        <f>IF(Inskrivning!$G139=1,Inskrivning!T139,0)</f>
        <v>0</v>
      </c>
      <c r="M137" s="16">
        <f>IF(Inskrivning!$G139=1,Inskrivning!U139,0)</f>
        <v>0</v>
      </c>
      <c r="N137" s="16">
        <f>IF(Inskrivning!$G139=1,Inskrivning!V139,0)</f>
        <v>0</v>
      </c>
      <c r="O137" s="16">
        <f>IF(Inskrivning!$G139=1,Inskrivning!W139,0)</f>
        <v>0</v>
      </c>
      <c r="P137" s="16">
        <f>IF(Inskrivning!$G139=1,Inskrivning!X139,0)</f>
        <v>0</v>
      </c>
      <c r="Q137" s="113"/>
    </row>
    <row r="138" spans="2:17" ht="17.100000000000001" customHeight="1" x14ac:dyDescent="0.25">
      <c r="B138" s="53">
        <f>IF(Inskrivning!$G140=1,Inskrivning!J140,0)</f>
        <v>0</v>
      </c>
      <c r="C138" s="53">
        <f>IF(Inskrivning!$G140=1,Inskrivning!K140,0)</f>
        <v>0</v>
      </c>
      <c r="D138" s="16">
        <f>IF(Inskrivning!$G140=1,Inskrivning!L140,0)</f>
        <v>0</v>
      </c>
      <c r="E138" s="16">
        <f>IF(Inskrivning!$G140=1,Inskrivning!M140,0)</f>
        <v>0</v>
      </c>
      <c r="F138" s="16">
        <f>IF(Inskrivning!$G140=1,Inskrivning!N140,0)</f>
        <v>0</v>
      </c>
      <c r="G138" s="16">
        <f>IF(Inskrivning!$G140=1,Inskrivning!O140,0)</f>
        <v>0</v>
      </c>
      <c r="H138" s="16">
        <f>IF(Inskrivning!$G140=1,Inskrivning!P140,0)</f>
        <v>0</v>
      </c>
      <c r="I138" s="16">
        <f>IF(Inskrivning!$G140=1,Inskrivning!Q140,0)</f>
        <v>0</v>
      </c>
      <c r="J138" s="16">
        <f>IF(Inskrivning!$G140=1,Inskrivning!R140,0)</f>
        <v>0</v>
      </c>
      <c r="K138" s="16">
        <f>IF(Inskrivning!$G140=1,Inskrivning!S140,0)</f>
        <v>0</v>
      </c>
      <c r="L138" s="16">
        <f>IF(Inskrivning!$G140=1,Inskrivning!T140,0)</f>
        <v>0</v>
      </c>
      <c r="M138" s="16">
        <f>IF(Inskrivning!$G140=1,Inskrivning!U140,0)</f>
        <v>0</v>
      </c>
      <c r="N138" s="16">
        <f>IF(Inskrivning!$G140=1,Inskrivning!V140,0)</f>
        <v>0</v>
      </c>
      <c r="O138" s="16">
        <f>IF(Inskrivning!$G140=1,Inskrivning!W140,0)</f>
        <v>0</v>
      </c>
      <c r="P138" s="16">
        <f>IF(Inskrivning!$G140=1,Inskrivning!X140,0)</f>
        <v>0</v>
      </c>
      <c r="Q138" s="113"/>
    </row>
    <row r="139" spans="2:17" ht="17.100000000000001" customHeight="1" x14ac:dyDescent="0.25">
      <c r="B139" s="53">
        <f>IF(Inskrivning!$G141=1,Inskrivning!J141,0)</f>
        <v>0</v>
      </c>
      <c r="C139" s="53">
        <f>IF(Inskrivning!$G141=1,Inskrivning!K141,0)</f>
        <v>0</v>
      </c>
      <c r="D139" s="16">
        <f>IF(Inskrivning!$G141=1,Inskrivning!L141,0)</f>
        <v>0</v>
      </c>
      <c r="E139" s="16">
        <f>IF(Inskrivning!$G141=1,Inskrivning!M141,0)</f>
        <v>0</v>
      </c>
      <c r="F139" s="16">
        <f>IF(Inskrivning!$G141=1,Inskrivning!N141,0)</f>
        <v>0</v>
      </c>
      <c r="G139" s="16">
        <f>IF(Inskrivning!$G141=1,Inskrivning!O141,0)</f>
        <v>0</v>
      </c>
      <c r="H139" s="16">
        <f>IF(Inskrivning!$G141=1,Inskrivning!P141,0)</f>
        <v>0</v>
      </c>
      <c r="I139" s="16">
        <f>IF(Inskrivning!$G141=1,Inskrivning!Q141,0)</f>
        <v>0</v>
      </c>
      <c r="J139" s="16">
        <f>IF(Inskrivning!$G141=1,Inskrivning!R141,0)</f>
        <v>0</v>
      </c>
      <c r="K139" s="16">
        <f>IF(Inskrivning!$G141=1,Inskrivning!S141,0)</f>
        <v>0</v>
      </c>
      <c r="L139" s="16">
        <f>IF(Inskrivning!$G141=1,Inskrivning!T141,0)</f>
        <v>0</v>
      </c>
      <c r="M139" s="16">
        <f>IF(Inskrivning!$G141=1,Inskrivning!U141,0)</f>
        <v>0</v>
      </c>
      <c r="N139" s="16">
        <f>IF(Inskrivning!$G141=1,Inskrivning!V141,0)</f>
        <v>0</v>
      </c>
      <c r="O139" s="16">
        <f>IF(Inskrivning!$G141=1,Inskrivning!W141,0)</f>
        <v>0</v>
      </c>
      <c r="P139" s="16">
        <f>IF(Inskrivning!$G141=1,Inskrivning!X141,0)</f>
        <v>0</v>
      </c>
      <c r="Q139" s="113"/>
    </row>
    <row r="140" spans="2:17" ht="17.100000000000001" customHeight="1" x14ac:dyDescent="0.25">
      <c r="B140" s="53">
        <f>IF(Inskrivning!$G142=1,Inskrivning!J142,0)</f>
        <v>0</v>
      </c>
      <c r="C140" s="53">
        <f>IF(Inskrivning!$G142=1,Inskrivning!K142,0)</f>
        <v>0</v>
      </c>
      <c r="D140" s="16">
        <f>IF(Inskrivning!$G142=1,Inskrivning!L142,0)</f>
        <v>0</v>
      </c>
      <c r="E140" s="16">
        <f>IF(Inskrivning!$G142=1,Inskrivning!M142,0)</f>
        <v>0</v>
      </c>
      <c r="F140" s="16">
        <f>IF(Inskrivning!$G142=1,Inskrivning!N142,0)</f>
        <v>0</v>
      </c>
      <c r="G140" s="16">
        <f>IF(Inskrivning!$G142=1,Inskrivning!O142,0)</f>
        <v>0</v>
      </c>
      <c r="H140" s="16">
        <f>IF(Inskrivning!$G142=1,Inskrivning!P142,0)</f>
        <v>0</v>
      </c>
      <c r="I140" s="16">
        <f>IF(Inskrivning!$G142=1,Inskrivning!Q142,0)</f>
        <v>0</v>
      </c>
      <c r="J140" s="16">
        <f>IF(Inskrivning!$G142=1,Inskrivning!R142,0)</f>
        <v>0</v>
      </c>
      <c r="K140" s="16">
        <f>IF(Inskrivning!$G142=1,Inskrivning!S142,0)</f>
        <v>0</v>
      </c>
      <c r="L140" s="16">
        <f>IF(Inskrivning!$G142=1,Inskrivning!T142,0)</f>
        <v>0</v>
      </c>
      <c r="M140" s="16">
        <f>IF(Inskrivning!$G142=1,Inskrivning!U142,0)</f>
        <v>0</v>
      </c>
      <c r="N140" s="16">
        <f>IF(Inskrivning!$G142=1,Inskrivning!V142,0)</f>
        <v>0</v>
      </c>
      <c r="O140" s="16">
        <f>IF(Inskrivning!$G142=1,Inskrivning!W142,0)</f>
        <v>0</v>
      </c>
      <c r="P140" s="16">
        <f>IF(Inskrivning!$G142=1,Inskrivning!X142,0)</f>
        <v>0</v>
      </c>
      <c r="Q140" s="113"/>
    </row>
    <row r="141" spans="2:17" ht="17.100000000000001" customHeight="1" x14ac:dyDescent="0.25">
      <c r="B141" s="53">
        <f>IF(Inskrivning!$G143=1,Inskrivning!J143,0)</f>
        <v>0</v>
      </c>
      <c r="C141" s="53">
        <f>IF(Inskrivning!$G143=1,Inskrivning!K143,0)</f>
        <v>0</v>
      </c>
      <c r="D141" s="16">
        <f>IF(Inskrivning!$G143=1,Inskrivning!L143,0)</f>
        <v>0</v>
      </c>
      <c r="E141" s="16">
        <f>IF(Inskrivning!$G143=1,Inskrivning!M143,0)</f>
        <v>0</v>
      </c>
      <c r="F141" s="16">
        <f>IF(Inskrivning!$G143=1,Inskrivning!N143,0)</f>
        <v>0</v>
      </c>
      <c r="G141" s="16">
        <f>IF(Inskrivning!$G143=1,Inskrivning!O143,0)</f>
        <v>0</v>
      </c>
      <c r="H141" s="16">
        <f>IF(Inskrivning!$G143=1,Inskrivning!P143,0)</f>
        <v>0</v>
      </c>
      <c r="I141" s="16">
        <f>IF(Inskrivning!$G143=1,Inskrivning!Q143,0)</f>
        <v>0</v>
      </c>
      <c r="J141" s="16">
        <f>IF(Inskrivning!$G143=1,Inskrivning!R143,0)</f>
        <v>0</v>
      </c>
      <c r="K141" s="16">
        <f>IF(Inskrivning!$G143=1,Inskrivning!S143,0)</f>
        <v>0</v>
      </c>
      <c r="L141" s="16">
        <f>IF(Inskrivning!$G143=1,Inskrivning!T143,0)</f>
        <v>0</v>
      </c>
      <c r="M141" s="16">
        <f>IF(Inskrivning!$G143=1,Inskrivning!U143,0)</f>
        <v>0</v>
      </c>
      <c r="N141" s="16">
        <f>IF(Inskrivning!$G143=1,Inskrivning!V143,0)</f>
        <v>0</v>
      </c>
      <c r="O141" s="16">
        <f>IF(Inskrivning!$G143=1,Inskrivning!W143,0)</f>
        <v>0</v>
      </c>
      <c r="P141" s="16">
        <f>IF(Inskrivning!$G143=1,Inskrivning!X143,0)</f>
        <v>0</v>
      </c>
      <c r="Q141" s="113"/>
    </row>
    <row r="142" spans="2:17" ht="17.100000000000001" customHeight="1" x14ac:dyDescent="0.25">
      <c r="B142" s="53">
        <f>IF(Inskrivning!$G144=1,Inskrivning!J144,0)</f>
        <v>0</v>
      </c>
      <c r="C142" s="53">
        <f>IF(Inskrivning!$G144=1,Inskrivning!K144,0)</f>
        <v>0</v>
      </c>
      <c r="D142" s="16">
        <f>IF(Inskrivning!$G144=1,Inskrivning!L144,0)</f>
        <v>0</v>
      </c>
      <c r="E142" s="16">
        <f>IF(Inskrivning!$G144=1,Inskrivning!M144,0)</f>
        <v>0</v>
      </c>
      <c r="F142" s="16">
        <f>IF(Inskrivning!$G144=1,Inskrivning!N144,0)</f>
        <v>0</v>
      </c>
      <c r="G142" s="16">
        <f>IF(Inskrivning!$G144=1,Inskrivning!O144,0)</f>
        <v>0</v>
      </c>
      <c r="H142" s="16">
        <f>IF(Inskrivning!$G144=1,Inskrivning!P144,0)</f>
        <v>0</v>
      </c>
      <c r="I142" s="16">
        <f>IF(Inskrivning!$G144=1,Inskrivning!Q144,0)</f>
        <v>0</v>
      </c>
      <c r="J142" s="16">
        <f>IF(Inskrivning!$G144=1,Inskrivning!R144,0)</f>
        <v>0</v>
      </c>
      <c r="K142" s="16">
        <f>IF(Inskrivning!$G144=1,Inskrivning!S144,0)</f>
        <v>0</v>
      </c>
      <c r="L142" s="16">
        <f>IF(Inskrivning!$G144=1,Inskrivning!T144,0)</f>
        <v>0</v>
      </c>
      <c r="M142" s="16">
        <f>IF(Inskrivning!$G144=1,Inskrivning!U144,0)</f>
        <v>0</v>
      </c>
      <c r="N142" s="16">
        <f>IF(Inskrivning!$G144=1,Inskrivning!V144,0)</f>
        <v>0</v>
      </c>
      <c r="O142" s="16">
        <f>IF(Inskrivning!$G144=1,Inskrivning!W144,0)</f>
        <v>0</v>
      </c>
      <c r="P142" s="16">
        <f>IF(Inskrivning!$G144=1,Inskrivning!X144,0)</f>
        <v>0</v>
      </c>
      <c r="Q142" s="113"/>
    </row>
    <row r="143" spans="2:17" ht="17.100000000000001" customHeight="1" x14ac:dyDescent="0.25">
      <c r="B143" s="53">
        <f>IF(Inskrivning!$G145=1,Inskrivning!J145,0)</f>
        <v>0</v>
      </c>
      <c r="C143" s="53">
        <f>IF(Inskrivning!$G145=1,Inskrivning!K145,0)</f>
        <v>0</v>
      </c>
      <c r="D143" s="16">
        <f>IF(Inskrivning!$G145=1,Inskrivning!L145,0)</f>
        <v>0</v>
      </c>
      <c r="E143" s="16">
        <f>IF(Inskrivning!$G145=1,Inskrivning!M145,0)</f>
        <v>0</v>
      </c>
      <c r="F143" s="16">
        <f>IF(Inskrivning!$G145=1,Inskrivning!N145,0)</f>
        <v>0</v>
      </c>
      <c r="G143" s="16">
        <f>IF(Inskrivning!$G145=1,Inskrivning!O145,0)</f>
        <v>0</v>
      </c>
      <c r="H143" s="16">
        <f>IF(Inskrivning!$G145=1,Inskrivning!P145,0)</f>
        <v>0</v>
      </c>
      <c r="I143" s="16">
        <f>IF(Inskrivning!$G145=1,Inskrivning!Q145,0)</f>
        <v>0</v>
      </c>
      <c r="J143" s="16">
        <f>IF(Inskrivning!$G145=1,Inskrivning!R145,0)</f>
        <v>0</v>
      </c>
      <c r="K143" s="16">
        <f>IF(Inskrivning!$G145=1,Inskrivning!S145,0)</f>
        <v>0</v>
      </c>
      <c r="L143" s="16">
        <f>IF(Inskrivning!$G145=1,Inskrivning!T145,0)</f>
        <v>0</v>
      </c>
      <c r="M143" s="16">
        <f>IF(Inskrivning!$G145=1,Inskrivning!U145,0)</f>
        <v>0</v>
      </c>
      <c r="N143" s="16">
        <f>IF(Inskrivning!$G145=1,Inskrivning!V145,0)</f>
        <v>0</v>
      </c>
      <c r="O143" s="16">
        <f>IF(Inskrivning!$G145=1,Inskrivning!W145,0)</f>
        <v>0</v>
      </c>
      <c r="P143" s="16">
        <f>IF(Inskrivning!$G145=1,Inskrivning!X145,0)</f>
        <v>0</v>
      </c>
      <c r="Q143" s="113"/>
    </row>
    <row r="144" spans="2:17" ht="17.100000000000001" customHeight="1" x14ac:dyDescent="0.25">
      <c r="B144" s="53">
        <f>IF(Inskrivning!$G146=1,Inskrivning!J146,0)</f>
        <v>0</v>
      </c>
      <c r="C144" s="53">
        <f>IF(Inskrivning!$G146=1,Inskrivning!K146,0)</f>
        <v>0</v>
      </c>
      <c r="D144" s="16">
        <f>IF(Inskrivning!$G146=1,Inskrivning!L146,0)</f>
        <v>0</v>
      </c>
      <c r="E144" s="16">
        <f>IF(Inskrivning!$G146=1,Inskrivning!M146,0)</f>
        <v>0</v>
      </c>
      <c r="F144" s="16">
        <f>IF(Inskrivning!$G146=1,Inskrivning!N146,0)</f>
        <v>0</v>
      </c>
      <c r="G144" s="16">
        <f>IF(Inskrivning!$G146=1,Inskrivning!O146,0)</f>
        <v>0</v>
      </c>
      <c r="H144" s="16">
        <f>IF(Inskrivning!$G146=1,Inskrivning!P146,0)</f>
        <v>0</v>
      </c>
      <c r="I144" s="16">
        <f>IF(Inskrivning!$G146=1,Inskrivning!Q146,0)</f>
        <v>0</v>
      </c>
      <c r="J144" s="16">
        <f>IF(Inskrivning!$G146=1,Inskrivning!R146,0)</f>
        <v>0</v>
      </c>
      <c r="K144" s="16">
        <f>IF(Inskrivning!$G146=1,Inskrivning!S146,0)</f>
        <v>0</v>
      </c>
      <c r="L144" s="16">
        <f>IF(Inskrivning!$G146=1,Inskrivning!T146,0)</f>
        <v>0</v>
      </c>
      <c r="M144" s="16">
        <f>IF(Inskrivning!$G146=1,Inskrivning!U146,0)</f>
        <v>0</v>
      </c>
      <c r="N144" s="16">
        <f>IF(Inskrivning!$G146=1,Inskrivning!V146,0)</f>
        <v>0</v>
      </c>
      <c r="O144" s="16">
        <f>IF(Inskrivning!$G146=1,Inskrivning!W146,0)</f>
        <v>0</v>
      </c>
      <c r="P144" s="16">
        <f>IF(Inskrivning!$G146=1,Inskrivning!X146,0)</f>
        <v>0</v>
      </c>
      <c r="Q144" s="113"/>
    </row>
    <row r="145" spans="2:17" ht="17.100000000000001" customHeight="1" x14ac:dyDescent="0.25">
      <c r="B145" s="53">
        <f>IF(Inskrivning!$G147=1,Inskrivning!J147,0)</f>
        <v>0</v>
      </c>
      <c r="C145" s="53">
        <f>IF(Inskrivning!$G147=1,Inskrivning!K147,0)</f>
        <v>0</v>
      </c>
      <c r="D145" s="16">
        <f>IF(Inskrivning!$G147=1,Inskrivning!L147,0)</f>
        <v>0</v>
      </c>
      <c r="E145" s="16">
        <f>IF(Inskrivning!$G147=1,Inskrivning!M147,0)</f>
        <v>0</v>
      </c>
      <c r="F145" s="16">
        <f>IF(Inskrivning!$G147=1,Inskrivning!N147,0)</f>
        <v>0</v>
      </c>
      <c r="G145" s="16">
        <f>IF(Inskrivning!$G147=1,Inskrivning!O147,0)</f>
        <v>0</v>
      </c>
      <c r="H145" s="16">
        <f>IF(Inskrivning!$G147=1,Inskrivning!P147,0)</f>
        <v>0</v>
      </c>
      <c r="I145" s="16">
        <f>IF(Inskrivning!$G147=1,Inskrivning!Q147,0)</f>
        <v>0</v>
      </c>
      <c r="J145" s="16">
        <f>IF(Inskrivning!$G147=1,Inskrivning!R147,0)</f>
        <v>0</v>
      </c>
      <c r="K145" s="16">
        <f>IF(Inskrivning!$G147=1,Inskrivning!S147,0)</f>
        <v>0</v>
      </c>
      <c r="L145" s="16">
        <f>IF(Inskrivning!$G147=1,Inskrivning!T147,0)</f>
        <v>0</v>
      </c>
      <c r="M145" s="16">
        <f>IF(Inskrivning!$G147=1,Inskrivning!U147,0)</f>
        <v>0</v>
      </c>
      <c r="N145" s="16">
        <f>IF(Inskrivning!$G147=1,Inskrivning!V147,0)</f>
        <v>0</v>
      </c>
      <c r="O145" s="16">
        <f>IF(Inskrivning!$G147=1,Inskrivning!W147,0)</f>
        <v>0</v>
      </c>
      <c r="P145" s="16">
        <f>IF(Inskrivning!$G147=1,Inskrivning!X147,0)</f>
        <v>0</v>
      </c>
      <c r="Q145" s="113"/>
    </row>
    <row r="146" spans="2:17" ht="17.100000000000001" customHeight="1" x14ac:dyDescent="0.25">
      <c r="B146" s="53">
        <f>IF(Inskrivning!$G148=1,Inskrivning!J148,0)</f>
        <v>0</v>
      </c>
      <c r="C146" s="53">
        <f>IF(Inskrivning!$G148=1,Inskrivning!K148,0)</f>
        <v>0</v>
      </c>
      <c r="D146" s="16">
        <f>IF(Inskrivning!$G148=1,Inskrivning!L148,0)</f>
        <v>0</v>
      </c>
      <c r="E146" s="16">
        <f>IF(Inskrivning!$G148=1,Inskrivning!M148,0)</f>
        <v>0</v>
      </c>
      <c r="F146" s="16">
        <f>IF(Inskrivning!$G148=1,Inskrivning!N148,0)</f>
        <v>0</v>
      </c>
      <c r="G146" s="16">
        <f>IF(Inskrivning!$G148=1,Inskrivning!O148,0)</f>
        <v>0</v>
      </c>
      <c r="H146" s="16">
        <f>IF(Inskrivning!$G148=1,Inskrivning!P148,0)</f>
        <v>0</v>
      </c>
      <c r="I146" s="16">
        <f>IF(Inskrivning!$G148=1,Inskrivning!Q148,0)</f>
        <v>0</v>
      </c>
      <c r="J146" s="16">
        <f>IF(Inskrivning!$G148=1,Inskrivning!R148,0)</f>
        <v>0</v>
      </c>
      <c r="K146" s="16">
        <f>IF(Inskrivning!$G148=1,Inskrivning!S148,0)</f>
        <v>0</v>
      </c>
      <c r="L146" s="16">
        <f>IF(Inskrivning!$G148=1,Inskrivning!T148,0)</f>
        <v>0</v>
      </c>
      <c r="M146" s="16">
        <f>IF(Inskrivning!$G148=1,Inskrivning!U148,0)</f>
        <v>0</v>
      </c>
      <c r="N146" s="16">
        <f>IF(Inskrivning!$G148=1,Inskrivning!V148,0)</f>
        <v>0</v>
      </c>
      <c r="O146" s="16">
        <f>IF(Inskrivning!$G148=1,Inskrivning!W148,0)</f>
        <v>0</v>
      </c>
      <c r="P146" s="16">
        <f>IF(Inskrivning!$G148=1,Inskrivning!X148,0)</f>
        <v>0</v>
      </c>
      <c r="Q146" s="113"/>
    </row>
    <row r="147" spans="2:17" ht="17.100000000000001" customHeight="1" x14ac:dyDescent="0.25">
      <c r="B147" s="53">
        <f>IF(Inskrivning!$G149=1,Inskrivning!J149,0)</f>
        <v>0</v>
      </c>
      <c r="C147" s="53">
        <f>IF(Inskrivning!$G149=1,Inskrivning!K149,0)</f>
        <v>0</v>
      </c>
      <c r="D147" s="16">
        <f>IF(Inskrivning!$G149=1,Inskrivning!L149,0)</f>
        <v>0</v>
      </c>
      <c r="E147" s="16">
        <f>IF(Inskrivning!$G149=1,Inskrivning!M149,0)</f>
        <v>0</v>
      </c>
      <c r="F147" s="16">
        <f>IF(Inskrivning!$G149=1,Inskrivning!N149,0)</f>
        <v>0</v>
      </c>
      <c r="G147" s="16">
        <f>IF(Inskrivning!$G149=1,Inskrivning!O149,0)</f>
        <v>0</v>
      </c>
      <c r="H147" s="16">
        <f>IF(Inskrivning!$G149=1,Inskrivning!P149,0)</f>
        <v>0</v>
      </c>
      <c r="I147" s="16">
        <f>IF(Inskrivning!$G149=1,Inskrivning!Q149,0)</f>
        <v>0</v>
      </c>
      <c r="J147" s="16">
        <f>IF(Inskrivning!$G149=1,Inskrivning!R149,0)</f>
        <v>0</v>
      </c>
      <c r="K147" s="16">
        <f>IF(Inskrivning!$G149=1,Inskrivning!S149,0)</f>
        <v>0</v>
      </c>
      <c r="L147" s="16">
        <f>IF(Inskrivning!$G149=1,Inskrivning!T149,0)</f>
        <v>0</v>
      </c>
      <c r="M147" s="16">
        <f>IF(Inskrivning!$G149=1,Inskrivning!U149,0)</f>
        <v>0</v>
      </c>
      <c r="N147" s="16">
        <f>IF(Inskrivning!$G149=1,Inskrivning!V149,0)</f>
        <v>0</v>
      </c>
      <c r="O147" s="16">
        <f>IF(Inskrivning!$G149=1,Inskrivning!W149,0)</f>
        <v>0</v>
      </c>
      <c r="P147" s="16">
        <f>IF(Inskrivning!$G149=1,Inskrivning!X149,0)</f>
        <v>0</v>
      </c>
      <c r="Q147" s="113"/>
    </row>
    <row r="148" spans="2:17" ht="17.100000000000001" customHeight="1" x14ac:dyDescent="0.25">
      <c r="B148" s="53">
        <f>IF(Inskrivning!$G150=1,Inskrivning!J150,0)</f>
        <v>0</v>
      </c>
      <c r="C148" s="53">
        <f>IF(Inskrivning!$G150=1,Inskrivning!K150,0)</f>
        <v>0</v>
      </c>
      <c r="D148" s="16">
        <f>IF(Inskrivning!$G150=1,Inskrivning!L150,0)</f>
        <v>0</v>
      </c>
      <c r="E148" s="16">
        <f>IF(Inskrivning!$G150=1,Inskrivning!M150,0)</f>
        <v>0</v>
      </c>
      <c r="F148" s="16">
        <f>IF(Inskrivning!$G150=1,Inskrivning!N150,0)</f>
        <v>0</v>
      </c>
      <c r="G148" s="16">
        <f>IF(Inskrivning!$G150=1,Inskrivning!O150,0)</f>
        <v>0</v>
      </c>
      <c r="H148" s="16">
        <f>IF(Inskrivning!$G150=1,Inskrivning!P150,0)</f>
        <v>0</v>
      </c>
      <c r="I148" s="16">
        <f>IF(Inskrivning!$G150=1,Inskrivning!Q150,0)</f>
        <v>0</v>
      </c>
      <c r="J148" s="16">
        <f>IF(Inskrivning!$G150=1,Inskrivning!R150,0)</f>
        <v>0</v>
      </c>
      <c r="K148" s="16">
        <f>IF(Inskrivning!$G150=1,Inskrivning!S150,0)</f>
        <v>0</v>
      </c>
      <c r="L148" s="16">
        <f>IF(Inskrivning!$G150=1,Inskrivning!T150,0)</f>
        <v>0</v>
      </c>
      <c r="M148" s="16">
        <f>IF(Inskrivning!$G150=1,Inskrivning!U150,0)</f>
        <v>0</v>
      </c>
      <c r="N148" s="16">
        <f>IF(Inskrivning!$G150=1,Inskrivning!V150,0)</f>
        <v>0</v>
      </c>
      <c r="O148" s="16">
        <f>IF(Inskrivning!$G150=1,Inskrivning!W150,0)</f>
        <v>0</v>
      </c>
      <c r="P148" s="16">
        <f>IF(Inskrivning!$G150=1,Inskrivning!X150,0)</f>
        <v>0</v>
      </c>
      <c r="Q148" s="113"/>
    </row>
    <row r="149" spans="2:17" ht="17.100000000000001" customHeight="1" x14ac:dyDescent="0.25">
      <c r="B149" s="53">
        <f>IF(Inskrivning!$G151=1,Inskrivning!J151,0)</f>
        <v>0</v>
      </c>
      <c r="C149" s="53">
        <f>IF(Inskrivning!$G151=1,Inskrivning!K151,0)</f>
        <v>0</v>
      </c>
      <c r="D149" s="16">
        <f>IF(Inskrivning!$G151=1,Inskrivning!L151,0)</f>
        <v>0</v>
      </c>
      <c r="E149" s="16">
        <f>IF(Inskrivning!$G151=1,Inskrivning!M151,0)</f>
        <v>0</v>
      </c>
      <c r="F149" s="16">
        <f>IF(Inskrivning!$G151=1,Inskrivning!N151,0)</f>
        <v>0</v>
      </c>
      <c r="G149" s="16">
        <f>IF(Inskrivning!$G151=1,Inskrivning!O151,0)</f>
        <v>0</v>
      </c>
      <c r="H149" s="16">
        <f>IF(Inskrivning!$G151=1,Inskrivning!P151,0)</f>
        <v>0</v>
      </c>
      <c r="I149" s="16">
        <f>IF(Inskrivning!$G151=1,Inskrivning!Q151,0)</f>
        <v>0</v>
      </c>
      <c r="J149" s="16">
        <f>IF(Inskrivning!$G151=1,Inskrivning!R151,0)</f>
        <v>0</v>
      </c>
      <c r="K149" s="16">
        <f>IF(Inskrivning!$G151=1,Inskrivning!S151,0)</f>
        <v>0</v>
      </c>
      <c r="L149" s="16">
        <f>IF(Inskrivning!$G151=1,Inskrivning!T151,0)</f>
        <v>0</v>
      </c>
      <c r="M149" s="16">
        <f>IF(Inskrivning!$G151=1,Inskrivning!U151,0)</f>
        <v>0</v>
      </c>
      <c r="N149" s="16">
        <f>IF(Inskrivning!$G151=1,Inskrivning!V151,0)</f>
        <v>0</v>
      </c>
      <c r="O149" s="16">
        <f>IF(Inskrivning!$G151=1,Inskrivning!W151,0)</f>
        <v>0</v>
      </c>
      <c r="P149" s="16">
        <f>IF(Inskrivning!$G151=1,Inskrivning!X151,0)</f>
        <v>0</v>
      </c>
      <c r="Q149" s="113"/>
    </row>
    <row r="150" spans="2:17" ht="17.100000000000001" customHeight="1" x14ac:dyDescent="0.25">
      <c r="B150" s="53">
        <f>IF(Inskrivning!$G152=1,Inskrivning!J152,0)</f>
        <v>0</v>
      </c>
      <c r="C150" s="53">
        <f>IF(Inskrivning!$G152=1,Inskrivning!K152,0)</f>
        <v>0</v>
      </c>
      <c r="D150" s="16">
        <f>IF(Inskrivning!$G152=1,Inskrivning!L152,0)</f>
        <v>0</v>
      </c>
      <c r="E150" s="16">
        <f>IF(Inskrivning!$G152=1,Inskrivning!M152,0)</f>
        <v>0</v>
      </c>
      <c r="F150" s="16">
        <f>IF(Inskrivning!$G152=1,Inskrivning!N152,0)</f>
        <v>0</v>
      </c>
      <c r="G150" s="16">
        <f>IF(Inskrivning!$G152=1,Inskrivning!O152,0)</f>
        <v>0</v>
      </c>
      <c r="H150" s="16">
        <f>IF(Inskrivning!$G152=1,Inskrivning!P152,0)</f>
        <v>0</v>
      </c>
      <c r="I150" s="16">
        <f>IF(Inskrivning!$G152=1,Inskrivning!Q152,0)</f>
        <v>0</v>
      </c>
      <c r="J150" s="16">
        <f>IF(Inskrivning!$G152=1,Inskrivning!R152,0)</f>
        <v>0</v>
      </c>
      <c r="K150" s="16">
        <f>IF(Inskrivning!$G152=1,Inskrivning!S152,0)</f>
        <v>0</v>
      </c>
      <c r="L150" s="16">
        <f>IF(Inskrivning!$G152=1,Inskrivning!T152,0)</f>
        <v>0</v>
      </c>
      <c r="M150" s="16">
        <f>IF(Inskrivning!$G152=1,Inskrivning!U152,0)</f>
        <v>0</v>
      </c>
      <c r="N150" s="16">
        <f>IF(Inskrivning!$G152=1,Inskrivning!V152,0)</f>
        <v>0</v>
      </c>
      <c r="O150" s="16">
        <f>IF(Inskrivning!$G152=1,Inskrivning!W152,0)</f>
        <v>0</v>
      </c>
      <c r="P150" s="16">
        <f>IF(Inskrivning!$G152=1,Inskrivning!X152,0)</f>
        <v>0</v>
      </c>
      <c r="Q150" s="113"/>
    </row>
    <row r="151" spans="2:17" ht="17.100000000000001" customHeight="1" x14ac:dyDescent="0.25">
      <c r="B151" s="53">
        <f>IF(Inskrivning!$G153=1,Inskrivning!J153,0)</f>
        <v>0</v>
      </c>
      <c r="C151" s="53">
        <f>IF(Inskrivning!$G153=1,Inskrivning!K153,0)</f>
        <v>0</v>
      </c>
      <c r="D151" s="16">
        <f>IF(Inskrivning!$G153=1,Inskrivning!L153,0)</f>
        <v>0</v>
      </c>
      <c r="E151" s="16">
        <f>IF(Inskrivning!$G153=1,Inskrivning!M153,0)</f>
        <v>0</v>
      </c>
      <c r="F151" s="16">
        <f>IF(Inskrivning!$G153=1,Inskrivning!N153,0)</f>
        <v>0</v>
      </c>
      <c r="G151" s="16">
        <f>IF(Inskrivning!$G153=1,Inskrivning!O153,0)</f>
        <v>0</v>
      </c>
      <c r="H151" s="16">
        <f>IF(Inskrivning!$G153=1,Inskrivning!P153,0)</f>
        <v>0</v>
      </c>
      <c r="I151" s="16">
        <f>IF(Inskrivning!$G153=1,Inskrivning!Q153,0)</f>
        <v>0</v>
      </c>
      <c r="J151" s="16">
        <f>IF(Inskrivning!$G153=1,Inskrivning!R153,0)</f>
        <v>0</v>
      </c>
      <c r="K151" s="16">
        <f>IF(Inskrivning!$G153=1,Inskrivning!S153,0)</f>
        <v>0</v>
      </c>
      <c r="L151" s="16">
        <f>IF(Inskrivning!$G153=1,Inskrivning!T153,0)</f>
        <v>0</v>
      </c>
      <c r="M151" s="16">
        <f>IF(Inskrivning!$G153=1,Inskrivning!U153,0)</f>
        <v>0</v>
      </c>
      <c r="N151" s="16">
        <f>IF(Inskrivning!$G153=1,Inskrivning!V153,0)</f>
        <v>0</v>
      </c>
      <c r="O151" s="16">
        <f>IF(Inskrivning!$G153=1,Inskrivning!W153,0)</f>
        <v>0</v>
      </c>
      <c r="P151" s="16">
        <f>IF(Inskrivning!$G153=1,Inskrivning!X153,0)</f>
        <v>0</v>
      </c>
      <c r="Q151" s="113"/>
    </row>
    <row r="152" spans="2:17" ht="17.100000000000001" customHeight="1" x14ac:dyDescent="0.25">
      <c r="B152" s="53">
        <f>IF(Inskrivning!$G154=1,Inskrivning!J154,0)</f>
        <v>0</v>
      </c>
      <c r="C152" s="53">
        <f>IF(Inskrivning!$G154=1,Inskrivning!K154,0)</f>
        <v>0</v>
      </c>
      <c r="D152" s="16">
        <f>IF(Inskrivning!$G154=1,Inskrivning!L154,0)</f>
        <v>0</v>
      </c>
      <c r="E152" s="16">
        <f>IF(Inskrivning!$G154=1,Inskrivning!M154,0)</f>
        <v>0</v>
      </c>
      <c r="F152" s="16">
        <f>IF(Inskrivning!$G154=1,Inskrivning!N154,0)</f>
        <v>0</v>
      </c>
      <c r="G152" s="16">
        <f>IF(Inskrivning!$G154=1,Inskrivning!O154,0)</f>
        <v>0</v>
      </c>
      <c r="H152" s="16">
        <f>IF(Inskrivning!$G154=1,Inskrivning!P154,0)</f>
        <v>0</v>
      </c>
      <c r="I152" s="16">
        <f>IF(Inskrivning!$G154=1,Inskrivning!Q154,0)</f>
        <v>0</v>
      </c>
      <c r="J152" s="16">
        <f>IF(Inskrivning!$G154=1,Inskrivning!R154,0)</f>
        <v>0</v>
      </c>
      <c r="K152" s="16">
        <f>IF(Inskrivning!$G154=1,Inskrivning!S154,0)</f>
        <v>0</v>
      </c>
      <c r="L152" s="16">
        <f>IF(Inskrivning!$G154=1,Inskrivning!T154,0)</f>
        <v>0</v>
      </c>
      <c r="M152" s="16">
        <f>IF(Inskrivning!$G154=1,Inskrivning!U154,0)</f>
        <v>0</v>
      </c>
      <c r="N152" s="16">
        <f>IF(Inskrivning!$G154=1,Inskrivning!V154,0)</f>
        <v>0</v>
      </c>
      <c r="O152" s="16">
        <f>IF(Inskrivning!$G154=1,Inskrivning!W154,0)</f>
        <v>0</v>
      </c>
      <c r="P152" s="16">
        <f>IF(Inskrivning!$G154=1,Inskrivning!X154,0)</f>
        <v>0</v>
      </c>
      <c r="Q152" s="113"/>
    </row>
    <row r="153" spans="2:17" ht="17.100000000000001" customHeight="1" x14ac:dyDescent="0.25">
      <c r="B153" s="53">
        <f>IF(Inskrivning!$G155=1,Inskrivning!J155,0)</f>
        <v>0</v>
      </c>
      <c r="C153" s="53">
        <f>IF(Inskrivning!$G155=1,Inskrivning!K155,0)</f>
        <v>0</v>
      </c>
      <c r="D153" s="16">
        <f>IF(Inskrivning!$G155=1,Inskrivning!L155,0)</f>
        <v>0</v>
      </c>
      <c r="E153" s="16">
        <f>IF(Inskrivning!$G155=1,Inskrivning!M155,0)</f>
        <v>0</v>
      </c>
      <c r="F153" s="16">
        <f>IF(Inskrivning!$G155=1,Inskrivning!N155,0)</f>
        <v>0</v>
      </c>
      <c r="G153" s="16">
        <f>IF(Inskrivning!$G155=1,Inskrivning!O155,0)</f>
        <v>0</v>
      </c>
      <c r="H153" s="16">
        <f>IF(Inskrivning!$G155=1,Inskrivning!P155,0)</f>
        <v>0</v>
      </c>
      <c r="I153" s="16">
        <f>IF(Inskrivning!$G155=1,Inskrivning!Q155,0)</f>
        <v>0</v>
      </c>
      <c r="J153" s="16">
        <f>IF(Inskrivning!$G155=1,Inskrivning!R155,0)</f>
        <v>0</v>
      </c>
      <c r="K153" s="16">
        <f>IF(Inskrivning!$G155=1,Inskrivning!S155,0)</f>
        <v>0</v>
      </c>
      <c r="L153" s="16">
        <f>IF(Inskrivning!$G155=1,Inskrivning!T155,0)</f>
        <v>0</v>
      </c>
      <c r="M153" s="16">
        <f>IF(Inskrivning!$G155=1,Inskrivning!U155,0)</f>
        <v>0</v>
      </c>
      <c r="N153" s="16">
        <f>IF(Inskrivning!$G155=1,Inskrivning!V155,0)</f>
        <v>0</v>
      </c>
      <c r="O153" s="16">
        <f>IF(Inskrivning!$G155=1,Inskrivning!W155,0)</f>
        <v>0</v>
      </c>
      <c r="P153" s="16">
        <f>IF(Inskrivning!$G155=1,Inskrivning!X155,0)</f>
        <v>0</v>
      </c>
      <c r="Q153" s="113"/>
    </row>
    <row r="154" spans="2:17" ht="17.100000000000001" customHeight="1" x14ac:dyDescent="0.25">
      <c r="B154" s="53">
        <f>IF(Inskrivning!$G156=1,Inskrivning!J156,0)</f>
        <v>0</v>
      </c>
      <c r="C154" s="53">
        <f>IF(Inskrivning!$G156=1,Inskrivning!K156,0)</f>
        <v>0</v>
      </c>
      <c r="D154" s="16">
        <f>IF(Inskrivning!$G156=1,Inskrivning!L156,0)</f>
        <v>0</v>
      </c>
      <c r="E154" s="16">
        <f>IF(Inskrivning!$G156=1,Inskrivning!M156,0)</f>
        <v>0</v>
      </c>
      <c r="F154" s="16">
        <f>IF(Inskrivning!$G156=1,Inskrivning!N156,0)</f>
        <v>0</v>
      </c>
      <c r="G154" s="16">
        <f>IF(Inskrivning!$G156=1,Inskrivning!O156,0)</f>
        <v>0</v>
      </c>
      <c r="H154" s="16">
        <f>IF(Inskrivning!$G156=1,Inskrivning!P156,0)</f>
        <v>0</v>
      </c>
      <c r="I154" s="16">
        <f>IF(Inskrivning!$G156=1,Inskrivning!Q156,0)</f>
        <v>0</v>
      </c>
      <c r="J154" s="16">
        <f>IF(Inskrivning!$G156=1,Inskrivning!R156,0)</f>
        <v>0</v>
      </c>
      <c r="K154" s="16">
        <f>IF(Inskrivning!$G156=1,Inskrivning!S156,0)</f>
        <v>0</v>
      </c>
      <c r="L154" s="16">
        <f>IF(Inskrivning!$G156=1,Inskrivning!T156,0)</f>
        <v>0</v>
      </c>
      <c r="M154" s="16">
        <f>IF(Inskrivning!$G156=1,Inskrivning!U156,0)</f>
        <v>0</v>
      </c>
      <c r="N154" s="16">
        <f>IF(Inskrivning!$G156=1,Inskrivning!V156,0)</f>
        <v>0</v>
      </c>
      <c r="O154" s="16">
        <f>IF(Inskrivning!$G156=1,Inskrivning!W156,0)</f>
        <v>0</v>
      </c>
      <c r="P154" s="16">
        <f>IF(Inskrivning!$G156=1,Inskrivning!X156,0)</f>
        <v>0</v>
      </c>
      <c r="Q154" s="113"/>
    </row>
    <row r="155" spans="2:17" ht="17.100000000000001" customHeight="1" x14ac:dyDescent="0.25">
      <c r="B155" s="53">
        <f>IF(Inskrivning!$G157=1,Inskrivning!J157,0)</f>
        <v>0</v>
      </c>
      <c r="C155" s="53">
        <f>IF(Inskrivning!$G157=1,Inskrivning!K157,0)</f>
        <v>0</v>
      </c>
      <c r="D155" s="16">
        <f>IF(Inskrivning!$G157=1,Inskrivning!L157,0)</f>
        <v>0</v>
      </c>
      <c r="E155" s="16">
        <f>IF(Inskrivning!$G157=1,Inskrivning!M157,0)</f>
        <v>0</v>
      </c>
      <c r="F155" s="16">
        <f>IF(Inskrivning!$G157=1,Inskrivning!N157,0)</f>
        <v>0</v>
      </c>
      <c r="G155" s="16">
        <f>IF(Inskrivning!$G157=1,Inskrivning!O157,0)</f>
        <v>0</v>
      </c>
      <c r="H155" s="16">
        <f>IF(Inskrivning!$G157=1,Inskrivning!P157,0)</f>
        <v>0</v>
      </c>
      <c r="I155" s="16">
        <f>IF(Inskrivning!$G157=1,Inskrivning!Q157,0)</f>
        <v>0</v>
      </c>
      <c r="J155" s="16">
        <f>IF(Inskrivning!$G157=1,Inskrivning!R157,0)</f>
        <v>0</v>
      </c>
      <c r="K155" s="16">
        <f>IF(Inskrivning!$G157=1,Inskrivning!S157,0)</f>
        <v>0</v>
      </c>
      <c r="L155" s="16">
        <f>IF(Inskrivning!$G157=1,Inskrivning!T157,0)</f>
        <v>0</v>
      </c>
      <c r="M155" s="16">
        <f>IF(Inskrivning!$G157=1,Inskrivning!U157,0)</f>
        <v>0</v>
      </c>
      <c r="N155" s="16">
        <f>IF(Inskrivning!$G157=1,Inskrivning!V157,0)</f>
        <v>0</v>
      </c>
      <c r="O155" s="16">
        <f>IF(Inskrivning!$G157=1,Inskrivning!W157,0)</f>
        <v>0</v>
      </c>
      <c r="P155" s="16">
        <f>IF(Inskrivning!$G157=1,Inskrivning!X157,0)</f>
        <v>0</v>
      </c>
      <c r="Q155" s="113"/>
    </row>
    <row r="156" spans="2:17" ht="17.100000000000001" customHeight="1" x14ac:dyDescent="0.25">
      <c r="B156" s="53">
        <f>IF(Inskrivning!$G158=1,Inskrivning!J158,0)</f>
        <v>0</v>
      </c>
      <c r="C156" s="53">
        <f>IF(Inskrivning!$G158=1,Inskrivning!K158,0)</f>
        <v>0</v>
      </c>
      <c r="D156" s="16">
        <f>IF(Inskrivning!$G158=1,Inskrivning!L158,0)</f>
        <v>0</v>
      </c>
      <c r="E156" s="16">
        <f>IF(Inskrivning!$G158=1,Inskrivning!M158,0)</f>
        <v>0</v>
      </c>
      <c r="F156" s="16">
        <f>IF(Inskrivning!$G158=1,Inskrivning!N158,0)</f>
        <v>0</v>
      </c>
      <c r="G156" s="16">
        <f>IF(Inskrivning!$G158=1,Inskrivning!O158,0)</f>
        <v>0</v>
      </c>
      <c r="H156" s="16">
        <f>IF(Inskrivning!$G158=1,Inskrivning!P158,0)</f>
        <v>0</v>
      </c>
      <c r="I156" s="16">
        <f>IF(Inskrivning!$G158=1,Inskrivning!Q158,0)</f>
        <v>0</v>
      </c>
      <c r="J156" s="16">
        <f>IF(Inskrivning!$G158=1,Inskrivning!R158,0)</f>
        <v>0</v>
      </c>
      <c r="K156" s="16">
        <f>IF(Inskrivning!$G158=1,Inskrivning!S158,0)</f>
        <v>0</v>
      </c>
      <c r="L156" s="16">
        <f>IF(Inskrivning!$G158=1,Inskrivning!T158,0)</f>
        <v>0</v>
      </c>
      <c r="M156" s="16">
        <f>IF(Inskrivning!$G158=1,Inskrivning!U158,0)</f>
        <v>0</v>
      </c>
      <c r="N156" s="16">
        <f>IF(Inskrivning!$G158=1,Inskrivning!V158,0)</f>
        <v>0</v>
      </c>
      <c r="O156" s="16">
        <f>IF(Inskrivning!$G158=1,Inskrivning!W158,0)</f>
        <v>0</v>
      </c>
      <c r="P156" s="16">
        <f>IF(Inskrivning!$G158=1,Inskrivning!X158,0)</f>
        <v>0</v>
      </c>
      <c r="Q156" s="113"/>
    </row>
    <row r="157" spans="2:17" ht="17.100000000000001" customHeight="1" x14ac:dyDescent="0.25">
      <c r="B157" s="53">
        <f>IF(Inskrivning!$G159=1,Inskrivning!J159,0)</f>
        <v>0</v>
      </c>
      <c r="C157" s="53">
        <f>IF(Inskrivning!$G159=1,Inskrivning!K159,0)</f>
        <v>0</v>
      </c>
      <c r="D157" s="16">
        <f>IF(Inskrivning!$G159=1,Inskrivning!L159,0)</f>
        <v>0</v>
      </c>
      <c r="E157" s="16">
        <f>IF(Inskrivning!$G159=1,Inskrivning!M159,0)</f>
        <v>0</v>
      </c>
      <c r="F157" s="16">
        <f>IF(Inskrivning!$G159=1,Inskrivning!N159,0)</f>
        <v>0</v>
      </c>
      <c r="G157" s="16">
        <f>IF(Inskrivning!$G159=1,Inskrivning!O159,0)</f>
        <v>0</v>
      </c>
      <c r="H157" s="16">
        <f>IF(Inskrivning!$G159=1,Inskrivning!P159,0)</f>
        <v>0</v>
      </c>
      <c r="I157" s="16">
        <f>IF(Inskrivning!$G159=1,Inskrivning!Q159,0)</f>
        <v>0</v>
      </c>
      <c r="J157" s="16">
        <f>IF(Inskrivning!$G159=1,Inskrivning!R159,0)</f>
        <v>0</v>
      </c>
      <c r="K157" s="16">
        <f>IF(Inskrivning!$G159=1,Inskrivning!S159,0)</f>
        <v>0</v>
      </c>
      <c r="L157" s="16">
        <f>IF(Inskrivning!$G159=1,Inskrivning!T159,0)</f>
        <v>0</v>
      </c>
      <c r="M157" s="16">
        <f>IF(Inskrivning!$G159=1,Inskrivning!U159,0)</f>
        <v>0</v>
      </c>
      <c r="N157" s="16">
        <f>IF(Inskrivning!$G159=1,Inskrivning!V159,0)</f>
        <v>0</v>
      </c>
      <c r="O157" s="16">
        <f>IF(Inskrivning!$G159=1,Inskrivning!W159,0)</f>
        <v>0</v>
      </c>
      <c r="P157" s="16">
        <f>IF(Inskrivning!$G159=1,Inskrivning!X159,0)</f>
        <v>0</v>
      </c>
      <c r="Q157" s="113"/>
    </row>
    <row r="158" spans="2:17" ht="17.100000000000001" customHeight="1" x14ac:dyDescent="0.25">
      <c r="B158" s="53">
        <f>IF(Inskrivning!$G160=1,Inskrivning!J160,0)</f>
        <v>0</v>
      </c>
      <c r="C158" s="53">
        <f>IF(Inskrivning!$G160=1,Inskrivning!K160,0)</f>
        <v>0</v>
      </c>
      <c r="D158" s="16">
        <f>IF(Inskrivning!$G160=1,Inskrivning!L160,0)</f>
        <v>0</v>
      </c>
      <c r="E158" s="16">
        <f>IF(Inskrivning!$G160=1,Inskrivning!M160,0)</f>
        <v>0</v>
      </c>
      <c r="F158" s="16">
        <f>IF(Inskrivning!$G160=1,Inskrivning!N160,0)</f>
        <v>0</v>
      </c>
      <c r="G158" s="16">
        <f>IF(Inskrivning!$G160=1,Inskrivning!O160,0)</f>
        <v>0</v>
      </c>
      <c r="H158" s="16">
        <f>IF(Inskrivning!$G160=1,Inskrivning!P160,0)</f>
        <v>0</v>
      </c>
      <c r="I158" s="16">
        <f>IF(Inskrivning!$G160=1,Inskrivning!Q160,0)</f>
        <v>0</v>
      </c>
      <c r="J158" s="16">
        <f>IF(Inskrivning!$G160=1,Inskrivning!R160,0)</f>
        <v>0</v>
      </c>
      <c r="K158" s="16">
        <f>IF(Inskrivning!$G160=1,Inskrivning!S160,0)</f>
        <v>0</v>
      </c>
      <c r="L158" s="16">
        <f>IF(Inskrivning!$G160=1,Inskrivning!T160,0)</f>
        <v>0</v>
      </c>
      <c r="M158" s="16">
        <f>IF(Inskrivning!$G160=1,Inskrivning!U160,0)</f>
        <v>0</v>
      </c>
      <c r="N158" s="16">
        <f>IF(Inskrivning!$G160=1,Inskrivning!V160,0)</f>
        <v>0</v>
      </c>
      <c r="O158" s="16">
        <f>IF(Inskrivning!$G160=1,Inskrivning!W160,0)</f>
        <v>0</v>
      </c>
      <c r="P158" s="16">
        <f>IF(Inskrivning!$G160=1,Inskrivning!X160,0)</f>
        <v>0</v>
      </c>
      <c r="Q158" s="113"/>
    </row>
    <row r="159" spans="2:17" ht="17.100000000000001" customHeight="1" x14ac:dyDescent="0.25">
      <c r="B159" s="53">
        <f>IF(Inskrivning!$G161=1,Inskrivning!J161,0)</f>
        <v>0</v>
      </c>
      <c r="C159" s="53">
        <f>IF(Inskrivning!$G161=1,Inskrivning!K161,0)</f>
        <v>0</v>
      </c>
      <c r="D159" s="16">
        <f>IF(Inskrivning!$G161=1,Inskrivning!L161,0)</f>
        <v>0</v>
      </c>
      <c r="E159" s="16">
        <f>IF(Inskrivning!$G161=1,Inskrivning!M161,0)</f>
        <v>0</v>
      </c>
      <c r="F159" s="16">
        <f>IF(Inskrivning!$G161=1,Inskrivning!N161,0)</f>
        <v>0</v>
      </c>
      <c r="G159" s="16">
        <f>IF(Inskrivning!$G161=1,Inskrivning!O161,0)</f>
        <v>0</v>
      </c>
      <c r="H159" s="16">
        <f>IF(Inskrivning!$G161=1,Inskrivning!P161,0)</f>
        <v>0</v>
      </c>
      <c r="I159" s="16">
        <f>IF(Inskrivning!$G161=1,Inskrivning!Q161,0)</f>
        <v>0</v>
      </c>
      <c r="J159" s="16">
        <f>IF(Inskrivning!$G161=1,Inskrivning!R161,0)</f>
        <v>0</v>
      </c>
      <c r="K159" s="16">
        <f>IF(Inskrivning!$G161=1,Inskrivning!S161,0)</f>
        <v>0</v>
      </c>
      <c r="L159" s="16">
        <f>IF(Inskrivning!$G161=1,Inskrivning!T161,0)</f>
        <v>0</v>
      </c>
      <c r="M159" s="16">
        <f>IF(Inskrivning!$G161=1,Inskrivning!U161,0)</f>
        <v>0</v>
      </c>
      <c r="N159" s="16">
        <f>IF(Inskrivning!$G161=1,Inskrivning!V161,0)</f>
        <v>0</v>
      </c>
      <c r="O159" s="16">
        <f>IF(Inskrivning!$G161=1,Inskrivning!W161,0)</f>
        <v>0</v>
      </c>
      <c r="P159" s="16">
        <f>IF(Inskrivning!$G161=1,Inskrivning!X161,0)</f>
        <v>0</v>
      </c>
      <c r="Q159" s="113"/>
    </row>
    <row r="160" spans="2:17" ht="17.100000000000001" customHeight="1" x14ac:dyDescent="0.25">
      <c r="B160" s="53">
        <f>IF(Inskrivning!$G162=1,Inskrivning!J162,0)</f>
        <v>0</v>
      </c>
      <c r="C160" s="53">
        <f>IF(Inskrivning!$G162=1,Inskrivning!K162,0)</f>
        <v>0</v>
      </c>
      <c r="D160" s="16">
        <f>IF(Inskrivning!$G162=1,Inskrivning!L162,0)</f>
        <v>0</v>
      </c>
      <c r="E160" s="16">
        <f>IF(Inskrivning!$G162=1,Inskrivning!M162,0)</f>
        <v>0</v>
      </c>
      <c r="F160" s="16">
        <f>IF(Inskrivning!$G162=1,Inskrivning!N162,0)</f>
        <v>0</v>
      </c>
      <c r="G160" s="16">
        <f>IF(Inskrivning!$G162=1,Inskrivning!O162,0)</f>
        <v>0</v>
      </c>
      <c r="H160" s="16">
        <f>IF(Inskrivning!$G162=1,Inskrivning!P162,0)</f>
        <v>0</v>
      </c>
      <c r="I160" s="16">
        <f>IF(Inskrivning!$G162=1,Inskrivning!Q162,0)</f>
        <v>0</v>
      </c>
      <c r="J160" s="16">
        <f>IF(Inskrivning!$G162=1,Inskrivning!R162,0)</f>
        <v>0</v>
      </c>
      <c r="K160" s="16">
        <f>IF(Inskrivning!$G162=1,Inskrivning!S162,0)</f>
        <v>0</v>
      </c>
      <c r="L160" s="16">
        <f>IF(Inskrivning!$G162=1,Inskrivning!T162,0)</f>
        <v>0</v>
      </c>
      <c r="M160" s="16">
        <f>IF(Inskrivning!$G162=1,Inskrivning!U162,0)</f>
        <v>0</v>
      </c>
      <c r="N160" s="16">
        <f>IF(Inskrivning!$G162=1,Inskrivning!V162,0)</f>
        <v>0</v>
      </c>
      <c r="O160" s="16">
        <f>IF(Inskrivning!$G162=1,Inskrivning!W162,0)</f>
        <v>0</v>
      </c>
      <c r="P160" s="16">
        <f>IF(Inskrivning!$G162=1,Inskrivning!X162,0)</f>
        <v>0</v>
      </c>
      <c r="Q160" s="113"/>
    </row>
    <row r="161" spans="2:17" ht="17.100000000000001" customHeight="1" x14ac:dyDescent="0.25">
      <c r="B161" s="53">
        <f>IF(Inskrivning!$G163=1,Inskrivning!J163,0)</f>
        <v>0</v>
      </c>
      <c r="C161" s="53">
        <f>IF(Inskrivning!$G163=1,Inskrivning!K163,0)</f>
        <v>0</v>
      </c>
      <c r="D161" s="16">
        <f>IF(Inskrivning!$G163=1,Inskrivning!L163,0)</f>
        <v>0</v>
      </c>
      <c r="E161" s="16">
        <f>IF(Inskrivning!$G163=1,Inskrivning!M163,0)</f>
        <v>0</v>
      </c>
      <c r="F161" s="16">
        <f>IF(Inskrivning!$G163=1,Inskrivning!N163,0)</f>
        <v>0</v>
      </c>
      <c r="G161" s="16">
        <f>IF(Inskrivning!$G163=1,Inskrivning!O163,0)</f>
        <v>0</v>
      </c>
      <c r="H161" s="16">
        <f>IF(Inskrivning!$G163=1,Inskrivning!P163,0)</f>
        <v>0</v>
      </c>
      <c r="I161" s="16">
        <f>IF(Inskrivning!$G163=1,Inskrivning!Q163,0)</f>
        <v>0</v>
      </c>
      <c r="J161" s="16">
        <f>IF(Inskrivning!$G163=1,Inskrivning!R163,0)</f>
        <v>0</v>
      </c>
      <c r="K161" s="16">
        <f>IF(Inskrivning!$G163=1,Inskrivning!S163,0)</f>
        <v>0</v>
      </c>
      <c r="L161" s="16">
        <f>IF(Inskrivning!$G163=1,Inskrivning!T163,0)</f>
        <v>0</v>
      </c>
      <c r="M161" s="16">
        <f>IF(Inskrivning!$G163=1,Inskrivning!U163,0)</f>
        <v>0</v>
      </c>
      <c r="N161" s="16">
        <f>IF(Inskrivning!$G163=1,Inskrivning!V163,0)</f>
        <v>0</v>
      </c>
      <c r="O161" s="16">
        <f>IF(Inskrivning!$G163=1,Inskrivning!W163,0)</f>
        <v>0</v>
      </c>
      <c r="P161" s="16">
        <f>IF(Inskrivning!$G163=1,Inskrivning!X163,0)</f>
        <v>0</v>
      </c>
      <c r="Q161" s="113"/>
    </row>
    <row r="162" spans="2:17" ht="17.100000000000001" customHeight="1" x14ac:dyDescent="0.25">
      <c r="B162" s="53">
        <f>IF(Inskrivning!$G164=1,Inskrivning!J164,0)</f>
        <v>0</v>
      </c>
      <c r="C162" s="53">
        <f>IF(Inskrivning!$G164=1,Inskrivning!K164,0)</f>
        <v>0</v>
      </c>
      <c r="D162" s="16">
        <f>IF(Inskrivning!$G164=1,Inskrivning!L164,0)</f>
        <v>0</v>
      </c>
      <c r="E162" s="16">
        <f>IF(Inskrivning!$G164=1,Inskrivning!M164,0)</f>
        <v>0</v>
      </c>
      <c r="F162" s="16">
        <f>IF(Inskrivning!$G164=1,Inskrivning!N164,0)</f>
        <v>0</v>
      </c>
      <c r="G162" s="16">
        <f>IF(Inskrivning!$G164=1,Inskrivning!O164,0)</f>
        <v>0</v>
      </c>
      <c r="H162" s="16">
        <f>IF(Inskrivning!$G164=1,Inskrivning!P164,0)</f>
        <v>0</v>
      </c>
      <c r="I162" s="16">
        <f>IF(Inskrivning!$G164=1,Inskrivning!Q164,0)</f>
        <v>0</v>
      </c>
      <c r="J162" s="16">
        <f>IF(Inskrivning!$G164=1,Inskrivning!R164,0)</f>
        <v>0</v>
      </c>
      <c r="K162" s="16">
        <f>IF(Inskrivning!$G164=1,Inskrivning!S164,0)</f>
        <v>0</v>
      </c>
      <c r="L162" s="16">
        <f>IF(Inskrivning!$G164=1,Inskrivning!T164,0)</f>
        <v>0</v>
      </c>
      <c r="M162" s="16">
        <f>IF(Inskrivning!$G164=1,Inskrivning!U164,0)</f>
        <v>0</v>
      </c>
      <c r="N162" s="16">
        <f>IF(Inskrivning!$G164=1,Inskrivning!V164,0)</f>
        <v>0</v>
      </c>
      <c r="O162" s="16">
        <f>IF(Inskrivning!$G164=1,Inskrivning!W164,0)</f>
        <v>0</v>
      </c>
      <c r="P162" s="16">
        <f>IF(Inskrivning!$G164=1,Inskrivning!X164,0)</f>
        <v>0</v>
      </c>
      <c r="Q162" s="113"/>
    </row>
    <row r="163" spans="2:17" ht="17.100000000000001" customHeight="1" x14ac:dyDescent="0.25">
      <c r="B163" s="53">
        <f>IF(Inskrivning!$G165=1,Inskrivning!J165,0)</f>
        <v>0</v>
      </c>
      <c r="C163" s="53">
        <f>IF(Inskrivning!$G165=1,Inskrivning!K165,0)</f>
        <v>0</v>
      </c>
      <c r="D163" s="16">
        <f>IF(Inskrivning!$G165=1,Inskrivning!L165,0)</f>
        <v>0</v>
      </c>
      <c r="E163" s="16">
        <f>IF(Inskrivning!$G165=1,Inskrivning!M165,0)</f>
        <v>0</v>
      </c>
      <c r="F163" s="16">
        <f>IF(Inskrivning!$G165=1,Inskrivning!N165,0)</f>
        <v>0</v>
      </c>
      <c r="G163" s="16">
        <f>IF(Inskrivning!$G165=1,Inskrivning!O165,0)</f>
        <v>0</v>
      </c>
      <c r="H163" s="16">
        <f>IF(Inskrivning!$G165=1,Inskrivning!P165,0)</f>
        <v>0</v>
      </c>
      <c r="I163" s="16">
        <f>IF(Inskrivning!$G165=1,Inskrivning!Q165,0)</f>
        <v>0</v>
      </c>
      <c r="J163" s="16">
        <f>IF(Inskrivning!$G165=1,Inskrivning!R165,0)</f>
        <v>0</v>
      </c>
      <c r="K163" s="16">
        <f>IF(Inskrivning!$G165=1,Inskrivning!S165,0)</f>
        <v>0</v>
      </c>
      <c r="L163" s="16">
        <f>IF(Inskrivning!$G165=1,Inskrivning!T165,0)</f>
        <v>0</v>
      </c>
      <c r="M163" s="16">
        <f>IF(Inskrivning!$G165=1,Inskrivning!U165,0)</f>
        <v>0</v>
      </c>
      <c r="N163" s="16">
        <f>IF(Inskrivning!$G165=1,Inskrivning!V165,0)</f>
        <v>0</v>
      </c>
      <c r="O163" s="16">
        <f>IF(Inskrivning!$G165=1,Inskrivning!W165,0)</f>
        <v>0</v>
      </c>
      <c r="P163" s="16">
        <f>IF(Inskrivning!$G165=1,Inskrivning!X165,0)</f>
        <v>0</v>
      </c>
      <c r="Q163" s="113"/>
    </row>
    <row r="164" spans="2:17" ht="17.100000000000001" customHeight="1" x14ac:dyDescent="0.25">
      <c r="B164" s="53">
        <f>IF(Inskrivning!$G166=1,Inskrivning!J166,0)</f>
        <v>0</v>
      </c>
      <c r="C164" s="53">
        <f>IF(Inskrivning!$G166=1,Inskrivning!K166,0)</f>
        <v>0</v>
      </c>
      <c r="D164" s="16">
        <f>IF(Inskrivning!$G166=1,Inskrivning!L166,0)</f>
        <v>0</v>
      </c>
      <c r="E164" s="16">
        <f>IF(Inskrivning!$G166=1,Inskrivning!M166,0)</f>
        <v>0</v>
      </c>
      <c r="F164" s="16">
        <f>IF(Inskrivning!$G166=1,Inskrivning!N166,0)</f>
        <v>0</v>
      </c>
      <c r="G164" s="16">
        <f>IF(Inskrivning!$G166=1,Inskrivning!O166,0)</f>
        <v>0</v>
      </c>
      <c r="H164" s="16">
        <f>IF(Inskrivning!$G166=1,Inskrivning!P166,0)</f>
        <v>0</v>
      </c>
      <c r="I164" s="16">
        <f>IF(Inskrivning!$G166=1,Inskrivning!Q166,0)</f>
        <v>0</v>
      </c>
      <c r="J164" s="16">
        <f>IF(Inskrivning!$G166=1,Inskrivning!R166,0)</f>
        <v>0</v>
      </c>
      <c r="K164" s="16">
        <f>IF(Inskrivning!$G166=1,Inskrivning!S166,0)</f>
        <v>0</v>
      </c>
      <c r="L164" s="16">
        <f>IF(Inskrivning!$G166=1,Inskrivning!T166,0)</f>
        <v>0</v>
      </c>
      <c r="M164" s="16">
        <f>IF(Inskrivning!$G166=1,Inskrivning!U166,0)</f>
        <v>0</v>
      </c>
      <c r="N164" s="16">
        <f>IF(Inskrivning!$G166=1,Inskrivning!V166,0)</f>
        <v>0</v>
      </c>
      <c r="O164" s="16">
        <f>IF(Inskrivning!$G166=1,Inskrivning!W166,0)</f>
        <v>0</v>
      </c>
      <c r="P164" s="16">
        <f>IF(Inskrivning!$G166=1,Inskrivning!X166,0)</f>
        <v>0</v>
      </c>
      <c r="Q164" s="113"/>
    </row>
    <row r="165" spans="2:17" x14ac:dyDescent="0.25">
      <c r="B165" s="53">
        <f>IF(Inskrivning!$G167=1,Inskrivning!J167,0)</f>
        <v>0</v>
      </c>
      <c r="C165" s="53">
        <f>IF(Inskrivning!$G167=1,Inskrivning!K167,0)</f>
        <v>0</v>
      </c>
      <c r="D165" s="16">
        <f>IF(Inskrivning!$G167=1,Inskrivning!L167,0)</f>
        <v>0</v>
      </c>
      <c r="E165" s="16">
        <f>IF(Inskrivning!$G167=1,Inskrivning!M167,0)</f>
        <v>0</v>
      </c>
      <c r="F165" s="16">
        <f>IF(Inskrivning!$G167=1,Inskrivning!N167,0)</f>
        <v>0</v>
      </c>
      <c r="G165" s="16">
        <f>IF(Inskrivning!$G167=1,Inskrivning!O167,0)</f>
        <v>0</v>
      </c>
      <c r="H165" s="16">
        <f>IF(Inskrivning!$G167=1,Inskrivning!P167,0)</f>
        <v>0</v>
      </c>
      <c r="I165" s="16">
        <f>IF(Inskrivning!$G167=1,Inskrivning!Q167,0)</f>
        <v>0</v>
      </c>
      <c r="J165" s="16">
        <f>IF(Inskrivning!$G167=1,Inskrivning!R167,0)</f>
        <v>0</v>
      </c>
      <c r="K165" s="16">
        <f>IF(Inskrivning!$G167=1,Inskrivning!S167,0)</f>
        <v>0</v>
      </c>
      <c r="L165" s="16">
        <f>IF(Inskrivning!$G167=1,Inskrivning!T167,0)</f>
        <v>0</v>
      </c>
      <c r="M165" s="16">
        <f>IF(Inskrivning!$G167=1,Inskrivning!U167,0)</f>
        <v>0</v>
      </c>
      <c r="N165" s="16">
        <f>IF(Inskrivning!$G167=1,Inskrivning!V167,0)</f>
        <v>0</v>
      </c>
      <c r="O165" s="16">
        <f>IF(Inskrivning!$G167=1,Inskrivning!W167,0)</f>
        <v>0</v>
      </c>
      <c r="P165" s="16">
        <f>IF(Inskrivning!$G167=1,Inskrivning!X167,0)</f>
        <v>0</v>
      </c>
      <c r="Q165" s="113"/>
    </row>
    <row r="166" spans="2:17" x14ac:dyDescent="0.25">
      <c r="B166" s="53">
        <f>IF(Inskrivning!$G168=1,Inskrivning!J168,0)</f>
        <v>0</v>
      </c>
      <c r="C166" s="53">
        <f>IF(Inskrivning!$G168=1,Inskrivning!K168,0)</f>
        <v>0</v>
      </c>
      <c r="D166" s="16">
        <f>IF(Inskrivning!$G168=1,Inskrivning!L168,0)</f>
        <v>0</v>
      </c>
      <c r="E166" s="16">
        <f>IF(Inskrivning!$G168=1,Inskrivning!M168,0)</f>
        <v>0</v>
      </c>
      <c r="F166" s="16">
        <f>IF(Inskrivning!$G168=1,Inskrivning!N168,0)</f>
        <v>0</v>
      </c>
      <c r="G166" s="16">
        <f>IF(Inskrivning!$G168=1,Inskrivning!O168,0)</f>
        <v>0</v>
      </c>
      <c r="H166" s="16">
        <f>IF(Inskrivning!$G168=1,Inskrivning!P168,0)</f>
        <v>0</v>
      </c>
      <c r="I166" s="16">
        <f>IF(Inskrivning!$G168=1,Inskrivning!Q168,0)</f>
        <v>0</v>
      </c>
      <c r="J166" s="16">
        <f>IF(Inskrivning!$G168=1,Inskrivning!R168,0)</f>
        <v>0</v>
      </c>
      <c r="K166" s="16">
        <f>IF(Inskrivning!$G168=1,Inskrivning!S168,0)</f>
        <v>0</v>
      </c>
      <c r="L166" s="16">
        <f>IF(Inskrivning!$G168=1,Inskrivning!T168,0)</f>
        <v>0</v>
      </c>
      <c r="M166" s="16">
        <f>IF(Inskrivning!$G168=1,Inskrivning!U168,0)</f>
        <v>0</v>
      </c>
      <c r="N166" s="16">
        <f>IF(Inskrivning!$G168=1,Inskrivning!V168,0)</f>
        <v>0</v>
      </c>
      <c r="O166" s="16">
        <f>IF(Inskrivning!$G168=1,Inskrivning!W168,0)</f>
        <v>0</v>
      </c>
      <c r="P166" s="16">
        <f>IF(Inskrivning!$G168=1,Inskrivning!X168,0)</f>
        <v>0</v>
      </c>
      <c r="Q166" s="113"/>
    </row>
    <row r="167" spans="2:17" x14ac:dyDescent="0.25">
      <c r="B167" s="53">
        <f>IF(Inskrivning!$G169=1,Inskrivning!J169,0)</f>
        <v>0</v>
      </c>
      <c r="C167" s="53">
        <f>IF(Inskrivning!$G169=1,Inskrivning!K169,0)</f>
        <v>0</v>
      </c>
      <c r="D167" s="16">
        <f>IF(Inskrivning!$G169=1,Inskrivning!L169,0)</f>
        <v>0</v>
      </c>
      <c r="E167" s="16">
        <f>IF(Inskrivning!$G169=1,Inskrivning!M169,0)</f>
        <v>0</v>
      </c>
      <c r="F167" s="16">
        <f>IF(Inskrivning!$G169=1,Inskrivning!N169,0)</f>
        <v>0</v>
      </c>
      <c r="G167" s="16">
        <f>IF(Inskrivning!$G169=1,Inskrivning!O169,0)</f>
        <v>0</v>
      </c>
      <c r="H167" s="16">
        <f>IF(Inskrivning!$G169=1,Inskrivning!P169,0)</f>
        <v>0</v>
      </c>
      <c r="I167" s="16">
        <f>IF(Inskrivning!$G169=1,Inskrivning!Q169,0)</f>
        <v>0</v>
      </c>
      <c r="J167" s="16">
        <f>IF(Inskrivning!$G169=1,Inskrivning!R169,0)</f>
        <v>0</v>
      </c>
      <c r="K167" s="16">
        <f>IF(Inskrivning!$G169=1,Inskrivning!S169,0)</f>
        <v>0</v>
      </c>
      <c r="L167" s="16">
        <f>IF(Inskrivning!$G169=1,Inskrivning!T169,0)</f>
        <v>0</v>
      </c>
      <c r="M167" s="16">
        <f>IF(Inskrivning!$G169=1,Inskrivning!U169,0)</f>
        <v>0</v>
      </c>
      <c r="N167" s="16">
        <f>IF(Inskrivning!$G169=1,Inskrivning!V169,0)</f>
        <v>0</v>
      </c>
      <c r="O167" s="16">
        <f>IF(Inskrivning!$G169=1,Inskrivning!W169,0)</f>
        <v>0</v>
      </c>
      <c r="P167" s="16">
        <f>IF(Inskrivning!$G169=1,Inskrivning!X169,0)</f>
        <v>0</v>
      </c>
      <c r="Q167" s="113"/>
    </row>
    <row r="168" spans="2:17" x14ac:dyDescent="0.25">
      <c r="B168" s="53">
        <f>IF(Inskrivning!$G170=1,Inskrivning!J170,0)</f>
        <v>0</v>
      </c>
      <c r="C168" s="53">
        <f>IF(Inskrivning!$G170=1,Inskrivning!K170,0)</f>
        <v>0</v>
      </c>
      <c r="D168" s="16">
        <f>IF(Inskrivning!$G170=1,Inskrivning!L170,0)</f>
        <v>0</v>
      </c>
      <c r="E168" s="16">
        <f>IF(Inskrivning!$G170=1,Inskrivning!M170,0)</f>
        <v>0</v>
      </c>
      <c r="F168" s="16">
        <f>IF(Inskrivning!$G170=1,Inskrivning!N170,0)</f>
        <v>0</v>
      </c>
      <c r="G168" s="16">
        <f>IF(Inskrivning!$G170=1,Inskrivning!O170,0)</f>
        <v>0</v>
      </c>
      <c r="H168" s="16">
        <f>IF(Inskrivning!$G170=1,Inskrivning!P170,0)</f>
        <v>0</v>
      </c>
      <c r="I168" s="16">
        <f>IF(Inskrivning!$G170=1,Inskrivning!Q170,0)</f>
        <v>0</v>
      </c>
      <c r="J168" s="16">
        <f>IF(Inskrivning!$G170=1,Inskrivning!R170,0)</f>
        <v>0</v>
      </c>
      <c r="K168" s="16">
        <f>IF(Inskrivning!$G170=1,Inskrivning!S170,0)</f>
        <v>0</v>
      </c>
      <c r="L168" s="16">
        <f>IF(Inskrivning!$G170=1,Inskrivning!T170,0)</f>
        <v>0</v>
      </c>
      <c r="M168" s="16">
        <f>IF(Inskrivning!$G170=1,Inskrivning!U170,0)</f>
        <v>0</v>
      </c>
      <c r="N168" s="16">
        <f>IF(Inskrivning!$G170=1,Inskrivning!V170,0)</f>
        <v>0</v>
      </c>
      <c r="O168" s="16">
        <f>IF(Inskrivning!$G170=1,Inskrivning!W170,0)</f>
        <v>0</v>
      </c>
      <c r="P168" s="16">
        <f>IF(Inskrivning!$G170=1,Inskrivning!X170,0)</f>
        <v>0</v>
      </c>
      <c r="Q168" s="113"/>
    </row>
    <row r="169" spans="2:17" x14ac:dyDescent="0.25">
      <c r="B169" s="53">
        <f>IF(Inskrivning!$G171=1,Inskrivning!J171,0)</f>
        <v>0</v>
      </c>
      <c r="C169" s="53">
        <f>IF(Inskrivning!$G171=1,Inskrivning!K171,0)</f>
        <v>0</v>
      </c>
      <c r="D169" s="16">
        <f>IF(Inskrivning!$G171=1,Inskrivning!L171,0)</f>
        <v>0</v>
      </c>
      <c r="E169" s="16">
        <f>IF(Inskrivning!$G171=1,Inskrivning!M171,0)</f>
        <v>0</v>
      </c>
      <c r="F169" s="16">
        <f>IF(Inskrivning!$G171=1,Inskrivning!N171,0)</f>
        <v>0</v>
      </c>
      <c r="G169" s="16">
        <f>IF(Inskrivning!$G171=1,Inskrivning!O171,0)</f>
        <v>0</v>
      </c>
      <c r="H169" s="16">
        <f>IF(Inskrivning!$G171=1,Inskrivning!P171,0)</f>
        <v>0</v>
      </c>
      <c r="I169" s="16">
        <f>IF(Inskrivning!$G171=1,Inskrivning!Q171,0)</f>
        <v>0</v>
      </c>
      <c r="J169" s="16">
        <f>IF(Inskrivning!$G171=1,Inskrivning!R171,0)</f>
        <v>0</v>
      </c>
      <c r="K169" s="16">
        <f>IF(Inskrivning!$G171=1,Inskrivning!S171,0)</f>
        <v>0</v>
      </c>
      <c r="L169" s="16">
        <f>IF(Inskrivning!$G171=1,Inskrivning!T171,0)</f>
        <v>0</v>
      </c>
      <c r="M169" s="16">
        <f>IF(Inskrivning!$G171=1,Inskrivning!U171,0)</f>
        <v>0</v>
      </c>
      <c r="N169" s="16">
        <f>IF(Inskrivning!$G171=1,Inskrivning!V171,0)</f>
        <v>0</v>
      </c>
      <c r="O169" s="16">
        <f>IF(Inskrivning!$G171=1,Inskrivning!W171,0)</f>
        <v>0</v>
      </c>
      <c r="P169" s="16">
        <f>IF(Inskrivning!$G171=1,Inskrivning!X171,0)</f>
        <v>0</v>
      </c>
      <c r="Q169" s="113"/>
    </row>
    <row r="170" spans="2:17" x14ac:dyDescent="0.25">
      <c r="B170" s="53">
        <f>IF(Inskrivning!$G172=1,Inskrivning!J172,0)</f>
        <v>0</v>
      </c>
      <c r="C170" s="53">
        <f>IF(Inskrivning!$G172=1,Inskrivning!K172,0)</f>
        <v>0</v>
      </c>
      <c r="D170" s="16">
        <f>IF(Inskrivning!$G172=1,Inskrivning!L172,0)</f>
        <v>0</v>
      </c>
      <c r="E170" s="16">
        <f>IF(Inskrivning!$G172=1,Inskrivning!M172,0)</f>
        <v>0</v>
      </c>
      <c r="F170" s="16">
        <f>IF(Inskrivning!$G172=1,Inskrivning!N172,0)</f>
        <v>0</v>
      </c>
      <c r="G170" s="16">
        <f>IF(Inskrivning!$G172=1,Inskrivning!O172,0)</f>
        <v>0</v>
      </c>
      <c r="H170" s="16">
        <f>IF(Inskrivning!$G172=1,Inskrivning!P172,0)</f>
        <v>0</v>
      </c>
      <c r="I170" s="16">
        <f>IF(Inskrivning!$G172=1,Inskrivning!Q172,0)</f>
        <v>0</v>
      </c>
      <c r="J170" s="16">
        <f>IF(Inskrivning!$G172=1,Inskrivning!R172,0)</f>
        <v>0</v>
      </c>
      <c r="K170" s="16">
        <f>IF(Inskrivning!$G172=1,Inskrivning!S172,0)</f>
        <v>0</v>
      </c>
      <c r="L170" s="16">
        <f>IF(Inskrivning!$G172=1,Inskrivning!T172,0)</f>
        <v>0</v>
      </c>
      <c r="M170" s="16">
        <f>IF(Inskrivning!$G172=1,Inskrivning!U172,0)</f>
        <v>0</v>
      </c>
      <c r="N170" s="16">
        <f>IF(Inskrivning!$G172=1,Inskrivning!V172,0)</f>
        <v>0</v>
      </c>
      <c r="O170" s="16">
        <f>IF(Inskrivning!$G172=1,Inskrivning!W172,0)</f>
        <v>0</v>
      </c>
      <c r="P170" s="16">
        <f>IF(Inskrivning!$G172=1,Inskrivning!X172,0)</f>
        <v>0</v>
      </c>
      <c r="Q170" s="113"/>
    </row>
    <row r="171" spans="2:17" x14ac:dyDescent="0.25">
      <c r="B171" s="53">
        <f>IF(Inskrivning!$G173=1,Inskrivning!J173,0)</f>
        <v>0</v>
      </c>
      <c r="C171" s="53">
        <f>IF(Inskrivning!$G173=1,Inskrivning!K173,0)</f>
        <v>0</v>
      </c>
      <c r="D171" s="16">
        <f>IF(Inskrivning!$G173=1,Inskrivning!L173,0)</f>
        <v>0</v>
      </c>
      <c r="E171" s="16">
        <f>IF(Inskrivning!$G173=1,Inskrivning!M173,0)</f>
        <v>0</v>
      </c>
      <c r="F171" s="16">
        <f>IF(Inskrivning!$G173=1,Inskrivning!N173,0)</f>
        <v>0</v>
      </c>
      <c r="G171" s="16">
        <f>IF(Inskrivning!$G173=1,Inskrivning!O173,0)</f>
        <v>0</v>
      </c>
      <c r="H171" s="16">
        <f>IF(Inskrivning!$G173=1,Inskrivning!P173,0)</f>
        <v>0</v>
      </c>
      <c r="I171" s="16">
        <f>IF(Inskrivning!$G173=1,Inskrivning!Q173,0)</f>
        <v>0</v>
      </c>
      <c r="J171" s="16">
        <f>IF(Inskrivning!$G173=1,Inskrivning!R173,0)</f>
        <v>0</v>
      </c>
      <c r="K171" s="16">
        <f>IF(Inskrivning!$G173=1,Inskrivning!S173,0)</f>
        <v>0</v>
      </c>
      <c r="L171" s="16">
        <f>IF(Inskrivning!$G173=1,Inskrivning!T173,0)</f>
        <v>0</v>
      </c>
      <c r="M171" s="16">
        <f>IF(Inskrivning!$G173=1,Inskrivning!U173,0)</f>
        <v>0</v>
      </c>
      <c r="N171" s="16">
        <f>IF(Inskrivning!$G173=1,Inskrivning!V173,0)</f>
        <v>0</v>
      </c>
      <c r="O171" s="16">
        <f>IF(Inskrivning!$G173=1,Inskrivning!W173,0)</f>
        <v>0</v>
      </c>
      <c r="P171" s="16">
        <f>IF(Inskrivning!$G173=1,Inskrivning!X173,0)</f>
        <v>0</v>
      </c>
      <c r="Q171" s="113"/>
    </row>
    <row r="172" spans="2:17" x14ac:dyDescent="0.25">
      <c r="B172" s="53">
        <f>IF(Inskrivning!$G174=1,Inskrivning!J174,0)</f>
        <v>0</v>
      </c>
      <c r="C172" s="53">
        <f>IF(Inskrivning!$G174=1,Inskrivning!K174,0)</f>
        <v>0</v>
      </c>
      <c r="D172" s="16">
        <f>IF(Inskrivning!$G174=1,Inskrivning!L174,0)</f>
        <v>0</v>
      </c>
      <c r="E172" s="16">
        <f>IF(Inskrivning!$G174=1,Inskrivning!M174,0)</f>
        <v>0</v>
      </c>
      <c r="F172" s="16">
        <f>IF(Inskrivning!$G174=1,Inskrivning!N174,0)</f>
        <v>0</v>
      </c>
      <c r="G172" s="16">
        <f>IF(Inskrivning!$G174=1,Inskrivning!O174,0)</f>
        <v>0</v>
      </c>
      <c r="H172" s="16">
        <f>IF(Inskrivning!$G174=1,Inskrivning!P174,0)</f>
        <v>0</v>
      </c>
      <c r="I172" s="16">
        <f>IF(Inskrivning!$G174=1,Inskrivning!Q174,0)</f>
        <v>0</v>
      </c>
      <c r="J172" s="16">
        <f>IF(Inskrivning!$G174=1,Inskrivning!R174,0)</f>
        <v>0</v>
      </c>
      <c r="K172" s="16">
        <f>IF(Inskrivning!$G174=1,Inskrivning!S174,0)</f>
        <v>0</v>
      </c>
      <c r="L172" s="16">
        <f>IF(Inskrivning!$G174=1,Inskrivning!T174,0)</f>
        <v>0</v>
      </c>
      <c r="M172" s="16">
        <f>IF(Inskrivning!$G174=1,Inskrivning!U174,0)</f>
        <v>0</v>
      </c>
      <c r="N172" s="16">
        <f>IF(Inskrivning!$G174=1,Inskrivning!V174,0)</f>
        <v>0</v>
      </c>
      <c r="O172" s="16">
        <f>IF(Inskrivning!$G174=1,Inskrivning!W174,0)</f>
        <v>0</v>
      </c>
      <c r="P172" s="16">
        <f>IF(Inskrivning!$G174=1,Inskrivning!X174,0)</f>
        <v>0</v>
      </c>
      <c r="Q172" s="113"/>
    </row>
    <row r="173" spans="2:17" x14ac:dyDescent="0.25">
      <c r="B173" s="53">
        <f>IF(Inskrivning!$G175=1,Inskrivning!J175,0)</f>
        <v>0</v>
      </c>
      <c r="C173" s="53">
        <f>IF(Inskrivning!$G175=1,Inskrivning!K175,0)</f>
        <v>0</v>
      </c>
      <c r="D173" s="16">
        <f>IF(Inskrivning!$G175=1,Inskrivning!L175,0)</f>
        <v>0</v>
      </c>
      <c r="E173" s="16">
        <f>IF(Inskrivning!$G175=1,Inskrivning!M175,0)</f>
        <v>0</v>
      </c>
      <c r="F173" s="16">
        <f>IF(Inskrivning!$G175=1,Inskrivning!N175,0)</f>
        <v>0</v>
      </c>
      <c r="G173" s="16">
        <f>IF(Inskrivning!$G175=1,Inskrivning!O175,0)</f>
        <v>0</v>
      </c>
      <c r="H173" s="16">
        <f>IF(Inskrivning!$G175=1,Inskrivning!P175,0)</f>
        <v>0</v>
      </c>
      <c r="I173" s="16">
        <f>IF(Inskrivning!$G175=1,Inskrivning!Q175,0)</f>
        <v>0</v>
      </c>
      <c r="J173" s="16">
        <f>IF(Inskrivning!$G175=1,Inskrivning!R175,0)</f>
        <v>0</v>
      </c>
      <c r="K173" s="16">
        <f>IF(Inskrivning!$G175=1,Inskrivning!S175,0)</f>
        <v>0</v>
      </c>
      <c r="L173" s="16">
        <f>IF(Inskrivning!$G175=1,Inskrivning!T175,0)</f>
        <v>0</v>
      </c>
      <c r="M173" s="16">
        <f>IF(Inskrivning!$G175=1,Inskrivning!U175,0)</f>
        <v>0</v>
      </c>
      <c r="N173" s="16">
        <f>IF(Inskrivning!$G175=1,Inskrivning!V175,0)</f>
        <v>0</v>
      </c>
      <c r="O173" s="16">
        <f>IF(Inskrivning!$G175=1,Inskrivning!W175,0)</f>
        <v>0</v>
      </c>
      <c r="P173" s="16">
        <f>IF(Inskrivning!$G175=1,Inskrivning!X175,0)</f>
        <v>0</v>
      </c>
      <c r="Q173" s="113"/>
    </row>
    <row r="174" spans="2:17" x14ac:dyDescent="0.25">
      <c r="B174" s="53">
        <f>IF(Inskrivning!$G176=1,Inskrivning!J176,0)</f>
        <v>0</v>
      </c>
      <c r="C174" s="53">
        <f>IF(Inskrivning!$G176=1,Inskrivning!K176,0)</f>
        <v>0</v>
      </c>
      <c r="D174" s="16">
        <f>IF(Inskrivning!$G176=1,Inskrivning!L176,0)</f>
        <v>0</v>
      </c>
      <c r="E174" s="16">
        <f>IF(Inskrivning!$G176=1,Inskrivning!M176,0)</f>
        <v>0</v>
      </c>
      <c r="F174" s="16">
        <f>IF(Inskrivning!$G176=1,Inskrivning!N176,0)</f>
        <v>0</v>
      </c>
      <c r="G174" s="16">
        <f>IF(Inskrivning!$G176=1,Inskrivning!O176,0)</f>
        <v>0</v>
      </c>
      <c r="H174" s="16">
        <f>IF(Inskrivning!$G176=1,Inskrivning!P176,0)</f>
        <v>0</v>
      </c>
      <c r="I174" s="16">
        <f>IF(Inskrivning!$G176=1,Inskrivning!Q176,0)</f>
        <v>0</v>
      </c>
      <c r="J174" s="16">
        <f>IF(Inskrivning!$G176=1,Inskrivning!R176,0)</f>
        <v>0</v>
      </c>
      <c r="K174" s="16">
        <f>IF(Inskrivning!$G176=1,Inskrivning!S176,0)</f>
        <v>0</v>
      </c>
      <c r="L174" s="16">
        <f>IF(Inskrivning!$G176=1,Inskrivning!T176,0)</f>
        <v>0</v>
      </c>
      <c r="M174" s="16">
        <f>IF(Inskrivning!$G176=1,Inskrivning!U176,0)</f>
        <v>0</v>
      </c>
      <c r="N174" s="16">
        <f>IF(Inskrivning!$G176=1,Inskrivning!V176,0)</f>
        <v>0</v>
      </c>
      <c r="O174" s="16">
        <f>IF(Inskrivning!$G176=1,Inskrivning!W176,0)</f>
        <v>0</v>
      </c>
      <c r="P174" s="16">
        <f>IF(Inskrivning!$G176=1,Inskrivning!X176,0)</f>
        <v>0</v>
      </c>
      <c r="Q174" s="113"/>
    </row>
    <row r="175" spans="2:17" x14ac:dyDescent="0.25">
      <c r="B175" s="53">
        <f>IF(Inskrivning!$G177=1,Inskrivning!J177,0)</f>
        <v>0</v>
      </c>
      <c r="C175" s="53">
        <f>IF(Inskrivning!$G177=1,Inskrivning!K177,0)</f>
        <v>0</v>
      </c>
      <c r="D175" s="16">
        <f>IF(Inskrivning!$G177=1,Inskrivning!L177,0)</f>
        <v>0</v>
      </c>
      <c r="E175" s="16">
        <f>IF(Inskrivning!$G177=1,Inskrivning!M177,0)</f>
        <v>0</v>
      </c>
      <c r="F175" s="16">
        <f>IF(Inskrivning!$G177=1,Inskrivning!N177,0)</f>
        <v>0</v>
      </c>
      <c r="G175" s="16">
        <f>IF(Inskrivning!$G177=1,Inskrivning!O177,0)</f>
        <v>0</v>
      </c>
      <c r="H175" s="16">
        <f>IF(Inskrivning!$G177=1,Inskrivning!P177,0)</f>
        <v>0</v>
      </c>
      <c r="I175" s="16">
        <f>IF(Inskrivning!$G177=1,Inskrivning!Q177,0)</f>
        <v>0</v>
      </c>
      <c r="J175" s="16">
        <f>IF(Inskrivning!$G177=1,Inskrivning!R177,0)</f>
        <v>0</v>
      </c>
      <c r="K175" s="16">
        <f>IF(Inskrivning!$G177=1,Inskrivning!S177,0)</f>
        <v>0</v>
      </c>
      <c r="L175" s="16">
        <f>IF(Inskrivning!$G177=1,Inskrivning!T177,0)</f>
        <v>0</v>
      </c>
      <c r="M175" s="16">
        <f>IF(Inskrivning!$G177=1,Inskrivning!U177,0)</f>
        <v>0</v>
      </c>
      <c r="N175" s="16">
        <f>IF(Inskrivning!$G177=1,Inskrivning!V177,0)</f>
        <v>0</v>
      </c>
      <c r="O175" s="16">
        <f>IF(Inskrivning!$G177=1,Inskrivning!W177,0)</f>
        <v>0</v>
      </c>
      <c r="P175" s="16">
        <f>IF(Inskrivning!$G177=1,Inskrivning!X177,0)</f>
        <v>0</v>
      </c>
      <c r="Q175" s="113"/>
    </row>
    <row r="176" spans="2:17" x14ac:dyDescent="0.25">
      <c r="B176" s="53">
        <f>IF(Inskrivning!$G178=1,Inskrivning!J178,0)</f>
        <v>0</v>
      </c>
      <c r="C176" s="53">
        <f>IF(Inskrivning!$G178=1,Inskrivning!K178,0)</f>
        <v>0</v>
      </c>
      <c r="D176" s="16">
        <f>IF(Inskrivning!$G178=1,Inskrivning!L178,0)</f>
        <v>0</v>
      </c>
      <c r="E176" s="16">
        <f>IF(Inskrivning!$G178=1,Inskrivning!M178,0)</f>
        <v>0</v>
      </c>
      <c r="F176" s="16">
        <f>IF(Inskrivning!$G178=1,Inskrivning!N178,0)</f>
        <v>0</v>
      </c>
      <c r="G176" s="16">
        <f>IF(Inskrivning!$G178=1,Inskrivning!O178,0)</f>
        <v>0</v>
      </c>
      <c r="H176" s="16">
        <f>IF(Inskrivning!$G178=1,Inskrivning!P178,0)</f>
        <v>0</v>
      </c>
      <c r="I176" s="16">
        <f>IF(Inskrivning!$G178=1,Inskrivning!Q178,0)</f>
        <v>0</v>
      </c>
      <c r="J176" s="16">
        <f>IF(Inskrivning!$G178=1,Inskrivning!R178,0)</f>
        <v>0</v>
      </c>
      <c r="K176" s="16">
        <f>IF(Inskrivning!$G178=1,Inskrivning!S178,0)</f>
        <v>0</v>
      </c>
      <c r="L176" s="16">
        <f>IF(Inskrivning!$G178=1,Inskrivning!T178,0)</f>
        <v>0</v>
      </c>
      <c r="M176" s="16">
        <f>IF(Inskrivning!$G178=1,Inskrivning!U178,0)</f>
        <v>0</v>
      </c>
      <c r="N176" s="16">
        <f>IF(Inskrivning!$G178=1,Inskrivning!V178,0)</f>
        <v>0</v>
      </c>
      <c r="O176" s="16">
        <f>IF(Inskrivning!$G178=1,Inskrivning!W178,0)</f>
        <v>0</v>
      </c>
      <c r="P176" s="16">
        <f>IF(Inskrivning!$G178=1,Inskrivning!X178,0)</f>
        <v>0</v>
      </c>
      <c r="Q176" s="113"/>
    </row>
    <row r="177" spans="2:17" x14ac:dyDescent="0.25">
      <c r="B177" s="53">
        <f>IF(Inskrivning!$G179=1,Inskrivning!J179,0)</f>
        <v>0</v>
      </c>
      <c r="C177" s="53">
        <f>IF(Inskrivning!$G179=1,Inskrivning!K179,0)</f>
        <v>0</v>
      </c>
      <c r="D177" s="16">
        <f>IF(Inskrivning!$G179=1,Inskrivning!L179,0)</f>
        <v>0</v>
      </c>
      <c r="E177" s="16">
        <f>IF(Inskrivning!$G179=1,Inskrivning!M179,0)</f>
        <v>0</v>
      </c>
      <c r="F177" s="16">
        <f>IF(Inskrivning!$G179=1,Inskrivning!N179,0)</f>
        <v>0</v>
      </c>
      <c r="G177" s="16">
        <f>IF(Inskrivning!$G179=1,Inskrivning!O179,0)</f>
        <v>0</v>
      </c>
      <c r="H177" s="16">
        <f>IF(Inskrivning!$G179=1,Inskrivning!P179,0)</f>
        <v>0</v>
      </c>
      <c r="I177" s="16">
        <f>IF(Inskrivning!$G179=1,Inskrivning!Q179,0)</f>
        <v>0</v>
      </c>
      <c r="J177" s="16">
        <f>IF(Inskrivning!$G179=1,Inskrivning!R179,0)</f>
        <v>0</v>
      </c>
      <c r="K177" s="16">
        <f>IF(Inskrivning!$G179=1,Inskrivning!S179,0)</f>
        <v>0</v>
      </c>
      <c r="L177" s="16">
        <f>IF(Inskrivning!$G179=1,Inskrivning!T179,0)</f>
        <v>0</v>
      </c>
      <c r="M177" s="16">
        <f>IF(Inskrivning!$G179=1,Inskrivning!U179,0)</f>
        <v>0</v>
      </c>
      <c r="N177" s="16">
        <f>IF(Inskrivning!$G179=1,Inskrivning!V179,0)</f>
        <v>0</v>
      </c>
      <c r="O177" s="16">
        <f>IF(Inskrivning!$G179=1,Inskrivning!W179,0)</f>
        <v>0</v>
      </c>
      <c r="P177" s="16">
        <f>IF(Inskrivning!$G179=1,Inskrivning!X179,0)</f>
        <v>0</v>
      </c>
      <c r="Q177" s="113"/>
    </row>
    <row r="178" spans="2:17" x14ac:dyDescent="0.25">
      <c r="B178" s="53">
        <f>IF(Inskrivning!$G180=1,Inskrivning!J180,0)</f>
        <v>0</v>
      </c>
      <c r="C178" s="53">
        <f>IF(Inskrivning!$G180=1,Inskrivning!K180,0)</f>
        <v>0</v>
      </c>
      <c r="D178" s="16">
        <f>IF(Inskrivning!$G180=1,Inskrivning!L180,0)</f>
        <v>0</v>
      </c>
      <c r="E178" s="16">
        <f>IF(Inskrivning!$G180=1,Inskrivning!M180,0)</f>
        <v>0</v>
      </c>
      <c r="F178" s="16">
        <f>IF(Inskrivning!$G180=1,Inskrivning!N180,0)</f>
        <v>0</v>
      </c>
      <c r="G178" s="16">
        <f>IF(Inskrivning!$G180=1,Inskrivning!O180,0)</f>
        <v>0</v>
      </c>
      <c r="H178" s="16">
        <f>IF(Inskrivning!$G180=1,Inskrivning!P180,0)</f>
        <v>0</v>
      </c>
      <c r="I178" s="16">
        <f>IF(Inskrivning!$G180=1,Inskrivning!Q180,0)</f>
        <v>0</v>
      </c>
      <c r="J178" s="16">
        <f>IF(Inskrivning!$G180=1,Inskrivning!R180,0)</f>
        <v>0</v>
      </c>
      <c r="K178" s="16">
        <f>IF(Inskrivning!$G180=1,Inskrivning!S180,0)</f>
        <v>0</v>
      </c>
      <c r="L178" s="16">
        <f>IF(Inskrivning!$G180=1,Inskrivning!T180,0)</f>
        <v>0</v>
      </c>
      <c r="M178" s="16">
        <f>IF(Inskrivning!$G180=1,Inskrivning!U180,0)</f>
        <v>0</v>
      </c>
      <c r="N178" s="16">
        <f>IF(Inskrivning!$G180=1,Inskrivning!V180,0)</f>
        <v>0</v>
      </c>
      <c r="O178" s="16">
        <f>IF(Inskrivning!$G180=1,Inskrivning!W180,0)</f>
        <v>0</v>
      </c>
      <c r="P178" s="16">
        <f>IF(Inskrivning!$G180=1,Inskrivning!X180,0)</f>
        <v>0</v>
      </c>
      <c r="Q178" s="113"/>
    </row>
    <row r="179" spans="2:17" x14ac:dyDescent="0.25">
      <c r="B179" s="53">
        <f>IF(Inskrivning!$G181=1,Inskrivning!J181,0)</f>
        <v>0</v>
      </c>
      <c r="C179" s="53">
        <f>IF(Inskrivning!$G181=1,Inskrivning!K181,0)</f>
        <v>0</v>
      </c>
      <c r="D179" s="16">
        <f>IF(Inskrivning!$G181=1,Inskrivning!L181,0)</f>
        <v>0</v>
      </c>
      <c r="E179" s="16">
        <f>IF(Inskrivning!$G181=1,Inskrivning!M181,0)</f>
        <v>0</v>
      </c>
      <c r="F179" s="16">
        <f>IF(Inskrivning!$G181=1,Inskrivning!N181,0)</f>
        <v>0</v>
      </c>
      <c r="G179" s="16">
        <f>IF(Inskrivning!$G181=1,Inskrivning!O181,0)</f>
        <v>0</v>
      </c>
      <c r="H179" s="16">
        <f>IF(Inskrivning!$G181=1,Inskrivning!P181,0)</f>
        <v>0</v>
      </c>
      <c r="I179" s="16">
        <f>IF(Inskrivning!$G181=1,Inskrivning!Q181,0)</f>
        <v>0</v>
      </c>
      <c r="J179" s="16">
        <f>IF(Inskrivning!$G181=1,Inskrivning!R181,0)</f>
        <v>0</v>
      </c>
      <c r="K179" s="16">
        <f>IF(Inskrivning!$G181=1,Inskrivning!S181,0)</f>
        <v>0</v>
      </c>
      <c r="L179" s="16">
        <f>IF(Inskrivning!$G181=1,Inskrivning!T181,0)</f>
        <v>0</v>
      </c>
      <c r="M179" s="16">
        <f>IF(Inskrivning!$G181=1,Inskrivning!U181,0)</f>
        <v>0</v>
      </c>
      <c r="N179" s="16">
        <f>IF(Inskrivning!$G181=1,Inskrivning!V181,0)</f>
        <v>0</v>
      </c>
      <c r="O179" s="16">
        <f>IF(Inskrivning!$G181=1,Inskrivning!W181,0)</f>
        <v>0</v>
      </c>
      <c r="P179" s="16">
        <f>IF(Inskrivning!$G181=1,Inskrivning!X181,0)</f>
        <v>0</v>
      </c>
      <c r="Q179" s="113"/>
    </row>
    <row r="180" spans="2:17" x14ac:dyDescent="0.25">
      <c r="B180" s="53">
        <f>IF(Inskrivning!$G182=1,Inskrivning!J182,0)</f>
        <v>0</v>
      </c>
      <c r="C180" s="53">
        <f>IF(Inskrivning!$G182=1,Inskrivning!K182,0)</f>
        <v>0</v>
      </c>
      <c r="D180" s="16">
        <f>IF(Inskrivning!$G182=1,Inskrivning!L182,0)</f>
        <v>0</v>
      </c>
      <c r="E180" s="16">
        <f>IF(Inskrivning!$G182=1,Inskrivning!M182,0)</f>
        <v>0</v>
      </c>
      <c r="F180" s="16">
        <f>IF(Inskrivning!$G182=1,Inskrivning!N182,0)</f>
        <v>0</v>
      </c>
      <c r="G180" s="16">
        <f>IF(Inskrivning!$G182=1,Inskrivning!O182,0)</f>
        <v>0</v>
      </c>
      <c r="H180" s="16">
        <f>IF(Inskrivning!$G182=1,Inskrivning!P182,0)</f>
        <v>0</v>
      </c>
      <c r="I180" s="16">
        <f>IF(Inskrivning!$G182=1,Inskrivning!Q182,0)</f>
        <v>0</v>
      </c>
      <c r="J180" s="16">
        <f>IF(Inskrivning!$G182=1,Inskrivning!R182,0)</f>
        <v>0</v>
      </c>
      <c r="K180" s="16">
        <f>IF(Inskrivning!$G182=1,Inskrivning!S182,0)</f>
        <v>0</v>
      </c>
      <c r="L180" s="16">
        <f>IF(Inskrivning!$G182=1,Inskrivning!T182,0)</f>
        <v>0</v>
      </c>
      <c r="M180" s="16">
        <f>IF(Inskrivning!$G182=1,Inskrivning!U182,0)</f>
        <v>0</v>
      </c>
      <c r="N180" s="16">
        <f>IF(Inskrivning!$G182=1,Inskrivning!V182,0)</f>
        <v>0</v>
      </c>
      <c r="O180" s="16">
        <f>IF(Inskrivning!$G182=1,Inskrivning!W182,0)</f>
        <v>0</v>
      </c>
      <c r="P180" s="16">
        <f>IF(Inskrivning!$G182=1,Inskrivning!X182,0)</f>
        <v>0</v>
      </c>
      <c r="Q180" s="113"/>
    </row>
    <row r="181" spans="2:17" x14ac:dyDescent="0.25">
      <c r="B181" s="53">
        <f>IF(Inskrivning!$G183=1,Inskrivning!J183,0)</f>
        <v>0</v>
      </c>
      <c r="C181" s="53">
        <f>IF(Inskrivning!$G183=1,Inskrivning!K183,0)</f>
        <v>0</v>
      </c>
      <c r="D181" s="16">
        <f>IF(Inskrivning!$G183=1,Inskrivning!L183,0)</f>
        <v>0</v>
      </c>
      <c r="E181" s="16">
        <f>IF(Inskrivning!$G183=1,Inskrivning!M183,0)</f>
        <v>0</v>
      </c>
      <c r="F181" s="16">
        <f>IF(Inskrivning!$G183=1,Inskrivning!N183,0)</f>
        <v>0</v>
      </c>
      <c r="G181" s="16">
        <f>IF(Inskrivning!$G183=1,Inskrivning!O183,0)</f>
        <v>0</v>
      </c>
      <c r="H181" s="16">
        <f>IF(Inskrivning!$G183=1,Inskrivning!P183,0)</f>
        <v>0</v>
      </c>
      <c r="I181" s="16">
        <f>IF(Inskrivning!$G183=1,Inskrivning!Q183,0)</f>
        <v>0</v>
      </c>
      <c r="J181" s="16">
        <f>IF(Inskrivning!$G183=1,Inskrivning!R183,0)</f>
        <v>0</v>
      </c>
      <c r="K181" s="16">
        <f>IF(Inskrivning!$G183=1,Inskrivning!S183,0)</f>
        <v>0</v>
      </c>
      <c r="L181" s="16">
        <f>IF(Inskrivning!$G183=1,Inskrivning!T183,0)</f>
        <v>0</v>
      </c>
      <c r="M181" s="16">
        <f>IF(Inskrivning!$G183=1,Inskrivning!U183,0)</f>
        <v>0</v>
      </c>
      <c r="N181" s="16">
        <f>IF(Inskrivning!$G183=1,Inskrivning!V183,0)</f>
        <v>0</v>
      </c>
      <c r="O181" s="16">
        <f>IF(Inskrivning!$G183=1,Inskrivning!W183,0)</f>
        <v>0</v>
      </c>
      <c r="P181" s="16">
        <f>IF(Inskrivning!$G183=1,Inskrivning!X183,0)</f>
        <v>0</v>
      </c>
      <c r="Q181" s="113"/>
    </row>
    <row r="182" spans="2:17" x14ac:dyDescent="0.25">
      <c r="B182" s="53">
        <f>IF(Inskrivning!$G184=1,Inskrivning!J184,0)</f>
        <v>0</v>
      </c>
      <c r="C182" s="53">
        <f>IF(Inskrivning!$G184=1,Inskrivning!K184,0)</f>
        <v>0</v>
      </c>
      <c r="D182" s="16">
        <f>IF(Inskrivning!$G184=1,Inskrivning!L184,0)</f>
        <v>0</v>
      </c>
      <c r="E182" s="16">
        <f>IF(Inskrivning!$G184=1,Inskrivning!M184,0)</f>
        <v>0</v>
      </c>
      <c r="F182" s="16">
        <f>IF(Inskrivning!$G184=1,Inskrivning!N184,0)</f>
        <v>0</v>
      </c>
      <c r="G182" s="16">
        <f>IF(Inskrivning!$G184=1,Inskrivning!O184,0)</f>
        <v>0</v>
      </c>
      <c r="H182" s="16">
        <f>IF(Inskrivning!$G184=1,Inskrivning!P184,0)</f>
        <v>0</v>
      </c>
      <c r="I182" s="16">
        <f>IF(Inskrivning!$G184=1,Inskrivning!Q184,0)</f>
        <v>0</v>
      </c>
      <c r="J182" s="16">
        <f>IF(Inskrivning!$G184=1,Inskrivning!R184,0)</f>
        <v>0</v>
      </c>
      <c r="K182" s="16">
        <f>IF(Inskrivning!$G184=1,Inskrivning!S184,0)</f>
        <v>0</v>
      </c>
      <c r="L182" s="16">
        <f>IF(Inskrivning!$G184=1,Inskrivning!T184,0)</f>
        <v>0</v>
      </c>
      <c r="M182" s="16">
        <f>IF(Inskrivning!$G184=1,Inskrivning!U184,0)</f>
        <v>0</v>
      </c>
      <c r="N182" s="16">
        <f>IF(Inskrivning!$G184=1,Inskrivning!V184,0)</f>
        <v>0</v>
      </c>
      <c r="O182" s="16">
        <f>IF(Inskrivning!$G184=1,Inskrivning!W184,0)</f>
        <v>0</v>
      </c>
      <c r="P182" s="16">
        <f>IF(Inskrivning!$G184=1,Inskrivning!X184,0)</f>
        <v>0</v>
      </c>
      <c r="Q182" s="113"/>
    </row>
    <row r="183" spans="2:17" x14ac:dyDescent="0.25">
      <c r="B183" s="53">
        <f>IF(Inskrivning!$G185=1,Inskrivning!J185,0)</f>
        <v>0</v>
      </c>
      <c r="C183" s="53">
        <f>IF(Inskrivning!$G185=1,Inskrivning!K185,0)</f>
        <v>0</v>
      </c>
      <c r="D183" s="16">
        <f>IF(Inskrivning!$G185=1,Inskrivning!L185,0)</f>
        <v>0</v>
      </c>
      <c r="E183" s="16">
        <f>IF(Inskrivning!$G185=1,Inskrivning!M185,0)</f>
        <v>0</v>
      </c>
      <c r="F183" s="16">
        <f>IF(Inskrivning!$G185=1,Inskrivning!N185,0)</f>
        <v>0</v>
      </c>
      <c r="G183" s="16">
        <f>IF(Inskrivning!$G185=1,Inskrivning!O185,0)</f>
        <v>0</v>
      </c>
      <c r="H183" s="16">
        <f>IF(Inskrivning!$G185=1,Inskrivning!P185,0)</f>
        <v>0</v>
      </c>
      <c r="I183" s="16">
        <f>IF(Inskrivning!$G185=1,Inskrivning!Q185,0)</f>
        <v>0</v>
      </c>
      <c r="J183" s="16">
        <f>IF(Inskrivning!$G185=1,Inskrivning!R185,0)</f>
        <v>0</v>
      </c>
      <c r="K183" s="16">
        <f>IF(Inskrivning!$G185=1,Inskrivning!S185,0)</f>
        <v>0</v>
      </c>
      <c r="L183" s="16">
        <f>IF(Inskrivning!$G185=1,Inskrivning!T185,0)</f>
        <v>0</v>
      </c>
      <c r="M183" s="16">
        <f>IF(Inskrivning!$G185=1,Inskrivning!U185,0)</f>
        <v>0</v>
      </c>
      <c r="N183" s="16">
        <f>IF(Inskrivning!$G185=1,Inskrivning!V185,0)</f>
        <v>0</v>
      </c>
      <c r="O183" s="16">
        <f>IF(Inskrivning!$G185=1,Inskrivning!W185,0)</f>
        <v>0</v>
      </c>
      <c r="P183" s="16">
        <f>IF(Inskrivning!$G185=1,Inskrivning!X185,0)</f>
        <v>0</v>
      </c>
      <c r="Q183" s="113"/>
    </row>
    <row r="184" spans="2:17" x14ac:dyDescent="0.25">
      <c r="B184" s="53">
        <f>IF(Inskrivning!$G186=1,Inskrivning!J186,0)</f>
        <v>0</v>
      </c>
      <c r="C184" s="53">
        <f>IF(Inskrivning!$G186=1,Inskrivning!K186,0)</f>
        <v>0</v>
      </c>
      <c r="D184" s="16">
        <f>IF(Inskrivning!$G186=1,Inskrivning!L186,0)</f>
        <v>0</v>
      </c>
      <c r="E184" s="16">
        <f>IF(Inskrivning!$G186=1,Inskrivning!M186,0)</f>
        <v>0</v>
      </c>
      <c r="F184" s="16">
        <f>IF(Inskrivning!$G186=1,Inskrivning!N186,0)</f>
        <v>0</v>
      </c>
      <c r="G184" s="16">
        <f>IF(Inskrivning!$G186=1,Inskrivning!O186,0)</f>
        <v>0</v>
      </c>
      <c r="H184" s="16">
        <f>IF(Inskrivning!$G186=1,Inskrivning!P186,0)</f>
        <v>0</v>
      </c>
      <c r="I184" s="16">
        <f>IF(Inskrivning!$G186=1,Inskrivning!Q186,0)</f>
        <v>0</v>
      </c>
      <c r="J184" s="16">
        <f>IF(Inskrivning!$G186=1,Inskrivning!R186,0)</f>
        <v>0</v>
      </c>
      <c r="K184" s="16">
        <f>IF(Inskrivning!$G186=1,Inskrivning!S186,0)</f>
        <v>0</v>
      </c>
      <c r="L184" s="16">
        <f>IF(Inskrivning!$G186=1,Inskrivning!T186,0)</f>
        <v>0</v>
      </c>
      <c r="M184" s="16">
        <f>IF(Inskrivning!$G186=1,Inskrivning!U186,0)</f>
        <v>0</v>
      </c>
      <c r="N184" s="16">
        <f>IF(Inskrivning!$G186=1,Inskrivning!V186,0)</f>
        <v>0</v>
      </c>
      <c r="O184" s="16">
        <f>IF(Inskrivning!$G186=1,Inskrivning!W186,0)</f>
        <v>0</v>
      </c>
      <c r="P184" s="16">
        <f>IF(Inskrivning!$G186=1,Inskrivning!X186,0)</f>
        <v>0</v>
      </c>
      <c r="Q184" s="113"/>
    </row>
    <row r="185" spans="2:17" x14ac:dyDescent="0.25">
      <c r="B185" s="53">
        <f>IF(Inskrivning!$G187=1,Inskrivning!J187,0)</f>
        <v>0</v>
      </c>
      <c r="C185" s="53">
        <f>IF(Inskrivning!$G187=1,Inskrivning!K187,0)</f>
        <v>0</v>
      </c>
      <c r="D185" s="16">
        <f>IF(Inskrivning!$G187=1,Inskrivning!L187,0)</f>
        <v>0</v>
      </c>
      <c r="E185" s="16">
        <f>IF(Inskrivning!$G187=1,Inskrivning!M187,0)</f>
        <v>0</v>
      </c>
      <c r="F185" s="16">
        <f>IF(Inskrivning!$G187=1,Inskrivning!N187,0)</f>
        <v>0</v>
      </c>
      <c r="G185" s="16">
        <f>IF(Inskrivning!$G187=1,Inskrivning!O187,0)</f>
        <v>0</v>
      </c>
      <c r="H185" s="16">
        <f>IF(Inskrivning!$G187=1,Inskrivning!P187,0)</f>
        <v>0</v>
      </c>
      <c r="I185" s="16">
        <f>IF(Inskrivning!$G187=1,Inskrivning!Q187,0)</f>
        <v>0</v>
      </c>
      <c r="J185" s="16">
        <f>IF(Inskrivning!$G187=1,Inskrivning!R187,0)</f>
        <v>0</v>
      </c>
      <c r="K185" s="16">
        <f>IF(Inskrivning!$G187=1,Inskrivning!S187,0)</f>
        <v>0</v>
      </c>
      <c r="L185" s="16">
        <f>IF(Inskrivning!$G187=1,Inskrivning!T187,0)</f>
        <v>0</v>
      </c>
      <c r="M185" s="16">
        <f>IF(Inskrivning!$G187=1,Inskrivning!U187,0)</f>
        <v>0</v>
      </c>
      <c r="N185" s="16">
        <f>IF(Inskrivning!$G187=1,Inskrivning!V187,0)</f>
        <v>0</v>
      </c>
      <c r="O185" s="16">
        <f>IF(Inskrivning!$G187=1,Inskrivning!W187,0)</f>
        <v>0</v>
      </c>
      <c r="P185" s="16">
        <f>IF(Inskrivning!$G187=1,Inskrivning!X187,0)</f>
        <v>0</v>
      </c>
      <c r="Q185" s="113"/>
    </row>
    <row r="186" spans="2:17" x14ac:dyDescent="0.25">
      <c r="B186" s="53">
        <f>IF(Inskrivning!$G188=1,Inskrivning!J188,0)</f>
        <v>0</v>
      </c>
      <c r="C186" s="53">
        <f>IF(Inskrivning!$G188=1,Inskrivning!K188,0)</f>
        <v>0</v>
      </c>
      <c r="D186" s="16">
        <f>IF(Inskrivning!$G188=1,Inskrivning!L188,0)</f>
        <v>0</v>
      </c>
      <c r="E186" s="16">
        <f>IF(Inskrivning!$G188=1,Inskrivning!M188,0)</f>
        <v>0</v>
      </c>
      <c r="F186" s="16">
        <f>IF(Inskrivning!$G188=1,Inskrivning!N188,0)</f>
        <v>0</v>
      </c>
      <c r="G186" s="16">
        <f>IF(Inskrivning!$G188=1,Inskrivning!O188,0)</f>
        <v>0</v>
      </c>
      <c r="H186" s="16">
        <f>IF(Inskrivning!$G188=1,Inskrivning!P188,0)</f>
        <v>0</v>
      </c>
      <c r="I186" s="16">
        <f>IF(Inskrivning!$G188=1,Inskrivning!Q188,0)</f>
        <v>0</v>
      </c>
      <c r="J186" s="16">
        <f>IF(Inskrivning!$G188=1,Inskrivning!R188,0)</f>
        <v>0</v>
      </c>
      <c r="K186" s="16">
        <f>IF(Inskrivning!$G188=1,Inskrivning!S188,0)</f>
        <v>0</v>
      </c>
      <c r="L186" s="16">
        <f>IF(Inskrivning!$G188=1,Inskrivning!T188,0)</f>
        <v>0</v>
      </c>
      <c r="M186" s="16">
        <f>IF(Inskrivning!$G188=1,Inskrivning!U188,0)</f>
        <v>0</v>
      </c>
      <c r="N186" s="16">
        <f>IF(Inskrivning!$G188=1,Inskrivning!V188,0)</f>
        <v>0</v>
      </c>
      <c r="O186" s="16">
        <f>IF(Inskrivning!$G188=1,Inskrivning!W188,0)</f>
        <v>0</v>
      </c>
      <c r="P186" s="16">
        <f>IF(Inskrivning!$G188=1,Inskrivning!X188,0)</f>
        <v>0</v>
      </c>
      <c r="Q186" s="113"/>
    </row>
    <row r="187" spans="2:17" x14ac:dyDescent="0.25">
      <c r="B187" s="53">
        <f>IF(Inskrivning!$G189=1,Inskrivning!J189,0)</f>
        <v>0</v>
      </c>
      <c r="C187" s="53">
        <f>IF(Inskrivning!$G189=1,Inskrivning!K189,0)</f>
        <v>0</v>
      </c>
      <c r="D187" s="16">
        <f>IF(Inskrivning!$G189=1,Inskrivning!L189,0)</f>
        <v>0</v>
      </c>
      <c r="E187" s="16">
        <f>IF(Inskrivning!$G189=1,Inskrivning!M189,0)</f>
        <v>0</v>
      </c>
      <c r="F187" s="16">
        <f>IF(Inskrivning!$G189=1,Inskrivning!N189,0)</f>
        <v>0</v>
      </c>
      <c r="G187" s="16">
        <f>IF(Inskrivning!$G189=1,Inskrivning!O189,0)</f>
        <v>0</v>
      </c>
      <c r="H187" s="16">
        <f>IF(Inskrivning!$G189=1,Inskrivning!P189,0)</f>
        <v>0</v>
      </c>
      <c r="I187" s="16">
        <f>IF(Inskrivning!$G189=1,Inskrivning!Q189,0)</f>
        <v>0</v>
      </c>
      <c r="J187" s="16">
        <f>IF(Inskrivning!$G189=1,Inskrivning!R189,0)</f>
        <v>0</v>
      </c>
      <c r="K187" s="16">
        <f>IF(Inskrivning!$G189=1,Inskrivning!S189,0)</f>
        <v>0</v>
      </c>
      <c r="L187" s="16">
        <f>IF(Inskrivning!$G189=1,Inskrivning!T189,0)</f>
        <v>0</v>
      </c>
      <c r="M187" s="16">
        <f>IF(Inskrivning!$G189=1,Inskrivning!U189,0)</f>
        <v>0</v>
      </c>
      <c r="N187" s="16">
        <f>IF(Inskrivning!$G189=1,Inskrivning!V189,0)</f>
        <v>0</v>
      </c>
      <c r="O187" s="16">
        <f>IF(Inskrivning!$G189=1,Inskrivning!W189,0)</f>
        <v>0</v>
      </c>
      <c r="P187" s="16">
        <f>IF(Inskrivning!$G189=1,Inskrivning!X189,0)</f>
        <v>0</v>
      </c>
      <c r="Q187" s="113"/>
    </row>
    <row r="188" spans="2:17" x14ac:dyDescent="0.25">
      <c r="B188" s="53">
        <f>IF(Inskrivning!$G190=1,Inskrivning!J190,0)</f>
        <v>0</v>
      </c>
      <c r="C188" s="53">
        <f>IF(Inskrivning!$G190=1,Inskrivning!K190,0)</f>
        <v>0</v>
      </c>
      <c r="D188" s="16">
        <f>IF(Inskrivning!$G190=1,Inskrivning!L190,0)</f>
        <v>0</v>
      </c>
      <c r="E188" s="16">
        <f>IF(Inskrivning!$G190=1,Inskrivning!M190,0)</f>
        <v>0</v>
      </c>
      <c r="F188" s="16">
        <f>IF(Inskrivning!$G190=1,Inskrivning!N190,0)</f>
        <v>0</v>
      </c>
      <c r="G188" s="16">
        <f>IF(Inskrivning!$G190=1,Inskrivning!O190,0)</f>
        <v>0</v>
      </c>
      <c r="H188" s="16">
        <f>IF(Inskrivning!$G190=1,Inskrivning!P190,0)</f>
        <v>0</v>
      </c>
      <c r="I188" s="16">
        <f>IF(Inskrivning!$G190=1,Inskrivning!Q190,0)</f>
        <v>0</v>
      </c>
      <c r="J188" s="16">
        <f>IF(Inskrivning!$G190=1,Inskrivning!R190,0)</f>
        <v>0</v>
      </c>
      <c r="K188" s="16">
        <f>IF(Inskrivning!$G190=1,Inskrivning!S190,0)</f>
        <v>0</v>
      </c>
      <c r="L188" s="16">
        <f>IF(Inskrivning!$G190=1,Inskrivning!T190,0)</f>
        <v>0</v>
      </c>
      <c r="M188" s="16">
        <f>IF(Inskrivning!$G190=1,Inskrivning!U190,0)</f>
        <v>0</v>
      </c>
      <c r="N188" s="16">
        <f>IF(Inskrivning!$G190=1,Inskrivning!V190,0)</f>
        <v>0</v>
      </c>
      <c r="O188" s="16">
        <f>IF(Inskrivning!$G190=1,Inskrivning!W190,0)</f>
        <v>0</v>
      </c>
      <c r="P188" s="16">
        <f>IF(Inskrivning!$G190=1,Inskrivning!X190,0)</f>
        <v>0</v>
      </c>
      <c r="Q188" s="113"/>
    </row>
    <row r="189" spans="2:17" x14ac:dyDescent="0.25">
      <c r="B189" s="53">
        <f>IF(Inskrivning!$G191=1,Inskrivning!J191,0)</f>
        <v>0</v>
      </c>
      <c r="C189" s="53">
        <f>IF(Inskrivning!$G191=1,Inskrivning!K191,0)</f>
        <v>0</v>
      </c>
      <c r="D189" s="16">
        <f>IF(Inskrivning!$G191=1,Inskrivning!L191,0)</f>
        <v>0</v>
      </c>
      <c r="E189" s="16">
        <f>IF(Inskrivning!$G191=1,Inskrivning!M191,0)</f>
        <v>0</v>
      </c>
      <c r="F189" s="16">
        <f>IF(Inskrivning!$G191=1,Inskrivning!N191,0)</f>
        <v>0</v>
      </c>
      <c r="G189" s="16">
        <f>IF(Inskrivning!$G191=1,Inskrivning!O191,0)</f>
        <v>0</v>
      </c>
      <c r="H189" s="16">
        <f>IF(Inskrivning!$G191=1,Inskrivning!P191,0)</f>
        <v>0</v>
      </c>
      <c r="I189" s="16">
        <f>IF(Inskrivning!$G191=1,Inskrivning!Q191,0)</f>
        <v>0</v>
      </c>
      <c r="J189" s="16">
        <f>IF(Inskrivning!$G191=1,Inskrivning!R191,0)</f>
        <v>0</v>
      </c>
      <c r="K189" s="16">
        <f>IF(Inskrivning!$G191=1,Inskrivning!S191,0)</f>
        <v>0</v>
      </c>
      <c r="L189" s="16">
        <f>IF(Inskrivning!$G191=1,Inskrivning!T191,0)</f>
        <v>0</v>
      </c>
      <c r="M189" s="16">
        <f>IF(Inskrivning!$G191=1,Inskrivning!U191,0)</f>
        <v>0</v>
      </c>
      <c r="N189" s="16">
        <f>IF(Inskrivning!$G191=1,Inskrivning!V191,0)</f>
        <v>0</v>
      </c>
      <c r="O189" s="16">
        <f>IF(Inskrivning!$G191=1,Inskrivning!W191,0)</f>
        <v>0</v>
      </c>
      <c r="P189" s="16">
        <f>IF(Inskrivning!$G191=1,Inskrivning!X191,0)</f>
        <v>0</v>
      </c>
      <c r="Q189" s="113"/>
    </row>
    <row r="190" spans="2:17" x14ac:dyDescent="0.25">
      <c r="B190" s="53">
        <f>IF(Inskrivning!$G192=1,Inskrivning!J192,0)</f>
        <v>0</v>
      </c>
      <c r="C190" s="53">
        <f>IF(Inskrivning!$G192=1,Inskrivning!K192,0)</f>
        <v>0</v>
      </c>
      <c r="D190" s="16">
        <f>IF(Inskrivning!$G192=1,Inskrivning!L192,0)</f>
        <v>0</v>
      </c>
      <c r="E190" s="16">
        <f>IF(Inskrivning!$G192=1,Inskrivning!M192,0)</f>
        <v>0</v>
      </c>
      <c r="F190" s="16">
        <f>IF(Inskrivning!$G192=1,Inskrivning!N192,0)</f>
        <v>0</v>
      </c>
      <c r="G190" s="16">
        <f>IF(Inskrivning!$G192=1,Inskrivning!O192,0)</f>
        <v>0</v>
      </c>
      <c r="H190" s="16">
        <f>IF(Inskrivning!$G192=1,Inskrivning!P192,0)</f>
        <v>0</v>
      </c>
      <c r="I190" s="16">
        <f>IF(Inskrivning!$G192=1,Inskrivning!Q192,0)</f>
        <v>0</v>
      </c>
      <c r="J190" s="16">
        <f>IF(Inskrivning!$G192=1,Inskrivning!R192,0)</f>
        <v>0</v>
      </c>
      <c r="K190" s="16">
        <f>IF(Inskrivning!$G192=1,Inskrivning!S192,0)</f>
        <v>0</v>
      </c>
      <c r="L190" s="16">
        <f>IF(Inskrivning!$G192=1,Inskrivning!T192,0)</f>
        <v>0</v>
      </c>
      <c r="M190" s="16">
        <f>IF(Inskrivning!$G192=1,Inskrivning!U192,0)</f>
        <v>0</v>
      </c>
      <c r="N190" s="16">
        <f>IF(Inskrivning!$G192=1,Inskrivning!V192,0)</f>
        <v>0</v>
      </c>
      <c r="O190" s="16">
        <f>IF(Inskrivning!$G192=1,Inskrivning!W192,0)</f>
        <v>0</v>
      </c>
      <c r="P190" s="16">
        <f>IF(Inskrivning!$G192=1,Inskrivning!X192,0)</f>
        <v>0</v>
      </c>
      <c r="Q190" s="113"/>
    </row>
    <row r="191" spans="2:17" x14ac:dyDescent="0.25">
      <c r="B191" s="53">
        <f>IF(Inskrivning!$G193=1,Inskrivning!J193,0)</f>
        <v>0</v>
      </c>
      <c r="C191" s="53">
        <f>IF(Inskrivning!$G193=1,Inskrivning!K193,0)</f>
        <v>0</v>
      </c>
      <c r="D191" s="16">
        <f>IF(Inskrivning!$G193=1,Inskrivning!L193,0)</f>
        <v>0</v>
      </c>
      <c r="E191" s="16">
        <f>IF(Inskrivning!$G193=1,Inskrivning!M193,0)</f>
        <v>0</v>
      </c>
      <c r="F191" s="16">
        <f>IF(Inskrivning!$G193=1,Inskrivning!N193,0)</f>
        <v>0</v>
      </c>
      <c r="G191" s="16">
        <f>IF(Inskrivning!$G193=1,Inskrivning!O193,0)</f>
        <v>0</v>
      </c>
      <c r="H191" s="16">
        <f>IF(Inskrivning!$G193=1,Inskrivning!P193,0)</f>
        <v>0</v>
      </c>
      <c r="I191" s="16">
        <f>IF(Inskrivning!$G193=1,Inskrivning!Q193,0)</f>
        <v>0</v>
      </c>
      <c r="J191" s="16">
        <f>IF(Inskrivning!$G193=1,Inskrivning!R193,0)</f>
        <v>0</v>
      </c>
      <c r="K191" s="16">
        <f>IF(Inskrivning!$G193=1,Inskrivning!S193,0)</f>
        <v>0</v>
      </c>
      <c r="L191" s="16">
        <f>IF(Inskrivning!$G193=1,Inskrivning!T193,0)</f>
        <v>0</v>
      </c>
      <c r="M191" s="16">
        <f>IF(Inskrivning!$G193=1,Inskrivning!U193,0)</f>
        <v>0</v>
      </c>
      <c r="N191" s="16">
        <f>IF(Inskrivning!$G193=1,Inskrivning!V193,0)</f>
        <v>0</v>
      </c>
      <c r="O191" s="16">
        <f>IF(Inskrivning!$G193=1,Inskrivning!W193,0)</f>
        <v>0</v>
      </c>
      <c r="P191" s="16">
        <f>IF(Inskrivning!$G193=1,Inskrivning!X193,0)</f>
        <v>0</v>
      </c>
      <c r="Q191" s="113"/>
    </row>
    <row r="192" spans="2:17" x14ac:dyDescent="0.25">
      <c r="B192" s="53">
        <f>IF(Inskrivning!$G194=1,Inskrivning!J194,0)</f>
        <v>0</v>
      </c>
      <c r="C192" s="53">
        <f>IF(Inskrivning!$G194=1,Inskrivning!K194,0)</f>
        <v>0</v>
      </c>
      <c r="D192" s="16">
        <f>IF(Inskrivning!$G194=1,Inskrivning!L194,0)</f>
        <v>0</v>
      </c>
      <c r="E192" s="16">
        <f>IF(Inskrivning!$G194=1,Inskrivning!M194,0)</f>
        <v>0</v>
      </c>
      <c r="F192" s="16">
        <f>IF(Inskrivning!$G194=1,Inskrivning!N194,0)</f>
        <v>0</v>
      </c>
      <c r="G192" s="16">
        <f>IF(Inskrivning!$G194=1,Inskrivning!O194,0)</f>
        <v>0</v>
      </c>
      <c r="H192" s="16">
        <f>IF(Inskrivning!$G194=1,Inskrivning!P194,0)</f>
        <v>0</v>
      </c>
      <c r="I192" s="16">
        <f>IF(Inskrivning!$G194=1,Inskrivning!Q194,0)</f>
        <v>0</v>
      </c>
      <c r="J192" s="16">
        <f>IF(Inskrivning!$G194=1,Inskrivning!R194,0)</f>
        <v>0</v>
      </c>
      <c r="K192" s="16">
        <f>IF(Inskrivning!$G194=1,Inskrivning!S194,0)</f>
        <v>0</v>
      </c>
      <c r="L192" s="16">
        <f>IF(Inskrivning!$G194=1,Inskrivning!T194,0)</f>
        <v>0</v>
      </c>
      <c r="M192" s="16">
        <f>IF(Inskrivning!$G194=1,Inskrivning!U194,0)</f>
        <v>0</v>
      </c>
      <c r="N192" s="16">
        <f>IF(Inskrivning!$G194=1,Inskrivning!V194,0)</f>
        <v>0</v>
      </c>
      <c r="O192" s="16">
        <f>IF(Inskrivning!$G194=1,Inskrivning!W194,0)</f>
        <v>0</v>
      </c>
      <c r="P192" s="16">
        <f>IF(Inskrivning!$G194=1,Inskrivning!X194,0)</f>
        <v>0</v>
      </c>
      <c r="Q192" s="113"/>
    </row>
    <row r="193" spans="2:17" x14ac:dyDescent="0.25">
      <c r="B193" s="53">
        <f>IF(Inskrivning!$G195=1,Inskrivning!J195,0)</f>
        <v>0</v>
      </c>
      <c r="C193" s="53">
        <f>IF(Inskrivning!$G195=1,Inskrivning!K195,0)</f>
        <v>0</v>
      </c>
      <c r="D193" s="16">
        <f>IF(Inskrivning!$G195=1,Inskrivning!L195,0)</f>
        <v>0</v>
      </c>
      <c r="E193" s="16">
        <f>IF(Inskrivning!$G195=1,Inskrivning!M195,0)</f>
        <v>0</v>
      </c>
      <c r="F193" s="16">
        <f>IF(Inskrivning!$G195=1,Inskrivning!N195,0)</f>
        <v>0</v>
      </c>
      <c r="G193" s="16">
        <f>IF(Inskrivning!$G195=1,Inskrivning!O195,0)</f>
        <v>0</v>
      </c>
      <c r="H193" s="16">
        <f>IF(Inskrivning!$G195=1,Inskrivning!P195,0)</f>
        <v>0</v>
      </c>
      <c r="I193" s="16">
        <f>IF(Inskrivning!$G195=1,Inskrivning!Q195,0)</f>
        <v>0</v>
      </c>
      <c r="J193" s="16">
        <f>IF(Inskrivning!$G195=1,Inskrivning!R195,0)</f>
        <v>0</v>
      </c>
      <c r="K193" s="16">
        <f>IF(Inskrivning!$G195=1,Inskrivning!S195,0)</f>
        <v>0</v>
      </c>
      <c r="L193" s="16">
        <f>IF(Inskrivning!$G195=1,Inskrivning!T195,0)</f>
        <v>0</v>
      </c>
      <c r="M193" s="16">
        <f>IF(Inskrivning!$G195=1,Inskrivning!U195,0)</f>
        <v>0</v>
      </c>
      <c r="N193" s="16">
        <f>IF(Inskrivning!$G195=1,Inskrivning!V195,0)</f>
        <v>0</v>
      </c>
      <c r="O193" s="16">
        <f>IF(Inskrivning!$G195=1,Inskrivning!W195,0)</f>
        <v>0</v>
      </c>
      <c r="P193" s="16">
        <f>IF(Inskrivning!$G195=1,Inskrivning!X195,0)</f>
        <v>0</v>
      </c>
      <c r="Q193" s="113"/>
    </row>
    <row r="194" spans="2:17" x14ac:dyDescent="0.25">
      <c r="B194" s="53">
        <f>IF(Inskrivning!$G196=1,Inskrivning!J196,0)</f>
        <v>0</v>
      </c>
      <c r="C194" s="53">
        <f>IF(Inskrivning!$G196=1,Inskrivning!K196,0)</f>
        <v>0</v>
      </c>
      <c r="D194" s="16">
        <f>IF(Inskrivning!$G196=1,Inskrivning!L196,0)</f>
        <v>0</v>
      </c>
      <c r="E194" s="16">
        <f>IF(Inskrivning!$G196=1,Inskrivning!M196,0)</f>
        <v>0</v>
      </c>
      <c r="F194" s="16">
        <f>IF(Inskrivning!$G196=1,Inskrivning!N196,0)</f>
        <v>0</v>
      </c>
      <c r="G194" s="16">
        <f>IF(Inskrivning!$G196=1,Inskrivning!O196,0)</f>
        <v>0</v>
      </c>
      <c r="H194" s="16">
        <f>IF(Inskrivning!$G196=1,Inskrivning!P196,0)</f>
        <v>0</v>
      </c>
      <c r="I194" s="16">
        <f>IF(Inskrivning!$G196=1,Inskrivning!Q196,0)</f>
        <v>0</v>
      </c>
      <c r="J194" s="16">
        <f>IF(Inskrivning!$G196=1,Inskrivning!R196,0)</f>
        <v>0</v>
      </c>
      <c r="K194" s="16">
        <f>IF(Inskrivning!$G196=1,Inskrivning!S196,0)</f>
        <v>0</v>
      </c>
      <c r="L194" s="16">
        <f>IF(Inskrivning!$G196=1,Inskrivning!T196,0)</f>
        <v>0</v>
      </c>
      <c r="M194" s="16">
        <f>IF(Inskrivning!$G196=1,Inskrivning!U196,0)</f>
        <v>0</v>
      </c>
      <c r="N194" s="16">
        <f>IF(Inskrivning!$G196=1,Inskrivning!V196,0)</f>
        <v>0</v>
      </c>
      <c r="O194" s="16">
        <f>IF(Inskrivning!$G196=1,Inskrivning!W196,0)</f>
        <v>0</v>
      </c>
      <c r="P194" s="16">
        <f>IF(Inskrivning!$G196=1,Inskrivning!X196,0)</f>
        <v>0</v>
      </c>
      <c r="Q194" s="113"/>
    </row>
    <row r="195" spans="2:17" x14ac:dyDescent="0.25">
      <c r="B195" s="53">
        <f>IF(Inskrivning!$G197=1,Inskrivning!J197,0)</f>
        <v>0</v>
      </c>
      <c r="C195" s="53">
        <f>IF(Inskrivning!$G197=1,Inskrivning!K197,0)</f>
        <v>0</v>
      </c>
      <c r="D195" s="16">
        <f>IF(Inskrivning!$G197=1,Inskrivning!L197,0)</f>
        <v>0</v>
      </c>
      <c r="E195" s="16">
        <f>IF(Inskrivning!$G197=1,Inskrivning!M197,0)</f>
        <v>0</v>
      </c>
      <c r="F195" s="16">
        <f>IF(Inskrivning!$G197=1,Inskrivning!N197,0)</f>
        <v>0</v>
      </c>
      <c r="G195" s="16">
        <f>IF(Inskrivning!$G197=1,Inskrivning!O197,0)</f>
        <v>0</v>
      </c>
      <c r="H195" s="16">
        <f>IF(Inskrivning!$G197=1,Inskrivning!P197,0)</f>
        <v>0</v>
      </c>
      <c r="I195" s="16">
        <f>IF(Inskrivning!$G197=1,Inskrivning!Q197,0)</f>
        <v>0</v>
      </c>
      <c r="J195" s="16">
        <f>IF(Inskrivning!$G197=1,Inskrivning!R197,0)</f>
        <v>0</v>
      </c>
      <c r="K195" s="16">
        <f>IF(Inskrivning!$G197=1,Inskrivning!S197,0)</f>
        <v>0</v>
      </c>
      <c r="L195" s="16">
        <f>IF(Inskrivning!$G197=1,Inskrivning!T197,0)</f>
        <v>0</v>
      </c>
      <c r="M195" s="16">
        <f>IF(Inskrivning!$G197=1,Inskrivning!U197,0)</f>
        <v>0</v>
      </c>
      <c r="N195" s="16">
        <f>IF(Inskrivning!$G197=1,Inskrivning!V197,0)</f>
        <v>0</v>
      </c>
      <c r="O195" s="16">
        <f>IF(Inskrivning!$G197=1,Inskrivning!W197,0)</f>
        <v>0</v>
      </c>
      <c r="P195" s="16">
        <f>IF(Inskrivning!$G197=1,Inskrivning!X197,0)</f>
        <v>0</v>
      </c>
      <c r="Q195" s="113"/>
    </row>
    <row r="196" spans="2:17" x14ac:dyDescent="0.25">
      <c r="B196" s="53">
        <f>IF(Inskrivning!$G198=1,Inskrivning!J198,0)</f>
        <v>0</v>
      </c>
      <c r="C196" s="53">
        <f>IF(Inskrivning!$G198=1,Inskrivning!K198,0)</f>
        <v>0</v>
      </c>
      <c r="D196" s="16">
        <f>IF(Inskrivning!$G198=1,Inskrivning!L198,0)</f>
        <v>0</v>
      </c>
      <c r="E196" s="16">
        <f>IF(Inskrivning!$G198=1,Inskrivning!M198,0)</f>
        <v>0</v>
      </c>
      <c r="F196" s="16">
        <f>IF(Inskrivning!$G198=1,Inskrivning!N198,0)</f>
        <v>0</v>
      </c>
      <c r="G196" s="16">
        <f>IF(Inskrivning!$G198=1,Inskrivning!O198,0)</f>
        <v>0</v>
      </c>
      <c r="H196" s="16">
        <f>IF(Inskrivning!$G198=1,Inskrivning!P198,0)</f>
        <v>0</v>
      </c>
      <c r="I196" s="16">
        <f>IF(Inskrivning!$G198=1,Inskrivning!Q198,0)</f>
        <v>0</v>
      </c>
      <c r="J196" s="16">
        <f>IF(Inskrivning!$G198=1,Inskrivning!R198,0)</f>
        <v>0</v>
      </c>
      <c r="K196" s="16">
        <f>IF(Inskrivning!$G198=1,Inskrivning!S198,0)</f>
        <v>0</v>
      </c>
      <c r="L196" s="16">
        <f>IF(Inskrivning!$G198=1,Inskrivning!T198,0)</f>
        <v>0</v>
      </c>
      <c r="M196" s="16">
        <f>IF(Inskrivning!$G198=1,Inskrivning!U198,0)</f>
        <v>0</v>
      </c>
      <c r="N196" s="16">
        <f>IF(Inskrivning!$G198=1,Inskrivning!V198,0)</f>
        <v>0</v>
      </c>
      <c r="O196" s="16">
        <f>IF(Inskrivning!$G198=1,Inskrivning!W198,0)</f>
        <v>0</v>
      </c>
      <c r="P196" s="16">
        <f>IF(Inskrivning!$G198=1,Inskrivning!X198,0)</f>
        <v>0</v>
      </c>
      <c r="Q196" s="113"/>
    </row>
    <row r="197" spans="2:17" x14ac:dyDescent="0.25">
      <c r="B197" s="53">
        <f>IF(Inskrivning!$G199=1,Inskrivning!J199,0)</f>
        <v>0</v>
      </c>
      <c r="C197" s="53">
        <f>IF(Inskrivning!$G199=1,Inskrivning!K199,0)</f>
        <v>0</v>
      </c>
      <c r="D197" s="16">
        <f>IF(Inskrivning!$G199=1,Inskrivning!L199,0)</f>
        <v>0</v>
      </c>
      <c r="E197" s="16">
        <f>IF(Inskrivning!$G199=1,Inskrivning!M199,0)</f>
        <v>0</v>
      </c>
      <c r="F197" s="16">
        <f>IF(Inskrivning!$G199=1,Inskrivning!N199,0)</f>
        <v>0</v>
      </c>
      <c r="G197" s="16">
        <f>IF(Inskrivning!$G199=1,Inskrivning!O199,0)</f>
        <v>0</v>
      </c>
      <c r="H197" s="16">
        <f>IF(Inskrivning!$G199=1,Inskrivning!P199,0)</f>
        <v>0</v>
      </c>
      <c r="I197" s="16">
        <f>IF(Inskrivning!$G199=1,Inskrivning!Q199,0)</f>
        <v>0</v>
      </c>
      <c r="J197" s="16">
        <f>IF(Inskrivning!$G199=1,Inskrivning!R199,0)</f>
        <v>0</v>
      </c>
      <c r="K197" s="16">
        <f>IF(Inskrivning!$G199=1,Inskrivning!S199,0)</f>
        <v>0</v>
      </c>
      <c r="L197" s="16">
        <f>IF(Inskrivning!$G199=1,Inskrivning!T199,0)</f>
        <v>0</v>
      </c>
      <c r="M197" s="16">
        <f>IF(Inskrivning!$G199=1,Inskrivning!U199,0)</f>
        <v>0</v>
      </c>
      <c r="N197" s="16">
        <f>IF(Inskrivning!$G199=1,Inskrivning!V199,0)</f>
        <v>0</v>
      </c>
      <c r="O197" s="16">
        <f>IF(Inskrivning!$G199=1,Inskrivning!W199,0)</f>
        <v>0</v>
      </c>
      <c r="P197" s="16">
        <f>IF(Inskrivning!$G199=1,Inskrivning!X199,0)</f>
        <v>0</v>
      </c>
      <c r="Q197" s="113"/>
    </row>
    <row r="198" spans="2:17" x14ac:dyDescent="0.25">
      <c r="B198" s="53">
        <f>IF(Inskrivning!$G200=1,Inskrivning!J200,0)</f>
        <v>0</v>
      </c>
      <c r="C198" s="53">
        <f>IF(Inskrivning!$G200=1,Inskrivning!K200,0)</f>
        <v>0</v>
      </c>
      <c r="D198" s="16">
        <f>IF(Inskrivning!$G200=1,Inskrivning!L200,0)</f>
        <v>0</v>
      </c>
      <c r="E198" s="16">
        <f>IF(Inskrivning!$G200=1,Inskrivning!M200,0)</f>
        <v>0</v>
      </c>
      <c r="F198" s="16">
        <f>IF(Inskrivning!$G200=1,Inskrivning!N200,0)</f>
        <v>0</v>
      </c>
      <c r="G198" s="16">
        <f>IF(Inskrivning!$G200=1,Inskrivning!O200,0)</f>
        <v>0</v>
      </c>
      <c r="H198" s="16">
        <f>IF(Inskrivning!$G200=1,Inskrivning!P200,0)</f>
        <v>0</v>
      </c>
      <c r="I198" s="16">
        <f>IF(Inskrivning!$G200=1,Inskrivning!Q200,0)</f>
        <v>0</v>
      </c>
      <c r="J198" s="16">
        <f>IF(Inskrivning!$G200=1,Inskrivning!R200,0)</f>
        <v>0</v>
      </c>
      <c r="K198" s="16">
        <f>IF(Inskrivning!$G200=1,Inskrivning!S200,0)</f>
        <v>0</v>
      </c>
      <c r="L198" s="16">
        <f>IF(Inskrivning!$G200=1,Inskrivning!T200,0)</f>
        <v>0</v>
      </c>
      <c r="M198" s="16">
        <f>IF(Inskrivning!$G200=1,Inskrivning!U200,0)</f>
        <v>0</v>
      </c>
      <c r="N198" s="16">
        <f>IF(Inskrivning!$G200=1,Inskrivning!V200,0)</f>
        <v>0</v>
      </c>
      <c r="O198" s="16">
        <f>IF(Inskrivning!$G200=1,Inskrivning!W200,0)</f>
        <v>0</v>
      </c>
      <c r="P198" s="16">
        <f>IF(Inskrivning!$G200=1,Inskrivning!X200,0)</f>
        <v>0</v>
      </c>
      <c r="Q198" s="113"/>
    </row>
    <row r="199" spans="2:17" x14ac:dyDescent="0.25">
      <c r="B199" s="53">
        <f>IF(Inskrivning!$G201=1,Inskrivning!J201,0)</f>
        <v>0</v>
      </c>
      <c r="C199" s="53">
        <f>IF(Inskrivning!$G201=1,Inskrivning!K201,0)</f>
        <v>0</v>
      </c>
      <c r="D199" s="16">
        <f>IF(Inskrivning!$G201=1,Inskrivning!L201,0)</f>
        <v>0</v>
      </c>
      <c r="E199" s="16">
        <f>IF(Inskrivning!$G201=1,Inskrivning!M201,0)</f>
        <v>0</v>
      </c>
      <c r="F199" s="16">
        <f>IF(Inskrivning!$G201=1,Inskrivning!N201,0)</f>
        <v>0</v>
      </c>
      <c r="G199" s="16">
        <f>IF(Inskrivning!$G201=1,Inskrivning!O201,0)</f>
        <v>0</v>
      </c>
      <c r="H199" s="16">
        <f>IF(Inskrivning!$G201=1,Inskrivning!P201,0)</f>
        <v>0</v>
      </c>
      <c r="I199" s="16">
        <f>IF(Inskrivning!$G201=1,Inskrivning!Q201,0)</f>
        <v>0</v>
      </c>
      <c r="J199" s="16">
        <f>IF(Inskrivning!$G201=1,Inskrivning!R201,0)</f>
        <v>0</v>
      </c>
      <c r="K199" s="16">
        <f>IF(Inskrivning!$G201=1,Inskrivning!S201,0)</f>
        <v>0</v>
      </c>
      <c r="L199" s="16">
        <f>IF(Inskrivning!$G201=1,Inskrivning!T201,0)</f>
        <v>0</v>
      </c>
      <c r="M199" s="16">
        <f>IF(Inskrivning!$G201=1,Inskrivning!U201,0)</f>
        <v>0</v>
      </c>
      <c r="N199" s="16">
        <f>IF(Inskrivning!$G201=1,Inskrivning!V201,0)</f>
        <v>0</v>
      </c>
      <c r="O199" s="16">
        <f>IF(Inskrivning!$G201=1,Inskrivning!W201,0)</f>
        <v>0</v>
      </c>
      <c r="P199" s="16">
        <f>IF(Inskrivning!$G201=1,Inskrivning!X201,0)</f>
        <v>0</v>
      </c>
      <c r="Q199" s="113"/>
    </row>
    <row r="200" spans="2:17" x14ac:dyDescent="0.25">
      <c r="B200" s="53">
        <f>IF(Inskrivning!$G202=1,Inskrivning!J202,0)</f>
        <v>0</v>
      </c>
      <c r="C200" s="53">
        <f>IF(Inskrivning!$G202=1,Inskrivning!K202,0)</f>
        <v>0</v>
      </c>
      <c r="D200" s="16">
        <f>IF(Inskrivning!$G202=1,Inskrivning!L202,0)</f>
        <v>0</v>
      </c>
      <c r="E200" s="16">
        <f>IF(Inskrivning!$G202=1,Inskrivning!M202,0)</f>
        <v>0</v>
      </c>
      <c r="F200" s="16">
        <f>IF(Inskrivning!$G202=1,Inskrivning!N202,0)</f>
        <v>0</v>
      </c>
      <c r="G200" s="16">
        <f>IF(Inskrivning!$G202=1,Inskrivning!O202,0)</f>
        <v>0</v>
      </c>
      <c r="H200" s="16">
        <f>IF(Inskrivning!$G202=1,Inskrivning!P202,0)</f>
        <v>0</v>
      </c>
      <c r="I200" s="16">
        <f>IF(Inskrivning!$G202=1,Inskrivning!Q202,0)</f>
        <v>0</v>
      </c>
      <c r="J200" s="16">
        <f>IF(Inskrivning!$G202=1,Inskrivning!R202,0)</f>
        <v>0</v>
      </c>
      <c r="K200" s="16">
        <f>IF(Inskrivning!$G202=1,Inskrivning!S202,0)</f>
        <v>0</v>
      </c>
      <c r="L200" s="16">
        <f>IF(Inskrivning!$G202=1,Inskrivning!T202,0)</f>
        <v>0</v>
      </c>
      <c r="M200" s="16">
        <f>IF(Inskrivning!$G202=1,Inskrivning!U202,0)</f>
        <v>0</v>
      </c>
      <c r="N200" s="16">
        <f>IF(Inskrivning!$G202=1,Inskrivning!V202,0)</f>
        <v>0</v>
      </c>
      <c r="O200" s="16">
        <f>IF(Inskrivning!$G202=1,Inskrivning!W202,0)</f>
        <v>0</v>
      </c>
      <c r="P200" s="16">
        <f>IF(Inskrivning!$G202=1,Inskrivning!X202,0)</f>
        <v>0</v>
      </c>
      <c r="Q200" s="113"/>
    </row>
    <row r="201" spans="2:17" x14ac:dyDescent="0.25">
      <c r="B201" s="53">
        <f>IF(Inskrivning!$G203=1,Inskrivning!J203,0)</f>
        <v>0</v>
      </c>
      <c r="C201" s="53">
        <f>IF(Inskrivning!$G203=1,Inskrivning!K203,0)</f>
        <v>0</v>
      </c>
      <c r="D201" s="16">
        <f>IF(Inskrivning!$G203=1,Inskrivning!L203,0)</f>
        <v>0</v>
      </c>
      <c r="E201" s="16">
        <f>IF(Inskrivning!$G203=1,Inskrivning!M203,0)</f>
        <v>0</v>
      </c>
      <c r="F201" s="16">
        <f>IF(Inskrivning!$G203=1,Inskrivning!N203,0)</f>
        <v>0</v>
      </c>
      <c r="G201" s="16">
        <f>IF(Inskrivning!$G203=1,Inskrivning!O203,0)</f>
        <v>0</v>
      </c>
      <c r="H201" s="16">
        <f>IF(Inskrivning!$G203=1,Inskrivning!P203,0)</f>
        <v>0</v>
      </c>
      <c r="I201" s="16">
        <f>IF(Inskrivning!$G203=1,Inskrivning!Q203,0)</f>
        <v>0</v>
      </c>
      <c r="J201" s="16">
        <f>IF(Inskrivning!$G203=1,Inskrivning!R203,0)</f>
        <v>0</v>
      </c>
      <c r="K201" s="16">
        <f>IF(Inskrivning!$G203=1,Inskrivning!S203,0)</f>
        <v>0</v>
      </c>
      <c r="L201" s="16">
        <f>IF(Inskrivning!$G203=1,Inskrivning!T203,0)</f>
        <v>0</v>
      </c>
      <c r="M201" s="16">
        <f>IF(Inskrivning!$G203=1,Inskrivning!U203,0)</f>
        <v>0</v>
      </c>
      <c r="N201" s="16">
        <f>IF(Inskrivning!$G203=1,Inskrivning!V203,0)</f>
        <v>0</v>
      </c>
      <c r="O201" s="16">
        <f>IF(Inskrivning!$G203=1,Inskrivning!W203,0)</f>
        <v>0</v>
      </c>
      <c r="P201" s="16">
        <f>IF(Inskrivning!$G203=1,Inskrivning!X203,0)</f>
        <v>0</v>
      </c>
      <c r="Q201" s="113"/>
    </row>
    <row r="202" spans="2:17" x14ac:dyDescent="0.25">
      <c r="B202" s="53">
        <f>IF(Inskrivning!$G204=1,Inskrivning!J204,0)</f>
        <v>0</v>
      </c>
      <c r="C202" s="53">
        <f>IF(Inskrivning!$G204=1,Inskrivning!K204,0)</f>
        <v>0</v>
      </c>
      <c r="D202" s="16">
        <f>IF(Inskrivning!$G204=1,Inskrivning!L204,0)</f>
        <v>0</v>
      </c>
      <c r="E202" s="16">
        <f>IF(Inskrivning!$G204=1,Inskrivning!M204,0)</f>
        <v>0</v>
      </c>
      <c r="F202" s="16">
        <f>IF(Inskrivning!$G204=1,Inskrivning!N204,0)</f>
        <v>0</v>
      </c>
      <c r="G202" s="16">
        <f>IF(Inskrivning!$G204=1,Inskrivning!O204,0)</f>
        <v>0</v>
      </c>
      <c r="H202" s="16">
        <f>IF(Inskrivning!$G204=1,Inskrivning!P204,0)</f>
        <v>0</v>
      </c>
      <c r="I202" s="16">
        <f>IF(Inskrivning!$G204=1,Inskrivning!Q204,0)</f>
        <v>0</v>
      </c>
      <c r="J202" s="16">
        <f>IF(Inskrivning!$G204=1,Inskrivning!R204,0)</f>
        <v>0</v>
      </c>
      <c r="K202" s="16">
        <f>IF(Inskrivning!$G204=1,Inskrivning!S204,0)</f>
        <v>0</v>
      </c>
      <c r="L202" s="16">
        <f>IF(Inskrivning!$G204=1,Inskrivning!T204,0)</f>
        <v>0</v>
      </c>
      <c r="M202" s="16">
        <f>IF(Inskrivning!$G204=1,Inskrivning!U204,0)</f>
        <v>0</v>
      </c>
      <c r="N202" s="16">
        <f>IF(Inskrivning!$G204=1,Inskrivning!V204,0)</f>
        <v>0</v>
      </c>
      <c r="O202" s="16">
        <f>IF(Inskrivning!$G204=1,Inskrivning!W204,0)</f>
        <v>0</v>
      </c>
      <c r="P202" s="16">
        <f>IF(Inskrivning!$G204=1,Inskrivning!X204,0)</f>
        <v>0</v>
      </c>
      <c r="Q202" s="113"/>
    </row>
    <row r="203" spans="2:17" x14ac:dyDescent="0.25">
      <c r="B203" s="53">
        <f>IF(Inskrivning!$G205=1,Inskrivning!J205,0)</f>
        <v>0</v>
      </c>
      <c r="C203" s="53">
        <f>IF(Inskrivning!$G205=1,Inskrivning!K205,0)</f>
        <v>0</v>
      </c>
      <c r="D203" s="16">
        <f>IF(Inskrivning!$G205=1,Inskrivning!L205,0)</f>
        <v>0</v>
      </c>
      <c r="E203" s="16">
        <f>IF(Inskrivning!$G205=1,Inskrivning!M205,0)</f>
        <v>0</v>
      </c>
      <c r="F203" s="16">
        <f>IF(Inskrivning!$G205=1,Inskrivning!N205,0)</f>
        <v>0</v>
      </c>
      <c r="G203" s="16">
        <f>IF(Inskrivning!$G205=1,Inskrivning!O205,0)</f>
        <v>0</v>
      </c>
      <c r="H203" s="16">
        <f>IF(Inskrivning!$G205=1,Inskrivning!P205,0)</f>
        <v>0</v>
      </c>
      <c r="I203" s="16">
        <f>IF(Inskrivning!$G205=1,Inskrivning!Q205,0)</f>
        <v>0</v>
      </c>
      <c r="J203" s="16">
        <f>IF(Inskrivning!$G205=1,Inskrivning!R205,0)</f>
        <v>0</v>
      </c>
      <c r="K203" s="16">
        <f>IF(Inskrivning!$G205=1,Inskrivning!S205,0)</f>
        <v>0</v>
      </c>
      <c r="L203" s="16">
        <f>IF(Inskrivning!$G205=1,Inskrivning!T205,0)</f>
        <v>0</v>
      </c>
      <c r="M203" s="16">
        <f>IF(Inskrivning!$G205=1,Inskrivning!U205,0)</f>
        <v>0</v>
      </c>
      <c r="N203" s="16">
        <f>IF(Inskrivning!$G205=1,Inskrivning!V205,0)</f>
        <v>0</v>
      </c>
      <c r="O203" s="16">
        <f>IF(Inskrivning!$G205=1,Inskrivning!W205,0)</f>
        <v>0</v>
      </c>
      <c r="P203" s="16">
        <f>IF(Inskrivning!$G205=1,Inskrivning!X205,0)</f>
        <v>0</v>
      </c>
      <c r="Q203" s="113"/>
    </row>
    <row r="204" spans="2:17" x14ac:dyDescent="0.25">
      <c r="B204" s="53">
        <f>IF(Inskrivning!$G206=1,Inskrivning!J206,0)</f>
        <v>0</v>
      </c>
      <c r="C204" s="53">
        <f>IF(Inskrivning!$G206=1,Inskrivning!K206,0)</f>
        <v>0</v>
      </c>
      <c r="D204" s="16">
        <f>IF(Inskrivning!$G206=1,Inskrivning!L206,0)</f>
        <v>0</v>
      </c>
      <c r="E204" s="16">
        <f>IF(Inskrivning!$G206=1,Inskrivning!M206,0)</f>
        <v>0</v>
      </c>
      <c r="F204" s="16">
        <f>IF(Inskrivning!$G206=1,Inskrivning!N206,0)</f>
        <v>0</v>
      </c>
      <c r="G204" s="16">
        <f>IF(Inskrivning!$G206=1,Inskrivning!O206,0)</f>
        <v>0</v>
      </c>
      <c r="H204" s="16">
        <f>IF(Inskrivning!$G206=1,Inskrivning!P206,0)</f>
        <v>0</v>
      </c>
      <c r="I204" s="16">
        <f>IF(Inskrivning!$G206=1,Inskrivning!Q206,0)</f>
        <v>0</v>
      </c>
      <c r="J204" s="16">
        <f>IF(Inskrivning!$G206=1,Inskrivning!R206,0)</f>
        <v>0</v>
      </c>
      <c r="K204" s="16">
        <f>IF(Inskrivning!$G206=1,Inskrivning!S206,0)</f>
        <v>0</v>
      </c>
      <c r="L204" s="16">
        <f>IF(Inskrivning!$G206=1,Inskrivning!T206,0)</f>
        <v>0</v>
      </c>
      <c r="M204" s="16">
        <f>IF(Inskrivning!$G206=1,Inskrivning!U206,0)</f>
        <v>0</v>
      </c>
      <c r="N204" s="16">
        <f>IF(Inskrivning!$G206=1,Inskrivning!V206,0)</f>
        <v>0</v>
      </c>
      <c r="O204" s="16">
        <f>IF(Inskrivning!$G206=1,Inskrivning!W206,0)</f>
        <v>0</v>
      </c>
      <c r="P204" s="16">
        <f>IF(Inskrivning!$G206=1,Inskrivning!X206,0)</f>
        <v>0</v>
      </c>
      <c r="Q204" s="113"/>
    </row>
  </sheetData>
  <sortState xmlns:xlrd2="http://schemas.microsoft.com/office/spreadsheetml/2017/richdata2" ref="B5:Q204">
    <sortCondition descending="1" ref="P5:P204"/>
    <sortCondition descending="1" ref="Q5:Q204"/>
  </sortState>
  <phoneticPr fontId="4" type="noConversion"/>
  <pageMargins left="0.7" right="0.7" top="0.75" bottom="0.75" header="0.3" footer="0.3"/>
  <pageSetup paperSize="9" scale="96"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2">
    <tabColor indexed="13"/>
  </sheetPr>
  <dimension ref="A1:X204"/>
  <sheetViews>
    <sheetView workbookViewId="0">
      <selection activeCell="B5" sqref="B5:Q204"/>
    </sheetView>
  </sheetViews>
  <sheetFormatPr defaultRowHeight="15" x14ac:dyDescent="0.25"/>
  <cols>
    <col min="1" max="1" width="4.5546875" style="4" customWidth="1"/>
    <col min="2" max="2" width="25.6640625" style="56" customWidth="1"/>
    <col min="3" max="3" width="15.6640625" style="22" customWidth="1"/>
    <col min="4" max="8" width="4.88671875" style="4" customWidth="1"/>
    <col min="9" max="9" width="8" style="5" bestFit="1" customWidth="1"/>
    <col min="10" max="14" width="4.88671875" style="4" customWidth="1"/>
    <col min="15" max="15" width="8" style="5" bestFit="1" customWidth="1"/>
    <col min="16" max="16" width="7.6640625" style="5" bestFit="1" customWidth="1"/>
    <col min="17" max="17" width="4.77734375" style="15" customWidth="1"/>
    <col min="18" max="18" width="7.6640625" style="4" customWidth="1"/>
  </cols>
  <sheetData>
    <row r="1" spans="1:24" ht="24.6" x14ac:dyDescent="0.4">
      <c r="B1" s="71" t="s">
        <v>24</v>
      </c>
      <c r="X1" s="4"/>
    </row>
    <row r="3" spans="1:24" ht="17.100000000000001" customHeight="1" x14ac:dyDescent="0.25">
      <c r="B3" s="38"/>
      <c r="C3" s="21"/>
      <c r="D3" s="2" t="s">
        <v>1</v>
      </c>
      <c r="E3" s="2" t="s">
        <v>1</v>
      </c>
      <c r="F3" s="2" t="s">
        <v>1</v>
      </c>
      <c r="G3" s="2" t="s">
        <v>1</v>
      </c>
      <c r="H3" s="2" t="s">
        <v>1</v>
      </c>
      <c r="I3" s="1" t="s">
        <v>2</v>
      </c>
      <c r="J3" s="2" t="s">
        <v>1</v>
      </c>
      <c r="K3" s="2" t="s">
        <v>1</v>
      </c>
      <c r="L3" s="2" t="s">
        <v>1</v>
      </c>
      <c r="M3" s="2" t="s">
        <v>3</v>
      </c>
      <c r="N3" s="2" t="s">
        <v>1</v>
      </c>
      <c r="O3" s="1" t="s">
        <v>2</v>
      </c>
      <c r="P3" s="1"/>
      <c r="Q3" s="126" t="s">
        <v>459</v>
      </c>
      <c r="R3" s="34" t="s">
        <v>170</v>
      </c>
      <c r="T3" s="34" t="s">
        <v>168</v>
      </c>
      <c r="U3" s="34" t="s">
        <v>169</v>
      </c>
    </row>
    <row r="4" spans="1:24" ht="17.100000000000001" customHeight="1" x14ac:dyDescent="0.25">
      <c r="A4" s="2" t="s">
        <v>22</v>
      </c>
      <c r="B4" s="57" t="s">
        <v>5</v>
      </c>
      <c r="C4" s="54" t="s">
        <v>6</v>
      </c>
      <c r="D4" s="47">
        <v>1</v>
      </c>
      <c r="E4" s="47">
        <v>2</v>
      </c>
      <c r="F4" s="47">
        <v>3</v>
      </c>
      <c r="G4" s="47">
        <v>4</v>
      </c>
      <c r="H4" s="47">
        <v>5</v>
      </c>
      <c r="I4" s="48" t="s">
        <v>7</v>
      </c>
      <c r="J4" s="47">
        <v>6</v>
      </c>
      <c r="K4" s="47">
        <v>7</v>
      </c>
      <c r="L4" s="47">
        <v>8</v>
      </c>
      <c r="M4" s="47">
        <v>9</v>
      </c>
      <c r="N4" s="47">
        <v>10</v>
      </c>
      <c r="O4" s="48" t="s">
        <v>8</v>
      </c>
      <c r="P4" s="49" t="s">
        <v>9</v>
      </c>
      <c r="Q4" s="126" t="s">
        <v>239</v>
      </c>
      <c r="R4" s="34" t="s">
        <v>171</v>
      </c>
      <c r="T4" s="2">
        <f>Inskrivning!$N$3</f>
        <v>0</v>
      </c>
      <c r="U4" s="2" t="str">
        <f>IF(Inskrivning!$B$3="x","Ja",IF(Inskrivning!$C$3="x","Ja","Nej"))</f>
        <v>Nej</v>
      </c>
    </row>
    <row r="5" spans="1:24" ht="17.100000000000001" customHeight="1" x14ac:dyDescent="0.25">
      <c r="A5" s="16">
        <f>IF(B5=0,1,1)</f>
        <v>1</v>
      </c>
      <c r="B5" s="53">
        <f>IF(Inskrivning!$G74=2,Inskrivning!J74,0)</f>
        <v>0</v>
      </c>
      <c r="C5" s="53">
        <f>IF(Inskrivning!$G74=2,Inskrivning!K74,0)</f>
        <v>0</v>
      </c>
      <c r="D5" s="16">
        <f>IF(Inskrivning!$G74=2,Inskrivning!L74,0)</f>
        <v>0</v>
      </c>
      <c r="E5" s="16">
        <f>IF(Inskrivning!$G74=2,Inskrivning!M74,0)</f>
        <v>0</v>
      </c>
      <c r="F5" s="16">
        <f>IF(Inskrivning!$G74=2,Inskrivning!N74,0)</f>
        <v>0</v>
      </c>
      <c r="G5" s="16">
        <f>IF(Inskrivning!$G74=2,Inskrivning!O74,0)</f>
        <v>0</v>
      </c>
      <c r="H5" s="16">
        <f>IF(Inskrivning!$G74=2,Inskrivning!P74,0)</f>
        <v>0</v>
      </c>
      <c r="I5" s="16">
        <f>IF(Inskrivning!$G74=2,Inskrivning!Q74,0)</f>
        <v>0</v>
      </c>
      <c r="J5" s="16">
        <f>IF(Inskrivning!$G74=2,Inskrivning!R74,0)</f>
        <v>0</v>
      </c>
      <c r="K5" s="16">
        <f>IF(Inskrivning!$G74=2,Inskrivning!S74,0)</f>
        <v>0</v>
      </c>
      <c r="L5" s="16">
        <f>IF(Inskrivning!$G74=2,Inskrivning!T74,0)</f>
        <v>0</v>
      </c>
      <c r="M5" s="16">
        <f>IF(Inskrivning!$G74=2,Inskrivning!U74,0)</f>
        <v>0</v>
      </c>
      <c r="N5" s="16">
        <f>IF(Inskrivning!$G74=2,Inskrivning!V74,0)</f>
        <v>0</v>
      </c>
      <c r="O5" s="16">
        <f>IF(Inskrivning!$G74=2,Inskrivning!W74,0)</f>
        <v>0</v>
      </c>
      <c r="P5" s="16">
        <f>IF(Inskrivning!$G74=2,Inskrivning!X74,0)</f>
        <v>0</v>
      </c>
      <c r="Q5" s="113"/>
      <c r="R5" s="2" t="str">
        <f>IF(P5&lt;1,"",IF(T4&gt;0,IF(U4="nej",15,20)))</f>
        <v/>
      </c>
    </row>
    <row r="6" spans="1:24" ht="17.100000000000001" customHeight="1" x14ac:dyDescent="0.25">
      <c r="A6" s="16">
        <f>IF(B6=0,ROW(2:2),IF(AND(P6=P5,Q6&lt;Q5),ROW(2:2),IF(P6=P5,A5,ROW(2:2))))</f>
        <v>2</v>
      </c>
      <c r="B6" s="53">
        <f>IF(Inskrivning!$G55=2,Inskrivning!J55,0)</f>
        <v>0</v>
      </c>
      <c r="C6" s="53">
        <f>IF(Inskrivning!$G55=2,Inskrivning!K55,0)</f>
        <v>0</v>
      </c>
      <c r="D6" s="16">
        <f>IF(Inskrivning!$G55=2,Inskrivning!L55,0)</f>
        <v>0</v>
      </c>
      <c r="E6" s="16">
        <f>IF(Inskrivning!$G55=2,Inskrivning!M55,0)</f>
        <v>0</v>
      </c>
      <c r="F6" s="16">
        <f>IF(Inskrivning!$G55=2,Inskrivning!N55,0)</f>
        <v>0</v>
      </c>
      <c r="G6" s="16">
        <f>IF(Inskrivning!$G55=2,Inskrivning!O55,0)</f>
        <v>0</v>
      </c>
      <c r="H6" s="16">
        <f>IF(Inskrivning!$G55=2,Inskrivning!P55,0)</f>
        <v>0</v>
      </c>
      <c r="I6" s="16">
        <f>IF(Inskrivning!$G55=2,Inskrivning!Q55,0)</f>
        <v>0</v>
      </c>
      <c r="J6" s="16">
        <f>IF(Inskrivning!$G55=2,Inskrivning!R55,0)</f>
        <v>0</v>
      </c>
      <c r="K6" s="16">
        <f>IF(Inskrivning!$G55=2,Inskrivning!S55,0)</f>
        <v>0</v>
      </c>
      <c r="L6" s="16">
        <f>IF(Inskrivning!$G55=2,Inskrivning!T55,0)</f>
        <v>0</v>
      </c>
      <c r="M6" s="16">
        <f>IF(Inskrivning!$G55=2,Inskrivning!U55,0)</f>
        <v>0</v>
      </c>
      <c r="N6" s="16">
        <f>IF(Inskrivning!$G55=2,Inskrivning!V55,0)</f>
        <v>0</v>
      </c>
      <c r="O6" s="16">
        <f>IF(Inskrivning!$G55=2,Inskrivning!W55,0)</f>
        <v>0</v>
      </c>
      <c r="P6" s="16">
        <f>IF(Inskrivning!$G55=2,Inskrivning!X55,0)</f>
        <v>0</v>
      </c>
      <c r="Q6" s="113"/>
      <c r="R6" s="2" t="str">
        <f>IF(P5&lt;1,"",IF($T$4&gt;1,IF(AND(A6=1,$U$4="JA"),20,IF(AND(A6=2,$U$4="JA"),18,IF(AND(A6=1,$U$4="NEJ"),15,13)))))</f>
        <v/>
      </c>
    </row>
    <row r="7" spans="1:24" ht="17.100000000000001" customHeight="1" x14ac:dyDescent="0.25">
      <c r="A7" s="16">
        <f t="shared" ref="A7:A10" si="0">IF(B7=0,ROW(3:3),IF(AND(P7=P6,Q7&lt;Q6),ROW(3:3),IF(P7=P6,A6,ROW(3:3))))</f>
        <v>3</v>
      </c>
      <c r="B7" s="53">
        <f>IF(Inskrivning!$G12=2,Inskrivning!J12,0)</f>
        <v>0</v>
      </c>
      <c r="C7" s="53">
        <f>IF(Inskrivning!$G12=2,Inskrivning!K12,0)</f>
        <v>0</v>
      </c>
      <c r="D7" s="16">
        <f>IF(Inskrivning!$G12=2,Inskrivning!L12,0)</f>
        <v>0</v>
      </c>
      <c r="E7" s="16">
        <f>IF(Inskrivning!$G12=2,Inskrivning!M12,0)</f>
        <v>0</v>
      </c>
      <c r="F7" s="16">
        <f>IF(Inskrivning!$G12=2,Inskrivning!N12,0)</f>
        <v>0</v>
      </c>
      <c r="G7" s="16">
        <f>IF(Inskrivning!$G12=2,Inskrivning!O12,0)</f>
        <v>0</v>
      </c>
      <c r="H7" s="16">
        <f>IF(Inskrivning!$G12=2,Inskrivning!P12,0)</f>
        <v>0</v>
      </c>
      <c r="I7" s="16">
        <f>IF(Inskrivning!$G12=2,Inskrivning!Q12,0)</f>
        <v>0</v>
      </c>
      <c r="J7" s="16">
        <f>IF(Inskrivning!$G12=2,Inskrivning!R12,0)</f>
        <v>0</v>
      </c>
      <c r="K7" s="16">
        <f>IF(Inskrivning!$G12=2,Inskrivning!S12,0)</f>
        <v>0</v>
      </c>
      <c r="L7" s="16">
        <f>IF(Inskrivning!$G12=2,Inskrivning!T12,0)</f>
        <v>0</v>
      </c>
      <c r="M7" s="16">
        <f>IF(Inskrivning!$G12=2,Inskrivning!U12,0)</f>
        <v>0</v>
      </c>
      <c r="N7" s="16">
        <f>IF(Inskrivning!$G12=2,Inskrivning!V12,0)</f>
        <v>0</v>
      </c>
      <c r="O7" s="16">
        <f>IF(Inskrivning!$G12=2,Inskrivning!W12,0)</f>
        <v>0</v>
      </c>
      <c r="P7" s="16">
        <f>IF(Inskrivning!$G12=2,Inskrivning!X12,0)</f>
        <v>0</v>
      </c>
      <c r="Q7" s="113"/>
      <c r="R7" s="2" t="str">
        <f>IF(P6&lt;1,"",IF($T$4&gt;2,IF(AND(A7=1,$U$4="JA"),20,IF(AND(A7=2,$U$4="JA"),18,IF(AND(A7=3,$U$4="JA"),16,IF(AND(A7=1,$U$4="NEJ"),15,IF(AND(A7=2,$U$4="NEJ"),13,11)))))))</f>
        <v/>
      </c>
    </row>
    <row r="8" spans="1:24" ht="17.100000000000001" customHeight="1" x14ac:dyDescent="0.25">
      <c r="A8" s="16">
        <f t="shared" si="0"/>
        <v>4</v>
      </c>
      <c r="B8" s="53">
        <f>IF(Inskrivning!$G13=2,Inskrivning!J13,0)</f>
        <v>0</v>
      </c>
      <c r="C8" s="53">
        <f>IF(Inskrivning!$G13=2,Inskrivning!K13,0)</f>
        <v>0</v>
      </c>
      <c r="D8" s="16">
        <f>IF(Inskrivning!$G13=2,Inskrivning!L13,0)</f>
        <v>0</v>
      </c>
      <c r="E8" s="16">
        <f>IF(Inskrivning!$G13=2,Inskrivning!M13,0)</f>
        <v>0</v>
      </c>
      <c r="F8" s="16">
        <f>IF(Inskrivning!$G13=2,Inskrivning!N13,0)</f>
        <v>0</v>
      </c>
      <c r="G8" s="16">
        <f>IF(Inskrivning!$G13=2,Inskrivning!O13,0)</f>
        <v>0</v>
      </c>
      <c r="H8" s="16">
        <f>IF(Inskrivning!$G13=2,Inskrivning!P13,0)</f>
        <v>0</v>
      </c>
      <c r="I8" s="16">
        <f>IF(Inskrivning!$G13=2,Inskrivning!Q13,0)</f>
        <v>0</v>
      </c>
      <c r="J8" s="16">
        <f>IF(Inskrivning!$G13=2,Inskrivning!R13,0)</f>
        <v>0</v>
      </c>
      <c r="K8" s="16">
        <f>IF(Inskrivning!$G13=2,Inskrivning!S13,0)</f>
        <v>0</v>
      </c>
      <c r="L8" s="16">
        <f>IF(Inskrivning!$G13=2,Inskrivning!T13,0)</f>
        <v>0</v>
      </c>
      <c r="M8" s="16">
        <f>IF(Inskrivning!$G13=2,Inskrivning!U13,0)</f>
        <v>0</v>
      </c>
      <c r="N8" s="16">
        <f>IF(Inskrivning!$G13=2,Inskrivning!V13,0)</f>
        <v>0</v>
      </c>
      <c r="O8" s="16">
        <f>IF(Inskrivning!$G13=2,Inskrivning!W13,0)</f>
        <v>0</v>
      </c>
      <c r="P8" s="16">
        <f>IF(Inskrivning!$G13=2,Inskrivning!X13,0)</f>
        <v>0</v>
      </c>
      <c r="Q8" s="113"/>
      <c r="R8" s="2" t="str">
        <f>IF(P7&lt;1,"",IF($T$4&gt;3,IF(AND(A8=1,$U$4="JA"),20,IF(AND(A8=2,$U$4="JA"),18,IF(AND(A8=3,$U$4="JA"),16,IF(AND(A8=4,$U$4="JA",$T$4&gt;4),14,IF(AND(A8=1,$U$4="NEJ"),15,IF(AND(A8=2,$U$4="NEJ"),13,IF(AND(A8=3,$U$4="NEJ"),11,IF(AND(A8=4,$U$4="NEJ",$T$4&gt;4),9,0))))))))))</f>
        <v/>
      </c>
    </row>
    <row r="9" spans="1:24" ht="17.100000000000001" customHeight="1" x14ac:dyDescent="0.25">
      <c r="A9" s="16">
        <f t="shared" si="0"/>
        <v>5</v>
      </c>
      <c r="B9" s="53">
        <f>IF(Inskrivning!$G9=2,Inskrivning!J9,0)</f>
        <v>0</v>
      </c>
      <c r="C9" s="53">
        <f>IF(Inskrivning!$G9=2,Inskrivning!K9,0)</f>
        <v>0</v>
      </c>
      <c r="D9" s="16">
        <f>IF(Inskrivning!$G9=2,Inskrivning!L9,0)</f>
        <v>0</v>
      </c>
      <c r="E9" s="16">
        <f>IF(Inskrivning!$G9=2,Inskrivning!M9,0)</f>
        <v>0</v>
      </c>
      <c r="F9" s="16">
        <f>IF(Inskrivning!$G9=2,Inskrivning!N9,0)</f>
        <v>0</v>
      </c>
      <c r="G9" s="16">
        <f>IF(Inskrivning!$G9=2,Inskrivning!O9,0)</f>
        <v>0</v>
      </c>
      <c r="H9" s="16">
        <f>IF(Inskrivning!$G9=2,Inskrivning!P9,0)</f>
        <v>0</v>
      </c>
      <c r="I9" s="16">
        <f>IF(Inskrivning!$G9=2,Inskrivning!Q9,0)</f>
        <v>0</v>
      </c>
      <c r="J9" s="16">
        <f>IF(Inskrivning!$G9=2,Inskrivning!R9,0)</f>
        <v>0</v>
      </c>
      <c r="K9" s="16">
        <f>IF(Inskrivning!$G9=2,Inskrivning!S9,0)</f>
        <v>0</v>
      </c>
      <c r="L9" s="16">
        <f>IF(Inskrivning!$G9=2,Inskrivning!T9,0)</f>
        <v>0</v>
      </c>
      <c r="M9" s="16">
        <f>IF(Inskrivning!$G9=2,Inskrivning!U9,0)</f>
        <v>0</v>
      </c>
      <c r="N9" s="16">
        <f>IF(Inskrivning!$G9=2,Inskrivning!V9,0)</f>
        <v>0</v>
      </c>
      <c r="O9" s="16">
        <f>IF(Inskrivning!$G9=2,Inskrivning!W9,0)</f>
        <v>0</v>
      </c>
      <c r="P9" s="16">
        <f>IF(Inskrivning!$G9=2,Inskrivning!X9,0)</f>
        <v>0</v>
      </c>
      <c r="Q9" s="113"/>
      <c r="R9" s="2" t="str">
        <f>IF(P9&lt;1,"",IF($T$4&gt;4,IF(AND(A9=1,$U$4="JA"),20,IF(AND(A9=2,$U$4="JA"),18,IF(AND(A9=3,$U$4="JA"),16,IF(AND(A9=4,$U$4="JA"),14,IF(AND(A9=5,$U$4="JA",$T$4&gt;5),12,IF(AND(A9=1,$U$4="NEJ"),15,IF(AND(A9=2,$U$4="NEJ"),13,IF(AND(A9=3,$U$4="NEJ"),11,IF(AND(A9=4,$U$4="NEJ"),9,IF(AND(A9=5,$U$4="NEJ",$T$4&gt;5),7,0))))))))))))</f>
        <v/>
      </c>
    </row>
    <row r="10" spans="1:24" ht="17.100000000000001" customHeight="1" x14ac:dyDescent="0.25">
      <c r="A10" s="16">
        <f t="shared" si="0"/>
        <v>6</v>
      </c>
      <c r="B10" s="53">
        <f>IF(Inskrivning!$G11=2,Inskrivning!J11,0)</f>
        <v>0</v>
      </c>
      <c r="C10" s="53">
        <f>IF(Inskrivning!$G11=2,Inskrivning!K11,0)</f>
        <v>0</v>
      </c>
      <c r="D10" s="16">
        <f>IF(Inskrivning!$G11=2,Inskrivning!L11,0)</f>
        <v>0</v>
      </c>
      <c r="E10" s="16">
        <f>IF(Inskrivning!$G11=2,Inskrivning!M11,0)</f>
        <v>0</v>
      </c>
      <c r="F10" s="16">
        <f>IF(Inskrivning!$G11=2,Inskrivning!N11,0)</f>
        <v>0</v>
      </c>
      <c r="G10" s="16">
        <f>IF(Inskrivning!$G11=2,Inskrivning!O11,0)</f>
        <v>0</v>
      </c>
      <c r="H10" s="16">
        <f>IF(Inskrivning!$G11=2,Inskrivning!P11,0)</f>
        <v>0</v>
      </c>
      <c r="I10" s="16">
        <f>IF(Inskrivning!$G11=2,Inskrivning!Q11,0)</f>
        <v>0</v>
      </c>
      <c r="J10" s="16">
        <f>IF(Inskrivning!$G11=2,Inskrivning!R11,0)</f>
        <v>0</v>
      </c>
      <c r="K10" s="16">
        <f>IF(Inskrivning!$G11=2,Inskrivning!S11,0)</f>
        <v>0</v>
      </c>
      <c r="L10" s="16">
        <f>IF(Inskrivning!$G11=2,Inskrivning!T11,0)</f>
        <v>0</v>
      </c>
      <c r="M10" s="16">
        <f>IF(Inskrivning!$G11=2,Inskrivning!U11,0)</f>
        <v>0</v>
      </c>
      <c r="N10" s="16">
        <f>IF(Inskrivning!$G11=2,Inskrivning!V11,0)</f>
        <v>0</v>
      </c>
      <c r="O10" s="16">
        <f>IF(Inskrivning!$G11=2,Inskrivning!W11,0)</f>
        <v>0</v>
      </c>
      <c r="P10" s="16">
        <f>IF(Inskrivning!$G11=2,Inskrivning!X11,0)</f>
        <v>0</v>
      </c>
      <c r="Q10" s="113"/>
      <c r="R10" s="2" t="str">
        <f>IF(P10&lt;1,"",IF($T$4&gt;5,IF(AND(A10=1,$U$4="JA"),20,IF(AND(A10=2,$U$4="JA"),18,IF(AND(A10=3,$U$4="JA"),16,IF(AND(A10=4,$U$4="JA"),14,IF(AND(A10=5,$U$4="JA"),12,IF(AND(A10=6,$U$4="JA",$T$4&gt;6),11,IF(AND(A10=1,$U$4="NEJ"),15,IF(AND(A10=2,$U$4="NEJ"),13,IF(AND(A10=3,$U$4="NEJ"),11,IF(AND(A10=4,$U$4="NEJ"),9,IF(AND(A10=5,$U$4="NEJ"),7,IF(AND(A10=6,$U$4="NEJ",$T$4&gt;6),6,0))))))))))))))</f>
        <v/>
      </c>
    </row>
    <row r="11" spans="1:24" ht="17.100000000000001" customHeight="1" x14ac:dyDescent="0.25">
      <c r="A11" s="16">
        <f>IF(B11=0,ROW(7:7),IF(P11=P7,A7,IF(P11=P8,A8,IF(P11=P9,A9,IF(P11=P10,A10,ROW(7:7))))))</f>
        <v>7</v>
      </c>
      <c r="B11" s="53">
        <f>IF(Inskrivning!$G10=2,Inskrivning!J10,0)</f>
        <v>0</v>
      </c>
      <c r="C11" s="53">
        <f>IF(Inskrivning!$G10=2,Inskrivning!K10,0)</f>
        <v>0</v>
      </c>
      <c r="D11" s="16">
        <f>IF(Inskrivning!$G10=2,Inskrivning!L10,0)</f>
        <v>0</v>
      </c>
      <c r="E11" s="16">
        <f>IF(Inskrivning!$G10=2,Inskrivning!M10,0)</f>
        <v>0</v>
      </c>
      <c r="F11" s="16">
        <f>IF(Inskrivning!$G10=2,Inskrivning!N10,0)</f>
        <v>0</v>
      </c>
      <c r="G11" s="16">
        <f>IF(Inskrivning!$G10=2,Inskrivning!O10,0)</f>
        <v>0</v>
      </c>
      <c r="H11" s="16">
        <f>IF(Inskrivning!$G10=2,Inskrivning!P10,0)</f>
        <v>0</v>
      </c>
      <c r="I11" s="16">
        <f>IF(Inskrivning!$G10=2,Inskrivning!Q10,0)</f>
        <v>0</v>
      </c>
      <c r="J11" s="16">
        <f>IF(Inskrivning!$G10=2,Inskrivning!R10,0)</f>
        <v>0</v>
      </c>
      <c r="K11" s="16">
        <f>IF(Inskrivning!$G10=2,Inskrivning!S10,0)</f>
        <v>0</v>
      </c>
      <c r="L11" s="16">
        <f>IF(Inskrivning!$G10=2,Inskrivning!T10,0)</f>
        <v>0</v>
      </c>
      <c r="M11" s="16">
        <f>IF(Inskrivning!$G10=2,Inskrivning!U10,0)</f>
        <v>0</v>
      </c>
      <c r="N11" s="16">
        <f>IF(Inskrivning!$G10=2,Inskrivning!V10,0)</f>
        <v>0</v>
      </c>
      <c r="O11" s="16">
        <f>IF(Inskrivning!$G10=2,Inskrivning!W10,0)</f>
        <v>0</v>
      </c>
      <c r="P11" s="16">
        <f>IF(Inskrivning!$G10=2,Inskrivning!X10,0)</f>
        <v>0</v>
      </c>
      <c r="Q11" s="113"/>
      <c r="R11" s="2" t="str">
        <f>IF(P11&lt;1,"",IF($T$4&gt;6,IF(AND(A11=2,$U$4="JA"),18,IF(AND(A11=3,$U$4="JA"),16,IF(AND(A11=4,$U$4="JA"),14,IF(AND(A11=5,$U$4="JA"),12,IF(AND(A11=6,$U$4="JA"),11,IF(AND(A11=7,$U$4="JA",$T$4&gt;7),10,IF(AND(A11=2,$U$4="NEJ"),13,IF(AND(A11=3,$U$4="NEJ"),11,IF(AND(A11=4,$U$4="NEJ"),9,IF(AND(A11=5,$U$4="NEJ"),7,IF(AND(A11=6,$U$4="NEJ"),6,IF(AND(A11=7,$U$4="NEJ",$T$4&gt;7),5,0))))))))))))))</f>
        <v/>
      </c>
    </row>
    <row r="12" spans="1:24" ht="17.100000000000001" customHeight="1" x14ac:dyDescent="0.25">
      <c r="A12" s="16">
        <f t="shared" ref="A12:A24" si="1">IF(B12=0,ROW(8:8),IF(P12=P8,A8,IF(P12=P9,A9,IF(P12=P10,A10,IF(P12=P11,A11,ROW(8:8))))))</f>
        <v>8</v>
      </c>
      <c r="B12" s="53">
        <f>IF(Inskrivning!$G26=2,Inskrivning!J26,0)</f>
        <v>0</v>
      </c>
      <c r="C12" s="53">
        <f>IF(Inskrivning!$G26=2,Inskrivning!K26,0)</f>
        <v>0</v>
      </c>
      <c r="D12" s="16">
        <f>IF(Inskrivning!$G26=2,Inskrivning!L26,0)</f>
        <v>0</v>
      </c>
      <c r="E12" s="16">
        <f>IF(Inskrivning!$G26=2,Inskrivning!M26,0)</f>
        <v>0</v>
      </c>
      <c r="F12" s="16">
        <f>IF(Inskrivning!$G26=2,Inskrivning!N26,0)</f>
        <v>0</v>
      </c>
      <c r="G12" s="16">
        <f>IF(Inskrivning!$G26=2,Inskrivning!O26,0)</f>
        <v>0</v>
      </c>
      <c r="H12" s="16">
        <f>IF(Inskrivning!$G26=2,Inskrivning!P26,0)</f>
        <v>0</v>
      </c>
      <c r="I12" s="16">
        <f>IF(Inskrivning!$G26=2,Inskrivning!Q26,0)</f>
        <v>0</v>
      </c>
      <c r="J12" s="16">
        <f>IF(Inskrivning!$G26=2,Inskrivning!R26,0)</f>
        <v>0</v>
      </c>
      <c r="K12" s="16">
        <f>IF(Inskrivning!$G26=2,Inskrivning!S26,0)</f>
        <v>0</v>
      </c>
      <c r="L12" s="16">
        <f>IF(Inskrivning!$G26=2,Inskrivning!T26,0)</f>
        <v>0</v>
      </c>
      <c r="M12" s="16">
        <f>IF(Inskrivning!$G26=2,Inskrivning!U26,0)</f>
        <v>0</v>
      </c>
      <c r="N12" s="16">
        <f>IF(Inskrivning!$G26=2,Inskrivning!V26,0)</f>
        <v>0</v>
      </c>
      <c r="O12" s="16">
        <f>IF(Inskrivning!$G26=2,Inskrivning!W26,0)</f>
        <v>0</v>
      </c>
      <c r="P12" s="16">
        <f>IF(Inskrivning!$G26=2,Inskrivning!X26,0)</f>
        <v>0</v>
      </c>
      <c r="Q12" s="113"/>
      <c r="R12" s="2" t="str">
        <f>IF(P12&lt;1,"",IF($T$4&gt;7,IF(AND(A12=3,$U$4="JA"),16,IF(AND(A12=4,$U$4="JA"),14,IF(AND(A12=5,$U$4="JA"),12,IF(AND(A12=6,$U$4="JA"),11,IF(AND(A12=7,$U$4="JA"),10,IF(AND(A12=8,$U$4="JA",$T$4&gt;9),9,IF(AND(A12=3,$U$4="NEJ"),11,IF(AND(A12=4,$U$4="NEJ"),9,IF(AND(A12=5,$U$4="NEJ"),7,IF(AND(A12=6,$U$4="NEJ"),6,IF(AND(A12=7,$U$4="NEJ"),5,IF(AND(A12=8,$U$4="NEJ",$T$4&gt;9),4,0))))))))))))))</f>
        <v/>
      </c>
    </row>
    <row r="13" spans="1:24" ht="17.100000000000001" customHeight="1" x14ac:dyDescent="0.25">
      <c r="A13" s="16">
        <f t="shared" si="1"/>
        <v>9</v>
      </c>
      <c r="B13" s="53">
        <f>IF(Inskrivning!$G25=2,Inskrivning!J25,0)</f>
        <v>0</v>
      </c>
      <c r="C13" s="53">
        <f>IF(Inskrivning!$G25=2,Inskrivning!K25,0)</f>
        <v>0</v>
      </c>
      <c r="D13" s="16">
        <f>IF(Inskrivning!$G25=2,Inskrivning!L25,0)</f>
        <v>0</v>
      </c>
      <c r="E13" s="16">
        <f>IF(Inskrivning!$G25=2,Inskrivning!M25,0)</f>
        <v>0</v>
      </c>
      <c r="F13" s="16">
        <f>IF(Inskrivning!$G25=2,Inskrivning!N25,0)</f>
        <v>0</v>
      </c>
      <c r="G13" s="16">
        <f>IF(Inskrivning!$G25=2,Inskrivning!O25,0)</f>
        <v>0</v>
      </c>
      <c r="H13" s="16">
        <f>IF(Inskrivning!$G25=2,Inskrivning!P25,0)</f>
        <v>0</v>
      </c>
      <c r="I13" s="16">
        <f>IF(Inskrivning!$G25=2,Inskrivning!Q25,0)</f>
        <v>0</v>
      </c>
      <c r="J13" s="16">
        <f>IF(Inskrivning!$G25=2,Inskrivning!R25,0)</f>
        <v>0</v>
      </c>
      <c r="K13" s="16">
        <f>IF(Inskrivning!$G25=2,Inskrivning!S25,0)</f>
        <v>0</v>
      </c>
      <c r="L13" s="16">
        <f>IF(Inskrivning!$G25=2,Inskrivning!T25,0)</f>
        <v>0</v>
      </c>
      <c r="M13" s="16">
        <f>IF(Inskrivning!$G25=2,Inskrivning!U25,0)</f>
        <v>0</v>
      </c>
      <c r="N13" s="16">
        <f>IF(Inskrivning!$G25=2,Inskrivning!V25,0)</f>
        <v>0</v>
      </c>
      <c r="O13" s="16">
        <f>IF(Inskrivning!$G25=2,Inskrivning!W25,0)</f>
        <v>0</v>
      </c>
      <c r="P13" s="16">
        <f>IF(Inskrivning!$G25=2,Inskrivning!X25,0)</f>
        <v>0</v>
      </c>
      <c r="Q13" s="113"/>
      <c r="R13" s="2" t="str">
        <f>IF(P13&lt;1,"",IF($T$4&gt;8,IF(AND(A13=4,$U$4="JA"),14,IF(AND(A13=5,$U$4="JA"),12,IF(AND(A13=6,$U$4="JA"),11,IF(AND(A13=7,$U$4="JA"),10,IF(AND(A13=8,$U$4="JA",$T$4&gt;9),9,IF(AND(A13=9,$U$4="JA",$T$4&gt;10),8,IF(AND(A13=4,$U$4="NEJ"),9,IF(AND(A13=5,$U$4="NEJ"),7,IF(AND(A13=6,$U$4="NEJ"),6,IF(AND(A13=7,$U$4="NEJ"),5,IF(AND(A13=8,$U$4="NEJ",$T$4&gt;9),4,IF(AND(A13=9,$U$4="NEJ",$T$4&gt;10),3,0))))))))))))))</f>
        <v/>
      </c>
    </row>
    <row r="14" spans="1:24" ht="17.100000000000001" customHeight="1" x14ac:dyDescent="0.25">
      <c r="A14" s="16">
        <f t="shared" si="1"/>
        <v>10</v>
      </c>
      <c r="B14" s="53">
        <f>IF(Inskrivning!$G24=2,Inskrivning!J24,0)</f>
        <v>0</v>
      </c>
      <c r="C14" s="53">
        <f>IF(Inskrivning!$G24=2,Inskrivning!K24,0)</f>
        <v>0</v>
      </c>
      <c r="D14" s="16">
        <f>IF(Inskrivning!$G24=2,Inskrivning!L24,0)</f>
        <v>0</v>
      </c>
      <c r="E14" s="16">
        <f>IF(Inskrivning!$G24=2,Inskrivning!M24,0)</f>
        <v>0</v>
      </c>
      <c r="F14" s="16">
        <f>IF(Inskrivning!$G24=2,Inskrivning!N24,0)</f>
        <v>0</v>
      </c>
      <c r="G14" s="16">
        <f>IF(Inskrivning!$G24=2,Inskrivning!O24,0)</f>
        <v>0</v>
      </c>
      <c r="H14" s="16">
        <f>IF(Inskrivning!$G24=2,Inskrivning!P24,0)</f>
        <v>0</v>
      </c>
      <c r="I14" s="16">
        <f>IF(Inskrivning!$G24=2,Inskrivning!Q24,0)</f>
        <v>0</v>
      </c>
      <c r="J14" s="16">
        <f>IF(Inskrivning!$G24=2,Inskrivning!R24,0)</f>
        <v>0</v>
      </c>
      <c r="K14" s="16">
        <f>IF(Inskrivning!$G24=2,Inskrivning!S24,0)</f>
        <v>0</v>
      </c>
      <c r="L14" s="16">
        <f>IF(Inskrivning!$G24=2,Inskrivning!T24,0)</f>
        <v>0</v>
      </c>
      <c r="M14" s="16">
        <f>IF(Inskrivning!$G24=2,Inskrivning!U24,0)</f>
        <v>0</v>
      </c>
      <c r="N14" s="16">
        <f>IF(Inskrivning!$G24=2,Inskrivning!V24,0)</f>
        <v>0</v>
      </c>
      <c r="O14" s="16">
        <f>IF(Inskrivning!$G24=2,Inskrivning!W24,0)</f>
        <v>0</v>
      </c>
      <c r="P14" s="16">
        <f>IF(Inskrivning!$G24=2,Inskrivning!X24,0)</f>
        <v>0</v>
      </c>
      <c r="Q14" s="113"/>
      <c r="R14" s="2" t="str">
        <f>IF(P14&lt;1,"",IF($T$4&gt;9,IF(AND(A14=5,$U$4="JA"),12,IF(AND(A14=6,$U$4="JA"),11,IF(AND(A14=7,$U$4="JA"),10,IF(AND(A14=8,$U$4="JA"),9,IF(AND(A14=9,$U$4="JA",$T$4&gt;10),8,IF(AND(A14=10,$U$4="JA",$T$4&gt;11),7,IF(AND(A14=5,$U$4="NEJ"),7,IF(AND(A14=6,$U$4="NEJ"),6,IF(AND(A14=7,$U$4="NEJ"),5,IF(AND(A14=8,$U$4="NEJ"),4,IF(AND(A14=9,$U$4="NEJ",$T$4&gt;10),3,IF(AND(A14=10,$U$4="NEJ",$T$4&gt;11),2,0))))))))))))))</f>
        <v/>
      </c>
    </row>
    <row r="15" spans="1:24" ht="17.100000000000001" customHeight="1" x14ac:dyDescent="0.25">
      <c r="A15" s="16">
        <f t="shared" si="1"/>
        <v>11</v>
      </c>
      <c r="B15" s="53">
        <f>IF(Inskrivning!$G23=2,Inskrivning!J23,0)</f>
        <v>0</v>
      </c>
      <c r="C15" s="53">
        <f>IF(Inskrivning!$G23=2,Inskrivning!K23,0)</f>
        <v>0</v>
      </c>
      <c r="D15" s="16">
        <f>IF(Inskrivning!$G23=2,Inskrivning!L23,0)</f>
        <v>0</v>
      </c>
      <c r="E15" s="16">
        <f>IF(Inskrivning!$G23=2,Inskrivning!M23,0)</f>
        <v>0</v>
      </c>
      <c r="F15" s="16">
        <f>IF(Inskrivning!$G23=2,Inskrivning!N23,0)</f>
        <v>0</v>
      </c>
      <c r="G15" s="16">
        <f>IF(Inskrivning!$G23=2,Inskrivning!O23,0)</f>
        <v>0</v>
      </c>
      <c r="H15" s="16">
        <f>IF(Inskrivning!$G23=2,Inskrivning!P23,0)</f>
        <v>0</v>
      </c>
      <c r="I15" s="16">
        <f>IF(Inskrivning!$G23=2,Inskrivning!Q23,0)</f>
        <v>0</v>
      </c>
      <c r="J15" s="16">
        <f>IF(Inskrivning!$G23=2,Inskrivning!R23,0)</f>
        <v>0</v>
      </c>
      <c r="K15" s="16">
        <f>IF(Inskrivning!$G23=2,Inskrivning!S23,0)</f>
        <v>0</v>
      </c>
      <c r="L15" s="16">
        <f>IF(Inskrivning!$G23=2,Inskrivning!T23,0)</f>
        <v>0</v>
      </c>
      <c r="M15" s="16">
        <f>IF(Inskrivning!$G23=2,Inskrivning!U23,0)</f>
        <v>0</v>
      </c>
      <c r="N15" s="16">
        <f>IF(Inskrivning!$G23=2,Inskrivning!V23,0)</f>
        <v>0</v>
      </c>
      <c r="O15" s="16">
        <f>IF(Inskrivning!$G23=2,Inskrivning!W23,0)</f>
        <v>0</v>
      </c>
      <c r="P15" s="16">
        <f>IF(Inskrivning!$G23=2,Inskrivning!X23,0)</f>
        <v>0</v>
      </c>
      <c r="Q15" s="113"/>
      <c r="R15" s="2" t="str">
        <f>IF(P15&lt;1,"",IF($T$4&gt;10,IF(AND(A15=6,$U$4="JA"),11,IF(AND(A15=7,$U$4="JA"),10,IF(AND(A15=8,$U$4="JA"),9,IF(AND(A15=9,$U$4="JA"),8,IF(AND(A15=10,$U$4="JA",$T$4&gt;11),7,IF(AND(A15=11,$U$4="JA",$T$4&gt;13),6,IF(AND(A15=6,$U$4="NEJ"),6,IF(AND(A15=7,$U$4="NEJ"),5,IF(AND(A15=8,$U$4="NEJ"),4,IF(AND(A15=9,$U$4="NEJ"),3,IF(AND(A15=10,$U$4="NEJ",$T$4&gt;11),2,IF(AND(A15=11,$U$4="NEJ",$T$4&gt;13),1,0))))))))))))))</f>
        <v/>
      </c>
    </row>
    <row r="16" spans="1:24" ht="17.100000000000001" customHeight="1" x14ac:dyDescent="0.25">
      <c r="A16" s="16">
        <f t="shared" si="1"/>
        <v>12</v>
      </c>
      <c r="B16" s="53">
        <f>IF(Inskrivning!$G22=2,Inskrivning!J22,0)</f>
        <v>0</v>
      </c>
      <c r="C16" s="53">
        <f>IF(Inskrivning!$G22=2,Inskrivning!K22,0)</f>
        <v>0</v>
      </c>
      <c r="D16" s="16">
        <f>IF(Inskrivning!$G22=2,Inskrivning!L22,0)</f>
        <v>0</v>
      </c>
      <c r="E16" s="16">
        <f>IF(Inskrivning!$G22=2,Inskrivning!M22,0)</f>
        <v>0</v>
      </c>
      <c r="F16" s="16">
        <f>IF(Inskrivning!$G22=2,Inskrivning!N22,0)</f>
        <v>0</v>
      </c>
      <c r="G16" s="16">
        <f>IF(Inskrivning!$G22=2,Inskrivning!O22,0)</f>
        <v>0</v>
      </c>
      <c r="H16" s="16">
        <f>IF(Inskrivning!$G22=2,Inskrivning!P22,0)</f>
        <v>0</v>
      </c>
      <c r="I16" s="16">
        <f>IF(Inskrivning!$G22=2,Inskrivning!Q22,0)</f>
        <v>0</v>
      </c>
      <c r="J16" s="16">
        <f>IF(Inskrivning!$G22=2,Inskrivning!R22,0)</f>
        <v>0</v>
      </c>
      <c r="K16" s="16">
        <f>IF(Inskrivning!$G22=2,Inskrivning!S22,0)</f>
        <v>0</v>
      </c>
      <c r="L16" s="16">
        <f>IF(Inskrivning!$G22=2,Inskrivning!T22,0)</f>
        <v>0</v>
      </c>
      <c r="M16" s="16">
        <f>IF(Inskrivning!$G22=2,Inskrivning!U22,0)</f>
        <v>0</v>
      </c>
      <c r="N16" s="16">
        <f>IF(Inskrivning!$G22=2,Inskrivning!V22,0)</f>
        <v>0</v>
      </c>
      <c r="O16" s="16">
        <f>IF(Inskrivning!$G22=2,Inskrivning!W22,0)</f>
        <v>0</v>
      </c>
      <c r="P16" s="16">
        <f>IF(Inskrivning!$G22=2,Inskrivning!X22,0)</f>
        <v>0</v>
      </c>
      <c r="Q16" s="113"/>
      <c r="R16" s="2" t="str">
        <f>IF(P16&lt;1,"",IF($T$4&gt;11,IF(AND(A16=7,$U$4="JA"),10,IF(AND(A16=8,$U$4="JA"),9,IF(AND(A16=9,$U$4="JA"),8,IF(AND(A16=10,$U$4="JA"),7,IF(AND(A16=11,$U$4="JA",$T$4&gt;13),6,IF(AND(A16=12,$U$4="JA",$T$4&gt;14),6,IF(AND(A16=7,$U$4="NEJ"),5,IF(AND(A16=8,$U$4="NEJ"),4,IF(AND(A16=9,$U$4="NEJ"),3,IF(AND(A16=10,$U$4="NEJ"),2,IF(AND(A16=11,$U$4="NEJ",$T$4&gt;13),1,IF(AND(A16=12,$U$4="NEJ",$T$4&gt;14),1,0))))))))))))))</f>
        <v/>
      </c>
    </row>
    <row r="17" spans="1:18" ht="17.100000000000001" customHeight="1" x14ac:dyDescent="0.25">
      <c r="A17" s="16">
        <f t="shared" si="1"/>
        <v>13</v>
      </c>
      <c r="B17" s="53">
        <f>IF(Inskrivning!$G21=2,Inskrivning!J21,0)</f>
        <v>0</v>
      </c>
      <c r="C17" s="53">
        <f>IF(Inskrivning!$G21=2,Inskrivning!K21,0)</f>
        <v>0</v>
      </c>
      <c r="D17" s="16">
        <f>IF(Inskrivning!$G21=2,Inskrivning!L21,0)</f>
        <v>0</v>
      </c>
      <c r="E17" s="16">
        <f>IF(Inskrivning!$G21=2,Inskrivning!M21,0)</f>
        <v>0</v>
      </c>
      <c r="F17" s="16">
        <f>IF(Inskrivning!$G21=2,Inskrivning!N21,0)</f>
        <v>0</v>
      </c>
      <c r="G17" s="16">
        <f>IF(Inskrivning!$G21=2,Inskrivning!O21,0)</f>
        <v>0</v>
      </c>
      <c r="H17" s="16">
        <f>IF(Inskrivning!$G21=2,Inskrivning!P21,0)</f>
        <v>0</v>
      </c>
      <c r="I17" s="16">
        <f>IF(Inskrivning!$G21=2,Inskrivning!Q21,0)</f>
        <v>0</v>
      </c>
      <c r="J17" s="16">
        <f>IF(Inskrivning!$G21=2,Inskrivning!R21,0)</f>
        <v>0</v>
      </c>
      <c r="K17" s="16">
        <f>IF(Inskrivning!$G21=2,Inskrivning!S21,0)</f>
        <v>0</v>
      </c>
      <c r="L17" s="16">
        <f>IF(Inskrivning!$G21=2,Inskrivning!T21,0)</f>
        <v>0</v>
      </c>
      <c r="M17" s="16">
        <f>IF(Inskrivning!$G21=2,Inskrivning!U21,0)</f>
        <v>0</v>
      </c>
      <c r="N17" s="16">
        <f>IF(Inskrivning!$G21=2,Inskrivning!V21,0)</f>
        <v>0</v>
      </c>
      <c r="O17" s="16">
        <f>IF(Inskrivning!$G21=2,Inskrivning!W21,0)</f>
        <v>0</v>
      </c>
      <c r="P17" s="16">
        <f>IF(Inskrivning!$G21=2,Inskrivning!X21,0)</f>
        <v>0</v>
      </c>
      <c r="Q17" s="113"/>
      <c r="R17" s="2" t="str">
        <f>IF(P17&lt;1,"",IF($T$4&gt;12,IF(AND(A17=8,$U$4="JA"),9,IF(AND(A17=9,$U$4="JA"),8,IF(AND(A17=10,$U$4="JA"),7,IF(AND(A17=11,$U$4="JA"),6,IF(AND(A17=12,$U$4="JA",$T$4&gt;14),6,IF(AND(A17=13,$U$4="JA",$T$4&gt;15),6,IF(AND(A17=8,$U$4="NEJ"),4,IF(AND(A17=9,$U$4="NEJ"),3,IF(AND(A17=10,$U$4="NEJ"),2,IF(AND(A17=11,$U$4="NEJ"),1,IF(AND(A17=12,$U$4="NEJ",$T$4&gt;14),1,IF(AND(A17=13,$U$4="NEJ",$T$4&gt;15),1,0))))))))))))))</f>
        <v/>
      </c>
    </row>
    <row r="18" spans="1:18" ht="17.100000000000001" customHeight="1" x14ac:dyDescent="0.25">
      <c r="A18" s="16">
        <f t="shared" si="1"/>
        <v>14</v>
      </c>
      <c r="B18" s="53">
        <f>IF(Inskrivning!$G20=2,Inskrivning!J20,0)</f>
        <v>0</v>
      </c>
      <c r="C18" s="53">
        <f>IF(Inskrivning!$G20=2,Inskrivning!K20,0)</f>
        <v>0</v>
      </c>
      <c r="D18" s="16">
        <f>IF(Inskrivning!$G20=2,Inskrivning!L20,0)</f>
        <v>0</v>
      </c>
      <c r="E18" s="16">
        <f>IF(Inskrivning!$G20=2,Inskrivning!M20,0)</f>
        <v>0</v>
      </c>
      <c r="F18" s="16">
        <f>IF(Inskrivning!$G20=2,Inskrivning!N20,0)</f>
        <v>0</v>
      </c>
      <c r="G18" s="16">
        <f>IF(Inskrivning!$G20=2,Inskrivning!O20,0)</f>
        <v>0</v>
      </c>
      <c r="H18" s="16">
        <f>IF(Inskrivning!$G20=2,Inskrivning!P20,0)</f>
        <v>0</v>
      </c>
      <c r="I18" s="16">
        <f>IF(Inskrivning!$G20=2,Inskrivning!Q20,0)</f>
        <v>0</v>
      </c>
      <c r="J18" s="16">
        <f>IF(Inskrivning!$G20=2,Inskrivning!R20,0)</f>
        <v>0</v>
      </c>
      <c r="K18" s="16">
        <f>IF(Inskrivning!$G20=2,Inskrivning!S20,0)</f>
        <v>0</v>
      </c>
      <c r="L18" s="16">
        <f>IF(Inskrivning!$G20=2,Inskrivning!T20,0)</f>
        <v>0</v>
      </c>
      <c r="M18" s="16">
        <f>IF(Inskrivning!$G20=2,Inskrivning!U20,0)</f>
        <v>0</v>
      </c>
      <c r="N18" s="16">
        <f>IF(Inskrivning!$G20=2,Inskrivning!V20,0)</f>
        <v>0</v>
      </c>
      <c r="O18" s="16">
        <f>IF(Inskrivning!$G20=2,Inskrivning!W20,0)</f>
        <v>0</v>
      </c>
      <c r="P18" s="16">
        <f>IF(Inskrivning!$G20=2,Inskrivning!X20,0)</f>
        <v>0</v>
      </c>
      <c r="Q18" s="113"/>
      <c r="R18" s="2" t="str">
        <f>IF(P18&lt;1,"",IF($T$4&gt;13,IF(AND(A18=9,$U$4="JA"),8,IF(AND(A18=10,$U$4="JA"),7,IF(AND(A18=11,$U$4="JA"),6,IF(AND(A18=12,$U$4="JA",$T$4&gt;14),6,IF(AND(A18=13,$U$4="JA",$T$4&gt;15),6,IF(AND(A18=14,$U$4="JA",$T$4&gt;16),6,IF(AND(A18=9,$U$4="NEJ"),3,IF(AND(A18=10,$U$4="NEJ"),2,IF(AND(A18=11,$U$4="NEJ"),1,IF(AND(A18=12,$U$4="NEJ",$T$4&gt;14),1,IF(AND(A18=13,$U$4="NEJ",$T$4&gt;15),1,IF(AND(A18=14,$U$4="NEJ",$T$4&gt;16),1,0))))))))))))))</f>
        <v/>
      </c>
    </row>
    <row r="19" spans="1:18" ht="17.100000000000001" customHeight="1" x14ac:dyDescent="0.25">
      <c r="A19" s="16">
        <f t="shared" si="1"/>
        <v>15</v>
      </c>
      <c r="B19" s="53">
        <f>IF(Inskrivning!$G19=2,Inskrivning!J19,0)</f>
        <v>0</v>
      </c>
      <c r="C19" s="53">
        <f>IF(Inskrivning!$G19=2,Inskrivning!K19,0)</f>
        <v>0</v>
      </c>
      <c r="D19" s="16">
        <f>IF(Inskrivning!$G19=2,Inskrivning!L19,0)</f>
        <v>0</v>
      </c>
      <c r="E19" s="16">
        <f>IF(Inskrivning!$G19=2,Inskrivning!M19,0)</f>
        <v>0</v>
      </c>
      <c r="F19" s="16">
        <f>IF(Inskrivning!$G19=2,Inskrivning!N19,0)</f>
        <v>0</v>
      </c>
      <c r="G19" s="16">
        <f>IF(Inskrivning!$G19=2,Inskrivning!O19,0)</f>
        <v>0</v>
      </c>
      <c r="H19" s="16">
        <f>IF(Inskrivning!$G19=2,Inskrivning!P19,0)</f>
        <v>0</v>
      </c>
      <c r="I19" s="16">
        <f>IF(Inskrivning!$G19=2,Inskrivning!Q19,0)</f>
        <v>0</v>
      </c>
      <c r="J19" s="16">
        <f>IF(Inskrivning!$G19=2,Inskrivning!R19,0)</f>
        <v>0</v>
      </c>
      <c r="K19" s="16">
        <f>IF(Inskrivning!$G19=2,Inskrivning!S19,0)</f>
        <v>0</v>
      </c>
      <c r="L19" s="16">
        <f>IF(Inskrivning!$G19=2,Inskrivning!T19,0)</f>
        <v>0</v>
      </c>
      <c r="M19" s="16">
        <f>IF(Inskrivning!$G19=2,Inskrivning!U19,0)</f>
        <v>0</v>
      </c>
      <c r="N19" s="16">
        <f>IF(Inskrivning!$G19=2,Inskrivning!V19,0)</f>
        <v>0</v>
      </c>
      <c r="O19" s="16">
        <f>IF(Inskrivning!$G19=2,Inskrivning!W19,0)</f>
        <v>0</v>
      </c>
      <c r="P19" s="16">
        <f>IF(Inskrivning!$G19=2,Inskrivning!X19,0)</f>
        <v>0</v>
      </c>
      <c r="Q19" s="113"/>
      <c r="R19" s="2" t="str">
        <f>IF(P19&lt;1,"",IF($T$4&gt;14,IF(AND(A19=10,$U$4="JA"),7,IF(AND(A19=11,$U$4="JA"),6,IF(AND(A19=12,$U$4="JA"),6,IF(AND(A19=13,$U$4="JA",$T$4&gt;15),6,IF(AND(A19=14,$U$4="JA",$T$4&gt;16),6,IF(AND(A19=15,$U$4="JA",$T$4&gt;18),6,IF(AND(A19=10,$U$4="NEJ"),2,IF(AND(A19=11,$U$4="NEJ"),1,IF(AND(A19=12,$U$4="NEJ"),1,IF(AND(A19=13,$U$4="NEJ",$T$4&gt;15),1,IF(AND(A19=14,$U$4="NEJ",$T$4&gt;16),1,IF(AND(A19=15,$U$4="NEJ",$T$4&gt;18),1,0))))))))))))))</f>
        <v/>
      </c>
    </row>
    <row r="20" spans="1:18" ht="17.100000000000001" customHeight="1" x14ac:dyDescent="0.25">
      <c r="A20" s="16">
        <f t="shared" si="1"/>
        <v>16</v>
      </c>
      <c r="B20" s="53">
        <f>IF(Inskrivning!$G18=2,Inskrivning!J18,0)</f>
        <v>0</v>
      </c>
      <c r="C20" s="53">
        <f>IF(Inskrivning!$G18=2,Inskrivning!K18,0)</f>
        <v>0</v>
      </c>
      <c r="D20" s="16">
        <f>IF(Inskrivning!$G18=2,Inskrivning!L18,0)</f>
        <v>0</v>
      </c>
      <c r="E20" s="16">
        <f>IF(Inskrivning!$G18=2,Inskrivning!M18,0)</f>
        <v>0</v>
      </c>
      <c r="F20" s="16">
        <f>IF(Inskrivning!$G18=2,Inskrivning!N18,0)</f>
        <v>0</v>
      </c>
      <c r="G20" s="16">
        <f>IF(Inskrivning!$G18=2,Inskrivning!O18,0)</f>
        <v>0</v>
      </c>
      <c r="H20" s="16">
        <f>IF(Inskrivning!$G18=2,Inskrivning!P18,0)</f>
        <v>0</v>
      </c>
      <c r="I20" s="16">
        <f>IF(Inskrivning!$G18=2,Inskrivning!Q18,0)</f>
        <v>0</v>
      </c>
      <c r="J20" s="16">
        <f>IF(Inskrivning!$G18=2,Inskrivning!R18,0)</f>
        <v>0</v>
      </c>
      <c r="K20" s="16">
        <f>IF(Inskrivning!$G18=2,Inskrivning!S18,0)</f>
        <v>0</v>
      </c>
      <c r="L20" s="16">
        <f>IF(Inskrivning!$G18=2,Inskrivning!T18,0)</f>
        <v>0</v>
      </c>
      <c r="M20" s="16">
        <f>IF(Inskrivning!$G18=2,Inskrivning!U18,0)</f>
        <v>0</v>
      </c>
      <c r="N20" s="16">
        <f>IF(Inskrivning!$G18=2,Inskrivning!V18,0)</f>
        <v>0</v>
      </c>
      <c r="O20" s="16">
        <f>IF(Inskrivning!$G18=2,Inskrivning!W18,0)</f>
        <v>0</v>
      </c>
      <c r="P20" s="16">
        <f>IF(Inskrivning!$G18=2,Inskrivning!X18,0)</f>
        <v>0</v>
      </c>
      <c r="Q20" s="113"/>
      <c r="R20" s="2" t="str">
        <f>IF(P20&lt;1,"",IF(P19=P20,R19,IF(T$4&gt;19,R19,0)))</f>
        <v/>
      </c>
    </row>
    <row r="21" spans="1:18" ht="17.100000000000001" customHeight="1" x14ac:dyDescent="0.25">
      <c r="A21" s="16">
        <f t="shared" si="1"/>
        <v>17</v>
      </c>
      <c r="B21" s="53">
        <f>IF(Inskrivning!$G17=2,Inskrivning!J17,0)</f>
        <v>0</v>
      </c>
      <c r="C21" s="53">
        <f>IF(Inskrivning!$G17=2,Inskrivning!K17,0)</f>
        <v>0</v>
      </c>
      <c r="D21" s="16">
        <f>IF(Inskrivning!$G17=2,Inskrivning!L17,0)</f>
        <v>0</v>
      </c>
      <c r="E21" s="16">
        <f>IF(Inskrivning!$G17=2,Inskrivning!M17,0)</f>
        <v>0</v>
      </c>
      <c r="F21" s="16">
        <f>IF(Inskrivning!$G17=2,Inskrivning!N17,0)</f>
        <v>0</v>
      </c>
      <c r="G21" s="16">
        <f>IF(Inskrivning!$G17=2,Inskrivning!O17,0)</f>
        <v>0</v>
      </c>
      <c r="H21" s="16">
        <f>IF(Inskrivning!$G17=2,Inskrivning!P17,0)</f>
        <v>0</v>
      </c>
      <c r="I21" s="16">
        <f>IF(Inskrivning!$G17=2,Inskrivning!Q17,0)</f>
        <v>0</v>
      </c>
      <c r="J21" s="16">
        <f>IF(Inskrivning!$G17=2,Inskrivning!R17,0)</f>
        <v>0</v>
      </c>
      <c r="K21" s="16">
        <f>IF(Inskrivning!$G17=2,Inskrivning!S17,0)</f>
        <v>0</v>
      </c>
      <c r="L21" s="16">
        <f>IF(Inskrivning!$G17=2,Inskrivning!T17,0)</f>
        <v>0</v>
      </c>
      <c r="M21" s="16">
        <f>IF(Inskrivning!$G17=2,Inskrivning!U17,0)</f>
        <v>0</v>
      </c>
      <c r="N21" s="16">
        <f>IF(Inskrivning!$G17=2,Inskrivning!V17,0)</f>
        <v>0</v>
      </c>
      <c r="O21" s="16">
        <f>IF(Inskrivning!$G17=2,Inskrivning!W17,0)</f>
        <v>0</v>
      </c>
      <c r="P21" s="16">
        <f>IF(Inskrivning!$G17=2,Inskrivning!X17,0)</f>
        <v>0</v>
      </c>
      <c r="Q21" s="113"/>
      <c r="R21" s="2" t="str">
        <f>IF(P21&lt;1,"",IF(P20=P21,R20,IF(T$4&gt;20,R20,0)))</f>
        <v/>
      </c>
    </row>
    <row r="22" spans="1:18" ht="17.100000000000001" customHeight="1" x14ac:dyDescent="0.25">
      <c r="A22" s="16">
        <f t="shared" si="1"/>
        <v>18</v>
      </c>
      <c r="B22" s="53">
        <f>IF(Inskrivning!$G16=2,Inskrivning!J16,0)</f>
        <v>0</v>
      </c>
      <c r="C22" s="53">
        <f>IF(Inskrivning!$G16=2,Inskrivning!K16,0)</f>
        <v>0</v>
      </c>
      <c r="D22" s="16">
        <f>IF(Inskrivning!$G16=2,Inskrivning!L16,0)</f>
        <v>0</v>
      </c>
      <c r="E22" s="16">
        <f>IF(Inskrivning!$G16=2,Inskrivning!M16,0)</f>
        <v>0</v>
      </c>
      <c r="F22" s="16">
        <f>IF(Inskrivning!$G16=2,Inskrivning!N16,0)</f>
        <v>0</v>
      </c>
      <c r="G22" s="16">
        <f>IF(Inskrivning!$G16=2,Inskrivning!O16,0)</f>
        <v>0</v>
      </c>
      <c r="H22" s="16">
        <f>IF(Inskrivning!$G16=2,Inskrivning!P16,0)</f>
        <v>0</v>
      </c>
      <c r="I22" s="16">
        <f>IF(Inskrivning!$G16=2,Inskrivning!Q16,0)</f>
        <v>0</v>
      </c>
      <c r="J22" s="16">
        <f>IF(Inskrivning!$G16=2,Inskrivning!R16,0)</f>
        <v>0</v>
      </c>
      <c r="K22" s="16">
        <f>IF(Inskrivning!$G16=2,Inskrivning!S16,0)</f>
        <v>0</v>
      </c>
      <c r="L22" s="16">
        <f>IF(Inskrivning!$G16=2,Inskrivning!T16,0)</f>
        <v>0</v>
      </c>
      <c r="M22" s="16">
        <f>IF(Inskrivning!$G16=2,Inskrivning!U16,0)</f>
        <v>0</v>
      </c>
      <c r="N22" s="16">
        <f>IF(Inskrivning!$G16=2,Inskrivning!V16,0)</f>
        <v>0</v>
      </c>
      <c r="O22" s="16">
        <f>IF(Inskrivning!$G16=2,Inskrivning!W16,0)</f>
        <v>0</v>
      </c>
      <c r="P22" s="16">
        <f>IF(Inskrivning!$G16=2,Inskrivning!X16,0)</f>
        <v>0</v>
      </c>
      <c r="Q22" s="113"/>
      <c r="R22" s="2" t="str">
        <f>IF(P22&lt;1,"",IF(P21=P22,R21,IF(T$4&gt;21,R21,0)))</f>
        <v/>
      </c>
    </row>
    <row r="23" spans="1:18" ht="17.100000000000001" customHeight="1" x14ac:dyDescent="0.25">
      <c r="A23" s="16">
        <f t="shared" si="1"/>
        <v>19</v>
      </c>
      <c r="B23" s="53">
        <f>IF(Inskrivning!$G15=2,Inskrivning!J15,0)</f>
        <v>0</v>
      </c>
      <c r="C23" s="53">
        <f>IF(Inskrivning!$G15=2,Inskrivning!K15,0)</f>
        <v>0</v>
      </c>
      <c r="D23" s="16">
        <f>IF(Inskrivning!$G15=2,Inskrivning!L15,0)</f>
        <v>0</v>
      </c>
      <c r="E23" s="16">
        <f>IF(Inskrivning!$G15=2,Inskrivning!M15,0)</f>
        <v>0</v>
      </c>
      <c r="F23" s="16">
        <f>IF(Inskrivning!$G15=2,Inskrivning!N15,0)</f>
        <v>0</v>
      </c>
      <c r="G23" s="16">
        <f>IF(Inskrivning!$G15=2,Inskrivning!O15,0)</f>
        <v>0</v>
      </c>
      <c r="H23" s="16">
        <f>IF(Inskrivning!$G15=2,Inskrivning!P15,0)</f>
        <v>0</v>
      </c>
      <c r="I23" s="16">
        <f>IF(Inskrivning!$G15=2,Inskrivning!Q15,0)</f>
        <v>0</v>
      </c>
      <c r="J23" s="16">
        <f>IF(Inskrivning!$G15=2,Inskrivning!R15,0)</f>
        <v>0</v>
      </c>
      <c r="K23" s="16">
        <f>IF(Inskrivning!$G15=2,Inskrivning!S15,0)</f>
        <v>0</v>
      </c>
      <c r="L23" s="16">
        <f>IF(Inskrivning!$G15=2,Inskrivning!T15,0)</f>
        <v>0</v>
      </c>
      <c r="M23" s="16">
        <f>IF(Inskrivning!$G15=2,Inskrivning!U15,0)</f>
        <v>0</v>
      </c>
      <c r="N23" s="16">
        <f>IF(Inskrivning!$G15=2,Inskrivning!V15,0)</f>
        <v>0</v>
      </c>
      <c r="O23" s="16">
        <f>IF(Inskrivning!$G15=2,Inskrivning!W15,0)</f>
        <v>0</v>
      </c>
      <c r="P23" s="16">
        <f>IF(Inskrivning!$G15=2,Inskrivning!X15,0)</f>
        <v>0</v>
      </c>
      <c r="Q23" s="113"/>
      <c r="R23" s="2" t="str">
        <f>IF(P23&lt;1,"",IF(P22=P23,R22,IF(T$4&gt;23,R22,0)))</f>
        <v/>
      </c>
    </row>
    <row r="24" spans="1:18" ht="17.100000000000001" customHeight="1" x14ac:dyDescent="0.25">
      <c r="A24" s="16">
        <f t="shared" si="1"/>
        <v>20</v>
      </c>
      <c r="B24" s="53">
        <f>IF(Inskrivning!$G14=2,Inskrivning!J14,0)</f>
        <v>0</v>
      </c>
      <c r="C24" s="53">
        <f>IF(Inskrivning!$G14=2,Inskrivning!K14,0)</f>
        <v>0</v>
      </c>
      <c r="D24" s="16">
        <f>IF(Inskrivning!$G14=2,Inskrivning!L14,0)</f>
        <v>0</v>
      </c>
      <c r="E24" s="16">
        <f>IF(Inskrivning!$G14=2,Inskrivning!M14,0)</f>
        <v>0</v>
      </c>
      <c r="F24" s="16">
        <f>IF(Inskrivning!$G14=2,Inskrivning!N14,0)</f>
        <v>0</v>
      </c>
      <c r="G24" s="16">
        <f>IF(Inskrivning!$G14=2,Inskrivning!O14,0)</f>
        <v>0</v>
      </c>
      <c r="H24" s="16">
        <f>IF(Inskrivning!$G14=2,Inskrivning!P14,0)</f>
        <v>0</v>
      </c>
      <c r="I24" s="16">
        <f>IF(Inskrivning!$G14=2,Inskrivning!Q14,0)</f>
        <v>0</v>
      </c>
      <c r="J24" s="16">
        <f>IF(Inskrivning!$G14=2,Inskrivning!R14,0)</f>
        <v>0</v>
      </c>
      <c r="K24" s="16">
        <f>IF(Inskrivning!$G14=2,Inskrivning!S14,0)</f>
        <v>0</v>
      </c>
      <c r="L24" s="16">
        <f>IF(Inskrivning!$G14=2,Inskrivning!T14,0)</f>
        <v>0</v>
      </c>
      <c r="M24" s="16">
        <f>IF(Inskrivning!$G14=2,Inskrivning!U14,0)</f>
        <v>0</v>
      </c>
      <c r="N24" s="16">
        <f>IF(Inskrivning!$G14=2,Inskrivning!V14,0)</f>
        <v>0</v>
      </c>
      <c r="O24" s="16">
        <f>IF(Inskrivning!$G14=2,Inskrivning!W14,0)</f>
        <v>0</v>
      </c>
      <c r="P24" s="16">
        <f>IF(Inskrivning!$G14=2,Inskrivning!X14,0)</f>
        <v>0</v>
      </c>
      <c r="Q24" s="113"/>
      <c r="R24" s="2" t="str">
        <f>IF(P24&lt;1,"",IF(P23=P24,R23,IF(T$4&gt;24,R23,0)))</f>
        <v/>
      </c>
    </row>
    <row r="25" spans="1:18" ht="17.100000000000001" customHeight="1" x14ac:dyDescent="0.25">
      <c r="A25" s="2"/>
      <c r="B25" s="53">
        <f>IF(Inskrivning!$G8=2,Inskrivning!J8,0)</f>
        <v>0</v>
      </c>
      <c r="C25" s="53">
        <f>IF(Inskrivning!$G8=2,Inskrivning!K8,0)</f>
        <v>0</v>
      </c>
      <c r="D25" s="16">
        <f>IF(Inskrivning!$G8=2,Inskrivning!L8,0)</f>
        <v>0</v>
      </c>
      <c r="E25" s="16">
        <f>IF(Inskrivning!$G8=2,Inskrivning!M8,0)</f>
        <v>0</v>
      </c>
      <c r="F25" s="16">
        <f>IF(Inskrivning!$G8=2,Inskrivning!N8,0)</f>
        <v>0</v>
      </c>
      <c r="G25" s="16">
        <f>IF(Inskrivning!$G8=2,Inskrivning!O8,0)</f>
        <v>0</v>
      </c>
      <c r="H25" s="16">
        <f>IF(Inskrivning!$G8=2,Inskrivning!P8,0)</f>
        <v>0</v>
      </c>
      <c r="I25" s="16">
        <f>IF(Inskrivning!$G8=2,Inskrivning!Q8,0)</f>
        <v>0</v>
      </c>
      <c r="J25" s="16">
        <f>IF(Inskrivning!$G8=2,Inskrivning!R8,0)</f>
        <v>0</v>
      </c>
      <c r="K25" s="16">
        <f>IF(Inskrivning!$G8=2,Inskrivning!S8,0)</f>
        <v>0</v>
      </c>
      <c r="L25" s="16">
        <f>IF(Inskrivning!$G8=2,Inskrivning!T8,0)</f>
        <v>0</v>
      </c>
      <c r="M25" s="16">
        <f>IF(Inskrivning!$G8=2,Inskrivning!U8,0)</f>
        <v>0</v>
      </c>
      <c r="N25" s="16">
        <f>IF(Inskrivning!$G8=2,Inskrivning!V8,0)</f>
        <v>0</v>
      </c>
      <c r="O25" s="16">
        <f>IF(Inskrivning!$G8=2,Inskrivning!W8,0)</f>
        <v>0</v>
      </c>
      <c r="P25" s="16">
        <f>IF(Inskrivning!$G8=2,Inskrivning!X8,0)</f>
        <v>0</v>
      </c>
      <c r="Q25" s="113"/>
    </row>
    <row r="26" spans="1:18" ht="17.100000000000001" customHeight="1" x14ac:dyDescent="0.25">
      <c r="A26" s="2"/>
      <c r="B26" s="53">
        <f>IF(Inskrivning!$G7=2,Inskrivning!J7,0)</f>
        <v>0</v>
      </c>
      <c r="C26" s="53">
        <f>IF(Inskrivning!$G7=2,Inskrivning!K7,0)</f>
        <v>0</v>
      </c>
      <c r="D26" s="16">
        <f>IF(Inskrivning!$G7=2,Inskrivning!L7,0)</f>
        <v>0</v>
      </c>
      <c r="E26" s="16">
        <f>IF(Inskrivning!$G7=2,Inskrivning!M7,0)</f>
        <v>0</v>
      </c>
      <c r="F26" s="16">
        <f>IF(Inskrivning!$G7=2,Inskrivning!N7,0)</f>
        <v>0</v>
      </c>
      <c r="G26" s="16">
        <f>IF(Inskrivning!$G7=2,Inskrivning!O7,0)</f>
        <v>0</v>
      </c>
      <c r="H26" s="16">
        <f>IF(Inskrivning!$G7=2,Inskrivning!P7,0)</f>
        <v>0</v>
      </c>
      <c r="I26" s="16">
        <f>IF(Inskrivning!$G7=2,Inskrivning!Q7,0)</f>
        <v>0</v>
      </c>
      <c r="J26" s="16">
        <f>IF(Inskrivning!$G7=2,Inskrivning!R7,0)</f>
        <v>0</v>
      </c>
      <c r="K26" s="16">
        <f>IF(Inskrivning!$G7=2,Inskrivning!S7,0)</f>
        <v>0</v>
      </c>
      <c r="L26" s="16">
        <f>IF(Inskrivning!$G7=2,Inskrivning!T7,0)</f>
        <v>0</v>
      </c>
      <c r="M26" s="16">
        <f>IF(Inskrivning!$G7=2,Inskrivning!U7,0)</f>
        <v>0</v>
      </c>
      <c r="N26" s="16">
        <f>IF(Inskrivning!$G7=2,Inskrivning!V7,0)</f>
        <v>0</v>
      </c>
      <c r="O26" s="16">
        <f>IF(Inskrivning!$G7=2,Inskrivning!W7,0)</f>
        <v>0</v>
      </c>
      <c r="P26" s="16">
        <f>IF(Inskrivning!$G7=2,Inskrivning!X7,0)</f>
        <v>0</v>
      </c>
      <c r="Q26" s="113"/>
    </row>
    <row r="27" spans="1:18" ht="17.100000000000001" customHeight="1" x14ac:dyDescent="0.25">
      <c r="A27" s="2"/>
      <c r="B27" s="53">
        <f>IF(Inskrivning!$G38=2,Inskrivning!J38,0)</f>
        <v>0</v>
      </c>
      <c r="C27" s="53">
        <f>IF(Inskrivning!$G38=2,Inskrivning!K38,0)</f>
        <v>0</v>
      </c>
      <c r="D27" s="16">
        <f>IF(Inskrivning!$G38=2,Inskrivning!L38,0)</f>
        <v>0</v>
      </c>
      <c r="E27" s="16">
        <f>IF(Inskrivning!$G38=2,Inskrivning!M38,0)</f>
        <v>0</v>
      </c>
      <c r="F27" s="16">
        <f>IF(Inskrivning!$G38=2,Inskrivning!N38,0)</f>
        <v>0</v>
      </c>
      <c r="G27" s="16">
        <f>IF(Inskrivning!$G38=2,Inskrivning!O38,0)</f>
        <v>0</v>
      </c>
      <c r="H27" s="16">
        <f>IF(Inskrivning!$G38=2,Inskrivning!P38,0)</f>
        <v>0</v>
      </c>
      <c r="I27" s="16">
        <f>IF(Inskrivning!$G38=2,Inskrivning!Q38,0)</f>
        <v>0</v>
      </c>
      <c r="J27" s="16">
        <f>IF(Inskrivning!$G38=2,Inskrivning!R38,0)</f>
        <v>0</v>
      </c>
      <c r="K27" s="16">
        <f>IF(Inskrivning!$G38=2,Inskrivning!S38,0)</f>
        <v>0</v>
      </c>
      <c r="L27" s="16">
        <f>IF(Inskrivning!$G38=2,Inskrivning!T38,0)</f>
        <v>0</v>
      </c>
      <c r="M27" s="16">
        <f>IF(Inskrivning!$G38=2,Inskrivning!U38,0)</f>
        <v>0</v>
      </c>
      <c r="N27" s="16">
        <f>IF(Inskrivning!$G38=2,Inskrivning!V38,0)</f>
        <v>0</v>
      </c>
      <c r="O27" s="16">
        <f>IF(Inskrivning!$G38=2,Inskrivning!W38,0)</f>
        <v>0</v>
      </c>
      <c r="P27" s="16">
        <f>IF(Inskrivning!$G38=2,Inskrivning!X38,0)</f>
        <v>0</v>
      </c>
      <c r="Q27" s="113"/>
    </row>
    <row r="28" spans="1:18" ht="17.100000000000001" customHeight="1" x14ac:dyDescent="0.25">
      <c r="A28" s="2"/>
      <c r="B28" s="53">
        <f>IF(Inskrivning!$G34=2,Inskrivning!J34,0)</f>
        <v>0</v>
      </c>
      <c r="C28" s="53">
        <f>IF(Inskrivning!$G34=2,Inskrivning!K34,0)</f>
        <v>0</v>
      </c>
      <c r="D28" s="16">
        <f>IF(Inskrivning!$G34=2,Inskrivning!L34,0)</f>
        <v>0</v>
      </c>
      <c r="E28" s="16">
        <f>IF(Inskrivning!$G34=2,Inskrivning!M34,0)</f>
        <v>0</v>
      </c>
      <c r="F28" s="16">
        <f>IF(Inskrivning!$G34=2,Inskrivning!N34,0)</f>
        <v>0</v>
      </c>
      <c r="G28" s="16">
        <f>IF(Inskrivning!$G34=2,Inskrivning!O34,0)</f>
        <v>0</v>
      </c>
      <c r="H28" s="16">
        <f>IF(Inskrivning!$G34=2,Inskrivning!P34,0)</f>
        <v>0</v>
      </c>
      <c r="I28" s="16">
        <f>IF(Inskrivning!$G34=2,Inskrivning!Q34,0)</f>
        <v>0</v>
      </c>
      <c r="J28" s="16">
        <f>IF(Inskrivning!$G34=2,Inskrivning!R34,0)</f>
        <v>0</v>
      </c>
      <c r="K28" s="16">
        <f>IF(Inskrivning!$G34=2,Inskrivning!S34,0)</f>
        <v>0</v>
      </c>
      <c r="L28" s="16">
        <f>IF(Inskrivning!$G34=2,Inskrivning!T34,0)</f>
        <v>0</v>
      </c>
      <c r="M28" s="16">
        <f>IF(Inskrivning!$G34=2,Inskrivning!U34,0)</f>
        <v>0</v>
      </c>
      <c r="N28" s="16">
        <f>IF(Inskrivning!$G34=2,Inskrivning!V34,0)</f>
        <v>0</v>
      </c>
      <c r="O28" s="16">
        <f>IF(Inskrivning!$G34=2,Inskrivning!W34,0)</f>
        <v>0</v>
      </c>
      <c r="P28" s="16">
        <f>IF(Inskrivning!$G34=2,Inskrivning!X34,0)</f>
        <v>0</v>
      </c>
      <c r="Q28" s="113"/>
    </row>
    <row r="29" spans="1:18" ht="17.100000000000001" customHeight="1" x14ac:dyDescent="0.25">
      <c r="A29" s="2"/>
      <c r="B29" s="53">
        <f>IF(Inskrivning!$G44=2,Inskrivning!J44,0)</f>
        <v>0</v>
      </c>
      <c r="C29" s="53">
        <f>IF(Inskrivning!$G44=2,Inskrivning!K44,0)</f>
        <v>0</v>
      </c>
      <c r="D29" s="16">
        <f>IF(Inskrivning!$G44=2,Inskrivning!L44,0)</f>
        <v>0</v>
      </c>
      <c r="E29" s="16">
        <f>IF(Inskrivning!$G44=2,Inskrivning!M44,0)</f>
        <v>0</v>
      </c>
      <c r="F29" s="16">
        <f>IF(Inskrivning!$G44=2,Inskrivning!N44,0)</f>
        <v>0</v>
      </c>
      <c r="G29" s="16">
        <f>IF(Inskrivning!$G44=2,Inskrivning!O44,0)</f>
        <v>0</v>
      </c>
      <c r="H29" s="16">
        <f>IF(Inskrivning!$G44=2,Inskrivning!P44,0)</f>
        <v>0</v>
      </c>
      <c r="I29" s="16">
        <f>IF(Inskrivning!$G44=2,Inskrivning!Q44,0)</f>
        <v>0</v>
      </c>
      <c r="J29" s="16">
        <f>IF(Inskrivning!$G44=2,Inskrivning!R44,0)</f>
        <v>0</v>
      </c>
      <c r="K29" s="16">
        <f>IF(Inskrivning!$G44=2,Inskrivning!S44,0)</f>
        <v>0</v>
      </c>
      <c r="L29" s="16">
        <f>IF(Inskrivning!$G44=2,Inskrivning!T44,0)</f>
        <v>0</v>
      </c>
      <c r="M29" s="16">
        <f>IF(Inskrivning!$G44=2,Inskrivning!U44,0)</f>
        <v>0</v>
      </c>
      <c r="N29" s="16">
        <f>IF(Inskrivning!$G44=2,Inskrivning!V44,0)</f>
        <v>0</v>
      </c>
      <c r="O29" s="16">
        <f>IF(Inskrivning!$G44=2,Inskrivning!W44,0)</f>
        <v>0</v>
      </c>
      <c r="P29" s="16">
        <f>IF(Inskrivning!$G44=2,Inskrivning!X44,0)</f>
        <v>0</v>
      </c>
      <c r="Q29" s="113"/>
    </row>
    <row r="30" spans="1:18" ht="17.100000000000001" customHeight="1" x14ac:dyDescent="0.25">
      <c r="A30" s="2"/>
      <c r="B30" s="53">
        <f>IF(Inskrivning!$G73=2,Inskrivning!J73,0)</f>
        <v>0</v>
      </c>
      <c r="C30" s="53">
        <f>IF(Inskrivning!$G73=2,Inskrivning!K73,0)</f>
        <v>0</v>
      </c>
      <c r="D30" s="16">
        <f>IF(Inskrivning!$G73=2,Inskrivning!L73,0)</f>
        <v>0</v>
      </c>
      <c r="E30" s="16">
        <f>IF(Inskrivning!$G73=2,Inskrivning!M73,0)</f>
        <v>0</v>
      </c>
      <c r="F30" s="16">
        <f>IF(Inskrivning!$G73=2,Inskrivning!N73,0)</f>
        <v>0</v>
      </c>
      <c r="G30" s="16">
        <f>IF(Inskrivning!$G73=2,Inskrivning!O73,0)</f>
        <v>0</v>
      </c>
      <c r="H30" s="16">
        <f>IF(Inskrivning!$G73=2,Inskrivning!P73,0)</f>
        <v>0</v>
      </c>
      <c r="I30" s="16">
        <f>IF(Inskrivning!$G73=2,Inskrivning!Q73,0)</f>
        <v>0</v>
      </c>
      <c r="J30" s="16">
        <f>IF(Inskrivning!$G73=2,Inskrivning!R73,0)</f>
        <v>0</v>
      </c>
      <c r="K30" s="16">
        <f>IF(Inskrivning!$G73=2,Inskrivning!S73,0)</f>
        <v>0</v>
      </c>
      <c r="L30" s="16">
        <f>IF(Inskrivning!$G73=2,Inskrivning!T73,0)</f>
        <v>0</v>
      </c>
      <c r="M30" s="16">
        <f>IF(Inskrivning!$G73=2,Inskrivning!U73,0)</f>
        <v>0</v>
      </c>
      <c r="N30" s="16">
        <f>IF(Inskrivning!$G73=2,Inskrivning!V73,0)</f>
        <v>0</v>
      </c>
      <c r="O30" s="16">
        <f>IF(Inskrivning!$G73=2,Inskrivning!W73,0)</f>
        <v>0</v>
      </c>
      <c r="P30" s="16">
        <f>IF(Inskrivning!$G73=2,Inskrivning!X73,0)</f>
        <v>0</v>
      </c>
      <c r="Q30" s="113"/>
    </row>
    <row r="31" spans="1:18" ht="17.100000000000001" customHeight="1" x14ac:dyDescent="0.25">
      <c r="A31" s="2"/>
      <c r="B31" s="53">
        <f>IF(Inskrivning!$G42=2,Inskrivning!J42,0)</f>
        <v>0</v>
      </c>
      <c r="C31" s="53">
        <f>IF(Inskrivning!$G42=2,Inskrivning!K42,0)</f>
        <v>0</v>
      </c>
      <c r="D31" s="16">
        <f>IF(Inskrivning!$G42=2,Inskrivning!L42,0)</f>
        <v>0</v>
      </c>
      <c r="E31" s="16">
        <f>IF(Inskrivning!$G42=2,Inskrivning!M42,0)</f>
        <v>0</v>
      </c>
      <c r="F31" s="16">
        <f>IF(Inskrivning!$G42=2,Inskrivning!N42,0)</f>
        <v>0</v>
      </c>
      <c r="G31" s="16">
        <f>IF(Inskrivning!$G42=2,Inskrivning!O42,0)</f>
        <v>0</v>
      </c>
      <c r="H31" s="16">
        <f>IF(Inskrivning!$G42=2,Inskrivning!P42,0)</f>
        <v>0</v>
      </c>
      <c r="I31" s="16">
        <f>IF(Inskrivning!$G42=2,Inskrivning!Q42,0)</f>
        <v>0</v>
      </c>
      <c r="J31" s="16">
        <f>IF(Inskrivning!$G42=2,Inskrivning!R42,0)</f>
        <v>0</v>
      </c>
      <c r="K31" s="16">
        <f>IF(Inskrivning!$G42=2,Inskrivning!S42,0)</f>
        <v>0</v>
      </c>
      <c r="L31" s="16">
        <f>IF(Inskrivning!$G42=2,Inskrivning!T42,0)</f>
        <v>0</v>
      </c>
      <c r="M31" s="16">
        <f>IF(Inskrivning!$G42=2,Inskrivning!U42,0)</f>
        <v>0</v>
      </c>
      <c r="N31" s="16">
        <f>IF(Inskrivning!$G42=2,Inskrivning!V42,0)</f>
        <v>0</v>
      </c>
      <c r="O31" s="16">
        <f>IF(Inskrivning!$G42=2,Inskrivning!W42,0)</f>
        <v>0</v>
      </c>
      <c r="P31" s="16">
        <f>IF(Inskrivning!$G42=2,Inskrivning!X42,0)</f>
        <v>0</v>
      </c>
      <c r="Q31" s="113"/>
    </row>
    <row r="32" spans="1:18" ht="17.100000000000001" customHeight="1" x14ac:dyDescent="0.25">
      <c r="A32" s="2"/>
      <c r="B32" s="53">
        <f>IF(Inskrivning!$G33=2,Inskrivning!J33,0)</f>
        <v>0</v>
      </c>
      <c r="C32" s="53">
        <f>IF(Inskrivning!$G33=2,Inskrivning!K33,0)</f>
        <v>0</v>
      </c>
      <c r="D32" s="16">
        <f>IF(Inskrivning!$G33=2,Inskrivning!L33,0)</f>
        <v>0</v>
      </c>
      <c r="E32" s="16">
        <f>IF(Inskrivning!$G33=2,Inskrivning!M33,0)</f>
        <v>0</v>
      </c>
      <c r="F32" s="16">
        <f>IF(Inskrivning!$G33=2,Inskrivning!N33,0)</f>
        <v>0</v>
      </c>
      <c r="G32" s="16">
        <f>IF(Inskrivning!$G33=2,Inskrivning!O33,0)</f>
        <v>0</v>
      </c>
      <c r="H32" s="16">
        <f>IF(Inskrivning!$G33=2,Inskrivning!P33,0)</f>
        <v>0</v>
      </c>
      <c r="I32" s="16">
        <f>IF(Inskrivning!$G33=2,Inskrivning!Q33,0)</f>
        <v>0</v>
      </c>
      <c r="J32" s="16">
        <f>IF(Inskrivning!$G33=2,Inskrivning!R33,0)</f>
        <v>0</v>
      </c>
      <c r="K32" s="16">
        <f>IF(Inskrivning!$G33=2,Inskrivning!S33,0)</f>
        <v>0</v>
      </c>
      <c r="L32" s="16">
        <f>IF(Inskrivning!$G33=2,Inskrivning!T33,0)</f>
        <v>0</v>
      </c>
      <c r="M32" s="16">
        <f>IF(Inskrivning!$G33=2,Inskrivning!U33,0)</f>
        <v>0</v>
      </c>
      <c r="N32" s="16">
        <f>IF(Inskrivning!$G33=2,Inskrivning!V33,0)</f>
        <v>0</v>
      </c>
      <c r="O32" s="16">
        <f>IF(Inskrivning!$G33=2,Inskrivning!W33,0)</f>
        <v>0</v>
      </c>
      <c r="P32" s="16">
        <f>IF(Inskrivning!$G33=2,Inskrivning!X33,0)</f>
        <v>0</v>
      </c>
      <c r="Q32" s="113"/>
    </row>
    <row r="33" spans="1:17" ht="17.100000000000001" customHeight="1" x14ac:dyDescent="0.25">
      <c r="A33" s="2"/>
      <c r="B33" s="53">
        <f>IF(Inskrivning!$G43=2,Inskrivning!J43,0)</f>
        <v>0</v>
      </c>
      <c r="C33" s="53">
        <f>IF(Inskrivning!$G43=2,Inskrivning!K43,0)</f>
        <v>0</v>
      </c>
      <c r="D33" s="16">
        <f>IF(Inskrivning!$G43=2,Inskrivning!L43,0)</f>
        <v>0</v>
      </c>
      <c r="E33" s="16">
        <f>IF(Inskrivning!$G43=2,Inskrivning!M43,0)</f>
        <v>0</v>
      </c>
      <c r="F33" s="16">
        <f>IF(Inskrivning!$G43=2,Inskrivning!N43,0)</f>
        <v>0</v>
      </c>
      <c r="G33" s="16">
        <f>IF(Inskrivning!$G43=2,Inskrivning!O43,0)</f>
        <v>0</v>
      </c>
      <c r="H33" s="16">
        <f>IF(Inskrivning!$G43=2,Inskrivning!P43,0)</f>
        <v>0</v>
      </c>
      <c r="I33" s="16">
        <f>IF(Inskrivning!$G43=2,Inskrivning!Q43,0)</f>
        <v>0</v>
      </c>
      <c r="J33" s="16">
        <f>IF(Inskrivning!$G43=2,Inskrivning!R43,0)</f>
        <v>0</v>
      </c>
      <c r="K33" s="16">
        <f>IF(Inskrivning!$G43=2,Inskrivning!S43,0)</f>
        <v>0</v>
      </c>
      <c r="L33" s="16">
        <f>IF(Inskrivning!$G43=2,Inskrivning!T43,0)</f>
        <v>0</v>
      </c>
      <c r="M33" s="16">
        <f>IF(Inskrivning!$G43=2,Inskrivning!U43,0)</f>
        <v>0</v>
      </c>
      <c r="N33" s="16">
        <f>IF(Inskrivning!$G43=2,Inskrivning!V43,0)</f>
        <v>0</v>
      </c>
      <c r="O33" s="16">
        <f>IF(Inskrivning!$G43=2,Inskrivning!W43,0)</f>
        <v>0</v>
      </c>
      <c r="P33" s="16">
        <f>IF(Inskrivning!$G43=2,Inskrivning!X43,0)</f>
        <v>0</v>
      </c>
      <c r="Q33" s="113"/>
    </row>
    <row r="34" spans="1:17" ht="17.100000000000001" customHeight="1" x14ac:dyDescent="0.25">
      <c r="A34" s="2"/>
      <c r="B34" s="53">
        <f>IF(Inskrivning!$G58=2,Inskrivning!J58,0)</f>
        <v>0</v>
      </c>
      <c r="C34" s="53">
        <f>IF(Inskrivning!$G58=2,Inskrivning!K58,0)</f>
        <v>0</v>
      </c>
      <c r="D34" s="16">
        <f>IF(Inskrivning!$G58=2,Inskrivning!L58,0)</f>
        <v>0</v>
      </c>
      <c r="E34" s="16">
        <f>IF(Inskrivning!$G58=2,Inskrivning!M58,0)</f>
        <v>0</v>
      </c>
      <c r="F34" s="16">
        <f>IF(Inskrivning!$G58=2,Inskrivning!N58,0)</f>
        <v>0</v>
      </c>
      <c r="G34" s="16">
        <f>IF(Inskrivning!$G58=2,Inskrivning!O58,0)</f>
        <v>0</v>
      </c>
      <c r="H34" s="16">
        <f>IF(Inskrivning!$G58=2,Inskrivning!P58,0)</f>
        <v>0</v>
      </c>
      <c r="I34" s="16">
        <f>IF(Inskrivning!$G58=2,Inskrivning!Q58,0)</f>
        <v>0</v>
      </c>
      <c r="J34" s="16">
        <f>IF(Inskrivning!$G58=2,Inskrivning!R58,0)</f>
        <v>0</v>
      </c>
      <c r="K34" s="16">
        <f>IF(Inskrivning!$G58=2,Inskrivning!S58,0)</f>
        <v>0</v>
      </c>
      <c r="L34" s="16">
        <f>IF(Inskrivning!$G58=2,Inskrivning!T58,0)</f>
        <v>0</v>
      </c>
      <c r="M34" s="16">
        <f>IF(Inskrivning!$G58=2,Inskrivning!U58,0)</f>
        <v>0</v>
      </c>
      <c r="N34" s="16">
        <f>IF(Inskrivning!$G58=2,Inskrivning!V58,0)</f>
        <v>0</v>
      </c>
      <c r="O34" s="16">
        <f>IF(Inskrivning!$G58=2,Inskrivning!W58,0)</f>
        <v>0</v>
      </c>
      <c r="P34" s="16">
        <f>IF(Inskrivning!$G58=2,Inskrivning!X58,0)</f>
        <v>0</v>
      </c>
      <c r="Q34" s="113"/>
    </row>
    <row r="35" spans="1:17" ht="17.100000000000001" customHeight="1" x14ac:dyDescent="0.25">
      <c r="A35" s="2"/>
      <c r="B35" s="53">
        <f>IF(Inskrivning!$G41=2,Inskrivning!J41,0)</f>
        <v>0</v>
      </c>
      <c r="C35" s="53">
        <f>IF(Inskrivning!$G41=2,Inskrivning!K41,0)</f>
        <v>0</v>
      </c>
      <c r="D35" s="16">
        <f>IF(Inskrivning!$G41=2,Inskrivning!L41,0)</f>
        <v>0</v>
      </c>
      <c r="E35" s="16">
        <f>IF(Inskrivning!$G41=2,Inskrivning!M41,0)</f>
        <v>0</v>
      </c>
      <c r="F35" s="16">
        <f>IF(Inskrivning!$G41=2,Inskrivning!N41,0)</f>
        <v>0</v>
      </c>
      <c r="G35" s="16">
        <f>IF(Inskrivning!$G41=2,Inskrivning!O41,0)</f>
        <v>0</v>
      </c>
      <c r="H35" s="16">
        <f>IF(Inskrivning!$G41=2,Inskrivning!P41,0)</f>
        <v>0</v>
      </c>
      <c r="I35" s="16">
        <f>IF(Inskrivning!$G41=2,Inskrivning!Q41,0)</f>
        <v>0</v>
      </c>
      <c r="J35" s="16">
        <f>IF(Inskrivning!$G41=2,Inskrivning!R41,0)</f>
        <v>0</v>
      </c>
      <c r="K35" s="16">
        <f>IF(Inskrivning!$G41=2,Inskrivning!S41,0)</f>
        <v>0</v>
      </c>
      <c r="L35" s="16">
        <f>IF(Inskrivning!$G41=2,Inskrivning!T41,0)</f>
        <v>0</v>
      </c>
      <c r="M35" s="16">
        <f>IF(Inskrivning!$G41=2,Inskrivning!U41,0)</f>
        <v>0</v>
      </c>
      <c r="N35" s="16">
        <f>IF(Inskrivning!$G41=2,Inskrivning!V41,0)</f>
        <v>0</v>
      </c>
      <c r="O35" s="16">
        <f>IF(Inskrivning!$G41=2,Inskrivning!W41,0)</f>
        <v>0</v>
      </c>
      <c r="P35" s="16">
        <f>IF(Inskrivning!$G41=2,Inskrivning!X41,0)</f>
        <v>0</v>
      </c>
      <c r="Q35" s="113"/>
    </row>
    <row r="36" spans="1:17" ht="17.100000000000001" customHeight="1" x14ac:dyDescent="0.25">
      <c r="A36" s="2"/>
      <c r="B36" s="53">
        <f>IF(Inskrivning!$G72=2,Inskrivning!J72,0)</f>
        <v>0</v>
      </c>
      <c r="C36" s="53">
        <f>IF(Inskrivning!$G72=2,Inskrivning!K72,0)</f>
        <v>0</v>
      </c>
      <c r="D36" s="16">
        <f>IF(Inskrivning!$G72=2,Inskrivning!L72,0)</f>
        <v>0</v>
      </c>
      <c r="E36" s="16">
        <f>IF(Inskrivning!$G72=2,Inskrivning!M72,0)</f>
        <v>0</v>
      </c>
      <c r="F36" s="16">
        <f>IF(Inskrivning!$G72=2,Inskrivning!N72,0)</f>
        <v>0</v>
      </c>
      <c r="G36" s="16">
        <f>IF(Inskrivning!$G72=2,Inskrivning!O72,0)</f>
        <v>0</v>
      </c>
      <c r="H36" s="16">
        <f>IF(Inskrivning!$G72=2,Inskrivning!P72,0)</f>
        <v>0</v>
      </c>
      <c r="I36" s="16">
        <f>IF(Inskrivning!$G72=2,Inskrivning!Q72,0)</f>
        <v>0</v>
      </c>
      <c r="J36" s="16">
        <f>IF(Inskrivning!$G72=2,Inskrivning!R72,0)</f>
        <v>0</v>
      </c>
      <c r="K36" s="16">
        <f>IF(Inskrivning!$G72=2,Inskrivning!S72,0)</f>
        <v>0</v>
      </c>
      <c r="L36" s="16">
        <f>IF(Inskrivning!$G72=2,Inskrivning!T72,0)</f>
        <v>0</v>
      </c>
      <c r="M36" s="16">
        <f>IF(Inskrivning!$G72=2,Inskrivning!U72,0)</f>
        <v>0</v>
      </c>
      <c r="N36" s="16">
        <f>IF(Inskrivning!$G72=2,Inskrivning!V72,0)</f>
        <v>0</v>
      </c>
      <c r="O36" s="16">
        <f>IF(Inskrivning!$G72=2,Inskrivning!W72,0)</f>
        <v>0</v>
      </c>
      <c r="P36" s="16">
        <f>IF(Inskrivning!$G72=2,Inskrivning!X72,0)</f>
        <v>0</v>
      </c>
      <c r="Q36" s="113"/>
    </row>
    <row r="37" spans="1:17" ht="17.100000000000001" customHeight="1" x14ac:dyDescent="0.25">
      <c r="A37" s="2"/>
      <c r="B37" s="53">
        <f>IF(Inskrivning!$G83=2,Inskrivning!J83,0)</f>
        <v>0</v>
      </c>
      <c r="C37" s="53">
        <f>IF(Inskrivning!$G83=2,Inskrivning!K83,0)</f>
        <v>0</v>
      </c>
      <c r="D37" s="16">
        <f>IF(Inskrivning!$G83=2,Inskrivning!L83,0)</f>
        <v>0</v>
      </c>
      <c r="E37" s="16">
        <f>IF(Inskrivning!$G83=2,Inskrivning!M83,0)</f>
        <v>0</v>
      </c>
      <c r="F37" s="16">
        <f>IF(Inskrivning!$G83=2,Inskrivning!N83,0)</f>
        <v>0</v>
      </c>
      <c r="G37" s="16">
        <f>IF(Inskrivning!$G83=2,Inskrivning!O83,0)</f>
        <v>0</v>
      </c>
      <c r="H37" s="16">
        <f>IF(Inskrivning!$G83=2,Inskrivning!P83,0)</f>
        <v>0</v>
      </c>
      <c r="I37" s="16">
        <f>IF(Inskrivning!$G83=2,Inskrivning!Q83,0)</f>
        <v>0</v>
      </c>
      <c r="J37" s="16">
        <f>IF(Inskrivning!$G83=2,Inskrivning!R83,0)</f>
        <v>0</v>
      </c>
      <c r="K37" s="16">
        <f>IF(Inskrivning!$G83=2,Inskrivning!S83,0)</f>
        <v>0</v>
      </c>
      <c r="L37" s="16">
        <f>IF(Inskrivning!$G83=2,Inskrivning!T83,0)</f>
        <v>0</v>
      </c>
      <c r="M37" s="16">
        <f>IF(Inskrivning!$G83=2,Inskrivning!U83,0)</f>
        <v>0</v>
      </c>
      <c r="N37" s="16">
        <f>IF(Inskrivning!$G83=2,Inskrivning!V83,0)</f>
        <v>0</v>
      </c>
      <c r="O37" s="16">
        <f>IF(Inskrivning!$G83=2,Inskrivning!W83,0)</f>
        <v>0</v>
      </c>
      <c r="P37" s="16">
        <f>IF(Inskrivning!$G83=2,Inskrivning!X83,0)</f>
        <v>0</v>
      </c>
      <c r="Q37" s="113"/>
    </row>
    <row r="38" spans="1:17" ht="17.100000000000001" customHeight="1" x14ac:dyDescent="0.25">
      <c r="A38" s="2"/>
      <c r="B38" s="53">
        <f>IF(Inskrivning!$G80=2,Inskrivning!J80,0)</f>
        <v>0</v>
      </c>
      <c r="C38" s="53">
        <f>IF(Inskrivning!$G80=2,Inskrivning!K80,0)</f>
        <v>0</v>
      </c>
      <c r="D38" s="16">
        <f>IF(Inskrivning!$G80=2,Inskrivning!L80,0)</f>
        <v>0</v>
      </c>
      <c r="E38" s="16">
        <f>IF(Inskrivning!$G80=2,Inskrivning!M80,0)</f>
        <v>0</v>
      </c>
      <c r="F38" s="16">
        <f>IF(Inskrivning!$G80=2,Inskrivning!N80,0)</f>
        <v>0</v>
      </c>
      <c r="G38" s="16">
        <f>IF(Inskrivning!$G80=2,Inskrivning!O80,0)</f>
        <v>0</v>
      </c>
      <c r="H38" s="16">
        <f>IF(Inskrivning!$G80=2,Inskrivning!P80,0)</f>
        <v>0</v>
      </c>
      <c r="I38" s="16">
        <f>IF(Inskrivning!$G80=2,Inskrivning!Q80,0)</f>
        <v>0</v>
      </c>
      <c r="J38" s="16">
        <f>IF(Inskrivning!$G80=2,Inskrivning!R80,0)</f>
        <v>0</v>
      </c>
      <c r="K38" s="16">
        <f>IF(Inskrivning!$G80=2,Inskrivning!S80,0)</f>
        <v>0</v>
      </c>
      <c r="L38" s="16">
        <f>IF(Inskrivning!$G80=2,Inskrivning!T80,0)</f>
        <v>0</v>
      </c>
      <c r="M38" s="16">
        <f>IF(Inskrivning!$G80=2,Inskrivning!U80,0)</f>
        <v>0</v>
      </c>
      <c r="N38" s="16">
        <f>IF(Inskrivning!$G80=2,Inskrivning!V80,0)</f>
        <v>0</v>
      </c>
      <c r="O38" s="16">
        <f>IF(Inskrivning!$G80=2,Inskrivning!W80,0)</f>
        <v>0</v>
      </c>
      <c r="P38" s="16">
        <f>IF(Inskrivning!$G80=2,Inskrivning!X80,0)</f>
        <v>0</v>
      </c>
      <c r="Q38" s="113"/>
    </row>
    <row r="39" spans="1:17" ht="17.100000000000001" customHeight="1" x14ac:dyDescent="0.25">
      <c r="A39" s="2"/>
      <c r="B39" s="53">
        <f>IF(Inskrivning!$G27=2,Inskrivning!J27,0)</f>
        <v>0</v>
      </c>
      <c r="C39" s="53">
        <f>IF(Inskrivning!$G27=2,Inskrivning!K27,0)</f>
        <v>0</v>
      </c>
      <c r="D39" s="16">
        <f>IF(Inskrivning!$G27=2,Inskrivning!L27,0)</f>
        <v>0</v>
      </c>
      <c r="E39" s="16">
        <f>IF(Inskrivning!$G27=2,Inskrivning!M27,0)</f>
        <v>0</v>
      </c>
      <c r="F39" s="16">
        <f>IF(Inskrivning!$G27=2,Inskrivning!N27,0)</f>
        <v>0</v>
      </c>
      <c r="G39" s="16">
        <f>IF(Inskrivning!$G27=2,Inskrivning!O27,0)</f>
        <v>0</v>
      </c>
      <c r="H39" s="16">
        <f>IF(Inskrivning!$G27=2,Inskrivning!P27,0)</f>
        <v>0</v>
      </c>
      <c r="I39" s="16">
        <f>IF(Inskrivning!$G27=2,Inskrivning!Q27,0)</f>
        <v>0</v>
      </c>
      <c r="J39" s="16">
        <f>IF(Inskrivning!$G27=2,Inskrivning!R27,0)</f>
        <v>0</v>
      </c>
      <c r="K39" s="16">
        <f>IF(Inskrivning!$G27=2,Inskrivning!S27,0)</f>
        <v>0</v>
      </c>
      <c r="L39" s="16">
        <f>IF(Inskrivning!$G27=2,Inskrivning!T27,0)</f>
        <v>0</v>
      </c>
      <c r="M39" s="16">
        <f>IF(Inskrivning!$G27=2,Inskrivning!U27,0)</f>
        <v>0</v>
      </c>
      <c r="N39" s="16">
        <f>IF(Inskrivning!$G27=2,Inskrivning!V27,0)</f>
        <v>0</v>
      </c>
      <c r="O39" s="16">
        <f>IF(Inskrivning!$G27=2,Inskrivning!W27,0)</f>
        <v>0</v>
      </c>
      <c r="P39" s="16">
        <f>IF(Inskrivning!$G27=2,Inskrivning!X27,0)</f>
        <v>0</v>
      </c>
      <c r="Q39" s="113"/>
    </row>
    <row r="40" spans="1:17" ht="17.100000000000001" customHeight="1" x14ac:dyDescent="0.25">
      <c r="A40" s="2"/>
      <c r="B40" s="53">
        <f>IF(Inskrivning!$G28=2,Inskrivning!J28,0)</f>
        <v>0</v>
      </c>
      <c r="C40" s="53">
        <f>IF(Inskrivning!$G28=2,Inskrivning!K28,0)</f>
        <v>0</v>
      </c>
      <c r="D40" s="16">
        <f>IF(Inskrivning!$G28=2,Inskrivning!L28,0)</f>
        <v>0</v>
      </c>
      <c r="E40" s="16">
        <f>IF(Inskrivning!$G28=2,Inskrivning!M28,0)</f>
        <v>0</v>
      </c>
      <c r="F40" s="16">
        <f>IF(Inskrivning!$G28=2,Inskrivning!N28,0)</f>
        <v>0</v>
      </c>
      <c r="G40" s="16">
        <f>IF(Inskrivning!$G28=2,Inskrivning!O28,0)</f>
        <v>0</v>
      </c>
      <c r="H40" s="16">
        <f>IF(Inskrivning!$G28=2,Inskrivning!P28,0)</f>
        <v>0</v>
      </c>
      <c r="I40" s="16">
        <f>IF(Inskrivning!$G28=2,Inskrivning!Q28,0)</f>
        <v>0</v>
      </c>
      <c r="J40" s="16">
        <f>IF(Inskrivning!$G28=2,Inskrivning!R28,0)</f>
        <v>0</v>
      </c>
      <c r="K40" s="16">
        <f>IF(Inskrivning!$G28=2,Inskrivning!S28,0)</f>
        <v>0</v>
      </c>
      <c r="L40" s="16">
        <f>IF(Inskrivning!$G28=2,Inskrivning!T28,0)</f>
        <v>0</v>
      </c>
      <c r="M40" s="16">
        <f>IF(Inskrivning!$G28=2,Inskrivning!U28,0)</f>
        <v>0</v>
      </c>
      <c r="N40" s="16">
        <f>IF(Inskrivning!$G28=2,Inskrivning!V28,0)</f>
        <v>0</v>
      </c>
      <c r="O40" s="16">
        <f>IF(Inskrivning!$G28=2,Inskrivning!W28,0)</f>
        <v>0</v>
      </c>
      <c r="P40" s="16">
        <f>IF(Inskrivning!$G28=2,Inskrivning!X28,0)</f>
        <v>0</v>
      </c>
      <c r="Q40" s="113"/>
    </row>
    <row r="41" spans="1:17" ht="17.100000000000001" customHeight="1" x14ac:dyDescent="0.25">
      <c r="A41" s="2"/>
      <c r="B41" s="53">
        <f>IF(Inskrivning!$G29=2,Inskrivning!J29,0)</f>
        <v>0</v>
      </c>
      <c r="C41" s="53">
        <f>IF(Inskrivning!$G29=2,Inskrivning!K29,0)</f>
        <v>0</v>
      </c>
      <c r="D41" s="16">
        <f>IF(Inskrivning!$G29=2,Inskrivning!L29,0)</f>
        <v>0</v>
      </c>
      <c r="E41" s="16">
        <f>IF(Inskrivning!$G29=2,Inskrivning!M29,0)</f>
        <v>0</v>
      </c>
      <c r="F41" s="16">
        <f>IF(Inskrivning!$G29=2,Inskrivning!N29,0)</f>
        <v>0</v>
      </c>
      <c r="G41" s="16">
        <f>IF(Inskrivning!$G29=2,Inskrivning!O29,0)</f>
        <v>0</v>
      </c>
      <c r="H41" s="16">
        <f>IF(Inskrivning!$G29=2,Inskrivning!P29,0)</f>
        <v>0</v>
      </c>
      <c r="I41" s="16">
        <f>IF(Inskrivning!$G29=2,Inskrivning!Q29,0)</f>
        <v>0</v>
      </c>
      <c r="J41" s="16">
        <f>IF(Inskrivning!$G29=2,Inskrivning!R29,0)</f>
        <v>0</v>
      </c>
      <c r="K41" s="16">
        <f>IF(Inskrivning!$G29=2,Inskrivning!S29,0)</f>
        <v>0</v>
      </c>
      <c r="L41" s="16">
        <f>IF(Inskrivning!$G29=2,Inskrivning!T29,0)</f>
        <v>0</v>
      </c>
      <c r="M41" s="16">
        <f>IF(Inskrivning!$G29=2,Inskrivning!U29,0)</f>
        <v>0</v>
      </c>
      <c r="N41" s="16">
        <f>IF(Inskrivning!$G29=2,Inskrivning!V29,0)</f>
        <v>0</v>
      </c>
      <c r="O41" s="16">
        <f>IF(Inskrivning!$G29=2,Inskrivning!W29,0)</f>
        <v>0</v>
      </c>
      <c r="P41" s="16">
        <f>IF(Inskrivning!$G29=2,Inskrivning!X29,0)</f>
        <v>0</v>
      </c>
      <c r="Q41" s="113"/>
    </row>
    <row r="42" spans="1:17" ht="17.100000000000001" customHeight="1" x14ac:dyDescent="0.25">
      <c r="A42" s="2"/>
      <c r="B42" s="53">
        <f>IF(Inskrivning!$G30=2,Inskrivning!J30,0)</f>
        <v>0</v>
      </c>
      <c r="C42" s="53">
        <f>IF(Inskrivning!$G30=2,Inskrivning!K30,0)</f>
        <v>0</v>
      </c>
      <c r="D42" s="16">
        <f>IF(Inskrivning!$G30=2,Inskrivning!L30,0)</f>
        <v>0</v>
      </c>
      <c r="E42" s="16">
        <f>IF(Inskrivning!$G30=2,Inskrivning!M30,0)</f>
        <v>0</v>
      </c>
      <c r="F42" s="16">
        <f>IF(Inskrivning!$G30=2,Inskrivning!N30,0)</f>
        <v>0</v>
      </c>
      <c r="G42" s="16">
        <f>IF(Inskrivning!$G30=2,Inskrivning!O30,0)</f>
        <v>0</v>
      </c>
      <c r="H42" s="16">
        <f>IF(Inskrivning!$G30=2,Inskrivning!P30,0)</f>
        <v>0</v>
      </c>
      <c r="I42" s="16">
        <f>IF(Inskrivning!$G30=2,Inskrivning!Q30,0)</f>
        <v>0</v>
      </c>
      <c r="J42" s="16">
        <f>IF(Inskrivning!$G30=2,Inskrivning!R30,0)</f>
        <v>0</v>
      </c>
      <c r="K42" s="16">
        <f>IF(Inskrivning!$G30=2,Inskrivning!S30,0)</f>
        <v>0</v>
      </c>
      <c r="L42" s="16">
        <f>IF(Inskrivning!$G30=2,Inskrivning!T30,0)</f>
        <v>0</v>
      </c>
      <c r="M42" s="16">
        <f>IF(Inskrivning!$G30=2,Inskrivning!U30,0)</f>
        <v>0</v>
      </c>
      <c r="N42" s="16">
        <f>IF(Inskrivning!$G30=2,Inskrivning!V30,0)</f>
        <v>0</v>
      </c>
      <c r="O42" s="16">
        <f>IF(Inskrivning!$G30=2,Inskrivning!W30,0)</f>
        <v>0</v>
      </c>
      <c r="P42" s="16">
        <f>IF(Inskrivning!$G30=2,Inskrivning!X30,0)</f>
        <v>0</v>
      </c>
      <c r="Q42" s="113"/>
    </row>
    <row r="43" spans="1:17" ht="17.100000000000001" customHeight="1" x14ac:dyDescent="0.25">
      <c r="A43" s="2"/>
      <c r="B43" s="53">
        <f>IF(Inskrivning!$G31=2,Inskrivning!J31,0)</f>
        <v>0</v>
      </c>
      <c r="C43" s="53">
        <f>IF(Inskrivning!$G31=2,Inskrivning!K31,0)</f>
        <v>0</v>
      </c>
      <c r="D43" s="16">
        <f>IF(Inskrivning!$G31=2,Inskrivning!L31,0)</f>
        <v>0</v>
      </c>
      <c r="E43" s="16">
        <f>IF(Inskrivning!$G31=2,Inskrivning!M31,0)</f>
        <v>0</v>
      </c>
      <c r="F43" s="16">
        <f>IF(Inskrivning!$G31=2,Inskrivning!N31,0)</f>
        <v>0</v>
      </c>
      <c r="G43" s="16">
        <f>IF(Inskrivning!$G31=2,Inskrivning!O31,0)</f>
        <v>0</v>
      </c>
      <c r="H43" s="16">
        <f>IF(Inskrivning!$G31=2,Inskrivning!P31,0)</f>
        <v>0</v>
      </c>
      <c r="I43" s="16">
        <f>IF(Inskrivning!$G31=2,Inskrivning!Q31,0)</f>
        <v>0</v>
      </c>
      <c r="J43" s="16">
        <f>IF(Inskrivning!$G31=2,Inskrivning!R31,0)</f>
        <v>0</v>
      </c>
      <c r="K43" s="16">
        <f>IF(Inskrivning!$G31=2,Inskrivning!S31,0)</f>
        <v>0</v>
      </c>
      <c r="L43" s="16">
        <f>IF(Inskrivning!$G31=2,Inskrivning!T31,0)</f>
        <v>0</v>
      </c>
      <c r="M43" s="16">
        <f>IF(Inskrivning!$G31=2,Inskrivning!U31,0)</f>
        <v>0</v>
      </c>
      <c r="N43" s="16">
        <f>IF(Inskrivning!$G31=2,Inskrivning!V31,0)</f>
        <v>0</v>
      </c>
      <c r="O43" s="16">
        <f>IF(Inskrivning!$G31=2,Inskrivning!W31,0)</f>
        <v>0</v>
      </c>
      <c r="P43" s="16">
        <f>IF(Inskrivning!$G31=2,Inskrivning!X31,0)</f>
        <v>0</v>
      </c>
      <c r="Q43" s="113"/>
    </row>
    <row r="44" spans="1:17" ht="17.100000000000001" customHeight="1" x14ac:dyDescent="0.25">
      <c r="A44" s="2"/>
      <c r="B44" s="53">
        <f>IF(Inskrivning!$G32=2,Inskrivning!J32,0)</f>
        <v>0</v>
      </c>
      <c r="C44" s="53">
        <f>IF(Inskrivning!$G32=2,Inskrivning!K32,0)</f>
        <v>0</v>
      </c>
      <c r="D44" s="16">
        <f>IF(Inskrivning!$G32=2,Inskrivning!L32,0)</f>
        <v>0</v>
      </c>
      <c r="E44" s="16">
        <f>IF(Inskrivning!$G32=2,Inskrivning!M32,0)</f>
        <v>0</v>
      </c>
      <c r="F44" s="16">
        <f>IF(Inskrivning!$G32=2,Inskrivning!N32,0)</f>
        <v>0</v>
      </c>
      <c r="G44" s="16">
        <f>IF(Inskrivning!$G32=2,Inskrivning!O32,0)</f>
        <v>0</v>
      </c>
      <c r="H44" s="16">
        <f>IF(Inskrivning!$G32=2,Inskrivning!P32,0)</f>
        <v>0</v>
      </c>
      <c r="I44" s="16">
        <f>IF(Inskrivning!$G32=2,Inskrivning!Q32,0)</f>
        <v>0</v>
      </c>
      <c r="J44" s="16">
        <f>IF(Inskrivning!$G32=2,Inskrivning!R32,0)</f>
        <v>0</v>
      </c>
      <c r="K44" s="16">
        <f>IF(Inskrivning!$G32=2,Inskrivning!S32,0)</f>
        <v>0</v>
      </c>
      <c r="L44" s="16">
        <f>IF(Inskrivning!$G32=2,Inskrivning!T32,0)</f>
        <v>0</v>
      </c>
      <c r="M44" s="16">
        <f>IF(Inskrivning!$G32=2,Inskrivning!U32,0)</f>
        <v>0</v>
      </c>
      <c r="N44" s="16">
        <f>IF(Inskrivning!$G32=2,Inskrivning!V32,0)</f>
        <v>0</v>
      </c>
      <c r="O44" s="16">
        <f>IF(Inskrivning!$G32=2,Inskrivning!W32,0)</f>
        <v>0</v>
      </c>
      <c r="P44" s="16">
        <f>IF(Inskrivning!$G32=2,Inskrivning!X32,0)</f>
        <v>0</v>
      </c>
      <c r="Q44" s="113"/>
    </row>
    <row r="45" spans="1:17" ht="17.100000000000001" customHeight="1" x14ac:dyDescent="0.25">
      <c r="B45" s="53">
        <f>IF(Inskrivning!$G35=2,Inskrivning!J35,0)</f>
        <v>0</v>
      </c>
      <c r="C45" s="53">
        <f>IF(Inskrivning!$G35=2,Inskrivning!K35,0)</f>
        <v>0</v>
      </c>
      <c r="D45" s="16">
        <f>IF(Inskrivning!$G35=2,Inskrivning!L35,0)</f>
        <v>0</v>
      </c>
      <c r="E45" s="16">
        <f>IF(Inskrivning!$G35=2,Inskrivning!M35,0)</f>
        <v>0</v>
      </c>
      <c r="F45" s="16">
        <f>IF(Inskrivning!$G35=2,Inskrivning!N35,0)</f>
        <v>0</v>
      </c>
      <c r="G45" s="16">
        <f>IF(Inskrivning!$G35=2,Inskrivning!O35,0)</f>
        <v>0</v>
      </c>
      <c r="H45" s="16">
        <f>IF(Inskrivning!$G35=2,Inskrivning!P35,0)</f>
        <v>0</v>
      </c>
      <c r="I45" s="16">
        <f>IF(Inskrivning!$G35=2,Inskrivning!Q35,0)</f>
        <v>0</v>
      </c>
      <c r="J45" s="16">
        <f>IF(Inskrivning!$G35=2,Inskrivning!R35,0)</f>
        <v>0</v>
      </c>
      <c r="K45" s="16">
        <f>IF(Inskrivning!$G35=2,Inskrivning!S35,0)</f>
        <v>0</v>
      </c>
      <c r="L45" s="16">
        <f>IF(Inskrivning!$G35=2,Inskrivning!T35,0)</f>
        <v>0</v>
      </c>
      <c r="M45" s="16">
        <f>IF(Inskrivning!$G35=2,Inskrivning!U35,0)</f>
        <v>0</v>
      </c>
      <c r="N45" s="16">
        <f>IF(Inskrivning!$G35=2,Inskrivning!V35,0)</f>
        <v>0</v>
      </c>
      <c r="O45" s="16">
        <f>IF(Inskrivning!$G35=2,Inskrivning!W35,0)</f>
        <v>0</v>
      </c>
      <c r="P45" s="16">
        <f>IF(Inskrivning!$G35=2,Inskrivning!X35,0)</f>
        <v>0</v>
      </c>
      <c r="Q45" s="113"/>
    </row>
    <row r="46" spans="1:17" ht="17.100000000000001" customHeight="1" x14ac:dyDescent="0.25">
      <c r="B46" s="53">
        <f>IF(Inskrivning!$G36=2,Inskrivning!J36,0)</f>
        <v>0</v>
      </c>
      <c r="C46" s="53">
        <f>IF(Inskrivning!$G36=2,Inskrivning!K36,0)</f>
        <v>0</v>
      </c>
      <c r="D46" s="16">
        <f>IF(Inskrivning!$G36=2,Inskrivning!L36,0)</f>
        <v>0</v>
      </c>
      <c r="E46" s="16">
        <f>IF(Inskrivning!$G36=2,Inskrivning!M36,0)</f>
        <v>0</v>
      </c>
      <c r="F46" s="16">
        <f>IF(Inskrivning!$G36=2,Inskrivning!N36,0)</f>
        <v>0</v>
      </c>
      <c r="G46" s="16">
        <f>IF(Inskrivning!$G36=2,Inskrivning!O36,0)</f>
        <v>0</v>
      </c>
      <c r="H46" s="16">
        <f>IF(Inskrivning!$G36=2,Inskrivning!P36,0)</f>
        <v>0</v>
      </c>
      <c r="I46" s="16">
        <f>IF(Inskrivning!$G36=2,Inskrivning!Q36,0)</f>
        <v>0</v>
      </c>
      <c r="J46" s="16">
        <f>IF(Inskrivning!$G36=2,Inskrivning!R36,0)</f>
        <v>0</v>
      </c>
      <c r="K46" s="16">
        <f>IF(Inskrivning!$G36=2,Inskrivning!S36,0)</f>
        <v>0</v>
      </c>
      <c r="L46" s="16">
        <f>IF(Inskrivning!$G36=2,Inskrivning!T36,0)</f>
        <v>0</v>
      </c>
      <c r="M46" s="16">
        <f>IF(Inskrivning!$G36=2,Inskrivning!U36,0)</f>
        <v>0</v>
      </c>
      <c r="N46" s="16">
        <f>IF(Inskrivning!$G36=2,Inskrivning!V36,0)</f>
        <v>0</v>
      </c>
      <c r="O46" s="16">
        <f>IF(Inskrivning!$G36=2,Inskrivning!W36,0)</f>
        <v>0</v>
      </c>
      <c r="P46" s="16">
        <f>IF(Inskrivning!$G36=2,Inskrivning!X36,0)</f>
        <v>0</v>
      </c>
      <c r="Q46" s="113"/>
    </row>
    <row r="47" spans="1:17" ht="17.100000000000001" customHeight="1" x14ac:dyDescent="0.25">
      <c r="B47" s="53">
        <f>IF(Inskrivning!$G37=2,Inskrivning!J37,0)</f>
        <v>0</v>
      </c>
      <c r="C47" s="53">
        <f>IF(Inskrivning!$G37=2,Inskrivning!K37,0)</f>
        <v>0</v>
      </c>
      <c r="D47" s="16">
        <f>IF(Inskrivning!$G37=2,Inskrivning!L37,0)</f>
        <v>0</v>
      </c>
      <c r="E47" s="16">
        <f>IF(Inskrivning!$G37=2,Inskrivning!M37,0)</f>
        <v>0</v>
      </c>
      <c r="F47" s="16">
        <f>IF(Inskrivning!$G37=2,Inskrivning!N37,0)</f>
        <v>0</v>
      </c>
      <c r="G47" s="16">
        <f>IF(Inskrivning!$G37=2,Inskrivning!O37,0)</f>
        <v>0</v>
      </c>
      <c r="H47" s="16">
        <f>IF(Inskrivning!$G37=2,Inskrivning!P37,0)</f>
        <v>0</v>
      </c>
      <c r="I47" s="16">
        <f>IF(Inskrivning!$G37=2,Inskrivning!Q37,0)</f>
        <v>0</v>
      </c>
      <c r="J47" s="16">
        <f>IF(Inskrivning!$G37=2,Inskrivning!R37,0)</f>
        <v>0</v>
      </c>
      <c r="K47" s="16">
        <f>IF(Inskrivning!$G37=2,Inskrivning!S37,0)</f>
        <v>0</v>
      </c>
      <c r="L47" s="16">
        <f>IF(Inskrivning!$G37=2,Inskrivning!T37,0)</f>
        <v>0</v>
      </c>
      <c r="M47" s="16">
        <f>IF(Inskrivning!$G37=2,Inskrivning!U37,0)</f>
        <v>0</v>
      </c>
      <c r="N47" s="16">
        <f>IF(Inskrivning!$G37=2,Inskrivning!V37,0)</f>
        <v>0</v>
      </c>
      <c r="O47" s="16">
        <f>IF(Inskrivning!$G37=2,Inskrivning!W37,0)</f>
        <v>0</v>
      </c>
      <c r="P47" s="16">
        <f>IF(Inskrivning!$G37=2,Inskrivning!X37,0)</f>
        <v>0</v>
      </c>
      <c r="Q47" s="113"/>
    </row>
    <row r="48" spans="1:17" ht="17.100000000000001" customHeight="1" x14ac:dyDescent="0.25">
      <c r="B48" s="53">
        <f>IF(Inskrivning!$G39=2,Inskrivning!J39,0)</f>
        <v>0</v>
      </c>
      <c r="C48" s="53">
        <f>IF(Inskrivning!$G39=2,Inskrivning!K39,0)</f>
        <v>0</v>
      </c>
      <c r="D48" s="16">
        <f>IF(Inskrivning!$G39=2,Inskrivning!L39,0)</f>
        <v>0</v>
      </c>
      <c r="E48" s="16">
        <f>IF(Inskrivning!$G39=2,Inskrivning!M39,0)</f>
        <v>0</v>
      </c>
      <c r="F48" s="16">
        <f>IF(Inskrivning!$G39=2,Inskrivning!N39,0)</f>
        <v>0</v>
      </c>
      <c r="G48" s="16">
        <f>IF(Inskrivning!$G39=2,Inskrivning!O39,0)</f>
        <v>0</v>
      </c>
      <c r="H48" s="16">
        <f>IF(Inskrivning!$G39=2,Inskrivning!P39,0)</f>
        <v>0</v>
      </c>
      <c r="I48" s="16">
        <f>IF(Inskrivning!$G39=2,Inskrivning!Q39,0)</f>
        <v>0</v>
      </c>
      <c r="J48" s="16">
        <f>IF(Inskrivning!$G39=2,Inskrivning!R39,0)</f>
        <v>0</v>
      </c>
      <c r="K48" s="16">
        <f>IF(Inskrivning!$G39=2,Inskrivning!S39,0)</f>
        <v>0</v>
      </c>
      <c r="L48" s="16">
        <f>IF(Inskrivning!$G39=2,Inskrivning!T39,0)</f>
        <v>0</v>
      </c>
      <c r="M48" s="16">
        <f>IF(Inskrivning!$G39=2,Inskrivning!U39,0)</f>
        <v>0</v>
      </c>
      <c r="N48" s="16">
        <f>IF(Inskrivning!$G39=2,Inskrivning!V39,0)</f>
        <v>0</v>
      </c>
      <c r="O48" s="16">
        <f>IF(Inskrivning!$G39=2,Inskrivning!W39,0)</f>
        <v>0</v>
      </c>
      <c r="P48" s="16">
        <f>IF(Inskrivning!$G39=2,Inskrivning!X39,0)</f>
        <v>0</v>
      </c>
      <c r="Q48" s="113"/>
    </row>
    <row r="49" spans="2:17" ht="17.100000000000001" customHeight="1" x14ac:dyDescent="0.25">
      <c r="B49" s="53">
        <f>IF(Inskrivning!$G40=2,Inskrivning!J40,0)</f>
        <v>0</v>
      </c>
      <c r="C49" s="53">
        <f>IF(Inskrivning!$G40=2,Inskrivning!K40,0)</f>
        <v>0</v>
      </c>
      <c r="D49" s="16">
        <f>IF(Inskrivning!$G40=2,Inskrivning!L40,0)</f>
        <v>0</v>
      </c>
      <c r="E49" s="16">
        <f>IF(Inskrivning!$G40=2,Inskrivning!M40,0)</f>
        <v>0</v>
      </c>
      <c r="F49" s="16">
        <f>IF(Inskrivning!$G40=2,Inskrivning!N40,0)</f>
        <v>0</v>
      </c>
      <c r="G49" s="16">
        <f>IF(Inskrivning!$G40=2,Inskrivning!O40,0)</f>
        <v>0</v>
      </c>
      <c r="H49" s="16">
        <f>IF(Inskrivning!$G40=2,Inskrivning!P40,0)</f>
        <v>0</v>
      </c>
      <c r="I49" s="16">
        <f>IF(Inskrivning!$G40=2,Inskrivning!Q40,0)</f>
        <v>0</v>
      </c>
      <c r="J49" s="16">
        <f>IF(Inskrivning!$G40=2,Inskrivning!R40,0)</f>
        <v>0</v>
      </c>
      <c r="K49" s="16">
        <f>IF(Inskrivning!$G40=2,Inskrivning!S40,0)</f>
        <v>0</v>
      </c>
      <c r="L49" s="16">
        <f>IF(Inskrivning!$G40=2,Inskrivning!T40,0)</f>
        <v>0</v>
      </c>
      <c r="M49" s="16">
        <f>IF(Inskrivning!$G40=2,Inskrivning!U40,0)</f>
        <v>0</v>
      </c>
      <c r="N49" s="16">
        <f>IF(Inskrivning!$G40=2,Inskrivning!V40,0)</f>
        <v>0</v>
      </c>
      <c r="O49" s="16">
        <f>IF(Inskrivning!$G40=2,Inskrivning!W40,0)</f>
        <v>0</v>
      </c>
      <c r="P49" s="16">
        <f>IF(Inskrivning!$G40=2,Inskrivning!X40,0)</f>
        <v>0</v>
      </c>
      <c r="Q49" s="113"/>
    </row>
    <row r="50" spans="2:17" ht="17.100000000000001" customHeight="1" x14ac:dyDescent="0.25">
      <c r="B50" s="53">
        <f>IF(Inskrivning!$G45=2,Inskrivning!J45,0)</f>
        <v>0</v>
      </c>
      <c r="C50" s="53">
        <f>IF(Inskrivning!$G45=2,Inskrivning!K45,0)</f>
        <v>0</v>
      </c>
      <c r="D50" s="16">
        <f>IF(Inskrivning!$G45=2,Inskrivning!L45,0)</f>
        <v>0</v>
      </c>
      <c r="E50" s="16">
        <f>IF(Inskrivning!$G45=2,Inskrivning!M45,0)</f>
        <v>0</v>
      </c>
      <c r="F50" s="16">
        <f>IF(Inskrivning!$G45=2,Inskrivning!N45,0)</f>
        <v>0</v>
      </c>
      <c r="G50" s="16">
        <f>IF(Inskrivning!$G45=2,Inskrivning!O45,0)</f>
        <v>0</v>
      </c>
      <c r="H50" s="16">
        <f>IF(Inskrivning!$G45=2,Inskrivning!P45,0)</f>
        <v>0</v>
      </c>
      <c r="I50" s="16">
        <f>IF(Inskrivning!$G45=2,Inskrivning!Q45,0)</f>
        <v>0</v>
      </c>
      <c r="J50" s="16">
        <f>IF(Inskrivning!$G45=2,Inskrivning!R45,0)</f>
        <v>0</v>
      </c>
      <c r="K50" s="16">
        <f>IF(Inskrivning!$G45=2,Inskrivning!S45,0)</f>
        <v>0</v>
      </c>
      <c r="L50" s="16">
        <f>IF(Inskrivning!$G45=2,Inskrivning!T45,0)</f>
        <v>0</v>
      </c>
      <c r="M50" s="16">
        <f>IF(Inskrivning!$G45=2,Inskrivning!U45,0)</f>
        <v>0</v>
      </c>
      <c r="N50" s="16">
        <f>IF(Inskrivning!$G45=2,Inskrivning!V45,0)</f>
        <v>0</v>
      </c>
      <c r="O50" s="16">
        <f>IF(Inskrivning!$G45=2,Inskrivning!W45,0)</f>
        <v>0</v>
      </c>
      <c r="P50" s="16">
        <f>IF(Inskrivning!$G45=2,Inskrivning!X45,0)</f>
        <v>0</v>
      </c>
      <c r="Q50" s="113"/>
    </row>
    <row r="51" spans="2:17" ht="17.100000000000001" customHeight="1" x14ac:dyDescent="0.25">
      <c r="B51" s="53">
        <f>IF(Inskrivning!$G46=2,Inskrivning!J46,0)</f>
        <v>0</v>
      </c>
      <c r="C51" s="53">
        <f>IF(Inskrivning!$G46=2,Inskrivning!K46,0)</f>
        <v>0</v>
      </c>
      <c r="D51" s="16">
        <f>IF(Inskrivning!$G46=2,Inskrivning!L46,0)</f>
        <v>0</v>
      </c>
      <c r="E51" s="16">
        <f>IF(Inskrivning!$G46=2,Inskrivning!M46,0)</f>
        <v>0</v>
      </c>
      <c r="F51" s="16">
        <f>IF(Inskrivning!$G46=2,Inskrivning!N46,0)</f>
        <v>0</v>
      </c>
      <c r="G51" s="16">
        <f>IF(Inskrivning!$G46=2,Inskrivning!O46,0)</f>
        <v>0</v>
      </c>
      <c r="H51" s="16">
        <f>IF(Inskrivning!$G46=2,Inskrivning!P46,0)</f>
        <v>0</v>
      </c>
      <c r="I51" s="16">
        <f>IF(Inskrivning!$G46=2,Inskrivning!Q46,0)</f>
        <v>0</v>
      </c>
      <c r="J51" s="16">
        <f>IF(Inskrivning!$G46=2,Inskrivning!R46,0)</f>
        <v>0</v>
      </c>
      <c r="K51" s="16">
        <f>IF(Inskrivning!$G46=2,Inskrivning!S46,0)</f>
        <v>0</v>
      </c>
      <c r="L51" s="16">
        <f>IF(Inskrivning!$G46=2,Inskrivning!T46,0)</f>
        <v>0</v>
      </c>
      <c r="M51" s="16">
        <f>IF(Inskrivning!$G46=2,Inskrivning!U46,0)</f>
        <v>0</v>
      </c>
      <c r="N51" s="16">
        <f>IF(Inskrivning!$G46=2,Inskrivning!V46,0)</f>
        <v>0</v>
      </c>
      <c r="O51" s="16">
        <f>IF(Inskrivning!$G46=2,Inskrivning!W46,0)</f>
        <v>0</v>
      </c>
      <c r="P51" s="16">
        <f>IF(Inskrivning!$G46=2,Inskrivning!X46,0)</f>
        <v>0</v>
      </c>
      <c r="Q51" s="113"/>
    </row>
    <row r="52" spans="2:17" ht="17.100000000000001" customHeight="1" x14ac:dyDescent="0.25">
      <c r="B52" s="53">
        <f>IF(Inskrivning!$G47=2,Inskrivning!J47,0)</f>
        <v>0</v>
      </c>
      <c r="C52" s="53">
        <f>IF(Inskrivning!$G47=2,Inskrivning!K47,0)</f>
        <v>0</v>
      </c>
      <c r="D52" s="16">
        <f>IF(Inskrivning!$G47=2,Inskrivning!L47,0)</f>
        <v>0</v>
      </c>
      <c r="E52" s="16">
        <f>IF(Inskrivning!$G47=2,Inskrivning!M47,0)</f>
        <v>0</v>
      </c>
      <c r="F52" s="16">
        <f>IF(Inskrivning!$G47=2,Inskrivning!N47,0)</f>
        <v>0</v>
      </c>
      <c r="G52" s="16">
        <f>IF(Inskrivning!$G47=2,Inskrivning!O47,0)</f>
        <v>0</v>
      </c>
      <c r="H52" s="16">
        <f>IF(Inskrivning!$G47=2,Inskrivning!P47,0)</f>
        <v>0</v>
      </c>
      <c r="I52" s="16">
        <f>IF(Inskrivning!$G47=2,Inskrivning!Q47,0)</f>
        <v>0</v>
      </c>
      <c r="J52" s="16">
        <f>IF(Inskrivning!$G47=2,Inskrivning!R47,0)</f>
        <v>0</v>
      </c>
      <c r="K52" s="16">
        <f>IF(Inskrivning!$G47=2,Inskrivning!S47,0)</f>
        <v>0</v>
      </c>
      <c r="L52" s="16">
        <f>IF(Inskrivning!$G47=2,Inskrivning!T47,0)</f>
        <v>0</v>
      </c>
      <c r="M52" s="16">
        <f>IF(Inskrivning!$G47=2,Inskrivning!U47,0)</f>
        <v>0</v>
      </c>
      <c r="N52" s="16">
        <f>IF(Inskrivning!$G47=2,Inskrivning!V47,0)</f>
        <v>0</v>
      </c>
      <c r="O52" s="16">
        <f>IF(Inskrivning!$G47=2,Inskrivning!W47,0)</f>
        <v>0</v>
      </c>
      <c r="P52" s="16">
        <f>IF(Inskrivning!$G47=2,Inskrivning!X47,0)</f>
        <v>0</v>
      </c>
      <c r="Q52" s="113"/>
    </row>
    <row r="53" spans="2:17" ht="17.100000000000001" customHeight="1" x14ac:dyDescent="0.25">
      <c r="B53" s="53">
        <f>IF(Inskrivning!$G48=2,Inskrivning!J48,0)</f>
        <v>0</v>
      </c>
      <c r="C53" s="53">
        <f>IF(Inskrivning!$G48=2,Inskrivning!K48,0)</f>
        <v>0</v>
      </c>
      <c r="D53" s="16">
        <f>IF(Inskrivning!$G48=2,Inskrivning!L48,0)</f>
        <v>0</v>
      </c>
      <c r="E53" s="16">
        <f>IF(Inskrivning!$G48=2,Inskrivning!M48,0)</f>
        <v>0</v>
      </c>
      <c r="F53" s="16">
        <f>IF(Inskrivning!$G48=2,Inskrivning!N48,0)</f>
        <v>0</v>
      </c>
      <c r="G53" s="16">
        <f>IF(Inskrivning!$G48=2,Inskrivning!O48,0)</f>
        <v>0</v>
      </c>
      <c r="H53" s="16">
        <f>IF(Inskrivning!$G48=2,Inskrivning!P48,0)</f>
        <v>0</v>
      </c>
      <c r="I53" s="16">
        <f>IF(Inskrivning!$G48=2,Inskrivning!Q48,0)</f>
        <v>0</v>
      </c>
      <c r="J53" s="16">
        <f>IF(Inskrivning!$G48=2,Inskrivning!R48,0)</f>
        <v>0</v>
      </c>
      <c r="K53" s="16">
        <f>IF(Inskrivning!$G48=2,Inskrivning!S48,0)</f>
        <v>0</v>
      </c>
      <c r="L53" s="16">
        <f>IF(Inskrivning!$G48=2,Inskrivning!T48,0)</f>
        <v>0</v>
      </c>
      <c r="M53" s="16">
        <f>IF(Inskrivning!$G48=2,Inskrivning!U48,0)</f>
        <v>0</v>
      </c>
      <c r="N53" s="16">
        <f>IF(Inskrivning!$G48=2,Inskrivning!V48,0)</f>
        <v>0</v>
      </c>
      <c r="O53" s="16">
        <f>IF(Inskrivning!$G48=2,Inskrivning!W48,0)</f>
        <v>0</v>
      </c>
      <c r="P53" s="16">
        <f>IF(Inskrivning!$G48=2,Inskrivning!X48,0)</f>
        <v>0</v>
      </c>
      <c r="Q53" s="113"/>
    </row>
    <row r="54" spans="2:17" ht="17.100000000000001" customHeight="1" x14ac:dyDescent="0.25">
      <c r="B54" s="53">
        <f>IF(Inskrivning!$G49=2,Inskrivning!J49,0)</f>
        <v>0</v>
      </c>
      <c r="C54" s="53">
        <f>IF(Inskrivning!$G49=2,Inskrivning!K49,0)</f>
        <v>0</v>
      </c>
      <c r="D54" s="16">
        <f>IF(Inskrivning!$G49=2,Inskrivning!L49,0)</f>
        <v>0</v>
      </c>
      <c r="E54" s="16">
        <f>IF(Inskrivning!$G49=2,Inskrivning!M49,0)</f>
        <v>0</v>
      </c>
      <c r="F54" s="16">
        <f>IF(Inskrivning!$G49=2,Inskrivning!N49,0)</f>
        <v>0</v>
      </c>
      <c r="G54" s="16">
        <f>IF(Inskrivning!$G49=2,Inskrivning!O49,0)</f>
        <v>0</v>
      </c>
      <c r="H54" s="16">
        <f>IF(Inskrivning!$G49=2,Inskrivning!P49,0)</f>
        <v>0</v>
      </c>
      <c r="I54" s="16">
        <f>IF(Inskrivning!$G49=2,Inskrivning!Q49,0)</f>
        <v>0</v>
      </c>
      <c r="J54" s="16">
        <f>IF(Inskrivning!$G49=2,Inskrivning!R49,0)</f>
        <v>0</v>
      </c>
      <c r="K54" s="16">
        <f>IF(Inskrivning!$G49=2,Inskrivning!S49,0)</f>
        <v>0</v>
      </c>
      <c r="L54" s="16">
        <f>IF(Inskrivning!$G49=2,Inskrivning!T49,0)</f>
        <v>0</v>
      </c>
      <c r="M54" s="16">
        <f>IF(Inskrivning!$G49=2,Inskrivning!U49,0)</f>
        <v>0</v>
      </c>
      <c r="N54" s="16">
        <f>IF(Inskrivning!$G49=2,Inskrivning!V49,0)</f>
        <v>0</v>
      </c>
      <c r="O54" s="16">
        <f>IF(Inskrivning!$G49=2,Inskrivning!W49,0)</f>
        <v>0</v>
      </c>
      <c r="P54" s="16">
        <f>IF(Inskrivning!$G49=2,Inskrivning!X49,0)</f>
        <v>0</v>
      </c>
      <c r="Q54" s="113"/>
    </row>
    <row r="55" spans="2:17" ht="17.100000000000001" customHeight="1" x14ac:dyDescent="0.25">
      <c r="B55" s="53">
        <f>IF(Inskrivning!$G50=2,Inskrivning!J50,0)</f>
        <v>0</v>
      </c>
      <c r="C55" s="53">
        <f>IF(Inskrivning!$G50=2,Inskrivning!K50,0)</f>
        <v>0</v>
      </c>
      <c r="D55" s="16">
        <f>IF(Inskrivning!$G50=2,Inskrivning!L50,0)</f>
        <v>0</v>
      </c>
      <c r="E55" s="16">
        <f>IF(Inskrivning!$G50=2,Inskrivning!M50,0)</f>
        <v>0</v>
      </c>
      <c r="F55" s="16">
        <f>IF(Inskrivning!$G50=2,Inskrivning!N50,0)</f>
        <v>0</v>
      </c>
      <c r="G55" s="16">
        <f>IF(Inskrivning!$G50=2,Inskrivning!O50,0)</f>
        <v>0</v>
      </c>
      <c r="H55" s="16">
        <f>IF(Inskrivning!$G50=2,Inskrivning!P50,0)</f>
        <v>0</v>
      </c>
      <c r="I55" s="16">
        <f>IF(Inskrivning!$G50=2,Inskrivning!Q50,0)</f>
        <v>0</v>
      </c>
      <c r="J55" s="16">
        <f>IF(Inskrivning!$G50=2,Inskrivning!R50,0)</f>
        <v>0</v>
      </c>
      <c r="K55" s="16">
        <f>IF(Inskrivning!$G50=2,Inskrivning!S50,0)</f>
        <v>0</v>
      </c>
      <c r="L55" s="16">
        <f>IF(Inskrivning!$G50=2,Inskrivning!T50,0)</f>
        <v>0</v>
      </c>
      <c r="M55" s="16">
        <f>IF(Inskrivning!$G50=2,Inskrivning!U50,0)</f>
        <v>0</v>
      </c>
      <c r="N55" s="16">
        <f>IF(Inskrivning!$G50=2,Inskrivning!V50,0)</f>
        <v>0</v>
      </c>
      <c r="O55" s="16">
        <f>IF(Inskrivning!$G50=2,Inskrivning!W50,0)</f>
        <v>0</v>
      </c>
      <c r="P55" s="16">
        <f>IF(Inskrivning!$G50=2,Inskrivning!X50,0)</f>
        <v>0</v>
      </c>
      <c r="Q55" s="113"/>
    </row>
    <row r="56" spans="2:17" ht="17.100000000000001" customHeight="1" x14ac:dyDescent="0.25">
      <c r="B56" s="53">
        <f>IF(Inskrivning!$G51=2,Inskrivning!J51,0)</f>
        <v>0</v>
      </c>
      <c r="C56" s="53">
        <f>IF(Inskrivning!$G51=2,Inskrivning!K51,0)</f>
        <v>0</v>
      </c>
      <c r="D56" s="16">
        <f>IF(Inskrivning!$G51=2,Inskrivning!L51,0)</f>
        <v>0</v>
      </c>
      <c r="E56" s="16">
        <f>IF(Inskrivning!$G51=2,Inskrivning!M51,0)</f>
        <v>0</v>
      </c>
      <c r="F56" s="16">
        <f>IF(Inskrivning!$G51=2,Inskrivning!N51,0)</f>
        <v>0</v>
      </c>
      <c r="G56" s="16">
        <f>IF(Inskrivning!$G51=2,Inskrivning!O51,0)</f>
        <v>0</v>
      </c>
      <c r="H56" s="16">
        <f>IF(Inskrivning!$G51=2,Inskrivning!P51,0)</f>
        <v>0</v>
      </c>
      <c r="I56" s="16">
        <f>IF(Inskrivning!$G51=2,Inskrivning!Q51,0)</f>
        <v>0</v>
      </c>
      <c r="J56" s="16">
        <f>IF(Inskrivning!$G51=2,Inskrivning!R51,0)</f>
        <v>0</v>
      </c>
      <c r="K56" s="16">
        <f>IF(Inskrivning!$G51=2,Inskrivning!S51,0)</f>
        <v>0</v>
      </c>
      <c r="L56" s="16">
        <f>IF(Inskrivning!$G51=2,Inskrivning!T51,0)</f>
        <v>0</v>
      </c>
      <c r="M56" s="16">
        <f>IF(Inskrivning!$G51=2,Inskrivning!U51,0)</f>
        <v>0</v>
      </c>
      <c r="N56" s="16">
        <f>IF(Inskrivning!$G51=2,Inskrivning!V51,0)</f>
        <v>0</v>
      </c>
      <c r="O56" s="16">
        <f>IF(Inskrivning!$G51=2,Inskrivning!W51,0)</f>
        <v>0</v>
      </c>
      <c r="P56" s="16">
        <f>IF(Inskrivning!$G51=2,Inskrivning!X51,0)</f>
        <v>0</v>
      </c>
      <c r="Q56" s="113"/>
    </row>
    <row r="57" spans="2:17" ht="17.100000000000001" customHeight="1" x14ac:dyDescent="0.25">
      <c r="B57" s="53">
        <f>IF(Inskrivning!$G52=2,Inskrivning!J52,0)</f>
        <v>0</v>
      </c>
      <c r="C57" s="53">
        <f>IF(Inskrivning!$G52=2,Inskrivning!K52,0)</f>
        <v>0</v>
      </c>
      <c r="D57" s="16">
        <f>IF(Inskrivning!$G52=2,Inskrivning!L52,0)</f>
        <v>0</v>
      </c>
      <c r="E57" s="16">
        <f>IF(Inskrivning!$G52=2,Inskrivning!M52,0)</f>
        <v>0</v>
      </c>
      <c r="F57" s="16">
        <f>IF(Inskrivning!$G52=2,Inskrivning!N52,0)</f>
        <v>0</v>
      </c>
      <c r="G57" s="16">
        <f>IF(Inskrivning!$G52=2,Inskrivning!O52,0)</f>
        <v>0</v>
      </c>
      <c r="H57" s="16">
        <f>IF(Inskrivning!$G52=2,Inskrivning!P52,0)</f>
        <v>0</v>
      </c>
      <c r="I57" s="16">
        <f>IF(Inskrivning!$G52=2,Inskrivning!Q52,0)</f>
        <v>0</v>
      </c>
      <c r="J57" s="16">
        <f>IF(Inskrivning!$G52=2,Inskrivning!R52,0)</f>
        <v>0</v>
      </c>
      <c r="K57" s="16">
        <f>IF(Inskrivning!$G52=2,Inskrivning!S52,0)</f>
        <v>0</v>
      </c>
      <c r="L57" s="16">
        <f>IF(Inskrivning!$G52=2,Inskrivning!T52,0)</f>
        <v>0</v>
      </c>
      <c r="M57" s="16">
        <f>IF(Inskrivning!$G52=2,Inskrivning!U52,0)</f>
        <v>0</v>
      </c>
      <c r="N57" s="16">
        <f>IF(Inskrivning!$G52=2,Inskrivning!V52,0)</f>
        <v>0</v>
      </c>
      <c r="O57" s="16">
        <f>IF(Inskrivning!$G52=2,Inskrivning!W52,0)</f>
        <v>0</v>
      </c>
      <c r="P57" s="16">
        <f>IF(Inskrivning!$G52=2,Inskrivning!X52,0)</f>
        <v>0</v>
      </c>
      <c r="Q57" s="113"/>
    </row>
    <row r="58" spans="2:17" ht="17.100000000000001" customHeight="1" x14ac:dyDescent="0.25">
      <c r="B58" s="53">
        <f>IF(Inskrivning!$G53=2,Inskrivning!J53,0)</f>
        <v>0</v>
      </c>
      <c r="C58" s="53">
        <f>IF(Inskrivning!$G53=2,Inskrivning!K53,0)</f>
        <v>0</v>
      </c>
      <c r="D58" s="16">
        <f>IF(Inskrivning!$G53=2,Inskrivning!L53,0)</f>
        <v>0</v>
      </c>
      <c r="E58" s="16">
        <f>IF(Inskrivning!$G53=2,Inskrivning!M53,0)</f>
        <v>0</v>
      </c>
      <c r="F58" s="16">
        <f>IF(Inskrivning!$G53=2,Inskrivning!N53,0)</f>
        <v>0</v>
      </c>
      <c r="G58" s="16">
        <f>IF(Inskrivning!$G53=2,Inskrivning!O53,0)</f>
        <v>0</v>
      </c>
      <c r="H58" s="16">
        <f>IF(Inskrivning!$G53=2,Inskrivning!P53,0)</f>
        <v>0</v>
      </c>
      <c r="I58" s="16">
        <f>IF(Inskrivning!$G53=2,Inskrivning!Q53,0)</f>
        <v>0</v>
      </c>
      <c r="J58" s="16">
        <f>IF(Inskrivning!$G53=2,Inskrivning!R53,0)</f>
        <v>0</v>
      </c>
      <c r="K58" s="16">
        <f>IF(Inskrivning!$G53=2,Inskrivning!S53,0)</f>
        <v>0</v>
      </c>
      <c r="L58" s="16">
        <f>IF(Inskrivning!$G53=2,Inskrivning!T53,0)</f>
        <v>0</v>
      </c>
      <c r="M58" s="16">
        <f>IF(Inskrivning!$G53=2,Inskrivning!U53,0)</f>
        <v>0</v>
      </c>
      <c r="N58" s="16">
        <f>IF(Inskrivning!$G53=2,Inskrivning!V53,0)</f>
        <v>0</v>
      </c>
      <c r="O58" s="16">
        <f>IF(Inskrivning!$G53=2,Inskrivning!W53,0)</f>
        <v>0</v>
      </c>
      <c r="P58" s="16">
        <f>IF(Inskrivning!$G53=2,Inskrivning!X53,0)</f>
        <v>0</v>
      </c>
      <c r="Q58" s="113"/>
    </row>
    <row r="59" spans="2:17" ht="17.100000000000001" customHeight="1" x14ac:dyDescent="0.25">
      <c r="B59" s="53">
        <f>IF(Inskrivning!$G54=2,Inskrivning!J54,0)</f>
        <v>0</v>
      </c>
      <c r="C59" s="53">
        <f>IF(Inskrivning!$G54=2,Inskrivning!K54,0)</f>
        <v>0</v>
      </c>
      <c r="D59" s="16">
        <f>IF(Inskrivning!$G54=2,Inskrivning!L54,0)</f>
        <v>0</v>
      </c>
      <c r="E59" s="16">
        <f>IF(Inskrivning!$G54=2,Inskrivning!M54,0)</f>
        <v>0</v>
      </c>
      <c r="F59" s="16">
        <f>IF(Inskrivning!$G54=2,Inskrivning!N54,0)</f>
        <v>0</v>
      </c>
      <c r="G59" s="16">
        <f>IF(Inskrivning!$G54=2,Inskrivning!O54,0)</f>
        <v>0</v>
      </c>
      <c r="H59" s="16">
        <f>IF(Inskrivning!$G54=2,Inskrivning!P54,0)</f>
        <v>0</v>
      </c>
      <c r="I59" s="16">
        <f>IF(Inskrivning!$G54=2,Inskrivning!Q54,0)</f>
        <v>0</v>
      </c>
      <c r="J59" s="16">
        <f>IF(Inskrivning!$G54=2,Inskrivning!R54,0)</f>
        <v>0</v>
      </c>
      <c r="K59" s="16">
        <f>IF(Inskrivning!$G54=2,Inskrivning!S54,0)</f>
        <v>0</v>
      </c>
      <c r="L59" s="16">
        <f>IF(Inskrivning!$G54=2,Inskrivning!T54,0)</f>
        <v>0</v>
      </c>
      <c r="M59" s="16">
        <f>IF(Inskrivning!$G54=2,Inskrivning!U54,0)</f>
        <v>0</v>
      </c>
      <c r="N59" s="16">
        <f>IF(Inskrivning!$G54=2,Inskrivning!V54,0)</f>
        <v>0</v>
      </c>
      <c r="O59" s="16">
        <f>IF(Inskrivning!$G54=2,Inskrivning!W54,0)</f>
        <v>0</v>
      </c>
      <c r="P59" s="16">
        <f>IF(Inskrivning!$G54=2,Inskrivning!X54,0)</f>
        <v>0</v>
      </c>
      <c r="Q59" s="113"/>
    </row>
    <row r="60" spans="2:17" ht="17.100000000000001" customHeight="1" x14ac:dyDescent="0.25">
      <c r="B60" s="53">
        <f>IF(Inskrivning!$G56=2,Inskrivning!J56,0)</f>
        <v>0</v>
      </c>
      <c r="C60" s="53">
        <f>IF(Inskrivning!$G56=2,Inskrivning!K56,0)</f>
        <v>0</v>
      </c>
      <c r="D60" s="16">
        <f>IF(Inskrivning!$G56=2,Inskrivning!L56,0)</f>
        <v>0</v>
      </c>
      <c r="E60" s="16">
        <f>IF(Inskrivning!$G56=2,Inskrivning!M56,0)</f>
        <v>0</v>
      </c>
      <c r="F60" s="16">
        <f>IF(Inskrivning!$G56=2,Inskrivning!N56,0)</f>
        <v>0</v>
      </c>
      <c r="G60" s="16">
        <f>IF(Inskrivning!$G56=2,Inskrivning!O56,0)</f>
        <v>0</v>
      </c>
      <c r="H60" s="16">
        <f>IF(Inskrivning!$G56=2,Inskrivning!P56,0)</f>
        <v>0</v>
      </c>
      <c r="I60" s="16">
        <f>IF(Inskrivning!$G56=2,Inskrivning!Q56,0)</f>
        <v>0</v>
      </c>
      <c r="J60" s="16">
        <f>IF(Inskrivning!$G56=2,Inskrivning!R56,0)</f>
        <v>0</v>
      </c>
      <c r="K60" s="16">
        <f>IF(Inskrivning!$G56=2,Inskrivning!S56,0)</f>
        <v>0</v>
      </c>
      <c r="L60" s="16">
        <f>IF(Inskrivning!$G56=2,Inskrivning!T56,0)</f>
        <v>0</v>
      </c>
      <c r="M60" s="16">
        <f>IF(Inskrivning!$G56=2,Inskrivning!U56,0)</f>
        <v>0</v>
      </c>
      <c r="N60" s="16">
        <f>IF(Inskrivning!$G56=2,Inskrivning!V56,0)</f>
        <v>0</v>
      </c>
      <c r="O60" s="16">
        <f>IF(Inskrivning!$G56=2,Inskrivning!W56,0)</f>
        <v>0</v>
      </c>
      <c r="P60" s="16">
        <f>IF(Inskrivning!$G56=2,Inskrivning!X56,0)</f>
        <v>0</v>
      </c>
      <c r="Q60" s="113"/>
    </row>
    <row r="61" spans="2:17" ht="17.100000000000001" customHeight="1" x14ac:dyDescent="0.25">
      <c r="B61" s="53">
        <f>IF(Inskrivning!$G57=2,Inskrivning!J57,0)</f>
        <v>0</v>
      </c>
      <c r="C61" s="53">
        <f>IF(Inskrivning!$G57=2,Inskrivning!K57,0)</f>
        <v>0</v>
      </c>
      <c r="D61" s="16">
        <f>IF(Inskrivning!$G57=2,Inskrivning!L57,0)</f>
        <v>0</v>
      </c>
      <c r="E61" s="16">
        <f>IF(Inskrivning!$G57=2,Inskrivning!M57,0)</f>
        <v>0</v>
      </c>
      <c r="F61" s="16">
        <f>IF(Inskrivning!$G57=2,Inskrivning!N57,0)</f>
        <v>0</v>
      </c>
      <c r="G61" s="16">
        <f>IF(Inskrivning!$G57=2,Inskrivning!O57,0)</f>
        <v>0</v>
      </c>
      <c r="H61" s="16">
        <f>IF(Inskrivning!$G57=2,Inskrivning!P57,0)</f>
        <v>0</v>
      </c>
      <c r="I61" s="16">
        <f>IF(Inskrivning!$G57=2,Inskrivning!Q57,0)</f>
        <v>0</v>
      </c>
      <c r="J61" s="16">
        <f>IF(Inskrivning!$G57=2,Inskrivning!R57,0)</f>
        <v>0</v>
      </c>
      <c r="K61" s="16">
        <f>IF(Inskrivning!$G57=2,Inskrivning!S57,0)</f>
        <v>0</v>
      </c>
      <c r="L61" s="16">
        <f>IF(Inskrivning!$G57=2,Inskrivning!T57,0)</f>
        <v>0</v>
      </c>
      <c r="M61" s="16">
        <f>IF(Inskrivning!$G57=2,Inskrivning!U57,0)</f>
        <v>0</v>
      </c>
      <c r="N61" s="16">
        <f>IF(Inskrivning!$G57=2,Inskrivning!V57,0)</f>
        <v>0</v>
      </c>
      <c r="O61" s="16">
        <f>IF(Inskrivning!$G57=2,Inskrivning!W57,0)</f>
        <v>0</v>
      </c>
      <c r="P61" s="16">
        <f>IF(Inskrivning!$G57=2,Inskrivning!X57,0)</f>
        <v>0</v>
      </c>
      <c r="Q61" s="113"/>
    </row>
    <row r="62" spans="2:17" ht="17.100000000000001" customHeight="1" x14ac:dyDescent="0.25">
      <c r="B62" s="53">
        <f>IF(Inskrivning!$G59=2,Inskrivning!J59,0)</f>
        <v>0</v>
      </c>
      <c r="C62" s="53">
        <f>IF(Inskrivning!$G59=2,Inskrivning!K59,0)</f>
        <v>0</v>
      </c>
      <c r="D62" s="16">
        <f>IF(Inskrivning!$G59=2,Inskrivning!L59,0)</f>
        <v>0</v>
      </c>
      <c r="E62" s="16">
        <f>IF(Inskrivning!$G59=2,Inskrivning!M59,0)</f>
        <v>0</v>
      </c>
      <c r="F62" s="16">
        <f>IF(Inskrivning!$G59=2,Inskrivning!N59,0)</f>
        <v>0</v>
      </c>
      <c r="G62" s="16">
        <f>IF(Inskrivning!$G59=2,Inskrivning!O59,0)</f>
        <v>0</v>
      </c>
      <c r="H62" s="16">
        <f>IF(Inskrivning!$G59=2,Inskrivning!P59,0)</f>
        <v>0</v>
      </c>
      <c r="I62" s="16">
        <f>IF(Inskrivning!$G59=2,Inskrivning!Q59,0)</f>
        <v>0</v>
      </c>
      <c r="J62" s="16">
        <f>IF(Inskrivning!$G59=2,Inskrivning!R59,0)</f>
        <v>0</v>
      </c>
      <c r="K62" s="16">
        <f>IF(Inskrivning!$G59=2,Inskrivning!S59,0)</f>
        <v>0</v>
      </c>
      <c r="L62" s="16">
        <f>IF(Inskrivning!$G59=2,Inskrivning!T59,0)</f>
        <v>0</v>
      </c>
      <c r="M62" s="16">
        <f>IF(Inskrivning!$G59=2,Inskrivning!U59,0)</f>
        <v>0</v>
      </c>
      <c r="N62" s="16">
        <f>IF(Inskrivning!$G59=2,Inskrivning!V59,0)</f>
        <v>0</v>
      </c>
      <c r="O62" s="16">
        <f>IF(Inskrivning!$G59=2,Inskrivning!W59,0)</f>
        <v>0</v>
      </c>
      <c r="P62" s="16">
        <f>IF(Inskrivning!$G59=2,Inskrivning!X59,0)</f>
        <v>0</v>
      </c>
      <c r="Q62" s="113"/>
    </row>
    <row r="63" spans="2:17" ht="17.100000000000001" customHeight="1" x14ac:dyDescent="0.25">
      <c r="B63" s="53">
        <f>IF(Inskrivning!$G60=2,Inskrivning!J60,0)</f>
        <v>0</v>
      </c>
      <c r="C63" s="53">
        <f>IF(Inskrivning!$G60=2,Inskrivning!K60,0)</f>
        <v>0</v>
      </c>
      <c r="D63" s="16">
        <f>IF(Inskrivning!$G60=2,Inskrivning!L60,0)</f>
        <v>0</v>
      </c>
      <c r="E63" s="16">
        <f>IF(Inskrivning!$G60=2,Inskrivning!M60,0)</f>
        <v>0</v>
      </c>
      <c r="F63" s="16">
        <f>IF(Inskrivning!$G60=2,Inskrivning!N60,0)</f>
        <v>0</v>
      </c>
      <c r="G63" s="16">
        <f>IF(Inskrivning!$G60=2,Inskrivning!O60,0)</f>
        <v>0</v>
      </c>
      <c r="H63" s="16">
        <f>IF(Inskrivning!$G60=2,Inskrivning!P60,0)</f>
        <v>0</v>
      </c>
      <c r="I63" s="16">
        <f>IF(Inskrivning!$G60=2,Inskrivning!Q60,0)</f>
        <v>0</v>
      </c>
      <c r="J63" s="16">
        <f>IF(Inskrivning!$G60=2,Inskrivning!R60,0)</f>
        <v>0</v>
      </c>
      <c r="K63" s="16">
        <f>IF(Inskrivning!$G60=2,Inskrivning!S60,0)</f>
        <v>0</v>
      </c>
      <c r="L63" s="16">
        <f>IF(Inskrivning!$G60=2,Inskrivning!T60,0)</f>
        <v>0</v>
      </c>
      <c r="M63" s="16">
        <f>IF(Inskrivning!$G60=2,Inskrivning!U60,0)</f>
        <v>0</v>
      </c>
      <c r="N63" s="16">
        <f>IF(Inskrivning!$G60=2,Inskrivning!V60,0)</f>
        <v>0</v>
      </c>
      <c r="O63" s="16">
        <f>IF(Inskrivning!$G60=2,Inskrivning!W60,0)</f>
        <v>0</v>
      </c>
      <c r="P63" s="16">
        <f>IF(Inskrivning!$G60=2,Inskrivning!X60,0)</f>
        <v>0</v>
      </c>
      <c r="Q63" s="113"/>
    </row>
    <row r="64" spans="2:17" ht="17.100000000000001" customHeight="1" x14ac:dyDescent="0.25">
      <c r="B64" s="53">
        <f>IF(Inskrivning!$G61=2,Inskrivning!J61,0)</f>
        <v>0</v>
      </c>
      <c r="C64" s="53">
        <f>IF(Inskrivning!$G61=2,Inskrivning!K61,0)</f>
        <v>0</v>
      </c>
      <c r="D64" s="16">
        <f>IF(Inskrivning!$G61=2,Inskrivning!L61,0)</f>
        <v>0</v>
      </c>
      <c r="E64" s="16">
        <f>IF(Inskrivning!$G61=2,Inskrivning!M61,0)</f>
        <v>0</v>
      </c>
      <c r="F64" s="16">
        <f>IF(Inskrivning!$G61=2,Inskrivning!N61,0)</f>
        <v>0</v>
      </c>
      <c r="G64" s="16">
        <f>IF(Inskrivning!$G61=2,Inskrivning!O61,0)</f>
        <v>0</v>
      </c>
      <c r="H64" s="16">
        <f>IF(Inskrivning!$G61=2,Inskrivning!P61,0)</f>
        <v>0</v>
      </c>
      <c r="I64" s="16">
        <f>IF(Inskrivning!$G61=2,Inskrivning!Q61,0)</f>
        <v>0</v>
      </c>
      <c r="J64" s="16">
        <f>IF(Inskrivning!$G61=2,Inskrivning!R61,0)</f>
        <v>0</v>
      </c>
      <c r="K64" s="16">
        <f>IF(Inskrivning!$G61=2,Inskrivning!S61,0)</f>
        <v>0</v>
      </c>
      <c r="L64" s="16">
        <f>IF(Inskrivning!$G61=2,Inskrivning!T61,0)</f>
        <v>0</v>
      </c>
      <c r="M64" s="16">
        <f>IF(Inskrivning!$G61=2,Inskrivning!U61,0)</f>
        <v>0</v>
      </c>
      <c r="N64" s="16">
        <f>IF(Inskrivning!$G61=2,Inskrivning!V61,0)</f>
        <v>0</v>
      </c>
      <c r="O64" s="16">
        <f>IF(Inskrivning!$G61=2,Inskrivning!W61,0)</f>
        <v>0</v>
      </c>
      <c r="P64" s="16">
        <f>IF(Inskrivning!$G61=2,Inskrivning!X61,0)</f>
        <v>0</v>
      </c>
      <c r="Q64" s="113"/>
    </row>
    <row r="65" spans="2:17" ht="17.100000000000001" customHeight="1" x14ac:dyDescent="0.25">
      <c r="B65" s="53">
        <f>IF(Inskrivning!$G62=2,Inskrivning!J62,0)</f>
        <v>0</v>
      </c>
      <c r="C65" s="53">
        <f>IF(Inskrivning!$G62=2,Inskrivning!K62,0)</f>
        <v>0</v>
      </c>
      <c r="D65" s="16">
        <f>IF(Inskrivning!$G62=2,Inskrivning!L62,0)</f>
        <v>0</v>
      </c>
      <c r="E65" s="16">
        <f>IF(Inskrivning!$G62=2,Inskrivning!M62,0)</f>
        <v>0</v>
      </c>
      <c r="F65" s="16">
        <f>IF(Inskrivning!$G62=2,Inskrivning!N62,0)</f>
        <v>0</v>
      </c>
      <c r="G65" s="16">
        <f>IF(Inskrivning!$G62=2,Inskrivning!O62,0)</f>
        <v>0</v>
      </c>
      <c r="H65" s="16">
        <f>IF(Inskrivning!$G62=2,Inskrivning!P62,0)</f>
        <v>0</v>
      </c>
      <c r="I65" s="16">
        <f>IF(Inskrivning!$G62=2,Inskrivning!Q62,0)</f>
        <v>0</v>
      </c>
      <c r="J65" s="16">
        <f>IF(Inskrivning!$G62=2,Inskrivning!R62,0)</f>
        <v>0</v>
      </c>
      <c r="K65" s="16">
        <f>IF(Inskrivning!$G62=2,Inskrivning!S62,0)</f>
        <v>0</v>
      </c>
      <c r="L65" s="16">
        <f>IF(Inskrivning!$G62=2,Inskrivning!T62,0)</f>
        <v>0</v>
      </c>
      <c r="M65" s="16">
        <f>IF(Inskrivning!$G62=2,Inskrivning!U62,0)</f>
        <v>0</v>
      </c>
      <c r="N65" s="16">
        <f>IF(Inskrivning!$G62=2,Inskrivning!V62,0)</f>
        <v>0</v>
      </c>
      <c r="O65" s="16">
        <f>IF(Inskrivning!$G62=2,Inskrivning!W62,0)</f>
        <v>0</v>
      </c>
      <c r="P65" s="16">
        <f>IF(Inskrivning!$G62=2,Inskrivning!X62,0)</f>
        <v>0</v>
      </c>
      <c r="Q65" s="113"/>
    </row>
    <row r="66" spans="2:17" ht="17.100000000000001" customHeight="1" x14ac:dyDescent="0.25">
      <c r="B66" s="53">
        <f>IF(Inskrivning!$G63=2,Inskrivning!J63,0)</f>
        <v>0</v>
      </c>
      <c r="C66" s="53">
        <f>IF(Inskrivning!$G63=2,Inskrivning!K63,0)</f>
        <v>0</v>
      </c>
      <c r="D66" s="16">
        <f>IF(Inskrivning!$G63=2,Inskrivning!L63,0)</f>
        <v>0</v>
      </c>
      <c r="E66" s="16">
        <f>IF(Inskrivning!$G63=2,Inskrivning!M63,0)</f>
        <v>0</v>
      </c>
      <c r="F66" s="16">
        <f>IF(Inskrivning!$G63=2,Inskrivning!N63,0)</f>
        <v>0</v>
      </c>
      <c r="G66" s="16">
        <f>IF(Inskrivning!$G63=2,Inskrivning!O63,0)</f>
        <v>0</v>
      </c>
      <c r="H66" s="16">
        <f>IF(Inskrivning!$G63=2,Inskrivning!P63,0)</f>
        <v>0</v>
      </c>
      <c r="I66" s="16">
        <f>IF(Inskrivning!$G63=2,Inskrivning!Q63,0)</f>
        <v>0</v>
      </c>
      <c r="J66" s="16">
        <f>IF(Inskrivning!$G63=2,Inskrivning!R63,0)</f>
        <v>0</v>
      </c>
      <c r="K66" s="16">
        <f>IF(Inskrivning!$G63=2,Inskrivning!S63,0)</f>
        <v>0</v>
      </c>
      <c r="L66" s="16">
        <f>IF(Inskrivning!$G63=2,Inskrivning!T63,0)</f>
        <v>0</v>
      </c>
      <c r="M66" s="16">
        <f>IF(Inskrivning!$G63=2,Inskrivning!U63,0)</f>
        <v>0</v>
      </c>
      <c r="N66" s="16">
        <f>IF(Inskrivning!$G63=2,Inskrivning!V63,0)</f>
        <v>0</v>
      </c>
      <c r="O66" s="16">
        <f>IF(Inskrivning!$G63=2,Inskrivning!W63,0)</f>
        <v>0</v>
      </c>
      <c r="P66" s="16">
        <f>IF(Inskrivning!$G63=2,Inskrivning!X63,0)</f>
        <v>0</v>
      </c>
      <c r="Q66" s="113"/>
    </row>
    <row r="67" spans="2:17" ht="17.100000000000001" customHeight="1" x14ac:dyDescent="0.25">
      <c r="B67" s="53">
        <f>IF(Inskrivning!$G64=2,Inskrivning!J64,0)</f>
        <v>0</v>
      </c>
      <c r="C67" s="53">
        <f>IF(Inskrivning!$G64=2,Inskrivning!K64,0)</f>
        <v>0</v>
      </c>
      <c r="D67" s="16">
        <f>IF(Inskrivning!$G64=2,Inskrivning!L64,0)</f>
        <v>0</v>
      </c>
      <c r="E67" s="16">
        <f>IF(Inskrivning!$G64=2,Inskrivning!M64,0)</f>
        <v>0</v>
      </c>
      <c r="F67" s="16">
        <f>IF(Inskrivning!$G64=2,Inskrivning!N64,0)</f>
        <v>0</v>
      </c>
      <c r="G67" s="16">
        <f>IF(Inskrivning!$G64=2,Inskrivning!O64,0)</f>
        <v>0</v>
      </c>
      <c r="H67" s="16">
        <f>IF(Inskrivning!$G64=2,Inskrivning!P64,0)</f>
        <v>0</v>
      </c>
      <c r="I67" s="16">
        <f>IF(Inskrivning!$G64=2,Inskrivning!Q64,0)</f>
        <v>0</v>
      </c>
      <c r="J67" s="16">
        <f>IF(Inskrivning!$G64=2,Inskrivning!R64,0)</f>
        <v>0</v>
      </c>
      <c r="K67" s="16">
        <f>IF(Inskrivning!$G64=2,Inskrivning!S64,0)</f>
        <v>0</v>
      </c>
      <c r="L67" s="16">
        <f>IF(Inskrivning!$G64=2,Inskrivning!T64,0)</f>
        <v>0</v>
      </c>
      <c r="M67" s="16">
        <f>IF(Inskrivning!$G64=2,Inskrivning!U64,0)</f>
        <v>0</v>
      </c>
      <c r="N67" s="16">
        <f>IF(Inskrivning!$G64=2,Inskrivning!V64,0)</f>
        <v>0</v>
      </c>
      <c r="O67" s="16">
        <f>IF(Inskrivning!$G64=2,Inskrivning!W64,0)</f>
        <v>0</v>
      </c>
      <c r="P67" s="16">
        <f>IF(Inskrivning!$G64=2,Inskrivning!X64,0)</f>
        <v>0</v>
      </c>
      <c r="Q67" s="113"/>
    </row>
    <row r="68" spans="2:17" ht="17.100000000000001" customHeight="1" x14ac:dyDescent="0.25">
      <c r="B68" s="53">
        <f>IF(Inskrivning!$G65=2,Inskrivning!J65,0)</f>
        <v>0</v>
      </c>
      <c r="C68" s="53">
        <f>IF(Inskrivning!$G65=2,Inskrivning!K65,0)</f>
        <v>0</v>
      </c>
      <c r="D68" s="16">
        <f>IF(Inskrivning!$G65=2,Inskrivning!L65,0)</f>
        <v>0</v>
      </c>
      <c r="E68" s="16">
        <f>IF(Inskrivning!$G65=2,Inskrivning!M65,0)</f>
        <v>0</v>
      </c>
      <c r="F68" s="16">
        <f>IF(Inskrivning!$G65=2,Inskrivning!N65,0)</f>
        <v>0</v>
      </c>
      <c r="G68" s="16">
        <f>IF(Inskrivning!$G65=2,Inskrivning!O65,0)</f>
        <v>0</v>
      </c>
      <c r="H68" s="16">
        <f>IF(Inskrivning!$G65=2,Inskrivning!P65,0)</f>
        <v>0</v>
      </c>
      <c r="I68" s="16">
        <f>IF(Inskrivning!$G65=2,Inskrivning!Q65,0)</f>
        <v>0</v>
      </c>
      <c r="J68" s="16">
        <f>IF(Inskrivning!$G65=2,Inskrivning!R65,0)</f>
        <v>0</v>
      </c>
      <c r="K68" s="16">
        <f>IF(Inskrivning!$G65=2,Inskrivning!S65,0)</f>
        <v>0</v>
      </c>
      <c r="L68" s="16">
        <f>IF(Inskrivning!$G65=2,Inskrivning!T65,0)</f>
        <v>0</v>
      </c>
      <c r="M68" s="16">
        <f>IF(Inskrivning!$G65=2,Inskrivning!U65,0)</f>
        <v>0</v>
      </c>
      <c r="N68" s="16">
        <f>IF(Inskrivning!$G65=2,Inskrivning!V65,0)</f>
        <v>0</v>
      </c>
      <c r="O68" s="16">
        <f>IF(Inskrivning!$G65=2,Inskrivning!W65,0)</f>
        <v>0</v>
      </c>
      <c r="P68" s="16">
        <f>IF(Inskrivning!$G65=2,Inskrivning!X65,0)</f>
        <v>0</v>
      </c>
      <c r="Q68" s="113"/>
    </row>
    <row r="69" spans="2:17" ht="17.100000000000001" customHeight="1" x14ac:dyDescent="0.25">
      <c r="B69" s="53">
        <f>IF(Inskrivning!$G66=2,Inskrivning!J66,0)</f>
        <v>0</v>
      </c>
      <c r="C69" s="53">
        <f>IF(Inskrivning!$G66=2,Inskrivning!K66,0)</f>
        <v>0</v>
      </c>
      <c r="D69" s="16">
        <f>IF(Inskrivning!$G66=2,Inskrivning!L66,0)</f>
        <v>0</v>
      </c>
      <c r="E69" s="16">
        <f>IF(Inskrivning!$G66=2,Inskrivning!M66,0)</f>
        <v>0</v>
      </c>
      <c r="F69" s="16">
        <f>IF(Inskrivning!$G66=2,Inskrivning!N66,0)</f>
        <v>0</v>
      </c>
      <c r="G69" s="16">
        <f>IF(Inskrivning!$G66=2,Inskrivning!O66,0)</f>
        <v>0</v>
      </c>
      <c r="H69" s="16">
        <f>IF(Inskrivning!$G66=2,Inskrivning!P66,0)</f>
        <v>0</v>
      </c>
      <c r="I69" s="16">
        <f>IF(Inskrivning!$G66=2,Inskrivning!Q66,0)</f>
        <v>0</v>
      </c>
      <c r="J69" s="16">
        <f>IF(Inskrivning!$G66=2,Inskrivning!R66,0)</f>
        <v>0</v>
      </c>
      <c r="K69" s="16">
        <f>IF(Inskrivning!$G66=2,Inskrivning!S66,0)</f>
        <v>0</v>
      </c>
      <c r="L69" s="16">
        <f>IF(Inskrivning!$G66=2,Inskrivning!T66,0)</f>
        <v>0</v>
      </c>
      <c r="M69" s="16">
        <f>IF(Inskrivning!$G66=2,Inskrivning!U66,0)</f>
        <v>0</v>
      </c>
      <c r="N69" s="16">
        <f>IF(Inskrivning!$G66=2,Inskrivning!V66,0)</f>
        <v>0</v>
      </c>
      <c r="O69" s="16">
        <f>IF(Inskrivning!$G66=2,Inskrivning!W66,0)</f>
        <v>0</v>
      </c>
      <c r="P69" s="16">
        <f>IF(Inskrivning!$G66=2,Inskrivning!X66,0)</f>
        <v>0</v>
      </c>
      <c r="Q69" s="113"/>
    </row>
    <row r="70" spans="2:17" ht="17.100000000000001" customHeight="1" x14ac:dyDescent="0.25">
      <c r="B70" s="53">
        <f>IF(Inskrivning!$G67=2,Inskrivning!J67,0)</f>
        <v>0</v>
      </c>
      <c r="C70" s="53">
        <f>IF(Inskrivning!$G67=2,Inskrivning!K67,0)</f>
        <v>0</v>
      </c>
      <c r="D70" s="16">
        <f>IF(Inskrivning!$G67=2,Inskrivning!L67,0)</f>
        <v>0</v>
      </c>
      <c r="E70" s="16">
        <f>IF(Inskrivning!$G67=2,Inskrivning!M67,0)</f>
        <v>0</v>
      </c>
      <c r="F70" s="16">
        <f>IF(Inskrivning!$G67=2,Inskrivning!N67,0)</f>
        <v>0</v>
      </c>
      <c r="G70" s="16">
        <f>IF(Inskrivning!$G67=2,Inskrivning!O67,0)</f>
        <v>0</v>
      </c>
      <c r="H70" s="16">
        <f>IF(Inskrivning!$G67=2,Inskrivning!P67,0)</f>
        <v>0</v>
      </c>
      <c r="I70" s="16">
        <f>IF(Inskrivning!$G67=2,Inskrivning!Q67,0)</f>
        <v>0</v>
      </c>
      <c r="J70" s="16">
        <f>IF(Inskrivning!$G67=2,Inskrivning!R67,0)</f>
        <v>0</v>
      </c>
      <c r="K70" s="16">
        <f>IF(Inskrivning!$G67=2,Inskrivning!S67,0)</f>
        <v>0</v>
      </c>
      <c r="L70" s="16">
        <f>IF(Inskrivning!$G67=2,Inskrivning!T67,0)</f>
        <v>0</v>
      </c>
      <c r="M70" s="16">
        <f>IF(Inskrivning!$G67=2,Inskrivning!U67,0)</f>
        <v>0</v>
      </c>
      <c r="N70" s="16">
        <f>IF(Inskrivning!$G67=2,Inskrivning!V67,0)</f>
        <v>0</v>
      </c>
      <c r="O70" s="16">
        <f>IF(Inskrivning!$G67=2,Inskrivning!W67,0)</f>
        <v>0</v>
      </c>
      <c r="P70" s="16">
        <f>IF(Inskrivning!$G67=2,Inskrivning!X67,0)</f>
        <v>0</v>
      </c>
      <c r="Q70" s="113"/>
    </row>
    <row r="71" spans="2:17" ht="17.100000000000001" customHeight="1" x14ac:dyDescent="0.25">
      <c r="B71" s="53">
        <f>IF(Inskrivning!$G68=2,Inskrivning!J68,0)</f>
        <v>0</v>
      </c>
      <c r="C71" s="53">
        <f>IF(Inskrivning!$G68=2,Inskrivning!K68,0)</f>
        <v>0</v>
      </c>
      <c r="D71" s="16">
        <f>IF(Inskrivning!$G68=2,Inskrivning!L68,0)</f>
        <v>0</v>
      </c>
      <c r="E71" s="16">
        <f>IF(Inskrivning!$G68=2,Inskrivning!M68,0)</f>
        <v>0</v>
      </c>
      <c r="F71" s="16">
        <f>IF(Inskrivning!$G68=2,Inskrivning!N68,0)</f>
        <v>0</v>
      </c>
      <c r="G71" s="16">
        <f>IF(Inskrivning!$G68=2,Inskrivning!O68,0)</f>
        <v>0</v>
      </c>
      <c r="H71" s="16">
        <f>IF(Inskrivning!$G68=2,Inskrivning!P68,0)</f>
        <v>0</v>
      </c>
      <c r="I71" s="16">
        <f>IF(Inskrivning!$G68=2,Inskrivning!Q68,0)</f>
        <v>0</v>
      </c>
      <c r="J71" s="16">
        <f>IF(Inskrivning!$G68=2,Inskrivning!R68,0)</f>
        <v>0</v>
      </c>
      <c r="K71" s="16">
        <f>IF(Inskrivning!$G68=2,Inskrivning!S68,0)</f>
        <v>0</v>
      </c>
      <c r="L71" s="16">
        <f>IF(Inskrivning!$G68=2,Inskrivning!T68,0)</f>
        <v>0</v>
      </c>
      <c r="M71" s="16">
        <f>IF(Inskrivning!$G68=2,Inskrivning!U68,0)</f>
        <v>0</v>
      </c>
      <c r="N71" s="16">
        <f>IF(Inskrivning!$G68=2,Inskrivning!V68,0)</f>
        <v>0</v>
      </c>
      <c r="O71" s="16">
        <f>IF(Inskrivning!$G68=2,Inskrivning!W68,0)</f>
        <v>0</v>
      </c>
      <c r="P71" s="16">
        <f>IF(Inskrivning!$G68=2,Inskrivning!X68,0)</f>
        <v>0</v>
      </c>
      <c r="Q71" s="113"/>
    </row>
    <row r="72" spans="2:17" ht="17.100000000000001" customHeight="1" x14ac:dyDescent="0.25">
      <c r="B72" s="53">
        <f>IF(Inskrivning!$G69=2,Inskrivning!J69,0)</f>
        <v>0</v>
      </c>
      <c r="C72" s="53">
        <f>IF(Inskrivning!$G69=2,Inskrivning!K69,0)</f>
        <v>0</v>
      </c>
      <c r="D72" s="16">
        <f>IF(Inskrivning!$G69=2,Inskrivning!L69,0)</f>
        <v>0</v>
      </c>
      <c r="E72" s="16">
        <f>IF(Inskrivning!$G69=2,Inskrivning!M69,0)</f>
        <v>0</v>
      </c>
      <c r="F72" s="16">
        <f>IF(Inskrivning!$G69=2,Inskrivning!N69,0)</f>
        <v>0</v>
      </c>
      <c r="G72" s="16">
        <f>IF(Inskrivning!$G69=2,Inskrivning!O69,0)</f>
        <v>0</v>
      </c>
      <c r="H72" s="16">
        <f>IF(Inskrivning!$G69=2,Inskrivning!P69,0)</f>
        <v>0</v>
      </c>
      <c r="I72" s="16">
        <f>IF(Inskrivning!$G69=2,Inskrivning!Q69,0)</f>
        <v>0</v>
      </c>
      <c r="J72" s="16">
        <f>IF(Inskrivning!$G69=2,Inskrivning!R69,0)</f>
        <v>0</v>
      </c>
      <c r="K72" s="16">
        <f>IF(Inskrivning!$G69=2,Inskrivning!S69,0)</f>
        <v>0</v>
      </c>
      <c r="L72" s="16">
        <f>IF(Inskrivning!$G69=2,Inskrivning!T69,0)</f>
        <v>0</v>
      </c>
      <c r="M72" s="16">
        <f>IF(Inskrivning!$G69=2,Inskrivning!U69,0)</f>
        <v>0</v>
      </c>
      <c r="N72" s="16">
        <f>IF(Inskrivning!$G69=2,Inskrivning!V69,0)</f>
        <v>0</v>
      </c>
      <c r="O72" s="16">
        <f>IF(Inskrivning!$G69=2,Inskrivning!W69,0)</f>
        <v>0</v>
      </c>
      <c r="P72" s="16">
        <f>IF(Inskrivning!$G69=2,Inskrivning!X69,0)</f>
        <v>0</v>
      </c>
      <c r="Q72" s="113"/>
    </row>
    <row r="73" spans="2:17" ht="17.100000000000001" customHeight="1" x14ac:dyDescent="0.25">
      <c r="B73" s="53">
        <f>IF(Inskrivning!$G70=2,Inskrivning!J70,0)</f>
        <v>0</v>
      </c>
      <c r="C73" s="53">
        <f>IF(Inskrivning!$G70=2,Inskrivning!K70,0)</f>
        <v>0</v>
      </c>
      <c r="D73" s="16">
        <f>IF(Inskrivning!$G70=2,Inskrivning!L70,0)</f>
        <v>0</v>
      </c>
      <c r="E73" s="16">
        <f>IF(Inskrivning!$G70=2,Inskrivning!M70,0)</f>
        <v>0</v>
      </c>
      <c r="F73" s="16">
        <f>IF(Inskrivning!$G70=2,Inskrivning!N70,0)</f>
        <v>0</v>
      </c>
      <c r="G73" s="16">
        <f>IF(Inskrivning!$G70=2,Inskrivning!O70,0)</f>
        <v>0</v>
      </c>
      <c r="H73" s="16">
        <f>IF(Inskrivning!$G70=2,Inskrivning!P70,0)</f>
        <v>0</v>
      </c>
      <c r="I73" s="16">
        <f>IF(Inskrivning!$G70=2,Inskrivning!Q70,0)</f>
        <v>0</v>
      </c>
      <c r="J73" s="16">
        <f>IF(Inskrivning!$G70=2,Inskrivning!R70,0)</f>
        <v>0</v>
      </c>
      <c r="K73" s="16">
        <f>IF(Inskrivning!$G70=2,Inskrivning!S70,0)</f>
        <v>0</v>
      </c>
      <c r="L73" s="16">
        <f>IF(Inskrivning!$G70=2,Inskrivning!T70,0)</f>
        <v>0</v>
      </c>
      <c r="M73" s="16">
        <f>IF(Inskrivning!$G70=2,Inskrivning!U70,0)</f>
        <v>0</v>
      </c>
      <c r="N73" s="16">
        <f>IF(Inskrivning!$G70=2,Inskrivning!V70,0)</f>
        <v>0</v>
      </c>
      <c r="O73" s="16">
        <f>IF(Inskrivning!$G70=2,Inskrivning!W70,0)</f>
        <v>0</v>
      </c>
      <c r="P73" s="16">
        <f>IF(Inskrivning!$G70=2,Inskrivning!X70,0)</f>
        <v>0</v>
      </c>
      <c r="Q73" s="113"/>
    </row>
    <row r="74" spans="2:17" ht="17.100000000000001" customHeight="1" x14ac:dyDescent="0.25">
      <c r="B74" s="53">
        <f>IF(Inskrivning!$G71=2,Inskrivning!J71,0)</f>
        <v>0</v>
      </c>
      <c r="C74" s="53">
        <f>IF(Inskrivning!$G71=2,Inskrivning!K71,0)</f>
        <v>0</v>
      </c>
      <c r="D74" s="16">
        <f>IF(Inskrivning!$G71=2,Inskrivning!L71,0)</f>
        <v>0</v>
      </c>
      <c r="E74" s="16">
        <f>IF(Inskrivning!$G71=2,Inskrivning!M71,0)</f>
        <v>0</v>
      </c>
      <c r="F74" s="16">
        <f>IF(Inskrivning!$G71=2,Inskrivning!N71,0)</f>
        <v>0</v>
      </c>
      <c r="G74" s="16">
        <f>IF(Inskrivning!$G71=2,Inskrivning!O71,0)</f>
        <v>0</v>
      </c>
      <c r="H74" s="16">
        <f>IF(Inskrivning!$G71=2,Inskrivning!P71,0)</f>
        <v>0</v>
      </c>
      <c r="I74" s="16">
        <f>IF(Inskrivning!$G71=2,Inskrivning!Q71,0)</f>
        <v>0</v>
      </c>
      <c r="J74" s="16">
        <f>IF(Inskrivning!$G71=2,Inskrivning!R71,0)</f>
        <v>0</v>
      </c>
      <c r="K74" s="16">
        <f>IF(Inskrivning!$G71=2,Inskrivning!S71,0)</f>
        <v>0</v>
      </c>
      <c r="L74" s="16">
        <f>IF(Inskrivning!$G71=2,Inskrivning!T71,0)</f>
        <v>0</v>
      </c>
      <c r="M74" s="16">
        <f>IF(Inskrivning!$G71=2,Inskrivning!U71,0)</f>
        <v>0</v>
      </c>
      <c r="N74" s="16">
        <f>IF(Inskrivning!$G71=2,Inskrivning!V71,0)</f>
        <v>0</v>
      </c>
      <c r="O74" s="16">
        <f>IF(Inskrivning!$G71=2,Inskrivning!W71,0)</f>
        <v>0</v>
      </c>
      <c r="P74" s="16">
        <f>IF(Inskrivning!$G71=2,Inskrivning!X71,0)</f>
        <v>0</v>
      </c>
      <c r="Q74" s="113"/>
    </row>
    <row r="75" spans="2:17" ht="17.100000000000001" customHeight="1" x14ac:dyDescent="0.25">
      <c r="B75" s="53">
        <f>IF(Inskrivning!$G75=2,Inskrivning!J75,0)</f>
        <v>0</v>
      </c>
      <c r="C75" s="53">
        <f>IF(Inskrivning!$G75=2,Inskrivning!K75,0)</f>
        <v>0</v>
      </c>
      <c r="D75" s="16">
        <f>IF(Inskrivning!$G75=2,Inskrivning!L75,0)</f>
        <v>0</v>
      </c>
      <c r="E75" s="16">
        <f>IF(Inskrivning!$G75=2,Inskrivning!M75,0)</f>
        <v>0</v>
      </c>
      <c r="F75" s="16">
        <f>IF(Inskrivning!$G75=2,Inskrivning!N75,0)</f>
        <v>0</v>
      </c>
      <c r="G75" s="16">
        <f>IF(Inskrivning!$G75=2,Inskrivning!O75,0)</f>
        <v>0</v>
      </c>
      <c r="H75" s="16">
        <f>IF(Inskrivning!$G75=2,Inskrivning!P75,0)</f>
        <v>0</v>
      </c>
      <c r="I75" s="16">
        <f>IF(Inskrivning!$G75=2,Inskrivning!Q75,0)</f>
        <v>0</v>
      </c>
      <c r="J75" s="16">
        <f>IF(Inskrivning!$G75=2,Inskrivning!R75,0)</f>
        <v>0</v>
      </c>
      <c r="K75" s="16">
        <f>IF(Inskrivning!$G75=2,Inskrivning!S75,0)</f>
        <v>0</v>
      </c>
      <c r="L75" s="16">
        <f>IF(Inskrivning!$G75=2,Inskrivning!T75,0)</f>
        <v>0</v>
      </c>
      <c r="M75" s="16">
        <f>IF(Inskrivning!$G75=2,Inskrivning!U75,0)</f>
        <v>0</v>
      </c>
      <c r="N75" s="16">
        <f>IF(Inskrivning!$G75=2,Inskrivning!V75,0)</f>
        <v>0</v>
      </c>
      <c r="O75" s="16">
        <f>IF(Inskrivning!$G75=2,Inskrivning!W75,0)</f>
        <v>0</v>
      </c>
      <c r="P75" s="16">
        <f>IF(Inskrivning!$G75=2,Inskrivning!X75,0)</f>
        <v>0</v>
      </c>
      <c r="Q75" s="113"/>
    </row>
    <row r="76" spans="2:17" ht="17.100000000000001" customHeight="1" x14ac:dyDescent="0.25">
      <c r="B76" s="53">
        <f>IF(Inskrivning!$G76=2,Inskrivning!J76,0)</f>
        <v>0</v>
      </c>
      <c r="C76" s="53">
        <f>IF(Inskrivning!$G76=2,Inskrivning!K76,0)</f>
        <v>0</v>
      </c>
      <c r="D76" s="16">
        <f>IF(Inskrivning!$G76=2,Inskrivning!L76,0)</f>
        <v>0</v>
      </c>
      <c r="E76" s="16">
        <f>IF(Inskrivning!$G76=2,Inskrivning!M76,0)</f>
        <v>0</v>
      </c>
      <c r="F76" s="16">
        <f>IF(Inskrivning!$G76=2,Inskrivning!N76,0)</f>
        <v>0</v>
      </c>
      <c r="G76" s="16">
        <f>IF(Inskrivning!$G76=2,Inskrivning!O76,0)</f>
        <v>0</v>
      </c>
      <c r="H76" s="16">
        <f>IF(Inskrivning!$G76=2,Inskrivning!P76,0)</f>
        <v>0</v>
      </c>
      <c r="I76" s="16">
        <f>IF(Inskrivning!$G76=2,Inskrivning!Q76,0)</f>
        <v>0</v>
      </c>
      <c r="J76" s="16">
        <f>IF(Inskrivning!$G76=2,Inskrivning!R76,0)</f>
        <v>0</v>
      </c>
      <c r="K76" s="16">
        <f>IF(Inskrivning!$G76=2,Inskrivning!S76,0)</f>
        <v>0</v>
      </c>
      <c r="L76" s="16">
        <f>IF(Inskrivning!$G76=2,Inskrivning!T76,0)</f>
        <v>0</v>
      </c>
      <c r="M76" s="16">
        <f>IF(Inskrivning!$G76=2,Inskrivning!U76,0)</f>
        <v>0</v>
      </c>
      <c r="N76" s="16">
        <f>IF(Inskrivning!$G76=2,Inskrivning!V76,0)</f>
        <v>0</v>
      </c>
      <c r="O76" s="16">
        <f>IF(Inskrivning!$G76=2,Inskrivning!W76,0)</f>
        <v>0</v>
      </c>
      <c r="P76" s="16">
        <f>IF(Inskrivning!$G76=2,Inskrivning!X76,0)</f>
        <v>0</v>
      </c>
      <c r="Q76" s="113"/>
    </row>
    <row r="77" spans="2:17" ht="17.100000000000001" customHeight="1" x14ac:dyDescent="0.25">
      <c r="B77" s="53">
        <f>IF(Inskrivning!$G77=2,Inskrivning!J77,0)</f>
        <v>0</v>
      </c>
      <c r="C77" s="53">
        <f>IF(Inskrivning!$G77=2,Inskrivning!K77,0)</f>
        <v>0</v>
      </c>
      <c r="D77" s="16">
        <f>IF(Inskrivning!$G77=2,Inskrivning!L77,0)</f>
        <v>0</v>
      </c>
      <c r="E77" s="16">
        <f>IF(Inskrivning!$G77=2,Inskrivning!M77,0)</f>
        <v>0</v>
      </c>
      <c r="F77" s="16">
        <f>IF(Inskrivning!$G77=2,Inskrivning!N77,0)</f>
        <v>0</v>
      </c>
      <c r="G77" s="16">
        <f>IF(Inskrivning!$G77=2,Inskrivning!O77,0)</f>
        <v>0</v>
      </c>
      <c r="H77" s="16">
        <f>IF(Inskrivning!$G77=2,Inskrivning!P77,0)</f>
        <v>0</v>
      </c>
      <c r="I77" s="16">
        <f>IF(Inskrivning!$G77=2,Inskrivning!Q77,0)</f>
        <v>0</v>
      </c>
      <c r="J77" s="16">
        <f>IF(Inskrivning!$G77=2,Inskrivning!R77,0)</f>
        <v>0</v>
      </c>
      <c r="K77" s="16">
        <f>IF(Inskrivning!$G77=2,Inskrivning!S77,0)</f>
        <v>0</v>
      </c>
      <c r="L77" s="16">
        <f>IF(Inskrivning!$G77=2,Inskrivning!T77,0)</f>
        <v>0</v>
      </c>
      <c r="M77" s="16">
        <f>IF(Inskrivning!$G77=2,Inskrivning!U77,0)</f>
        <v>0</v>
      </c>
      <c r="N77" s="16">
        <f>IF(Inskrivning!$G77=2,Inskrivning!V77,0)</f>
        <v>0</v>
      </c>
      <c r="O77" s="16">
        <f>IF(Inskrivning!$G77=2,Inskrivning!W77,0)</f>
        <v>0</v>
      </c>
      <c r="P77" s="16">
        <f>IF(Inskrivning!$G77=2,Inskrivning!X77,0)</f>
        <v>0</v>
      </c>
      <c r="Q77" s="113"/>
    </row>
    <row r="78" spans="2:17" ht="17.100000000000001" customHeight="1" x14ac:dyDescent="0.25">
      <c r="B78" s="53">
        <f>IF(Inskrivning!$G78=2,Inskrivning!J78,0)</f>
        <v>0</v>
      </c>
      <c r="C78" s="53">
        <f>IF(Inskrivning!$G78=2,Inskrivning!K78,0)</f>
        <v>0</v>
      </c>
      <c r="D78" s="16">
        <f>IF(Inskrivning!$G78=2,Inskrivning!L78,0)</f>
        <v>0</v>
      </c>
      <c r="E78" s="16">
        <f>IF(Inskrivning!$G78=2,Inskrivning!M78,0)</f>
        <v>0</v>
      </c>
      <c r="F78" s="16">
        <f>IF(Inskrivning!$G78=2,Inskrivning!N78,0)</f>
        <v>0</v>
      </c>
      <c r="G78" s="16">
        <f>IF(Inskrivning!$G78=2,Inskrivning!O78,0)</f>
        <v>0</v>
      </c>
      <c r="H78" s="16">
        <f>IF(Inskrivning!$G78=2,Inskrivning!P78,0)</f>
        <v>0</v>
      </c>
      <c r="I78" s="16">
        <f>IF(Inskrivning!$G78=2,Inskrivning!Q78,0)</f>
        <v>0</v>
      </c>
      <c r="J78" s="16">
        <f>IF(Inskrivning!$G78=2,Inskrivning!R78,0)</f>
        <v>0</v>
      </c>
      <c r="K78" s="16">
        <f>IF(Inskrivning!$G78=2,Inskrivning!S78,0)</f>
        <v>0</v>
      </c>
      <c r="L78" s="16">
        <f>IF(Inskrivning!$G78=2,Inskrivning!T78,0)</f>
        <v>0</v>
      </c>
      <c r="M78" s="16">
        <f>IF(Inskrivning!$G78=2,Inskrivning!U78,0)</f>
        <v>0</v>
      </c>
      <c r="N78" s="16">
        <f>IF(Inskrivning!$G78=2,Inskrivning!V78,0)</f>
        <v>0</v>
      </c>
      <c r="O78" s="16">
        <f>IF(Inskrivning!$G78=2,Inskrivning!W78,0)</f>
        <v>0</v>
      </c>
      <c r="P78" s="16">
        <f>IF(Inskrivning!$G78=2,Inskrivning!X78,0)</f>
        <v>0</v>
      </c>
      <c r="Q78" s="113"/>
    </row>
    <row r="79" spans="2:17" ht="17.100000000000001" customHeight="1" x14ac:dyDescent="0.25">
      <c r="B79" s="53">
        <f>IF(Inskrivning!$G79=2,Inskrivning!J79,0)</f>
        <v>0</v>
      </c>
      <c r="C79" s="53">
        <f>IF(Inskrivning!$G79=2,Inskrivning!K79,0)</f>
        <v>0</v>
      </c>
      <c r="D79" s="16">
        <f>IF(Inskrivning!$G79=2,Inskrivning!L79,0)</f>
        <v>0</v>
      </c>
      <c r="E79" s="16">
        <f>IF(Inskrivning!$G79=2,Inskrivning!M79,0)</f>
        <v>0</v>
      </c>
      <c r="F79" s="16">
        <f>IF(Inskrivning!$G79=2,Inskrivning!N79,0)</f>
        <v>0</v>
      </c>
      <c r="G79" s="16">
        <f>IF(Inskrivning!$G79=2,Inskrivning!O79,0)</f>
        <v>0</v>
      </c>
      <c r="H79" s="16">
        <f>IF(Inskrivning!$G79=2,Inskrivning!P79,0)</f>
        <v>0</v>
      </c>
      <c r="I79" s="16">
        <f>IF(Inskrivning!$G79=2,Inskrivning!Q79,0)</f>
        <v>0</v>
      </c>
      <c r="J79" s="16">
        <f>IF(Inskrivning!$G79=2,Inskrivning!R79,0)</f>
        <v>0</v>
      </c>
      <c r="K79" s="16">
        <f>IF(Inskrivning!$G79=2,Inskrivning!S79,0)</f>
        <v>0</v>
      </c>
      <c r="L79" s="16">
        <f>IF(Inskrivning!$G79=2,Inskrivning!T79,0)</f>
        <v>0</v>
      </c>
      <c r="M79" s="16">
        <f>IF(Inskrivning!$G79=2,Inskrivning!U79,0)</f>
        <v>0</v>
      </c>
      <c r="N79" s="16">
        <f>IF(Inskrivning!$G79=2,Inskrivning!V79,0)</f>
        <v>0</v>
      </c>
      <c r="O79" s="16">
        <f>IF(Inskrivning!$G79=2,Inskrivning!W79,0)</f>
        <v>0</v>
      </c>
      <c r="P79" s="16">
        <f>IF(Inskrivning!$G79=2,Inskrivning!X79,0)</f>
        <v>0</v>
      </c>
      <c r="Q79" s="113"/>
    </row>
    <row r="80" spans="2:17" ht="17.100000000000001" customHeight="1" x14ac:dyDescent="0.25">
      <c r="B80" s="53">
        <f>IF(Inskrivning!$G81=2,Inskrivning!J81,0)</f>
        <v>0</v>
      </c>
      <c r="C80" s="53">
        <f>IF(Inskrivning!$G81=2,Inskrivning!K81,0)</f>
        <v>0</v>
      </c>
      <c r="D80" s="16">
        <f>IF(Inskrivning!$G81=2,Inskrivning!L81,0)</f>
        <v>0</v>
      </c>
      <c r="E80" s="16">
        <f>IF(Inskrivning!$G81=2,Inskrivning!M81,0)</f>
        <v>0</v>
      </c>
      <c r="F80" s="16">
        <f>IF(Inskrivning!$G81=2,Inskrivning!N81,0)</f>
        <v>0</v>
      </c>
      <c r="G80" s="16">
        <f>IF(Inskrivning!$G81=2,Inskrivning!O81,0)</f>
        <v>0</v>
      </c>
      <c r="H80" s="16">
        <f>IF(Inskrivning!$G81=2,Inskrivning!P81,0)</f>
        <v>0</v>
      </c>
      <c r="I80" s="16">
        <f>IF(Inskrivning!$G81=2,Inskrivning!Q81,0)</f>
        <v>0</v>
      </c>
      <c r="J80" s="16">
        <f>IF(Inskrivning!$G81=2,Inskrivning!R81,0)</f>
        <v>0</v>
      </c>
      <c r="K80" s="16">
        <f>IF(Inskrivning!$G81=2,Inskrivning!S81,0)</f>
        <v>0</v>
      </c>
      <c r="L80" s="16">
        <f>IF(Inskrivning!$G81=2,Inskrivning!T81,0)</f>
        <v>0</v>
      </c>
      <c r="M80" s="16">
        <f>IF(Inskrivning!$G81=2,Inskrivning!U81,0)</f>
        <v>0</v>
      </c>
      <c r="N80" s="16">
        <f>IF(Inskrivning!$G81=2,Inskrivning!V81,0)</f>
        <v>0</v>
      </c>
      <c r="O80" s="16">
        <f>IF(Inskrivning!$G81=2,Inskrivning!W81,0)</f>
        <v>0</v>
      </c>
      <c r="P80" s="16">
        <f>IF(Inskrivning!$G81=2,Inskrivning!X81,0)</f>
        <v>0</v>
      </c>
      <c r="Q80" s="113"/>
    </row>
    <row r="81" spans="2:17" ht="17.100000000000001" customHeight="1" x14ac:dyDescent="0.25">
      <c r="B81" s="53">
        <f>IF(Inskrivning!$G82=2,Inskrivning!J82,0)</f>
        <v>0</v>
      </c>
      <c r="C81" s="53">
        <f>IF(Inskrivning!$G82=2,Inskrivning!K82,0)</f>
        <v>0</v>
      </c>
      <c r="D81" s="16">
        <f>IF(Inskrivning!$G82=2,Inskrivning!L82,0)</f>
        <v>0</v>
      </c>
      <c r="E81" s="16">
        <f>IF(Inskrivning!$G82=2,Inskrivning!M82,0)</f>
        <v>0</v>
      </c>
      <c r="F81" s="16">
        <f>IF(Inskrivning!$G82=2,Inskrivning!N82,0)</f>
        <v>0</v>
      </c>
      <c r="G81" s="16">
        <f>IF(Inskrivning!$G82=2,Inskrivning!O82,0)</f>
        <v>0</v>
      </c>
      <c r="H81" s="16">
        <f>IF(Inskrivning!$G82=2,Inskrivning!P82,0)</f>
        <v>0</v>
      </c>
      <c r="I81" s="16">
        <f>IF(Inskrivning!$G82=2,Inskrivning!Q82,0)</f>
        <v>0</v>
      </c>
      <c r="J81" s="16">
        <f>IF(Inskrivning!$G82=2,Inskrivning!R82,0)</f>
        <v>0</v>
      </c>
      <c r="K81" s="16">
        <f>IF(Inskrivning!$G82=2,Inskrivning!S82,0)</f>
        <v>0</v>
      </c>
      <c r="L81" s="16">
        <f>IF(Inskrivning!$G82=2,Inskrivning!T82,0)</f>
        <v>0</v>
      </c>
      <c r="M81" s="16">
        <f>IF(Inskrivning!$G82=2,Inskrivning!U82,0)</f>
        <v>0</v>
      </c>
      <c r="N81" s="16">
        <f>IF(Inskrivning!$G82=2,Inskrivning!V82,0)</f>
        <v>0</v>
      </c>
      <c r="O81" s="16">
        <f>IF(Inskrivning!$G82=2,Inskrivning!W82,0)</f>
        <v>0</v>
      </c>
      <c r="P81" s="16">
        <f>IF(Inskrivning!$G82=2,Inskrivning!X82,0)</f>
        <v>0</v>
      </c>
      <c r="Q81" s="113"/>
    </row>
    <row r="82" spans="2:17" ht="17.100000000000001" customHeight="1" x14ac:dyDescent="0.25">
      <c r="B82" s="53">
        <f>IF(Inskrivning!$G84=2,Inskrivning!J84,0)</f>
        <v>0</v>
      </c>
      <c r="C82" s="53">
        <f>IF(Inskrivning!$G84=2,Inskrivning!K84,0)</f>
        <v>0</v>
      </c>
      <c r="D82" s="16">
        <f>IF(Inskrivning!$G84=2,Inskrivning!L84,0)</f>
        <v>0</v>
      </c>
      <c r="E82" s="16">
        <f>IF(Inskrivning!$G84=2,Inskrivning!M84,0)</f>
        <v>0</v>
      </c>
      <c r="F82" s="16">
        <f>IF(Inskrivning!$G84=2,Inskrivning!N84,0)</f>
        <v>0</v>
      </c>
      <c r="G82" s="16">
        <f>IF(Inskrivning!$G84=2,Inskrivning!O84,0)</f>
        <v>0</v>
      </c>
      <c r="H82" s="16">
        <f>IF(Inskrivning!$G84=2,Inskrivning!P84,0)</f>
        <v>0</v>
      </c>
      <c r="I82" s="16">
        <f>IF(Inskrivning!$G84=2,Inskrivning!Q84,0)</f>
        <v>0</v>
      </c>
      <c r="J82" s="16">
        <f>IF(Inskrivning!$G84=2,Inskrivning!R84,0)</f>
        <v>0</v>
      </c>
      <c r="K82" s="16">
        <f>IF(Inskrivning!$G84=2,Inskrivning!S84,0)</f>
        <v>0</v>
      </c>
      <c r="L82" s="16">
        <f>IF(Inskrivning!$G84=2,Inskrivning!T84,0)</f>
        <v>0</v>
      </c>
      <c r="M82" s="16">
        <f>IF(Inskrivning!$G84=2,Inskrivning!U84,0)</f>
        <v>0</v>
      </c>
      <c r="N82" s="16">
        <f>IF(Inskrivning!$G84=2,Inskrivning!V84,0)</f>
        <v>0</v>
      </c>
      <c r="O82" s="16">
        <f>IF(Inskrivning!$G84=2,Inskrivning!W84,0)</f>
        <v>0</v>
      </c>
      <c r="P82" s="16">
        <f>IF(Inskrivning!$G84=2,Inskrivning!X84,0)</f>
        <v>0</v>
      </c>
      <c r="Q82" s="113"/>
    </row>
    <row r="83" spans="2:17" ht="17.100000000000001" customHeight="1" x14ac:dyDescent="0.25">
      <c r="B83" s="53">
        <f>IF(Inskrivning!$G85=2,Inskrivning!J85,0)</f>
        <v>0</v>
      </c>
      <c r="C83" s="53">
        <f>IF(Inskrivning!$G85=2,Inskrivning!K85,0)</f>
        <v>0</v>
      </c>
      <c r="D83" s="16">
        <f>IF(Inskrivning!$G85=2,Inskrivning!L85,0)</f>
        <v>0</v>
      </c>
      <c r="E83" s="16">
        <f>IF(Inskrivning!$G85=2,Inskrivning!M85,0)</f>
        <v>0</v>
      </c>
      <c r="F83" s="16">
        <f>IF(Inskrivning!$G85=2,Inskrivning!N85,0)</f>
        <v>0</v>
      </c>
      <c r="G83" s="16">
        <f>IF(Inskrivning!$G85=2,Inskrivning!O85,0)</f>
        <v>0</v>
      </c>
      <c r="H83" s="16">
        <f>IF(Inskrivning!$G85=2,Inskrivning!P85,0)</f>
        <v>0</v>
      </c>
      <c r="I83" s="16">
        <f>IF(Inskrivning!$G85=2,Inskrivning!Q85,0)</f>
        <v>0</v>
      </c>
      <c r="J83" s="16">
        <f>IF(Inskrivning!$G85=2,Inskrivning!R85,0)</f>
        <v>0</v>
      </c>
      <c r="K83" s="16">
        <f>IF(Inskrivning!$G85=2,Inskrivning!S85,0)</f>
        <v>0</v>
      </c>
      <c r="L83" s="16">
        <f>IF(Inskrivning!$G85=2,Inskrivning!T85,0)</f>
        <v>0</v>
      </c>
      <c r="M83" s="16">
        <f>IF(Inskrivning!$G85=2,Inskrivning!U85,0)</f>
        <v>0</v>
      </c>
      <c r="N83" s="16">
        <f>IF(Inskrivning!$G85=2,Inskrivning!V85,0)</f>
        <v>0</v>
      </c>
      <c r="O83" s="16">
        <f>IF(Inskrivning!$G85=2,Inskrivning!W85,0)</f>
        <v>0</v>
      </c>
      <c r="P83" s="16">
        <f>IF(Inskrivning!$G85=2,Inskrivning!X85,0)</f>
        <v>0</v>
      </c>
      <c r="Q83" s="113"/>
    </row>
    <row r="84" spans="2:17" ht="17.100000000000001" customHeight="1" x14ac:dyDescent="0.25">
      <c r="B84" s="53">
        <f>IF(Inskrivning!$G86=2,Inskrivning!J86,0)</f>
        <v>0</v>
      </c>
      <c r="C84" s="53">
        <f>IF(Inskrivning!$G86=2,Inskrivning!K86,0)</f>
        <v>0</v>
      </c>
      <c r="D84" s="16">
        <f>IF(Inskrivning!$G86=2,Inskrivning!L86,0)</f>
        <v>0</v>
      </c>
      <c r="E84" s="16">
        <f>IF(Inskrivning!$G86=2,Inskrivning!M86,0)</f>
        <v>0</v>
      </c>
      <c r="F84" s="16">
        <f>IF(Inskrivning!$G86=2,Inskrivning!N86,0)</f>
        <v>0</v>
      </c>
      <c r="G84" s="16">
        <f>IF(Inskrivning!$G86=2,Inskrivning!O86,0)</f>
        <v>0</v>
      </c>
      <c r="H84" s="16">
        <f>IF(Inskrivning!$G86=2,Inskrivning!P86,0)</f>
        <v>0</v>
      </c>
      <c r="I84" s="16">
        <f>IF(Inskrivning!$G86=2,Inskrivning!Q86,0)</f>
        <v>0</v>
      </c>
      <c r="J84" s="16">
        <f>IF(Inskrivning!$G86=2,Inskrivning!R86,0)</f>
        <v>0</v>
      </c>
      <c r="K84" s="16">
        <f>IF(Inskrivning!$G86=2,Inskrivning!S86,0)</f>
        <v>0</v>
      </c>
      <c r="L84" s="16">
        <f>IF(Inskrivning!$G86=2,Inskrivning!T86,0)</f>
        <v>0</v>
      </c>
      <c r="M84" s="16">
        <f>IF(Inskrivning!$G86=2,Inskrivning!U86,0)</f>
        <v>0</v>
      </c>
      <c r="N84" s="16">
        <f>IF(Inskrivning!$G86=2,Inskrivning!V86,0)</f>
        <v>0</v>
      </c>
      <c r="O84" s="16">
        <f>IF(Inskrivning!$G86=2,Inskrivning!W86,0)</f>
        <v>0</v>
      </c>
      <c r="P84" s="16">
        <f>IF(Inskrivning!$G86=2,Inskrivning!X86,0)</f>
        <v>0</v>
      </c>
      <c r="Q84" s="113"/>
    </row>
    <row r="85" spans="2:17" ht="17.100000000000001" customHeight="1" x14ac:dyDescent="0.25">
      <c r="B85" s="53">
        <f>IF(Inskrivning!$G87=2,Inskrivning!J87,0)</f>
        <v>0</v>
      </c>
      <c r="C85" s="53">
        <f>IF(Inskrivning!$G87=2,Inskrivning!K87,0)</f>
        <v>0</v>
      </c>
      <c r="D85" s="16">
        <f>IF(Inskrivning!$G87=2,Inskrivning!L87,0)</f>
        <v>0</v>
      </c>
      <c r="E85" s="16">
        <f>IF(Inskrivning!$G87=2,Inskrivning!M87,0)</f>
        <v>0</v>
      </c>
      <c r="F85" s="16">
        <f>IF(Inskrivning!$G87=2,Inskrivning!N87,0)</f>
        <v>0</v>
      </c>
      <c r="G85" s="16">
        <f>IF(Inskrivning!$G87=2,Inskrivning!O87,0)</f>
        <v>0</v>
      </c>
      <c r="H85" s="16">
        <f>IF(Inskrivning!$G87=2,Inskrivning!P87,0)</f>
        <v>0</v>
      </c>
      <c r="I85" s="16">
        <f>IF(Inskrivning!$G87=2,Inskrivning!Q87,0)</f>
        <v>0</v>
      </c>
      <c r="J85" s="16">
        <f>IF(Inskrivning!$G87=2,Inskrivning!R87,0)</f>
        <v>0</v>
      </c>
      <c r="K85" s="16">
        <f>IF(Inskrivning!$G87=2,Inskrivning!S87,0)</f>
        <v>0</v>
      </c>
      <c r="L85" s="16">
        <f>IF(Inskrivning!$G87=2,Inskrivning!T87,0)</f>
        <v>0</v>
      </c>
      <c r="M85" s="16">
        <f>IF(Inskrivning!$G87=2,Inskrivning!U87,0)</f>
        <v>0</v>
      </c>
      <c r="N85" s="16">
        <f>IF(Inskrivning!$G87=2,Inskrivning!V87,0)</f>
        <v>0</v>
      </c>
      <c r="O85" s="16">
        <f>IF(Inskrivning!$G87=2,Inskrivning!W87,0)</f>
        <v>0</v>
      </c>
      <c r="P85" s="16">
        <f>IF(Inskrivning!$G87=2,Inskrivning!X87,0)</f>
        <v>0</v>
      </c>
      <c r="Q85" s="113"/>
    </row>
    <row r="86" spans="2:17" ht="17.100000000000001" customHeight="1" x14ac:dyDescent="0.25">
      <c r="B86" s="53">
        <f>IF(Inskrivning!$G88=2,Inskrivning!J88,0)</f>
        <v>0</v>
      </c>
      <c r="C86" s="53">
        <f>IF(Inskrivning!$G88=2,Inskrivning!K88,0)</f>
        <v>0</v>
      </c>
      <c r="D86" s="16">
        <f>IF(Inskrivning!$G88=2,Inskrivning!L88,0)</f>
        <v>0</v>
      </c>
      <c r="E86" s="16">
        <f>IF(Inskrivning!$G88=2,Inskrivning!M88,0)</f>
        <v>0</v>
      </c>
      <c r="F86" s="16">
        <f>IF(Inskrivning!$G88=2,Inskrivning!N88,0)</f>
        <v>0</v>
      </c>
      <c r="G86" s="16">
        <f>IF(Inskrivning!$G88=2,Inskrivning!O88,0)</f>
        <v>0</v>
      </c>
      <c r="H86" s="16">
        <f>IF(Inskrivning!$G88=2,Inskrivning!P88,0)</f>
        <v>0</v>
      </c>
      <c r="I86" s="16">
        <f>IF(Inskrivning!$G88=2,Inskrivning!Q88,0)</f>
        <v>0</v>
      </c>
      <c r="J86" s="16">
        <f>IF(Inskrivning!$G88=2,Inskrivning!R88,0)</f>
        <v>0</v>
      </c>
      <c r="K86" s="16">
        <f>IF(Inskrivning!$G88=2,Inskrivning!S88,0)</f>
        <v>0</v>
      </c>
      <c r="L86" s="16">
        <f>IF(Inskrivning!$G88=2,Inskrivning!T88,0)</f>
        <v>0</v>
      </c>
      <c r="M86" s="16">
        <f>IF(Inskrivning!$G88=2,Inskrivning!U88,0)</f>
        <v>0</v>
      </c>
      <c r="N86" s="16">
        <f>IF(Inskrivning!$G88=2,Inskrivning!V88,0)</f>
        <v>0</v>
      </c>
      <c r="O86" s="16">
        <f>IF(Inskrivning!$G88=2,Inskrivning!W88,0)</f>
        <v>0</v>
      </c>
      <c r="P86" s="16">
        <f>IF(Inskrivning!$G88=2,Inskrivning!X88,0)</f>
        <v>0</v>
      </c>
      <c r="Q86" s="113"/>
    </row>
    <row r="87" spans="2:17" ht="17.100000000000001" customHeight="1" x14ac:dyDescent="0.25">
      <c r="B87" s="53">
        <f>IF(Inskrivning!$G89=2,Inskrivning!J89,0)</f>
        <v>0</v>
      </c>
      <c r="C87" s="53">
        <f>IF(Inskrivning!$G89=2,Inskrivning!K89,0)</f>
        <v>0</v>
      </c>
      <c r="D87" s="16">
        <f>IF(Inskrivning!$G89=2,Inskrivning!L89,0)</f>
        <v>0</v>
      </c>
      <c r="E87" s="16">
        <f>IF(Inskrivning!$G89=2,Inskrivning!M89,0)</f>
        <v>0</v>
      </c>
      <c r="F87" s="16">
        <f>IF(Inskrivning!$G89=2,Inskrivning!N89,0)</f>
        <v>0</v>
      </c>
      <c r="G87" s="16">
        <f>IF(Inskrivning!$G89=2,Inskrivning!O89,0)</f>
        <v>0</v>
      </c>
      <c r="H87" s="16">
        <f>IF(Inskrivning!$G89=2,Inskrivning!P89,0)</f>
        <v>0</v>
      </c>
      <c r="I87" s="16">
        <f>IF(Inskrivning!$G89=2,Inskrivning!Q89,0)</f>
        <v>0</v>
      </c>
      <c r="J87" s="16">
        <f>IF(Inskrivning!$G89=2,Inskrivning!R89,0)</f>
        <v>0</v>
      </c>
      <c r="K87" s="16">
        <f>IF(Inskrivning!$G89=2,Inskrivning!S89,0)</f>
        <v>0</v>
      </c>
      <c r="L87" s="16">
        <f>IF(Inskrivning!$G89=2,Inskrivning!T89,0)</f>
        <v>0</v>
      </c>
      <c r="M87" s="16">
        <f>IF(Inskrivning!$G89=2,Inskrivning!U89,0)</f>
        <v>0</v>
      </c>
      <c r="N87" s="16">
        <f>IF(Inskrivning!$G89=2,Inskrivning!V89,0)</f>
        <v>0</v>
      </c>
      <c r="O87" s="16">
        <f>IF(Inskrivning!$G89=2,Inskrivning!W89,0)</f>
        <v>0</v>
      </c>
      <c r="P87" s="16">
        <f>IF(Inskrivning!$G89=2,Inskrivning!X89,0)</f>
        <v>0</v>
      </c>
      <c r="Q87" s="113"/>
    </row>
    <row r="88" spans="2:17" ht="17.100000000000001" customHeight="1" x14ac:dyDescent="0.25">
      <c r="B88" s="53">
        <f>IF(Inskrivning!$G90=2,Inskrivning!J90,0)</f>
        <v>0</v>
      </c>
      <c r="C88" s="53">
        <f>IF(Inskrivning!$G90=2,Inskrivning!K90,0)</f>
        <v>0</v>
      </c>
      <c r="D88" s="16">
        <f>IF(Inskrivning!$G90=2,Inskrivning!L90,0)</f>
        <v>0</v>
      </c>
      <c r="E88" s="16">
        <f>IF(Inskrivning!$G90=2,Inskrivning!M90,0)</f>
        <v>0</v>
      </c>
      <c r="F88" s="16">
        <f>IF(Inskrivning!$G90=2,Inskrivning!N90,0)</f>
        <v>0</v>
      </c>
      <c r="G88" s="16">
        <f>IF(Inskrivning!$G90=2,Inskrivning!O90,0)</f>
        <v>0</v>
      </c>
      <c r="H88" s="16">
        <f>IF(Inskrivning!$G90=2,Inskrivning!P90,0)</f>
        <v>0</v>
      </c>
      <c r="I88" s="16">
        <f>IF(Inskrivning!$G90=2,Inskrivning!Q90,0)</f>
        <v>0</v>
      </c>
      <c r="J88" s="16">
        <f>IF(Inskrivning!$G90=2,Inskrivning!R90,0)</f>
        <v>0</v>
      </c>
      <c r="K88" s="16">
        <f>IF(Inskrivning!$G90=2,Inskrivning!S90,0)</f>
        <v>0</v>
      </c>
      <c r="L88" s="16">
        <f>IF(Inskrivning!$G90=2,Inskrivning!T90,0)</f>
        <v>0</v>
      </c>
      <c r="M88" s="16">
        <f>IF(Inskrivning!$G90=2,Inskrivning!U90,0)</f>
        <v>0</v>
      </c>
      <c r="N88" s="16">
        <f>IF(Inskrivning!$G90=2,Inskrivning!V90,0)</f>
        <v>0</v>
      </c>
      <c r="O88" s="16">
        <f>IF(Inskrivning!$G90=2,Inskrivning!W90,0)</f>
        <v>0</v>
      </c>
      <c r="P88" s="16">
        <f>IF(Inskrivning!$G90=2,Inskrivning!X90,0)</f>
        <v>0</v>
      </c>
      <c r="Q88" s="113"/>
    </row>
    <row r="89" spans="2:17" ht="17.100000000000001" customHeight="1" x14ac:dyDescent="0.25">
      <c r="B89" s="53">
        <f>IF(Inskrivning!$G91=2,Inskrivning!J91,0)</f>
        <v>0</v>
      </c>
      <c r="C89" s="53">
        <f>IF(Inskrivning!$G91=2,Inskrivning!K91,0)</f>
        <v>0</v>
      </c>
      <c r="D89" s="16">
        <f>IF(Inskrivning!$G91=2,Inskrivning!L91,0)</f>
        <v>0</v>
      </c>
      <c r="E89" s="16">
        <f>IF(Inskrivning!$G91=2,Inskrivning!M91,0)</f>
        <v>0</v>
      </c>
      <c r="F89" s="16">
        <f>IF(Inskrivning!$G91=2,Inskrivning!N91,0)</f>
        <v>0</v>
      </c>
      <c r="G89" s="16">
        <f>IF(Inskrivning!$G91=2,Inskrivning!O91,0)</f>
        <v>0</v>
      </c>
      <c r="H89" s="16">
        <f>IF(Inskrivning!$G91=2,Inskrivning!P91,0)</f>
        <v>0</v>
      </c>
      <c r="I89" s="16">
        <f>IF(Inskrivning!$G91=2,Inskrivning!Q91,0)</f>
        <v>0</v>
      </c>
      <c r="J89" s="16">
        <f>IF(Inskrivning!$G91=2,Inskrivning!R91,0)</f>
        <v>0</v>
      </c>
      <c r="K89" s="16">
        <f>IF(Inskrivning!$G91=2,Inskrivning!S91,0)</f>
        <v>0</v>
      </c>
      <c r="L89" s="16">
        <f>IF(Inskrivning!$G91=2,Inskrivning!T91,0)</f>
        <v>0</v>
      </c>
      <c r="M89" s="16">
        <f>IF(Inskrivning!$G91=2,Inskrivning!U91,0)</f>
        <v>0</v>
      </c>
      <c r="N89" s="16">
        <f>IF(Inskrivning!$G91=2,Inskrivning!V91,0)</f>
        <v>0</v>
      </c>
      <c r="O89" s="16">
        <f>IF(Inskrivning!$G91=2,Inskrivning!W91,0)</f>
        <v>0</v>
      </c>
      <c r="P89" s="16">
        <f>IF(Inskrivning!$G91=2,Inskrivning!X91,0)</f>
        <v>0</v>
      </c>
      <c r="Q89" s="113"/>
    </row>
    <row r="90" spans="2:17" ht="17.100000000000001" customHeight="1" x14ac:dyDescent="0.25">
      <c r="B90" s="53">
        <f>IF(Inskrivning!$G92=2,Inskrivning!J92,0)</f>
        <v>0</v>
      </c>
      <c r="C90" s="53">
        <f>IF(Inskrivning!$G92=2,Inskrivning!K92,0)</f>
        <v>0</v>
      </c>
      <c r="D90" s="16">
        <f>IF(Inskrivning!$G92=2,Inskrivning!L92,0)</f>
        <v>0</v>
      </c>
      <c r="E90" s="16">
        <f>IF(Inskrivning!$G92=2,Inskrivning!M92,0)</f>
        <v>0</v>
      </c>
      <c r="F90" s="16">
        <f>IF(Inskrivning!$G92=2,Inskrivning!N92,0)</f>
        <v>0</v>
      </c>
      <c r="G90" s="16">
        <f>IF(Inskrivning!$G92=2,Inskrivning!O92,0)</f>
        <v>0</v>
      </c>
      <c r="H90" s="16">
        <f>IF(Inskrivning!$G92=2,Inskrivning!P92,0)</f>
        <v>0</v>
      </c>
      <c r="I90" s="16">
        <f>IF(Inskrivning!$G92=2,Inskrivning!Q92,0)</f>
        <v>0</v>
      </c>
      <c r="J90" s="16">
        <f>IF(Inskrivning!$G92=2,Inskrivning!R92,0)</f>
        <v>0</v>
      </c>
      <c r="K90" s="16">
        <f>IF(Inskrivning!$G92=2,Inskrivning!S92,0)</f>
        <v>0</v>
      </c>
      <c r="L90" s="16">
        <f>IF(Inskrivning!$G92=2,Inskrivning!T92,0)</f>
        <v>0</v>
      </c>
      <c r="M90" s="16">
        <f>IF(Inskrivning!$G92=2,Inskrivning!U92,0)</f>
        <v>0</v>
      </c>
      <c r="N90" s="16">
        <f>IF(Inskrivning!$G92=2,Inskrivning!V92,0)</f>
        <v>0</v>
      </c>
      <c r="O90" s="16">
        <f>IF(Inskrivning!$G92=2,Inskrivning!W92,0)</f>
        <v>0</v>
      </c>
      <c r="P90" s="16">
        <f>IF(Inskrivning!$G92=2,Inskrivning!X92,0)</f>
        <v>0</v>
      </c>
      <c r="Q90" s="113"/>
    </row>
    <row r="91" spans="2:17" ht="17.100000000000001" customHeight="1" x14ac:dyDescent="0.25">
      <c r="B91" s="53">
        <f>IF(Inskrivning!$G93=2,Inskrivning!J93,0)</f>
        <v>0</v>
      </c>
      <c r="C91" s="53">
        <f>IF(Inskrivning!$G93=2,Inskrivning!K93,0)</f>
        <v>0</v>
      </c>
      <c r="D91" s="16">
        <f>IF(Inskrivning!$G93=2,Inskrivning!L93,0)</f>
        <v>0</v>
      </c>
      <c r="E91" s="16">
        <f>IF(Inskrivning!$G93=2,Inskrivning!M93,0)</f>
        <v>0</v>
      </c>
      <c r="F91" s="16">
        <f>IF(Inskrivning!$G93=2,Inskrivning!N93,0)</f>
        <v>0</v>
      </c>
      <c r="G91" s="16">
        <f>IF(Inskrivning!$G93=2,Inskrivning!O93,0)</f>
        <v>0</v>
      </c>
      <c r="H91" s="16">
        <f>IF(Inskrivning!$G93=2,Inskrivning!P93,0)</f>
        <v>0</v>
      </c>
      <c r="I91" s="16">
        <f>IF(Inskrivning!$G93=2,Inskrivning!Q93,0)</f>
        <v>0</v>
      </c>
      <c r="J91" s="16">
        <f>IF(Inskrivning!$G93=2,Inskrivning!R93,0)</f>
        <v>0</v>
      </c>
      <c r="K91" s="16">
        <f>IF(Inskrivning!$G93=2,Inskrivning!S93,0)</f>
        <v>0</v>
      </c>
      <c r="L91" s="16">
        <f>IF(Inskrivning!$G93=2,Inskrivning!T93,0)</f>
        <v>0</v>
      </c>
      <c r="M91" s="16">
        <f>IF(Inskrivning!$G93=2,Inskrivning!U93,0)</f>
        <v>0</v>
      </c>
      <c r="N91" s="16">
        <f>IF(Inskrivning!$G93=2,Inskrivning!V93,0)</f>
        <v>0</v>
      </c>
      <c r="O91" s="16">
        <f>IF(Inskrivning!$G93=2,Inskrivning!W93,0)</f>
        <v>0</v>
      </c>
      <c r="P91" s="16">
        <f>IF(Inskrivning!$G93=2,Inskrivning!X93,0)</f>
        <v>0</v>
      </c>
      <c r="Q91" s="113"/>
    </row>
    <row r="92" spans="2:17" ht="17.100000000000001" customHeight="1" x14ac:dyDescent="0.25">
      <c r="B92" s="53">
        <f>IF(Inskrivning!$G94=2,Inskrivning!J94,0)</f>
        <v>0</v>
      </c>
      <c r="C92" s="53">
        <f>IF(Inskrivning!$G94=2,Inskrivning!K94,0)</f>
        <v>0</v>
      </c>
      <c r="D92" s="16">
        <f>IF(Inskrivning!$G94=2,Inskrivning!L94,0)</f>
        <v>0</v>
      </c>
      <c r="E92" s="16">
        <f>IF(Inskrivning!$G94=2,Inskrivning!M94,0)</f>
        <v>0</v>
      </c>
      <c r="F92" s="16">
        <f>IF(Inskrivning!$G94=2,Inskrivning!N94,0)</f>
        <v>0</v>
      </c>
      <c r="G92" s="16">
        <f>IF(Inskrivning!$G94=2,Inskrivning!O94,0)</f>
        <v>0</v>
      </c>
      <c r="H92" s="16">
        <f>IF(Inskrivning!$G94=2,Inskrivning!P94,0)</f>
        <v>0</v>
      </c>
      <c r="I92" s="16">
        <f>IF(Inskrivning!$G94=2,Inskrivning!Q94,0)</f>
        <v>0</v>
      </c>
      <c r="J92" s="16">
        <f>IF(Inskrivning!$G94=2,Inskrivning!R94,0)</f>
        <v>0</v>
      </c>
      <c r="K92" s="16">
        <f>IF(Inskrivning!$G94=2,Inskrivning!S94,0)</f>
        <v>0</v>
      </c>
      <c r="L92" s="16">
        <f>IF(Inskrivning!$G94=2,Inskrivning!T94,0)</f>
        <v>0</v>
      </c>
      <c r="M92" s="16">
        <f>IF(Inskrivning!$G94=2,Inskrivning!U94,0)</f>
        <v>0</v>
      </c>
      <c r="N92" s="16">
        <f>IF(Inskrivning!$G94=2,Inskrivning!V94,0)</f>
        <v>0</v>
      </c>
      <c r="O92" s="16">
        <f>IF(Inskrivning!$G94=2,Inskrivning!W94,0)</f>
        <v>0</v>
      </c>
      <c r="P92" s="16">
        <f>IF(Inskrivning!$G94=2,Inskrivning!X94,0)</f>
        <v>0</v>
      </c>
      <c r="Q92" s="113"/>
    </row>
    <row r="93" spans="2:17" ht="17.100000000000001" customHeight="1" x14ac:dyDescent="0.25">
      <c r="B93" s="53">
        <f>IF(Inskrivning!$G95=2,Inskrivning!J95,0)</f>
        <v>0</v>
      </c>
      <c r="C93" s="53">
        <f>IF(Inskrivning!$G95=2,Inskrivning!K95,0)</f>
        <v>0</v>
      </c>
      <c r="D93" s="16">
        <f>IF(Inskrivning!$G95=2,Inskrivning!L95,0)</f>
        <v>0</v>
      </c>
      <c r="E93" s="16">
        <f>IF(Inskrivning!$G95=2,Inskrivning!M95,0)</f>
        <v>0</v>
      </c>
      <c r="F93" s="16">
        <f>IF(Inskrivning!$G95=2,Inskrivning!N95,0)</f>
        <v>0</v>
      </c>
      <c r="G93" s="16">
        <f>IF(Inskrivning!$G95=2,Inskrivning!O95,0)</f>
        <v>0</v>
      </c>
      <c r="H93" s="16">
        <f>IF(Inskrivning!$G95=2,Inskrivning!P95,0)</f>
        <v>0</v>
      </c>
      <c r="I93" s="16">
        <f>IF(Inskrivning!$G95=2,Inskrivning!Q95,0)</f>
        <v>0</v>
      </c>
      <c r="J93" s="16">
        <f>IF(Inskrivning!$G95=2,Inskrivning!R95,0)</f>
        <v>0</v>
      </c>
      <c r="K93" s="16">
        <f>IF(Inskrivning!$G95=2,Inskrivning!S95,0)</f>
        <v>0</v>
      </c>
      <c r="L93" s="16">
        <f>IF(Inskrivning!$G95=2,Inskrivning!T95,0)</f>
        <v>0</v>
      </c>
      <c r="M93" s="16">
        <f>IF(Inskrivning!$G95=2,Inskrivning!U95,0)</f>
        <v>0</v>
      </c>
      <c r="N93" s="16">
        <f>IF(Inskrivning!$G95=2,Inskrivning!V95,0)</f>
        <v>0</v>
      </c>
      <c r="O93" s="16">
        <f>IF(Inskrivning!$G95=2,Inskrivning!W95,0)</f>
        <v>0</v>
      </c>
      <c r="P93" s="16">
        <f>IF(Inskrivning!$G95=2,Inskrivning!X95,0)</f>
        <v>0</v>
      </c>
      <c r="Q93" s="113"/>
    </row>
    <row r="94" spans="2:17" ht="17.100000000000001" customHeight="1" x14ac:dyDescent="0.25">
      <c r="B94" s="53">
        <f>IF(Inskrivning!$G96=2,Inskrivning!J96,0)</f>
        <v>0</v>
      </c>
      <c r="C94" s="53">
        <f>IF(Inskrivning!$G96=2,Inskrivning!K96,0)</f>
        <v>0</v>
      </c>
      <c r="D94" s="16">
        <f>IF(Inskrivning!$G96=2,Inskrivning!L96,0)</f>
        <v>0</v>
      </c>
      <c r="E94" s="16">
        <f>IF(Inskrivning!$G96=2,Inskrivning!M96,0)</f>
        <v>0</v>
      </c>
      <c r="F94" s="16">
        <f>IF(Inskrivning!$G96=2,Inskrivning!N96,0)</f>
        <v>0</v>
      </c>
      <c r="G94" s="16">
        <f>IF(Inskrivning!$G96=2,Inskrivning!O96,0)</f>
        <v>0</v>
      </c>
      <c r="H94" s="16">
        <f>IF(Inskrivning!$G96=2,Inskrivning!P96,0)</f>
        <v>0</v>
      </c>
      <c r="I94" s="16">
        <f>IF(Inskrivning!$G96=2,Inskrivning!Q96,0)</f>
        <v>0</v>
      </c>
      <c r="J94" s="16">
        <f>IF(Inskrivning!$G96=2,Inskrivning!R96,0)</f>
        <v>0</v>
      </c>
      <c r="K94" s="16">
        <f>IF(Inskrivning!$G96=2,Inskrivning!S96,0)</f>
        <v>0</v>
      </c>
      <c r="L94" s="16">
        <f>IF(Inskrivning!$G96=2,Inskrivning!T96,0)</f>
        <v>0</v>
      </c>
      <c r="M94" s="16">
        <f>IF(Inskrivning!$G96=2,Inskrivning!U96,0)</f>
        <v>0</v>
      </c>
      <c r="N94" s="16">
        <f>IF(Inskrivning!$G96=2,Inskrivning!V96,0)</f>
        <v>0</v>
      </c>
      <c r="O94" s="16">
        <f>IF(Inskrivning!$G96=2,Inskrivning!W96,0)</f>
        <v>0</v>
      </c>
      <c r="P94" s="16">
        <f>IF(Inskrivning!$G96=2,Inskrivning!X96,0)</f>
        <v>0</v>
      </c>
      <c r="Q94" s="113"/>
    </row>
    <row r="95" spans="2:17" ht="17.100000000000001" customHeight="1" x14ac:dyDescent="0.25">
      <c r="B95" s="53">
        <f>IF(Inskrivning!$G97=2,Inskrivning!J97,0)</f>
        <v>0</v>
      </c>
      <c r="C95" s="53">
        <f>IF(Inskrivning!$G97=2,Inskrivning!K97,0)</f>
        <v>0</v>
      </c>
      <c r="D95" s="16">
        <f>IF(Inskrivning!$G97=2,Inskrivning!L97,0)</f>
        <v>0</v>
      </c>
      <c r="E95" s="16">
        <f>IF(Inskrivning!$G97=2,Inskrivning!M97,0)</f>
        <v>0</v>
      </c>
      <c r="F95" s="16">
        <f>IF(Inskrivning!$G97=2,Inskrivning!N97,0)</f>
        <v>0</v>
      </c>
      <c r="G95" s="16">
        <f>IF(Inskrivning!$G97=2,Inskrivning!O97,0)</f>
        <v>0</v>
      </c>
      <c r="H95" s="16">
        <f>IF(Inskrivning!$G97=2,Inskrivning!P97,0)</f>
        <v>0</v>
      </c>
      <c r="I95" s="16">
        <f>IF(Inskrivning!$G97=2,Inskrivning!Q97,0)</f>
        <v>0</v>
      </c>
      <c r="J95" s="16">
        <f>IF(Inskrivning!$G97=2,Inskrivning!R97,0)</f>
        <v>0</v>
      </c>
      <c r="K95" s="16">
        <f>IF(Inskrivning!$G97=2,Inskrivning!S97,0)</f>
        <v>0</v>
      </c>
      <c r="L95" s="16">
        <f>IF(Inskrivning!$G97=2,Inskrivning!T97,0)</f>
        <v>0</v>
      </c>
      <c r="M95" s="16">
        <f>IF(Inskrivning!$G97=2,Inskrivning!U97,0)</f>
        <v>0</v>
      </c>
      <c r="N95" s="16">
        <f>IF(Inskrivning!$G97=2,Inskrivning!V97,0)</f>
        <v>0</v>
      </c>
      <c r="O95" s="16">
        <f>IF(Inskrivning!$G97=2,Inskrivning!W97,0)</f>
        <v>0</v>
      </c>
      <c r="P95" s="16">
        <f>IF(Inskrivning!$G97=2,Inskrivning!X97,0)</f>
        <v>0</v>
      </c>
      <c r="Q95" s="113"/>
    </row>
    <row r="96" spans="2:17" ht="17.100000000000001" customHeight="1" x14ac:dyDescent="0.25">
      <c r="B96" s="53">
        <f>IF(Inskrivning!$G98=2,Inskrivning!J98,0)</f>
        <v>0</v>
      </c>
      <c r="C96" s="53">
        <f>IF(Inskrivning!$G98=2,Inskrivning!K98,0)</f>
        <v>0</v>
      </c>
      <c r="D96" s="16">
        <f>IF(Inskrivning!$G98=2,Inskrivning!L98,0)</f>
        <v>0</v>
      </c>
      <c r="E96" s="16">
        <f>IF(Inskrivning!$G98=2,Inskrivning!M98,0)</f>
        <v>0</v>
      </c>
      <c r="F96" s="16">
        <f>IF(Inskrivning!$G98=2,Inskrivning!N98,0)</f>
        <v>0</v>
      </c>
      <c r="G96" s="16">
        <f>IF(Inskrivning!$G98=2,Inskrivning!O98,0)</f>
        <v>0</v>
      </c>
      <c r="H96" s="16">
        <f>IF(Inskrivning!$G98=2,Inskrivning!P98,0)</f>
        <v>0</v>
      </c>
      <c r="I96" s="16">
        <f>IF(Inskrivning!$G98=2,Inskrivning!Q98,0)</f>
        <v>0</v>
      </c>
      <c r="J96" s="16">
        <f>IF(Inskrivning!$G98=2,Inskrivning!R98,0)</f>
        <v>0</v>
      </c>
      <c r="K96" s="16">
        <f>IF(Inskrivning!$G98=2,Inskrivning!S98,0)</f>
        <v>0</v>
      </c>
      <c r="L96" s="16">
        <f>IF(Inskrivning!$G98=2,Inskrivning!T98,0)</f>
        <v>0</v>
      </c>
      <c r="M96" s="16">
        <f>IF(Inskrivning!$G98=2,Inskrivning!U98,0)</f>
        <v>0</v>
      </c>
      <c r="N96" s="16">
        <f>IF(Inskrivning!$G98=2,Inskrivning!V98,0)</f>
        <v>0</v>
      </c>
      <c r="O96" s="16">
        <f>IF(Inskrivning!$G98=2,Inskrivning!W98,0)</f>
        <v>0</v>
      </c>
      <c r="P96" s="16">
        <f>IF(Inskrivning!$G98=2,Inskrivning!X98,0)</f>
        <v>0</v>
      </c>
      <c r="Q96" s="113"/>
    </row>
    <row r="97" spans="2:17" ht="17.100000000000001" customHeight="1" x14ac:dyDescent="0.25">
      <c r="B97" s="53">
        <f>IF(Inskrivning!$G99=2,Inskrivning!J99,0)</f>
        <v>0</v>
      </c>
      <c r="C97" s="53">
        <f>IF(Inskrivning!$G99=2,Inskrivning!K99,0)</f>
        <v>0</v>
      </c>
      <c r="D97" s="16">
        <f>IF(Inskrivning!$G99=2,Inskrivning!L99,0)</f>
        <v>0</v>
      </c>
      <c r="E97" s="16">
        <f>IF(Inskrivning!$G99=2,Inskrivning!M99,0)</f>
        <v>0</v>
      </c>
      <c r="F97" s="16">
        <f>IF(Inskrivning!$G99=2,Inskrivning!N99,0)</f>
        <v>0</v>
      </c>
      <c r="G97" s="16">
        <f>IF(Inskrivning!$G99=2,Inskrivning!O99,0)</f>
        <v>0</v>
      </c>
      <c r="H97" s="16">
        <f>IF(Inskrivning!$G99=2,Inskrivning!P99,0)</f>
        <v>0</v>
      </c>
      <c r="I97" s="16">
        <f>IF(Inskrivning!$G99=2,Inskrivning!Q99,0)</f>
        <v>0</v>
      </c>
      <c r="J97" s="16">
        <f>IF(Inskrivning!$G99=2,Inskrivning!R99,0)</f>
        <v>0</v>
      </c>
      <c r="K97" s="16">
        <f>IF(Inskrivning!$G99=2,Inskrivning!S99,0)</f>
        <v>0</v>
      </c>
      <c r="L97" s="16">
        <f>IF(Inskrivning!$G99=2,Inskrivning!T99,0)</f>
        <v>0</v>
      </c>
      <c r="M97" s="16">
        <f>IF(Inskrivning!$G99=2,Inskrivning!U99,0)</f>
        <v>0</v>
      </c>
      <c r="N97" s="16">
        <f>IF(Inskrivning!$G99=2,Inskrivning!V99,0)</f>
        <v>0</v>
      </c>
      <c r="O97" s="16">
        <f>IF(Inskrivning!$G99=2,Inskrivning!W99,0)</f>
        <v>0</v>
      </c>
      <c r="P97" s="16">
        <f>IF(Inskrivning!$G99=2,Inskrivning!X99,0)</f>
        <v>0</v>
      </c>
      <c r="Q97" s="113"/>
    </row>
    <row r="98" spans="2:17" ht="17.100000000000001" customHeight="1" x14ac:dyDescent="0.25">
      <c r="B98" s="53">
        <f>IF(Inskrivning!$G100=2,Inskrivning!J100,0)</f>
        <v>0</v>
      </c>
      <c r="C98" s="53">
        <f>IF(Inskrivning!$G100=2,Inskrivning!K100,0)</f>
        <v>0</v>
      </c>
      <c r="D98" s="16">
        <f>IF(Inskrivning!$G100=2,Inskrivning!L100,0)</f>
        <v>0</v>
      </c>
      <c r="E98" s="16">
        <f>IF(Inskrivning!$G100=2,Inskrivning!M100,0)</f>
        <v>0</v>
      </c>
      <c r="F98" s="16">
        <f>IF(Inskrivning!$G100=2,Inskrivning!N100,0)</f>
        <v>0</v>
      </c>
      <c r="G98" s="16">
        <f>IF(Inskrivning!$G100=2,Inskrivning!O100,0)</f>
        <v>0</v>
      </c>
      <c r="H98" s="16">
        <f>IF(Inskrivning!$G100=2,Inskrivning!P100,0)</f>
        <v>0</v>
      </c>
      <c r="I98" s="16">
        <f>IF(Inskrivning!$G100=2,Inskrivning!Q100,0)</f>
        <v>0</v>
      </c>
      <c r="J98" s="16">
        <f>IF(Inskrivning!$G100=2,Inskrivning!R100,0)</f>
        <v>0</v>
      </c>
      <c r="K98" s="16">
        <f>IF(Inskrivning!$G100=2,Inskrivning!S100,0)</f>
        <v>0</v>
      </c>
      <c r="L98" s="16">
        <f>IF(Inskrivning!$G100=2,Inskrivning!T100,0)</f>
        <v>0</v>
      </c>
      <c r="M98" s="16">
        <f>IF(Inskrivning!$G100=2,Inskrivning!U100,0)</f>
        <v>0</v>
      </c>
      <c r="N98" s="16">
        <f>IF(Inskrivning!$G100=2,Inskrivning!V100,0)</f>
        <v>0</v>
      </c>
      <c r="O98" s="16">
        <f>IF(Inskrivning!$G100=2,Inskrivning!W100,0)</f>
        <v>0</v>
      </c>
      <c r="P98" s="16">
        <f>IF(Inskrivning!$G100=2,Inskrivning!X100,0)</f>
        <v>0</v>
      </c>
      <c r="Q98" s="113"/>
    </row>
    <row r="99" spans="2:17" ht="17.100000000000001" customHeight="1" x14ac:dyDescent="0.25">
      <c r="B99" s="53">
        <f>IF(Inskrivning!$G101=2,Inskrivning!J101,0)</f>
        <v>0</v>
      </c>
      <c r="C99" s="53">
        <f>IF(Inskrivning!$G101=2,Inskrivning!K101,0)</f>
        <v>0</v>
      </c>
      <c r="D99" s="16">
        <f>IF(Inskrivning!$G101=2,Inskrivning!L101,0)</f>
        <v>0</v>
      </c>
      <c r="E99" s="16">
        <f>IF(Inskrivning!$G101=2,Inskrivning!M101,0)</f>
        <v>0</v>
      </c>
      <c r="F99" s="16">
        <f>IF(Inskrivning!$G101=2,Inskrivning!N101,0)</f>
        <v>0</v>
      </c>
      <c r="G99" s="16">
        <f>IF(Inskrivning!$G101=2,Inskrivning!O101,0)</f>
        <v>0</v>
      </c>
      <c r="H99" s="16">
        <f>IF(Inskrivning!$G101=2,Inskrivning!P101,0)</f>
        <v>0</v>
      </c>
      <c r="I99" s="16">
        <f>IF(Inskrivning!$G101=2,Inskrivning!Q101,0)</f>
        <v>0</v>
      </c>
      <c r="J99" s="16">
        <f>IF(Inskrivning!$G101=2,Inskrivning!R101,0)</f>
        <v>0</v>
      </c>
      <c r="K99" s="16">
        <f>IF(Inskrivning!$G101=2,Inskrivning!S101,0)</f>
        <v>0</v>
      </c>
      <c r="L99" s="16">
        <f>IF(Inskrivning!$G101=2,Inskrivning!T101,0)</f>
        <v>0</v>
      </c>
      <c r="M99" s="16">
        <f>IF(Inskrivning!$G101=2,Inskrivning!U101,0)</f>
        <v>0</v>
      </c>
      <c r="N99" s="16">
        <f>IF(Inskrivning!$G101=2,Inskrivning!V101,0)</f>
        <v>0</v>
      </c>
      <c r="O99" s="16">
        <f>IF(Inskrivning!$G101=2,Inskrivning!W101,0)</f>
        <v>0</v>
      </c>
      <c r="P99" s="16">
        <f>IF(Inskrivning!$G101=2,Inskrivning!X101,0)</f>
        <v>0</v>
      </c>
      <c r="Q99" s="113"/>
    </row>
    <row r="100" spans="2:17" ht="17.100000000000001" customHeight="1" x14ac:dyDescent="0.25">
      <c r="B100" s="53">
        <f>IF(Inskrivning!$G102=2,Inskrivning!J102,0)</f>
        <v>0</v>
      </c>
      <c r="C100" s="53">
        <f>IF(Inskrivning!$G102=2,Inskrivning!K102,0)</f>
        <v>0</v>
      </c>
      <c r="D100" s="16">
        <f>IF(Inskrivning!$G102=2,Inskrivning!L102,0)</f>
        <v>0</v>
      </c>
      <c r="E100" s="16">
        <f>IF(Inskrivning!$G102=2,Inskrivning!M102,0)</f>
        <v>0</v>
      </c>
      <c r="F100" s="16">
        <f>IF(Inskrivning!$G102=2,Inskrivning!N102,0)</f>
        <v>0</v>
      </c>
      <c r="G100" s="16">
        <f>IF(Inskrivning!$G102=2,Inskrivning!O102,0)</f>
        <v>0</v>
      </c>
      <c r="H100" s="16">
        <f>IF(Inskrivning!$G102=2,Inskrivning!P102,0)</f>
        <v>0</v>
      </c>
      <c r="I100" s="16">
        <f>IF(Inskrivning!$G102=2,Inskrivning!Q102,0)</f>
        <v>0</v>
      </c>
      <c r="J100" s="16">
        <f>IF(Inskrivning!$G102=2,Inskrivning!R102,0)</f>
        <v>0</v>
      </c>
      <c r="K100" s="16">
        <f>IF(Inskrivning!$G102=2,Inskrivning!S102,0)</f>
        <v>0</v>
      </c>
      <c r="L100" s="16">
        <f>IF(Inskrivning!$G102=2,Inskrivning!T102,0)</f>
        <v>0</v>
      </c>
      <c r="M100" s="16">
        <f>IF(Inskrivning!$G102=2,Inskrivning!U102,0)</f>
        <v>0</v>
      </c>
      <c r="N100" s="16">
        <f>IF(Inskrivning!$G102=2,Inskrivning!V102,0)</f>
        <v>0</v>
      </c>
      <c r="O100" s="16">
        <f>IF(Inskrivning!$G102=2,Inskrivning!W102,0)</f>
        <v>0</v>
      </c>
      <c r="P100" s="16">
        <f>IF(Inskrivning!$G102=2,Inskrivning!X102,0)</f>
        <v>0</v>
      </c>
      <c r="Q100" s="113"/>
    </row>
    <row r="101" spans="2:17" ht="17.100000000000001" customHeight="1" x14ac:dyDescent="0.25">
      <c r="B101" s="53">
        <f>IF(Inskrivning!$G103=2,Inskrivning!J103,0)</f>
        <v>0</v>
      </c>
      <c r="C101" s="53">
        <f>IF(Inskrivning!$G103=2,Inskrivning!K103,0)</f>
        <v>0</v>
      </c>
      <c r="D101" s="16">
        <f>IF(Inskrivning!$G103=2,Inskrivning!L103,0)</f>
        <v>0</v>
      </c>
      <c r="E101" s="16">
        <f>IF(Inskrivning!$G103=2,Inskrivning!M103,0)</f>
        <v>0</v>
      </c>
      <c r="F101" s="16">
        <f>IF(Inskrivning!$G103=2,Inskrivning!N103,0)</f>
        <v>0</v>
      </c>
      <c r="G101" s="16">
        <f>IF(Inskrivning!$G103=2,Inskrivning!O103,0)</f>
        <v>0</v>
      </c>
      <c r="H101" s="16">
        <f>IF(Inskrivning!$G103=2,Inskrivning!P103,0)</f>
        <v>0</v>
      </c>
      <c r="I101" s="16">
        <f>IF(Inskrivning!$G103=2,Inskrivning!Q103,0)</f>
        <v>0</v>
      </c>
      <c r="J101" s="16">
        <f>IF(Inskrivning!$G103=2,Inskrivning!R103,0)</f>
        <v>0</v>
      </c>
      <c r="K101" s="16">
        <f>IF(Inskrivning!$G103=2,Inskrivning!S103,0)</f>
        <v>0</v>
      </c>
      <c r="L101" s="16">
        <f>IF(Inskrivning!$G103=2,Inskrivning!T103,0)</f>
        <v>0</v>
      </c>
      <c r="M101" s="16">
        <f>IF(Inskrivning!$G103=2,Inskrivning!U103,0)</f>
        <v>0</v>
      </c>
      <c r="N101" s="16">
        <f>IF(Inskrivning!$G103=2,Inskrivning!V103,0)</f>
        <v>0</v>
      </c>
      <c r="O101" s="16">
        <f>IF(Inskrivning!$G103=2,Inskrivning!W103,0)</f>
        <v>0</v>
      </c>
      <c r="P101" s="16">
        <f>IF(Inskrivning!$G103=2,Inskrivning!X103,0)</f>
        <v>0</v>
      </c>
      <c r="Q101" s="113"/>
    </row>
    <row r="102" spans="2:17" ht="17.100000000000001" customHeight="1" x14ac:dyDescent="0.25">
      <c r="B102" s="53">
        <f>IF(Inskrivning!$G104=2,Inskrivning!J104,0)</f>
        <v>0</v>
      </c>
      <c r="C102" s="53">
        <f>IF(Inskrivning!$G104=2,Inskrivning!K104,0)</f>
        <v>0</v>
      </c>
      <c r="D102" s="16">
        <f>IF(Inskrivning!$G104=2,Inskrivning!L104,0)</f>
        <v>0</v>
      </c>
      <c r="E102" s="16">
        <f>IF(Inskrivning!$G104=2,Inskrivning!M104,0)</f>
        <v>0</v>
      </c>
      <c r="F102" s="16">
        <f>IF(Inskrivning!$G104=2,Inskrivning!N104,0)</f>
        <v>0</v>
      </c>
      <c r="G102" s="16">
        <f>IF(Inskrivning!$G104=2,Inskrivning!O104,0)</f>
        <v>0</v>
      </c>
      <c r="H102" s="16">
        <f>IF(Inskrivning!$G104=2,Inskrivning!P104,0)</f>
        <v>0</v>
      </c>
      <c r="I102" s="16">
        <f>IF(Inskrivning!$G104=2,Inskrivning!Q104,0)</f>
        <v>0</v>
      </c>
      <c r="J102" s="16">
        <f>IF(Inskrivning!$G104=2,Inskrivning!R104,0)</f>
        <v>0</v>
      </c>
      <c r="K102" s="16">
        <f>IF(Inskrivning!$G104=2,Inskrivning!S104,0)</f>
        <v>0</v>
      </c>
      <c r="L102" s="16">
        <f>IF(Inskrivning!$G104=2,Inskrivning!T104,0)</f>
        <v>0</v>
      </c>
      <c r="M102" s="16">
        <f>IF(Inskrivning!$G104=2,Inskrivning!U104,0)</f>
        <v>0</v>
      </c>
      <c r="N102" s="16">
        <f>IF(Inskrivning!$G104=2,Inskrivning!V104,0)</f>
        <v>0</v>
      </c>
      <c r="O102" s="16">
        <f>IF(Inskrivning!$G104=2,Inskrivning!W104,0)</f>
        <v>0</v>
      </c>
      <c r="P102" s="16">
        <f>IF(Inskrivning!$G104=2,Inskrivning!X104,0)</f>
        <v>0</v>
      </c>
      <c r="Q102" s="113"/>
    </row>
    <row r="103" spans="2:17" ht="17.100000000000001" customHeight="1" x14ac:dyDescent="0.25">
      <c r="B103" s="53">
        <f>IF(Inskrivning!$G105=2,Inskrivning!J105,0)</f>
        <v>0</v>
      </c>
      <c r="C103" s="53">
        <f>IF(Inskrivning!$G105=2,Inskrivning!K105,0)</f>
        <v>0</v>
      </c>
      <c r="D103" s="16">
        <f>IF(Inskrivning!$G105=2,Inskrivning!L105,0)</f>
        <v>0</v>
      </c>
      <c r="E103" s="16">
        <f>IF(Inskrivning!$G105=2,Inskrivning!M105,0)</f>
        <v>0</v>
      </c>
      <c r="F103" s="16">
        <f>IF(Inskrivning!$G105=2,Inskrivning!N105,0)</f>
        <v>0</v>
      </c>
      <c r="G103" s="16">
        <f>IF(Inskrivning!$G105=2,Inskrivning!O105,0)</f>
        <v>0</v>
      </c>
      <c r="H103" s="16">
        <f>IF(Inskrivning!$G105=2,Inskrivning!P105,0)</f>
        <v>0</v>
      </c>
      <c r="I103" s="16">
        <f>IF(Inskrivning!$G105=2,Inskrivning!Q105,0)</f>
        <v>0</v>
      </c>
      <c r="J103" s="16">
        <f>IF(Inskrivning!$G105=2,Inskrivning!R105,0)</f>
        <v>0</v>
      </c>
      <c r="K103" s="16">
        <f>IF(Inskrivning!$G105=2,Inskrivning!S105,0)</f>
        <v>0</v>
      </c>
      <c r="L103" s="16">
        <f>IF(Inskrivning!$G105=2,Inskrivning!T105,0)</f>
        <v>0</v>
      </c>
      <c r="M103" s="16">
        <f>IF(Inskrivning!$G105=2,Inskrivning!U105,0)</f>
        <v>0</v>
      </c>
      <c r="N103" s="16">
        <f>IF(Inskrivning!$G105=2,Inskrivning!V105,0)</f>
        <v>0</v>
      </c>
      <c r="O103" s="16">
        <f>IF(Inskrivning!$G105=2,Inskrivning!W105,0)</f>
        <v>0</v>
      </c>
      <c r="P103" s="16">
        <f>IF(Inskrivning!$G105=2,Inskrivning!X105,0)</f>
        <v>0</v>
      </c>
      <c r="Q103" s="113"/>
    </row>
    <row r="104" spans="2:17" ht="17.100000000000001" customHeight="1" x14ac:dyDescent="0.25">
      <c r="B104" s="53">
        <f>IF(Inskrivning!$G106=2,Inskrivning!J106,0)</f>
        <v>0</v>
      </c>
      <c r="C104" s="53">
        <f>IF(Inskrivning!$G106=2,Inskrivning!K106,0)</f>
        <v>0</v>
      </c>
      <c r="D104" s="16">
        <f>IF(Inskrivning!$G106=2,Inskrivning!L106,0)</f>
        <v>0</v>
      </c>
      <c r="E104" s="16">
        <f>IF(Inskrivning!$G106=2,Inskrivning!M106,0)</f>
        <v>0</v>
      </c>
      <c r="F104" s="16">
        <f>IF(Inskrivning!$G106=2,Inskrivning!N106,0)</f>
        <v>0</v>
      </c>
      <c r="G104" s="16">
        <f>IF(Inskrivning!$G106=2,Inskrivning!O106,0)</f>
        <v>0</v>
      </c>
      <c r="H104" s="16">
        <f>IF(Inskrivning!$G106=2,Inskrivning!P106,0)</f>
        <v>0</v>
      </c>
      <c r="I104" s="16">
        <f>IF(Inskrivning!$G106=2,Inskrivning!Q106,0)</f>
        <v>0</v>
      </c>
      <c r="J104" s="16">
        <f>IF(Inskrivning!$G106=2,Inskrivning!R106,0)</f>
        <v>0</v>
      </c>
      <c r="K104" s="16">
        <f>IF(Inskrivning!$G106=2,Inskrivning!S106,0)</f>
        <v>0</v>
      </c>
      <c r="L104" s="16">
        <f>IF(Inskrivning!$G106=2,Inskrivning!T106,0)</f>
        <v>0</v>
      </c>
      <c r="M104" s="16">
        <f>IF(Inskrivning!$G106=2,Inskrivning!U106,0)</f>
        <v>0</v>
      </c>
      <c r="N104" s="16">
        <f>IF(Inskrivning!$G106=2,Inskrivning!V106,0)</f>
        <v>0</v>
      </c>
      <c r="O104" s="16">
        <f>IF(Inskrivning!$G106=2,Inskrivning!W106,0)</f>
        <v>0</v>
      </c>
      <c r="P104" s="16">
        <f>IF(Inskrivning!$G106=2,Inskrivning!X106,0)</f>
        <v>0</v>
      </c>
      <c r="Q104" s="113"/>
    </row>
    <row r="105" spans="2:17" ht="17.100000000000001" customHeight="1" x14ac:dyDescent="0.25">
      <c r="B105" s="53">
        <f>IF(Inskrivning!$G107=2,Inskrivning!J107,0)</f>
        <v>0</v>
      </c>
      <c r="C105" s="53">
        <f>IF(Inskrivning!$G107=2,Inskrivning!K107,0)</f>
        <v>0</v>
      </c>
      <c r="D105" s="16">
        <f>IF(Inskrivning!$G107=2,Inskrivning!L107,0)</f>
        <v>0</v>
      </c>
      <c r="E105" s="16">
        <f>IF(Inskrivning!$G107=2,Inskrivning!M107,0)</f>
        <v>0</v>
      </c>
      <c r="F105" s="16">
        <f>IF(Inskrivning!$G107=2,Inskrivning!N107,0)</f>
        <v>0</v>
      </c>
      <c r="G105" s="16">
        <f>IF(Inskrivning!$G107=2,Inskrivning!O107,0)</f>
        <v>0</v>
      </c>
      <c r="H105" s="16">
        <f>IF(Inskrivning!$G107=2,Inskrivning!P107,0)</f>
        <v>0</v>
      </c>
      <c r="I105" s="16">
        <f>IF(Inskrivning!$G107=2,Inskrivning!Q107,0)</f>
        <v>0</v>
      </c>
      <c r="J105" s="16">
        <f>IF(Inskrivning!$G107=2,Inskrivning!R107,0)</f>
        <v>0</v>
      </c>
      <c r="K105" s="16">
        <f>IF(Inskrivning!$G107=2,Inskrivning!S107,0)</f>
        <v>0</v>
      </c>
      <c r="L105" s="16">
        <f>IF(Inskrivning!$G107=2,Inskrivning!T107,0)</f>
        <v>0</v>
      </c>
      <c r="M105" s="16">
        <f>IF(Inskrivning!$G107=2,Inskrivning!U107,0)</f>
        <v>0</v>
      </c>
      <c r="N105" s="16">
        <f>IF(Inskrivning!$G107=2,Inskrivning!V107,0)</f>
        <v>0</v>
      </c>
      <c r="O105" s="16">
        <f>IF(Inskrivning!$G107=2,Inskrivning!W107,0)</f>
        <v>0</v>
      </c>
      <c r="P105" s="16">
        <f>IF(Inskrivning!$G107=2,Inskrivning!X107,0)</f>
        <v>0</v>
      </c>
      <c r="Q105" s="113"/>
    </row>
    <row r="106" spans="2:17" ht="17.100000000000001" customHeight="1" x14ac:dyDescent="0.25">
      <c r="B106" s="53">
        <f>IF(Inskrivning!$G108=2,Inskrivning!J108,0)</f>
        <v>0</v>
      </c>
      <c r="C106" s="53">
        <f>IF(Inskrivning!$G108=2,Inskrivning!K108,0)</f>
        <v>0</v>
      </c>
      <c r="D106" s="16">
        <f>IF(Inskrivning!$G108=2,Inskrivning!L108,0)</f>
        <v>0</v>
      </c>
      <c r="E106" s="16">
        <f>IF(Inskrivning!$G108=2,Inskrivning!M108,0)</f>
        <v>0</v>
      </c>
      <c r="F106" s="16">
        <f>IF(Inskrivning!$G108=2,Inskrivning!N108,0)</f>
        <v>0</v>
      </c>
      <c r="G106" s="16">
        <f>IF(Inskrivning!$G108=2,Inskrivning!O108,0)</f>
        <v>0</v>
      </c>
      <c r="H106" s="16">
        <f>IF(Inskrivning!$G108=2,Inskrivning!P108,0)</f>
        <v>0</v>
      </c>
      <c r="I106" s="16">
        <f>IF(Inskrivning!$G108=2,Inskrivning!Q108,0)</f>
        <v>0</v>
      </c>
      <c r="J106" s="16">
        <f>IF(Inskrivning!$G108=2,Inskrivning!R108,0)</f>
        <v>0</v>
      </c>
      <c r="K106" s="16">
        <f>IF(Inskrivning!$G108=2,Inskrivning!S108,0)</f>
        <v>0</v>
      </c>
      <c r="L106" s="16">
        <f>IF(Inskrivning!$G108=2,Inskrivning!T108,0)</f>
        <v>0</v>
      </c>
      <c r="M106" s="16">
        <f>IF(Inskrivning!$G108=2,Inskrivning!U108,0)</f>
        <v>0</v>
      </c>
      <c r="N106" s="16">
        <f>IF(Inskrivning!$G108=2,Inskrivning!V108,0)</f>
        <v>0</v>
      </c>
      <c r="O106" s="16">
        <f>IF(Inskrivning!$G108=2,Inskrivning!W108,0)</f>
        <v>0</v>
      </c>
      <c r="P106" s="16">
        <f>IF(Inskrivning!$G108=2,Inskrivning!X108,0)</f>
        <v>0</v>
      </c>
      <c r="Q106" s="113"/>
    </row>
    <row r="107" spans="2:17" ht="17.100000000000001" customHeight="1" x14ac:dyDescent="0.25">
      <c r="B107" s="53">
        <f>IF(Inskrivning!$G109=2,Inskrivning!J109,0)</f>
        <v>0</v>
      </c>
      <c r="C107" s="53">
        <f>IF(Inskrivning!$G109=2,Inskrivning!K109,0)</f>
        <v>0</v>
      </c>
      <c r="D107" s="16">
        <f>IF(Inskrivning!$G109=2,Inskrivning!L109,0)</f>
        <v>0</v>
      </c>
      <c r="E107" s="16">
        <f>IF(Inskrivning!$G109=2,Inskrivning!M109,0)</f>
        <v>0</v>
      </c>
      <c r="F107" s="16">
        <f>IF(Inskrivning!$G109=2,Inskrivning!N109,0)</f>
        <v>0</v>
      </c>
      <c r="G107" s="16">
        <f>IF(Inskrivning!$G109=2,Inskrivning!O109,0)</f>
        <v>0</v>
      </c>
      <c r="H107" s="16">
        <f>IF(Inskrivning!$G109=2,Inskrivning!P109,0)</f>
        <v>0</v>
      </c>
      <c r="I107" s="16">
        <f>IF(Inskrivning!$G109=2,Inskrivning!Q109,0)</f>
        <v>0</v>
      </c>
      <c r="J107" s="16">
        <f>IF(Inskrivning!$G109=2,Inskrivning!R109,0)</f>
        <v>0</v>
      </c>
      <c r="K107" s="16">
        <f>IF(Inskrivning!$G109=2,Inskrivning!S109,0)</f>
        <v>0</v>
      </c>
      <c r="L107" s="16">
        <f>IF(Inskrivning!$G109=2,Inskrivning!T109,0)</f>
        <v>0</v>
      </c>
      <c r="M107" s="16">
        <f>IF(Inskrivning!$G109=2,Inskrivning!U109,0)</f>
        <v>0</v>
      </c>
      <c r="N107" s="16">
        <f>IF(Inskrivning!$G109=2,Inskrivning!V109,0)</f>
        <v>0</v>
      </c>
      <c r="O107" s="16">
        <f>IF(Inskrivning!$G109=2,Inskrivning!W109,0)</f>
        <v>0</v>
      </c>
      <c r="P107" s="16">
        <f>IF(Inskrivning!$G109=2,Inskrivning!X109,0)</f>
        <v>0</v>
      </c>
      <c r="Q107" s="113"/>
    </row>
    <row r="108" spans="2:17" ht="17.100000000000001" customHeight="1" x14ac:dyDescent="0.25">
      <c r="B108" s="53">
        <f>IF(Inskrivning!$G110=2,Inskrivning!J110,0)</f>
        <v>0</v>
      </c>
      <c r="C108" s="53">
        <f>IF(Inskrivning!$G110=2,Inskrivning!K110,0)</f>
        <v>0</v>
      </c>
      <c r="D108" s="16">
        <f>IF(Inskrivning!$G110=2,Inskrivning!L110,0)</f>
        <v>0</v>
      </c>
      <c r="E108" s="16">
        <f>IF(Inskrivning!$G110=2,Inskrivning!M110,0)</f>
        <v>0</v>
      </c>
      <c r="F108" s="16">
        <f>IF(Inskrivning!$G110=2,Inskrivning!N110,0)</f>
        <v>0</v>
      </c>
      <c r="G108" s="16">
        <f>IF(Inskrivning!$G110=2,Inskrivning!O110,0)</f>
        <v>0</v>
      </c>
      <c r="H108" s="16">
        <f>IF(Inskrivning!$G110=2,Inskrivning!P110,0)</f>
        <v>0</v>
      </c>
      <c r="I108" s="16">
        <f>IF(Inskrivning!$G110=2,Inskrivning!Q110,0)</f>
        <v>0</v>
      </c>
      <c r="J108" s="16">
        <f>IF(Inskrivning!$G110=2,Inskrivning!R110,0)</f>
        <v>0</v>
      </c>
      <c r="K108" s="16">
        <f>IF(Inskrivning!$G110=2,Inskrivning!S110,0)</f>
        <v>0</v>
      </c>
      <c r="L108" s="16">
        <f>IF(Inskrivning!$G110=2,Inskrivning!T110,0)</f>
        <v>0</v>
      </c>
      <c r="M108" s="16">
        <f>IF(Inskrivning!$G110=2,Inskrivning!U110,0)</f>
        <v>0</v>
      </c>
      <c r="N108" s="16">
        <f>IF(Inskrivning!$G110=2,Inskrivning!V110,0)</f>
        <v>0</v>
      </c>
      <c r="O108" s="16">
        <f>IF(Inskrivning!$G110=2,Inskrivning!W110,0)</f>
        <v>0</v>
      </c>
      <c r="P108" s="16">
        <f>IF(Inskrivning!$G110=2,Inskrivning!X110,0)</f>
        <v>0</v>
      </c>
      <c r="Q108" s="113"/>
    </row>
    <row r="109" spans="2:17" ht="17.100000000000001" customHeight="1" x14ac:dyDescent="0.25">
      <c r="B109" s="53">
        <f>IF(Inskrivning!$G111=2,Inskrivning!J111,0)</f>
        <v>0</v>
      </c>
      <c r="C109" s="53">
        <f>IF(Inskrivning!$G111=2,Inskrivning!K111,0)</f>
        <v>0</v>
      </c>
      <c r="D109" s="16">
        <f>IF(Inskrivning!$G111=2,Inskrivning!L111,0)</f>
        <v>0</v>
      </c>
      <c r="E109" s="16">
        <f>IF(Inskrivning!$G111=2,Inskrivning!M111,0)</f>
        <v>0</v>
      </c>
      <c r="F109" s="16">
        <f>IF(Inskrivning!$G111=2,Inskrivning!N111,0)</f>
        <v>0</v>
      </c>
      <c r="G109" s="16">
        <f>IF(Inskrivning!$G111=2,Inskrivning!O111,0)</f>
        <v>0</v>
      </c>
      <c r="H109" s="16">
        <f>IF(Inskrivning!$G111=2,Inskrivning!P111,0)</f>
        <v>0</v>
      </c>
      <c r="I109" s="16">
        <f>IF(Inskrivning!$G111=2,Inskrivning!Q111,0)</f>
        <v>0</v>
      </c>
      <c r="J109" s="16">
        <f>IF(Inskrivning!$G111=2,Inskrivning!R111,0)</f>
        <v>0</v>
      </c>
      <c r="K109" s="16">
        <f>IF(Inskrivning!$G111=2,Inskrivning!S111,0)</f>
        <v>0</v>
      </c>
      <c r="L109" s="16">
        <f>IF(Inskrivning!$G111=2,Inskrivning!T111,0)</f>
        <v>0</v>
      </c>
      <c r="M109" s="16">
        <f>IF(Inskrivning!$G111=2,Inskrivning!U111,0)</f>
        <v>0</v>
      </c>
      <c r="N109" s="16">
        <f>IF(Inskrivning!$G111=2,Inskrivning!V111,0)</f>
        <v>0</v>
      </c>
      <c r="O109" s="16">
        <f>IF(Inskrivning!$G111=2,Inskrivning!W111,0)</f>
        <v>0</v>
      </c>
      <c r="P109" s="16">
        <f>IF(Inskrivning!$G111=2,Inskrivning!X111,0)</f>
        <v>0</v>
      </c>
      <c r="Q109" s="113"/>
    </row>
    <row r="110" spans="2:17" ht="17.100000000000001" customHeight="1" x14ac:dyDescent="0.25">
      <c r="B110" s="53">
        <f>IF(Inskrivning!$G112=2,Inskrivning!J112,0)</f>
        <v>0</v>
      </c>
      <c r="C110" s="53">
        <f>IF(Inskrivning!$G112=2,Inskrivning!K112,0)</f>
        <v>0</v>
      </c>
      <c r="D110" s="16">
        <f>IF(Inskrivning!$G112=2,Inskrivning!L112,0)</f>
        <v>0</v>
      </c>
      <c r="E110" s="16">
        <f>IF(Inskrivning!$G112=2,Inskrivning!M112,0)</f>
        <v>0</v>
      </c>
      <c r="F110" s="16">
        <f>IF(Inskrivning!$G112=2,Inskrivning!N112,0)</f>
        <v>0</v>
      </c>
      <c r="G110" s="16">
        <f>IF(Inskrivning!$G112=2,Inskrivning!O112,0)</f>
        <v>0</v>
      </c>
      <c r="H110" s="16">
        <f>IF(Inskrivning!$G112=2,Inskrivning!P112,0)</f>
        <v>0</v>
      </c>
      <c r="I110" s="16">
        <f>IF(Inskrivning!$G112=2,Inskrivning!Q112,0)</f>
        <v>0</v>
      </c>
      <c r="J110" s="16">
        <f>IF(Inskrivning!$G112=2,Inskrivning!R112,0)</f>
        <v>0</v>
      </c>
      <c r="K110" s="16">
        <f>IF(Inskrivning!$G112=2,Inskrivning!S112,0)</f>
        <v>0</v>
      </c>
      <c r="L110" s="16">
        <f>IF(Inskrivning!$G112=2,Inskrivning!T112,0)</f>
        <v>0</v>
      </c>
      <c r="M110" s="16">
        <f>IF(Inskrivning!$G112=2,Inskrivning!U112,0)</f>
        <v>0</v>
      </c>
      <c r="N110" s="16">
        <f>IF(Inskrivning!$G112=2,Inskrivning!V112,0)</f>
        <v>0</v>
      </c>
      <c r="O110" s="16">
        <f>IF(Inskrivning!$G112=2,Inskrivning!W112,0)</f>
        <v>0</v>
      </c>
      <c r="P110" s="16">
        <f>IF(Inskrivning!$G112=2,Inskrivning!X112,0)</f>
        <v>0</v>
      </c>
      <c r="Q110" s="113"/>
    </row>
    <row r="111" spans="2:17" ht="17.100000000000001" customHeight="1" x14ac:dyDescent="0.25">
      <c r="B111" s="53">
        <f>IF(Inskrivning!$G113=2,Inskrivning!J113,0)</f>
        <v>0</v>
      </c>
      <c r="C111" s="53">
        <f>IF(Inskrivning!$G113=2,Inskrivning!K113,0)</f>
        <v>0</v>
      </c>
      <c r="D111" s="16">
        <f>IF(Inskrivning!$G113=2,Inskrivning!L113,0)</f>
        <v>0</v>
      </c>
      <c r="E111" s="16">
        <f>IF(Inskrivning!$G113=2,Inskrivning!M113,0)</f>
        <v>0</v>
      </c>
      <c r="F111" s="16">
        <f>IF(Inskrivning!$G113=2,Inskrivning!N113,0)</f>
        <v>0</v>
      </c>
      <c r="G111" s="16">
        <f>IF(Inskrivning!$G113=2,Inskrivning!O113,0)</f>
        <v>0</v>
      </c>
      <c r="H111" s="16">
        <f>IF(Inskrivning!$G113=2,Inskrivning!P113,0)</f>
        <v>0</v>
      </c>
      <c r="I111" s="16">
        <f>IF(Inskrivning!$G113=2,Inskrivning!Q113,0)</f>
        <v>0</v>
      </c>
      <c r="J111" s="16">
        <f>IF(Inskrivning!$G113=2,Inskrivning!R113,0)</f>
        <v>0</v>
      </c>
      <c r="K111" s="16">
        <f>IF(Inskrivning!$G113=2,Inskrivning!S113,0)</f>
        <v>0</v>
      </c>
      <c r="L111" s="16">
        <f>IF(Inskrivning!$G113=2,Inskrivning!T113,0)</f>
        <v>0</v>
      </c>
      <c r="M111" s="16">
        <f>IF(Inskrivning!$G113=2,Inskrivning!U113,0)</f>
        <v>0</v>
      </c>
      <c r="N111" s="16">
        <f>IF(Inskrivning!$G113=2,Inskrivning!V113,0)</f>
        <v>0</v>
      </c>
      <c r="O111" s="16">
        <f>IF(Inskrivning!$G113=2,Inskrivning!W113,0)</f>
        <v>0</v>
      </c>
      <c r="P111" s="16">
        <f>IF(Inskrivning!$G113=2,Inskrivning!X113,0)</f>
        <v>0</v>
      </c>
      <c r="Q111" s="113"/>
    </row>
    <row r="112" spans="2:17" ht="17.100000000000001" customHeight="1" x14ac:dyDescent="0.25">
      <c r="B112" s="53">
        <f>IF(Inskrivning!$G114=2,Inskrivning!J114,0)</f>
        <v>0</v>
      </c>
      <c r="C112" s="53">
        <f>IF(Inskrivning!$G114=2,Inskrivning!K114,0)</f>
        <v>0</v>
      </c>
      <c r="D112" s="16">
        <f>IF(Inskrivning!$G114=2,Inskrivning!L114,0)</f>
        <v>0</v>
      </c>
      <c r="E112" s="16">
        <f>IF(Inskrivning!$G114=2,Inskrivning!M114,0)</f>
        <v>0</v>
      </c>
      <c r="F112" s="16">
        <f>IF(Inskrivning!$G114=2,Inskrivning!N114,0)</f>
        <v>0</v>
      </c>
      <c r="G112" s="16">
        <f>IF(Inskrivning!$G114=2,Inskrivning!O114,0)</f>
        <v>0</v>
      </c>
      <c r="H112" s="16">
        <f>IF(Inskrivning!$G114=2,Inskrivning!P114,0)</f>
        <v>0</v>
      </c>
      <c r="I112" s="16">
        <f>IF(Inskrivning!$G114=2,Inskrivning!Q114,0)</f>
        <v>0</v>
      </c>
      <c r="J112" s="16">
        <f>IF(Inskrivning!$G114=2,Inskrivning!R114,0)</f>
        <v>0</v>
      </c>
      <c r="K112" s="16">
        <f>IF(Inskrivning!$G114=2,Inskrivning!S114,0)</f>
        <v>0</v>
      </c>
      <c r="L112" s="16">
        <f>IF(Inskrivning!$G114=2,Inskrivning!T114,0)</f>
        <v>0</v>
      </c>
      <c r="M112" s="16">
        <f>IF(Inskrivning!$G114=2,Inskrivning!U114,0)</f>
        <v>0</v>
      </c>
      <c r="N112" s="16">
        <f>IF(Inskrivning!$G114=2,Inskrivning!V114,0)</f>
        <v>0</v>
      </c>
      <c r="O112" s="16">
        <f>IF(Inskrivning!$G114=2,Inskrivning!W114,0)</f>
        <v>0</v>
      </c>
      <c r="P112" s="16">
        <f>IF(Inskrivning!$G114=2,Inskrivning!X114,0)</f>
        <v>0</v>
      </c>
      <c r="Q112" s="113"/>
    </row>
    <row r="113" spans="2:17" ht="17.100000000000001" customHeight="1" x14ac:dyDescent="0.25">
      <c r="B113" s="53">
        <f>IF(Inskrivning!$G115=2,Inskrivning!J115,0)</f>
        <v>0</v>
      </c>
      <c r="C113" s="53">
        <f>IF(Inskrivning!$G115=2,Inskrivning!K115,0)</f>
        <v>0</v>
      </c>
      <c r="D113" s="16">
        <f>IF(Inskrivning!$G115=2,Inskrivning!L115,0)</f>
        <v>0</v>
      </c>
      <c r="E113" s="16">
        <f>IF(Inskrivning!$G115=2,Inskrivning!M115,0)</f>
        <v>0</v>
      </c>
      <c r="F113" s="16">
        <f>IF(Inskrivning!$G115=2,Inskrivning!N115,0)</f>
        <v>0</v>
      </c>
      <c r="G113" s="16">
        <f>IF(Inskrivning!$G115=2,Inskrivning!O115,0)</f>
        <v>0</v>
      </c>
      <c r="H113" s="16">
        <f>IF(Inskrivning!$G115=2,Inskrivning!P115,0)</f>
        <v>0</v>
      </c>
      <c r="I113" s="16">
        <f>IF(Inskrivning!$G115=2,Inskrivning!Q115,0)</f>
        <v>0</v>
      </c>
      <c r="J113" s="16">
        <f>IF(Inskrivning!$G115=2,Inskrivning!R115,0)</f>
        <v>0</v>
      </c>
      <c r="K113" s="16">
        <f>IF(Inskrivning!$G115=2,Inskrivning!S115,0)</f>
        <v>0</v>
      </c>
      <c r="L113" s="16">
        <f>IF(Inskrivning!$G115=2,Inskrivning!T115,0)</f>
        <v>0</v>
      </c>
      <c r="M113" s="16">
        <f>IF(Inskrivning!$G115=2,Inskrivning!U115,0)</f>
        <v>0</v>
      </c>
      <c r="N113" s="16">
        <f>IF(Inskrivning!$G115=2,Inskrivning!V115,0)</f>
        <v>0</v>
      </c>
      <c r="O113" s="16">
        <f>IF(Inskrivning!$G115=2,Inskrivning!W115,0)</f>
        <v>0</v>
      </c>
      <c r="P113" s="16">
        <f>IF(Inskrivning!$G115=2,Inskrivning!X115,0)</f>
        <v>0</v>
      </c>
      <c r="Q113" s="113"/>
    </row>
    <row r="114" spans="2:17" ht="17.100000000000001" customHeight="1" x14ac:dyDescent="0.25">
      <c r="B114" s="53">
        <f>IF(Inskrivning!$G116=2,Inskrivning!J116,0)</f>
        <v>0</v>
      </c>
      <c r="C114" s="53">
        <f>IF(Inskrivning!$G116=2,Inskrivning!K116,0)</f>
        <v>0</v>
      </c>
      <c r="D114" s="16">
        <f>IF(Inskrivning!$G116=2,Inskrivning!L116,0)</f>
        <v>0</v>
      </c>
      <c r="E114" s="16">
        <f>IF(Inskrivning!$G116=2,Inskrivning!M116,0)</f>
        <v>0</v>
      </c>
      <c r="F114" s="16">
        <f>IF(Inskrivning!$G116=2,Inskrivning!N116,0)</f>
        <v>0</v>
      </c>
      <c r="G114" s="16">
        <f>IF(Inskrivning!$G116=2,Inskrivning!O116,0)</f>
        <v>0</v>
      </c>
      <c r="H114" s="16">
        <f>IF(Inskrivning!$G116=2,Inskrivning!P116,0)</f>
        <v>0</v>
      </c>
      <c r="I114" s="16">
        <f>IF(Inskrivning!$G116=2,Inskrivning!Q116,0)</f>
        <v>0</v>
      </c>
      <c r="J114" s="16">
        <f>IF(Inskrivning!$G116=2,Inskrivning!R116,0)</f>
        <v>0</v>
      </c>
      <c r="K114" s="16">
        <f>IF(Inskrivning!$G116=2,Inskrivning!S116,0)</f>
        <v>0</v>
      </c>
      <c r="L114" s="16">
        <f>IF(Inskrivning!$G116=2,Inskrivning!T116,0)</f>
        <v>0</v>
      </c>
      <c r="M114" s="16">
        <f>IF(Inskrivning!$G116=2,Inskrivning!U116,0)</f>
        <v>0</v>
      </c>
      <c r="N114" s="16">
        <f>IF(Inskrivning!$G116=2,Inskrivning!V116,0)</f>
        <v>0</v>
      </c>
      <c r="O114" s="16">
        <f>IF(Inskrivning!$G116=2,Inskrivning!W116,0)</f>
        <v>0</v>
      </c>
      <c r="P114" s="16">
        <f>IF(Inskrivning!$G116=2,Inskrivning!X116,0)</f>
        <v>0</v>
      </c>
      <c r="Q114" s="113"/>
    </row>
    <row r="115" spans="2:17" ht="17.100000000000001" customHeight="1" x14ac:dyDescent="0.25">
      <c r="B115" s="53">
        <f>IF(Inskrivning!$G117=2,Inskrivning!J117,0)</f>
        <v>0</v>
      </c>
      <c r="C115" s="53">
        <f>IF(Inskrivning!$G117=2,Inskrivning!K117,0)</f>
        <v>0</v>
      </c>
      <c r="D115" s="16">
        <f>IF(Inskrivning!$G117=2,Inskrivning!L117,0)</f>
        <v>0</v>
      </c>
      <c r="E115" s="16">
        <f>IF(Inskrivning!$G117=2,Inskrivning!M117,0)</f>
        <v>0</v>
      </c>
      <c r="F115" s="16">
        <f>IF(Inskrivning!$G117=2,Inskrivning!N117,0)</f>
        <v>0</v>
      </c>
      <c r="G115" s="16">
        <f>IF(Inskrivning!$G117=2,Inskrivning!O117,0)</f>
        <v>0</v>
      </c>
      <c r="H115" s="16">
        <f>IF(Inskrivning!$G117=2,Inskrivning!P117,0)</f>
        <v>0</v>
      </c>
      <c r="I115" s="16">
        <f>IF(Inskrivning!$G117=2,Inskrivning!Q117,0)</f>
        <v>0</v>
      </c>
      <c r="J115" s="16">
        <f>IF(Inskrivning!$G117=2,Inskrivning!R117,0)</f>
        <v>0</v>
      </c>
      <c r="K115" s="16">
        <f>IF(Inskrivning!$G117=2,Inskrivning!S117,0)</f>
        <v>0</v>
      </c>
      <c r="L115" s="16">
        <f>IF(Inskrivning!$G117=2,Inskrivning!T117,0)</f>
        <v>0</v>
      </c>
      <c r="M115" s="16">
        <f>IF(Inskrivning!$G117=2,Inskrivning!U117,0)</f>
        <v>0</v>
      </c>
      <c r="N115" s="16">
        <f>IF(Inskrivning!$G117=2,Inskrivning!V117,0)</f>
        <v>0</v>
      </c>
      <c r="O115" s="16">
        <f>IF(Inskrivning!$G117=2,Inskrivning!W117,0)</f>
        <v>0</v>
      </c>
      <c r="P115" s="16">
        <f>IF(Inskrivning!$G117=2,Inskrivning!X117,0)</f>
        <v>0</v>
      </c>
      <c r="Q115" s="113"/>
    </row>
    <row r="116" spans="2:17" ht="17.100000000000001" customHeight="1" x14ac:dyDescent="0.25">
      <c r="B116" s="53">
        <f>IF(Inskrivning!$G118=2,Inskrivning!J118,0)</f>
        <v>0</v>
      </c>
      <c r="C116" s="53">
        <f>IF(Inskrivning!$G118=2,Inskrivning!K118,0)</f>
        <v>0</v>
      </c>
      <c r="D116" s="16">
        <f>IF(Inskrivning!$G118=2,Inskrivning!L118,0)</f>
        <v>0</v>
      </c>
      <c r="E116" s="16">
        <f>IF(Inskrivning!$G118=2,Inskrivning!M118,0)</f>
        <v>0</v>
      </c>
      <c r="F116" s="16">
        <f>IF(Inskrivning!$G118=2,Inskrivning!N118,0)</f>
        <v>0</v>
      </c>
      <c r="G116" s="16">
        <f>IF(Inskrivning!$G118=2,Inskrivning!O118,0)</f>
        <v>0</v>
      </c>
      <c r="H116" s="16">
        <f>IF(Inskrivning!$G118=2,Inskrivning!P118,0)</f>
        <v>0</v>
      </c>
      <c r="I116" s="16">
        <f>IF(Inskrivning!$G118=2,Inskrivning!Q118,0)</f>
        <v>0</v>
      </c>
      <c r="J116" s="16">
        <f>IF(Inskrivning!$G118=2,Inskrivning!R118,0)</f>
        <v>0</v>
      </c>
      <c r="K116" s="16">
        <f>IF(Inskrivning!$G118=2,Inskrivning!S118,0)</f>
        <v>0</v>
      </c>
      <c r="L116" s="16">
        <f>IF(Inskrivning!$G118=2,Inskrivning!T118,0)</f>
        <v>0</v>
      </c>
      <c r="M116" s="16">
        <f>IF(Inskrivning!$G118=2,Inskrivning!U118,0)</f>
        <v>0</v>
      </c>
      <c r="N116" s="16">
        <f>IF(Inskrivning!$G118=2,Inskrivning!V118,0)</f>
        <v>0</v>
      </c>
      <c r="O116" s="16">
        <f>IF(Inskrivning!$G118=2,Inskrivning!W118,0)</f>
        <v>0</v>
      </c>
      <c r="P116" s="16">
        <f>IF(Inskrivning!$G118=2,Inskrivning!X118,0)</f>
        <v>0</v>
      </c>
      <c r="Q116" s="113"/>
    </row>
    <row r="117" spans="2:17" ht="17.100000000000001" customHeight="1" x14ac:dyDescent="0.25">
      <c r="B117" s="53">
        <f>IF(Inskrivning!$G119=2,Inskrivning!J119,0)</f>
        <v>0</v>
      </c>
      <c r="C117" s="53">
        <f>IF(Inskrivning!$G119=2,Inskrivning!K119,0)</f>
        <v>0</v>
      </c>
      <c r="D117" s="16">
        <f>IF(Inskrivning!$G119=2,Inskrivning!L119,0)</f>
        <v>0</v>
      </c>
      <c r="E117" s="16">
        <f>IF(Inskrivning!$G119=2,Inskrivning!M119,0)</f>
        <v>0</v>
      </c>
      <c r="F117" s="16">
        <f>IF(Inskrivning!$G119=2,Inskrivning!N119,0)</f>
        <v>0</v>
      </c>
      <c r="G117" s="16">
        <f>IF(Inskrivning!$G119=2,Inskrivning!O119,0)</f>
        <v>0</v>
      </c>
      <c r="H117" s="16">
        <f>IF(Inskrivning!$G119=2,Inskrivning!P119,0)</f>
        <v>0</v>
      </c>
      <c r="I117" s="16">
        <f>IF(Inskrivning!$G119=2,Inskrivning!Q119,0)</f>
        <v>0</v>
      </c>
      <c r="J117" s="16">
        <f>IF(Inskrivning!$G119=2,Inskrivning!R119,0)</f>
        <v>0</v>
      </c>
      <c r="K117" s="16">
        <f>IF(Inskrivning!$G119=2,Inskrivning!S119,0)</f>
        <v>0</v>
      </c>
      <c r="L117" s="16">
        <f>IF(Inskrivning!$G119=2,Inskrivning!T119,0)</f>
        <v>0</v>
      </c>
      <c r="M117" s="16">
        <f>IF(Inskrivning!$G119=2,Inskrivning!U119,0)</f>
        <v>0</v>
      </c>
      <c r="N117" s="16">
        <f>IF(Inskrivning!$G119=2,Inskrivning!V119,0)</f>
        <v>0</v>
      </c>
      <c r="O117" s="16">
        <f>IF(Inskrivning!$G119=2,Inskrivning!W119,0)</f>
        <v>0</v>
      </c>
      <c r="P117" s="16">
        <f>IF(Inskrivning!$G119=2,Inskrivning!X119,0)</f>
        <v>0</v>
      </c>
      <c r="Q117" s="113"/>
    </row>
    <row r="118" spans="2:17" ht="17.100000000000001" customHeight="1" x14ac:dyDescent="0.25">
      <c r="B118" s="53">
        <f>IF(Inskrivning!$G120=2,Inskrivning!J120,0)</f>
        <v>0</v>
      </c>
      <c r="C118" s="53">
        <f>IF(Inskrivning!$G120=2,Inskrivning!K120,0)</f>
        <v>0</v>
      </c>
      <c r="D118" s="16">
        <f>IF(Inskrivning!$G120=2,Inskrivning!L120,0)</f>
        <v>0</v>
      </c>
      <c r="E118" s="16">
        <f>IF(Inskrivning!$G120=2,Inskrivning!M120,0)</f>
        <v>0</v>
      </c>
      <c r="F118" s="16">
        <f>IF(Inskrivning!$G120=2,Inskrivning!N120,0)</f>
        <v>0</v>
      </c>
      <c r="G118" s="16">
        <f>IF(Inskrivning!$G120=2,Inskrivning!O120,0)</f>
        <v>0</v>
      </c>
      <c r="H118" s="16">
        <f>IF(Inskrivning!$G120=2,Inskrivning!P120,0)</f>
        <v>0</v>
      </c>
      <c r="I118" s="16">
        <f>IF(Inskrivning!$G120=2,Inskrivning!Q120,0)</f>
        <v>0</v>
      </c>
      <c r="J118" s="16">
        <f>IF(Inskrivning!$G120=2,Inskrivning!R120,0)</f>
        <v>0</v>
      </c>
      <c r="K118" s="16">
        <f>IF(Inskrivning!$G120=2,Inskrivning!S120,0)</f>
        <v>0</v>
      </c>
      <c r="L118" s="16">
        <f>IF(Inskrivning!$G120=2,Inskrivning!T120,0)</f>
        <v>0</v>
      </c>
      <c r="M118" s="16">
        <f>IF(Inskrivning!$G120=2,Inskrivning!U120,0)</f>
        <v>0</v>
      </c>
      <c r="N118" s="16">
        <f>IF(Inskrivning!$G120=2,Inskrivning!V120,0)</f>
        <v>0</v>
      </c>
      <c r="O118" s="16">
        <f>IF(Inskrivning!$G120=2,Inskrivning!W120,0)</f>
        <v>0</v>
      </c>
      <c r="P118" s="16">
        <f>IF(Inskrivning!$G120=2,Inskrivning!X120,0)</f>
        <v>0</v>
      </c>
      <c r="Q118" s="113"/>
    </row>
    <row r="119" spans="2:17" ht="17.100000000000001" customHeight="1" x14ac:dyDescent="0.25">
      <c r="B119" s="53">
        <f>IF(Inskrivning!$G121=2,Inskrivning!J121,0)</f>
        <v>0</v>
      </c>
      <c r="C119" s="53">
        <f>IF(Inskrivning!$G121=2,Inskrivning!K121,0)</f>
        <v>0</v>
      </c>
      <c r="D119" s="16">
        <f>IF(Inskrivning!$G121=2,Inskrivning!L121,0)</f>
        <v>0</v>
      </c>
      <c r="E119" s="16">
        <f>IF(Inskrivning!$G121=2,Inskrivning!M121,0)</f>
        <v>0</v>
      </c>
      <c r="F119" s="16">
        <f>IF(Inskrivning!$G121=2,Inskrivning!N121,0)</f>
        <v>0</v>
      </c>
      <c r="G119" s="16">
        <f>IF(Inskrivning!$G121=2,Inskrivning!O121,0)</f>
        <v>0</v>
      </c>
      <c r="H119" s="16">
        <f>IF(Inskrivning!$G121=2,Inskrivning!P121,0)</f>
        <v>0</v>
      </c>
      <c r="I119" s="16">
        <f>IF(Inskrivning!$G121=2,Inskrivning!Q121,0)</f>
        <v>0</v>
      </c>
      <c r="J119" s="16">
        <f>IF(Inskrivning!$G121=2,Inskrivning!R121,0)</f>
        <v>0</v>
      </c>
      <c r="K119" s="16">
        <f>IF(Inskrivning!$G121=2,Inskrivning!S121,0)</f>
        <v>0</v>
      </c>
      <c r="L119" s="16">
        <f>IF(Inskrivning!$G121=2,Inskrivning!T121,0)</f>
        <v>0</v>
      </c>
      <c r="M119" s="16">
        <f>IF(Inskrivning!$G121=2,Inskrivning!U121,0)</f>
        <v>0</v>
      </c>
      <c r="N119" s="16">
        <f>IF(Inskrivning!$G121=2,Inskrivning!V121,0)</f>
        <v>0</v>
      </c>
      <c r="O119" s="16">
        <f>IF(Inskrivning!$G121=2,Inskrivning!W121,0)</f>
        <v>0</v>
      </c>
      <c r="P119" s="16">
        <f>IF(Inskrivning!$G121=2,Inskrivning!X121,0)</f>
        <v>0</v>
      </c>
      <c r="Q119" s="113"/>
    </row>
    <row r="120" spans="2:17" ht="17.100000000000001" customHeight="1" x14ac:dyDescent="0.25">
      <c r="B120" s="53">
        <f>IF(Inskrivning!$G122=2,Inskrivning!J122,0)</f>
        <v>0</v>
      </c>
      <c r="C120" s="53">
        <f>IF(Inskrivning!$G122=2,Inskrivning!K122,0)</f>
        <v>0</v>
      </c>
      <c r="D120" s="16">
        <f>IF(Inskrivning!$G122=2,Inskrivning!L122,0)</f>
        <v>0</v>
      </c>
      <c r="E120" s="16">
        <f>IF(Inskrivning!$G122=2,Inskrivning!M122,0)</f>
        <v>0</v>
      </c>
      <c r="F120" s="16">
        <f>IF(Inskrivning!$G122=2,Inskrivning!N122,0)</f>
        <v>0</v>
      </c>
      <c r="G120" s="16">
        <f>IF(Inskrivning!$G122=2,Inskrivning!O122,0)</f>
        <v>0</v>
      </c>
      <c r="H120" s="16">
        <f>IF(Inskrivning!$G122=2,Inskrivning!P122,0)</f>
        <v>0</v>
      </c>
      <c r="I120" s="16">
        <f>IF(Inskrivning!$G122=2,Inskrivning!Q122,0)</f>
        <v>0</v>
      </c>
      <c r="J120" s="16">
        <f>IF(Inskrivning!$G122=2,Inskrivning!R122,0)</f>
        <v>0</v>
      </c>
      <c r="K120" s="16">
        <f>IF(Inskrivning!$G122=2,Inskrivning!S122,0)</f>
        <v>0</v>
      </c>
      <c r="L120" s="16">
        <f>IF(Inskrivning!$G122=2,Inskrivning!T122,0)</f>
        <v>0</v>
      </c>
      <c r="M120" s="16">
        <f>IF(Inskrivning!$G122=2,Inskrivning!U122,0)</f>
        <v>0</v>
      </c>
      <c r="N120" s="16">
        <f>IF(Inskrivning!$G122=2,Inskrivning!V122,0)</f>
        <v>0</v>
      </c>
      <c r="O120" s="16">
        <f>IF(Inskrivning!$G122=2,Inskrivning!W122,0)</f>
        <v>0</v>
      </c>
      <c r="P120" s="16">
        <f>IF(Inskrivning!$G122=2,Inskrivning!X122,0)</f>
        <v>0</v>
      </c>
      <c r="Q120" s="113"/>
    </row>
    <row r="121" spans="2:17" ht="17.100000000000001" customHeight="1" x14ac:dyDescent="0.25">
      <c r="B121" s="53">
        <f>IF(Inskrivning!$G123=2,Inskrivning!J123,0)</f>
        <v>0</v>
      </c>
      <c r="C121" s="53">
        <f>IF(Inskrivning!$G123=2,Inskrivning!K123,0)</f>
        <v>0</v>
      </c>
      <c r="D121" s="16">
        <f>IF(Inskrivning!$G123=2,Inskrivning!L123,0)</f>
        <v>0</v>
      </c>
      <c r="E121" s="16">
        <f>IF(Inskrivning!$G123=2,Inskrivning!M123,0)</f>
        <v>0</v>
      </c>
      <c r="F121" s="16">
        <f>IF(Inskrivning!$G123=2,Inskrivning!N123,0)</f>
        <v>0</v>
      </c>
      <c r="G121" s="16">
        <f>IF(Inskrivning!$G123=2,Inskrivning!O123,0)</f>
        <v>0</v>
      </c>
      <c r="H121" s="16">
        <f>IF(Inskrivning!$G123=2,Inskrivning!P123,0)</f>
        <v>0</v>
      </c>
      <c r="I121" s="16">
        <f>IF(Inskrivning!$G123=2,Inskrivning!Q123,0)</f>
        <v>0</v>
      </c>
      <c r="J121" s="16">
        <f>IF(Inskrivning!$G123=2,Inskrivning!R123,0)</f>
        <v>0</v>
      </c>
      <c r="K121" s="16">
        <f>IF(Inskrivning!$G123=2,Inskrivning!S123,0)</f>
        <v>0</v>
      </c>
      <c r="L121" s="16">
        <f>IF(Inskrivning!$G123=2,Inskrivning!T123,0)</f>
        <v>0</v>
      </c>
      <c r="M121" s="16">
        <f>IF(Inskrivning!$G123=2,Inskrivning!U123,0)</f>
        <v>0</v>
      </c>
      <c r="N121" s="16">
        <f>IF(Inskrivning!$G123=2,Inskrivning!V123,0)</f>
        <v>0</v>
      </c>
      <c r="O121" s="16">
        <f>IF(Inskrivning!$G123=2,Inskrivning!W123,0)</f>
        <v>0</v>
      </c>
      <c r="P121" s="16">
        <f>IF(Inskrivning!$G123=2,Inskrivning!X123,0)</f>
        <v>0</v>
      </c>
      <c r="Q121" s="113"/>
    </row>
    <row r="122" spans="2:17" ht="17.100000000000001" customHeight="1" x14ac:dyDescent="0.25">
      <c r="B122" s="53">
        <f>IF(Inskrivning!$G124=2,Inskrivning!J124,0)</f>
        <v>0</v>
      </c>
      <c r="C122" s="53">
        <f>IF(Inskrivning!$G124=2,Inskrivning!K124,0)</f>
        <v>0</v>
      </c>
      <c r="D122" s="16">
        <f>IF(Inskrivning!$G124=2,Inskrivning!L124,0)</f>
        <v>0</v>
      </c>
      <c r="E122" s="16">
        <f>IF(Inskrivning!$G124=2,Inskrivning!M124,0)</f>
        <v>0</v>
      </c>
      <c r="F122" s="16">
        <f>IF(Inskrivning!$G124=2,Inskrivning!N124,0)</f>
        <v>0</v>
      </c>
      <c r="G122" s="16">
        <f>IF(Inskrivning!$G124=2,Inskrivning!O124,0)</f>
        <v>0</v>
      </c>
      <c r="H122" s="16">
        <f>IF(Inskrivning!$G124=2,Inskrivning!P124,0)</f>
        <v>0</v>
      </c>
      <c r="I122" s="16">
        <f>IF(Inskrivning!$G124=2,Inskrivning!Q124,0)</f>
        <v>0</v>
      </c>
      <c r="J122" s="16">
        <f>IF(Inskrivning!$G124=2,Inskrivning!R124,0)</f>
        <v>0</v>
      </c>
      <c r="K122" s="16">
        <f>IF(Inskrivning!$G124=2,Inskrivning!S124,0)</f>
        <v>0</v>
      </c>
      <c r="L122" s="16">
        <f>IF(Inskrivning!$G124=2,Inskrivning!T124,0)</f>
        <v>0</v>
      </c>
      <c r="M122" s="16">
        <f>IF(Inskrivning!$G124=2,Inskrivning!U124,0)</f>
        <v>0</v>
      </c>
      <c r="N122" s="16">
        <f>IF(Inskrivning!$G124=2,Inskrivning!V124,0)</f>
        <v>0</v>
      </c>
      <c r="O122" s="16">
        <f>IF(Inskrivning!$G124=2,Inskrivning!W124,0)</f>
        <v>0</v>
      </c>
      <c r="P122" s="16">
        <f>IF(Inskrivning!$G124=2,Inskrivning!X124,0)</f>
        <v>0</v>
      </c>
      <c r="Q122" s="113"/>
    </row>
    <row r="123" spans="2:17" ht="17.100000000000001" customHeight="1" x14ac:dyDescent="0.25">
      <c r="B123" s="53">
        <f>IF(Inskrivning!$G125=2,Inskrivning!J125,0)</f>
        <v>0</v>
      </c>
      <c r="C123" s="53">
        <f>IF(Inskrivning!$G125=2,Inskrivning!K125,0)</f>
        <v>0</v>
      </c>
      <c r="D123" s="16">
        <f>IF(Inskrivning!$G125=2,Inskrivning!L125,0)</f>
        <v>0</v>
      </c>
      <c r="E123" s="16">
        <f>IF(Inskrivning!$G125=2,Inskrivning!M125,0)</f>
        <v>0</v>
      </c>
      <c r="F123" s="16">
        <f>IF(Inskrivning!$G125=2,Inskrivning!N125,0)</f>
        <v>0</v>
      </c>
      <c r="G123" s="16">
        <f>IF(Inskrivning!$G125=2,Inskrivning!O125,0)</f>
        <v>0</v>
      </c>
      <c r="H123" s="16">
        <f>IF(Inskrivning!$G125=2,Inskrivning!P125,0)</f>
        <v>0</v>
      </c>
      <c r="I123" s="16">
        <f>IF(Inskrivning!$G125=2,Inskrivning!Q125,0)</f>
        <v>0</v>
      </c>
      <c r="J123" s="16">
        <f>IF(Inskrivning!$G125=2,Inskrivning!R125,0)</f>
        <v>0</v>
      </c>
      <c r="K123" s="16">
        <f>IF(Inskrivning!$G125=2,Inskrivning!S125,0)</f>
        <v>0</v>
      </c>
      <c r="L123" s="16">
        <f>IF(Inskrivning!$G125=2,Inskrivning!T125,0)</f>
        <v>0</v>
      </c>
      <c r="M123" s="16">
        <f>IF(Inskrivning!$G125=2,Inskrivning!U125,0)</f>
        <v>0</v>
      </c>
      <c r="N123" s="16">
        <f>IF(Inskrivning!$G125=2,Inskrivning!V125,0)</f>
        <v>0</v>
      </c>
      <c r="O123" s="16">
        <f>IF(Inskrivning!$G125=2,Inskrivning!W125,0)</f>
        <v>0</v>
      </c>
      <c r="P123" s="16">
        <f>IF(Inskrivning!$G125=2,Inskrivning!X125,0)</f>
        <v>0</v>
      </c>
      <c r="Q123" s="113"/>
    </row>
    <row r="124" spans="2:17" ht="17.100000000000001" customHeight="1" x14ac:dyDescent="0.25">
      <c r="B124" s="53">
        <f>IF(Inskrivning!$G126=2,Inskrivning!J126,0)</f>
        <v>0</v>
      </c>
      <c r="C124" s="53">
        <f>IF(Inskrivning!$G126=2,Inskrivning!K126,0)</f>
        <v>0</v>
      </c>
      <c r="D124" s="16">
        <f>IF(Inskrivning!$G126=2,Inskrivning!L126,0)</f>
        <v>0</v>
      </c>
      <c r="E124" s="16">
        <f>IF(Inskrivning!$G126=2,Inskrivning!M126,0)</f>
        <v>0</v>
      </c>
      <c r="F124" s="16">
        <f>IF(Inskrivning!$G126=2,Inskrivning!N126,0)</f>
        <v>0</v>
      </c>
      <c r="G124" s="16">
        <f>IF(Inskrivning!$G126=2,Inskrivning!O126,0)</f>
        <v>0</v>
      </c>
      <c r="H124" s="16">
        <f>IF(Inskrivning!$G126=2,Inskrivning!P126,0)</f>
        <v>0</v>
      </c>
      <c r="I124" s="16">
        <f>IF(Inskrivning!$G126=2,Inskrivning!Q126,0)</f>
        <v>0</v>
      </c>
      <c r="J124" s="16">
        <f>IF(Inskrivning!$G126=2,Inskrivning!R126,0)</f>
        <v>0</v>
      </c>
      <c r="K124" s="16">
        <f>IF(Inskrivning!$G126=2,Inskrivning!S126,0)</f>
        <v>0</v>
      </c>
      <c r="L124" s="16">
        <f>IF(Inskrivning!$G126=2,Inskrivning!T126,0)</f>
        <v>0</v>
      </c>
      <c r="M124" s="16">
        <f>IF(Inskrivning!$G126=2,Inskrivning!U126,0)</f>
        <v>0</v>
      </c>
      <c r="N124" s="16">
        <f>IF(Inskrivning!$G126=2,Inskrivning!V126,0)</f>
        <v>0</v>
      </c>
      <c r="O124" s="16">
        <f>IF(Inskrivning!$G126=2,Inskrivning!W126,0)</f>
        <v>0</v>
      </c>
      <c r="P124" s="16">
        <f>IF(Inskrivning!$G126=2,Inskrivning!X126,0)</f>
        <v>0</v>
      </c>
      <c r="Q124" s="113"/>
    </row>
    <row r="125" spans="2:17" ht="17.100000000000001" customHeight="1" x14ac:dyDescent="0.25">
      <c r="B125" s="53">
        <f>IF(Inskrivning!$G127=2,Inskrivning!J127,0)</f>
        <v>0</v>
      </c>
      <c r="C125" s="53">
        <f>IF(Inskrivning!$G127=2,Inskrivning!K127,0)</f>
        <v>0</v>
      </c>
      <c r="D125" s="16">
        <f>IF(Inskrivning!$G127=2,Inskrivning!L127,0)</f>
        <v>0</v>
      </c>
      <c r="E125" s="16">
        <f>IF(Inskrivning!$G127=2,Inskrivning!M127,0)</f>
        <v>0</v>
      </c>
      <c r="F125" s="16">
        <f>IF(Inskrivning!$G127=2,Inskrivning!N127,0)</f>
        <v>0</v>
      </c>
      <c r="G125" s="16">
        <f>IF(Inskrivning!$G127=2,Inskrivning!O127,0)</f>
        <v>0</v>
      </c>
      <c r="H125" s="16">
        <f>IF(Inskrivning!$G127=2,Inskrivning!P127,0)</f>
        <v>0</v>
      </c>
      <c r="I125" s="16">
        <f>IF(Inskrivning!$G127=2,Inskrivning!Q127,0)</f>
        <v>0</v>
      </c>
      <c r="J125" s="16">
        <f>IF(Inskrivning!$G127=2,Inskrivning!R127,0)</f>
        <v>0</v>
      </c>
      <c r="K125" s="16">
        <f>IF(Inskrivning!$G127=2,Inskrivning!S127,0)</f>
        <v>0</v>
      </c>
      <c r="L125" s="16">
        <f>IF(Inskrivning!$G127=2,Inskrivning!T127,0)</f>
        <v>0</v>
      </c>
      <c r="M125" s="16">
        <f>IF(Inskrivning!$G127=2,Inskrivning!U127,0)</f>
        <v>0</v>
      </c>
      <c r="N125" s="16">
        <f>IF(Inskrivning!$G127=2,Inskrivning!V127,0)</f>
        <v>0</v>
      </c>
      <c r="O125" s="16">
        <f>IF(Inskrivning!$G127=2,Inskrivning!W127,0)</f>
        <v>0</v>
      </c>
      <c r="P125" s="16">
        <f>IF(Inskrivning!$G127=2,Inskrivning!X127,0)</f>
        <v>0</v>
      </c>
      <c r="Q125" s="113"/>
    </row>
    <row r="126" spans="2:17" ht="17.100000000000001" customHeight="1" x14ac:dyDescent="0.25">
      <c r="B126" s="53">
        <f>IF(Inskrivning!$G128=2,Inskrivning!J128,0)</f>
        <v>0</v>
      </c>
      <c r="C126" s="53">
        <f>IF(Inskrivning!$G128=2,Inskrivning!K128,0)</f>
        <v>0</v>
      </c>
      <c r="D126" s="16">
        <f>IF(Inskrivning!$G128=2,Inskrivning!L128,0)</f>
        <v>0</v>
      </c>
      <c r="E126" s="16">
        <f>IF(Inskrivning!$G128=2,Inskrivning!M128,0)</f>
        <v>0</v>
      </c>
      <c r="F126" s="16">
        <f>IF(Inskrivning!$G128=2,Inskrivning!N128,0)</f>
        <v>0</v>
      </c>
      <c r="G126" s="16">
        <f>IF(Inskrivning!$G128=2,Inskrivning!O128,0)</f>
        <v>0</v>
      </c>
      <c r="H126" s="16">
        <f>IF(Inskrivning!$G128=2,Inskrivning!P128,0)</f>
        <v>0</v>
      </c>
      <c r="I126" s="16">
        <f>IF(Inskrivning!$G128=2,Inskrivning!Q128,0)</f>
        <v>0</v>
      </c>
      <c r="J126" s="16">
        <f>IF(Inskrivning!$G128=2,Inskrivning!R128,0)</f>
        <v>0</v>
      </c>
      <c r="K126" s="16">
        <f>IF(Inskrivning!$G128=2,Inskrivning!S128,0)</f>
        <v>0</v>
      </c>
      <c r="L126" s="16">
        <f>IF(Inskrivning!$G128=2,Inskrivning!T128,0)</f>
        <v>0</v>
      </c>
      <c r="M126" s="16">
        <f>IF(Inskrivning!$G128=2,Inskrivning!U128,0)</f>
        <v>0</v>
      </c>
      <c r="N126" s="16">
        <f>IF(Inskrivning!$G128=2,Inskrivning!V128,0)</f>
        <v>0</v>
      </c>
      <c r="O126" s="16">
        <f>IF(Inskrivning!$G128=2,Inskrivning!W128,0)</f>
        <v>0</v>
      </c>
      <c r="P126" s="16">
        <f>IF(Inskrivning!$G128=2,Inskrivning!X128,0)</f>
        <v>0</v>
      </c>
      <c r="Q126" s="113"/>
    </row>
    <row r="127" spans="2:17" ht="17.100000000000001" customHeight="1" x14ac:dyDescent="0.25">
      <c r="B127" s="53">
        <f>IF(Inskrivning!$G129=2,Inskrivning!J129,0)</f>
        <v>0</v>
      </c>
      <c r="C127" s="53">
        <f>IF(Inskrivning!$G129=2,Inskrivning!K129,0)</f>
        <v>0</v>
      </c>
      <c r="D127" s="16">
        <f>IF(Inskrivning!$G129=2,Inskrivning!L129,0)</f>
        <v>0</v>
      </c>
      <c r="E127" s="16">
        <f>IF(Inskrivning!$G129=2,Inskrivning!M129,0)</f>
        <v>0</v>
      </c>
      <c r="F127" s="16">
        <f>IF(Inskrivning!$G129=2,Inskrivning!N129,0)</f>
        <v>0</v>
      </c>
      <c r="G127" s="16">
        <f>IF(Inskrivning!$G129=2,Inskrivning!O129,0)</f>
        <v>0</v>
      </c>
      <c r="H127" s="16">
        <f>IF(Inskrivning!$G129=2,Inskrivning!P129,0)</f>
        <v>0</v>
      </c>
      <c r="I127" s="16">
        <f>IF(Inskrivning!$G129=2,Inskrivning!Q129,0)</f>
        <v>0</v>
      </c>
      <c r="J127" s="16">
        <f>IF(Inskrivning!$G129=2,Inskrivning!R129,0)</f>
        <v>0</v>
      </c>
      <c r="K127" s="16">
        <f>IF(Inskrivning!$G129=2,Inskrivning!S129,0)</f>
        <v>0</v>
      </c>
      <c r="L127" s="16">
        <f>IF(Inskrivning!$G129=2,Inskrivning!T129,0)</f>
        <v>0</v>
      </c>
      <c r="M127" s="16">
        <f>IF(Inskrivning!$G129=2,Inskrivning!U129,0)</f>
        <v>0</v>
      </c>
      <c r="N127" s="16">
        <f>IF(Inskrivning!$G129=2,Inskrivning!V129,0)</f>
        <v>0</v>
      </c>
      <c r="O127" s="16">
        <f>IF(Inskrivning!$G129=2,Inskrivning!W129,0)</f>
        <v>0</v>
      </c>
      <c r="P127" s="16">
        <f>IF(Inskrivning!$G129=2,Inskrivning!X129,0)</f>
        <v>0</v>
      </c>
      <c r="Q127" s="113"/>
    </row>
    <row r="128" spans="2:17" ht="17.100000000000001" customHeight="1" x14ac:dyDescent="0.25">
      <c r="B128" s="53">
        <f>IF(Inskrivning!$G130=2,Inskrivning!J130,0)</f>
        <v>0</v>
      </c>
      <c r="C128" s="53">
        <f>IF(Inskrivning!$G130=2,Inskrivning!K130,0)</f>
        <v>0</v>
      </c>
      <c r="D128" s="16">
        <f>IF(Inskrivning!$G130=2,Inskrivning!L130,0)</f>
        <v>0</v>
      </c>
      <c r="E128" s="16">
        <f>IF(Inskrivning!$G130=2,Inskrivning!M130,0)</f>
        <v>0</v>
      </c>
      <c r="F128" s="16">
        <f>IF(Inskrivning!$G130=2,Inskrivning!N130,0)</f>
        <v>0</v>
      </c>
      <c r="G128" s="16">
        <f>IF(Inskrivning!$G130=2,Inskrivning!O130,0)</f>
        <v>0</v>
      </c>
      <c r="H128" s="16">
        <f>IF(Inskrivning!$G130=2,Inskrivning!P130,0)</f>
        <v>0</v>
      </c>
      <c r="I128" s="16">
        <f>IF(Inskrivning!$G130=2,Inskrivning!Q130,0)</f>
        <v>0</v>
      </c>
      <c r="J128" s="16">
        <f>IF(Inskrivning!$G130=2,Inskrivning!R130,0)</f>
        <v>0</v>
      </c>
      <c r="K128" s="16">
        <f>IF(Inskrivning!$G130=2,Inskrivning!S130,0)</f>
        <v>0</v>
      </c>
      <c r="L128" s="16">
        <f>IF(Inskrivning!$G130=2,Inskrivning!T130,0)</f>
        <v>0</v>
      </c>
      <c r="M128" s="16">
        <f>IF(Inskrivning!$G130=2,Inskrivning!U130,0)</f>
        <v>0</v>
      </c>
      <c r="N128" s="16">
        <f>IF(Inskrivning!$G130=2,Inskrivning!V130,0)</f>
        <v>0</v>
      </c>
      <c r="O128" s="16">
        <f>IF(Inskrivning!$G130=2,Inskrivning!W130,0)</f>
        <v>0</v>
      </c>
      <c r="P128" s="16">
        <f>IF(Inskrivning!$G130=2,Inskrivning!X130,0)</f>
        <v>0</v>
      </c>
      <c r="Q128" s="113"/>
    </row>
    <row r="129" spans="2:17" ht="17.100000000000001" customHeight="1" x14ac:dyDescent="0.25">
      <c r="B129" s="53">
        <f>IF(Inskrivning!$G131=2,Inskrivning!J131,0)</f>
        <v>0</v>
      </c>
      <c r="C129" s="53">
        <f>IF(Inskrivning!$G131=2,Inskrivning!K131,0)</f>
        <v>0</v>
      </c>
      <c r="D129" s="16">
        <f>IF(Inskrivning!$G131=2,Inskrivning!L131,0)</f>
        <v>0</v>
      </c>
      <c r="E129" s="16">
        <f>IF(Inskrivning!$G131=2,Inskrivning!M131,0)</f>
        <v>0</v>
      </c>
      <c r="F129" s="16">
        <f>IF(Inskrivning!$G131=2,Inskrivning!N131,0)</f>
        <v>0</v>
      </c>
      <c r="G129" s="16">
        <f>IF(Inskrivning!$G131=2,Inskrivning!O131,0)</f>
        <v>0</v>
      </c>
      <c r="H129" s="16">
        <f>IF(Inskrivning!$G131=2,Inskrivning!P131,0)</f>
        <v>0</v>
      </c>
      <c r="I129" s="16">
        <f>IF(Inskrivning!$G131=2,Inskrivning!Q131,0)</f>
        <v>0</v>
      </c>
      <c r="J129" s="16">
        <f>IF(Inskrivning!$G131=2,Inskrivning!R131,0)</f>
        <v>0</v>
      </c>
      <c r="K129" s="16">
        <f>IF(Inskrivning!$G131=2,Inskrivning!S131,0)</f>
        <v>0</v>
      </c>
      <c r="L129" s="16">
        <f>IF(Inskrivning!$G131=2,Inskrivning!T131,0)</f>
        <v>0</v>
      </c>
      <c r="M129" s="16">
        <f>IF(Inskrivning!$G131=2,Inskrivning!U131,0)</f>
        <v>0</v>
      </c>
      <c r="N129" s="16">
        <f>IF(Inskrivning!$G131=2,Inskrivning!V131,0)</f>
        <v>0</v>
      </c>
      <c r="O129" s="16">
        <f>IF(Inskrivning!$G131=2,Inskrivning!W131,0)</f>
        <v>0</v>
      </c>
      <c r="P129" s="16">
        <f>IF(Inskrivning!$G131=2,Inskrivning!X131,0)</f>
        <v>0</v>
      </c>
      <c r="Q129" s="113"/>
    </row>
    <row r="130" spans="2:17" ht="17.100000000000001" customHeight="1" x14ac:dyDescent="0.25">
      <c r="B130" s="53">
        <f>IF(Inskrivning!$G132=2,Inskrivning!J132,0)</f>
        <v>0</v>
      </c>
      <c r="C130" s="53">
        <f>IF(Inskrivning!$G132=2,Inskrivning!K132,0)</f>
        <v>0</v>
      </c>
      <c r="D130" s="16">
        <f>IF(Inskrivning!$G132=2,Inskrivning!L132,0)</f>
        <v>0</v>
      </c>
      <c r="E130" s="16">
        <f>IF(Inskrivning!$G132=2,Inskrivning!M132,0)</f>
        <v>0</v>
      </c>
      <c r="F130" s="16">
        <f>IF(Inskrivning!$G132=2,Inskrivning!N132,0)</f>
        <v>0</v>
      </c>
      <c r="G130" s="16">
        <f>IF(Inskrivning!$G132=2,Inskrivning!O132,0)</f>
        <v>0</v>
      </c>
      <c r="H130" s="16">
        <f>IF(Inskrivning!$G132=2,Inskrivning!P132,0)</f>
        <v>0</v>
      </c>
      <c r="I130" s="16">
        <f>IF(Inskrivning!$G132=2,Inskrivning!Q132,0)</f>
        <v>0</v>
      </c>
      <c r="J130" s="16">
        <f>IF(Inskrivning!$G132=2,Inskrivning!R132,0)</f>
        <v>0</v>
      </c>
      <c r="K130" s="16">
        <f>IF(Inskrivning!$G132=2,Inskrivning!S132,0)</f>
        <v>0</v>
      </c>
      <c r="L130" s="16">
        <f>IF(Inskrivning!$G132=2,Inskrivning!T132,0)</f>
        <v>0</v>
      </c>
      <c r="M130" s="16">
        <f>IF(Inskrivning!$G132=2,Inskrivning!U132,0)</f>
        <v>0</v>
      </c>
      <c r="N130" s="16">
        <f>IF(Inskrivning!$G132=2,Inskrivning!V132,0)</f>
        <v>0</v>
      </c>
      <c r="O130" s="16">
        <f>IF(Inskrivning!$G132=2,Inskrivning!W132,0)</f>
        <v>0</v>
      </c>
      <c r="P130" s="16">
        <f>IF(Inskrivning!$G132=2,Inskrivning!X132,0)</f>
        <v>0</v>
      </c>
      <c r="Q130" s="113"/>
    </row>
    <row r="131" spans="2:17" ht="17.100000000000001" customHeight="1" x14ac:dyDescent="0.25">
      <c r="B131" s="53">
        <f>IF(Inskrivning!$G133=2,Inskrivning!J133,0)</f>
        <v>0</v>
      </c>
      <c r="C131" s="53">
        <f>IF(Inskrivning!$G133=2,Inskrivning!K133,0)</f>
        <v>0</v>
      </c>
      <c r="D131" s="16">
        <f>IF(Inskrivning!$G133=2,Inskrivning!L133,0)</f>
        <v>0</v>
      </c>
      <c r="E131" s="16">
        <f>IF(Inskrivning!$G133=2,Inskrivning!M133,0)</f>
        <v>0</v>
      </c>
      <c r="F131" s="16">
        <f>IF(Inskrivning!$G133=2,Inskrivning!N133,0)</f>
        <v>0</v>
      </c>
      <c r="G131" s="16">
        <f>IF(Inskrivning!$G133=2,Inskrivning!O133,0)</f>
        <v>0</v>
      </c>
      <c r="H131" s="16">
        <f>IF(Inskrivning!$G133=2,Inskrivning!P133,0)</f>
        <v>0</v>
      </c>
      <c r="I131" s="16">
        <f>IF(Inskrivning!$G133=2,Inskrivning!Q133,0)</f>
        <v>0</v>
      </c>
      <c r="J131" s="16">
        <f>IF(Inskrivning!$G133=2,Inskrivning!R133,0)</f>
        <v>0</v>
      </c>
      <c r="K131" s="16">
        <f>IF(Inskrivning!$G133=2,Inskrivning!S133,0)</f>
        <v>0</v>
      </c>
      <c r="L131" s="16">
        <f>IF(Inskrivning!$G133=2,Inskrivning!T133,0)</f>
        <v>0</v>
      </c>
      <c r="M131" s="16">
        <f>IF(Inskrivning!$G133=2,Inskrivning!U133,0)</f>
        <v>0</v>
      </c>
      <c r="N131" s="16">
        <f>IF(Inskrivning!$G133=2,Inskrivning!V133,0)</f>
        <v>0</v>
      </c>
      <c r="O131" s="16">
        <f>IF(Inskrivning!$G133=2,Inskrivning!W133,0)</f>
        <v>0</v>
      </c>
      <c r="P131" s="16">
        <f>IF(Inskrivning!$G133=2,Inskrivning!X133,0)</f>
        <v>0</v>
      </c>
      <c r="Q131" s="113"/>
    </row>
    <row r="132" spans="2:17" ht="17.100000000000001" customHeight="1" x14ac:dyDescent="0.25">
      <c r="B132" s="53">
        <f>IF(Inskrivning!$G134=2,Inskrivning!J134,0)</f>
        <v>0</v>
      </c>
      <c r="C132" s="53">
        <f>IF(Inskrivning!$G134=2,Inskrivning!K134,0)</f>
        <v>0</v>
      </c>
      <c r="D132" s="16">
        <f>IF(Inskrivning!$G134=2,Inskrivning!L134,0)</f>
        <v>0</v>
      </c>
      <c r="E132" s="16">
        <f>IF(Inskrivning!$G134=2,Inskrivning!M134,0)</f>
        <v>0</v>
      </c>
      <c r="F132" s="16">
        <f>IF(Inskrivning!$G134=2,Inskrivning!N134,0)</f>
        <v>0</v>
      </c>
      <c r="G132" s="16">
        <f>IF(Inskrivning!$G134=2,Inskrivning!O134,0)</f>
        <v>0</v>
      </c>
      <c r="H132" s="16">
        <f>IF(Inskrivning!$G134=2,Inskrivning!P134,0)</f>
        <v>0</v>
      </c>
      <c r="I132" s="16">
        <f>IF(Inskrivning!$G134=2,Inskrivning!Q134,0)</f>
        <v>0</v>
      </c>
      <c r="J132" s="16">
        <f>IF(Inskrivning!$G134=2,Inskrivning!R134,0)</f>
        <v>0</v>
      </c>
      <c r="K132" s="16">
        <f>IF(Inskrivning!$G134=2,Inskrivning!S134,0)</f>
        <v>0</v>
      </c>
      <c r="L132" s="16">
        <f>IF(Inskrivning!$G134=2,Inskrivning!T134,0)</f>
        <v>0</v>
      </c>
      <c r="M132" s="16">
        <f>IF(Inskrivning!$G134=2,Inskrivning!U134,0)</f>
        <v>0</v>
      </c>
      <c r="N132" s="16">
        <f>IF(Inskrivning!$G134=2,Inskrivning!V134,0)</f>
        <v>0</v>
      </c>
      <c r="O132" s="16">
        <f>IF(Inskrivning!$G134=2,Inskrivning!W134,0)</f>
        <v>0</v>
      </c>
      <c r="P132" s="16">
        <f>IF(Inskrivning!$G134=2,Inskrivning!X134,0)</f>
        <v>0</v>
      </c>
      <c r="Q132" s="113"/>
    </row>
    <row r="133" spans="2:17" ht="17.100000000000001" customHeight="1" x14ac:dyDescent="0.25">
      <c r="B133" s="53">
        <f>IF(Inskrivning!$G135=2,Inskrivning!J135,0)</f>
        <v>0</v>
      </c>
      <c r="C133" s="53">
        <f>IF(Inskrivning!$G135=2,Inskrivning!K135,0)</f>
        <v>0</v>
      </c>
      <c r="D133" s="16">
        <f>IF(Inskrivning!$G135=2,Inskrivning!L135,0)</f>
        <v>0</v>
      </c>
      <c r="E133" s="16">
        <f>IF(Inskrivning!$G135=2,Inskrivning!M135,0)</f>
        <v>0</v>
      </c>
      <c r="F133" s="16">
        <f>IF(Inskrivning!$G135=2,Inskrivning!N135,0)</f>
        <v>0</v>
      </c>
      <c r="G133" s="16">
        <f>IF(Inskrivning!$G135=2,Inskrivning!O135,0)</f>
        <v>0</v>
      </c>
      <c r="H133" s="16">
        <f>IF(Inskrivning!$G135=2,Inskrivning!P135,0)</f>
        <v>0</v>
      </c>
      <c r="I133" s="16">
        <f>IF(Inskrivning!$G135=2,Inskrivning!Q135,0)</f>
        <v>0</v>
      </c>
      <c r="J133" s="16">
        <f>IF(Inskrivning!$G135=2,Inskrivning!R135,0)</f>
        <v>0</v>
      </c>
      <c r="K133" s="16">
        <f>IF(Inskrivning!$G135=2,Inskrivning!S135,0)</f>
        <v>0</v>
      </c>
      <c r="L133" s="16">
        <f>IF(Inskrivning!$G135=2,Inskrivning!T135,0)</f>
        <v>0</v>
      </c>
      <c r="M133" s="16">
        <f>IF(Inskrivning!$G135=2,Inskrivning!U135,0)</f>
        <v>0</v>
      </c>
      <c r="N133" s="16">
        <f>IF(Inskrivning!$G135=2,Inskrivning!V135,0)</f>
        <v>0</v>
      </c>
      <c r="O133" s="16">
        <f>IF(Inskrivning!$G135=2,Inskrivning!W135,0)</f>
        <v>0</v>
      </c>
      <c r="P133" s="16">
        <f>IF(Inskrivning!$G135=2,Inskrivning!X135,0)</f>
        <v>0</v>
      </c>
      <c r="Q133" s="113"/>
    </row>
    <row r="134" spans="2:17" ht="17.100000000000001" customHeight="1" x14ac:dyDescent="0.25">
      <c r="B134" s="53">
        <f>IF(Inskrivning!$G136=2,Inskrivning!J136,0)</f>
        <v>0</v>
      </c>
      <c r="C134" s="53">
        <f>IF(Inskrivning!$G136=2,Inskrivning!K136,0)</f>
        <v>0</v>
      </c>
      <c r="D134" s="16">
        <f>IF(Inskrivning!$G136=2,Inskrivning!L136,0)</f>
        <v>0</v>
      </c>
      <c r="E134" s="16">
        <f>IF(Inskrivning!$G136=2,Inskrivning!M136,0)</f>
        <v>0</v>
      </c>
      <c r="F134" s="16">
        <f>IF(Inskrivning!$G136=2,Inskrivning!N136,0)</f>
        <v>0</v>
      </c>
      <c r="G134" s="16">
        <f>IF(Inskrivning!$G136=2,Inskrivning!O136,0)</f>
        <v>0</v>
      </c>
      <c r="H134" s="16">
        <f>IF(Inskrivning!$G136=2,Inskrivning!P136,0)</f>
        <v>0</v>
      </c>
      <c r="I134" s="16">
        <f>IF(Inskrivning!$G136=2,Inskrivning!Q136,0)</f>
        <v>0</v>
      </c>
      <c r="J134" s="16">
        <f>IF(Inskrivning!$G136=2,Inskrivning!R136,0)</f>
        <v>0</v>
      </c>
      <c r="K134" s="16">
        <f>IF(Inskrivning!$G136=2,Inskrivning!S136,0)</f>
        <v>0</v>
      </c>
      <c r="L134" s="16">
        <f>IF(Inskrivning!$G136=2,Inskrivning!T136,0)</f>
        <v>0</v>
      </c>
      <c r="M134" s="16">
        <f>IF(Inskrivning!$G136=2,Inskrivning!U136,0)</f>
        <v>0</v>
      </c>
      <c r="N134" s="16">
        <f>IF(Inskrivning!$G136=2,Inskrivning!V136,0)</f>
        <v>0</v>
      </c>
      <c r="O134" s="16">
        <f>IF(Inskrivning!$G136=2,Inskrivning!W136,0)</f>
        <v>0</v>
      </c>
      <c r="P134" s="16">
        <f>IF(Inskrivning!$G136=2,Inskrivning!X136,0)</f>
        <v>0</v>
      </c>
      <c r="Q134" s="113"/>
    </row>
    <row r="135" spans="2:17" ht="17.100000000000001" customHeight="1" x14ac:dyDescent="0.25">
      <c r="B135" s="53">
        <f>IF(Inskrivning!$G137=2,Inskrivning!J137,0)</f>
        <v>0</v>
      </c>
      <c r="C135" s="53">
        <f>IF(Inskrivning!$G137=2,Inskrivning!K137,0)</f>
        <v>0</v>
      </c>
      <c r="D135" s="16">
        <f>IF(Inskrivning!$G137=2,Inskrivning!L137,0)</f>
        <v>0</v>
      </c>
      <c r="E135" s="16">
        <f>IF(Inskrivning!$G137=2,Inskrivning!M137,0)</f>
        <v>0</v>
      </c>
      <c r="F135" s="16">
        <f>IF(Inskrivning!$G137=2,Inskrivning!N137,0)</f>
        <v>0</v>
      </c>
      <c r="G135" s="16">
        <f>IF(Inskrivning!$G137=2,Inskrivning!O137,0)</f>
        <v>0</v>
      </c>
      <c r="H135" s="16">
        <f>IF(Inskrivning!$G137=2,Inskrivning!P137,0)</f>
        <v>0</v>
      </c>
      <c r="I135" s="16">
        <f>IF(Inskrivning!$G137=2,Inskrivning!Q137,0)</f>
        <v>0</v>
      </c>
      <c r="J135" s="16">
        <f>IF(Inskrivning!$G137=2,Inskrivning!R137,0)</f>
        <v>0</v>
      </c>
      <c r="K135" s="16">
        <f>IF(Inskrivning!$G137=2,Inskrivning!S137,0)</f>
        <v>0</v>
      </c>
      <c r="L135" s="16">
        <f>IF(Inskrivning!$G137=2,Inskrivning!T137,0)</f>
        <v>0</v>
      </c>
      <c r="M135" s="16">
        <f>IF(Inskrivning!$G137=2,Inskrivning!U137,0)</f>
        <v>0</v>
      </c>
      <c r="N135" s="16">
        <f>IF(Inskrivning!$G137=2,Inskrivning!V137,0)</f>
        <v>0</v>
      </c>
      <c r="O135" s="16">
        <f>IF(Inskrivning!$G137=2,Inskrivning!W137,0)</f>
        <v>0</v>
      </c>
      <c r="P135" s="16">
        <f>IF(Inskrivning!$G137=2,Inskrivning!X137,0)</f>
        <v>0</v>
      </c>
      <c r="Q135" s="113"/>
    </row>
    <row r="136" spans="2:17" ht="17.100000000000001" customHeight="1" x14ac:dyDescent="0.25">
      <c r="B136" s="53">
        <f>IF(Inskrivning!$G138=2,Inskrivning!J138,0)</f>
        <v>0</v>
      </c>
      <c r="C136" s="53">
        <f>IF(Inskrivning!$G138=2,Inskrivning!K138,0)</f>
        <v>0</v>
      </c>
      <c r="D136" s="16">
        <f>IF(Inskrivning!$G138=2,Inskrivning!L138,0)</f>
        <v>0</v>
      </c>
      <c r="E136" s="16">
        <f>IF(Inskrivning!$G138=2,Inskrivning!M138,0)</f>
        <v>0</v>
      </c>
      <c r="F136" s="16">
        <f>IF(Inskrivning!$G138=2,Inskrivning!N138,0)</f>
        <v>0</v>
      </c>
      <c r="G136" s="16">
        <f>IF(Inskrivning!$G138=2,Inskrivning!O138,0)</f>
        <v>0</v>
      </c>
      <c r="H136" s="16">
        <f>IF(Inskrivning!$G138=2,Inskrivning!P138,0)</f>
        <v>0</v>
      </c>
      <c r="I136" s="16">
        <f>IF(Inskrivning!$G138=2,Inskrivning!Q138,0)</f>
        <v>0</v>
      </c>
      <c r="J136" s="16">
        <f>IF(Inskrivning!$G138=2,Inskrivning!R138,0)</f>
        <v>0</v>
      </c>
      <c r="K136" s="16">
        <f>IF(Inskrivning!$G138=2,Inskrivning!S138,0)</f>
        <v>0</v>
      </c>
      <c r="L136" s="16">
        <f>IF(Inskrivning!$G138=2,Inskrivning!T138,0)</f>
        <v>0</v>
      </c>
      <c r="M136" s="16">
        <f>IF(Inskrivning!$G138=2,Inskrivning!U138,0)</f>
        <v>0</v>
      </c>
      <c r="N136" s="16">
        <f>IF(Inskrivning!$G138=2,Inskrivning!V138,0)</f>
        <v>0</v>
      </c>
      <c r="O136" s="16">
        <f>IF(Inskrivning!$G138=2,Inskrivning!W138,0)</f>
        <v>0</v>
      </c>
      <c r="P136" s="16">
        <f>IF(Inskrivning!$G138=2,Inskrivning!X138,0)</f>
        <v>0</v>
      </c>
      <c r="Q136" s="113"/>
    </row>
    <row r="137" spans="2:17" ht="17.100000000000001" customHeight="1" x14ac:dyDescent="0.25">
      <c r="B137" s="53">
        <f>IF(Inskrivning!$G139=2,Inskrivning!J139,0)</f>
        <v>0</v>
      </c>
      <c r="C137" s="53">
        <f>IF(Inskrivning!$G139=2,Inskrivning!K139,0)</f>
        <v>0</v>
      </c>
      <c r="D137" s="16">
        <f>IF(Inskrivning!$G139=2,Inskrivning!L139,0)</f>
        <v>0</v>
      </c>
      <c r="E137" s="16">
        <f>IF(Inskrivning!$G139=2,Inskrivning!M139,0)</f>
        <v>0</v>
      </c>
      <c r="F137" s="16">
        <f>IF(Inskrivning!$G139=2,Inskrivning!N139,0)</f>
        <v>0</v>
      </c>
      <c r="G137" s="16">
        <f>IF(Inskrivning!$G139=2,Inskrivning!O139,0)</f>
        <v>0</v>
      </c>
      <c r="H137" s="16">
        <f>IF(Inskrivning!$G139=2,Inskrivning!P139,0)</f>
        <v>0</v>
      </c>
      <c r="I137" s="16">
        <f>IF(Inskrivning!$G139=2,Inskrivning!Q139,0)</f>
        <v>0</v>
      </c>
      <c r="J137" s="16">
        <f>IF(Inskrivning!$G139=2,Inskrivning!R139,0)</f>
        <v>0</v>
      </c>
      <c r="K137" s="16">
        <f>IF(Inskrivning!$G139=2,Inskrivning!S139,0)</f>
        <v>0</v>
      </c>
      <c r="L137" s="16">
        <f>IF(Inskrivning!$G139=2,Inskrivning!T139,0)</f>
        <v>0</v>
      </c>
      <c r="M137" s="16">
        <f>IF(Inskrivning!$G139=2,Inskrivning!U139,0)</f>
        <v>0</v>
      </c>
      <c r="N137" s="16">
        <f>IF(Inskrivning!$G139=2,Inskrivning!V139,0)</f>
        <v>0</v>
      </c>
      <c r="O137" s="16">
        <f>IF(Inskrivning!$G139=2,Inskrivning!W139,0)</f>
        <v>0</v>
      </c>
      <c r="P137" s="16">
        <f>IF(Inskrivning!$G139=2,Inskrivning!X139,0)</f>
        <v>0</v>
      </c>
      <c r="Q137" s="113"/>
    </row>
    <row r="138" spans="2:17" ht="17.100000000000001" customHeight="1" x14ac:dyDescent="0.25">
      <c r="B138" s="53">
        <f>IF(Inskrivning!$G140=2,Inskrivning!J140,0)</f>
        <v>0</v>
      </c>
      <c r="C138" s="53">
        <f>IF(Inskrivning!$G140=2,Inskrivning!K140,0)</f>
        <v>0</v>
      </c>
      <c r="D138" s="16">
        <f>IF(Inskrivning!$G140=2,Inskrivning!L140,0)</f>
        <v>0</v>
      </c>
      <c r="E138" s="16">
        <f>IF(Inskrivning!$G140=2,Inskrivning!M140,0)</f>
        <v>0</v>
      </c>
      <c r="F138" s="16">
        <f>IF(Inskrivning!$G140=2,Inskrivning!N140,0)</f>
        <v>0</v>
      </c>
      <c r="G138" s="16">
        <f>IF(Inskrivning!$G140=2,Inskrivning!O140,0)</f>
        <v>0</v>
      </c>
      <c r="H138" s="16">
        <f>IF(Inskrivning!$G140=2,Inskrivning!P140,0)</f>
        <v>0</v>
      </c>
      <c r="I138" s="16">
        <f>IF(Inskrivning!$G140=2,Inskrivning!Q140,0)</f>
        <v>0</v>
      </c>
      <c r="J138" s="16">
        <f>IF(Inskrivning!$G140=2,Inskrivning!R140,0)</f>
        <v>0</v>
      </c>
      <c r="K138" s="16">
        <f>IF(Inskrivning!$G140=2,Inskrivning!S140,0)</f>
        <v>0</v>
      </c>
      <c r="L138" s="16">
        <f>IF(Inskrivning!$G140=2,Inskrivning!T140,0)</f>
        <v>0</v>
      </c>
      <c r="M138" s="16">
        <f>IF(Inskrivning!$G140=2,Inskrivning!U140,0)</f>
        <v>0</v>
      </c>
      <c r="N138" s="16">
        <f>IF(Inskrivning!$G140=2,Inskrivning!V140,0)</f>
        <v>0</v>
      </c>
      <c r="O138" s="16">
        <f>IF(Inskrivning!$G140=2,Inskrivning!W140,0)</f>
        <v>0</v>
      </c>
      <c r="P138" s="16">
        <f>IF(Inskrivning!$G140=2,Inskrivning!X140,0)</f>
        <v>0</v>
      </c>
      <c r="Q138" s="113"/>
    </row>
    <row r="139" spans="2:17" ht="17.100000000000001" customHeight="1" x14ac:dyDescent="0.25">
      <c r="B139" s="53">
        <f>IF(Inskrivning!$G141=2,Inskrivning!J141,0)</f>
        <v>0</v>
      </c>
      <c r="C139" s="53">
        <f>IF(Inskrivning!$G141=2,Inskrivning!K141,0)</f>
        <v>0</v>
      </c>
      <c r="D139" s="16">
        <f>IF(Inskrivning!$G141=2,Inskrivning!L141,0)</f>
        <v>0</v>
      </c>
      <c r="E139" s="16">
        <f>IF(Inskrivning!$G141=2,Inskrivning!M141,0)</f>
        <v>0</v>
      </c>
      <c r="F139" s="16">
        <f>IF(Inskrivning!$G141=2,Inskrivning!N141,0)</f>
        <v>0</v>
      </c>
      <c r="G139" s="16">
        <f>IF(Inskrivning!$G141=2,Inskrivning!O141,0)</f>
        <v>0</v>
      </c>
      <c r="H139" s="16">
        <f>IF(Inskrivning!$G141=2,Inskrivning!P141,0)</f>
        <v>0</v>
      </c>
      <c r="I139" s="16">
        <f>IF(Inskrivning!$G141=2,Inskrivning!Q141,0)</f>
        <v>0</v>
      </c>
      <c r="J139" s="16">
        <f>IF(Inskrivning!$G141=2,Inskrivning!R141,0)</f>
        <v>0</v>
      </c>
      <c r="K139" s="16">
        <f>IF(Inskrivning!$G141=2,Inskrivning!S141,0)</f>
        <v>0</v>
      </c>
      <c r="L139" s="16">
        <f>IF(Inskrivning!$G141=2,Inskrivning!T141,0)</f>
        <v>0</v>
      </c>
      <c r="M139" s="16">
        <f>IF(Inskrivning!$G141=2,Inskrivning!U141,0)</f>
        <v>0</v>
      </c>
      <c r="N139" s="16">
        <f>IF(Inskrivning!$G141=2,Inskrivning!V141,0)</f>
        <v>0</v>
      </c>
      <c r="O139" s="16">
        <f>IF(Inskrivning!$G141=2,Inskrivning!W141,0)</f>
        <v>0</v>
      </c>
      <c r="P139" s="16">
        <f>IF(Inskrivning!$G141=2,Inskrivning!X141,0)</f>
        <v>0</v>
      </c>
      <c r="Q139" s="113"/>
    </row>
    <row r="140" spans="2:17" ht="17.100000000000001" customHeight="1" x14ac:dyDescent="0.25">
      <c r="B140" s="53">
        <f>IF(Inskrivning!$G142=2,Inskrivning!J142,0)</f>
        <v>0</v>
      </c>
      <c r="C140" s="53">
        <f>IF(Inskrivning!$G142=2,Inskrivning!K142,0)</f>
        <v>0</v>
      </c>
      <c r="D140" s="16">
        <f>IF(Inskrivning!$G142=2,Inskrivning!L142,0)</f>
        <v>0</v>
      </c>
      <c r="E140" s="16">
        <f>IF(Inskrivning!$G142=2,Inskrivning!M142,0)</f>
        <v>0</v>
      </c>
      <c r="F140" s="16">
        <f>IF(Inskrivning!$G142=2,Inskrivning!N142,0)</f>
        <v>0</v>
      </c>
      <c r="G140" s="16">
        <f>IF(Inskrivning!$G142=2,Inskrivning!O142,0)</f>
        <v>0</v>
      </c>
      <c r="H140" s="16">
        <f>IF(Inskrivning!$G142=2,Inskrivning!P142,0)</f>
        <v>0</v>
      </c>
      <c r="I140" s="16">
        <f>IF(Inskrivning!$G142=2,Inskrivning!Q142,0)</f>
        <v>0</v>
      </c>
      <c r="J140" s="16">
        <f>IF(Inskrivning!$G142=2,Inskrivning!R142,0)</f>
        <v>0</v>
      </c>
      <c r="K140" s="16">
        <f>IF(Inskrivning!$G142=2,Inskrivning!S142,0)</f>
        <v>0</v>
      </c>
      <c r="L140" s="16">
        <f>IF(Inskrivning!$G142=2,Inskrivning!T142,0)</f>
        <v>0</v>
      </c>
      <c r="M140" s="16">
        <f>IF(Inskrivning!$G142=2,Inskrivning!U142,0)</f>
        <v>0</v>
      </c>
      <c r="N140" s="16">
        <f>IF(Inskrivning!$G142=2,Inskrivning!V142,0)</f>
        <v>0</v>
      </c>
      <c r="O140" s="16">
        <f>IF(Inskrivning!$G142=2,Inskrivning!W142,0)</f>
        <v>0</v>
      </c>
      <c r="P140" s="16">
        <f>IF(Inskrivning!$G142=2,Inskrivning!X142,0)</f>
        <v>0</v>
      </c>
      <c r="Q140" s="113"/>
    </row>
    <row r="141" spans="2:17" ht="17.100000000000001" customHeight="1" x14ac:dyDescent="0.25">
      <c r="B141" s="53">
        <f>IF(Inskrivning!$G143=2,Inskrivning!J143,0)</f>
        <v>0</v>
      </c>
      <c r="C141" s="53">
        <f>IF(Inskrivning!$G143=2,Inskrivning!K143,0)</f>
        <v>0</v>
      </c>
      <c r="D141" s="16">
        <f>IF(Inskrivning!$G143=2,Inskrivning!L143,0)</f>
        <v>0</v>
      </c>
      <c r="E141" s="16">
        <f>IF(Inskrivning!$G143=2,Inskrivning!M143,0)</f>
        <v>0</v>
      </c>
      <c r="F141" s="16">
        <f>IF(Inskrivning!$G143=2,Inskrivning!N143,0)</f>
        <v>0</v>
      </c>
      <c r="G141" s="16">
        <f>IF(Inskrivning!$G143=2,Inskrivning!O143,0)</f>
        <v>0</v>
      </c>
      <c r="H141" s="16">
        <f>IF(Inskrivning!$G143=2,Inskrivning!P143,0)</f>
        <v>0</v>
      </c>
      <c r="I141" s="16">
        <f>IF(Inskrivning!$G143=2,Inskrivning!Q143,0)</f>
        <v>0</v>
      </c>
      <c r="J141" s="16">
        <f>IF(Inskrivning!$G143=2,Inskrivning!R143,0)</f>
        <v>0</v>
      </c>
      <c r="K141" s="16">
        <f>IF(Inskrivning!$G143=2,Inskrivning!S143,0)</f>
        <v>0</v>
      </c>
      <c r="L141" s="16">
        <f>IF(Inskrivning!$G143=2,Inskrivning!T143,0)</f>
        <v>0</v>
      </c>
      <c r="M141" s="16">
        <f>IF(Inskrivning!$G143=2,Inskrivning!U143,0)</f>
        <v>0</v>
      </c>
      <c r="N141" s="16">
        <f>IF(Inskrivning!$G143=2,Inskrivning!V143,0)</f>
        <v>0</v>
      </c>
      <c r="O141" s="16">
        <f>IF(Inskrivning!$G143=2,Inskrivning!W143,0)</f>
        <v>0</v>
      </c>
      <c r="P141" s="16">
        <f>IF(Inskrivning!$G143=2,Inskrivning!X143,0)</f>
        <v>0</v>
      </c>
      <c r="Q141" s="113"/>
    </row>
    <row r="142" spans="2:17" ht="17.100000000000001" customHeight="1" x14ac:dyDescent="0.25">
      <c r="B142" s="53">
        <f>IF(Inskrivning!$G144=2,Inskrivning!J144,0)</f>
        <v>0</v>
      </c>
      <c r="C142" s="53">
        <f>IF(Inskrivning!$G144=2,Inskrivning!K144,0)</f>
        <v>0</v>
      </c>
      <c r="D142" s="16">
        <f>IF(Inskrivning!$G144=2,Inskrivning!L144,0)</f>
        <v>0</v>
      </c>
      <c r="E142" s="16">
        <f>IF(Inskrivning!$G144=2,Inskrivning!M144,0)</f>
        <v>0</v>
      </c>
      <c r="F142" s="16">
        <f>IF(Inskrivning!$G144=2,Inskrivning!N144,0)</f>
        <v>0</v>
      </c>
      <c r="G142" s="16">
        <f>IF(Inskrivning!$G144=2,Inskrivning!O144,0)</f>
        <v>0</v>
      </c>
      <c r="H142" s="16">
        <f>IF(Inskrivning!$G144=2,Inskrivning!P144,0)</f>
        <v>0</v>
      </c>
      <c r="I142" s="16">
        <f>IF(Inskrivning!$G144=2,Inskrivning!Q144,0)</f>
        <v>0</v>
      </c>
      <c r="J142" s="16">
        <f>IF(Inskrivning!$G144=2,Inskrivning!R144,0)</f>
        <v>0</v>
      </c>
      <c r="K142" s="16">
        <f>IF(Inskrivning!$G144=2,Inskrivning!S144,0)</f>
        <v>0</v>
      </c>
      <c r="L142" s="16">
        <f>IF(Inskrivning!$G144=2,Inskrivning!T144,0)</f>
        <v>0</v>
      </c>
      <c r="M142" s="16">
        <f>IF(Inskrivning!$G144=2,Inskrivning!U144,0)</f>
        <v>0</v>
      </c>
      <c r="N142" s="16">
        <f>IF(Inskrivning!$G144=2,Inskrivning!V144,0)</f>
        <v>0</v>
      </c>
      <c r="O142" s="16">
        <f>IF(Inskrivning!$G144=2,Inskrivning!W144,0)</f>
        <v>0</v>
      </c>
      <c r="P142" s="16">
        <f>IF(Inskrivning!$G144=2,Inskrivning!X144,0)</f>
        <v>0</v>
      </c>
      <c r="Q142" s="113"/>
    </row>
    <row r="143" spans="2:17" ht="17.100000000000001" customHeight="1" x14ac:dyDescent="0.25">
      <c r="B143" s="53">
        <f>IF(Inskrivning!$G145=2,Inskrivning!J145,0)</f>
        <v>0</v>
      </c>
      <c r="C143" s="53">
        <f>IF(Inskrivning!$G145=2,Inskrivning!K145,0)</f>
        <v>0</v>
      </c>
      <c r="D143" s="16">
        <f>IF(Inskrivning!$G145=2,Inskrivning!L145,0)</f>
        <v>0</v>
      </c>
      <c r="E143" s="16">
        <f>IF(Inskrivning!$G145=2,Inskrivning!M145,0)</f>
        <v>0</v>
      </c>
      <c r="F143" s="16">
        <f>IF(Inskrivning!$G145=2,Inskrivning!N145,0)</f>
        <v>0</v>
      </c>
      <c r="G143" s="16">
        <f>IF(Inskrivning!$G145=2,Inskrivning!O145,0)</f>
        <v>0</v>
      </c>
      <c r="H143" s="16">
        <f>IF(Inskrivning!$G145=2,Inskrivning!P145,0)</f>
        <v>0</v>
      </c>
      <c r="I143" s="16">
        <f>IF(Inskrivning!$G145=2,Inskrivning!Q145,0)</f>
        <v>0</v>
      </c>
      <c r="J143" s="16">
        <f>IF(Inskrivning!$G145=2,Inskrivning!R145,0)</f>
        <v>0</v>
      </c>
      <c r="K143" s="16">
        <f>IF(Inskrivning!$G145=2,Inskrivning!S145,0)</f>
        <v>0</v>
      </c>
      <c r="L143" s="16">
        <f>IF(Inskrivning!$G145=2,Inskrivning!T145,0)</f>
        <v>0</v>
      </c>
      <c r="M143" s="16">
        <f>IF(Inskrivning!$G145=2,Inskrivning!U145,0)</f>
        <v>0</v>
      </c>
      <c r="N143" s="16">
        <f>IF(Inskrivning!$G145=2,Inskrivning!V145,0)</f>
        <v>0</v>
      </c>
      <c r="O143" s="16">
        <f>IF(Inskrivning!$G145=2,Inskrivning!W145,0)</f>
        <v>0</v>
      </c>
      <c r="P143" s="16">
        <f>IF(Inskrivning!$G145=2,Inskrivning!X145,0)</f>
        <v>0</v>
      </c>
      <c r="Q143" s="113"/>
    </row>
    <row r="144" spans="2:17" ht="17.100000000000001" customHeight="1" x14ac:dyDescent="0.25">
      <c r="B144" s="53">
        <f>IF(Inskrivning!$G146=2,Inskrivning!J146,0)</f>
        <v>0</v>
      </c>
      <c r="C144" s="53">
        <f>IF(Inskrivning!$G146=2,Inskrivning!K146,0)</f>
        <v>0</v>
      </c>
      <c r="D144" s="16">
        <f>IF(Inskrivning!$G146=2,Inskrivning!L146,0)</f>
        <v>0</v>
      </c>
      <c r="E144" s="16">
        <f>IF(Inskrivning!$G146=2,Inskrivning!M146,0)</f>
        <v>0</v>
      </c>
      <c r="F144" s="16">
        <f>IF(Inskrivning!$G146=2,Inskrivning!N146,0)</f>
        <v>0</v>
      </c>
      <c r="G144" s="16">
        <f>IF(Inskrivning!$G146=2,Inskrivning!O146,0)</f>
        <v>0</v>
      </c>
      <c r="H144" s="16">
        <f>IF(Inskrivning!$G146=2,Inskrivning!P146,0)</f>
        <v>0</v>
      </c>
      <c r="I144" s="16">
        <f>IF(Inskrivning!$G146=2,Inskrivning!Q146,0)</f>
        <v>0</v>
      </c>
      <c r="J144" s="16">
        <f>IF(Inskrivning!$G146=2,Inskrivning!R146,0)</f>
        <v>0</v>
      </c>
      <c r="K144" s="16">
        <f>IF(Inskrivning!$G146=2,Inskrivning!S146,0)</f>
        <v>0</v>
      </c>
      <c r="L144" s="16">
        <f>IF(Inskrivning!$G146=2,Inskrivning!T146,0)</f>
        <v>0</v>
      </c>
      <c r="M144" s="16">
        <f>IF(Inskrivning!$G146=2,Inskrivning!U146,0)</f>
        <v>0</v>
      </c>
      <c r="N144" s="16">
        <f>IF(Inskrivning!$G146=2,Inskrivning!V146,0)</f>
        <v>0</v>
      </c>
      <c r="O144" s="16">
        <f>IF(Inskrivning!$G146=2,Inskrivning!W146,0)</f>
        <v>0</v>
      </c>
      <c r="P144" s="16">
        <f>IF(Inskrivning!$G146=2,Inskrivning!X146,0)</f>
        <v>0</v>
      </c>
      <c r="Q144" s="113"/>
    </row>
    <row r="145" spans="2:17" ht="17.100000000000001" customHeight="1" x14ac:dyDescent="0.25">
      <c r="B145" s="53">
        <f>IF(Inskrivning!$G147=2,Inskrivning!J147,0)</f>
        <v>0</v>
      </c>
      <c r="C145" s="53">
        <f>IF(Inskrivning!$G147=2,Inskrivning!K147,0)</f>
        <v>0</v>
      </c>
      <c r="D145" s="16">
        <f>IF(Inskrivning!$G147=2,Inskrivning!L147,0)</f>
        <v>0</v>
      </c>
      <c r="E145" s="16">
        <f>IF(Inskrivning!$G147=2,Inskrivning!M147,0)</f>
        <v>0</v>
      </c>
      <c r="F145" s="16">
        <f>IF(Inskrivning!$G147=2,Inskrivning!N147,0)</f>
        <v>0</v>
      </c>
      <c r="G145" s="16">
        <f>IF(Inskrivning!$G147=2,Inskrivning!O147,0)</f>
        <v>0</v>
      </c>
      <c r="H145" s="16">
        <f>IF(Inskrivning!$G147=2,Inskrivning!P147,0)</f>
        <v>0</v>
      </c>
      <c r="I145" s="16">
        <f>IF(Inskrivning!$G147=2,Inskrivning!Q147,0)</f>
        <v>0</v>
      </c>
      <c r="J145" s="16">
        <f>IF(Inskrivning!$G147=2,Inskrivning!R147,0)</f>
        <v>0</v>
      </c>
      <c r="K145" s="16">
        <f>IF(Inskrivning!$G147=2,Inskrivning!S147,0)</f>
        <v>0</v>
      </c>
      <c r="L145" s="16">
        <f>IF(Inskrivning!$G147=2,Inskrivning!T147,0)</f>
        <v>0</v>
      </c>
      <c r="M145" s="16">
        <f>IF(Inskrivning!$G147=2,Inskrivning!U147,0)</f>
        <v>0</v>
      </c>
      <c r="N145" s="16">
        <f>IF(Inskrivning!$G147=2,Inskrivning!V147,0)</f>
        <v>0</v>
      </c>
      <c r="O145" s="16">
        <f>IF(Inskrivning!$G147=2,Inskrivning!W147,0)</f>
        <v>0</v>
      </c>
      <c r="P145" s="16">
        <f>IF(Inskrivning!$G147=2,Inskrivning!X147,0)</f>
        <v>0</v>
      </c>
      <c r="Q145" s="113"/>
    </row>
    <row r="146" spans="2:17" ht="17.100000000000001" customHeight="1" x14ac:dyDescent="0.25">
      <c r="B146" s="53">
        <f>IF(Inskrivning!$G148=2,Inskrivning!J148,0)</f>
        <v>0</v>
      </c>
      <c r="C146" s="53">
        <f>IF(Inskrivning!$G148=2,Inskrivning!K148,0)</f>
        <v>0</v>
      </c>
      <c r="D146" s="16">
        <f>IF(Inskrivning!$G148=2,Inskrivning!L148,0)</f>
        <v>0</v>
      </c>
      <c r="E146" s="16">
        <f>IF(Inskrivning!$G148=2,Inskrivning!M148,0)</f>
        <v>0</v>
      </c>
      <c r="F146" s="16">
        <f>IF(Inskrivning!$G148=2,Inskrivning!N148,0)</f>
        <v>0</v>
      </c>
      <c r="G146" s="16">
        <f>IF(Inskrivning!$G148=2,Inskrivning!O148,0)</f>
        <v>0</v>
      </c>
      <c r="H146" s="16">
        <f>IF(Inskrivning!$G148=2,Inskrivning!P148,0)</f>
        <v>0</v>
      </c>
      <c r="I146" s="16">
        <f>IF(Inskrivning!$G148=2,Inskrivning!Q148,0)</f>
        <v>0</v>
      </c>
      <c r="J146" s="16">
        <f>IF(Inskrivning!$G148=2,Inskrivning!R148,0)</f>
        <v>0</v>
      </c>
      <c r="K146" s="16">
        <f>IF(Inskrivning!$G148=2,Inskrivning!S148,0)</f>
        <v>0</v>
      </c>
      <c r="L146" s="16">
        <f>IF(Inskrivning!$G148=2,Inskrivning!T148,0)</f>
        <v>0</v>
      </c>
      <c r="M146" s="16">
        <f>IF(Inskrivning!$G148=2,Inskrivning!U148,0)</f>
        <v>0</v>
      </c>
      <c r="N146" s="16">
        <f>IF(Inskrivning!$G148=2,Inskrivning!V148,0)</f>
        <v>0</v>
      </c>
      <c r="O146" s="16">
        <f>IF(Inskrivning!$G148=2,Inskrivning!W148,0)</f>
        <v>0</v>
      </c>
      <c r="P146" s="16">
        <f>IF(Inskrivning!$G148=2,Inskrivning!X148,0)</f>
        <v>0</v>
      </c>
      <c r="Q146" s="113"/>
    </row>
    <row r="147" spans="2:17" ht="17.100000000000001" customHeight="1" x14ac:dyDescent="0.25">
      <c r="B147" s="53">
        <f>IF(Inskrivning!$G149=2,Inskrivning!J149,0)</f>
        <v>0</v>
      </c>
      <c r="C147" s="53">
        <f>IF(Inskrivning!$G149=2,Inskrivning!K149,0)</f>
        <v>0</v>
      </c>
      <c r="D147" s="16">
        <f>IF(Inskrivning!$G149=2,Inskrivning!L149,0)</f>
        <v>0</v>
      </c>
      <c r="E147" s="16">
        <f>IF(Inskrivning!$G149=2,Inskrivning!M149,0)</f>
        <v>0</v>
      </c>
      <c r="F147" s="16">
        <f>IF(Inskrivning!$G149=2,Inskrivning!N149,0)</f>
        <v>0</v>
      </c>
      <c r="G147" s="16">
        <f>IF(Inskrivning!$G149=2,Inskrivning!O149,0)</f>
        <v>0</v>
      </c>
      <c r="H147" s="16">
        <f>IF(Inskrivning!$G149=2,Inskrivning!P149,0)</f>
        <v>0</v>
      </c>
      <c r="I147" s="16">
        <f>IF(Inskrivning!$G149=2,Inskrivning!Q149,0)</f>
        <v>0</v>
      </c>
      <c r="J147" s="16">
        <f>IF(Inskrivning!$G149=2,Inskrivning!R149,0)</f>
        <v>0</v>
      </c>
      <c r="K147" s="16">
        <f>IF(Inskrivning!$G149=2,Inskrivning!S149,0)</f>
        <v>0</v>
      </c>
      <c r="L147" s="16">
        <f>IF(Inskrivning!$G149=2,Inskrivning!T149,0)</f>
        <v>0</v>
      </c>
      <c r="M147" s="16">
        <f>IF(Inskrivning!$G149=2,Inskrivning!U149,0)</f>
        <v>0</v>
      </c>
      <c r="N147" s="16">
        <f>IF(Inskrivning!$G149=2,Inskrivning!V149,0)</f>
        <v>0</v>
      </c>
      <c r="O147" s="16">
        <f>IF(Inskrivning!$G149=2,Inskrivning!W149,0)</f>
        <v>0</v>
      </c>
      <c r="P147" s="16">
        <f>IF(Inskrivning!$G149=2,Inskrivning!X149,0)</f>
        <v>0</v>
      </c>
      <c r="Q147" s="113"/>
    </row>
    <row r="148" spans="2:17" ht="17.100000000000001" customHeight="1" x14ac:dyDescent="0.25">
      <c r="B148" s="53">
        <f>IF(Inskrivning!$G150=2,Inskrivning!J150,0)</f>
        <v>0</v>
      </c>
      <c r="C148" s="53">
        <f>IF(Inskrivning!$G150=2,Inskrivning!K150,0)</f>
        <v>0</v>
      </c>
      <c r="D148" s="16">
        <f>IF(Inskrivning!$G150=2,Inskrivning!L150,0)</f>
        <v>0</v>
      </c>
      <c r="E148" s="16">
        <f>IF(Inskrivning!$G150=2,Inskrivning!M150,0)</f>
        <v>0</v>
      </c>
      <c r="F148" s="16">
        <f>IF(Inskrivning!$G150=2,Inskrivning!N150,0)</f>
        <v>0</v>
      </c>
      <c r="G148" s="16">
        <f>IF(Inskrivning!$G150=2,Inskrivning!O150,0)</f>
        <v>0</v>
      </c>
      <c r="H148" s="16">
        <f>IF(Inskrivning!$G150=2,Inskrivning!P150,0)</f>
        <v>0</v>
      </c>
      <c r="I148" s="16">
        <f>IF(Inskrivning!$G150=2,Inskrivning!Q150,0)</f>
        <v>0</v>
      </c>
      <c r="J148" s="16">
        <f>IF(Inskrivning!$G150=2,Inskrivning!R150,0)</f>
        <v>0</v>
      </c>
      <c r="K148" s="16">
        <f>IF(Inskrivning!$G150=2,Inskrivning!S150,0)</f>
        <v>0</v>
      </c>
      <c r="L148" s="16">
        <f>IF(Inskrivning!$G150=2,Inskrivning!T150,0)</f>
        <v>0</v>
      </c>
      <c r="M148" s="16">
        <f>IF(Inskrivning!$G150=2,Inskrivning!U150,0)</f>
        <v>0</v>
      </c>
      <c r="N148" s="16">
        <f>IF(Inskrivning!$G150=2,Inskrivning!V150,0)</f>
        <v>0</v>
      </c>
      <c r="O148" s="16">
        <f>IF(Inskrivning!$G150=2,Inskrivning!W150,0)</f>
        <v>0</v>
      </c>
      <c r="P148" s="16">
        <f>IF(Inskrivning!$G150=2,Inskrivning!X150,0)</f>
        <v>0</v>
      </c>
      <c r="Q148" s="113"/>
    </row>
    <row r="149" spans="2:17" ht="17.100000000000001" customHeight="1" x14ac:dyDescent="0.25">
      <c r="B149" s="53">
        <f>IF(Inskrivning!$G151=2,Inskrivning!J151,0)</f>
        <v>0</v>
      </c>
      <c r="C149" s="53">
        <f>IF(Inskrivning!$G151=2,Inskrivning!K151,0)</f>
        <v>0</v>
      </c>
      <c r="D149" s="16">
        <f>IF(Inskrivning!$G151=2,Inskrivning!L151,0)</f>
        <v>0</v>
      </c>
      <c r="E149" s="16">
        <f>IF(Inskrivning!$G151=2,Inskrivning!M151,0)</f>
        <v>0</v>
      </c>
      <c r="F149" s="16">
        <f>IF(Inskrivning!$G151=2,Inskrivning!N151,0)</f>
        <v>0</v>
      </c>
      <c r="G149" s="16">
        <f>IF(Inskrivning!$G151=2,Inskrivning!O151,0)</f>
        <v>0</v>
      </c>
      <c r="H149" s="16">
        <f>IF(Inskrivning!$G151=2,Inskrivning!P151,0)</f>
        <v>0</v>
      </c>
      <c r="I149" s="16">
        <f>IF(Inskrivning!$G151=2,Inskrivning!Q151,0)</f>
        <v>0</v>
      </c>
      <c r="J149" s="16">
        <f>IF(Inskrivning!$G151=2,Inskrivning!R151,0)</f>
        <v>0</v>
      </c>
      <c r="K149" s="16">
        <f>IF(Inskrivning!$G151=2,Inskrivning!S151,0)</f>
        <v>0</v>
      </c>
      <c r="L149" s="16">
        <f>IF(Inskrivning!$G151=2,Inskrivning!T151,0)</f>
        <v>0</v>
      </c>
      <c r="M149" s="16">
        <f>IF(Inskrivning!$G151=2,Inskrivning!U151,0)</f>
        <v>0</v>
      </c>
      <c r="N149" s="16">
        <f>IF(Inskrivning!$G151=2,Inskrivning!V151,0)</f>
        <v>0</v>
      </c>
      <c r="O149" s="16">
        <f>IF(Inskrivning!$G151=2,Inskrivning!W151,0)</f>
        <v>0</v>
      </c>
      <c r="P149" s="16">
        <f>IF(Inskrivning!$G151=2,Inskrivning!X151,0)</f>
        <v>0</v>
      </c>
      <c r="Q149" s="113"/>
    </row>
    <row r="150" spans="2:17" ht="17.100000000000001" customHeight="1" x14ac:dyDescent="0.25">
      <c r="B150" s="53">
        <f>IF(Inskrivning!$G152=2,Inskrivning!J152,0)</f>
        <v>0</v>
      </c>
      <c r="C150" s="53">
        <f>IF(Inskrivning!$G152=2,Inskrivning!K152,0)</f>
        <v>0</v>
      </c>
      <c r="D150" s="16">
        <f>IF(Inskrivning!$G152=2,Inskrivning!L152,0)</f>
        <v>0</v>
      </c>
      <c r="E150" s="16">
        <f>IF(Inskrivning!$G152=2,Inskrivning!M152,0)</f>
        <v>0</v>
      </c>
      <c r="F150" s="16">
        <f>IF(Inskrivning!$G152=2,Inskrivning!N152,0)</f>
        <v>0</v>
      </c>
      <c r="G150" s="16">
        <f>IF(Inskrivning!$G152=2,Inskrivning!O152,0)</f>
        <v>0</v>
      </c>
      <c r="H150" s="16">
        <f>IF(Inskrivning!$G152=2,Inskrivning!P152,0)</f>
        <v>0</v>
      </c>
      <c r="I150" s="16">
        <f>IF(Inskrivning!$G152=2,Inskrivning!Q152,0)</f>
        <v>0</v>
      </c>
      <c r="J150" s="16">
        <f>IF(Inskrivning!$G152=2,Inskrivning!R152,0)</f>
        <v>0</v>
      </c>
      <c r="K150" s="16">
        <f>IF(Inskrivning!$G152=2,Inskrivning!S152,0)</f>
        <v>0</v>
      </c>
      <c r="L150" s="16">
        <f>IF(Inskrivning!$G152=2,Inskrivning!T152,0)</f>
        <v>0</v>
      </c>
      <c r="M150" s="16">
        <f>IF(Inskrivning!$G152=2,Inskrivning!U152,0)</f>
        <v>0</v>
      </c>
      <c r="N150" s="16">
        <f>IF(Inskrivning!$G152=2,Inskrivning!V152,0)</f>
        <v>0</v>
      </c>
      <c r="O150" s="16">
        <f>IF(Inskrivning!$G152=2,Inskrivning!W152,0)</f>
        <v>0</v>
      </c>
      <c r="P150" s="16">
        <f>IF(Inskrivning!$G152=2,Inskrivning!X152,0)</f>
        <v>0</v>
      </c>
      <c r="Q150" s="113"/>
    </row>
    <row r="151" spans="2:17" ht="17.100000000000001" customHeight="1" x14ac:dyDescent="0.25">
      <c r="B151" s="53">
        <f>IF(Inskrivning!$G153=2,Inskrivning!J153,0)</f>
        <v>0</v>
      </c>
      <c r="C151" s="53">
        <f>IF(Inskrivning!$G153=2,Inskrivning!K153,0)</f>
        <v>0</v>
      </c>
      <c r="D151" s="16">
        <f>IF(Inskrivning!$G153=2,Inskrivning!L153,0)</f>
        <v>0</v>
      </c>
      <c r="E151" s="16">
        <f>IF(Inskrivning!$G153=2,Inskrivning!M153,0)</f>
        <v>0</v>
      </c>
      <c r="F151" s="16">
        <f>IF(Inskrivning!$G153=2,Inskrivning!N153,0)</f>
        <v>0</v>
      </c>
      <c r="G151" s="16">
        <f>IF(Inskrivning!$G153=2,Inskrivning!O153,0)</f>
        <v>0</v>
      </c>
      <c r="H151" s="16">
        <f>IF(Inskrivning!$G153=2,Inskrivning!P153,0)</f>
        <v>0</v>
      </c>
      <c r="I151" s="16">
        <f>IF(Inskrivning!$G153=2,Inskrivning!Q153,0)</f>
        <v>0</v>
      </c>
      <c r="J151" s="16">
        <f>IF(Inskrivning!$G153=2,Inskrivning!R153,0)</f>
        <v>0</v>
      </c>
      <c r="K151" s="16">
        <f>IF(Inskrivning!$G153=2,Inskrivning!S153,0)</f>
        <v>0</v>
      </c>
      <c r="L151" s="16">
        <f>IF(Inskrivning!$G153=2,Inskrivning!T153,0)</f>
        <v>0</v>
      </c>
      <c r="M151" s="16">
        <f>IF(Inskrivning!$G153=2,Inskrivning!U153,0)</f>
        <v>0</v>
      </c>
      <c r="N151" s="16">
        <f>IF(Inskrivning!$G153=2,Inskrivning!V153,0)</f>
        <v>0</v>
      </c>
      <c r="O151" s="16">
        <f>IF(Inskrivning!$G153=2,Inskrivning!W153,0)</f>
        <v>0</v>
      </c>
      <c r="P151" s="16">
        <f>IF(Inskrivning!$G153=2,Inskrivning!X153,0)</f>
        <v>0</v>
      </c>
      <c r="Q151" s="113"/>
    </row>
    <row r="152" spans="2:17" ht="17.100000000000001" customHeight="1" x14ac:dyDescent="0.25">
      <c r="B152" s="53">
        <f>IF(Inskrivning!$G154=2,Inskrivning!J154,0)</f>
        <v>0</v>
      </c>
      <c r="C152" s="53">
        <f>IF(Inskrivning!$G154=2,Inskrivning!K154,0)</f>
        <v>0</v>
      </c>
      <c r="D152" s="16">
        <f>IF(Inskrivning!$G154=2,Inskrivning!L154,0)</f>
        <v>0</v>
      </c>
      <c r="E152" s="16">
        <f>IF(Inskrivning!$G154=2,Inskrivning!M154,0)</f>
        <v>0</v>
      </c>
      <c r="F152" s="16">
        <f>IF(Inskrivning!$G154=2,Inskrivning!N154,0)</f>
        <v>0</v>
      </c>
      <c r="G152" s="16">
        <f>IF(Inskrivning!$G154=2,Inskrivning!O154,0)</f>
        <v>0</v>
      </c>
      <c r="H152" s="16">
        <f>IF(Inskrivning!$G154=2,Inskrivning!P154,0)</f>
        <v>0</v>
      </c>
      <c r="I152" s="16">
        <f>IF(Inskrivning!$G154=2,Inskrivning!Q154,0)</f>
        <v>0</v>
      </c>
      <c r="J152" s="16">
        <f>IF(Inskrivning!$G154=2,Inskrivning!R154,0)</f>
        <v>0</v>
      </c>
      <c r="K152" s="16">
        <f>IF(Inskrivning!$G154=2,Inskrivning!S154,0)</f>
        <v>0</v>
      </c>
      <c r="L152" s="16">
        <f>IF(Inskrivning!$G154=2,Inskrivning!T154,0)</f>
        <v>0</v>
      </c>
      <c r="M152" s="16">
        <f>IF(Inskrivning!$G154=2,Inskrivning!U154,0)</f>
        <v>0</v>
      </c>
      <c r="N152" s="16">
        <f>IF(Inskrivning!$G154=2,Inskrivning!V154,0)</f>
        <v>0</v>
      </c>
      <c r="O152" s="16">
        <f>IF(Inskrivning!$G154=2,Inskrivning!W154,0)</f>
        <v>0</v>
      </c>
      <c r="P152" s="16">
        <f>IF(Inskrivning!$G154=2,Inskrivning!X154,0)</f>
        <v>0</v>
      </c>
      <c r="Q152" s="113"/>
    </row>
    <row r="153" spans="2:17" ht="17.100000000000001" customHeight="1" x14ac:dyDescent="0.25">
      <c r="B153" s="53">
        <f>IF(Inskrivning!$G155=2,Inskrivning!J155,0)</f>
        <v>0</v>
      </c>
      <c r="C153" s="53">
        <f>IF(Inskrivning!$G155=2,Inskrivning!K155,0)</f>
        <v>0</v>
      </c>
      <c r="D153" s="16">
        <f>IF(Inskrivning!$G155=2,Inskrivning!L155,0)</f>
        <v>0</v>
      </c>
      <c r="E153" s="16">
        <f>IF(Inskrivning!$G155=2,Inskrivning!M155,0)</f>
        <v>0</v>
      </c>
      <c r="F153" s="16">
        <f>IF(Inskrivning!$G155=2,Inskrivning!N155,0)</f>
        <v>0</v>
      </c>
      <c r="G153" s="16">
        <f>IF(Inskrivning!$G155=2,Inskrivning!O155,0)</f>
        <v>0</v>
      </c>
      <c r="H153" s="16">
        <f>IF(Inskrivning!$G155=2,Inskrivning!P155,0)</f>
        <v>0</v>
      </c>
      <c r="I153" s="16">
        <f>IF(Inskrivning!$G155=2,Inskrivning!Q155,0)</f>
        <v>0</v>
      </c>
      <c r="J153" s="16">
        <f>IF(Inskrivning!$G155=2,Inskrivning!R155,0)</f>
        <v>0</v>
      </c>
      <c r="K153" s="16">
        <f>IF(Inskrivning!$G155=2,Inskrivning!S155,0)</f>
        <v>0</v>
      </c>
      <c r="L153" s="16">
        <f>IF(Inskrivning!$G155=2,Inskrivning!T155,0)</f>
        <v>0</v>
      </c>
      <c r="M153" s="16">
        <f>IF(Inskrivning!$G155=2,Inskrivning!U155,0)</f>
        <v>0</v>
      </c>
      <c r="N153" s="16">
        <f>IF(Inskrivning!$G155=2,Inskrivning!V155,0)</f>
        <v>0</v>
      </c>
      <c r="O153" s="16">
        <f>IF(Inskrivning!$G155=2,Inskrivning!W155,0)</f>
        <v>0</v>
      </c>
      <c r="P153" s="16">
        <f>IF(Inskrivning!$G155=2,Inskrivning!X155,0)</f>
        <v>0</v>
      </c>
      <c r="Q153" s="113"/>
    </row>
    <row r="154" spans="2:17" ht="17.100000000000001" customHeight="1" x14ac:dyDescent="0.25">
      <c r="B154" s="53">
        <f>IF(Inskrivning!$G156=2,Inskrivning!J156,0)</f>
        <v>0</v>
      </c>
      <c r="C154" s="53">
        <f>IF(Inskrivning!$G156=2,Inskrivning!K156,0)</f>
        <v>0</v>
      </c>
      <c r="D154" s="16">
        <f>IF(Inskrivning!$G156=2,Inskrivning!L156,0)</f>
        <v>0</v>
      </c>
      <c r="E154" s="16">
        <f>IF(Inskrivning!$G156=2,Inskrivning!M156,0)</f>
        <v>0</v>
      </c>
      <c r="F154" s="16">
        <f>IF(Inskrivning!$G156=2,Inskrivning!N156,0)</f>
        <v>0</v>
      </c>
      <c r="G154" s="16">
        <f>IF(Inskrivning!$G156=2,Inskrivning!O156,0)</f>
        <v>0</v>
      </c>
      <c r="H154" s="16">
        <f>IF(Inskrivning!$G156=2,Inskrivning!P156,0)</f>
        <v>0</v>
      </c>
      <c r="I154" s="16">
        <f>IF(Inskrivning!$G156=2,Inskrivning!Q156,0)</f>
        <v>0</v>
      </c>
      <c r="J154" s="16">
        <f>IF(Inskrivning!$G156=2,Inskrivning!R156,0)</f>
        <v>0</v>
      </c>
      <c r="K154" s="16">
        <f>IF(Inskrivning!$G156=2,Inskrivning!S156,0)</f>
        <v>0</v>
      </c>
      <c r="L154" s="16">
        <f>IF(Inskrivning!$G156=2,Inskrivning!T156,0)</f>
        <v>0</v>
      </c>
      <c r="M154" s="16">
        <f>IF(Inskrivning!$G156=2,Inskrivning!U156,0)</f>
        <v>0</v>
      </c>
      <c r="N154" s="16">
        <f>IF(Inskrivning!$G156=2,Inskrivning!V156,0)</f>
        <v>0</v>
      </c>
      <c r="O154" s="16">
        <f>IF(Inskrivning!$G156=2,Inskrivning!W156,0)</f>
        <v>0</v>
      </c>
      <c r="P154" s="16">
        <f>IF(Inskrivning!$G156=2,Inskrivning!X156,0)</f>
        <v>0</v>
      </c>
      <c r="Q154" s="113"/>
    </row>
    <row r="155" spans="2:17" ht="17.100000000000001" customHeight="1" x14ac:dyDescent="0.25">
      <c r="B155" s="53">
        <f>IF(Inskrivning!$G157=2,Inskrivning!J157,0)</f>
        <v>0</v>
      </c>
      <c r="C155" s="53">
        <f>IF(Inskrivning!$G157=2,Inskrivning!K157,0)</f>
        <v>0</v>
      </c>
      <c r="D155" s="16">
        <f>IF(Inskrivning!$G157=2,Inskrivning!L157,0)</f>
        <v>0</v>
      </c>
      <c r="E155" s="16">
        <f>IF(Inskrivning!$G157=2,Inskrivning!M157,0)</f>
        <v>0</v>
      </c>
      <c r="F155" s="16">
        <f>IF(Inskrivning!$G157=2,Inskrivning!N157,0)</f>
        <v>0</v>
      </c>
      <c r="G155" s="16">
        <f>IF(Inskrivning!$G157=2,Inskrivning!O157,0)</f>
        <v>0</v>
      </c>
      <c r="H155" s="16">
        <f>IF(Inskrivning!$G157=2,Inskrivning!P157,0)</f>
        <v>0</v>
      </c>
      <c r="I155" s="16">
        <f>IF(Inskrivning!$G157=2,Inskrivning!Q157,0)</f>
        <v>0</v>
      </c>
      <c r="J155" s="16">
        <f>IF(Inskrivning!$G157=2,Inskrivning!R157,0)</f>
        <v>0</v>
      </c>
      <c r="K155" s="16">
        <f>IF(Inskrivning!$G157=2,Inskrivning!S157,0)</f>
        <v>0</v>
      </c>
      <c r="L155" s="16">
        <f>IF(Inskrivning!$G157=2,Inskrivning!T157,0)</f>
        <v>0</v>
      </c>
      <c r="M155" s="16">
        <f>IF(Inskrivning!$G157=2,Inskrivning!U157,0)</f>
        <v>0</v>
      </c>
      <c r="N155" s="16">
        <f>IF(Inskrivning!$G157=2,Inskrivning!V157,0)</f>
        <v>0</v>
      </c>
      <c r="O155" s="16">
        <f>IF(Inskrivning!$G157=2,Inskrivning!W157,0)</f>
        <v>0</v>
      </c>
      <c r="P155" s="16">
        <f>IF(Inskrivning!$G157=2,Inskrivning!X157,0)</f>
        <v>0</v>
      </c>
      <c r="Q155" s="113"/>
    </row>
    <row r="156" spans="2:17" ht="17.100000000000001" customHeight="1" x14ac:dyDescent="0.25">
      <c r="B156" s="53">
        <f>IF(Inskrivning!$G158=2,Inskrivning!J158,0)</f>
        <v>0</v>
      </c>
      <c r="C156" s="53">
        <f>IF(Inskrivning!$G158=2,Inskrivning!K158,0)</f>
        <v>0</v>
      </c>
      <c r="D156" s="16">
        <f>IF(Inskrivning!$G158=2,Inskrivning!L158,0)</f>
        <v>0</v>
      </c>
      <c r="E156" s="16">
        <f>IF(Inskrivning!$G158=2,Inskrivning!M158,0)</f>
        <v>0</v>
      </c>
      <c r="F156" s="16">
        <f>IF(Inskrivning!$G158=2,Inskrivning!N158,0)</f>
        <v>0</v>
      </c>
      <c r="G156" s="16">
        <f>IF(Inskrivning!$G158=2,Inskrivning!O158,0)</f>
        <v>0</v>
      </c>
      <c r="H156" s="16">
        <f>IF(Inskrivning!$G158=2,Inskrivning!P158,0)</f>
        <v>0</v>
      </c>
      <c r="I156" s="16">
        <f>IF(Inskrivning!$G158=2,Inskrivning!Q158,0)</f>
        <v>0</v>
      </c>
      <c r="J156" s="16">
        <f>IF(Inskrivning!$G158=2,Inskrivning!R158,0)</f>
        <v>0</v>
      </c>
      <c r="K156" s="16">
        <f>IF(Inskrivning!$G158=2,Inskrivning!S158,0)</f>
        <v>0</v>
      </c>
      <c r="L156" s="16">
        <f>IF(Inskrivning!$G158=2,Inskrivning!T158,0)</f>
        <v>0</v>
      </c>
      <c r="M156" s="16">
        <f>IF(Inskrivning!$G158=2,Inskrivning!U158,0)</f>
        <v>0</v>
      </c>
      <c r="N156" s="16">
        <f>IF(Inskrivning!$G158=2,Inskrivning!V158,0)</f>
        <v>0</v>
      </c>
      <c r="O156" s="16">
        <f>IF(Inskrivning!$G158=2,Inskrivning!W158,0)</f>
        <v>0</v>
      </c>
      <c r="P156" s="16">
        <f>IF(Inskrivning!$G158=2,Inskrivning!X158,0)</f>
        <v>0</v>
      </c>
      <c r="Q156" s="113"/>
    </row>
    <row r="157" spans="2:17" ht="17.100000000000001" customHeight="1" x14ac:dyDescent="0.25">
      <c r="B157" s="53">
        <f>IF(Inskrivning!$G159=2,Inskrivning!J159,0)</f>
        <v>0</v>
      </c>
      <c r="C157" s="53">
        <f>IF(Inskrivning!$G159=2,Inskrivning!K159,0)</f>
        <v>0</v>
      </c>
      <c r="D157" s="16">
        <f>IF(Inskrivning!$G159=2,Inskrivning!L159,0)</f>
        <v>0</v>
      </c>
      <c r="E157" s="16">
        <f>IF(Inskrivning!$G159=2,Inskrivning!M159,0)</f>
        <v>0</v>
      </c>
      <c r="F157" s="16">
        <f>IF(Inskrivning!$G159=2,Inskrivning!N159,0)</f>
        <v>0</v>
      </c>
      <c r="G157" s="16">
        <f>IF(Inskrivning!$G159=2,Inskrivning!O159,0)</f>
        <v>0</v>
      </c>
      <c r="H157" s="16">
        <f>IF(Inskrivning!$G159=2,Inskrivning!P159,0)</f>
        <v>0</v>
      </c>
      <c r="I157" s="16">
        <f>IF(Inskrivning!$G159=2,Inskrivning!Q159,0)</f>
        <v>0</v>
      </c>
      <c r="J157" s="16">
        <f>IF(Inskrivning!$G159=2,Inskrivning!R159,0)</f>
        <v>0</v>
      </c>
      <c r="K157" s="16">
        <f>IF(Inskrivning!$G159=2,Inskrivning!S159,0)</f>
        <v>0</v>
      </c>
      <c r="L157" s="16">
        <f>IF(Inskrivning!$G159=2,Inskrivning!T159,0)</f>
        <v>0</v>
      </c>
      <c r="M157" s="16">
        <f>IF(Inskrivning!$G159=2,Inskrivning!U159,0)</f>
        <v>0</v>
      </c>
      <c r="N157" s="16">
        <f>IF(Inskrivning!$G159=2,Inskrivning!V159,0)</f>
        <v>0</v>
      </c>
      <c r="O157" s="16">
        <f>IF(Inskrivning!$G159=2,Inskrivning!W159,0)</f>
        <v>0</v>
      </c>
      <c r="P157" s="16">
        <f>IF(Inskrivning!$G159=2,Inskrivning!X159,0)</f>
        <v>0</v>
      </c>
      <c r="Q157" s="113"/>
    </row>
    <row r="158" spans="2:17" ht="17.100000000000001" customHeight="1" x14ac:dyDescent="0.25">
      <c r="B158" s="53">
        <f>IF(Inskrivning!$G160=2,Inskrivning!J160,0)</f>
        <v>0</v>
      </c>
      <c r="C158" s="53">
        <f>IF(Inskrivning!$G160=2,Inskrivning!K160,0)</f>
        <v>0</v>
      </c>
      <c r="D158" s="16">
        <f>IF(Inskrivning!$G160=2,Inskrivning!L160,0)</f>
        <v>0</v>
      </c>
      <c r="E158" s="16">
        <f>IF(Inskrivning!$G160=2,Inskrivning!M160,0)</f>
        <v>0</v>
      </c>
      <c r="F158" s="16">
        <f>IF(Inskrivning!$G160=2,Inskrivning!N160,0)</f>
        <v>0</v>
      </c>
      <c r="G158" s="16">
        <f>IF(Inskrivning!$G160=2,Inskrivning!O160,0)</f>
        <v>0</v>
      </c>
      <c r="H158" s="16">
        <f>IF(Inskrivning!$G160=2,Inskrivning!P160,0)</f>
        <v>0</v>
      </c>
      <c r="I158" s="16">
        <f>IF(Inskrivning!$G160=2,Inskrivning!Q160,0)</f>
        <v>0</v>
      </c>
      <c r="J158" s="16">
        <f>IF(Inskrivning!$G160=2,Inskrivning!R160,0)</f>
        <v>0</v>
      </c>
      <c r="K158" s="16">
        <f>IF(Inskrivning!$G160=2,Inskrivning!S160,0)</f>
        <v>0</v>
      </c>
      <c r="L158" s="16">
        <f>IF(Inskrivning!$G160=2,Inskrivning!T160,0)</f>
        <v>0</v>
      </c>
      <c r="M158" s="16">
        <f>IF(Inskrivning!$G160=2,Inskrivning!U160,0)</f>
        <v>0</v>
      </c>
      <c r="N158" s="16">
        <f>IF(Inskrivning!$G160=2,Inskrivning!V160,0)</f>
        <v>0</v>
      </c>
      <c r="O158" s="16">
        <f>IF(Inskrivning!$G160=2,Inskrivning!W160,0)</f>
        <v>0</v>
      </c>
      <c r="P158" s="16">
        <f>IF(Inskrivning!$G160=2,Inskrivning!X160,0)</f>
        <v>0</v>
      </c>
      <c r="Q158" s="113"/>
    </row>
    <row r="159" spans="2:17" ht="17.100000000000001" customHeight="1" x14ac:dyDescent="0.25">
      <c r="B159" s="53">
        <f>IF(Inskrivning!$G161=2,Inskrivning!J161,0)</f>
        <v>0</v>
      </c>
      <c r="C159" s="53">
        <f>IF(Inskrivning!$G161=2,Inskrivning!K161,0)</f>
        <v>0</v>
      </c>
      <c r="D159" s="16">
        <f>IF(Inskrivning!$G161=2,Inskrivning!L161,0)</f>
        <v>0</v>
      </c>
      <c r="E159" s="16">
        <f>IF(Inskrivning!$G161=2,Inskrivning!M161,0)</f>
        <v>0</v>
      </c>
      <c r="F159" s="16">
        <f>IF(Inskrivning!$G161=2,Inskrivning!N161,0)</f>
        <v>0</v>
      </c>
      <c r="G159" s="16">
        <f>IF(Inskrivning!$G161=2,Inskrivning!O161,0)</f>
        <v>0</v>
      </c>
      <c r="H159" s="16">
        <f>IF(Inskrivning!$G161=2,Inskrivning!P161,0)</f>
        <v>0</v>
      </c>
      <c r="I159" s="16">
        <f>IF(Inskrivning!$G161=2,Inskrivning!Q161,0)</f>
        <v>0</v>
      </c>
      <c r="J159" s="16">
        <f>IF(Inskrivning!$G161=2,Inskrivning!R161,0)</f>
        <v>0</v>
      </c>
      <c r="K159" s="16">
        <f>IF(Inskrivning!$G161=2,Inskrivning!S161,0)</f>
        <v>0</v>
      </c>
      <c r="L159" s="16">
        <f>IF(Inskrivning!$G161=2,Inskrivning!T161,0)</f>
        <v>0</v>
      </c>
      <c r="M159" s="16">
        <f>IF(Inskrivning!$G161=2,Inskrivning!U161,0)</f>
        <v>0</v>
      </c>
      <c r="N159" s="16">
        <f>IF(Inskrivning!$G161=2,Inskrivning!V161,0)</f>
        <v>0</v>
      </c>
      <c r="O159" s="16">
        <f>IF(Inskrivning!$G161=2,Inskrivning!W161,0)</f>
        <v>0</v>
      </c>
      <c r="P159" s="16">
        <f>IF(Inskrivning!$G161=2,Inskrivning!X161,0)</f>
        <v>0</v>
      </c>
      <c r="Q159" s="113"/>
    </row>
    <row r="160" spans="2:17" ht="17.100000000000001" customHeight="1" x14ac:dyDescent="0.25">
      <c r="B160" s="53">
        <f>IF(Inskrivning!$G162=2,Inskrivning!J162,0)</f>
        <v>0</v>
      </c>
      <c r="C160" s="53">
        <f>IF(Inskrivning!$G162=2,Inskrivning!K162,0)</f>
        <v>0</v>
      </c>
      <c r="D160" s="16">
        <f>IF(Inskrivning!$G162=2,Inskrivning!L162,0)</f>
        <v>0</v>
      </c>
      <c r="E160" s="16">
        <f>IF(Inskrivning!$G162=2,Inskrivning!M162,0)</f>
        <v>0</v>
      </c>
      <c r="F160" s="16">
        <f>IF(Inskrivning!$G162=2,Inskrivning!N162,0)</f>
        <v>0</v>
      </c>
      <c r="G160" s="16">
        <f>IF(Inskrivning!$G162=2,Inskrivning!O162,0)</f>
        <v>0</v>
      </c>
      <c r="H160" s="16">
        <f>IF(Inskrivning!$G162=2,Inskrivning!P162,0)</f>
        <v>0</v>
      </c>
      <c r="I160" s="16">
        <f>IF(Inskrivning!$G162=2,Inskrivning!Q162,0)</f>
        <v>0</v>
      </c>
      <c r="J160" s="16">
        <f>IF(Inskrivning!$G162=2,Inskrivning!R162,0)</f>
        <v>0</v>
      </c>
      <c r="K160" s="16">
        <f>IF(Inskrivning!$G162=2,Inskrivning!S162,0)</f>
        <v>0</v>
      </c>
      <c r="L160" s="16">
        <f>IF(Inskrivning!$G162=2,Inskrivning!T162,0)</f>
        <v>0</v>
      </c>
      <c r="M160" s="16">
        <f>IF(Inskrivning!$G162=2,Inskrivning!U162,0)</f>
        <v>0</v>
      </c>
      <c r="N160" s="16">
        <f>IF(Inskrivning!$G162=2,Inskrivning!V162,0)</f>
        <v>0</v>
      </c>
      <c r="O160" s="16">
        <f>IF(Inskrivning!$G162=2,Inskrivning!W162,0)</f>
        <v>0</v>
      </c>
      <c r="P160" s="16">
        <f>IF(Inskrivning!$G162=2,Inskrivning!X162,0)</f>
        <v>0</v>
      </c>
      <c r="Q160" s="113"/>
    </row>
    <row r="161" spans="2:17" ht="17.100000000000001" customHeight="1" x14ac:dyDescent="0.25">
      <c r="B161" s="53">
        <f>IF(Inskrivning!$G163=2,Inskrivning!J163,0)</f>
        <v>0</v>
      </c>
      <c r="C161" s="53">
        <f>IF(Inskrivning!$G163=2,Inskrivning!K163,0)</f>
        <v>0</v>
      </c>
      <c r="D161" s="16">
        <f>IF(Inskrivning!$G163=2,Inskrivning!L163,0)</f>
        <v>0</v>
      </c>
      <c r="E161" s="16">
        <f>IF(Inskrivning!$G163=2,Inskrivning!M163,0)</f>
        <v>0</v>
      </c>
      <c r="F161" s="16">
        <f>IF(Inskrivning!$G163=2,Inskrivning!N163,0)</f>
        <v>0</v>
      </c>
      <c r="G161" s="16">
        <f>IF(Inskrivning!$G163=2,Inskrivning!O163,0)</f>
        <v>0</v>
      </c>
      <c r="H161" s="16">
        <f>IF(Inskrivning!$G163=2,Inskrivning!P163,0)</f>
        <v>0</v>
      </c>
      <c r="I161" s="16">
        <f>IF(Inskrivning!$G163=2,Inskrivning!Q163,0)</f>
        <v>0</v>
      </c>
      <c r="J161" s="16">
        <f>IF(Inskrivning!$G163=2,Inskrivning!R163,0)</f>
        <v>0</v>
      </c>
      <c r="K161" s="16">
        <f>IF(Inskrivning!$G163=2,Inskrivning!S163,0)</f>
        <v>0</v>
      </c>
      <c r="L161" s="16">
        <f>IF(Inskrivning!$G163=2,Inskrivning!T163,0)</f>
        <v>0</v>
      </c>
      <c r="M161" s="16">
        <f>IF(Inskrivning!$G163=2,Inskrivning!U163,0)</f>
        <v>0</v>
      </c>
      <c r="N161" s="16">
        <f>IF(Inskrivning!$G163=2,Inskrivning!V163,0)</f>
        <v>0</v>
      </c>
      <c r="O161" s="16">
        <f>IF(Inskrivning!$G163=2,Inskrivning!W163,0)</f>
        <v>0</v>
      </c>
      <c r="P161" s="16">
        <f>IF(Inskrivning!$G163=2,Inskrivning!X163,0)</f>
        <v>0</v>
      </c>
      <c r="Q161" s="113"/>
    </row>
    <row r="162" spans="2:17" ht="17.100000000000001" customHeight="1" x14ac:dyDescent="0.25">
      <c r="B162" s="53">
        <f>IF(Inskrivning!$G164=2,Inskrivning!J164,0)</f>
        <v>0</v>
      </c>
      <c r="C162" s="53">
        <f>IF(Inskrivning!$G164=2,Inskrivning!K164,0)</f>
        <v>0</v>
      </c>
      <c r="D162" s="16">
        <f>IF(Inskrivning!$G164=2,Inskrivning!L164,0)</f>
        <v>0</v>
      </c>
      <c r="E162" s="16">
        <f>IF(Inskrivning!$G164=2,Inskrivning!M164,0)</f>
        <v>0</v>
      </c>
      <c r="F162" s="16">
        <f>IF(Inskrivning!$G164=2,Inskrivning!N164,0)</f>
        <v>0</v>
      </c>
      <c r="G162" s="16">
        <f>IF(Inskrivning!$G164=2,Inskrivning!O164,0)</f>
        <v>0</v>
      </c>
      <c r="H162" s="16">
        <f>IF(Inskrivning!$G164=2,Inskrivning!P164,0)</f>
        <v>0</v>
      </c>
      <c r="I162" s="16">
        <f>IF(Inskrivning!$G164=2,Inskrivning!Q164,0)</f>
        <v>0</v>
      </c>
      <c r="J162" s="16">
        <f>IF(Inskrivning!$G164=2,Inskrivning!R164,0)</f>
        <v>0</v>
      </c>
      <c r="K162" s="16">
        <f>IF(Inskrivning!$G164=2,Inskrivning!S164,0)</f>
        <v>0</v>
      </c>
      <c r="L162" s="16">
        <f>IF(Inskrivning!$G164=2,Inskrivning!T164,0)</f>
        <v>0</v>
      </c>
      <c r="M162" s="16">
        <f>IF(Inskrivning!$G164=2,Inskrivning!U164,0)</f>
        <v>0</v>
      </c>
      <c r="N162" s="16">
        <f>IF(Inskrivning!$G164=2,Inskrivning!V164,0)</f>
        <v>0</v>
      </c>
      <c r="O162" s="16">
        <f>IF(Inskrivning!$G164=2,Inskrivning!W164,0)</f>
        <v>0</v>
      </c>
      <c r="P162" s="16">
        <f>IF(Inskrivning!$G164=2,Inskrivning!X164,0)</f>
        <v>0</v>
      </c>
      <c r="Q162" s="113"/>
    </row>
    <row r="163" spans="2:17" ht="17.100000000000001" customHeight="1" x14ac:dyDescent="0.25">
      <c r="B163" s="53">
        <f>IF(Inskrivning!$G165=2,Inskrivning!J165,0)</f>
        <v>0</v>
      </c>
      <c r="C163" s="53">
        <f>IF(Inskrivning!$G165=2,Inskrivning!K165,0)</f>
        <v>0</v>
      </c>
      <c r="D163" s="16">
        <f>IF(Inskrivning!$G165=2,Inskrivning!L165,0)</f>
        <v>0</v>
      </c>
      <c r="E163" s="16">
        <f>IF(Inskrivning!$G165=2,Inskrivning!M165,0)</f>
        <v>0</v>
      </c>
      <c r="F163" s="16">
        <f>IF(Inskrivning!$G165=2,Inskrivning!N165,0)</f>
        <v>0</v>
      </c>
      <c r="G163" s="16">
        <f>IF(Inskrivning!$G165=2,Inskrivning!O165,0)</f>
        <v>0</v>
      </c>
      <c r="H163" s="16">
        <f>IF(Inskrivning!$G165=2,Inskrivning!P165,0)</f>
        <v>0</v>
      </c>
      <c r="I163" s="16">
        <f>IF(Inskrivning!$G165=2,Inskrivning!Q165,0)</f>
        <v>0</v>
      </c>
      <c r="J163" s="16">
        <f>IF(Inskrivning!$G165=2,Inskrivning!R165,0)</f>
        <v>0</v>
      </c>
      <c r="K163" s="16">
        <f>IF(Inskrivning!$G165=2,Inskrivning!S165,0)</f>
        <v>0</v>
      </c>
      <c r="L163" s="16">
        <f>IF(Inskrivning!$G165=2,Inskrivning!T165,0)</f>
        <v>0</v>
      </c>
      <c r="M163" s="16">
        <f>IF(Inskrivning!$G165=2,Inskrivning!U165,0)</f>
        <v>0</v>
      </c>
      <c r="N163" s="16">
        <f>IF(Inskrivning!$G165=2,Inskrivning!V165,0)</f>
        <v>0</v>
      </c>
      <c r="O163" s="16">
        <f>IF(Inskrivning!$G165=2,Inskrivning!W165,0)</f>
        <v>0</v>
      </c>
      <c r="P163" s="16">
        <f>IF(Inskrivning!$G165=2,Inskrivning!X165,0)</f>
        <v>0</v>
      </c>
      <c r="Q163" s="113"/>
    </row>
    <row r="164" spans="2:17" ht="17.100000000000001" customHeight="1" x14ac:dyDescent="0.25">
      <c r="B164" s="53">
        <f>IF(Inskrivning!$G166=2,Inskrivning!J166,0)</f>
        <v>0</v>
      </c>
      <c r="C164" s="53">
        <f>IF(Inskrivning!$G166=2,Inskrivning!K166,0)</f>
        <v>0</v>
      </c>
      <c r="D164" s="16">
        <f>IF(Inskrivning!$G166=2,Inskrivning!L166,0)</f>
        <v>0</v>
      </c>
      <c r="E164" s="16">
        <f>IF(Inskrivning!$G166=2,Inskrivning!M166,0)</f>
        <v>0</v>
      </c>
      <c r="F164" s="16">
        <f>IF(Inskrivning!$G166=2,Inskrivning!N166,0)</f>
        <v>0</v>
      </c>
      <c r="G164" s="16">
        <f>IF(Inskrivning!$G166=2,Inskrivning!O166,0)</f>
        <v>0</v>
      </c>
      <c r="H164" s="16">
        <f>IF(Inskrivning!$G166=2,Inskrivning!P166,0)</f>
        <v>0</v>
      </c>
      <c r="I164" s="16">
        <f>IF(Inskrivning!$G166=2,Inskrivning!Q166,0)</f>
        <v>0</v>
      </c>
      <c r="J164" s="16">
        <f>IF(Inskrivning!$G166=2,Inskrivning!R166,0)</f>
        <v>0</v>
      </c>
      <c r="K164" s="16">
        <f>IF(Inskrivning!$G166=2,Inskrivning!S166,0)</f>
        <v>0</v>
      </c>
      <c r="L164" s="16">
        <f>IF(Inskrivning!$G166=2,Inskrivning!T166,0)</f>
        <v>0</v>
      </c>
      <c r="M164" s="16">
        <f>IF(Inskrivning!$G166=2,Inskrivning!U166,0)</f>
        <v>0</v>
      </c>
      <c r="N164" s="16">
        <f>IF(Inskrivning!$G166=2,Inskrivning!V166,0)</f>
        <v>0</v>
      </c>
      <c r="O164" s="16">
        <f>IF(Inskrivning!$G166=2,Inskrivning!W166,0)</f>
        <v>0</v>
      </c>
      <c r="P164" s="16">
        <f>IF(Inskrivning!$G166=2,Inskrivning!X166,0)</f>
        <v>0</v>
      </c>
      <c r="Q164" s="113"/>
    </row>
    <row r="165" spans="2:17" x14ac:dyDescent="0.25">
      <c r="B165" s="53">
        <f>IF(Inskrivning!$G167=2,Inskrivning!J167,0)</f>
        <v>0</v>
      </c>
      <c r="C165" s="53">
        <f>IF(Inskrivning!$G167=2,Inskrivning!K167,0)</f>
        <v>0</v>
      </c>
      <c r="D165" s="16">
        <f>IF(Inskrivning!$G167=2,Inskrivning!L167,0)</f>
        <v>0</v>
      </c>
      <c r="E165" s="16">
        <f>IF(Inskrivning!$G167=2,Inskrivning!M167,0)</f>
        <v>0</v>
      </c>
      <c r="F165" s="16">
        <f>IF(Inskrivning!$G167=2,Inskrivning!N167,0)</f>
        <v>0</v>
      </c>
      <c r="G165" s="16">
        <f>IF(Inskrivning!$G167=2,Inskrivning!O167,0)</f>
        <v>0</v>
      </c>
      <c r="H165" s="16">
        <f>IF(Inskrivning!$G167=2,Inskrivning!P167,0)</f>
        <v>0</v>
      </c>
      <c r="I165" s="16">
        <f>IF(Inskrivning!$G167=2,Inskrivning!Q167,0)</f>
        <v>0</v>
      </c>
      <c r="J165" s="16">
        <f>IF(Inskrivning!$G167=2,Inskrivning!R167,0)</f>
        <v>0</v>
      </c>
      <c r="K165" s="16">
        <f>IF(Inskrivning!$G167=2,Inskrivning!S167,0)</f>
        <v>0</v>
      </c>
      <c r="L165" s="16">
        <f>IF(Inskrivning!$G167=2,Inskrivning!T167,0)</f>
        <v>0</v>
      </c>
      <c r="M165" s="16">
        <f>IF(Inskrivning!$G167=2,Inskrivning!U167,0)</f>
        <v>0</v>
      </c>
      <c r="N165" s="16">
        <f>IF(Inskrivning!$G167=2,Inskrivning!V167,0)</f>
        <v>0</v>
      </c>
      <c r="O165" s="16">
        <f>IF(Inskrivning!$G167=2,Inskrivning!W167,0)</f>
        <v>0</v>
      </c>
      <c r="P165" s="16">
        <f>IF(Inskrivning!$G167=2,Inskrivning!X167,0)</f>
        <v>0</v>
      </c>
      <c r="Q165" s="113"/>
    </row>
    <row r="166" spans="2:17" x14ac:dyDescent="0.25">
      <c r="B166" s="53">
        <f>IF(Inskrivning!$G168=2,Inskrivning!J168,0)</f>
        <v>0</v>
      </c>
      <c r="C166" s="53">
        <f>IF(Inskrivning!$G168=2,Inskrivning!K168,0)</f>
        <v>0</v>
      </c>
      <c r="D166" s="16">
        <f>IF(Inskrivning!$G168=2,Inskrivning!L168,0)</f>
        <v>0</v>
      </c>
      <c r="E166" s="16">
        <f>IF(Inskrivning!$G168=2,Inskrivning!M168,0)</f>
        <v>0</v>
      </c>
      <c r="F166" s="16">
        <f>IF(Inskrivning!$G168=2,Inskrivning!N168,0)</f>
        <v>0</v>
      </c>
      <c r="G166" s="16">
        <f>IF(Inskrivning!$G168=2,Inskrivning!O168,0)</f>
        <v>0</v>
      </c>
      <c r="H166" s="16">
        <f>IF(Inskrivning!$G168=2,Inskrivning!P168,0)</f>
        <v>0</v>
      </c>
      <c r="I166" s="16">
        <f>IF(Inskrivning!$G168=2,Inskrivning!Q168,0)</f>
        <v>0</v>
      </c>
      <c r="J166" s="16">
        <f>IF(Inskrivning!$G168=2,Inskrivning!R168,0)</f>
        <v>0</v>
      </c>
      <c r="K166" s="16">
        <f>IF(Inskrivning!$G168=2,Inskrivning!S168,0)</f>
        <v>0</v>
      </c>
      <c r="L166" s="16">
        <f>IF(Inskrivning!$G168=2,Inskrivning!T168,0)</f>
        <v>0</v>
      </c>
      <c r="M166" s="16">
        <f>IF(Inskrivning!$G168=2,Inskrivning!U168,0)</f>
        <v>0</v>
      </c>
      <c r="N166" s="16">
        <f>IF(Inskrivning!$G168=2,Inskrivning!V168,0)</f>
        <v>0</v>
      </c>
      <c r="O166" s="16">
        <f>IF(Inskrivning!$G168=2,Inskrivning!W168,0)</f>
        <v>0</v>
      </c>
      <c r="P166" s="16">
        <f>IF(Inskrivning!$G168=2,Inskrivning!X168,0)</f>
        <v>0</v>
      </c>
      <c r="Q166" s="113"/>
    </row>
    <row r="167" spans="2:17" x14ac:dyDescent="0.25">
      <c r="B167" s="53">
        <f>IF(Inskrivning!$G169=2,Inskrivning!J169,0)</f>
        <v>0</v>
      </c>
      <c r="C167" s="53">
        <f>IF(Inskrivning!$G169=2,Inskrivning!K169,0)</f>
        <v>0</v>
      </c>
      <c r="D167" s="16">
        <f>IF(Inskrivning!$G169=2,Inskrivning!L169,0)</f>
        <v>0</v>
      </c>
      <c r="E167" s="16">
        <f>IF(Inskrivning!$G169=2,Inskrivning!M169,0)</f>
        <v>0</v>
      </c>
      <c r="F167" s="16">
        <f>IF(Inskrivning!$G169=2,Inskrivning!N169,0)</f>
        <v>0</v>
      </c>
      <c r="G167" s="16">
        <f>IF(Inskrivning!$G169=2,Inskrivning!O169,0)</f>
        <v>0</v>
      </c>
      <c r="H167" s="16">
        <f>IF(Inskrivning!$G169=2,Inskrivning!P169,0)</f>
        <v>0</v>
      </c>
      <c r="I167" s="16">
        <f>IF(Inskrivning!$G169=2,Inskrivning!Q169,0)</f>
        <v>0</v>
      </c>
      <c r="J167" s="16">
        <f>IF(Inskrivning!$G169=2,Inskrivning!R169,0)</f>
        <v>0</v>
      </c>
      <c r="K167" s="16">
        <f>IF(Inskrivning!$G169=2,Inskrivning!S169,0)</f>
        <v>0</v>
      </c>
      <c r="L167" s="16">
        <f>IF(Inskrivning!$G169=2,Inskrivning!T169,0)</f>
        <v>0</v>
      </c>
      <c r="M167" s="16">
        <f>IF(Inskrivning!$G169=2,Inskrivning!U169,0)</f>
        <v>0</v>
      </c>
      <c r="N167" s="16">
        <f>IF(Inskrivning!$G169=2,Inskrivning!V169,0)</f>
        <v>0</v>
      </c>
      <c r="O167" s="16">
        <f>IF(Inskrivning!$G169=2,Inskrivning!W169,0)</f>
        <v>0</v>
      </c>
      <c r="P167" s="16">
        <f>IF(Inskrivning!$G169=2,Inskrivning!X169,0)</f>
        <v>0</v>
      </c>
      <c r="Q167" s="113"/>
    </row>
    <row r="168" spans="2:17" x14ac:dyDescent="0.25">
      <c r="B168" s="53">
        <f>IF(Inskrivning!$G170=2,Inskrivning!J170,0)</f>
        <v>0</v>
      </c>
      <c r="C168" s="53">
        <f>IF(Inskrivning!$G170=2,Inskrivning!K170,0)</f>
        <v>0</v>
      </c>
      <c r="D168" s="16">
        <f>IF(Inskrivning!$G170=2,Inskrivning!L170,0)</f>
        <v>0</v>
      </c>
      <c r="E168" s="16">
        <f>IF(Inskrivning!$G170=2,Inskrivning!M170,0)</f>
        <v>0</v>
      </c>
      <c r="F168" s="16">
        <f>IF(Inskrivning!$G170=2,Inskrivning!N170,0)</f>
        <v>0</v>
      </c>
      <c r="G168" s="16">
        <f>IF(Inskrivning!$G170=2,Inskrivning!O170,0)</f>
        <v>0</v>
      </c>
      <c r="H168" s="16">
        <f>IF(Inskrivning!$G170=2,Inskrivning!P170,0)</f>
        <v>0</v>
      </c>
      <c r="I168" s="16">
        <f>IF(Inskrivning!$G170=2,Inskrivning!Q170,0)</f>
        <v>0</v>
      </c>
      <c r="J168" s="16">
        <f>IF(Inskrivning!$G170=2,Inskrivning!R170,0)</f>
        <v>0</v>
      </c>
      <c r="K168" s="16">
        <f>IF(Inskrivning!$G170=2,Inskrivning!S170,0)</f>
        <v>0</v>
      </c>
      <c r="L168" s="16">
        <f>IF(Inskrivning!$G170=2,Inskrivning!T170,0)</f>
        <v>0</v>
      </c>
      <c r="M168" s="16">
        <f>IF(Inskrivning!$G170=2,Inskrivning!U170,0)</f>
        <v>0</v>
      </c>
      <c r="N168" s="16">
        <f>IF(Inskrivning!$G170=2,Inskrivning!V170,0)</f>
        <v>0</v>
      </c>
      <c r="O168" s="16">
        <f>IF(Inskrivning!$G170=2,Inskrivning!W170,0)</f>
        <v>0</v>
      </c>
      <c r="P168" s="16">
        <f>IF(Inskrivning!$G170=2,Inskrivning!X170,0)</f>
        <v>0</v>
      </c>
      <c r="Q168" s="113"/>
    </row>
    <row r="169" spans="2:17" x14ac:dyDescent="0.25">
      <c r="B169" s="53">
        <f>IF(Inskrivning!$G171=2,Inskrivning!J171,0)</f>
        <v>0</v>
      </c>
      <c r="C169" s="53">
        <f>IF(Inskrivning!$G171=2,Inskrivning!K171,0)</f>
        <v>0</v>
      </c>
      <c r="D169" s="16">
        <f>IF(Inskrivning!$G171=2,Inskrivning!L171,0)</f>
        <v>0</v>
      </c>
      <c r="E169" s="16">
        <f>IF(Inskrivning!$G171=2,Inskrivning!M171,0)</f>
        <v>0</v>
      </c>
      <c r="F169" s="16">
        <f>IF(Inskrivning!$G171=2,Inskrivning!N171,0)</f>
        <v>0</v>
      </c>
      <c r="G169" s="16">
        <f>IF(Inskrivning!$G171=2,Inskrivning!O171,0)</f>
        <v>0</v>
      </c>
      <c r="H169" s="16">
        <f>IF(Inskrivning!$G171=2,Inskrivning!P171,0)</f>
        <v>0</v>
      </c>
      <c r="I169" s="16">
        <f>IF(Inskrivning!$G171=2,Inskrivning!Q171,0)</f>
        <v>0</v>
      </c>
      <c r="J169" s="16">
        <f>IF(Inskrivning!$G171=2,Inskrivning!R171,0)</f>
        <v>0</v>
      </c>
      <c r="K169" s="16">
        <f>IF(Inskrivning!$G171=2,Inskrivning!S171,0)</f>
        <v>0</v>
      </c>
      <c r="L169" s="16">
        <f>IF(Inskrivning!$G171=2,Inskrivning!T171,0)</f>
        <v>0</v>
      </c>
      <c r="M169" s="16">
        <f>IF(Inskrivning!$G171=2,Inskrivning!U171,0)</f>
        <v>0</v>
      </c>
      <c r="N169" s="16">
        <f>IF(Inskrivning!$G171=2,Inskrivning!V171,0)</f>
        <v>0</v>
      </c>
      <c r="O169" s="16">
        <f>IF(Inskrivning!$G171=2,Inskrivning!W171,0)</f>
        <v>0</v>
      </c>
      <c r="P169" s="16">
        <f>IF(Inskrivning!$G171=2,Inskrivning!X171,0)</f>
        <v>0</v>
      </c>
      <c r="Q169" s="113"/>
    </row>
    <row r="170" spans="2:17" x14ac:dyDescent="0.25">
      <c r="B170" s="53">
        <f>IF(Inskrivning!$G172=2,Inskrivning!J172,0)</f>
        <v>0</v>
      </c>
      <c r="C170" s="53">
        <f>IF(Inskrivning!$G172=2,Inskrivning!K172,0)</f>
        <v>0</v>
      </c>
      <c r="D170" s="16">
        <f>IF(Inskrivning!$G172=2,Inskrivning!L172,0)</f>
        <v>0</v>
      </c>
      <c r="E170" s="16">
        <f>IF(Inskrivning!$G172=2,Inskrivning!M172,0)</f>
        <v>0</v>
      </c>
      <c r="F170" s="16">
        <f>IF(Inskrivning!$G172=2,Inskrivning!N172,0)</f>
        <v>0</v>
      </c>
      <c r="G170" s="16">
        <f>IF(Inskrivning!$G172=2,Inskrivning!O172,0)</f>
        <v>0</v>
      </c>
      <c r="H170" s="16">
        <f>IF(Inskrivning!$G172=2,Inskrivning!P172,0)</f>
        <v>0</v>
      </c>
      <c r="I170" s="16">
        <f>IF(Inskrivning!$G172=2,Inskrivning!Q172,0)</f>
        <v>0</v>
      </c>
      <c r="J170" s="16">
        <f>IF(Inskrivning!$G172=2,Inskrivning!R172,0)</f>
        <v>0</v>
      </c>
      <c r="K170" s="16">
        <f>IF(Inskrivning!$G172=2,Inskrivning!S172,0)</f>
        <v>0</v>
      </c>
      <c r="L170" s="16">
        <f>IF(Inskrivning!$G172=2,Inskrivning!T172,0)</f>
        <v>0</v>
      </c>
      <c r="M170" s="16">
        <f>IF(Inskrivning!$G172=2,Inskrivning!U172,0)</f>
        <v>0</v>
      </c>
      <c r="N170" s="16">
        <f>IF(Inskrivning!$G172=2,Inskrivning!V172,0)</f>
        <v>0</v>
      </c>
      <c r="O170" s="16">
        <f>IF(Inskrivning!$G172=2,Inskrivning!W172,0)</f>
        <v>0</v>
      </c>
      <c r="P170" s="16">
        <f>IF(Inskrivning!$G172=2,Inskrivning!X172,0)</f>
        <v>0</v>
      </c>
      <c r="Q170" s="113"/>
    </row>
    <row r="171" spans="2:17" x14ac:dyDescent="0.25">
      <c r="B171" s="53">
        <f>IF(Inskrivning!$G173=2,Inskrivning!J173,0)</f>
        <v>0</v>
      </c>
      <c r="C171" s="53">
        <f>IF(Inskrivning!$G173=2,Inskrivning!K173,0)</f>
        <v>0</v>
      </c>
      <c r="D171" s="16">
        <f>IF(Inskrivning!$G173=2,Inskrivning!L173,0)</f>
        <v>0</v>
      </c>
      <c r="E171" s="16">
        <f>IF(Inskrivning!$G173=2,Inskrivning!M173,0)</f>
        <v>0</v>
      </c>
      <c r="F171" s="16">
        <f>IF(Inskrivning!$G173=2,Inskrivning!N173,0)</f>
        <v>0</v>
      </c>
      <c r="G171" s="16">
        <f>IF(Inskrivning!$G173=2,Inskrivning!O173,0)</f>
        <v>0</v>
      </c>
      <c r="H171" s="16">
        <f>IF(Inskrivning!$G173=2,Inskrivning!P173,0)</f>
        <v>0</v>
      </c>
      <c r="I171" s="16">
        <f>IF(Inskrivning!$G173=2,Inskrivning!Q173,0)</f>
        <v>0</v>
      </c>
      <c r="J171" s="16">
        <f>IF(Inskrivning!$G173=2,Inskrivning!R173,0)</f>
        <v>0</v>
      </c>
      <c r="K171" s="16">
        <f>IF(Inskrivning!$G173=2,Inskrivning!S173,0)</f>
        <v>0</v>
      </c>
      <c r="L171" s="16">
        <f>IF(Inskrivning!$G173=2,Inskrivning!T173,0)</f>
        <v>0</v>
      </c>
      <c r="M171" s="16">
        <f>IF(Inskrivning!$G173=2,Inskrivning!U173,0)</f>
        <v>0</v>
      </c>
      <c r="N171" s="16">
        <f>IF(Inskrivning!$G173=2,Inskrivning!V173,0)</f>
        <v>0</v>
      </c>
      <c r="O171" s="16">
        <f>IF(Inskrivning!$G173=2,Inskrivning!W173,0)</f>
        <v>0</v>
      </c>
      <c r="P171" s="16">
        <f>IF(Inskrivning!$G173=2,Inskrivning!X173,0)</f>
        <v>0</v>
      </c>
      <c r="Q171" s="113"/>
    </row>
    <row r="172" spans="2:17" x14ac:dyDescent="0.25">
      <c r="B172" s="53">
        <f>IF(Inskrivning!$G174=2,Inskrivning!J174,0)</f>
        <v>0</v>
      </c>
      <c r="C172" s="53">
        <f>IF(Inskrivning!$G174=2,Inskrivning!K174,0)</f>
        <v>0</v>
      </c>
      <c r="D172" s="16">
        <f>IF(Inskrivning!$G174=2,Inskrivning!L174,0)</f>
        <v>0</v>
      </c>
      <c r="E172" s="16">
        <f>IF(Inskrivning!$G174=2,Inskrivning!M174,0)</f>
        <v>0</v>
      </c>
      <c r="F172" s="16">
        <f>IF(Inskrivning!$G174=2,Inskrivning!N174,0)</f>
        <v>0</v>
      </c>
      <c r="G172" s="16">
        <f>IF(Inskrivning!$G174=2,Inskrivning!O174,0)</f>
        <v>0</v>
      </c>
      <c r="H172" s="16">
        <f>IF(Inskrivning!$G174=2,Inskrivning!P174,0)</f>
        <v>0</v>
      </c>
      <c r="I172" s="16">
        <f>IF(Inskrivning!$G174=2,Inskrivning!Q174,0)</f>
        <v>0</v>
      </c>
      <c r="J172" s="16">
        <f>IF(Inskrivning!$G174=2,Inskrivning!R174,0)</f>
        <v>0</v>
      </c>
      <c r="K172" s="16">
        <f>IF(Inskrivning!$G174=2,Inskrivning!S174,0)</f>
        <v>0</v>
      </c>
      <c r="L172" s="16">
        <f>IF(Inskrivning!$G174=2,Inskrivning!T174,0)</f>
        <v>0</v>
      </c>
      <c r="M172" s="16">
        <f>IF(Inskrivning!$G174=2,Inskrivning!U174,0)</f>
        <v>0</v>
      </c>
      <c r="N172" s="16">
        <f>IF(Inskrivning!$G174=2,Inskrivning!V174,0)</f>
        <v>0</v>
      </c>
      <c r="O172" s="16">
        <f>IF(Inskrivning!$G174=2,Inskrivning!W174,0)</f>
        <v>0</v>
      </c>
      <c r="P172" s="16">
        <f>IF(Inskrivning!$G174=2,Inskrivning!X174,0)</f>
        <v>0</v>
      </c>
      <c r="Q172" s="113"/>
    </row>
    <row r="173" spans="2:17" x14ac:dyDescent="0.25">
      <c r="B173" s="53">
        <f>IF(Inskrivning!$G175=2,Inskrivning!J175,0)</f>
        <v>0</v>
      </c>
      <c r="C173" s="53">
        <f>IF(Inskrivning!$G175=2,Inskrivning!K175,0)</f>
        <v>0</v>
      </c>
      <c r="D173" s="16">
        <f>IF(Inskrivning!$G175=2,Inskrivning!L175,0)</f>
        <v>0</v>
      </c>
      <c r="E173" s="16">
        <f>IF(Inskrivning!$G175=2,Inskrivning!M175,0)</f>
        <v>0</v>
      </c>
      <c r="F173" s="16">
        <f>IF(Inskrivning!$G175=2,Inskrivning!N175,0)</f>
        <v>0</v>
      </c>
      <c r="G173" s="16">
        <f>IF(Inskrivning!$G175=2,Inskrivning!O175,0)</f>
        <v>0</v>
      </c>
      <c r="H173" s="16">
        <f>IF(Inskrivning!$G175=2,Inskrivning!P175,0)</f>
        <v>0</v>
      </c>
      <c r="I173" s="16">
        <f>IF(Inskrivning!$G175=2,Inskrivning!Q175,0)</f>
        <v>0</v>
      </c>
      <c r="J173" s="16">
        <f>IF(Inskrivning!$G175=2,Inskrivning!R175,0)</f>
        <v>0</v>
      </c>
      <c r="K173" s="16">
        <f>IF(Inskrivning!$G175=2,Inskrivning!S175,0)</f>
        <v>0</v>
      </c>
      <c r="L173" s="16">
        <f>IF(Inskrivning!$G175=2,Inskrivning!T175,0)</f>
        <v>0</v>
      </c>
      <c r="M173" s="16">
        <f>IF(Inskrivning!$G175=2,Inskrivning!U175,0)</f>
        <v>0</v>
      </c>
      <c r="N173" s="16">
        <f>IF(Inskrivning!$G175=2,Inskrivning!V175,0)</f>
        <v>0</v>
      </c>
      <c r="O173" s="16">
        <f>IF(Inskrivning!$G175=2,Inskrivning!W175,0)</f>
        <v>0</v>
      </c>
      <c r="P173" s="16">
        <f>IF(Inskrivning!$G175=2,Inskrivning!X175,0)</f>
        <v>0</v>
      </c>
      <c r="Q173" s="113"/>
    </row>
    <row r="174" spans="2:17" x14ac:dyDescent="0.25">
      <c r="B174" s="53">
        <f>IF(Inskrivning!$G176=2,Inskrivning!J176,0)</f>
        <v>0</v>
      </c>
      <c r="C174" s="53">
        <f>IF(Inskrivning!$G176=2,Inskrivning!K176,0)</f>
        <v>0</v>
      </c>
      <c r="D174" s="16">
        <f>IF(Inskrivning!$G176=2,Inskrivning!L176,0)</f>
        <v>0</v>
      </c>
      <c r="E174" s="16">
        <f>IF(Inskrivning!$G176=2,Inskrivning!M176,0)</f>
        <v>0</v>
      </c>
      <c r="F174" s="16">
        <f>IF(Inskrivning!$G176=2,Inskrivning!N176,0)</f>
        <v>0</v>
      </c>
      <c r="G174" s="16">
        <f>IF(Inskrivning!$G176=2,Inskrivning!O176,0)</f>
        <v>0</v>
      </c>
      <c r="H174" s="16">
        <f>IF(Inskrivning!$G176=2,Inskrivning!P176,0)</f>
        <v>0</v>
      </c>
      <c r="I174" s="16">
        <f>IF(Inskrivning!$G176=2,Inskrivning!Q176,0)</f>
        <v>0</v>
      </c>
      <c r="J174" s="16">
        <f>IF(Inskrivning!$G176=2,Inskrivning!R176,0)</f>
        <v>0</v>
      </c>
      <c r="K174" s="16">
        <f>IF(Inskrivning!$G176=2,Inskrivning!S176,0)</f>
        <v>0</v>
      </c>
      <c r="L174" s="16">
        <f>IF(Inskrivning!$G176=2,Inskrivning!T176,0)</f>
        <v>0</v>
      </c>
      <c r="M174" s="16">
        <f>IF(Inskrivning!$G176=2,Inskrivning!U176,0)</f>
        <v>0</v>
      </c>
      <c r="N174" s="16">
        <f>IF(Inskrivning!$G176=2,Inskrivning!V176,0)</f>
        <v>0</v>
      </c>
      <c r="O174" s="16">
        <f>IF(Inskrivning!$G176=2,Inskrivning!W176,0)</f>
        <v>0</v>
      </c>
      <c r="P174" s="16">
        <f>IF(Inskrivning!$G176=2,Inskrivning!X176,0)</f>
        <v>0</v>
      </c>
      <c r="Q174" s="113"/>
    </row>
    <row r="175" spans="2:17" x14ac:dyDescent="0.25">
      <c r="B175" s="53">
        <f>IF(Inskrivning!$G177=2,Inskrivning!J177,0)</f>
        <v>0</v>
      </c>
      <c r="C175" s="53">
        <f>IF(Inskrivning!$G177=2,Inskrivning!K177,0)</f>
        <v>0</v>
      </c>
      <c r="D175" s="16">
        <f>IF(Inskrivning!$G177=2,Inskrivning!L177,0)</f>
        <v>0</v>
      </c>
      <c r="E175" s="16">
        <f>IF(Inskrivning!$G177=2,Inskrivning!M177,0)</f>
        <v>0</v>
      </c>
      <c r="F175" s="16">
        <f>IF(Inskrivning!$G177=2,Inskrivning!N177,0)</f>
        <v>0</v>
      </c>
      <c r="G175" s="16">
        <f>IF(Inskrivning!$G177=2,Inskrivning!O177,0)</f>
        <v>0</v>
      </c>
      <c r="H175" s="16">
        <f>IF(Inskrivning!$G177=2,Inskrivning!P177,0)</f>
        <v>0</v>
      </c>
      <c r="I175" s="16">
        <f>IF(Inskrivning!$G177=2,Inskrivning!Q177,0)</f>
        <v>0</v>
      </c>
      <c r="J175" s="16">
        <f>IF(Inskrivning!$G177=2,Inskrivning!R177,0)</f>
        <v>0</v>
      </c>
      <c r="K175" s="16">
        <f>IF(Inskrivning!$G177=2,Inskrivning!S177,0)</f>
        <v>0</v>
      </c>
      <c r="L175" s="16">
        <f>IF(Inskrivning!$G177=2,Inskrivning!T177,0)</f>
        <v>0</v>
      </c>
      <c r="M175" s="16">
        <f>IF(Inskrivning!$G177=2,Inskrivning!U177,0)</f>
        <v>0</v>
      </c>
      <c r="N175" s="16">
        <f>IF(Inskrivning!$G177=2,Inskrivning!V177,0)</f>
        <v>0</v>
      </c>
      <c r="O175" s="16">
        <f>IF(Inskrivning!$G177=2,Inskrivning!W177,0)</f>
        <v>0</v>
      </c>
      <c r="P175" s="16">
        <f>IF(Inskrivning!$G177=2,Inskrivning!X177,0)</f>
        <v>0</v>
      </c>
      <c r="Q175" s="113"/>
    </row>
    <row r="176" spans="2:17" x14ac:dyDescent="0.25">
      <c r="B176" s="53">
        <f>IF(Inskrivning!$G178=2,Inskrivning!J178,0)</f>
        <v>0</v>
      </c>
      <c r="C176" s="53">
        <f>IF(Inskrivning!$G178=2,Inskrivning!K178,0)</f>
        <v>0</v>
      </c>
      <c r="D176" s="16">
        <f>IF(Inskrivning!$G178=2,Inskrivning!L178,0)</f>
        <v>0</v>
      </c>
      <c r="E176" s="16">
        <f>IF(Inskrivning!$G178=2,Inskrivning!M178,0)</f>
        <v>0</v>
      </c>
      <c r="F176" s="16">
        <f>IF(Inskrivning!$G178=2,Inskrivning!N178,0)</f>
        <v>0</v>
      </c>
      <c r="G176" s="16">
        <f>IF(Inskrivning!$G178=2,Inskrivning!O178,0)</f>
        <v>0</v>
      </c>
      <c r="H176" s="16">
        <f>IF(Inskrivning!$G178=2,Inskrivning!P178,0)</f>
        <v>0</v>
      </c>
      <c r="I176" s="16">
        <f>IF(Inskrivning!$G178=2,Inskrivning!Q178,0)</f>
        <v>0</v>
      </c>
      <c r="J176" s="16">
        <f>IF(Inskrivning!$G178=2,Inskrivning!R178,0)</f>
        <v>0</v>
      </c>
      <c r="K176" s="16">
        <f>IF(Inskrivning!$G178=2,Inskrivning!S178,0)</f>
        <v>0</v>
      </c>
      <c r="L176" s="16">
        <f>IF(Inskrivning!$G178=2,Inskrivning!T178,0)</f>
        <v>0</v>
      </c>
      <c r="M176" s="16">
        <f>IF(Inskrivning!$G178=2,Inskrivning!U178,0)</f>
        <v>0</v>
      </c>
      <c r="N176" s="16">
        <f>IF(Inskrivning!$G178=2,Inskrivning!V178,0)</f>
        <v>0</v>
      </c>
      <c r="O176" s="16">
        <f>IF(Inskrivning!$G178=2,Inskrivning!W178,0)</f>
        <v>0</v>
      </c>
      <c r="P176" s="16">
        <f>IF(Inskrivning!$G178=2,Inskrivning!X178,0)</f>
        <v>0</v>
      </c>
      <c r="Q176" s="113"/>
    </row>
    <row r="177" spans="2:17" x14ac:dyDescent="0.25">
      <c r="B177" s="53">
        <f>IF(Inskrivning!$G179=2,Inskrivning!J179,0)</f>
        <v>0</v>
      </c>
      <c r="C177" s="53">
        <f>IF(Inskrivning!$G179=2,Inskrivning!K179,0)</f>
        <v>0</v>
      </c>
      <c r="D177" s="16">
        <f>IF(Inskrivning!$G179=2,Inskrivning!L179,0)</f>
        <v>0</v>
      </c>
      <c r="E177" s="16">
        <f>IF(Inskrivning!$G179=2,Inskrivning!M179,0)</f>
        <v>0</v>
      </c>
      <c r="F177" s="16">
        <f>IF(Inskrivning!$G179=2,Inskrivning!N179,0)</f>
        <v>0</v>
      </c>
      <c r="G177" s="16">
        <f>IF(Inskrivning!$G179=2,Inskrivning!O179,0)</f>
        <v>0</v>
      </c>
      <c r="H177" s="16">
        <f>IF(Inskrivning!$G179=2,Inskrivning!P179,0)</f>
        <v>0</v>
      </c>
      <c r="I177" s="16">
        <f>IF(Inskrivning!$G179=2,Inskrivning!Q179,0)</f>
        <v>0</v>
      </c>
      <c r="J177" s="16">
        <f>IF(Inskrivning!$G179=2,Inskrivning!R179,0)</f>
        <v>0</v>
      </c>
      <c r="K177" s="16">
        <f>IF(Inskrivning!$G179=2,Inskrivning!S179,0)</f>
        <v>0</v>
      </c>
      <c r="L177" s="16">
        <f>IF(Inskrivning!$G179=2,Inskrivning!T179,0)</f>
        <v>0</v>
      </c>
      <c r="M177" s="16">
        <f>IF(Inskrivning!$G179=2,Inskrivning!U179,0)</f>
        <v>0</v>
      </c>
      <c r="N177" s="16">
        <f>IF(Inskrivning!$G179=2,Inskrivning!V179,0)</f>
        <v>0</v>
      </c>
      <c r="O177" s="16">
        <f>IF(Inskrivning!$G179=2,Inskrivning!W179,0)</f>
        <v>0</v>
      </c>
      <c r="P177" s="16">
        <f>IF(Inskrivning!$G179=2,Inskrivning!X179,0)</f>
        <v>0</v>
      </c>
      <c r="Q177" s="113"/>
    </row>
    <row r="178" spans="2:17" x14ac:dyDescent="0.25">
      <c r="B178" s="53">
        <f>IF(Inskrivning!$G180=2,Inskrivning!J180,0)</f>
        <v>0</v>
      </c>
      <c r="C178" s="53">
        <f>IF(Inskrivning!$G180=2,Inskrivning!K180,0)</f>
        <v>0</v>
      </c>
      <c r="D178" s="16">
        <f>IF(Inskrivning!$G180=2,Inskrivning!L180,0)</f>
        <v>0</v>
      </c>
      <c r="E178" s="16">
        <f>IF(Inskrivning!$G180=2,Inskrivning!M180,0)</f>
        <v>0</v>
      </c>
      <c r="F178" s="16">
        <f>IF(Inskrivning!$G180=2,Inskrivning!N180,0)</f>
        <v>0</v>
      </c>
      <c r="G178" s="16">
        <f>IF(Inskrivning!$G180=2,Inskrivning!O180,0)</f>
        <v>0</v>
      </c>
      <c r="H178" s="16">
        <f>IF(Inskrivning!$G180=2,Inskrivning!P180,0)</f>
        <v>0</v>
      </c>
      <c r="I178" s="16">
        <f>IF(Inskrivning!$G180=2,Inskrivning!Q180,0)</f>
        <v>0</v>
      </c>
      <c r="J178" s="16">
        <f>IF(Inskrivning!$G180=2,Inskrivning!R180,0)</f>
        <v>0</v>
      </c>
      <c r="K178" s="16">
        <f>IF(Inskrivning!$G180=2,Inskrivning!S180,0)</f>
        <v>0</v>
      </c>
      <c r="L178" s="16">
        <f>IF(Inskrivning!$G180=2,Inskrivning!T180,0)</f>
        <v>0</v>
      </c>
      <c r="M178" s="16">
        <f>IF(Inskrivning!$G180=2,Inskrivning!U180,0)</f>
        <v>0</v>
      </c>
      <c r="N178" s="16">
        <f>IF(Inskrivning!$G180=2,Inskrivning!V180,0)</f>
        <v>0</v>
      </c>
      <c r="O178" s="16">
        <f>IF(Inskrivning!$G180=2,Inskrivning!W180,0)</f>
        <v>0</v>
      </c>
      <c r="P178" s="16">
        <f>IF(Inskrivning!$G180=2,Inskrivning!X180,0)</f>
        <v>0</v>
      </c>
      <c r="Q178" s="113"/>
    </row>
    <row r="179" spans="2:17" x14ac:dyDescent="0.25">
      <c r="B179" s="53">
        <f>IF(Inskrivning!$G181=2,Inskrivning!J181,0)</f>
        <v>0</v>
      </c>
      <c r="C179" s="53">
        <f>IF(Inskrivning!$G181=2,Inskrivning!K181,0)</f>
        <v>0</v>
      </c>
      <c r="D179" s="16">
        <f>IF(Inskrivning!$G181=2,Inskrivning!L181,0)</f>
        <v>0</v>
      </c>
      <c r="E179" s="16">
        <f>IF(Inskrivning!$G181=2,Inskrivning!M181,0)</f>
        <v>0</v>
      </c>
      <c r="F179" s="16">
        <f>IF(Inskrivning!$G181=2,Inskrivning!N181,0)</f>
        <v>0</v>
      </c>
      <c r="G179" s="16">
        <f>IF(Inskrivning!$G181=2,Inskrivning!O181,0)</f>
        <v>0</v>
      </c>
      <c r="H179" s="16">
        <f>IF(Inskrivning!$G181=2,Inskrivning!P181,0)</f>
        <v>0</v>
      </c>
      <c r="I179" s="16">
        <f>IF(Inskrivning!$G181=2,Inskrivning!Q181,0)</f>
        <v>0</v>
      </c>
      <c r="J179" s="16">
        <f>IF(Inskrivning!$G181=2,Inskrivning!R181,0)</f>
        <v>0</v>
      </c>
      <c r="K179" s="16">
        <f>IF(Inskrivning!$G181=2,Inskrivning!S181,0)</f>
        <v>0</v>
      </c>
      <c r="L179" s="16">
        <f>IF(Inskrivning!$G181=2,Inskrivning!T181,0)</f>
        <v>0</v>
      </c>
      <c r="M179" s="16">
        <f>IF(Inskrivning!$G181=2,Inskrivning!U181,0)</f>
        <v>0</v>
      </c>
      <c r="N179" s="16">
        <f>IF(Inskrivning!$G181=2,Inskrivning!V181,0)</f>
        <v>0</v>
      </c>
      <c r="O179" s="16">
        <f>IF(Inskrivning!$G181=2,Inskrivning!W181,0)</f>
        <v>0</v>
      </c>
      <c r="P179" s="16">
        <f>IF(Inskrivning!$G181=2,Inskrivning!X181,0)</f>
        <v>0</v>
      </c>
      <c r="Q179" s="113"/>
    </row>
    <row r="180" spans="2:17" x14ac:dyDescent="0.25">
      <c r="B180" s="53">
        <f>IF(Inskrivning!$G182=2,Inskrivning!J182,0)</f>
        <v>0</v>
      </c>
      <c r="C180" s="53">
        <f>IF(Inskrivning!$G182=2,Inskrivning!K182,0)</f>
        <v>0</v>
      </c>
      <c r="D180" s="16">
        <f>IF(Inskrivning!$G182=2,Inskrivning!L182,0)</f>
        <v>0</v>
      </c>
      <c r="E180" s="16">
        <f>IF(Inskrivning!$G182=2,Inskrivning!M182,0)</f>
        <v>0</v>
      </c>
      <c r="F180" s="16">
        <f>IF(Inskrivning!$G182=2,Inskrivning!N182,0)</f>
        <v>0</v>
      </c>
      <c r="G180" s="16">
        <f>IF(Inskrivning!$G182=2,Inskrivning!O182,0)</f>
        <v>0</v>
      </c>
      <c r="H180" s="16">
        <f>IF(Inskrivning!$G182=2,Inskrivning!P182,0)</f>
        <v>0</v>
      </c>
      <c r="I180" s="16">
        <f>IF(Inskrivning!$G182=2,Inskrivning!Q182,0)</f>
        <v>0</v>
      </c>
      <c r="J180" s="16">
        <f>IF(Inskrivning!$G182=2,Inskrivning!R182,0)</f>
        <v>0</v>
      </c>
      <c r="K180" s="16">
        <f>IF(Inskrivning!$G182=2,Inskrivning!S182,0)</f>
        <v>0</v>
      </c>
      <c r="L180" s="16">
        <f>IF(Inskrivning!$G182=2,Inskrivning!T182,0)</f>
        <v>0</v>
      </c>
      <c r="M180" s="16">
        <f>IF(Inskrivning!$G182=2,Inskrivning!U182,0)</f>
        <v>0</v>
      </c>
      <c r="N180" s="16">
        <f>IF(Inskrivning!$G182=2,Inskrivning!V182,0)</f>
        <v>0</v>
      </c>
      <c r="O180" s="16">
        <f>IF(Inskrivning!$G182=2,Inskrivning!W182,0)</f>
        <v>0</v>
      </c>
      <c r="P180" s="16">
        <f>IF(Inskrivning!$G182=2,Inskrivning!X182,0)</f>
        <v>0</v>
      </c>
      <c r="Q180" s="113"/>
    </row>
    <row r="181" spans="2:17" x14ac:dyDescent="0.25">
      <c r="B181" s="53">
        <f>IF(Inskrivning!$G183=2,Inskrivning!J183,0)</f>
        <v>0</v>
      </c>
      <c r="C181" s="53">
        <f>IF(Inskrivning!$G183=2,Inskrivning!K183,0)</f>
        <v>0</v>
      </c>
      <c r="D181" s="16">
        <f>IF(Inskrivning!$G183=2,Inskrivning!L183,0)</f>
        <v>0</v>
      </c>
      <c r="E181" s="16">
        <f>IF(Inskrivning!$G183=2,Inskrivning!M183,0)</f>
        <v>0</v>
      </c>
      <c r="F181" s="16">
        <f>IF(Inskrivning!$G183=2,Inskrivning!N183,0)</f>
        <v>0</v>
      </c>
      <c r="G181" s="16">
        <f>IF(Inskrivning!$G183=2,Inskrivning!O183,0)</f>
        <v>0</v>
      </c>
      <c r="H181" s="16">
        <f>IF(Inskrivning!$G183=2,Inskrivning!P183,0)</f>
        <v>0</v>
      </c>
      <c r="I181" s="16">
        <f>IF(Inskrivning!$G183=2,Inskrivning!Q183,0)</f>
        <v>0</v>
      </c>
      <c r="J181" s="16">
        <f>IF(Inskrivning!$G183=2,Inskrivning!R183,0)</f>
        <v>0</v>
      </c>
      <c r="K181" s="16">
        <f>IF(Inskrivning!$G183=2,Inskrivning!S183,0)</f>
        <v>0</v>
      </c>
      <c r="L181" s="16">
        <f>IF(Inskrivning!$G183=2,Inskrivning!T183,0)</f>
        <v>0</v>
      </c>
      <c r="M181" s="16">
        <f>IF(Inskrivning!$G183=2,Inskrivning!U183,0)</f>
        <v>0</v>
      </c>
      <c r="N181" s="16">
        <f>IF(Inskrivning!$G183=2,Inskrivning!V183,0)</f>
        <v>0</v>
      </c>
      <c r="O181" s="16">
        <f>IF(Inskrivning!$G183=2,Inskrivning!W183,0)</f>
        <v>0</v>
      </c>
      <c r="P181" s="16">
        <f>IF(Inskrivning!$G183=2,Inskrivning!X183,0)</f>
        <v>0</v>
      </c>
      <c r="Q181" s="113"/>
    </row>
    <row r="182" spans="2:17" x14ac:dyDescent="0.25">
      <c r="B182" s="53">
        <f>IF(Inskrivning!$G184=2,Inskrivning!J184,0)</f>
        <v>0</v>
      </c>
      <c r="C182" s="53">
        <f>IF(Inskrivning!$G184=2,Inskrivning!K184,0)</f>
        <v>0</v>
      </c>
      <c r="D182" s="16">
        <f>IF(Inskrivning!$G184=2,Inskrivning!L184,0)</f>
        <v>0</v>
      </c>
      <c r="E182" s="16">
        <f>IF(Inskrivning!$G184=2,Inskrivning!M184,0)</f>
        <v>0</v>
      </c>
      <c r="F182" s="16">
        <f>IF(Inskrivning!$G184=2,Inskrivning!N184,0)</f>
        <v>0</v>
      </c>
      <c r="G182" s="16">
        <f>IF(Inskrivning!$G184=2,Inskrivning!O184,0)</f>
        <v>0</v>
      </c>
      <c r="H182" s="16">
        <f>IF(Inskrivning!$G184=2,Inskrivning!P184,0)</f>
        <v>0</v>
      </c>
      <c r="I182" s="16">
        <f>IF(Inskrivning!$G184=2,Inskrivning!Q184,0)</f>
        <v>0</v>
      </c>
      <c r="J182" s="16">
        <f>IF(Inskrivning!$G184=2,Inskrivning!R184,0)</f>
        <v>0</v>
      </c>
      <c r="K182" s="16">
        <f>IF(Inskrivning!$G184=2,Inskrivning!S184,0)</f>
        <v>0</v>
      </c>
      <c r="L182" s="16">
        <f>IF(Inskrivning!$G184=2,Inskrivning!T184,0)</f>
        <v>0</v>
      </c>
      <c r="M182" s="16">
        <f>IF(Inskrivning!$G184=2,Inskrivning!U184,0)</f>
        <v>0</v>
      </c>
      <c r="N182" s="16">
        <f>IF(Inskrivning!$G184=2,Inskrivning!V184,0)</f>
        <v>0</v>
      </c>
      <c r="O182" s="16">
        <f>IF(Inskrivning!$G184=2,Inskrivning!W184,0)</f>
        <v>0</v>
      </c>
      <c r="P182" s="16">
        <f>IF(Inskrivning!$G184=2,Inskrivning!X184,0)</f>
        <v>0</v>
      </c>
      <c r="Q182" s="113"/>
    </row>
    <row r="183" spans="2:17" x14ac:dyDescent="0.25">
      <c r="B183" s="53">
        <f>IF(Inskrivning!$G185=2,Inskrivning!J185,0)</f>
        <v>0</v>
      </c>
      <c r="C183" s="53">
        <f>IF(Inskrivning!$G185=2,Inskrivning!K185,0)</f>
        <v>0</v>
      </c>
      <c r="D183" s="16">
        <f>IF(Inskrivning!$G185=2,Inskrivning!L185,0)</f>
        <v>0</v>
      </c>
      <c r="E183" s="16">
        <f>IF(Inskrivning!$G185=2,Inskrivning!M185,0)</f>
        <v>0</v>
      </c>
      <c r="F183" s="16">
        <f>IF(Inskrivning!$G185=2,Inskrivning!N185,0)</f>
        <v>0</v>
      </c>
      <c r="G183" s="16">
        <f>IF(Inskrivning!$G185=2,Inskrivning!O185,0)</f>
        <v>0</v>
      </c>
      <c r="H183" s="16">
        <f>IF(Inskrivning!$G185=2,Inskrivning!P185,0)</f>
        <v>0</v>
      </c>
      <c r="I183" s="16">
        <f>IF(Inskrivning!$G185=2,Inskrivning!Q185,0)</f>
        <v>0</v>
      </c>
      <c r="J183" s="16">
        <f>IF(Inskrivning!$G185=2,Inskrivning!R185,0)</f>
        <v>0</v>
      </c>
      <c r="K183" s="16">
        <f>IF(Inskrivning!$G185=2,Inskrivning!S185,0)</f>
        <v>0</v>
      </c>
      <c r="L183" s="16">
        <f>IF(Inskrivning!$G185=2,Inskrivning!T185,0)</f>
        <v>0</v>
      </c>
      <c r="M183" s="16">
        <f>IF(Inskrivning!$G185=2,Inskrivning!U185,0)</f>
        <v>0</v>
      </c>
      <c r="N183" s="16">
        <f>IF(Inskrivning!$G185=2,Inskrivning!V185,0)</f>
        <v>0</v>
      </c>
      <c r="O183" s="16">
        <f>IF(Inskrivning!$G185=2,Inskrivning!W185,0)</f>
        <v>0</v>
      </c>
      <c r="P183" s="16">
        <f>IF(Inskrivning!$G185=2,Inskrivning!X185,0)</f>
        <v>0</v>
      </c>
      <c r="Q183" s="113"/>
    </row>
    <row r="184" spans="2:17" x14ac:dyDescent="0.25">
      <c r="B184" s="53">
        <f>IF(Inskrivning!$G186=2,Inskrivning!J186,0)</f>
        <v>0</v>
      </c>
      <c r="C184" s="53">
        <f>IF(Inskrivning!$G186=2,Inskrivning!K186,0)</f>
        <v>0</v>
      </c>
      <c r="D184" s="16">
        <f>IF(Inskrivning!$G186=2,Inskrivning!L186,0)</f>
        <v>0</v>
      </c>
      <c r="E184" s="16">
        <f>IF(Inskrivning!$G186=2,Inskrivning!M186,0)</f>
        <v>0</v>
      </c>
      <c r="F184" s="16">
        <f>IF(Inskrivning!$G186=2,Inskrivning!N186,0)</f>
        <v>0</v>
      </c>
      <c r="G184" s="16">
        <f>IF(Inskrivning!$G186=2,Inskrivning!O186,0)</f>
        <v>0</v>
      </c>
      <c r="H184" s="16">
        <f>IF(Inskrivning!$G186=2,Inskrivning!P186,0)</f>
        <v>0</v>
      </c>
      <c r="I184" s="16">
        <f>IF(Inskrivning!$G186=2,Inskrivning!Q186,0)</f>
        <v>0</v>
      </c>
      <c r="J184" s="16">
        <f>IF(Inskrivning!$G186=2,Inskrivning!R186,0)</f>
        <v>0</v>
      </c>
      <c r="K184" s="16">
        <f>IF(Inskrivning!$G186=2,Inskrivning!S186,0)</f>
        <v>0</v>
      </c>
      <c r="L184" s="16">
        <f>IF(Inskrivning!$G186=2,Inskrivning!T186,0)</f>
        <v>0</v>
      </c>
      <c r="M184" s="16">
        <f>IF(Inskrivning!$G186=2,Inskrivning!U186,0)</f>
        <v>0</v>
      </c>
      <c r="N184" s="16">
        <f>IF(Inskrivning!$G186=2,Inskrivning!V186,0)</f>
        <v>0</v>
      </c>
      <c r="O184" s="16">
        <f>IF(Inskrivning!$G186=2,Inskrivning!W186,0)</f>
        <v>0</v>
      </c>
      <c r="P184" s="16">
        <f>IF(Inskrivning!$G186=2,Inskrivning!X186,0)</f>
        <v>0</v>
      </c>
      <c r="Q184" s="113"/>
    </row>
    <row r="185" spans="2:17" x14ac:dyDescent="0.25">
      <c r="B185" s="53">
        <f>IF(Inskrivning!$G187=2,Inskrivning!J187,0)</f>
        <v>0</v>
      </c>
      <c r="C185" s="53">
        <f>IF(Inskrivning!$G187=2,Inskrivning!K187,0)</f>
        <v>0</v>
      </c>
      <c r="D185" s="16">
        <f>IF(Inskrivning!$G187=2,Inskrivning!L187,0)</f>
        <v>0</v>
      </c>
      <c r="E185" s="16">
        <f>IF(Inskrivning!$G187=2,Inskrivning!M187,0)</f>
        <v>0</v>
      </c>
      <c r="F185" s="16">
        <f>IF(Inskrivning!$G187=2,Inskrivning!N187,0)</f>
        <v>0</v>
      </c>
      <c r="G185" s="16">
        <f>IF(Inskrivning!$G187=2,Inskrivning!O187,0)</f>
        <v>0</v>
      </c>
      <c r="H185" s="16">
        <f>IF(Inskrivning!$G187=2,Inskrivning!P187,0)</f>
        <v>0</v>
      </c>
      <c r="I185" s="16">
        <f>IF(Inskrivning!$G187=2,Inskrivning!Q187,0)</f>
        <v>0</v>
      </c>
      <c r="J185" s="16">
        <f>IF(Inskrivning!$G187=2,Inskrivning!R187,0)</f>
        <v>0</v>
      </c>
      <c r="K185" s="16">
        <f>IF(Inskrivning!$G187=2,Inskrivning!S187,0)</f>
        <v>0</v>
      </c>
      <c r="L185" s="16">
        <f>IF(Inskrivning!$G187=2,Inskrivning!T187,0)</f>
        <v>0</v>
      </c>
      <c r="M185" s="16">
        <f>IF(Inskrivning!$G187=2,Inskrivning!U187,0)</f>
        <v>0</v>
      </c>
      <c r="N185" s="16">
        <f>IF(Inskrivning!$G187=2,Inskrivning!V187,0)</f>
        <v>0</v>
      </c>
      <c r="O185" s="16">
        <f>IF(Inskrivning!$G187=2,Inskrivning!W187,0)</f>
        <v>0</v>
      </c>
      <c r="P185" s="16">
        <f>IF(Inskrivning!$G187=2,Inskrivning!X187,0)</f>
        <v>0</v>
      </c>
      <c r="Q185" s="113"/>
    </row>
    <row r="186" spans="2:17" x14ac:dyDescent="0.25">
      <c r="B186" s="53">
        <f>IF(Inskrivning!$G188=2,Inskrivning!J188,0)</f>
        <v>0</v>
      </c>
      <c r="C186" s="53">
        <f>IF(Inskrivning!$G188=2,Inskrivning!K188,0)</f>
        <v>0</v>
      </c>
      <c r="D186" s="16">
        <f>IF(Inskrivning!$G188=2,Inskrivning!L188,0)</f>
        <v>0</v>
      </c>
      <c r="E186" s="16">
        <f>IF(Inskrivning!$G188=2,Inskrivning!M188,0)</f>
        <v>0</v>
      </c>
      <c r="F186" s="16">
        <f>IF(Inskrivning!$G188=2,Inskrivning!N188,0)</f>
        <v>0</v>
      </c>
      <c r="G186" s="16">
        <f>IF(Inskrivning!$G188=2,Inskrivning!O188,0)</f>
        <v>0</v>
      </c>
      <c r="H186" s="16">
        <f>IF(Inskrivning!$G188=2,Inskrivning!P188,0)</f>
        <v>0</v>
      </c>
      <c r="I186" s="16">
        <f>IF(Inskrivning!$G188=2,Inskrivning!Q188,0)</f>
        <v>0</v>
      </c>
      <c r="J186" s="16">
        <f>IF(Inskrivning!$G188=2,Inskrivning!R188,0)</f>
        <v>0</v>
      </c>
      <c r="K186" s="16">
        <f>IF(Inskrivning!$G188=2,Inskrivning!S188,0)</f>
        <v>0</v>
      </c>
      <c r="L186" s="16">
        <f>IF(Inskrivning!$G188=2,Inskrivning!T188,0)</f>
        <v>0</v>
      </c>
      <c r="M186" s="16">
        <f>IF(Inskrivning!$G188=2,Inskrivning!U188,0)</f>
        <v>0</v>
      </c>
      <c r="N186" s="16">
        <f>IF(Inskrivning!$G188=2,Inskrivning!V188,0)</f>
        <v>0</v>
      </c>
      <c r="O186" s="16">
        <f>IF(Inskrivning!$G188=2,Inskrivning!W188,0)</f>
        <v>0</v>
      </c>
      <c r="P186" s="16">
        <f>IF(Inskrivning!$G188=2,Inskrivning!X188,0)</f>
        <v>0</v>
      </c>
      <c r="Q186" s="113"/>
    </row>
    <row r="187" spans="2:17" x14ac:dyDescent="0.25">
      <c r="B187" s="53">
        <f>IF(Inskrivning!$G189=2,Inskrivning!J189,0)</f>
        <v>0</v>
      </c>
      <c r="C187" s="53">
        <f>IF(Inskrivning!$G189=2,Inskrivning!K189,0)</f>
        <v>0</v>
      </c>
      <c r="D187" s="16">
        <f>IF(Inskrivning!$G189=2,Inskrivning!L189,0)</f>
        <v>0</v>
      </c>
      <c r="E187" s="16">
        <f>IF(Inskrivning!$G189=2,Inskrivning!M189,0)</f>
        <v>0</v>
      </c>
      <c r="F187" s="16">
        <f>IF(Inskrivning!$G189=2,Inskrivning!N189,0)</f>
        <v>0</v>
      </c>
      <c r="G187" s="16">
        <f>IF(Inskrivning!$G189=2,Inskrivning!O189,0)</f>
        <v>0</v>
      </c>
      <c r="H187" s="16">
        <f>IF(Inskrivning!$G189=2,Inskrivning!P189,0)</f>
        <v>0</v>
      </c>
      <c r="I187" s="16">
        <f>IF(Inskrivning!$G189=2,Inskrivning!Q189,0)</f>
        <v>0</v>
      </c>
      <c r="J187" s="16">
        <f>IF(Inskrivning!$G189=2,Inskrivning!R189,0)</f>
        <v>0</v>
      </c>
      <c r="K187" s="16">
        <f>IF(Inskrivning!$G189=2,Inskrivning!S189,0)</f>
        <v>0</v>
      </c>
      <c r="L187" s="16">
        <f>IF(Inskrivning!$G189=2,Inskrivning!T189,0)</f>
        <v>0</v>
      </c>
      <c r="M187" s="16">
        <f>IF(Inskrivning!$G189=2,Inskrivning!U189,0)</f>
        <v>0</v>
      </c>
      <c r="N187" s="16">
        <f>IF(Inskrivning!$G189=2,Inskrivning!V189,0)</f>
        <v>0</v>
      </c>
      <c r="O187" s="16">
        <f>IF(Inskrivning!$G189=2,Inskrivning!W189,0)</f>
        <v>0</v>
      </c>
      <c r="P187" s="16">
        <f>IF(Inskrivning!$G189=2,Inskrivning!X189,0)</f>
        <v>0</v>
      </c>
      <c r="Q187" s="113"/>
    </row>
    <row r="188" spans="2:17" x14ac:dyDescent="0.25">
      <c r="B188" s="53">
        <f>IF(Inskrivning!$G190=2,Inskrivning!J190,0)</f>
        <v>0</v>
      </c>
      <c r="C188" s="53">
        <f>IF(Inskrivning!$G190=2,Inskrivning!K190,0)</f>
        <v>0</v>
      </c>
      <c r="D188" s="16">
        <f>IF(Inskrivning!$G190=2,Inskrivning!L190,0)</f>
        <v>0</v>
      </c>
      <c r="E188" s="16">
        <f>IF(Inskrivning!$G190=2,Inskrivning!M190,0)</f>
        <v>0</v>
      </c>
      <c r="F188" s="16">
        <f>IF(Inskrivning!$G190=2,Inskrivning!N190,0)</f>
        <v>0</v>
      </c>
      <c r="G188" s="16">
        <f>IF(Inskrivning!$G190=2,Inskrivning!O190,0)</f>
        <v>0</v>
      </c>
      <c r="H188" s="16">
        <f>IF(Inskrivning!$G190=2,Inskrivning!P190,0)</f>
        <v>0</v>
      </c>
      <c r="I188" s="16">
        <f>IF(Inskrivning!$G190=2,Inskrivning!Q190,0)</f>
        <v>0</v>
      </c>
      <c r="J188" s="16">
        <f>IF(Inskrivning!$G190=2,Inskrivning!R190,0)</f>
        <v>0</v>
      </c>
      <c r="K188" s="16">
        <f>IF(Inskrivning!$G190=2,Inskrivning!S190,0)</f>
        <v>0</v>
      </c>
      <c r="L188" s="16">
        <f>IF(Inskrivning!$G190=2,Inskrivning!T190,0)</f>
        <v>0</v>
      </c>
      <c r="M188" s="16">
        <f>IF(Inskrivning!$G190=2,Inskrivning!U190,0)</f>
        <v>0</v>
      </c>
      <c r="N188" s="16">
        <f>IF(Inskrivning!$G190=2,Inskrivning!V190,0)</f>
        <v>0</v>
      </c>
      <c r="O188" s="16">
        <f>IF(Inskrivning!$G190=2,Inskrivning!W190,0)</f>
        <v>0</v>
      </c>
      <c r="P188" s="16">
        <f>IF(Inskrivning!$G190=2,Inskrivning!X190,0)</f>
        <v>0</v>
      </c>
      <c r="Q188" s="113"/>
    </row>
    <row r="189" spans="2:17" x14ac:dyDescent="0.25">
      <c r="B189" s="53">
        <f>IF(Inskrivning!$G191=2,Inskrivning!J191,0)</f>
        <v>0</v>
      </c>
      <c r="C189" s="53">
        <f>IF(Inskrivning!$G191=2,Inskrivning!K191,0)</f>
        <v>0</v>
      </c>
      <c r="D189" s="16">
        <f>IF(Inskrivning!$G191=2,Inskrivning!L191,0)</f>
        <v>0</v>
      </c>
      <c r="E189" s="16">
        <f>IF(Inskrivning!$G191=2,Inskrivning!M191,0)</f>
        <v>0</v>
      </c>
      <c r="F189" s="16">
        <f>IF(Inskrivning!$G191=2,Inskrivning!N191,0)</f>
        <v>0</v>
      </c>
      <c r="G189" s="16">
        <f>IF(Inskrivning!$G191=2,Inskrivning!O191,0)</f>
        <v>0</v>
      </c>
      <c r="H189" s="16">
        <f>IF(Inskrivning!$G191=2,Inskrivning!P191,0)</f>
        <v>0</v>
      </c>
      <c r="I189" s="16">
        <f>IF(Inskrivning!$G191=2,Inskrivning!Q191,0)</f>
        <v>0</v>
      </c>
      <c r="J189" s="16">
        <f>IF(Inskrivning!$G191=2,Inskrivning!R191,0)</f>
        <v>0</v>
      </c>
      <c r="K189" s="16">
        <f>IF(Inskrivning!$G191=2,Inskrivning!S191,0)</f>
        <v>0</v>
      </c>
      <c r="L189" s="16">
        <f>IF(Inskrivning!$G191=2,Inskrivning!T191,0)</f>
        <v>0</v>
      </c>
      <c r="M189" s="16">
        <f>IF(Inskrivning!$G191=2,Inskrivning!U191,0)</f>
        <v>0</v>
      </c>
      <c r="N189" s="16">
        <f>IF(Inskrivning!$G191=2,Inskrivning!V191,0)</f>
        <v>0</v>
      </c>
      <c r="O189" s="16">
        <f>IF(Inskrivning!$G191=2,Inskrivning!W191,0)</f>
        <v>0</v>
      </c>
      <c r="P189" s="16">
        <f>IF(Inskrivning!$G191=2,Inskrivning!X191,0)</f>
        <v>0</v>
      </c>
      <c r="Q189" s="113"/>
    </row>
    <row r="190" spans="2:17" x14ac:dyDescent="0.25">
      <c r="B190" s="53">
        <f>IF(Inskrivning!$G192=2,Inskrivning!J192,0)</f>
        <v>0</v>
      </c>
      <c r="C190" s="53">
        <f>IF(Inskrivning!$G192=2,Inskrivning!K192,0)</f>
        <v>0</v>
      </c>
      <c r="D190" s="16">
        <f>IF(Inskrivning!$G192=2,Inskrivning!L192,0)</f>
        <v>0</v>
      </c>
      <c r="E190" s="16">
        <f>IF(Inskrivning!$G192=2,Inskrivning!M192,0)</f>
        <v>0</v>
      </c>
      <c r="F190" s="16">
        <f>IF(Inskrivning!$G192=2,Inskrivning!N192,0)</f>
        <v>0</v>
      </c>
      <c r="G190" s="16">
        <f>IF(Inskrivning!$G192=2,Inskrivning!O192,0)</f>
        <v>0</v>
      </c>
      <c r="H190" s="16">
        <f>IF(Inskrivning!$G192=2,Inskrivning!P192,0)</f>
        <v>0</v>
      </c>
      <c r="I190" s="16">
        <f>IF(Inskrivning!$G192=2,Inskrivning!Q192,0)</f>
        <v>0</v>
      </c>
      <c r="J190" s="16">
        <f>IF(Inskrivning!$G192=2,Inskrivning!R192,0)</f>
        <v>0</v>
      </c>
      <c r="K190" s="16">
        <f>IF(Inskrivning!$G192=2,Inskrivning!S192,0)</f>
        <v>0</v>
      </c>
      <c r="L190" s="16">
        <f>IF(Inskrivning!$G192=2,Inskrivning!T192,0)</f>
        <v>0</v>
      </c>
      <c r="M190" s="16">
        <f>IF(Inskrivning!$G192=2,Inskrivning!U192,0)</f>
        <v>0</v>
      </c>
      <c r="N190" s="16">
        <f>IF(Inskrivning!$G192=2,Inskrivning!V192,0)</f>
        <v>0</v>
      </c>
      <c r="O190" s="16">
        <f>IF(Inskrivning!$G192=2,Inskrivning!W192,0)</f>
        <v>0</v>
      </c>
      <c r="P190" s="16">
        <f>IF(Inskrivning!$G192=2,Inskrivning!X192,0)</f>
        <v>0</v>
      </c>
      <c r="Q190" s="113"/>
    </row>
    <row r="191" spans="2:17" x14ac:dyDescent="0.25">
      <c r="B191" s="53">
        <f>IF(Inskrivning!$G193=2,Inskrivning!J193,0)</f>
        <v>0</v>
      </c>
      <c r="C191" s="53">
        <f>IF(Inskrivning!$G193=2,Inskrivning!K193,0)</f>
        <v>0</v>
      </c>
      <c r="D191" s="16">
        <f>IF(Inskrivning!$G193=2,Inskrivning!L193,0)</f>
        <v>0</v>
      </c>
      <c r="E191" s="16">
        <f>IF(Inskrivning!$G193=2,Inskrivning!M193,0)</f>
        <v>0</v>
      </c>
      <c r="F191" s="16">
        <f>IF(Inskrivning!$G193=2,Inskrivning!N193,0)</f>
        <v>0</v>
      </c>
      <c r="G191" s="16">
        <f>IF(Inskrivning!$G193=2,Inskrivning!O193,0)</f>
        <v>0</v>
      </c>
      <c r="H191" s="16">
        <f>IF(Inskrivning!$G193=2,Inskrivning!P193,0)</f>
        <v>0</v>
      </c>
      <c r="I191" s="16">
        <f>IF(Inskrivning!$G193=2,Inskrivning!Q193,0)</f>
        <v>0</v>
      </c>
      <c r="J191" s="16">
        <f>IF(Inskrivning!$G193=2,Inskrivning!R193,0)</f>
        <v>0</v>
      </c>
      <c r="K191" s="16">
        <f>IF(Inskrivning!$G193=2,Inskrivning!S193,0)</f>
        <v>0</v>
      </c>
      <c r="L191" s="16">
        <f>IF(Inskrivning!$G193=2,Inskrivning!T193,0)</f>
        <v>0</v>
      </c>
      <c r="M191" s="16">
        <f>IF(Inskrivning!$G193=2,Inskrivning!U193,0)</f>
        <v>0</v>
      </c>
      <c r="N191" s="16">
        <f>IF(Inskrivning!$G193=2,Inskrivning!V193,0)</f>
        <v>0</v>
      </c>
      <c r="O191" s="16">
        <f>IF(Inskrivning!$G193=2,Inskrivning!W193,0)</f>
        <v>0</v>
      </c>
      <c r="P191" s="16">
        <f>IF(Inskrivning!$G193=2,Inskrivning!X193,0)</f>
        <v>0</v>
      </c>
      <c r="Q191" s="113"/>
    </row>
    <row r="192" spans="2:17" x14ac:dyDescent="0.25">
      <c r="B192" s="53">
        <f>IF(Inskrivning!$G194=2,Inskrivning!J194,0)</f>
        <v>0</v>
      </c>
      <c r="C192" s="53">
        <f>IF(Inskrivning!$G194=2,Inskrivning!K194,0)</f>
        <v>0</v>
      </c>
      <c r="D192" s="16">
        <f>IF(Inskrivning!$G194=2,Inskrivning!L194,0)</f>
        <v>0</v>
      </c>
      <c r="E192" s="16">
        <f>IF(Inskrivning!$G194=2,Inskrivning!M194,0)</f>
        <v>0</v>
      </c>
      <c r="F192" s="16">
        <f>IF(Inskrivning!$G194=2,Inskrivning!N194,0)</f>
        <v>0</v>
      </c>
      <c r="G192" s="16">
        <f>IF(Inskrivning!$G194=2,Inskrivning!O194,0)</f>
        <v>0</v>
      </c>
      <c r="H192" s="16">
        <f>IF(Inskrivning!$G194=2,Inskrivning!P194,0)</f>
        <v>0</v>
      </c>
      <c r="I192" s="16">
        <f>IF(Inskrivning!$G194=2,Inskrivning!Q194,0)</f>
        <v>0</v>
      </c>
      <c r="J192" s="16">
        <f>IF(Inskrivning!$G194=2,Inskrivning!R194,0)</f>
        <v>0</v>
      </c>
      <c r="K192" s="16">
        <f>IF(Inskrivning!$G194=2,Inskrivning!S194,0)</f>
        <v>0</v>
      </c>
      <c r="L192" s="16">
        <f>IF(Inskrivning!$G194=2,Inskrivning!T194,0)</f>
        <v>0</v>
      </c>
      <c r="M192" s="16">
        <f>IF(Inskrivning!$G194=2,Inskrivning!U194,0)</f>
        <v>0</v>
      </c>
      <c r="N192" s="16">
        <f>IF(Inskrivning!$G194=2,Inskrivning!V194,0)</f>
        <v>0</v>
      </c>
      <c r="O192" s="16">
        <f>IF(Inskrivning!$G194=2,Inskrivning!W194,0)</f>
        <v>0</v>
      </c>
      <c r="P192" s="16">
        <f>IF(Inskrivning!$G194=2,Inskrivning!X194,0)</f>
        <v>0</v>
      </c>
      <c r="Q192" s="113"/>
    </row>
    <row r="193" spans="2:17" x14ac:dyDescent="0.25">
      <c r="B193" s="53">
        <f>IF(Inskrivning!$G195=2,Inskrivning!J195,0)</f>
        <v>0</v>
      </c>
      <c r="C193" s="53">
        <f>IF(Inskrivning!$G195=2,Inskrivning!K195,0)</f>
        <v>0</v>
      </c>
      <c r="D193" s="16">
        <f>IF(Inskrivning!$G195=2,Inskrivning!L195,0)</f>
        <v>0</v>
      </c>
      <c r="E193" s="16">
        <f>IF(Inskrivning!$G195=2,Inskrivning!M195,0)</f>
        <v>0</v>
      </c>
      <c r="F193" s="16">
        <f>IF(Inskrivning!$G195=2,Inskrivning!N195,0)</f>
        <v>0</v>
      </c>
      <c r="G193" s="16">
        <f>IF(Inskrivning!$G195=2,Inskrivning!O195,0)</f>
        <v>0</v>
      </c>
      <c r="H193" s="16">
        <f>IF(Inskrivning!$G195=2,Inskrivning!P195,0)</f>
        <v>0</v>
      </c>
      <c r="I193" s="16">
        <f>IF(Inskrivning!$G195=2,Inskrivning!Q195,0)</f>
        <v>0</v>
      </c>
      <c r="J193" s="16">
        <f>IF(Inskrivning!$G195=2,Inskrivning!R195,0)</f>
        <v>0</v>
      </c>
      <c r="K193" s="16">
        <f>IF(Inskrivning!$G195=2,Inskrivning!S195,0)</f>
        <v>0</v>
      </c>
      <c r="L193" s="16">
        <f>IF(Inskrivning!$G195=2,Inskrivning!T195,0)</f>
        <v>0</v>
      </c>
      <c r="M193" s="16">
        <f>IF(Inskrivning!$G195=2,Inskrivning!U195,0)</f>
        <v>0</v>
      </c>
      <c r="N193" s="16">
        <f>IF(Inskrivning!$G195=2,Inskrivning!V195,0)</f>
        <v>0</v>
      </c>
      <c r="O193" s="16">
        <f>IF(Inskrivning!$G195=2,Inskrivning!W195,0)</f>
        <v>0</v>
      </c>
      <c r="P193" s="16">
        <f>IF(Inskrivning!$G195=2,Inskrivning!X195,0)</f>
        <v>0</v>
      </c>
      <c r="Q193" s="113"/>
    </row>
    <row r="194" spans="2:17" x14ac:dyDescent="0.25">
      <c r="B194" s="53">
        <f>IF(Inskrivning!$G196=2,Inskrivning!J196,0)</f>
        <v>0</v>
      </c>
      <c r="C194" s="53">
        <f>IF(Inskrivning!$G196=2,Inskrivning!K196,0)</f>
        <v>0</v>
      </c>
      <c r="D194" s="16">
        <f>IF(Inskrivning!$G196=2,Inskrivning!L196,0)</f>
        <v>0</v>
      </c>
      <c r="E194" s="16">
        <f>IF(Inskrivning!$G196=2,Inskrivning!M196,0)</f>
        <v>0</v>
      </c>
      <c r="F194" s="16">
        <f>IF(Inskrivning!$G196=2,Inskrivning!N196,0)</f>
        <v>0</v>
      </c>
      <c r="G194" s="16">
        <f>IF(Inskrivning!$G196=2,Inskrivning!O196,0)</f>
        <v>0</v>
      </c>
      <c r="H194" s="16">
        <f>IF(Inskrivning!$G196=2,Inskrivning!P196,0)</f>
        <v>0</v>
      </c>
      <c r="I194" s="16">
        <f>IF(Inskrivning!$G196=2,Inskrivning!Q196,0)</f>
        <v>0</v>
      </c>
      <c r="J194" s="16">
        <f>IF(Inskrivning!$G196=2,Inskrivning!R196,0)</f>
        <v>0</v>
      </c>
      <c r="K194" s="16">
        <f>IF(Inskrivning!$G196=2,Inskrivning!S196,0)</f>
        <v>0</v>
      </c>
      <c r="L194" s="16">
        <f>IF(Inskrivning!$G196=2,Inskrivning!T196,0)</f>
        <v>0</v>
      </c>
      <c r="M194" s="16">
        <f>IF(Inskrivning!$G196=2,Inskrivning!U196,0)</f>
        <v>0</v>
      </c>
      <c r="N194" s="16">
        <f>IF(Inskrivning!$G196=2,Inskrivning!V196,0)</f>
        <v>0</v>
      </c>
      <c r="O194" s="16">
        <f>IF(Inskrivning!$G196=2,Inskrivning!W196,0)</f>
        <v>0</v>
      </c>
      <c r="P194" s="16">
        <f>IF(Inskrivning!$G196=2,Inskrivning!X196,0)</f>
        <v>0</v>
      </c>
      <c r="Q194" s="113"/>
    </row>
    <row r="195" spans="2:17" x14ac:dyDescent="0.25">
      <c r="B195" s="53">
        <f>IF(Inskrivning!$G197=2,Inskrivning!J197,0)</f>
        <v>0</v>
      </c>
      <c r="C195" s="53">
        <f>IF(Inskrivning!$G197=2,Inskrivning!K197,0)</f>
        <v>0</v>
      </c>
      <c r="D195" s="16">
        <f>IF(Inskrivning!$G197=2,Inskrivning!L197,0)</f>
        <v>0</v>
      </c>
      <c r="E195" s="16">
        <f>IF(Inskrivning!$G197=2,Inskrivning!M197,0)</f>
        <v>0</v>
      </c>
      <c r="F195" s="16">
        <f>IF(Inskrivning!$G197=2,Inskrivning!N197,0)</f>
        <v>0</v>
      </c>
      <c r="G195" s="16">
        <f>IF(Inskrivning!$G197=2,Inskrivning!O197,0)</f>
        <v>0</v>
      </c>
      <c r="H195" s="16">
        <f>IF(Inskrivning!$G197=2,Inskrivning!P197,0)</f>
        <v>0</v>
      </c>
      <c r="I195" s="16">
        <f>IF(Inskrivning!$G197=2,Inskrivning!Q197,0)</f>
        <v>0</v>
      </c>
      <c r="J195" s="16">
        <f>IF(Inskrivning!$G197=2,Inskrivning!R197,0)</f>
        <v>0</v>
      </c>
      <c r="K195" s="16">
        <f>IF(Inskrivning!$G197=2,Inskrivning!S197,0)</f>
        <v>0</v>
      </c>
      <c r="L195" s="16">
        <f>IF(Inskrivning!$G197=2,Inskrivning!T197,0)</f>
        <v>0</v>
      </c>
      <c r="M195" s="16">
        <f>IF(Inskrivning!$G197=2,Inskrivning!U197,0)</f>
        <v>0</v>
      </c>
      <c r="N195" s="16">
        <f>IF(Inskrivning!$G197=2,Inskrivning!V197,0)</f>
        <v>0</v>
      </c>
      <c r="O195" s="16">
        <f>IF(Inskrivning!$G197=2,Inskrivning!W197,0)</f>
        <v>0</v>
      </c>
      <c r="P195" s="16">
        <f>IF(Inskrivning!$G197=2,Inskrivning!X197,0)</f>
        <v>0</v>
      </c>
      <c r="Q195" s="113"/>
    </row>
    <row r="196" spans="2:17" x14ac:dyDescent="0.25">
      <c r="B196" s="53">
        <f>IF(Inskrivning!$G198=2,Inskrivning!J198,0)</f>
        <v>0</v>
      </c>
      <c r="C196" s="53">
        <f>IF(Inskrivning!$G198=2,Inskrivning!K198,0)</f>
        <v>0</v>
      </c>
      <c r="D196" s="16">
        <f>IF(Inskrivning!$G198=2,Inskrivning!L198,0)</f>
        <v>0</v>
      </c>
      <c r="E196" s="16">
        <f>IF(Inskrivning!$G198=2,Inskrivning!M198,0)</f>
        <v>0</v>
      </c>
      <c r="F196" s="16">
        <f>IF(Inskrivning!$G198=2,Inskrivning!N198,0)</f>
        <v>0</v>
      </c>
      <c r="G196" s="16">
        <f>IF(Inskrivning!$G198=2,Inskrivning!O198,0)</f>
        <v>0</v>
      </c>
      <c r="H196" s="16">
        <f>IF(Inskrivning!$G198=2,Inskrivning!P198,0)</f>
        <v>0</v>
      </c>
      <c r="I196" s="16">
        <f>IF(Inskrivning!$G198=2,Inskrivning!Q198,0)</f>
        <v>0</v>
      </c>
      <c r="J196" s="16">
        <f>IF(Inskrivning!$G198=2,Inskrivning!R198,0)</f>
        <v>0</v>
      </c>
      <c r="K196" s="16">
        <f>IF(Inskrivning!$G198=2,Inskrivning!S198,0)</f>
        <v>0</v>
      </c>
      <c r="L196" s="16">
        <f>IF(Inskrivning!$G198=2,Inskrivning!T198,0)</f>
        <v>0</v>
      </c>
      <c r="M196" s="16">
        <f>IF(Inskrivning!$G198=2,Inskrivning!U198,0)</f>
        <v>0</v>
      </c>
      <c r="N196" s="16">
        <f>IF(Inskrivning!$G198=2,Inskrivning!V198,0)</f>
        <v>0</v>
      </c>
      <c r="O196" s="16">
        <f>IF(Inskrivning!$G198=2,Inskrivning!W198,0)</f>
        <v>0</v>
      </c>
      <c r="P196" s="16">
        <f>IF(Inskrivning!$G198=2,Inskrivning!X198,0)</f>
        <v>0</v>
      </c>
      <c r="Q196" s="113"/>
    </row>
    <row r="197" spans="2:17" x14ac:dyDescent="0.25">
      <c r="B197" s="53">
        <f>IF(Inskrivning!$G199=2,Inskrivning!J199,0)</f>
        <v>0</v>
      </c>
      <c r="C197" s="53">
        <f>IF(Inskrivning!$G199=2,Inskrivning!K199,0)</f>
        <v>0</v>
      </c>
      <c r="D197" s="16">
        <f>IF(Inskrivning!$G199=2,Inskrivning!L199,0)</f>
        <v>0</v>
      </c>
      <c r="E197" s="16">
        <f>IF(Inskrivning!$G199=2,Inskrivning!M199,0)</f>
        <v>0</v>
      </c>
      <c r="F197" s="16">
        <f>IF(Inskrivning!$G199=2,Inskrivning!N199,0)</f>
        <v>0</v>
      </c>
      <c r="G197" s="16">
        <f>IF(Inskrivning!$G199=2,Inskrivning!O199,0)</f>
        <v>0</v>
      </c>
      <c r="H197" s="16">
        <f>IF(Inskrivning!$G199=2,Inskrivning!P199,0)</f>
        <v>0</v>
      </c>
      <c r="I197" s="16">
        <f>IF(Inskrivning!$G199=2,Inskrivning!Q199,0)</f>
        <v>0</v>
      </c>
      <c r="J197" s="16">
        <f>IF(Inskrivning!$G199=2,Inskrivning!R199,0)</f>
        <v>0</v>
      </c>
      <c r="K197" s="16">
        <f>IF(Inskrivning!$G199=2,Inskrivning!S199,0)</f>
        <v>0</v>
      </c>
      <c r="L197" s="16">
        <f>IF(Inskrivning!$G199=2,Inskrivning!T199,0)</f>
        <v>0</v>
      </c>
      <c r="M197" s="16">
        <f>IF(Inskrivning!$G199=2,Inskrivning!U199,0)</f>
        <v>0</v>
      </c>
      <c r="N197" s="16">
        <f>IF(Inskrivning!$G199=2,Inskrivning!V199,0)</f>
        <v>0</v>
      </c>
      <c r="O197" s="16">
        <f>IF(Inskrivning!$G199=2,Inskrivning!W199,0)</f>
        <v>0</v>
      </c>
      <c r="P197" s="16">
        <f>IF(Inskrivning!$G199=2,Inskrivning!X199,0)</f>
        <v>0</v>
      </c>
      <c r="Q197" s="113"/>
    </row>
    <row r="198" spans="2:17" x14ac:dyDescent="0.25">
      <c r="B198" s="53">
        <f>IF(Inskrivning!$G200=2,Inskrivning!J200,0)</f>
        <v>0</v>
      </c>
      <c r="C198" s="53">
        <f>IF(Inskrivning!$G200=2,Inskrivning!K200,0)</f>
        <v>0</v>
      </c>
      <c r="D198" s="16">
        <f>IF(Inskrivning!$G200=2,Inskrivning!L200,0)</f>
        <v>0</v>
      </c>
      <c r="E198" s="16">
        <f>IF(Inskrivning!$G200=2,Inskrivning!M200,0)</f>
        <v>0</v>
      </c>
      <c r="F198" s="16">
        <f>IF(Inskrivning!$G200=2,Inskrivning!N200,0)</f>
        <v>0</v>
      </c>
      <c r="G198" s="16">
        <f>IF(Inskrivning!$G200=2,Inskrivning!O200,0)</f>
        <v>0</v>
      </c>
      <c r="H198" s="16">
        <f>IF(Inskrivning!$G200=2,Inskrivning!P200,0)</f>
        <v>0</v>
      </c>
      <c r="I198" s="16">
        <f>IF(Inskrivning!$G200=2,Inskrivning!Q200,0)</f>
        <v>0</v>
      </c>
      <c r="J198" s="16">
        <f>IF(Inskrivning!$G200=2,Inskrivning!R200,0)</f>
        <v>0</v>
      </c>
      <c r="K198" s="16">
        <f>IF(Inskrivning!$G200=2,Inskrivning!S200,0)</f>
        <v>0</v>
      </c>
      <c r="L198" s="16">
        <f>IF(Inskrivning!$G200=2,Inskrivning!T200,0)</f>
        <v>0</v>
      </c>
      <c r="M198" s="16">
        <f>IF(Inskrivning!$G200=2,Inskrivning!U200,0)</f>
        <v>0</v>
      </c>
      <c r="N198" s="16">
        <f>IF(Inskrivning!$G200=2,Inskrivning!V200,0)</f>
        <v>0</v>
      </c>
      <c r="O198" s="16">
        <f>IF(Inskrivning!$G200=2,Inskrivning!W200,0)</f>
        <v>0</v>
      </c>
      <c r="P198" s="16">
        <f>IF(Inskrivning!$G200=2,Inskrivning!X200,0)</f>
        <v>0</v>
      </c>
      <c r="Q198" s="113"/>
    </row>
    <row r="199" spans="2:17" x14ac:dyDescent="0.25">
      <c r="B199" s="53">
        <f>IF(Inskrivning!$G201=2,Inskrivning!J201,0)</f>
        <v>0</v>
      </c>
      <c r="C199" s="53">
        <f>IF(Inskrivning!$G201=2,Inskrivning!K201,0)</f>
        <v>0</v>
      </c>
      <c r="D199" s="16">
        <f>IF(Inskrivning!$G201=2,Inskrivning!L201,0)</f>
        <v>0</v>
      </c>
      <c r="E199" s="16">
        <f>IF(Inskrivning!$G201=2,Inskrivning!M201,0)</f>
        <v>0</v>
      </c>
      <c r="F199" s="16">
        <f>IF(Inskrivning!$G201=2,Inskrivning!N201,0)</f>
        <v>0</v>
      </c>
      <c r="G199" s="16">
        <f>IF(Inskrivning!$G201=2,Inskrivning!O201,0)</f>
        <v>0</v>
      </c>
      <c r="H199" s="16">
        <f>IF(Inskrivning!$G201=2,Inskrivning!P201,0)</f>
        <v>0</v>
      </c>
      <c r="I199" s="16">
        <f>IF(Inskrivning!$G201=2,Inskrivning!Q201,0)</f>
        <v>0</v>
      </c>
      <c r="J199" s="16">
        <f>IF(Inskrivning!$G201=2,Inskrivning!R201,0)</f>
        <v>0</v>
      </c>
      <c r="K199" s="16">
        <f>IF(Inskrivning!$G201=2,Inskrivning!S201,0)</f>
        <v>0</v>
      </c>
      <c r="L199" s="16">
        <f>IF(Inskrivning!$G201=2,Inskrivning!T201,0)</f>
        <v>0</v>
      </c>
      <c r="M199" s="16">
        <f>IF(Inskrivning!$G201=2,Inskrivning!U201,0)</f>
        <v>0</v>
      </c>
      <c r="N199" s="16">
        <f>IF(Inskrivning!$G201=2,Inskrivning!V201,0)</f>
        <v>0</v>
      </c>
      <c r="O199" s="16">
        <f>IF(Inskrivning!$G201=2,Inskrivning!W201,0)</f>
        <v>0</v>
      </c>
      <c r="P199" s="16">
        <f>IF(Inskrivning!$G201=2,Inskrivning!X201,0)</f>
        <v>0</v>
      </c>
      <c r="Q199" s="113"/>
    </row>
    <row r="200" spans="2:17" x14ac:dyDescent="0.25">
      <c r="B200" s="53">
        <f>IF(Inskrivning!$G202=2,Inskrivning!J202,0)</f>
        <v>0</v>
      </c>
      <c r="C200" s="53">
        <f>IF(Inskrivning!$G202=2,Inskrivning!K202,0)</f>
        <v>0</v>
      </c>
      <c r="D200" s="16">
        <f>IF(Inskrivning!$G202=2,Inskrivning!L202,0)</f>
        <v>0</v>
      </c>
      <c r="E200" s="16">
        <f>IF(Inskrivning!$G202=2,Inskrivning!M202,0)</f>
        <v>0</v>
      </c>
      <c r="F200" s="16">
        <f>IF(Inskrivning!$G202=2,Inskrivning!N202,0)</f>
        <v>0</v>
      </c>
      <c r="G200" s="16">
        <f>IF(Inskrivning!$G202=2,Inskrivning!O202,0)</f>
        <v>0</v>
      </c>
      <c r="H200" s="16">
        <f>IF(Inskrivning!$G202=2,Inskrivning!P202,0)</f>
        <v>0</v>
      </c>
      <c r="I200" s="16">
        <f>IF(Inskrivning!$G202=2,Inskrivning!Q202,0)</f>
        <v>0</v>
      </c>
      <c r="J200" s="16">
        <f>IF(Inskrivning!$G202=2,Inskrivning!R202,0)</f>
        <v>0</v>
      </c>
      <c r="K200" s="16">
        <f>IF(Inskrivning!$G202=2,Inskrivning!S202,0)</f>
        <v>0</v>
      </c>
      <c r="L200" s="16">
        <f>IF(Inskrivning!$G202=2,Inskrivning!T202,0)</f>
        <v>0</v>
      </c>
      <c r="M200" s="16">
        <f>IF(Inskrivning!$G202=2,Inskrivning!U202,0)</f>
        <v>0</v>
      </c>
      <c r="N200" s="16">
        <f>IF(Inskrivning!$G202=2,Inskrivning!V202,0)</f>
        <v>0</v>
      </c>
      <c r="O200" s="16">
        <f>IF(Inskrivning!$G202=2,Inskrivning!W202,0)</f>
        <v>0</v>
      </c>
      <c r="P200" s="16">
        <f>IF(Inskrivning!$G202=2,Inskrivning!X202,0)</f>
        <v>0</v>
      </c>
      <c r="Q200" s="113"/>
    </row>
    <row r="201" spans="2:17" x14ac:dyDescent="0.25">
      <c r="B201" s="53">
        <f>IF(Inskrivning!$G203=2,Inskrivning!J203,0)</f>
        <v>0</v>
      </c>
      <c r="C201" s="53">
        <f>IF(Inskrivning!$G203=2,Inskrivning!K203,0)</f>
        <v>0</v>
      </c>
      <c r="D201" s="16">
        <f>IF(Inskrivning!$G203=2,Inskrivning!L203,0)</f>
        <v>0</v>
      </c>
      <c r="E201" s="16">
        <f>IF(Inskrivning!$G203=2,Inskrivning!M203,0)</f>
        <v>0</v>
      </c>
      <c r="F201" s="16">
        <f>IF(Inskrivning!$G203=2,Inskrivning!N203,0)</f>
        <v>0</v>
      </c>
      <c r="G201" s="16">
        <f>IF(Inskrivning!$G203=2,Inskrivning!O203,0)</f>
        <v>0</v>
      </c>
      <c r="H201" s="16">
        <f>IF(Inskrivning!$G203=2,Inskrivning!P203,0)</f>
        <v>0</v>
      </c>
      <c r="I201" s="16">
        <f>IF(Inskrivning!$G203=2,Inskrivning!Q203,0)</f>
        <v>0</v>
      </c>
      <c r="J201" s="16">
        <f>IF(Inskrivning!$G203=2,Inskrivning!R203,0)</f>
        <v>0</v>
      </c>
      <c r="K201" s="16">
        <f>IF(Inskrivning!$G203=2,Inskrivning!S203,0)</f>
        <v>0</v>
      </c>
      <c r="L201" s="16">
        <f>IF(Inskrivning!$G203=2,Inskrivning!T203,0)</f>
        <v>0</v>
      </c>
      <c r="M201" s="16">
        <f>IF(Inskrivning!$G203=2,Inskrivning!U203,0)</f>
        <v>0</v>
      </c>
      <c r="N201" s="16">
        <f>IF(Inskrivning!$G203=2,Inskrivning!V203,0)</f>
        <v>0</v>
      </c>
      <c r="O201" s="16">
        <f>IF(Inskrivning!$G203=2,Inskrivning!W203,0)</f>
        <v>0</v>
      </c>
      <c r="P201" s="16">
        <f>IF(Inskrivning!$G203=2,Inskrivning!X203,0)</f>
        <v>0</v>
      </c>
      <c r="Q201" s="113"/>
    </row>
    <row r="202" spans="2:17" x14ac:dyDescent="0.25">
      <c r="B202" s="53">
        <f>IF(Inskrivning!$G204=2,Inskrivning!J204,0)</f>
        <v>0</v>
      </c>
      <c r="C202" s="53">
        <f>IF(Inskrivning!$G204=2,Inskrivning!K204,0)</f>
        <v>0</v>
      </c>
      <c r="D202" s="16">
        <f>IF(Inskrivning!$G204=2,Inskrivning!L204,0)</f>
        <v>0</v>
      </c>
      <c r="E202" s="16">
        <f>IF(Inskrivning!$G204=2,Inskrivning!M204,0)</f>
        <v>0</v>
      </c>
      <c r="F202" s="16">
        <f>IF(Inskrivning!$G204=2,Inskrivning!N204,0)</f>
        <v>0</v>
      </c>
      <c r="G202" s="16">
        <f>IF(Inskrivning!$G204=2,Inskrivning!O204,0)</f>
        <v>0</v>
      </c>
      <c r="H202" s="16">
        <f>IF(Inskrivning!$G204=2,Inskrivning!P204,0)</f>
        <v>0</v>
      </c>
      <c r="I202" s="16">
        <f>IF(Inskrivning!$G204=2,Inskrivning!Q204,0)</f>
        <v>0</v>
      </c>
      <c r="J202" s="16">
        <f>IF(Inskrivning!$G204=2,Inskrivning!R204,0)</f>
        <v>0</v>
      </c>
      <c r="K202" s="16">
        <f>IF(Inskrivning!$G204=2,Inskrivning!S204,0)</f>
        <v>0</v>
      </c>
      <c r="L202" s="16">
        <f>IF(Inskrivning!$G204=2,Inskrivning!T204,0)</f>
        <v>0</v>
      </c>
      <c r="M202" s="16">
        <f>IF(Inskrivning!$G204=2,Inskrivning!U204,0)</f>
        <v>0</v>
      </c>
      <c r="N202" s="16">
        <f>IF(Inskrivning!$G204=2,Inskrivning!V204,0)</f>
        <v>0</v>
      </c>
      <c r="O202" s="16">
        <f>IF(Inskrivning!$G204=2,Inskrivning!W204,0)</f>
        <v>0</v>
      </c>
      <c r="P202" s="16">
        <f>IF(Inskrivning!$G204=2,Inskrivning!X204,0)</f>
        <v>0</v>
      </c>
      <c r="Q202" s="113"/>
    </row>
    <row r="203" spans="2:17" x14ac:dyDescent="0.25">
      <c r="B203" s="53">
        <f>IF(Inskrivning!$G205=2,Inskrivning!J205,0)</f>
        <v>0</v>
      </c>
      <c r="C203" s="53">
        <f>IF(Inskrivning!$G205=2,Inskrivning!K205,0)</f>
        <v>0</v>
      </c>
      <c r="D203" s="16">
        <f>IF(Inskrivning!$G205=2,Inskrivning!L205,0)</f>
        <v>0</v>
      </c>
      <c r="E203" s="16">
        <f>IF(Inskrivning!$G205=2,Inskrivning!M205,0)</f>
        <v>0</v>
      </c>
      <c r="F203" s="16">
        <f>IF(Inskrivning!$G205=2,Inskrivning!N205,0)</f>
        <v>0</v>
      </c>
      <c r="G203" s="16">
        <f>IF(Inskrivning!$G205=2,Inskrivning!O205,0)</f>
        <v>0</v>
      </c>
      <c r="H203" s="16">
        <f>IF(Inskrivning!$G205=2,Inskrivning!P205,0)</f>
        <v>0</v>
      </c>
      <c r="I203" s="16">
        <f>IF(Inskrivning!$G205=2,Inskrivning!Q205,0)</f>
        <v>0</v>
      </c>
      <c r="J203" s="16">
        <f>IF(Inskrivning!$G205=2,Inskrivning!R205,0)</f>
        <v>0</v>
      </c>
      <c r="K203" s="16">
        <f>IF(Inskrivning!$G205=2,Inskrivning!S205,0)</f>
        <v>0</v>
      </c>
      <c r="L203" s="16">
        <f>IF(Inskrivning!$G205=2,Inskrivning!T205,0)</f>
        <v>0</v>
      </c>
      <c r="M203" s="16">
        <f>IF(Inskrivning!$G205=2,Inskrivning!U205,0)</f>
        <v>0</v>
      </c>
      <c r="N203" s="16">
        <f>IF(Inskrivning!$G205=2,Inskrivning!V205,0)</f>
        <v>0</v>
      </c>
      <c r="O203" s="16">
        <f>IF(Inskrivning!$G205=2,Inskrivning!W205,0)</f>
        <v>0</v>
      </c>
      <c r="P203" s="16">
        <f>IF(Inskrivning!$G205=2,Inskrivning!X205,0)</f>
        <v>0</v>
      </c>
      <c r="Q203" s="113"/>
    </row>
    <row r="204" spans="2:17" x14ac:dyDescent="0.25">
      <c r="B204" s="53">
        <f>IF(Inskrivning!$G206=2,Inskrivning!J206,0)</f>
        <v>0</v>
      </c>
      <c r="C204" s="53">
        <f>IF(Inskrivning!$G206=2,Inskrivning!K206,0)</f>
        <v>0</v>
      </c>
      <c r="D204" s="16">
        <f>IF(Inskrivning!$G206=2,Inskrivning!L206,0)</f>
        <v>0</v>
      </c>
      <c r="E204" s="16">
        <f>IF(Inskrivning!$G206=2,Inskrivning!M206,0)</f>
        <v>0</v>
      </c>
      <c r="F204" s="16">
        <f>IF(Inskrivning!$G206=2,Inskrivning!N206,0)</f>
        <v>0</v>
      </c>
      <c r="G204" s="16">
        <f>IF(Inskrivning!$G206=2,Inskrivning!O206,0)</f>
        <v>0</v>
      </c>
      <c r="H204" s="16">
        <f>IF(Inskrivning!$G206=2,Inskrivning!P206,0)</f>
        <v>0</v>
      </c>
      <c r="I204" s="16">
        <f>IF(Inskrivning!$G206=2,Inskrivning!Q206,0)</f>
        <v>0</v>
      </c>
      <c r="J204" s="16">
        <f>IF(Inskrivning!$G206=2,Inskrivning!R206,0)</f>
        <v>0</v>
      </c>
      <c r="K204" s="16">
        <f>IF(Inskrivning!$G206=2,Inskrivning!S206,0)</f>
        <v>0</v>
      </c>
      <c r="L204" s="16">
        <f>IF(Inskrivning!$G206=2,Inskrivning!T206,0)</f>
        <v>0</v>
      </c>
      <c r="M204" s="16">
        <f>IF(Inskrivning!$G206=2,Inskrivning!U206,0)</f>
        <v>0</v>
      </c>
      <c r="N204" s="16">
        <f>IF(Inskrivning!$G206=2,Inskrivning!V206,0)</f>
        <v>0</v>
      </c>
      <c r="O204" s="16">
        <f>IF(Inskrivning!$G206=2,Inskrivning!W206,0)</f>
        <v>0</v>
      </c>
      <c r="P204" s="16">
        <f>IF(Inskrivning!$G206=2,Inskrivning!X206,0)</f>
        <v>0</v>
      </c>
      <c r="Q204" s="113"/>
    </row>
  </sheetData>
  <sortState xmlns:xlrd2="http://schemas.microsoft.com/office/spreadsheetml/2017/richdata2" ref="B5:Q204">
    <sortCondition descending="1" ref="P5:P204"/>
    <sortCondition descending="1" ref="Q5:Q204"/>
  </sortState>
  <phoneticPr fontId="4" type="noConversion"/>
  <pageMargins left="0.7" right="0.7" top="0.75" bottom="0.75" header="0.3" footer="0.3"/>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3">
    <tabColor indexed="13"/>
  </sheetPr>
  <dimension ref="A1:X206"/>
  <sheetViews>
    <sheetView workbookViewId="0">
      <selection activeCell="W10" sqref="W10"/>
    </sheetView>
  </sheetViews>
  <sheetFormatPr defaultRowHeight="15" x14ac:dyDescent="0.25"/>
  <cols>
    <col min="1" max="1" width="4.88671875" style="4" customWidth="1"/>
    <col min="2" max="2" width="25.6640625" style="56" customWidth="1"/>
    <col min="3" max="3" width="15.6640625" style="22" customWidth="1"/>
    <col min="4" max="8" width="4.88671875" style="4" customWidth="1"/>
    <col min="9" max="9" width="8" style="5" bestFit="1" customWidth="1"/>
    <col min="10" max="14" width="4.88671875" style="4" customWidth="1"/>
    <col min="15" max="15" width="8" style="5" bestFit="1" customWidth="1"/>
    <col min="16" max="16" width="7.6640625" style="5" bestFit="1" customWidth="1"/>
    <col min="17" max="17" width="4.77734375" style="15" customWidth="1"/>
    <col min="18" max="18" width="6.5546875" style="4" customWidth="1"/>
  </cols>
  <sheetData>
    <row r="1" spans="1:24" ht="24.6" x14ac:dyDescent="0.4">
      <c r="B1" s="71" t="s">
        <v>25</v>
      </c>
      <c r="X1" s="4"/>
    </row>
    <row r="3" spans="1:24" ht="17.100000000000001" customHeight="1" x14ac:dyDescent="0.25">
      <c r="B3" s="38"/>
      <c r="C3" s="21"/>
      <c r="D3" s="2" t="s">
        <v>1</v>
      </c>
      <c r="E3" s="2" t="s">
        <v>1</v>
      </c>
      <c r="F3" s="2" t="s">
        <v>1</v>
      </c>
      <c r="G3" s="2" t="s">
        <v>1</v>
      </c>
      <c r="H3" s="2" t="s">
        <v>1</v>
      </c>
      <c r="I3" s="1" t="s">
        <v>2</v>
      </c>
      <c r="J3" s="2" t="s">
        <v>1</v>
      </c>
      <c r="K3" s="2" t="s">
        <v>1</v>
      </c>
      <c r="L3" s="2" t="s">
        <v>1</v>
      </c>
      <c r="M3" s="2" t="s">
        <v>3</v>
      </c>
      <c r="N3" s="2" t="s">
        <v>1</v>
      </c>
      <c r="O3" s="1" t="s">
        <v>2</v>
      </c>
      <c r="P3" s="1"/>
      <c r="Q3" s="126" t="s">
        <v>459</v>
      </c>
      <c r="R3" s="34" t="s">
        <v>170</v>
      </c>
      <c r="T3" s="34" t="s">
        <v>168</v>
      </c>
      <c r="U3" s="34" t="s">
        <v>169</v>
      </c>
    </row>
    <row r="4" spans="1:24" ht="17.100000000000001" customHeight="1" x14ac:dyDescent="0.25">
      <c r="A4" s="2" t="s">
        <v>22</v>
      </c>
      <c r="B4" s="25" t="s">
        <v>5</v>
      </c>
      <c r="C4" s="34" t="s">
        <v>6</v>
      </c>
      <c r="D4" s="2">
        <v>1</v>
      </c>
      <c r="E4" s="2">
        <v>2</v>
      </c>
      <c r="F4" s="2">
        <v>3</v>
      </c>
      <c r="G4" s="2">
        <v>4</v>
      </c>
      <c r="H4" s="2">
        <v>5</v>
      </c>
      <c r="I4" s="3" t="s">
        <v>7</v>
      </c>
      <c r="J4" s="2">
        <v>6</v>
      </c>
      <c r="K4" s="2">
        <v>7</v>
      </c>
      <c r="L4" s="2">
        <v>8</v>
      </c>
      <c r="M4" s="2">
        <v>9</v>
      </c>
      <c r="N4" s="2">
        <v>10</v>
      </c>
      <c r="O4" s="3" t="s">
        <v>8</v>
      </c>
      <c r="P4" s="1" t="s">
        <v>9</v>
      </c>
      <c r="Q4" s="126" t="s">
        <v>239</v>
      </c>
      <c r="R4" s="34" t="s">
        <v>171</v>
      </c>
      <c r="T4" s="2">
        <f>Inskrivning!$O$3</f>
        <v>0</v>
      </c>
      <c r="U4" s="2" t="str">
        <f>IF(Inskrivning!$B$3="x","Ja",IF(Inskrivning!$C$3="x","Ja","Nej"))</f>
        <v>Nej</v>
      </c>
    </row>
    <row r="5" spans="1:24" ht="17.100000000000001" customHeight="1" x14ac:dyDescent="0.25">
      <c r="A5" s="16">
        <f>IF(B5=0,1,1)</f>
        <v>1</v>
      </c>
      <c r="B5" s="53">
        <f>IF(Inskrivning!$G119=3,Inskrivning!J119,0)</f>
        <v>0</v>
      </c>
      <c r="C5" s="53">
        <f>IF(Inskrivning!$G119=3,Inskrivning!K119,0)</f>
        <v>0</v>
      </c>
      <c r="D5" s="16">
        <f>IF(Inskrivning!$G119=3,Inskrivning!L119,0)</f>
        <v>0</v>
      </c>
      <c r="E5" s="16">
        <f>IF(Inskrivning!$G119=3,Inskrivning!M119,0)</f>
        <v>0</v>
      </c>
      <c r="F5" s="16">
        <f>IF(Inskrivning!$G119=3,Inskrivning!N119,0)</f>
        <v>0</v>
      </c>
      <c r="G5" s="16">
        <f>IF(Inskrivning!$G119=3,Inskrivning!O119,0)</f>
        <v>0</v>
      </c>
      <c r="H5" s="16">
        <f>IF(Inskrivning!$G119=3,Inskrivning!P119,0)</f>
        <v>0</v>
      </c>
      <c r="I5" s="16">
        <f>IF(Inskrivning!$G119=3,Inskrivning!Q119,0)</f>
        <v>0</v>
      </c>
      <c r="J5" s="16">
        <f>IF(Inskrivning!$G119=3,Inskrivning!R119,0)</f>
        <v>0</v>
      </c>
      <c r="K5" s="16">
        <f>IF(Inskrivning!$G119=3,Inskrivning!S119,0)</f>
        <v>0</v>
      </c>
      <c r="L5" s="16">
        <f>IF(Inskrivning!$G119=3,Inskrivning!T119,0)</f>
        <v>0</v>
      </c>
      <c r="M5" s="16">
        <f>IF(Inskrivning!$G119=3,Inskrivning!U119,0)</f>
        <v>0</v>
      </c>
      <c r="N5" s="16">
        <f>IF(Inskrivning!$G119=3,Inskrivning!V119,0)</f>
        <v>0</v>
      </c>
      <c r="O5" s="16">
        <f>IF(Inskrivning!$G119=3,Inskrivning!W119,0)</f>
        <v>0</v>
      </c>
      <c r="P5" s="16">
        <f>IF(Inskrivning!$G119=3,Inskrivning!X119,0)</f>
        <v>0</v>
      </c>
      <c r="Q5" s="113"/>
      <c r="R5" s="2" t="str">
        <f>IF(P5&lt;1,"",IF(T4&gt;0,IF(U4="nej",15,20)))</f>
        <v/>
      </c>
    </row>
    <row r="6" spans="1:24" ht="17.100000000000001" customHeight="1" x14ac:dyDescent="0.25">
      <c r="A6" s="16">
        <f>IF(B6=0,ROW(2:2),IF(AND(P6=P5,Q6&lt;Q5),ROW(2:2),IF(P6=P5,A5,ROW(2:2))))</f>
        <v>2</v>
      </c>
      <c r="B6" s="53">
        <f>IF(Inskrivning!$G90=3,Inskrivning!J90,0)</f>
        <v>0</v>
      </c>
      <c r="C6" s="53">
        <f>IF(Inskrivning!$G90=3,Inskrivning!K90,0)</f>
        <v>0</v>
      </c>
      <c r="D6" s="16">
        <f>IF(Inskrivning!$G90=3,Inskrivning!L90,0)</f>
        <v>0</v>
      </c>
      <c r="E6" s="16">
        <f>IF(Inskrivning!$G90=3,Inskrivning!M90,0)</f>
        <v>0</v>
      </c>
      <c r="F6" s="16">
        <f>IF(Inskrivning!$G90=3,Inskrivning!N90,0)</f>
        <v>0</v>
      </c>
      <c r="G6" s="16">
        <f>IF(Inskrivning!$G90=3,Inskrivning!O90,0)</f>
        <v>0</v>
      </c>
      <c r="H6" s="16">
        <f>IF(Inskrivning!$G90=3,Inskrivning!P90,0)</f>
        <v>0</v>
      </c>
      <c r="I6" s="16">
        <f>IF(Inskrivning!$G90=3,Inskrivning!Q90,0)</f>
        <v>0</v>
      </c>
      <c r="J6" s="16">
        <f>IF(Inskrivning!$G90=3,Inskrivning!R90,0)</f>
        <v>0</v>
      </c>
      <c r="K6" s="16">
        <f>IF(Inskrivning!$G90=3,Inskrivning!S90,0)</f>
        <v>0</v>
      </c>
      <c r="L6" s="16">
        <f>IF(Inskrivning!$G90=3,Inskrivning!T90,0)</f>
        <v>0</v>
      </c>
      <c r="M6" s="16">
        <f>IF(Inskrivning!$G90=3,Inskrivning!U90,0)</f>
        <v>0</v>
      </c>
      <c r="N6" s="16">
        <f>IF(Inskrivning!$G90=3,Inskrivning!V90,0)</f>
        <v>0</v>
      </c>
      <c r="O6" s="16">
        <f>IF(Inskrivning!$G90=3,Inskrivning!W90,0)</f>
        <v>0</v>
      </c>
      <c r="P6" s="16">
        <f>IF(Inskrivning!$G90=3,Inskrivning!X90,0)</f>
        <v>0</v>
      </c>
      <c r="Q6" s="113"/>
      <c r="R6" s="2" t="str">
        <f>IF(P5&lt;1,"",IF($T$4&gt;1,IF(AND(A6=1,$U$4="JA"),20,IF(AND(A6=2,$U$4="JA"),18,IF(AND(A6=1,$U$4="NEJ"),15,13)))))</f>
        <v/>
      </c>
    </row>
    <row r="7" spans="1:24" ht="17.100000000000001" customHeight="1" x14ac:dyDescent="0.25">
      <c r="A7" s="16">
        <f t="shared" ref="A7:A10" si="0">IF(B7=0,ROW(3:3),IF(AND(P7=P6,Q7&lt;Q6),ROW(3:3),IF(P7=P6,A6,ROW(3:3))))</f>
        <v>3</v>
      </c>
      <c r="B7" s="53">
        <f>IF(Inskrivning!$G10=3,Inskrivning!J10,0)</f>
        <v>0</v>
      </c>
      <c r="C7" s="53">
        <f>IF(Inskrivning!$G10=3,Inskrivning!K10,0)</f>
        <v>0</v>
      </c>
      <c r="D7" s="16">
        <f>IF(Inskrivning!$G10=3,Inskrivning!L10,0)</f>
        <v>0</v>
      </c>
      <c r="E7" s="16">
        <f>IF(Inskrivning!$G10=3,Inskrivning!M10,0)</f>
        <v>0</v>
      </c>
      <c r="F7" s="16">
        <f>IF(Inskrivning!$G10=3,Inskrivning!N10,0)</f>
        <v>0</v>
      </c>
      <c r="G7" s="16">
        <f>IF(Inskrivning!$G10=3,Inskrivning!O10,0)</f>
        <v>0</v>
      </c>
      <c r="H7" s="16">
        <f>IF(Inskrivning!$G10=3,Inskrivning!P10,0)</f>
        <v>0</v>
      </c>
      <c r="I7" s="16">
        <f>IF(Inskrivning!$G10=3,Inskrivning!Q10,0)</f>
        <v>0</v>
      </c>
      <c r="J7" s="16">
        <f>IF(Inskrivning!$G10=3,Inskrivning!R10,0)</f>
        <v>0</v>
      </c>
      <c r="K7" s="16">
        <f>IF(Inskrivning!$G10=3,Inskrivning!S10,0)</f>
        <v>0</v>
      </c>
      <c r="L7" s="16">
        <f>IF(Inskrivning!$G10=3,Inskrivning!T10,0)</f>
        <v>0</v>
      </c>
      <c r="M7" s="16">
        <f>IF(Inskrivning!$G10=3,Inskrivning!U10,0)</f>
        <v>0</v>
      </c>
      <c r="N7" s="16">
        <f>IF(Inskrivning!$G10=3,Inskrivning!V10,0)</f>
        <v>0</v>
      </c>
      <c r="O7" s="16">
        <f>IF(Inskrivning!$G10=3,Inskrivning!W10,0)</f>
        <v>0</v>
      </c>
      <c r="P7" s="16">
        <f>IF(Inskrivning!$G10=3,Inskrivning!X10,0)</f>
        <v>0</v>
      </c>
      <c r="Q7" s="113"/>
      <c r="R7" s="2" t="str">
        <f>IF(P6&lt;1,"",IF($T$4&gt;2,IF(AND(A7=1,$U$4="JA"),20,IF(AND(A7=2,$U$4="JA"),18,IF(AND(A7=3,$U$4="JA"),16,IF(AND(A7=1,$U$4="NEJ"),15,IF(AND(A7=2,$U$4="NEJ"),13,11)))))))</f>
        <v/>
      </c>
    </row>
    <row r="8" spans="1:24" ht="17.100000000000001" customHeight="1" x14ac:dyDescent="0.25">
      <c r="A8" s="16">
        <f t="shared" si="0"/>
        <v>4</v>
      </c>
      <c r="B8" s="53">
        <f>IF(Inskrivning!$G9=3,Inskrivning!J9,0)</f>
        <v>0</v>
      </c>
      <c r="C8" s="53">
        <f>IF(Inskrivning!$G9=3,Inskrivning!K9,0)</f>
        <v>0</v>
      </c>
      <c r="D8" s="16">
        <f>IF(Inskrivning!$G9=3,Inskrivning!L9,0)</f>
        <v>0</v>
      </c>
      <c r="E8" s="16">
        <f>IF(Inskrivning!$G9=3,Inskrivning!M9,0)</f>
        <v>0</v>
      </c>
      <c r="F8" s="16">
        <f>IF(Inskrivning!$G9=3,Inskrivning!N9,0)</f>
        <v>0</v>
      </c>
      <c r="G8" s="16">
        <f>IF(Inskrivning!$G9=3,Inskrivning!O9,0)</f>
        <v>0</v>
      </c>
      <c r="H8" s="16">
        <f>IF(Inskrivning!$G9=3,Inskrivning!P9,0)</f>
        <v>0</v>
      </c>
      <c r="I8" s="16">
        <f>IF(Inskrivning!$G9=3,Inskrivning!Q9,0)</f>
        <v>0</v>
      </c>
      <c r="J8" s="16">
        <f>IF(Inskrivning!$G9=3,Inskrivning!R9,0)</f>
        <v>0</v>
      </c>
      <c r="K8" s="16">
        <f>IF(Inskrivning!$G9=3,Inskrivning!S9,0)</f>
        <v>0</v>
      </c>
      <c r="L8" s="16">
        <f>IF(Inskrivning!$G9=3,Inskrivning!T9,0)</f>
        <v>0</v>
      </c>
      <c r="M8" s="16">
        <f>IF(Inskrivning!$G9=3,Inskrivning!U9,0)</f>
        <v>0</v>
      </c>
      <c r="N8" s="16">
        <f>IF(Inskrivning!$G9=3,Inskrivning!V9,0)</f>
        <v>0</v>
      </c>
      <c r="O8" s="16">
        <f>IF(Inskrivning!$G9=3,Inskrivning!W9,0)</f>
        <v>0</v>
      </c>
      <c r="P8" s="16">
        <f>IF(Inskrivning!$G9=3,Inskrivning!X9,0)</f>
        <v>0</v>
      </c>
      <c r="Q8" s="113"/>
      <c r="R8" s="2" t="str">
        <f>IF(P7&lt;1,"",IF($T$4&gt;3,IF(AND(A8=1,$U$4="JA"),20,IF(AND(A8=2,$U$4="JA"),18,IF(AND(A8=3,$U$4="JA"),16,IF(AND(A8=4,$U$4="JA",$T$4&gt;4),14,IF(AND(A8=1,$U$4="NEJ"),15,IF(AND(A8=2,$U$4="NEJ"),13,IF(AND(A8=3,$U$4="NEJ"),11,IF(AND(A8=4,$U$4="NEJ",$T$4&gt;4),9,0))))))))))</f>
        <v/>
      </c>
    </row>
    <row r="9" spans="1:24" ht="17.100000000000001" customHeight="1" x14ac:dyDescent="0.25">
      <c r="A9" s="16">
        <f t="shared" si="0"/>
        <v>5</v>
      </c>
      <c r="B9" s="53">
        <f>IF(Inskrivning!$G14=3,Inskrivning!J14,0)</f>
        <v>0</v>
      </c>
      <c r="C9" s="53">
        <f>IF(Inskrivning!$G14=3,Inskrivning!K14,0)</f>
        <v>0</v>
      </c>
      <c r="D9" s="16">
        <f>IF(Inskrivning!$G14=3,Inskrivning!L14,0)</f>
        <v>0</v>
      </c>
      <c r="E9" s="16">
        <f>IF(Inskrivning!$G14=3,Inskrivning!M14,0)</f>
        <v>0</v>
      </c>
      <c r="F9" s="16">
        <f>IF(Inskrivning!$G14=3,Inskrivning!N14,0)</f>
        <v>0</v>
      </c>
      <c r="G9" s="16">
        <f>IF(Inskrivning!$G14=3,Inskrivning!O14,0)</f>
        <v>0</v>
      </c>
      <c r="H9" s="16">
        <f>IF(Inskrivning!$G14=3,Inskrivning!P14,0)</f>
        <v>0</v>
      </c>
      <c r="I9" s="16">
        <f>IF(Inskrivning!$G14=3,Inskrivning!Q14,0)</f>
        <v>0</v>
      </c>
      <c r="J9" s="16">
        <f>IF(Inskrivning!$G14=3,Inskrivning!R14,0)</f>
        <v>0</v>
      </c>
      <c r="K9" s="16">
        <f>IF(Inskrivning!$G14=3,Inskrivning!S14,0)</f>
        <v>0</v>
      </c>
      <c r="L9" s="16">
        <f>IF(Inskrivning!$G14=3,Inskrivning!T14,0)</f>
        <v>0</v>
      </c>
      <c r="M9" s="16">
        <f>IF(Inskrivning!$G14=3,Inskrivning!U14,0)</f>
        <v>0</v>
      </c>
      <c r="N9" s="16">
        <f>IF(Inskrivning!$G14=3,Inskrivning!V14,0)</f>
        <v>0</v>
      </c>
      <c r="O9" s="16">
        <f>IF(Inskrivning!$G14=3,Inskrivning!W14,0)</f>
        <v>0</v>
      </c>
      <c r="P9" s="16">
        <f>IF(Inskrivning!$G14=3,Inskrivning!X14,0)</f>
        <v>0</v>
      </c>
      <c r="Q9" s="113"/>
      <c r="R9" s="2" t="str">
        <f>IF(P9&lt;1,"",IF($T$4&gt;4,IF(AND(A9=1,$U$4="JA"),20,IF(AND(A9=2,$U$4="JA"),18,IF(AND(A9=3,$U$4="JA"),16,IF(AND(A9=4,$U$4="JA"),14,IF(AND(A9=5,$U$4="JA",$T$4&gt;5),12,IF(AND(A9=1,$U$4="NEJ"),15,IF(AND(A9=2,$U$4="NEJ"),13,IF(AND(A9=3,$U$4="NEJ"),11,IF(AND(A9=4,$U$4="NEJ"),9,IF(AND(A9=5,$U$4="NEJ",$T$4&gt;5),7,0))))))))))))</f>
        <v/>
      </c>
    </row>
    <row r="10" spans="1:24" ht="17.100000000000001" customHeight="1" x14ac:dyDescent="0.25">
      <c r="A10" s="16">
        <f t="shared" si="0"/>
        <v>6</v>
      </c>
      <c r="B10" s="53">
        <f>IF(Inskrivning!$G18=3,Inskrivning!J18,0)</f>
        <v>0</v>
      </c>
      <c r="C10" s="53">
        <f>IF(Inskrivning!$G18=3,Inskrivning!K18,0)</f>
        <v>0</v>
      </c>
      <c r="D10" s="16">
        <f>IF(Inskrivning!$G18=3,Inskrivning!L18,0)</f>
        <v>0</v>
      </c>
      <c r="E10" s="16">
        <f>IF(Inskrivning!$G18=3,Inskrivning!M18,0)</f>
        <v>0</v>
      </c>
      <c r="F10" s="16">
        <f>IF(Inskrivning!$G18=3,Inskrivning!N18,0)</f>
        <v>0</v>
      </c>
      <c r="G10" s="16">
        <f>IF(Inskrivning!$G18=3,Inskrivning!O18,0)</f>
        <v>0</v>
      </c>
      <c r="H10" s="16">
        <f>IF(Inskrivning!$G18=3,Inskrivning!P18,0)</f>
        <v>0</v>
      </c>
      <c r="I10" s="16">
        <f>IF(Inskrivning!$G18=3,Inskrivning!Q18,0)</f>
        <v>0</v>
      </c>
      <c r="J10" s="16">
        <f>IF(Inskrivning!$G18=3,Inskrivning!R18,0)</f>
        <v>0</v>
      </c>
      <c r="K10" s="16">
        <f>IF(Inskrivning!$G18=3,Inskrivning!S18,0)</f>
        <v>0</v>
      </c>
      <c r="L10" s="16">
        <f>IF(Inskrivning!$G18=3,Inskrivning!T18,0)</f>
        <v>0</v>
      </c>
      <c r="M10" s="16">
        <f>IF(Inskrivning!$G18=3,Inskrivning!U18,0)</f>
        <v>0</v>
      </c>
      <c r="N10" s="16">
        <f>IF(Inskrivning!$G18=3,Inskrivning!V18,0)</f>
        <v>0</v>
      </c>
      <c r="O10" s="16">
        <f>IF(Inskrivning!$G18=3,Inskrivning!W18,0)</f>
        <v>0</v>
      </c>
      <c r="P10" s="16">
        <f>IF(Inskrivning!$G18=3,Inskrivning!X18,0)</f>
        <v>0</v>
      </c>
      <c r="Q10" s="113"/>
      <c r="R10" s="2" t="str">
        <f>IF(P10&lt;1,"",IF($T$4&gt;5,IF(AND(A10=1,$U$4="JA"),20,IF(AND(A10=2,$U$4="JA"),18,IF(AND(A10=3,$U$4="JA"),16,IF(AND(A10=4,$U$4="JA"),14,IF(AND(A10=5,$U$4="JA"),12,IF(AND(A10=6,$U$4="JA",$T$4&gt;6),11,IF(AND(A10=1,$U$4="NEJ"),15,IF(AND(A10=2,$U$4="NEJ"),13,IF(AND(A10=3,$U$4="NEJ"),11,IF(AND(A10=4,$U$4="NEJ"),9,IF(AND(A10=5,$U$4="NEJ"),7,IF(AND(A10=6,$U$4="NEJ",$T$4&gt;6),6,0))))))))))))))</f>
        <v/>
      </c>
    </row>
    <row r="11" spans="1:24" ht="17.100000000000001" customHeight="1" x14ac:dyDescent="0.25">
      <c r="A11" s="16">
        <f>IF(B11=0,ROW(7:7),IF(P11=P7,A7,IF(P11=P8,A8,IF(P11=P9,A9,IF(P11=P10,A10,ROW(7:7))))))</f>
        <v>7</v>
      </c>
      <c r="B11" s="53">
        <f>IF(Inskrivning!$G17=3,Inskrivning!J17,0)</f>
        <v>0</v>
      </c>
      <c r="C11" s="53">
        <f>IF(Inskrivning!$G17=3,Inskrivning!K17,0)</f>
        <v>0</v>
      </c>
      <c r="D11" s="16">
        <f>IF(Inskrivning!$G17=3,Inskrivning!L17,0)</f>
        <v>0</v>
      </c>
      <c r="E11" s="16">
        <f>IF(Inskrivning!$G17=3,Inskrivning!M17,0)</f>
        <v>0</v>
      </c>
      <c r="F11" s="16">
        <f>IF(Inskrivning!$G17=3,Inskrivning!N17,0)</f>
        <v>0</v>
      </c>
      <c r="G11" s="16">
        <f>IF(Inskrivning!$G17=3,Inskrivning!O17,0)</f>
        <v>0</v>
      </c>
      <c r="H11" s="16">
        <f>IF(Inskrivning!$G17=3,Inskrivning!P17,0)</f>
        <v>0</v>
      </c>
      <c r="I11" s="16">
        <f>IF(Inskrivning!$G17=3,Inskrivning!Q17,0)</f>
        <v>0</v>
      </c>
      <c r="J11" s="16">
        <f>IF(Inskrivning!$G17=3,Inskrivning!R17,0)</f>
        <v>0</v>
      </c>
      <c r="K11" s="16">
        <f>IF(Inskrivning!$G17=3,Inskrivning!S17,0)</f>
        <v>0</v>
      </c>
      <c r="L11" s="16">
        <f>IF(Inskrivning!$G17=3,Inskrivning!T17,0)</f>
        <v>0</v>
      </c>
      <c r="M11" s="16">
        <f>IF(Inskrivning!$G17=3,Inskrivning!U17,0)</f>
        <v>0</v>
      </c>
      <c r="N11" s="16">
        <f>IF(Inskrivning!$G17=3,Inskrivning!V17,0)</f>
        <v>0</v>
      </c>
      <c r="O11" s="16">
        <f>IF(Inskrivning!$G17=3,Inskrivning!W17,0)</f>
        <v>0</v>
      </c>
      <c r="P11" s="16">
        <f>IF(Inskrivning!$G17=3,Inskrivning!X17,0)</f>
        <v>0</v>
      </c>
      <c r="Q11" s="113"/>
      <c r="R11" s="2" t="str">
        <f>IF(P11&lt;1,"",IF($T$4&gt;6,IF(AND(A11=2,$U$4="JA"),18,IF(AND(A11=3,$U$4="JA"),16,IF(AND(A11=4,$U$4="JA"),14,IF(AND(A11=5,$U$4="JA"),12,IF(AND(A11=6,$U$4="JA"),11,IF(AND(A11=7,$U$4="JA",$T$4&gt;7),10,IF(AND(A11=2,$U$4="NEJ"),13,IF(AND(A11=3,$U$4="NEJ"),11,IF(AND(A11=4,$U$4="NEJ"),9,IF(AND(A11=5,$U$4="NEJ"),7,IF(AND(A11=6,$U$4="NEJ"),6,IF(AND(A11=7,$U$4="NEJ",$T$4&gt;7),5,0))))))))))))))</f>
        <v/>
      </c>
    </row>
    <row r="12" spans="1:24" ht="17.100000000000001" customHeight="1" x14ac:dyDescent="0.25">
      <c r="A12" s="16">
        <f t="shared" ref="A12:A64" si="1">IF(B12=0,ROW(8:8),IF(P12=P8,A8,IF(P12=P9,A9,IF(P12=P10,A10,IF(P12=P11,A11,ROW(8:8))))))</f>
        <v>8</v>
      </c>
      <c r="B12" s="53">
        <f>IF(Inskrivning!$G15=3,Inskrivning!J15,0)</f>
        <v>0</v>
      </c>
      <c r="C12" s="53">
        <f>IF(Inskrivning!$G15=3,Inskrivning!K15,0)</f>
        <v>0</v>
      </c>
      <c r="D12" s="16">
        <f>IF(Inskrivning!$G15=3,Inskrivning!L15,0)</f>
        <v>0</v>
      </c>
      <c r="E12" s="16">
        <f>IF(Inskrivning!$G15=3,Inskrivning!M15,0)</f>
        <v>0</v>
      </c>
      <c r="F12" s="16">
        <f>IF(Inskrivning!$G15=3,Inskrivning!N15,0)</f>
        <v>0</v>
      </c>
      <c r="G12" s="16">
        <f>IF(Inskrivning!$G15=3,Inskrivning!O15,0)</f>
        <v>0</v>
      </c>
      <c r="H12" s="16">
        <f>IF(Inskrivning!$G15=3,Inskrivning!P15,0)</f>
        <v>0</v>
      </c>
      <c r="I12" s="16">
        <f>IF(Inskrivning!$G15=3,Inskrivning!Q15,0)</f>
        <v>0</v>
      </c>
      <c r="J12" s="16">
        <f>IF(Inskrivning!$G15=3,Inskrivning!R15,0)</f>
        <v>0</v>
      </c>
      <c r="K12" s="16">
        <f>IF(Inskrivning!$G15=3,Inskrivning!S15,0)</f>
        <v>0</v>
      </c>
      <c r="L12" s="16">
        <f>IF(Inskrivning!$G15=3,Inskrivning!T15,0)</f>
        <v>0</v>
      </c>
      <c r="M12" s="16">
        <f>IF(Inskrivning!$G15=3,Inskrivning!U15,0)</f>
        <v>0</v>
      </c>
      <c r="N12" s="16">
        <f>IF(Inskrivning!$G15=3,Inskrivning!V15,0)</f>
        <v>0</v>
      </c>
      <c r="O12" s="16">
        <f>IF(Inskrivning!$G15=3,Inskrivning!W15,0)</f>
        <v>0</v>
      </c>
      <c r="P12" s="16">
        <f>IF(Inskrivning!$G15=3,Inskrivning!X15,0)</f>
        <v>0</v>
      </c>
      <c r="Q12" s="113"/>
      <c r="R12" s="2" t="str">
        <f>IF(P12&lt;1,"",IF($T$4&gt;7,IF(AND(A12=3,$U$4="JA"),16,IF(AND(A12=4,$U$4="JA"),14,IF(AND(A12=5,$U$4="JA"),12,IF(AND(A12=6,$U$4="JA"),11,IF(AND(A12=7,$U$4="JA"),10,IF(AND(A12=8,$U$4="JA",$T$4&gt;9),9,IF(AND(A12=3,$U$4="NEJ"),11,IF(AND(A12=4,$U$4="NEJ"),9,IF(AND(A12=5,$U$4="NEJ"),7,IF(AND(A12=6,$U$4="NEJ"),6,IF(AND(A12=7,$U$4="NEJ"),5,IF(AND(A12=8,$U$4="NEJ",$T$4&gt;9),4,0))))))))))))))</f>
        <v/>
      </c>
    </row>
    <row r="13" spans="1:24" ht="17.100000000000001" customHeight="1" x14ac:dyDescent="0.25">
      <c r="A13" s="16">
        <f t="shared" si="1"/>
        <v>9</v>
      </c>
      <c r="B13" s="53">
        <f>IF(Inskrivning!$G13=3,Inskrivning!J13,0)</f>
        <v>0</v>
      </c>
      <c r="C13" s="53">
        <f>IF(Inskrivning!$G13=3,Inskrivning!K13,0)</f>
        <v>0</v>
      </c>
      <c r="D13" s="16">
        <f>IF(Inskrivning!$G13=3,Inskrivning!L13,0)</f>
        <v>0</v>
      </c>
      <c r="E13" s="16">
        <f>IF(Inskrivning!$G13=3,Inskrivning!M13,0)</f>
        <v>0</v>
      </c>
      <c r="F13" s="16">
        <f>IF(Inskrivning!$G13=3,Inskrivning!N13,0)</f>
        <v>0</v>
      </c>
      <c r="G13" s="16">
        <f>IF(Inskrivning!$G13=3,Inskrivning!O13,0)</f>
        <v>0</v>
      </c>
      <c r="H13" s="16">
        <f>IF(Inskrivning!$G13=3,Inskrivning!P13,0)</f>
        <v>0</v>
      </c>
      <c r="I13" s="16">
        <f>IF(Inskrivning!$G13=3,Inskrivning!Q13,0)</f>
        <v>0</v>
      </c>
      <c r="J13" s="16">
        <f>IF(Inskrivning!$G13=3,Inskrivning!R13,0)</f>
        <v>0</v>
      </c>
      <c r="K13" s="16">
        <f>IF(Inskrivning!$G13=3,Inskrivning!S13,0)</f>
        <v>0</v>
      </c>
      <c r="L13" s="16">
        <f>IF(Inskrivning!$G13=3,Inskrivning!T13,0)</f>
        <v>0</v>
      </c>
      <c r="M13" s="16">
        <f>IF(Inskrivning!$G13=3,Inskrivning!U13,0)</f>
        <v>0</v>
      </c>
      <c r="N13" s="16">
        <f>IF(Inskrivning!$G13=3,Inskrivning!V13,0)</f>
        <v>0</v>
      </c>
      <c r="O13" s="16">
        <f>IF(Inskrivning!$G13=3,Inskrivning!W13,0)</f>
        <v>0</v>
      </c>
      <c r="P13" s="16">
        <f>IF(Inskrivning!$G13=3,Inskrivning!X13,0)</f>
        <v>0</v>
      </c>
      <c r="Q13" s="113"/>
      <c r="R13" s="2" t="str">
        <f>IF(P13&lt;1,"",IF($T$4&gt;8,IF(AND(A13=4,$U$4="JA"),14,IF(AND(A13=5,$U$4="JA"),12,IF(AND(A13=6,$U$4="JA"),11,IF(AND(A13=7,$U$4="JA"),10,IF(AND(A13=8,$U$4="JA",$T$4&gt;9),9,IF(AND(A13=9,$U$4="JA",$T$4&gt;10),8,IF(AND(A13=4,$U$4="NEJ"),9,IF(AND(A13=5,$U$4="NEJ"),7,IF(AND(A13=6,$U$4="NEJ"),6,IF(AND(A13=7,$U$4="NEJ"),5,IF(AND(A13=8,$U$4="NEJ",$T$4&gt;9),4,IF(AND(A13=9,$U$4="NEJ",$T$4&gt;10),3,0))))))))))))))</f>
        <v/>
      </c>
    </row>
    <row r="14" spans="1:24" ht="17.100000000000001" customHeight="1" x14ac:dyDescent="0.25">
      <c r="A14" s="16">
        <f t="shared" si="1"/>
        <v>10</v>
      </c>
      <c r="B14" s="53">
        <f>IF(Inskrivning!$G46=3,Inskrivning!J46,0)</f>
        <v>0</v>
      </c>
      <c r="C14" s="53">
        <f>IF(Inskrivning!$G46=3,Inskrivning!K46,0)</f>
        <v>0</v>
      </c>
      <c r="D14" s="16">
        <f>IF(Inskrivning!$G46=3,Inskrivning!L46,0)</f>
        <v>0</v>
      </c>
      <c r="E14" s="16">
        <f>IF(Inskrivning!$G46=3,Inskrivning!M46,0)</f>
        <v>0</v>
      </c>
      <c r="F14" s="16">
        <f>IF(Inskrivning!$G46=3,Inskrivning!N46,0)</f>
        <v>0</v>
      </c>
      <c r="G14" s="16">
        <f>IF(Inskrivning!$G46=3,Inskrivning!O46,0)</f>
        <v>0</v>
      </c>
      <c r="H14" s="16">
        <f>IF(Inskrivning!$G46=3,Inskrivning!P46,0)</f>
        <v>0</v>
      </c>
      <c r="I14" s="16">
        <f>IF(Inskrivning!$G46=3,Inskrivning!Q46,0)</f>
        <v>0</v>
      </c>
      <c r="J14" s="16">
        <f>IF(Inskrivning!$G46=3,Inskrivning!R46,0)</f>
        <v>0</v>
      </c>
      <c r="K14" s="16">
        <f>IF(Inskrivning!$G46=3,Inskrivning!S46,0)</f>
        <v>0</v>
      </c>
      <c r="L14" s="16">
        <f>IF(Inskrivning!$G46=3,Inskrivning!T46,0)</f>
        <v>0</v>
      </c>
      <c r="M14" s="16">
        <f>IF(Inskrivning!$G46=3,Inskrivning!U46,0)</f>
        <v>0</v>
      </c>
      <c r="N14" s="16">
        <f>IF(Inskrivning!$G46=3,Inskrivning!V46,0)</f>
        <v>0</v>
      </c>
      <c r="O14" s="16">
        <f>IF(Inskrivning!$G46=3,Inskrivning!W46,0)</f>
        <v>0</v>
      </c>
      <c r="P14" s="16">
        <f>IF(Inskrivning!$G46=3,Inskrivning!X46,0)</f>
        <v>0</v>
      </c>
      <c r="Q14" s="113"/>
      <c r="R14" s="2" t="str">
        <f>IF(P14&lt;1,"",IF($T$4&gt;9,IF(AND(A14=5,$U$4="JA"),12,IF(AND(A14=6,$U$4="JA"),11,IF(AND(A14=7,$U$4="JA"),10,IF(AND(A14=8,$U$4="JA"),9,IF(AND(A14=9,$U$4="JA",$T$4&gt;10),8,IF(AND(A14=10,$U$4="JA",$T$4&gt;11),7,IF(AND(A14=5,$U$4="NEJ"),7,IF(AND(A14=6,$U$4="NEJ"),6,IF(AND(A14=7,$U$4="NEJ"),5,IF(AND(A14=8,$U$4="NEJ"),4,IF(AND(A14=9,$U$4="NEJ",$T$4&gt;10),3,IF(AND(A14=10,$U$4="NEJ",$T$4&gt;11),2,0))))))))))))))</f>
        <v/>
      </c>
    </row>
    <row r="15" spans="1:24" ht="17.100000000000001" customHeight="1" x14ac:dyDescent="0.25">
      <c r="A15" s="16">
        <f t="shared" si="1"/>
        <v>11</v>
      </c>
      <c r="B15" s="53">
        <f>IF(Inskrivning!$G45=3,Inskrivning!J45,0)</f>
        <v>0</v>
      </c>
      <c r="C15" s="53">
        <f>IF(Inskrivning!$G45=3,Inskrivning!K45,0)</f>
        <v>0</v>
      </c>
      <c r="D15" s="16">
        <f>IF(Inskrivning!$G45=3,Inskrivning!L45,0)</f>
        <v>0</v>
      </c>
      <c r="E15" s="16">
        <f>IF(Inskrivning!$G45=3,Inskrivning!M45,0)</f>
        <v>0</v>
      </c>
      <c r="F15" s="16">
        <f>IF(Inskrivning!$G45=3,Inskrivning!N45,0)</f>
        <v>0</v>
      </c>
      <c r="G15" s="16">
        <f>IF(Inskrivning!$G45=3,Inskrivning!O45,0)</f>
        <v>0</v>
      </c>
      <c r="H15" s="16">
        <f>IF(Inskrivning!$G45=3,Inskrivning!P45,0)</f>
        <v>0</v>
      </c>
      <c r="I15" s="16">
        <f>IF(Inskrivning!$G45=3,Inskrivning!Q45,0)</f>
        <v>0</v>
      </c>
      <c r="J15" s="16">
        <f>IF(Inskrivning!$G45=3,Inskrivning!R45,0)</f>
        <v>0</v>
      </c>
      <c r="K15" s="16">
        <f>IF(Inskrivning!$G45=3,Inskrivning!S45,0)</f>
        <v>0</v>
      </c>
      <c r="L15" s="16">
        <f>IF(Inskrivning!$G45=3,Inskrivning!T45,0)</f>
        <v>0</v>
      </c>
      <c r="M15" s="16">
        <f>IF(Inskrivning!$G45=3,Inskrivning!U45,0)</f>
        <v>0</v>
      </c>
      <c r="N15" s="16">
        <f>IF(Inskrivning!$G45=3,Inskrivning!V45,0)</f>
        <v>0</v>
      </c>
      <c r="O15" s="16">
        <f>IF(Inskrivning!$G45=3,Inskrivning!W45,0)</f>
        <v>0</v>
      </c>
      <c r="P15" s="16">
        <f>IF(Inskrivning!$G45=3,Inskrivning!X45,0)</f>
        <v>0</v>
      </c>
      <c r="Q15" s="113"/>
      <c r="R15" s="2" t="str">
        <f>IF(P15&lt;1,"",IF($T$4&gt;10,IF(AND(A15=6,$U$4="JA"),11,IF(AND(A15=7,$U$4="JA"),10,IF(AND(A15=8,$U$4="JA"),9,IF(AND(A15=9,$U$4="JA"),8,IF(AND(A15=10,$U$4="JA",$T$4&gt;11),7,IF(AND(A15=11,$U$4="JA",$T$4&gt;13),6,IF(AND(A15=6,$U$4="NEJ"),6,IF(AND(A15=7,$U$4="NEJ"),5,IF(AND(A15=8,$U$4="NEJ"),4,IF(AND(A15=9,$U$4="NEJ"),3,IF(AND(A15=10,$U$4="NEJ",$T$4&gt;11),2,IF(AND(A15=11,$U$4="NEJ",$T$4&gt;13),1,0))))))))))))))</f>
        <v/>
      </c>
    </row>
    <row r="16" spans="1:24" ht="17.100000000000001" customHeight="1" x14ac:dyDescent="0.25">
      <c r="A16" s="16">
        <f t="shared" si="1"/>
        <v>12</v>
      </c>
      <c r="B16" s="53">
        <f>IF(Inskrivning!$G44=3,Inskrivning!J44,0)</f>
        <v>0</v>
      </c>
      <c r="C16" s="53">
        <f>IF(Inskrivning!$G44=3,Inskrivning!K44,0)</f>
        <v>0</v>
      </c>
      <c r="D16" s="16">
        <f>IF(Inskrivning!$G44=3,Inskrivning!L44,0)</f>
        <v>0</v>
      </c>
      <c r="E16" s="16">
        <f>IF(Inskrivning!$G44=3,Inskrivning!M44,0)</f>
        <v>0</v>
      </c>
      <c r="F16" s="16">
        <f>IF(Inskrivning!$G44=3,Inskrivning!N44,0)</f>
        <v>0</v>
      </c>
      <c r="G16" s="16">
        <f>IF(Inskrivning!$G44=3,Inskrivning!O44,0)</f>
        <v>0</v>
      </c>
      <c r="H16" s="16">
        <f>IF(Inskrivning!$G44=3,Inskrivning!P44,0)</f>
        <v>0</v>
      </c>
      <c r="I16" s="16">
        <f>IF(Inskrivning!$G44=3,Inskrivning!Q44,0)</f>
        <v>0</v>
      </c>
      <c r="J16" s="16">
        <f>IF(Inskrivning!$G44=3,Inskrivning!R44,0)</f>
        <v>0</v>
      </c>
      <c r="K16" s="16">
        <f>IF(Inskrivning!$G44=3,Inskrivning!S44,0)</f>
        <v>0</v>
      </c>
      <c r="L16" s="16">
        <f>IF(Inskrivning!$G44=3,Inskrivning!T44,0)</f>
        <v>0</v>
      </c>
      <c r="M16" s="16">
        <f>IF(Inskrivning!$G44=3,Inskrivning!U44,0)</f>
        <v>0</v>
      </c>
      <c r="N16" s="16">
        <f>IF(Inskrivning!$G44=3,Inskrivning!V44,0)</f>
        <v>0</v>
      </c>
      <c r="O16" s="16">
        <f>IF(Inskrivning!$G44=3,Inskrivning!W44,0)</f>
        <v>0</v>
      </c>
      <c r="P16" s="16">
        <f>IF(Inskrivning!$G44=3,Inskrivning!X44,0)</f>
        <v>0</v>
      </c>
      <c r="Q16" s="113"/>
      <c r="R16" s="2" t="str">
        <f>IF(P16&lt;1,"",IF($T$4&gt;11,IF(AND(A16=7,$U$4="JA"),10,IF(AND(A16=8,$U$4="JA"),9,IF(AND(A16=9,$U$4="JA"),8,IF(AND(A16=10,$U$4="JA"),7,IF(AND(A16=11,$U$4="JA",$T$4&gt;13),6,IF(AND(A16=12,$U$4="JA",$T$4&gt;14),6,IF(AND(A16=7,$U$4="NEJ"),5,IF(AND(A16=8,$U$4="NEJ"),4,IF(AND(A16=9,$U$4="NEJ"),3,IF(AND(A16=10,$U$4="NEJ"),2,IF(AND(A16=11,$U$4="NEJ",$T$4&gt;13),1,IF(AND(A16=12,$U$4="NEJ",$T$4&gt;14),1,0))))))))))))))</f>
        <v/>
      </c>
    </row>
    <row r="17" spans="1:18" ht="17.100000000000001" customHeight="1" x14ac:dyDescent="0.25">
      <c r="A17" s="16">
        <f t="shared" si="1"/>
        <v>13</v>
      </c>
      <c r="B17" s="53">
        <f>IF(Inskrivning!$G43=3,Inskrivning!J43,0)</f>
        <v>0</v>
      </c>
      <c r="C17" s="53">
        <f>IF(Inskrivning!$G43=3,Inskrivning!K43,0)</f>
        <v>0</v>
      </c>
      <c r="D17" s="16">
        <f>IF(Inskrivning!$G43=3,Inskrivning!L43,0)</f>
        <v>0</v>
      </c>
      <c r="E17" s="16">
        <f>IF(Inskrivning!$G43=3,Inskrivning!M43,0)</f>
        <v>0</v>
      </c>
      <c r="F17" s="16">
        <f>IF(Inskrivning!$G43=3,Inskrivning!N43,0)</f>
        <v>0</v>
      </c>
      <c r="G17" s="16">
        <f>IF(Inskrivning!$G43=3,Inskrivning!O43,0)</f>
        <v>0</v>
      </c>
      <c r="H17" s="16">
        <f>IF(Inskrivning!$G43=3,Inskrivning!P43,0)</f>
        <v>0</v>
      </c>
      <c r="I17" s="16">
        <f>IF(Inskrivning!$G43=3,Inskrivning!Q43,0)</f>
        <v>0</v>
      </c>
      <c r="J17" s="16">
        <f>IF(Inskrivning!$G43=3,Inskrivning!R43,0)</f>
        <v>0</v>
      </c>
      <c r="K17" s="16">
        <f>IF(Inskrivning!$G43=3,Inskrivning!S43,0)</f>
        <v>0</v>
      </c>
      <c r="L17" s="16">
        <f>IF(Inskrivning!$G43=3,Inskrivning!T43,0)</f>
        <v>0</v>
      </c>
      <c r="M17" s="16">
        <f>IF(Inskrivning!$G43=3,Inskrivning!U43,0)</f>
        <v>0</v>
      </c>
      <c r="N17" s="16">
        <f>IF(Inskrivning!$G43=3,Inskrivning!V43,0)</f>
        <v>0</v>
      </c>
      <c r="O17" s="16">
        <f>IF(Inskrivning!$G43=3,Inskrivning!W43,0)</f>
        <v>0</v>
      </c>
      <c r="P17" s="16">
        <f>IF(Inskrivning!$G43=3,Inskrivning!X43,0)</f>
        <v>0</v>
      </c>
      <c r="Q17" s="113"/>
      <c r="R17" s="2" t="str">
        <f>IF(P17&lt;1,"",IF($T$4&gt;12,IF(AND(A17=8,$U$4="JA"),9,IF(AND(A17=9,$U$4="JA"),8,IF(AND(A17=10,$U$4="JA"),7,IF(AND(A17=11,$U$4="JA"),6,IF(AND(A17=12,$U$4="JA",$T$4&gt;14),6,IF(AND(A17=13,$U$4="JA",$T$4&gt;15),6,IF(AND(A17=8,$U$4="NEJ"),4,IF(AND(A17=9,$U$4="NEJ"),3,IF(AND(A17=10,$U$4="NEJ"),2,IF(AND(A17=11,$U$4="NEJ"),1,IF(AND(A17=12,$U$4="NEJ",$T$4&gt;14),1,IF(AND(A17=13,$U$4="NEJ",$T$4&gt;15),1,0))))))))))))))</f>
        <v/>
      </c>
    </row>
    <row r="18" spans="1:18" ht="17.100000000000001" customHeight="1" x14ac:dyDescent="0.25">
      <c r="A18" s="16">
        <f t="shared" si="1"/>
        <v>14</v>
      </c>
      <c r="B18" s="53">
        <f>IF(Inskrivning!$G42=3,Inskrivning!J42,0)</f>
        <v>0</v>
      </c>
      <c r="C18" s="53">
        <f>IF(Inskrivning!$G42=3,Inskrivning!K42,0)</f>
        <v>0</v>
      </c>
      <c r="D18" s="16">
        <f>IF(Inskrivning!$G42=3,Inskrivning!L42,0)</f>
        <v>0</v>
      </c>
      <c r="E18" s="16">
        <f>IF(Inskrivning!$G42=3,Inskrivning!M42,0)</f>
        <v>0</v>
      </c>
      <c r="F18" s="16">
        <f>IF(Inskrivning!$G42=3,Inskrivning!N42,0)</f>
        <v>0</v>
      </c>
      <c r="G18" s="16">
        <f>IF(Inskrivning!$G42=3,Inskrivning!O42,0)</f>
        <v>0</v>
      </c>
      <c r="H18" s="16">
        <f>IF(Inskrivning!$G42=3,Inskrivning!P42,0)</f>
        <v>0</v>
      </c>
      <c r="I18" s="16">
        <f>IF(Inskrivning!$G42=3,Inskrivning!Q42,0)</f>
        <v>0</v>
      </c>
      <c r="J18" s="16">
        <f>IF(Inskrivning!$G42=3,Inskrivning!R42,0)</f>
        <v>0</v>
      </c>
      <c r="K18" s="16">
        <f>IF(Inskrivning!$G42=3,Inskrivning!S42,0)</f>
        <v>0</v>
      </c>
      <c r="L18" s="16">
        <f>IF(Inskrivning!$G42=3,Inskrivning!T42,0)</f>
        <v>0</v>
      </c>
      <c r="M18" s="16">
        <f>IF(Inskrivning!$G42=3,Inskrivning!U42,0)</f>
        <v>0</v>
      </c>
      <c r="N18" s="16">
        <f>IF(Inskrivning!$G42=3,Inskrivning!V42,0)</f>
        <v>0</v>
      </c>
      <c r="O18" s="16">
        <f>IF(Inskrivning!$G42=3,Inskrivning!W42,0)</f>
        <v>0</v>
      </c>
      <c r="P18" s="16">
        <f>IF(Inskrivning!$G42=3,Inskrivning!X42,0)</f>
        <v>0</v>
      </c>
      <c r="Q18" s="113"/>
      <c r="R18" s="2" t="str">
        <f>IF(P18&lt;1,"",IF($T$4&gt;13,IF(AND(A18=9,$U$4="JA"),8,IF(AND(A18=10,$U$4="JA"),7,IF(AND(A18=11,$U$4="JA"),6,IF(AND(A18=12,$U$4="JA",$T$4&gt;14),6,IF(AND(A18=13,$U$4="JA",$T$4&gt;15),6,IF(AND(A18=14,$U$4="JA",$T$4&gt;16),6,IF(AND(A18=9,$U$4="NEJ"),3,IF(AND(A18=10,$U$4="NEJ"),2,IF(AND(A18=11,$U$4="NEJ"),1,IF(AND(A18=12,$U$4="NEJ",$T$4&gt;14),1,IF(AND(A18=13,$U$4="NEJ",$T$4&gt;15),1,IF(AND(A18=14,$U$4="NEJ",$T$4&gt;16),1,0))))))))))))))</f>
        <v/>
      </c>
    </row>
    <row r="19" spans="1:18" ht="17.100000000000001" customHeight="1" x14ac:dyDescent="0.25">
      <c r="A19" s="16">
        <f t="shared" si="1"/>
        <v>15</v>
      </c>
      <c r="B19" s="53">
        <f>IF(Inskrivning!$G41=3,Inskrivning!J41,0)</f>
        <v>0</v>
      </c>
      <c r="C19" s="53">
        <f>IF(Inskrivning!$G41=3,Inskrivning!K41,0)</f>
        <v>0</v>
      </c>
      <c r="D19" s="16">
        <f>IF(Inskrivning!$G41=3,Inskrivning!L41,0)</f>
        <v>0</v>
      </c>
      <c r="E19" s="16">
        <f>IF(Inskrivning!$G41=3,Inskrivning!M41,0)</f>
        <v>0</v>
      </c>
      <c r="F19" s="16">
        <f>IF(Inskrivning!$G41=3,Inskrivning!N41,0)</f>
        <v>0</v>
      </c>
      <c r="G19" s="16">
        <f>IF(Inskrivning!$G41=3,Inskrivning!O41,0)</f>
        <v>0</v>
      </c>
      <c r="H19" s="16">
        <f>IF(Inskrivning!$G41=3,Inskrivning!P41,0)</f>
        <v>0</v>
      </c>
      <c r="I19" s="16">
        <f>IF(Inskrivning!$G41=3,Inskrivning!Q41,0)</f>
        <v>0</v>
      </c>
      <c r="J19" s="16">
        <f>IF(Inskrivning!$G41=3,Inskrivning!R41,0)</f>
        <v>0</v>
      </c>
      <c r="K19" s="16">
        <f>IF(Inskrivning!$G41=3,Inskrivning!S41,0)</f>
        <v>0</v>
      </c>
      <c r="L19" s="16">
        <f>IF(Inskrivning!$G41=3,Inskrivning!T41,0)</f>
        <v>0</v>
      </c>
      <c r="M19" s="16">
        <f>IF(Inskrivning!$G41=3,Inskrivning!U41,0)</f>
        <v>0</v>
      </c>
      <c r="N19" s="16">
        <f>IF(Inskrivning!$G41=3,Inskrivning!V41,0)</f>
        <v>0</v>
      </c>
      <c r="O19" s="16">
        <f>IF(Inskrivning!$G41=3,Inskrivning!W41,0)</f>
        <v>0</v>
      </c>
      <c r="P19" s="16">
        <f>IF(Inskrivning!$G41=3,Inskrivning!X41,0)</f>
        <v>0</v>
      </c>
      <c r="Q19" s="113"/>
      <c r="R19" s="2" t="str">
        <f>IF(P19&lt;1,"",IF($T$4&gt;14,IF(AND(A19=10,$U$4="JA"),7,IF(AND(A19=11,$U$4="JA"),6,IF(AND(A19=12,$U$4="JA"),6,IF(AND(A19=13,$U$4="JA",$T$4&gt;15),6,IF(AND(A19=14,$U$4="JA",$T$4&gt;16),6,IF(AND(A19=15,$U$4="JA",$T$4&gt;18),6,IF(AND(A19=10,$U$4="NEJ"),2,IF(AND(A19=11,$U$4="NEJ"),1,IF(AND(A19=12,$U$4="NEJ"),1,IF(AND(A19=13,$U$4="NEJ",$T$4&gt;15),1,IF(AND(A19=14,$U$4="NEJ",$T$4&gt;16),1,IF(AND(A19=15,$U$4="NEJ",$T$4&gt;18),1,0))))))))))))))</f>
        <v/>
      </c>
    </row>
    <row r="20" spans="1:18" ht="17.100000000000001" customHeight="1" x14ac:dyDescent="0.25">
      <c r="A20" s="16">
        <f t="shared" si="1"/>
        <v>16</v>
      </c>
      <c r="B20" s="53">
        <f>IF(Inskrivning!$G40=3,Inskrivning!J40,0)</f>
        <v>0</v>
      </c>
      <c r="C20" s="53">
        <f>IF(Inskrivning!$G40=3,Inskrivning!K40,0)</f>
        <v>0</v>
      </c>
      <c r="D20" s="16">
        <f>IF(Inskrivning!$G40=3,Inskrivning!L40,0)</f>
        <v>0</v>
      </c>
      <c r="E20" s="16">
        <f>IF(Inskrivning!$G40=3,Inskrivning!M40,0)</f>
        <v>0</v>
      </c>
      <c r="F20" s="16">
        <f>IF(Inskrivning!$G40=3,Inskrivning!N40,0)</f>
        <v>0</v>
      </c>
      <c r="G20" s="16">
        <f>IF(Inskrivning!$G40=3,Inskrivning!O40,0)</f>
        <v>0</v>
      </c>
      <c r="H20" s="16">
        <f>IF(Inskrivning!$G40=3,Inskrivning!P40,0)</f>
        <v>0</v>
      </c>
      <c r="I20" s="16">
        <f>IF(Inskrivning!$G40=3,Inskrivning!Q40,0)</f>
        <v>0</v>
      </c>
      <c r="J20" s="16">
        <f>IF(Inskrivning!$G40=3,Inskrivning!R40,0)</f>
        <v>0</v>
      </c>
      <c r="K20" s="16">
        <f>IF(Inskrivning!$G40=3,Inskrivning!S40,0)</f>
        <v>0</v>
      </c>
      <c r="L20" s="16">
        <f>IF(Inskrivning!$G40=3,Inskrivning!T40,0)</f>
        <v>0</v>
      </c>
      <c r="M20" s="16">
        <f>IF(Inskrivning!$G40=3,Inskrivning!U40,0)</f>
        <v>0</v>
      </c>
      <c r="N20" s="16">
        <f>IF(Inskrivning!$G40=3,Inskrivning!V40,0)</f>
        <v>0</v>
      </c>
      <c r="O20" s="16">
        <f>IF(Inskrivning!$G40=3,Inskrivning!W40,0)</f>
        <v>0</v>
      </c>
      <c r="P20" s="16">
        <f>IF(Inskrivning!$G40=3,Inskrivning!X40,0)</f>
        <v>0</v>
      </c>
      <c r="Q20" s="113"/>
      <c r="R20" s="2" t="str">
        <f>IF(P20&lt;1,"",IF(P19=P20,R19,IF(T$4&gt;19,R19,0)))</f>
        <v/>
      </c>
    </row>
    <row r="21" spans="1:18" ht="17.100000000000001" customHeight="1" x14ac:dyDescent="0.25">
      <c r="A21" s="16">
        <f t="shared" si="1"/>
        <v>17</v>
      </c>
      <c r="B21" s="53">
        <f>IF(Inskrivning!$G39=3,Inskrivning!J39,0)</f>
        <v>0</v>
      </c>
      <c r="C21" s="53">
        <f>IF(Inskrivning!$G39=3,Inskrivning!K39,0)</f>
        <v>0</v>
      </c>
      <c r="D21" s="16">
        <f>IF(Inskrivning!$G39=3,Inskrivning!L39,0)</f>
        <v>0</v>
      </c>
      <c r="E21" s="16">
        <f>IF(Inskrivning!$G39=3,Inskrivning!M39,0)</f>
        <v>0</v>
      </c>
      <c r="F21" s="16">
        <f>IF(Inskrivning!$G39=3,Inskrivning!N39,0)</f>
        <v>0</v>
      </c>
      <c r="G21" s="16">
        <f>IF(Inskrivning!$G39=3,Inskrivning!O39,0)</f>
        <v>0</v>
      </c>
      <c r="H21" s="16">
        <f>IF(Inskrivning!$G39=3,Inskrivning!P39,0)</f>
        <v>0</v>
      </c>
      <c r="I21" s="16">
        <f>IF(Inskrivning!$G39=3,Inskrivning!Q39,0)</f>
        <v>0</v>
      </c>
      <c r="J21" s="16">
        <f>IF(Inskrivning!$G39=3,Inskrivning!R39,0)</f>
        <v>0</v>
      </c>
      <c r="K21" s="16">
        <f>IF(Inskrivning!$G39=3,Inskrivning!S39,0)</f>
        <v>0</v>
      </c>
      <c r="L21" s="16">
        <f>IF(Inskrivning!$G39=3,Inskrivning!T39,0)</f>
        <v>0</v>
      </c>
      <c r="M21" s="16">
        <f>IF(Inskrivning!$G39=3,Inskrivning!U39,0)</f>
        <v>0</v>
      </c>
      <c r="N21" s="16">
        <f>IF(Inskrivning!$G39=3,Inskrivning!V39,0)</f>
        <v>0</v>
      </c>
      <c r="O21" s="16">
        <f>IF(Inskrivning!$G39=3,Inskrivning!W39,0)</f>
        <v>0</v>
      </c>
      <c r="P21" s="16">
        <f>IF(Inskrivning!$G39=3,Inskrivning!X39,0)</f>
        <v>0</v>
      </c>
      <c r="Q21" s="113"/>
      <c r="R21" s="2" t="str">
        <f>IF(P21&lt;1,"",IF(P20=P21,R20,IF(T$4&gt;20,R20,0)))</f>
        <v/>
      </c>
    </row>
    <row r="22" spans="1:18" ht="17.100000000000001" customHeight="1" x14ac:dyDescent="0.25">
      <c r="A22" s="16">
        <f t="shared" si="1"/>
        <v>18</v>
      </c>
      <c r="B22" s="53">
        <f>IF(Inskrivning!$G38=3,Inskrivning!J38,0)</f>
        <v>0</v>
      </c>
      <c r="C22" s="53">
        <f>IF(Inskrivning!$G38=3,Inskrivning!K38,0)</f>
        <v>0</v>
      </c>
      <c r="D22" s="16">
        <f>IF(Inskrivning!$G38=3,Inskrivning!L38,0)</f>
        <v>0</v>
      </c>
      <c r="E22" s="16">
        <f>IF(Inskrivning!$G38=3,Inskrivning!M38,0)</f>
        <v>0</v>
      </c>
      <c r="F22" s="16">
        <f>IF(Inskrivning!$G38=3,Inskrivning!N38,0)</f>
        <v>0</v>
      </c>
      <c r="G22" s="16">
        <f>IF(Inskrivning!$G38=3,Inskrivning!O38,0)</f>
        <v>0</v>
      </c>
      <c r="H22" s="16">
        <f>IF(Inskrivning!$G38=3,Inskrivning!P38,0)</f>
        <v>0</v>
      </c>
      <c r="I22" s="16">
        <f>IF(Inskrivning!$G38=3,Inskrivning!Q38,0)</f>
        <v>0</v>
      </c>
      <c r="J22" s="16">
        <f>IF(Inskrivning!$G38=3,Inskrivning!R38,0)</f>
        <v>0</v>
      </c>
      <c r="K22" s="16">
        <f>IF(Inskrivning!$G38=3,Inskrivning!S38,0)</f>
        <v>0</v>
      </c>
      <c r="L22" s="16">
        <f>IF(Inskrivning!$G38=3,Inskrivning!T38,0)</f>
        <v>0</v>
      </c>
      <c r="M22" s="16">
        <f>IF(Inskrivning!$G38=3,Inskrivning!U38,0)</f>
        <v>0</v>
      </c>
      <c r="N22" s="16">
        <f>IF(Inskrivning!$G38=3,Inskrivning!V38,0)</f>
        <v>0</v>
      </c>
      <c r="O22" s="16">
        <f>IF(Inskrivning!$G38=3,Inskrivning!W38,0)</f>
        <v>0</v>
      </c>
      <c r="P22" s="16">
        <f>IF(Inskrivning!$G38=3,Inskrivning!X38,0)</f>
        <v>0</v>
      </c>
      <c r="Q22" s="113"/>
      <c r="R22" s="2" t="str">
        <f>IF(P22&lt;1,"",IF(P21=P22,R21,IF(T$4&gt;21,R21,0)))</f>
        <v/>
      </c>
    </row>
    <row r="23" spans="1:18" ht="17.100000000000001" customHeight="1" x14ac:dyDescent="0.25">
      <c r="A23" s="16">
        <f t="shared" si="1"/>
        <v>19</v>
      </c>
      <c r="B23" s="53">
        <f>IF(Inskrivning!$G37=3,Inskrivning!J37,0)</f>
        <v>0</v>
      </c>
      <c r="C23" s="53">
        <f>IF(Inskrivning!$G37=3,Inskrivning!K37,0)</f>
        <v>0</v>
      </c>
      <c r="D23" s="16">
        <f>IF(Inskrivning!$G37=3,Inskrivning!L37,0)</f>
        <v>0</v>
      </c>
      <c r="E23" s="16">
        <f>IF(Inskrivning!$G37=3,Inskrivning!M37,0)</f>
        <v>0</v>
      </c>
      <c r="F23" s="16">
        <f>IF(Inskrivning!$G37=3,Inskrivning!N37,0)</f>
        <v>0</v>
      </c>
      <c r="G23" s="16">
        <f>IF(Inskrivning!$G37=3,Inskrivning!O37,0)</f>
        <v>0</v>
      </c>
      <c r="H23" s="16">
        <f>IF(Inskrivning!$G37=3,Inskrivning!P37,0)</f>
        <v>0</v>
      </c>
      <c r="I23" s="16">
        <f>IF(Inskrivning!$G37=3,Inskrivning!Q37,0)</f>
        <v>0</v>
      </c>
      <c r="J23" s="16">
        <f>IF(Inskrivning!$G37=3,Inskrivning!R37,0)</f>
        <v>0</v>
      </c>
      <c r="K23" s="16">
        <f>IF(Inskrivning!$G37=3,Inskrivning!S37,0)</f>
        <v>0</v>
      </c>
      <c r="L23" s="16">
        <f>IF(Inskrivning!$G37=3,Inskrivning!T37,0)</f>
        <v>0</v>
      </c>
      <c r="M23" s="16">
        <f>IF(Inskrivning!$G37=3,Inskrivning!U37,0)</f>
        <v>0</v>
      </c>
      <c r="N23" s="16">
        <f>IF(Inskrivning!$G37=3,Inskrivning!V37,0)</f>
        <v>0</v>
      </c>
      <c r="O23" s="16">
        <f>IF(Inskrivning!$G37=3,Inskrivning!W37,0)</f>
        <v>0</v>
      </c>
      <c r="P23" s="16">
        <f>IF(Inskrivning!$G37=3,Inskrivning!X37,0)</f>
        <v>0</v>
      </c>
      <c r="Q23" s="113"/>
      <c r="R23" s="2" t="str">
        <f>IF(P23&lt;1,"",IF(P22=P23,R22,IF(T$4&gt;23,R22,0)))</f>
        <v/>
      </c>
    </row>
    <row r="24" spans="1:18" ht="17.100000000000001" customHeight="1" x14ac:dyDescent="0.25">
      <c r="A24" s="16">
        <f t="shared" si="1"/>
        <v>20</v>
      </c>
      <c r="B24" s="53">
        <f>IF(Inskrivning!$G36=3,Inskrivning!J36,0)</f>
        <v>0</v>
      </c>
      <c r="C24" s="53">
        <f>IF(Inskrivning!$G36=3,Inskrivning!K36,0)</f>
        <v>0</v>
      </c>
      <c r="D24" s="16">
        <f>IF(Inskrivning!$G36=3,Inskrivning!L36,0)</f>
        <v>0</v>
      </c>
      <c r="E24" s="16">
        <f>IF(Inskrivning!$G36=3,Inskrivning!M36,0)</f>
        <v>0</v>
      </c>
      <c r="F24" s="16">
        <f>IF(Inskrivning!$G36=3,Inskrivning!N36,0)</f>
        <v>0</v>
      </c>
      <c r="G24" s="16">
        <f>IF(Inskrivning!$G36=3,Inskrivning!O36,0)</f>
        <v>0</v>
      </c>
      <c r="H24" s="16">
        <f>IF(Inskrivning!$G36=3,Inskrivning!P36,0)</f>
        <v>0</v>
      </c>
      <c r="I24" s="16">
        <f>IF(Inskrivning!$G36=3,Inskrivning!Q36,0)</f>
        <v>0</v>
      </c>
      <c r="J24" s="16">
        <f>IF(Inskrivning!$G36=3,Inskrivning!R36,0)</f>
        <v>0</v>
      </c>
      <c r="K24" s="16">
        <f>IF(Inskrivning!$G36=3,Inskrivning!S36,0)</f>
        <v>0</v>
      </c>
      <c r="L24" s="16">
        <f>IF(Inskrivning!$G36=3,Inskrivning!T36,0)</f>
        <v>0</v>
      </c>
      <c r="M24" s="16">
        <f>IF(Inskrivning!$G36=3,Inskrivning!U36,0)</f>
        <v>0</v>
      </c>
      <c r="N24" s="16">
        <f>IF(Inskrivning!$G36=3,Inskrivning!V36,0)</f>
        <v>0</v>
      </c>
      <c r="O24" s="16">
        <f>IF(Inskrivning!$G36=3,Inskrivning!W36,0)</f>
        <v>0</v>
      </c>
      <c r="P24" s="16">
        <f>IF(Inskrivning!$G36=3,Inskrivning!X36,0)</f>
        <v>0</v>
      </c>
      <c r="Q24" s="113"/>
      <c r="R24" s="2" t="str">
        <f>IF(P24&lt;1,"",IF(P23=P24,R23,IF(T$4&gt;24,R23,0)))</f>
        <v/>
      </c>
    </row>
    <row r="25" spans="1:18" ht="17.100000000000001" customHeight="1" x14ac:dyDescent="0.25">
      <c r="A25" s="16">
        <f t="shared" si="1"/>
        <v>21</v>
      </c>
      <c r="B25" s="53">
        <f>IF(Inskrivning!$G35=3,Inskrivning!J35,0)</f>
        <v>0</v>
      </c>
      <c r="C25" s="53">
        <f>IF(Inskrivning!$G35=3,Inskrivning!K35,0)</f>
        <v>0</v>
      </c>
      <c r="D25" s="16">
        <f>IF(Inskrivning!$G35=3,Inskrivning!L35,0)</f>
        <v>0</v>
      </c>
      <c r="E25" s="16">
        <f>IF(Inskrivning!$G35=3,Inskrivning!M35,0)</f>
        <v>0</v>
      </c>
      <c r="F25" s="16">
        <f>IF(Inskrivning!$G35=3,Inskrivning!N35,0)</f>
        <v>0</v>
      </c>
      <c r="G25" s="16">
        <f>IF(Inskrivning!$G35=3,Inskrivning!O35,0)</f>
        <v>0</v>
      </c>
      <c r="H25" s="16">
        <f>IF(Inskrivning!$G35=3,Inskrivning!P35,0)</f>
        <v>0</v>
      </c>
      <c r="I25" s="16">
        <f>IF(Inskrivning!$G35=3,Inskrivning!Q35,0)</f>
        <v>0</v>
      </c>
      <c r="J25" s="16">
        <f>IF(Inskrivning!$G35=3,Inskrivning!R35,0)</f>
        <v>0</v>
      </c>
      <c r="K25" s="16">
        <f>IF(Inskrivning!$G35=3,Inskrivning!S35,0)</f>
        <v>0</v>
      </c>
      <c r="L25" s="16">
        <f>IF(Inskrivning!$G35=3,Inskrivning!T35,0)</f>
        <v>0</v>
      </c>
      <c r="M25" s="16">
        <f>IF(Inskrivning!$G35=3,Inskrivning!U35,0)</f>
        <v>0</v>
      </c>
      <c r="N25" s="16">
        <f>IF(Inskrivning!$G35=3,Inskrivning!V35,0)</f>
        <v>0</v>
      </c>
      <c r="O25" s="16">
        <f>IF(Inskrivning!$G35=3,Inskrivning!W35,0)</f>
        <v>0</v>
      </c>
      <c r="P25" s="16">
        <f>IF(Inskrivning!$G35=3,Inskrivning!X35,0)</f>
        <v>0</v>
      </c>
      <c r="Q25" s="113"/>
      <c r="R25" s="2" t="str">
        <f>IF(P25&lt;1,"",IF(P24=P25,R24,IF(T$4&gt;25,R24,0)))</f>
        <v/>
      </c>
    </row>
    <row r="26" spans="1:18" ht="17.100000000000001" customHeight="1" x14ac:dyDescent="0.25">
      <c r="A26" s="16">
        <f t="shared" si="1"/>
        <v>22</v>
      </c>
      <c r="B26" s="53">
        <f>IF(Inskrivning!$G34=3,Inskrivning!J34,0)</f>
        <v>0</v>
      </c>
      <c r="C26" s="53">
        <f>IF(Inskrivning!$G34=3,Inskrivning!K34,0)</f>
        <v>0</v>
      </c>
      <c r="D26" s="16">
        <f>IF(Inskrivning!$G34=3,Inskrivning!L34,0)</f>
        <v>0</v>
      </c>
      <c r="E26" s="16">
        <f>IF(Inskrivning!$G34=3,Inskrivning!M34,0)</f>
        <v>0</v>
      </c>
      <c r="F26" s="16">
        <f>IF(Inskrivning!$G34=3,Inskrivning!N34,0)</f>
        <v>0</v>
      </c>
      <c r="G26" s="16">
        <f>IF(Inskrivning!$G34=3,Inskrivning!O34,0)</f>
        <v>0</v>
      </c>
      <c r="H26" s="16">
        <f>IF(Inskrivning!$G34=3,Inskrivning!P34,0)</f>
        <v>0</v>
      </c>
      <c r="I26" s="16">
        <f>IF(Inskrivning!$G34=3,Inskrivning!Q34,0)</f>
        <v>0</v>
      </c>
      <c r="J26" s="16">
        <f>IF(Inskrivning!$G34=3,Inskrivning!R34,0)</f>
        <v>0</v>
      </c>
      <c r="K26" s="16">
        <f>IF(Inskrivning!$G34=3,Inskrivning!S34,0)</f>
        <v>0</v>
      </c>
      <c r="L26" s="16">
        <f>IF(Inskrivning!$G34=3,Inskrivning!T34,0)</f>
        <v>0</v>
      </c>
      <c r="M26" s="16">
        <f>IF(Inskrivning!$G34=3,Inskrivning!U34,0)</f>
        <v>0</v>
      </c>
      <c r="N26" s="16">
        <f>IF(Inskrivning!$G34=3,Inskrivning!V34,0)</f>
        <v>0</v>
      </c>
      <c r="O26" s="16">
        <f>IF(Inskrivning!$G34=3,Inskrivning!W34,0)</f>
        <v>0</v>
      </c>
      <c r="P26" s="16">
        <f>IF(Inskrivning!$G34=3,Inskrivning!X34,0)</f>
        <v>0</v>
      </c>
      <c r="Q26" s="113"/>
      <c r="R26" s="2" t="str">
        <f>IF(P26&lt;1,"",IF(P25=P26,R25,IF(T$4&gt;26,R25,0)))</f>
        <v/>
      </c>
    </row>
    <row r="27" spans="1:18" ht="17.100000000000001" customHeight="1" x14ac:dyDescent="0.25">
      <c r="A27" s="16">
        <f t="shared" si="1"/>
        <v>23</v>
      </c>
      <c r="B27" s="53">
        <f>IF(Inskrivning!$G33=3,Inskrivning!J33,0)</f>
        <v>0</v>
      </c>
      <c r="C27" s="53">
        <f>IF(Inskrivning!$G33=3,Inskrivning!K33,0)</f>
        <v>0</v>
      </c>
      <c r="D27" s="16">
        <f>IF(Inskrivning!$G33=3,Inskrivning!L33,0)</f>
        <v>0</v>
      </c>
      <c r="E27" s="16">
        <f>IF(Inskrivning!$G33=3,Inskrivning!M33,0)</f>
        <v>0</v>
      </c>
      <c r="F27" s="16">
        <f>IF(Inskrivning!$G33=3,Inskrivning!N33,0)</f>
        <v>0</v>
      </c>
      <c r="G27" s="16">
        <f>IF(Inskrivning!$G33=3,Inskrivning!O33,0)</f>
        <v>0</v>
      </c>
      <c r="H27" s="16">
        <f>IF(Inskrivning!$G33=3,Inskrivning!P33,0)</f>
        <v>0</v>
      </c>
      <c r="I27" s="16">
        <f>IF(Inskrivning!$G33=3,Inskrivning!Q33,0)</f>
        <v>0</v>
      </c>
      <c r="J27" s="16">
        <f>IF(Inskrivning!$G33=3,Inskrivning!R33,0)</f>
        <v>0</v>
      </c>
      <c r="K27" s="16">
        <f>IF(Inskrivning!$G33=3,Inskrivning!S33,0)</f>
        <v>0</v>
      </c>
      <c r="L27" s="16">
        <f>IF(Inskrivning!$G33=3,Inskrivning!T33,0)</f>
        <v>0</v>
      </c>
      <c r="M27" s="16">
        <f>IF(Inskrivning!$G33=3,Inskrivning!U33,0)</f>
        <v>0</v>
      </c>
      <c r="N27" s="16">
        <f>IF(Inskrivning!$G33=3,Inskrivning!V33,0)</f>
        <v>0</v>
      </c>
      <c r="O27" s="16">
        <f>IF(Inskrivning!$G33=3,Inskrivning!W33,0)</f>
        <v>0</v>
      </c>
      <c r="P27" s="16">
        <f>IF(Inskrivning!$G33=3,Inskrivning!X33,0)</f>
        <v>0</v>
      </c>
      <c r="Q27" s="113"/>
      <c r="R27" s="2" t="str">
        <f>IF(P27&lt;1,"",IF(P26=P27,R26,IF(T$4&gt;28,R26,0)))</f>
        <v/>
      </c>
    </row>
    <row r="28" spans="1:18" ht="17.100000000000001" customHeight="1" x14ac:dyDescent="0.25">
      <c r="A28" s="16">
        <f t="shared" si="1"/>
        <v>24</v>
      </c>
      <c r="B28" s="53">
        <f>IF(Inskrivning!$G32=3,Inskrivning!J32,0)</f>
        <v>0</v>
      </c>
      <c r="C28" s="53">
        <f>IF(Inskrivning!$G32=3,Inskrivning!K32,0)</f>
        <v>0</v>
      </c>
      <c r="D28" s="16">
        <f>IF(Inskrivning!$G32=3,Inskrivning!L32,0)</f>
        <v>0</v>
      </c>
      <c r="E28" s="16">
        <f>IF(Inskrivning!$G32=3,Inskrivning!M32,0)</f>
        <v>0</v>
      </c>
      <c r="F28" s="16">
        <f>IF(Inskrivning!$G32=3,Inskrivning!N32,0)</f>
        <v>0</v>
      </c>
      <c r="G28" s="16">
        <f>IF(Inskrivning!$G32=3,Inskrivning!O32,0)</f>
        <v>0</v>
      </c>
      <c r="H28" s="16">
        <f>IF(Inskrivning!$G32=3,Inskrivning!P32,0)</f>
        <v>0</v>
      </c>
      <c r="I28" s="16">
        <f>IF(Inskrivning!$G32=3,Inskrivning!Q32,0)</f>
        <v>0</v>
      </c>
      <c r="J28" s="16">
        <f>IF(Inskrivning!$G32=3,Inskrivning!R32,0)</f>
        <v>0</v>
      </c>
      <c r="K28" s="16">
        <f>IF(Inskrivning!$G32=3,Inskrivning!S32,0)</f>
        <v>0</v>
      </c>
      <c r="L28" s="16">
        <f>IF(Inskrivning!$G32=3,Inskrivning!T32,0)</f>
        <v>0</v>
      </c>
      <c r="M28" s="16">
        <f>IF(Inskrivning!$G32=3,Inskrivning!U32,0)</f>
        <v>0</v>
      </c>
      <c r="N28" s="16">
        <f>IF(Inskrivning!$G32=3,Inskrivning!V32,0)</f>
        <v>0</v>
      </c>
      <c r="O28" s="16">
        <f>IF(Inskrivning!$G32=3,Inskrivning!W32,0)</f>
        <v>0</v>
      </c>
      <c r="P28" s="16">
        <f>IF(Inskrivning!$G32=3,Inskrivning!X32,0)</f>
        <v>0</v>
      </c>
      <c r="Q28" s="113"/>
      <c r="R28" s="2" t="str">
        <f>IF(P28&lt;1,"",IF(P27=P28,R27,IF(T$4&gt;29,R27,0)))</f>
        <v/>
      </c>
    </row>
    <row r="29" spans="1:18" ht="17.100000000000001" customHeight="1" x14ac:dyDescent="0.25">
      <c r="A29" s="16">
        <f t="shared" si="1"/>
        <v>25</v>
      </c>
      <c r="B29" s="53">
        <f>IF(Inskrivning!$G31=3,Inskrivning!J31,0)</f>
        <v>0</v>
      </c>
      <c r="C29" s="53">
        <f>IF(Inskrivning!$G31=3,Inskrivning!K31,0)</f>
        <v>0</v>
      </c>
      <c r="D29" s="16">
        <f>IF(Inskrivning!$G31=3,Inskrivning!L31,0)</f>
        <v>0</v>
      </c>
      <c r="E29" s="16">
        <f>IF(Inskrivning!$G31=3,Inskrivning!M31,0)</f>
        <v>0</v>
      </c>
      <c r="F29" s="16">
        <f>IF(Inskrivning!$G31=3,Inskrivning!N31,0)</f>
        <v>0</v>
      </c>
      <c r="G29" s="16">
        <f>IF(Inskrivning!$G31=3,Inskrivning!O31,0)</f>
        <v>0</v>
      </c>
      <c r="H29" s="16">
        <f>IF(Inskrivning!$G31=3,Inskrivning!P31,0)</f>
        <v>0</v>
      </c>
      <c r="I29" s="16">
        <f>IF(Inskrivning!$G31=3,Inskrivning!Q31,0)</f>
        <v>0</v>
      </c>
      <c r="J29" s="16">
        <f>IF(Inskrivning!$G31=3,Inskrivning!R31,0)</f>
        <v>0</v>
      </c>
      <c r="K29" s="16">
        <f>IF(Inskrivning!$G31=3,Inskrivning!S31,0)</f>
        <v>0</v>
      </c>
      <c r="L29" s="16">
        <f>IF(Inskrivning!$G31=3,Inskrivning!T31,0)</f>
        <v>0</v>
      </c>
      <c r="M29" s="16">
        <f>IF(Inskrivning!$G31=3,Inskrivning!U31,0)</f>
        <v>0</v>
      </c>
      <c r="N29" s="16">
        <f>IF(Inskrivning!$G31=3,Inskrivning!V31,0)</f>
        <v>0</v>
      </c>
      <c r="O29" s="16">
        <f>IF(Inskrivning!$G31=3,Inskrivning!W31,0)</f>
        <v>0</v>
      </c>
      <c r="P29" s="16">
        <f>IF(Inskrivning!$G31=3,Inskrivning!X31,0)</f>
        <v>0</v>
      </c>
      <c r="Q29" s="113"/>
      <c r="R29" s="2" t="str">
        <f>IF(P29&lt;1,"",IF(P28=P29,R28,IF(T$4&gt;30,R28,0)))</f>
        <v/>
      </c>
    </row>
    <row r="30" spans="1:18" ht="17.100000000000001" customHeight="1" x14ac:dyDescent="0.25">
      <c r="A30" s="16">
        <f t="shared" si="1"/>
        <v>26</v>
      </c>
      <c r="B30" s="53">
        <f>IF(Inskrivning!$G30=3,Inskrivning!J30,0)</f>
        <v>0</v>
      </c>
      <c r="C30" s="53">
        <f>IF(Inskrivning!$G30=3,Inskrivning!K30,0)</f>
        <v>0</v>
      </c>
      <c r="D30" s="16">
        <f>IF(Inskrivning!$G30=3,Inskrivning!L30,0)</f>
        <v>0</v>
      </c>
      <c r="E30" s="16">
        <f>IF(Inskrivning!$G30=3,Inskrivning!M30,0)</f>
        <v>0</v>
      </c>
      <c r="F30" s="16">
        <f>IF(Inskrivning!$G30=3,Inskrivning!N30,0)</f>
        <v>0</v>
      </c>
      <c r="G30" s="16">
        <f>IF(Inskrivning!$G30=3,Inskrivning!O30,0)</f>
        <v>0</v>
      </c>
      <c r="H30" s="16">
        <f>IF(Inskrivning!$G30=3,Inskrivning!P30,0)</f>
        <v>0</v>
      </c>
      <c r="I30" s="16">
        <f>IF(Inskrivning!$G30=3,Inskrivning!Q30,0)</f>
        <v>0</v>
      </c>
      <c r="J30" s="16">
        <f>IF(Inskrivning!$G30=3,Inskrivning!R30,0)</f>
        <v>0</v>
      </c>
      <c r="K30" s="16">
        <f>IF(Inskrivning!$G30=3,Inskrivning!S30,0)</f>
        <v>0</v>
      </c>
      <c r="L30" s="16">
        <f>IF(Inskrivning!$G30=3,Inskrivning!T30,0)</f>
        <v>0</v>
      </c>
      <c r="M30" s="16">
        <f>IF(Inskrivning!$G30=3,Inskrivning!U30,0)</f>
        <v>0</v>
      </c>
      <c r="N30" s="16">
        <f>IF(Inskrivning!$G30=3,Inskrivning!V30,0)</f>
        <v>0</v>
      </c>
      <c r="O30" s="16">
        <f>IF(Inskrivning!$G30=3,Inskrivning!W30,0)</f>
        <v>0</v>
      </c>
      <c r="P30" s="16">
        <f>IF(Inskrivning!$G30=3,Inskrivning!X30,0)</f>
        <v>0</v>
      </c>
      <c r="Q30" s="113"/>
      <c r="R30" s="2" t="str">
        <f>IF(P30&lt;1,"",IF(P29=P30,R29,IF(T$4&gt;31,R29,0)))</f>
        <v/>
      </c>
    </row>
    <row r="31" spans="1:18" ht="17.100000000000001" customHeight="1" x14ac:dyDescent="0.25">
      <c r="A31" s="16">
        <f t="shared" si="1"/>
        <v>27</v>
      </c>
      <c r="B31" s="53">
        <f>IF(Inskrivning!$G29=3,Inskrivning!J29,0)</f>
        <v>0</v>
      </c>
      <c r="C31" s="53">
        <f>IF(Inskrivning!$G29=3,Inskrivning!K29,0)</f>
        <v>0</v>
      </c>
      <c r="D31" s="16">
        <f>IF(Inskrivning!$G29=3,Inskrivning!L29,0)</f>
        <v>0</v>
      </c>
      <c r="E31" s="16">
        <f>IF(Inskrivning!$G29=3,Inskrivning!M29,0)</f>
        <v>0</v>
      </c>
      <c r="F31" s="16">
        <f>IF(Inskrivning!$G29=3,Inskrivning!N29,0)</f>
        <v>0</v>
      </c>
      <c r="G31" s="16">
        <f>IF(Inskrivning!$G29=3,Inskrivning!O29,0)</f>
        <v>0</v>
      </c>
      <c r="H31" s="16">
        <f>IF(Inskrivning!$G29=3,Inskrivning!P29,0)</f>
        <v>0</v>
      </c>
      <c r="I31" s="16">
        <f>IF(Inskrivning!$G29=3,Inskrivning!Q29,0)</f>
        <v>0</v>
      </c>
      <c r="J31" s="16">
        <f>IF(Inskrivning!$G29=3,Inskrivning!R29,0)</f>
        <v>0</v>
      </c>
      <c r="K31" s="16">
        <f>IF(Inskrivning!$G29=3,Inskrivning!S29,0)</f>
        <v>0</v>
      </c>
      <c r="L31" s="16">
        <f>IF(Inskrivning!$G29=3,Inskrivning!T29,0)</f>
        <v>0</v>
      </c>
      <c r="M31" s="16">
        <f>IF(Inskrivning!$G29=3,Inskrivning!U29,0)</f>
        <v>0</v>
      </c>
      <c r="N31" s="16">
        <f>IF(Inskrivning!$G29=3,Inskrivning!V29,0)</f>
        <v>0</v>
      </c>
      <c r="O31" s="16">
        <f>IF(Inskrivning!$G29=3,Inskrivning!W29,0)</f>
        <v>0</v>
      </c>
      <c r="P31" s="16">
        <f>IF(Inskrivning!$G29=3,Inskrivning!X29,0)</f>
        <v>0</v>
      </c>
      <c r="Q31" s="113"/>
      <c r="R31" s="2" t="str">
        <f>IF(P31&lt;1,"",IF(P30=P31,R30,IF(T$4&gt;33,R30,0)))</f>
        <v/>
      </c>
    </row>
    <row r="32" spans="1:18" ht="17.100000000000001" customHeight="1" x14ac:dyDescent="0.25">
      <c r="A32" s="16">
        <f t="shared" si="1"/>
        <v>28</v>
      </c>
      <c r="B32" s="53">
        <f>IF(Inskrivning!$G28=3,Inskrivning!J28,0)</f>
        <v>0</v>
      </c>
      <c r="C32" s="53">
        <f>IF(Inskrivning!$G28=3,Inskrivning!K28,0)</f>
        <v>0</v>
      </c>
      <c r="D32" s="16">
        <f>IF(Inskrivning!$G28=3,Inskrivning!L28,0)</f>
        <v>0</v>
      </c>
      <c r="E32" s="16">
        <f>IF(Inskrivning!$G28=3,Inskrivning!M28,0)</f>
        <v>0</v>
      </c>
      <c r="F32" s="16">
        <f>IF(Inskrivning!$G28=3,Inskrivning!N28,0)</f>
        <v>0</v>
      </c>
      <c r="G32" s="16">
        <f>IF(Inskrivning!$G28=3,Inskrivning!O28,0)</f>
        <v>0</v>
      </c>
      <c r="H32" s="16">
        <f>IF(Inskrivning!$G28=3,Inskrivning!P28,0)</f>
        <v>0</v>
      </c>
      <c r="I32" s="16">
        <f>IF(Inskrivning!$G28=3,Inskrivning!Q28,0)</f>
        <v>0</v>
      </c>
      <c r="J32" s="16">
        <f>IF(Inskrivning!$G28=3,Inskrivning!R28,0)</f>
        <v>0</v>
      </c>
      <c r="K32" s="16">
        <f>IF(Inskrivning!$G28=3,Inskrivning!S28,0)</f>
        <v>0</v>
      </c>
      <c r="L32" s="16">
        <f>IF(Inskrivning!$G28=3,Inskrivning!T28,0)</f>
        <v>0</v>
      </c>
      <c r="M32" s="16">
        <f>IF(Inskrivning!$G28=3,Inskrivning!U28,0)</f>
        <v>0</v>
      </c>
      <c r="N32" s="16">
        <f>IF(Inskrivning!$G28=3,Inskrivning!V28,0)</f>
        <v>0</v>
      </c>
      <c r="O32" s="16">
        <f>IF(Inskrivning!$G28=3,Inskrivning!W28,0)</f>
        <v>0</v>
      </c>
      <c r="P32" s="16">
        <f>IF(Inskrivning!$G28=3,Inskrivning!X28,0)</f>
        <v>0</v>
      </c>
      <c r="Q32" s="113"/>
      <c r="R32" s="2" t="str">
        <f>IF(P32&lt;1,"",IF(P31=P32,R31,IF(T$4&gt;34,R31,0)))</f>
        <v/>
      </c>
    </row>
    <row r="33" spans="1:18" ht="17.100000000000001" customHeight="1" x14ac:dyDescent="0.25">
      <c r="A33" s="16">
        <f t="shared" si="1"/>
        <v>29</v>
      </c>
      <c r="B33" s="53">
        <f>IF(Inskrivning!$G27=3,Inskrivning!J27,0)</f>
        <v>0</v>
      </c>
      <c r="C33" s="53">
        <f>IF(Inskrivning!$G27=3,Inskrivning!K27,0)</f>
        <v>0</v>
      </c>
      <c r="D33" s="16">
        <f>IF(Inskrivning!$G27=3,Inskrivning!L27,0)</f>
        <v>0</v>
      </c>
      <c r="E33" s="16">
        <f>IF(Inskrivning!$G27=3,Inskrivning!M27,0)</f>
        <v>0</v>
      </c>
      <c r="F33" s="16">
        <f>IF(Inskrivning!$G27=3,Inskrivning!N27,0)</f>
        <v>0</v>
      </c>
      <c r="G33" s="16">
        <f>IF(Inskrivning!$G27=3,Inskrivning!O27,0)</f>
        <v>0</v>
      </c>
      <c r="H33" s="16">
        <f>IF(Inskrivning!$G27=3,Inskrivning!P27,0)</f>
        <v>0</v>
      </c>
      <c r="I33" s="16">
        <f>IF(Inskrivning!$G27=3,Inskrivning!Q27,0)</f>
        <v>0</v>
      </c>
      <c r="J33" s="16">
        <f>IF(Inskrivning!$G27=3,Inskrivning!R27,0)</f>
        <v>0</v>
      </c>
      <c r="K33" s="16">
        <f>IF(Inskrivning!$G27=3,Inskrivning!S27,0)</f>
        <v>0</v>
      </c>
      <c r="L33" s="16">
        <f>IF(Inskrivning!$G27=3,Inskrivning!T27,0)</f>
        <v>0</v>
      </c>
      <c r="M33" s="16">
        <f>IF(Inskrivning!$G27=3,Inskrivning!U27,0)</f>
        <v>0</v>
      </c>
      <c r="N33" s="16">
        <f>IF(Inskrivning!$G27=3,Inskrivning!V27,0)</f>
        <v>0</v>
      </c>
      <c r="O33" s="16">
        <f>IF(Inskrivning!$G27=3,Inskrivning!W27,0)</f>
        <v>0</v>
      </c>
      <c r="P33" s="16">
        <f>IF(Inskrivning!$G27=3,Inskrivning!X27,0)</f>
        <v>0</v>
      </c>
      <c r="Q33" s="113"/>
      <c r="R33" s="2" t="str">
        <f>IF(P33&lt;1,"",IF(P32=P33,R32,IF(T$4&gt;35,R32,0)))</f>
        <v/>
      </c>
    </row>
    <row r="34" spans="1:18" ht="17.100000000000001" customHeight="1" x14ac:dyDescent="0.25">
      <c r="A34" s="16">
        <f t="shared" si="1"/>
        <v>30</v>
      </c>
      <c r="B34" s="53">
        <f>IF(Inskrivning!$G26=3,Inskrivning!J26,0)</f>
        <v>0</v>
      </c>
      <c r="C34" s="53">
        <f>IF(Inskrivning!$G26=3,Inskrivning!K26,0)</f>
        <v>0</v>
      </c>
      <c r="D34" s="16">
        <f>IF(Inskrivning!$G26=3,Inskrivning!L26,0)</f>
        <v>0</v>
      </c>
      <c r="E34" s="16">
        <f>IF(Inskrivning!$G26=3,Inskrivning!M26,0)</f>
        <v>0</v>
      </c>
      <c r="F34" s="16">
        <f>IF(Inskrivning!$G26=3,Inskrivning!N26,0)</f>
        <v>0</v>
      </c>
      <c r="G34" s="16">
        <f>IF(Inskrivning!$G26=3,Inskrivning!O26,0)</f>
        <v>0</v>
      </c>
      <c r="H34" s="16">
        <f>IF(Inskrivning!$G26=3,Inskrivning!P26,0)</f>
        <v>0</v>
      </c>
      <c r="I34" s="16">
        <f>IF(Inskrivning!$G26=3,Inskrivning!Q26,0)</f>
        <v>0</v>
      </c>
      <c r="J34" s="16">
        <f>IF(Inskrivning!$G26=3,Inskrivning!R26,0)</f>
        <v>0</v>
      </c>
      <c r="K34" s="16">
        <f>IF(Inskrivning!$G26=3,Inskrivning!S26,0)</f>
        <v>0</v>
      </c>
      <c r="L34" s="16">
        <f>IF(Inskrivning!$G26=3,Inskrivning!T26,0)</f>
        <v>0</v>
      </c>
      <c r="M34" s="16">
        <f>IF(Inskrivning!$G26=3,Inskrivning!U26,0)</f>
        <v>0</v>
      </c>
      <c r="N34" s="16">
        <f>IF(Inskrivning!$G26=3,Inskrivning!V26,0)</f>
        <v>0</v>
      </c>
      <c r="O34" s="16">
        <f>IF(Inskrivning!$G26=3,Inskrivning!W26,0)</f>
        <v>0</v>
      </c>
      <c r="P34" s="16">
        <f>IF(Inskrivning!$G26=3,Inskrivning!X26,0)</f>
        <v>0</v>
      </c>
      <c r="Q34" s="113"/>
      <c r="R34" s="2" t="str">
        <f>IF(P34&lt;1,"",IF(P33=P34,R33,IF(T$4&gt;36,R33,0)))</f>
        <v/>
      </c>
    </row>
    <row r="35" spans="1:18" ht="17.100000000000001" customHeight="1" x14ac:dyDescent="0.25">
      <c r="A35" s="16">
        <f t="shared" si="1"/>
        <v>31</v>
      </c>
      <c r="B35" s="53">
        <f>IF(Inskrivning!$G25=3,Inskrivning!J25,0)</f>
        <v>0</v>
      </c>
      <c r="C35" s="53">
        <f>IF(Inskrivning!$G25=3,Inskrivning!K25,0)</f>
        <v>0</v>
      </c>
      <c r="D35" s="16">
        <f>IF(Inskrivning!$G25=3,Inskrivning!L25,0)</f>
        <v>0</v>
      </c>
      <c r="E35" s="16">
        <f>IF(Inskrivning!$G25=3,Inskrivning!M25,0)</f>
        <v>0</v>
      </c>
      <c r="F35" s="16">
        <f>IF(Inskrivning!$G25=3,Inskrivning!N25,0)</f>
        <v>0</v>
      </c>
      <c r="G35" s="16">
        <f>IF(Inskrivning!$G25=3,Inskrivning!O25,0)</f>
        <v>0</v>
      </c>
      <c r="H35" s="16">
        <f>IF(Inskrivning!$G25=3,Inskrivning!P25,0)</f>
        <v>0</v>
      </c>
      <c r="I35" s="16">
        <f>IF(Inskrivning!$G25=3,Inskrivning!Q25,0)</f>
        <v>0</v>
      </c>
      <c r="J35" s="16">
        <f>IF(Inskrivning!$G25=3,Inskrivning!R25,0)</f>
        <v>0</v>
      </c>
      <c r="K35" s="16">
        <f>IF(Inskrivning!$G25=3,Inskrivning!S25,0)</f>
        <v>0</v>
      </c>
      <c r="L35" s="16">
        <f>IF(Inskrivning!$G25=3,Inskrivning!T25,0)</f>
        <v>0</v>
      </c>
      <c r="M35" s="16">
        <f>IF(Inskrivning!$G25=3,Inskrivning!U25,0)</f>
        <v>0</v>
      </c>
      <c r="N35" s="16">
        <f>IF(Inskrivning!$G25=3,Inskrivning!V25,0)</f>
        <v>0</v>
      </c>
      <c r="O35" s="16">
        <f>IF(Inskrivning!$G25=3,Inskrivning!W25,0)</f>
        <v>0</v>
      </c>
      <c r="P35" s="16">
        <f>IF(Inskrivning!$G25=3,Inskrivning!X25,0)</f>
        <v>0</v>
      </c>
      <c r="Q35" s="113"/>
      <c r="R35" s="2" t="str">
        <f>IF(P35&lt;1,"",IF(P34=P35,R34,IF(T$4&gt;38,R34,0)))</f>
        <v/>
      </c>
    </row>
    <row r="36" spans="1:18" ht="17.100000000000001" customHeight="1" x14ac:dyDescent="0.25">
      <c r="A36" s="16">
        <f t="shared" si="1"/>
        <v>32</v>
      </c>
      <c r="B36" s="53">
        <f>IF(Inskrivning!$G24=3,Inskrivning!J24,0)</f>
        <v>0</v>
      </c>
      <c r="C36" s="53">
        <f>IF(Inskrivning!$G24=3,Inskrivning!K24,0)</f>
        <v>0</v>
      </c>
      <c r="D36" s="16">
        <f>IF(Inskrivning!$G24=3,Inskrivning!L24,0)</f>
        <v>0</v>
      </c>
      <c r="E36" s="16">
        <f>IF(Inskrivning!$G24=3,Inskrivning!M24,0)</f>
        <v>0</v>
      </c>
      <c r="F36" s="16">
        <f>IF(Inskrivning!$G24=3,Inskrivning!N24,0)</f>
        <v>0</v>
      </c>
      <c r="G36" s="16">
        <f>IF(Inskrivning!$G24=3,Inskrivning!O24,0)</f>
        <v>0</v>
      </c>
      <c r="H36" s="16">
        <f>IF(Inskrivning!$G24=3,Inskrivning!P24,0)</f>
        <v>0</v>
      </c>
      <c r="I36" s="16">
        <f>IF(Inskrivning!$G24=3,Inskrivning!Q24,0)</f>
        <v>0</v>
      </c>
      <c r="J36" s="16">
        <f>IF(Inskrivning!$G24=3,Inskrivning!R24,0)</f>
        <v>0</v>
      </c>
      <c r="K36" s="16">
        <f>IF(Inskrivning!$G24=3,Inskrivning!S24,0)</f>
        <v>0</v>
      </c>
      <c r="L36" s="16">
        <f>IF(Inskrivning!$G24=3,Inskrivning!T24,0)</f>
        <v>0</v>
      </c>
      <c r="M36" s="16">
        <f>IF(Inskrivning!$G24=3,Inskrivning!U24,0)</f>
        <v>0</v>
      </c>
      <c r="N36" s="16">
        <f>IF(Inskrivning!$G24=3,Inskrivning!V24,0)</f>
        <v>0</v>
      </c>
      <c r="O36" s="16">
        <f>IF(Inskrivning!$G24=3,Inskrivning!W24,0)</f>
        <v>0</v>
      </c>
      <c r="P36" s="16">
        <f>IF(Inskrivning!$G24=3,Inskrivning!X24,0)</f>
        <v>0</v>
      </c>
      <c r="Q36" s="113"/>
      <c r="R36" s="2" t="str">
        <f>IF(P36&lt;1,"",IF(P35=P36,R35,IF(T$4&gt;39,R35,0)))</f>
        <v/>
      </c>
    </row>
    <row r="37" spans="1:18" ht="17.100000000000001" customHeight="1" x14ac:dyDescent="0.25">
      <c r="A37" s="16">
        <f t="shared" si="1"/>
        <v>33</v>
      </c>
      <c r="B37" s="53">
        <f>IF(Inskrivning!$G23=3,Inskrivning!J23,0)</f>
        <v>0</v>
      </c>
      <c r="C37" s="53">
        <f>IF(Inskrivning!$G23=3,Inskrivning!K23,0)</f>
        <v>0</v>
      </c>
      <c r="D37" s="16">
        <f>IF(Inskrivning!$G23=3,Inskrivning!L23,0)</f>
        <v>0</v>
      </c>
      <c r="E37" s="16">
        <f>IF(Inskrivning!$G23=3,Inskrivning!M23,0)</f>
        <v>0</v>
      </c>
      <c r="F37" s="16">
        <f>IF(Inskrivning!$G23=3,Inskrivning!N23,0)</f>
        <v>0</v>
      </c>
      <c r="G37" s="16">
        <f>IF(Inskrivning!$G23=3,Inskrivning!O23,0)</f>
        <v>0</v>
      </c>
      <c r="H37" s="16">
        <f>IF(Inskrivning!$G23=3,Inskrivning!P23,0)</f>
        <v>0</v>
      </c>
      <c r="I37" s="16">
        <f>IF(Inskrivning!$G23=3,Inskrivning!Q23,0)</f>
        <v>0</v>
      </c>
      <c r="J37" s="16">
        <f>IF(Inskrivning!$G23=3,Inskrivning!R23,0)</f>
        <v>0</v>
      </c>
      <c r="K37" s="16">
        <f>IF(Inskrivning!$G23=3,Inskrivning!S23,0)</f>
        <v>0</v>
      </c>
      <c r="L37" s="16">
        <f>IF(Inskrivning!$G23=3,Inskrivning!T23,0)</f>
        <v>0</v>
      </c>
      <c r="M37" s="16">
        <f>IF(Inskrivning!$G23=3,Inskrivning!U23,0)</f>
        <v>0</v>
      </c>
      <c r="N37" s="16">
        <f>IF(Inskrivning!$G23=3,Inskrivning!V23,0)</f>
        <v>0</v>
      </c>
      <c r="O37" s="16">
        <f>IF(Inskrivning!$G23=3,Inskrivning!W23,0)</f>
        <v>0</v>
      </c>
      <c r="P37" s="16">
        <f>IF(Inskrivning!$G23=3,Inskrivning!X23,0)</f>
        <v>0</v>
      </c>
      <c r="Q37" s="113"/>
      <c r="R37" s="2" t="str">
        <f>IF(P37&lt;1,"",IF(P36=P37,R36,IF(T$4&gt;40,R36,0)))</f>
        <v/>
      </c>
    </row>
    <row r="38" spans="1:18" ht="17.100000000000001" customHeight="1" x14ac:dyDescent="0.25">
      <c r="A38" s="16">
        <f t="shared" si="1"/>
        <v>34</v>
      </c>
      <c r="B38" s="53">
        <f>IF(Inskrivning!$G22=3,Inskrivning!J22,0)</f>
        <v>0</v>
      </c>
      <c r="C38" s="53">
        <f>IF(Inskrivning!$G22=3,Inskrivning!K22,0)</f>
        <v>0</v>
      </c>
      <c r="D38" s="16">
        <f>IF(Inskrivning!$G22=3,Inskrivning!L22,0)</f>
        <v>0</v>
      </c>
      <c r="E38" s="16">
        <f>IF(Inskrivning!$G22=3,Inskrivning!M22,0)</f>
        <v>0</v>
      </c>
      <c r="F38" s="16">
        <f>IF(Inskrivning!$G22=3,Inskrivning!N22,0)</f>
        <v>0</v>
      </c>
      <c r="G38" s="16">
        <f>IF(Inskrivning!$G22=3,Inskrivning!O22,0)</f>
        <v>0</v>
      </c>
      <c r="H38" s="16">
        <f>IF(Inskrivning!$G22=3,Inskrivning!P22,0)</f>
        <v>0</v>
      </c>
      <c r="I38" s="16">
        <f>IF(Inskrivning!$G22=3,Inskrivning!Q22,0)</f>
        <v>0</v>
      </c>
      <c r="J38" s="16">
        <f>IF(Inskrivning!$G22=3,Inskrivning!R22,0)</f>
        <v>0</v>
      </c>
      <c r="K38" s="16">
        <f>IF(Inskrivning!$G22=3,Inskrivning!S22,0)</f>
        <v>0</v>
      </c>
      <c r="L38" s="16">
        <f>IF(Inskrivning!$G22=3,Inskrivning!T22,0)</f>
        <v>0</v>
      </c>
      <c r="M38" s="16">
        <f>IF(Inskrivning!$G22=3,Inskrivning!U22,0)</f>
        <v>0</v>
      </c>
      <c r="N38" s="16">
        <f>IF(Inskrivning!$G22=3,Inskrivning!V22,0)</f>
        <v>0</v>
      </c>
      <c r="O38" s="16">
        <f>IF(Inskrivning!$G22=3,Inskrivning!W22,0)</f>
        <v>0</v>
      </c>
      <c r="P38" s="16">
        <f>IF(Inskrivning!$G22=3,Inskrivning!X22,0)</f>
        <v>0</v>
      </c>
      <c r="Q38" s="113"/>
      <c r="R38" s="2" t="str">
        <f>IF(P38&lt;1,"",IF(P37=P38,R37,IF(T$4&gt;41,R37,0)))</f>
        <v/>
      </c>
    </row>
    <row r="39" spans="1:18" ht="17.100000000000001" customHeight="1" x14ac:dyDescent="0.25">
      <c r="A39" s="16">
        <f t="shared" si="1"/>
        <v>35</v>
      </c>
      <c r="B39" s="53">
        <f>IF(Inskrivning!$G21=3,Inskrivning!J21,0)</f>
        <v>0</v>
      </c>
      <c r="C39" s="53">
        <f>IF(Inskrivning!$G21=3,Inskrivning!K21,0)</f>
        <v>0</v>
      </c>
      <c r="D39" s="16">
        <f>IF(Inskrivning!$G21=3,Inskrivning!L21,0)</f>
        <v>0</v>
      </c>
      <c r="E39" s="16">
        <f>IF(Inskrivning!$G21=3,Inskrivning!M21,0)</f>
        <v>0</v>
      </c>
      <c r="F39" s="16">
        <f>IF(Inskrivning!$G21=3,Inskrivning!N21,0)</f>
        <v>0</v>
      </c>
      <c r="G39" s="16">
        <f>IF(Inskrivning!$G21=3,Inskrivning!O21,0)</f>
        <v>0</v>
      </c>
      <c r="H39" s="16">
        <f>IF(Inskrivning!$G21=3,Inskrivning!P21,0)</f>
        <v>0</v>
      </c>
      <c r="I39" s="16">
        <f>IF(Inskrivning!$G21=3,Inskrivning!Q21,0)</f>
        <v>0</v>
      </c>
      <c r="J39" s="16">
        <f>IF(Inskrivning!$G21=3,Inskrivning!R21,0)</f>
        <v>0</v>
      </c>
      <c r="K39" s="16">
        <f>IF(Inskrivning!$G21=3,Inskrivning!S21,0)</f>
        <v>0</v>
      </c>
      <c r="L39" s="16">
        <f>IF(Inskrivning!$G21=3,Inskrivning!T21,0)</f>
        <v>0</v>
      </c>
      <c r="M39" s="16">
        <f>IF(Inskrivning!$G21=3,Inskrivning!U21,0)</f>
        <v>0</v>
      </c>
      <c r="N39" s="16">
        <f>IF(Inskrivning!$G21=3,Inskrivning!V21,0)</f>
        <v>0</v>
      </c>
      <c r="O39" s="16">
        <f>IF(Inskrivning!$G21=3,Inskrivning!W21,0)</f>
        <v>0</v>
      </c>
      <c r="P39" s="16">
        <f>IF(Inskrivning!$G21=3,Inskrivning!X21,0)</f>
        <v>0</v>
      </c>
      <c r="Q39" s="113"/>
      <c r="R39" s="2" t="str">
        <f>IF(P39&lt;1,"",IF(P38=P39,R38,IF(T$4&gt;43,R38,0)))</f>
        <v/>
      </c>
    </row>
    <row r="40" spans="1:18" ht="17.100000000000001" customHeight="1" x14ac:dyDescent="0.25">
      <c r="A40" s="16">
        <f t="shared" si="1"/>
        <v>36</v>
      </c>
      <c r="B40" s="53">
        <f>IF(Inskrivning!$G20=3,Inskrivning!J20,0)</f>
        <v>0</v>
      </c>
      <c r="C40" s="53">
        <f>IF(Inskrivning!$G20=3,Inskrivning!K20,0)</f>
        <v>0</v>
      </c>
      <c r="D40" s="16">
        <f>IF(Inskrivning!$G20=3,Inskrivning!L20,0)</f>
        <v>0</v>
      </c>
      <c r="E40" s="16">
        <f>IF(Inskrivning!$G20=3,Inskrivning!M20,0)</f>
        <v>0</v>
      </c>
      <c r="F40" s="16">
        <f>IF(Inskrivning!$G20=3,Inskrivning!N20,0)</f>
        <v>0</v>
      </c>
      <c r="G40" s="16">
        <f>IF(Inskrivning!$G20=3,Inskrivning!O20,0)</f>
        <v>0</v>
      </c>
      <c r="H40" s="16">
        <f>IF(Inskrivning!$G20=3,Inskrivning!P20,0)</f>
        <v>0</v>
      </c>
      <c r="I40" s="16">
        <f>IF(Inskrivning!$G20=3,Inskrivning!Q20,0)</f>
        <v>0</v>
      </c>
      <c r="J40" s="16">
        <f>IF(Inskrivning!$G20=3,Inskrivning!R20,0)</f>
        <v>0</v>
      </c>
      <c r="K40" s="16">
        <f>IF(Inskrivning!$G20=3,Inskrivning!S20,0)</f>
        <v>0</v>
      </c>
      <c r="L40" s="16">
        <f>IF(Inskrivning!$G20=3,Inskrivning!T20,0)</f>
        <v>0</v>
      </c>
      <c r="M40" s="16">
        <f>IF(Inskrivning!$G20=3,Inskrivning!U20,0)</f>
        <v>0</v>
      </c>
      <c r="N40" s="16">
        <f>IF(Inskrivning!$G20=3,Inskrivning!V20,0)</f>
        <v>0</v>
      </c>
      <c r="O40" s="16">
        <f>IF(Inskrivning!$G20=3,Inskrivning!W20,0)</f>
        <v>0</v>
      </c>
      <c r="P40" s="16">
        <f>IF(Inskrivning!$G20=3,Inskrivning!X20,0)</f>
        <v>0</v>
      </c>
      <c r="Q40" s="113"/>
      <c r="R40" s="2" t="str">
        <f>IF(P40&lt;1,"",IF(P39=P40,R39,IF(T$4&gt;44,R39,0)))</f>
        <v/>
      </c>
    </row>
    <row r="41" spans="1:18" ht="17.100000000000001" customHeight="1" x14ac:dyDescent="0.25">
      <c r="A41" s="16">
        <f t="shared" si="1"/>
        <v>37</v>
      </c>
      <c r="B41" s="53">
        <f>IF(Inskrivning!$G19=3,Inskrivning!J19,0)</f>
        <v>0</v>
      </c>
      <c r="C41" s="53">
        <f>IF(Inskrivning!$G19=3,Inskrivning!K19,0)</f>
        <v>0</v>
      </c>
      <c r="D41" s="16">
        <f>IF(Inskrivning!$G19=3,Inskrivning!L19,0)</f>
        <v>0</v>
      </c>
      <c r="E41" s="16">
        <f>IF(Inskrivning!$G19=3,Inskrivning!M19,0)</f>
        <v>0</v>
      </c>
      <c r="F41" s="16">
        <f>IF(Inskrivning!$G19=3,Inskrivning!N19,0)</f>
        <v>0</v>
      </c>
      <c r="G41" s="16">
        <f>IF(Inskrivning!$G19=3,Inskrivning!O19,0)</f>
        <v>0</v>
      </c>
      <c r="H41" s="16">
        <f>IF(Inskrivning!$G19=3,Inskrivning!P19,0)</f>
        <v>0</v>
      </c>
      <c r="I41" s="16">
        <f>IF(Inskrivning!$G19=3,Inskrivning!Q19,0)</f>
        <v>0</v>
      </c>
      <c r="J41" s="16">
        <f>IF(Inskrivning!$G19=3,Inskrivning!R19,0)</f>
        <v>0</v>
      </c>
      <c r="K41" s="16">
        <f>IF(Inskrivning!$G19=3,Inskrivning!S19,0)</f>
        <v>0</v>
      </c>
      <c r="L41" s="16">
        <f>IF(Inskrivning!$G19=3,Inskrivning!T19,0)</f>
        <v>0</v>
      </c>
      <c r="M41" s="16">
        <f>IF(Inskrivning!$G19=3,Inskrivning!U19,0)</f>
        <v>0</v>
      </c>
      <c r="N41" s="16">
        <f>IF(Inskrivning!$G19=3,Inskrivning!V19,0)</f>
        <v>0</v>
      </c>
      <c r="O41" s="16">
        <f>IF(Inskrivning!$G19=3,Inskrivning!W19,0)</f>
        <v>0</v>
      </c>
      <c r="P41" s="16">
        <f>IF(Inskrivning!$G19=3,Inskrivning!X19,0)</f>
        <v>0</v>
      </c>
      <c r="Q41" s="113"/>
      <c r="R41" s="2" t="str">
        <f>IF(P41&lt;1,"",IF(P40=P41,R40,IF(T$4&gt;45,R40,0)))</f>
        <v/>
      </c>
    </row>
    <row r="42" spans="1:18" ht="17.100000000000001" customHeight="1" x14ac:dyDescent="0.25">
      <c r="A42" s="16">
        <f t="shared" si="1"/>
        <v>38</v>
      </c>
      <c r="B42" s="53">
        <f>IF(Inskrivning!$G16=3,Inskrivning!J16,0)</f>
        <v>0</v>
      </c>
      <c r="C42" s="53">
        <f>IF(Inskrivning!$G16=3,Inskrivning!K16,0)</f>
        <v>0</v>
      </c>
      <c r="D42" s="16">
        <f>IF(Inskrivning!$G16=3,Inskrivning!L16,0)</f>
        <v>0</v>
      </c>
      <c r="E42" s="16">
        <f>IF(Inskrivning!$G16=3,Inskrivning!M16,0)</f>
        <v>0</v>
      </c>
      <c r="F42" s="16">
        <f>IF(Inskrivning!$G16=3,Inskrivning!N16,0)</f>
        <v>0</v>
      </c>
      <c r="G42" s="16">
        <f>IF(Inskrivning!$G16=3,Inskrivning!O16,0)</f>
        <v>0</v>
      </c>
      <c r="H42" s="16">
        <f>IF(Inskrivning!$G16=3,Inskrivning!P16,0)</f>
        <v>0</v>
      </c>
      <c r="I42" s="16">
        <f>IF(Inskrivning!$G16=3,Inskrivning!Q16,0)</f>
        <v>0</v>
      </c>
      <c r="J42" s="16">
        <f>IF(Inskrivning!$G16=3,Inskrivning!R16,0)</f>
        <v>0</v>
      </c>
      <c r="K42" s="16">
        <f>IF(Inskrivning!$G16=3,Inskrivning!S16,0)</f>
        <v>0</v>
      </c>
      <c r="L42" s="16">
        <f>IF(Inskrivning!$G16=3,Inskrivning!T16,0)</f>
        <v>0</v>
      </c>
      <c r="M42" s="16">
        <f>IF(Inskrivning!$G16=3,Inskrivning!U16,0)</f>
        <v>0</v>
      </c>
      <c r="N42" s="16">
        <f>IF(Inskrivning!$G16=3,Inskrivning!V16,0)</f>
        <v>0</v>
      </c>
      <c r="O42" s="16">
        <f>IF(Inskrivning!$G16=3,Inskrivning!W16,0)</f>
        <v>0</v>
      </c>
      <c r="P42" s="16">
        <f>IF(Inskrivning!$G16=3,Inskrivning!X16,0)</f>
        <v>0</v>
      </c>
      <c r="Q42" s="113"/>
      <c r="R42" s="2" t="str">
        <f>IF(P42&lt;1,"",IF(P41=P42,R41,IF(T$4&gt;46,R41,0)))</f>
        <v/>
      </c>
    </row>
    <row r="43" spans="1:18" ht="17.100000000000001" customHeight="1" x14ac:dyDescent="0.25">
      <c r="A43" s="16">
        <f t="shared" si="1"/>
        <v>39</v>
      </c>
      <c r="B43" s="53">
        <f>IF(Inskrivning!$G12=3,Inskrivning!J12,0)</f>
        <v>0</v>
      </c>
      <c r="C43" s="53">
        <f>IF(Inskrivning!$G12=3,Inskrivning!K12,0)</f>
        <v>0</v>
      </c>
      <c r="D43" s="16">
        <f>IF(Inskrivning!$G12=3,Inskrivning!L12,0)</f>
        <v>0</v>
      </c>
      <c r="E43" s="16">
        <f>IF(Inskrivning!$G12=3,Inskrivning!M12,0)</f>
        <v>0</v>
      </c>
      <c r="F43" s="16">
        <f>IF(Inskrivning!$G12=3,Inskrivning!N12,0)</f>
        <v>0</v>
      </c>
      <c r="G43" s="16">
        <f>IF(Inskrivning!$G12=3,Inskrivning!O12,0)</f>
        <v>0</v>
      </c>
      <c r="H43" s="16">
        <f>IF(Inskrivning!$G12=3,Inskrivning!P12,0)</f>
        <v>0</v>
      </c>
      <c r="I43" s="16">
        <f>IF(Inskrivning!$G12=3,Inskrivning!Q12,0)</f>
        <v>0</v>
      </c>
      <c r="J43" s="16">
        <f>IF(Inskrivning!$G12=3,Inskrivning!R12,0)</f>
        <v>0</v>
      </c>
      <c r="K43" s="16">
        <f>IF(Inskrivning!$G12=3,Inskrivning!S12,0)</f>
        <v>0</v>
      </c>
      <c r="L43" s="16">
        <f>IF(Inskrivning!$G12=3,Inskrivning!T12,0)</f>
        <v>0</v>
      </c>
      <c r="M43" s="16">
        <f>IF(Inskrivning!$G12=3,Inskrivning!U12,0)</f>
        <v>0</v>
      </c>
      <c r="N43" s="16">
        <f>IF(Inskrivning!$G12=3,Inskrivning!V12,0)</f>
        <v>0</v>
      </c>
      <c r="O43" s="16">
        <f>IF(Inskrivning!$G12=3,Inskrivning!W12,0)</f>
        <v>0</v>
      </c>
      <c r="P43" s="16">
        <f>IF(Inskrivning!$G12=3,Inskrivning!X12,0)</f>
        <v>0</v>
      </c>
      <c r="Q43" s="113"/>
      <c r="R43" s="2" t="str">
        <f>IF(P43&lt;1,"",IF(P42=P43,R42,IF(T$4&gt;48,R42,0)))</f>
        <v/>
      </c>
    </row>
    <row r="44" spans="1:18" ht="17.100000000000001" customHeight="1" x14ac:dyDescent="0.25">
      <c r="A44" s="16">
        <f t="shared" si="1"/>
        <v>40</v>
      </c>
      <c r="B44" s="53">
        <f>IF(Inskrivning!$G11=3,Inskrivning!J11,0)</f>
        <v>0</v>
      </c>
      <c r="C44" s="53">
        <f>IF(Inskrivning!$G11=3,Inskrivning!K11,0)</f>
        <v>0</v>
      </c>
      <c r="D44" s="16">
        <f>IF(Inskrivning!$G11=3,Inskrivning!L11,0)</f>
        <v>0</v>
      </c>
      <c r="E44" s="16">
        <f>IF(Inskrivning!$G11=3,Inskrivning!M11,0)</f>
        <v>0</v>
      </c>
      <c r="F44" s="16">
        <f>IF(Inskrivning!$G11=3,Inskrivning!N11,0)</f>
        <v>0</v>
      </c>
      <c r="G44" s="16">
        <f>IF(Inskrivning!$G11=3,Inskrivning!O11,0)</f>
        <v>0</v>
      </c>
      <c r="H44" s="16">
        <f>IF(Inskrivning!$G11=3,Inskrivning!P11,0)</f>
        <v>0</v>
      </c>
      <c r="I44" s="16">
        <f>IF(Inskrivning!$G11=3,Inskrivning!Q11,0)</f>
        <v>0</v>
      </c>
      <c r="J44" s="16">
        <f>IF(Inskrivning!$G11=3,Inskrivning!R11,0)</f>
        <v>0</v>
      </c>
      <c r="K44" s="16">
        <f>IF(Inskrivning!$G11=3,Inskrivning!S11,0)</f>
        <v>0</v>
      </c>
      <c r="L44" s="16">
        <f>IF(Inskrivning!$G11=3,Inskrivning!T11,0)</f>
        <v>0</v>
      </c>
      <c r="M44" s="16">
        <f>IF(Inskrivning!$G11=3,Inskrivning!U11,0)</f>
        <v>0</v>
      </c>
      <c r="N44" s="16">
        <f>IF(Inskrivning!$G11=3,Inskrivning!V11,0)</f>
        <v>0</v>
      </c>
      <c r="O44" s="16">
        <f>IF(Inskrivning!$G11=3,Inskrivning!W11,0)</f>
        <v>0</v>
      </c>
      <c r="P44" s="16">
        <f>IF(Inskrivning!$G11=3,Inskrivning!X11,0)</f>
        <v>0</v>
      </c>
      <c r="Q44" s="113"/>
      <c r="R44" s="2" t="str">
        <f>IF(P44&lt;1,"",IF(P43=P44,R43,IF(T$4&gt;49,R43,0)))</f>
        <v/>
      </c>
    </row>
    <row r="45" spans="1:18" ht="17.100000000000001" customHeight="1" x14ac:dyDescent="0.25">
      <c r="A45" s="16">
        <f t="shared" si="1"/>
        <v>41</v>
      </c>
      <c r="B45" s="53">
        <f>IF(Inskrivning!$G8=3,Inskrivning!J8,0)</f>
        <v>0</v>
      </c>
      <c r="C45" s="53">
        <f>IF(Inskrivning!$G8=3,Inskrivning!K8,0)</f>
        <v>0</v>
      </c>
      <c r="D45" s="16">
        <f>IF(Inskrivning!$G8=3,Inskrivning!L8,0)</f>
        <v>0</v>
      </c>
      <c r="E45" s="16">
        <f>IF(Inskrivning!$G8=3,Inskrivning!M8,0)</f>
        <v>0</v>
      </c>
      <c r="F45" s="16">
        <f>IF(Inskrivning!$G8=3,Inskrivning!N8,0)</f>
        <v>0</v>
      </c>
      <c r="G45" s="16">
        <f>IF(Inskrivning!$G8=3,Inskrivning!O8,0)</f>
        <v>0</v>
      </c>
      <c r="H45" s="16">
        <f>IF(Inskrivning!$G8=3,Inskrivning!P8,0)</f>
        <v>0</v>
      </c>
      <c r="I45" s="16">
        <f>IF(Inskrivning!$G8=3,Inskrivning!Q8,0)</f>
        <v>0</v>
      </c>
      <c r="J45" s="16">
        <f>IF(Inskrivning!$G8=3,Inskrivning!R8,0)</f>
        <v>0</v>
      </c>
      <c r="K45" s="16">
        <f>IF(Inskrivning!$G8=3,Inskrivning!S8,0)</f>
        <v>0</v>
      </c>
      <c r="L45" s="16">
        <f>IF(Inskrivning!$G8=3,Inskrivning!T8,0)</f>
        <v>0</v>
      </c>
      <c r="M45" s="16">
        <f>IF(Inskrivning!$G8=3,Inskrivning!U8,0)</f>
        <v>0</v>
      </c>
      <c r="N45" s="16">
        <f>IF(Inskrivning!$G8=3,Inskrivning!V8,0)</f>
        <v>0</v>
      </c>
      <c r="O45" s="16">
        <f>IF(Inskrivning!$G8=3,Inskrivning!W8,0)</f>
        <v>0</v>
      </c>
      <c r="P45" s="16">
        <f>IF(Inskrivning!$G8=3,Inskrivning!X8,0)</f>
        <v>0</v>
      </c>
      <c r="Q45" s="113"/>
    </row>
    <row r="46" spans="1:18" ht="17.100000000000001" customHeight="1" x14ac:dyDescent="0.25">
      <c r="A46" s="16">
        <f t="shared" si="1"/>
        <v>42</v>
      </c>
      <c r="B46" s="53">
        <f>IF(Inskrivning!$G7=3,Inskrivning!J7,0)</f>
        <v>0</v>
      </c>
      <c r="C46" s="53">
        <f>IF(Inskrivning!$G7=3,Inskrivning!K7,0)</f>
        <v>0</v>
      </c>
      <c r="D46" s="16">
        <f>IF(Inskrivning!$G7=3,Inskrivning!L7,0)</f>
        <v>0</v>
      </c>
      <c r="E46" s="16">
        <f>IF(Inskrivning!$G7=3,Inskrivning!M7,0)</f>
        <v>0</v>
      </c>
      <c r="F46" s="16">
        <f>IF(Inskrivning!$G7=3,Inskrivning!N7,0)</f>
        <v>0</v>
      </c>
      <c r="G46" s="16">
        <f>IF(Inskrivning!$G7=3,Inskrivning!O7,0)</f>
        <v>0</v>
      </c>
      <c r="H46" s="16">
        <f>IF(Inskrivning!$G7=3,Inskrivning!P7,0)</f>
        <v>0</v>
      </c>
      <c r="I46" s="16">
        <f>IF(Inskrivning!$G7=3,Inskrivning!Q7,0)</f>
        <v>0</v>
      </c>
      <c r="J46" s="16">
        <f>IF(Inskrivning!$G7=3,Inskrivning!R7,0)</f>
        <v>0</v>
      </c>
      <c r="K46" s="16">
        <f>IF(Inskrivning!$G7=3,Inskrivning!S7,0)</f>
        <v>0</v>
      </c>
      <c r="L46" s="16">
        <f>IF(Inskrivning!$G7=3,Inskrivning!T7,0)</f>
        <v>0</v>
      </c>
      <c r="M46" s="16">
        <f>IF(Inskrivning!$G7=3,Inskrivning!U7,0)</f>
        <v>0</v>
      </c>
      <c r="N46" s="16">
        <f>IF(Inskrivning!$G7=3,Inskrivning!V7,0)</f>
        <v>0</v>
      </c>
      <c r="O46" s="16">
        <f>IF(Inskrivning!$G7=3,Inskrivning!W7,0)</f>
        <v>0</v>
      </c>
      <c r="P46" s="16">
        <f>IF(Inskrivning!$G7=3,Inskrivning!X7,0)</f>
        <v>0</v>
      </c>
      <c r="Q46" s="113"/>
    </row>
    <row r="47" spans="1:18" ht="17.100000000000001" customHeight="1" x14ac:dyDescent="0.25">
      <c r="A47" s="16">
        <f t="shared" si="1"/>
        <v>43</v>
      </c>
      <c r="B47" s="53">
        <f>IF(Inskrivning!$G80=3,Inskrivning!J80,0)</f>
        <v>0</v>
      </c>
      <c r="C47" s="53">
        <f>IF(Inskrivning!$G80=3,Inskrivning!K80,0)</f>
        <v>0</v>
      </c>
      <c r="D47" s="16">
        <f>IF(Inskrivning!$G80=3,Inskrivning!L80,0)</f>
        <v>0</v>
      </c>
      <c r="E47" s="16">
        <f>IF(Inskrivning!$G80=3,Inskrivning!M80,0)</f>
        <v>0</v>
      </c>
      <c r="F47" s="16">
        <f>IF(Inskrivning!$G80=3,Inskrivning!N80,0)</f>
        <v>0</v>
      </c>
      <c r="G47" s="16">
        <f>IF(Inskrivning!$G80=3,Inskrivning!O80,0)</f>
        <v>0</v>
      </c>
      <c r="H47" s="16">
        <f>IF(Inskrivning!$G80=3,Inskrivning!P80,0)</f>
        <v>0</v>
      </c>
      <c r="I47" s="16">
        <f>IF(Inskrivning!$G80=3,Inskrivning!Q80,0)</f>
        <v>0</v>
      </c>
      <c r="J47" s="16">
        <f>IF(Inskrivning!$G80=3,Inskrivning!R80,0)</f>
        <v>0</v>
      </c>
      <c r="K47" s="16">
        <f>IF(Inskrivning!$G80=3,Inskrivning!S80,0)</f>
        <v>0</v>
      </c>
      <c r="L47" s="16">
        <f>IF(Inskrivning!$G80=3,Inskrivning!T80,0)</f>
        <v>0</v>
      </c>
      <c r="M47" s="16">
        <f>IF(Inskrivning!$G80=3,Inskrivning!U80,0)</f>
        <v>0</v>
      </c>
      <c r="N47" s="16">
        <f>IF(Inskrivning!$G80=3,Inskrivning!V80,0)</f>
        <v>0</v>
      </c>
      <c r="O47" s="16">
        <f>IF(Inskrivning!$G80=3,Inskrivning!W80,0)</f>
        <v>0</v>
      </c>
      <c r="P47" s="16">
        <f>IF(Inskrivning!$G80=3,Inskrivning!X80,0)</f>
        <v>0</v>
      </c>
      <c r="Q47" s="113"/>
    </row>
    <row r="48" spans="1:18" ht="17.100000000000001" customHeight="1" x14ac:dyDescent="0.25">
      <c r="A48" s="16">
        <f t="shared" si="1"/>
        <v>44</v>
      </c>
      <c r="B48" s="53">
        <f>IF(Inskrivning!$G75=3,Inskrivning!J75,0)</f>
        <v>0</v>
      </c>
      <c r="C48" s="53">
        <f>IF(Inskrivning!$G75=3,Inskrivning!K75,0)</f>
        <v>0</v>
      </c>
      <c r="D48" s="16">
        <f>IF(Inskrivning!$G75=3,Inskrivning!L75,0)</f>
        <v>0</v>
      </c>
      <c r="E48" s="16">
        <f>IF(Inskrivning!$G75=3,Inskrivning!M75,0)</f>
        <v>0</v>
      </c>
      <c r="F48" s="16">
        <f>IF(Inskrivning!$G75=3,Inskrivning!N75,0)</f>
        <v>0</v>
      </c>
      <c r="G48" s="16">
        <f>IF(Inskrivning!$G75=3,Inskrivning!O75,0)</f>
        <v>0</v>
      </c>
      <c r="H48" s="16">
        <f>IF(Inskrivning!$G75=3,Inskrivning!P75,0)</f>
        <v>0</v>
      </c>
      <c r="I48" s="16">
        <f>IF(Inskrivning!$G75=3,Inskrivning!Q75,0)</f>
        <v>0</v>
      </c>
      <c r="J48" s="16">
        <f>IF(Inskrivning!$G75=3,Inskrivning!R75,0)</f>
        <v>0</v>
      </c>
      <c r="K48" s="16">
        <f>IF(Inskrivning!$G75=3,Inskrivning!S75,0)</f>
        <v>0</v>
      </c>
      <c r="L48" s="16">
        <f>IF(Inskrivning!$G75=3,Inskrivning!T75,0)</f>
        <v>0</v>
      </c>
      <c r="M48" s="16">
        <f>IF(Inskrivning!$G75=3,Inskrivning!U75,0)</f>
        <v>0</v>
      </c>
      <c r="N48" s="16">
        <f>IF(Inskrivning!$G75=3,Inskrivning!V75,0)</f>
        <v>0</v>
      </c>
      <c r="O48" s="16">
        <f>IF(Inskrivning!$G75=3,Inskrivning!W75,0)</f>
        <v>0</v>
      </c>
      <c r="P48" s="16">
        <f>IF(Inskrivning!$G75=3,Inskrivning!X75,0)</f>
        <v>0</v>
      </c>
      <c r="Q48" s="113"/>
    </row>
    <row r="49" spans="1:17" ht="17.100000000000001" customHeight="1" x14ac:dyDescent="0.25">
      <c r="A49" s="16">
        <f t="shared" si="1"/>
        <v>45</v>
      </c>
      <c r="B49" s="53">
        <f>IF(Inskrivning!$G63=3,Inskrivning!J63,0)</f>
        <v>0</v>
      </c>
      <c r="C49" s="53">
        <f>IF(Inskrivning!$G63=3,Inskrivning!K63,0)</f>
        <v>0</v>
      </c>
      <c r="D49" s="16">
        <f>IF(Inskrivning!$G63=3,Inskrivning!L63,0)</f>
        <v>0</v>
      </c>
      <c r="E49" s="16">
        <f>IF(Inskrivning!$G63=3,Inskrivning!M63,0)</f>
        <v>0</v>
      </c>
      <c r="F49" s="16">
        <f>IF(Inskrivning!$G63=3,Inskrivning!N63,0)</f>
        <v>0</v>
      </c>
      <c r="G49" s="16">
        <f>IF(Inskrivning!$G63=3,Inskrivning!O63,0)</f>
        <v>0</v>
      </c>
      <c r="H49" s="16">
        <f>IF(Inskrivning!$G63=3,Inskrivning!P63,0)</f>
        <v>0</v>
      </c>
      <c r="I49" s="16">
        <f>IF(Inskrivning!$G63=3,Inskrivning!Q63,0)</f>
        <v>0</v>
      </c>
      <c r="J49" s="16">
        <f>IF(Inskrivning!$G63=3,Inskrivning!R63,0)</f>
        <v>0</v>
      </c>
      <c r="K49" s="16">
        <f>IF(Inskrivning!$G63=3,Inskrivning!S63,0)</f>
        <v>0</v>
      </c>
      <c r="L49" s="16">
        <f>IF(Inskrivning!$G63=3,Inskrivning!T63,0)</f>
        <v>0</v>
      </c>
      <c r="M49" s="16">
        <f>IF(Inskrivning!$G63=3,Inskrivning!U63,0)</f>
        <v>0</v>
      </c>
      <c r="N49" s="16">
        <f>IF(Inskrivning!$G63=3,Inskrivning!V63,0)</f>
        <v>0</v>
      </c>
      <c r="O49" s="16">
        <f>IF(Inskrivning!$G63=3,Inskrivning!W63,0)</f>
        <v>0</v>
      </c>
      <c r="P49" s="16">
        <f>IF(Inskrivning!$G63=3,Inskrivning!X63,0)</f>
        <v>0</v>
      </c>
      <c r="Q49" s="113"/>
    </row>
    <row r="50" spans="1:17" ht="17.100000000000001" customHeight="1" x14ac:dyDescent="0.25">
      <c r="A50" s="16">
        <f t="shared" si="1"/>
        <v>46</v>
      </c>
      <c r="B50" s="53">
        <f>IF(Inskrivning!$G62=3,Inskrivning!J62,0)</f>
        <v>0</v>
      </c>
      <c r="C50" s="53">
        <f>IF(Inskrivning!$G62=3,Inskrivning!K62,0)</f>
        <v>0</v>
      </c>
      <c r="D50" s="16">
        <f>IF(Inskrivning!$G62=3,Inskrivning!L62,0)</f>
        <v>0</v>
      </c>
      <c r="E50" s="16">
        <f>IF(Inskrivning!$G62=3,Inskrivning!M62,0)</f>
        <v>0</v>
      </c>
      <c r="F50" s="16">
        <f>IF(Inskrivning!$G62=3,Inskrivning!N62,0)</f>
        <v>0</v>
      </c>
      <c r="G50" s="16">
        <f>IF(Inskrivning!$G62=3,Inskrivning!O62,0)</f>
        <v>0</v>
      </c>
      <c r="H50" s="16">
        <f>IF(Inskrivning!$G62=3,Inskrivning!P62,0)</f>
        <v>0</v>
      </c>
      <c r="I50" s="16">
        <f>IF(Inskrivning!$G62=3,Inskrivning!Q62,0)</f>
        <v>0</v>
      </c>
      <c r="J50" s="16">
        <f>IF(Inskrivning!$G62=3,Inskrivning!R62,0)</f>
        <v>0</v>
      </c>
      <c r="K50" s="16">
        <f>IF(Inskrivning!$G62=3,Inskrivning!S62,0)</f>
        <v>0</v>
      </c>
      <c r="L50" s="16">
        <f>IF(Inskrivning!$G62=3,Inskrivning!T62,0)</f>
        <v>0</v>
      </c>
      <c r="M50" s="16">
        <f>IF(Inskrivning!$G62=3,Inskrivning!U62,0)</f>
        <v>0</v>
      </c>
      <c r="N50" s="16">
        <f>IF(Inskrivning!$G62=3,Inskrivning!V62,0)</f>
        <v>0</v>
      </c>
      <c r="O50" s="16">
        <f>IF(Inskrivning!$G62=3,Inskrivning!W62,0)</f>
        <v>0</v>
      </c>
      <c r="P50" s="16">
        <f>IF(Inskrivning!$G62=3,Inskrivning!X62,0)</f>
        <v>0</v>
      </c>
      <c r="Q50" s="113"/>
    </row>
    <row r="51" spans="1:17" ht="17.100000000000001" customHeight="1" x14ac:dyDescent="0.25">
      <c r="A51" s="16">
        <f t="shared" si="1"/>
        <v>47</v>
      </c>
      <c r="B51" s="53">
        <f>IF(Inskrivning!$G61=3,Inskrivning!J61,0)</f>
        <v>0</v>
      </c>
      <c r="C51" s="53">
        <f>IF(Inskrivning!$G61=3,Inskrivning!K61,0)</f>
        <v>0</v>
      </c>
      <c r="D51" s="16">
        <f>IF(Inskrivning!$G61=3,Inskrivning!L61,0)</f>
        <v>0</v>
      </c>
      <c r="E51" s="16">
        <f>IF(Inskrivning!$G61=3,Inskrivning!M61,0)</f>
        <v>0</v>
      </c>
      <c r="F51" s="16">
        <f>IF(Inskrivning!$G61=3,Inskrivning!N61,0)</f>
        <v>0</v>
      </c>
      <c r="G51" s="16">
        <f>IF(Inskrivning!$G61=3,Inskrivning!O61,0)</f>
        <v>0</v>
      </c>
      <c r="H51" s="16">
        <f>IF(Inskrivning!$G61=3,Inskrivning!P61,0)</f>
        <v>0</v>
      </c>
      <c r="I51" s="16">
        <f>IF(Inskrivning!$G61=3,Inskrivning!Q61,0)</f>
        <v>0</v>
      </c>
      <c r="J51" s="16">
        <f>IF(Inskrivning!$G61=3,Inskrivning!R61,0)</f>
        <v>0</v>
      </c>
      <c r="K51" s="16">
        <f>IF(Inskrivning!$G61=3,Inskrivning!S61,0)</f>
        <v>0</v>
      </c>
      <c r="L51" s="16">
        <f>IF(Inskrivning!$G61=3,Inskrivning!T61,0)</f>
        <v>0</v>
      </c>
      <c r="M51" s="16">
        <f>IF(Inskrivning!$G61=3,Inskrivning!U61,0)</f>
        <v>0</v>
      </c>
      <c r="N51" s="16">
        <f>IF(Inskrivning!$G61=3,Inskrivning!V61,0)</f>
        <v>0</v>
      </c>
      <c r="O51" s="16">
        <f>IF(Inskrivning!$G61=3,Inskrivning!W61,0)</f>
        <v>0</v>
      </c>
      <c r="P51" s="16">
        <f>IF(Inskrivning!$G61=3,Inskrivning!X61,0)</f>
        <v>0</v>
      </c>
      <c r="Q51" s="113"/>
    </row>
    <row r="52" spans="1:17" ht="17.100000000000001" customHeight="1" x14ac:dyDescent="0.25">
      <c r="A52" s="16">
        <f t="shared" si="1"/>
        <v>48</v>
      </c>
      <c r="B52" s="53">
        <f>IF(Inskrivning!$G74=3,Inskrivning!J74,0)</f>
        <v>0</v>
      </c>
      <c r="C52" s="53">
        <f>IF(Inskrivning!$G74=3,Inskrivning!K74,0)</f>
        <v>0</v>
      </c>
      <c r="D52" s="16">
        <f>IF(Inskrivning!$G74=3,Inskrivning!L74,0)</f>
        <v>0</v>
      </c>
      <c r="E52" s="16">
        <f>IF(Inskrivning!$G74=3,Inskrivning!M74,0)</f>
        <v>0</v>
      </c>
      <c r="F52" s="16">
        <f>IF(Inskrivning!$G74=3,Inskrivning!N74,0)</f>
        <v>0</v>
      </c>
      <c r="G52" s="16">
        <f>IF(Inskrivning!$G74=3,Inskrivning!O74,0)</f>
        <v>0</v>
      </c>
      <c r="H52" s="16">
        <f>IF(Inskrivning!$G74=3,Inskrivning!P74,0)</f>
        <v>0</v>
      </c>
      <c r="I52" s="16">
        <f>IF(Inskrivning!$G74=3,Inskrivning!Q74,0)</f>
        <v>0</v>
      </c>
      <c r="J52" s="16">
        <f>IF(Inskrivning!$G74=3,Inskrivning!R74,0)</f>
        <v>0</v>
      </c>
      <c r="K52" s="16">
        <f>IF(Inskrivning!$G74=3,Inskrivning!S74,0)</f>
        <v>0</v>
      </c>
      <c r="L52" s="16">
        <f>IF(Inskrivning!$G74=3,Inskrivning!T74,0)</f>
        <v>0</v>
      </c>
      <c r="M52" s="16">
        <f>IF(Inskrivning!$G74=3,Inskrivning!U74,0)</f>
        <v>0</v>
      </c>
      <c r="N52" s="16">
        <f>IF(Inskrivning!$G74=3,Inskrivning!V74,0)</f>
        <v>0</v>
      </c>
      <c r="O52" s="16">
        <f>IF(Inskrivning!$G74=3,Inskrivning!W74,0)</f>
        <v>0</v>
      </c>
      <c r="P52" s="16">
        <f>IF(Inskrivning!$G74=3,Inskrivning!X74,0)</f>
        <v>0</v>
      </c>
      <c r="Q52" s="113"/>
    </row>
    <row r="53" spans="1:17" ht="17.100000000000001" customHeight="1" x14ac:dyDescent="0.25">
      <c r="A53" s="16">
        <f t="shared" si="1"/>
        <v>49</v>
      </c>
      <c r="B53" s="53">
        <f>IF(Inskrivning!$G57=3,Inskrivning!J57,0)</f>
        <v>0</v>
      </c>
      <c r="C53" s="53">
        <f>IF(Inskrivning!$G57=3,Inskrivning!K57,0)</f>
        <v>0</v>
      </c>
      <c r="D53" s="16">
        <f>IF(Inskrivning!$G57=3,Inskrivning!L57,0)</f>
        <v>0</v>
      </c>
      <c r="E53" s="16">
        <f>IF(Inskrivning!$G57=3,Inskrivning!M57,0)</f>
        <v>0</v>
      </c>
      <c r="F53" s="16">
        <f>IF(Inskrivning!$G57=3,Inskrivning!N57,0)</f>
        <v>0</v>
      </c>
      <c r="G53" s="16">
        <f>IF(Inskrivning!$G57=3,Inskrivning!O57,0)</f>
        <v>0</v>
      </c>
      <c r="H53" s="16">
        <f>IF(Inskrivning!$G57=3,Inskrivning!P57,0)</f>
        <v>0</v>
      </c>
      <c r="I53" s="16">
        <f>IF(Inskrivning!$G57=3,Inskrivning!Q57,0)</f>
        <v>0</v>
      </c>
      <c r="J53" s="16">
        <f>IF(Inskrivning!$G57=3,Inskrivning!R57,0)</f>
        <v>0</v>
      </c>
      <c r="K53" s="16">
        <f>IF(Inskrivning!$G57=3,Inskrivning!S57,0)</f>
        <v>0</v>
      </c>
      <c r="L53" s="16">
        <f>IF(Inskrivning!$G57=3,Inskrivning!T57,0)</f>
        <v>0</v>
      </c>
      <c r="M53" s="16">
        <f>IF(Inskrivning!$G57=3,Inskrivning!U57,0)</f>
        <v>0</v>
      </c>
      <c r="N53" s="16">
        <f>IF(Inskrivning!$G57=3,Inskrivning!V57,0)</f>
        <v>0</v>
      </c>
      <c r="O53" s="16">
        <f>IF(Inskrivning!$G57=3,Inskrivning!W57,0)</f>
        <v>0</v>
      </c>
      <c r="P53" s="16">
        <f>IF(Inskrivning!$G57=3,Inskrivning!X57,0)</f>
        <v>0</v>
      </c>
      <c r="Q53" s="113"/>
    </row>
    <row r="54" spans="1:17" ht="17.100000000000001" customHeight="1" x14ac:dyDescent="0.25">
      <c r="A54" s="16">
        <f t="shared" si="1"/>
        <v>50</v>
      </c>
      <c r="B54" s="53">
        <f>IF(Inskrivning!$G84=3,Inskrivning!J84,0)</f>
        <v>0</v>
      </c>
      <c r="C54" s="53">
        <f>IF(Inskrivning!$G84=3,Inskrivning!K84,0)</f>
        <v>0</v>
      </c>
      <c r="D54" s="16">
        <f>IF(Inskrivning!$G84=3,Inskrivning!L84,0)</f>
        <v>0</v>
      </c>
      <c r="E54" s="16">
        <f>IF(Inskrivning!$G84=3,Inskrivning!M84,0)</f>
        <v>0</v>
      </c>
      <c r="F54" s="16">
        <f>IF(Inskrivning!$G84=3,Inskrivning!N84,0)</f>
        <v>0</v>
      </c>
      <c r="G54" s="16">
        <f>IF(Inskrivning!$G84=3,Inskrivning!O84,0)</f>
        <v>0</v>
      </c>
      <c r="H54" s="16">
        <f>IF(Inskrivning!$G84=3,Inskrivning!P84,0)</f>
        <v>0</v>
      </c>
      <c r="I54" s="16">
        <f>IF(Inskrivning!$G84=3,Inskrivning!Q84,0)</f>
        <v>0</v>
      </c>
      <c r="J54" s="16">
        <f>IF(Inskrivning!$G84=3,Inskrivning!R84,0)</f>
        <v>0</v>
      </c>
      <c r="K54" s="16">
        <f>IF(Inskrivning!$G84=3,Inskrivning!S84,0)</f>
        <v>0</v>
      </c>
      <c r="L54" s="16">
        <f>IF(Inskrivning!$G84=3,Inskrivning!T84,0)</f>
        <v>0</v>
      </c>
      <c r="M54" s="16">
        <f>IF(Inskrivning!$G84=3,Inskrivning!U84,0)</f>
        <v>0</v>
      </c>
      <c r="N54" s="16">
        <f>IF(Inskrivning!$G84=3,Inskrivning!V84,0)</f>
        <v>0</v>
      </c>
      <c r="O54" s="16">
        <f>IF(Inskrivning!$G84=3,Inskrivning!W84,0)</f>
        <v>0</v>
      </c>
      <c r="P54" s="16">
        <f>IF(Inskrivning!$G84=3,Inskrivning!X84,0)</f>
        <v>0</v>
      </c>
      <c r="Q54" s="113"/>
    </row>
    <row r="55" spans="1:17" ht="17.100000000000001" customHeight="1" x14ac:dyDescent="0.25">
      <c r="A55" s="16">
        <f t="shared" si="1"/>
        <v>51</v>
      </c>
      <c r="B55" s="53">
        <f>IF(Inskrivning!$G81=3,Inskrivning!J81,0)</f>
        <v>0</v>
      </c>
      <c r="C55" s="53">
        <f>IF(Inskrivning!$G81=3,Inskrivning!K81,0)</f>
        <v>0</v>
      </c>
      <c r="D55" s="16">
        <f>IF(Inskrivning!$G81=3,Inskrivning!L81,0)</f>
        <v>0</v>
      </c>
      <c r="E55" s="16">
        <f>IF(Inskrivning!$G81=3,Inskrivning!M81,0)</f>
        <v>0</v>
      </c>
      <c r="F55" s="16">
        <f>IF(Inskrivning!$G81=3,Inskrivning!N81,0)</f>
        <v>0</v>
      </c>
      <c r="G55" s="16">
        <f>IF(Inskrivning!$G81=3,Inskrivning!O81,0)</f>
        <v>0</v>
      </c>
      <c r="H55" s="16">
        <f>IF(Inskrivning!$G81=3,Inskrivning!P81,0)</f>
        <v>0</v>
      </c>
      <c r="I55" s="16">
        <f>IF(Inskrivning!$G81=3,Inskrivning!Q81,0)</f>
        <v>0</v>
      </c>
      <c r="J55" s="16">
        <f>IF(Inskrivning!$G81=3,Inskrivning!R81,0)</f>
        <v>0</v>
      </c>
      <c r="K55" s="16">
        <f>IF(Inskrivning!$G81=3,Inskrivning!S81,0)</f>
        <v>0</v>
      </c>
      <c r="L55" s="16">
        <f>IF(Inskrivning!$G81=3,Inskrivning!T81,0)</f>
        <v>0</v>
      </c>
      <c r="M55" s="16">
        <f>IF(Inskrivning!$G81=3,Inskrivning!U81,0)</f>
        <v>0</v>
      </c>
      <c r="N55" s="16">
        <f>IF(Inskrivning!$G81=3,Inskrivning!V81,0)</f>
        <v>0</v>
      </c>
      <c r="O55" s="16">
        <f>IF(Inskrivning!$G81=3,Inskrivning!W81,0)</f>
        <v>0</v>
      </c>
      <c r="P55" s="16">
        <f>IF(Inskrivning!$G81=3,Inskrivning!X81,0)</f>
        <v>0</v>
      </c>
      <c r="Q55" s="113"/>
    </row>
    <row r="56" spans="1:17" ht="17.100000000000001" customHeight="1" x14ac:dyDescent="0.25">
      <c r="A56" s="16">
        <f t="shared" si="1"/>
        <v>52</v>
      </c>
      <c r="B56" s="53">
        <f>IF(Inskrivning!$G82=3,Inskrivning!J82,0)</f>
        <v>0</v>
      </c>
      <c r="C56" s="53">
        <f>IF(Inskrivning!$G82=3,Inskrivning!K82,0)</f>
        <v>0</v>
      </c>
      <c r="D56" s="16">
        <f>IF(Inskrivning!$G82=3,Inskrivning!L82,0)</f>
        <v>0</v>
      </c>
      <c r="E56" s="16">
        <f>IF(Inskrivning!$G82=3,Inskrivning!M82,0)</f>
        <v>0</v>
      </c>
      <c r="F56" s="16">
        <f>IF(Inskrivning!$G82=3,Inskrivning!N82,0)</f>
        <v>0</v>
      </c>
      <c r="G56" s="16">
        <f>IF(Inskrivning!$G82=3,Inskrivning!O82,0)</f>
        <v>0</v>
      </c>
      <c r="H56" s="16">
        <f>IF(Inskrivning!$G82=3,Inskrivning!P82,0)</f>
        <v>0</v>
      </c>
      <c r="I56" s="16">
        <f>IF(Inskrivning!$G82=3,Inskrivning!Q82,0)</f>
        <v>0</v>
      </c>
      <c r="J56" s="16">
        <f>IF(Inskrivning!$G82=3,Inskrivning!R82,0)</f>
        <v>0</v>
      </c>
      <c r="K56" s="16">
        <f>IF(Inskrivning!$G82=3,Inskrivning!S82,0)</f>
        <v>0</v>
      </c>
      <c r="L56" s="16">
        <f>IF(Inskrivning!$G82=3,Inskrivning!T82,0)</f>
        <v>0</v>
      </c>
      <c r="M56" s="16">
        <f>IF(Inskrivning!$G82=3,Inskrivning!U82,0)</f>
        <v>0</v>
      </c>
      <c r="N56" s="16">
        <f>IF(Inskrivning!$G82=3,Inskrivning!V82,0)</f>
        <v>0</v>
      </c>
      <c r="O56" s="16">
        <f>IF(Inskrivning!$G82=3,Inskrivning!W82,0)</f>
        <v>0</v>
      </c>
      <c r="P56" s="16">
        <f>IF(Inskrivning!$G82=3,Inskrivning!X82,0)</f>
        <v>0</v>
      </c>
      <c r="Q56" s="113"/>
    </row>
    <row r="57" spans="1:17" ht="17.100000000000001" customHeight="1" x14ac:dyDescent="0.25">
      <c r="A57" s="16">
        <f t="shared" si="1"/>
        <v>53</v>
      </c>
      <c r="B57" s="53">
        <f>IF(Inskrivning!$G47=3,Inskrivning!J47,0)</f>
        <v>0</v>
      </c>
      <c r="C57" s="53">
        <f>IF(Inskrivning!$G47=3,Inskrivning!K47,0)</f>
        <v>0</v>
      </c>
      <c r="D57" s="16">
        <f>IF(Inskrivning!$G47=3,Inskrivning!L47,0)</f>
        <v>0</v>
      </c>
      <c r="E57" s="16">
        <f>IF(Inskrivning!$G47=3,Inskrivning!M47,0)</f>
        <v>0</v>
      </c>
      <c r="F57" s="16">
        <f>IF(Inskrivning!$G47=3,Inskrivning!N47,0)</f>
        <v>0</v>
      </c>
      <c r="G57" s="16">
        <f>IF(Inskrivning!$G47=3,Inskrivning!O47,0)</f>
        <v>0</v>
      </c>
      <c r="H57" s="16">
        <f>IF(Inskrivning!$G47=3,Inskrivning!P47,0)</f>
        <v>0</v>
      </c>
      <c r="I57" s="16">
        <f>IF(Inskrivning!$G47=3,Inskrivning!Q47,0)</f>
        <v>0</v>
      </c>
      <c r="J57" s="16">
        <f>IF(Inskrivning!$G47=3,Inskrivning!R47,0)</f>
        <v>0</v>
      </c>
      <c r="K57" s="16">
        <f>IF(Inskrivning!$G47=3,Inskrivning!S47,0)</f>
        <v>0</v>
      </c>
      <c r="L57" s="16">
        <f>IF(Inskrivning!$G47=3,Inskrivning!T47,0)</f>
        <v>0</v>
      </c>
      <c r="M57" s="16">
        <f>IF(Inskrivning!$G47=3,Inskrivning!U47,0)</f>
        <v>0</v>
      </c>
      <c r="N57" s="16">
        <f>IF(Inskrivning!$G47=3,Inskrivning!V47,0)</f>
        <v>0</v>
      </c>
      <c r="O57" s="16">
        <f>IF(Inskrivning!$G47=3,Inskrivning!W47,0)</f>
        <v>0</v>
      </c>
      <c r="P57" s="16">
        <f>IF(Inskrivning!$G47=3,Inskrivning!X47,0)</f>
        <v>0</v>
      </c>
      <c r="Q57" s="113"/>
    </row>
    <row r="58" spans="1:17" ht="17.100000000000001" customHeight="1" x14ac:dyDescent="0.25">
      <c r="A58" s="16">
        <f t="shared" si="1"/>
        <v>54</v>
      </c>
      <c r="B58" s="53">
        <f>IF(Inskrivning!$G48=3,Inskrivning!J48,0)</f>
        <v>0</v>
      </c>
      <c r="C58" s="53">
        <f>IF(Inskrivning!$G48=3,Inskrivning!K48,0)</f>
        <v>0</v>
      </c>
      <c r="D58" s="16">
        <f>IF(Inskrivning!$G48=3,Inskrivning!L48,0)</f>
        <v>0</v>
      </c>
      <c r="E58" s="16">
        <f>IF(Inskrivning!$G48=3,Inskrivning!M48,0)</f>
        <v>0</v>
      </c>
      <c r="F58" s="16">
        <f>IF(Inskrivning!$G48=3,Inskrivning!N48,0)</f>
        <v>0</v>
      </c>
      <c r="G58" s="16">
        <f>IF(Inskrivning!$G48=3,Inskrivning!O48,0)</f>
        <v>0</v>
      </c>
      <c r="H58" s="16">
        <f>IF(Inskrivning!$G48=3,Inskrivning!P48,0)</f>
        <v>0</v>
      </c>
      <c r="I58" s="16">
        <f>IF(Inskrivning!$G48=3,Inskrivning!Q48,0)</f>
        <v>0</v>
      </c>
      <c r="J58" s="16">
        <f>IF(Inskrivning!$G48=3,Inskrivning!R48,0)</f>
        <v>0</v>
      </c>
      <c r="K58" s="16">
        <f>IF(Inskrivning!$G48=3,Inskrivning!S48,0)</f>
        <v>0</v>
      </c>
      <c r="L58" s="16">
        <f>IF(Inskrivning!$G48=3,Inskrivning!T48,0)</f>
        <v>0</v>
      </c>
      <c r="M58" s="16">
        <f>IF(Inskrivning!$G48=3,Inskrivning!U48,0)</f>
        <v>0</v>
      </c>
      <c r="N58" s="16">
        <f>IF(Inskrivning!$G48=3,Inskrivning!V48,0)</f>
        <v>0</v>
      </c>
      <c r="O58" s="16">
        <f>IF(Inskrivning!$G48=3,Inskrivning!W48,0)</f>
        <v>0</v>
      </c>
      <c r="P58" s="16">
        <f>IF(Inskrivning!$G48=3,Inskrivning!X48,0)</f>
        <v>0</v>
      </c>
      <c r="Q58" s="113"/>
    </row>
    <row r="59" spans="1:17" ht="17.100000000000001" customHeight="1" x14ac:dyDescent="0.25">
      <c r="A59" s="16">
        <f t="shared" si="1"/>
        <v>55</v>
      </c>
      <c r="B59" s="53">
        <f>IF(Inskrivning!$G49=3,Inskrivning!J49,0)</f>
        <v>0</v>
      </c>
      <c r="C59" s="53">
        <f>IF(Inskrivning!$G49=3,Inskrivning!K49,0)</f>
        <v>0</v>
      </c>
      <c r="D59" s="16">
        <f>IF(Inskrivning!$G49=3,Inskrivning!L49,0)</f>
        <v>0</v>
      </c>
      <c r="E59" s="16">
        <f>IF(Inskrivning!$G49=3,Inskrivning!M49,0)</f>
        <v>0</v>
      </c>
      <c r="F59" s="16">
        <f>IF(Inskrivning!$G49=3,Inskrivning!N49,0)</f>
        <v>0</v>
      </c>
      <c r="G59" s="16">
        <f>IF(Inskrivning!$G49=3,Inskrivning!O49,0)</f>
        <v>0</v>
      </c>
      <c r="H59" s="16">
        <f>IF(Inskrivning!$G49=3,Inskrivning!P49,0)</f>
        <v>0</v>
      </c>
      <c r="I59" s="16">
        <f>IF(Inskrivning!$G49=3,Inskrivning!Q49,0)</f>
        <v>0</v>
      </c>
      <c r="J59" s="16">
        <f>IF(Inskrivning!$G49=3,Inskrivning!R49,0)</f>
        <v>0</v>
      </c>
      <c r="K59" s="16">
        <f>IF(Inskrivning!$G49=3,Inskrivning!S49,0)</f>
        <v>0</v>
      </c>
      <c r="L59" s="16">
        <f>IF(Inskrivning!$G49=3,Inskrivning!T49,0)</f>
        <v>0</v>
      </c>
      <c r="M59" s="16">
        <f>IF(Inskrivning!$G49=3,Inskrivning!U49,0)</f>
        <v>0</v>
      </c>
      <c r="N59" s="16">
        <f>IF(Inskrivning!$G49=3,Inskrivning!V49,0)</f>
        <v>0</v>
      </c>
      <c r="O59" s="16">
        <f>IF(Inskrivning!$G49=3,Inskrivning!W49,0)</f>
        <v>0</v>
      </c>
      <c r="P59" s="16">
        <f>IF(Inskrivning!$G49=3,Inskrivning!X49,0)</f>
        <v>0</v>
      </c>
      <c r="Q59" s="113"/>
    </row>
    <row r="60" spans="1:17" ht="17.100000000000001" customHeight="1" x14ac:dyDescent="0.25">
      <c r="A60" s="16">
        <f t="shared" si="1"/>
        <v>56</v>
      </c>
      <c r="B60" s="53">
        <f>IF(Inskrivning!$G50=3,Inskrivning!J50,0)</f>
        <v>0</v>
      </c>
      <c r="C60" s="53">
        <f>IF(Inskrivning!$G50=3,Inskrivning!K50,0)</f>
        <v>0</v>
      </c>
      <c r="D60" s="16">
        <f>IF(Inskrivning!$G50=3,Inskrivning!L50,0)</f>
        <v>0</v>
      </c>
      <c r="E60" s="16">
        <f>IF(Inskrivning!$G50=3,Inskrivning!M50,0)</f>
        <v>0</v>
      </c>
      <c r="F60" s="16">
        <f>IF(Inskrivning!$G50=3,Inskrivning!N50,0)</f>
        <v>0</v>
      </c>
      <c r="G60" s="16">
        <f>IF(Inskrivning!$G50=3,Inskrivning!O50,0)</f>
        <v>0</v>
      </c>
      <c r="H60" s="16">
        <f>IF(Inskrivning!$G50=3,Inskrivning!P50,0)</f>
        <v>0</v>
      </c>
      <c r="I60" s="16">
        <f>IF(Inskrivning!$G50=3,Inskrivning!Q50,0)</f>
        <v>0</v>
      </c>
      <c r="J60" s="16">
        <f>IF(Inskrivning!$G50=3,Inskrivning!R50,0)</f>
        <v>0</v>
      </c>
      <c r="K60" s="16">
        <f>IF(Inskrivning!$G50=3,Inskrivning!S50,0)</f>
        <v>0</v>
      </c>
      <c r="L60" s="16">
        <f>IF(Inskrivning!$G50=3,Inskrivning!T50,0)</f>
        <v>0</v>
      </c>
      <c r="M60" s="16">
        <f>IF(Inskrivning!$G50=3,Inskrivning!U50,0)</f>
        <v>0</v>
      </c>
      <c r="N60" s="16">
        <f>IF(Inskrivning!$G50=3,Inskrivning!V50,0)</f>
        <v>0</v>
      </c>
      <c r="O60" s="16">
        <f>IF(Inskrivning!$G50=3,Inskrivning!W50,0)</f>
        <v>0</v>
      </c>
      <c r="P60" s="16">
        <f>IF(Inskrivning!$G50=3,Inskrivning!X50,0)</f>
        <v>0</v>
      </c>
      <c r="Q60" s="113"/>
    </row>
    <row r="61" spans="1:17" ht="17.100000000000001" customHeight="1" x14ac:dyDescent="0.25">
      <c r="A61" s="16">
        <f t="shared" si="1"/>
        <v>57</v>
      </c>
      <c r="B61" s="53">
        <f>IF(Inskrivning!$G51=3,Inskrivning!J51,0)</f>
        <v>0</v>
      </c>
      <c r="C61" s="53">
        <f>IF(Inskrivning!$G51=3,Inskrivning!K51,0)</f>
        <v>0</v>
      </c>
      <c r="D61" s="16">
        <f>IF(Inskrivning!$G51=3,Inskrivning!L51,0)</f>
        <v>0</v>
      </c>
      <c r="E61" s="16">
        <f>IF(Inskrivning!$G51=3,Inskrivning!M51,0)</f>
        <v>0</v>
      </c>
      <c r="F61" s="16">
        <f>IF(Inskrivning!$G51=3,Inskrivning!N51,0)</f>
        <v>0</v>
      </c>
      <c r="G61" s="16">
        <f>IF(Inskrivning!$G51=3,Inskrivning!O51,0)</f>
        <v>0</v>
      </c>
      <c r="H61" s="16">
        <f>IF(Inskrivning!$G51=3,Inskrivning!P51,0)</f>
        <v>0</v>
      </c>
      <c r="I61" s="16">
        <f>IF(Inskrivning!$G51=3,Inskrivning!Q51,0)</f>
        <v>0</v>
      </c>
      <c r="J61" s="16">
        <f>IF(Inskrivning!$G51=3,Inskrivning!R51,0)</f>
        <v>0</v>
      </c>
      <c r="K61" s="16">
        <f>IF(Inskrivning!$G51=3,Inskrivning!S51,0)</f>
        <v>0</v>
      </c>
      <c r="L61" s="16">
        <f>IF(Inskrivning!$G51=3,Inskrivning!T51,0)</f>
        <v>0</v>
      </c>
      <c r="M61" s="16">
        <f>IF(Inskrivning!$G51=3,Inskrivning!U51,0)</f>
        <v>0</v>
      </c>
      <c r="N61" s="16">
        <f>IF(Inskrivning!$G51=3,Inskrivning!V51,0)</f>
        <v>0</v>
      </c>
      <c r="O61" s="16">
        <f>IF(Inskrivning!$G51=3,Inskrivning!W51,0)</f>
        <v>0</v>
      </c>
      <c r="P61" s="16">
        <f>IF(Inskrivning!$G51=3,Inskrivning!X51,0)</f>
        <v>0</v>
      </c>
      <c r="Q61" s="113"/>
    </row>
    <row r="62" spans="1:17" ht="17.100000000000001" customHeight="1" x14ac:dyDescent="0.25">
      <c r="A62" s="16">
        <f t="shared" si="1"/>
        <v>58</v>
      </c>
      <c r="B62" s="53">
        <f>IF(Inskrivning!$G52=3,Inskrivning!J52,0)</f>
        <v>0</v>
      </c>
      <c r="C62" s="53">
        <f>IF(Inskrivning!$G52=3,Inskrivning!K52,0)</f>
        <v>0</v>
      </c>
      <c r="D62" s="16">
        <f>IF(Inskrivning!$G52=3,Inskrivning!L52,0)</f>
        <v>0</v>
      </c>
      <c r="E62" s="16">
        <f>IF(Inskrivning!$G52=3,Inskrivning!M52,0)</f>
        <v>0</v>
      </c>
      <c r="F62" s="16">
        <f>IF(Inskrivning!$G52=3,Inskrivning!N52,0)</f>
        <v>0</v>
      </c>
      <c r="G62" s="16">
        <f>IF(Inskrivning!$G52=3,Inskrivning!O52,0)</f>
        <v>0</v>
      </c>
      <c r="H62" s="16">
        <f>IF(Inskrivning!$G52=3,Inskrivning!P52,0)</f>
        <v>0</v>
      </c>
      <c r="I62" s="16">
        <f>IF(Inskrivning!$G52=3,Inskrivning!Q52,0)</f>
        <v>0</v>
      </c>
      <c r="J62" s="16">
        <f>IF(Inskrivning!$G52=3,Inskrivning!R52,0)</f>
        <v>0</v>
      </c>
      <c r="K62" s="16">
        <f>IF(Inskrivning!$G52=3,Inskrivning!S52,0)</f>
        <v>0</v>
      </c>
      <c r="L62" s="16">
        <f>IF(Inskrivning!$G52=3,Inskrivning!T52,0)</f>
        <v>0</v>
      </c>
      <c r="M62" s="16">
        <f>IF(Inskrivning!$G52=3,Inskrivning!U52,0)</f>
        <v>0</v>
      </c>
      <c r="N62" s="16">
        <f>IF(Inskrivning!$G52=3,Inskrivning!V52,0)</f>
        <v>0</v>
      </c>
      <c r="O62" s="16">
        <f>IF(Inskrivning!$G52=3,Inskrivning!W52,0)</f>
        <v>0</v>
      </c>
      <c r="P62" s="16">
        <f>IF(Inskrivning!$G52=3,Inskrivning!X52,0)</f>
        <v>0</v>
      </c>
      <c r="Q62" s="113"/>
    </row>
    <row r="63" spans="1:17" ht="17.100000000000001" customHeight="1" x14ac:dyDescent="0.25">
      <c r="A63" s="16">
        <f t="shared" si="1"/>
        <v>59</v>
      </c>
      <c r="B63" s="53">
        <f>IF(Inskrivning!$G53=3,Inskrivning!J53,0)</f>
        <v>0</v>
      </c>
      <c r="C63" s="53">
        <f>IF(Inskrivning!$G53=3,Inskrivning!K53,0)</f>
        <v>0</v>
      </c>
      <c r="D63" s="16">
        <f>IF(Inskrivning!$G53=3,Inskrivning!L53,0)</f>
        <v>0</v>
      </c>
      <c r="E63" s="16">
        <f>IF(Inskrivning!$G53=3,Inskrivning!M53,0)</f>
        <v>0</v>
      </c>
      <c r="F63" s="16">
        <f>IF(Inskrivning!$G53=3,Inskrivning!N53,0)</f>
        <v>0</v>
      </c>
      <c r="G63" s="16">
        <f>IF(Inskrivning!$G53=3,Inskrivning!O53,0)</f>
        <v>0</v>
      </c>
      <c r="H63" s="16">
        <f>IF(Inskrivning!$G53=3,Inskrivning!P53,0)</f>
        <v>0</v>
      </c>
      <c r="I63" s="16">
        <f>IF(Inskrivning!$G53=3,Inskrivning!Q53,0)</f>
        <v>0</v>
      </c>
      <c r="J63" s="16">
        <f>IF(Inskrivning!$G53=3,Inskrivning!R53,0)</f>
        <v>0</v>
      </c>
      <c r="K63" s="16">
        <f>IF(Inskrivning!$G53=3,Inskrivning!S53,0)</f>
        <v>0</v>
      </c>
      <c r="L63" s="16">
        <f>IF(Inskrivning!$G53=3,Inskrivning!T53,0)</f>
        <v>0</v>
      </c>
      <c r="M63" s="16">
        <f>IF(Inskrivning!$G53=3,Inskrivning!U53,0)</f>
        <v>0</v>
      </c>
      <c r="N63" s="16">
        <f>IF(Inskrivning!$G53=3,Inskrivning!V53,0)</f>
        <v>0</v>
      </c>
      <c r="O63" s="16">
        <f>IF(Inskrivning!$G53=3,Inskrivning!W53,0)</f>
        <v>0</v>
      </c>
      <c r="P63" s="16">
        <f>IF(Inskrivning!$G53=3,Inskrivning!X53,0)</f>
        <v>0</v>
      </c>
      <c r="Q63" s="113"/>
    </row>
    <row r="64" spans="1:17" ht="17.100000000000001" customHeight="1" x14ac:dyDescent="0.25">
      <c r="A64" s="16">
        <f t="shared" si="1"/>
        <v>60</v>
      </c>
      <c r="B64" s="53">
        <f>IF(Inskrivning!$G54=3,Inskrivning!J54,0)</f>
        <v>0</v>
      </c>
      <c r="C64" s="53">
        <f>IF(Inskrivning!$G54=3,Inskrivning!K54,0)</f>
        <v>0</v>
      </c>
      <c r="D64" s="16">
        <f>IF(Inskrivning!$G54=3,Inskrivning!L54,0)</f>
        <v>0</v>
      </c>
      <c r="E64" s="16">
        <f>IF(Inskrivning!$G54=3,Inskrivning!M54,0)</f>
        <v>0</v>
      </c>
      <c r="F64" s="16">
        <f>IF(Inskrivning!$G54=3,Inskrivning!N54,0)</f>
        <v>0</v>
      </c>
      <c r="G64" s="16">
        <f>IF(Inskrivning!$G54=3,Inskrivning!O54,0)</f>
        <v>0</v>
      </c>
      <c r="H64" s="16">
        <f>IF(Inskrivning!$G54=3,Inskrivning!P54,0)</f>
        <v>0</v>
      </c>
      <c r="I64" s="16">
        <f>IF(Inskrivning!$G54=3,Inskrivning!Q54,0)</f>
        <v>0</v>
      </c>
      <c r="J64" s="16">
        <f>IF(Inskrivning!$G54=3,Inskrivning!R54,0)</f>
        <v>0</v>
      </c>
      <c r="K64" s="16">
        <f>IF(Inskrivning!$G54=3,Inskrivning!S54,0)</f>
        <v>0</v>
      </c>
      <c r="L64" s="16">
        <f>IF(Inskrivning!$G54=3,Inskrivning!T54,0)</f>
        <v>0</v>
      </c>
      <c r="M64" s="16">
        <f>IF(Inskrivning!$G54=3,Inskrivning!U54,0)</f>
        <v>0</v>
      </c>
      <c r="N64" s="16">
        <f>IF(Inskrivning!$G54=3,Inskrivning!V54,0)</f>
        <v>0</v>
      </c>
      <c r="O64" s="16">
        <f>IF(Inskrivning!$G54=3,Inskrivning!W54,0)</f>
        <v>0</v>
      </c>
      <c r="P64" s="16">
        <f>IF(Inskrivning!$G54=3,Inskrivning!X54,0)</f>
        <v>0</v>
      </c>
      <c r="Q64" s="113"/>
    </row>
    <row r="65" spans="2:17" ht="17.100000000000001" customHeight="1" x14ac:dyDescent="0.25">
      <c r="B65" s="53">
        <f>IF(Inskrivning!$G55=3,Inskrivning!J55,0)</f>
        <v>0</v>
      </c>
      <c r="C65" s="53">
        <f>IF(Inskrivning!$G55=3,Inskrivning!K55,0)</f>
        <v>0</v>
      </c>
      <c r="D65" s="16">
        <f>IF(Inskrivning!$G55=3,Inskrivning!L55,0)</f>
        <v>0</v>
      </c>
      <c r="E65" s="16">
        <f>IF(Inskrivning!$G55=3,Inskrivning!M55,0)</f>
        <v>0</v>
      </c>
      <c r="F65" s="16">
        <f>IF(Inskrivning!$G55=3,Inskrivning!N55,0)</f>
        <v>0</v>
      </c>
      <c r="G65" s="16">
        <f>IF(Inskrivning!$G55=3,Inskrivning!O55,0)</f>
        <v>0</v>
      </c>
      <c r="H65" s="16">
        <f>IF(Inskrivning!$G55=3,Inskrivning!P55,0)</f>
        <v>0</v>
      </c>
      <c r="I65" s="16">
        <f>IF(Inskrivning!$G55=3,Inskrivning!Q55,0)</f>
        <v>0</v>
      </c>
      <c r="J65" s="16">
        <f>IF(Inskrivning!$G55=3,Inskrivning!R55,0)</f>
        <v>0</v>
      </c>
      <c r="K65" s="16">
        <f>IF(Inskrivning!$G55=3,Inskrivning!S55,0)</f>
        <v>0</v>
      </c>
      <c r="L65" s="16">
        <f>IF(Inskrivning!$G55=3,Inskrivning!T55,0)</f>
        <v>0</v>
      </c>
      <c r="M65" s="16">
        <f>IF(Inskrivning!$G55=3,Inskrivning!U55,0)</f>
        <v>0</v>
      </c>
      <c r="N65" s="16">
        <f>IF(Inskrivning!$G55=3,Inskrivning!V55,0)</f>
        <v>0</v>
      </c>
      <c r="O65" s="16">
        <f>IF(Inskrivning!$G55=3,Inskrivning!W55,0)</f>
        <v>0</v>
      </c>
      <c r="P65" s="16">
        <f>IF(Inskrivning!$G55=3,Inskrivning!X55,0)</f>
        <v>0</v>
      </c>
      <c r="Q65" s="113"/>
    </row>
    <row r="66" spans="2:17" ht="17.100000000000001" customHeight="1" x14ac:dyDescent="0.25">
      <c r="B66" s="53">
        <f>IF(Inskrivning!$G56=3,Inskrivning!J56,0)</f>
        <v>0</v>
      </c>
      <c r="C66" s="53">
        <f>IF(Inskrivning!$G56=3,Inskrivning!K56,0)</f>
        <v>0</v>
      </c>
      <c r="D66" s="16">
        <f>IF(Inskrivning!$G56=3,Inskrivning!L56,0)</f>
        <v>0</v>
      </c>
      <c r="E66" s="16">
        <f>IF(Inskrivning!$G56=3,Inskrivning!M56,0)</f>
        <v>0</v>
      </c>
      <c r="F66" s="16">
        <f>IF(Inskrivning!$G56=3,Inskrivning!N56,0)</f>
        <v>0</v>
      </c>
      <c r="G66" s="16">
        <f>IF(Inskrivning!$G56=3,Inskrivning!O56,0)</f>
        <v>0</v>
      </c>
      <c r="H66" s="16">
        <f>IF(Inskrivning!$G56=3,Inskrivning!P56,0)</f>
        <v>0</v>
      </c>
      <c r="I66" s="16">
        <f>IF(Inskrivning!$G56=3,Inskrivning!Q56,0)</f>
        <v>0</v>
      </c>
      <c r="J66" s="16">
        <f>IF(Inskrivning!$G56=3,Inskrivning!R56,0)</f>
        <v>0</v>
      </c>
      <c r="K66" s="16">
        <f>IF(Inskrivning!$G56=3,Inskrivning!S56,0)</f>
        <v>0</v>
      </c>
      <c r="L66" s="16">
        <f>IF(Inskrivning!$G56=3,Inskrivning!T56,0)</f>
        <v>0</v>
      </c>
      <c r="M66" s="16">
        <f>IF(Inskrivning!$G56=3,Inskrivning!U56,0)</f>
        <v>0</v>
      </c>
      <c r="N66" s="16">
        <f>IF(Inskrivning!$G56=3,Inskrivning!V56,0)</f>
        <v>0</v>
      </c>
      <c r="O66" s="16">
        <f>IF(Inskrivning!$G56=3,Inskrivning!W56,0)</f>
        <v>0</v>
      </c>
      <c r="P66" s="16">
        <f>IF(Inskrivning!$G56=3,Inskrivning!X56,0)</f>
        <v>0</v>
      </c>
      <c r="Q66" s="113"/>
    </row>
    <row r="67" spans="2:17" ht="17.100000000000001" customHeight="1" x14ac:dyDescent="0.25">
      <c r="B67" s="53">
        <f>IF(Inskrivning!$G58=3,Inskrivning!J58,0)</f>
        <v>0</v>
      </c>
      <c r="C67" s="53">
        <f>IF(Inskrivning!$G58=3,Inskrivning!K58,0)</f>
        <v>0</v>
      </c>
      <c r="D67" s="16">
        <f>IF(Inskrivning!$G58=3,Inskrivning!L58,0)</f>
        <v>0</v>
      </c>
      <c r="E67" s="16">
        <f>IF(Inskrivning!$G58=3,Inskrivning!M58,0)</f>
        <v>0</v>
      </c>
      <c r="F67" s="16">
        <f>IF(Inskrivning!$G58=3,Inskrivning!N58,0)</f>
        <v>0</v>
      </c>
      <c r="G67" s="16">
        <f>IF(Inskrivning!$G58=3,Inskrivning!O58,0)</f>
        <v>0</v>
      </c>
      <c r="H67" s="16">
        <f>IF(Inskrivning!$G58=3,Inskrivning!P58,0)</f>
        <v>0</v>
      </c>
      <c r="I67" s="16">
        <f>IF(Inskrivning!$G58=3,Inskrivning!Q58,0)</f>
        <v>0</v>
      </c>
      <c r="J67" s="16">
        <f>IF(Inskrivning!$G58=3,Inskrivning!R58,0)</f>
        <v>0</v>
      </c>
      <c r="K67" s="16">
        <f>IF(Inskrivning!$G58=3,Inskrivning!S58,0)</f>
        <v>0</v>
      </c>
      <c r="L67" s="16">
        <f>IF(Inskrivning!$G58=3,Inskrivning!T58,0)</f>
        <v>0</v>
      </c>
      <c r="M67" s="16">
        <f>IF(Inskrivning!$G58=3,Inskrivning!U58,0)</f>
        <v>0</v>
      </c>
      <c r="N67" s="16">
        <f>IF(Inskrivning!$G58=3,Inskrivning!V58,0)</f>
        <v>0</v>
      </c>
      <c r="O67" s="16">
        <f>IF(Inskrivning!$G58=3,Inskrivning!W58,0)</f>
        <v>0</v>
      </c>
      <c r="P67" s="16">
        <f>IF(Inskrivning!$G58=3,Inskrivning!X58,0)</f>
        <v>0</v>
      </c>
      <c r="Q67" s="113"/>
    </row>
    <row r="68" spans="2:17" ht="17.100000000000001" customHeight="1" x14ac:dyDescent="0.25">
      <c r="B68" s="53">
        <f>IF(Inskrivning!$G59=3,Inskrivning!J59,0)</f>
        <v>0</v>
      </c>
      <c r="C68" s="53">
        <f>IF(Inskrivning!$G59=3,Inskrivning!K59,0)</f>
        <v>0</v>
      </c>
      <c r="D68" s="16">
        <f>IF(Inskrivning!$G59=3,Inskrivning!L59,0)</f>
        <v>0</v>
      </c>
      <c r="E68" s="16">
        <f>IF(Inskrivning!$G59=3,Inskrivning!M59,0)</f>
        <v>0</v>
      </c>
      <c r="F68" s="16">
        <f>IF(Inskrivning!$G59=3,Inskrivning!N59,0)</f>
        <v>0</v>
      </c>
      <c r="G68" s="16">
        <f>IF(Inskrivning!$G59=3,Inskrivning!O59,0)</f>
        <v>0</v>
      </c>
      <c r="H68" s="16">
        <f>IF(Inskrivning!$G59=3,Inskrivning!P59,0)</f>
        <v>0</v>
      </c>
      <c r="I68" s="16">
        <f>IF(Inskrivning!$G59=3,Inskrivning!Q59,0)</f>
        <v>0</v>
      </c>
      <c r="J68" s="16">
        <f>IF(Inskrivning!$G59=3,Inskrivning!R59,0)</f>
        <v>0</v>
      </c>
      <c r="K68" s="16">
        <f>IF(Inskrivning!$G59=3,Inskrivning!S59,0)</f>
        <v>0</v>
      </c>
      <c r="L68" s="16">
        <f>IF(Inskrivning!$G59=3,Inskrivning!T59,0)</f>
        <v>0</v>
      </c>
      <c r="M68" s="16">
        <f>IF(Inskrivning!$G59=3,Inskrivning!U59,0)</f>
        <v>0</v>
      </c>
      <c r="N68" s="16">
        <f>IF(Inskrivning!$G59=3,Inskrivning!V59,0)</f>
        <v>0</v>
      </c>
      <c r="O68" s="16">
        <f>IF(Inskrivning!$G59=3,Inskrivning!W59,0)</f>
        <v>0</v>
      </c>
      <c r="P68" s="16">
        <f>IF(Inskrivning!$G59=3,Inskrivning!X59,0)</f>
        <v>0</v>
      </c>
      <c r="Q68" s="113"/>
    </row>
    <row r="69" spans="2:17" ht="17.100000000000001" customHeight="1" x14ac:dyDescent="0.25">
      <c r="B69" s="53">
        <f>IF(Inskrivning!$G60=3,Inskrivning!J60,0)</f>
        <v>0</v>
      </c>
      <c r="C69" s="53">
        <f>IF(Inskrivning!$G60=3,Inskrivning!K60,0)</f>
        <v>0</v>
      </c>
      <c r="D69" s="16">
        <f>IF(Inskrivning!$G60=3,Inskrivning!L60,0)</f>
        <v>0</v>
      </c>
      <c r="E69" s="16">
        <f>IF(Inskrivning!$G60=3,Inskrivning!M60,0)</f>
        <v>0</v>
      </c>
      <c r="F69" s="16">
        <f>IF(Inskrivning!$G60=3,Inskrivning!N60,0)</f>
        <v>0</v>
      </c>
      <c r="G69" s="16">
        <f>IF(Inskrivning!$G60=3,Inskrivning!O60,0)</f>
        <v>0</v>
      </c>
      <c r="H69" s="16">
        <f>IF(Inskrivning!$G60=3,Inskrivning!P60,0)</f>
        <v>0</v>
      </c>
      <c r="I69" s="16">
        <f>IF(Inskrivning!$G60=3,Inskrivning!Q60,0)</f>
        <v>0</v>
      </c>
      <c r="J69" s="16">
        <f>IF(Inskrivning!$G60=3,Inskrivning!R60,0)</f>
        <v>0</v>
      </c>
      <c r="K69" s="16">
        <f>IF(Inskrivning!$G60=3,Inskrivning!S60,0)</f>
        <v>0</v>
      </c>
      <c r="L69" s="16">
        <f>IF(Inskrivning!$G60=3,Inskrivning!T60,0)</f>
        <v>0</v>
      </c>
      <c r="M69" s="16">
        <f>IF(Inskrivning!$G60=3,Inskrivning!U60,0)</f>
        <v>0</v>
      </c>
      <c r="N69" s="16">
        <f>IF(Inskrivning!$G60=3,Inskrivning!V60,0)</f>
        <v>0</v>
      </c>
      <c r="O69" s="16">
        <f>IF(Inskrivning!$G60=3,Inskrivning!W60,0)</f>
        <v>0</v>
      </c>
      <c r="P69" s="16">
        <f>IF(Inskrivning!$G60=3,Inskrivning!X60,0)</f>
        <v>0</v>
      </c>
      <c r="Q69" s="113"/>
    </row>
    <row r="70" spans="2:17" ht="17.100000000000001" customHeight="1" x14ac:dyDescent="0.25">
      <c r="B70" s="53">
        <f>IF(Inskrivning!$G64=3,Inskrivning!J64,0)</f>
        <v>0</v>
      </c>
      <c r="C70" s="53">
        <f>IF(Inskrivning!$G64=3,Inskrivning!K64,0)</f>
        <v>0</v>
      </c>
      <c r="D70" s="16">
        <f>IF(Inskrivning!$G64=3,Inskrivning!L64,0)</f>
        <v>0</v>
      </c>
      <c r="E70" s="16">
        <f>IF(Inskrivning!$G64=3,Inskrivning!M64,0)</f>
        <v>0</v>
      </c>
      <c r="F70" s="16">
        <f>IF(Inskrivning!$G64=3,Inskrivning!N64,0)</f>
        <v>0</v>
      </c>
      <c r="G70" s="16">
        <f>IF(Inskrivning!$G64=3,Inskrivning!O64,0)</f>
        <v>0</v>
      </c>
      <c r="H70" s="16">
        <f>IF(Inskrivning!$G64=3,Inskrivning!P64,0)</f>
        <v>0</v>
      </c>
      <c r="I70" s="16">
        <f>IF(Inskrivning!$G64=3,Inskrivning!Q64,0)</f>
        <v>0</v>
      </c>
      <c r="J70" s="16">
        <f>IF(Inskrivning!$G64=3,Inskrivning!R64,0)</f>
        <v>0</v>
      </c>
      <c r="K70" s="16">
        <f>IF(Inskrivning!$G64=3,Inskrivning!S64,0)</f>
        <v>0</v>
      </c>
      <c r="L70" s="16">
        <f>IF(Inskrivning!$G64=3,Inskrivning!T64,0)</f>
        <v>0</v>
      </c>
      <c r="M70" s="16">
        <f>IF(Inskrivning!$G64=3,Inskrivning!U64,0)</f>
        <v>0</v>
      </c>
      <c r="N70" s="16">
        <f>IF(Inskrivning!$G64=3,Inskrivning!V64,0)</f>
        <v>0</v>
      </c>
      <c r="O70" s="16">
        <f>IF(Inskrivning!$G64=3,Inskrivning!W64,0)</f>
        <v>0</v>
      </c>
      <c r="P70" s="16">
        <f>IF(Inskrivning!$G64=3,Inskrivning!X64,0)</f>
        <v>0</v>
      </c>
      <c r="Q70" s="113"/>
    </row>
    <row r="71" spans="2:17" ht="17.100000000000001" customHeight="1" x14ac:dyDescent="0.25">
      <c r="B71" s="53">
        <f>IF(Inskrivning!$G65=3,Inskrivning!J65,0)</f>
        <v>0</v>
      </c>
      <c r="C71" s="53">
        <f>IF(Inskrivning!$G65=3,Inskrivning!K65,0)</f>
        <v>0</v>
      </c>
      <c r="D71" s="16">
        <f>IF(Inskrivning!$G65=3,Inskrivning!L65,0)</f>
        <v>0</v>
      </c>
      <c r="E71" s="16">
        <f>IF(Inskrivning!$G65=3,Inskrivning!M65,0)</f>
        <v>0</v>
      </c>
      <c r="F71" s="16">
        <f>IF(Inskrivning!$G65=3,Inskrivning!N65,0)</f>
        <v>0</v>
      </c>
      <c r="G71" s="16">
        <f>IF(Inskrivning!$G65=3,Inskrivning!O65,0)</f>
        <v>0</v>
      </c>
      <c r="H71" s="16">
        <f>IF(Inskrivning!$G65=3,Inskrivning!P65,0)</f>
        <v>0</v>
      </c>
      <c r="I71" s="16">
        <f>IF(Inskrivning!$G65=3,Inskrivning!Q65,0)</f>
        <v>0</v>
      </c>
      <c r="J71" s="16">
        <f>IF(Inskrivning!$G65=3,Inskrivning!R65,0)</f>
        <v>0</v>
      </c>
      <c r="K71" s="16">
        <f>IF(Inskrivning!$G65=3,Inskrivning!S65,0)</f>
        <v>0</v>
      </c>
      <c r="L71" s="16">
        <f>IF(Inskrivning!$G65=3,Inskrivning!T65,0)</f>
        <v>0</v>
      </c>
      <c r="M71" s="16">
        <f>IF(Inskrivning!$G65=3,Inskrivning!U65,0)</f>
        <v>0</v>
      </c>
      <c r="N71" s="16">
        <f>IF(Inskrivning!$G65=3,Inskrivning!V65,0)</f>
        <v>0</v>
      </c>
      <c r="O71" s="16">
        <f>IF(Inskrivning!$G65=3,Inskrivning!W65,0)</f>
        <v>0</v>
      </c>
      <c r="P71" s="16">
        <f>IF(Inskrivning!$G65=3,Inskrivning!X65,0)</f>
        <v>0</v>
      </c>
      <c r="Q71" s="113"/>
    </row>
    <row r="72" spans="2:17" ht="17.100000000000001" customHeight="1" x14ac:dyDescent="0.25">
      <c r="B72" s="53">
        <f>IF(Inskrivning!$G66=3,Inskrivning!J66,0)</f>
        <v>0</v>
      </c>
      <c r="C72" s="53">
        <f>IF(Inskrivning!$G66=3,Inskrivning!K66,0)</f>
        <v>0</v>
      </c>
      <c r="D72" s="16">
        <f>IF(Inskrivning!$G66=3,Inskrivning!L66,0)</f>
        <v>0</v>
      </c>
      <c r="E72" s="16">
        <f>IF(Inskrivning!$G66=3,Inskrivning!M66,0)</f>
        <v>0</v>
      </c>
      <c r="F72" s="16">
        <f>IF(Inskrivning!$G66=3,Inskrivning!N66,0)</f>
        <v>0</v>
      </c>
      <c r="G72" s="16">
        <f>IF(Inskrivning!$G66=3,Inskrivning!O66,0)</f>
        <v>0</v>
      </c>
      <c r="H72" s="16">
        <f>IF(Inskrivning!$G66=3,Inskrivning!P66,0)</f>
        <v>0</v>
      </c>
      <c r="I72" s="16">
        <f>IF(Inskrivning!$G66=3,Inskrivning!Q66,0)</f>
        <v>0</v>
      </c>
      <c r="J72" s="16">
        <f>IF(Inskrivning!$G66=3,Inskrivning!R66,0)</f>
        <v>0</v>
      </c>
      <c r="K72" s="16">
        <f>IF(Inskrivning!$G66=3,Inskrivning!S66,0)</f>
        <v>0</v>
      </c>
      <c r="L72" s="16">
        <f>IF(Inskrivning!$G66=3,Inskrivning!T66,0)</f>
        <v>0</v>
      </c>
      <c r="M72" s="16">
        <f>IF(Inskrivning!$G66=3,Inskrivning!U66,0)</f>
        <v>0</v>
      </c>
      <c r="N72" s="16">
        <f>IF(Inskrivning!$G66=3,Inskrivning!V66,0)</f>
        <v>0</v>
      </c>
      <c r="O72" s="16">
        <f>IF(Inskrivning!$G66=3,Inskrivning!W66,0)</f>
        <v>0</v>
      </c>
      <c r="P72" s="16">
        <f>IF(Inskrivning!$G66=3,Inskrivning!X66,0)</f>
        <v>0</v>
      </c>
      <c r="Q72" s="113"/>
    </row>
    <row r="73" spans="2:17" ht="17.100000000000001" customHeight="1" x14ac:dyDescent="0.25">
      <c r="B73" s="53">
        <f>IF(Inskrivning!$G67=3,Inskrivning!J67,0)</f>
        <v>0</v>
      </c>
      <c r="C73" s="53">
        <f>IF(Inskrivning!$G67=3,Inskrivning!K67,0)</f>
        <v>0</v>
      </c>
      <c r="D73" s="16">
        <f>IF(Inskrivning!$G67=3,Inskrivning!L67,0)</f>
        <v>0</v>
      </c>
      <c r="E73" s="16">
        <f>IF(Inskrivning!$G67=3,Inskrivning!M67,0)</f>
        <v>0</v>
      </c>
      <c r="F73" s="16">
        <f>IF(Inskrivning!$G67=3,Inskrivning!N67,0)</f>
        <v>0</v>
      </c>
      <c r="G73" s="16">
        <f>IF(Inskrivning!$G67=3,Inskrivning!O67,0)</f>
        <v>0</v>
      </c>
      <c r="H73" s="16">
        <f>IF(Inskrivning!$G67=3,Inskrivning!P67,0)</f>
        <v>0</v>
      </c>
      <c r="I73" s="16">
        <f>IF(Inskrivning!$G67=3,Inskrivning!Q67,0)</f>
        <v>0</v>
      </c>
      <c r="J73" s="16">
        <f>IF(Inskrivning!$G67=3,Inskrivning!R67,0)</f>
        <v>0</v>
      </c>
      <c r="K73" s="16">
        <f>IF(Inskrivning!$G67=3,Inskrivning!S67,0)</f>
        <v>0</v>
      </c>
      <c r="L73" s="16">
        <f>IF(Inskrivning!$G67=3,Inskrivning!T67,0)</f>
        <v>0</v>
      </c>
      <c r="M73" s="16">
        <f>IF(Inskrivning!$G67=3,Inskrivning!U67,0)</f>
        <v>0</v>
      </c>
      <c r="N73" s="16">
        <f>IF(Inskrivning!$G67=3,Inskrivning!V67,0)</f>
        <v>0</v>
      </c>
      <c r="O73" s="16">
        <f>IF(Inskrivning!$G67=3,Inskrivning!W67,0)</f>
        <v>0</v>
      </c>
      <c r="P73" s="16">
        <f>IF(Inskrivning!$G67=3,Inskrivning!X67,0)</f>
        <v>0</v>
      </c>
      <c r="Q73" s="113"/>
    </row>
    <row r="74" spans="2:17" ht="17.100000000000001" customHeight="1" x14ac:dyDescent="0.25">
      <c r="B74" s="53">
        <f>IF(Inskrivning!$G68=3,Inskrivning!J68,0)</f>
        <v>0</v>
      </c>
      <c r="C74" s="53">
        <f>IF(Inskrivning!$G68=3,Inskrivning!K68,0)</f>
        <v>0</v>
      </c>
      <c r="D74" s="16">
        <f>IF(Inskrivning!$G68=3,Inskrivning!L68,0)</f>
        <v>0</v>
      </c>
      <c r="E74" s="16">
        <f>IF(Inskrivning!$G68=3,Inskrivning!M68,0)</f>
        <v>0</v>
      </c>
      <c r="F74" s="16">
        <f>IF(Inskrivning!$G68=3,Inskrivning!N68,0)</f>
        <v>0</v>
      </c>
      <c r="G74" s="16">
        <f>IF(Inskrivning!$G68=3,Inskrivning!O68,0)</f>
        <v>0</v>
      </c>
      <c r="H74" s="16">
        <f>IF(Inskrivning!$G68=3,Inskrivning!P68,0)</f>
        <v>0</v>
      </c>
      <c r="I74" s="16">
        <f>IF(Inskrivning!$G68=3,Inskrivning!Q68,0)</f>
        <v>0</v>
      </c>
      <c r="J74" s="16">
        <f>IF(Inskrivning!$G68=3,Inskrivning!R68,0)</f>
        <v>0</v>
      </c>
      <c r="K74" s="16">
        <f>IF(Inskrivning!$G68=3,Inskrivning!S68,0)</f>
        <v>0</v>
      </c>
      <c r="L74" s="16">
        <f>IF(Inskrivning!$G68=3,Inskrivning!T68,0)</f>
        <v>0</v>
      </c>
      <c r="M74" s="16">
        <f>IF(Inskrivning!$G68=3,Inskrivning!U68,0)</f>
        <v>0</v>
      </c>
      <c r="N74" s="16">
        <f>IF(Inskrivning!$G68=3,Inskrivning!V68,0)</f>
        <v>0</v>
      </c>
      <c r="O74" s="16">
        <f>IF(Inskrivning!$G68=3,Inskrivning!W68,0)</f>
        <v>0</v>
      </c>
      <c r="P74" s="16">
        <f>IF(Inskrivning!$G68=3,Inskrivning!X68,0)</f>
        <v>0</v>
      </c>
      <c r="Q74" s="113"/>
    </row>
    <row r="75" spans="2:17" ht="17.100000000000001" customHeight="1" x14ac:dyDescent="0.25">
      <c r="B75" s="53">
        <f>IF(Inskrivning!$G69=3,Inskrivning!J69,0)</f>
        <v>0</v>
      </c>
      <c r="C75" s="53">
        <f>IF(Inskrivning!$G69=3,Inskrivning!K69,0)</f>
        <v>0</v>
      </c>
      <c r="D75" s="16">
        <f>IF(Inskrivning!$G69=3,Inskrivning!L69,0)</f>
        <v>0</v>
      </c>
      <c r="E75" s="16">
        <f>IF(Inskrivning!$G69=3,Inskrivning!M69,0)</f>
        <v>0</v>
      </c>
      <c r="F75" s="16">
        <f>IF(Inskrivning!$G69=3,Inskrivning!N69,0)</f>
        <v>0</v>
      </c>
      <c r="G75" s="16">
        <f>IF(Inskrivning!$G69=3,Inskrivning!O69,0)</f>
        <v>0</v>
      </c>
      <c r="H75" s="16">
        <f>IF(Inskrivning!$G69=3,Inskrivning!P69,0)</f>
        <v>0</v>
      </c>
      <c r="I75" s="16">
        <f>IF(Inskrivning!$G69=3,Inskrivning!Q69,0)</f>
        <v>0</v>
      </c>
      <c r="J75" s="16">
        <f>IF(Inskrivning!$G69=3,Inskrivning!R69,0)</f>
        <v>0</v>
      </c>
      <c r="K75" s="16">
        <f>IF(Inskrivning!$G69=3,Inskrivning!S69,0)</f>
        <v>0</v>
      </c>
      <c r="L75" s="16">
        <f>IF(Inskrivning!$G69=3,Inskrivning!T69,0)</f>
        <v>0</v>
      </c>
      <c r="M75" s="16">
        <f>IF(Inskrivning!$G69=3,Inskrivning!U69,0)</f>
        <v>0</v>
      </c>
      <c r="N75" s="16">
        <f>IF(Inskrivning!$G69=3,Inskrivning!V69,0)</f>
        <v>0</v>
      </c>
      <c r="O75" s="16">
        <f>IF(Inskrivning!$G69=3,Inskrivning!W69,0)</f>
        <v>0</v>
      </c>
      <c r="P75" s="16">
        <f>IF(Inskrivning!$G69=3,Inskrivning!X69,0)</f>
        <v>0</v>
      </c>
      <c r="Q75" s="113"/>
    </row>
    <row r="76" spans="2:17" ht="17.100000000000001" customHeight="1" x14ac:dyDescent="0.25">
      <c r="B76" s="53">
        <f>IF(Inskrivning!$G70=3,Inskrivning!J70,0)</f>
        <v>0</v>
      </c>
      <c r="C76" s="53">
        <f>IF(Inskrivning!$G70=3,Inskrivning!K70,0)</f>
        <v>0</v>
      </c>
      <c r="D76" s="16">
        <f>IF(Inskrivning!$G70=3,Inskrivning!L70,0)</f>
        <v>0</v>
      </c>
      <c r="E76" s="16">
        <f>IF(Inskrivning!$G70=3,Inskrivning!M70,0)</f>
        <v>0</v>
      </c>
      <c r="F76" s="16">
        <f>IF(Inskrivning!$G70=3,Inskrivning!N70,0)</f>
        <v>0</v>
      </c>
      <c r="G76" s="16">
        <f>IF(Inskrivning!$G70=3,Inskrivning!O70,0)</f>
        <v>0</v>
      </c>
      <c r="H76" s="16">
        <f>IF(Inskrivning!$G70=3,Inskrivning!P70,0)</f>
        <v>0</v>
      </c>
      <c r="I76" s="16">
        <f>IF(Inskrivning!$G70=3,Inskrivning!Q70,0)</f>
        <v>0</v>
      </c>
      <c r="J76" s="16">
        <f>IF(Inskrivning!$G70=3,Inskrivning!R70,0)</f>
        <v>0</v>
      </c>
      <c r="K76" s="16">
        <f>IF(Inskrivning!$G70=3,Inskrivning!S70,0)</f>
        <v>0</v>
      </c>
      <c r="L76" s="16">
        <f>IF(Inskrivning!$G70=3,Inskrivning!T70,0)</f>
        <v>0</v>
      </c>
      <c r="M76" s="16">
        <f>IF(Inskrivning!$G70=3,Inskrivning!U70,0)</f>
        <v>0</v>
      </c>
      <c r="N76" s="16">
        <f>IF(Inskrivning!$G70=3,Inskrivning!V70,0)</f>
        <v>0</v>
      </c>
      <c r="O76" s="16">
        <f>IF(Inskrivning!$G70=3,Inskrivning!W70,0)</f>
        <v>0</v>
      </c>
      <c r="P76" s="16">
        <f>IF(Inskrivning!$G70=3,Inskrivning!X70,0)</f>
        <v>0</v>
      </c>
      <c r="Q76" s="113"/>
    </row>
    <row r="77" spans="2:17" ht="17.100000000000001" customHeight="1" x14ac:dyDescent="0.25">
      <c r="B77" s="53">
        <f>IF(Inskrivning!$G71=3,Inskrivning!J71,0)</f>
        <v>0</v>
      </c>
      <c r="C77" s="53">
        <f>IF(Inskrivning!$G71=3,Inskrivning!K71,0)</f>
        <v>0</v>
      </c>
      <c r="D77" s="16">
        <f>IF(Inskrivning!$G71=3,Inskrivning!L71,0)</f>
        <v>0</v>
      </c>
      <c r="E77" s="16">
        <f>IF(Inskrivning!$G71=3,Inskrivning!M71,0)</f>
        <v>0</v>
      </c>
      <c r="F77" s="16">
        <f>IF(Inskrivning!$G71=3,Inskrivning!N71,0)</f>
        <v>0</v>
      </c>
      <c r="G77" s="16">
        <f>IF(Inskrivning!$G71=3,Inskrivning!O71,0)</f>
        <v>0</v>
      </c>
      <c r="H77" s="16">
        <f>IF(Inskrivning!$G71=3,Inskrivning!P71,0)</f>
        <v>0</v>
      </c>
      <c r="I77" s="16">
        <f>IF(Inskrivning!$G71=3,Inskrivning!Q71,0)</f>
        <v>0</v>
      </c>
      <c r="J77" s="16">
        <f>IF(Inskrivning!$G71=3,Inskrivning!R71,0)</f>
        <v>0</v>
      </c>
      <c r="K77" s="16">
        <f>IF(Inskrivning!$G71=3,Inskrivning!S71,0)</f>
        <v>0</v>
      </c>
      <c r="L77" s="16">
        <f>IF(Inskrivning!$G71=3,Inskrivning!T71,0)</f>
        <v>0</v>
      </c>
      <c r="M77" s="16">
        <f>IF(Inskrivning!$G71=3,Inskrivning!U71,0)</f>
        <v>0</v>
      </c>
      <c r="N77" s="16">
        <f>IF(Inskrivning!$G71=3,Inskrivning!V71,0)</f>
        <v>0</v>
      </c>
      <c r="O77" s="16">
        <f>IF(Inskrivning!$G71=3,Inskrivning!W71,0)</f>
        <v>0</v>
      </c>
      <c r="P77" s="16">
        <f>IF(Inskrivning!$G71=3,Inskrivning!X71,0)</f>
        <v>0</v>
      </c>
      <c r="Q77" s="113"/>
    </row>
    <row r="78" spans="2:17" ht="17.100000000000001" customHeight="1" x14ac:dyDescent="0.25">
      <c r="B78" s="53">
        <f>IF(Inskrivning!$G72=3,Inskrivning!J72,0)</f>
        <v>0</v>
      </c>
      <c r="C78" s="53">
        <f>IF(Inskrivning!$G72=3,Inskrivning!K72,0)</f>
        <v>0</v>
      </c>
      <c r="D78" s="16">
        <f>IF(Inskrivning!$G72=3,Inskrivning!L72,0)</f>
        <v>0</v>
      </c>
      <c r="E78" s="16">
        <f>IF(Inskrivning!$G72=3,Inskrivning!M72,0)</f>
        <v>0</v>
      </c>
      <c r="F78" s="16">
        <f>IF(Inskrivning!$G72=3,Inskrivning!N72,0)</f>
        <v>0</v>
      </c>
      <c r="G78" s="16">
        <f>IF(Inskrivning!$G72=3,Inskrivning!O72,0)</f>
        <v>0</v>
      </c>
      <c r="H78" s="16">
        <f>IF(Inskrivning!$G72=3,Inskrivning!P72,0)</f>
        <v>0</v>
      </c>
      <c r="I78" s="16">
        <f>IF(Inskrivning!$G72=3,Inskrivning!Q72,0)</f>
        <v>0</v>
      </c>
      <c r="J78" s="16">
        <f>IF(Inskrivning!$G72=3,Inskrivning!R72,0)</f>
        <v>0</v>
      </c>
      <c r="K78" s="16">
        <f>IF(Inskrivning!$G72=3,Inskrivning!S72,0)</f>
        <v>0</v>
      </c>
      <c r="L78" s="16">
        <f>IF(Inskrivning!$G72=3,Inskrivning!T72,0)</f>
        <v>0</v>
      </c>
      <c r="M78" s="16">
        <f>IF(Inskrivning!$G72=3,Inskrivning!U72,0)</f>
        <v>0</v>
      </c>
      <c r="N78" s="16">
        <f>IF(Inskrivning!$G72=3,Inskrivning!V72,0)</f>
        <v>0</v>
      </c>
      <c r="O78" s="16">
        <f>IF(Inskrivning!$G72=3,Inskrivning!W72,0)</f>
        <v>0</v>
      </c>
      <c r="P78" s="16">
        <f>IF(Inskrivning!$G72=3,Inskrivning!X72,0)</f>
        <v>0</v>
      </c>
      <c r="Q78" s="113"/>
    </row>
    <row r="79" spans="2:17" ht="17.100000000000001" customHeight="1" x14ac:dyDescent="0.25">
      <c r="B79" s="53">
        <f>IF(Inskrivning!$G73=3,Inskrivning!J73,0)</f>
        <v>0</v>
      </c>
      <c r="C79" s="53">
        <f>IF(Inskrivning!$G73=3,Inskrivning!K73,0)</f>
        <v>0</v>
      </c>
      <c r="D79" s="16">
        <f>IF(Inskrivning!$G73=3,Inskrivning!L73,0)</f>
        <v>0</v>
      </c>
      <c r="E79" s="16">
        <f>IF(Inskrivning!$G73=3,Inskrivning!M73,0)</f>
        <v>0</v>
      </c>
      <c r="F79" s="16">
        <f>IF(Inskrivning!$G73=3,Inskrivning!N73,0)</f>
        <v>0</v>
      </c>
      <c r="G79" s="16">
        <f>IF(Inskrivning!$G73=3,Inskrivning!O73,0)</f>
        <v>0</v>
      </c>
      <c r="H79" s="16">
        <f>IF(Inskrivning!$G73=3,Inskrivning!P73,0)</f>
        <v>0</v>
      </c>
      <c r="I79" s="16">
        <f>IF(Inskrivning!$G73=3,Inskrivning!Q73,0)</f>
        <v>0</v>
      </c>
      <c r="J79" s="16">
        <f>IF(Inskrivning!$G73=3,Inskrivning!R73,0)</f>
        <v>0</v>
      </c>
      <c r="K79" s="16">
        <f>IF(Inskrivning!$G73=3,Inskrivning!S73,0)</f>
        <v>0</v>
      </c>
      <c r="L79" s="16">
        <f>IF(Inskrivning!$G73=3,Inskrivning!T73,0)</f>
        <v>0</v>
      </c>
      <c r="M79" s="16">
        <f>IF(Inskrivning!$G73=3,Inskrivning!U73,0)</f>
        <v>0</v>
      </c>
      <c r="N79" s="16">
        <f>IF(Inskrivning!$G73=3,Inskrivning!V73,0)</f>
        <v>0</v>
      </c>
      <c r="O79" s="16">
        <f>IF(Inskrivning!$G73=3,Inskrivning!W73,0)</f>
        <v>0</v>
      </c>
      <c r="P79" s="16">
        <f>IF(Inskrivning!$G73=3,Inskrivning!X73,0)</f>
        <v>0</v>
      </c>
      <c r="Q79" s="113"/>
    </row>
    <row r="80" spans="2:17" ht="17.100000000000001" customHeight="1" x14ac:dyDescent="0.25">
      <c r="B80" s="53">
        <f>IF(Inskrivning!$G76=3,Inskrivning!J76,0)</f>
        <v>0</v>
      </c>
      <c r="C80" s="53">
        <f>IF(Inskrivning!$G76=3,Inskrivning!K76,0)</f>
        <v>0</v>
      </c>
      <c r="D80" s="16">
        <f>IF(Inskrivning!$G76=3,Inskrivning!L76,0)</f>
        <v>0</v>
      </c>
      <c r="E80" s="16">
        <f>IF(Inskrivning!$G76=3,Inskrivning!M76,0)</f>
        <v>0</v>
      </c>
      <c r="F80" s="16">
        <f>IF(Inskrivning!$G76=3,Inskrivning!N76,0)</f>
        <v>0</v>
      </c>
      <c r="G80" s="16">
        <f>IF(Inskrivning!$G76=3,Inskrivning!O76,0)</f>
        <v>0</v>
      </c>
      <c r="H80" s="16">
        <f>IF(Inskrivning!$G76=3,Inskrivning!P76,0)</f>
        <v>0</v>
      </c>
      <c r="I80" s="16">
        <f>IF(Inskrivning!$G76=3,Inskrivning!Q76,0)</f>
        <v>0</v>
      </c>
      <c r="J80" s="16">
        <f>IF(Inskrivning!$G76=3,Inskrivning!R76,0)</f>
        <v>0</v>
      </c>
      <c r="K80" s="16">
        <f>IF(Inskrivning!$G76=3,Inskrivning!S76,0)</f>
        <v>0</v>
      </c>
      <c r="L80" s="16">
        <f>IF(Inskrivning!$G76=3,Inskrivning!T76,0)</f>
        <v>0</v>
      </c>
      <c r="M80" s="16">
        <f>IF(Inskrivning!$G76=3,Inskrivning!U76,0)</f>
        <v>0</v>
      </c>
      <c r="N80" s="16">
        <f>IF(Inskrivning!$G76=3,Inskrivning!V76,0)</f>
        <v>0</v>
      </c>
      <c r="O80" s="16">
        <f>IF(Inskrivning!$G76=3,Inskrivning!W76,0)</f>
        <v>0</v>
      </c>
      <c r="P80" s="16">
        <f>IF(Inskrivning!$G76=3,Inskrivning!X76,0)</f>
        <v>0</v>
      </c>
      <c r="Q80" s="113"/>
    </row>
    <row r="81" spans="2:17" ht="17.100000000000001" customHeight="1" x14ac:dyDescent="0.25">
      <c r="B81" s="53">
        <f>IF(Inskrivning!$G77=3,Inskrivning!J77,0)</f>
        <v>0</v>
      </c>
      <c r="C81" s="53">
        <f>IF(Inskrivning!$G77=3,Inskrivning!K77,0)</f>
        <v>0</v>
      </c>
      <c r="D81" s="16">
        <f>IF(Inskrivning!$G77=3,Inskrivning!L77,0)</f>
        <v>0</v>
      </c>
      <c r="E81" s="16">
        <f>IF(Inskrivning!$G77=3,Inskrivning!M77,0)</f>
        <v>0</v>
      </c>
      <c r="F81" s="16">
        <f>IF(Inskrivning!$G77=3,Inskrivning!N77,0)</f>
        <v>0</v>
      </c>
      <c r="G81" s="16">
        <f>IF(Inskrivning!$G77=3,Inskrivning!O77,0)</f>
        <v>0</v>
      </c>
      <c r="H81" s="16">
        <f>IF(Inskrivning!$G77=3,Inskrivning!P77,0)</f>
        <v>0</v>
      </c>
      <c r="I81" s="16">
        <f>IF(Inskrivning!$G77=3,Inskrivning!Q77,0)</f>
        <v>0</v>
      </c>
      <c r="J81" s="16">
        <f>IF(Inskrivning!$G77=3,Inskrivning!R77,0)</f>
        <v>0</v>
      </c>
      <c r="K81" s="16">
        <f>IF(Inskrivning!$G77=3,Inskrivning!S77,0)</f>
        <v>0</v>
      </c>
      <c r="L81" s="16">
        <f>IF(Inskrivning!$G77=3,Inskrivning!T77,0)</f>
        <v>0</v>
      </c>
      <c r="M81" s="16">
        <f>IF(Inskrivning!$G77=3,Inskrivning!U77,0)</f>
        <v>0</v>
      </c>
      <c r="N81" s="16">
        <f>IF(Inskrivning!$G77=3,Inskrivning!V77,0)</f>
        <v>0</v>
      </c>
      <c r="O81" s="16">
        <f>IF(Inskrivning!$G77=3,Inskrivning!W77,0)</f>
        <v>0</v>
      </c>
      <c r="P81" s="16">
        <f>IF(Inskrivning!$G77=3,Inskrivning!X77,0)</f>
        <v>0</v>
      </c>
      <c r="Q81" s="113"/>
    </row>
    <row r="82" spans="2:17" ht="17.100000000000001" customHeight="1" x14ac:dyDescent="0.25">
      <c r="B82" s="53">
        <f>IF(Inskrivning!$G78=3,Inskrivning!J78,0)</f>
        <v>0</v>
      </c>
      <c r="C82" s="53">
        <f>IF(Inskrivning!$G78=3,Inskrivning!K78,0)</f>
        <v>0</v>
      </c>
      <c r="D82" s="16">
        <f>IF(Inskrivning!$G78=3,Inskrivning!L78,0)</f>
        <v>0</v>
      </c>
      <c r="E82" s="16">
        <f>IF(Inskrivning!$G78=3,Inskrivning!M78,0)</f>
        <v>0</v>
      </c>
      <c r="F82" s="16">
        <f>IF(Inskrivning!$G78=3,Inskrivning!N78,0)</f>
        <v>0</v>
      </c>
      <c r="G82" s="16">
        <f>IF(Inskrivning!$G78=3,Inskrivning!O78,0)</f>
        <v>0</v>
      </c>
      <c r="H82" s="16">
        <f>IF(Inskrivning!$G78=3,Inskrivning!P78,0)</f>
        <v>0</v>
      </c>
      <c r="I82" s="16">
        <f>IF(Inskrivning!$G78=3,Inskrivning!Q78,0)</f>
        <v>0</v>
      </c>
      <c r="J82" s="16">
        <f>IF(Inskrivning!$G78=3,Inskrivning!R78,0)</f>
        <v>0</v>
      </c>
      <c r="K82" s="16">
        <f>IF(Inskrivning!$G78=3,Inskrivning!S78,0)</f>
        <v>0</v>
      </c>
      <c r="L82" s="16">
        <f>IF(Inskrivning!$G78=3,Inskrivning!T78,0)</f>
        <v>0</v>
      </c>
      <c r="M82" s="16">
        <f>IF(Inskrivning!$G78=3,Inskrivning!U78,0)</f>
        <v>0</v>
      </c>
      <c r="N82" s="16">
        <f>IF(Inskrivning!$G78=3,Inskrivning!V78,0)</f>
        <v>0</v>
      </c>
      <c r="O82" s="16">
        <f>IF(Inskrivning!$G78=3,Inskrivning!W78,0)</f>
        <v>0</v>
      </c>
      <c r="P82" s="16">
        <f>IF(Inskrivning!$G78=3,Inskrivning!X78,0)</f>
        <v>0</v>
      </c>
      <c r="Q82" s="113"/>
    </row>
    <row r="83" spans="2:17" ht="17.100000000000001" customHeight="1" x14ac:dyDescent="0.25">
      <c r="B83" s="53">
        <f>IF(Inskrivning!$G79=3,Inskrivning!J79,0)</f>
        <v>0</v>
      </c>
      <c r="C83" s="53">
        <f>IF(Inskrivning!$G79=3,Inskrivning!K79,0)</f>
        <v>0</v>
      </c>
      <c r="D83" s="16">
        <f>IF(Inskrivning!$G79=3,Inskrivning!L79,0)</f>
        <v>0</v>
      </c>
      <c r="E83" s="16">
        <f>IF(Inskrivning!$G79=3,Inskrivning!M79,0)</f>
        <v>0</v>
      </c>
      <c r="F83" s="16">
        <f>IF(Inskrivning!$G79=3,Inskrivning!N79,0)</f>
        <v>0</v>
      </c>
      <c r="G83" s="16">
        <f>IF(Inskrivning!$G79=3,Inskrivning!O79,0)</f>
        <v>0</v>
      </c>
      <c r="H83" s="16">
        <f>IF(Inskrivning!$G79=3,Inskrivning!P79,0)</f>
        <v>0</v>
      </c>
      <c r="I83" s="16">
        <f>IF(Inskrivning!$G79=3,Inskrivning!Q79,0)</f>
        <v>0</v>
      </c>
      <c r="J83" s="16">
        <f>IF(Inskrivning!$G79=3,Inskrivning!R79,0)</f>
        <v>0</v>
      </c>
      <c r="K83" s="16">
        <f>IF(Inskrivning!$G79=3,Inskrivning!S79,0)</f>
        <v>0</v>
      </c>
      <c r="L83" s="16">
        <f>IF(Inskrivning!$G79=3,Inskrivning!T79,0)</f>
        <v>0</v>
      </c>
      <c r="M83" s="16">
        <f>IF(Inskrivning!$G79=3,Inskrivning!U79,0)</f>
        <v>0</v>
      </c>
      <c r="N83" s="16">
        <f>IF(Inskrivning!$G79=3,Inskrivning!V79,0)</f>
        <v>0</v>
      </c>
      <c r="O83" s="16">
        <f>IF(Inskrivning!$G79=3,Inskrivning!W79,0)</f>
        <v>0</v>
      </c>
      <c r="P83" s="16">
        <f>IF(Inskrivning!$G79=3,Inskrivning!X79,0)</f>
        <v>0</v>
      </c>
      <c r="Q83" s="113"/>
    </row>
    <row r="84" spans="2:17" ht="17.100000000000001" customHeight="1" x14ac:dyDescent="0.25">
      <c r="B84" s="53">
        <f>IF(Inskrivning!$G83=3,Inskrivning!J83,0)</f>
        <v>0</v>
      </c>
      <c r="C84" s="53">
        <f>IF(Inskrivning!$G83=3,Inskrivning!K83,0)</f>
        <v>0</v>
      </c>
      <c r="D84" s="16">
        <f>IF(Inskrivning!$G83=3,Inskrivning!L83,0)</f>
        <v>0</v>
      </c>
      <c r="E84" s="16">
        <f>IF(Inskrivning!$G83=3,Inskrivning!M83,0)</f>
        <v>0</v>
      </c>
      <c r="F84" s="16">
        <f>IF(Inskrivning!$G83=3,Inskrivning!N83,0)</f>
        <v>0</v>
      </c>
      <c r="G84" s="16">
        <f>IF(Inskrivning!$G83=3,Inskrivning!O83,0)</f>
        <v>0</v>
      </c>
      <c r="H84" s="16">
        <f>IF(Inskrivning!$G83=3,Inskrivning!P83,0)</f>
        <v>0</v>
      </c>
      <c r="I84" s="16">
        <f>IF(Inskrivning!$G83=3,Inskrivning!Q83,0)</f>
        <v>0</v>
      </c>
      <c r="J84" s="16">
        <f>IF(Inskrivning!$G83=3,Inskrivning!R83,0)</f>
        <v>0</v>
      </c>
      <c r="K84" s="16">
        <f>IF(Inskrivning!$G83=3,Inskrivning!S83,0)</f>
        <v>0</v>
      </c>
      <c r="L84" s="16">
        <f>IF(Inskrivning!$G83=3,Inskrivning!T83,0)</f>
        <v>0</v>
      </c>
      <c r="M84" s="16">
        <f>IF(Inskrivning!$G83=3,Inskrivning!U83,0)</f>
        <v>0</v>
      </c>
      <c r="N84" s="16">
        <f>IF(Inskrivning!$G83=3,Inskrivning!V83,0)</f>
        <v>0</v>
      </c>
      <c r="O84" s="16">
        <f>IF(Inskrivning!$G83=3,Inskrivning!W83,0)</f>
        <v>0</v>
      </c>
      <c r="P84" s="16">
        <f>IF(Inskrivning!$G83=3,Inskrivning!X83,0)</f>
        <v>0</v>
      </c>
      <c r="Q84" s="113"/>
    </row>
    <row r="85" spans="2:17" ht="17.100000000000001" customHeight="1" x14ac:dyDescent="0.25">
      <c r="B85" s="53">
        <f>IF(Inskrivning!$G85=3,Inskrivning!J85,0)</f>
        <v>0</v>
      </c>
      <c r="C85" s="53">
        <f>IF(Inskrivning!$G85=3,Inskrivning!K85,0)</f>
        <v>0</v>
      </c>
      <c r="D85" s="16">
        <f>IF(Inskrivning!$G85=3,Inskrivning!L85,0)</f>
        <v>0</v>
      </c>
      <c r="E85" s="16">
        <f>IF(Inskrivning!$G85=3,Inskrivning!M85,0)</f>
        <v>0</v>
      </c>
      <c r="F85" s="16">
        <f>IF(Inskrivning!$G85=3,Inskrivning!N85,0)</f>
        <v>0</v>
      </c>
      <c r="G85" s="16">
        <f>IF(Inskrivning!$G85=3,Inskrivning!O85,0)</f>
        <v>0</v>
      </c>
      <c r="H85" s="16">
        <f>IF(Inskrivning!$G85=3,Inskrivning!P85,0)</f>
        <v>0</v>
      </c>
      <c r="I85" s="16">
        <f>IF(Inskrivning!$G85=3,Inskrivning!Q85,0)</f>
        <v>0</v>
      </c>
      <c r="J85" s="16">
        <f>IF(Inskrivning!$G85=3,Inskrivning!R85,0)</f>
        <v>0</v>
      </c>
      <c r="K85" s="16">
        <f>IF(Inskrivning!$G85=3,Inskrivning!S85,0)</f>
        <v>0</v>
      </c>
      <c r="L85" s="16">
        <f>IF(Inskrivning!$G85=3,Inskrivning!T85,0)</f>
        <v>0</v>
      </c>
      <c r="M85" s="16">
        <f>IF(Inskrivning!$G85=3,Inskrivning!U85,0)</f>
        <v>0</v>
      </c>
      <c r="N85" s="16">
        <f>IF(Inskrivning!$G85=3,Inskrivning!V85,0)</f>
        <v>0</v>
      </c>
      <c r="O85" s="16">
        <f>IF(Inskrivning!$G85=3,Inskrivning!W85,0)</f>
        <v>0</v>
      </c>
      <c r="P85" s="16">
        <f>IF(Inskrivning!$G85=3,Inskrivning!X85,0)</f>
        <v>0</v>
      </c>
      <c r="Q85" s="113"/>
    </row>
    <row r="86" spans="2:17" ht="17.100000000000001" customHeight="1" x14ac:dyDescent="0.25">
      <c r="B86" s="53">
        <f>IF(Inskrivning!$G86=3,Inskrivning!J86,0)</f>
        <v>0</v>
      </c>
      <c r="C86" s="53">
        <f>IF(Inskrivning!$G86=3,Inskrivning!K86,0)</f>
        <v>0</v>
      </c>
      <c r="D86" s="16">
        <f>IF(Inskrivning!$G86=3,Inskrivning!L86,0)</f>
        <v>0</v>
      </c>
      <c r="E86" s="16">
        <f>IF(Inskrivning!$G86=3,Inskrivning!M86,0)</f>
        <v>0</v>
      </c>
      <c r="F86" s="16">
        <f>IF(Inskrivning!$G86=3,Inskrivning!N86,0)</f>
        <v>0</v>
      </c>
      <c r="G86" s="16">
        <f>IF(Inskrivning!$G86=3,Inskrivning!O86,0)</f>
        <v>0</v>
      </c>
      <c r="H86" s="16">
        <f>IF(Inskrivning!$G86=3,Inskrivning!P86,0)</f>
        <v>0</v>
      </c>
      <c r="I86" s="16">
        <f>IF(Inskrivning!$G86=3,Inskrivning!Q86,0)</f>
        <v>0</v>
      </c>
      <c r="J86" s="16">
        <f>IF(Inskrivning!$G86=3,Inskrivning!R86,0)</f>
        <v>0</v>
      </c>
      <c r="K86" s="16">
        <f>IF(Inskrivning!$G86=3,Inskrivning!S86,0)</f>
        <v>0</v>
      </c>
      <c r="L86" s="16">
        <f>IF(Inskrivning!$G86=3,Inskrivning!T86,0)</f>
        <v>0</v>
      </c>
      <c r="M86" s="16">
        <f>IF(Inskrivning!$G86=3,Inskrivning!U86,0)</f>
        <v>0</v>
      </c>
      <c r="N86" s="16">
        <f>IF(Inskrivning!$G86=3,Inskrivning!V86,0)</f>
        <v>0</v>
      </c>
      <c r="O86" s="16">
        <f>IF(Inskrivning!$G86=3,Inskrivning!W86,0)</f>
        <v>0</v>
      </c>
      <c r="P86" s="16">
        <f>IF(Inskrivning!$G86=3,Inskrivning!X86,0)</f>
        <v>0</v>
      </c>
      <c r="Q86" s="113"/>
    </row>
    <row r="87" spans="2:17" ht="17.100000000000001" customHeight="1" x14ac:dyDescent="0.25">
      <c r="B87" s="53">
        <f>IF(Inskrivning!$G87=3,Inskrivning!J87,0)</f>
        <v>0</v>
      </c>
      <c r="C87" s="53">
        <f>IF(Inskrivning!$G87=3,Inskrivning!K87,0)</f>
        <v>0</v>
      </c>
      <c r="D87" s="16">
        <f>IF(Inskrivning!$G87=3,Inskrivning!L87,0)</f>
        <v>0</v>
      </c>
      <c r="E87" s="16">
        <f>IF(Inskrivning!$G87=3,Inskrivning!M87,0)</f>
        <v>0</v>
      </c>
      <c r="F87" s="16">
        <f>IF(Inskrivning!$G87=3,Inskrivning!N87,0)</f>
        <v>0</v>
      </c>
      <c r="G87" s="16">
        <f>IF(Inskrivning!$G87=3,Inskrivning!O87,0)</f>
        <v>0</v>
      </c>
      <c r="H87" s="16">
        <f>IF(Inskrivning!$G87=3,Inskrivning!P87,0)</f>
        <v>0</v>
      </c>
      <c r="I87" s="16">
        <f>IF(Inskrivning!$G87=3,Inskrivning!Q87,0)</f>
        <v>0</v>
      </c>
      <c r="J87" s="16">
        <f>IF(Inskrivning!$G87=3,Inskrivning!R87,0)</f>
        <v>0</v>
      </c>
      <c r="K87" s="16">
        <f>IF(Inskrivning!$G87=3,Inskrivning!S87,0)</f>
        <v>0</v>
      </c>
      <c r="L87" s="16">
        <f>IF(Inskrivning!$G87=3,Inskrivning!T87,0)</f>
        <v>0</v>
      </c>
      <c r="M87" s="16">
        <f>IF(Inskrivning!$G87=3,Inskrivning!U87,0)</f>
        <v>0</v>
      </c>
      <c r="N87" s="16">
        <f>IF(Inskrivning!$G87=3,Inskrivning!V87,0)</f>
        <v>0</v>
      </c>
      <c r="O87" s="16">
        <f>IF(Inskrivning!$G87=3,Inskrivning!W87,0)</f>
        <v>0</v>
      </c>
      <c r="P87" s="16">
        <f>IF(Inskrivning!$G87=3,Inskrivning!X87,0)</f>
        <v>0</v>
      </c>
      <c r="Q87" s="113"/>
    </row>
    <row r="88" spans="2:17" ht="17.100000000000001" customHeight="1" x14ac:dyDescent="0.25">
      <c r="B88" s="53">
        <f>IF(Inskrivning!$G88=3,Inskrivning!J88,0)</f>
        <v>0</v>
      </c>
      <c r="C88" s="53">
        <f>IF(Inskrivning!$G88=3,Inskrivning!K88,0)</f>
        <v>0</v>
      </c>
      <c r="D88" s="16">
        <f>IF(Inskrivning!$G88=3,Inskrivning!L88,0)</f>
        <v>0</v>
      </c>
      <c r="E88" s="16">
        <f>IF(Inskrivning!$G88=3,Inskrivning!M88,0)</f>
        <v>0</v>
      </c>
      <c r="F88" s="16">
        <f>IF(Inskrivning!$G88=3,Inskrivning!N88,0)</f>
        <v>0</v>
      </c>
      <c r="G88" s="16">
        <f>IF(Inskrivning!$G88=3,Inskrivning!O88,0)</f>
        <v>0</v>
      </c>
      <c r="H88" s="16">
        <f>IF(Inskrivning!$G88=3,Inskrivning!P88,0)</f>
        <v>0</v>
      </c>
      <c r="I88" s="16">
        <f>IF(Inskrivning!$G88=3,Inskrivning!Q88,0)</f>
        <v>0</v>
      </c>
      <c r="J88" s="16">
        <f>IF(Inskrivning!$G88=3,Inskrivning!R88,0)</f>
        <v>0</v>
      </c>
      <c r="K88" s="16">
        <f>IF(Inskrivning!$G88=3,Inskrivning!S88,0)</f>
        <v>0</v>
      </c>
      <c r="L88" s="16">
        <f>IF(Inskrivning!$G88=3,Inskrivning!T88,0)</f>
        <v>0</v>
      </c>
      <c r="M88" s="16">
        <f>IF(Inskrivning!$G88=3,Inskrivning!U88,0)</f>
        <v>0</v>
      </c>
      <c r="N88" s="16">
        <f>IF(Inskrivning!$G88=3,Inskrivning!V88,0)</f>
        <v>0</v>
      </c>
      <c r="O88" s="16">
        <f>IF(Inskrivning!$G88=3,Inskrivning!W88,0)</f>
        <v>0</v>
      </c>
      <c r="P88" s="16">
        <f>IF(Inskrivning!$G88=3,Inskrivning!X88,0)</f>
        <v>0</v>
      </c>
      <c r="Q88" s="113"/>
    </row>
    <row r="89" spans="2:17" ht="17.100000000000001" customHeight="1" x14ac:dyDescent="0.25">
      <c r="B89" s="53">
        <f>IF(Inskrivning!$G89=3,Inskrivning!J89,0)</f>
        <v>0</v>
      </c>
      <c r="C89" s="53">
        <f>IF(Inskrivning!$G89=3,Inskrivning!K89,0)</f>
        <v>0</v>
      </c>
      <c r="D89" s="16">
        <f>IF(Inskrivning!$G89=3,Inskrivning!L89,0)</f>
        <v>0</v>
      </c>
      <c r="E89" s="16">
        <f>IF(Inskrivning!$G89=3,Inskrivning!M89,0)</f>
        <v>0</v>
      </c>
      <c r="F89" s="16">
        <f>IF(Inskrivning!$G89=3,Inskrivning!N89,0)</f>
        <v>0</v>
      </c>
      <c r="G89" s="16">
        <f>IF(Inskrivning!$G89=3,Inskrivning!O89,0)</f>
        <v>0</v>
      </c>
      <c r="H89" s="16">
        <f>IF(Inskrivning!$G89=3,Inskrivning!P89,0)</f>
        <v>0</v>
      </c>
      <c r="I89" s="16">
        <f>IF(Inskrivning!$G89=3,Inskrivning!Q89,0)</f>
        <v>0</v>
      </c>
      <c r="J89" s="16">
        <f>IF(Inskrivning!$G89=3,Inskrivning!R89,0)</f>
        <v>0</v>
      </c>
      <c r="K89" s="16">
        <f>IF(Inskrivning!$G89=3,Inskrivning!S89,0)</f>
        <v>0</v>
      </c>
      <c r="L89" s="16">
        <f>IF(Inskrivning!$G89=3,Inskrivning!T89,0)</f>
        <v>0</v>
      </c>
      <c r="M89" s="16">
        <f>IF(Inskrivning!$G89=3,Inskrivning!U89,0)</f>
        <v>0</v>
      </c>
      <c r="N89" s="16">
        <f>IF(Inskrivning!$G89=3,Inskrivning!V89,0)</f>
        <v>0</v>
      </c>
      <c r="O89" s="16">
        <f>IF(Inskrivning!$G89=3,Inskrivning!W89,0)</f>
        <v>0</v>
      </c>
      <c r="P89" s="16">
        <f>IF(Inskrivning!$G89=3,Inskrivning!X89,0)</f>
        <v>0</v>
      </c>
      <c r="Q89" s="113"/>
    </row>
    <row r="90" spans="2:17" ht="17.100000000000001" customHeight="1" x14ac:dyDescent="0.25">
      <c r="B90" s="53">
        <f>IF(Inskrivning!$G91=3,Inskrivning!J91,0)</f>
        <v>0</v>
      </c>
      <c r="C90" s="53">
        <f>IF(Inskrivning!$G91=3,Inskrivning!K91,0)</f>
        <v>0</v>
      </c>
      <c r="D90" s="16">
        <f>IF(Inskrivning!$G91=3,Inskrivning!L91,0)</f>
        <v>0</v>
      </c>
      <c r="E90" s="16">
        <f>IF(Inskrivning!$G91=3,Inskrivning!M91,0)</f>
        <v>0</v>
      </c>
      <c r="F90" s="16">
        <f>IF(Inskrivning!$G91=3,Inskrivning!N91,0)</f>
        <v>0</v>
      </c>
      <c r="G90" s="16">
        <f>IF(Inskrivning!$G91=3,Inskrivning!O91,0)</f>
        <v>0</v>
      </c>
      <c r="H90" s="16">
        <f>IF(Inskrivning!$G91=3,Inskrivning!P91,0)</f>
        <v>0</v>
      </c>
      <c r="I90" s="16">
        <f>IF(Inskrivning!$G91=3,Inskrivning!Q91,0)</f>
        <v>0</v>
      </c>
      <c r="J90" s="16">
        <f>IF(Inskrivning!$G91=3,Inskrivning!R91,0)</f>
        <v>0</v>
      </c>
      <c r="K90" s="16">
        <f>IF(Inskrivning!$G91=3,Inskrivning!S91,0)</f>
        <v>0</v>
      </c>
      <c r="L90" s="16">
        <f>IF(Inskrivning!$G91=3,Inskrivning!T91,0)</f>
        <v>0</v>
      </c>
      <c r="M90" s="16">
        <f>IF(Inskrivning!$G91=3,Inskrivning!U91,0)</f>
        <v>0</v>
      </c>
      <c r="N90" s="16">
        <f>IF(Inskrivning!$G91=3,Inskrivning!V91,0)</f>
        <v>0</v>
      </c>
      <c r="O90" s="16">
        <f>IF(Inskrivning!$G91=3,Inskrivning!W91,0)</f>
        <v>0</v>
      </c>
      <c r="P90" s="16">
        <f>IF(Inskrivning!$G91=3,Inskrivning!X91,0)</f>
        <v>0</v>
      </c>
      <c r="Q90" s="113"/>
    </row>
    <row r="91" spans="2:17" ht="17.100000000000001" customHeight="1" x14ac:dyDescent="0.25">
      <c r="B91" s="53">
        <f>IF(Inskrivning!$G92=3,Inskrivning!J92,0)</f>
        <v>0</v>
      </c>
      <c r="C91" s="53">
        <f>IF(Inskrivning!$G92=3,Inskrivning!K92,0)</f>
        <v>0</v>
      </c>
      <c r="D91" s="16">
        <f>IF(Inskrivning!$G92=3,Inskrivning!L92,0)</f>
        <v>0</v>
      </c>
      <c r="E91" s="16">
        <f>IF(Inskrivning!$G92=3,Inskrivning!M92,0)</f>
        <v>0</v>
      </c>
      <c r="F91" s="16">
        <f>IF(Inskrivning!$G92=3,Inskrivning!N92,0)</f>
        <v>0</v>
      </c>
      <c r="G91" s="16">
        <f>IF(Inskrivning!$G92=3,Inskrivning!O92,0)</f>
        <v>0</v>
      </c>
      <c r="H91" s="16">
        <f>IF(Inskrivning!$G92=3,Inskrivning!P92,0)</f>
        <v>0</v>
      </c>
      <c r="I91" s="16">
        <f>IF(Inskrivning!$G92=3,Inskrivning!Q92,0)</f>
        <v>0</v>
      </c>
      <c r="J91" s="16">
        <f>IF(Inskrivning!$G92=3,Inskrivning!R92,0)</f>
        <v>0</v>
      </c>
      <c r="K91" s="16">
        <f>IF(Inskrivning!$G92=3,Inskrivning!S92,0)</f>
        <v>0</v>
      </c>
      <c r="L91" s="16">
        <f>IF(Inskrivning!$G92=3,Inskrivning!T92,0)</f>
        <v>0</v>
      </c>
      <c r="M91" s="16">
        <f>IF(Inskrivning!$G92=3,Inskrivning!U92,0)</f>
        <v>0</v>
      </c>
      <c r="N91" s="16">
        <f>IF(Inskrivning!$G92=3,Inskrivning!V92,0)</f>
        <v>0</v>
      </c>
      <c r="O91" s="16">
        <f>IF(Inskrivning!$G92=3,Inskrivning!W92,0)</f>
        <v>0</v>
      </c>
      <c r="P91" s="16">
        <f>IF(Inskrivning!$G92=3,Inskrivning!X92,0)</f>
        <v>0</v>
      </c>
      <c r="Q91" s="113"/>
    </row>
    <row r="92" spans="2:17" ht="17.100000000000001" customHeight="1" x14ac:dyDescent="0.25">
      <c r="B92" s="53">
        <f>IF(Inskrivning!$G93=3,Inskrivning!J93,0)</f>
        <v>0</v>
      </c>
      <c r="C92" s="53">
        <f>IF(Inskrivning!$G93=3,Inskrivning!K93,0)</f>
        <v>0</v>
      </c>
      <c r="D92" s="16">
        <f>IF(Inskrivning!$G93=3,Inskrivning!L93,0)</f>
        <v>0</v>
      </c>
      <c r="E92" s="16">
        <f>IF(Inskrivning!$G93=3,Inskrivning!M93,0)</f>
        <v>0</v>
      </c>
      <c r="F92" s="16">
        <f>IF(Inskrivning!$G93=3,Inskrivning!N93,0)</f>
        <v>0</v>
      </c>
      <c r="G92" s="16">
        <f>IF(Inskrivning!$G93=3,Inskrivning!O93,0)</f>
        <v>0</v>
      </c>
      <c r="H92" s="16">
        <f>IF(Inskrivning!$G93=3,Inskrivning!P93,0)</f>
        <v>0</v>
      </c>
      <c r="I92" s="16">
        <f>IF(Inskrivning!$G93=3,Inskrivning!Q93,0)</f>
        <v>0</v>
      </c>
      <c r="J92" s="16">
        <f>IF(Inskrivning!$G93=3,Inskrivning!R93,0)</f>
        <v>0</v>
      </c>
      <c r="K92" s="16">
        <f>IF(Inskrivning!$G93=3,Inskrivning!S93,0)</f>
        <v>0</v>
      </c>
      <c r="L92" s="16">
        <f>IF(Inskrivning!$G93=3,Inskrivning!T93,0)</f>
        <v>0</v>
      </c>
      <c r="M92" s="16">
        <f>IF(Inskrivning!$G93=3,Inskrivning!U93,0)</f>
        <v>0</v>
      </c>
      <c r="N92" s="16">
        <f>IF(Inskrivning!$G93=3,Inskrivning!V93,0)</f>
        <v>0</v>
      </c>
      <c r="O92" s="16">
        <f>IF(Inskrivning!$G93=3,Inskrivning!W93,0)</f>
        <v>0</v>
      </c>
      <c r="P92" s="16">
        <f>IF(Inskrivning!$G93=3,Inskrivning!X93,0)</f>
        <v>0</v>
      </c>
      <c r="Q92" s="113"/>
    </row>
    <row r="93" spans="2:17" ht="17.100000000000001" customHeight="1" x14ac:dyDescent="0.25">
      <c r="B93" s="53">
        <f>IF(Inskrivning!$G94=3,Inskrivning!J94,0)</f>
        <v>0</v>
      </c>
      <c r="C93" s="53">
        <f>IF(Inskrivning!$G94=3,Inskrivning!K94,0)</f>
        <v>0</v>
      </c>
      <c r="D93" s="16">
        <f>IF(Inskrivning!$G94=3,Inskrivning!L94,0)</f>
        <v>0</v>
      </c>
      <c r="E93" s="16">
        <f>IF(Inskrivning!$G94=3,Inskrivning!M94,0)</f>
        <v>0</v>
      </c>
      <c r="F93" s="16">
        <f>IF(Inskrivning!$G94=3,Inskrivning!N94,0)</f>
        <v>0</v>
      </c>
      <c r="G93" s="16">
        <f>IF(Inskrivning!$G94=3,Inskrivning!O94,0)</f>
        <v>0</v>
      </c>
      <c r="H93" s="16">
        <f>IF(Inskrivning!$G94=3,Inskrivning!P94,0)</f>
        <v>0</v>
      </c>
      <c r="I93" s="16">
        <f>IF(Inskrivning!$G94=3,Inskrivning!Q94,0)</f>
        <v>0</v>
      </c>
      <c r="J93" s="16">
        <f>IF(Inskrivning!$G94=3,Inskrivning!R94,0)</f>
        <v>0</v>
      </c>
      <c r="K93" s="16">
        <f>IF(Inskrivning!$G94=3,Inskrivning!S94,0)</f>
        <v>0</v>
      </c>
      <c r="L93" s="16">
        <f>IF(Inskrivning!$G94=3,Inskrivning!T94,0)</f>
        <v>0</v>
      </c>
      <c r="M93" s="16">
        <f>IF(Inskrivning!$G94=3,Inskrivning!U94,0)</f>
        <v>0</v>
      </c>
      <c r="N93" s="16">
        <f>IF(Inskrivning!$G94=3,Inskrivning!V94,0)</f>
        <v>0</v>
      </c>
      <c r="O93" s="16">
        <f>IF(Inskrivning!$G94=3,Inskrivning!W94,0)</f>
        <v>0</v>
      </c>
      <c r="P93" s="16">
        <f>IF(Inskrivning!$G94=3,Inskrivning!X94,0)</f>
        <v>0</v>
      </c>
      <c r="Q93" s="113"/>
    </row>
    <row r="94" spans="2:17" ht="17.100000000000001" customHeight="1" x14ac:dyDescent="0.25">
      <c r="B94" s="53">
        <f>IF(Inskrivning!$G95=3,Inskrivning!J95,0)</f>
        <v>0</v>
      </c>
      <c r="C94" s="53">
        <f>IF(Inskrivning!$G95=3,Inskrivning!K95,0)</f>
        <v>0</v>
      </c>
      <c r="D94" s="16">
        <f>IF(Inskrivning!$G95=3,Inskrivning!L95,0)</f>
        <v>0</v>
      </c>
      <c r="E94" s="16">
        <f>IF(Inskrivning!$G95=3,Inskrivning!M95,0)</f>
        <v>0</v>
      </c>
      <c r="F94" s="16">
        <f>IF(Inskrivning!$G95=3,Inskrivning!N95,0)</f>
        <v>0</v>
      </c>
      <c r="G94" s="16">
        <f>IF(Inskrivning!$G95=3,Inskrivning!O95,0)</f>
        <v>0</v>
      </c>
      <c r="H94" s="16">
        <f>IF(Inskrivning!$G95=3,Inskrivning!P95,0)</f>
        <v>0</v>
      </c>
      <c r="I94" s="16">
        <f>IF(Inskrivning!$G95=3,Inskrivning!Q95,0)</f>
        <v>0</v>
      </c>
      <c r="J94" s="16">
        <f>IF(Inskrivning!$G95=3,Inskrivning!R95,0)</f>
        <v>0</v>
      </c>
      <c r="K94" s="16">
        <f>IF(Inskrivning!$G95=3,Inskrivning!S95,0)</f>
        <v>0</v>
      </c>
      <c r="L94" s="16">
        <f>IF(Inskrivning!$G95=3,Inskrivning!T95,0)</f>
        <v>0</v>
      </c>
      <c r="M94" s="16">
        <f>IF(Inskrivning!$G95=3,Inskrivning!U95,0)</f>
        <v>0</v>
      </c>
      <c r="N94" s="16">
        <f>IF(Inskrivning!$G95=3,Inskrivning!V95,0)</f>
        <v>0</v>
      </c>
      <c r="O94" s="16">
        <f>IF(Inskrivning!$G95=3,Inskrivning!W95,0)</f>
        <v>0</v>
      </c>
      <c r="P94" s="16">
        <f>IF(Inskrivning!$G95=3,Inskrivning!X95,0)</f>
        <v>0</v>
      </c>
      <c r="Q94" s="113"/>
    </row>
    <row r="95" spans="2:17" ht="17.100000000000001" customHeight="1" x14ac:dyDescent="0.25">
      <c r="B95" s="53">
        <f>IF(Inskrivning!$G96=3,Inskrivning!J96,0)</f>
        <v>0</v>
      </c>
      <c r="C95" s="53">
        <f>IF(Inskrivning!$G96=3,Inskrivning!K96,0)</f>
        <v>0</v>
      </c>
      <c r="D95" s="16">
        <f>IF(Inskrivning!$G96=3,Inskrivning!L96,0)</f>
        <v>0</v>
      </c>
      <c r="E95" s="16">
        <f>IF(Inskrivning!$G96=3,Inskrivning!M96,0)</f>
        <v>0</v>
      </c>
      <c r="F95" s="16">
        <f>IF(Inskrivning!$G96=3,Inskrivning!N96,0)</f>
        <v>0</v>
      </c>
      <c r="G95" s="16">
        <f>IF(Inskrivning!$G96=3,Inskrivning!O96,0)</f>
        <v>0</v>
      </c>
      <c r="H95" s="16">
        <f>IF(Inskrivning!$G96=3,Inskrivning!P96,0)</f>
        <v>0</v>
      </c>
      <c r="I95" s="16">
        <f>IF(Inskrivning!$G96=3,Inskrivning!Q96,0)</f>
        <v>0</v>
      </c>
      <c r="J95" s="16">
        <f>IF(Inskrivning!$G96=3,Inskrivning!R96,0)</f>
        <v>0</v>
      </c>
      <c r="K95" s="16">
        <f>IF(Inskrivning!$G96=3,Inskrivning!S96,0)</f>
        <v>0</v>
      </c>
      <c r="L95" s="16">
        <f>IF(Inskrivning!$G96=3,Inskrivning!T96,0)</f>
        <v>0</v>
      </c>
      <c r="M95" s="16">
        <f>IF(Inskrivning!$G96=3,Inskrivning!U96,0)</f>
        <v>0</v>
      </c>
      <c r="N95" s="16">
        <f>IF(Inskrivning!$G96=3,Inskrivning!V96,0)</f>
        <v>0</v>
      </c>
      <c r="O95" s="16">
        <f>IF(Inskrivning!$G96=3,Inskrivning!W96,0)</f>
        <v>0</v>
      </c>
      <c r="P95" s="16">
        <f>IF(Inskrivning!$G96=3,Inskrivning!X96,0)</f>
        <v>0</v>
      </c>
      <c r="Q95" s="113"/>
    </row>
    <row r="96" spans="2:17" ht="17.100000000000001" customHeight="1" x14ac:dyDescent="0.25">
      <c r="B96" s="53">
        <f>IF(Inskrivning!$G97=3,Inskrivning!J97,0)</f>
        <v>0</v>
      </c>
      <c r="C96" s="53">
        <f>IF(Inskrivning!$G97=3,Inskrivning!K97,0)</f>
        <v>0</v>
      </c>
      <c r="D96" s="16">
        <f>IF(Inskrivning!$G97=3,Inskrivning!L97,0)</f>
        <v>0</v>
      </c>
      <c r="E96" s="16">
        <f>IF(Inskrivning!$G97=3,Inskrivning!M97,0)</f>
        <v>0</v>
      </c>
      <c r="F96" s="16">
        <f>IF(Inskrivning!$G97=3,Inskrivning!N97,0)</f>
        <v>0</v>
      </c>
      <c r="G96" s="16">
        <f>IF(Inskrivning!$G97=3,Inskrivning!O97,0)</f>
        <v>0</v>
      </c>
      <c r="H96" s="16">
        <f>IF(Inskrivning!$G97=3,Inskrivning!P97,0)</f>
        <v>0</v>
      </c>
      <c r="I96" s="16">
        <f>IF(Inskrivning!$G97=3,Inskrivning!Q97,0)</f>
        <v>0</v>
      </c>
      <c r="J96" s="16">
        <f>IF(Inskrivning!$G97=3,Inskrivning!R97,0)</f>
        <v>0</v>
      </c>
      <c r="K96" s="16">
        <f>IF(Inskrivning!$G97=3,Inskrivning!S97,0)</f>
        <v>0</v>
      </c>
      <c r="L96" s="16">
        <f>IF(Inskrivning!$G97=3,Inskrivning!T97,0)</f>
        <v>0</v>
      </c>
      <c r="M96" s="16">
        <f>IF(Inskrivning!$G97=3,Inskrivning!U97,0)</f>
        <v>0</v>
      </c>
      <c r="N96" s="16">
        <f>IF(Inskrivning!$G97=3,Inskrivning!V97,0)</f>
        <v>0</v>
      </c>
      <c r="O96" s="16">
        <f>IF(Inskrivning!$G97=3,Inskrivning!W97,0)</f>
        <v>0</v>
      </c>
      <c r="P96" s="16">
        <f>IF(Inskrivning!$G97=3,Inskrivning!X97,0)</f>
        <v>0</v>
      </c>
      <c r="Q96" s="113"/>
    </row>
    <row r="97" spans="2:17" ht="17.100000000000001" customHeight="1" x14ac:dyDescent="0.25">
      <c r="B97" s="53">
        <f>IF(Inskrivning!$G98=3,Inskrivning!J98,0)</f>
        <v>0</v>
      </c>
      <c r="C97" s="53">
        <f>IF(Inskrivning!$G98=3,Inskrivning!K98,0)</f>
        <v>0</v>
      </c>
      <c r="D97" s="16">
        <f>IF(Inskrivning!$G98=3,Inskrivning!L98,0)</f>
        <v>0</v>
      </c>
      <c r="E97" s="16">
        <f>IF(Inskrivning!$G98=3,Inskrivning!M98,0)</f>
        <v>0</v>
      </c>
      <c r="F97" s="16">
        <f>IF(Inskrivning!$G98=3,Inskrivning!N98,0)</f>
        <v>0</v>
      </c>
      <c r="G97" s="16">
        <f>IF(Inskrivning!$G98=3,Inskrivning!O98,0)</f>
        <v>0</v>
      </c>
      <c r="H97" s="16">
        <f>IF(Inskrivning!$G98=3,Inskrivning!P98,0)</f>
        <v>0</v>
      </c>
      <c r="I97" s="16">
        <f>IF(Inskrivning!$G98=3,Inskrivning!Q98,0)</f>
        <v>0</v>
      </c>
      <c r="J97" s="16">
        <f>IF(Inskrivning!$G98=3,Inskrivning!R98,0)</f>
        <v>0</v>
      </c>
      <c r="K97" s="16">
        <f>IF(Inskrivning!$G98=3,Inskrivning!S98,0)</f>
        <v>0</v>
      </c>
      <c r="L97" s="16">
        <f>IF(Inskrivning!$G98=3,Inskrivning!T98,0)</f>
        <v>0</v>
      </c>
      <c r="M97" s="16">
        <f>IF(Inskrivning!$G98=3,Inskrivning!U98,0)</f>
        <v>0</v>
      </c>
      <c r="N97" s="16">
        <f>IF(Inskrivning!$G98=3,Inskrivning!V98,0)</f>
        <v>0</v>
      </c>
      <c r="O97" s="16">
        <f>IF(Inskrivning!$G98=3,Inskrivning!W98,0)</f>
        <v>0</v>
      </c>
      <c r="P97" s="16">
        <f>IF(Inskrivning!$G98=3,Inskrivning!X98,0)</f>
        <v>0</v>
      </c>
      <c r="Q97" s="113"/>
    </row>
    <row r="98" spans="2:17" ht="17.100000000000001" customHeight="1" x14ac:dyDescent="0.25">
      <c r="B98" s="53">
        <f>IF(Inskrivning!$G99=3,Inskrivning!J99,0)</f>
        <v>0</v>
      </c>
      <c r="C98" s="53">
        <f>IF(Inskrivning!$G99=3,Inskrivning!K99,0)</f>
        <v>0</v>
      </c>
      <c r="D98" s="16">
        <f>IF(Inskrivning!$G99=3,Inskrivning!L99,0)</f>
        <v>0</v>
      </c>
      <c r="E98" s="16">
        <f>IF(Inskrivning!$G99=3,Inskrivning!M99,0)</f>
        <v>0</v>
      </c>
      <c r="F98" s="16">
        <f>IF(Inskrivning!$G99=3,Inskrivning!N99,0)</f>
        <v>0</v>
      </c>
      <c r="G98" s="16">
        <f>IF(Inskrivning!$G99=3,Inskrivning!O99,0)</f>
        <v>0</v>
      </c>
      <c r="H98" s="16">
        <f>IF(Inskrivning!$G99=3,Inskrivning!P99,0)</f>
        <v>0</v>
      </c>
      <c r="I98" s="16">
        <f>IF(Inskrivning!$G99=3,Inskrivning!Q99,0)</f>
        <v>0</v>
      </c>
      <c r="J98" s="16">
        <f>IF(Inskrivning!$G99=3,Inskrivning!R99,0)</f>
        <v>0</v>
      </c>
      <c r="K98" s="16">
        <f>IF(Inskrivning!$G99=3,Inskrivning!S99,0)</f>
        <v>0</v>
      </c>
      <c r="L98" s="16">
        <f>IF(Inskrivning!$G99=3,Inskrivning!T99,0)</f>
        <v>0</v>
      </c>
      <c r="M98" s="16">
        <f>IF(Inskrivning!$G99=3,Inskrivning!U99,0)</f>
        <v>0</v>
      </c>
      <c r="N98" s="16">
        <f>IF(Inskrivning!$G99=3,Inskrivning!V99,0)</f>
        <v>0</v>
      </c>
      <c r="O98" s="16">
        <f>IF(Inskrivning!$G99=3,Inskrivning!W99,0)</f>
        <v>0</v>
      </c>
      <c r="P98" s="16">
        <f>IF(Inskrivning!$G99=3,Inskrivning!X99,0)</f>
        <v>0</v>
      </c>
      <c r="Q98" s="113"/>
    </row>
    <row r="99" spans="2:17" ht="17.100000000000001" customHeight="1" x14ac:dyDescent="0.25">
      <c r="B99" s="53">
        <f>IF(Inskrivning!$G100=3,Inskrivning!J100,0)</f>
        <v>0</v>
      </c>
      <c r="C99" s="53">
        <f>IF(Inskrivning!$G100=3,Inskrivning!K100,0)</f>
        <v>0</v>
      </c>
      <c r="D99" s="16">
        <f>IF(Inskrivning!$G100=3,Inskrivning!L100,0)</f>
        <v>0</v>
      </c>
      <c r="E99" s="16">
        <f>IF(Inskrivning!$G100=3,Inskrivning!M100,0)</f>
        <v>0</v>
      </c>
      <c r="F99" s="16">
        <f>IF(Inskrivning!$G100=3,Inskrivning!N100,0)</f>
        <v>0</v>
      </c>
      <c r="G99" s="16">
        <f>IF(Inskrivning!$G100=3,Inskrivning!O100,0)</f>
        <v>0</v>
      </c>
      <c r="H99" s="16">
        <f>IF(Inskrivning!$G100=3,Inskrivning!P100,0)</f>
        <v>0</v>
      </c>
      <c r="I99" s="16">
        <f>IF(Inskrivning!$G100=3,Inskrivning!Q100,0)</f>
        <v>0</v>
      </c>
      <c r="J99" s="16">
        <f>IF(Inskrivning!$G100=3,Inskrivning!R100,0)</f>
        <v>0</v>
      </c>
      <c r="K99" s="16">
        <f>IF(Inskrivning!$G100=3,Inskrivning!S100,0)</f>
        <v>0</v>
      </c>
      <c r="L99" s="16">
        <f>IF(Inskrivning!$G100=3,Inskrivning!T100,0)</f>
        <v>0</v>
      </c>
      <c r="M99" s="16">
        <f>IF(Inskrivning!$G100=3,Inskrivning!U100,0)</f>
        <v>0</v>
      </c>
      <c r="N99" s="16">
        <f>IF(Inskrivning!$G100=3,Inskrivning!V100,0)</f>
        <v>0</v>
      </c>
      <c r="O99" s="16">
        <f>IF(Inskrivning!$G100=3,Inskrivning!W100,0)</f>
        <v>0</v>
      </c>
      <c r="P99" s="16">
        <f>IF(Inskrivning!$G100=3,Inskrivning!X100,0)</f>
        <v>0</v>
      </c>
      <c r="Q99" s="113"/>
    </row>
    <row r="100" spans="2:17" ht="17.100000000000001" customHeight="1" x14ac:dyDescent="0.25">
      <c r="B100" s="53">
        <f>IF(Inskrivning!$G101=3,Inskrivning!J101,0)</f>
        <v>0</v>
      </c>
      <c r="C100" s="53">
        <f>IF(Inskrivning!$G101=3,Inskrivning!K101,0)</f>
        <v>0</v>
      </c>
      <c r="D100" s="16">
        <f>IF(Inskrivning!$G101=3,Inskrivning!L101,0)</f>
        <v>0</v>
      </c>
      <c r="E100" s="16">
        <f>IF(Inskrivning!$G101=3,Inskrivning!M101,0)</f>
        <v>0</v>
      </c>
      <c r="F100" s="16">
        <f>IF(Inskrivning!$G101=3,Inskrivning!N101,0)</f>
        <v>0</v>
      </c>
      <c r="G100" s="16">
        <f>IF(Inskrivning!$G101=3,Inskrivning!O101,0)</f>
        <v>0</v>
      </c>
      <c r="H100" s="16">
        <f>IF(Inskrivning!$G101=3,Inskrivning!P101,0)</f>
        <v>0</v>
      </c>
      <c r="I100" s="16">
        <f>IF(Inskrivning!$G101=3,Inskrivning!Q101,0)</f>
        <v>0</v>
      </c>
      <c r="J100" s="16">
        <f>IF(Inskrivning!$G101=3,Inskrivning!R101,0)</f>
        <v>0</v>
      </c>
      <c r="K100" s="16">
        <f>IF(Inskrivning!$G101=3,Inskrivning!S101,0)</f>
        <v>0</v>
      </c>
      <c r="L100" s="16">
        <f>IF(Inskrivning!$G101=3,Inskrivning!T101,0)</f>
        <v>0</v>
      </c>
      <c r="M100" s="16">
        <f>IF(Inskrivning!$G101=3,Inskrivning!U101,0)</f>
        <v>0</v>
      </c>
      <c r="N100" s="16">
        <f>IF(Inskrivning!$G101=3,Inskrivning!V101,0)</f>
        <v>0</v>
      </c>
      <c r="O100" s="16">
        <f>IF(Inskrivning!$G101=3,Inskrivning!W101,0)</f>
        <v>0</v>
      </c>
      <c r="P100" s="16">
        <f>IF(Inskrivning!$G101=3,Inskrivning!X101,0)</f>
        <v>0</v>
      </c>
      <c r="Q100" s="113"/>
    </row>
    <row r="101" spans="2:17" ht="17.100000000000001" customHeight="1" x14ac:dyDescent="0.25">
      <c r="B101" s="53">
        <f>IF(Inskrivning!$G102=3,Inskrivning!J102,0)</f>
        <v>0</v>
      </c>
      <c r="C101" s="53">
        <f>IF(Inskrivning!$G102=3,Inskrivning!K102,0)</f>
        <v>0</v>
      </c>
      <c r="D101" s="16">
        <f>IF(Inskrivning!$G102=3,Inskrivning!L102,0)</f>
        <v>0</v>
      </c>
      <c r="E101" s="16">
        <f>IF(Inskrivning!$G102=3,Inskrivning!M102,0)</f>
        <v>0</v>
      </c>
      <c r="F101" s="16">
        <f>IF(Inskrivning!$G102=3,Inskrivning!N102,0)</f>
        <v>0</v>
      </c>
      <c r="G101" s="16">
        <f>IF(Inskrivning!$G102=3,Inskrivning!O102,0)</f>
        <v>0</v>
      </c>
      <c r="H101" s="16">
        <f>IF(Inskrivning!$G102=3,Inskrivning!P102,0)</f>
        <v>0</v>
      </c>
      <c r="I101" s="16">
        <f>IF(Inskrivning!$G102=3,Inskrivning!Q102,0)</f>
        <v>0</v>
      </c>
      <c r="J101" s="16">
        <f>IF(Inskrivning!$G102=3,Inskrivning!R102,0)</f>
        <v>0</v>
      </c>
      <c r="K101" s="16">
        <f>IF(Inskrivning!$G102=3,Inskrivning!S102,0)</f>
        <v>0</v>
      </c>
      <c r="L101" s="16">
        <f>IF(Inskrivning!$G102=3,Inskrivning!T102,0)</f>
        <v>0</v>
      </c>
      <c r="M101" s="16">
        <f>IF(Inskrivning!$G102=3,Inskrivning!U102,0)</f>
        <v>0</v>
      </c>
      <c r="N101" s="16">
        <f>IF(Inskrivning!$G102=3,Inskrivning!V102,0)</f>
        <v>0</v>
      </c>
      <c r="O101" s="16">
        <f>IF(Inskrivning!$G102=3,Inskrivning!W102,0)</f>
        <v>0</v>
      </c>
      <c r="P101" s="16">
        <f>IF(Inskrivning!$G102=3,Inskrivning!X102,0)</f>
        <v>0</v>
      </c>
      <c r="Q101" s="113"/>
    </row>
    <row r="102" spans="2:17" ht="17.100000000000001" customHeight="1" x14ac:dyDescent="0.25">
      <c r="B102" s="53">
        <f>IF(Inskrivning!$G103=3,Inskrivning!J103,0)</f>
        <v>0</v>
      </c>
      <c r="C102" s="53">
        <f>IF(Inskrivning!$G103=3,Inskrivning!K103,0)</f>
        <v>0</v>
      </c>
      <c r="D102" s="16">
        <f>IF(Inskrivning!$G103=3,Inskrivning!L103,0)</f>
        <v>0</v>
      </c>
      <c r="E102" s="16">
        <f>IF(Inskrivning!$G103=3,Inskrivning!M103,0)</f>
        <v>0</v>
      </c>
      <c r="F102" s="16">
        <f>IF(Inskrivning!$G103=3,Inskrivning!N103,0)</f>
        <v>0</v>
      </c>
      <c r="G102" s="16">
        <f>IF(Inskrivning!$G103=3,Inskrivning!O103,0)</f>
        <v>0</v>
      </c>
      <c r="H102" s="16">
        <f>IF(Inskrivning!$G103=3,Inskrivning!P103,0)</f>
        <v>0</v>
      </c>
      <c r="I102" s="16">
        <f>IF(Inskrivning!$G103=3,Inskrivning!Q103,0)</f>
        <v>0</v>
      </c>
      <c r="J102" s="16">
        <f>IF(Inskrivning!$G103=3,Inskrivning!R103,0)</f>
        <v>0</v>
      </c>
      <c r="K102" s="16">
        <f>IF(Inskrivning!$G103=3,Inskrivning!S103,0)</f>
        <v>0</v>
      </c>
      <c r="L102" s="16">
        <f>IF(Inskrivning!$G103=3,Inskrivning!T103,0)</f>
        <v>0</v>
      </c>
      <c r="M102" s="16">
        <f>IF(Inskrivning!$G103=3,Inskrivning!U103,0)</f>
        <v>0</v>
      </c>
      <c r="N102" s="16">
        <f>IF(Inskrivning!$G103=3,Inskrivning!V103,0)</f>
        <v>0</v>
      </c>
      <c r="O102" s="16">
        <f>IF(Inskrivning!$G103=3,Inskrivning!W103,0)</f>
        <v>0</v>
      </c>
      <c r="P102" s="16">
        <f>IF(Inskrivning!$G103=3,Inskrivning!X103,0)</f>
        <v>0</v>
      </c>
      <c r="Q102" s="113"/>
    </row>
    <row r="103" spans="2:17" ht="17.100000000000001" customHeight="1" x14ac:dyDescent="0.25">
      <c r="B103" s="53">
        <f>IF(Inskrivning!$G104=3,Inskrivning!J104,0)</f>
        <v>0</v>
      </c>
      <c r="C103" s="53">
        <f>IF(Inskrivning!$G104=3,Inskrivning!K104,0)</f>
        <v>0</v>
      </c>
      <c r="D103" s="16">
        <f>IF(Inskrivning!$G104=3,Inskrivning!L104,0)</f>
        <v>0</v>
      </c>
      <c r="E103" s="16">
        <f>IF(Inskrivning!$G104=3,Inskrivning!M104,0)</f>
        <v>0</v>
      </c>
      <c r="F103" s="16">
        <f>IF(Inskrivning!$G104=3,Inskrivning!N104,0)</f>
        <v>0</v>
      </c>
      <c r="G103" s="16">
        <f>IF(Inskrivning!$G104=3,Inskrivning!O104,0)</f>
        <v>0</v>
      </c>
      <c r="H103" s="16">
        <f>IF(Inskrivning!$G104=3,Inskrivning!P104,0)</f>
        <v>0</v>
      </c>
      <c r="I103" s="16">
        <f>IF(Inskrivning!$G104=3,Inskrivning!Q104,0)</f>
        <v>0</v>
      </c>
      <c r="J103" s="16">
        <f>IF(Inskrivning!$G104=3,Inskrivning!R104,0)</f>
        <v>0</v>
      </c>
      <c r="K103" s="16">
        <f>IF(Inskrivning!$G104=3,Inskrivning!S104,0)</f>
        <v>0</v>
      </c>
      <c r="L103" s="16">
        <f>IF(Inskrivning!$G104=3,Inskrivning!T104,0)</f>
        <v>0</v>
      </c>
      <c r="M103" s="16">
        <f>IF(Inskrivning!$G104=3,Inskrivning!U104,0)</f>
        <v>0</v>
      </c>
      <c r="N103" s="16">
        <f>IF(Inskrivning!$G104=3,Inskrivning!V104,0)</f>
        <v>0</v>
      </c>
      <c r="O103" s="16">
        <f>IF(Inskrivning!$G104=3,Inskrivning!W104,0)</f>
        <v>0</v>
      </c>
      <c r="P103" s="16">
        <f>IF(Inskrivning!$G104=3,Inskrivning!X104,0)</f>
        <v>0</v>
      </c>
      <c r="Q103" s="113"/>
    </row>
    <row r="104" spans="2:17" ht="17.100000000000001" customHeight="1" x14ac:dyDescent="0.25">
      <c r="B104" s="53">
        <f>IF(Inskrivning!$G105=3,Inskrivning!J105,0)</f>
        <v>0</v>
      </c>
      <c r="C104" s="53">
        <f>IF(Inskrivning!$G105=3,Inskrivning!K105,0)</f>
        <v>0</v>
      </c>
      <c r="D104" s="16">
        <f>IF(Inskrivning!$G105=3,Inskrivning!L105,0)</f>
        <v>0</v>
      </c>
      <c r="E104" s="16">
        <f>IF(Inskrivning!$G105=3,Inskrivning!M105,0)</f>
        <v>0</v>
      </c>
      <c r="F104" s="16">
        <f>IF(Inskrivning!$G105=3,Inskrivning!N105,0)</f>
        <v>0</v>
      </c>
      <c r="G104" s="16">
        <f>IF(Inskrivning!$G105=3,Inskrivning!O105,0)</f>
        <v>0</v>
      </c>
      <c r="H104" s="16">
        <f>IF(Inskrivning!$G105=3,Inskrivning!P105,0)</f>
        <v>0</v>
      </c>
      <c r="I104" s="16">
        <f>IF(Inskrivning!$G105=3,Inskrivning!Q105,0)</f>
        <v>0</v>
      </c>
      <c r="J104" s="16">
        <f>IF(Inskrivning!$G105=3,Inskrivning!R105,0)</f>
        <v>0</v>
      </c>
      <c r="K104" s="16">
        <f>IF(Inskrivning!$G105=3,Inskrivning!S105,0)</f>
        <v>0</v>
      </c>
      <c r="L104" s="16">
        <f>IF(Inskrivning!$G105=3,Inskrivning!T105,0)</f>
        <v>0</v>
      </c>
      <c r="M104" s="16">
        <f>IF(Inskrivning!$G105=3,Inskrivning!U105,0)</f>
        <v>0</v>
      </c>
      <c r="N104" s="16">
        <f>IF(Inskrivning!$G105=3,Inskrivning!V105,0)</f>
        <v>0</v>
      </c>
      <c r="O104" s="16">
        <f>IF(Inskrivning!$G105=3,Inskrivning!W105,0)</f>
        <v>0</v>
      </c>
      <c r="P104" s="16">
        <f>IF(Inskrivning!$G105=3,Inskrivning!X105,0)</f>
        <v>0</v>
      </c>
      <c r="Q104" s="113"/>
    </row>
    <row r="105" spans="2:17" ht="17.100000000000001" customHeight="1" x14ac:dyDescent="0.25">
      <c r="B105" s="53">
        <f>IF(Inskrivning!$G106=3,Inskrivning!J106,0)</f>
        <v>0</v>
      </c>
      <c r="C105" s="53">
        <f>IF(Inskrivning!$G106=3,Inskrivning!K106,0)</f>
        <v>0</v>
      </c>
      <c r="D105" s="16">
        <f>IF(Inskrivning!$G106=3,Inskrivning!L106,0)</f>
        <v>0</v>
      </c>
      <c r="E105" s="16">
        <f>IF(Inskrivning!$G106=3,Inskrivning!M106,0)</f>
        <v>0</v>
      </c>
      <c r="F105" s="16">
        <f>IF(Inskrivning!$G106=3,Inskrivning!N106,0)</f>
        <v>0</v>
      </c>
      <c r="G105" s="16">
        <f>IF(Inskrivning!$G106=3,Inskrivning!O106,0)</f>
        <v>0</v>
      </c>
      <c r="H105" s="16">
        <f>IF(Inskrivning!$G106=3,Inskrivning!P106,0)</f>
        <v>0</v>
      </c>
      <c r="I105" s="16">
        <f>IF(Inskrivning!$G106=3,Inskrivning!Q106,0)</f>
        <v>0</v>
      </c>
      <c r="J105" s="16">
        <f>IF(Inskrivning!$G106=3,Inskrivning!R106,0)</f>
        <v>0</v>
      </c>
      <c r="K105" s="16">
        <f>IF(Inskrivning!$G106=3,Inskrivning!S106,0)</f>
        <v>0</v>
      </c>
      <c r="L105" s="16">
        <f>IF(Inskrivning!$G106=3,Inskrivning!T106,0)</f>
        <v>0</v>
      </c>
      <c r="M105" s="16">
        <f>IF(Inskrivning!$G106=3,Inskrivning!U106,0)</f>
        <v>0</v>
      </c>
      <c r="N105" s="16">
        <f>IF(Inskrivning!$G106=3,Inskrivning!V106,0)</f>
        <v>0</v>
      </c>
      <c r="O105" s="16">
        <f>IF(Inskrivning!$G106=3,Inskrivning!W106,0)</f>
        <v>0</v>
      </c>
      <c r="P105" s="16">
        <f>IF(Inskrivning!$G106=3,Inskrivning!X106,0)</f>
        <v>0</v>
      </c>
      <c r="Q105" s="113"/>
    </row>
    <row r="106" spans="2:17" ht="17.100000000000001" customHeight="1" x14ac:dyDescent="0.25">
      <c r="B106" s="53">
        <f>IF(Inskrivning!$G107=3,Inskrivning!J107,0)</f>
        <v>0</v>
      </c>
      <c r="C106" s="53">
        <f>IF(Inskrivning!$G107=3,Inskrivning!K107,0)</f>
        <v>0</v>
      </c>
      <c r="D106" s="16">
        <f>IF(Inskrivning!$G107=3,Inskrivning!L107,0)</f>
        <v>0</v>
      </c>
      <c r="E106" s="16">
        <f>IF(Inskrivning!$G107=3,Inskrivning!M107,0)</f>
        <v>0</v>
      </c>
      <c r="F106" s="16">
        <f>IF(Inskrivning!$G107=3,Inskrivning!N107,0)</f>
        <v>0</v>
      </c>
      <c r="G106" s="16">
        <f>IF(Inskrivning!$G107=3,Inskrivning!O107,0)</f>
        <v>0</v>
      </c>
      <c r="H106" s="16">
        <f>IF(Inskrivning!$G107=3,Inskrivning!P107,0)</f>
        <v>0</v>
      </c>
      <c r="I106" s="16">
        <f>IF(Inskrivning!$G107=3,Inskrivning!Q107,0)</f>
        <v>0</v>
      </c>
      <c r="J106" s="16">
        <f>IF(Inskrivning!$G107=3,Inskrivning!R107,0)</f>
        <v>0</v>
      </c>
      <c r="K106" s="16">
        <f>IF(Inskrivning!$G107=3,Inskrivning!S107,0)</f>
        <v>0</v>
      </c>
      <c r="L106" s="16">
        <f>IF(Inskrivning!$G107=3,Inskrivning!T107,0)</f>
        <v>0</v>
      </c>
      <c r="M106" s="16">
        <f>IF(Inskrivning!$G107=3,Inskrivning!U107,0)</f>
        <v>0</v>
      </c>
      <c r="N106" s="16">
        <f>IF(Inskrivning!$G107=3,Inskrivning!V107,0)</f>
        <v>0</v>
      </c>
      <c r="O106" s="16">
        <f>IF(Inskrivning!$G107=3,Inskrivning!W107,0)</f>
        <v>0</v>
      </c>
      <c r="P106" s="16">
        <f>IF(Inskrivning!$G107=3,Inskrivning!X107,0)</f>
        <v>0</v>
      </c>
      <c r="Q106" s="113"/>
    </row>
    <row r="107" spans="2:17" ht="17.100000000000001" customHeight="1" x14ac:dyDescent="0.25">
      <c r="B107" s="53">
        <f>IF(Inskrivning!$G108=3,Inskrivning!J108,0)</f>
        <v>0</v>
      </c>
      <c r="C107" s="53">
        <f>IF(Inskrivning!$G108=3,Inskrivning!K108,0)</f>
        <v>0</v>
      </c>
      <c r="D107" s="16">
        <f>IF(Inskrivning!$G108=3,Inskrivning!L108,0)</f>
        <v>0</v>
      </c>
      <c r="E107" s="16">
        <f>IF(Inskrivning!$G108=3,Inskrivning!M108,0)</f>
        <v>0</v>
      </c>
      <c r="F107" s="16">
        <f>IF(Inskrivning!$G108=3,Inskrivning!N108,0)</f>
        <v>0</v>
      </c>
      <c r="G107" s="16">
        <f>IF(Inskrivning!$G108=3,Inskrivning!O108,0)</f>
        <v>0</v>
      </c>
      <c r="H107" s="16">
        <f>IF(Inskrivning!$G108=3,Inskrivning!P108,0)</f>
        <v>0</v>
      </c>
      <c r="I107" s="16">
        <f>IF(Inskrivning!$G108=3,Inskrivning!Q108,0)</f>
        <v>0</v>
      </c>
      <c r="J107" s="16">
        <f>IF(Inskrivning!$G108=3,Inskrivning!R108,0)</f>
        <v>0</v>
      </c>
      <c r="K107" s="16">
        <f>IF(Inskrivning!$G108=3,Inskrivning!S108,0)</f>
        <v>0</v>
      </c>
      <c r="L107" s="16">
        <f>IF(Inskrivning!$G108=3,Inskrivning!T108,0)</f>
        <v>0</v>
      </c>
      <c r="M107" s="16">
        <f>IF(Inskrivning!$G108=3,Inskrivning!U108,0)</f>
        <v>0</v>
      </c>
      <c r="N107" s="16">
        <f>IF(Inskrivning!$G108=3,Inskrivning!V108,0)</f>
        <v>0</v>
      </c>
      <c r="O107" s="16">
        <f>IF(Inskrivning!$G108=3,Inskrivning!W108,0)</f>
        <v>0</v>
      </c>
      <c r="P107" s="16">
        <f>IF(Inskrivning!$G108=3,Inskrivning!X108,0)</f>
        <v>0</v>
      </c>
      <c r="Q107" s="113"/>
    </row>
    <row r="108" spans="2:17" ht="17.100000000000001" customHeight="1" x14ac:dyDescent="0.25">
      <c r="B108" s="53">
        <f>IF(Inskrivning!$G109=3,Inskrivning!J109,0)</f>
        <v>0</v>
      </c>
      <c r="C108" s="53">
        <f>IF(Inskrivning!$G109=3,Inskrivning!K109,0)</f>
        <v>0</v>
      </c>
      <c r="D108" s="16">
        <f>IF(Inskrivning!$G109=3,Inskrivning!L109,0)</f>
        <v>0</v>
      </c>
      <c r="E108" s="16">
        <f>IF(Inskrivning!$G109=3,Inskrivning!M109,0)</f>
        <v>0</v>
      </c>
      <c r="F108" s="16">
        <f>IF(Inskrivning!$G109=3,Inskrivning!N109,0)</f>
        <v>0</v>
      </c>
      <c r="G108" s="16">
        <f>IF(Inskrivning!$G109=3,Inskrivning!O109,0)</f>
        <v>0</v>
      </c>
      <c r="H108" s="16">
        <f>IF(Inskrivning!$G109=3,Inskrivning!P109,0)</f>
        <v>0</v>
      </c>
      <c r="I108" s="16">
        <f>IF(Inskrivning!$G109=3,Inskrivning!Q109,0)</f>
        <v>0</v>
      </c>
      <c r="J108" s="16">
        <f>IF(Inskrivning!$G109=3,Inskrivning!R109,0)</f>
        <v>0</v>
      </c>
      <c r="K108" s="16">
        <f>IF(Inskrivning!$G109=3,Inskrivning!S109,0)</f>
        <v>0</v>
      </c>
      <c r="L108" s="16">
        <f>IF(Inskrivning!$G109=3,Inskrivning!T109,0)</f>
        <v>0</v>
      </c>
      <c r="M108" s="16">
        <f>IF(Inskrivning!$G109=3,Inskrivning!U109,0)</f>
        <v>0</v>
      </c>
      <c r="N108" s="16">
        <f>IF(Inskrivning!$G109=3,Inskrivning!V109,0)</f>
        <v>0</v>
      </c>
      <c r="O108" s="16">
        <f>IF(Inskrivning!$G109=3,Inskrivning!W109,0)</f>
        <v>0</v>
      </c>
      <c r="P108" s="16">
        <f>IF(Inskrivning!$G109=3,Inskrivning!X109,0)</f>
        <v>0</v>
      </c>
      <c r="Q108" s="113"/>
    </row>
    <row r="109" spans="2:17" ht="17.100000000000001" customHeight="1" x14ac:dyDescent="0.25">
      <c r="B109" s="53">
        <f>IF(Inskrivning!$G110=3,Inskrivning!J110,0)</f>
        <v>0</v>
      </c>
      <c r="C109" s="53">
        <f>IF(Inskrivning!$G110=3,Inskrivning!K110,0)</f>
        <v>0</v>
      </c>
      <c r="D109" s="16">
        <f>IF(Inskrivning!$G110=3,Inskrivning!L110,0)</f>
        <v>0</v>
      </c>
      <c r="E109" s="16">
        <f>IF(Inskrivning!$G110=3,Inskrivning!M110,0)</f>
        <v>0</v>
      </c>
      <c r="F109" s="16">
        <f>IF(Inskrivning!$G110=3,Inskrivning!N110,0)</f>
        <v>0</v>
      </c>
      <c r="G109" s="16">
        <f>IF(Inskrivning!$G110=3,Inskrivning!O110,0)</f>
        <v>0</v>
      </c>
      <c r="H109" s="16">
        <f>IF(Inskrivning!$G110=3,Inskrivning!P110,0)</f>
        <v>0</v>
      </c>
      <c r="I109" s="16">
        <f>IF(Inskrivning!$G110=3,Inskrivning!Q110,0)</f>
        <v>0</v>
      </c>
      <c r="J109" s="16">
        <f>IF(Inskrivning!$G110=3,Inskrivning!R110,0)</f>
        <v>0</v>
      </c>
      <c r="K109" s="16">
        <f>IF(Inskrivning!$G110=3,Inskrivning!S110,0)</f>
        <v>0</v>
      </c>
      <c r="L109" s="16">
        <f>IF(Inskrivning!$G110=3,Inskrivning!T110,0)</f>
        <v>0</v>
      </c>
      <c r="M109" s="16">
        <f>IF(Inskrivning!$G110=3,Inskrivning!U110,0)</f>
        <v>0</v>
      </c>
      <c r="N109" s="16">
        <f>IF(Inskrivning!$G110=3,Inskrivning!V110,0)</f>
        <v>0</v>
      </c>
      <c r="O109" s="16">
        <f>IF(Inskrivning!$G110=3,Inskrivning!W110,0)</f>
        <v>0</v>
      </c>
      <c r="P109" s="16">
        <f>IF(Inskrivning!$G110=3,Inskrivning!X110,0)</f>
        <v>0</v>
      </c>
      <c r="Q109" s="113"/>
    </row>
    <row r="110" spans="2:17" ht="17.100000000000001" customHeight="1" x14ac:dyDescent="0.25">
      <c r="B110" s="53">
        <f>IF(Inskrivning!$G111=3,Inskrivning!J111,0)</f>
        <v>0</v>
      </c>
      <c r="C110" s="53">
        <f>IF(Inskrivning!$G111=3,Inskrivning!K111,0)</f>
        <v>0</v>
      </c>
      <c r="D110" s="16">
        <f>IF(Inskrivning!$G111=3,Inskrivning!L111,0)</f>
        <v>0</v>
      </c>
      <c r="E110" s="16">
        <f>IF(Inskrivning!$G111=3,Inskrivning!M111,0)</f>
        <v>0</v>
      </c>
      <c r="F110" s="16">
        <f>IF(Inskrivning!$G111=3,Inskrivning!N111,0)</f>
        <v>0</v>
      </c>
      <c r="G110" s="16">
        <f>IF(Inskrivning!$G111=3,Inskrivning!O111,0)</f>
        <v>0</v>
      </c>
      <c r="H110" s="16">
        <f>IF(Inskrivning!$G111=3,Inskrivning!P111,0)</f>
        <v>0</v>
      </c>
      <c r="I110" s="16">
        <f>IF(Inskrivning!$G111=3,Inskrivning!Q111,0)</f>
        <v>0</v>
      </c>
      <c r="J110" s="16">
        <f>IF(Inskrivning!$G111=3,Inskrivning!R111,0)</f>
        <v>0</v>
      </c>
      <c r="K110" s="16">
        <f>IF(Inskrivning!$G111=3,Inskrivning!S111,0)</f>
        <v>0</v>
      </c>
      <c r="L110" s="16">
        <f>IF(Inskrivning!$G111=3,Inskrivning!T111,0)</f>
        <v>0</v>
      </c>
      <c r="M110" s="16">
        <f>IF(Inskrivning!$G111=3,Inskrivning!U111,0)</f>
        <v>0</v>
      </c>
      <c r="N110" s="16">
        <f>IF(Inskrivning!$G111=3,Inskrivning!V111,0)</f>
        <v>0</v>
      </c>
      <c r="O110" s="16">
        <f>IF(Inskrivning!$G111=3,Inskrivning!W111,0)</f>
        <v>0</v>
      </c>
      <c r="P110" s="16">
        <f>IF(Inskrivning!$G111=3,Inskrivning!X111,0)</f>
        <v>0</v>
      </c>
      <c r="Q110" s="113"/>
    </row>
    <row r="111" spans="2:17" ht="17.100000000000001" customHeight="1" x14ac:dyDescent="0.25">
      <c r="B111" s="53">
        <f>IF(Inskrivning!$G112=3,Inskrivning!J112,0)</f>
        <v>0</v>
      </c>
      <c r="C111" s="53">
        <f>IF(Inskrivning!$G112=3,Inskrivning!K112,0)</f>
        <v>0</v>
      </c>
      <c r="D111" s="16">
        <f>IF(Inskrivning!$G112=3,Inskrivning!L112,0)</f>
        <v>0</v>
      </c>
      <c r="E111" s="16">
        <f>IF(Inskrivning!$G112=3,Inskrivning!M112,0)</f>
        <v>0</v>
      </c>
      <c r="F111" s="16">
        <f>IF(Inskrivning!$G112=3,Inskrivning!N112,0)</f>
        <v>0</v>
      </c>
      <c r="G111" s="16">
        <f>IF(Inskrivning!$G112=3,Inskrivning!O112,0)</f>
        <v>0</v>
      </c>
      <c r="H111" s="16">
        <f>IF(Inskrivning!$G112=3,Inskrivning!P112,0)</f>
        <v>0</v>
      </c>
      <c r="I111" s="16">
        <f>IF(Inskrivning!$G112=3,Inskrivning!Q112,0)</f>
        <v>0</v>
      </c>
      <c r="J111" s="16">
        <f>IF(Inskrivning!$G112=3,Inskrivning!R112,0)</f>
        <v>0</v>
      </c>
      <c r="K111" s="16">
        <f>IF(Inskrivning!$G112=3,Inskrivning!S112,0)</f>
        <v>0</v>
      </c>
      <c r="L111" s="16">
        <f>IF(Inskrivning!$G112=3,Inskrivning!T112,0)</f>
        <v>0</v>
      </c>
      <c r="M111" s="16">
        <f>IF(Inskrivning!$G112=3,Inskrivning!U112,0)</f>
        <v>0</v>
      </c>
      <c r="N111" s="16">
        <f>IF(Inskrivning!$G112=3,Inskrivning!V112,0)</f>
        <v>0</v>
      </c>
      <c r="O111" s="16">
        <f>IF(Inskrivning!$G112=3,Inskrivning!W112,0)</f>
        <v>0</v>
      </c>
      <c r="P111" s="16">
        <f>IF(Inskrivning!$G112=3,Inskrivning!X112,0)</f>
        <v>0</v>
      </c>
      <c r="Q111" s="113"/>
    </row>
    <row r="112" spans="2:17" ht="17.100000000000001" customHeight="1" x14ac:dyDescent="0.25">
      <c r="B112" s="53">
        <f>IF(Inskrivning!$G113=3,Inskrivning!J113,0)</f>
        <v>0</v>
      </c>
      <c r="C112" s="53">
        <f>IF(Inskrivning!$G113=3,Inskrivning!K113,0)</f>
        <v>0</v>
      </c>
      <c r="D112" s="16">
        <f>IF(Inskrivning!$G113=3,Inskrivning!L113,0)</f>
        <v>0</v>
      </c>
      <c r="E112" s="16">
        <f>IF(Inskrivning!$G113=3,Inskrivning!M113,0)</f>
        <v>0</v>
      </c>
      <c r="F112" s="16">
        <f>IF(Inskrivning!$G113=3,Inskrivning!N113,0)</f>
        <v>0</v>
      </c>
      <c r="G112" s="16">
        <f>IF(Inskrivning!$G113=3,Inskrivning!O113,0)</f>
        <v>0</v>
      </c>
      <c r="H112" s="16">
        <f>IF(Inskrivning!$G113=3,Inskrivning!P113,0)</f>
        <v>0</v>
      </c>
      <c r="I112" s="16">
        <f>IF(Inskrivning!$G113=3,Inskrivning!Q113,0)</f>
        <v>0</v>
      </c>
      <c r="J112" s="16">
        <f>IF(Inskrivning!$G113=3,Inskrivning!R113,0)</f>
        <v>0</v>
      </c>
      <c r="K112" s="16">
        <f>IF(Inskrivning!$G113=3,Inskrivning!S113,0)</f>
        <v>0</v>
      </c>
      <c r="L112" s="16">
        <f>IF(Inskrivning!$G113=3,Inskrivning!T113,0)</f>
        <v>0</v>
      </c>
      <c r="M112" s="16">
        <f>IF(Inskrivning!$G113=3,Inskrivning!U113,0)</f>
        <v>0</v>
      </c>
      <c r="N112" s="16">
        <f>IF(Inskrivning!$G113=3,Inskrivning!V113,0)</f>
        <v>0</v>
      </c>
      <c r="O112" s="16">
        <f>IF(Inskrivning!$G113=3,Inskrivning!W113,0)</f>
        <v>0</v>
      </c>
      <c r="P112" s="16">
        <f>IF(Inskrivning!$G113=3,Inskrivning!X113,0)</f>
        <v>0</v>
      </c>
      <c r="Q112" s="113"/>
    </row>
    <row r="113" spans="2:17" ht="17.100000000000001" customHeight="1" x14ac:dyDescent="0.25">
      <c r="B113" s="53">
        <f>IF(Inskrivning!$G114=3,Inskrivning!J114,0)</f>
        <v>0</v>
      </c>
      <c r="C113" s="53">
        <f>IF(Inskrivning!$G114=3,Inskrivning!K114,0)</f>
        <v>0</v>
      </c>
      <c r="D113" s="16">
        <f>IF(Inskrivning!$G114=3,Inskrivning!L114,0)</f>
        <v>0</v>
      </c>
      <c r="E113" s="16">
        <f>IF(Inskrivning!$G114=3,Inskrivning!M114,0)</f>
        <v>0</v>
      </c>
      <c r="F113" s="16">
        <f>IF(Inskrivning!$G114=3,Inskrivning!N114,0)</f>
        <v>0</v>
      </c>
      <c r="G113" s="16">
        <f>IF(Inskrivning!$G114=3,Inskrivning!O114,0)</f>
        <v>0</v>
      </c>
      <c r="H113" s="16">
        <f>IF(Inskrivning!$G114=3,Inskrivning!P114,0)</f>
        <v>0</v>
      </c>
      <c r="I113" s="16">
        <f>IF(Inskrivning!$G114=3,Inskrivning!Q114,0)</f>
        <v>0</v>
      </c>
      <c r="J113" s="16">
        <f>IF(Inskrivning!$G114=3,Inskrivning!R114,0)</f>
        <v>0</v>
      </c>
      <c r="K113" s="16">
        <f>IF(Inskrivning!$G114=3,Inskrivning!S114,0)</f>
        <v>0</v>
      </c>
      <c r="L113" s="16">
        <f>IF(Inskrivning!$G114=3,Inskrivning!T114,0)</f>
        <v>0</v>
      </c>
      <c r="M113" s="16">
        <f>IF(Inskrivning!$G114=3,Inskrivning!U114,0)</f>
        <v>0</v>
      </c>
      <c r="N113" s="16">
        <f>IF(Inskrivning!$G114=3,Inskrivning!V114,0)</f>
        <v>0</v>
      </c>
      <c r="O113" s="16">
        <f>IF(Inskrivning!$G114=3,Inskrivning!W114,0)</f>
        <v>0</v>
      </c>
      <c r="P113" s="16">
        <f>IF(Inskrivning!$G114=3,Inskrivning!X114,0)</f>
        <v>0</v>
      </c>
      <c r="Q113" s="113"/>
    </row>
    <row r="114" spans="2:17" ht="17.100000000000001" customHeight="1" x14ac:dyDescent="0.25">
      <c r="B114" s="53">
        <f>IF(Inskrivning!$G115=3,Inskrivning!J115,0)</f>
        <v>0</v>
      </c>
      <c r="C114" s="53">
        <f>IF(Inskrivning!$G115=3,Inskrivning!K115,0)</f>
        <v>0</v>
      </c>
      <c r="D114" s="16">
        <f>IF(Inskrivning!$G115=3,Inskrivning!L115,0)</f>
        <v>0</v>
      </c>
      <c r="E114" s="16">
        <f>IF(Inskrivning!$G115=3,Inskrivning!M115,0)</f>
        <v>0</v>
      </c>
      <c r="F114" s="16">
        <f>IF(Inskrivning!$G115=3,Inskrivning!N115,0)</f>
        <v>0</v>
      </c>
      <c r="G114" s="16">
        <f>IF(Inskrivning!$G115=3,Inskrivning!O115,0)</f>
        <v>0</v>
      </c>
      <c r="H114" s="16">
        <f>IF(Inskrivning!$G115=3,Inskrivning!P115,0)</f>
        <v>0</v>
      </c>
      <c r="I114" s="16">
        <f>IF(Inskrivning!$G115=3,Inskrivning!Q115,0)</f>
        <v>0</v>
      </c>
      <c r="J114" s="16">
        <f>IF(Inskrivning!$G115=3,Inskrivning!R115,0)</f>
        <v>0</v>
      </c>
      <c r="K114" s="16">
        <f>IF(Inskrivning!$G115=3,Inskrivning!S115,0)</f>
        <v>0</v>
      </c>
      <c r="L114" s="16">
        <f>IF(Inskrivning!$G115=3,Inskrivning!T115,0)</f>
        <v>0</v>
      </c>
      <c r="M114" s="16">
        <f>IF(Inskrivning!$G115=3,Inskrivning!U115,0)</f>
        <v>0</v>
      </c>
      <c r="N114" s="16">
        <f>IF(Inskrivning!$G115=3,Inskrivning!V115,0)</f>
        <v>0</v>
      </c>
      <c r="O114" s="16">
        <f>IF(Inskrivning!$G115=3,Inskrivning!W115,0)</f>
        <v>0</v>
      </c>
      <c r="P114" s="16">
        <f>IF(Inskrivning!$G115=3,Inskrivning!X115,0)</f>
        <v>0</v>
      </c>
      <c r="Q114" s="113"/>
    </row>
    <row r="115" spans="2:17" ht="17.100000000000001" customHeight="1" x14ac:dyDescent="0.25">
      <c r="B115" s="53">
        <f>IF(Inskrivning!$G116=3,Inskrivning!J116,0)</f>
        <v>0</v>
      </c>
      <c r="C115" s="53">
        <f>IF(Inskrivning!$G116=3,Inskrivning!K116,0)</f>
        <v>0</v>
      </c>
      <c r="D115" s="16">
        <f>IF(Inskrivning!$G116=3,Inskrivning!L116,0)</f>
        <v>0</v>
      </c>
      <c r="E115" s="16">
        <f>IF(Inskrivning!$G116=3,Inskrivning!M116,0)</f>
        <v>0</v>
      </c>
      <c r="F115" s="16">
        <f>IF(Inskrivning!$G116=3,Inskrivning!N116,0)</f>
        <v>0</v>
      </c>
      <c r="G115" s="16">
        <f>IF(Inskrivning!$G116=3,Inskrivning!O116,0)</f>
        <v>0</v>
      </c>
      <c r="H115" s="16">
        <f>IF(Inskrivning!$G116=3,Inskrivning!P116,0)</f>
        <v>0</v>
      </c>
      <c r="I115" s="16">
        <f>IF(Inskrivning!$G116=3,Inskrivning!Q116,0)</f>
        <v>0</v>
      </c>
      <c r="J115" s="16">
        <f>IF(Inskrivning!$G116=3,Inskrivning!R116,0)</f>
        <v>0</v>
      </c>
      <c r="K115" s="16">
        <f>IF(Inskrivning!$G116=3,Inskrivning!S116,0)</f>
        <v>0</v>
      </c>
      <c r="L115" s="16">
        <f>IF(Inskrivning!$G116=3,Inskrivning!T116,0)</f>
        <v>0</v>
      </c>
      <c r="M115" s="16">
        <f>IF(Inskrivning!$G116=3,Inskrivning!U116,0)</f>
        <v>0</v>
      </c>
      <c r="N115" s="16">
        <f>IF(Inskrivning!$G116=3,Inskrivning!V116,0)</f>
        <v>0</v>
      </c>
      <c r="O115" s="16">
        <f>IF(Inskrivning!$G116=3,Inskrivning!W116,0)</f>
        <v>0</v>
      </c>
      <c r="P115" s="16">
        <f>IF(Inskrivning!$G116=3,Inskrivning!X116,0)</f>
        <v>0</v>
      </c>
      <c r="Q115" s="113"/>
    </row>
    <row r="116" spans="2:17" ht="17.100000000000001" customHeight="1" x14ac:dyDescent="0.25">
      <c r="B116" s="53">
        <f>IF(Inskrivning!$G117=3,Inskrivning!J117,0)</f>
        <v>0</v>
      </c>
      <c r="C116" s="53">
        <f>IF(Inskrivning!$G117=3,Inskrivning!K117,0)</f>
        <v>0</v>
      </c>
      <c r="D116" s="16">
        <f>IF(Inskrivning!$G117=3,Inskrivning!L117,0)</f>
        <v>0</v>
      </c>
      <c r="E116" s="16">
        <f>IF(Inskrivning!$G117=3,Inskrivning!M117,0)</f>
        <v>0</v>
      </c>
      <c r="F116" s="16">
        <f>IF(Inskrivning!$G117=3,Inskrivning!N117,0)</f>
        <v>0</v>
      </c>
      <c r="G116" s="16">
        <f>IF(Inskrivning!$G117=3,Inskrivning!O117,0)</f>
        <v>0</v>
      </c>
      <c r="H116" s="16">
        <f>IF(Inskrivning!$G117=3,Inskrivning!P117,0)</f>
        <v>0</v>
      </c>
      <c r="I116" s="16">
        <f>IF(Inskrivning!$G117=3,Inskrivning!Q117,0)</f>
        <v>0</v>
      </c>
      <c r="J116" s="16">
        <f>IF(Inskrivning!$G117=3,Inskrivning!R117,0)</f>
        <v>0</v>
      </c>
      <c r="K116" s="16">
        <f>IF(Inskrivning!$G117=3,Inskrivning!S117,0)</f>
        <v>0</v>
      </c>
      <c r="L116" s="16">
        <f>IF(Inskrivning!$G117=3,Inskrivning!T117,0)</f>
        <v>0</v>
      </c>
      <c r="M116" s="16">
        <f>IF(Inskrivning!$G117=3,Inskrivning!U117,0)</f>
        <v>0</v>
      </c>
      <c r="N116" s="16">
        <f>IF(Inskrivning!$G117=3,Inskrivning!V117,0)</f>
        <v>0</v>
      </c>
      <c r="O116" s="16">
        <f>IF(Inskrivning!$G117=3,Inskrivning!W117,0)</f>
        <v>0</v>
      </c>
      <c r="P116" s="16">
        <f>IF(Inskrivning!$G117=3,Inskrivning!X117,0)</f>
        <v>0</v>
      </c>
      <c r="Q116" s="113"/>
    </row>
    <row r="117" spans="2:17" ht="17.100000000000001" customHeight="1" x14ac:dyDescent="0.25">
      <c r="B117" s="53">
        <f>IF(Inskrivning!$G118=3,Inskrivning!J118,0)</f>
        <v>0</v>
      </c>
      <c r="C117" s="53">
        <f>IF(Inskrivning!$G118=3,Inskrivning!K118,0)</f>
        <v>0</v>
      </c>
      <c r="D117" s="16">
        <f>IF(Inskrivning!$G118=3,Inskrivning!L118,0)</f>
        <v>0</v>
      </c>
      <c r="E117" s="16">
        <f>IF(Inskrivning!$G118=3,Inskrivning!M118,0)</f>
        <v>0</v>
      </c>
      <c r="F117" s="16">
        <f>IF(Inskrivning!$G118=3,Inskrivning!N118,0)</f>
        <v>0</v>
      </c>
      <c r="G117" s="16">
        <f>IF(Inskrivning!$G118=3,Inskrivning!O118,0)</f>
        <v>0</v>
      </c>
      <c r="H117" s="16">
        <f>IF(Inskrivning!$G118=3,Inskrivning!P118,0)</f>
        <v>0</v>
      </c>
      <c r="I117" s="16">
        <f>IF(Inskrivning!$G118=3,Inskrivning!Q118,0)</f>
        <v>0</v>
      </c>
      <c r="J117" s="16">
        <f>IF(Inskrivning!$G118=3,Inskrivning!R118,0)</f>
        <v>0</v>
      </c>
      <c r="K117" s="16">
        <f>IF(Inskrivning!$G118=3,Inskrivning!S118,0)</f>
        <v>0</v>
      </c>
      <c r="L117" s="16">
        <f>IF(Inskrivning!$G118=3,Inskrivning!T118,0)</f>
        <v>0</v>
      </c>
      <c r="M117" s="16">
        <f>IF(Inskrivning!$G118=3,Inskrivning!U118,0)</f>
        <v>0</v>
      </c>
      <c r="N117" s="16">
        <f>IF(Inskrivning!$G118=3,Inskrivning!V118,0)</f>
        <v>0</v>
      </c>
      <c r="O117" s="16">
        <f>IF(Inskrivning!$G118=3,Inskrivning!W118,0)</f>
        <v>0</v>
      </c>
      <c r="P117" s="16">
        <f>IF(Inskrivning!$G118=3,Inskrivning!X118,0)</f>
        <v>0</v>
      </c>
      <c r="Q117" s="113"/>
    </row>
    <row r="118" spans="2:17" ht="17.100000000000001" customHeight="1" x14ac:dyDescent="0.25">
      <c r="B118" s="53">
        <f>IF(Inskrivning!$G120=3,Inskrivning!J120,0)</f>
        <v>0</v>
      </c>
      <c r="C118" s="53">
        <f>IF(Inskrivning!$G120=3,Inskrivning!K120,0)</f>
        <v>0</v>
      </c>
      <c r="D118" s="16">
        <f>IF(Inskrivning!$G120=3,Inskrivning!L120,0)</f>
        <v>0</v>
      </c>
      <c r="E118" s="16">
        <f>IF(Inskrivning!$G120=3,Inskrivning!M120,0)</f>
        <v>0</v>
      </c>
      <c r="F118" s="16">
        <f>IF(Inskrivning!$G120=3,Inskrivning!N120,0)</f>
        <v>0</v>
      </c>
      <c r="G118" s="16">
        <f>IF(Inskrivning!$G120=3,Inskrivning!O120,0)</f>
        <v>0</v>
      </c>
      <c r="H118" s="16">
        <f>IF(Inskrivning!$G120=3,Inskrivning!P120,0)</f>
        <v>0</v>
      </c>
      <c r="I118" s="16">
        <f>IF(Inskrivning!$G120=3,Inskrivning!Q120,0)</f>
        <v>0</v>
      </c>
      <c r="J118" s="16">
        <f>IF(Inskrivning!$G120=3,Inskrivning!R120,0)</f>
        <v>0</v>
      </c>
      <c r="K118" s="16">
        <f>IF(Inskrivning!$G120=3,Inskrivning!S120,0)</f>
        <v>0</v>
      </c>
      <c r="L118" s="16">
        <f>IF(Inskrivning!$G120=3,Inskrivning!T120,0)</f>
        <v>0</v>
      </c>
      <c r="M118" s="16">
        <f>IF(Inskrivning!$G120=3,Inskrivning!U120,0)</f>
        <v>0</v>
      </c>
      <c r="N118" s="16">
        <f>IF(Inskrivning!$G120=3,Inskrivning!V120,0)</f>
        <v>0</v>
      </c>
      <c r="O118" s="16">
        <f>IF(Inskrivning!$G120=3,Inskrivning!W120,0)</f>
        <v>0</v>
      </c>
      <c r="P118" s="16">
        <f>IF(Inskrivning!$G120=3,Inskrivning!X120,0)</f>
        <v>0</v>
      </c>
      <c r="Q118" s="113"/>
    </row>
    <row r="119" spans="2:17" ht="17.100000000000001" customHeight="1" x14ac:dyDescent="0.25">
      <c r="B119" s="53">
        <f>IF(Inskrivning!$G121=3,Inskrivning!J121,0)</f>
        <v>0</v>
      </c>
      <c r="C119" s="53">
        <f>IF(Inskrivning!$G121=3,Inskrivning!K121,0)</f>
        <v>0</v>
      </c>
      <c r="D119" s="16">
        <f>IF(Inskrivning!$G121=3,Inskrivning!L121,0)</f>
        <v>0</v>
      </c>
      <c r="E119" s="16">
        <f>IF(Inskrivning!$G121=3,Inskrivning!M121,0)</f>
        <v>0</v>
      </c>
      <c r="F119" s="16">
        <f>IF(Inskrivning!$G121=3,Inskrivning!N121,0)</f>
        <v>0</v>
      </c>
      <c r="G119" s="16">
        <f>IF(Inskrivning!$G121=3,Inskrivning!O121,0)</f>
        <v>0</v>
      </c>
      <c r="H119" s="16">
        <f>IF(Inskrivning!$G121=3,Inskrivning!P121,0)</f>
        <v>0</v>
      </c>
      <c r="I119" s="16">
        <f>IF(Inskrivning!$G121=3,Inskrivning!Q121,0)</f>
        <v>0</v>
      </c>
      <c r="J119" s="16">
        <f>IF(Inskrivning!$G121=3,Inskrivning!R121,0)</f>
        <v>0</v>
      </c>
      <c r="K119" s="16">
        <f>IF(Inskrivning!$G121=3,Inskrivning!S121,0)</f>
        <v>0</v>
      </c>
      <c r="L119" s="16">
        <f>IF(Inskrivning!$G121=3,Inskrivning!T121,0)</f>
        <v>0</v>
      </c>
      <c r="M119" s="16">
        <f>IF(Inskrivning!$G121=3,Inskrivning!U121,0)</f>
        <v>0</v>
      </c>
      <c r="N119" s="16">
        <f>IF(Inskrivning!$G121=3,Inskrivning!V121,0)</f>
        <v>0</v>
      </c>
      <c r="O119" s="16">
        <f>IF(Inskrivning!$G121=3,Inskrivning!W121,0)</f>
        <v>0</v>
      </c>
      <c r="P119" s="16">
        <f>IF(Inskrivning!$G121=3,Inskrivning!X121,0)</f>
        <v>0</v>
      </c>
      <c r="Q119" s="113"/>
    </row>
    <row r="120" spans="2:17" ht="17.100000000000001" customHeight="1" x14ac:dyDescent="0.25">
      <c r="B120" s="53">
        <f>IF(Inskrivning!$G122=3,Inskrivning!J122,0)</f>
        <v>0</v>
      </c>
      <c r="C120" s="53">
        <f>IF(Inskrivning!$G122=3,Inskrivning!K122,0)</f>
        <v>0</v>
      </c>
      <c r="D120" s="16">
        <f>IF(Inskrivning!$G122=3,Inskrivning!L122,0)</f>
        <v>0</v>
      </c>
      <c r="E120" s="16">
        <f>IF(Inskrivning!$G122=3,Inskrivning!M122,0)</f>
        <v>0</v>
      </c>
      <c r="F120" s="16">
        <f>IF(Inskrivning!$G122=3,Inskrivning!N122,0)</f>
        <v>0</v>
      </c>
      <c r="G120" s="16">
        <f>IF(Inskrivning!$G122=3,Inskrivning!O122,0)</f>
        <v>0</v>
      </c>
      <c r="H120" s="16">
        <f>IF(Inskrivning!$G122=3,Inskrivning!P122,0)</f>
        <v>0</v>
      </c>
      <c r="I120" s="16">
        <f>IF(Inskrivning!$G122=3,Inskrivning!Q122,0)</f>
        <v>0</v>
      </c>
      <c r="J120" s="16">
        <f>IF(Inskrivning!$G122=3,Inskrivning!R122,0)</f>
        <v>0</v>
      </c>
      <c r="K120" s="16">
        <f>IF(Inskrivning!$G122=3,Inskrivning!S122,0)</f>
        <v>0</v>
      </c>
      <c r="L120" s="16">
        <f>IF(Inskrivning!$G122=3,Inskrivning!T122,0)</f>
        <v>0</v>
      </c>
      <c r="M120" s="16">
        <f>IF(Inskrivning!$G122=3,Inskrivning!U122,0)</f>
        <v>0</v>
      </c>
      <c r="N120" s="16">
        <f>IF(Inskrivning!$G122=3,Inskrivning!V122,0)</f>
        <v>0</v>
      </c>
      <c r="O120" s="16">
        <f>IF(Inskrivning!$G122=3,Inskrivning!W122,0)</f>
        <v>0</v>
      </c>
      <c r="P120" s="16">
        <f>IF(Inskrivning!$G122=3,Inskrivning!X122,0)</f>
        <v>0</v>
      </c>
      <c r="Q120" s="113"/>
    </row>
    <row r="121" spans="2:17" ht="17.100000000000001" customHeight="1" x14ac:dyDescent="0.25">
      <c r="B121" s="53">
        <f>IF(Inskrivning!$G123=3,Inskrivning!J123,0)</f>
        <v>0</v>
      </c>
      <c r="C121" s="53">
        <f>IF(Inskrivning!$G123=3,Inskrivning!K123,0)</f>
        <v>0</v>
      </c>
      <c r="D121" s="16">
        <f>IF(Inskrivning!$G123=3,Inskrivning!L123,0)</f>
        <v>0</v>
      </c>
      <c r="E121" s="16">
        <f>IF(Inskrivning!$G123=3,Inskrivning!M123,0)</f>
        <v>0</v>
      </c>
      <c r="F121" s="16">
        <f>IF(Inskrivning!$G123=3,Inskrivning!N123,0)</f>
        <v>0</v>
      </c>
      <c r="G121" s="16">
        <f>IF(Inskrivning!$G123=3,Inskrivning!O123,0)</f>
        <v>0</v>
      </c>
      <c r="H121" s="16">
        <f>IF(Inskrivning!$G123=3,Inskrivning!P123,0)</f>
        <v>0</v>
      </c>
      <c r="I121" s="16">
        <f>IF(Inskrivning!$G123=3,Inskrivning!Q123,0)</f>
        <v>0</v>
      </c>
      <c r="J121" s="16">
        <f>IF(Inskrivning!$G123=3,Inskrivning!R123,0)</f>
        <v>0</v>
      </c>
      <c r="K121" s="16">
        <f>IF(Inskrivning!$G123=3,Inskrivning!S123,0)</f>
        <v>0</v>
      </c>
      <c r="L121" s="16">
        <f>IF(Inskrivning!$G123=3,Inskrivning!T123,0)</f>
        <v>0</v>
      </c>
      <c r="M121" s="16">
        <f>IF(Inskrivning!$G123=3,Inskrivning!U123,0)</f>
        <v>0</v>
      </c>
      <c r="N121" s="16">
        <f>IF(Inskrivning!$G123=3,Inskrivning!V123,0)</f>
        <v>0</v>
      </c>
      <c r="O121" s="16">
        <f>IF(Inskrivning!$G123=3,Inskrivning!W123,0)</f>
        <v>0</v>
      </c>
      <c r="P121" s="16">
        <f>IF(Inskrivning!$G123=3,Inskrivning!X123,0)</f>
        <v>0</v>
      </c>
      <c r="Q121" s="113"/>
    </row>
    <row r="122" spans="2:17" ht="17.100000000000001" customHeight="1" x14ac:dyDescent="0.25">
      <c r="B122" s="53">
        <f>IF(Inskrivning!$G124=3,Inskrivning!J124,0)</f>
        <v>0</v>
      </c>
      <c r="C122" s="53">
        <f>IF(Inskrivning!$G124=3,Inskrivning!K124,0)</f>
        <v>0</v>
      </c>
      <c r="D122" s="16">
        <f>IF(Inskrivning!$G124=3,Inskrivning!L124,0)</f>
        <v>0</v>
      </c>
      <c r="E122" s="16">
        <f>IF(Inskrivning!$G124=3,Inskrivning!M124,0)</f>
        <v>0</v>
      </c>
      <c r="F122" s="16">
        <f>IF(Inskrivning!$G124=3,Inskrivning!N124,0)</f>
        <v>0</v>
      </c>
      <c r="G122" s="16">
        <f>IF(Inskrivning!$G124=3,Inskrivning!O124,0)</f>
        <v>0</v>
      </c>
      <c r="H122" s="16">
        <f>IF(Inskrivning!$G124=3,Inskrivning!P124,0)</f>
        <v>0</v>
      </c>
      <c r="I122" s="16">
        <f>IF(Inskrivning!$G124=3,Inskrivning!Q124,0)</f>
        <v>0</v>
      </c>
      <c r="J122" s="16">
        <f>IF(Inskrivning!$G124=3,Inskrivning!R124,0)</f>
        <v>0</v>
      </c>
      <c r="K122" s="16">
        <f>IF(Inskrivning!$G124=3,Inskrivning!S124,0)</f>
        <v>0</v>
      </c>
      <c r="L122" s="16">
        <f>IF(Inskrivning!$G124=3,Inskrivning!T124,0)</f>
        <v>0</v>
      </c>
      <c r="M122" s="16">
        <f>IF(Inskrivning!$G124=3,Inskrivning!U124,0)</f>
        <v>0</v>
      </c>
      <c r="N122" s="16">
        <f>IF(Inskrivning!$G124=3,Inskrivning!V124,0)</f>
        <v>0</v>
      </c>
      <c r="O122" s="16">
        <f>IF(Inskrivning!$G124=3,Inskrivning!W124,0)</f>
        <v>0</v>
      </c>
      <c r="P122" s="16">
        <f>IF(Inskrivning!$G124=3,Inskrivning!X124,0)</f>
        <v>0</v>
      </c>
      <c r="Q122" s="113"/>
    </row>
    <row r="123" spans="2:17" ht="17.100000000000001" customHeight="1" x14ac:dyDescent="0.25">
      <c r="B123" s="53">
        <f>IF(Inskrivning!$G125=3,Inskrivning!J125,0)</f>
        <v>0</v>
      </c>
      <c r="C123" s="53">
        <f>IF(Inskrivning!$G125=3,Inskrivning!K125,0)</f>
        <v>0</v>
      </c>
      <c r="D123" s="16">
        <f>IF(Inskrivning!$G125=3,Inskrivning!L125,0)</f>
        <v>0</v>
      </c>
      <c r="E123" s="16">
        <f>IF(Inskrivning!$G125=3,Inskrivning!M125,0)</f>
        <v>0</v>
      </c>
      <c r="F123" s="16">
        <f>IF(Inskrivning!$G125=3,Inskrivning!N125,0)</f>
        <v>0</v>
      </c>
      <c r="G123" s="16">
        <f>IF(Inskrivning!$G125=3,Inskrivning!O125,0)</f>
        <v>0</v>
      </c>
      <c r="H123" s="16">
        <f>IF(Inskrivning!$G125=3,Inskrivning!P125,0)</f>
        <v>0</v>
      </c>
      <c r="I123" s="16">
        <f>IF(Inskrivning!$G125=3,Inskrivning!Q125,0)</f>
        <v>0</v>
      </c>
      <c r="J123" s="16">
        <f>IF(Inskrivning!$G125=3,Inskrivning!R125,0)</f>
        <v>0</v>
      </c>
      <c r="K123" s="16">
        <f>IF(Inskrivning!$G125=3,Inskrivning!S125,0)</f>
        <v>0</v>
      </c>
      <c r="L123" s="16">
        <f>IF(Inskrivning!$G125=3,Inskrivning!T125,0)</f>
        <v>0</v>
      </c>
      <c r="M123" s="16">
        <f>IF(Inskrivning!$G125=3,Inskrivning!U125,0)</f>
        <v>0</v>
      </c>
      <c r="N123" s="16">
        <f>IF(Inskrivning!$G125=3,Inskrivning!V125,0)</f>
        <v>0</v>
      </c>
      <c r="O123" s="16">
        <f>IF(Inskrivning!$G125=3,Inskrivning!W125,0)</f>
        <v>0</v>
      </c>
      <c r="P123" s="16">
        <f>IF(Inskrivning!$G125=3,Inskrivning!X125,0)</f>
        <v>0</v>
      </c>
      <c r="Q123" s="113"/>
    </row>
    <row r="124" spans="2:17" ht="17.100000000000001" customHeight="1" x14ac:dyDescent="0.25">
      <c r="B124" s="53">
        <f>IF(Inskrivning!$G126=3,Inskrivning!J126,0)</f>
        <v>0</v>
      </c>
      <c r="C124" s="53">
        <f>IF(Inskrivning!$G126=3,Inskrivning!K126,0)</f>
        <v>0</v>
      </c>
      <c r="D124" s="16">
        <f>IF(Inskrivning!$G126=3,Inskrivning!L126,0)</f>
        <v>0</v>
      </c>
      <c r="E124" s="16">
        <f>IF(Inskrivning!$G126=3,Inskrivning!M126,0)</f>
        <v>0</v>
      </c>
      <c r="F124" s="16">
        <f>IF(Inskrivning!$G126=3,Inskrivning!N126,0)</f>
        <v>0</v>
      </c>
      <c r="G124" s="16">
        <f>IF(Inskrivning!$G126=3,Inskrivning!O126,0)</f>
        <v>0</v>
      </c>
      <c r="H124" s="16">
        <f>IF(Inskrivning!$G126=3,Inskrivning!P126,0)</f>
        <v>0</v>
      </c>
      <c r="I124" s="16">
        <f>IF(Inskrivning!$G126=3,Inskrivning!Q126,0)</f>
        <v>0</v>
      </c>
      <c r="J124" s="16">
        <f>IF(Inskrivning!$G126=3,Inskrivning!R126,0)</f>
        <v>0</v>
      </c>
      <c r="K124" s="16">
        <f>IF(Inskrivning!$G126=3,Inskrivning!S126,0)</f>
        <v>0</v>
      </c>
      <c r="L124" s="16">
        <f>IF(Inskrivning!$G126=3,Inskrivning!T126,0)</f>
        <v>0</v>
      </c>
      <c r="M124" s="16">
        <f>IF(Inskrivning!$G126=3,Inskrivning!U126,0)</f>
        <v>0</v>
      </c>
      <c r="N124" s="16">
        <f>IF(Inskrivning!$G126=3,Inskrivning!V126,0)</f>
        <v>0</v>
      </c>
      <c r="O124" s="16">
        <f>IF(Inskrivning!$G126=3,Inskrivning!W126,0)</f>
        <v>0</v>
      </c>
      <c r="P124" s="16">
        <f>IF(Inskrivning!$G126=3,Inskrivning!X126,0)</f>
        <v>0</v>
      </c>
      <c r="Q124" s="113"/>
    </row>
    <row r="125" spans="2:17" ht="17.100000000000001" customHeight="1" x14ac:dyDescent="0.25">
      <c r="B125" s="53">
        <f>IF(Inskrivning!$G127=3,Inskrivning!J127,0)</f>
        <v>0</v>
      </c>
      <c r="C125" s="53">
        <f>IF(Inskrivning!$G127=3,Inskrivning!K127,0)</f>
        <v>0</v>
      </c>
      <c r="D125" s="16">
        <f>IF(Inskrivning!$G127=3,Inskrivning!L127,0)</f>
        <v>0</v>
      </c>
      <c r="E125" s="16">
        <f>IF(Inskrivning!$G127=3,Inskrivning!M127,0)</f>
        <v>0</v>
      </c>
      <c r="F125" s="16">
        <f>IF(Inskrivning!$G127=3,Inskrivning!N127,0)</f>
        <v>0</v>
      </c>
      <c r="G125" s="16">
        <f>IF(Inskrivning!$G127=3,Inskrivning!O127,0)</f>
        <v>0</v>
      </c>
      <c r="H125" s="16">
        <f>IF(Inskrivning!$G127=3,Inskrivning!P127,0)</f>
        <v>0</v>
      </c>
      <c r="I125" s="16">
        <f>IF(Inskrivning!$G127=3,Inskrivning!Q127,0)</f>
        <v>0</v>
      </c>
      <c r="J125" s="16">
        <f>IF(Inskrivning!$G127=3,Inskrivning!R127,0)</f>
        <v>0</v>
      </c>
      <c r="K125" s="16">
        <f>IF(Inskrivning!$G127=3,Inskrivning!S127,0)</f>
        <v>0</v>
      </c>
      <c r="L125" s="16">
        <f>IF(Inskrivning!$G127=3,Inskrivning!T127,0)</f>
        <v>0</v>
      </c>
      <c r="M125" s="16">
        <f>IF(Inskrivning!$G127=3,Inskrivning!U127,0)</f>
        <v>0</v>
      </c>
      <c r="N125" s="16">
        <f>IF(Inskrivning!$G127=3,Inskrivning!V127,0)</f>
        <v>0</v>
      </c>
      <c r="O125" s="16">
        <f>IF(Inskrivning!$G127=3,Inskrivning!W127,0)</f>
        <v>0</v>
      </c>
      <c r="P125" s="16">
        <f>IF(Inskrivning!$G127=3,Inskrivning!X127,0)</f>
        <v>0</v>
      </c>
      <c r="Q125" s="113"/>
    </row>
    <row r="126" spans="2:17" ht="17.100000000000001" customHeight="1" x14ac:dyDescent="0.25">
      <c r="B126" s="53">
        <f>IF(Inskrivning!$G128=3,Inskrivning!J128,0)</f>
        <v>0</v>
      </c>
      <c r="C126" s="53">
        <f>IF(Inskrivning!$G128=3,Inskrivning!K128,0)</f>
        <v>0</v>
      </c>
      <c r="D126" s="16">
        <f>IF(Inskrivning!$G128=3,Inskrivning!L128,0)</f>
        <v>0</v>
      </c>
      <c r="E126" s="16">
        <f>IF(Inskrivning!$G128=3,Inskrivning!M128,0)</f>
        <v>0</v>
      </c>
      <c r="F126" s="16">
        <f>IF(Inskrivning!$G128=3,Inskrivning!N128,0)</f>
        <v>0</v>
      </c>
      <c r="G126" s="16">
        <f>IF(Inskrivning!$G128=3,Inskrivning!O128,0)</f>
        <v>0</v>
      </c>
      <c r="H126" s="16">
        <f>IF(Inskrivning!$G128=3,Inskrivning!P128,0)</f>
        <v>0</v>
      </c>
      <c r="I126" s="16">
        <f>IF(Inskrivning!$G128=3,Inskrivning!Q128,0)</f>
        <v>0</v>
      </c>
      <c r="J126" s="16">
        <f>IF(Inskrivning!$G128=3,Inskrivning!R128,0)</f>
        <v>0</v>
      </c>
      <c r="K126" s="16">
        <f>IF(Inskrivning!$G128=3,Inskrivning!S128,0)</f>
        <v>0</v>
      </c>
      <c r="L126" s="16">
        <f>IF(Inskrivning!$G128=3,Inskrivning!T128,0)</f>
        <v>0</v>
      </c>
      <c r="M126" s="16">
        <f>IF(Inskrivning!$G128=3,Inskrivning!U128,0)</f>
        <v>0</v>
      </c>
      <c r="N126" s="16">
        <f>IF(Inskrivning!$G128=3,Inskrivning!V128,0)</f>
        <v>0</v>
      </c>
      <c r="O126" s="16">
        <f>IF(Inskrivning!$G128=3,Inskrivning!W128,0)</f>
        <v>0</v>
      </c>
      <c r="P126" s="16">
        <f>IF(Inskrivning!$G128=3,Inskrivning!X128,0)</f>
        <v>0</v>
      </c>
      <c r="Q126" s="113"/>
    </row>
    <row r="127" spans="2:17" ht="17.100000000000001" customHeight="1" x14ac:dyDescent="0.25">
      <c r="B127" s="53">
        <f>IF(Inskrivning!$G129=3,Inskrivning!J129,0)</f>
        <v>0</v>
      </c>
      <c r="C127" s="53">
        <f>IF(Inskrivning!$G129=3,Inskrivning!K129,0)</f>
        <v>0</v>
      </c>
      <c r="D127" s="16">
        <f>IF(Inskrivning!$G129=3,Inskrivning!L129,0)</f>
        <v>0</v>
      </c>
      <c r="E127" s="16">
        <f>IF(Inskrivning!$G129=3,Inskrivning!M129,0)</f>
        <v>0</v>
      </c>
      <c r="F127" s="16">
        <f>IF(Inskrivning!$G129=3,Inskrivning!N129,0)</f>
        <v>0</v>
      </c>
      <c r="G127" s="16">
        <f>IF(Inskrivning!$G129=3,Inskrivning!O129,0)</f>
        <v>0</v>
      </c>
      <c r="H127" s="16">
        <f>IF(Inskrivning!$G129=3,Inskrivning!P129,0)</f>
        <v>0</v>
      </c>
      <c r="I127" s="16">
        <f>IF(Inskrivning!$G129=3,Inskrivning!Q129,0)</f>
        <v>0</v>
      </c>
      <c r="J127" s="16">
        <f>IF(Inskrivning!$G129=3,Inskrivning!R129,0)</f>
        <v>0</v>
      </c>
      <c r="K127" s="16">
        <f>IF(Inskrivning!$G129=3,Inskrivning!S129,0)</f>
        <v>0</v>
      </c>
      <c r="L127" s="16">
        <f>IF(Inskrivning!$G129=3,Inskrivning!T129,0)</f>
        <v>0</v>
      </c>
      <c r="M127" s="16">
        <f>IF(Inskrivning!$G129=3,Inskrivning!U129,0)</f>
        <v>0</v>
      </c>
      <c r="N127" s="16">
        <f>IF(Inskrivning!$G129=3,Inskrivning!V129,0)</f>
        <v>0</v>
      </c>
      <c r="O127" s="16">
        <f>IF(Inskrivning!$G129=3,Inskrivning!W129,0)</f>
        <v>0</v>
      </c>
      <c r="P127" s="16">
        <f>IF(Inskrivning!$G129=3,Inskrivning!X129,0)</f>
        <v>0</v>
      </c>
      <c r="Q127" s="113"/>
    </row>
    <row r="128" spans="2:17" ht="17.100000000000001" customHeight="1" x14ac:dyDescent="0.25">
      <c r="B128" s="53">
        <f>IF(Inskrivning!$G130=3,Inskrivning!J130,0)</f>
        <v>0</v>
      </c>
      <c r="C128" s="53">
        <f>IF(Inskrivning!$G130=3,Inskrivning!K130,0)</f>
        <v>0</v>
      </c>
      <c r="D128" s="16">
        <f>IF(Inskrivning!$G130=3,Inskrivning!L130,0)</f>
        <v>0</v>
      </c>
      <c r="E128" s="16">
        <f>IF(Inskrivning!$G130=3,Inskrivning!M130,0)</f>
        <v>0</v>
      </c>
      <c r="F128" s="16">
        <f>IF(Inskrivning!$G130=3,Inskrivning!N130,0)</f>
        <v>0</v>
      </c>
      <c r="G128" s="16">
        <f>IF(Inskrivning!$G130=3,Inskrivning!O130,0)</f>
        <v>0</v>
      </c>
      <c r="H128" s="16">
        <f>IF(Inskrivning!$G130=3,Inskrivning!P130,0)</f>
        <v>0</v>
      </c>
      <c r="I128" s="16">
        <f>IF(Inskrivning!$G130=3,Inskrivning!Q130,0)</f>
        <v>0</v>
      </c>
      <c r="J128" s="16">
        <f>IF(Inskrivning!$G130=3,Inskrivning!R130,0)</f>
        <v>0</v>
      </c>
      <c r="K128" s="16">
        <f>IF(Inskrivning!$G130=3,Inskrivning!S130,0)</f>
        <v>0</v>
      </c>
      <c r="L128" s="16">
        <f>IF(Inskrivning!$G130=3,Inskrivning!T130,0)</f>
        <v>0</v>
      </c>
      <c r="M128" s="16">
        <f>IF(Inskrivning!$G130=3,Inskrivning!U130,0)</f>
        <v>0</v>
      </c>
      <c r="N128" s="16">
        <f>IF(Inskrivning!$G130=3,Inskrivning!V130,0)</f>
        <v>0</v>
      </c>
      <c r="O128" s="16">
        <f>IF(Inskrivning!$G130=3,Inskrivning!W130,0)</f>
        <v>0</v>
      </c>
      <c r="P128" s="16">
        <f>IF(Inskrivning!$G130=3,Inskrivning!X130,0)</f>
        <v>0</v>
      </c>
      <c r="Q128" s="113"/>
    </row>
    <row r="129" spans="2:17" ht="17.100000000000001" customHeight="1" x14ac:dyDescent="0.25">
      <c r="B129" s="53">
        <f>IF(Inskrivning!$G131=3,Inskrivning!J131,0)</f>
        <v>0</v>
      </c>
      <c r="C129" s="53">
        <f>IF(Inskrivning!$G131=3,Inskrivning!K131,0)</f>
        <v>0</v>
      </c>
      <c r="D129" s="16">
        <f>IF(Inskrivning!$G131=3,Inskrivning!L131,0)</f>
        <v>0</v>
      </c>
      <c r="E129" s="16">
        <f>IF(Inskrivning!$G131=3,Inskrivning!M131,0)</f>
        <v>0</v>
      </c>
      <c r="F129" s="16">
        <f>IF(Inskrivning!$G131=3,Inskrivning!N131,0)</f>
        <v>0</v>
      </c>
      <c r="G129" s="16">
        <f>IF(Inskrivning!$G131=3,Inskrivning!O131,0)</f>
        <v>0</v>
      </c>
      <c r="H129" s="16">
        <f>IF(Inskrivning!$G131=3,Inskrivning!P131,0)</f>
        <v>0</v>
      </c>
      <c r="I129" s="16">
        <f>IF(Inskrivning!$G131=3,Inskrivning!Q131,0)</f>
        <v>0</v>
      </c>
      <c r="J129" s="16">
        <f>IF(Inskrivning!$G131=3,Inskrivning!R131,0)</f>
        <v>0</v>
      </c>
      <c r="K129" s="16">
        <f>IF(Inskrivning!$G131=3,Inskrivning!S131,0)</f>
        <v>0</v>
      </c>
      <c r="L129" s="16">
        <f>IF(Inskrivning!$G131=3,Inskrivning!T131,0)</f>
        <v>0</v>
      </c>
      <c r="M129" s="16">
        <f>IF(Inskrivning!$G131=3,Inskrivning!U131,0)</f>
        <v>0</v>
      </c>
      <c r="N129" s="16">
        <f>IF(Inskrivning!$G131=3,Inskrivning!V131,0)</f>
        <v>0</v>
      </c>
      <c r="O129" s="16">
        <f>IF(Inskrivning!$G131=3,Inskrivning!W131,0)</f>
        <v>0</v>
      </c>
      <c r="P129" s="16">
        <f>IF(Inskrivning!$G131=3,Inskrivning!X131,0)</f>
        <v>0</v>
      </c>
      <c r="Q129" s="113"/>
    </row>
    <row r="130" spans="2:17" ht="17.100000000000001" customHeight="1" x14ac:dyDescent="0.25">
      <c r="B130" s="53">
        <f>IF(Inskrivning!$G132=3,Inskrivning!J132,0)</f>
        <v>0</v>
      </c>
      <c r="C130" s="53">
        <f>IF(Inskrivning!$G132=3,Inskrivning!K132,0)</f>
        <v>0</v>
      </c>
      <c r="D130" s="16">
        <f>IF(Inskrivning!$G132=3,Inskrivning!L132,0)</f>
        <v>0</v>
      </c>
      <c r="E130" s="16">
        <f>IF(Inskrivning!$G132=3,Inskrivning!M132,0)</f>
        <v>0</v>
      </c>
      <c r="F130" s="16">
        <f>IF(Inskrivning!$G132=3,Inskrivning!N132,0)</f>
        <v>0</v>
      </c>
      <c r="G130" s="16">
        <f>IF(Inskrivning!$G132=3,Inskrivning!O132,0)</f>
        <v>0</v>
      </c>
      <c r="H130" s="16">
        <f>IF(Inskrivning!$G132=3,Inskrivning!P132,0)</f>
        <v>0</v>
      </c>
      <c r="I130" s="16">
        <f>IF(Inskrivning!$G132=3,Inskrivning!Q132,0)</f>
        <v>0</v>
      </c>
      <c r="J130" s="16">
        <f>IF(Inskrivning!$G132=3,Inskrivning!R132,0)</f>
        <v>0</v>
      </c>
      <c r="K130" s="16">
        <f>IF(Inskrivning!$G132=3,Inskrivning!S132,0)</f>
        <v>0</v>
      </c>
      <c r="L130" s="16">
        <f>IF(Inskrivning!$G132=3,Inskrivning!T132,0)</f>
        <v>0</v>
      </c>
      <c r="M130" s="16">
        <f>IF(Inskrivning!$G132=3,Inskrivning!U132,0)</f>
        <v>0</v>
      </c>
      <c r="N130" s="16">
        <f>IF(Inskrivning!$G132=3,Inskrivning!V132,0)</f>
        <v>0</v>
      </c>
      <c r="O130" s="16">
        <f>IF(Inskrivning!$G132=3,Inskrivning!W132,0)</f>
        <v>0</v>
      </c>
      <c r="P130" s="16">
        <f>IF(Inskrivning!$G132=3,Inskrivning!X132,0)</f>
        <v>0</v>
      </c>
      <c r="Q130" s="113"/>
    </row>
    <row r="131" spans="2:17" ht="17.100000000000001" customHeight="1" x14ac:dyDescent="0.25">
      <c r="B131" s="53">
        <f>IF(Inskrivning!$G133=3,Inskrivning!J133,0)</f>
        <v>0</v>
      </c>
      <c r="C131" s="53">
        <f>IF(Inskrivning!$G133=3,Inskrivning!K133,0)</f>
        <v>0</v>
      </c>
      <c r="D131" s="16">
        <f>IF(Inskrivning!$G133=3,Inskrivning!L133,0)</f>
        <v>0</v>
      </c>
      <c r="E131" s="16">
        <f>IF(Inskrivning!$G133=3,Inskrivning!M133,0)</f>
        <v>0</v>
      </c>
      <c r="F131" s="16">
        <f>IF(Inskrivning!$G133=3,Inskrivning!N133,0)</f>
        <v>0</v>
      </c>
      <c r="G131" s="16">
        <f>IF(Inskrivning!$G133=3,Inskrivning!O133,0)</f>
        <v>0</v>
      </c>
      <c r="H131" s="16">
        <f>IF(Inskrivning!$G133=3,Inskrivning!P133,0)</f>
        <v>0</v>
      </c>
      <c r="I131" s="16">
        <f>IF(Inskrivning!$G133=3,Inskrivning!Q133,0)</f>
        <v>0</v>
      </c>
      <c r="J131" s="16">
        <f>IF(Inskrivning!$G133=3,Inskrivning!R133,0)</f>
        <v>0</v>
      </c>
      <c r="K131" s="16">
        <f>IF(Inskrivning!$G133=3,Inskrivning!S133,0)</f>
        <v>0</v>
      </c>
      <c r="L131" s="16">
        <f>IF(Inskrivning!$G133=3,Inskrivning!T133,0)</f>
        <v>0</v>
      </c>
      <c r="M131" s="16">
        <f>IF(Inskrivning!$G133=3,Inskrivning!U133,0)</f>
        <v>0</v>
      </c>
      <c r="N131" s="16">
        <f>IF(Inskrivning!$G133=3,Inskrivning!V133,0)</f>
        <v>0</v>
      </c>
      <c r="O131" s="16">
        <f>IF(Inskrivning!$G133=3,Inskrivning!W133,0)</f>
        <v>0</v>
      </c>
      <c r="P131" s="16">
        <f>IF(Inskrivning!$G133=3,Inskrivning!X133,0)</f>
        <v>0</v>
      </c>
      <c r="Q131" s="113"/>
    </row>
    <row r="132" spans="2:17" ht="17.100000000000001" customHeight="1" x14ac:dyDescent="0.25">
      <c r="B132" s="53">
        <f>IF(Inskrivning!$G134=3,Inskrivning!J134,0)</f>
        <v>0</v>
      </c>
      <c r="C132" s="53">
        <f>IF(Inskrivning!$G134=3,Inskrivning!K134,0)</f>
        <v>0</v>
      </c>
      <c r="D132" s="16">
        <f>IF(Inskrivning!$G134=3,Inskrivning!L134,0)</f>
        <v>0</v>
      </c>
      <c r="E132" s="16">
        <f>IF(Inskrivning!$G134=3,Inskrivning!M134,0)</f>
        <v>0</v>
      </c>
      <c r="F132" s="16">
        <f>IF(Inskrivning!$G134=3,Inskrivning!N134,0)</f>
        <v>0</v>
      </c>
      <c r="G132" s="16">
        <f>IF(Inskrivning!$G134=3,Inskrivning!O134,0)</f>
        <v>0</v>
      </c>
      <c r="H132" s="16">
        <f>IF(Inskrivning!$G134=3,Inskrivning!P134,0)</f>
        <v>0</v>
      </c>
      <c r="I132" s="16">
        <f>IF(Inskrivning!$G134=3,Inskrivning!Q134,0)</f>
        <v>0</v>
      </c>
      <c r="J132" s="16">
        <f>IF(Inskrivning!$G134=3,Inskrivning!R134,0)</f>
        <v>0</v>
      </c>
      <c r="K132" s="16">
        <f>IF(Inskrivning!$G134=3,Inskrivning!S134,0)</f>
        <v>0</v>
      </c>
      <c r="L132" s="16">
        <f>IF(Inskrivning!$G134=3,Inskrivning!T134,0)</f>
        <v>0</v>
      </c>
      <c r="M132" s="16">
        <f>IF(Inskrivning!$G134=3,Inskrivning!U134,0)</f>
        <v>0</v>
      </c>
      <c r="N132" s="16">
        <f>IF(Inskrivning!$G134=3,Inskrivning!V134,0)</f>
        <v>0</v>
      </c>
      <c r="O132" s="16">
        <f>IF(Inskrivning!$G134=3,Inskrivning!W134,0)</f>
        <v>0</v>
      </c>
      <c r="P132" s="16">
        <f>IF(Inskrivning!$G134=3,Inskrivning!X134,0)</f>
        <v>0</v>
      </c>
      <c r="Q132" s="113"/>
    </row>
    <row r="133" spans="2:17" ht="17.100000000000001" customHeight="1" x14ac:dyDescent="0.25">
      <c r="B133" s="53">
        <f>IF(Inskrivning!$G135=3,Inskrivning!J135,0)</f>
        <v>0</v>
      </c>
      <c r="C133" s="53">
        <f>IF(Inskrivning!$G135=3,Inskrivning!K135,0)</f>
        <v>0</v>
      </c>
      <c r="D133" s="16">
        <f>IF(Inskrivning!$G135=3,Inskrivning!L135,0)</f>
        <v>0</v>
      </c>
      <c r="E133" s="16">
        <f>IF(Inskrivning!$G135=3,Inskrivning!M135,0)</f>
        <v>0</v>
      </c>
      <c r="F133" s="16">
        <f>IF(Inskrivning!$G135=3,Inskrivning!N135,0)</f>
        <v>0</v>
      </c>
      <c r="G133" s="16">
        <f>IF(Inskrivning!$G135=3,Inskrivning!O135,0)</f>
        <v>0</v>
      </c>
      <c r="H133" s="16">
        <f>IF(Inskrivning!$G135=3,Inskrivning!P135,0)</f>
        <v>0</v>
      </c>
      <c r="I133" s="16">
        <f>IF(Inskrivning!$G135=3,Inskrivning!Q135,0)</f>
        <v>0</v>
      </c>
      <c r="J133" s="16">
        <f>IF(Inskrivning!$G135=3,Inskrivning!R135,0)</f>
        <v>0</v>
      </c>
      <c r="K133" s="16">
        <f>IF(Inskrivning!$G135=3,Inskrivning!S135,0)</f>
        <v>0</v>
      </c>
      <c r="L133" s="16">
        <f>IF(Inskrivning!$G135=3,Inskrivning!T135,0)</f>
        <v>0</v>
      </c>
      <c r="M133" s="16">
        <f>IF(Inskrivning!$G135=3,Inskrivning!U135,0)</f>
        <v>0</v>
      </c>
      <c r="N133" s="16">
        <f>IF(Inskrivning!$G135=3,Inskrivning!V135,0)</f>
        <v>0</v>
      </c>
      <c r="O133" s="16">
        <f>IF(Inskrivning!$G135=3,Inskrivning!W135,0)</f>
        <v>0</v>
      </c>
      <c r="P133" s="16">
        <f>IF(Inskrivning!$G135=3,Inskrivning!X135,0)</f>
        <v>0</v>
      </c>
      <c r="Q133" s="113"/>
    </row>
    <row r="134" spans="2:17" ht="17.100000000000001" customHeight="1" x14ac:dyDescent="0.25">
      <c r="B134" s="53">
        <f>IF(Inskrivning!$G136=3,Inskrivning!J136,0)</f>
        <v>0</v>
      </c>
      <c r="C134" s="53">
        <f>IF(Inskrivning!$G136=3,Inskrivning!K136,0)</f>
        <v>0</v>
      </c>
      <c r="D134" s="16">
        <f>IF(Inskrivning!$G136=3,Inskrivning!L136,0)</f>
        <v>0</v>
      </c>
      <c r="E134" s="16">
        <f>IF(Inskrivning!$G136=3,Inskrivning!M136,0)</f>
        <v>0</v>
      </c>
      <c r="F134" s="16">
        <f>IF(Inskrivning!$G136=3,Inskrivning!N136,0)</f>
        <v>0</v>
      </c>
      <c r="G134" s="16">
        <f>IF(Inskrivning!$G136=3,Inskrivning!O136,0)</f>
        <v>0</v>
      </c>
      <c r="H134" s="16">
        <f>IF(Inskrivning!$G136=3,Inskrivning!P136,0)</f>
        <v>0</v>
      </c>
      <c r="I134" s="16">
        <f>IF(Inskrivning!$G136=3,Inskrivning!Q136,0)</f>
        <v>0</v>
      </c>
      <c r="J134" s="16">
        <f>IF(Inskrivning!$G136=3,Inskrivning!R136,0)</f>
        <v>0</v>
      </c>
      <c r="K134" s="16">
        <f>IF(Inskrivning!$G136=3,Inskrivning!S136,0)</f>
        <v>0</v>
      </c>
      <c r="L134" s="16">
        <f>IF(Inskrivning!$G136=3,Inskrivning!T136,0)</f>
        <v>0</v>
      </c>
      <c r="M134" s="16">
        <f>IF(Inskrivning!$G136=3,Inskrivning!U136,0)</f>
        <v>0</v>
      </c>
      <c r="N134" s="16">
        <f>IF(Inskrivning!$G136=3,Inskrivning!V136,0)</f>
        <v>0</v>
      </c>
      <c r="O134" s="16">
        <f>IF(Inskrivning!$G136=3,Inskrivning!W136,0)</f>
        <v>0</v>
      </c>
      <c r="P134" s="16">
        <f>IF(Inskrivning!$G136=3,Inskrivning!X136,0)</f>
        <v>0</v>
      </c>
      <c r="Q134" s="113"/>
    </row>
    <row r="135" spans="2:17" ht="17.100000000000001" customHeight="1" x14ac:dyDescent="0.25">
      <c r="B135" s="53">
        <f>IF(Inskrivning!$G137=3,Inskrivning!J137,0)</f>
        <v>0</v>
      </c>
      <c r="C135" s="53">
        <f>IF(Inskrivning!$G137=3,Inskrivning!K137,0)</f>
        <v>0</v>
      </c>
      <c r="D135" s="16">
        <f>IF(Inskrivning!$G137=3,Inskrivning!L137,0)</f>
        <v>0</v>
      </c>
      <c r="E135" s="16">
        <f>IF(Inskrivning!$G137=3,Inskrivning!M137,0)</f>
        <v>0</v>
      </c>
      <c r="F135" s="16">
        <f>IF(Inskrivning!$G137=3,Inskrivning!N137,0)</f>
        <v>0</v>
      </c>
      <c r="G135" s="16">
        <f>IF(Inskrivning!$G137=3,Inskrivning!O137,0)</f>
        <v>0</v>
      </c>
      <c r="H135" s="16">
        <f>IF(Inskrivning!$G137=3,Inskrivning!P137,0)</f>
        <v>0</v>
      </c>
      <c r="I135" s="16">
        <f>IF(Inskrivning!$G137=3,Inskrivning!Q137,0)</f>
        <v>0</v>
      </c>
      <c r="J135" s="16">
        <f>IF(Inskrivning!$G137=3,Inskrivning!R137,0)</f>
        <v>0</v>
      </c>
      <c r="K135" s="16">
        <f>IF(Inskrivning!$G137=3,Inskrivning!S137,0)</f>
        <v>0</v>
      </c>
      <c r="L135" s="16">
        <f>IF(Inskrivning!$G137=3,Inskrivning!T137,0)</f>
        <v>0</v>
      </c>
      <c r="M135" s="16">
        <f>IF(Inskrivning!$G137=3,Inskrivning!U137,0)</f>
        <v>0</v>
      </c>
      <c r="N135" s="16">
        <f>IF(Inskrivning!$G137=3,Inskrivning!V137,0)</f>
        <v>0</v>
      </c>
      <c r="O135" s="16">
        <f>IF(Inskrivning!$G137=3,Inskrivning!W137,0)</f>
        <v>0</v>
      </c>
      <c r="P135" s="16">
        <f>IF(Inskrivning!$G137=3,Inskrivning!X137,0)</f>
        <v>0</v>
      </c>
      <c r="Q135" s="113"/>
    </row>
    <row r="136" spans="2:17" ht="17.100000000000001" customHeight="1" x14ac:dyDescent="0.25">
      <c r="B136" s="53">
        <f>IF(Inskrivning!$G138=3,Inskrivning!J138,0)</f>
        <v>0</v>
      </c>
      <c r="C136" s="53">
        <f>IF(Inskrivning!$G138=3,Inskrivning!K138,0)</f>
        <v>0</v>
      </c>
      <c r="D136" s="16">
        <f>IF(Inskrivning!$G138=3,Inskrivning!L138,0)</f>
        <v>0</v>
      </c>
      <c r="E136" s="16">
        <f>IF(Inskrivning!$G138=3,Inskrivning!M138,0)</f>
        <v>0</v>
      </c>
      <c r="F136" s="16">
        <f>IF(Inskrivning!$G138=3,Inskrivning!N138,0)</f>
        <v>0</v>
      </c>
      <c r="G136" s="16">
        <f>IF(Inskrivning!$G138=3,Inskrivning!O138,0)</f>
        <v>0</v>
      </c>
      <c r="H136" s="16">
        <f>IF(Inskrivning!$G138=3,Inskrivning!P138,0)</f>
        <v>0</v>
      </c>
      <c r="I136" s="16">
        <f>IF(Inskrivning!$G138=3,Inskrivning!Q138,0)</f>
        <v>0</v>
      </c>
      <c r="J136" s="16">
        <f>IF(Inskrivning!$G138=3,Inskrivning!R138,0)</f>
        <v>0</v>
      </c>
      <c r="K136" s="16">
        <f>IF(Inskrivning!$G138=3,Inskrivning!S138,0)</f>
        <v>0</v>
      </c>
      <c r="L136" s="16">
        <f>IF(Inskrivning!$G138=3,Inskrivning!T138,0)</f>
        <v>0</v>
      </c>
      <c r="M136" s="16">
        <f>IF(Inskrivning!$G138=3,Inskrivning!U138,0)</f>
        <v>0</v>
      </c>
      <c r="N136" s="16">
        <f>IF(Inskrivning!$G138=3,Inskrivning!V138,0)</f>
        <v>0</v>
      </c>
      <c r="O136" s="16">
        <f>IF(Inskrivning!$G138=3,Inskrivning!W138,0)</f>
        <v>0</v>
      </c>
      <c r="P136" s="16">
        <f>IF(Inskrivning!$G138=3,Inskrivning!X138,0)</f>
        <v>0</v>
      </c>
      <c r="Q136" s="113"/>
    </row>
    <row r="137" spans="2:17" ht="17.100000000000001" customHeight="1" x14ac:dyDescent="0.25">
      <c r="B137" s="53">
        <f>IF(Inskrivning!$G139=3,Inskrivning!J139,0)</f>
        <v>0</v>
      </c>
      <c r="C137" s="53">
        <f>IF(Inskrivning!$G139=3,Inskrivning!K139,0)</f>
        <v>0</v>
      </c>
      <c r="D137" s="16">
        <f>IF(Inskrivning!$G139=3,Inskrivning!L139,0)</f>
        <v>0</v>
      </c>
      <c r="E137" s="16">
        <f>IF(Inskrivning!$G139=3,Inskrivning!M139,0)</f>
        <v>0</v>
      </c>
      <c r="F137" s="16">
        <f>IF(Inskrivning!$G139=3,Inskrivning!N139,0)</f>
        <v>0</v>
      </c>
      <c r="G137" s="16">
        <f>IF(Inskrivning!$G139=3,Inskrivning!O139,0)</f>
        <v>0</v>
      </c>
      <c r="H137" s="16">
        <f>IF(Inskrivning!$G139=3,Inskrivning!P139,0)</f>
        <v>0</v>
      </c>
      <c r="I137" s="16">
        <f>IF(Inskrivning!$G139=3,Inskrivning!Q139,0)</f>
        <v>0</v>
      </c>
      <c r="J137" s="16">
        <f>IF(Inskrivning!$G139=3,Inskrivning!R139,0)</f>
        <v>0</v>
      </c>
      <c r="K137" s="16">
        <f>IF(Inskrivning!$G139=3,Inskrivning!S139,0)</f>
        <v>0</v>
      </c>
      <c r="L137" s="16">
        <f>IF(Inskrivning!$G139=3,Inskrivning!T139,0)</f>
        <v>0</v>
      </c>
      <c r="M137" s="16">
        <f>IF(Inskrivning!$G139=3,Inskrivning!U139,0)</f>
        <v>0</v>
      </c>
      <c r="N137" s="16">
        <f>IF(Inskrivning!$G139=3,Inskrivning!V139,0)</f>
        <v>0</v>
      </c>
      <c r="O137" s="16">
        <f>IF(Inskrivning!$G139=3,Inskrivning!W139,0)</f>
        <v>0</v>
      </c>
      <c r="P137" s="16">
        <f>IF(Inskrivning!$G139=3,Inskrivning!X139,0)</f>
        <v>0</v>
      </c>
      <c r="Q137" s="113"/>
    </row>
    <row r="138" spans="2:17" ht="17.100000000000001" customHeight="1" x14ac:dyDescent="0.25">
      <c r="B138" s="53">
        <f>IF(Inskrivning!$G140=3,Inskrivning!J140,0)</f>
        <v>0</v>
      </c>
      <c r="C138" s="53">
        <f>IF(Inskrivning!$G140=3,Inskrivning!K140,0)</f>
        <v>0</v>
      </c>
      <c r="D138" s="16">
        <f>IF(Inskrivning!$G140=3,Inskrivning!L140,0)</f>
        <v>0</v>
      </c>
      <c r="E138" s="16">
        <f>IF(Inskrivning!$G140=3,Inskrivning!M140,0)</f>
        <v>0</v>
      </c>
      <c r="F138" s="16">
        <f>IF(Inskrivning!$G140=3,Inskrivning!N140,0)</f>
        <v>0</v>
      </c>
      <c r="G138" s="16">
        <f>IF(Inskrivning!$G140=3,Inskrivning!O140,0)</f>
        <v>0</v>
      </c>
      <c r="H138" s="16">
        <f>IF(Inskrivning!$G140=3,Inskrivning!P140,0)</f>
        <v>0</v>
      </c>
      <c r="I138" s="16">
        <f>IF(Inskrivning!$G140=3,Inskrivning!Q140,0)</f>
        <v>0</v>
      </c>
      <c r="J138" s="16">
        <f>IF(Inskrivning!$G140=3,Inskrivning!R140,0)</f>
        <v>0</v>
      </c>
      <c r="K138" s="16">
        <f>IF(Inskrivning!$G140=3,Inskrivning!S140,0)</f>
        <v>0</v>
      </c>
      <c r="L138" s="16">
        <f>IF(Inskrivning!$G140=3,Inskrivning!T140,0)</f>
        <v>0</v>
      </c>
      <c r="M138" s="16">
        <f>IF(Inskrivning!$G140=3,Inskrivning!U140,0)</f>
        <v>0</v>
      </c>
      <c r="N138" s="16">
        <f>IF(Inskrivning!$G140=3,Inskrivning!V140,0)</f>
        <v>0</v>
      </c>
      <c r="O138" s="16">
        <f>IF(Inskrivning!$G140=3,Inskrivning!W140,0)</f>
        <v>0</v>
      </c>
      <c r="P138" s="16">
        <f>IF(Inskrivning!$G140=3,Inskrivning!X140,0)</f>
        <v>0</v>
      </c>
      <c r="Q138" s="113"/>
    </row>
    <row r="139" spans="2:17" ht="17.100000000000001" customHeight="1" x14ac:dyDescent="0.25">
      <c r="B139" s="53">
        <f>IF(Inskrivning!$G141=3,Inskrivning!J141,0)</f>
        <v>0</v>
      </c>
      <c r="C139" s="53">
        <f>IF(Inskrivning!$G141=3,Inskrivning!K141,0)</f>
        <v>0</v>
      </c>
      <c r="D139" s="16">
        <f>IF(Inskrivning!$G141=3,Inskrivning!L141,0)</f>
        <v>0</v>
      </c>
      <c r="E139" s="16">
        <f>IF(Inskrivning!$G141=3,Inskrivning!M141,0)</f>
        <v>0</v>
      </c>
      <c r="F139" s="16">
        <f>IF(Inskrivning!$G141=3,Inskrivning!N141,0)</f>
        <v>0</v>
      </c>
      <c r="G139" s="16">
        <f>IF(Inskrivning!$G141=3,Inskrivning!O141,0)</f>
        <v>0</v>
      </c>
      <c r="H139" s="16">
        <f>IF(Inskrivning!$G141=3,Inskrivning!P141,0)</f>
        <v>0</v>
      </c>
      <c r="I139" s="16">
        <f>IF(Inskrivning!$G141=3,Inskrivning!Q141,0)</f>
        <v>0</v>
      </c>
      <c r="J139" s="16">
        <f>IF(Inskrivning!$G141=3,Inskrivning!R141,0)</f>
        <v>0</v>
      </c>
      <c r="K139" s="16">
        <f>IF(Inskrivning!$G141=3,Inskrivning!S141,0)</f>
        <v>0</v>
      </c>
      <c r="L139" s="16">
        <f>IF(Inskrivning!$G141=3,Inskrivning!T141,0)</f>
        <v>0</v>
      </c>
      <c r="M139" s="16">
        <f>IF(Inskrivning!$G141=3,Inskrivning!U141,0)</f>
        <v>0</v>
      </c>
      <c r="N139" s="16">
        <f>IF(Inskrivning!$G141=3,Inskrivning!V141,0)</f>
        <v>0</v>
      </c>
      <c r="O139" s="16">
        <f>IF(Inskrivning!$G141=3,Inskrivning!W141,0)</f>
        <v>0</v>
      </c>
      <c r="P139" s="16">
        <f>IF(Inskrivning!$G141=3,Inskrivning!X141,0)</f>
        <v>0</v>
      </c>
      <c r="Q139" s="113"/>
    </row>
    <row r="140" spans="2:17" ht="17.100000000000001" customHeight="1" x14ac:dyDescent="0.25">
      <c r="B140" s="53">
        <f>IF(Inskrivning!$G142=3,Inskrivning!J142,0)</f>
        <v>0</v>
      </c>
      <c r="C140" s="53">
        <f>IF(Inskrivning!$G142=3,Inskrivning!K142,0)</f>
        <v>0</v>
      </c>
      <c r="D140" s="16">
        <f>IF(Inskrivning!$G142=3,Inskrivning!L142,0)</f>
        <v>0</v>
      </c>
      <c r="E140" s="16">
        <f>IF(Inskrivning!$G142=3,Inskrivning!M142,0)</f>
        <v>0</v>
      </c>
      <c r="F140" s="16">
        <f>IF(Inskrivning!$G142=3,Inskrivning!N142,0)</f>
        <v>0</v>
      </c>
      <c r="G140" s="16">
        <f>IF(Inskrivning!$G142=3,Inskrivning!O142,0)</f>
        <v>0</v>
      </c>
      <c r="H140" s="16">
        <f>IF(Inskrivning!$G142=3,Inskrivning!P142,0)</f>
        <v>0</v>
      </c>
      <c r="I140" s="16">
        <f>IF(Inskrivning!$G142=3,Inskrivning!Q142,0)</f>
        <v>0</v>
      </c>
      <c r="J140" s="16">
        <f>IF(Inskrivning!$G142=3,Inskrivning!R142,0)</f>
        <v>0</v>
      </c>
      <c r="K140" s="16">
        <f>IF(Inskrivning!$G142=3,Inskrivning!S142,0)</f>
        <v>0</v>
      </c>
      <c r="L140" s="16">
        <f>IF(Inskrivning!$G142=3,Inskrivning!T142,0)</f>
        <v>0</v>
      </c>
      <c r="M140" s="16">
        <f>IF(Inskrivning!$G142=3,Inskrivning!U142,0)</f>
        <v>0</v>
      </c>
      <c r="N140" s="16">
        <f>IF(Inskrivning!$G142=3,Inskrivning!V142,0)</f>
        <v>0</v>
      </c>
      <c r="O140" s="16">
        <f>IF(Inskrivning!$G142=3,Inskrivning!W142,0)</f>
        <v>0</v>
      </c>
      <c r="P140" s="16">
        <f>IF(Inskrivning!$G142=3,Inskrivning!X142,0)</f>
        <v>0</v>
      </c>
      <c r="Q140" s="113"/>
    </row>
    <row r="141" spans="2:17" ht="17.100000000000001" customHeight="1" x14ac:dyDescent="0.25">
      <c r="B141" s="53">
        <f>IF(Inskrivning!$G143=3,Inskrivning!J143,0)</f>
        <v>0</v>
      </c>
      <c r="C141" s="53">
        <f>IF(Inskrivning!$G143=3,Inskrivning!K143,0)</f>
        <v>0</v>
      </c>
      <c r="D141" s="16">
        <f>IF(Inskrivning!$G143=3,Inskrivning!L143,0)</f>
        <v>0</v>
      </c>
      <c r="E141" s="16">
        <f>IF(Inskrivning!$G143=3,Inskrivning!M143,0)</f>
        <v>0</v>
      </c>
      <c r="F141" s="16">
        <f>IF(Inskrivning!$G143=3,Inskrivning!N143,0)</f>
        <v>0</v>
      </c>
      <c r="G141" s="16">
        <f>IF(Inskrivning!$G143=3,Inskrivning!O143,0)</f>
        <v>0</v>
      </c>
      <c r="H141" s="16">
        <f>IF(Inskrivning!$G143=3,Inskrivning!P143,0)</f>
        <v>0</v>
      </c>
      <c r="I141" s="16">
        <f>IF(Inskrivning!$G143=3,Inskrivning!Q143,0)</f>
        <v>0</v>
      </c>
      <c r="J141" s="16">
        <f>IF(Inskrivning!$G143=3,Inskrivning!R143,0)</f>
        <v>0</v>
      </c>
      <c r="K141" s="16">
        <f>IF(Inskrivning!$G143=3,Inskrivning!S143,0)</f>
        <v>0</v>
      </c>
      <c r="L141" s="16">
        <f>IF(Inskrivning!$G143=3,Inskrivning!T143,0)</f>
        <v>0</v>
      </c>
      <c r="M141" s="16">
        <f>IF(Inskrivning!$G143=3,Inskrivning!U143,0)</f>
        <v>0</v>
      </c>
      <c r="N141" s="16">
        <f>IF(Inskrivning!$G143=3,Inskrivning!V143,0)</f>
        <v>0</v>
      </c>
      <c r="O141" s="16">
        <f>IF(Inskrivning!$G143=3,Inskrivning!W143,0)</f>
        <v>0</v>
      </c>
      <c r="P141" s="16">
        <f>IF(Inskrivning!$G143=3,Inskrivning!X143,0)</f>
        <v>0</v>
      </c>
      <c r="Q141" s="113"/>
    </row>
    <row r="142" spans="2:17" ht="17.100000000000001" customHeight="1" x14ac:dyDescent="0.25">
      <c r="B142" s="53">
        <f>IF(Inskrivning!$G144=3,Inskrivning!J144,0)</f>
        <v>0</v>
      </c>
      <c r="C142" s="53">
        <f>IF(Inskrivning!$G144=3,Inskrivning!K144,0)</f>
        <v>0</v>
      </c>
      <c r="D142" s="16">
        <f>IF(Inskrivning!$G144=3,Inskrivning!L144,0)</f>
        <v>0</v>
      </c>
      <c r="E142" s="16">
        <f>IF(Inskrivning!$G144=3,Inskrivning!M144,0)</f>
        <v>0</v>
      </c>
      <c r="F142" s="16">
        <f>IF(Inskrivning!$G144=3,Inskrivning!N144,0)</f>
        <v>0</v>
      </c>
      <c r="G142" s="16">
        <f>IF(Inskrivning!$G144=3,Inskrivning!O144,0)</f>
        <v>0</v>
      </c>
      <c r="H142" s="16">
        <f>IF(Inskrivning!$G144=3,Inskrivning!P144,0)</f>
        <v>0</v>
      </c>
      <c r="I142" s="16">
        <f>IF(Inskrivning!$G144=3,Inskrivning!Q144,0)</f>
        <v>0</v>
      </c>
      <c r="J142" s="16">
        <f>IF(Inskrivning!$G144=3,Inskrivning!R144,0)</f>
        <v>0</v>
      </c>
      <c r="K142" s="16">
        <f>IF(Inskrivning!$G144=3,Inskrivning!S144,0)</f>
        <v>0</v>
      </c>
      <c r="L142" s="16">
        <f>IF(Inskrivning!$G144=3,Inskrivning!T144,0)</f>
        <v>0</v>
      </c>
      <c r="M142" s="16">
        <f>IF(Inskrivning!$G144=3,Inskrivning!U144,0)</f>
        <v>0</v>
      </c>
      <c r="N142" s="16">
        <f>IF(Inskrivning!$G144=3,Inskrivning!V144,0)</f>
        <v>0</v>
      </c>
      <c r="O142" s="16">
        <f>IF(Inskrivning!$G144=3,Inskrivning!W144,0)</f>
        <v>0</v>
      </c>
      <c r="P142" s="16">
        <f>IF(Inskrivning!$G144=3,Inskrivning!X144,0)</f>
        <v>0</v>
      </c>
      <c r="Q142" s="113"/>
    </row>
    <row r="143" spans="2:17" ht="17.100000000000001" customHeight="1" x14ac:dyDescent="0.25">
      <c r="B143" s="53">
        <f>IF(Inskrivning!$G145=3,Inskrivning!J145,0)</f>
        <v>0</v>
      </c>
      <c r="C143" s="53">
        <f>IF(Inskrivning!$G145=3,Inskrivning!K145,0)</f>
        <v>0</v>
      </c>
      <c r="D143" s="16">
        <f>IF(Inskrivning!$G145=3,Inskrivning!L145,0)</f>
        <v>0</v>
      </c>
      <c r="E143" s="16">
        <f>IF(Inskrivning!$G145=3,Inskrivning!M145,0)</f>
        <v>0</v>
      </c>
      <c r="F143" s="16">
        <f>IF(Inskrivning!$G145=3,Inskrivning!N145,0)</f>
        <v>0</v>
      </c>
      <c r="G143" s="16">
        <f>IF(Inskrivning!$G145=3,Inskrivning!O145,0)</f>
        <v>0</v>
      </c>
      <c r="H143" s="16">
        <f>IF(Inskrivning!$G145=3,Inskrivning!P145,0)</f>
        <v>0</v>
      </c>
      <c r="I143" s="16">
        <f>IF(Inskrivning!$G145=3,Inskrivning!Q145,0)</f>
        <v>0</v>
      </c>
      <c r="J143" s="16">
        <f>IF(Inskrivning!$G145=3,Inskrivning!R145,0)</f>
        <v>0</v>
      </c>
      <c r="K143" s="16">
        <f>IF(Inskrivning!$G145=3,Inskrivning!S145,0)</f>
        <v>0</v>
      </c>
      <c r="L143" s="16">
        <f>IF(Inskrivning!$G145=3,Inskrivning!T145,0)</f>
        <v>0</v>
      </c>
      <c r="M143" s="16">
        <f>IF(Inskrivning!$G145=3,Inskrivning!U145,0)</f>
        <v>0</v>
      </c>
      <c r="N143" s="16">
        <f>IF(Inskrivning!$G145=3,Inskrivning!V145,0)</f>
        <v>0</v>
      </c>
      <c r="O143" s="16">
        <f>IF(Inskrivning!$G145=3,Inskrivning!W145,0)</f>
        <v>0</v>
      </c>
      <c r="P143" s="16">
        <f>IF(Inskrivning!$G145=3,Inskrivning!X145,0)</f>
        <v>0</v>
      </c>
      <c r="Q143" s="113"/>
    </row>
    <row r="144" spans="2:17" ht="17.100000000000001" customHeight="1" x14ac:dyDescent="0.25">
      <c r="B144" s="53">
        <f>IF(Inskrivning!$G146=3,Inskrivning!J146,0)</f>
        <v>0</v>
      </c>
      <c r="C144" s="53">
        <f>IF(Inskrivning!$G146=3,Inskrivning!K146,0)</f>
        <v>0</v>
      </c>
      <c r="D144" s="16">
        <f>IF(Inskrivning!$G146=3,Inskrivning!L146,0)</f>
        <v>0</v>
      </c>
      <c r="E144" s="16">
        <f>IF(Inskrivning!$G146=3,Inskrivning!M146,0)</f>
        <v>0</v>
      </c>
      <c r="F144" s="16">
        <f>IF(Inskrivning!$G146=3,Inskrivning!N146,0)</f>
        <v>0</v>
      </c>
      <c r="G144" s="16">
        <f>IF(Inskrivning!$G146=3,Inskrivning!O146,0)</f>
        <v>0</v>
      </c>
      <c r="H144" s="16">
        <f>IF(Inskrivning!$G146=3,Inskrivning!P146,0)</f>
        <v>0</v>
      </c>
      <c r="I144" s="16">
        <f>IF(Inskrivning!$G146=3,Inskrivning!Q146,0)</f>
        <v>0</v>
      </c>
      <c r="J144" s="16">
        <f>IF(Inskrivning!$G146=3,Inskrivning!R146,0)</f>
        <v>0</v>
      </c>
      <c r="K144" s="16">
        <f>IF(Inskrivning!$G146=3,Inskrivning!S146,0)</f>
        <v>0</v>
      </c>
      <c r="L144" s="16">
        <f>IF(Inskrivning!$G146=3,Inskrivning!T146,0)</f>
        <v>0</v>
      </c>
      <c r="M144" s="16">
        <f>IF(Inskrivning!$G146=3,Inskrivning!U146,0)</f>
        <v>0</v>
      </c>
      <c r="N144" s="16">
        <f>IF(Inskrivning!$G146=3,Inskrivning!V146,0)</f>
        <v>0</v>
      </c>
      <c r="O144" s="16">
        <f>IF(Inskrivning!$G146=3,Inskrivning!W146,0)</f>
        <v>0</v>
      </c>
      <c r="P144" s="16">
        <f>IF(Inskrivning!$G146=3,Inskrivning!X146,0)</f>
        <v>0</v>
      </c>
      <c r="Q144" s="113"/>
    </row>
    <row r="145" spans="2:17" ht="17.100000000000001" customHeight="1" x14ac:dyDescent="0.25">
      <c r="B145" s="53">
        <f>IF(Inskrivning!$G147=3,Inskrivning!J147,0)</f>
        <v>0</v>
      </c>
      <c r="C145" s="53">
        <f>IF(Inskrivning!$G147=3,Inskrivning!K147,0)</f>
        <v>0</v>
      </c>
      <c r="D145" s="16">
        <f>IF(Inskrivning!$G147=3,Inskrivning!L147,0)</f>
        <v>0</v>
      </c>
      <c r="E145" s="16">
        <f>IF(Inskrivning!$G147=3,Inskrivning!M147,0)</f>
        <v>0</v>
      </c>
      <c r="F145" s="16">
        <f>IF(Inskrivning!$G147=3,Inskrivning!N147,0)</f>
        <v>0</v>
      </c>
      <c r="G145" s="16">
        <f>IF(Inskrivning!$G147=3,Inskrivning!O147,0)</f>
        <v>0</v>
      </c>
      <c r="H145" s="16">
        <f>IF(Inskrivning!$G147=3,Inskrivning!P147,0)</f>
        <v>0</v>
      </c>
      <c r="I145" s="16">
        <f>IF(Inskrivning!$G147=3,Inskrivning!Q147,0)</f>
        <v>0</v>
      </c>
      <c r="J145" s="16">
        <f>IF(Inskrivning!$G147=3,Inskrivning!R147,0)</f>
        <v>0</v>
      </c>
      <c r="K145" s="16">
        <f>IF(Inskrivning!$G147=3,Inskrivning!S147,0)</f>
        <v>0</v>
      </c>
      <c r="L145" s="16">
        <f>IF(Inskrivning!$G147=3,Inskrivning!T147,0)</f>
        <v>0</v>
      </c>
      <c r="M145" s="16">
        <f>IF(Inskrivning!$G147=3,Inskrivning!U147,0)</f>
        <v>0</v>
      </c>
      <c r="N145" s="16">
        <f>IF(Inskrivning!$G147=3,Inskrivning!V147,0)</f>
        <v>0</v>
      </c>
      <c r="O145" s="16">
        <f>IF(Inskrivning!$G147=3,Inskrivning!W147,0)</f>
        <v>0</v>
      </c>
      <c r="P145" s="16">
        <f>IF(Inskrivning!$G147=3,Inskrivning!X147,0)</f>
        <v>0</v>
      </c>
      <c r="Q145" s="113"/>
    </row>
    <row r="146" spans="2:17" ht="17.100000000000001" customHeight="1" x14ac:dyDescent="0.25">
      <c r="B146" s="53">
        <f>IF(Inskrivning!$G148=3,Inskrivning!J148,0)</f>
        <v>0</v>
      </c>
      <c r="C146" s="53">
        <f>IF(Inskrivning!$G148=3,Inskrivning!K148,0)</f>
        <v>0</v>
      </c>
      <c r="D146" s="16">
        <f>IF(Inskrivning!$G148=3,Inskrivning!L148,0)</f>
        <v>0</v>
      </c>
      <c r="E146" s="16">
        <f>IF(Inskrivning!$G148=3,Inskrivning!M148,0)</f>
        <v>0</v>
      </c>
      <c r="F146" s="16">
        <f>IF(Inskrivning!$G148=3,Inskrivning!N148,0)</f>
        <v>0</v>
      </c>
      <c r="G146" s="16">
        <f>IF(Inskrivning!$G148=3,Inskrivning!O148,0)</f>
        <v>0</v>
      </c>
      <c r="H146" s="16">
        <f>IF(Inskrivning!$G148=3,Inskrivning!P148,0)</f>
        <v>0</v>
      </c>
      <c r="I146" s="16">
        <f>IF(Inskrivning!$G148=3,Inskrivning!Q148,0)</f>
        <v>0</v>
      </c>
      <c r="J146" s="16">
        <f>IF(Inskrivning!$G148=3,Inskrivning!R148,0)</f>
        <v>0</v>
      </c>
      <c r="K146" s="16">
        <f>IF(Inskrivning!$G148=3,Inskrivning!S148,0)</f>
        <v>0</v>
      </c>
      <c r="L146" s="16">
        <f>IF(Inskrivning!$G148=3,Inskrivning!T148,0)</f>
        <v>0</v>
      </c>
      <c r="M146" s="16">
        <f>IF(Inskrivning!$G148=3,Inskrivning!U148,0)</f>
        <v>0</v>
      </c>
      <c r="N146" s="16">
        <f>IF(Inskrivning!$G148=3,Inskrivning!V148,0)</f>
        <v>0</v>
      </c>
      <c r="O146" s="16">
        <f>IF(Inskrivning!$G148=3,Inskrivning!W148,0)</f>
        <v>0</v>
      </c>
      <c r="P146" s="16">
        <f>IF(Inskrivning!$G148=3,Inskrivning!X148,0)</f>
        <v>0</v>
      </c>
      <c r="Q146" s="113"/>
    </row>
    <row r="147" spans="2:17" ht="17.100000000000001" customHeight="1" x14ac:dyDescent="0.25">
      <c r="B147" s="53">
        <f>IF(Inskrivning!$G149=3,Inskrivning!J149,0)</f>
        <v>0</v>
      </c>
      <c r="C147" s="53">
        <f>IF(Inskrivning!$G149=3,Inskrivning!K149,0)</f>
        <v>0</v>
      </c>
      <c r="D147" s="16">
        <f>IF(Inskrivning!$G149=3,Inskrivning!L149,0)</f>
        <v>0</v>
      </c>
      <c r="E147" s="16">
        <f>IF(Inskrivning!$G149=3,Inskrivning!M149,0)</f>
        <v>0</v>
      </c>
      <c r="F147" s="16">
        <f>IF(Inskrivning!$G149=3,Inskrivning!N149,0)</f>
        <v>0</v>
      </c>
      <c r="G147" s="16">
        <f>IF(Inskrivning!$G149=3,Inskrivning!O149,0)</f>
        <v>0</v>
      </c>
      <c r="H147" s="16">
        <f>IF(Inskrivning!$G149=3,Inskrivning!P149,0)</f>
        <v>0</v>
      </c>
      <c r="I147" s="16">
        <f>IF(Inskrivning!$G149=3,Inskrivning!Q149,0)</f>
        <v>0</v>
      </c>
      <c r="J147" s="16">
        <f>IF(Inskrivning!$G149=3,Inskrivning!R149,0)</f>
        <v>0</v>
      </c>
      <c r="K147" s="16">
        <f>IF(Inskrivning!$G149=3,Inskrivning!S149,0)</f>
        <v>0</v>
      </c>
      <c r="L147" s="16">
        <f>IF(Inskrivning!$G149=3,Inskrivning!T149,0)</f>
        <v>0</v>
      </c>
      <c r="M147" s="16">
        <f>IF(Inskrivning!$G149=3,Inskrivning!U149,0)</f>
        <v>0</v>
      </c>
      <c r="N147" s="16">
        <f>IF(Inskrivning!$G149=3,Inskrivning!V149,0)</f>
        <v>0</v>
      </c>
      <c r="O147" s="16">
        <f>IF(Inskrivning!$G149=3,Inskrivning!W149,0)</f>
        <v>0</v>
      </c>
      <c r="P147" s="16">
        <f>IF(Inskrivning!$G149=3,Inskrivning!X149,0)</f>
        <v>0</v>
      </c>
      <c r="Q147" s="113"/>
    </row>
    <row r="148" spans="2:17" ht="17.100000000000001" customHeight="1" x14ac:dyDescent="0.25">
      <c r="B148" s="53">
        <f>IF(Inskrivning!$G150=3,Inskrivning!J150,0)</f>
        <v>0</v>
      </c>
      <c r="C148" s="53">
        <f>IF(Inskrivning!$G150=3,Inskrivning!K150,0)</f>
        <v>0</v>
      </c>
      <c r="D148" s="16">
        <f>IF(Inskrivning!$G150=3,Inskrivning!L150,0)</f>
        <v>0</v>
      </c>
      <c r="E148" s="16">
        <f>IF(Inskrivning!$G150=3,Inskrivning!M150,0)</f>
        <v>0</v>
      </c>
      <c r="F148" s="16">
        <f>IF(Inskrivning!$G150=3,Inskrivning!N150,0)</f>
        <v>0</v>
      </c>
      <c r="G148" s="16">
        <f>IF(Inskrivning!$G150=3,Inskrivning!O150,0)</f>
        <v>0</v>
      </c>
      <c r="H148" s="16">
        <f>IF(Inskrivning!$G150=3,Inskrivning!P150,0)</f>
        <v>0</v>
      </c>
      <c r="I148" s="16">
        <f>IF(Inskrivning!$G150=3,Inskrivning!Q150,0)</f>
        <v>0</v>
      </c>
      <c r="J148" s="16">
        <f>IF(Inskrivning!$G150=3,Inskrivning!R150,0)</f>
        <v>0</v>
      </c>
      <c r="K148" s="16">
        <f>IF(Inskrivning!$G150=3,Inskrivning!S150,0)</f>
        <v>0</v>
      </c>
      <c r="L148" s="16">
        <f>IF(Inskrivning!$G150=3,Inskrivning!T150,0)</f>
        <v>0</v>
      </c>
      <c r="M148" s="16">
        <f>IF(Inskrivning!$G150=3,Inskrivning!U150,0)</f>
        <v>0</v>
      </c>
      <c r="N148" s="16">
        <f>IF(Inskrivning!$G150=3,Inskrivning!V150,0)</f>
        <v>0</v>
      </c>
      <c r="O148" s="16">
        <f>IF(Inskrivning!$G150=3,Inskrivning!W150,0)</f>
        <v>0</v>
      </c>
      <c r="P148" s="16">
        <f>IF(Inskrivning!$G150=3,Inskrivning!X150,0)</f>
        <v>0</v>
      </c>
      <c r="Q148" s="113"/>
    </row>
    <row r="149" spans="2:17" ht="17.100000000000001" customHeight="1" x14ac:dyDescent="0.25">
      <c r="B149" s="53">
        <f>IF(Inskrivning!$G151=3,Inskrivning!J151,0)</f>
        <v>0</v>
      </c>
      <c r="C149" s="53">
        <f>IF(Inskrivning!$G151=3,Inskrivning!K151,0)</f>
        <v>0</v>
      </c>
      <c r="D149" s="16">
        <f>IF(Inskrivning!$G151=3,Inskrivning!L151,0)</f>
        <v>0</v>
      </c>
      <c r="E149" s="16">
        <f>IF(Inskrivning!$G151=3,Inskrivning!M151,0)</f>
        <v>0</v>
      </c>
      <c r="F149" s="16">
        <f>IF(Inskrivning!$G151=3,Inskrivning!N151,0)</f>
        <v>0</v>
      </c>
      <c r="G149" s="16">
        <f>IF(Inskrivning!$G151=3,Inskrivning!O151,0)</f>
        <v>0</v>
      </c>
      <c r="H149" s="16">
        <f>IF(Inskrivning!$G151=3,Inskrivning!P151,0)</f>
        <v>0</v>
      </c>
      <c r="I149" s="16">
        <f>IF(Inskrivning!$G151=3,Inskrivning!Q151,0)</f>
        <v>0</v>
      </c>
      <c r="J149" s="16">
        <f>IF(Inskrivning!$G151=3,Inskrivning!R151,0)</f>
        <v>0</v>
      </c>
      <c r="K149" s="16">
        <f>IF(Inskrivning!$G151=3,Inskrivning!S151,0)</f>
        <v>0</v>
      </c>
      <c r="L149" s="16">
        <f>IF(Inskrivning!$G151=3,Inskrivning!T151,0)</f>
        <v>0</v>
      </c>
      <c r="M149" s="16">
        <f>IF(Inskrivning!$G151=3,Inskrivning!U151,0)</f>
        <v>0</v>
      </c>
      <c r="N149" s="16">
        <f>IF(Inskrivning!$G151=3,Inskrivning!V151,0)</f>
        <v>0</v>
      </c>
      <c r="O149" s="16">
        <f>IF(Inskrivning!$G151=3,Inskrivning!W151,0)</f>
        <v>0</v>
      </c>
      <c r="P149" s="16">
        <f>IF(Inskrivning!$G151=3,Inskrivning!X151,0)</f>
        <v>0</v>
      </c>
      <c r="Q149" s="113"/>
    </row>
    <row r="150" spans="2:17" ht="17.100000000000001" customHeight="1" x14ac:dyDescent="0.25">
      <c r="B150" s="53">
        <f>IF(Inskrivning!$G152=3,Inskrivning!J152,0)</f>
        <v>0</v>
      </c>
      <c r="C150" s="53">
        <f>IF(Inskrivning!$G152=3,Inskrivning!K152,0)</f>
        <v>0</v>
      </c>
      <c r="D150" s="16">
        <f>IF(Inskrivning!$G152=3,Inskrivning!L152,0)</f>
        <v>0</v>
      </c>
      <c r="E150" s="16">
        <f>IF(Inskrivning!$G152=3,Inskrivning!M152,0)</f>
        <v>0</v>
      </c>
      <c r="F150" s="16">
        <f>IF(Inskrivning!$G152=3,Inskrivning!N152,0)</f>
        <v>0</v>
      </c>
      <c r="G150" s="16">
        <f>IF(Inskrivning!$G152=3,Inskrivning!O152,0)</f>
        <v>0</v>
      </c>
      <c r="H150" s="16">
        <f>IF(Inskrivning!$G152=3,Inskrivning!P152,0)</f>
        <v>0</v>
      </c>
      <c r="I150" s="16">
        <f>IF(Inskrivning!$G152=3,Inskrivning!Q152,0)</f>
        <v>0</v>
      </c>
      <c r="J150" s="16">
        <f>IF(Inskrivning!$G152=3,Inskrivning!R152,0)</f>
        <v>0</v>
      </c>
      <c r="K150" s="16">
        <f>IF(Inskrivning!$G152=3,Inskrivning!S152,0)</f>
        <v>0</v>
      </c>
      <c r="L150" s="16">
        <f>IF(Inskrivning!$G152=3,Inskrivning!T152,0)</f>
        <v>0</v>
      </c>
      <c r="M150" s="16">
        <f>IF(Inskrivning!$G152=3,Inskrivning!U152,0)</f>
        <v>0</v>
      </c>
      <c r="N150" s="16">
        <f>IF(Inskrivning!$G152=3,Inskrivning!V152,0)</f>
        <v>0</v>
      </c>
      <c r="O150" s="16">
        <f>IF(Inskrivning!$G152=3,Inskrivning!W152,0)</f>
        <v>0</v>
      </c>
      <c r="P150" s="16">
        <f>IF(Inskrivning!$G152=3,Inskrivning!X152,0)</f>
        <v>0</v>
      </c>
      <c r="Q150" s="113"/>
    </row>
    <row r="151" spans="2:17" ht="17.100000000000001" customHeight="1" x14ac:dyDescent="0.25">
      <c r="B151" s="53">
        <f>IF(Inskrivning!$G153=3,Inskrivning!J153,0)</f>
        <v>0</v>
      </c>
      <c r="C151" s="53">
        <f>IF(Inskrivning!$G153=3,Inskrivning!K153,0)</f>
        <v>0</v>
      </c>
      <c r="D151" s="16">
        <f>IF(Inskrivning!$G153=3,Inskrivning!L153,0)</f>
        <v>0</v>
      </c>
      <c r="E151" s="16">
        <f>IF(Inskrivning!$G153=3,Inskrivning!M153,0)</f>
        <v>0</v>
      </c>
      <c r="F151" s="16">
        <f>IF(Inskrivning!$G153=3,Inskrivning!N153,0)</f>
        <v>0</v>
      </c>
      <c r="G151" s="16">
        <f>IF(Inskrivning!$G153=3,Inskrivning!O153,0)</f>
        <v>0</v>
      </c>
      <c r="H151" s="16">
        <f>IF(Inskrivning!$G153=3,Inskrivning!P153,0)</f>
        <v>0</v>
      </c>
      <c r="I151" s="16">
        <f>IF(Inskrivning!$G153=3,Inskrivning!Q153,0)</f>
        <v>0</v>
      </c>
      <c r="J151" s="16">
        <f>IF(Inskrivning!$G153=3,Inskrivning!R153,0)</f>
        <v>0</v>
      </c>
      <c r="K151" s="16">
        <f>IF(Inskrivning!$G153=3,Inskrivning!S153,0)</f>
        <v>0</v>
      </c>
      <c r="L151" s="16">
        <f>IF(Inskrivning!$G153=3,Inskrivning!T153,0)</f>
        <v>0</v>
      </c>
      <c r="M151" s="16">
        <f>IF(Inskrivning!$G153=3,Inskrivning!U153,0)</f>
        <v>0</v>
      </c>
      <c r="N151" s="16">
        <f>IF(Inskrivning!$G153=3,Inskrivning!V153,0)</f>
        <v>0</v>
      </c>
      <c r="O151" s="16">
        <f>IF(Inskrivning!$G153=3,Inskrivning!W153,0)</f>
        <v>0</v>
      </c>
      <c r="P151" s="16">
        <f>IF(Inskrivning!$G153=3,Inskrivning!X153,0)</f>
        <v>0</v>
      </c>
      <c r="Q151" s="113"/>
    </row>
    <row r="152" spans="2:17" ht="17.100000000000001" customHeight="1" x14ac:dyDescent="0.25">
      <c r="B152" s="53">
        <f>IF(Inskrivning!$G154=3,Inskrivning!J154,0)</f>
        <v>0</v>
      </c>
      <c r="C152" s="53">
        <f>IF(Inskrivning!$G154=3,Inskrivning!K154,0)</f>
        <v>0</v>
      </c>
      <c r="D152" s="16">
        <f>IF(Inskrivning!$G154=3,Inskrivning!L154,0)</f>
        <v>0</v>
      </c>
      <c r="E152" s="16">
        <f>IF(Inskrivning!$G154=3,Inskrivning!M154,0)</f>
        <v>0</v>
      </c>
      <c r="F152" s="16">
        <f>IF(Inskrivning!$G154=3,Inskrivning!N154,0)</f>
        <v>0</v>
      </c>
      <c r="G152" s="16">
        <f>IF(Inskrivning!$G154=3,Inskrivning!O154,0)</f>
        <v>0</v>
      </c>
      <c r="H152" s="16">
        <f>IF(Inskrivning!$G154=3,Inskrivning!P154,0)</f>
        <v>0</v>
      </c>
      <c r="I152" s="16">
        <f>IF(Inskrivning!$G154=3,Inskrivning!Q154,0)</f>
        <v>0</v>
      </c>
      <c r="J152" s="16">
        <f>IF(Inskrivning!$G154=3,Inskrivning!R154,0)</f>
        <v>0</v>
      </c>
      <c r="K152" s="16">
        <f>IF(Inskrivning!$G154=3,Inskrivning!S154,0)</f>
        <v>0</v>
      </c>
      <c r="L152" s="16">
        <f>IF(Inskrivning!$G154=3,Inskrivning!T154,0)</f>
        <v>0</v>
      </c>
      <c r="M152" s="16">
        <f>IF(Inskrivning!$G154=3,Inskrivning!U154,0)</f>
        <v>0</v>
      </c>
      <c r="N152" s="16">
        <f>IF(Inskrivning!$G154=3,Inskrivning!V154,0)</f>
        <v>0</v>
      </c>
      <c r="O152" s="16">
        <f>IF(Inskrivning!$G154=3,Inskrivning!W154,0)</f>
        <v>0</v>
      </c>
      <c r="P152" s="16">
        <f>IF(Inskrivning!$G154=3,Inskrivning!X154,0)</f>
        <v>0</v>
      </c>
      <c r="Q152" s="113"/>
    </row>
    <row r="153" spans="2:17" ht="17.100000000000001" customHeight="1" x14ac:dyDescent="0.25">
      <c r="B153" s="53">
        <f>IF(Inskrivning!$G155=3,Inskrivning!J155,0)</f>
        <v>0</v>
      </c>
      <c r="C153" s="53">
        <f>IF(Inskrivning!$G155=3,Inskrivning!K155,0)</f>
        <v>0</v>
      </c>
      <c r="D153" s="16">
        <f>IF(Inskrivning!$G155=3,Inskrivning!L155,0)</f>
        <v>0</v>
      </c>
      <c r="E153" s="16">
        <f>IF(Inskrivning!$G155=3,Inskrivning!M155,0)</f>
        <v>0</v>
      </c>
      <c r="F153" s="16">
        <f>IF(Inskrivning!$G155=3,Inskrivning!N155,0)</f>
        <v>0</v>
      </c>
      <c r="G153" s="16">
        <f>IF(Inskrivning!$G155=3,Inskrivning!O155,0)</f>
        <v>0</v>
      </c>
      <c r="H153" s="16">
        <f>IF(Inskrivning!$G155=3,Inskrivning!P155,0)</f>
        <v>0</v>
      </c>
      <c r="I153" s="16">
        <f>IF(Inskrivning!$G155=3,Inskrivning!Q155,0)</f>
        <v>0</v>
      </c>
      <c r="J153" s="16">
        <f>IF(Inskrivning!$G155=3,Inskrivning!R155,0)</f>
        <v>0</v>
      </c>
      <c r="K153" s="16">
        <f>IF(Inskrivning!$G155=3,Inskrivning!S155,0)</f>
        <v>0</v>
      </c>
      <c r="L153" s="16">
        <f>IF(Inskrivning!$G155=3,Inskrivning!T155,0)</f>
        <v>0</v>
      </c>
      <c r="M153" s="16">
        <f>IF(Inskrivning!$G155=3,Inskrivning!U155,0)</f>
        <v>0</v>
      </c>
      <c r="N153" s="16">
        <f>IF(Inskrivning!$G155=3,Inskrivning!V155,0)</f>
        <v>0</v>
      </c>
      <c r="O153" s="16">
        <f>IF(Inskrivning!$G155=3,Inskrivning!W155,0)</f>
        <v>0</v>
      </c>
      <c r="P153" s="16">
        <f>IF(Inskrivning!$G155=3,Inskrivning!X155,0)</f>
        <v>0</v>
      </c>
      <c r="Q153" s="113"/>
    </row>
    <row r="154" spans="2:17" ht="17.100000000000001" customHeight="1" x14ac:dyDescent="0.25">
      <c r="B154" s="53">
        <f>IF(Inskrivning!$G156=3,Inskrivning!J156,0)</f>
        <v>0</v>
      </c>
      <c r="C154" s="53">
        <f>IF(Inskrivning!$G156=3,Inskrivning!K156,0)</f>
        <v>0</v>
      </c>
      <c r="D154" s="16">
        <f>IF(Inskrivning!$G156=3,Inskrivning!L156,0)</f>
        <v>0</v>
      </c>
      <c r="E154" s="16">
        <f>IF(Inskrivning!$G156=3,Inskrivning!M156,0)</f>
        <v>0</v>
      </c>
      <c r="F154" s="16">
        <f>IF(Inskrivning!$G156=3,Inskrivning!N156,0)</f>
        <v>0</v>
      </c>
      <c r="G154" s="16">
        <f>IF(Inskrivning!$G156=3,Inskrivning!O156,0)</f>
        <v>0</v>
      </c>
      <c r="H154" s="16">
        <f>IF(Inskrivning!$G156=3,Inskrivning!P156,0)</f>
        <v>0</v>
      </c>
      <c r="I154" s="16">
        <f>IF(Inskrivning!$G156=3,Inskrivning!Q156,0)</f>
        <v>0</v>
      </c>
      <c r="J154" s="16">
        <f>IF(Inskrivning!$G156=3,Inskrivning!R156,0)</f>
        <v>0</v>
      </c>
      <c r="K154" s="16">
        <f>IF(Inskrivning!$G156=3,Inskrivning!S156,0)</f>
        <v>0</v>
      </c>
      <c r="L154" s="16">
        <f>IF(Inskrivning!$G156=3,Inskrivning!T156,0)</f>
        <v>0</v>
      </c>
      <c r="M154" s="16">
        <f>IF(Inskrivning!$G156=3,Inskrivning!U156,0)</f>
        <v>0</v>
      </c>
      <c r="N154" s="16">
        <f>IF(Inskrivning!$G156=3,Inskrivning!V156,0)</f>
        <v>0</v>
      </c>
      <c r="O154" s="16">
        <f>IF(Inskrivning!$G156=3,Inskrivning!W156,0)</f>
        <v>0</v>
      </c>
      <c r="P154" s="16">
        <f>IF(Inskrivning!$G156=3,Inskrivning!X156,0)</f>
        <v>0</v>
      </c>
      <c r="Q154" s="113"/>
    </row>
    <row r="155" spans="2:17" ht="17.100000000000001" customHeight="1" x14ac:dyDescent="0.25">
      <c r="B155" s="53">
        <f>IF(Inskrivning!$G157=3,Inskrivning!J157,0)</f>
        <v>0</v>
      </c>
      <c r="C155" s="53">
        <f>IF(Inskrivning!$G157=3,Inskrivning!K157,0)</f>
        <v>0</v>
      </c>
      <c r="D155" s="16">
        <f>IF(Inskrivning!$G157=3,Inskrivning!L157,0)</f>
        <v>0</v>
      </c>
      <c r="E155" s="16">
        <f>IF(Inskrivning!$G157=3,Inskrivning!M157,0)</f>
        <v>0</v>
      </c>
      <c r="F155" s="16">
        <f>IF(Inskrivning!$G157=3,Inskrivning!N157,0)</f>
        <v>0</v>
      </c>
      <c r="G155" s="16">
        <f>IF(Inskrivning!$G157=3,Inskrivning!O157,0)</f>
        <v>0</v>
      </c>
      <c r="H155" s="16">
        <f>IF(Inskrivning!$G157=3,Inskrivning!P157,0)</f>
        <v>0</v>
      </c>
      <c r="I155" s="16">
        <f>IF(Inskrivning!$G157=3,Inskrivning!Q157,0)</f>
        <v>0</v>
      </c>
      <c r="J155" s="16">
        <f>IF(Inskrivning!$G157=3,Inskrivning!R157,0)</f>
        <v>0</v>
      </c>
      <c r="K155" s="16">
        <f>IF(Inskrivning!$G157=3,Inskrivning!S157,0)</f>
        <v>0</v>
      </c>
      <c r="L155" s="16">
        <f>IF(Inskrivning!$G157=3,Inskrivning!T157,0)</f>
        <v>0</v>
      </c>
      <c r="M155" s="16">
        <f>IF(Inskrivning!$G157=3,Inskrivning!U157,0)</f>
        <v>0</v>
      </c>
      <c r="N155" s="16">
        <f>IF(Inskrivning!$G157=3,Inskrivning!V157,0)</f>
        <v>0</v>
      </c>
      <c r="O155" s="16">
        <f>IF(Inskrivning!$G157=3,Inskrivning!W157,0)</f>
        <v>0</v>
      </c>
      <c r="P155" s="16">
        <f>IF(Inskrivning!$G157=3,Inskrivning!X157,0)</f>
        <v>0</v>
      </c>
      <c r="Q155" s="113"/>
    </row>
    <row r="156" spans="2:17" ht="17.100000000000001" customHeight="1" x14ac:dyDescent="0.25">
      <c r="B156" s="53">
        <f>IF(Inskrivning!$G158=3,Inskrivning!J158,0)</f>
        <v>0</v>
      </c>
      <c r="C156" s="53">
        <f>IF(Inskrivning!$G158=3,Inskrivning!K158,0)</f>
        <v>0</v>
      </c>
      <c r="D156" s="16">
        <f>IF(Inskrivning!$G158=3,Inskrivning!L158,0)</f>
        <v>0</v>
      </c>
      <c r="E156" s="16">
        <f>IF(Inskrivning!$G158=3,Inskrivning!M158,0)</f>
        <v>0</v>
      </c>
      <c r="F156" s="16">
        <f>IF(Inskrivning!$G158=3,Inskrivning!N158,0)</f>
        <v>0</v>
      </c>
      <c r="G156" s="16">
        <f>IF(Inskrivning!$G158=3,Inskrivning!O158,0)</f>
        <v>0</v>
      </c>
      <c r="H156" s="16">
        <f>IF(Inskrivning!$G158=3,Inskrivning!P158,0)</f>
        <v>0</v>
      </c>
      <c r="I156" s="16">
        <f>IF(Inskrivning!$G158=3,Inskrivning!Q158,0)</f>
        <v>0</v>
      </c>
      <c r="J156" s="16">
        <f>IF(Inskrivning!$G158=3,Inskrivning!R158,0)</f>
        <v>0</v>
      </c>
      <c r="K156" s="16">
        <f>IF(Inskrivning!$G158=3,Inskrivning!S158,0)</f>
        <v>0</v>
      </c>
      <c r="L156" s="16">
        <f>IF(Inskrivning!$G158=3,Inskrivning!T158,0)</f>
        <v>0</v>
      </c>
      <c r="M156" s="16">
        <f>IF(Inskrivning!$G158=3,Inskrivning!U158,0)</f>
        <v>0</v>
      </c>
      <c r="N156" s="16">
        <f>IF(Inskrivning!$G158=3,Inskrivning!V158,0)</f>
        <v>0</v>
      </c>
      <c r="O156" s="16">
        <f>IF(Inskrivning!$G158=3,Inskrivning!W158,0)</f>
        <v>0</v>
      </c>
      <c r="P156" s="16">
        <f>IF(Inskrivning!$G158=3,Inskrivning!X158,0)</f>
        <v>0</v>
      </c>
      <c r="Q156" s="113"/>
    </row>
    <row r="157" spans="2:17" ht="17.100000000000001" customHeight="1" x14ac:dyDescent="0.25">
      <c r="B157" s="53">
        <f>IF(Inskrivning!$G159=3,Inskrivning!J159,0)</f>
        <v>0</v>
      </c>
      <c r="C157" s="53">
        <f>IF(Inskrivning!$G159=3,Inskrivning!K159,0)</f>
        <v>0</v>
      </c>
      <c r="D157" s="16">
        <f>IF(Inskrivning!$G159=3,Inskrivning!L159,0)</f>
        <v>0</v>
      </c>
      <c r="E157" s="16">
        <f>IF(Inskrivning!$G159=3,Inskrivning!M159,0)</f>
        <v>0</v>
      </c>
      <c r="F157" s="16">
        <f>IF(Inskrivning!$G159=3,Inskrivning!N159,0)</f>
        <v>0</v>
      </c>
      <c r="G157" s="16">
        <f>IF(Inskrivning!$G159=3,Inskrivning!O159,0)</f>
        <v>0</v>
      </c>
      <c r="H157" s="16">
        <f>IF(Inskrivning!$G159=3,Inskrivning!P159,0)</f>
        <v>0</v>
      </c>
      <c r="I157" s="16">
        <f>IF(Inskrivning!$G159=3,Inskrivning!Q159,0)</f>
        <v>0</v>
      </c>
      <c r="J157" s="16">
        <f>IF(Inskrivning!$G159=3,Inskrivning!R159,0)</f>
        <v>0</v>
      </c>
      <c r="K157" s="16">
        <f>IF(Inskrivning!$G159=3,Inskrivning!S159,0)</f>
        <v>0</v>
      </c>
      <c r="L157" s="16">
        <f>IF(Inskrivning!$G159=3,Inskrivning!T159,0)</f>
        <v>0</v>
      </c>
      <c r="M157" s="16">
        <f>IF(Inskrivning!$G159=3,Inskrivning!U159,0)</f>
        <v>0</v>
      </c>
      <c r="N157" s="16">
        <f>IF(Inskrivning!$G159=3,Inskrivning!V159,0)</f>
        <v>0</v>
      </c>
      <c r="O157" s="16">
        <f>IF(Inskrivning!$G159=3,Inskrivning!W159,0)</f>
        <v>0</v>
      </c>
      <c r="P157" s="16">
        <f>IF(Inskrivning!$G159=3,Inskrivning!X159,0)</f>
        <v>0</v>
      </c>
      <c r="Q157" s="113"/>
    </row>
    <row r="158" spans="2:17" ht="17.100000000000001" customHeight="1" x14ac:dyDescent="0.25">
      <c r="B158" s="53">
        <f>IF(Inskrivning!$G160=3,Inskrivning!J160,0)</f>
        <v>0</v>
      </c>
      <c r="C158" s="53">
        <f>IF(Inskrivning!$G160=3,Inskrivning!K160,0)</f>
        <v>0</v>
      </c>
      <c r="D158" s="16">
        <f>IF(Inskrivning!$G160=3,Inskrivning!L160,0)</f>
        <v>0</v>
      </c>
      <c r="E158" s="16">
        <f>IF(Inskrivning!$G160=3,Inskrivning!M160,0)</f>
        <v>0</v>
      </c>
      <c r="F158" s="16">
        <f>IF(Inskrivning!$G160=3,Inskrivning!N160,0)</f>
        <v>0</v>
      </c>
      <c r="G158" s="16">
        <f>IF(Inskrivning!$G160=3,Inskrivning!O160,0)</f>
        <v>0</v>
      </c>
      <c r="H158" s="16">
        <f>IF(Inskrivning!$G160=3,Inskrivning!P160,0)</f>
        <v>0</v>
      </c>
      <c r="I158" s="16">
        <f>IF(Inskrivning!$G160=3,Inskrivning!Q160,0)</f>
        <v>0</v>
      </c>
      <c r="J158" s="16">
        <f>IF(Inskrivning!$G160=3,Inskrivning!R160,0)</f>
        <v>0</v>
      </c>
      <c r="K158" s="16">
        <f>IF(Inskrivning!$G160=3,Inskrivning!S160,0)</f>
        <v>0</v>
      </c>
      <c r="L158" s="16">
        <f>IF(Inskrivning!$G160=3,Inskrivning!T160,0)</f>
        <v>0</v>
      </c>
      <c r="M158" s="16">
        <f>IF(Inskrivning!$G160=3,Inskrivning!U160,0)</f>
        <v>0</v>
      </c>
      <c r="N158" s="16">
        <f>IF(Inskrivning!$G160=3,Inskrivning!V160,0)</f>
        <v>0</v>
      </c>
      <c r="O158" s="16">
        <f>IF(Inskrivning!$G160=3,Inskrivning!W160,0)</f>
        <v>0</v>
      </c>
      <c r="P158" s="16">
        <f>IF(Inskrivning!$G160=3,Inskrivning!X160,0)</f>
        <v>0</v>
      </c>
      <c r="Q158" s="113"/>
    </row>
    <row r="159" spans="2:17" ht="17.100000000000001" customHeight="1" x14ac:dyDescent="0.25">
      <c r="B159" s="53">
        <f>IF(Inskrivning!$G161=3,Inskrivning!J161,0)</f>
        <v>0</v>
      </c>
      <c r="C159" s="53">
        <f>IF(Inskrivning!$G161=3,Inskrivning!K161,0)</f>
        <v>0</v>
      </c>
      <c r="D159" s="16">
        <f>IF(Inskrivning!$G161=3,Inskrivning!L161,0)</f>
        <v>0</v>
      </c>
      <c r="E159" s="16">
        <f>IF(Inskrivning!$G161=3,Inskrivning!M161,0)</f>
        <v>0</v>
      </c>
      <c r="F159" s="16">
        <f>IF(Inskrivning!$G161=3,Inskrivning!N161,0)</f>
        <v>0</v>
      </c>
      <c r="G159" s="16">
        <f>IF(Inskrivning!$G161=3,Inskrivning!O161,0)</f>
        <v>0</v>
      </c>
      <c r="H159" s="16">
        <f>IF(Inskrivning!$G161=3,Inskrivning!P161,0)</f>
        <v>0</v>
      </c>
      <c r="I159" s="16">
        <f>IF(Inskrivning!$G161=3,Inskrivning!Q161,0)</f>
        <v>0</v>
      </c>
      <c r="J159" s="16">
        <f>IF(Inskrivning!$G161=3,Inskrivning!R161,0)</f>
        <v>0</v>
      </c>
      <c r="K159" s="16">
        <f>IF(Inskrivning!$G161=3,Inskrivning!S161,0)</f>
        <v>0</v>
      </c>
      <c r="L159" s="16">
        <f>IF(Inskrivning!$G161=3,Inskrivning!T161,0)</f>
        <v>0</v>
      </c>
      <c r="M159" s="16">
        <f>IF(Inskrivning!$G161=3,Inskrivning!U161,0)</f>
        <v>0</v>
      </c>
      <c r="N159" s="16">
        <f>IF(Inskrivning!$G161=3,Inskrivning!V161,0)</f>
        <v>0</v>
      </c>
      <c r="O159" s="16">
        <f>IF(Inskrivning!$G161=3,Inskrivning!W161,0)</f>
        <v>0</v>
      </c>
      <c r="P159" s="16">
        <f>IF(Inskrivning!$G161=3,Inskrivning!X161,0)</f>
        <v>0</v>
      </c>
      <c r="Q159" s="113"/>
    </row>
    <row r="160" spans="2:17" ht="17.100000000000001" customHeight="1" x14ac:dyDescent="0.25">
      <c r="B160" s="53">
        <f>IF(Inskrivning!$G162=3,Inskrivning!J162,0)</f>
        <v>0</v>
      </c>
      <c r="C160" s="53">
        <f>IF(Inskrivning!$G162=3,Inskrivning!K162,0)</f>
        <v>0</v>
      </c>
      <c r="D160" s="16">
        <f>IF(Inskrivning!$G162=3,Inskrivning!L162,0)</f>
        <v>0</v>
      </c>
      <c r="E160" s="16">
        <f>IF(Inskrivning!$G162=3,Inskrivning!M162,0)</f>
        <v>0</v>
      </c>
      <c r="F160" s="16">
        <f>IF(Inskrivning!$G162=3,Inskrivning!N162,0)</f>
        <v>0</v>
      </c>
      <c r="G160" s="16">
        <f>IF(Inskrivning!$G162=3,Inskrivning!O162,0)</f>
        <v>0</v>
      </c>
      <c r="H160" s="16">
        <f>IF(Inskrivning!$G162=3,Inskrivning!P162,0)</f>
        <v>0</v>
      </c>
      <c r="I160" s="16">
        <f>IF(Inskrivning!$G162=3,Inskrivning!Q162,0)</f>
        <v>0</v>
      </c>
      <c r="J160" s="16">
        <f>IF(Inskrivning!$G162=3,Inskrivning!R162,0)</f>
        <v>0</v>
      </c>
      <c r="K160" s="16">
        <f>IF(Inskrivning!$G162=3,Inskrivning!S162,0)</f>
        <v>0</v>
      </c>
      <c r="L160" s="16">
        <f>IF(Inskrivning!$G162=3,Inskrivning!T162,0)</f>
        <v>0</v>
      </c>
      <c r="M160" s="16">
        <f>IF(Inskrivning!$G162=3,Inskrivning!U162,0)</f>
        <v>0</v>
      </c>
      <c r="N160" s="16">
        <f>IF(Inskrivning!$G162=3,Inskrivning!V162,0)</f>
        <v>0</v>
      </c>
      <c r="O160" s="16">
        <f>IF(Inskrivning!$G162=3,Inskrivning!W162,0)</f>
        <v>0</v>
      </c>
      <c r="P160" s="16">
        <f>IF(Inskrivning!$G162=3,Inskrivning!X162,0)</f>
        <v>0</v>
      </c>
      <c r="Q160" s="113"/>
    </row>
    <row r="161" spans="2:17" ht="17.100000000000001" customHeight="1" x14ac:dyDescent="0.25">
      <c r="B161" s="53">
        <f>IF(Inskrivning!$G163=3,Inskrivning!J163,0)</f>
        <v>0</v>
      </c>
      <c r="C161" s="53">
        <f>IF(Inskrivning!$G163=3,Inskrivning!K163,0)</f>
        <v>0</v>
      </c>
      <c r="D161" s="16">
        <f>IF(Inskrivning!$G163=3,Inskrivning!L163,0)</f>
        <v>0</v>
      </c>
      <c r="E161" s="16">
        <f>IF(Inskrivning!$G163=3,Inskrivning!M163,0)</f>
        <v>0</v>
      </c>
      <c r="F161" s="16">
        <f>IF(Inskrivning!$G163=3,Inskrivning!N163,0)</f>
        <v>0</v>
      </c>
      <c r="G161" s="16">
        <f>IF(Inskrivning!$G163=3,Inskrivning!O163,0)</f>
        <v>0</v>
      </c>
      <c r="H161" s="16">
        <f>IF(Inskrivning!$G163=3,Inskrivning!P163,0)</f>
        <v>0</v>
      </c>
      <c r="I161" s="16">
        <f>IF(Inskrivning!$G163=3,Inskrivning!Q163,0)</f>
        <v>0</v>
      </c>
      <c r="J161" s="16">
        <f>IF(Inskrivning!$G163=3,Inskrivning!R163,0)</f>
        <v>0</v>
      </c>
      <c r="K161" s="16">
        <f>IF(Inskrivning!$G163=3,Inskrivning!S163,0)</f>
        <v>0</v>
      </c>
      <c r="L161" s="16">
        <f>IF(Inskrivning!$G163=3,Inskrivning!T163,0)</f>
        <v>0</v>
      </c>
      <c r="M161" s="16">
        <f>IF(Inskrivning!$G163=3,Inskrivning!U163,0)</f>
        <v>0</v>
      </c>
      <c r="N161" s="16">
        <f>IF(Inskrivning!$G163=3,Inskrivning!V163,0)</f>
        <v>0</v>
      </c>
      <c r="O161" s="16">
        <f>IF(Inskrivning!$G163=3,Inskrivning!W163,0)</f>
        <v>0</v>
      </c>
      <c r="P161" s="16">
        <f>IF(Inskrivning!$G163=3,Inskrivning!X163,0)</f>
        <v>0</v>
      </c>
      <c r="Q161" s="113"/>
    </row>
    <row r="162" spans="2:17" ht="17.100000000000001" customHeight="1" x14ac:dyDescent="0.25">
      <c r="B162" s="53">
        <f>IF(Inskrivning!$G164=3,Inskrivning!J164,0)</f>
        <v>0</v>
      </c>
      <c r="C162" s="53">
        <f>IF(Inskrivning!$G164=3,Inskrivning!K164,0)</f>
        <v>0</v>
      </c>
      <c r="D162" s="16">
        <f>IF(Inskrivning!$G164=3,Inskrivning!L164,0)</f>
        <v>0</v>
      </c>
      <c r="E162" s="16">
        <f>IF(Inskrivning!$G164=3,Inskrivning!M164,0)</f>
        <v>0</v>
      </c>
      <c r="F162" s="16">
        <f>IF(Inskrivning!$G164=3,Inskrivning!N164,0)</f>
        <v>0</v>
      </c>
      <c r="G162" s="16">
        <f>IF(Inskrivning!$G164=3,Inskrivning!O164,0)</f>
        <v>0</v>
      </c>
      <c r="H162" s="16">
        <f>IF(Inskrivning!$G164=3,Inskrivning!P164,0)</f>
        <v>0</v>
      </c>
      <c r="I162" s="16">
        <f>IF(Inskrivning!$G164=3,Inskrivning!Q164,0)</f>
        <v>0</v>
      </c>
      <c r="J162" s="16">
        <f>IF(Inskrivning!$G164=3,Inskrivning!R164,0)</f>
        <v>0</v>
      </c>
      <c r="K162" s="16">
        <f>IF(Inskrivning!$G164=3,Inskrivning!S164,0)</f>
        <v>0</v>
      </c>
      <c r="L162" s="16">
        <f>IF(Inskrivning!$G164=3,Inskrivning!T164,0)</f>
        <v>0</v>
      </c>
      <c r="M162" s="16">
        <f>IF(Inskrivning!$G164=3,Inskrivning!U164,0)</f>
        <v>0</v>
      </c>
      <c r="N162" s="16">
        <f>IF(Inskrivning!$G164=3,Inskrivning!V164,0)</f>
        <v>0</v>
      </c>
      <c r="O162" s="16">
        <f>IF(Inskrivning!$G164=3,Inskrivning!W164,0)</f>
        <v>0</v>
      </c>
      <c r="P162" s="16">
        <f>IF(Inskrivning!$G164=3,Inskrivning!X164,0)</f>
        <v>0</v>
      </c>
      <c r="Q162" s="113"/>
    </row>
    <row r="163" spans="2:17" ht="17.100000000000001" customHeight="1" x14ac:dyDescent="0.25">
      <c r="B163" s="53">
        <f>IF(Inskrivning!$G165=3,Inskrivning!J165,0)</f>
        <v>0</v>
      </c>
      <c r="C163" s="53">
        <f>IF(Inskrivning!$G165=3,Inskrivning!K165,0)</f>
        <v>0</v>
      </c>
      <c r="D163" s="16">
        <f>IF(Inskrivning!$G165=3,Inskrivning!L165,0)</f>
        <v>0</v>
      </c>
      <c r="E163" s="16">
        <f>IF(Inskrivning!$G165=3,Inskrivning!M165,0)</f>
        <v>0</v>
      </c>
      <c r="F163" s="16">
        <f>IF(Inskrivning!$G165=3,Inskrivning!N165,0)</f>
        <v>0</v>
      </c>
      <c r="G163" s="16">
        <f>IF(Inskrivning!$G165=3,Inskrivning!O165,0)</f>
        <v>0</v>
      </c>
      <c r="H163" s="16">
        <f>IF(Inskrivning!$G165=3,Inskrivning!P165,0)</f>
        <v>0</v>
      </c>
      <c r="I163" s="16">
        <f>IF(Inskrivning!$G165=3,Inskrivning!Q165,0)</f>
        <v>0</v>
      </c>
      <c r="J163" s="16">
        <f>IF(Inskrivning!$G165=3,Inskrivning!R165,0)</f>
        <v>0</v>
      </c>
      <c r="K163" s="16">
        <f>IF(Inskrivning!$G165=3,Inskrivning!S165,0)</f>
        <v>0</v>
      </c>
      <c r="L163" s="16">
        <f>IF(Inskrivning!$G165=3,Inskrivning!T165,0)</f>
        <v>0</v>
      </c>
      <c r="M163" s="16">
        <f>IF(Inskrivning!$G165=3,Inskrivning!U165,0)</f>
        <v>0</v>
      </c>
      <c r="N163" s="16">
        <f>IF(Inskrivning!$G165=3,Inskrivning!V165,0)</f>
        <v>0</v>
      </c>
      <c r="O163" s="16">
        <f>IF(Inskrivning!$G165=3,Inskrivning!W165,0)</f>
        <v>0</v>
      </c>
      <c r="P163" s="16">
        <f>IF(Inskrivning!$G165=3,Inskrivning!X165,0)</f>
        <v>0</v>
      </c>
      <c r="Q163" s="113"/>
    </row>
    <row r="164" spans="2:17" ht="17.100000000000001" customHeight="1" x14ac:dyDescent="0.25">
      <c r="B164" s="53">
        <f>IF(Inskrivning!$G166=3,Inskrivning!J166,0)</f>
        <v>0</v>
      </c>
      <c r="C164" s="53">
        <f>IF(Inskrivning!$G166=3,Inskrivning!K166,0)</f>
        <v>0</v>
      </c>
      <c r="D164" s="16">
        <f>IF(Inskrivning!$G166=3,Inskrivning!L166,0)</f>
        <v>0</v>
      </c>
      <c r="E164" s="16">
        <f>IF(Inskrivning!$G166=3,Inskrivning!M166,0)</f>
        <v>0</v>
      </c>
      <c r="F164" s="16">
        <f>IF(Inskrivning!$G166=3,Inskrivning!N166,0)</f>
        <v>0</v>
      </c>
      <c r="G164" s="16">
        <f>IF(Inskrivning!$G166=3,Inskrivning!O166,0)</f>
        <v>0</v>
      </c>
      <c r="H164" s="16">
        <f>IF(Inskrivning!$G166=3,Inskrivning!P166,0)</f>
        <v>0</v>
      </c>
      <c r="I164" s="16">
        <f>IF(Inskrivning!$G166=3,Inskrivning!Q166,0)</f>
        <v>0</v>
      </c>
      <c r="J164" s="16">
        <f>IF(Inskrivning!$G166=3,Inskrivning!R166,0)</f>
        <v>0</v>
      </c>
      <c r="K164" s="16">
        <f>IF(Inskrivning!$G166=3,Inskrivning!S166,0)</f>
        <v>0</v>
      </c>
      <c r="L164" s="16">
        <f>IF(Inskrivning!$G166=3,Inskrivning!T166,0)</f>
        <v>0</v>
      </c>
      <c r="M164" s="16">
        <f>IF(Inskrivning!$G166=3,Inskrivning!U166,0)</f>
        <v>0</v>
      </c>
      <c r="N164" s="16">
        <f>IF(Inskrivning!$G166=3,Inskrivning!V166,0)</f>
        <v>0</v>
      </c>
      <c r="O164" s="16">
        <f>IF(Inskrivning!$G166=3,Inskrivning!W166,0)</f>
        <v>0</v>
      </c>
      <c r="P164" s="16">
        <f>IF(Inskrivning!$G166=3,Inskrivning!X166,0)</f>
        <v>0</v>
      </c>
      <c r="Q164" s="113"/>
    </row>
    <row r="165" spans="2:17" x14ac:dyDescent="0.25">
      <c r="B165" s="53">
        <f>IF(Inskrivning!$G167=3,Inskrivning!J167,0)</f>
        <v>0</v>
      </c>
      <c r="C165" s="53">
        <f>IF(Inskrivning!$G167=3,Inskrivning!K167,0)</f>
        <v>0</v>
      </c>
      <c r="D165" s="16">
        <f>IF(Inskrivning!$G167=3,Inskrivning!L167,0)</f>
        <v>0</v>
      </c>
      <c r="E165" s="16">
        <f>IF(Inskrivning!$G167=3,Inskrivning!M167,0)</f>
        <v>0</v>
      </c>
      <c r="F165" s="16">
        <f>IF(Inskrivning!$G167=3,Inskrivning!N167,0)</f>
        <v>0</v>
      </c>
      <c r="G165" s="16">
        <f>IF(Inskrivning!$G167=3,Inskrivning!O167,0)</f>
        <v>0</v>
      </c>
      <c r="H165" s="16">
        <f>IF(Inskrivning!$G167=3,Inskrivning!P167,0)</f>
        <v>0</v>
      </c>
      <c r="I165" s="16">
        <f>IF(Inskrivning!$G167=3,Inskrivning!Q167,0)</f>
        <v>0</v>
      </c>
      <c r="J165" s="16">
        <f>IF(Inskrivning!$G167=3,Inskrivning!R167,0)</f>
        <v>0</v>
      </c>
      <c r="K165" s="16">
        <f>IF(Inskrivning!$G167=3,Inskrivning!S167,0)</f>
        <v>0</v>
      </c>
      <c r="L165" s="16">
        <f>IF(Inskrivning!$G167=3,Inskrivning!T167,0)</f>
        <v>0</v>
      </c>
      <c r="M165" s="16">
        <f>IF(Inskrivning!$G167=3,Inskrivning!U167,0)</f>
        <v>0</v>
      </c>
      <c r="N165" s="16">
        <f>IF(Inskrivning!$G167=3,Inskrivning!V167,0)</f>
        <v>0</v>
      </c>
      <c r="O165" s="16">
        <f>IF(Inskrivning!$G167=3,Inskrivning!W167,0)</f>
        <v>0</v>
      </c>
      <c r="P165" s="16">
        <f>IF(Inskrivning!$G167=3,Inskrivning!X167,0)</f>
        <v>0</v>
      </c>
      <c r="Q165" s="113"/>
    </row>
    <row r="166" spans="2:17" x14ac:dyDescent="0.25">
      <c r="B166" s="53">
        <f>IF(Inskrivning!$G168=3,Inskrivning!J168,0)</f>
        <v>0</v>
      </c>
      <c r="C166" s="53">
        <f>IF(Inskrivning!$G168=3,Inskrivning!K168,0)</f>
        <v>0</v>
      </c>
      <c r="D166" s="16">
        <f>IF(Inskrivning!$G168=3,Inskrivning!L168,0)</f>
        <v>0</v>
      </c>
      <c r="E166" s="16">
        <f>IF(Inskrivning!$G168=3,Inskrivning!M168,0)</f>
        <v>0</v>
      </c>
      <c r="F166" s="16">
        <f>IF(Inskrivning!$G168=3,Inskrivning!N168,0)</f>
        <v>0</v>
      </c>
      <c r="G166" s="16">
        <f>IF(Inskrivning!$G168=3,Inskrivning!O168,0)</f>
        <v>0</v>
      </c>
      <c r="H166" s="16">
        <f>IF(Inskrivning!$G168=3,Inskrivning!P168,0)</f>
        <v>0</v>
      </c>
      <c r="I166" s="16">
        <f>IF(Inskrivning!$G168=3,Inskrivning!Q168,0)</f>
        <v>0</v>
      </c>
      <c r="J166" s="16">
        <f>IF(Inskrivning!$G168=3,Inskrivning!R168,0)</f>
        <v>0</v>
      </c>
      <c r="K166" s="16">
        <f>IF(Inskrivning!$G168=3,Inskrivning!S168,0)</f>
        <v>0</v>
      </c>
      <c r="L166" s="16">
        <f>IF(Inskrivning!$G168=3,Inskrivning!T168,0)</f>
        <v>0</v>
      </c>
      <c r="M166" s="16">
        <f>IF(Inskrivning!$G168=3,Inskrivning!U168,0)</f>
        <v>0</v>
      </c>
      <c r="N166" s="16">
        <f>IF(Inskrivning!$G168=3,Inskrivning!V168,0)</f>
        <v>0</v>
      </c>
      <c r="O166" s="16">
        <f>IF(Inskrivning!$G168=3,Inskrivning!W168,0)</f>
        <v>0</v>
      </c>
      <c r="P166" s="16">
        <f>IF(Inskrivning!$G168=3,Inskrivning!X168,0)</f>
        <v>0</v>
      </c>
      <c r="Q166" s="113"/>
    </row>
    <row r="167" spans="2:17" x14ac:dyDescent="0.25">
      <c r="B167" s="53">
        <f>IF(Inskrivning!$G169=3,Inskrivning!J169,0)</f>
        <v>0</v>
      </c>
      <c r="C167" s="53">
        <f>IF(Inskrivning!$G169=3,Inskrivning!K169,0)</f>
        <v>0</v>
      </c>
      <c r="D167" s="16">
        <f>IF(Inskrivning!$G169=3,Inskrivning!L169,0)</f>
        <v>0</v>
      </c>
      <c r="E167" s="16">
        <f>IF(Inskrivning!$G169=3,Inskrivning!M169,0)</f>
        <v>0</v>
      </c>
      <c r="F167" s="16">
        <f>IF(Inskrivning!$G169=3,Inskrivning!N169,0)</f>
        <v>0</v>
      </c>
      <c r="G167" s="16">
        <f>IF(Inskrivning!$G169=3,Inskrivning!O169,0)</f>
        <v>0</v>
      </c>
      <c r="H167" s="16">
        <f>IF(Inskrivning!$G169=3,Inskrivning!P169,0)</f>
        <v>0</v>
      </c>
      <c r="I167" s="16">
        <f>IF(Inskrivning!$G169=3,Inskrivning!Q169,0)</f>
        <v>0</v>
      </c>
      <c r="J167" s="16">
        <f>IF(Inskrivning!$G169=3,Inskrivning!R169,0)</f>
        <v>0</v>
      </c>
      <c r="K167" s="16">
        <f>IF(Inskrivning!$G169=3,Inskrivning!S169,0)</f>
        <v>0</v>
      </c>
      <c r="L167" s="16">
        <f>IF(Inskrivning!$G169=3,Inskrivning!T169,0)</f>
        <v>0</v>
      </c>
      <c r="M167" s="16">
        <f>IF(Inskrivning!$G169=3,Inskrivning!U169,0)</f>
        <v>0</v>
      </c>
      <c r="N167" s="16">
        <f>IF(Inskrivning!$G169=3,Inskrivning!V169,0)</f>
        <v>0</v>
      </c>
      <c r="O167" s="16">
        <f>IF(Inskrivning!$G169=3,Inskrivning!W169,0)</f>
        <v>0</v>
      </c>
      <c r="P167" s="16">
        <f>IF(Inskrivning!$G169=3,Inskrivning!X169,0)</f>
        <v>0</v>
      </c>
      <c r="Q167" s="113"/>
    </row>
    <row r="168" spans="2:17" x14ac:dyDescent="0.25">
      <c r="B168" s="53">
        <f>IF(Inskrivning!$G170=3,Inskrivning!J170,0)</f>
        <v>0</v>
      </c>
      <c r="C168" s="53">
        <f>IF(Inskrivning!$G170=3,Inskrivning!K170,0)</f>
        <v>0</v>
      </c>
      <c r="D168" s="16">
        <f>IF(Inskrivning!$G170=3,Inskrivning!L170,0)</f>
        <v>0</v>
      </c>
      <c r="E168" s="16">
        <f>IF(Inskrivning!$G170=3,Inskrivning!M170,0)</f>
        <v>0</v>
      </c>
      <c r="F168" s="16">
        <f>IF(Inskrivning!$G170=3,Inskrivning!N170,0)</f>
        <v>0</v>
      </c>
      <c r="G168" s="16">
        <f>IF(Inskrivning!$G170=3,Inskrivning!O170,0)</f>
        <v>0</v>
      </c>
      <c r="H168" s="16">
        <f>IF(Inskrivning!$G170=3,Inskrivning!P170,0)</f>
        <v>0</v>
      </c>
      <c r="I168" s="16">
        <f>IF(Inskrivning!$G170=3,Inskrivning!Q170,0)</f>
        <v>0</v>
      </c>
      <c r="J168" s="16">
        <f>IF(Inskrivning!$G170=3,Inskrivning!R170,0)</f>
        <v>0</v>
      </c>
      <c r="K168" s="16">
        <f>IF(Inskrivning!$G170=3,Inskrivning!S170,0)</f>
        <v>0</v>
      </c>
      <c r="L168" s="16">
        <f>IF(Inskrivning!$G170=3,Inskrivning!T170,0)</f>
        <v>0</v>
      </c>
      <c r="M168" s="16">
        <f>IF(Inskrivning!$G170=3,Inskrivning!U170,0)</f>
        <v>0</v>
      </c>
      <c r="N168" s="16">
        <f>IF(Inskrivning!$G170=3,Inskrivning!V170,0)</f>
        <v>0</v>
      </c>
      <c r="O168" s="16">
        <f>IF(Inskrivning!$G170=3,Inskrivning!W170,0)</f>
        <v>0</v>
      </c>
      <c r="P168" s="16">
        <f>IF(Inskrivning!$G170=3,Inskrivning!X170,0)</f>
        <v>0</v>
      </c>
      <c r="Q168" s="113"/>
    </row>
    <row r="169" spans="2:17" x14ac:dyDescent="0.25">
      <c r="B169" s="53">
        <f>IF(Inskrivning!$G171=3,Inskrivning!J171,0)</f>
        <v>0</v>
      </c>
      <c r="C169" s="53">
        <f>IF(Inskrivning!$G171=3,Inskrivning!K171,0)</f>
        <v>0</v>
      </c>
      <c r="D169" s="16">
        <f>IF(Inskrivning!$G171=3,Inskrivning!L171,0)</f>
        <v>0</v>
      </c>
      <c r="E169" s="16">
        <f>IF(Inskrivning!$G171=3,Inskrivning!M171,0)</f>
        <v>0</v>
      </c>
      <c r="F169" s="16">
        <f>IF(Inskrivning!$G171=3,Inskrivning!N171,0)</f>
        <v>0</v>
      </c>
      <c r="G169" s="16">
        <f>IF(Inskrivning!$G171=3,Inskrivning!O171,0)</f>
        <v>0</v>
      </c>
      <c r="H169" s="16">
        <f>IF(Inskrivning!$G171=3,Inskrivning!P171,0)</f>
        <v>0</v>
      </c>
      <c r="I169" s="16">
        <f>IF(Inskrivning!$G171=3,Inskrivning!Q171,0)</f>
        <v>0</v>
      </c>
      <c r="J169" s="16">
        <f>IF(Inskrivning!$G171=3,Inskrivning!R171,0)</f>
        <v>0</v>
      </c>
      <c r="K169" s="16">
        <f>IF(Inskrivning!$G171=3,Inskrivning!S171,0)</f>
        <v>0</v>
      </c>
      <c r="L169" s="16">
        <f>IF(Inskrivning!$G171=3,Inskrivning!T171,0)</f>
        <v>0</v>
      </c>
      <c r="M169" s="16">
        <f>IF(Inskrivning!$G171=3,Inskrivning!U171,0)</f>
        <v>0</v>
      </c>
      <c r="N169" s="16">
        <f>IF(Inskrivning!$G171=3,Inskrivning!V171,0)</f>
        <v>0</v>
      </c>
      <c r="O169" s="16">
        <f>IF(Inskrivning!$G171=3,Inskrivning!W171,0)</f>
        <v>0</v>
      </c>
      <c r="P169" s="16">
        <f>IF(Inskrivning!$G171=3,Inskrivning!X171,0)</f>
        <v>0</v>
      </c>
      <c r="Q169" s="113"/>
    </row>
    <row r="170" spans="2:17" x14ac:dyDescent="0.25">
      <c r="B170" s="53">
        <f>IF(Inskrivning!$G172=3,Inskrivning!J172,0)</f>
        <v>0</v>
      </c>
      <c r="C170" s="53">
        <f>IF(Inskrivning!$G172=3,Inskrivning!K172,0)</f>
        <v>0</v>
      </c>
      <c r="D170" s="16">
        <f>IF(Inskrivning!$G172=3,Inskrivning!L172,0)</f>
        <v>0</v>
      </c>
      <c r="E170" s="16">
        <f>IF(Inskrivning!$G172=3,Inskrivning!M172,0)</f>
        <v>0</v>
      </c>
      <c r="F170" s="16">
        <f>IF(Inskrivning!$G172=3,Inskrivning!N172,0)</f>
        <v>0</v>
      </c>
      <c r="G170" s="16">
        <f>IF(Inskrivning!$G172=3,Inskrivning!O172,0)</f>
        <v>0</v>
      </c>
      <c r="H170" s="16">
        <f>IF(Inskrivning!$G172=3,Inskrivning!P172,0)</f>
        <v>0</v>
      </c>
      <c r="I170" s="16">
        <f>IF(Inskrivning!$G172=3,Inskrivning!Q172,0)</f>
        <v>0</v>
      </c>
      <c r="J170" s="16">
        <f>IF(Inskrivning!$G172=3,Inskrivning!R172,0)</f>
        <v>0</v>
      </c>
      <c r="K170" s="16">
        <f>IF(Inskrivning!$G172=3,Inskrivning!S172,0)</f>
        <v>0</v>
      </c>
      <c r="L170" s="16">
        <f>IF(Inskrivning!$G172=3,Inskrivning!T172,0)</f>
        <v>0</v>
      </c>
      <c r="M170" s="16">
        <f>IF(Inskrivning!$G172=3,Inskrivning!U172,0)</f>
        <v>0</v>
      </c>
      <c r="N170" s="16">
        <f>IF(Inskrivning!$G172=3,Inskrivning!V172,0)</f>
        <v>0</v>
      </c>
      <c r="O170" s="16">
        <f>IF(Inskrivning!$G172=3,Inskrivning!W172,0)</f>
        <v>0</v>
      </c>
      <c r="P170" s="16">
        <f>IF(Inskrivning!$G172=3,Inskrivning!X172,0)</f>
        <v>0</v>
      </c>
      <c r="Q170" s="113"/>
    </row>
    <row r="171" spans="2:17" x14ac:dyDescent="0.25">
      <c r="B171" s="53">
        <f>IF(Inskrivning!$G173=3,Inskrivning!J173,0)</f>
        <v>0</v>
      </c>
      <c r="C171" s="53">
        <f>IF(Inskrivning!$G173=3,Inskrivning!K173,0)</f>
        <v>0</v>
      </c>
      <c r="D171" s="16">
        <f>IF(Inskrivning!$G173=3,Inskrivning!L173,0)</f>
        <v>0</v>
      </c>
      <c r="E171" s="16">
        <f>IF(Inskrivning!$G173=3,Inskrivning!M173,0)</f>
        <v>0</v>
      </c>
      <c r="F171" s="16">
        <f>IF(Inskrivning!$G173=3,Inskrivning!N173,0)</f>
        <v>0</v>
      </c>
      <c r="G171" s="16">
        <f>IF(Inskrivning!$G173=3,Inskrivning!O173,0)</f>
        <v>0</v>
      </c>
      <c r="H171" s="16">
        <f>IF(Inskrivning!$G173=3,Inskrivning!P173,0)</f>
        <v>0</v>
      </c>
      <c r="I171" s="16">
        <f>IF(Inskrivning!$G173=3,Inskrivning!Q173,0)</f>
        <v>0</v>
      </c>
      <c r="J171" s="16">
        <f>IF(Inskrivning!$G173=3,Inskrivning!R173,0)</f>
        <v>0</v>
      </c>
      <c r="K171" s="16">
        <f>IF(Inskrivning!$G173=3,Inskrivning!S173,0)</f>
        <v>0</v>
      </c>
      <c r="L171" s="16">
        <f>IF(Inskrivning!$G173=3,Inskrivning!T173,0)</f>
        <v>0</v>
      </c>
      <c r="M171" s="16">
        <f>IF(Inskrivning!$G173=3,Inskrivning!U173,0)</f>
        <v>0</v>
      </c>
      <c r="N171" s="16">
        <f>IF(Inskrivning!$G173=3,Inskrivning!V173,0)</f>
        <v>0</v>
      </c>
      <c r="O171" s="16">
        <f>IF(Inskrivning!$G173=3,Inskrivning!W173,0)</f>
        <v>0</v>
      </c>
      <c r="P171" s="16">
        <f>IF(Inskrivning!$G173=3,Inskrivning!X173,0)</f>
        <v>0</v>
      </c>
      <c r="Q171" s="113"/>
    </row>
    <row r="172" spans="2:17" x14ac:dyDescent="0.25">
      <c r="B172" s="53">
        <f>IF(Inskrivning!$G174=3,Inskrivning!J174,0)</f>
        <v>0</v>
      </c>
      <c r="C172" s="53">
        <f>IF(Inskrivning!$G174=3,Inskrivning!K174,0)</f>
        <v>0</v>
      </c>
      <c r="D172" s="16">
        <f>IF(Inskrivning!$G174=3,Inskrivning!L174,0)</f>
        <v>0</v>
      </c>
      <c r="E172" s="16">
        <f>IF(Inskrivning!$G174=3,Inskrivning!M174,0)</f>
        <v>0</v>
      </c>
      <c r="F172" s="16">
        <f>IF(Inskrivning!$G174=3,Inskrivning!N174,0)</f>
        <v>0</v>
      </c>
      <c r="G172" s="16">
        <f>IF(Inskrivning!$G174=3,Inskrivning!O174,0)</f>
        <v>0</v>
      </c>
      <c r="H172" s="16">
        <f>IF(Inskrivning!$G174=3,Inskrivning!P174,0)</f>
        <v>0</v>
      </c>
      <c r="I172" s="16">
        <f>IF(Inskrivning!$G174=3,Inskrivning!Q174,0)</f>
        <v>0</v>
      </c>
      <c r="J172" s="16">
        <f>IF(Inskrivning!$G174=3,Inskrivning!R174,0)</f>
        <v>0</v>
      </c>
      <c r="K172" s="16">
        <f>IF(Inskrivning!$G174=3,Inskrivning!S174,0)</f>
        <v>0</v>
      </c>
      <c r="L172" s="16">
        <f>IF(Inskrivning!$G174=3,Inskrivning!T174,0)</f>
        <v>0</v>
      </c>
      <c r="M172" s="16">
        <f>IF(Inskrivning!$G174=3,Inskrivning!U174,0)</f>
        <v>0</v>
      </c>
      <c r="N172" s="16">
        <f>IF(Inskrivning!$G174=3,Inskrivning!V174,0)</f>
        <v>0</v>
      </c>
      <c r="O172" s="16">
        <f>IF(Inskrivning!$G174=3,Inskrivning!W174,0)</f>
        <v>0</v>
      </c>
      <c r="P172" s="16">
        <f>IF(Inskrivning!$G174=3,Inskrivning!X174,0)</f>
        <v>0</v>
      </c>
      <c r="Q172" s="113"/>
    </row>
    <row r="173" spans="2:17" x14ac:dyDescent="0.25">
      <c r="B173" s="53">
        <f>IF(Inskrivning!$G175=3,Inskrivning!J175,0)</f>
        <v>0</v>
      </c>
      <c r="C173" s="53">
        <f>IF(Inskrivning!$G175=3,Inskrivning!K175,0)</f>
        <v>0</v>
      </c>
      <c r="D173" s="16">
        <f>IF(Inskrivning!$G175=3,Inskrivning!L175,0)</f>
        <v>0</v>
      </c>
      <c r="E173" s="16">
        <f>IF(Inskrivning!$G175=3,Inskrivning!M175,0)</f>
        <v>0</v>
      </c>
      <c r="F173" s="16">
        <f>IF(Inskrivning!$G175=3,Inskrivning!N175,0)</f>
        <v>0</v>
      </c>
      <c r="G173" s="16">
        <f>IF(Inskrivning!$G175=3,Inskrivning!O175,0)</f>
        <v>0</v>
      </c>
      <c r="H173" s="16">
        <f>IF(Inskrivning!$G175=3,Inskrivning!P175,0)</f>
        <v>0</v>
      </c>
      <c r="I173" s="16">
        <f>IF(Inskrivning!$G175=3,Inskrivning!Q175,0)</f>
        <v>0</v>
      </c>
      <c r="J173" s="16">
        <f>IF(Inskrivning!$G175=3,Inskrivning!R175,0)</f>
        <v>0</v>
      </c>
      <c r="K173" s="16">
        <f>IF(Inskrivning!$G175=3,Inskrivning!S175,0)</f>
        <v>0</v>
      </c>
      <c r="L173" s="16">
        <f>IF(Inskrivning!$G175=3,Inskrivning!T175,0)</f>
        <v>0</v>
      </c>
      <c r="M173" s="16">
        <f>IF(Inskrivning!$G175=3,Inskrivning!U175,0)</f>
        <v>0</v>
      </c>
      <c r="N173" s="16">
        <f>IF(Inskrivning!$G175=3,Inskrivning!V175,0)</f>
        <v>0</v>
      </c>
      <c r="O173" s="16">
        <f>IF(Inskrivning!$G175=3,Inskrivning!W175,0)</f>
        <v>0</v>
      </c>
      <c r="P173" s="16">
        <f>IF(Inskrivning!$G175=3,Inskrivning!X175,0)</f>
        <v>0</v>
      </c>
      <c r="Q173" s="113"/>
    </row>
    <row r="174" spans="2:17" x14ac:dyDescent="0.25">
      <c r="B174" s="53">
        <f>IF(Inskrivning!$G176=3,Inskrivning!J176,0)</f>
        <v>0</v>
      </c>
      <c r="C174" s="53">
        <f>IF(Inskrivning!$G176=3,Inskrivning!K176,0)</f>
        <v>0</v>
      </c>
      <c r="D174" s="16">
        <f>IF(Inskrivning!$G176=3,Inskrivning!L176,0)</f>
        <v>0</v>
      </c>
      <c r="E174" s="16">
        <f>IF(Inskrivning!$G176=3,Inskrivning!M176,0)</f>
        <v>0</v>
      </c>
      <c r="F174" s="16">
        <f>IF(Inskrivning!$G176=3,Inskrivning!N176,0)</f>
        <v>0</v>
      </c>
      <c r="G174" s="16">
        <f>IF(Inskrivning!$G176=3,Inskrivning!O176,0)</f>
        <v>0</v>
      </c>
      <c r="H174" s="16">
        <f>IF(Inskrivning!$G176=3,Inskrivning!P176,0)</f>
        <v>0</v>
      </c>
      <c r="I174" s="16">
        <f>IF(Inskrivning!$G176=3,Inskrivning!Q176,0)</f>
        <v>0</v>
      </c>
      <c r="J174" s="16">
        <f>IF(Inskrivning!$G176=3,Inskrivning!R176,0)</f>
        <v>0</v>
      </c>
      <c r="K174" s="16">
        <f>IF(Inskrivning!$G176=3,Inskrivning!S176,0)</f>
        <v>0</v>
      </c>
      <c r="L174" s="16">
        <f>IF(Inskrivning!$G176=3,Inskrivning!T176,0)</f>
        <v>0</v>
      </c>
      <c r="M174" s="16">
        <f>IF(Inskrivning!$G176=3,Inskrivning!U176,0)</f>
        <v>0</v>
      </c>
      <c r="N174" s="16">
        <f>IF(Inskrivning!$G176=3,Inskrivning!V176,0)</f>
        <v>0</v>
      </c>
      <c r="O174" s="16">
        <f>IF(Inskrivning!$G176=3,Inskrivning!W176,0)</f>
        <v>0</v>
      </c>
      <c r="P174" s="16">
        <f>IF(Inskrivning!$G176=3,Inskrivning!X176,0)</f>
        <v>0</v>
      </c>
      <c r="Q174" s="113"/>
    </row>
    <row r="175" spans="2:17" x14ac:dyDescent="0.25">
      <c r="B175" s="53">
        <f>IF(Inskrivning!$G177=3,Inskrivning!J177,0)</f>
        <v>0</v>
      </c>
      <c r="C175" s="53">
        <f>IF(Inskrivning!$G177=3,Inskrivning!K177,0)</f>
        <v>0</v>
      </c>
      <c r="D175" s="16">
        <f>IF(Inskrivning!$G177=3,Inskrivning!L177,0)</f>
        <v>0</v>
      </c>
      <c r="E175" s="16">
        <f>IF(Inskrivning!$G177=3,Inskrivning!M177,0)</f>
        <v>0</v>
      </c>
      <c r="F175" s="16">
        <f>IF(Inskrivning!$G177=3,Inskrivning!N177,0)</f>
        <v>0</v>
      </c>
      <c r="G175" s="16">
        <f>IF(Inskrivning!$G177=3,Inskrivning!O177,0)</f>
        <v>0</v>
      </c>
      <c r="H175" s="16">
        <f>IF(Inskrivning!$G177=3,Inskrivning!P177,0)</f>
        <v>0</v>
      </c>
      <c r="I175" s="16">
        <f>IF(Inskrivning!$G177=3,Inskrivning!Q177,0)</f>
        <v>0</v>
      </c>
      <c r="J175" s="16">
        <f>IF(Inskrivning!$G177=3,Inskrivning!R177,0)</f>
        <v>0</v>
      </c>
      <c r="K175" s="16">
        <f>IF(Inskrivning!$G177=3,Inskrivning!S177,0)</f>
        <v>0</v>
      </c>
      <c r="L175" s="16">
        <f>IF(Inskrivning!$G177=3,Inskrivning!T177,0)</f>
        <v>0</v>
      </c>
      <c r="M175" s="16">
        <f>IF(Inskrivning!$G177=3,Inskrivning!U177,0)</f>
        <v>0</v>
      </c>
      <c r="N175" s="16">
        <f>IF(Inskrivning!$G177=3,Inskrivning!V177,0)</f>
        <v>0</v>
      </c>
      <c r="O175" s="16">
        <f>IF(Inskrivning!$G177=3,Inskrivning!W177,0)</f>
        <v>0</v>
      </c>
      <c r="P175" s="16">
        <f>IF(Inskrivning!$G177=3,Inskrivning!X177,0)</f>
        <v>0</v>
      </c>
      <c r="Q175" s="113"/>
    </row>
    <row r="176" spans="2:17" x14ac:dyDescent="0.25">
      <c r="B176" s="53">
        <f>IF(Inskrivning!$G178=3,Inskrivning!J178,0)</f>
        <v>0</v>
      </c>
      <c r="C176" s="53">
        <f>IF(Inskrivning!$G178=3,Inskrivning!K178,0)</f>
        <v>0</v>
      </c>
      <c r="D176" s="16">
        <f>IF(Inskrivning!$G178=3,Inskrivning!L178,0)</f>
        <v>0</v>
      </c>
      <c r="E176" s="16">
        <f>IF(Inskrivning!$G178=3,Inskrivning!M178,0)</f>
        <v>0</v>
      </c>
      <c r="F176" s="16">
        <f>IF(Inskrivning!$G178=3,Inskrivning!N178,0)</f>
        <v>0</v>
      </c>
      <c r="G176" s="16">
        <f>IF(Inskrivning!$G178=3,Inskrivning!O178,0)</f>
        <v>0</v>
      </c>
      <c r="H176" s="16">
        <f>IF(Inskrivning!$G178=3,Inskrivning!P178,0)</f>
        <v>0</v>
      </c>
      <c r="I176" s="16">
        <f>IF(Inskrivning!$G178=3,Inskrivning!Q178,0)</f>
        <v>0</v>
      </c>
      <c r="J176" s="16">
        <f>IF(Inskrivning!$G178=3,Inskrivning!R178,0)</f>
        <v>0</v>
      </c>
      <c r="K176" s="16">
        <f>IF(Inskrivning!$G178=3,Inskrivning!S178,0)</f>
        <v>0</v>
      </c>
      <c r="L176" s="16">
        <f>IF(Inskrivning!$G178=3,Inskrivning!T178,0)</f>
        <v>0</v>
      </c>
      <c r="M176" s="16">
        <f>IF(Inskrivning!$G178=3,Inskrivning!U178,0)</f>
        <v>0</v>
      </c>
      <c r="N176" s="16">
        <f>IF(Inskrivning!$G178=3,Inskrivning!V178,0)</f>
        <v>0</v>
      </c>
      <c r="O176" s="16">
        <f>IF(Inskrivning!$G178=3,Inskrivning!W178,0)</f>
        <v>0</v>
      </c>
      <c r="P176" s="16">
        <f>IF(Inskrivning!$G178=3,Inskrivning!X178,0)</f>
        <v>0</v>
      </c>
      <c r="Q176" s="113"/>
    </row>
    <row r="177" spans="2:17" x14ac:dyDescent="0.25">
      <c r="B177" s="53">
        <f>IF(Inskrivning!$G179=3,Inskrivning!J179,0)</f>
        <v>0</v>
      </c>
      <c r="C177" s="53">
        <f>IF(Inskrivning!$G179=3,Inskrivning!K179,0)</f>
        <v>0</v>
      </c>
      <c r="D177" s="16">
        <f>IF(Inskrivning!$G179=3,Inskrivning!L179,0)</f>
        <v>0</v>
      </c>
      <c r="E177" s="16">
        <f>IF(Inskrivning!$G179=3,Inskrivning!M179,0)</f>
        <v>0</v>
      </c>
      <c r="F177" s="16">
        <f>IF(Inskrivning!$G179=3,Inskrivning!N179,0)</f>
        <v>0</v>
      </c>
      <c r="G177" s="16">
        <f>IF(Inskrivning!$G179=3,Inskrivning!O179,0)</f>
        <v>0</v>
      </c>
      <c r="H177" s="16">
        <f>IF(Inskrivning!$G179=3,Inskrivning!P179,0)</f>
        <v>0</v>
      </c>
      <c r="I177" s="16">
        <f>IF(Inskrivning!$G179=3,Inskrivning!Q179,0)</f>
        <v>0</v>
      </c>
      <c r="J177" s="16">
        <f>IF(Inskrivning!$G179=3,Inskrivning!R179,0)</f>
        <v>0</v>
      </c>
      <c r="K177" s="16">
        <f>IF(Inskrivning!$G179=3,Inskrivning!S179,0)</f>
        <v>0</v>
      </c>
      <c r="L177" s="16">
        <f>IF(Inskrivning!$G179=3,Inskrivning!T179,0)</f>
        <v>0</v>
      </c>
      <c r="M177" s="16">
        <f>IF(Inskrivning!$G179=3,Inskrivning!U179,0)</f>
        <v>0</v>
      </c>
      <c r="N177" s="16">
        <f>IF(Inskrivning!$G179=3,Inskrivning!V179,0)</f>
        <v>0</v>
      </c>
      <c r="O177" s="16">
        <f>IF(Inskrivning!$G179=3,Inskrivning!W179,0)</f>
        <v>0</v>
      </c>
      <c r="P177" s="16">
        <f>IF(Inskrivning!$G179=3,Inskrivning!X179,0)</f>
        <v>0</v>
      </c>
      <c r="Q177" s="113"/>
    </row>
    <row r="178" spans="2:17" x14ac:dyDescent="0.25">
      <c r="B178" s="53">
        <f>IF(Inskrivning!$G180=3,Inskrivning!J180,0)</f>
        <v>0</v>
      </c>
      <c r="C178" s="53">
        <f>IF(Inskrivning!$G180=3,Inskrivning!K180,0)</f>
        <v>0</v>
      </c>
      <c r="D178" s="16">
        <f>IF(Inskrivning!$G180=3,Inskrivning!L180,0)</f>
        <v>0</v>
      </c>
      <c r="E178" s="16">
        <f>IF(Inskrivning!$G180=3,Inskrivning!M180,0)</f>
        <v>0</v>
      </c>
      <c r="F178" s="16">
        <f>IF(Inskrivning!$G180=3,Inskrivning!N180,0)</f>
        <v>0</v>
      </c>
      <c r="G178" s="16">
        <f>IF(Inskrivning!$G180=3,Inskrivning!O180,0)</f>
        <v>0</v>
      </c>
      <c r="H178" s="16">
        <f>IF(Inskrivning!$G180=3,Inskrivning!P180,0)</f>
        <v>0</v>
      </c>
      <c r="I178" s="16">
        <f>IF(Inskrivning!$G180=3,Inskrivning!Q180,0)</f>
        <v>0</v>
      </c>
      <c r="J178" s="16">
        <f>IF(Inskrivning!$G180=3,Inskrivning!R180,0)</f>
        <v>0</v>
      </c>
      <c r="K178" s="16">
        <f>IF(Inskrivning!$G180=3,Inskrivning!S180,0)</f>
        <v>0</v>
      </c>
      <c r="L178" s="16">
        <f>IF(Inskrivning!$G180=3,Inskrivning!T180,0)</f>
        <v>0</v>
      </c>
      <c r="M178" s="16">
        <f>IF(Inskrivning!$G180=3,Inskrivning!U180,0)</f>
        <v>0</v>
      </c>
      <c r="N178" s="16">
        <f>IF(Inskrivning!$G180=3,Inskrivning!V180,0)</f>
        <v>0</v>
      </c>
      <c r="O178" s="16">
        <f>IF(Inskrivning!$G180=3,Inskrivning!W180,0)</f>
        <v>0</v>
      </c>
      <c r="P178" s="16">
        <f>IF(Inskrivning!$G180=3,Inskrivning!X180,0)</f>
        <v>0</v>
      </c>
      <c r="Q178" s="113"/>
    </row>
    <row r="179" spans="2:17" x14ac:dyDescent="0.25">
      <c r="B179" s="53">
        <f>IF(Inskrivning!$G181=3,Inskrivning!J181,0)</f>
        <v>0</v>
      </c>
      <c r="C179" s="53">
        <f>IF(Inskrivning!$G181=3,Inskrivning!K181,0)</f>
        <v>0</v>
      </c>
      <c r="D179" s="16">
        <f>IF(Inskrivning!$G181=3,Inskrivning!L181,0)</f>
        <v>0</v>
      </c>
      <c r="E179" s="16">
        <f>IF(Inskrivning!$G181=3,Inskrivning!M181,0)</f>
        <v>0</v>
      </c>
      <c r="F179" s="16">
        <f>IF(Inskrivning!$G181=3,Inskrivning!N181,0)</f>
        <v>0</v>
      </c>
      <c r="G179" s="16">
        <f>IF(Inskrivning!$G181=3,Inskrivning!O181,0)</f>
        <v>0</v>
      </c>
      <c r="H179" s="16">
        <f>IF(Inskrivning!$G181=3,Inskrivning!P181,0)</f>
        <v>0</v>
      </c>
      <c r="I179" s="16">
        <f>IF(Inskrivning!$G181=3,Inskrivning!Q181,0)</f>
        <v>0</v>
      </c>
      <c r="J179" s="16">
        <f>IF(Inskrivning!$G181=3,Inskrivning!R181,0)</f>
        <v>0</v>
      </c>
      <c r="K179" s="16">
        <f>IF(Inskrivning!$G181=3,Inskrivning!S181,0)</f>
        <v>0</v>
      </c>
      <c r="L179" s="16">
        <f>IF(Inskrivning!$G181=3,Inskrivning!T181,0)</f>
        <v>0</v>
      </c>
      <c r="M179" s="16">
        <f>IF(Inskrivning!$G181=3,Inskrivning!U181,0)</f>
        <v>0</v>
      </c>
      <c r="N179" s="16">
        <f>IF(Inskrivning!$G181=3,Inskrivning!V181,0)</f>
        <v>0</v>
      </c>
      <c r="O179" s="16">
        <f>IF(Inskrivning!$G181=3,Inskrivning!W181,0)</f>
        <v>0</v>
      </c>
      <c r="P179" s="16">
        <f>IF(Inskrivning!$G181=3,Inskrivning!X181,0)</f>
        <v>0</v>
      </c>
      <c r="Q179" s="113"/>
    </row>
    <row r="180" spans="2:17" x14ac:dyDescent="0.25">
      <c r="B180" s="53">
        <f>IF(Inskrivning!$G182=3,Inskrivning!J182,0)</f>
        <v>0</v>
      </c>
      <c r="C180" s="53">
        <f>IF(Inskrivning!$G182=3,Inskrivning!K182,0)</f>
        <v>0</v>
      </c>
      <c r="D180" s="16">
        <f>IF(Inskrivning!$G182=3,Inskrivning!L182,0)</f>
        <v>0</v>
      </c>
      <c r="E180" s="16">
        <f>IF(Inskrivning!$G182=3,Inskrivning!M182,0)</f>
        <v>0</v>
      </c>
      <c r="F180" s="16">
        <f>IF(Inskrivning!$G182=3,Inskrivning!N182,0)</f>
        <v>0</v>
      </c>
      <c r="G180" s="16">
        <f>IF(Inskrivning!$G182=3,Inskrivning!O182,0)</f>
        <v>0</v>
      </c>
      <c r="H180" s="16">
        <f>IF(Inskrivning!$G182=3,Inskrivning!P182,0)</f>
        <v>0</v>
      </c>
      <c r="I180" s="16">
        <f>IF(Inskrivning!$G182=3,Inskrivning!Q182,0)</f>
        <v>0</v>
      </c>
      <c r="J180" s="16">
        <f>IF(Inskrivning!$G182=3,Inskrivning!R182,0)</f>
        <v>0</v>
      </c>
      <c r="K180" s="16">
        <f>IF(Inskrivning!$G182=3,Inskrivning!S182,0)</f>
        <v>0</v>
      </c>
      <c r="L180" s="16">
        <f>IF(Inskrivning!$G182=3,Inskrivning!T182,0)</f>
        <v>0</v>
      </c>
      <c r="M180" s="16">
        <f>IF(Inskrivning!$G182=3,Inskrivning!U182,0)</f>
        <v>0</v>
      </c>
      <c r="N180" s="16">
        <f>IF(Inskrivning!$G182=3,Inskrivning!V182,0)</f>
        <v>0</v>
      </c>
      <c r="O180" s="16">
        <f>IF(Inskrivning!$G182=3,Inskrivning!W182,0)</f>
        <v>0</v>
      </c>
      <c r="P180" s="16">
        <f>IF(Inskrivning!$G182=3,Inskrivning!X182,0)</f>
        <v>0</v>
      </c>
      <c r="Q180" s="113"/>
    </row>
    <row r="181" spans="2:17" x14ac:dyDescent="0.25">
      <c r="B181" s="53">
        <f>IF(Inskrivning!$G183=3,Inskrivning!J183,0)</f>
        <v>0</v>
      </c>
      <c r="C181" s="53">
        <f>IF(Inskrivning!$G183=3,Inskrivning!K183,0)</f>
        <v>0</v>
      </c>
      <c r="D181" s="16">
        <f>IF(Inskrivning!$G183=3,Inskrivning!L183,0)</f>
        <v>0</v>
      </c>
      <c r="E181" s="16">
        <f>IF(Inskrivning!$G183=3,Inskrivning!M183,0)</f>
        <v>0</v>
      </c>
      <c r="F181" s="16">
        <f>IF(Inskrivning!$G183=3,Inskrivning!N183,0)</f>
        <v>0</v>
      </c>
      <c r="G181" s="16">
        <f>IF(Inskrivning!$G183=3,Inskrivning!O183,0)</f>
        <v>0</v>
      </c>
      <c r="H181" s="16">
        <f>IF(Inskrivning!$G183=3,Inskrivning!P183,0)</f>
        <v>0</v>
      </c>
      <c r="I181" s="16">
        <f>IF(Inskrivning!$G183=3,Inskrivning!Q183,0)</f>
        <v>0</v>
      </c>
      <c r="J181" s="16">
        <f>IF(Inskrivning!$G183=3,Inskrivning!R183,0)</f>
        <v>0</v>
      </c>
      <c r="K181" s="16">
        <f>IF(Inskrivning!$G183=3,Inskrivning!S183,0)</f>
        <v>0</v>
      </c>
      <c r="L181" s="16">
        <f>IF(Inskrivning!$G183=3,Inskrivning!T183,0)</f>
        <v>0</v>
      </c>
      <c r="M181" s="16">
        <f>IF(Inskrivning!$G183=3,Inskrivning!U183,0)</f>
        <v>0</v>
      </c>
      <c r="N181" s="16">
        <f>IF(Inskrivning!$G183=3,Inskrivning!V183,0)</f>
        <v>0</v>
      </c>
      <c r="O181" s="16">
        <f>IF(Inskrivning!$G183=3,Inskrivning!W183,0)</f>
        <v>0</v>
      </c>
      <c r="P181" s="16">
        <f>IF(Inskrivning!$G183=3,Inskrivning!X183,0)</f>
        <v>0</v>
      </c>
      <c r="Q181" s="113"/>
    </row>
    <row r="182" spans="2:17" x14ac:dyDescent="0.25">
      <c r="B182" s="53">
        <f>IF(Inskrivning!$G184=3,Inskrivning!J184,0)</f>
        <v>0</v>
      </c>
      <c r="C182" s="53">
        <f>IF(Inskrivning!$G184=3,Inskrivning!K184,0)</f>
        <v>0</v>
      </c>
      <c r="D182" s="16">
        <f>IF(Inskrivning!$G184=3,Inskrivning!L184,0)</f>
        <v>0</v>
      </c>
      <c r="E182" s="16">
        <f>IF(Inskrivning!$G184=3,Inskrivning!M184,0)</f>
        <v>0</v>
      </c>
      <c r="F182" s="16">
        <f>IF(Inskrivning!$G184=3,Inskrivning!N184,0)</f>
        <v>0</v>
      </c>
      <c r="G182" s="16">
        <f>IF(Inskrivning!$G184=3,Inskrivning!O184,0)</f>
        <v>0</v>
      </c>
      <c r="H182" s="16">
        <f>IF(Inskrivning!$G184=3,Inskrivning!P184,0)</f>
        <v>0</v>
      </c>
      <c r="I182" s="16">
        <f>IF(Inskrivning!$G184=3,Inskrivning!Q184,0)</f>
        <v>0</v>
      </c>
      <c r="J182" s="16">
        <f>IF(Inskrivning!$G184=3,Inskrivning!R184,0)</f>
        <v>0</v>
      </c>
      <c r="K182" s="16">
        <f>IF(Inskrivning!$G184=3,Inskrivning!S184,0)</f>
        <v>0</v>
      </c>
      <c r="L182" s="16">
        <f>IF(Inskrivning!$G184=3,Inskrivning!T184,0)</f>
        <v>0</v>
      </c>
      <c r="M182" s="16">
        <f>IF(Inskrivning!$G184=3,Inskrivning!U184,0)</f>
        <v>0</v>
      </c>
      <c r="N182" s="16">
        <f>IF(Inskrivning!$G184=3,Inskrivning!V184,0)</f>
        <v>0</v>
      </c>
      <c r="O182" s="16">
        <f>IF(Inskrivning!$G184=3,Inskrivning!W184,0)</f>
        <v>0</v>
      </c>
      <c r="P182" s="16">
        <f>IF(Inskrivning!$G184=3,Inskrivning!X184,0)</f>
        <v>0</v>
      </c>
      <c r="Q182" s="113"/>
    </row>
    <row r="183" spans="2:17" x14ac:dyDescent="0.25">
      <c r="B183" s="53">
        <f>IF(Inskrivning!$G185=3,Inskrivning!J185,0)</f>
        <v>0</v>
      </c>
      <c r="C183" s="53">
        <f>IF(Inskrivning!$G185=3,Inskrivning!K185,0)</f>
        <v>0</v>
      </c>
      <c r="D183" s="16">
        <f>IF(Inskrivning!$G185=3,Inskrivning!L185,0)</f>
        <v>0</v>
      </c>
      <c r="E183" s="16">
        <f>IF(Inskrivning!$G185=3,Inskrivning!M185,0)</f>
        <v>0</v>
      </c>
      <c r="F183" s="16">
        <f>IF(Inskrivning!$G185=3,Inskrivning!N185,0)</f>
        <v>0</v>
      </c>
      <c r="G183" s="16">
        <f>IF(Inskrivning!$G185=3,Inskrivning!O185,0)</f>
        <v>0</v>
      </c>
      <c r="H183" s="16">
        <f>IF(Inskrivning!$G185=3,Inskrivning!P185,0)</f>
        <v>0</v>
      </c>
      <c r="I183" s="16">
        <f>IF(Inskrivning!$G185=3,Inskrivning!Q185,0)</f>
        <v>0</v>
      </c>
      <c r="J183" s="16">
        <f>IF(Inskrivning!$G185=3,Inskrivning!R185,0)</f>
        <v>0</v>
      </c>
      <c r="K183" s="16">
        <f>IF(Inskrivning!$G185=3,Inskrivning!S185,0)</f>
        <v>0</v>
      </c>
      <c r="L183" s="16">
        <f>IF(Inskrivning!$G185=3,Inskrivning!T185,0)</f>
        <v>0</v>
      </c>
      <c r="M183" s="16">
        <f>IF(Inskrivning!$G185=3,Inskrivning!U185,0)</f>
        <v>0</v>
      </c>
      <c r="N183" s="16">
        <f>IF(Inskrivning!$G185=3,Inskrivning!V185,0)</f>
        <v>0</v>
      </c>
      <c r="O183" s="16">
        <f>IF(Inskrivning!$G185=3,Inskrivning!W185,0)</f>
        <v>0</v>
      </c>
      <c r="P183" s="16">
        <f>IF(Inskrivning!$G185=3,Inskrivning!X185,0)</f>
        <v>0</v>
      </c>
      <c r="Q183" s="113"/>
    </row>
    <row r="184" spans="2:17" x14ac:dyDescent="0.25">
      <c r="B184" s="53">
        <f>IF(Inskrivning!$G186=3,Inskrivning!J186,0)</f>
        <v>0</v>
      </c>
      <c r="C184" s="53">
        <f>IF(Inskrivning!$G186=3,Inskrivning!K186,0)</f>
        <v>0</v>
      </c>
      <c r="D184" s="16">
        <f>IF(Inskrivning!$G186=3,Inskrivning!L186,0)</f>
        <v>0</v>
      </c>
      <c r="E184" s="16">
        <f>IF(Inskrivning!$G186=3,Inskrivning!M186,0)</f>
        <v>0</v>
      </c>
      <c r="F184" s="16">
        <f>IF(Inskrivning!$G186=3,Inskrivning!N186,0)</f>
        <v>0</v>
      </c>
      <c r="G184" s="16">
        <f>IF(Inskrivning!$G186=3,Inskrivning!O186,0)</f>
        <v>0</v>
      </c>
      <c r="H184" s="16">
        <f>IF(Inskrivning!$G186=3,Inskrivning!P186,0)</f>
        <v>0</v>
      </c>
      <c r="I184" s="16">
        <f>IF(Inskrivning!$G186=3,Inskrivning!Q186,0)</f>
        <v>0</v>
      </c>
      <c r="J184" s="16">
        <f>IF(Inskrivning!$G186=3,Inskrivning!R186,0)</f>
        <v>0</v>
      </c>
      <c r="K184" s="16">
        <f>IF(Inskrivning!$G186=3,Inskrivning!S186,0)</f>
        <v>0</v>
      </c>
      <c r="L184" s="16">
        <f>IF(Inskrivning!$G186=3,Inskrivning!T186,0)</f>
        <v>0</v>
      </c>
      <c r="M184" s="16">
        <f>IF(Inskrivning!$G186=3,Inskrivning!U186,0)</f>
        <v>0</v>
      </c>
      <c r="N184" s="16">
        <f>IF(Inskrivning!$G186=3,Inskrivning!V186,0)</f>
        <v>0</v>
      </c>
      <c r="O184" s="16">
        <f>IF(Inskrivning!$G186=3,Inskrivning!W186,0)</f>
        <v>0</v>
      </c>
      <c r="P184" s="16">
        <f>IF(Inskrivning!$G186=3,Inskrivning!X186,0)</f>
        <v>0</v>
      </c>
      <c r="Q184" s="113"/>
    </row>
    <row r="185" spans="2:17" x14ac:dyDescent="0.25">
      <c r="B185" s="53">
        <f>IF(Inskrivning!$G187=3,Inskrivning!J187,0)</f>
        <v>0</v>
      </c>
      <c r="C185" s="53">
        <f>IF(Inskrivning!$G187=3,Inskrivning!K187,0)</f>
        <v>0</v>
      </c>
      <c r="D185" s="16">
        <f>IF(Inskrivning!$G187=3,Inskrivning!L187,0)</f>
        <v>0</v>
      </c>
      <c r="E185" s="16">
        <f>IF(Inskrivning!$G187=3,Inskrivning!M187,0)</f>
        <v>0</v>
      </c>
      <c r="F185" s="16">
        <f>IF(Inskrivning!$G187=3,Inskrivning!N187,0)</f>
        <v>0</v>
      </c>
      <c r="G185" s="16">
        <f>IF(Inskrivning!$G187=3,Inskrivning!O187,0)</f>
        <v>0</v>
      </c>
      <c r="H185" s="16">
        <f>IF(Inskrivning!$G187=3,Inskrivning!P187,0)</f>
        <v>0</v>
      </c>
      <c r="I185" s="16">
        <f>IF(Inskrivning!$G187=3,Inskrivning!Q187,0)</f>
        <v>0</v>
      </c>
      <c r="J185" s="16">
        <f>IF(Inskrivning!$G187=3,Inskrivning!R187,0)</f>
        <v>0</v>
      </c>
      <c r="K185" s="16">
        <f>IF(Inskrivning!$G187=3,Inskrivning!S187,0)</f>
        <v>0</v>
      </c>
      <c r="L185" s="16">
        <f>IF(Inskrivning!$G187=3,Inskrivning!T187,0)</f>
        <v>0</v>
      </c>
      <c r="M185" s="16">
        <f>IF(Inskrivning!$G187=3,Inskrivning!U187,0)</f>
        <v>0</v>
      </c>
      <c r="N185" s="16">
        <f>IF(Inskrivning!$G187=3,Inskrivning!V187,0)</f>
        <v>0</v>
      </c>
      <c r="O185" s="16">
        <f>IF(Inskrivning!$G187=3,Inskrivning!W187,0)</f>
        <v>0</v>
      </c>
      <c r="P185" s="16">
        <f>IF(Inskrivning!$G187=3,Inskrivning!X187,0)</f>
        <v>0</v>
      </c>
      <c r="Q185" s="113"/>
    </row>
    <row r="186" spans="2:17" x14ac:dyDescent="0.25">
      <c r="B186" s="53">
        <f>IF(Inskrivning!$G188=3,Inskrivning!J188,0)</f>
        <v>0</v>
      </c>
      <c r="C186" s="53">
        <f>IF(Inskrivning!$G188=3,Inskrivning!K188,0)</f>
        <v>0</v>
      </c>
      <c r="D186" s="16">
        <f>IF(Inskrivning!$G188=3,Inskrivning!L188,0)</f>
        <v>0</v>
      </c>
      <c r="E186" s="16">
        <f>IF(Inskrivning!$G188=3,Inskrivning!M188,0)</f>
        <v>0</v>
      </c>
      <c r="F186" s="16">
        <f>IF(Inskrivning!$G188=3,Inskrivning!N188,0)</f>
        <v>0</v>
      </c>
      <c r="G186" s="16">
        <f>IF(Inskrivning!$G188=3,Inskrivning!O188,0)</f>
        <v>0</v>
      </c>
      <c r="H186" s="16">
        <f>IF(Inskrivning!$G188=3,Inskrivning!P188,0)</f>
        <v>0</v>
      </c>
      <c r="I186" s="16">
        <f>IF(Inskrivning!$G188=3,Inskrivning!Q188,0)</f>
        <v>0</v>
      </c>
      <c r="J186" s="16">
        <f>IF(Inskrivning!$G188=3,Inskrivning!R188,0)</f>
        <v>0</v>
      </c>
      <c r="K186" s="16">
        <f>IF(Inskrivning!$G188=3,Inskrivning!S188,0)</f>
        <v>0</v>
      </c>
      <c r="L186" s="16">
        <f>IF(Inskrivning!$G188=3,Inskrivning!T188,0)</f>
        <v>0</v>
      </c>
      <c r="M186" s="16">
        <f>IF(Inskrivning!$G188=3,Inskrivning!U188,0)</f>
        <v>0</v>
      </c>
      <c r="N186" s="16">
        <f>IF(Inskrivning!$G188=3,Inskrivning!V188,0)</f>
        <v>0</v>
      </c>
      <c r="O186" s="16">
        <f>IF(Inskrivning!$G188=3,Inskrivning!W188,0)</f>
        <v>0</v>
      </c>
      <c r="P186" s="16">
        <f>IF(Inskrivning!$G188=3,Inskrivning!X188,0)</f>
        <v>0</v>
      </c>
      <c r="Q186" s="113"/>
    </row>
    <row r="187" spans="2:17" x14ac:dyDescent="0.25">
      <c r="B187" s="53">
        <f>IF(Inskrivning!$G189=3,Inskrivning!J189,0)</f>
        <v>0</v>
      </c>
      <c r="C187" s="53">
        <f>IF(Inskrivning!$G189=3,Inskrivning!K189,0)</f>
        <v>0</v>
      </c>
      <c r="D187" s="16">
        <f>IF(Inskrivning!$G189=3,Inskrivning!L189,0)</f>
        <v>0</v>
      </c>
      <c r="E187" s="16">
        <f>IF(Inskrivning!$G189=3,Inskrivning!M189,0)</f>
        <v>0</v>
      </c>
      <c r="F187" s="16">
        <f>IF(Inskrivning!$G189=3,Inskrivning!N189,0)</f>
        <v>0</v>
      </c>
      <c r="G187" s="16">
        <f>IF(Inskrivning!$G189=3,Inskrivning!O189,0)</f>
        <v>0</v>
      </c>
      <c r="H187" s="16">
        <f>IF(Inskrivning!$G189=3,Inskrivning!P189,0)</f>
        <v>0</v>
      </c>
      <c r="I187" s="16">
        <f>IF(Inskrivning!$G189=3,Inskrivning!Q189,0)</f>
        <v>0</v>
      </c>
      <c r="J187" s="16">
        <f>IF(Inskrivning!$G189=3,Inskrivning!R189,0)</f>
        <v>0</v>
      </c>
      <c r="K187" s="16">
        <f>IF(Inskrivning!$G189=3,Inskrivning!S189,0)</f>
        <v>0</v>
      </c>
      <c r="L187" s="16">
        <f>IF(Inskrivning!$G189=3,Inskrivning!T189,0)</f>
        <v>0</v>
      </c>
      <c r="M187" s="16">
        <f>IF(Inskrivning!$G189=3,Inskrivning!U189,0)</f>
        <v>0</v>
      </c>
      <c r="N187" s="16">
        <f>IF(Inskrivning!$G189=3,Inskrivning!V189,0)</f>
        <v>0</v>
      </c>
      <c r="O187" s="16">
        <f>IF(Inskrivning!$G189=3,Inskrivning!W189,0)</f>
        <v>0</v>
      </c>
      <c r="P187" s="16">
        <f>IF(Inskrivning!$G189=3,Inskrivning!X189,0)</f>
        <v>0</v>
      </c>
      <c r="Q187" s="113"/>
    </row>
    <row r="188" spans="2:17" x14ac:dyDescent="0.25">
      <c r="B188" s="53">
        <f>IF(Inskrivning!$G190=3,Inskrivning!J190,0)</f>
        <v>0</v>
      </c>
      <c r="C188" s="53">
        <f>IF(Inskrivning!$G190=3,Inskrivning!K190,0)</f>
        <v>0</v>
      </c>
      <c r="D188" s="16">
        <f>IF(Inskrivning!$G190=3,Inskrivning!L190,0)</f>
        <v>0</v>
      </c>
      <c r="E188" s="16">
        <f>IF(Inskrivning!$G190=3,Inskrivning!M190,0)</f>
        <v>0</v>
      </c>
      <c r="F188" s="16">
        <f>IF(Inskrivning!$G190=3,Inskrivning!N190,0)</f>
        <v>0</v>
      </c>
      <c r="G188" s="16">
        <f>IF(Inskrivning!$G190=3,Inskrivning!O190,0)</f>
        <v>0</v>
      </c>
      <c r="H188" s="16">
        <f>IF(Inskrivning!$G190=3,Inskrivning!P190,0)</f>
        <v>0</v>
      </c>
      <c r="I188" s="16">
        <f>IF(Inskrivning!$G190=3,Inskrivning!Q190,0)</f>
        <v>0</v>
      </c>
      <c r="J188" s="16">
        <f>IF(Inskrivning!$G190=3,Inskrivning!R190,0)</f>
        <v>0</v>
      </c>
      <c r="K188" s="16">
        <f>IF(Inskrivning!$G190=3,Inskrivning!S190,0)</f>
        <v>0</v>
      </c>
      <c r="L188" s="16">
        <f>IF(Inskrivning!$G190=3,Inskrivning!T190,0)</f>
        <v>0</v>
      </c>
      <c r="M188" s="16">
        <f>IF(Inskrivning!$G190=3,Inskrivning!U190,0)</f>
        <v>0</v>
      </c>
      <c r="N188" s="16">
        <f>IF(Inskrivning!$G190=3,Inskrivning!V190,0)</f>
        <v>0</v>
      </c>
      <c r="O188" s="16">
        <f>IF(Inskrivning!$G190=3,Inskrivning!W190,0)</f>
        <v>0</v>
      </c>
      <c r="P188" s="16">
        <f>IF(Inskrivning!$G190=3,Inskrivning!X190,0)</f>
        <v>0</v>
      </c>
      <c r="Q188" s="113"/>
    </row>
    <row r="189" spans="2:17" x14ac:dyDescent="0.25">
      <c r="B189" s="53">
        <f>IF(Inskrivning!$G191=3,Inskrivning!J191,0)</f>
        <v>0</v>
      </c>
      <c r="C189" s="53">
        <f>IF(Inskrivning!$G191=3,Inskrivning!K191,0)</f>
        <v>0</v>
      </c>
      <c r="D189" s="16">
        <f>IF(Inskrivning!$G191=3,Inskrivning!L191,0)</f>
        <v>0</v>
      </c>
      <c r="E189" s="16">
        <f>IF(Inskrivning!$G191=3,Inskrivning!M191,0)</f>
        <v>0</v>
      </c>
      <c r="F189" s="16">
        <f>IF(Inskrivning!$G191=3,Inskrivning!N191,0)</f>
        <v>0</v>
      </c>
      <c r="G189" s="16">
        <f>IF(Inskrivning!$G191=3,Inskrivning!O191,0)</f>
        <v>0</v>
      </c>
      <c r="H189" s="16">
        <f>IF(Inskrivning!$G191=3,Inskrivning!P191,0)</f>
        <v>0</v>
      </c>
      <c r="I189" s="16">
        <f>IF(Inskrivning!$G191=3,Inskrivning!Q191,0)</f>
        <v>0</v>
      </c>
      <c r="J189" s="16">
        <f>IF(Inskrivning!$G191=3,Inskrivning!R191,0)</f>
        <v>0</v>
      </c>
      <c r="K189" s="16">
        <f>IF(Inskrivning!$G191=3,Inskrivning!S191,0)</f>
        <v>0</v>
      </c>
      <c r="L189" s="16">
        <f>IF(Inskrivning!$G191=3,Inskrivning!T191,0)</f>
        <v>0</v>
      </c>
      <c r="M189" s="16">
        <f>IF(Inskrivning!$G191=3,Inskrivning!U191,0)</f>
        <v>0</v>
      </c>
      <c r="N189" s="16">
        <f>IF(Inskrivning!$G191=3,Inskrivning!V191,0)</f>
        <v>0</v>
      </c>
      <c r="O189" s="16">
        <f>IF(Inskrivning!$G191=3,Inskrivning!W191,0)</f>
        <v>0</v>
      </c>
      <c r="P189" s="16">
        <f>IF(Inskrivning!$G191=3,Inskrivning!X191,0)</f>
        <v>0</v>
      </c>
      <c r="Q189" s="113"/>
    </row>
    <row r="190" spans="2:17" x14ac:dyDescent="0.25">
      <c r="B190" s="53">
        <f>IF(Inskrivning!$G192=3,Inskrivning!J192,0)</f>
        <v>0</v>
      </c>
      <c r="C190" s="53">
        <f>IF(Inskrivning!$G192=3,Inskrivning!K192,0)</f>
        <v>0</v>
      </c>
      <c r="D190" s="16">
        <f>IF(Inskrivning!$G192=3,Inskrivning!L192,0)</f>
        <v>0</v>
      </c>
      <c r="E190" s="16">
        <f>IF(Inskrivning!$G192=3,Inskrivning!M192,0)</f>
        <v>0</v>
      </c>
      <c r="F190" s="16">
        <f>IF(Inskrivning!$G192=3,Inskrivning!N192,0)</f>
        <v>0</v>
      </c>
      <c r="G190" s="16">
        <f>IF(Inskrivning!$G192=3,Inskrivning!O192,0)</f>
        <v>0</v>
      </c>
      <c r="H190" s="16">
        <f>IF(Inskrivning!$G192=3,Inskrivning!P192,0)</f>
        <v>0</v>
      </c>
      <c r="I190" s="16">
        <f>IF(Inskrivning!$G192=3,Inskrivning!Q192,0)</f>
        <v>0</v>
      </c>
      <c r="J190" s="16">
        <f>IF(Inskrivning!$G192=3,Inskrivning!R192,0)</f>
        <v>0</v>
      </c>
      <c r="K190" s="16">
        <f>IF(Inskrivning!$G192=3,Inskrivning!S192,0)</f>
        <v>0</v>
      </c>
      <c r="L190" s="16">
        <f>IF(Inskrivning!$G192=3,Inskrivning!T192,0)</f>
        <v>0</v>
      </c>
      <c r="M190" s="16">
        <f>IF(Inskrivning!$G192=3,Inskrivning!U192,0)</f>
        <v>0</v>
      </c>
      <c r="N190" s="16">
        <f>IF(Inskrivning!$G192=3,Inskrivning!V192,0)</f>
        <v>0</v>
      </c>
      <c r="O190" s="16">
        <f>IF(Inskrivning!$G192=3,Inskrivning!W192,0)</f>
        <v>0</v>
      </c>
      <c r="P190" s="16">
        <f>IF(Inskrivning!$G192=3,Inskrivning!X192,0)</f>
        <v>0</v>
      </c>
      <c r="Q190" s="113"/>
    </row>
    <row r="191" spans="2:17" x14ac:dyDescent="0.25">
      <c r="B191" s="53">
        <f>IF(Inskrivning!$G193=3,Inskrivning!J193,0)</f>
        <v>0</v>
      </c>
      <c r="C191" s="53">
        <f>IF(Inskrivning!$G193=3,Inskrivning!K193,0)</f>
        <v>0</v>
      </c>
      <c r="D191" s="16">
        <f>IF(Inskrivning!$G193=3,Inskrivning!L193,0)</f>
        <v>0</v>
      </c>
      <c r="E191" s="16">
        <f>IF(Inskrivning!$G193=3,Inskrivning!M193,0)</f>
        <v>0</v>
      </c>
      <c r="F191" s="16">
        <f>IF(Inskrivning!$G193=3,Inskrivning!N193,0)</f>
        <v>0</v>
      </c>
      <c r="G191" s="16">
        <f>IF(Inskrivning!$G193=3,Inskrivning!O193,0)</f>
        <v>0</v>
      </c>
      <c r="H191" s="16">
        <f>IF(Inskrivning!$G193=3,Inskrivning!P193,0)</f>
        <v>0</v>
      </c>
      <c r="I191" s="16">
        <f>IF(Inskrivning!$G193=3,Inskrivning!Q193,0)</f>
        <v>0</v>
      </c>
      <c r="J191" s="16">
        <f>IF(Inskrivning!$G193=3,Inskrivning!R193,0)</f>
        <v>0</v>
      </c>
      <c r="K191" s="16">
        <f>IF(Inskrivning!$G193=3,Inskrivning!S193,0)</f>
        <v>0</v>
      </c>
      <c r="L191" s="16">
        <f>IF(Inskrivning!$G193=3,Inskrivning!T193,0)</f>
        <v>0</v>
      </c>
      <c r="M191" s="16">
        <f>IF(Inskrivning!$G193=3,Inskrivning!U193,0)</f>
        <v>0</v>
      </c>
      <c r="N191" s="16">
        <f>IF(Inskrivning!$G193=3,Inskrivning!V193,0)</f>
        <v>0</v>
      </c>
      <c r="O191" s="16">
        <f>IF(Inskrivning!$G193=3,Inskrivning!W193,0)</f>
        <v>0</v>
      </c>
      <c r="P191" s="16">
        <f>IF(Inskrivning!$G193=3,Inskrivning!X193,0)</f>
        <v>0</v>
      </c>
      <c r="Q191" s="113"/>
    </row>
    <row r="192" spans="2:17" x14ac:dyDescent="0.25">
      <c r="B192" s="53">
        <f>IF(Inskrivning!$G194=3,Inskrivning!J194,0)</f>
        <v>0</v>
      </c>
      <c r="C192" s="53">
        <f>IF(Inskrivning!$G194=3,Inskrivning!K194,0)</f>
        <v>0</v>
      </c>
      <c r="D192" s="16">
        <f>IF(Inskrivning!$G194=3,Inskrivning!L194,0)</f>
        <v>0</v>
      </c>
      <c r="E192" s="16">
        <f>IF(Inskrivning!$G194=3,Inskrivning!M194,0)</f>
        <v>0</v>
      </c>
      <c r="F192" s="16">
        <f>IF(Inskrivning!$G194=3,Inskrivning!N194,0)</f>
        <v>0</v>
      </c>
      <c r="G192" s="16">
        <f>IF(Inskrivning!$G194=3,Inskrivning!O194,0)</f>
        <v>0</v>
      </c>
      <c r="H192" s="16">
        <f>IF(Inskrivning!$G194=3,Inskrivning!P194,0)</f>
        <v>0</v>
      </c>
      <c r="I192" s="16">
        <f>IF(Inskrivning!$G194=3,Inskrivning!Q194,0)</f>
        <v>0</v>
      </c>
      <c r="J192" s="16">
        <f>IF(Inskrivning!$G194=3,Inskrivning!R194,0)</f>
        <v>0</v>
      </c>
      <c r="K192" s="16">
        <f>IF(Inskrivning!$G194=3,Inskrivning!S194,0)</f>
        <v>0</v>
      </c>
      <c r="L192" s="16">
        <f>IF(Inskrivning!$G194=3,Inskrivning!T194,0)</f>
        <v>0</v>
      </c>
      <c r="M192" s="16">
        <f>IF(Inskrivning!$G194=3,Inskrivning!U194,0)</f>
        <v>0</v>
      </c>
      <c r="N192" s="16">
        <f>IF(Inskrivning!$G194=3,Inskrivning!V194,0)</f>
        <v>0</v>
      </c>
      <c r="O192" s="16">
        <f>IF(Inskrivning!$G194=3,Inskrivning!W194,0)</f>
        <v>0</v>
      </c>
      <c r="P192" s="16">
        <f>IF(Inskrivning!$G194=3,Inskrivning!X194,0)</f>
        <v>0</v>
      </c>
      <c r="Q192" s="113"/>
    </row>
    <row r="193" spans="2:17" x14ac:dyDescent="0.25">
      <c r="B193" s="53">
        <f>IF(Inskrivning!$G195=3,Inskrivning!J195,0)</f>
        <v>0</v>
      </c>
      <c r="C193" s="53">
        <f>IF(Inskrivning!$G195=3,Inskrivning!K195,0)</f>
        <v>0</v>
      </c>
      <c r="D193" s="16">
        <f>IF(Inskrivning!$G195=3,Inskrivning!L195,0)</f>
        <v>0</v>
      </c>
      <c r="E193" s="16">
        <f>IF(Inskrivning!$G195=3,Inskrivning!M195,0)</f>
        <v>0</v>
      </c>
      <c r="F193" s="16">
        <f>IF(Inskrivning!$G195=3,Inskrivning!N195,0)</f>
        <v>0</v>
      </c>
      <c r="G193" s="16">
        <f>IF(Inskrivning!$G195=3,Inskrivning!O195,0)</f>
        <v>0</v>
      </c>
      <c r="H193" s="16">
        <f>IF(Inskrivning!$G195=3,Inskrivning!P195,0)</f>
        <v>0</v>
      </c>
      <c r="I193" s="16">
        <f>IF(Inskrivning!$G195=3,Inskrivning!Q195,0)</f>
        <v>0</v>
      </c>
      <c r="J193" s="16">
        <f>IF(Inskrivning!$G195=3,Inskrivning!R195,0)</f>
        <v>0</v>
      </c>
      <c r="K193" s="16">
        <f>IF(Inskrivning!$G195=3,Inskrivning!S195,0)</f>
        <v>0</v>
      </c>
      <c r="L193" s="16">
        <f>IF(Inskrivning!$G195=3,Inskrivning!T195,0)</f>
        <v>0</v>
      </c>
      <c r="M193" s="16">
        <f>IF(Inskrivning!$G195=3,Inskrivning!U195,0)</f>
        <v>0</v>
      </c>
      <c r="N193" s="16">
        <f>IF(Inskrivning!$G195=3,Inskrivning!V195,0)</f>
        <v>0</v>
      </c>
      <c r="O193" s="16">
        <f>IF(Inskrivning!$G195=3,Inskrivning!W195,0)</f>
        <v>0</v>
      </c>
      <c r="P193" s="16">
        <f>IF(Inskrivning!$G195=3,Inskrivning!X195,0)</f>
        <v>0</v>
      </c>
      <c r="Q193" s="113"/>
    </row>
    <row r="194" spans="2:17" x14ac:dyDescent="0.25">
      <c r="B194" s="53">
        <f>IF(Inskrivning!$G196=3,Inskrivning!J196,0)</f>
        <v>0</v>
      </c>
      <c r="C194" s="53">
        <f>IF(Inskrivning!$G196=3,Inskrivning!K196,0)</f>
        <v>0</v>
      </c>
      <c r="D194" s="16">
        <f>IF(Inskrivning!$G196=3,Inskrivning!L196,0)</f>
        <v>0</v>
      </c>
      <c r="E194" s="16">
        <f>IF(Inskrivning!$G196=3,Inskrivning!M196,0)</f>
        <v>0</v>
      </c>
      <c r="F194" s="16">
        <f>IF(Inskrivning!$G196=3,Inskrivning!N196,0)</f>
        <v>0</v>
      </c>
      <c r="G194" s="16">
        <f>IF(Inskrivning!$G196=3,Inskrivning!O196,0)</f>
        <v>0</v>
      </c>
      <c r="H194" s="16">
        <f>IF(Inskrivning!$G196=3,Inskrivning!P196,0)</f>
        <v>0</v>
      </c>
      <c r="I194" s="16">
        <f>IF(Inskrivning!$G196=3,Inskrivning!Q196,0)</f>
        <v>0</v>
      </c>
      <c r="J194" s="16">
        <f>IF(Inskrivning!$G196=3,Inskrivning!R196,0)</f>
        <v>0</v>
      </c>
      <c r="K194" s="16">
        <f>IF(Inskrivning!$G196=3,Inskrivning!S196,0)</f>
        <v>0</v>
      </c>
      <c r="L194" s="16">
        <f>IF(Inskrivning!$G196=3,Inskrivning!T196,0)</f>
        <v>0</v>
      </c>
      <c r="M194" s="16">
        <f>IF(Inskrivning!$G196=3,Inskrivning!U196,0)</f>
        <v>0</v>
      </c>
      <c r="N194" s="16">
        <f>IF(Inskrivning!$G196=3,Inskrivning!V196,0)</f>
        <v>0</v>
      </c>
      <c r="O194" s="16">
        <f>IF(Inskrivning!$G196=3,Inskrivning!W196,0)</f>
        <v>0</v>
      </c>
      <c r="P194" s="16">
        <f>IF(Inskrivning!$G196=3,Inskrivning!X196,0)</f>
        <v>0</v>
      </c>
      <c r="Q194" s="113"/>
    </row>
    <row r="195" spans="2:17" x14ac:dyDescent="0.25">
      <c r="B195" s="53">
        <f>IF(Inskrivning!$G197=3,Inskrivning!J197,0)</f>
        <v>0</v>
      </c>
      <c r="C195" s="53">
        <f>IF(Inskrivning!$G197=3,Inskrivning!K197,0)</f>
        <v>0</v>
      </c>
      <c r="D195" s="16">
        <f>IF(Inskrivning!$G197=3,Inskrivning!L197,0)</f>
        <v>0</v>
      </c>
      <c r="E195" s="16">
        <f>IF(Inskrivning!$G197=3,Inskrivning!M197,0)</f>
        <v>0</v>
      </c>
      <c r="F195" s="16">
        <f>IF(Inskrivning!$G197=3,Inskrivning!N197,0)</f>
        <v>0</v>
      </c>
      <c r="G195" s="16">
        <f>IF(Inskrivning!$G197=3,Inskrivning!O197,0)</f>
        <v>0</v>
      </c>
      <c r="H195" s="16">
        <f>IF(Inskrivning!$G197=3,Inskrivning!P197,0)</f>
        <v>0</v>
      </c>
      <c r="I195" s="16">
        <f>IF(Inskrivning!$G197=3,Inskrivning!Q197,0)</f>
        <v>0</v>
      </c>
      <c r="J195" s="16">
        <f>IF(Inskrivning!$G197=3,Inskrivning!R197,0)</f>
        <v>0</v>
      </c>
      <c r="K195" s="16">
        <f>IF(Inskrivning!$G197=3,Inskrivning!S197,0)</f>
        <v>0</v>
      </c>
      <c r="L195" s="16">
        <f>IF(Inskrivning!$G197=3,Inskrivning!T197,0)</f>
        <v>0</v>
      </c>
      <c r="M195" s="16">
        <f>IF(Inskrivning!$G197=3,Inskrivning!U197,0)</f>
        <v>0</v>
      </c>
      <c r="N195" s="16">
        <f>IF(Inskrivning!$G197=3,Inskrivning!V197,0)</f>
        <v>0</v>
      </c>
      <c r="O195" s="16">
        <f>IF(Inskrivning!$G197=3,Inskrivning!W197,0)</f>
        <v>0</v>
      </c>
      <c r="P195" s="16">
        <f>IF(Inskrivning!$G197=3,Inskrivning!X197,0)</f>
        <v>0</v>
      </c>
      <c r="Q195" s="113"/>
    </row>
    <row r="196" spans="2:17" x14ac:dyDescent="0.25">
      <c r="B196" s="53">
        <f>IF(Inskrivning!$G198=3,Inskrivning!J198,0)</f>
        <v>0</v>
      </c>
      <c r="C196" s="53">
        <f>IF(Inskrivning!$G198=3,Inskrivning!K198,0)</f>
        <v>0</v>
      </c>
      <c r="D196" s="16">
        <f>IF(Inskrivning!$G198=3,Inskrivning!L198,0)</f>
        <v>0</v>
      </c>
      <c r="E196" s="16">
        <f>IF(Inskrivning!$G198=3,Inskrivning!M198,0)</f>
        <v>0</v>
      </c>
      <c r="F196" s="16">
        <f>IF(Inskrivning!$G198=3,Inskrivning!N198,0)</f>
        <v>0</v>
      </c>
      <c r="G196" s="16">
        <f>IF(Inskrivning!$G198=3,Inskrivning!O198,0)</f>
        <v>0</v>
      </c>
      <c r="H196" s="16">
        <f>IF(Inskrivning!$G198=3,Inskrivning!P198,0)</f>
        <v>0</v>
      </c>
      <c r="I196" s="16">
        <f>IF(Inskrivning!$G198=3,Inskrivning!Q198,0)</f>
        <v>0</v>
      </c>
      <c r="J196" s="16">
        <f>IF(Inskrivning!$G198=3,Inskrivning!R198,0)</f>
        <v>0</v>
      </c>
      <c r="K196" s="16">
        <f>IF(Inskrivning!$G198=3,Inskrivning!S198,0)</f>
        <v>0</v>
      </c>
      <c r="L196" s="16">
        <f>IF(Inskrivning!$G198=3,Inskrivning!T198,0)</f>
        <v>0</v>
      </c>
      <c r="M196" s="16">
        <f>IF(Inskrivning!$G198=3,Inskrivning!U198,0)</f>
        <v>0</v>
      </c>
      <c r="N196" s="16">
        <f>IF(Inskrivning!$G198=3,Inskrivning!V198,0)</f>
        <v>0</v>
      </c>
      <c r="O196" s="16">
        <f>IF(Inskrivning!$G198=3,Inskrivning!W198,0)</f>
        <v>0</v>
      </c>
      <c r="P196" s="16">
        <f>IF(Inskrivning!$G198=3,Inskrivning!X198,0)</f>
        <v>0</v>
      </c>
      <c r="Q196" s="113"/>
    </row>
    <row r="197" spans="2:17" x14ac:dyDescent="0.25">
      <c r="B197" s="53">
        <f>IF(Inskrivning!$G199=3,Inskrivning!J199,0)</f>
        <v>0</v>
      </c>
      <c r="C197" s="53">
        <f>IF(Inskrivning!$G199=3,Inskrivning!K199,0)</f>
        <v>0</v>
      </c>
      <c r="D197" s="16">
        <f>IF(Inskrivning!$G199=3,Inskrivning!L199,0)</f>
        <v>0</v>
      </c>
      <c r="E197" s="16">
        <f>IF(Inskrivning!$G199=3,Inskrivning!M199,0)</f>
        <v>0</v>
      </c>
      <c r="F197" s="16">
        <f>IF(Inskrivning!$G199=3,Inskrivning!N199,0)</f>
        <v>0</v>
      </c>
      <c r="G197" s="16">
        <f>IF(Inskrivning!$G199=3,Inskrivning!O199,0)</f>
        <v>0</v>
      </c>
      <c r="H197" s="16">
        <f>IF(Inskrivning!$G199=3,Inskrivning!P199,0)</f>
        <v>0</v>
      </c>
      <c r="I197" s="16">
        <f>IF(Inskrivning!$G199=3,Inskrivning!Q199,0)</f>
        <v>0</v>
      </c>
      <c r="J197" s="16">
        <f>IF(Inskrivning!$G199=3,Inskrivning!R199,0)</f>
        <v>0</v>
      </c>
      <c r="K197" s="16">
        <f>IF(Inskrivning!$G199=3,Inskrivning!S199,0)</f>
        <v>0</v>
      </c>
      <c r="L197" s="16">
        <f>IF(Inskrivning!$G199=3,Inskrivning!T199,0)</f>
        <v>0</v>
      </c>
      <c r="M197" s="16">
        <f>IF(Inskrivning!$G199=3,Inskrivning!U199,0)</f>
        <v>0</v>
      </c>
      <c r="N197" s="16">
        <f>IF(Inskrivning!$G199=3,Inskrivning!V199,0)</f>
        <v>0</v>
      </c>
      <c r="O197" s="16">
        <f>IF(Inskrivning!$G199=3,Inskrivning!W199,0)</f>
        <v>0</v>
      </c>
      <c r="P197" s="16">
        <f>IF(Inskrivning!$G199=3,Inskrivning!X199,0)</f>
        <v>0</v>
      </c>
      <c r="Q197" s="113"/>
    </row>
    <row r="198" spans="2:17" x14ac:dyDescent="0.25">
      <c r="B198" s="53">
        <f>IF(Inskrivning!$G200=3,Inskrivning!J200,0)</f>
        <v>0</v>
      </c>
      <c r="C198" s="53">
        <f>IF(Inskrivning!$G200=3,Inskrivning!K200,0)</f>
        <v>0</v>
      </c>
      <c r="D198" s="16">
        <f>IF(Inskrivning!$G200=3,Inskrivning!L200,0)</f>
        <v>0</v>
      </c>
      <c r="E198" s="16">
        <f>IF(Inskrivning!$G200=3,Inskrivning!M200,0)</f>
        <v>0</v>
      </c>
      <c r="F198" s="16">
        <f>IF(Inskrivning!$G200=3,Inskrivning!N200,0)</f>
        <v>0</v>
      </c>
      <c r="G198" s="16">
        <f>IF(Inskrivning!$G200=3,Inskrivning!O200,0)</f>
        <v>0</v>
      </c>
      <c r="H198" s="16">
        <f>IF(Inskrivning!$G200=3,Inskrivning!P200,0)</f>
        <v>0</v>
      </c>
      <c r="I198" s="16">
        <f>IF(Inskrivning!$G200=3,Inskrivning!Q200,0)</f>
        <v>0</v>
      </c>
      <c r="J198" s="16">
        <f>IF(Inskrivning!$G200=3,Inskrivning!R200,0)</f>
        <v>0</v>
      </c>
      <c r="K198" s="16">
        <f>IF(Inskrivning!$G200=3,Inskrivning!S200,0)</f>
        <v>0</v>
      </c>
      <c r="L198" s="16">
        <f>IF(Inskrivning!$G200=3,Inskrivning!T200,0)</f>
        <v>0</v>
      </c>
      <c r="M198" s="16">
        <f>IF(Inskrivning!$G200=3,Inskrivning!U200,0)</f>
        <v>0</v>
      </c>
      <c r="N198" s="16">
        <f>IF(Inskrivning!$G200=3,Inskrivning!V200,0)</f>
        <v>0</v>
      </c>
      <c r="O198" s="16">
        <f>IF(Inskrivning!$G200=3,Inskrivning!W200,0)</f>
        <v>0</v>
      </c>
      <c r="P198" s="16">
        <f>IF(Inskrivning!$G200=3,Inskrivning!X200,0)</f>
        <v>0</v>
      </c>
      <c r="Q198" s="113"/>
    </row>
    <row r="199" spans="2:17" x14ac:dyDescent="0.25">
      <c r="B199" s="53">
        <f>IF(Inskrivning!$G201=3,Inskrivning!J201,0)</f>
        <v>0</v>
      </c>
      <c r="C199" s="53">
        <f>IF(Inskrivning!$G201=3,Inskrivning!K201,0)</f>
        <v>0</v>
      </c>
      <c r="D199" s="16">
        <f>IF(Inskrivning!$G201=3,Inskrivning!L201,0)</f>
        <v>0</v>
      </c>
      <c r="E199" s="16">
        <f>IF(Inskrivning!$G201=3,Inskrivning!M201,0)</f>
        <v>0</v>
      </c>
      <c r="F199" s="16">
        <f>IF(Inskrivning!$G201=3,Inskrivning!N201,0)</f>
        <v>0</v>
      </c>
      <c r="G199" s="16">
        <f>IF(Inskrivning!$G201=3,Inskrivning!O201,0)</f>
        <v>0</v>
      </c>
      <c r="H199" s="16">
        <f>IF(Inskrivning!$G201=3,Inskrivning!P201,0)</f>
        <v>0</v>
      </c>
      <c r="I199" s="16">
        <f>IF(Inskrivning!$G201=3,Inskrivning!Q201,0)</f>
        <v>0</v>
      </c>
      <c r="J199" s="16">
        <f>IF(Inskrivning!$G201=3,Inskrivning!R201,0)</f>
        <v>0</v>
      </c>
      <c r="K199" s="16">
        <f>IF(Inskrivning!$G201=3,Inskrivning!S201,0)</f>
        <v>0</v>
      </c>
      <c r="L199" s="16">
        <f>IF(Inskrivning!$G201=3,Inskrivning!T201,0)</f>
        <v>0</v>
      </c>
      <c r="M199" s="16">
        <f>IF(Inskrivning!$G201=3,Inskrivning!U201,0)</f>
        <v>0</v>
      </c>
      <c r="N199" s="16">
        <f>IF(Inskrivning!$G201=3,Inskrivning!V201,0)</f>
        <v>0</v>
      </c>
      <c r="O199" s="16">
        <f>IF(Inskrivning!$G201=3,Inskrivning!W201,0)</f>
        <v>0</v>
      </c>
      <c r="P199" s="16">
        <f>IF(Inskrivning!$G201=3,Inskrivning!X201,0)</f>
        <v>0</v>
      </c>
      <c r="Q199" s="113"/>
    </row>
    <row r="200" spans="2:17" x14ac:dyDescent="0.25">
      <c r="B200" s="53">
        <f>IF(Inskrivning!$G202=3,Inskrivning!J202,0)</f>
        <v>0</v>
      </c>
      <c r="C200" s="53">
        <f>IF(Inskrivning!$G202=3,Inskrivning!K202,0)</f>
        <v>0</v>
      </c>
      <c r="D200" s="16">
        <f>IF(Inskrivning!$G202=3,Inskrivning!L202,0)</f>
        <v>0</v>
      </c>
      <c r="E200" s="16">
        <f>IF(Inskrivning!$G202=3,Inskrivning!M202,0)</f>
        <v>0</v>
      </c>
      <c r="F200" s="16">
        <f>IF(Inskrivning!$G202=3,Inskrivning!N202,0)</f>
        <v>0</v>
      </c>
      <c r="G200" s="16">
        <f>IF(Inskrivning!$G202=3,Inskrivning!O202,0)</f>
        <v>0</v>
      </c>
      <c r="H200" s="16">
        <f>IF(Inskrivning!$G202=3,Inskrivning!P202,0)</f>
        <v>0</v>
      </c>
      <c r="I200" s="16">
        <f>IF(Inskrivning!$G202=3,Inskrivning!Q202,0)</f>
        <v>0</v>
      </c>
      <c r="J200" s="16">
        <f>IF(Inskrivning!$G202=3,Inskrivning!R202,0)</f>
        <v>0</v>
      </c>
      <c r="K200" s="16">
        <f>IF(Inskrivning!$G202=3,Inskrivning!S202,0)</f>
        <v>0</v>
      </c>
      <c r="L200" s="16">
        <f>IF(Inskrivning!$G202=3,Inskrivning!T202,0)</f>
        <v>0</v>
      </c>
      <c r="M200" s="16">
        <f>IF(Inskrivning!$G202=3,Inskrivning!U202,0)</f>
        <v>0</v>
      </c>
      <c r="N200" s="16">
        <f>IF(Inskrivning!$G202=3,Inskrivning!V202,0)</f>
        <v>0</v>
      </c>
      <c r="O200" s="16">
        <f>IF(Inskrivning!$G202=3,Inskrivning!W202,0)</f>
        <v>0</v>
      </c>
      <c r="P200" s="16">
        <f>IF(Inskrivning!$G202=3,Inskrivning!X202,0)</f>
        <v>0</v>
      </c>
      <c r="Q200" s="113"/>
    </row>
    <row r="201" spans="2:17" x14ac:dyDescent="0.25">
      <c r="B201" s="53">
        <f>IF(Inskrivning!$G203=3,Inskrivning!J203,0)</f>
        <v>0</v>
      </c>
      <c r="C201" s="53">
        <f>IF(Inskrivning!$G203=3,Inskrivning!K203,0)</f>
        <v>0</v>
      </c>
      <c r="D201" s="16">
        <f>IF(Inskrivning!$G203=3,Inskrivning!L203,0)</f>
        <v>0</v>
      </c>
      <c r="E201" s="16">
        <f>IF(Inskrivning!$G203=3,Inskrivning!M203,0)</f>
        <v>0</v>
      </c>
      <c r="F201" s="16">
        <f>IF(Inskrivning!$G203=3,Inskrivning!N203,0)</f>
        <v>0</v>
      </c>
      <c r="G201" s="16">
        <f>IF(Inskrivning!$G203=3,Inskrivning!O203,0)</f>
        <v>0</v>
      </c>
      <c r="H201" s="16">
        <f>IF(Inskrivning!$G203=3,Inskrivning!P203,0)</f>
        <v>0</v>
      </c>
      <c r="I201" s="16">
        <f>IF(Inskrivning!$G203=3,Inskrivning!Q203,0)</f>
        <v>0</v>
      </c>
      <c r="J201" s="16">
        <f>IF(Inskrivning!$G203=3,Inskrivning!R203,0)</f>
        <v>0</v>
      </c>
      <c r="K201" s="16">
        <f>IF(Inskrivning!$G203=3,Inskrivning!S203,0)</f>
        <v>0</v>
      </c>
      <c r="L201" s="16">
        <f>IF(Inskrivning!$G203=3,Inskrivning!T203,0)</f>
        <v>0</v>
      </c>
      <c r="M201" s="16">
        <f>IF(Inskrivning!$G203=3,Inskrivning!U203,0)</f>
        <v>0</v>
      </c>
      <c r="N201" s="16">
        <f>IF(Inskrivning!$G203=3,Inskrivning!V203,0)</f>
        <v>0</v>
      </c>
      <c r="O201" s="16">
        <f>IF(Inskrivning!$G203=3,Inskrivning!W203,0)</f>
        <v>0</v>
      </c>
      <c r="P201" s="16">
        <f>IF(Inskrivning!$G203=3,Inskrivning!X203,0)</f>
        <v>0</v>
      </c>
      <c r="Q201" s="113"/>
    </row>
    <row r="202" spans="2:17" x14ac:dyDescent="0.25">
      <c r="B202" s="53">
        <f>IF(Inskrivning!$G204=3,Inskrivning!J204,0)</f>
        <v>0</v>
      </c>
      <c r="C202" s="53">
        <f>IF(Inskrivning!$G204=3,Inskrivning!K204,0)</f>
        <v>0</v>
      </c>
      <c r="D202" s="16">
        <f>IF(Inskrivning!$G204=3,Inskrivning!L204,0)</f>
        <v>0</v>
      </c>
      <c r="E202" s="16">
        <f>IF(Inskrivning!$G204=3,Inskrivning!M204,0)</f>
        <v>0</v>
      </c>
      <c r="F202" s="16">
        <f>IF(Inskrivning!$G204=3,Inskrivning!N204,0)</f>
        <v>0</v>
      </c>
      <c r="G202" s="16">
        <f>IF(Inskrivning!$G204=3,Inskrivning!O204,0)</f>
        <v>0</v>
      </c>
      <c r="H202" s="16">
        <f>IF(Inskrivning!$G204=3,Inskrivning!P204,0)</f>
        <v>0</v>
      </c>
      <c r="I202" s="16">
        <f>IF(Inskrivning!$G204=3,Inskrivning!Q204,0)</f>
        <v>0</v>
      </c>
      <c r="J202" s="16">
        <f>IF(Inskrivning!$G204=3,Inskrivning!R204,0)</f>
        <v>0</v>
      </c>
      <c r="K202" s="16">
        <f>IF(Inskrivning!$G204=3,Inskrivning!S204,0)</f>
        <v>0</v>
      </c>
      <c r="L202" s="16">
        <f>IF(Inskrivning!$G204=3,Inskrivning!T204,0)</f>
        <v>0</v>
      </c>
      <c r="M202" s="16">
        <f>IF(Inskrivning!$G204=3,Inskrivning!U204,0)</f>
        <v>0</v>
      </c>
      <c r="N202" s="16">
        <f>IF(Inskrivning!$G204=3,Inskrivning!V204,0)</f>
        <v>0</v>
      </c>
      <c r="O202" s="16">
        <f>IF(Inskrivning!$G204=3,Inskrivning!W204,0)</f>
        <v>0</v>
      </c>
      <c r="P202" s="16">
        <f>IF(Inskrivning!$G204=3,Inskrivning!X204,0)</f>
        <v>0</v>
      </c>
      <c r="Q202" s="113"/>
    </row>
    <row r="203" spans="2:17" x14ac:dyDescent="0.25">
      <c r="B203" s="53">
        <f>IF(Inskrivning!$G205=3,Inskrivning!J205,0)</f>
        <v>0</v>
      </c>
      <c r="C203" s="53">
        <f>IF(Inskrivning!$G205=3,Inskrivning!K205,0)</f>
        <v>0</v>
      </c>
      <c r="D203" s="16">
        <f>IF(Inskrivning!$G205=3,Inskrivning!L205,0)</f>
        <v>0</v>
      </c>
      <c r="E203" s="16">
        <f>IF(Inskrivning!$G205=3,Inskrivning!M205,0)</f>
        <v>0</v>
      </c>
      <c r="F203" s="16">
        <f>IF(Inskrivning!$G205=3,Inskrivning!N205,0)</f>
        <v>0</v>
      </c>
      <c r="G203" s="16">
        <f>IF(Inskrivning!$G205=3,Inskrivning!O205,0)</f>
        <v>0</v>
      </c>
      <c r="H203" s="16">
        <f>IF(Inskrivning!$G205=3,Inskrivning!P205,0)</f>
        <v>0</v>
      </c>
      <c r="I203" s="16">
        <f>IF(Inskrivning!$G205=3,Inskrivning!Q205,0)</f>
        <v>0</v>
      </c>
      <c r="J203" s="16">
        <f>IF(Inskrivning!$G205=3,Inskrivning!R205,0)</f>
        <v>0</v>
      </c>
      <c r="K203" s="16">
        <f>IF(Inskrivning!$G205=3,Inskrivning!S205,0)</f>
        <v>0</v>
      </c>
      <c r="L203" s="16">
        <f>IF(Inskrivning!$G205=3,Inskrivning!T205,0)</f>
        <v>0</v>
      </c>
      <c r="M203" s="16">
        <f>IF(Inskrivning!$G205=3,Inskrivning!U205,0)</f>
        <v>0</v>
      </c>
      <c r="N203" s="16">
        <f>IF(Inskrivning!$G205=3,Inskrivning!V205,0)</f>
        <v>0</v>
      </c>
      <c r="O203" s="16">
        <f>IF(Inskrivning!$G205=3,Inskrivning!W205,0)</f>
        <v>0</v>
      </c>
      <c r="P203" s="16">
        <f>IF(Inskrivning!$G205=3,Inskrivning!X205,0)</f>
        <v>0</v>
      </c>
      <c r="Q203" s="113"/>
    </row>
    <row r="204" spans="2:17" x14ac:dyDescent="0.25">
      <c r="B204" s="53">
        <f>IF(Inskrivning!$G206=3,Inskrivning!J206,0)</f>
        <v>0</v>
      </c>
      <c r="C204" s="53">
        <f>IF(Inskrivning!$G206=3,Inskrivning!K206,0)</f>
        <v>0</v>
      </c>
      <c r="D204" s="16">
        <f>IF(Inskrivning!$G206=3,Inskrivning!L206,0)</f>
        <v>0</v>
      </c>
      <c r="E204" s="16">
        <f>IF(Inskrivning!$G206=3,Inskrivning!M206,0)</f>
        <v>0</v>
      </c>
      <c r="F204" s="16">
        <f>IF(Inskrivning!$G206=3,Inskrivning!N206,0)</f>
        <v>0</v>
      </c>
      <c r="G204" s="16">
        <f>IF(Inskrivning!$G206=3,Inskrivning!O206,0)</f>
        <v>0</v>
      </c>
      <c r="H204" s="16">
        <f>IF(Inskrivning!$G206=3,Inskrivning!P206,0)</f>
        <v>0</v>
      </c>
      <c r="I204" s="16">
        <f>IF(Inskrivning!$G206=3,Inskrivning!Q206,0)</f>
        <v>0</v>
      </c>
      <c r="J204" s="16">
        <f>IF(Inskrivning!$G206=3,Inskrivning!R206,0)</f>
        <v>0</v>
      </c>
      <c r="K204" s="16">
        <f>IF(Inskrivning!$G206=3,Inskrivning!S206,0)</f>
        <v>0</v>
      </c>
      <c r="L204" s="16">
        <f>IF(Inskrivning!$G206=3,Inskrivning!T206,0)</f>
        <v>0</v>
      </c>
      <c r="M204" s="16">
        <f>IF(Inskrivning!$G206=3,Inskrivning!U206,0)</f>
        <v>0</v>
      </c>
      <c r="N204" s="16">
        <f>IF(Inskrivning!$G206=3,Inskrivning!V206,0)</f>
        <v>0</v>
      </c>
      <c r="O204" s="16">
        <f>IF(Inskrivning!$G206=3,Inskrivning!W206,0)</f>
        <v>0</v>
      </c>
      <c r="P204" s="16">
        <f>IF(Inskrivning!$G206=3,Inskrivning!X206,0)</f>
        <v>0</v>
      </c>
      <c r="Q204" s="113"/>
    </row>
    <row r="205" spans="2:17" x14ac:dyDescent="0.25">
      <c r="B205" s="14"/>
      <c r="C205" s="14"/>
      <c r="D205" s="15"/>
      <c r="E205" s="15"/>
      <c r="F205" s="15"/>
      <c r="G205" s="15"/>
      <c r="H205" s="15"/>
      <c r="I205" s="15"/>
      <c r="J205" s="15"/>
      <c r="K205" s="15"/>
      <c r="L205" s="15"/>
      <c r="M205" s="15"/>
      <c r="N205" s="15"/>
      <c r="O205" s="15"/>
      <c r="P205" s="15"/>
    </row>
    <row r="206" spans="2:17" x14ac:dyDescent="0.25">
      <c r="B206" s="14"/>
      <c r="C206" s="14"/>
      <c r="D206" s="15"/>
      <c r="E206" s="15"/>
      <c r="F206" s="15"/>
      <c r="G206" s="15"/>
      <c r="H206" s="15"/>
      <c r="I206" s="15"/>
      <c r="J206" s="15"/>
      <c r="K206" s="15"/>
      <c r="L206" s="15"/>
      <c r="M206" s="15"/>
      <c r="N206" s="15"/>
      <c r="O206" s="15"/>
      <c r="P206" s="15"/>
    </row>
  </sheetData>
  <sortState xmlns:xlrd2="http://schemas.microsoft.com/office/spreadsheetml/2017/richdata2" ref="B5:Q204">
    <sortCondition descending="1" ref="P5:P204"/>
    <sortCondition descending="1" ref="Q5:Q204"/>
  </sortState>
  <phoneticPr fontId="4" type="noConversion"/>
  <pageMargins left="0.7" right="0.7" top="0.75" bottom="0.75" header="0.3" footer="0.3"/>
  <pageSetup paperSize="9"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5">
    <tabColor rgb="FFFFFF00"/>
  </sheetPr>
  <dimension ref="A1:X204"/>
  <sheetViews>
    <sheetView workbookViewId="0">
      <selection activeCell="B5" sqref="B5:Q204"/>
    </sheetView>
  </sheetViews>
  <sheetFormatPr defaultRowHeight="15" x14ac:dyDescent="0.25"/>
  <cols>
    <col min="1" max="1" width="4.88671875" customWidth="1"/>
    <col min="2" max="2" width="25.6640625" customWidth="1"/>
    <col min="3" max="3" width="15.6640625" customWidth="1"/>
    <col min="4" max="8" width="4.88671875" style="4" customWidth="1"/>
    <col min="9" max="9" width="8" style="4" bestFit="1" customWidth="1"/>
    <col min="10" max="14" width="4.88671875" style="4" customWidth="1"/>
    <col min="15" max="15" width="8" style="4" bestFit="1" customWidth="1"/>
    <col min="16" max="16" width="7.6640625" style="4" bestFit="1" customWidth="1"/>
    <col min="17" max="17" width="4.77734375" style="15" customWidth="1"/>
    <col min="18" max="18" width="6.5546875" style="4" customWidth="1"/>
  </cols>
  <sheetData>
    <row r="1" spans="1:24" ht="24.6" x14ac:dyDescent="0.4">
      <c r="A1" s="4"/>
      <c r="B1" s="71" t="s">
        <v>89</v>
      </c>
      <c r="C1" s="22"/>
      <c r="I1" s="5"/>
      <c r="O1" s="5"/>
      <c r="P1" s="5"/>
      <c r="X1" s="4"/>
    </row>
    <row r="2" spans="1:24" x14ac:dyDescent="0.25">
      <c r="A2" s="4"/>
      <c r="C2" s="22"/>
      <c r="I2" s="5"/>
      <c r="O2" s="5"/>
      <c r="P2" s="5"/>
    </row>
    <row r="3" spans="1:24" ht="17.100000000000001" customHeight="1" x14ac:dyDescent="0.25">
      <c r="A3" s="4"/>
      <c r="B3" s="2"/>
      <c r="C3" s="21"/>
      <c r="D3" s="2" t="s">
        <v>1</v>
      </c>
      <c r="E3" s="2" t="s">
        <v>1</v>
      </c>
      <c r="F3" s="2" t="s">
        <v>1</v>
      </c>
      <c r="G3" s="2" t="s">
        <v>1</v>
      </c>
      <c r="H3" s="2" t="s">
        <v>1</v>
      </c>
      <c r="I3" s="1" t="s">
        <v>2</v>
      </c>
      <c r="J3" s="2" t="s">
        <v>1</v>
      </c>
      <c r="K3" s="2" t="s">
        <v>1</v>
      </c>
      <c r="L3" s="2" t="s">
        <v>1</v>
      </c>
      <c r="M3" s="2" t="s">
        <v>3</v>
      </c>
      <c r="N3" s="2" t="s">
        <v>1</v>
      </c>
      <c r="O3" s="1" t="s">
        <v>2</v>
      </c>
      <c r="P3" s="1"/>
      <c r="Q3" s="126" t="s">
        <v>459</v>
      </c>
      <c r="R3" s="34" t="s">
        <v>170</v>
      </c>
      <c r="T3" s="34" t="s">
        <v>168</v>
      </c>
      <c r="U3" s="34" t="s">
        <v>169</v>
      </c>
    </row>
    <row r="4" spans="1:24" ht="17.100000000000001" customHeight="1" x14ac:dyDescent="0.25">
      <c r="A4" s="2" t="s">
        <v>22</v>
      </c>
      <c r="B4" s="50" t="s">
        <v>5</v>
      </c>
      <c r="C4" s="54" t="s">
        <v>6</v>
      </c>
      <c r="D4" s="47">
        <v>1</v>
      </c>
      <c r="E4" s="47">
        <v>2</v>
      </c>
      <c r="F4" s="47">
        <v>3</v>
      </c>
      <c r="G4" s="47">
        <v>4</v>
      </c>
      <c r="H4" s="47">
        <v>5</v>
      </c>
      <c r="I4" s="48" t="s">
        <v>7</v>
      </c>
      <c r="J4" s="47">
        <v>6</v>
      </c>
      <c r="K4" s="47">
        <v>7</v>
      </c>
      <c r="L4" s="47">
        <v>8</v>
      </c>
      <c r="M4" s="47">
        <v>9</v>
      </c>
      <c r="N4" s="47">
        <v>10</v>
      </c>
      <c r="O4" s="48" t="s">
        <v>8</v>
      </c>
      <c r="P4" s="49" t="s">
        <v>9</v>
      </c>
      <c r="Q4" s="126" t="s">
        <v>239</v>
      </c>
      <c r="R4" s="34" t="s">
        <v>171</v>
      </c>
      <c r="T4" s="2">
        <f>Inskrivning!$P$3</f>
        <v>0</v>
      </c>
      <c r="U4" s="2" t="str">
        <f>IF(Inskrivning!$B$3="x","Ja",IF(Inskrivning!$C$3="x","Ja","Nej"))</f>
        <v>Nej</v>
      </c>
    </row>
    <row r="5" spans="1:24" ht="17.100000000000001" customHeight="1" x14ac:dyDescent="0.25">
      <c r="A5" s="16">
        <f>IF(B5=0,1,1)</f>
        <v>1</v>
      </c>
      <c r="B5" s="53">
        <f>IF(Inskrivning!$G14=4,Inskrivning!J14,0)</f>
        <v>0</v>
      </c>
      <c r="C5" s="53">
        <f>IF(Inskrivning!$G14=4,Inskrivning!K14,0)</f>
        <v>0</v>
      </c>
      <c r="D5" s="16">
        <f>IF(Inskrivning!$G14=4,Inskrivning!L14,0)</f>
        <v>0</v>
      </c>
      <c r="E5" s="16">
        <f>IF(Inskrivning!$G14=4,Inskrivning!M14,0)</f>
        <v>0</v>
      </c>
      <c r="F5" s="16">
        <f>IF(Inskrivning!$G14=4,Inskrivning!N14,0)</f>
        <v>0</v>
      </c>
      <c r="G5" s="16">
        <f>IF(Inskrivning!$G14=4,Inskrivning!O14,0)</f>
        <v>0</v>
      </c>
      <c r="H5" s="16">
        <f>IF(Inskrivning!$G14=4,Inskrivning!P14,0)</f>
        <v>0</v>
      </c>
      <c r="I5" s="16">
        <f>IF(Inskrivning!$G14=4,Inskrivning!Q14,0)</f>
        <v>0</v>
      </c>
      <c r="J5" s="16">
        <f>IF(Inskrivning!$G14=4,Inskrivning!R14,0)</f>
        <v>0</v>
      </c>
      <c r="K5" s="16">
        <f>IF(Inskrivning!$G14=4,Inskrivning!S14,0)</f>
        <v>0</v>
      </c>
      <c r="L5" s="16">
        <f>IF(Inskrivning!$G14=4,Inskrivning!T14,0)</f>
        <v>0</v>
      </c>
      <c r="M5" s="16">
        <f>IF(Inskrivning!$G14=4,Inskrivning!U14,0)</f>
        <v>0</v>
      </c>
      <c r="N5" s="16">
        <f>IF(Inskrivning!$G14=4,Inskrivning!V14,0)</f>
        <v>0</v>
      </c>
      <c r="O5" s="16">
        <f>IF(Inskrivning!$G14=4,Inskrivning!W14,0)</f>
        <v>0</v>
      </c>
      <c r="P5" s="16">
        <f>IF(Inskrivning!$G14=4,Inskrivning!X14,0)</f>
        <v>0</v>
      </c>
      <c r="Q5" s="113"/>
      <c r="R5" s="2" t="str">
        <f>IF(P5&lt;1,"",IF(T4&gt;0,IF(U4="nej",15,20)))</f>
        <v/>
      </c>
    </row>
    <row r="6" spans="1:24" ht="17.100000000000001" customHeight="1" x14ac:dyDescent="0.25">
      <c r="A6" s="16">
        <f>IF(B6=0,ROW(2:2),IF(AND(P6=P5,Q6&lt;Q5),ROW(2:2),IF(P6=P5,A5,ROW(2:2))))</f>
        <v>2</v>
      </c>
      <c r="B6" s="53">
        <f>IF(Inskrivning!$G13=4,Inskrivning!J13,0)</f>
        <v>0</v>
      </c>
      <c r="C6" s="53">
        <f>IF(Inskrivning!$G13=4,Inskrivning!K13,0)</f>
        <v>0</v>
      </c>
      <c r="D6" s="16">
        <f>IF(Inskrivning!$G13=4,Inskrivning!L13,0)</f>
        <v>0</v>
      </c>
      <c r="E6" s="16">
        <f>IF(Inskrivning!$G13=4,Inskrivning!M13,0)</f>
        <v>0</v>
      </c>
      <c r="F6" s="16">
        <f>IF(Inskrivning!$G13=4,Inskrivning!N13,0)</f>
        <v>0</v>
      </c>
      <c r="G6" s="16">
        <f>IF(Inskrivning!$G13=4,Inskrivning!O13,0)</f>
        <v>0</v>
      </c>
      <c r="H6" s="16">
        <f>IF(Inskrivning!$G13=4,Inskrivning!P13,0)</f>
        <v>0</v>
      </c>
      <c r="I6" s="16">
        <f>IF(Inskrivning!$G13=4,Inskrivning!Q13,0)</f>
        <v>0</v>
      </c>
      <c r="J6" s="16">
        <f>IF(Inskrivning!$G13=4,Inskrivning!R13,0)</f>
        <v>0</v>
      </c>
      <c r="K6" s="16">
        <f>IF(Inskrivning!$G13=4,Inskrivning!S13,0)</f>
        <v>0</v>
      </c>
      <c r="L6" s="16">
        <f>IF(Inskrivning!$G13=4,Inskrivning!T13,0)</f>
        <v>0</v>
      </c>
      <c r="M6" s="16">
        <f>IF(Inskrivning!$G13=4,Inskrivning!U13,0)</f>
        <v>0</v>
      </c>
      <c r="N6" s="16">
        <f>IF(Inskrivning!$G13=4,Inskrivning!V13,0)</f>
        <v>0</v>
      </c>
      <c r="O6" s="16">
        <f>IF(Inskrivning!$G13=4,Inskrivning!W13,0)</f>
        <v>0</v>
      </c>
      <c r="P6" s="16">
        <f>IF(Inskrivning!$G13=4,Inskrivning!X13,0)</f>
        <v>0</v>
      </c>
      <c r="Q6" s="113"/>
      <c r="R6" s="2" t="str">
        <f>IF(P5&lt;1,"",IF($T$4&gt;1,IF(AND(A6=1,$U$4="JA"),20,IF(AND(A6=2,$U$4="JA"),18,IF(AND(A6=1,$U$4="NEJ"),15,13)))))</f>
        <v/>
      </c>
    </row>
    <row r="7" spans="1:24" ht="17.100000000000001" customHeight="1" x14ac:dyDescent="0.25">
      <c r="A7" s="16">
        <f t="shared" ref="A7:A10" si="0">IF(B7=0,ROW(3:3),IF(AND(P7=P6,Q7&lt;Q6),ROW(3:3),IF(P7=P6,A6,ROW(3:3))))</f>
        <v>3</v>
      </c>
      <c r="B7" s="53">
        <f>IF(Inskrivning!$G8=4,Inskrivning!J8,0)</f>
        <v>0</v>
      </c>
      <c r="C7" s="53">
        <f>IF(Inskrivning!$G8=4,Inskrivning!K8,0)</f>
        <v>0</v>
      </c>
      <c r="D7" s="16">
        <f>IF(Inskrivning!$G8=4,Inskrivning!L8,0)</f>
        <v>0</v>
      </c>
      <c r="E7" s="16">
        <f>IF(Inskrivning!$G8=4,Inskrivning!M8,0)</f>
        <v>0</v>
      </c>
      <c r="F7" s="16">
        <f>IF(Inskrivning!$G8=4,Inskrivning!N8,0)</f>
        <v>0</v>
      </c>
      <c r="G7" s="16">
        <f>IF(Inskrivning!$G8=4,Inskrivning!O8,0)</f>
        <v>0</v>
      </c>
      <c r="H7" s="16">
        <f>IF(Inskrivning!$G8=4,Inskrivning!P8,0)</f>
        <v>0</v>
      </c>
      <c r="I7" s="16">
        <f>IF(Inskrivning!$G8=4,Inskrivning!Q8,0)</f>
        <v>0</v>
      </c>
      <c r="J7" s="16">
        <f>IF(Inskrivning!$G8=4,Inskrivning!R8,0)</f>
        <v>0</v>
      </c>
      <c r="K7" s="16">
        <f>IF(Inskrivning!$G8=4,Inskrivning!S8,0)</f>
        <v>0</v>
      </c>
      <c r="L7" s="16">
        <f>IF(Inskrivning!$G8=4,Inskrivning!T8,0)</f>
        <v>0</v>
      </c>
      <c r="M7" s="16">
        <f>IF(Inskrivning!$G8=4,Inskrivning!U8,0)</f>
        <v>0</v>
      </c>
      <c r="N7" s="16">
        <f>IF(Inskrivning!$G8=4,Inskrivning!V8,0)</f>
        <v>0</v>
      </c>
      <c r="O7" s="16">
        <f>IF(Inskrivning!$G8=4,Inskrivning!W8,0)</f>
        <v>0</v>
      </c>
      <c r="P7" s="16">
        <f>IF(Inskrivning!$G8=4,Inskrivning!X8,0)</f>
        <v>0</v>
      </c>
      <c r="Q7" s="113"/>
      <c r="R7" s="2" t="str">
        <f>IF(P6&lt;1,"",IF($T$4&gt;2,IF(AND(A7=1,$U$4="JA"),20,IF(AND(A7=2,$U$4="JA"),18,IF(AND(A7=3,$U$4="JA"),16,IF(AND(A7=1,$U$4="NEJ"),15,IF(AND(A7=2,$U$4="NEJ"),13,11)))))))</f>
        <v/>
      </c>
    </row>
    <row r="8" spans="1:24" ht="17.100000000000001" customHeight="1" x14ac:dyDescent="0.25">
      <c r="A8" s="16">
        <f t="shared" si="0"/>
        <v>4</v>
      </c>
      <c r="B8" s="53">
        <f>IF(Inskrivning!$G15=4,Inskrivning!J15,0)</f>
        <v>0</v>
      </c>
      <c r="C8" s="53">
        <f>IF(Inskrivning!$G15=4,Inskrivning!K15,0)</f>
        <v>0</v>
      </c>
      <c r="D8" s="16">
        <f>IF(Inskrivning!$G15=4,Inskrivning!L15,0)</f>
        <v>0</v>
      </c>
      <c r="E8" s="16">
        <f>IF(Inskrivning!$G15=4,Inskrivning!M15,0)</f>
        <v>0</v>
      </c>
      <c r="F8" s="16">
        <f>IF(Inskrivning!$G15=4,Inskrivning!N15,0)</f>
        <v>0</v>
      </c>
      <c r="G8" s="16">
        <f>IF(Inskrivning!$G15=4,Inskrivning!O15,0)</f>
        <v>0</v>
      </c>
      <c r="H8" s="16">
        <f>IF(Inskrivning!$G15=4,Inskrivning!P15,0)</f>
        <v>0</v>
      </c>
      <c r="I8" s="16">
        <f>IF(Inskrivning!$G15=4,Inskrivning!Q15,0)</f>
        <v>0</v>
      </c>
      <c r="J8" s="16">
        <f>IF(Inskrivning!$G15=4,Inskrivning!R15,0)</f>
        <v>0</v>
      </c>
      <c r="K8" s="16">
        <f>IF(Inskrivning!$G15=4,Inskrivning!S15,0)</f>
        <v>0</v>
      </c>
      <c r="L8" s="16">
        <f>IF(Inskrivning!$G15=4,Inskrivning!T15,0)</f>
        <v>0</v>
      </c>
      <c r="M8" s="16">
        <f>IF(Inskrivning!$G15=4,Inskrivning!U15,0)</f>
        <v>0</v>
      </c>
      <c r="N8" s="16">
        <f>IF(Inskrivning!$G15=4,Inskrivning!V15,0)</f>
        <v>0</v>
      </c>
      <c r="O8" s="16">
        <f>IF(Inskrivning!$G15=4,Inskrivning!W15,0)</f>
        <v>0</v>
      </c>
      <c r="P8" s="16">
        <f>IF(Inskrivning!$G15=4,Inskrivning!X15,0)</f>
        <v>0</v>
      </c>
      <c r="Q8" s="113"/>
      <c r="R8" s="2" t="str">
        <f>IF(P7&lt;1,"",IF($T$4&gt;3,IF(AND(A8=1,$U$4="JA"),20,IF(AND(A8=2,$U$4="JA"),18,IF(AND(A8=3,$U$4="JA"),16,IF(AND(A8=4,$U$4="JA",$T$4&gt;4),14,IF(AND(A8=1,$U$4="NEJ"),15,IF(AND(A8=2,$U$4="NEJ"),13,IF(AND(A8=3,$U$4="NEJ"),11,IF(AND(A8=4,$U$4="NEJ",$T$4&gt;4),9,0))))))))))</f>
        <v/>
      </c>
    </row>
    <row r="9" spans="1:24" ht="17.100000000000001" customHeight="1" x14ac:dyDescent="0.25">
      <c r="A9" s="16">
        <f t="shared" si="0"/>
        <v>5</v>
      </c>
      <c r="B9" s="53">
        <f>IF(Inskrivning!$G11=4,Inskrivning!J11,0)</f>
        <v>0</v>
      </c>
      <c r="C9" s="53">
        <f>IF(Inskrivning!$G11=4,Inskrivning!K11,0)</f>
        <v>0</v>
      </c>
      <c r="D9" s="16">
        <f>IF(Inskrivning!$G11=4,Inskrivning!L11,0)</f>
        <v>0</v>
      </c>
      <c r="E9" s="16">
        <f>IF(Inskrivning!$G11=4,Inskrivning!M11,0)</f>
        <v>0</v>
      </c>
      <c r="F9" s="16">
        <f>IF(Inskrivning!$G11=4,Inskrivning!N11,0)</f>
        <v>0</v>
      </c>
      <c r="G9" s="16">
        <f>IF(Inskrivning!$G11=4,Inskrivning!O11,0)</f>
        <v>0</v>
      </c>
      <c r="H9" s="16">
        <f>IF(Inskrivning!$G11=4,Inskrivning!P11,0)</f>
        <v>0</v>
      </c>
      <c r="I9" s="16">
        <f>IF(Inskrivning!$G11=4,Inskrivning!Q11,0)</f>
        <v>0</v>
      </c>
      <c r="J9" s="16">
        <f>IF(Inskrivning!$G11=4,Inskrivning!R11,0)</f>
        <v>0</v>
      </c>
      <c r="K9" s="16">
        <f>IF(Inskrivning!$G11=4,Inskrivning!S11,0)</f>
        <v>0</v>
      </c>
      <c r="L9" s="16">
        <f>IF(Inskrivning!$G11=4,Inskrivning!T11,0)</f>
        <v>0</v>
      </c>
      <c r="M9" s="16">
        <f>IF(Inskrivning!$G11=4,Inskrivning!U11,0)</f>
        <v>0</v>
      </c>
      <c r="N9" s="16">
        <f>IF(Inskrivning!$G11=4,Inskrivning!V11,0)</f>
        <v>0</v>
      </c>
      <c r="O9" s="16">
        <f>IF(Inskrivning!$G11=4,Inskrivning!W11,0)</f>
        <v>0</v>
      </c>
      <c r="P9" s="16">
        <f>IF(Inskrivning!$G11=4,Inskrivning!X11,0)</f>
        <v>0</v>
      </c>
      <c r="Q9" s="113"/>
      <c r="R9" s="2" t="str">
        <f>IF(P9&lt;1,"",IF($T$4&gt;4,IF(AND(A9=1,$U$4="JA"),20,IF(AND(A9=2,$U$4="JA"),18,IF(AND(A9=3,$U$4="JA"),16,IF(AND(A9=4,$U$4="JA"),14,IF(AND(A9=5,$U$4="JA",$T$4&gt;5),12,IF(AND(A9=1,$U$4="NEJ"),15,IF(AND(A9=2,$U$4="NEJ"),13,IF(AND(A9=3,$U$4="NEJ"),11,IF(AND(A9=4,$U$4="NEJ"),9,IF(AND(A9=5,$U$4="NEJ",$T$4&gt;5),7,0))))))))))))</f>
        <v/>
      </c>
    </row>
    <row r="10" spans="1:24" ht="17.100000000000001" customHeight="1" x14ac:dyDescent="0.25">
      <c r="A10" s="16">
        <f t="shared" si="0"/>
        <v>6</v>
      </c>
      <c r="B10" s="53">
        <f>IF(Inskrivning!$G24=4,Inskrivning!J24,0)</f>
        <v>0</v>
      </c>
      <c r="C10" s="53">
        <f>IF(Inskrivning!$G24=4,Inskrivning!K24,0)</f>
        <v>0</v>
      </c>
      <c r="D10" s="16">
        <f>IF(Inskrivning!$G24=4,Inskrivning!L24,0)</f>
        <v>0</v>
      </c>
      <c r="E10" s="16">
        <f>IF(Inskrivning!$G24=4,Inskrivning!M24,0)</f>
        <v>0</v>
      </c>
      <c r="F10" s="16">
        <f>IF(Inskrivning!$G24=4,Inskrivning!N24,0)</f>
        <v>0</v>
      </c>
      <c r="G10" s="16">
        <f>IF(Inskrivning!$G24=4,Inskrivning!O24,0)</f>
        <v>0</v>
      </c>
      <c r="H10" s="16">
        <f>IF(Inskrivning!$G24=4,Inskrivning!P24,0)</f>
        <v>0</v>
      </c>
      <c r="I10" s="16">
        <f>IF(Inskrivning!$G24=4,Inskrivning!Q24,0)</f>
        <v>0</v>
      </c>
      <c r="J10" s="16">
        <f>IF(Inskrivning!$G24=4,Inskrivning!R24,0)</f>
        <v>0</v>
      </c>
      <c r="K10" s="16">
        <f>IF(Inskrivning!$G24=4,Inskrivning!S24,0)</f>
        <v>0</v>
      </c>
      <c r="L10" s="16">
        <f>IF(Inskrivning!$G24=4,Inskrivning!T24,0)</f>
        <v>0</v>
      </c>
      <c r="M10" s="16">
        <f>IF(Inskrivning!$G24=4,Inskrivning!U24,0)</f>
        <v>0</v>
      </c>
      <c r="N10" s="16">
        <f>IF(Inskrivning!$G24=4,Inskrivning!V24,0)</f>
        <v>0</v>
      </c>
      <c r="O10" s="16">
        <f>IF(Inskrivning!$G24=4,Inskrivning!W24,0)</f>
        <v>0</v>
      </c>
      <c r="P10" s="16">
        <f>IF(Inskrivning!$G24=4,Inskrivning!X24,0)</f>
        <v>0</v>
      </c>
      <c r="Q10" s="113"/>
      <c r="R10" s="2" t="str">
        <f>IF(P10&lt;1,"",IF($T$4&gt;5,IF(AND(A10=1,$U$4="JA"),20,IF(AND(A10=2,$U$4="JA"),18,IF(AND(A10=3,$U$4="JA"),16,IF(AND(A10=4,$U$4="JA"),14,IF(AND(A10=5,$U$4="JA"),12,IF(AND(A10=6,$U$4="JA",$T$4&gt;6),11,IF(AND(A10=1,$U$4="NEJ"),15,IF(AND(A10=2,$U$4="NEJ"),13,IF(AND(A10=3,$U$4="NEJ"),11,IF(AND(A10=4,$U$4="NEJ"),9,IF(AND(A10=5,$U$4="NEJ"),7,IF(AND(A10=6,$U$4="NEJ",$T$4&gt;6),6,0))))))))))))))</f>
        <v/>
      </c>
    </row>
    <row r="11" spans="1:24" ht="17.100000000000001" customHeight="1" x14ac:dyDescent="0.25">
      <c r="A11" s="16">
        <f>IF(B11=0,ROW(7:7),IF(P11=P7,A7,IF(P11=P8,A8,IF(P11=P9,A9,IF(P11=P10,A10,ROW(7:7))))))</f>
        <v>7</v>
      </c>
      <c r="B11" s="53">
        <f>IF(Inskrivning!$G23=4,Inskrivning!J23,0)</f>
        <v>0</v>
      </c>
      <c r="C11" s="53">
        <f>IF(Inskrivning!$G23=4,Inskrivning!K23,0)</f>
        <v>0</v>
      </c>
      <c r="D11" s="16">
        <f>IF(Inskrivning!$G23=4,Inskrivning!L23,0)</f>
        <v>0</v>
      </c>
      <c r="E11" s="16">
        <f>IF(Inskrivning!$G23=4,Inskrivning!M23,0)</f>
        <v>0</v>
      </c>
      <c r="F11" s="16">
        <f>IF(Inskrivning!$G23=4,Inskrivning!N23,0)</f>
        <v>0</v>
      </c>
      <c r="G11" s="16">
        <f>IF(Inskrivning!$G23=4,Inskrivning!O23,0)</f>
        <v>0</v>
      </c>
      <c r="H11" s="16">
        <f>IF(Inskrivning!$G23=4,Inskrivning!P23,0)</f>
        <v>0</v>
      </c>
      <c r="I11" s="16">
        <f>IF(Inskrivning!$G23=4,Inskrivning!Q23,0)</f>
        <v>0</v>
      </c>
      <c r="J11" s="16">
        <f>IF(Inskrivning!$G23=4,Inskrivning!R23,0)</f>
        <v>0</v>
      </c>
      <c r="K11" s="16">
        <f>IF(Inskrivning!$G23=4,Inskrivning!S23,0)</f>
        <v>0</v>
      </c>
      <c r="L11" s="16">
        <f>IF(Inskrivning!$G23=4,Inskrivning!T23,0)</f>
        <v>0</v>
      </c>
      <c r="M11" s="16">
        <f>IF(Inskrivning!$G23=4,Inskrivning!U23,0)</f>
        <v>0</v>
      </c>
      <c r="N11" s="16">
        <f>IF(Inskrivning!$G23=4,Inskrivning!V23,0)</f>
        <v>0</v>
      </c>
      <c r="O11" s="16">
        <f>IF(Inskrivning!$G23=4,Inskrivning!W23,0)</f>
        <v>0</v>
      </c>
      <c r="P11" s="16">
        <f>IF(Inskrivning!$G23=4,Inskrivning!X23,0)</f>
        <v>0</v>
      </c>
      <c r="Q11" s="113"/>
      <c r="R11" s="2" t="str">
        <f>IF(P11&lt;1,"",IF($T$4&gt;6,IF(AND(A11=2,$U$4="JA"),18,IF(AND(A11=3,$U$4="JA"),16,IF(AND(A11=4,$U$4="JA"),14,IF(AND(A11=5,$U$4="JA"),12,IF(AND(A11=6,$U$4="JA"),11,IF(AND(A11=7,$U$4="JA",$T$4&gt;7),10,IF(AND(A11=2,$U$4="NEJ"),13,IF(AND(A11=3,$U$4="NEJ"),11,IF(AND(A11=4,$U$4="NEJ"),9,IF(AND(A11=5,$U$4="NEJ"),7,IF(AND(A11=6,$U$4="NEJ"),6,IF(AND(A11=7,$U$4="NEJ",$T$4&gt;7),5,0))))))))))))))</f>
        <v/>
      </c>
    </row>
    <row r="12" spans="1:24" ht="17.100000000000001" customHeight="1" x14ac:dyDescent="0.25">
      <c r="A12" s="16">
        <f t="shared" ref="A12:A64" si="1">IF(B12=0,ROW(8:8),IF(P12=P8,A8,IF(P12=P9,A9,IF(P12=P10,A10,IF(P12=P11,A11,ROW(8:8))))))</f>
        <v>8</v>
      </c>
      <c r="B12" s="53">
        <f>IF(Inskrivning!$G22=4,Inskrivning!J22,0)</f>
        <v>0</v>
      </c>
      <c r="C12" s="53">
        <f>IF(Inskrivning!$G22=4,Inskrivning!K22,0)</f>
        <v>0</v>
      </c>
      <c r="D12" s="16">
        <f>IF(Inskrivning!$G22=4,Inskrivning!L22,0)</f>
        <v>0</v>
      </c>
      <c r="E12" s="16">
        <f>IF(Inskrivning!$G22=4,Inskrivning!M22,0)</f>
        <v>0</v>
      </c>
      <c r="F12" s="16">
        <f>IF(Inskrivning!$G22=4,Inskrivning!N22,0)</f>
        <v>0</v>
      </c>
      <c r="G12" s="16">
        <f>IF(Inskrivning!$G22=4,Inskrivning!O22,0)</f>
        <v>0</v>
      </c>
      <c r="H12" s="16">
        <f>IF(Inskrivning!$G22=4,Inskrivning!P22,0)</f>
        <v>0</v>
      </c>
      <c r="I12" s="16">
        <f>IF(Inskrivning!$G22=4,Inskrivning!Q22,0)</f>
        <v>0</v>
      </c>
      <c r="J12" s="16">
        <f>IF(Inskrivning!$G22=4,Inskrivning!R22,0)</f>
        <v>0</v>
      </c>
      <c r="K12" s="16">
        <f>IF(Inskrivning!$G22=4,Inskrivning!S22,0)</f>
        <v>0</v>
      </c>
      <c r="L12" s="16">
        <f>IF(Inskrivning!$G22=4,Inskrivning!T22,0)</f>
        <v>0</v>
      </c>
      <c r="M12" s="16">
        <f>IF(Inskrivning!$G22=4,Inskrivning!U22,0)</f>
        <v>0</v>
      </c>
      <c r="N12" s="16">
        <f>IF(Inskrivning!$G22=4,Inskrivning!V22,0)</f>
        <v>0</v>
      </c>
      <c r="O12" s="16">
        <f>IF(Inskrivning!$G22=4,Inskrivning!W22,0)</f>
        <v>0</v>
      </c>
      <c r="P12" s="16">
        <f>IF(Inskrivning!$G22=4,Inskrivning!X22,0)</f>
        <v>0</v>
      </c>
      <c r="Q12" s="113"/>
      <c r="R12" s="2" t="str">
        <f>IF(P12&lt;1,"",IF($T$4&gt;7,IF(AND(A12=3,$U$4="JA"),16,IF(AND(A12=4,$U$4="JA"),14,IF(AND(A12=5,$U$4="JA"),12,IF(AND(A12=6,$U$4="JA"),11,IF(AND(A12=7,$U$4="JA"),10,IF(AND(A12=8,$U$4="JA",$T$4&gt;9),9,IF(AND(A12=3,$U$4="NEJ"),11,IF(AND(A12=4,$U$4="NEJ"),9,IF(AND(A12=5,$U$4="NEJ"),7,IF(AND(A12=6,$U$4="NEJ"),6,IF(AND(A12=7,$U$4="NEJ"),5,IF(AND(A12=8,$U$4="NEJ",$T$4&gt;9),4,0))))))))))))))</f>
        <v/>
      </c>
    </row>
    <row r="13" spans="1:24" ht="17.100000000000001" customHeight="1" x14ac:dyDescent="0.25">
      <c r="A13" s="16">
        <f t="shared" si="1"/>
        <v>9</v>
      </c>
      <c r="B13" s="53">
        <f>IF(Inskrivning!$G21=4,Inskrivning!J21,0)</f>
        <v>0</v>
      </c>
      <c r="C13" s="53">
        <f>IF(Inskrivning!$G21=4,Inskrivning!K21,0)</f>
        <v>0</v>
      </c>
      <c r="D13" s="16">
        <f>IF(Inskrivning!$G21=4,Inskrivning!L21,0)</f>
        <v>0</v>
      </c>
      <c r="E13" s="16">
        <f>IF(Inskrivning!$G21=4,Inskrivning!M21,0)</f>
        <v>0</v>
      </c>
      <c r="F13" s="16">
        <f>IF(Inskrivning!$G21=4,Inskrivning!N21,0)</f>
        <v>0</v>
      </c>
      <c r="G13" s="16">
        <f>IF(Inskrivning!$G21=4,Inskrivning!O21,0)</f>
        <v>0</v>
      </c>
      <c r="H13" s="16">
        <f>IF(Inskrivning!$G21=4,Inskrivning!P21,0)</f>
        <v>0</v>
      </c>
      <c r="I13" s="16">
        <f>IF(Inskrivning!$G21=4,Inskrivning!Q21,0)</f>
        <v>0</v>
      </c>
      <c r="J13" s="16">
        <f>IF(Inskrivning!$G21=4,Inskrivning!R21,0)</f>
        <v>0</v>
      </c>
      <c r="K13" s="16">
        <f>IF(Inskrivning!$G21=4,Inskrivning!S21,0)</f>
        <v>0</v>
      </c>
      <c r="L13" s="16">
        <f>IF(Inskrivning!$G21=4,Inskrivning!T21,0)</f>
        <v>0</v>
      </c>
      <c r="M13" s="16">
        <f>IF(Inskrivning!$G21=4,Inskrivning!U21,0)</f>
        <v>0</v>
      </c>
      <c r="N13" s="16">
        <f>IF(Inskrivning!$G21=4,Inskrivning!V21,0)</f>
        <v>0</v>
      </c>
      <c r="O13" s="16">
        <f>IF(Inskrivning!$G21=4,Inskrivning!W21,0)</f>
        <v>0</v>
      </c>
      <c r="P13" s="16">
        <f>IF(Inskrivning!$G21=4,Inskrivning!X21,0)</f>
        <v>0</v>
      </c>
      <c r="Q13" s="113"/>
      <c r="R13" s="2" t="str">
        <f>IF(P13&lt;1,"",IF($T$4&gt;8,IF(AND(A13=4,$U$4="JA"),14,IF(AND(A13=5,$U$4="JA"),12,IF(AND(A13=6,$U$4="JA"),11,IF(AND(A13=7,$U$4="JA"),10,IF(AND(A13=8,$U$4="JA",$T$4&gt;9),9,IF(AND(A13=9,$U$4="JA",$T$4&gt;10),8,IF(AND(A13=4,$U$4="NEJ"),9,IF(AND(A13=5,$U$4="NEJ"),7,IF(AND(A13=6,$U$4="NEJ"),6,IF(AND(A13=7,$U$4="NEJ"),5,IF(AND(A13=8,$U$4="NEJ",$T$4&gt;9),4,IF(AND(A13=9,$U$4="NEJ",$T$4&gt;10),3,0))))))))))))))</f>
        <v/>
      </c>
    </row>
    <row r="14" spans="1:24" ht="17.100000000000001" customHeight="1" x14ac:dyDescent="0.25">
      <c r="A14" s="16">
        <f t="shared" si="1"/>
        <v>10</v>
      </c>
      <c r="B14" s="53">
        <f>IF(Inskrivning!$G20=4,Inskrivning!J20,0)</f>
        <v>0</v>
      </c>
      <c r="C14" s="53">
        <f>IF(Inskrivning!$G20=4,Inskrivning!K20,0)</f>
        <v>0</v>
      </c>
      <c r="D14" s="16">
        <f>IF(Inskrivning!$G20=4,Inskrivning!L20,0)</f>
        <v>0</v>
      </c>
      <c r="E14" s="16">
        <f>IF(Inskrivning!$G20=4,Inskrivning!M20,0)</f>
        <v>0</v>
      </c>
      <c r="F14" s="16">
        <f>IF(Inskrivning!$G20=4,Inskrivning!N20,0)</f>
        <v>0</v>
      </c>
      <c r="G14" s="16">
        <f>IF(Inskrivning!$G20=4,Inskrivning!O20,0)</f>
        <v>0</v>
      </c>
      <c r="H14" s="16">
        <f>IF(Inskrivning!$G20=4,Inskrivning!P20,0)</f>
        <v>0</v>
      </c>
      <c r="I14" s="16">
        <f>IF(Inskrivning!$G20=4,Inskrivning!Q20,0)</f>
        <v>0</v>
      </c>
      <c r="J14" s="16">
        <f>IF(Inskrivning!$G20=4,Inskrivning!R20,0)</f>
        <v>0</v>
      </c>
      <c r="K14" s="16">
        <f>IF(Inskrivning!$G20=4,Inskrivning!S20,0)</f>
        <v>0</v>
      </c>
      <c r="L14" s="16">
        <f>IF(Inskrivning!$G20=4,Inskrivning!T20,0)</f>
        <v>0</v>
      </c>
      <c r="M14" s="16">
        <f>IF(Inskrivning!$G20=4,Inskrivning!U20,0)</f>
        <v>0</v>
      </c>
      <c r="N14" s="16">
        <f>IF(Inskrivning!$G20=4,Inskrivning!V20,0)</f>
        <v>0</v>
      </c>
      <c r="O14" s="16">
        <f>IF(Inskrivning!$G20=4,Inskrivning!W20,0)</f>
        <v>0</v>
      </c>
      <c r="P14" s="16">
        <f>IF(Inskrivning!$G20=4,Inskrivning!X20,0)</f>
        <v>0</v>
      </c>
      <c r="Q14" s="113"/>
      <c r="R14" s="2" t="str">
        <f>IF(P14&lt;1,"",IF($T$4&gt;9,IF(AND(A14=5,$U$4="JA"),12,IF(AND(A14=6,$U$4="JA"),11,IF(AND(A14=7,$U$4="JA"),10,IF(AND(A14=8,$U$4="JA"),9,IF(AND(A14=9,$U$4="JA",$T$4&gt;10),8,IF(AND(A14=10,$U$4="JA",$T$4&gt;11),7,IF(AND(A14=5,$U$4="NEJ"),7,IF(AND(A14=6,$U$4="NEJ"),6,IF(AND(A14=7,$U$4="NEJ"),5,IF(AND(A14=8,$U$4="NEJ"),4,IF(AND(A14=9,$U$4="NEJ",$T$4&gt;10),3,IF(AND(A14=10,$U$4="NEJ",$T$4&gt;11),2,0))))))))))))))</f>
        <v/>
      </c>
    </row>
    <row r="15" spans="1:24" ht="17.100000000000001" customHeight="1" x14ac:dyDescent="0.25">
      <c r="A15" s="16">
        <f t="shared" si="1"/>
        <v>11</v>
      </c>
      <c r="B15" s="53">
        <f>IF(Inskrivning!$G19=4,Inskrivning!J19,0)</f>
        <v>0</v>
      </c>
      <c r="C15" s="53">
        <f>IF(Inskrivning!$G19=4,Inskrivning!K19,0)</f>
        <v>0</v>
      </c>
      <c r="D15" s="16">
        <f>IF(Inskrivning!$G19=4,Inskrivning!L19,0)</f>
        <v>0</v>
      </c>
      <c r="E15" s="16">
        <f>IF(Inskrivning!$G19=4,Inskrivning!M19,0)</f>
        <v>0</v>
      </c>
      <c r="F15" s="16">
        <f>IF(Inskrivning!$G19=4,Inskrivning!N19,0)</f>
        <v>0</v>
      </c>
      <c r="G15" s="16">
        <f>IF(Inskrivning!$G19=4,Inskrivning!O19,0)</f>
        <v>0</v>
      </c>
      <c r="H15" s="16">
        <f>IF(Inskrivning!$G19=4,Inskrivning!P19,0)</f>
        <v>0</v>
      </c>
      <c r="I15" s="16">
        <f>IF(Inskrivning!$G19=4,Inskrivning!Q19,0)</f>
        <v>0</v>
      </c>
      <c r="J15" s="16">
        <f>IF(Inskrivning!$G19=4,Inskrivning!R19,0)</f>
        <v>0</v>
      </c>
      <c r="K15" s="16">
        <f>IF(Inskrivning!$G19=4,Inskrivning!S19,0)</f>
        <v>0</v>
      </c>
      <c r="L15" s="16">
        <f>IF(Inskrivning!$G19=4,Inskrivning!T19,0)</f>
        <v>0</v>
      </c>
      <c r="M15" s="16">
        <f>IF(Inskrivning!$G19=4,Inskrivning!U19,0)</f>
        <v>0</v>
      </c>
      <c r="N15" s="16">
        <f>IF(Inskrivning!$G19=4,Inskrivning!V19,0)</f>
        <v>0</v>
      </c>
      <c r="O15" s="16">
        <f>IF(Inskrivning!$G19=4,Inskrivning!W19,0)</f>
        <v>0</v>
      </c>
      <c r="P15" s="16">
        <f>IF(Inskrivning!$G19=4,Inskrivning!X19,0)</f>
        <v>0</v>
      </c>
      <c r="Q15" s="113"/>
      <c r="R15" s="2" t="str">
        <f>IF(P15&lt;1,"",IF($T$4&gt;10,IF(AND(A15=6,$U$4="JA"),11,IF(AND(A15=7,$U$4="JA"),10,IF(AND(A15=8,$U$4="JA"),9,IF(AND(A15=9,$U$4="JA"),8,IF(AND(A15=10,$U$4="JA",$T$4&gt;11),7,IF(AND(A15=11,$U$4="JA",$T$4&gt;13),6,IF(AND(A15=6,$U$4="NEJ"),6,IF(AND(A15=7,$U$4="NEJ"),5,IF(AND(A15=8,$U$4="NEJ"),4,IF(AND(A15=9,$U$4="NEJ"),3,IF(AND(A15=10,$U$4="NEJ",$T$4&gt;11),2,IF(AND(A15=11,$U$4="NEJ",$T$4&gt;13),1,0))))))))))))))</f>
        <v/>
      </c>
    </row>
    <row r="16" spans="1:24" ht="17.100000000000001" customHeight="1" x14ac:dyDescent="0.25">
      <c r="A16" s="16">
        <f t="shared" si="1"/>
        <v>12</v>
      </c>
      <c r="B16" s="53">
        <f>IF(Inskrivning!$G66=4,Inskrivning!J66,0)</f>
        <v>0</v>
      </c>
      <c r="C16" s="53">
        <f>IF(Inskrivning!$G66=4,Inskrivning!K66,0)</f>
        <v>0</v>
      </c>
      <c r="D16" s="16">
        <f>IF(Inskrivning!$G66=4,Inskrivning!L66,0)</f>
        <v>0</v>
      </c>
      <c r="E16" s="16">
        <f>IF(Inskrivning!$G66=4,Inskrivning!M66,0)</f>
        <v>0</v>
      </c>
      <c r="F16" s="16">
        <f>IF(Inskrivning!$G66=4,Inskrivning!N66,0)</f>
        <v>0</v>
      </c>
      <c r="G16" s="16">
        <f>IF(Inskrivning!$G66=4,Inskrivning!O66,0)</f>
        <v>0</v>
      </c>
      <c r="H16" s="16">
        <f>IF(Inskrivning!$G66=4,Inskrivning!P66,0)</f>
        <v>0</v>
      </c>
      <c r="I16" s="16">
        <f>IF(Inskrivning!$G66=4,Inskrivning!Q66,0)</f>
        <v>0</v>
      </c>
      <c r="J16" s="16">
        <f>IF(Inskrivning!$G66=4,Inskrivning!R66,0)</f>
        <v>0</v>
      </c>
      <c r="K16" s="16">
        <f>IF(Inskrivning!$G66=4,Inskrivning!S66,0)</f>
        <v>0</v>
      </c>
      <c r="L16" s="16">
        <f>IF(Inskrivning!$G66=4,Inskrivning!T66,0)</f>
        <v>0</v>
      </c>
      <c r="M16" s="16">
        <f>IF(Inskrivning!$G66=4,Inskrivning!U66,0)</f>
        <v>0</v>
      </c>
      <c r="N16" s="16">
        <f>IF(Inskrivning!$G66=4,Inskrivning!V66,0)</f>
        <v>0</v>
      </c>
      <c r="O16" s="16">
        <f>IF(Inskrivning!$G66=4,Inskrivning!W66,0)</f>
        <v>0</v>
      </c>
      <c r="P16" s="16">
        <f>IF(Inskrivning!$G66=4,Inskrivning!X66,0)</f>
        <v>0</v>
      </c>
      <c r="Q16" s="113"/>
      <c r="R16" s="2" t="str">
        <f>IF(P16&lt;1,"",IF($T$4&gt;11,IF(AND(A16=7,$U$4="JA"),10,IF(AND(A16=8,$U$4="JA"),9,IF(AND(A16=9,$U$4="JA"),8,IF(AND(A16=10,$U$4="JA"),7,IF(AND(A16=11,$U$4="JA",$T$4&gt;13),6,IF(AND(A16=12,$U$4="JA",$T$4&gt;14),6,IF(AND(A16=7,$U$4="NEJ"),5,IF(AND(A16=8,$U$4="NEJ"),4,IF(AND(A16=9,$U$4="NEJ"),3,IF(AND(A16=10,$U$4="NEJ"),2,IF(AND(A16=11,$U$4="NEJ",$T$4&gt;13),1,IF(AND(A16=12,$U$4="NEJ",$T$4&gt;14),1,0))))))))))))))</f>
        <v/>
      </c>
    </row>
    <row r="17" spans="1:18" ht="17.100000000000001" customHeight="1" x14ac:dyDescent="0.25">
      <c r="A17" s="16">
        <f t="shared" si="1"/>
        <v>13</v>
      </c>
      <c r="B17" s="53">
        <f>IF(Inskrivning!$G65=4,Inskrivning!J65,0)</f>
        <v>0</v>
      </c>
      <c r="C17" s="53">
        <f>IF(Inskrivning!$G65=4,Inskrivning!K65,0)</f>
        <v>0</v>
      </c>
      <c r="D17" s="16">
        <f>IF(Inskrivning!$G65=4,Inskrivning!L65,0)</f>
        <v>0</v>
      </c>
      <c r="E17" s="16">
        <f>IF(Inskrivning!$G65=4,Inskrivning!M65,0)</f>
        <v>0</v>
      </c>
      <c r="F17" s="16">
        <f>IF(Inskrivning!$G65=4,Inskrivning!N65,0)</f>
        <v>0</v>
      </c>
      <c r="G17" s="16">
        <f>IF(Inskrivning!$G65=4,Inskrivning!O65,0)</f>
        <v>0</v>
      </c>
      <c r="H17" s="16">
        <f>IF(Inskrivning!$G65=4,Inskrivning!P65,0)</f>
        <v>0</v>
      </c>
      <c r="I17" s="16">
        <f>IF(Inskrivning!$G65=4,Inskrivning!Q65,0)</f>
        <v>0</v>
      </c>
      <c r="J17" s="16">
        <f>IF(Inskrivning!$G65=4,Inskrivning!R65,0)</f>
        <v>0</v>
      </c>
      <c r="K17" s="16">
        <f>IF(Inskrivning!$G65=4,Inskrivning!S65,0)</f>
        <v>0</v>
      </c>
      <c r="L17" s="16">
        <f>IF(Inskrivning!$G65=4,Inskrivning!T65,0)</f>
        <v>0</v>
      </c>
      <c r="M17" s="16">
        <f>IF(Inskrivning!$G65=4,Inskrivning!U65,0)</f>
        <v>0</v>
      </c>
      <c r="N17" s="16">
        <f>IF(Inskrivning!$G65=4,Inskrivning!V65,0)</f>
        <v>0</v>
      </c>
      <c r="O17" s="16">
        <f>IF(Inskrivning!$G65=4,Inskrivning!W65,0)</f>
        <v>0</v>
      </c>
      <c r="P17" s="16">
        <f>IF(Inskrivning!$G65=4,Inskrivning!X65,0)</f>
        <v>0</v>
      </c>
      <c r="Q17" s="113"/>
      <c r="R17" s="2" t="str">
        <f>IF(P17&lt;1,"",IF($T$4&gt;12,IF(AND(A17=8,$U$4="JA"),9,IF(AND(A17=9,$U$4="JA"),8,IF(AND(A17=10,$U$4="JA"),7,IF(AND(A17=11,$U$4="JA"),6,IF(AND(A17=12,$U$4="JA",$T$4&gt;14),6,IF(AND(A17=13,$U$4="JA",$T$4&gt;15),6,IF(AND(A17=8,$U$4="NEJ"),4,IF(AND(A17=9,$U$4="NEJ"),3,IF(AND(A17=10,$U$4="NEJ"),2,IF(AND(A17=11,$U$4="NEJ"),1,IF(AND(A17=12,$U$4="NEJ",$T$4&gt;14),1,IF(AND(A17=13,$U$4="NEJ",$T$4&gt;15),1,0))))))))))))))</f>
        <v/>
      </c>
    </row>
    <row r="18" spans="1:18" ht="17.100000000000001" customHeight="1" x14ac:dyDescent="0.25">
      <c r="A18" s="16">
        <f t="shared" si="1"/>
        <v>14</v>
      </c>
      <c r="B18" s="53">
        <f>IF(Inskrivning!$G64=4,Inskrivning!J64,0)</f>
        <v>0</v>
      </c>
      <c r="C18" s="53">
        <f>IF(Inskrivning!$G64=4,Inskrivning!K64,0)</f>
        <v>0</v>
      </c>
      <c r="D18" s="16">
        <f>IF(Inskrivning!$G64=4,Inskrivning!L64,0)</f>
        <v>0</v>
      </c>
      <c r="E18" s="16">
        <f>IF(Inskrivning!$G64=4,Inskrivning!M64,0)</f>
        <v>0</v>
      </c>
      <c r="F18" s="16">
        <f>IF(Inskrivning!$G64=4,Inskrivning!N64,0)</f>
        <v>0</v>
      </c>
      <c r="G18" s="16">
        <f>IF(Inskrivning!$G64=4,Inskrivning!O64,0)</f>
        <v>0</v>
      </c>
      <c r="H18" s="16">
        <f>IF(Inskrivning!$G64=4,Inskrivning!P64,0)</f>
        <v>0</v>
      </c>
      <c r="I18" s="16">
        <f>IF(Inskrivning!$G64=4,Inskrivning!Q64,0)</f>
        <v>0</v>
      </c>
      <c r="J18" s="16">
        <f>IF(Inskrivning!$G64=4,Inskrivning!R64,0)</f>
        <v>0</v>
      </c>
      <c r="K18" s="16">
        <f>IF(Inskrivning!$G64=4,Inskrivning!S64,0)</f>
        <v>0</v>
      </c>
      <c r="L18" s="16">
        <f>IF(Inskrivning!$G64=4,Inskrivning!T64,0)</f>
        <v>0</v>
      </c>
      <c r="M18" s="16">
        <f>IF(Inskrivning!$G64=4,Inskrivning!U64,0)</f>
        <v>0</v>
      </c>
      <c r="N18" s="16">
        <f>IF(Inskrivning!$G64=4,Inskrivning!V64,0)</f>
        <v>0</v>
      </c>
      <c r="O18" s="16">
        <f>IF(Inskrivning!$G64=4,Inskrivning!W64,0)</f>
        <v>0</v>
      </c>
      <c r="P18" s="16">
        <f>IF(Inskrivning!$G64=4,Inskrivning!X64,0)</f>
        <v>0</v>
      </c>
      <c r="Q18" s="113"/>
      <c r="R18" s="2" t="str">
        <f>IF(P18&lt;1,"",IF($T$4&gt;13,IF(AND(A18=9,$U$4="JA"),8,IF(AND(A18=10,$U$4="JA"),7,IF(AND(A18=11,$U$4="JA"),6,IF(AND(A18=12,$U$4="JA",$T$4&gt;14),6,IF(AND(A18=13,$U$4="JA",$T$4&gt;15),6,IF(AND(A18=14,$U$4="JA",$T$4&gt;16),6,IF(AND(A18=9,$U$4="NEJ"),3,IF(AND(A18=10,$U$4="NEJ"),2,IF(AND(A18=11,$U$4="NEJ"),1,IF(AND(A18=12,$U$4="NEJ",$T$4&gt;14),1,IF(AND(A18=13,$U$4="NEJ",$T$4&gt;15),1,IF(AND(A18=14,$U$4="NEJ",$T$4&gt;16),1,0))))))))))))))</f>
        <v/>
      </c>
    </row>
    <row r="19" spans="1:18" ht="17.100000000000001" customHeight="1" x14ac:dyDescent="0.25">
      <c r="A19" s="16">
        <f t="shared" si="1"/>
        <v>15</v>
      </c>
      <c r="B19" s="53">
        <f>IF(Inskrivning!$G63=4,Inskrivning!J63,0)</f>
        <v>0</v>
      </c>
      <c r="C19" s="53">
        <f>IF(Inskrivning!$G63=4,Inskrivning!K63,0)</f>
        <v>0</v>
      </c>
      <c r="D19" s="16">
        <f>IF(Inskrivning!$G63=4,Inskrivning!L63,0)</f>
        <v>0</v>
      </c>
      <c r="E19" s="16">
        <f>IF(Inskrivning!$G63=4,Inskrivning!M63,0)</f>
        <v>0</v>
      </c>
      <c r="F19" s="16">
        <f>IF(Inskrivning!$G63=4,Inskrivning!N63,0)</f>
        <v>0</v>
      </c>
      <c r="G19" s="16">
        <f>IF(Inskrivning!$G63=4,Inskrivning!O63,0)</f>
        <v>0</v>
      </c>
      <c r="H19" s="16">
        <f>IF(Inskrivning!$G63=4,Inskrivning!P63,0)</f>
        <v>0</v>
      </c>
      <c r="I19" s="16">
        <f>IF(Inskrivning!$G63=4,Inskrivning!Q63,0)</f>
        <v>0</v>
      </c>
      <c r="J19" s="16">
        <f>IF(Inskrivning!$G63=4,Inskrivning!R63,0)</f>
        <v>0</v>
      </c>
      <c r="K19" s="16">
        <f>IF(Inskrivning!$G63=4,Inskrivning!S63,0)</f>
        <v>0</v>
      </c>
      <c r="L19" s="16">
        <f>IF(Inskrivning!$G63=4,Inskrivning!T63,0)</f>
        <v>0</v>
      </c>
      <c r="M19" s="16">
        <f>IF(Inskrivning!$G63=4,Inskrivning!U63,0)</f>
        <v>0</v>
      </c>
      <c r="N19" s="16">
        <f>IF(Inskrivning!$G63=4,Inskrivning!V63,0)</f>
        <v>0</v>
      </c>
      <c r="O19" s="16">
        <f>IF(Inskrivning!$G63=4,Inskrivning!W63,0)</f>
        <v>0</v>
      </c>
      <c r="P19" s="16">
        <f>IF(Inskrivning!$G63=4,Inskrivning!X63,0)</f>
        <v>0</v>
      </c>
      <c r="Q19" s="113"/>
      <c r="R19" s="2" t="str">
        <f>IF(P19&lt;1,"",IF($T$4&gt;14,IF(AND(A19=10,$U$4="JA"),7,IF(AND(A19=11,$U$4="JA"),6,IF(AND(A19=12,$U$4="JA"),6,IF(AND(A19=13,$U$4="JA",$T$4&gt;15),6,IF(AND(A19=14,$U$4="JA",$T$4&gt;16),6,IF(AND(A19=15,$U$4="JA",$T$4&gt;18),6,IF(AND(A19=10,$U$4="NEJ"),2,IF(AND(A19=11,$U$4="NEJ"),1,IF(AND(A19=12,$U$4="NEJ"),1,IF(AND(A19=13,$U$4="NEJ",$T$4&gt;15),1,IF(AND(A19=14,$U$4="NEJ",$T$4&gt;16),1,IF(AND(A19=15,$U$4="NEJ",$T$4&gt;18),1,0))))))))))))))</f>
        <v/>
      </c>
    </row>
    <row r="20" spans="1:18" ht="17.100000000000001" customHeight="1" x14ac:dyDescent="0.25">
      <c r="A20" s="16">
        <f t="shared" si="1"/>
        <v>16</v>
      </c>
      <c r="B20" s="53">
        <f>IF(Inskrivning!$G62=4,Inskrivning!J62,0)</f>
        <v>0</v>
      </c>
      <c r="C20" s="53">
        <f>IF(Inskrivning!$G62=4,Inskrivning!K62,0)</f>
        <v>0</v>
      </c>
      <c r="D20" s="16">
        <f>IF(Inskrivning!$G62=4,Inskrivning!L62,0)</f>
        <v>0</v>
      </c>
      <c r="E20" s="16">
        <f>IF(Inskrivning!$G62=4,Inskrivning!M62,0)</f>
        <v>0</v>
      </c>
      <c r="F20" s="16">
        <f>IF(Inskrivning!$G62=4,Inskrivning!N62,0)</f>
        <v>0</v>
      </c>
      <c r="G20" s="16">
        <f>IF(Inskrivning!$G62=4,Inskrivning!O62,0)</f>
        <v>0</v>
      </c>
      <c r="H20" s="16">
        <f>IF(Inskrivning!$G62=4,Inskrivning!P62,0)</f>
        <v>0</v>
      </c>
      <c r="I20" s="16">
        <f>IF(Inskrivning!$G62=4,Inskrivning!Q62,0)</f>
        <v>0</v>
      </c>
      <c r="J20" s="16">
        <f>IF(Inskrivning!$G62=4,Inskrivning!R62,0)</f>
        <v>0</v>
      </c>
      <c r="K20" s="16">
        <f>IF(Inskrivning!$G62=4,Inskrivning!S62,0)</f>
        <v>0</v>
      </c>
      <c r="L20" s="16">
        <f>IF(Inskrivning!$G62=4,Inskrivning!T62,0)</f>
        <v>0</v>
      </c>
      <c r="M20" s="16">
        <f>IF(Inskrivning!$G62=4,Inskrivning!U62,0)</f>
        <v>0</v>
      </c>
      <c r="N20" s="16">
        <f>IF(Inskrivning!$G62=4,Inskrivning!V62,0)</f>
        <v>0</v>
      </c>
      <c r="O20" s="16">
        <f>IF(Inskrivning!$G62=4,Inskrivning!W62,0)</f>
        <v>0</v>
      </c>
      <c r="P20" s="16">
        <f>IF(Inskrivning!$G62=4,Inskrivning!X62,0)</f>
        <v>0</v>
      </c>
      <c r="Q20" s="113"/>
      <c r="R20" s="2" t="str">
        <f>IF(P20&lt;1,"",IF(P19=P20,R19,IF(T$4&gt;19,R19,0)))</f>
        <v/>
      </c>
    </row>
    <row r="21" spans="1:18" ht="17.100000000000001" customHeight="1" x14ac:dyDescent="0.25">
      <c r="A21" s="16">
        <f t="shared" si="1"/>
        <v>17</v>
      </c>
      <c r="B21" s="53">
        <f>IF(Inskrivning!$G61=4,Inskrivning!J61,0)</f>
        <v>0</v>
      </c>
      <c r="C21" s="53">
        <f>IF(Inskrivning!$G61=4,Inskrivning!K61,0)</f>
        <v>0</v>
      </c>
      <c r="D21" s="16">
        <f>IF(Inskrivning!$G61=4,Inskrivning!L61,0)</f>
        <v>0</v>
      </c>
      <c r="E21" s="16">
        <f>IF(Inskrivning!$G61=4,Inskrivning!M61,0)</f>
        <v>0</v>
      </c>
      <c r="F21" s="16">
        <f>IF(Inskrivning!$G61=4,Inskrivning!N61,0)</f>
        <v>0</v>
      </c>
      <c r="G21" s="16">
        <f>IF(Inskrivning!$G61=4,Inskrivning!O61,0)</f>
        <v>0</v>
      </c>
      <c r="H21" s="16">
        <f>IF(Inskrivning!$G61=4,Inskrivning!P61,0)</f>
        <v>0</v>
      </c>
      <c r="I21" s="16">
        <f>IF(Inskrivning!$G61=4,Inskrivning!Q61,0)</f>
        <v>0</v>
      </c>
      <c r="J21" s="16">
        <f>IF(Inskrivning!$G61=4,Inskrivning!R61,0)</f>
        <v>0</v>
      </c>
      <c r="K21" s="16">
        <f>IF(Inskrivning!$G61=4,Inskrivning!S61,0)</f>
        <v>0</v>
      </c>
      <c r="L21" s="16">
        <f>IF(Inskrivning!$G61=4,Inskrivning!T61,0)</f>
        <v>0</v>
      </c>
      <c r="M21" s="16">
        <f>IF(Inskrivning!$G61=4,Inskrivning!U61,0)</f>
        <v>0</v>
      </c>
      <c r="N21" s="16">
        <f>IF(Inskrivning!$G61=4,Inskrivning!V61,0)</f>
        <v>0</v>
      </c>
      <c r="O21" s="16">
        <f>IF(Inskrivning!$G61=4,Inskrivning!W61,0)</f>
        <v>0</v>
      </c>
      <c r="P21" s="16">
        <f>IF(Inskrivning!$G61=4,Inskrivning!X61,0)</f>
        <v>0</v>
      </c>
      <c r="Q21" s="113"/>
      <c r="R21" s="2" t="str">
        <f>IF(P21&lt;1,"",IF(P20=P21,R20,IF(T$4&gt;20,R20,0)))</f>
        <v/>
      </c>
    </row>
    <row r="22" spans="1:18" ht="17.100000000000001" customHeight="1" x14ac:dyDescent="0.25">
      <c r="A22" s="16">
        <f t="shared" si="1"/>
        <v>18</v>
      </c>
      <c r="B22" s="53">
        <f>IF(Inskrivning!$G60=4,Inskrivning!J60,0)</f>
        <v>0</v>
      </c>
      <c r="C22" s="53">
        <f>IF(Inskrivning!$G60=4,Inskrivning!K60,0)</f>
        <v>0</v>
      </c>
      <c r="D22" s="16">
        <f>IF(Inskrivning!$G60=4,Inskrivning!L60,0)</f>
        <v>0</v>
      </c>
      <c r="E22" s="16">
        <f>IF(Inskrivning!$G60=4,Inskrivning!M60,0)</f>
        <v>0</v>
      </c>
      <c r="F22" s="16">
        <f>IF(Inskrivning!$G60=4,Inskrivning!N60,0)</f>
        <v>0</v>
      </c>
      <c r="G22" s="16">
        <f>IF(Inskrivning!$G60=4,Inskrivning!O60,0)</f>
        <v>0</v>
      </c>
      <c r="H22" s="16">
        <f>IF(Inskrivning!$G60=4,Inskrivning!P60,0)</f>
        <v>0</v>
      </c>
      <c r="I22" s="16">
        <f>IF(Inskrivning!$G60=4,Inskrivning!Q60,0)</f>
        <v>0</v>
      </c>
      <c r="J22" s="16">
        <f>IF(Inskrivning!$G60=4,Inskrivning!R60,0)</f>
        <v>0</v>
      </c>
      <c r="K22" s="16">
        <f>IF(Inskrivning!$G60=4,Inskrivning!S60,0)</f>
        <v>0</v>
      </c>
      <c r="L22" s="16">
        <f>IF(Inskrivning!$G60=4,Inskrivning!T60,0)</f>
        <v>0</v>
      </c>
      <c r="M22" s="16">
        <f>IF(Inskrivning!$G60=4,Inskrivning!U60,0)</f>
        <v>0</v>
      </c>
      <c r="N22" s="16">
        <f>IF(Inskrivning!$G60=4,Inskrivning!V60,0)</f>
        <v>0</v>
      </c>
      <c r="O22" s="16">
        <f>IF(Inskrivning!$G60=4,Inskrivning!W60,0)</f>
        <v>0</v>
      </c>
      <c r="P22" s="16">
        <f>IF(Inskrivning!$G60=4,Inskrivning!X60,0)</f>
        <v>0</v>
      </c>
      <c r="Q22" s="113"/>
      <c r="R22" s="2" t="str">
        <f>IF(P22&lt;1,"",IF(P21=P22,R21,IF(T$4&gt;21,R21,0)))</f>
        <v/>
      </c>
    </row>
    <row r="23" spans="1:18" ht="17.100000000000001" customHeight="1" x14ac:dyDescent="0.25">
      <c r="A23" s="16">
        <f t="shared" si="1"/>
        <v>19</v>
      </c>
      <c r="B23" s="53">
        <f>IF(Inskrivning!$G59=4,Inskrivning!J59,0)</f>
        <v>0</v>
      </c>
      <c r="C23" s="53">
        <f>IF(Inskrivning!$G59=4,Inskrivning!K59,0)</f>
        <v>0</v>
      </c>
      <c r="D23" s="16">
        <f>IF(Inskrivning!$G59=4,Inskrivning!L59,0)</f>
        <v>0</v>
      </c>
      <c r="E23" s="16">
        <f>IF(Inskrivning!$G59=4,Inskrivning!M59,0)</f>
        <v>0</v>
      </c>
      <c r="F23" s="16">
        <f>IF(Inskrivning!$G59=4,Inskrivning!N59,0)</f>
        <v>0</v>
      </c>
      <c r="G23" s="16">
        <f>IF(Inskrivning!$G59=4,Inskrivning!O59,0)</f>
        <v>0</v>
      </c>
      <c r="H23" s="16">
        <f>IF(Inskrivning!$G59=4,Inskrivning!P59,0)</f>
        <v>0</v>
      </c>
      <c r="I23" s="16">
        <f>IF(Inskrivning!$G59=4,Inskrivning!Q59,0)</f>
        <v>0</v>
      </c>
      <c r="J23" s="16">
        <f>IF(Inskrivning!$G59=4,Inskrivning!R59,0)</f>
        <v>0</v>
      </c>
      <c r="K23" s="16">
        <f>IF(Inskrivning!$G59=4,Inskrivning!S59,0)</f>
        <v>0</v>
      </c>
      <c r="L23" s="16">
        <f>IF(Inskrivning!$G59=4,Inskrivning!T59,0)</f>
        <v>0</v>
      </c>
      <c r="M23" s="16">
        <f>IF(Inskrivning!$G59=4,Inskrivning!U59,0)</f>
        <v>0</v>
      </c>
      <c r="N23" s="16">
        <f>IF(Inskrivning!$G59=4,Inskrivning!V59,0)</f>
        <v>0</v>
      </c>
      <c r="O23" s="16">
        <f>IF(Inskrivning!$G59=4,Inskrivning!W59,0)</f>
        <v>0</v>
      </c>
      <c r="P23" s="16">
        <f>IF(Inskrivning!$G59=4,Inskrivning!X59,0)</f>
        <v>0</v>
      </c>
      <c r="Q23" s="113"/>
      <c r="R23" s="2" t="str">
        <f>IF(P23&lt;1,"",IF(P22=P23,R22,IF(T$4&gt;23,R22,0)))</f>
        <v/>
      </c>
    </row>
    <row r="24" spans="1:18" ht="17.100000000000001" customHeight="1" x14ac:dyDescent="0.25">
      <c r="A24" s="16">
        <f t="shared" si="1"/>
        <v>20</v>
      </c>
      <c r="B24" s="53">
        <f>IF(Inskrivning!$G58=4,Inskrivning!J58,0)</f>
        <v>0</v>
      </c>
      <c r="C24" s="53">
        <f>IF(Inskrivning!$G58=4,Inskrivning!K58,0)</f>
        <v>0</v>
      </c>
      <c r="D24" s="16">
        <f>IF(Inskrivning!$G58=4,Inskrivning!L58,0)</f>
        <v>0</v>
      </c>
      <c r="E24" s="16">
        <f>IF(Inskrivning!$G58=4,Inskrivning!M58,0)</f>
        <v>0</v>
      </c>
      <c r="F24" s="16">
        <f>IF(Inskrivning!$G58=4,Inskrivning!N58,0)</f>
        <v>0</v>
      </c>
      <c r="G24" s="16">
        <f>IF(Inskrivning!$G58=4,Inskrivning!O58,0)</f>
        <v>0</v>
      </c>
      <c r="H24" s="16">
        <f>IF(Inskrivning!$G58=4,Inskrivning!P58,0)</f>
        <v>0</v>
      </c>
      <c r="I24" s="16">
        <f>IF(Inskrivning!$G58=4,Inskrivning!Q58,0)</f>
        <v>0</v>
      </c>
      <c r="J24" s="16">
        <f>IF(Inskrivning!$G58=4,Inskrivning!R58,0)</f>
        <v>0</v>
      </c>
      <c r="K24" s="16">
        <f>IF(Inskrivning!$G58=4,Inskrivning!S58,0)</f>
        <v>0</v>
      </c>
      <c r="L24" s="16">
        <f>IF(Inskrivning!$G58=4,Inskrivning!T58,0)</f>
        <v>0</v>
      </c>
      <c r="M24" s="16">
        <f>IF(Inskrivning!$G58=4,Inskrivning!U58,0)</f>
        <v>0</v>
      </c>
      <c r="N24" s="16">
        <f>IF(Inskrivning!$G58=4,Inskrivning!V58,0)</f>
        <v>0</v>
      </c>
      <c r="O24" s="16">
        <f>IF(Inskrivning!$G58=4,Inskrivning!W58,0)</f>
        <v>0</v>
      </c>
      <c r="P24" s="16">
        <f>IF(Inskrivning!$G58=4,Inskrivning!X58,0)</f>
        <v>0</v>
      </c>
      <c r="Q24" s="113"/>
      <c r="R24" s="2" t="str">
        <f>IF(P24&lt;1,"",IF(P23=P24,R23,IF(T$4&gt;24,R23,0)))</f>
        <v/>
      </c>
    </row>
    <row r="25" spans="1:18" ht="17.100000000000001" customHeight="1" x14ac:dyDescent="0.25">
      <c r="A25" s="16">
        <f t="shared" si="1"/>
        <v>21</v>
      </c>
      <c r="B25" s="53">
        <f>IF(Inskrivning!$G57=4,Inskrivning!J57,0)</f>
        <v>0</v>
      </c>
      <c r="C25" s="53">
        <f>IF(Inskrivning!$G57=4,Inskrivning!K57,0)</f>
        <v>0</v>
      </c>
      <c r="D25" s="16">
        <f>IF(Inskrivning!$G57=4,Inskrivning!L57,0)</f>
        <v>0</v>
      </c>
      <c r="E25" s="16">
        <f>IF(Inskrivning!$G57=4,Inskrivning!M57,0)</f>
        <v>0</v>
      </c>
      <c r="F25" s="16">
        <f>IF(Inskrivning!$G57=4,Inskrivning!N57,0)</f>
        <v>0</v>
      </c>
      <c r="G25" s="16">
        <f>IF(Inskrivning!$G57=4,Inskrivning!O57,0)</f>
        <v>0</v>
      </c>
      <c r="H25" s="16">
        <f>IF(Inskrivning!$G57=4,Inskrivning!P57,0)</f>
        <v>0</v>
      </c>
      <c r="I25" s="16">
        <f>IF(Inskrivning!$G57=4,Inskrivning!Q57,0)</f>
        <v>0</v>
      </c>
      <c r="J25" s="16">
        <f>IF(Inskrivning!$G57=4,Inskrivning!R57,0)</f>
        <v>0</v>
      </c>
      <c r="K25" s="16">
        <f>IF(Inskrivning!$G57=4,Inskrivning!S57,0)</f>
        <v>0</v>
      </c>
      <c r="L25" s="16">
        <f>IF(Inskrivning!$G57=4,Inskrivning!T57,0)</f>
        <v>0</v>
      </c>
      <c r="M25" s="16">
        <f>IF(Inskrivning!$G57=4,Inskrivning!U57,0)</f>
        <v>0</v>
      </c>
      <c r="N25" s="16">
        <f>IF(Inskrivning!$G57=4,Inskrivning!V57,0)</f>
        <v>0</v>
      </c>
      <c r="O25" s="16">
        <f>IF(Inskrivning!$G57=4,Inskrivning!W57,0)</f>
        <v>0</v>
      </c>
      <c r="P25" s="16">
        <f>IF(Inskrivning!$G57=4,Inskrivning!X57,0)</f>
        <v>0</v>
      </c>
      <c r="Q25" s="113"/>
      <c r="R25" s="2" t="str">
        <f>IF(P25&lt;1,"",IF(P24=P25,R24,IF(T$4&gt;25,R24,0)))</f>
        <v/>
      </c>
    </row>
    <row r="26" spans="1:18" ht="17.100000000000001" customHeight="1" x14ac:dyDescent="0.25">
      <c r="A26" s="16">
        <f t="shared" si="1"/>
        <v>22</v>
      </c>
      <c r="B26" s="53">
        <f>IF(Inskrivning!$G56=4,Inskrivning!J56,0)</f>
        <v>0</v>
      </c>
      <c r="C26" s="53">
        <f>IF(Inskrivning!$G56=4,Inskrivning!K56,0)</f>
        <v>0</v>
      </c>
      <c r="D26" s="16">
        <f>IF(Inskrivning!$G56=4,Inskrivning!L56,0)</f>
        <v>0</v>
      </c>
      <c r="E26" s="16">
        <f>IF(Inskrivning!$G56=4,Inskrivning!M56,0)</f>
        <v>0</v>
      </c>
      <c r="F26" s="16">
        <f>IF(Inskrivning!$G56=4,Inskrivning!N56,0)</f>
        <v>0</v>
      </c>
      <c r="G26" s="16">
        <f>IF(Inskrivning!$G56=4,Inskrivning!O56,0)</f>
        <v>0</v>
      </c>
      <c r="H26" s="16">
        <f>IF(Inskrivning!$G56=4,Inskrivning!P56,0)</f>
        <v>0</v>
      </c>
      <c r="I26" s="16">
        <f>IF(Inskrivning!$G56=4,Inskrivning!Q56,0)</f>
        <v>0</v>
      </c>
      <c r="J26" s="16">
        <f>IF(Inskrivning!$G56=4,Inskrivning!R56,0)</f>
        <v>0</v>
      </c>
      <c r="K26" s="16">
        <f>IF(Inskrivning!$G56=4,Inskrivning!S56,0)</f>
        <v>0</v>
      </c>
      <c r="L26" s="16">
        <f>IF(Inskrivning!$G56=4,Inskrivning!T56,0)</f>
        <v>0</v>
      </c>
      <c r="M26" s="16">
        <f>IF(Inskrivning!$G56=4,Inskrivning!U56,0)</f>
        <v>0</v>
      </c>
      <c r="N26" s="16">
        <f>IF(Inskrivning!$G56=4,Inskrivning!V56,0)</f>
        <v>0</v>
      </c>
      <c r="O26" s="16">
        <f>IF(Inskrivning!$G56=4,Inskrivning!W56,0)</f>
        <v>0</v>
      </c>
      <c r="P26" s="16">
        <f>IF(Inskrivning!$G56=4,Inskrivning!X56,0)</f>
        <v>0</v>
      </c>
      <c r="Q26" s="113"/>
      <c r="R26" s="2" t="str">
        <f>IF(P26&lt;1,"",IF(P25=P26,R25,IF(T$4&gt;26,R25,0)))</f>
        <v/>
      </c>
    </row>
    <row r="27" spans="1:18" ht="17.100000000000001" customHeight="1" x14ac:dyDescent="0.25">
      <c r="A27" s="16">
        <f t="shared" si="1"/>
        <v>23</v>
      </c>
      <c r="B27" s="53">
        <f>IF(Inskrivning!$G55=4,Inskrivning!J55,0)</f>
        <v>0</v>
      </c>
      <c r="C27" s="53">
        <f>IF(Inskrivning!$G55=4,Inskrivning!K55,0)</f>
        <v>0</v>
      </c>
      <c r="D27" s="16">
        <f>IF(Inskrivning!$G55=4,Inskrivning!L55,0)</f>
        <v>0</v>
      </c>
      <c r="E27" s="16">
        <f>IF(Inskrivning!$G55=4,Inskrivning!M55,0)</f>
        <v>0</v>
      </c>
      <c r="F27" s="16">
        <f>IF(Inskrivning!$G55=4,Inskrivning!N55,0)</f>
        <v>0</v>
      </c>
      <c r="G27" s="16">
        <f>IF(Inskrivning!$G55=4,Inskrivning!O55,0)</f>
        <v>0</v>
      </c>
      <c r="H27" s="16">
        <f>IF(Inskrivning!$G55=4,Inskrivning!P55,0)</f>
        <v>0</v>
      </c>
      <c r="I27" s="16">
        <f>IF(Inskrivning!$G55=4,Inskrivning!Q55,0)</f>
        <v>0</v>
      </c>
      <c r="J27" s="16">
        <f>IF(Inskrivning!$G55=4,Inskrivning!R55,0)</f>
        <v>0</v>
      </c>
      <c r="K27" s="16">
        <f>IF(Inskrivning!$G55=4,Inskrivning!S55,0)</f>
        <v>0</v>
      </c>
      <c r="L27" s="16">
        <f>IF(Inskrivning!$G55=4,Inskrivning!T55,0)</f>
        <v>0</v>
      </c>
      <c r="M27" s="16">
        <f>IF(Inskrivning!$G55=4,Inskrivning!U55,0)</f>
        <v>0</v>
      </c>
      <c r="N27" s="16">
        <f>IF(Inskrivning!$G55=4,Inskrivning!V55,0)</f>
        <v>0</v>
      </c>
      <c r="O27" s="16">
        <f>IF(Inskrivning!$G55=4,Inskrivning!W55,0)</f>
        <v>0</v>
      </c>
      <c r="P27" s="16">
        <f>IF(Inskrivning!$G55=4,Inskrivning!X55,0)</f>
        <v>0</v>
      </c>
      <c r="Q27" s="113"/>
      <c r="R27" s="2" t="str">
        <f>IF(P27&lt;1,"",IF(P26=P27,R26,IF(T$4&gt;28,R26,0)))</f>
        <v/>
      </c>
    </row>
    <row r="28" spans="1:18" ht="17.100000000000001" customHeight="1" x14ac:dyDescent="0.25">
      <c r="A28" s="16">
        <f t="shared" si="1"/>
        <v>24</v>
      </c>
      <c r="B28" s="53">
        <f>IF(Inskrivning!$G54=4,Inskrivning!J54,0)</f>
        <v>0</v>
      </c>
      <c r="C28" s="53">
        <f>IF(Inskrivning!$G54=4,Inskrivning!K54,0)</f>
        <v>0</v>
      </c>
      <c r="D28" s="16">
        <f>IF(Inskrivning!$G54=4,Inskrivning!L54,0)</f>
        <v>0</v>
      </c>
      <c r="E28" s="16">
        <f>IF(Inskrivning!$G54=4,Inskrivning!M54,0)</f>
        <v>0</v>
      </c>
      <c r="F28" s="16">
        <f>IF(Inskrivning!$G54=4,Inskrivning!N54,0)</f>
        <v>0</v>
      </c>
      <c r="G28" s="16">
        <f>IF(Inskrivning!$G54=4,Inskrivning!O54,0)</f>
        <v>0</v>
      </c>
      <c r="H28" s="16">
        <f>IF(Inskrivning!$G54=4,Inskrivning!P54,0)</f>
        <v>0</v>
      </c>
      <c r="I28" s="16">
        <f>IF(Inskrivning!$G54=4,Inskrivning!Q54,0)</f>
        <v>0</v>
      </c>
      <c r="J28" s="16">
        <f>IF(Inskrivning!$G54=4,Inskrivning!R54,0)</f>
        <v>0</v>
      </c>
      <c r="K28" s="16">
        <f>IF(Inskrivning!$G54=4,Inskrivning!S54,0)</f>
        <v>0</v>
      </c>
      <c r="L28" s="16">
        <f>IF(Inskrivning!$G54=4,Inskrivning!T54,0)</f>
        <v>0</v>
      </c>
      <c r="M28" s="16">
        <f>IF(Inskrivning!$G54=4,Inskrivning!U54,0)</f>
        <v>0</v>
      </c>
      <c r="N28" s="16">
        <f>IF(Inskrivning!$G54=4,Inskrivning!V54,0)</f>
        <v>0</v>
      </c>
      <c r="O28" s="16">
        <f>IF(Inskrivning!$G54=4,Inskrivning!W54,0)</f>
        <v>0</v>
      </c>
      <c r="P28" s="16">
        <f>IF(Inskrivning!$G54=4,Inskrivning!X54,0)</f>
        <v>0</v>
      </c>
      <c r="Q28" s="113"/>
      <c r="R28" s="2" t="str">
        <f>IF(P28&lt;1,"",IF(P27=P28,R27,IF(T$4&gt;29,R27,0)))</f>
        <v/>
      </c>
    </row>
    <row r="29" spans="1:18" ht="17.100000000000001" customHeight="1" x14ac:dyDescent="0.25">
      <c r="A29" s="16">
        <f t="shared" si="1"/>
        <v>25</v>
      </c>
      <c r="B29" s="53">
        <f>IF(Inskrivning!$G53=4,Inskrivning!J53,0)</f>
        <v>0</v>
      </c>
      <c r="C29" s="53">
        <f>IF(Inskrivning!$G53=4,Inskrivning!K53,0)</f>
        <v>0</v>
      </c>
      <c r="D29" s="16">
        <f>IF(Inskrivning!$G53=4,Inskrivning!L53,0)</f>
        <v>0</v>
      </c>
      <c r="E29" s="16">
        <f>IF(Inskrivning!$G53=4,Inskrivning!M53,0)</f>
        <v>0</v>
      </c>
      <c r="F29" s="16">
        <f>IF(Inskrivning!$G53=4,Inskrivning!N53,0)</f>
        <v>0</v>
      </c>
      <c r="G29" s="16">
        <f>IF(Inskrivning!$G53=4,Inskrivning!O53,0)</f>
        <v>0</v>
      </c>
      <c r="H29" s="16">
        <f>IF(Inskrivning!$G53=4,Inskrivning!P53,0)</f>
        <v>0</v>
      </c>
      <c r="I29" s="16">
        <f>IF(Inskrivning!$G53=4,Inskrivning!Q53,0)</f>
        <v>0</v>
      </c>
      <c r="J29" s="16">
        <f>IF(Inskrivning!$G53=4,Inskrivning!R53,0)</f>
        <v>0</v>
      </c>
      <c r="K29" s="16">
        <f>IF(Inskrivning!$G53=4,Inskrivning!S53,0)</f>
        <v>0</v>
      </c>
      <c r="L29" s="16">
        <f>IF(Inskrivning!$G53=4,Inskrivning!T53,0)</f>
        <v>0</v>
      </c>
      <c r="M29" s="16">
        <f>IF(Inskrivning!$G53=4,Inskrivning!U53,0)</f>
        <v>0</v>
      </c>
      <c r="N29" s="16">
        <f>IF(Inskrivning!$G53=4,Inskrivning!V53,0)</f>
        <v>0</v>
      </c>
      <c r="O29" s="16">
        <f>IF(Inskrivning!$G53=4,Inskrivning!W53,0)</f>
        <v>0</v>
      </c>
      <c r="P29" s="16">
        <f>IF(Inskrivning!$G53=4,Inskrivning!X53,0)</f>
        <v>0</v>
      </c>
      <c r="Q29" s="113"/>
      <c r="R29" s="2" t="str">
        <f>IF(P29&lt;1,"",IF(P28=P29,R28,IF(T$4&gt;30,R28,0)))</f>
        <v/>
      </c>
    </row>
    <row r="30" spans="1:18" ht="17.100000000000001" customHeight="1" x14ac:dyDescent="0.25">
      <c r="A30" s="16">
        <f t="shared" si="1"/>
        <v>26</v>
      </c>
      <c r="B30" s="53">
        <f>IF(Inskrivning!$G52=4,Inskrivning!J52,0)</f>
        <v>0</v>
      </c>
      <c r="C30" s="53">
        <f>IF(Inskrivning!$G52=4,Inskrivning!K52,0)</f>
        <v>0</v>
      </c>
      <c r="D30" s="16">
        <f>IF(Inskrivning!$G52=4,Inskrivning!L52,0)</f>
        <v>0</v>
      </c>
      <c r="E30" s="16">
        <f>IF(Inskrivning!$G52=4,Inskrivning!M52,0)</f>
        <v>0</v>
      </c>
      <c r="F30" s="16">
        <f>IF(Inskrivning!$G52=4,Inskrivning!N52,0)</f>
        <v>0</v>
      </c>
      <c r="G30" s="16">
        <f>IF(Inskrivning!$G52=4,Inskrivning!O52,0)</f>
        <v>0</v>
      </c>
      <c r="H30" s="16">
        <f>IF(Inskrivning!$G52=4,Inskrivning!P52,0)</f>
        <v>0</v>
      </c>
      <c r="I30" s="16">
        <f>IF(Inskrivning!$G52=4,Inskrivning!Q52,0)</f>
        <v>0</v>
      </c>
      <c r="J30" s="16">
        <f>IF(Inskrivning!$G52=4,Inskrivning!R52,0)</f>
        <v>0</v>
      </c>
      <c r="K30" s="16">
        <f>IF(Inskrivning!$G52=4,Inskrivning!S52,0)</f>
        <v>0</v>
      </c>
      <c r="L30" s="16">
        <f>IF(Inskrivning!$G52=4,Inskrivning!T52,0)</f>
        <v>0</v>
      </c>
      <c r="M30" s="16">
        <f>IF(Inskrivning!$G52=4,Inskrivning!U52,0)</f>
        <v>0</v>
      </c>
      <c r="N30" s="16">
        <f>IF(Inskrivning!$G52=4,Inskrivning!V52,0)</f>
        <v>0</v>
      </c>
      <c r="O30" s="16">
        <f>IF(Inskrivning!$G52=4,Inskrivning!W52,0)</f>
        <v>0</v>
      </c>
      <c r="P30" s="16">
        <f>IF(Inskrivning!$G52=4,Inskrivning!X52,0)</f>
        <v>0</v>
      </c>
      <c r="Q30" s="113"/>
      <c r="R30" s="2" t="str">
        <f>IF(P30&lt;1,"",IF(P29=P30,R29,IF(T$4&gt;31,R29,0)))</f>
        <v/>
      </c>
    </row>
    <row r="31" spans="1:18" ht="17.100000000000001" customHeight="1" x14ac:dyDescent="0.25">
      <c r="A31" s="16">
        <f t="shared" si="1"/>
        <v>27</v>
      </c>
      <c r="B31" s="53">
        <f>IF(Inskrivning!$G51=4,Inskrivning!J51,0)</f>
        <v>0</v>
      </c>
      <c r="C31" s="53">
        <f>IF(Inskrivning!$G51=4,Inskrivning!K51,0)</f>
        <v>0</v>
      </c>
      <c r="D31" s="16">
        <f>IF(Inskrivning!$G51=4,Inskrivning!L51,0)</f>
        <v>0</v>
      </c>
      <c r="E31" s="16">
        <f>IF(Inskrivning!$G51=4,Inskrivning!M51,0)</f>
        <v>0</v>
      </c>
      <c r="F31" s="16">
        <f>IF(Inskrivning!$G51=4,Inskrivning!N51,0)</f>
        <v>0</v>
      </c>
      <c r="G31" s="16">
        <f>IF(Inskrivning!$G51=4,Inskrivning!O51,0)</f>
        <v>0</v>
      </c>
      <c r="H31" s="16">
        <f>IF(Inskrivning!$G51=4,Inskrivning!P51,0)</f>
        <v>0</v>
      </c>
      <c r="I31" s="16">
        <f>IF(Inskrivning!$G51=4,Inskrivning!Q51,0)</f>
        <v>0</v>
      </c>
      <c r="J31" s="16">
        <f>IF(Inskrivning!$G51=4,Inskrivning!R51,0)</f>
        <v>0</v>
      </c>
      <c r="K31" s="16">
        <f>IF(Inskrivning!$G51=4,Inskrivning!S51,0)</f>
        <v>0</v>
      </c>
      <c r="L31" s="16">
        <f>IF(Inskrivning!$G51=4,Inskrivning!T51,0)</f>
        <v>0</v>
      </c>
      <c r="M31" s="16">
        <f>IF(Inskrivning!$G51=4,Inskrivning!U51,0)</f>
        <v>0</v>
      </c>
      <c r="N31" s="16">
        <f>IF(Inskrivning!$G51=4,Inskrivning!V51,0)</f>
        <v>0</v>
      </c>
      <c r="O31" s="16">
        <f>IF(Inskrivning!$G51=4,Inskrivning!W51,0)</f>
        <v>0</v>
      </c>
      <c r="P31" s="16">
        <f>IF(Inskrivning!$G51=4,Inskrivning!X51,0)</f>
        <v>0</v>
      </c>
      <c r="Q31" s="113"/>
      <c r="R31" s="2" t="str">
        <f>IF(P31&lt;1,"",IF(P30=P31,R30,IF(T$4&gt;33,R30,0)))</f>
        <v/>
      </c>
    </row>
    <row r="32" spans="1:18" ht="17.100000000000001" customHeight="1" x14ac:dyDescent="0.25">
      <c r="A32" s="16">
        <f t="shared" si="1"/>
        <v>28</v>
      </c>
      <c r="B32" s="53">
        <f>IF(Inskrivning!$G50=4,Inskrivning!J50,0)</f>
        <v>0</v>
      </c>
      <c r="C32" s="53">
        <f>IF(Inskrivning!$G50=4,Inskrivning!K50,0)</f>
        <v>0</v>
      </c>
      <c r="D32" s="16">
        <f>IF(Inskrivning!$G50=4,Inskrivning!L50,0)</f>
        <v>0</v>
      </c>
      <c r="E32" s="16">
        <f>IF(Inskrivning!$G50=4,Inskrivning!M50,0)</f>
        <v>0</v>
      </c>
      <c r="F32" s="16">
        <f>IF(Inskrivning!$G50=4,Inskrivning!N50,0)</f>
        <v>0</v>
      </c>
      <c r="G32" s="16">
        <f>IF(Inskrivning!$G50=4,Inskrivning!O50,0)</f>
        <v>0</v>
      </c>
      <c r="H32" s="16">
        <f>IF(Inskrivning!$G50=4,Inskrivning!P50,0)</f>
        <v>0</v>
      </c>
      <c r="I32" s="16">
        <f>IF(Inskrivning!$G50=4,Inskrivning!Q50,0)</f>
        <v>0</v>
      </c>
      <c r="J32" s="16">
        <f>IF(Inskrivning!$G50=4,Inskrivning!R50,0)</f>
        <v>0</v>
      </c>
      <c r="K32" s="16">
        <f>IF(Inskrivning!$G50=4,Inskrivning!S50,0)</f>
        <v>0</v>
      </c>
      <c r="L32" s="16">
        <f>IF(Inskrivning!$G50=4,Inskrivning!T50,0)</f>
        <v>0</v>
      </c>
      <c r="M32" s="16">
        <f>IF(Inskrivning!$G50=4,Inskrivning!U50,0)</f>
        <v>0</v>
      </c>
      <c r="N32" s="16">
        <f>IF(Inskrivning!$G50=4,Inskrivning!V50,0)</f>
        <v>0</v>
      </c>
      <c r="O32" s="16">
        <f>IF(Inskrivning!$G50=4,Inskrivning!W50,0)</f>
        <v>0</v>
      </c>
      <c r="P32" s="16">
        <f>IF(Inskrivning!$G50=4,Inskrivning!X50,0)</f>
        <v>0</v>
      </c>
      <c r="Q32" s="113"/>
      <c r="R32" s="2" t="str">
        <f>IF(P32&lt;1,"",IF(P31=P32,R31,IF(T$4&gt;34,R31,0)))</f>
        <v/>
      </c>
    </row>
    <row r="33" spans="1:18" ht="17.100000000000001" customHeight="1" x14ac:dyDescent="0.25">
      <c r="A33" s="16">
        <f t="shared" si="1"/>
        <v>29</v>
      </c>
      <c r="B33" s="53">
        <f>IF(Inskrivning!$G49=4,Inskrivning!J49,0)</f>
        <v>0</v>
      </c>
      <c r="C33" s="53">
        <f>IF(Inskrivning!$G49=4,Inskrivning!K49,0)</f>
        <v>0</v>
      </c>
      <c r="D33" s="16">
        <f>IF(Inskrivning!$G49=4,Inskrivning!L49,0)</f>
        <v>0</v>
      </c>
      <c r="E33" s="16">
        <f>IF(Inskrivning!$G49=4,Inskrivning!M49,0)</f>
        <v>0</v>
      </c>
      <c r="F33" s="16">
        <f>IF(Inskrivning!$G49=4,Inskrivning!N49,0)</f>
        <v>0</v>
      </c>
      <c r="G33" s="16">
        <f>IF(Inskrivning!$G49=4,Inskrivning!O49,0)</f>
        <v>0</v>
      </c>
      <c r="H33" s="16">
        <f>IF(Inskrivning!$G49=4,Inskrivning!P49,0)</f>
        <v>0</v>
      </c>
      <c r="I33" s="16">
        <f>IF(Inskrivning!$G49=4,Inskrivning!Q49,0)</f>
        <v>0</v>
      </c>
      <c r="J33" s="16">
        <f>IF(Inskrivning!$G49=4,Inskrivning!R49,0)</f>
        <v>0</v>
      </c>
      <c r="K33" s="16">
        <f>IF(Inskrivning!$G49=4,Inskrivning!S49,0)</f>
        <v>0</v>
      </c>
      <c r="L33" s="16">
        <f>IF(Inskrivning!$G49=4,Inskrivning!T49,0)</f>
        <v>0</v>
      </c>
      <c r="M33" s="16">
        <f>IF(Inskrivning!$G49=4,Inskrivning!U49,0)</f>
        <v>0</v>
      </c>
      <c r="N33" s="16">
        <f>IF(Inskrivning!$G49=4,Inskrivning!V49,0)</f>
        <v>0</v>
      </c>
      <c r="O33" s="16">
        <f>IF(Inskrivning!$G49=4,Inskrivning!W49,0)</f>
        <v>0</v>
      </c>
      <c r="P33" s="16">
        <f>IF(Inskrivning!$G49=4,Inskrivning!X49,0)</f>
        <v>0</v>
      </c>
      <c r="Q33" s="113"/>
      <c r="R33" s="2" t="str">
        <f>IF(P33&lt;1,"",IF(P32=P33,R32,IF(T$4&gt;35,R32,0)))</f>
        <v/>
      </c>
    </row>
    <row r="34" spans="1:18" ht="17.100000000000001" customHeight="1" x14ac:dyDescent="0.25">
      <c r="A34" s="16">
        <f t="shared" si="1"/>
        <v>30</v>
      </c>
      <c r="B34" s="53">
        <f>IF(Inskrivning!$G48=4,Inskrivning!J48,0)</f>
        <v>0</v>
      </c>
      <c r="C34" s="53">
        <f>IF(Inskrivning!$G48=4,Inskrivning!K48,0)</f>
        <v>0</v>
      </c>
      <c r="D34" s="16">
        <f>IF(Inskrivning!$G48=4,Inskrivning!L48,0)</f>
        <v>0</v>
      </c>
      <c r="E34" s="16">
        <f>IF(Inskrivning!$G48=4,Inskrivning!M48,0)</f>
        <v>0</v>
      </c>
      <c r="F34" s="16">
        <f>IF(Inskrivning!$G48=4,Inskrivning!N48,0)</f>
        <v>0</v>
      </c>
      <c r="G34" s="16">
        <f>IF(Inskrivning!$G48=4,Inskrivning!O48,0)</f>
        <v>0</v>
      </c>
      <c r="H34" s="16">
        <f>IF(Inskrivning!$G48=4,Inskrivning!P48,0)</f>
        <v>0</v>
      </c>
      <c r="I34" s="16">
        <f>IF(Inskrivning!$G48=4,Inskrivning!Q48,0)</f>
        <v>0</v>
      </c>
      <c r="J34" s="16">
        <f>IF(Inskrivning!$G48=4,Inskrivning!R48,0)</f>
        <v>0</v>
      </c>
      <c r="K34" s="16">
        <f>IF(Inskrivning!$G48=4,Inskrivning!S48,0)</f>
        <v>0</v>
      </c>
      <c r="L34" s="16">
        <f>IF(Inskrivning!$G48=4,Inskrivning!T48,0)</f>
        <v>0</v>
      </c>
      <c r="M34" s="16">
        <f>IF(Inskrivning!$G48=4,Inskrivning!U48,0)</f>
        <v>0</v>
      </c>
      <c r="N34" s="16">
        <f>IF(Inskrivning!$G48=4,Inskrivning!V48,0)</f>
        <v>0</v>
      </c>
      <c r="O34" s="16">
        <f>IF(Inskrivning!$G48=4,Inskrivning!W48,0)</f>
        <v>0</v>
      </c>
      <c r="P34" s="16">
        <f>IF(Inskrivning!$G48=4,Inskrivning!X48,0)</f>
        <v>0</v>
      </c>
      <c r="Q34" s="113"/>
      <c r="R34" s="2" t="str">
        <f>IF(P34&lt;1,"",IF(P33=P34,R33,IF(T$4&gt;36,R33,0)))</f>
        <v/>
      </c>
    </row>
    <row r="35" spans="1:18" ht="17.100000000000001" customHeight="1" x14ac:dyDescent="0.25">
      <c r="A35" s="16">
        <f t="shared" si="1"/>
        <v>31</v>
      </c>
      <c r="B35" s="53">
        <f>IF(Inskrivning!$G47=4,Inskrivning!J47,0)</f>
        <v>0</v>
      </c>
      <c r="C35" s="53">
        <f>IF(Inskrivning!$G47=4,Inskrivning!K47,0)</f>
        <v>0</v>
      </c>
      <c r="D35" s="16">
        <f>IF(Inskrivning!$G47=4,Inskrivning!L47,0)</f>
        <v>0</v>
      </c>
      <c r="E35" s="16">
        <f>IF(Inskrivning!$G47=4,Inskrivning!M47,0)</f>
        <v>0</v>
      </c>
      <c r="F35" s="16">
        <f>IF(Inskrivning!$G47=4,Inskrivning!N47,0)</f>
        <v>0</v>
      </c>
      <c r="G35" s="16">
        <f>IF(Inskrivning!$G47=4,Inskrivning!O47,0)</f>
        <v>0</v>
      </c>
      <c r="H35" s="16">
        <f>IF(Inskrivning!$G47=4,Inskrivning!P47,0)</f>
        <v>0</v>
      </c>
      <c r="I35" s="16">
        <f>IF(Inskrivning!$G47=4,Inskrivning!Q47,0)</f>
        <v>0</v>
      </c>
      <c r="J35" s="16">
        <f>IF(Inskrivning!$G47=4,Inskrivning!R47,0)</f>
        <v>0</v>
      </c>
      <c r="K35" s="16">
        <f>IF(Inskrivning!$G47=4,Inskrivning!S47,0)</f>
        <v>0</v>
      </c>
      <c r="L35" s="16">
        <f>IF(Inskrivning!$G47=4,Inskrivning!T47,0)</f>
        <v>0</v>
      </c>
      <c r="M35" s="16">
        <f>IF(Inskrivning!$G47=4,Inskrivning!U47,0)</f>
        <v>0</v>
      </c>
      <c r="N35" s="16">
        <f>IF(Inskrivning!$G47=4,Inskrivning!V47,0)</f>
        <v>0</v>
      </c>
      <c r="O35" s="16">
        <f>IF(Inskrivning!$G47=4,Inskrivning!W47,0)</f>
        <v>0</v>
      </c>
      <c r="P35" s="16">
        <f>IF(Inskrivning!$G47=4,Inskrivning!X47,0)</f>
        <v>0</v>
      </c>
      <c r="Q35" s="113"/>
      <c r="R35" s="2" t="str">
        <f>IF(P35&lt;1,"",IF(P34=P35,R34,IF(T$4&gt;38,R34,0)))</f>
        <v/>
      </c>
    </row>
    <row r="36" spans="1:18" ht="17.100000000000001" customHeight="1" x14ac:dyDescent="0.25">
      <c r="A36" s="16">
        <f t="shared" si="1"/>
        <v>32</v>
      </c>
      <c r="B36" s="53">
        <f>IF(Inskrivning!$G46=4,Inskrivning!J46,0)</f>
        <v>0</v>
      </c>
      <c r="C36" s="53">
        <f>IF(Inskrivning!$G46=4,Inskrivning!K46,0)</f>
        <v>0</v>
      </c>
      <c r="D36" s="16">
        <f>IF(Inskrivning!$G46=4,Inskrivning!L46,0)</f>
        <v>0</v>
      </c>
      <c r="E36" s="16">
        <f>IF(Inskrivning!$G46=4,Inskrivning!M46,0)</f>
        <v>0</v>
      </c>
      <c r="F36" s="16">
        <f>IF(Inskrivning!$G46=4,Inskrivning!N46,0)</f>
        <v>0</v>
      </c>
      <c r="G36" s="16">
        <f>IF(Inskrivning!$G46=4,Inskrivning!O46,0)</f>
        <v>0</v>
      </c>
      <c r="H36" s="16">
        <f>IF(Inskrivning!$G46=4,Inskrivning!P46,0)</f>
        <v>0</v>
      </c>
      <c r="I36" s="16">
        <f>IF(Inskrivning!$G46=4,Inskrivning!Q46,0)</f>
        <v>0</v>
      </c>
      <c r="J36" s="16">
        <f>IF(Inskrivning!$G46=4,Inskrivning!R46,0)</f>
        <v>0</v>
      </c>
      <c r="K36" s="16">
        <f>IF(Inskrivning!$G46=4,Inskrivning!S46,0)</f>
        <v>0</v>
      </c>
      <c r="L36" s="16">
        <f>IF(Inskrivning!$G46=4,Inskrivning!T46,0)</f>
        <v>0</v>
      </c>
      <c r="M36" s="16">
        <f>IF(Inskrivning!$G46=4,Inskrivning!U46,0)</f>
        <v>0</v>
      </c>
      <c r="N36" s="16">
        <f>IF(Inskrivning!$G46=4,Inskrivning!V46,0)</f>
        <v>0</v>
      </c>
      <c r="O36" s="16">
        <f>IF(Inskrivning!$G46=4,Inskrivning!W46,0)</f>
        <v>0</v>
      </c>
      <c r="P36" s="16">
        <f>IF(Inskrivning!$G46=4,Inskrivning!X46,0)</f>
        <v>0</v>
      </c>
      <c r="Q36" s="113"/>
      <c r="R36" s="2" t="str">
        <f>IF(P36&lt;1,"",IF(P35=P36,R35,IF(T$4&gt;39,R35,0)))</f>
        <v/>
      </c>
    </row>
    <row r="37" spans="1:18" ht="17.100000000000001" customHeight="1" x14ac:dyDescent="0.25">
      <c r="A37" s="16">
        <f t="shared" si="1"/>
        <v>33</v>
      </c>
      <c r="B37" s="53">
        <f>IF(Inskrivning!$G45=4,Inskrivning!J45,0)</f>
        <v>0</v>
      </c>
      <c r="C37" s="53">
        <f>IF(Inskrivning!$G45=4,Inskrivning!K45,0)</f>
        <v>0</v>
      </c>
      <c r="D37" s="16">
        <f>IF(Inskrivning!$G45=4,Inskrivning!L45,0)</f>
        <v>0</v>
      </c>
      <c r="E37" s="16">
        <f>IF(Inskrivning!$G45=4,Inskrivning!M45,0)</f>
        <v>0</v>
      </c>
      <c r="F37" s="16">
        <f>IF(Inskrivning!$G45=4,Inskrivning!N45,0)</f>
        <v>0</v>
      </c>
      <c r="G37" s="16">
        <f>IF(Inskrivning!$G45=4,Inskrivning!O45,0)</f>
        <v>0</v>
      </c>
      <c r="H37" s="16">
        <f>IF(Inskrivning!$G45=4,Inskrivning!P45,0)</f>
        <v>0</v>
      </c>
      <c r="I37" s="16">
        <f>IF(Inskrivning!$G45=4,Inskrivning!Q45,0)</f>
        <v>0</v>
      </c>
      <c r="J37" s="16">
        <f>IF(Inskrivning!$G45=4,Inskrivning!R45,0)</f>
        <v>0</v>
      </c>
      <c r="K37" s="16">
        <f>IF(Inskrivning!$G45=4,Inskrivning!S45,0)</f>
        <v>0</v>
      </c>
      <c r="L37" s="16">
        <f>IF(Inskrivning!$G45=4,Inskrivning!T45,0)</f>
        <v>0</v>
      </c>
      <c r="M37" s="16">
        <f>IF(Inskrivning!$G45=4,Inskrivning!U45,0)</f>
        <v>0</v>
      </c>
      <c r="N37" s="16">
        <f>IF(Inskrivning!$G45=4,Inskrivning!V45,0)</f>
        <v>0</v>
      </c>
      <c r="O37" s="16">
        <f>IF(Inskrivning!$G45=4,Inskrivning!W45,0)</f>
        <v>0</v>
      </c>
      <c r="P37" s="16">
        <f>IF(Inskrivning!$G45=4,Inskrivning!X45,0)</f>
        <v>0</v>
      </c>
      <c r="Q37" s="113"/>
      <c r="R37" s="2" t="str">
        <f>IF(P37&lt;1,"",IF(P36=P37,R36,IF(T$4&gt;40,R36,0)))</f>
        <v/>
      </c>
    </row>
    <row r="38" spans="1:18" ht="17.100000000000001" customHeight="1" x14ac:dyDescent="0.25">
      <c r="A38" s="16">
        <f t="shared" si="1"/>
        <v>34</v>
      </c>
      <c r="B38" s="53">
        <f>IF(Inskrivning!$G44=4,Inskrivning!J44,0)</f>
        <v>0</v>
      </c>
      <c r="C38" s="53">
        <f>IF(Inskrivning!$G44=4,Inskrivning!K44,0)</f>
        <v>0</v>
      </c>
      <c r="D38" s="16">
        <f>IF(Inskrivning!$G44=4,Inskrivning!L44,0)</f>
        <v>0</v>
      </c>
      <c r="E38" s="16">
        <f>IF(Inskrivning!$G44=4,Inskrivning!M44,0)</f>
        <v>0</v>
      </c>
      <c r="F38" s="16">
        <f>IF(Inskrivning!$G44=4,Inskrivning!N44,0)</f>
        <v>0</v>
      </c>
      <c r="G38" s="16">
        <f>IF(Inskrivning!$G44=4,Inskrivning!O44,0)</f>
        <v>0</v>
      </c>
      <c r="H38" s="16">
        <f>IF(Inskrivning!$G44=4,Inskrivning!P44,0)</f>
        <v>0</v>
      </c>
      <c r="I38" s="16">
        <f>IF(Inskrivning!$G44=4,Inskrivning!Q44,0)</f>
        <v>0</v>
      </c>
      <c r="J38" s="16">
        <f>IF(Inskrivning!$G44=4,Inskrivning!R44,0)</f>
        <v>0</v>
      </c>
      <c r="K38" s="16">
        <f>IF(Inskrivning!$G44=4,Inskrivning!S44,0)</f>
        <v>0</v>
      </c>
      <c r="L38" s="16">
        <f>IF(Inskrivning!$G44=4,Inskrivning!T44,0)</f>
        <v>0</v>
      </c>
      <c r="M38" s="16">
        <f>IF(Inskrivning!$G44=4,Inskrivning!U44,0)</f>
        <v>0</v>
      </c>
      <c r="N38" s="16">
        <f>IF(Inskrivning!$G44=4,Inskrivning!V44,0)</f>
        <v>0</v>
      </c>
      <c r="O38" s="16">
        <f>IF(Inskrivning!$G44=4,Inskrivning!W44,0)</f>
        <v>0</v>
      </c>
      <c r="P38" s="16">
        <f>IF(Inskrivning!$G44=4,Inskrivning!X44,0)</f>
        <v>0</v>
      </c>
      <c r="Q38" s="113"/>
      <c r="R38" s="2" t="str">
        <f>IF(P38&lt;1,"",IF(P37=P38,R37,IF(T$4&gt;41,R37,0)))</f>
        <v/>
      </c>
    </row>
    <row r="39" spans="1:18" ht="17.100000000000001" customHeight="1" x14ac:dyDescent="0.25">
      <c r="A39" s="16">
        <f t="shared" si="1"/>
        <v>35</v>
      </c>
      <c r="B39" s="53">
        <f>IF(Inskrivning!$G43=4,Inskrivning!J43,0)</f>
        <v>0</v>
      </c>
      <c r="C39" s="53">
        <f>IF(Inskrivning!$G43=4,Inskrivning!K43,0)</f>
        <v>0</v>
      </c>
      <c r="D39" s="16">
        <f>IF(Inskrivning!$G43=4,Inskrivning!L43,0)</f>
        <v>0</v>
      </c>
      <c r="E39" s="16">
        <f>IF(Inskrivning!$G43=4,Inskrivning!M43,0)</f>
        <v>0</v>
      </c>
      <c r="F39" s="16">
        <f>IF(Inskrivning!$G43=4,Inskrivning!N43,0)</f>
        <v>0</v>
      </c>
      <c r="G39" s="16">
        <f>IF(Inskrivning!$G43=4,Inskrivning!O43,0)</f>
        <v>0</v>
      </c>
      <c r="H39" s="16">
        <f>IF(Inskrivning!$G43=4,Inskrivning!P43,0)</f>
        <v>0</v>
      </c>
      <c r="I39" s="16">
        <f>IF(Inskrivning!$G43=4,Inskrivning!Q43,0)</f>
        <v>0</v>
      </c>
      <c r="J39" s="16">
        <f>IF(Inskrivning!$G43=4,Inskrivning!R43,0)</f>
        <v>0</v>
      </c>
      <c r="K39" s="16">
        <f>IF(Inskrivning!$G43=4,Inskrivning!S43,0)</f>
        <v>0</v>
      </c>
      <c r="L39" s="16">
        <f>IF(Inskrivning!$G43=4,Inskrivning!T43,0)</f>
        <v>0</v>
      </c>
      <c r="M39" s="16">
        <f>IF(Inskrivning!$G43=4,Inskrivning!U43,0)</f>
        <v>0</v>
      </c>
      <c r="N39" s="16">
        <f>IF(Inskrivning!$G43=4,Inskrivning!V43,0)</f>
        <v>0</v>
      </c>
      <c r="O39" s="16">
        <f>IF(Inskrivning!$G43=4,Inskrivning!W43,0)</f>
        <v>0</v>
      </c>
      <c r="P39" s="16">
        <f>IF(Inskrivning!$G43=4,Inskrivning!X43,0)</f>
        <v>0</v>
      </c>
      <c r="Q39" s="113"/>
      <c r="R39" s="2" t="str">
        <f>IF(P39&lt;1,"",IF(P38=P39,R38,IF(T$4&gt;43,R38,0)))</f>
        <v/>
      </c>
    </row>
    <row r="40" spans="1:18" ht="17.100000000000001" customHeight="1" x14ac:dyDescent="0.25">
      <c r="A40" s="16">
        <f t="shared" si="1"/>
        <v>36</v>
      </c>
      <c r="B40" s="53">
        <f>IF(Inskrivning!$G42=4,Inskrivning!J42,0)</f>
        <v>0</v>
      </c>
      <c r="C40" s="53">
        <f>IF(Inskrivning!$G42=4,Inskrivning!K42,0)</f>
        <v>0</v>
      </c>
      <c r="D40" s="16">
        <f>IF(Inskrivning!$G42=4,Inskrivning!L42,0)</f>
        <v>0</v>
      </c>
      <c r="E40" s="16">
        <f>IF(Inskrivning!$G42=4,Inskrivning!M42,0)</f>
        <v>0</v>
      </c>
      <c r="F40" s="16">
        <f>IF(Inskrivning!$G42=4,Inskrivning!N42,0)</f>
        <v>0</v>
      </c>
      <c r="G40" s="16">
        <f>IF(Inskrivning!$G42=4,Inskrivning!O42,0)</f>
        <v>0</v>
      </c>
      <c r="H40" s="16">
        <f>IF(Inskrivning!$G42=4,Inskrivning!P42,0)</f>
        <v>0</v>
      </c>
      <c r="I40" s="16">
        <f>IF(Inskrivning!$G42=4,Inskrivning!Q42,0)</f>
        <v>0</v>
      </c>
      <c r="J40" s="16">
        <f>IF(Inskrivning!$G42=4,Inskrivning!R42,0)</f>
        <v>0</v>
      </c>
      <c r="K40" s="16">
        <f>IF(Inskrivning!$G42=4,Inskrivning!S42,0)</f>
        <v>0</v>
      </c>
      <c r="L40" s="16">
        <f>IF(Inskrivning!$G42=4,Inskrivning!T42,0)</f>
        <v>0</v>
      </c>
      <c r="M40" s="16">
        <f>IF(Inskrivning!$G42=4,Inskrivning!U42,0)</f>
        <v>0</v>
      </c>
      <c r="N40" s="16">
        <f>IF(Inskrivning!$G42=4,Inskrivning!V42,0)</f>
        <v>0</v>
      </c>
      <c r="O40" s="16">
        <f>IF(Inskrivning!$G42=4,Inskrivning!W42,0)</f>
        <v>0</v>
      </c>
      <c r="P40" s="16">
        <f>IF(Inskrivning!$G42=4,Inskrivning!X42,0)</f>
        <v>0</v>
      </c>
      <c r="Q40" s="113"/>
      <c r="R40" s="2" t="str">
        <f>IF(P40&lt;1,"",IF(P39=P40,R39,IF(T$4&gt;44,R39,0)))</f>
        <v/>
      </c>
    </row>
    <row r="41" spans="1:18" ht="17.100000000000001" customHeight="1" x14ac:dyDescent="0.25">
      <c r="A41" s="16">
        <f t="shared" si="1"/>
        <v>37</v>
      </c>
      <c r="B41" s="53">
        <f>IF(Inskrivning!$G41=4,Inskrivning!J41,0)</f>
        <v>0</v>
      </c>
      <c r="C41" s="53">
        <f>IF(Inskrivning!$G41=4,Inskrivning!K41,0)</f>
        <v>0</v>
      </c>
      <c r="D41" s="16">
        <f>IF(Inskrivning!$G41=4,Inskrivning!L41,0)</f>
        <v>0</v>
      </c>
      <c r="E41" s="16">
        <f>IF(Inskrivning!$G41=4,Inskrivning!M41,0)</f>
        <v>0</v>
      </c>
      <c r="F41" s="16">
        <f>IF(Inskrivning!$G41=4,Inskrivning!N41,0)</f>
        <v>0</v>
      </c>
      <c r="G41" s="16">
        <f>IF(Inskrivning!$G41=4,Inskrivning!O41,0)</f>
        <v>0</v>
      </c>
      <c r="H41" s="16">
        <f>IF(Inskrivning!$G41=4,Inskrivning!P41,0)</f>
        <v>0</v>
      </c>
      <c r="I41" s="16">
        <f>IF(Inskrivning!$G41=4,Inskrivning!Q41,0)</f>
        <v>0</v>
      </c>
      <c r="J41" s="16">
        <f>IF(Inskrivning!$G41=4,Inskrivning!R41,0)</f>
        <v>0</v>
      </c>
      <c r="K41" s="16">
        <f>IF(Inskrivning!$G41=4,Inskrivning!S41,0)</f>
        <v>0</v>
      </c>
      <c r="L41" s="16">
        <f>IF(Inskrivning!$G41=4,Inskrivning!T41,0)</f>
        <v>0</v>
      </c>
      <c r="M41" s="16">
        <f>IF(Inskrivning!$G41=4,Inskrivning!U41,0)</f>
        <v>0</v>
      </c>
      <c r="N41" s="16">
        <f>IF(Inskrivning!$G41=4,Inskrivning!V41,0)</f>
        <v>0</v>
      </c>
      <c r="O41" s="16">
        <f>IF(Inskrivning!$G41=4,Inskrivning!W41,0)</f>
        <v>0</v>
      </c>
      <c r="P41" s="16">
        <f>IF(Inskrivning!$G41=4,Inskrivning!X41,0)</f>
        <v>0</v>
      </c>
      <c r="Q41" s="113"/>
      <c r="R41" s="2" t="str">
        <f>IF(P41&lt;1,"",IF(P40=P41,R40,IF(T$4&gt;45,R40,0)))</f>
        <v/>
      </c>
    </row>
    <row r="42" spans="1:18" ht="17.100000000000001" customHeight="1" x14ac:dyDescent="0.25">
      <c r="A42" s="16">
        <f t="shared" si="1"/>
        <v>38</v>
      </c>
      <c r="B42" s="53">
        <f>IF(Inskrivning!$G40=4,Inskrivning!J40,0)</f>
        <v>0</v>
      </c>
      <c r="C42" s="53">
        <f>IF(Inskrivning!$G40=4,Inskrivning!K40,0)</f>
        <v>0</v>
      </c>
      <c r="D42" s="16">
        <f>IF(Inskrivning!$G40=4,Inskrivning!L40,0)</f>
        <v>0</v>
      </c>
      <c r="E42" s="16">
        <f>IF(Inskrivning!$G40=4,Inskrivning!M40,0)</f>
        <v>0</v>
      </c>
      <c r="F42" s="16">
        <f>IF(Inskrivning!$G40=4,Inskrivning!N40,0)</f>
        <v>0</v>
      </c>
      <c r="G42" s="16">
        <f>IF(Inskrivning!$G40=4,Inskrivning!O40,0)</f>
        <v>0</v>
      </c>
      <c r="H42" s="16">
        <f>IF(Inskrivning!$G40=4,Inskrivning!P40,0)</f>
        <v>0</v>
      </c>
      <c r="I42" s="16">
        <f>IF(Inskrivning!$G40=4,Inskrivning!Q40,0)</f>
        <v>0</v>
      </c>
      <c r="J42" s="16">
        <f>IF(Inskrivning!$G40=4,Inskrivning!R40,0)</f>
        <v>0</v>
      </c>
      <c r="K42" s="16">
        <f>IF(Inskrivning!$G40=4,Inskrivning!S40,0)</f>
        <v>0</v>
      </c>
      <c r="L42" s="16">
        <f>IF(Inskrivning!$G40=4,Inskrivning!T40,0)</f>
        <v>0</v>
      </c>
      <c r="M42" s="16">
        <f>IF(Inskrivning!$G40=4,Inskrivning!U40,0)</f>
        <v>0</v>
      </c>
      <c r="N42" s="16">
        <f>IF(Inskrivning!$G40=4,Inskrivning!V40,0)</f>
        <v>0</v>
      </c>
      <c r="O42" s="16">
        <f>IF(Inskrivning!$G40=4,Inskrivning!W40,0)</f>
        <v>0</v>
      </c>
      <c r="P42" s="16">
        <f>IF(Inskrivning!$G40=4,Inskrivning!X40,0)</f>
        <v>0</v>
      </c>
      <c r="Q42" s="113"/>
      <c r="R42" s="2" t="str">
        <f>IF(P42&lt;1,"",IF(P41=P42,R41,IF(T$4&gt;46,R41,0)))</f>
        <v/>
      </c>
    </row>
    <row r="43" spans="1:18" ht="17.100000000000001" customHeight="1" x14ac:dyDescent="0.25">
      <c r="A43" s="16">
        <f t="shared" si="1"/>
        <v>39</v>
      </c>
      <c r="B43" s="53">
        <f>IF(Inskrivning!$G39=4,Inskrivning!J39,0)</f>
        <v>0</v>
      </c>
      <c r="C43" s="53">
        <f>IF(Inskrivning!$G39=4,Inskrivning!K39,0)</f>
        <v>0</v>
      </c>
      <c r="D43" s="16">
        <f>IF(Inskrivning!$G39=4,Inskrivning!L39,0)</f>
        <v>0</v>
      </c>
      <c r="E43" s="16">
        <f>IF(Inskrivning!$G39=4,Inskrivning!M39,0)</f>
        <v>0</v>
      </c>
      <c r="F43" s="16">
        <f>IF(Inskrivning!$G39=4,Inskrivning!N39,0)</f>
        <v>0</v>
      </c>
      <c r="G43" s="16">
        <f>IF(Inskrivning!$G39=4,Inskrivning!O39,0)</f>
        <v>0</v>
      </c>
      <c r="H43" s="16">
        <f>IF(Inskrivning!$G39=4,Inskrivning!P39,0)</f>
        <v>0</v>
      </c>
      <c r="I43" s="16">
        <f>IF(Inskrivning!$G39=4,Inskrivning!Q39,0)</f>
        <v>0</v>
      </c>
      <c r="J43" s="16">
        <f>IF(Inskrivning!$G39=4,Inskrivning!R39,0)</f>
        <v>0</v>
      </c>
      <c r="K43" s="16">
        <f>IF(Inskrivning!$G39=4,Inskrivning!S39,0)</f>
        <v>0</v>
      </c>
      <c r="L43" s="16">
        <f>IF(Inskrivning!$G39=4,Inskrivning!T39,0)</f>
        <v>0</v>
      </c>
      <c r="M43" s="16">
        <f>IF(Inskrivning!$G39=4,Inskrivning!U39,0)</f>
        <v>0</v>
      </c>
      <c r="N43" s="16">
        <f>IF(Inskrivning!$G39=4,Inskrivning!V39,0)</f>
        <v>0</v>
      </c>
      <c r="O43" s="16">
        <f>IF(Inskrivning!$G39=4,Inskrivning!W39,0)</f>
        <v>0</v>
      </c>
      <c r="P43" s="16">
        <f>IF(Inskrivning!$G39=4,Inskrivning!X39,0)</f>
        <v>0</v>
      </c>
      <c r="Q43" s="113"/>
      <c r="R43" s="2" t="str">
        <f>IF(P43&lt;1,"",IF(P42=P43,R42,IF(T$4&gt;48,R42,0)))</f>
        <v/>
      </c>
    </row>
    <row r="44" spans="1:18" ht="17.100000000000001" customHeight="1" x14ac:dyDescent="0.25">
      <c r="A44" s="16">
        <f t="shared" si="1"/>
        <v>40</v>
      </c>
      <c r="B44" s="53">
        <f>IF(Inskrivning!$G38=4,Inskrivning!J38,0)</f>
        <v>0</v>
      </c>
      <c r="C44" s="53">
        <f>IF(Inskrivning!$G38=4,Inskrivning!K38,0)</f>
        <v>0</v>
      </c>
      <c r="D44" s="16">
        <f>IF(Inskrivning!$G38=4,Inskrivning!L38,0)</f>
        <v>0</v>
      </c>
      <c r="E44" s="16">
        <f>IF(Inskrivning!$G38=4,Inskrivning!M38,0)</f>
        <v>0</v>
      </c>
      <c r="F44" s="16">
        <f>IF(Inskrivning!$G38=4,Inskrivning!N38,0)</f>
        <v>0</v>
      </c>
      <c r="G44" s="16">
        <f>IF(Inskrivning!$G38=4,Inskrivning!O38,0)</f>
        <v>0</v>
      </c>
      <c r="H44" s="16">
        <f>IF(Inskrivning!$G38=4,Inskrivning!P38,0)</f>
        <v>0</v>
      </c>
      <c r="I44" s="16">
        <f>IF(Inskrivning!$G38=4,Inskrivning!Q38,0)</f>
        <v>0</v>
      </c>
      <c r="J44" s="16">
        <f>IF(Inskrivning!$G38=4,Inskrivning!R38,0)</f>
        <v>0</v>
      </c>
      <c r="K44" s="16">
        <f>IF(Inskrivning!$G38=4,Inskrivning!S38,0)</f>
        <v>0</v>
      </c>
      <c r="L44" s="16">
        <f>IF(Inskrivning!$G38=4,Inskrivning!T38,0)</f>
        <v>0</v>
      </c>
      <c r="M44" s="16">
        <f>IF(Inskrivning!$G38=4,Inskrivning!U38,0)</f>
        <v>0</v>
      </c>
      <c r="N44" s="16">
        <f>IF(Inskrivning!$G38=4,Inskrivning!V38,0)</f>
        <v>0</v>
      </c>
      <c r="O44" s="16">
        <f>IF(Inskrivning!$G38=4,Inskrivning!W38,0)</f>
        <v>0</v>
      </c>
      <c r="P44" s="16">
        <f>IF(Inskrivning!$G38=4,Inskrivning!X38,0)</f>
        <v>0</v>
      </c>
      <c r="Q44" s="113"/>
      <c r="R44" s="2" t="str">
        <f>IF(P44&lt;1,"",IF(P43=P44,R43,IF(T$4&gt;49,R43,0)))</f>
        <v/>
      </c>
    </row>
    <row r="45" spans="1:18" ht="17.100000000000001" customHeight="1" x14ac:dyDescent="0.25">
      <c r="A45" s="16">
        <f t="shared" si="1"/>
        <v>41</v>
      </c>
      <c r="B45" s="53">
        <f>IF(Inskrivning!$G37=4,Inskrivning!J37,0)</f>
        <v>0</v>
      </c>
      <c r="C45" s="53">
        <f>IF(Inskrivning!$G37=4,Inskrivning!K37,0)</f>
        <v>0</v>
      </c>
      <c r="D45" s="16">
        <f>IF(Inskrivning!$G37=4,Inskrivning!L37,0)</f>
        <v>0</v>
      </c>
      <c r="E45" s="16">
        <f>IF(Inskrivning!$G37=4,Inskrivning!M37,0)</f>
        <v>0</v>
      </c>
      <c r="F45" s="16">
        <f>IF(Inskrivning!$G37=4,Inskrivning!N37,0)</f>
        <v>0</v>
      </c>
      <c r="G45" s="16">
        <f>IF(Inskrivning!$G37=4,Inskrivning!O37,0)</f>
        <v>0</v>
      </c>
      <c r="H45" s="16">
        <f>IF(Inskrivning!$G37=4,Inskrivning!P37,0)</f>
        <v>0</v>
      </c>
      <c r="I45" s="16">
        <f>IF(Inskrivning!$G37=4,Inskrivning!Q37,0)</f>
        <v>0</v>
      </c>
      <c r="J45" s="16">
        <f>IF(Inskrivning!$G37=4,Inskrivning!R37,0)</f>
        <v>0</v>
      </c>
      <c r="K45" s="16">
        <f>IF(Inskrivning!$G37=4,Inskrivning!S37,0)</f>
        <v>0</v>
      </c>
      <c r="L45" s="16">
        <f>IF(Inskrivning!$G37=4,Inskrivning!T37,0)</f>
        <v>0</v>
      </c>
      <c r="M45" s="16">
        <f>IF(Inskrivning!$G37=4,Inskrivning!U37,0)</f>
        <v>0</v>
      </c>
      <c r="N45" s="16">
        <f>IF(Inskrivning!$G37=4,Inskrivning!V37,0)</f>
        <v>0</v>
      </c>
      <c r="O45" s="16">
        <f>IF(Inskrivning!$G37=4,Inskrivning!W37,0)</f>
        <v>0</v>
      </c>
      <c r="P45" s="16">
        <f>IF(Inskrivning!$G37=4,Inskrivning!X37,0)</f>
        <v>0</v>
      </c>
      <c r="Q45" s="113"/>
      <c r="R45" s="2" t="str">
        <f>IF(P45&lt;1,"",IF(P44=P45,R44,IF(T$4&gt;50,R44,0)))</f>
        <v/>
      </c>
    </row>
    <row r="46" spans="1:18" ht="17.100000000000001" customHeight="1" x14ac:dyDescent="0.25">
      <c r="A46" s="16">
        <f t="shared" si="1"/>
        <v>42</v>
      </c>
      <c r="B46" s="53">
        <f>IF(Inskrivning!$G36=4,Inskrivning!J36,0)</f>
        <v>0</v>
      </c>
      <c r="C46" s="53">
        <f>IF(Inskrivning!$G36=4,Inskrivning!K36,0)</f>
        <v>0</v>
      </c>
      <c r="D46" s="16">
        <f>IF(Inskrivning!$G36=4,Inskrivning!L36,0)</f>
        <v>0</v>
      </c>
      <c r="E46" s="16">
        <f>IF(Inskrivning!$G36=4,Inskrivning!M36,0)</f>
        <v>0</v>
      </c>
      <c r="F46" s="16">
        <f>IF(Inskrivning!$G36=4,Inskrivning!N36,0)</f>
        <v>0</v>
      </c>
      <c r="G46" s="16">
        <f>IF(Inskrivning!$G36=4,Inskrivning!O36,0)</f>
        <v>0</v>
      </c>
      <c r="H46" s="16">
        <f>IF(Inskrivning!$G36=4,Inskrivning!P36,0)</f>
        <v>0</v>
      </c>
      <c r="I46" s="16">
        <f>IF(Inskrivning!$G36=4,Inskrivning!Q36,0)</f>
        <v>0</v>
      </c>
      <c r="J46" s="16">
        <f>IF(Inskrivning!$G36=4,Inskrivning!R36,0)</f>
        <v>0</v>
      </c>
      <c r="K46" s="16">
        <f>IF(Inskrivning!$G36=4,Inskrivning!S36,0)</f>
        <v>0</v>
      </c>
      <c r="L46" s="16">
        <f>IF(Inskrivning!$G36=4,Inskrivning!T36,0)</f>
        <v>0</v>
      </c>
      <c r="M46" s="16">
        <f>IF(Inskrivning!$G36=4,Inskrivning!U36,0)</f>
        <v>0</v>
      </c>
      <c r="N46" s="16">
        <f>IF(Inskrivning!$G36=4,Inskrivning!V36,0)</f>
        <v>0</v>
      </c>
      <c r="O46" s="16">
        <f>IF(Inskrivning!$G36=4,Inskrivning!W36,0)</f>
        <v>0</v>
      </c>
      <c r="P46" s="16">
        <f>IF(Inskrivning!$G36=4,Inskrivning!X36,0)</f>
        <v>0</v>
      </c>
      <c r="Q46" s="113"/>
      <c r="R46" s="2" t="str">
        <f>IF(P46&lt;1,"",IF(P45=P46,R45,IF(T$4&gt;51,R45,0)))</f>
        <v/>
      </c>
    </row>
    <row r="47" spans="1:18" ht="17.100000000000001" customHeight="1" x14ac:dyDescent="0.25">
      <c r="A47" s="16">
        <f t="shared" si="1"/>
        <v>43</v>
      </c>
      <c r="B47" s="53">
        <f>IF(Inskrivning!$G35=4,Inskrivning!J35,0)</f>
        <v>0</v>
      </c>
      <c r="C47" s="53">
        <f>IF(Inskrivning!$G35=4,Inskrivning!K35,0)</f>
        <v>0</v>
      </c>
      <c r="D47" s="16">
        <f>IF(Inskrivning!$G35=4,Inskrivning!L35,0)</f>
        <v>0</v>
      </c>
      <c r="E47" s="16">
        <f>IF(Inskrivning!$G35=4,Inskrivning!M35,0)</f>
        <v>0</v>
      </c>
      <c r="F47" s="16">
        <f>IF(Inskrivning!$G35=4,Inskrivning!N35,0)</f>
        <v>0</v>
      </c>
      <c r="G47" s="16">
        <f>IF(Inskrivning!$G35=4,Inskrivning!O35,0)</f>
        <v>0</v>
      </c>
      <c r="H47" s="16">
        <f>IF(Inskrivning!$G35=4,Inskrivning!P35,0)</f>
        <v>0</v>
      </c>
      <c r="I47" s="16">
        <f>IF(Inskrivning!$G35=4,Inskrivning!Q35,0)</f>
        <v>0</v>
      </c>
      <c r="J47" s="16">
        <f>IF(Inskrivning!$G35=4,Inskrivning!R35,0)</f>
        <v>0</v>
      </c>
      <c r="K47" s="16">
        <f>IF(Inskrivning!$G35=4,Inskrivning!S35,0)</f>
        <v>0</v>
      </c>
      <c r="L47" s="16">
        <f>IF(Inskrivning!$G35=4,Inskrivning!T35,0)</f>
        <v>0</v>
      </c>
      <c r="M47" s="16">
        <f>IF(Inskrivning!$G35=4,Inskrivning!U35,0)</f>
        <v>0</v>
      </c>
      <c r="N47" s="16">
        <f>IF(Inskrivning!$G35=4,Inskrivning!V35,0)</f>
        <v>0</v>
      </c>
      <c r="O47" s="16">
        <f>IF(Inskrivning!$G35=4,Inskrivning!W35,0)</f>
        <v>0</v>
      </c>
      <c r="P47" s="16">
        <f>IF(Inskrivning!$G35=4,Inskrivning!X35,0)</f>
        <v>0</v>
      </c>
      <c r="Q47" s="113"/>
      <c r="R47" s="2" t="str">
        <f>IF(P47&lt;1,"",IF(P46=P47,R46,IF(T$4&gt;53,R46,0)))</f>
        <v/>
      </c>
    </row>
    <row r="48" spans="1:18" ht="17.100000000000001" customHeight="1" x14ac:dyDescent="0.25">
      <c r="A48" s="16">
        <f t="shared" si="1"/>
        <v>44</v>
      </c>
      <c r="B48" s="53">
        <f>IF(Inskrivning!$G34=4,Inskrivning!J34,0)</f>
        <v>0</v>
      </c>
      <c r="C48" s="53">
        <f>IF(Inskrivning!$G34=4,Inskrivning!K34,0)</f>
        <v>0</v>
      </c>
      <c r="D48" s="16">
        <f>IF(Inskrivning!$G34=4,Inskrivning!L34,0)</f>
        <v>0</v>
      </c>
      <c r="E48" s="16">
        <f>IF(Inskrivning!$G34=4,Inskrivning!M34,0)</f>
        <v>0</v>
      </c>
      <c r="F48" s="16">
        <f>IF(Inskrivning!$G34=4,Inskrivning!N34,0)</f>
        <v>0</v>
      </c>
      <c r="G48" s="16">
        <f>IF(Inskrivning!$G34=4,Inskrivning!O34,0)</f>
        <v>0</v>
      </c>
      <c r="H48" s="16">
        <f>IF(Inskrivning!$G34=4,Inskrivning!P34,0)</f>
        <v>0</v>
      </c>
      <c r="I48" s="16">
        <f>IF(Inskrivning!$G34=4,Inskrivning!Q34,0)</f>
        <v>0</v>
      </c>
      <c r="J48" s="16">
        <f>IF(Inskrivning!$G34=4,Inskrivning!R34,0)</f>
        <v>0</v>
      </c>
      <c r="K48" s="16">
        <f>IF(Inskrivning!$G34=4,Inskrivning!S34,0)</f>
        <v>0</v>
      </c>
      <c r="L48" s="16">
        <f>IF(Inskrivning!$G34=4,Inskrivning!T34,0)</f>
        <v>0</v>
      </c>
      <c r="M48" s="16">
        <f>IF(Inskrivning!$G34=4,Inskrivning!U34,0)</f>
        <v>0</v>
      </c>
      <c r="N48" s="16">
        <f>IF(Inskrivning!$G34=4,Inskrivning!V34,0)</f>
        <v>0</v>
      </c>
      <c r="O48" s="16">
        <f>IF(Inskrivning!$G34=4,Inskrivning!W34,0)</f>
        <v>0</v>
      </c>
      <c r="P48" s="16">
        <f>IF(Inskrivning!$G34=4,Inskrivning!X34,0)</f>
        <v>0</v>
      </c>
      <c r="Q48" s="113"/>
      <c r="R48" s="2" t="str">
        <f>IF(P48&lt;1,"",IF(P47=P48,R47,IF(T$4&gt;54,R47,0)))</f>
        <v/>
      </c>
    </row>
    <row r="49" spans="1:18" ht="17.100000000000001" customHeight="1" x14ac:dyDescent="0.25">
      <c r="A49" s="16">
        <f t="shared" si="1"/>
        <v>45</v>
      </c>
      <c r="B49" s="53">
        <f>IF(Inskrivning!$G33=4,Inskrivning!J33,0)</f>
        <v>0</v>
      </c>
      <c r="C49" s="53">
        <f>IF(Inskrivning!$G33=4,Inskrivning!K33,0)</f>
        <v>0</v>
      </c>
      <c r="D49" s="16">
        <f>IF(Inskrivning!$G33=4,Inskrivning!L33,0)</f>
        <v>0</v>
      </c>
      <c r="E49" s="16">
        <f>IF(Inskrivning!$G33=4,Inskrivning!M33,0)</f>
        <v>0</v>
      </c>
      <c r="F49" s="16">
        <f>IF(Inskrivning!$G33=4,Inskrivning!N33,0)</f>
        <v>0</v>
      </c>
      <c r="G49" s="16">
        <f>IF(Inskrivning!$G33=4,Inskrivning!O33,0)</f>
        <v>0</v>
      </c>
      <c r="H49" s="16">
        <f>IF(Inskrivning!$G33=4,Inskrivning!P33,0)</f>
        <v>0</v>
      </c>
      <c r="I49" s="16">
        <f>IF(Inskrivning!$G33=4,Inskrivning!Q33,0)</f>
        <v>0</v>
      </c>
      <c r="J49" s="16">
        <f>IF(Inskrivning!$G33=4,Inskrivning!R33,0)</f>
        <v>0</v>
      </c>
      <c r="K49" s="16">
        <f>IF(Inskrivning!$G33=4,Inskrivning!S33,0)</f>
        <v>0</v>
      </c>
      <c r="L49" s="16">
        <f>IF(Inskrivning!$G33=4,Inskrivning!T33,0)</f>
        <v>0</v>
      </c>
      <c r="M49" s="16">
        <f>IF(Inskrivning!$G33=4,Inskrivning!U33,0)</f>
        <v>0</v>
      </c>
      <c r="N49" s="16">
        <f>IF(Inskrivning!$G33=4,Inskrivning!V33,0)</f>
        <v>0</v>
      </c>
      <c r="O49" s="16">
        <f>IF(Inskrivning!$G33=4,Inskrivning!W33,0)</f>
        <v>0</v>
      </c>
      <c r="P49" s="16">
        <f>IF(Inskrivning!$G33=4,Inskrivning!X33,0)</f>
        <v>0</v>
      </c>
      <c r="Q49" s="113"/>
      <c r="R49" s="2" t="str">
        <f>IF(P49&lt;1,"",IF(P48=P49,R48,IF(T$4&gt;55,R48,0)))</f>
        <v/>
      </c>
    </row>
    <row r="50" spans="1:18" ht="17.100000000000001" customHeight="1" x14ac:dyDescent="0.25">
      <c r="A50" s="16">
        <f t="shared" si="1"/>
        <v>46</v>
      </c>
      <c r="B50" s="53">
        <f>IF(Inskrivning!$G32=4,Inskrivning!J32,0)</f>
        <v>0</v>
      </c>
      <c r="C50" s="53">
        <f>IF(Inskrivning!$G32=4,Inskrivning!K32,0)</f>
        <v>0</v>
      </c>
      <c r="D50" s="16">
        <f>IF(Inskrivning!$G32=4,Inskrivning!L32,0)</f>
        <v>0</v>
      </c>
      <c r="E50" s="16">
        <f>IF(Inskrivning!$G32=4,Inskrivning!M32,0)</f>
        <v>0</v>
      </c>
      <c r="F50" s="16">
        <f>IF(Inskrivning!$G32=4,Inskrivning!N32,0)</f>
        <v>0</v>
      </c>
      <c r="G50" s="16">
        <f>IF(Inskrivning!$G32=4,Inskrivning!O32,0)</f>
        <v>0</v>
      </c>
      <c r="H50" s="16">
        <f>IF(Inskrivning!$G32=4,Inskrivning!P32,0)</f>
        <v>0</v>
      </c>
      <c r="I50" s="16">
        <f>IF(Inskrivning!$G32=4,Inskrivning!Q32,0)</f>
        <v>0</v>
      </c>
      <c r="J50" s="16">
        <f>IF(Inskrivning!$G32=4,Inskrivning!R32,0)</f>
        <v>0</v>
      </c>
      <c r="K50" s="16">
        <f>IF(Inskrivning!$G32=4,Inskrivning!S32,0)</f>
        <v>0</v>
      </c>
      <c r="L50" s="16">
        <f>IF(Inskrivning!$G32=4,Inskrivning!T32,0)</f>
        <v>0</v>
      </c>
      <c r="M50" s="16">
        <f>IF(Inskrivning!$G32=4,Inskrivning!U32,0)</f>
        <v>0</v>
      </c>
      <c r="N50" s="16">
        <f>IF(Inskrivning!$G32=4,Inskrivning!V32,0)</f>
        <v>0</v>
      </c>
      <c r="O50" s="16">
        <f>IF(Inskrivning!$G32=4,Inskrivning!W32,0)</f>
        <v>0</v>
      </c>
      <c r="P50" s="16">
        <f>IF(Inskrivning!$G32=4,Inskrivning!X32,0)</f>
        <v>0</v>
      </c>
      <c r="Q50" s="113"/>
      <c r="R50" s="2" t="str">
        <f>IF(P50&lt;1,"",IF(P49=P50,R49,IF(T$4&gt;56,R49,0)))</f>
        <v/>
      </c>
    </row>
    <row r="51" spans="1:18" ht="17.100000000000001" customHeight="1" x14ac:dyDescent="0.25">
      <c r="A51" s="16">
        <f t="shared" si="1"/>
        <v>47</v>
      </c>
      <c r="B51" s="53">
        <f>IF(Inskrivning!$G31=4,Inskrivning!J31,0)</f>
        <v>0</v>
      </c>
      <c r="C51" s="53">
        <f>IF(Inskrivning!$G31=4,Inskrivning!K31,0)</f>
        <v>0</v>
      </c>
      <c r="D51" s="16">
        <f>IF(Inskrivning!$G31=4,Inskrivning!L31,0)</f>
        <v>0</v>
      </c>
      <c r="E51" s="16">
        <f>IF(Inskrivning!$G31=4,Inskrivning!M31,0)</f>
        <v>0</v>
      </c>
      <c r="F51" s="16">
        <f>IF(Inskrivning!$G31=4,Inskrivning!N31,0)</f>
        <v>0</v>
      </c>
      <c r="G51" s="16">
        <f>IF(Inskrivning!$G31=4,Inskrivning!O31,0)</f>
        <v>0</v>
      </c>
      <c r="H51" s="16">
        <f>IF(Inskrivning!$G31=4,Inskrivning!P31,0)</f>
        <v>0</v>
      </c>
      <c r="I51" s="16">
        <f>IF(Inskrivning!$G31=4,Inskrivning!Q31,0)</f>
        <v>0</v>
      </c>
      <c r="J51" s="16">
        <f>IF(Inskrivning!$G31=4,Inskrivning!R31,0)</f>
        <v>0</v>
      </c>
      <c r="K51" s="16">
        <f>IF(Inskrivning!$G31=4,Inskrivning!S31,0)</f>
        <v>0</v>
      </c>
      <c r="L51" s="16">
        <f>IF(Inskrivning!$G31=4,Inskrivning!T31,0)</f>
        <v>0</v>
      </c>
      <c r="M51" s="16">
        <f>IF(Inskrivning!$G31=4,Inskrivning!U31,0)</f>
        <v>0</v>
      </c>
      <c r="N51" s="16">
        <f>IF(Inskrivning!$G31=4,Inskrivning!V31,0)</f>
        <v>0</v>
      </c>
      <c r="O51" s="16">
        <f>IF(Inskrivning!$G31=4,Inskrivning!W31,0)</f>
        <v>0</v>
      </c>
      <c r="P51" s="16">
        <f>IF(Inskrivning!$G31=4,Inskrivning!X31,0)</f>
        <v>0</v>
      </c>
      <c r="Q51" s="113"/>
      <c r="R51" s="2" t="str">
        <f>IF(P51&lt;1,"",IF(P50=P51,R50,IF(T$4&gt;58,R50,0)))</f>
        <v/>
      </c>
    </row>
    <row r="52" spans="1:18" ht="17.100000000000001" customHeight="1" x14ac:dyDescent="0.25">
      <c r="A52" s="16">
        <f t="shared" si="1"/>
        <v>48</v>
      </c>
      <c r="B52" s="53">
        <f>IF(Inskrivning!$G30=4,Inskrivning!J30,0)</f>
        <v>0</v>
      </c>
      <c r="C52" s="53">
        <f>IF(Inskrivning!$G30=4,Inskrivning!K30,0)</f>
        <v>0</v>
      </c>
      <c r="D52" s="16">
        <f>IF(Inskrivning!$G30=4,Inskrivning!L30,0)</f>
        <v>0</v>
      </c>
      <c r="E52" s="16">
        <f>IF(Inskrivning!$G30=4,Inskrivning!M30,0)</f>
        <v>0</v>
      </c>
      <c r="F52" s="16">
        <f>IF(Inskrivning!$G30=4,Inskrivning!N30,0)</f>
        <v>0</v>
      </c>
      <c r="G52" s="16">
        <f>IF(Inskrivning!$G30=4,Inskrivning!O30,0)</f>
        <v>0</v>
      </c>
      <c r="H52" s="16">
        <f>IF(Inskrivning!$G30=4,Inskrivning!P30,0)</f>
        <v>0</v>
      </c>
      <c r="I52" s="16">
        <f>IF(Inskrivning!$G30=4,Inskrivning!Q30,0)</f>
        <v>0</v>
      </c>
      <c r="J52" s="16">
        <f>IF(Inskrivning!$G30=4,Inskrivning!R30,0)</f>
        <v>0</v>
      </c>
      <c r="K52" s="16">
        <f>IF(Inskrivning!$G30=4,Inskrivning!S30,0)</f>
        <v>0</v>
      </c>
      <c r="L52" s="16">
        <f>IF(Inskrivning!$G30=4,Inskrivning!T30,0)</f>
        <v>0</v>
      </c>
      <c r="M52" s="16">
        <f>IF(Inskrivning!$G30=4,Inskrivning!U30,0)</f>
        <v>0</v>
      </c>
      <c r="N52" s="16">
        <f>IF(Inskrivning!$G30=4,Inskrivning!V30,0)</f>
        <v>0</v>
      </c>
      <c r="O52" s="16">
        <f>IF(Inskrivning!$G30=4,Inskrivning!W30,0)</f>
        <v>0</v>
      </c>
      <c r="P52" s="16">
        <f>IF(Inskrivning!$G30=4,Inskrivning!X30,0)</f>
        <v>0</v>
      </c>
      <c r="Q52" s="113"/>
      <c r="R52" s="2" t="str">
        <f>IF(P52&lt;1,"",IF(P51=P52,R51,IF(T$4&gt;59,R51,0)))</f>
        <v/>
      </c>
    </row>
    <row r="53" spans="1:18" ht="17.100000000000001" customHeight="1" x14ac:dyDescent="0.25">
      <c r="A53" s="16">
        <f t="shared" si="1"/>
        <v>49</v>
      </c>
      <c r="B53" s="53">
        <f>IF(Inskrivning!$G29=4,Inskrivning!J29,0)</f>
        <v>0</v>
      </c>
      <c r="C53" s="53">
        <f>IF(Inskrivning!$G29=4,Inskrivning!K29,0)</f>
        <v>0</v>
      </c>
      <c r="D53" s="16">
        <f>IF(Inskrivning!$G29=4,Inskrivning!L29,0)</f>
        <v>0</v>
      </c>
      <c r="E53" s="16">
        <f>IF(Inskrivning!$G29=4,Inskrivning!M29,0)</f>
        <v>0</v>
      </c>
      <c r="F53" s="16">
        <f>IF(Inskrivning!$G29=4,Inskrivning!N29,0)</f>
        <v>0</v>
      </c>
      <c r="G53" s="16">
        <f>IF(Inskrivning!$G29=4,Inskrivning!O29,0)</f>
        <v>0</v>
      </c>
      <c r="H53" s="16">
        <f>IF(Inskrivning!$G29=4,Inskrivning!P29,0)</f>
        <v>0</v>
      </c>
      <c r="I53" s="16">
        <f>IF(Inskrivning!$G29=4,Inskrivning!Q29,0)</f>
        <v>0</v>
      </c>
      <c r="J53" s="16">
        <f>IF(Inskrivning!$G29=4,Inskrivning!R29,0)</f>
        <v>0</v>
      </c>
      <c r="K53" s="16">
        <f>IF(Inskrivning!$G29=4,Inskrivning!S29,0)</f>
        <v>0</v>
      </c>
      <c r="L53" s="16">
        <f>IF(Inskrivning!$G29=4,Inskrivning!T29,0)</f>
        <v>0</v>
      </c>
      <c r="M53" s="16">
        <f>IF(Inskrivning!$G29=4,Inskrivning!U29,0)</f>
        <v>0</v>
      </c>
      <c r="N53" s="16">
        <f>IF(Inskrivning!$G29=4,Inskrivning!V29,0)</f>
        <v>0</v>
      </c>
      <c r="O53" s="16">
        <f>IF(Inskrivning!$G29=4,Inskrivning!W29,0)</f>
        <v>0</v>
      </c>
      <c r="P53" s="16">
        <f>IF(Inskrivning!$G29=4,Inskrivning!X29,0)</f>
        <v>0</v>
      </c>
      <c r="Q53" s="113"/>
      <c r="R53" s="2" t="str">
        <f>IF(P53&lt;1,"",IF(P52=P53,R52,IF(T$4&gt;60,R52,0)))</f>
        <v/>
      </c>
    </row>
    <row r="54" spans="1:18" ht="17.100000000000001" customHeight="1" x14ac:dyDescent="0.25">
      <c r="A54" s="16">
        <f t="shared" si="1"/>
        <v>50</v>
      </c>
      <c r="B54" s="53">
        <f>IF(Inskrivning!$G28=4,Inskrivning!J28,0)</f>
        <v>0</v>
      </c>
      <c r="C54" s="53">
        <f>IF(Inskrivning!$G28=4,Inskrivning!K28,0)</f>
        <v>0</v>
      </c>
      <c r="D54" s="16">
        <f>IF(Inskrivning!$G28=4,Inskrivning!L28,0)</f>
        <v>0</v>
      </c>
      <c r="E54" s="16">
        <f>IF(Inskrivning!$G28=4,Inskrivning!M28,0)</f>
        <v>0</v>
      </c>
      <c r="F54" s="16">
        <f>IF(Inskrivning!$G28=4,Inskrivning!N28,0)</f>
        <v>0</v>
      </c>
      <c r="G54" s="16">
        <f>IF(Inskrivning!$G28=4,Inskrivning!O28,0)</f>
        <v>0</v>
      </c>
      <c r="H54" s="16">
        <f>IF(Inskrivning!$G28=4,Inskrivning!P28,0)</f>
        <v>0</v>
      </c>
      <c r="I54" s="16">
        <f>IF(Inskrivning!$G28=4,Inskrivning!Q28,0)</f>
        <v>0</v>
      </c>
      <c r="J54" s="16">
        <f>IF(Inskrivning!$G28=4,Inskrivning!R28,0)</f>
        <v>0</v>
      </c>
      <c r="K54" s="16">
        <f>IF(Inskrivning!$G28=4,Inskrivning!S28,0)</f>
        <v>0</v>
      </c>
      <c r="L54" s="16">
        <f>IF(Inskrivning!$G28=4,Inskrivning!T28,0)</f>
        <v>0</v>
      </c>
      <c r="M54" s="16">
        <f>IF(Inskrivning!$G28=4,Inskrivning!U28,0)</f>
        <v>0</v>
      </c>
      <c r="N54" s="16">
        <f>IF(Inskrivning!$G28=4,Inskrivning!V28,0)</f>
        <v>0</v>
      </c>
      <c r="O54" s="16">
        <f>IF(Inskrivning!$G28=4,Inskrivning!W28,0)</f>
        <v>0</v>
      </c>
      <c r="P54" s="16">
        <f>IF(Inskrivning!$G28=4,Inskrivning!X28,0)</f>
        <v>0</v>
      </c>
      <c r="Q54" s="113"/>
      <c r="R54" s="2" t="str">
        <f>IF(P54&lt;1,"",IF(P53=P54,R53,IF(T$4&gt;61,R53,0)))</f>
        <v/>
      </c>
    </row>
    <row r="55" spans="1:18" ht="17.100000000000001" customHeight="1" x14ac:dyDescent="0.25">
      <c r="A55" s="16">
        <f t="shared" si="1"/>
        <v>51</v>
      </c>
      <c r="B55" s="53">
        <f>IF(Inskrivning!$G27=4,Inskrivning!J27,0)</f>
        <v>0</v>
      </c>
      <c r="C55" s="53">
        <f>IF(Inskrivning!$G27=4,Inskrivning!K27,0)</f>
        <v>0</v>
      </c>
      <c r="D55" s="16">
        <f>IF(Inskrivning!$G27=4,Inskrivning!L27,0)</f>
        <v>0</v>
      </c>
      <c r="E55" s="16">
        <f>IF(Inskrivning!$G27=4,Inskrivning!M27,0)</f>
        <v>0</v>
      </c>
      <c r="F55" s="16">
        <f>IF(Inskrivning!$G27=4,Inskrivning!N27,0)</f>
        <v>0</v>
      </c>
      <c r="G55" s="16">
        <f>IF(Inskrivning!$G27=4,Inskrivning!O27,0)</f>
        <v>0</v>
      </c>
      <c r="H55" s="16">
        <f>IF(Inskrivning!$G27=4,Inskrivning!P27,0)</f>
        <v>0</v>
      </c>
      <c r="I55" s="16">
        <f>IF(Inskrivning!$G27=4,Inskrivning!Q27,0)</f>
        <v>0</v>
      </c>
      <c r="J55" s="16">
        <f>IF(Inskrivning!$G27=4,Inskrivning!R27,0)</f>
        <v>0</v>
      </c>
      <c r="K55" s="16">
        <f>IF(Inskrivning!$G27=4,Inskrivning!S27,0)</f>
        <v>0</v>
      </c>
      <c r="L55" s="16">
        <f>IF(Inskrivning!$G27=4,Inskrivning!T27,0)</f>
        <v>0</v>
      </c>
      <c r="M55" s="16">
        <f>IF(Inskrivning!$G27=4,Inskrivning!U27,0)</f>
        <v>0</v>
      </c>
      <c r="N55" s="16">
        <f>IF(Inskrivning!$G27=4,Inskrivning!V27,0)</f>
        <v>0</v>
      </c>
      <c r="O55" s="16">
        <f>IF(Inskrivning!$G27=4,Inskrivning!W27,0)</f>
        <v>0</v>
      </c>
      <c r="P55" s="16">
        <f>IF(Inskrivning!$G27=4,Inskrivning!X27,0)</f>
        <v>0</v>
      </c>
      <c r="Q55" s="113"/>
      <c r="R55" s="2" t="str">
        <f>IF(P55&lt;1,"",IF(P54=P55,R54,IF(T$4&gt;63,R54,0)))</f>
        <v/>
      </c>
    </row>
    <row r="56" spans="1:18" ht="17.100000000000001" customHeight="1" x14ac:dyDescent="0.25">
      <c r="A56" s="16">
        <f t="shared" si="1"/>
        <v>52</v>
      </c>
      <c r="B56" s="53">
        <f>IF(Inskrivning!$G26=4,Inskrivning!J26,0)</f>
        <v>0</v>
      </c>
      <c r="C56" s="53">
        <f>IF(Inskrivning!$G26=4,Inskrivning!K26,0)</f>
        <v>0</v>
      </c>
      <c r="D56" s="16">
        <f>IF(Inskrivning!$G26=4,Inskrivning!L26,0)</f>
        <v>0</v>
      </c>
      <c r="E56" s="16">
        <f>IF(Inskrivning!$G26=4,Inskrivning!M26,0)</f>
        <v>0</v>
      </c>
      <c r="F56" s="16">
        <f>IF(Inskrivning!$G26=4,Inskrivning!N26,0)</f>
        <v>0</v>
      </c>
      <c r="G56" s="16">
        <f>IF(Inskrivning!$G26=4,Inskrivning!O26,0)</f>
        <v>0</v>
      </c>
      <c r="H56" s="16">
        <f>IF(Inskrivning!$G26=4,Inskrivning!P26,0)</f>
        <v>0</v>
      </c>
      <c r="I56" s="16">
        <f>IF(Inskrivning!$G26=4,Inskrivning!Q26,0)</f>
        <v>0</v>
      </c>
      <c r="J56" s="16">
        <f>IF(Inskrivning!$G26=4,Inskrivning!R26,0)</f>
        <v>0</v>
      </c>
      <c r="K56" s="16">
        <f>IF(Inskrivning!$G26=4,Inskrivning!S26,0)</f>
        <v>0</v>
      </c>
      <c r="L56" s="16">
        <f>IF(Inskrivning!$G26=4,Inskrivning!T26,0)</f>
        <v>0</v>
      </c>
      <c r="M56" s="16">
        <f>IF(Inskrivning!$G26=4,Inskrivning!U26,0)</f>
        <v>0</v>
      </c>
      <c r="N56" s="16">
        <f>IF(Inskrivning!$G26=4,Inskrivning!V26,0)</f>
        <v>0</v>
      </c>
      <c r="O56" s="16">
        <f>IF(Inskrivning!$G26=4,Inskrivning!W26,0)</f>
        <v>0</v>
      </c>
      <c r="P56" s="16">
        <f>IF(Inskrivning!$G26=4,Inskrivning!X26,0)</f>
        <v>0</v>
      </c>
      <c r="Q56" s="113"/>
      <c r="R56" s="2" t="str">
        <f>IF(P56&lt;1,"",IF(P55=P56,R55,IF(T$4&gt;64,R55,0)))</f>
        <v/>
      </c>
    </row>
    <row r="57" spans="1:18" ht="17.100000000000001" customHeight="1" x14ac:dyDescent="0.25">
      <c r="A57" s="16">
        <f t="shared" si="1"/>
        <v>53</v>
      </c>
      <c r="B57" s="53">
        <f>IF(Inskrivning!$G25=4,Inskrivning!J25,0)</f>
        <v>0</v>
      </c>
      <c r="C57" s="53">
        <f>IF(Inskrivning!$G25=4,Inskrivning!K25,0)</f>
        <v>0</v>
      </c>
      <c r="D57" s="16">
        <f>IF(Inskrivning!$G25=4,Inskrivning!L25,0)</f>
        <v>0</v>
      </c>
      <c r="E57" s="16">
        <f>IF(Inskrivning!$G25=4,Inskrivning!M25,0)</f>
        <v>0</v>
      </c>
      <c r="F57" s="16">
        <f>IF(Inskrivning!$G25=4,Inskrivning!N25,0)</f>
        <v>0</v>
      </c>
      <c r="G57" s="16">
        <f>IF(Inskrivning!$G25=4,Inskrivning!O25,0)</f>
        <v>0</v>
      </c>
      <c r="H57" s="16">
        <f>IF(Inskrivning!$G25=4,Inskrivning!P25,0)</f>
        <v>0</v>
      </c>
      <c r="I57" s="16">
        <f>IF(Inskrivning!$G25=4,Inskrivning!Q25,0)</f>
        <v>0</v>
      </c>
      <c r="J57" s="16">
        <f>IF(Inskrivning!$G25=4,Inskrivning!R25,0)</f>
        <v>0</v>
      </c>
      <c r="K57" s="16">
        <f>IF(Inskrivning!$G25=4,Inskrivning!S25,0)</f>
        <v>0</v>
      </c>
      <c r="L57" s="16">
        <f>IF(Inskrivning!$G25=4,Inskrivning!T25,0)</f>
        <v>0</v>
      </c>
      <c r="M57" s="16">
        <f>IF(Inskrivning!$G25=4,Inskrivning!U25,0)</f>
        <v>0</v>
      </c>
      <c r="N57" s="16">
        <f>IF(Inskrivning!$G25=4,Inskrivning!V25,0)</f>
        <v>0</v>
      </c>
      <c r="O57" s="16">
        <f>IF(Inskrivning!$G25=4,Inskrivning!W25,0)</f>
        <v>0</v>
      </c>
      <c r="P57" s="16">
        <f>IF(Inskrivning!$G25=4,Inskrivning!X25,0)</f>
        <v>0</v>
      </c>
      <c r="Q57" s="113"/>
      <c r="R57" s="2" t="str">
        <f>IF(P57&lt;1,"",IF(P56=P57,R56,IF(T$4&gt;65,R56,0)))</f>
        <v/>
      </c>
    </row>
    <row r="58" spans="1:18" ht="17.100000000000001" customHeight="1" x14ac:dyDescent="0.25">
      <c r="A58" s="16">
        <f t="shared" si="1"/>
        <v>54</v>
      </c>
      <c r="B58" s="53">
        <f>IF(Inskrivning!$G18=4,Inskrivning!J18,0)</f>
        <v>0</v>
      </c>
      <c r="C58" s="53">
        <f>IF(Inskrivning!$G18=4,Inskrivning!K18,0)</f>
        <v>0</v>
      </c>
      <c r="D58" s="16">
        <f>IF(Inskrivning!$G18=4,Inskrivning!L18,0)</f>
        <v>0</v>
      </c>
      <c r="E58" s="16">
        <f>IF(Inskrivning!$G18=4,Inskrivning!M18,0)</f>
        <v>0</v>
      </c>
      <c r="F58" s="16">
        <f>IF(Inskrivning!$G18=4,Inskrivning!N18,0)</f>
        <v>0</v>
      </c>
      <c r="G58" s="16">
        <f>IF(Inskrivning!$G18=4,Inskrivning!O18,0)</f>
        <v>0</v>
      </c>
      <c r="H58" s="16">
        <f>IF(Inskrivning!$G18=4,Inskrivning!P18,0)</f>
        <v>0</v>
      </c>
      <c r="I58" s="16">
        <f>IF(Inskrivning!$G18=4,Inskrivning!Q18,0)</f>
        <v>0</v>
      </c>
      <c r="J58" s="16">
        <f>IF(Inskrivning!$G18=4,Inskrivning!R18,0)</f>
        <v>0</v>
      </c>
      <c r="K58" s="16">
        <f>IF(Inskrivning!$G18=4,Inskrivning!S18,0)</f>
        <v>0</v>
      </c>
      <c r="L58" s="16">
        <f>IF(Inskrivning!$G18=4,Inskrivning!T18,0)</f>
        <v>0</v>
      </c>
      <c r="M58" s="16">
        <f>IF(Inskrivning!$G18=4,Inskrivning!U18,0)</f>
        <v>0</v>
      </c>
      <c r="N58" s="16">
        <f>IF(Inskrivning!$G18=4,Inskrivning!V18,0)</f>
        <v>0</v>
      </c>
      <c r="O58" s="16">
        <f>IF(Inskrivning!$G18=4,Inskrivning!W18,0)</f>
        <v>0</v>
      </c>
      <c r="P58" s="16">
        <f>IF(Inskrivning!$G18=4,Inskrivning!X18,0)</f>
        <v>0</v>
      </c>
      <c r="Q58" s="113"/>
      <c r="R58" s="2" t="str">
        <f>IF(P58&lt;1,"",IF(P57=P58,R57,IF(T$4&gt;66,R57,0)))</f>
        <v/>
      </c>
    </row>
    <row r="59" spans="1:18" ht="17.100000000000001" customHeight="1" x14ac:dyDescent="0.25">
      <c r="A59" s="16">
        <f t="shared" si="1"/>
        <v>55</v>
      </c>
      <c r="B59" s="53">
        <f>IF(Inskrivning!$G17=4,Inskrivning!J17,0)</f>
        <v>0</v>
      </c>
      <c r="C59" s="53">
        <f>IF(Inskrivning!$G17=4,Inskrivning!K17,0)</f>
        <v>0</v>
      </c>
      <c r="D59" s="16">
        <f>IF(Inskrivning!$G17=4,Inskrivning!L17,0)</f>
        <v>0</v>
      </c>
      <c r="E59" s="16">
        <f>IF(Inskrivning!$G17=4,Inskrivning!M17,0)</f>
        <v>0</v>
      </c>
      <c r="F59" s="16">
        <f>IF(Inskrivning!$G17=4,Inskrivning!N17,0)</f>
        <v>0</v>
      </c>
      <c r="G59" s="16">
        <f>IF(Inskrivning!$G17=4,Inskrivning!O17,0)</f>
        <v>0</v>
      </c>
      <c r="H59" s="16">
        <f>IF(Inskrivning!$G17=4,Inskrivning!P17,0)</f>
        <v>0</v>
      </c>
      <c r="I59" s="16">
        <f>IF(Inskrivning!$G17=4,Inskrivning!Q17,0)</f>
        <v>0</v>
      </c>
      <c r="J59" s="16">
        <f>IF(Inskrivning!$G17=4,Inskrivning!R17,0)</f>
        <v>0</v>
      </c>
      <c r="K59" s="16">
        <f>IF(Inskrivning!$G17=4,Inskrivning!S17,0)</f>
        <v>0</v>
      </c>
      <c r="L59" s="16">
        <f>IF(Inskrivning!$G17=4,Inskrivning!T17,0)</f>
        <v>0</v>
      </c>
      <c r="M59" s="16">
        <f>IF(Inskrivning!$G17=4,Inskrivning!U17,0)</f>
        <v>0</v>
      </c>
      <c r="N59" s="16">
        <f>IF(Inskrivning!$G17=4,Inskrivning!V17,0)</f>
        <v>0</v>
      </c>
      <c r="O59" s="16">
        <f>IF(Inskrivning!$G17=4,Inskrivning!W17,0)</f>
        <v>0</v>
      </c>
      <c r="P59" s="16">
        <f>IF(Inskrivning!$G17=4,Inskrivning!X17,0)</f>
        <v>0</v>
      </c>
      <c r="Q59" s="113"/>
      <c r="R59" s="2" t="str">
        <f>IF(P59&lt;1,"",IF(P58=P59,R58,IF(T$4&gt;68,R58,0)))</f>
        <v/>
      </c>
    </row>
    <row r="60" spans="1:18" ht="17.100000000000001" customHeight="1" x14ac:dyDescent="0.25">
      <c r="A60" s="16">
        <f t="shared" si="1"/>
        <v>56</v>
      </c>
      <c r="B60" s="53">
        <f>IF(Inskrivning!$G16=4,Inskrivning!J16,0)</f>
        <v>0</v>
      </c>
      <c r="C60" s="53">
        <f>IF(Inskrivning!$G16=4,Inskrivning!K16,0)</f>
        <v>0</v>
      </c>
      <c r="D60" s="16">
        <f>IF(Inskrivning!$G16=4,Inskrivning!L16,0)</f>
        <v>0</v>
      </c>
      <c r="E60" s="16">
        <f>IF(Inskrivning!$G16=4,Inskrivning!M16,0)</f>
        <v>0</v>
      </c>
      <c r="F60" s="16">
        <f>IF(Inskrivning!$G16=4,Inskrivning!N16,0)</f>
        <v>0</v>
      </c>
      <c r="G60" s="16">
        <f>IF(Inskrivning!$G16=4,Inskrivning!O16,0)</f>
        <v>0</v>
      </c>
      <c r="H60" s="16">
        <f>IF(Inskrivning!$G16=4,Inskrivning!P16,0)</f>
        <v>0</v>
      </c>
      <c r="I60" s="16">
        <f>IF(Inskrivning!$G16=4,Inskrivning!Q16,0)</f>
        <v>0</v>
      </c>
      <c r="J60" s="16">
        <f>IF(Inskrivning!$G16=4,Inskrivning!R16,0)</f>
        <v>0</v>
      </c>
      <c r="K60" s="16">
        <f>IF(Inskrivning!$G16=4,Inskrivning!S16,0)</f>
        <v>0</v>
      </c>
      <c r="L60" s="16">
        <f>IF(Inskrivning!$G16=4,Inskrivning!T16,0)</f>
        <v>0</v>
      </c>
      <c r="M60" s="16">
        <f>IF(Inskrivning!$G16=4,Inskrivning!U16,0)</f>
        <v>0</v>
      </c>
      <c r="N60" s="16">
        <f>IF(Inskrivning!$G16=4,Inskrivning!V16,0)</f>
        <v>0</v>
      </c>
      <c r="O60" s="16">
        <f>IF(Inskrivning!$G16=4,Inskrivning!W16,0)</f>
        <v>0</v>
      </c>
      <c r="P60" s="16">
        <f>IF(Inskrivning!$G16=4,Inskrivning!X16,0)</f>
        <v>0</v>
      </c>
      <c r="Q60" s="113"/>
      <c r="R60" s="2" t="str">
        <f>IF(P60&lt;1,"",IF(P59=P60,R59,IF(T$4&gt;69,R59,0)))</f>
        <v/>
      </c>
    </row>
    <row r="61" spans="1:18" ht="17.100000000000001" customHeight="1" x14ac:dyDescent="0.25">
      <c r="A61" s="16">
        <f t="shared" si="1"/>
        <v>57</v>
      </c>
      <c r="B61" s="53">
        <f>IF(Inskrivning!$G12=4,Inskrivning!J12,0)</f>
        <v>0</v>
      </c>
      <c r="C61" s="53">
        <f>IF(Inskrivning!$G12=4,Inskrivning!K12,0)</f>
        <v>0</v>
      </c>
      <c r="D61" s="16">
        <f>IF(Inskrivning!$G12=4,Inskrivning!L12,0)</f>
        <v>0</v>
      </c>
      <c r="E61" s="16">
        <f>IF(Inskrivning!$G12=4,Inskrivning!M12,0)</f>
        <v>0</v>
      </c>
      <c r="F61" s="16">
        <f>IF(Inskrivning!$G12=4,Inskrivning!N12,0)</f>
        <v>0</v>
      </c>
      <c r="G61" s="16">
        <f>IF(Inskrivning!$G12=4,Inskrivning!O12,0)</f>
        <v>0</v>
      </c>
      <c r="H61" s="16">
        <f>IF(Inskrivning!$G12=4,Inskrivning!P12,0)</f>
        <v>0</v>
      </c>
      <c r="I61" s="16">
        <f>IF(Inskrivning!$G12=4,Inskrivning!Q12,0)</f>
        <v>0</v>
      </c>
      <c r="J61" s="16">
        <f>IF(Inskrivning!$G12=4,Inskrivning!R12,0)</f>
        <v>0</v>
      </c>
      <c r="K61" s="16">
        <f>IF(Inskrivning!$G12=4,Inskrivning!S12,0)</f>
        <v>0</v>
      </c>
      <c r="L61" s="16">
        <f>IF(Inskrivning!$G12=4,Inskrivning!T12,0)</f>
        <v>0</v>
      </c>
      <c r="M61" s="16">
        <f>IF(Inskrivning!$G12=4,Inskrivning!U12,0)</f>
        <v>0</v>
      </c>
      <c r="N61" s="16">
        <f>IF(Inskrivning!$G12=4,Inskrivning!V12,0)</f>
        <v>0</v>
      </c>
      <c r="O61" s="16">
        <f>IF(Inskrivning!$G12=4,Inskrivning!W12,0)</f>
        <v>0</v>
      </c>
      <c r="P61" s="16">
        <f>IF(Inskrivning!$G12=4,Inskrivning!X12,0)</f>
        <v>0</v>
      </c>
      <c r="Q61" s="113"/>
      <c r="R61" s="2" t="str">
        <f>IF(P61&lt;1,"",IF(P60=P61,R60,IF(T$4&gt;70,R60,0)))</f>
        <v/>
      </c>
    </row>
    <row r="62" spans="1:18" ht="17.100000000000001" customHeight="1" x14ac:dyDescent="0.25">
      <c r="A62" s="16">
        <f t="shared" si="1"/>
        <v>58</v>
      </c>
      <c r="B62" s="53">
        <f>IF(Inskrivning!$G10=4,Inskrivning!J10,0)</f>
        <v>0</v>
      </c>
      <c r="C62" s="53">
        <f>IF(Inskrivning!$G10=4,Inskrivning!K10,0)</f>
        <v>0</v>
      </c>
      <c r="D62" s="16">
        <f>IF(Inskrivning!$G10=4,Inskrivning!L10,0)</f>
        <v>0</v>
      </c>
      <c r="E62" s="16">
        <f>IF(Inskrivning!$G10=4,Inskrivning!M10,0)</f>
        <v>0</v>
      </c>
      <c r="F62" s="16">
        <f>IF(Inskrivning!$G10=4,Inskrivning!N10,0)</f>
        <v>0</v>
      </c>
      <c r="G62" s="16">
        <f>IF(Inskrivning!$G10=4,Inskrivning!O10,0)</f>
        <v>0</v>
      </c>
      <c r="H62" s="16">
        <f>IF(Inskrivning!$G10=4,Inskrivning!P10,0)</f>
        <v>0</v>
      </c>
      <c r="I62" s="16">
        <f>IF(Inskrivning!$G10=4,Inskrivning!Q10,0)</f>
        <v>0</v>
      </c>
      <c r="J62" s="16">
        <f>IF(Inskrivning!$G10=4,Inskrivning!R10,0)</f>
        <v>0</v>
      </c>
      <c r="K62" s="16">
        <f>IF(Inskrivning!$G10=4,Inskrivning!S10,0)</f>
        <v>0</v>
      </c>
      <c r="L62" s="16">
        <f>IF(Inskrivning!$G10=4,Inskrivning!T10,0)</f>
        <v>0</v>
      </c>
      <c r="M62" s="16">
        <f>IF(Inskrivning!$G10=4,Inskrivning!U10,0)</f>
        <v>0</v>
      </c>
      <c r="N62" s="16">
        <f>IF(Inskrivning!$G10=4,Inskrivning!V10,0)</f>
        <v>0</v>
      </c>
      <c r="O62" s="16">
        <f>IF(Inskrivning!$G10=4,Inskrivning!W10,0)</f>
        <v>0</v>
      </c>
      <c r="P62" s="16">
        <f>IF(Inskrivning!$G10=4,Inskrivning!X10,0)</f>
        <v>0</v>
      </c>
      <c r="Q62" s="113"/>
      <c r="R62" s="2" t="str">
        <f>IF(P62&lt;1,"",IF(P61=P62,R61,IF(T$4&gt;71,R61,0)))</f>
        <v/>
      </c>
    </row>
    <row r="63" spans="1:18" ht="17.100000000000001" customHeight="1" x14ac:dyDescent="0.25">
      <c r="A63" s="16">
        <f t="shared" si="1"/>
        <v>59</v>
      </c>
      <c r="B63" s="53">
        <f>IF(Inskrivning!$G9=4,Inskrivning!J9,0)</f>
        <v>0</v>
      </c>
      <c r="C63" s="53">
        <f>IF(Inskrivning!$G9=4,Inskrivning!K9,0)</f>
        <v>0</v>
      </c>
      <c r="D63" s="16">
        <f>IF(Inskrivning!$G9=4,Inskrivning!L9,0)</f>
        <v>0</v>
      </c>
      <c r="E63" s="16">
        <f>IF(Inskrivning!$G9=4,Inskrivning!M9,0)</f>
        <v>0</v>
      </c>
      <c r="F63" s="16">
        <f>IF(Inskrivning!$G9=4,Inskrivning!N9,0)</f>
        <v>0</v>
      </c>
      <c r="G63" s="16">
        <f>IF(Inskrivning!$G9=4,Inskrivning!O9,0)</f>
        <v>0</v>
      </c>
      <c r="H63" s="16">
        <f>IF(Inskrivning!$G9=4,Inskrivning!P9,0)</f>
        <v>0</v>
      </c>
      <c r="I63" s="16">
        <f>IF(Inskrivning!$G9=4,Inskrivning!Q9,0)</f>
        <v>0</v>
      </c>
      <c r="J63" s="16">
        <f>IF(Inskrivning!$G9=4,Inskrivning!R9,0)</f>
        <v>0</v>
      </c>
      <c r="K63" s="16">
        <f>IF(Inskrivning!$G9=4,Inskrivning!S9,0)</f>
        <v>0</v>
      </c>
      <c r="L63" s="16">
        <f>IF(Inskrivning!$G9=4,Inskrivning!T9,0)</f>
        <v>0</v>
      </c>
      <c r="M63" s="16">
        <f>IF(Inskrivning!$G9=4,Inskrivning!U9,0)</f>
        <v>0</v>
      </c>
      <c r="N63" s="16">
        <f>IF(Inskrivning!$G9=4,Inskrivning!V9,0)</f>
        <v>0</v>
      </c>
      <c r="O63" s="16">
        <f>IF(Inskrivning!$G9=4,Inskrivning!W9,0)</f>
        <v>0</v>
      </c>
      <c r="P63" s="16">
        <f>IF(Inskrivning!$G9=4,Inskrivning!X9,0)</f>
        <v>0</v>
      </c>
      <c r="Q63" s="113"/>
      <c r="R63" s="2" t="str">
        <f>IF(P63&lt;1,"",IF(P62=P63,R62,IF(T$4&gt;73,R62,0)))</f>
        <v/>
      </c>
    </row>
    <row r="64" spans="1:18" ht="17.100000000000001" customHeight="1" x14ac:dyDescent="0.25">
      <c r="A64" s="16">
        <f t="shared" si="1"/>
        <v>60</v>
      </c>
      <c r="B64" s="53">
        <f>IF(Inskrivning!$G7=4,Inskrivning!J7,0)</f>
        <v>0</v>
      </c>
      <c r="C64" s="53">
        <f>IF(Inskrivning!$G7=4,Inskrivning!K7,0)</f>
        <v>0</v>
      </c>
      <c r="D64" s="16">
        <f>IF(Inskrivning!$G7=4,Inskrivning!L7,0)</f>
        <v>0</v>
      </c>
      <c r="E64" s="16">
        <f>IF(Inskrivning!$G7=4,Inskrivning!M7,0)</f>
        <v>0</v>
      </c>
      <c r="F64" s="16">
        <f>IF(Inskrivning!$G7=4,Inskrivning!N7,0)</f>
        <v>0</v>
      </c>
      <c r="G64" s="16">
        <f>IF(Inskrivning!$G7=4,Inskrivning!O7,0)</f>
        <v>0</v>
      </c>
      <c r="H64" s="16">
        <f>IF(Inskrivning!$G7=4,Inskrivning!P7,0)</f>
        <v>0</v>
      </c>
      <c r="I64" s="16">
        <f>IF(Inskrivning!$G7=4,Inskrivning!Q7,0)</f>
        <v>0</v>
      </c>
      <c r="J64" s="16">
        <f>IF(Inskrivning!$G7=4,Inskrivning!R7,0)</f>
        <v>0</v>
      </c>
      <c r="K64" s="16">
        <f>IF(Inskrivning!$G7=4,Inskrivning!S7,0)</f>
        <v>0</v>
      </c>
      <c r="L64" s="16">
        <f>IF(Inskrivning!$G7=4,Inskrivning!T7,0)</f>
        <v>0</v>
      </c>
      <c r="M64" s="16">
        <f>IF(Inskrivning!$G7=4,Inskrivning!U7,0)</f>
        <v>0</v>
      </c>
      <c r="N64" s="16">
        <f>IF(Inskrivning!$G7=4,Inskrivning!V7,0)</f>
        <v>0</v>
      </c>
      <c r="O64" s="16">
        <f>IF(Inskrivning!$G7=4,Inskrivning!W7,0)</f>
        <v>0</v>
      </c>
      <c r="P64" s="16">
        <f>IF(Inskrivning!$G7=4,Inskrivning!X7,0)</f>
        <v>0</v>
      </c>
      <c r="Q64" s="113"/>
      <c r="R64" s="2" t="str">
        <f>IF(P64&lt;1,"",IF(P63=P64,R63,IF(T$4&gt;74,R63,0)))</f>
        <v/>
      </c>
    </row>
    <row r="65" spans="1:17" ht="17.100000000000001" customHeight="1" x14ac:dyDescent="0.25">
      <c r="A65" s="4"/>
      <c r="B65" s="53">
        <f>IF(Inskrivning!$G82=4,Inskrivning!J82,0)</f>
        <v>0</v>
      </c>
      <c r="C65" s="53">
        <f>IF(Inskrivning!$G82=4,Inskrivning!K82,0)</f>
        <v>0</v>
      </c>
      <c r="D65" s="16">
        <f>IF(Inskrivning!$G82=4,Inskrivning!L82,0)</f>
        <v>0</v>
      </c>
      <c r="E65" s="16">
        <f>IF(Inskrivning!$G82=4,Inskrivning!M82,0)</f>
        <v>0</v>
      </c>
      <c r="F65" s="16">
        <f>IF(Inskrivning!$G82=4,Inskrivning!N82,0)</f>
        <v>0</v>
      </c>
      <c r="G65" s="16">
        <f>IF(Inskrivning!$G82=4,Inskrivning!O82,0)</f>
        <v>0</v>
      </c>
      <c r="H65" s="16">
        <f>IF(Inskrivning!$G82=4,Inskrivning!P82,0)</f>
        <v>0</v>
      </c>
      <c r="I65" s="16">
        <f>IF(Inskrivning!$G82=4,Inskrivning!Q82,0)</f>
        <v>0</v>
      </c>
      <c r="J65" s="16">
        <f>IF(Inskrivning!$G82=4,Inskrivning!R82,0)</f>
        <v>0</v>
      </c>
      <c r="K65" s="16">
        <f>IF(Inskrivning!$G82=4,Inskrivning!S82,0)</f>
        <v>0</v>
      </c>
      <c r="L65" s="16">
        <f>IF(Inskrivning!$G82=4,Inskrivning!T82,0)</f>
        <v>0</v>
      </c>
      <c r="M65" s="16">
        <f>IF(Inskrivning!$G82=4,Inskrivning!U82,0)</f>
        <v>0</v>
      </c>
      <c r="N65" s="16">
        <f>IF(Inskrivning!$G82=4,Inskrivning!V82,0)</f>
        <v>0</v>
      </c>
      <c r="O65" s="16">
        <f>IF(Inskrivning!$G82=4,Inskrivning!W82,0)</f>
        <v>0</v>
      </c>
      <c r="P65" s="16">
        <f>IF(Inskrivning!$G82=4,Inskrivning!X82,0)</f>
        <v>0</v>
      </c>
      <c r="Q65" s="113"/>
    </row>
    <row r="66" spans="1:17" ht="17.100000000000001" customHeight="1" x14ac:dyDescent="0.25">
      <c r="A66" s="4"/>
      <c r="B66" s="53">
        <f>IF(Inskrivning!$G81=4,Inskrivning!J81,0)</f>
        <v>0</v>
      </c>
      <c r="C66" s="53">
        <f>IF(Inskrivning!$G81=4,Inskrivning!K81,0)</f>
        <v>0</v>
      </c>
      <c r="D66" s="16">
        <f>IF(Inskrivning!$G81=4,Inskrivning!L81,0)</f>
        <v>0</v>
      </c>
      <c r="E66" s="16">
        <f>IF(Inskrivning!$G81=4,Inskrivning!M81,0)</f>
        <v>0</v>
      </c>
      <c r="F66" s="16">
        <f>IF(Inskrivning!$G81=4,Inskrivning!N81,0)</f>
        <v>0</v>
      </c>
      <c r="G66" s="16">
        <f>IF(Inskrivning!$G81=4,Inskrivning!O81,0)</f>
        <v>0</v>
      </c>
      <c r="H66" s="16">
        <f>IF(Inskrivning!$G81=4,Inskrivning!P81,0)</f>
        <v>0</v>
      </c>
      <c r="I66" s="16">
        <f>IF(Inskrivning!$G81=4,Inskrivning!Q81,0)</f>
        <v>0</v>
      </c>
      <c r="J66" s="16">
        <f>IF(Inskrivning!$G81=4,Inskrivning!R81,0)</f>
        <v>0</v>
      </c>
      <c r="K66" s="16">
        <f>IF(Inskrivning!$G81=4,Inskrivning!S81,0)</f>
        <v>0</v>
      </c>
      <c r="L66" s="16">
        <f>IF(Inskrivning!$G81=4,Inskrivning!T81,0)</f>
        <v>0</v>
      </c>
      <c r="M66" s="16">
        <f>IF(Inskrivning!$G81=4,Inskrivning!U81,0)</f>
        <v>0</v>
      </c>
      <c r="N66" s="16">
        <f>IF(Inskrivning!$G81=4,Inskrivning!V81,0)</f>
        <v>0</v>
      </c>
      <c r="O66" s="16">
        <f>IF(Inskrivning!$G81=4,Inskrivning!W81,0)</f>
        <v>0</v>
      </c>
      <c r="P66" s="16">
        <f>IF(Inskrivning!$G81=4,Inskrivning!X81,0)</f>
        <v>0</v>
      </c>
      <c r="Q66" s="113"/>
    </row>
    <row r="67" spans="1:17" ht="17.100000000000001" customHeight="1" x14ac:dyDescent="0.25">
      <c r="A67" s="4"/>
      <c r="B67" s="53">
        <f>IF(Inskrivning!$G67=4,Inskrivning!J67,0)</f>
        <v>0</v>
      </c>
      <c r="C67" s="53">
        <f>IF(Inskrivning!$G67=4,Inskrivning!K67,0)</f>
        <v>0</v>
      </c>
      <c r="D67" s="16">
        <f>IF(Inskrivning!$G67=4,Inskrivning!L67,0)</f>
        <v>0</v>
      </c>
      <c r="E67" s="16">
        <f>IF(Inskrivning!$G67=4,Inskrivning!M67,0)</f>
        <v>0</v>
      </c>
      <c r="F67" s="16">
        <f>IF(Inskrivning!$G67=4,Inskrivning!N67,0)</f>
        <v>0</v>
      </c>
      <c r="G67" s="16">
        <f>IF(Inskrivning!$G67=4,Inskrivning!O67,0)</f>
        <v>0</v>
      </c>
      <c r="H67" s="16">
        <f>IF(Inskrivning!$G67=4,Inskrivning!P67,0)</f>
        <v>0</v>
      </c>
      <c r="I67" s="16">
        <f>IF(Inskrivning!$G67=4,Inskrivning!Q67,0)</f>
        <v>0</v>
      </c>
      <c r="J67" s="16">
        <f>IF(Inskrivning!$G67=4,Inskrivning!R67,0)</f>
        <v>0</v>
      </c>
      <c r="K67" s="16">
        <f>IF(Inskrivning!$G67=4,Inskrivning!S67,0)</f>
        <v>0</v>
      </c>
      <c r="L67" s="16">
        <f>IF(Inskrivning!$G67=4,Inskrivning!T67,0)</f>
        <v>0</v>
      </c>
      <c r="M67" s="16">
        <f>IF(Inskrivning!$G67=4,Inskrivning!U67,0)</f>
        <v>0</v>
      </c>
      <c r="N67" s="16">
        <f>IF(Inskrivning!$G67=4,Inskrivning!V67,0)</f>
        <v>0</v>
      </c>
      <c r="O67" s="16">
        <f>IF(Inskrivning!$G67=4,Inskrivning!W67,0)</f>
        <v>0</v>
      </c>
      <c r="P67" s="16">
        <f>IF(Inskrivning!$G67=4,Inskrivning!X67,0)</f>
        <v>0</v>
      </c>
      <c r="Q67" s="113"/>
    </row>
    <row r="68" spans="1:17" ht="17.100000000000001" customHeight="1" x14ac:dyDescent="0.25">
      <c r="A68" s="4"/>
      <c r="B68" s="53">
        <f>IF(Inskrivning!$G68=4,Inskrivning!J68,0)</f>
        <v>0</v>
      </c>
      <c r="C68" s="53">
        <f>IF(Inskrivning!$G68=4,Inskrivning!K68,0)</f>
        <v>0</v>
      </c>
      <c r="D68" s="16">
        <f>IF(Inskrivning!$G68=4,Inskrivning!L68,0)</f>
        <v>0</v>
      </c>
      <c r="E68" s="16">
        <f>IF(Inskrivning!$G68=4,Inskrivning!M68,0)</f>
        <v>0</v>
      </c>
      <c r="F68" s="16">
        <f>IF(Inskrivning!$G68=4,Inskrivning!N68,0)</f>
        <v>0</v>
      </c>
      <c r="G68" s="16">
        <f>IF(Inskrivning!$G68=4,Inskrivning!O68,0)</f>
        <v>0</v>
      </c>
      <c r="H68" s="16">
        <f>IF(Inskrivning!$G68=4,Inskrivning!P68,0)</f>
        <v>0</v>
      </c>
      <c r="I68" s="16">
        <f>IF(Inskrivning!$G68=4,Inskrivning!Q68,0)</f>
        <v>0</v>
      </c>
      <c r="J68" s="16">
        <f>IF(Inskrivning!$G68=4,Inskrivning!R68,0)</f>
        <v>0</v>
      </c>
      <c r="K68" s="16">
        <f>IF(Inskrivning!$G68=4,Inskrivning!S68,0)</f>
        <v>0</v>
      </c>
      <c r="L68" s="16">
        <f>IF(Inskrivning!$G68=4,Inskrivning!T68,0)</f>
        <v>0</v>
      </c>
      <c r="M68" s="16">
        <f>IF(Inskrivning!$G68=4,Inskrivning!U68,0)</f>
        <v>0</v>
      </c>
      <c r="N68" s="16">
        <f>IF(Inskrivning!$G68=4,Inskrivning!V68,0)</f>
        <v>0</v>
      </c>
      <c r="O68" s="16">
        <f>IF(Inskrivning!$G68=4,Inskrivning!W68,0)</f>
        <v>0</v>
      </c>
      <c r="P68" s="16">
        <f>IF(Inskrivning!$G68=4,Inskrivning!X68,0)</f>
        <v>0</v>
      </c>
      <c r="Q68" s="113"/>
    </row>
    <row r="69" spans="1:17" ht="17.100000000000001" customHeight="1" x14ac:dyDescent="0.25">
      <c r="A69" s="4"/>
      <c r="B69" s="53">
        <f>IF(Inskrivning!$G69=4,Inskrivning!J69,0)</f>
        <v>0</v>
      </c>
      <c r="C69" s="53">
        <f>IF(Inskrivning!$G69=4,Inskrivning!K69,0)</f>
        <v>0</v>
      </c>
      <c r="D69" s="16">
        <f>IF(Inskrivning!$G69=4,Inskrivning!L69,0)</f>
        <v>0</v>
      </c>
      <c r="E69" s="16">
        <f>IF(Inskrivning!$G69=4,Inskrivning!M69,0)</f>
        <v>0</v>
      </c>
      <c r="F69" s="16">
        <f>IF(Inskrivning!$G69=4,Inskrivning!N69,0)</f>
        <v>0</v>
      </c>
      <c r="G69" s="16">
        <f>IF(Inskrivning!$G69=4,Inskrivning!O69,0)</f>
        <v>0</v>
      </c>
      <c r="H69" s="16">
        <f>IF(Inskrivning!$G69=4,Inskrivning!P69,0)</f>
        <v>0</v>
      </c>
      <c r="I69" s="16">
        <f>IF(Inskrivning!$G69=4,Inskrivning!Q69,0)</f>
        <v>0</v>
      </c>
      <c r="J69" s="16">
        <f>IF(Inskrivning!$G69=4,Inskrivning!R69,0)</f>
        <v>0</v>
      </c>
      <c r="K69" s="16">
        <f>IF(Inskrivning!$G69=4,Inskrivning!S69,0)</f>
        <v>0</v>
      </c>
      <c r="L69" s="16">
        <f>IF(Inskrivning!$G69=4,Inskrivning!T69,0)</f>
        <v>0</v>
      </c>
      <c r="M69" s="16">
        <f>IF(Inskrivning!$G69=4,Inskrivning!U69,0)</f>
        <v>0</v>
      </c>
      <c r="N69" s="16">
        <f>IF(Inskrivning!$G69=4,Inskrivning!V69,0)</f>
        <v>0</v>
      </c>
      <c r="O69" s="16">
        <f>IF(Inskrivning!$G69=4,Inskrivning!W69,0)</f>
        <v>0</v>
      </c>
      <c r="P69" s="16">
        <f>IF(Inskrivning!$G69=4,Inskrivning!X69,0)</f>
        <v>0</v>
      </c>
      <c r="Q69" s="113"/>
    </row>
    <row r="70" spans="1:17" ht="17.100000000000001" customHeight="1" x14ac:dyDescent="0.25">
      <c r="A70" s="4"/>
      <c r="B70" s="53">
        <f>IF(Inskrivning!$G70=4,Inskrivning!J70,0)</f>
        <v>0</v>
      </c>
      <c r="C70" s="53">
        <f>IF(Inskrivning!$G70=4,Inskrivning!K70,0)</f>
        <v>0</v>
      </c>
      <c r="D70" s="16">
        <f>IF(Inskrivning!$G70=4,Inskrivning!L70,0)</f>
        <v>0</v>
      </c>
      <c r="E70" s="16">
        <f>IF(Inskrivning!$G70=4,Inskrivning!M70,0)</f>
        <v>0</v>
      </c>
      <c r="F70" s="16">
        <f>IF(Inskrivning!$G70=4,Inskrivning!N70,0)</f>
        <v>0</v>
      </c>
      <c r="G70" s="16">
        <f>IF(Inskrivning!$G70=4,Inskrivning!O70,0)</f>
        <v>0</v>
      </c>
      <c r="H70" s="16">
        <f>IF(Inskrivning!$G70=4,Inskrivning!P70,0)</f>
        <v>0</v>
      </c>
      <c r="I70" s="16">
        <f>IF(Inskrivning!$G70=4,Inskrivning!Q70,0)</f>
        <v>0</v>
      </c>
      <c r="J70" s="16">
        <f>IF(Inskrivning!$G70=4,Inskrivning!R70,0)</f>
        <v>0</v>
      </c>
      <c r="K70" s="16">
        <f>IF(Inskrivning!$G70=4,Inskrivning!S70,0)</f>
        <v>0</v>
      </c>
      <c r="L70" s="16">
        <f>IF(Inskrivning!$G70=4,Inskrivning!T70,0)</f>
        <v>0</v>
      </c>
      <c r="M70" s="16">
        <f>IF(Inskrivning!$G70=4,Inskrivning!U70,0)</f>
        <v>0</v>
      </c>
      <c r="N70" s="16">
        <f>IF(Inskrivning!$G70=4,Inskrivning!V70,0)</f>
        <v>0</v>
      </c>
      <c r="O70" s="16">
        <f>IF(Inskrivning!$G70=4,Inskrivning!W70,0)</f>
        <v>0</v>
      </c>
      <c r="P70" s="16">
        <f>IF(Inskrivning!$G70=4,Inskrivning!X70,0)</f>
        <v>0</v>
      </c>
      <c r="Q70" s="113"/>
    </row>
    <row r="71" spans="1:17" ht="17.100000000000001" customHeight="1" x14ac:dyDescent="0.25">
      <c r="A71" s="4"/>
      <c r="B71" s="53">
        <f>IF(Inskrivning!$G71=4,Inskrivning!J71,0)</f>
        <v>0</v>
      </c>
      <c r="C71" s="53">
        <f>IF(Inskrivning!$G71=4,Inskrivning!K71,0)</f>
        <v>0</v>
      </c>
      <c r="D71" s="16">
        <f>IF(Inskrivning!$G71=4,Inskrivning!L71,0)</f>
        <v>0</v>
      </c>
      <c r="E71" s="16">
        <f>IF(Inskrivning!$G71=4,Inskrivning!M71,0)</f>
        <v>0</v>
      </c>
      <c r="F71" s="16">
        <f>IF(Inskrivning!$G71=4,Inskrivning!N71,0)</f>
        <v>0</v>
      </c>
      <c r="G71" s="16">
        <f>IF(Inskrivning!$G71=4,Inskrivning!O71,0)</f>
        <v>0</v>
      </c>
      <c r="H71" s="16">
        <f>IF(Inskrivning!$G71=4,Inskrivning!P71,0)</f>
        <v>0</v>
      </c>
      <c r="I71" s="16">
        <f>IF(Inskrivning!$G71=4,Inskrivning!Q71,0)</f>
        <v>0</v>
      </c>
      <c r="J71" s="16">
        <f>IF(Inskrivning!$G71=4,Inskrivning!R71,0)</f>
        <v>0</v>
      </c>
      <c r="K71" s="16">
        <f>IF(Inskrivning!$G71=4,Inskrivning!S71,0)</f>
        <v>0</v>
      </c>
      <c r="L71" s="16">
        <f>IF(Inskrivning!$G71=4,Inskrivning!T71,0)</f>
        <v>0</v>
      </c>
      <c r="M71" s="16">
        <f>IF(Inskrivning!$G71=4,Inskrivning!U71,0)</f>
        <v>0</v>
      </c>
      <c r="N71" s="16">
        <f>IF(Inskrivning!$G71=4,Inskrivning!V71,0)</f>
        <v>0</v>
      </c>
      <c r="O71" s="16">
        <f>IF(Inskrivning!$G71=4,Inskrivning!W71,0)</f>
        <v>0</v>
      </c>
      <c r="P71" s="16">
        <f>IF(Inskrivning!$G71=4,Inskrivning!X71,0)</f>
        <v>0</v>
      </c>
      <c r="Q71" s="113"/>
    </row>
    <row r="72" spans="1:17" ht="17.100000000000001" customHeight="1" x14ac:dyDescent="0.25">
      <c r="A72" s="4"/>
      <c r="B72" s="53">
        <f>IF(Inskrivning!$G72=4,Inskrivning!J72,0)</f>
        <v>0</v>
      </c>
      <c r="C72" s="53">
        <f>IF(Inskrivning!$G72=4,Inskrivning!K72,0)</f>
        <v>0</v>
      </c>
      <c r="D72" s="16">
        <f>IF(Inskrivning!$G72=4,Inskrivning!L72,0)</f>
        <v>0</v>
      </c>
      <c r="E72" s="16">
        <f>IF(Inskrivning!$G72=4,Inskrivning!M72,0)</f>
        <v>0</v>
      </c>
      <c r="F72" s="16">
        <f>IF(Inskrivning!$G72=4,Inskrivning!N72,0)</f>
        <v>0</v>
      </c>
      <c r="G72" s="16">
        <f>IF(Inskrivning!$G72=4,Inskrivning!O72,0)</f>
        <v>0</v>
      </c>
      <c r="H72" s="16">
        <f>IF(Inskrivning!$G72=4,Inskrivning!P72,0)</f>
        <v>0</v>
      </c>
      <c r="I72" s="16">
        <f>IF(Inskrivning!$G72=4,Inskrivning!Q72,0)</f>
        <v>0</v>
      </c>
      <c r="J72" s="16">
        <f>IF(Inskrivning!$G72=4,Inskrivning!R72,0)</f>
        <v>0</v>
      </c>
      <c r="K72" s="16">
        <f>IF(Inskrivning!$G72=4,Inskrivning!S72,0)</f>
        <v>0</v>
      </c>
      <c r="L72" s="16">
        <f>IF(Inskrivning!$G72=4,Inskrivning!T72,0)</f>
        <v>0</v>
      </c>
      <c r="M72" s="16">
        <f>IF(Inskrivning!$G72=4,Inskrivning!U72,0)</f>
        <v>0</v>
      </c>
      <c r="N72" s="16">
        <f>IF(Inskrivning!$G72=4,Inskrivning!V72,0)</f>
        <v>0</v>
      </c>
      <c r="O72" s="16">
        <f>IF(Inskrivning!$G72=4,Inskrivning!W72,0)</f>
        <v>0</v>
      </c>
      <c r="P72" s="16">
        <f>IF(Inskrivning!$G72=4,Inskrivning!X72,0)</f>
        <v>0</v>
      </c>
      <c r="Q72" s="113"/>
    </row>
    <row r="73" spans="1:17" ht="17.100000000000001" customHeight="1" x14ac:dyDescent="0.25">
      <c r="A73" s="4"/>
      <c r="B73" s="53">
        <f>IF(Inskrivning!$G73=4,Inskrivning!J73,0)</f>
        <v>0</v>
      </c>
      <c r="C73" s="53">
        <f>IF(Inskrivning!$G73=4,Inskrivning!K73,0)</f>
        <v>0</v>
      </c>
      <c r="D73" s="16">
        <f>IF(Inskrivning!$G73=4,Inskrivning!L73,0)</f>
        <v>0</v>
      </c>
      <c r="E73" s="16">
        <f>IF(Inskrivning!$G73=4,Inskrivning!M73,0)</f>
        <v>0</v>
      </c>
      <c r="F73" s="16">
        <f>IF(Inskrivning!$G73=4,Inskrivning!N73,0)</f>
        <v>0</v>
      </c>
      <c r="G73" s="16">
        <f>IF(Inskrivning!$G73=4,Inskrivning!O73,0)</f>
        <v>0</v>
      </c>
      <c r="H73" s="16">
        <f>IF(Inskrivning!$G73=4,Inskrivning!P73,0)</f>
        <v>0</v>
      </c>
      <c r="I73" s="16">
        <f>IF(Inskrivning!$G73=4,Inskrivning!Q73,0)</f>
        <v>0</v>
      </c>
      <c r="J73" s="16">
        <f>IF(Inskrivning!$G73=4,Inskrivning!R73,0)</f>
        <v>0</v>
      </c>
      <c r="K73" s="16">
        <f>IF(Inskrivning!$G73=4,Inskrivning!S73,0)</f>
        <v>0</v>
      </c>
      <c r="L73" s="16">
        <f>IF(Inskrivning!$G73=4,Inskrivning!T73,0)</f>
        <v>0</v>
      </c>
      <c r="M73" s="16">
        <f>IF(Inskrivning!$G73=4,Inskrivning!U73,0)</f>
        <v>0</v>
      </c>
      <c r="N73" s="16">
        <f>IF(Inskrivning!$G73=4,Inskrivning!V73,0)</f>
        <v>0</v>
      </c>
      <c r="O73" s="16">
        <f>IF(Inskrivning!$G73=4,Inskrivning!W73,0)</f>
        <v>0</v>
      </c>
      <c r="P73" s="16">
        <f>IF(Inskrivning!$G73=4,Inskrivning!X73,0)</f>
        <v>0</v>
      </c>
      <c r="Q73" s="113"/>
    </row>
    <row r="74" spans="1:17" ht="17.100000000000001" customHeight="1" x14ac:dyDescent="0.25">
      <c r="A74" s="4"/>
      <c r="B74" s="53">
        <f>IF(Inskrivning!$G74=4,Inskrivning!J74,0)</f>
        <v>0</v>
      </c>
      <c r="C74" s="53">
        <f>IF(Inskrivning!$G74=4,Inskrivning!K74,0)</f>
        <v>0</v>
      </c>
      <c r="D74" s="16">
        <f>IF(Inskrivning!$G74=4,Inskrivning!L74,0)</f>
        <v>0</v>
      </c>
      <c r="E74" s="16">
        <f>IF(Inskrivning!$G74=4,Inskrivning!M74,0)</f>
        <v>0</v>
      </c>
      <c r="F74" s="16">
        <f>IF(Inskrivning!$G74=4,Inskrivning!N74,0)</f>
        <v>0</v>
      </c>
      <c r="G74" s="16">
        <f>IF(Inskrivning!$G74=4,Inskrivning!O74,0)</f>
        <v>0</v>
      </c>
      <c r="H74" s="16">
        <f>IF(Inskrivning!$G74=4,Inskrivning!P74,0)</f>
        <v>0</v>
      </c>
      <c r="I74" s="16">
        <f>IF(Inskrivning!$G74=4,Inskrivning!Q74,0)</f>
        <v>0</v>
      </c>
      <c r="J74" s="16">
        <f>IF(Inskrivning!$G74=4,Inskrivning!R74,0)</f>
        <v>0</v>
      </c>
      <c r="K74" s="16">
        <f>IF(Inskrivning!$G74=4,Inskrivning!S74,0)</f>
        <v>0</v>
      </c>
      <c r="L74" s="16">
        <f>IF(Inskrivning!$G74=4,Inskrivning!T74,0)</f>
        <v>0</v>
      </c>
      <c r="M74" s="16">
        <f>IF(Inskrivning!$G74=4,Inskrivning!U74,0)</f>
        <v>0</v>
      </c>
      <c r="N74" s="16">
        <f>IF(Inskrivning!$G74=4,Inskrivning!V74,0)</f>
        <v>0</v>
      </c>
      <c r="O74" s="16">
        <f>IF(Inskrivning!$G74=4,Inskrivning!W74,0)</f>
        <v>0</v>
      </c>
      <c r="P74" s="16">
        <f>IF(Inskrivning!$G74=4,Inskrivning!X74,0)</f>
        <v>0</v>
      </c>
      <c r="Q74" s="113"/>
    </row>
    <row r="75" spans="1:17" ht="17.100000000000001" customHeight="1" x14ac:dyDescent="0.25">
      <c r="A75" s="4"/>
      <c r="B75" s="53">
        <f>IF(Inskrivning!$G75=4,Inskrivning!J75,0)</f>
        <v>0</v>
      </c>
      <c r="C75" s="53">
        <f>IF(Inskrivning!$G75=4,Inskrivning!K75,0)</f>
        <v>0</v>
      </c>
      <c r="D75" s="16">
        <f>IF(Inskrivning!$G75=4,Inskrivning!L75,0)</f>
        <v>0</v>
      </c>
      <c r="E75" s="16">
        <f>IF(Inskrivning!$G75=4,Inskrivning!M75,0)</f>
        <v>0</v>
      </c>
      <c r="F75" s="16">
        <f>IF(Inskrivning!$G75=4,Inskrivning!N75,0)</f>
        <v>0</v>
      </c>
      <c r="G75" s="16">
        <f>IF(Inskrivning!$G75=4,Inskrivning!O75,0)</f>
        <v>0</v>
      </c>
      <c r="H75" s="16">
        <f>IF(Inskrivning!$G75=4,Inskrivning!P75,0)</f>
        <v>0</v>
      </c>
      <c r="I75" s="16">
        <f>IF(Inskrivning!$G75=4,Inskrivning!Q75,0)</f>
        <v>0</v>
      </c>
      <c r="J75" s="16">
        <f>IF(Inskrivning!$G75=4,Inskrivning!R75,0)</f>
        <v>0</v>
      </c>
      <c r="K75" s="16">
        <f>IF(Inskrivning!$G75=4,Inskrivning!S75,0)</f>
        <v>0</v>
      </c>
      <c r="L75" s="16">
        <f>IF(Inskrivning!$G75=4,Inskrivning!T75,0)</f>
        <v>0</v>
      </c>
      <c r="M75" s="16">
        <f>IF(Inskrivning!$G75=4,Inskrivning!U75,0)</f>
        <v>0</v>
      </c>
      <c r="N75" s="16">
        <f>IF(Inskrivning!$G75=4,Inskrivning!V75,0)</f>
        <v>0</v>
      </c>
      <c r="O75" s="16">
        <f>IF(Inskrivning!$G75=4,Inskrivning!W75,0)</f>
        <v>0</v>
      </c>
      <c r="P75" s="16">
        <f>IF(Inskrivning!$G75=4,Inskrivning!X75,0)</f>
        <v>0</v>
      </c>
      <c r="Q75" s="113"/>
    </row>
    <row r="76" spans="1:17" ht="17.100000000000001" customHeight="1" x14ac:dyDescent="0.25">
      <c r="A76" s="4"/>
      <c r="B76" s="53">
        <f>IF(Inskrivning!$G76=4,Inskrivning!J76,0)</f>
        <v>0</v>
      </c>
      <c r="C76" s="53">
        <f>IF(Inskrivning!$G76=4,Inskrivning!K76,0)</f>
        <v>0</v>
      </c>
      <c r="D76" s="16">
        <f>IF(Inskrivning!$G76=4,Inskrivning!L76,0)</f>
        <v>0</v>
      </c>
      <c r="E76" s="16">
        <f>IF(Inskrivning!$G76=4,Inskrivning!M76,0)</f>
        <v>0</v>
      </c>
      <c r="F76" s="16">
        <f>IF(Inskrivning!$G76=4,Inskrivning!N76,0)</f>
        <v>0</v>
      </c>
      <c r="G76" s="16">
        <f>IF(Inskrivning!$G76=4,Inskrivning!O76,0)</f>
        <v>0</v>
      </c>
      <c r="H76" s="16">
        <f>IF(Inskrivning!$G76=4,Inskrivning!P76,0)</f>
        <v>0</v>
      </c>
      <c r="I76" s="16">
        <f>IF(Inskrivning!$G76=4,Inskrivning!Q76,0)</f>
        <v>0</v>
      </c>
      <c r="J76" s="16">
        <f>IF(Inskrivning!$G76=4,Inskrivning!R76,0)</f>
        <v>0</v>
      </c>
      <c r="K76" s="16">
        <f>IF(Inskrivning!$G76=4,Inskrivning!S76,0)</f>
        <v>0</v>
      </c>
      <c r="L76" s="16">
        <f>IF(Inskrivning!$G76=4,Inskrivning!T76,0)</f>
        <v>0</v>
      </c>
      <c r="M76" s="16">
        <f>IF(Inskrivning!$G76=4,Inskrivning!U76,0)</f>
        <v>0</v>
      </c>
      <c r="N76" s="16">
        <f>IF(Inskrivning!$G76=4,Inskrivning!V76,0)</f>
        <v>0</v>
      </c>
      <c r="O76" s="16">
        <f>IF(Inskrivning!$G76=4,Inskrivning!W76,0)</f>
        <v>0</v>
      </c>
      <c r="P76" s="16">
        <f>IF(Inskrivning!$G76=4,Inskrivning!X76,0)</f>
        <v>0</v>
      </c>
      <c r="Q76" s="113"/>
    </row>
    <row r="77" spans="1:17" ht="17.100000000000001" customHeight="1" x14ac:dyDescent="0.25">
      <c r="A77" s="4"/>
      <c r="B77" s="53">
        <f>IF(Inskrivning!$G77=4,Inskrivning!J77,0)</f>
        <v>0</v>
      </c>
      <c r="C77" s="53">
        <f>IF(Inskrivning!$G77=4,Inskrivning!K77,0)</f>
        <v>0</v>
      </c>
      <c r="D77" s="16">
        <f>IF(Inskrivning!$G77=4,Inskrivning!L77,0)</f>
        <v>0</v>
      </c>
      <c r="E77" s="16">
        <f>IF(Inskrivning!$G77=4,Inskrivning!M77,0)</f>
        <v>0</v>
      </c>
      <c r="F77" s="16">
        <f>IF(Inskrivning!$G77=4,Inskrivning!N77,0)</f>
        <v>0</v>
      </c>
      <c r="G77" s="16">
        <f>IF(Inskrivning!$G77=4,Inskrivning!O77,0)</f>
        <v>0</v>
      </c>
      <c r="H77" s="16">
        <f>IF(Inskrivning!$G77=4,Inskrivning!P77,0)</f>
        <v>0</v>
      </c>
      <c r="I77" s="16">
        <f>IF(Inskrivning!$G77=4,Inskrivning!Q77,0)</f>
        <v>0</v>
      </c>
      <c r="J77" s="16">
        <f>IF(Inskrivning!$G77=4,Inskrivning!R77,0)</f>
        <v>0</v>
      </c>
      <c r="K77" s="16">
        <f>IF(Inskrivning!$G77=4,Inskrivning!S77,0)</f>
        <v>0</v>
      </c>
      <c r="L77" s="16">
        <f>IF(Inskrivning!$G77=4,Inskrivning!T77,0)</f>
        <v>0</v>
      </c>
      <c r="M77" s="16">
        <f>IF(Inskrivning!$G77=4,Inskrivning!U77,0)</f>
        <v>0</v>
      </c>
      <c r="N77" s="16">
        <f>IF(Inskrivning!$G77=4,Inskrivning!V77,0)</f>
        <v>0</v>
      </c>
      <c r="O77" s="16">
        <f>IF(Inskrivning!$G77=4,Inskrivning!W77,0)</f>
        <v>0</v>
      </c>
      <c r="P77" s="16">
        <f>IF(Inskrivning!$G77=4,Inskrivning!X77,0)</f>
        <v>0</v>
      </c>
      <c r="Q77" s="113"/>
    </row>
    <row r="78" spans="1:17" ht="17.100000000000001" customHeight="1" x14ac:dyDescent="0.25">
      <c r="A78" s="4"/>
      <c r="B78" s="53">
        <f>IF(Inskrivning!$G78=4,Inskrivning!J78,0)</f>
        <v>0</v>
      </c>
      <c r="C78" s="53">
        <f>IF(Inskrivning!$G78=4,Inskrivning!K78,0)</f>
        <v>0</v>
      </c>
      <c r="D78" s="16">
        <f>IF(Inskrivning!$G78=4,Inskrivning!L78,0)</f>
        <v>0</v>
      </c>
      <c r="E78" s="16">
        <f>IF(Inskrivning!$G78=4,Inskrivning!M78,0)</f>
        <v>0</v>
      </c>
      <c r="F78" s="16">
        <f>IF(Inskrivning!$G78=4,Inskrivning!N78,0)</f>
        <v>0</v>
      </c>
      <c r="G78" s="16">
        <f>IF(Inskrivning!$G78=4,Inskrivning!O78,0)</f>
        <v>0</v>
      </c>
      <c r="H78" s="16">
        <f>IF(Inskrivning!$G78=4,Inskrivning!P78,0)</f>
        <v>0</v>
      </c>
      <c r="I78" s="16">
        <f>IF(Inskrivning!$G78=4,Inskrivning!Q78,0)</f>
        <v>0</v>
      </c>
      <c r="J78" s="16">
        <f>IF(Inskrivning!$G78=4,Inskrivning!R78,0)</f>
        <v>0</v>
      </c>
      <c r="K78" s="16">
        <f>IF(Inskrivning!$G78=4,Inskrivning!S78,0)</f>
        <v>0</v>
      </c>
      <c r="L78" s="16">
        <f>IF(Inskrivning!$G78=4,Inskrivning!T78,0)</f>
        <v>0</v>
      </c>
      <c r="M78" s="16">
        <f>IF(Inskrivning!$G78=4,Inskrivning!U78,0)</f>
        <v>0</v>
      </c>
      <c r="N78" s="16">
        <f>IF(Inskrivning!$G78=4,Inskrivning!V78,0)</f>
        <v>0</v>
      </c>
      <c r="O78" s="16">
        <f>IF(Inskrivning!$G78=4,Inskrivning!W78,0)</f>
        <v>0</v>
      </c>
      <c r="P78" s="16">
        <f>IF(Inskrivning!$G78=4,Inskrivning!X78,0)</f>
        <v>0</v>
      </c>
      <c r="Q78" s="113"/>
    </row>
    <row r="79" spans="1:17" ht="17.100000000000001" customHeight="1" x14ac:dyDescent="0.25">
      <c r="A79" s="4"/>
      <c r="B79" s="53">
        <f>IF(Inskrivning!$G79=4,Inskrivning!J79,0)</f>
        <v>0</v>
      </c>
      <c r="C79" s="53">
        <f>IF(Inskrivning!$G79=4,Inskrivning!K79,0)</f>
        <v>0</v>
      </c>
      <c r="D79" s="16">
        <f>IF(Inskrivning!$G79=4,Inskrivning!L79,0)</f>
        <v>0</v>
      </c>
      <c r="E79" s="16">
        <f>IF(Inskrivning!$G79=4,Inskrivning!M79,0)</f>
        <v>0</v>
      </c>
      <c r="F79" s="16">
        <f>IF(Inskrivning!$G79=4,Inskrivning!N79,0)</f>
        <v>0</v>
      </c>
      <c r="G79" s="16">
        <f>IF(Inskrivning!$G79=4,Inskrivning!O79,0)</f>
        <v>0</v>
      </c>
      <c r="H79" s="16">
        <f>IF(Inskrivning!$G79=4,Inskrivning!P79,0)</f>
        <v>0</v>
      </c>
      <c r="I79" s="16">
        <f>IF(Inskrivning!$G79=4,Inskrivning!Q79,0)</f>
        <v>0</v>
      </c>
      <c r="J79" s="16">
        <f>IF(Inskrivning!$G79=4,Inskrivning!R79,0)</f>
        <v>0</v>
      </c>
      <c r="K79" s="16">
        <f>IF(Inskrivning!$G79=4,Inskrivning!S79,0)</f>
        <v>0</v>
      </c>
      <c r="L79" s="16">
        <f>IF(Inskrivning!$G79=4,Inskrivning!T79,0)</f>
        <v>0</v>
      </c>
      <c r="M79" s="16">
        <f>IF(Inskrivning!$G79=4,Inskrivning!U79,0)</f>
        <v>0</v>
      </c>
      <c r="N79" s="16">
        <f>IF(Inskrivning!$G79=4,Inskrivning!V79,0)</f>
        <v>0</v>
      </c>
      <c r="O79" s="16">
        <f>IF(Inskrivning!$G79=4,Inskrivning!W79,0)</f>
        <v>0</v>
      </c>
      <c r="P79" s="16">
        <f>IF(Inskrivning!$G79=4,Inskrivning!X79,0)</f>
        <v>0</v>
      </c>
      <c r="Q79" s="113"/>
    </row>
    <row r="80" spans="1:17" ht="17.100000000000001" customHeight="1" x14ac:dyDescent="0.25">
      <c r="A80" s="4"/>
      <c r="B80" s="53">
        <f>IF(Inskrivning!$G80=4,Inskrivning!J80,0)</f>
        <v>0</v>
      </c>
      <c r="C80" s="53">
        <f>IF(Inskrivning!$G80=4,Inskrivning!K80,0)</f>
        <v>0</v>
      </c>
      <c r="D80" s="16">
        <f>IF(Inskrivning!$G80=4,Inskrivning!L80,0)</f>
        <v>0</v>
      </c>
      <c r="E80" s="16">
        <f>IF(Inskrivning!$G80=4,Inskrivning!M80,0)</f>
        <v>0</v>
      </c>
      <c r="F80" s="16">
        <f>IF(Inskrivning!$G80=4,Inskrivning!N80,0)</f>
        <v>0</v>
      </c>
      <c r="G80" s="16">
        <f>IF(Inskrivning!$G80=4,Inskrivning!O80,0)</f>
        <v>0</v>
      </c>
      <c r="H80" s="16">
        <f>IF(Inskrivning!$G80=4,Inskrivning!P80,0)</f>
        <v>0</v>
      </c>
      <c r="I80" s="16">
        <f>IF(Inskrivning!$G80=4,Inskrivning!Q80,0)</f>
        <v>0</v>
      </c>
      <c r="J80" s="16">
        <f>IF(Inskrivning!$G80=4,Inskrivning!R80,0)</f>
        <v>0</v>
      </c>
      <c r="K80" s="16">
        <f>IF(Inskrivning!$G80=4,Inskrivning!S80,0)</f>
        <v>0</v>
      </c>
      <c r="L80" s="16">
        <f>IF(Inskrivning!$G80=4,Inskrivning!T80,0)</f>
        <v>0</v>
      </c>
      <c r="M80" s="16">
        <f>IF(Inskrivning!$G80=4,Inskrivning!U80,0)</f>
        <v>0</v>
      </c>
      <c r="N80" s="16">
        <f>IF(Inskrivning!$G80=4,Inskrivning!V80,0)</f>
        <v>0</v>
      </c>
      <c r="O80" s="16">
        <f>IF(Inskrivning!$G80=4,Inskrivning!W80,0)</f>
        <v>0</v>
      </c>
      <c r="P80" s="16">
        <f>IF(Inskrivning!$G80=4,Inskrivning!X80,0)</f>
        <v>0</v>
      </c>
      <c r="Q80" s="113"/>
    </row>
    <row r="81" spans="1:17" ht="17.100000000000001" customHeight="1" x14ac:dyDescent="0.25">
      <c r="A81" s="4"/>
      <c r="B81" s="53">
        <f>IF(Inskrivning!$G83=4,Inskrivning!J83,0)</f>
        <v>0</v>
      </c>
      <c r="C81" s="53">
        <f>IF(Inskrivning!$G83=4,Inskrivning!K83,0)</f>
        <v>0</v>
      </c>
      <c r="D81" s="16">
        <f>IF(Inskrivning!$G83=4,Inskrivning!L83,0)</f>
        <v>0</v>
      </c>
      <c r="E81" s="16">
        <f>IF(Inskrivning!$G83=4,Inskrivning!M83,0)</f>
        <v>0</v>
      </c>
      <c r="F81" s="16">
        <f>IF(Inskrivning!$G83=4,Inskrivning!N83,0)</f>
        <v>0</v>
      </c>
      <c r="G81" s="16">
        <f>IF(Inskrivning!$G83=4,Inskrivning!O83,0)</f>
        <v>0</v>
      </c>
      <c r="H81" s="16">
        <f>IF(Inskrivning!$G83=4,Inskrivning!P83,0)</f>
        <v>0</v>
      </c>
      <c r="I81" s="16">
        <f>IF(Inskrivning!$G83=4,Inskrivning!Q83,0)</f>
        <v>0</v>
      </c>
      <c r="J81" s="16">
        <f>IF(Inskrivning!$G83=4,Inskrivning!R83,0)</f>
        <v>0</v>
      </c>
      <c r="K81" s="16">
        <f>IF(Inskrivning!$G83=4,Inskrivning!S83,0)</f>
        <v>0</v>
      </c>
      <c r="L81" s="16">
        <f>IF(Inskrivning!$G83=4,Inskrivning!T83,0)</f>
        <v>0</v>
      </c>
      <c r="M81" s="16">
        <f>IF(Inskrivning!$G83=4,Inskrivning!U83,0)</f>
        <v>0</v>
      </c>
      <c r="N81" s="16">
        <f>IF(Inskrivning!$G83=4,Inskrivning!V83,0)</f>
        <v>0</v>
      </c>
      <c r="O81" s="16">
        <f>IF(Inskrivning!$G83=4,Inskrivning!W83,0)</f>
        <v>0</v>
      </c>
      <c r="P81" s="16">
        <f>IF(Inskrivning!$G83=4,Inskrivning!X83,0)</f>
        <v>0</v>
      </c>
      <c r="Q81" s="113"/>
    </row>
    <row r="82" spans="1:17" ht="17.100000000000001" customHeight="1" x14ac:dyDescent="0.25">
      <c r="A82" s="4"/>
      <c r="B82" s="53">
        <f>IF(Inskrivning!$G84=4,Inskrivning!J84,0)</f>
        <v>0</v>
      </c>
      <c r="C82" s="53">
        <f>IF(Inskrivning!$G84=4,Inskrivning!K84,0)</f>
        <v>0</v>
      </c>
      <c r="D82" s="16">
        <f>IF(Inskrivning!$G84=4,Inskrivning!L84,0)</f>
        <v>0</v>
      </c>
      <c r="E82" s="16">
        <f>IF(Inskrivning!$G84=4,Inskrivning!M84,0)</f>
        <v>0</v>
      </c>
      <c r="F82" s="16">
        <f>IF(Inskrivning!$G84=4,Inskrivning!N84,0)</f>
        <v>0</v>
      </c>
      <c r="G82" s="16">
        <f>IF(Inskrivning!$G84=4,Inskrivning!O84,0)</f>
        <v>0</v>
      </c>
      <c r="H82" s="16">
        <f>IF(Inskrivning!$G84=4,Inskrivning!P84,0)</f>
        <v>0</v>
      </c>
      <c r="I82" s="16">
        <f>IF(Inskrivning!$G84=4,Inskrivning!Q84,0)</f>
        <v>0</v>
      </c>
      <c r="J82" s="16">
        <f>IF(Inskrivning!$G84=4,Inskrivning!R84,0)</f>
        <v>0</v>
      </c>
      <c r="K82" s="16">
        <f>IF(Inskrivning!$G84=4,Inskrivning!S84,0)</f>
        <v>0</v>
      </c>
      <c r="L82" s="16">
        <f>IF(Inskrivning!$G84=4,Inskrivning!T84,0)</f>
        <v>0</v>
      </c>
      <c r="M82" s="16">
        <f>IF(Inskrivning!$G84=4,Inskrivning!U84,0)</f>
        <v>0</v>
      </c>
      <c r="N82" s="16">
        <f>IF(Inskrivning!$G84=4,Inskrivning!V84,0)</f>
        <v>0</v>
      </c>
      <c r="O82" s="16">
        <f>IF(Inskrivning!$G84=4,Inskrivning!W84,0)</f>
        <v>0</v>
      </c>
      <c r="P82" s="16">
        <f>IF(Inskrivning!$G84=4,Inskrivning!X84,0)</f>
        <v>0</v>
      </c>
      <c r="Q82" s="113"/>
    </row>
    <row r="83" spans="1:17" ht="17.100000000000001" customHeight="1" x14ac:dyDescent="0.25">
      <c r="A83" s="4"/>
      <c r="B83" s="53">
        <f>IF(Inskrivning!$G85=4,Inskrivning!J85,0)</f>
        <v>0</v>
      </c>
      <c r="C83" s="53">
        <f>IF(Inskrivning!$G85=4,Inskrivning!K85,0)</f>
        <v>0</v>
      </c>
      <c r="D83" s="16">
        <f>IF(Inskrivning!$G85=4,Inskrivning!L85,0)</f>
        <v>0</v>
      </c>
      <c r="E83" s="16">
        <f>IF(Inskrivning!$G85=4,Inskrivning!M85,0)</f>
        <v>0</v>
      </c>
      <c r="F83" s="16">
        <f>IF(Inskrivning!$G85=4,Inskrivning!N85,0)</f>
        <v>0</v>
      </c>
      <c r="G83" s="16">
        <f>IF(Inskrivning!$G85=4,Inskrivning!O85,0)</f>
        <v>0</v>
      </c>
      <c r="H83" s="16">
        <f>IF(Inskrivning!$G85=4,Inskrivning!P85,0)</f>
        <v>0</v>
      </c>
      <c r="I83" s="16">
        <f>IF(Inskrivning!$G85=4,Inskrivning!Q85,0)</f>
        <v>0</v>
      </c>
      <c r="J83" s="16">
        <f>IF(Inskrivning!$G85=4,Inskrivning!R85,0)</f>
        <v>0</v>
      </c>
      <c r="K83" s="16">
        <f>IF(Inskrivning!$G85=4,Inskrivning!S85,0)</f>
        <v>0</v>
      </c>
      <c r="L83" s="16">
        <f>IF(Inskrivning!$G85=4,Inskrivning!T85,0)</f>
        <v>0</v>
      </c>
      <c r="M83" s="16">
        <f>IF(Inskrivning!$G85=4,Inskrivning!U85,0)</f>
        <v>0</v>
      </c>
      <c r="N83" s="16">
        <f>IF(Inskrivning!$G85=4,Inskrivning!V85,0)</f>
        <v>0</v>
      </c>
      <c r="O83" s="16">
        <f>IF(Inskrivning!$G85=4,Inskrivning!W85,0)</f>
        <v>0</v>
      </c>
      <c r="P83" s="16">
        <f>IF(Inskrivning!$G85=4,Inskrivning!X85,0)</f>
        <v>0</v>
      </c>
      <c r="Q83" s="113"/>
    </row>
    <row r="84" spans="1:17" ht="17.100000000000001" customHeight="1" x14ac:dyDescent="0.25">
      <c r="A84" s="4"/>
      <c r="B84" s="53">
        <f>IF(Inskrivning!$G86=4,Inskrivning!J86,0)</f>
        <v>0</v>
      </c>
      <c r="C84" s="53">
        <f>IF(Inskrivning!$G86=4,Inskrivning!K86,0)</f>
        <v>0</v>
      </c>
      <c r="D84" s="16">
        <f>IF(Inskrivning!$G86=4,Inskrivning!L86,0)</f>
        <v>0</v>
      </c>
      <c r="E84" s="16">
        <f>IF(Inskrivning!$G86=4,Inskrivning!M86,0)</f>
        <v>0</v>
      </c>
      <c r="F84" s="16">
        <f>IF(Inskrivning!$G86=4,Inskrivning!N86,0)</f>
        <v>0</v>
      </c>
      <c r="G84" s="16">
        <f>IF(Inskrivning!$G86=4,Inskrivning!O86,0)</f>
        <v>0</v>
      </c>
      <c r="H84" s="16">
        <f>IF(Inskrivning!$G86=4,Inskrivning!P86,0)</f>
        <v>0</v>
      </c>
      <c r="I84" s="16">
        <f>IF(Inskrivning!$G86=4,Inskrivning!Q86,0)</f>
        <v>0</v>
      </c>
      <c r="J84" s="16">
        <f>IF(Inskrivning!$G86=4,Inskrivning!R86,0)</f>
        <v>0</v>
      </c>
      <c r="K84" s="16">
        <f>IF(Inskrivning!$G86=4,Inskrivning!S86,0)</f>
        <v>0</v>
      </c>
      <c r="L84" s="16">
        <f>IF(Inskrivning!$G86=4,Inskrivning!T86,0)</f>
        <v>0</v>
      </c>
      <c r="M84" s="16">
        <f>IF(Inskrivning!$G86=4,Inskrivning!U86,0)</f>
        <v>0</v>
      </c>
      <c r="N84" s="16">
        <f>IF(Inskrivning!$G86=4,Inskrivning!V86,0)</f>
        <v>0</v>
      </c>
      <c r="O84" s="16">
        <f>IF(Inskrivning!$G86=4,Inskrivning!W86,0)</f>
        <v>0</v>
      </c>
      <c r="P84" s="16">
        <f>IF(Inskrivning!$G86=4,Inskrivning!X86,0)</f>
        <v>0</v>
      </c>
      <c r="Q84" s="113"/>
    </row>
    <row r="85" spans="1:17" ht="17.100000000000001" customHeight="1" x14ac:dyDescent="0.25">
      <c r="A85" s="4"/>
      <c r="B85" s="53">
        <f>IF(Inskrivning!$G87=4,Inskrivning!J87,0)</f>
        <v>0</v>
      </c>
      <c r="C85" s="53">
        <f>IF(Inskrivning!$G87=4,Inskrivning!K87,0)</f>
        <v>0</v>
      </c>
      <c r="D85" s="16">
        <f>IF(Inskrivning!$G87=4,Inskrivning!L87,0)</f>
        <v>0</v>
      </c>
      <c r="E85" s="16">
        <f>IF(Inskrivning!$G87=4,Inskrivning!M87,0)</f>
        <v>0</v>
      </c>
      <c r="F85" s="16">
        <f>IF(Inskrivning!$G87=4,Inskrivning!N87,0)</f>
        <v>0</v>
      </c>
      <c r="G85" s="16">
        <f>IF(Inskrivning!$G87=4,Inskrivning!O87,0)</f>
        <v>0</v>
      </c>
      <c r="H85" s="16">
        <f>IF(Inskrivning!$G87=4,Inskrivning!P87,0)</f>
        <v>0</v>
      </c>
      <c r="I85" s="16">
        <f>IF(Inskrivning!$G87=4,Inskrivning!Q87,0)</f>
        <v>0</v>
      </c>
      <c r="J85" s="16">
        <f>IF(Inskrivning!$G87=4,Inskrivning!R87,0)</f>
        <v>0</v>
      </c>
      <c r="K85" s="16">
        <f>IF(Inskrivning!$G87=4,Inskrivning!S87,0)</f>
        <v>0</v>
      </c>
      <c r="L85" s="16">
        <f>IF(Inskrivning!$G87=4,Inskrivning!T87,0)</f>
        <v>0</v>
      </c>
      <c r="M85" s="16">
        <f>IF(Inskrivning!$G87=4,Inskrivning!U87,0)</f>
        <v>0</v>
      </c>
      <c r="N85" s="16">
        <f>IF(Inskrivning!$G87=4,Inskrivning!V87,0)</f>
        <v>0</v>
      </c>
      <c r="O85" s="16">
        <f>IF(Inskrivning!$G87=4,Inskrivning!W87,0)</f>
        <v>0</v>
      </c>
      <c r="P85" s="16">
        <f>IF(Inskrivning!$G87=4,Inskrivning!X87,0)</f>
        <v>0</v>
      </c>
      <c r="Q85" s="113"/>
    </row>
    <row r="86" spans="1:17" ht="17.100000000000001" customHeight="1" x14ac:dyDescent="0.25">
      <c r="A86" s="4"/>
      <c r="B86" s="53">
        <f>IF(Inskrivning!$G88=4,Inskrivning!J88,0)</f>
        <v>0</v>
      </c>
      <c r="C86" s="53">
        <f>IF(Inskrivning!$G88=4,Inskrivning!K88,0)</f>
        <v>0</v>
      </c>
      <c r="D86" s="16">
        <f>IF(Inskrivning!$G88=4,Inskrivning!L88,0)</f>
        <v>0</v>
      </c>
      <c r="E86" s="16">
        <f>IF(Inskrivning!$G88=4,Inskrivning!M88,0)</f>
        <v>0</v>
      </c>
      <c r="F86" s="16">
        <f>IF(Inskrivning!$G88=4,Inskrivning!N88,0)</f>
        <v>0</v>
      </c>
      <c r="G86" s="16">
        <f>IF(Inskrivning!$G88=4,Inskrivning!O88,0)</f>
        <v>0</v>
      </c>
      <c r="H86" s="16">
        <f>IF(Inskrivning!$G88=4,Inskrivning!P88,0)</f>
        <v>0</v>
      </c>
      <c r="I86" s="16">
        <f>IF(Inskrivning!$G88=4,Inskrivning!Q88,0)</f>
        <v>0</v>
      </c>
      <c r="J86" s="16">
        <f>IF(Inskrivning!$G88=4,Inskrivning!R88,0)</f>
        <v>0</v>
      </c>
      <c r="K86" s="16">
        <f>IF(Inskrivning!$G88=4,Inskrivning!S88,0)</f>
        <v>0</v>
      </c>
      <c r="L86" s="16">
        <f>IF(Inskrivning!$G88=4,Inskrivning!T88,0)</f>
        <v>0</v>
      </c>
      <c r="M86" s="16">
        <f>IF(Inskrivning!$G88=4,Inskrivning!U88,0)</f>
        <v>0</v>
      </c>
      <c r="N86" s="16">
        <f>IF(Inskrivning!$G88=4,Inskrivning!V88,0)</f>
        <v>0</v>
      </c>
      <c r="O86" s="16">
        <f>IF(Inskrivning!$G88=4,Inskrivning!W88,0)</f>
        <v>0</v>
      </c>
      <c r="P86" s="16">
        <f>IF(Inskrivning!$G88=4,Inskrivning!X88,0)</f>
        <v>0</v>
      </c>
      <c r="Q86" s="113"/>
    </row>
    <row r="87" spans="1:17" ht="17.100000000000001" customHeight="1" x14ac:dyDescent="0.25">
      <c r="A87" s="4"/>
      <c r="B87" s="53">
        <f>IF(Inskrivning!$G89=4,Inskrivning!J89,0)</f>
        <v>0</v>
      </c>
      <c r="C87" s="53">
        <f>IF(Inskrivning!$G89=4,Inskrivning!K89,0)</f>
        <v>0</v>
      </c>
      <c r="D87" s="16">
        <f>IF(Inskrivning!$G89=4,Inskrivning!L89,0)</f>
        <v>0</v>
      </c>
      <c r="E87" s="16">
        <f>IF(Inskrivning!$G89=4,Inskrivning!M89,0)</f>
        <v>0</v>
      </c>
      <c r="F87" s="16">
        <f>IF(Inskrivning!$G89=4,Inskrivning!N89,0)</f>
        <v>0</v>
      </c>
      <c r="G87" s="16">
        <f>IF(Inskrivning!$G89=4,Inskrivning!O89,0)</f>
        <v>0</v>
      </c>
      <c r="H87" s="16">
        <f>IF(Inskrivning!$G89=4,Inskrivning!P89,0)</f>
        <v>0</v>
      </c>
      <c r="I87" s="16">
        <f>IF(Inskrivning!$G89=4,Inskrivning!Q89,0)</f>
        <v>0</v>
      </c>
      <c r="J87" s="16">
        <f>IF(Inskrivning!$G89=4,Inskrivning!R89,0)</f>
        <v>0</v>
      </c>
      <c r="K87" s="16">
        <f>IF(Inskrivning!$G89=4,Inskrivning!S89,0)</f>
        <v>0</v>
      </c>
      <c r="L87" s="16">
        <f>IF(Inskrivning!$G89=4,Inskrivning!T89,0)</f>
        <v>0</v>
      </c>
      <c r="M87" s="16">
        <f>IF(Inskrivning!$G89=4,Inskrivning!U89,0)</f>
        <v>0</v>
      </c>
      <c r="N87" s="16">
        <f>IF(Inskrivning!$G89=4,Inskrivning!V89,0)</f>
        <v>0</v>
      </c>
      <c r="O87" s="16">
        <f>IF(Inskrivning!$G89=4,Inskrivning!W89,0)</f>
        <v>0</v>
      </c>
      <c r="P87" s="16">
        <f>IF(Inskrivning!$G89=4,Inskrivning!X89,0)</f>
        <v>0</v>
      </c>
      <c r="Q87" s="113"/>
    </row>
    <row r="88" spans="1:17" ht="17.100000000000001" customHeight="1" x14ac:dyDescent="0.25">
      <c r="A88" s="4"/>
      <c r="B88" s="53">
        <f>IF(Inskrivning!$G90=4,Inskrivning!J90,0)</f>
        <v>0</v>
      </c>
      <c r="C88" s="53">
        <f>IF(Inskrivning!$G90=4,Inskrivning!K90,0)</f>
        <v>0</v>
      </c>
      <c r="D88" s="16">
        <f>IF(Inskrivning!$G90=4,Inskrivning!L90,0)</f>
        <v>0</v>
      </c>
      <c r="E88" s="16">
        <f>IF(Inskrivning!$G90=4,Inskrivning!M90,0)</f>
        <v>0</v>
      </c>
      <c r="F88" s="16">
        <f>IF(Inskrivning!$G90=4,Inskrivning!N90,0)</f>
        <v>0</v>
      </c>
      <c r="G88" s="16">
        <f>IF(Inskrivning!$G90=4,Inskrivning!O90,0)</f>
        <v>0</v>
      </c>
      <c r="H88" s="16">
        <f>IF(Inskrivning!$G90=4,Inskrivning!P90,0)</f>
        <v>0</v>
      </c>
      <c r="I88" s="16">
        <f>IF(Inskrivning!$G90=4,Inskrivning!Q90,0)</f>
        <v>0</v>
      </c>
      <c r="J88" s="16">
        <f>IF(Inskrivning!$G90=4,Inskrivning!R90,0)</f>
        <v>0</v>
      </c>
      <c r="K88" s="16">
        <f>IF(Inskrivning!$G90=4,Inskrivning!S90,0)</f>
        <v>0</v>
      </c>
      <c r="L88" s="16">
        <f>IF(Inskrivning!$G90=4,Inskrivning!T90,0)</f>
        <v>0</v>
      </c>
      <c r="M88" s="16">
        <f>IF(Inskrivning!$G90=4,Inskrivning!U90,0)</f>
        <v>0</v>
      </c>
      <c r="N88" s="16">
        <f>IF(Inskrivning!$G90=4,Inskrivning!V90,0)</f>
        <v>0</v>
      </c>
      <c r="O88" s="16">
        <f>IF(Inskrivning!$G90=4,Inskrivning!W90,0)</f>
        <v>0</v>
      </c>
      <c r="P88" s="16">
        <f>IF(Inskrivning!$G90=4,Inskrivning!X90,0)</f>
        <v>0</v>
      </c>
      <c r="Q88" s="113"/>
    </row>
    <row r="89" spans="1:17" ht="17.100000000000001" customHeight="1" x14ac:dyDescent="0.25">
      <c r="A89" s="4"/>
      <c r="B89" s="53">
        <f>IF(Inskrivning!$G91=4,Inskrivning!J91,0)</f>
        <v>0</v>
      </c>
      <c r="C89" s="53">
        <f>IF(Inskrivning!$G91=4,Inskrivning!K91,0)</f>
        <v>0</v>
      </c>
      <c r="D89" s="16">
        <f>IF(Inskrivning!$G91=4,Inskrivning!L91,0)</f>
        <v>0</v>
      </c>
      <c r="E89" s="16">
        <f>IF(Inskrivning!$G91=4,Inskrivning!M91,0)</f>
        <v>0</v>
      </c>
      <c r="F89" s="16">
        <f>IF(Inskrivning!$G91=4,Inskrivning!N91,0)</f>
        <v>0</v>
      </c>
      <c r="G89" s="16">
        <f>IF(Inskrivning!$G91=4,Inskrivning!O91,0)</f>
        <v>0</v>
      </c>
      <c r="H89" s="16">
        <f>IF(Inskrivning!$G91=4,Inskrivning!P91,0)</f>
        <v>0</v>
      </c>
      <c r="I89" s="16">
        <f>IF(Inskrivning!$G91=4,Inskrivning!Q91,0)</f>
        <v>0</v>
      </c>
      <c r="J89" s="16">
        <f>IF(Inskrivning!$G91=4,Inskrivning!R91,0)</f>
        <v>0</v>
      </c>
      <c r="K89" s="16">
        <f>IF(Inskrivning!$G91=4,Inskrivning!S91,0)</f>
        <v>0</v>
      </c>
      <c r="L89" s="16">
        <f>IF(Inskrivning!$G91=4,Inskrivning!T91,0)</f>
        <v>0</v>
      </c>
      <c r="M89" s="16">
        <f>IF(Inskrivning!$G91=4,Inskrivning!U91,0)</f>
        <v>0</v>
      </c>
      <c r="N89" s="16">
        <f>IF(Inskrivning!$G91=4,Inskrivning!V91,0)</f>
        <v>0</v>
      </c>
      <c r="O89" s="16">
        <f>IF(Inskrivning!$G91=4,Inskrivning!W91,0)</f>
        <v>0</v>
      </c>
      <c r="P89" s="16">
        <f>IF(Inskrivning!$G91=4,Inskrivning!X91,0)</f>
        <v>0</v>
      </c>
      <c r="Q89" s="113"/>
    </row>
    <row r="90" spans="1:17" ht="17.100000000000001" customHeight="1" x14ac:dyDescent="0.25">
      <c r="A90" s="4"/>
      <c r="B90" s="53">
        <f>IF(Inskrivning!$G92=4,Inskrivning!J92,0)</f>
        <v>0</v>
      </c>
      <c r="C90" s="53">
        <f>IF(Inskrivning!$G92=4,Inskrivning!K92,0)</f>
        <v>0</v>
      </c>
      <c r="D90" s="16">
        <f>IF(Inskrivning!$G92=4,Inskrivning!L92,0)</f>
        <v>0</v>
      </c>
      <c r="E90" s="16">
        <f>IF(Inskrivning!$G92=4,Inskrivning!M92,0)</f>
        <v>0</v>
      </c>
      <c r="F90" s="16">
        <f>IF(Inskrivning!$G92=4,Inskrivning!N92,0)</f>
        <v>0</v>
      </c>
      <c r="G90" s="16">
        <f>IF(Inskrivning!$G92=4,Inskrivning!O92,0)</f>
        <v>0</v>
      </c>
      <c r="H90" s="16">
        <f>IF(Inskrivning!$G92=4,Inskrivning!P92,0)</f>
        <v>0</v>
      </c>
      <c r="I90" s="16">
        <f>IF(Inskrivning!$G92=4,Inskrivning!Q92,0)</f>
        <v>0</v>
      </c>
      <c r="J90" s="16">
        <f>IF(Inskrivning!$G92=4,Inskrivning!R92,0)</f>
        <v>0</v>
      </c>
      <c r="K90" s="16">
        <f>IF(Inskrivning!$G92=4,Inskrivning!S92,0)</f>
        <v>0</v>
      </c>
      <c r="L90" s="16">
        <f>IF(Inskrivning!$G92=4,Inskrivning!T92,0)</f>
        <v>0</v>
      </c>
      <c r="M90" s="16">
        <f>IF(Inskrivning!$G92=4,Inskrivning!U92,0)</f>
        <v>0</v>
      </c>
      <c r="N90" s="16">
        <f>IF(Inskrivning!$G92=4,Inskrivning!V92,0)</f>
        <v>0</v>
      </c>
      <c r="O90" s="16">
        <f>IF(Inskrivning!$G92=4,Inskrivning!W92,0)</f>
        <v>0</v>
      </c>
      <c r="P90" s="16">
        <f>IF(Inskrivning!$G92=4,Inskrivning!X92,0)</f>
        <v>0</v>
      </c>
      <c r="Q90" s="113"/>
    </row>
    <row r="91" spans="1:17" ht="17.100000000000001" customHeight="1" x14ac:dyDescent="0.25">
      <c r="A91" s="4"/>
      <c r="B91" s="53">
        <f>IF(Inskrivning!$G93=4,Inskrivning!J93,0)</f>
        <v>0</v>
      </c>
      <c r="C91" s="53">
        <f>IF(Inskrivning!$G93=4,Inskrivning!K93,0)</f>
        <v>0</v>
      </c>
      <c r="D91" s="16">
        <f>IF(Inskrivning!$G93=4,Inskrivning!L93,0)</f>
        <v>0</v>
      </c>
      <c r="E91" s="16">
        <f>IF(Inskrivning!$G93=4,Inskrivning!M93,0)</f>
        <v>0</v>
      </c>
      <c r="F91" s="16">
        <f>IF(Inskrivning!$G93=4,Inskrivning!N93,0)</f>
        <v>0</v>
      </c>
      <c r="G91" s="16">
        <f>IF(Inskrivning!$G93=4,Inskrivning!O93,0)</f>
        <v>0</v>
      </c>
      <c r="H91" s="16">
        <f>IF(Inskrivning!$G93=4,Inskrivning!P93,0)</f>
        <v>0</v>
      </c>
      <c r="I91" s="16">
        <f>IF(Inskrivning!$G93=4,Inskrivning!Q93,0)</f>
        <v>0</v>
      </c>
      <c r="J91" s="16">
        <f>IF(Inskrivning!$G93=4,Inskrivning!R93,0)</f>
        <v>0</v>
      </c>
      <c r="K91" s="16">
        <f>IF(Inskrivning!$G93=4,Inskrivning!S93,0)</f>
        <v>0</v>
      </c>
      <c r="L91" s="16">
        <f>IF(Inskrivning!$G93=4,Inskrivning!T93,0)</f>
        <v>0</v>
      </c>
      <c r="M91" s="16">
        <f>IF(Inskrivning!$G93=4,Inskrivning!U93,0)</f>
        <v>0</v>
      </c>
      <c r="N91" s="16">
        <f>IF(Inskrivning!$G93=4,Inskrivning!V93,0)</f>
        <v>0</v>
      </c>
      <c r="O91" s="16">
        <f>IF(Inskrivning!$G93=4,Inskrivning!W93,0)</f>
        <v>0</v>
      </c>
      <c r="P91" s="16">
        <f>IF(Inskrivning!$G93=4,Inskrivning!X93,0)</f>
        <v>0</v>
      </c>
      <c r="Q91" s="113"/>
    </row>
    <row r="92" spans="1:17" ht="17.100000000000001" customHeight="1" x14ac:dyDescent="0.25">
      <c r="A92" s="4"/>
      <c r="B92" s="53">
        <f>IF(Inskrivning!$G94=4,Inskrivning!J94,0)</f>
        <v>0</v>
      </c>
      <c r="C92" s="53">
        <f>IF(Inskrivning!$G94=4,Inskrivning!K94,0)</f>
        <v>0</v>
      </c>
      <c r="D92" s="16">
        <f>IF(Inskrivning!$G94=4,Inskrivning!L94,0)</f>
        <v>0</v>
      </c>
      <c r="E92" s="16">
        <f>IF(Inskrivning!$G94=4,Inskrivning!M94,0)</f>
        <v>0</v>
      </c>
      <c r="F92" s="16">
        <f>IF(Inskrivning!$G94=4,Inskrivning!N94,0)</f>
        <v>0</v>
      </c>
      <c r="G92" s="16">
        <f>IF(Inskrivning!$G94=4,Inskrivning!O94,0)</f>
        <v>0</v>
      </c>
      <c r="H92" s="16">
        <f>IF(Inskrivning!$G94=4,Inskrivning!P94,0)</f>
        <v>0</v>
      </c>
      <c r="I92" s="16">
        <f>IF(Inskrivning!$G94=4,Inskrivning!Q94,0)</f>
        <v>0</v>
      </c>
      <c r="J92" s="16">
        <f>IF(Inskrivning!$G94=4,Inskrivning!R94,0)</f>
        <v>0</v>
      </c>
      <c r="K92" s="16">
        <f>IF(Inskrivning!$G94=4,Inskrivning!S94,0)</f>
        <v>0</v>
      </c>
      <c r="L92" s="16">
        <f>IF(Inskrivning!$G94=4,Inskrivning!T94,0)</f>
        <v>0</v>
      </c>
      <c r="M92" s="16">
        <f>IF(Inskrivning!$G94=4,Inskrivning!U94,0)</f>
        <v>0</v>
      </c>
      <c r="N92" s="16">
        <f>IF(Inskrivning!$G94=4,Inskrivning!V94,0)</f>
        <v>0</v>
      </c>
      <c r="O92" s="16">
        <f>IF(Inskrivning!$G94=4,Inskrivning!W94,0)</f>
        <v>0</v>
      </c>
      <c r="P92" s="16">
        <f>IF(Inskrivning!$G94=4,Inskrivning!X94,0)</f>
        <v>0</v>
      </c>
      <c r="Q92" s="113"/>
    </row>
    <row r="93" spans="1:17" ht="17.100000000000001" customHeight="1" x14ac:dyDescent="0.25">
      <c r="A93" s="4"/>
      <c r="B93" s="53">
        <f>IF(Inskrivning!$G95=4,Inskrivning!J95,0)</f>
        <v>0</v>
      </c>
      <c r="C93" s="53">
        <f>IF(Inskrivning!$G95=4,Inskrivning!K95,0)</f>
        <v>0</v>
      </c>
      <c r="D93" s="16">
        <f>IF(Inskrivning!$G95=4,Inskrivning!L95,0)</f>
        <v>0</v>
      </c>
      <c r="E93" s="16">
        <f>IF(Inskrivning!$G95=4,Inskrivning!M95,0)</f>
        <v>0</v>
      </c>
      <c r="F93" s="16">
        <f>IF(Inskrivning!$G95=4,Inskrivning!N95,0)</f>
        <v>0</v>
      </c>
      <c r="G93" s="16">
        <f>IF(Inskrivning!$G95=4,Inskrivning!O95,0)</f>
        <v>0</v>
      </c>
      <c r="H93" s="16">
        <f>IF(Inskrivning!$G95=4,Inskrivning!P95,0)</f>
        <v>0</v>
      </c>
      <c r="I93" s="16">
        <f>IF(Inskrivning!$G95=4,Inskrivning!Q95,0)</f>
        <v>0</v>
      </c>
      <c r="J93" s="16">
        <f>IF(Inskrivning!$G95=4,Inskrivning!R95,0)</f>
        <v>0</v>
      </c>
      <c r="K93" s="16">
        <f>IF(Inskrivning!$G95=4,Inskrivning!S95,0)</f>
        <v>0</v>
      </c>
      <c r="L93" s="16">
        <f>IF(Inskrivning!$G95=4,Inskrivning!T95,0)</f>
        <v>0</v>
      </c>
      <c r="M93" s="16">
        <f>IF(Inskrivning!$G95=4,Inskrivning!U95,0)</f>
        <v>0</v>
      </c>
      <c r="N93" s="16">
        <f>IF(Inskrivning!$G95=4,Inskrivning!V95,0)</f>
        <v>0</v>
      </c>
      <c r="O93" s="16">
        <f>IF(Inskrivning!$G95=4,Inskrivning!W95,0)</f>
        <v>0</v>
      </c>
      <c r="P93" s="16">
        <f>IF(Inskrivning!$G95=4,Inskrivning!X95,0)</f>
        <v>0</v>
      </c>
      <c r="Q93" s="113"/>
    </row>
    <row r="94" spans="1:17" ht="17.100000000000001" customHeight="1" x14ac:dyDescent="0.25">
      <c r="A94" s="4"/>
      <c r="B94" s="53">
        <f>IF(Inskrivning!$G96=4,Inskrivning!J96,0)</f>
        <v>0</v>
      </c>
      <c r="C94" s="53">
        <f>IF(Inskrivning!$G96=4,Inskrivning!K96,0)</f>
        <v>0</v>
      </c>
      <c r="D94" s="16">
        <f>IF(Inskrivning!$G96=4,Inskrivning!L96,0)</f>
        <v>0</v>
      </c>
      <c r="E94" s="16">
        <f>IF(Inskrivning!$G96=4,Inskrivning!M96,0)</f>
        <v>0</v>
      </c>
      <c r="F94" s="16">
        <f>IF(Inskrivning!$G96=4,Inskrivning!N96,0)</f>
        <v>0</v>
      </c>
      <c r="G94" s="16">
        <f>IF(Inskrivning!$G96=4,Inskrivning!O96,0)</f>
        <v>0</v>
      </c>
      <c r="H94" s="16">
        <f>IF(Inskrivning!$G96=4,Inskrivning!P96,0)</f>
        <v>0</v>
      </c>
      <c r="I94" s="16">
        <f>IF(Inskrivning!$G96=4,Inskrivning!Q96,0)</f>
        <v>0</v>
      </c>
      <c r="J94" s="16">
        <f>IF(Inskrivning!$G96=4,Inskrivning!R96,0)</f>
        <v>0</v>
      </c>
      <c r="K94" s="16">
        <f>IF(Inskrivning!$G96=4,Inskrivning!S96,0)</f>
        <v>0</v>
      </c>
      <c r="L94" s="16">
        <f>IF(Inskrivning!$G96=4,Inskrivning!T96,0)</f>
        <v>0</v>
      </c>
      <c r="M94" s="16">
        <f>IF(Inskrivning!$G96=4,Inskrivning!U96,0)</f>
        <v>0</v>
      </c>
      <c r="N94" s="16">
        <f>IF(Inskrivning!$G96=4,Inskrivning!V96,0)</f>
        <v>0</v>
      </c>
      <c r="O94" s="16">
        <f>IF(Inskrivning!$G96=4,Inskrivning!W96,0)</f>
        <v>0</v>
      </c>
      <c r="P94" s="16">
        <f>IF(Inskrivning!$G96=4,Inskrivning!X96,0)</f>
        <v>0</v>
      </c>
      <c r="Q94" s="113"/>
    </row>
    <row r="95" spans="1:17" ht="17.100000000000001" customHeight="1" x14ac:dyDescent="0.25">
      <c r="A95" s="4"/>
      <c r="B95" s="53">
        <f>IF(Inskrivning!$G97=4,Inskrivning!J97,0)</f>
        <v>0</v>
      </c>
      <c r="C95" s="53">
        <f>IF(Inskrivning!$G97=4,Inskrivning!K97,0)</f>
        <v>0</v>
      </c>
      <c r="D95" s="16">
        <f>IF(Inskrivning!$G97=4,Inskrivning!L97,0)</f>
        <v>0</v>
      </c>
      <c r="E95" s="16">
        <f>IF(Inskrivning!$G97=4,Inskrivning!M97,0)</f>
        <v>0</v>
      </c>
      <c r="F95" s="16">
        <f>IF(Inskrivning!$G97=4,Inskrivning!N97,0)</f>
        <v>0</v>
      </c>
      <c r="G95" s="16">
        <f>IF(Inskrivning!$G97=4,Inskrivning!O97,0)</f>
        <v>0</v>
      </c>
      <c r="H95" s="16">
        <f>IF(Inskrivning!$G97=4,Inskrivning!P97,0)</f>
        <v>0</v>
      </c>
      <c r="I95" s="16">
        <f>IF(Inskrivning!$G97=4,Inskrivning!Q97,0)</f>
        <v>0</v>
      </c>
      <c r="J95" s="16">
        <f>IF(Inskrivning!$G97=4,Inskrivning!R97,0)</f>
        <v>0</v>
      </c>
      <c r="K95" s="16">
        <f>IF(Inskrivning!$G97=4,Inskrivning!S97,0)</f>
        <v>0</v>
      </c>
      <c r="L95" s="16">
        <f>IF(Inskrivning!$G97=4,Inskrivning!T97,0)</f>
        <v>0</v>
      </c>
      <c r="M95" s="16">
        <f>IF(Inskrivning!$G97=4,Inskrivning!U97,0)</f>
        <v>0</v>
      </c>
      <c r="N95" s="16">
        <f>IF(Inskrivning!$G97=4,Inskrivning!V97,0)</f>
        <v>0</v>
      </c>
      <c r="O95" s="16">
        <f>IF(Inskrivning!$G97=4,Inskrivning!W97,0)</f>
        <v>0</v>
      </c>
      <c r="P95" s="16">
        <f>IF(Inskrivning!$G97=4,Inskrivning!X97,0)</f>
        <v>0</v>
      </c>
      <c r="Q95" s="113"/>
    </row>
    <row r="96" spans="1:17" ht="17.100000000000001" customHeight="1" x14ac:dyDescent="0.25">
      <c r="A96" s="4"/>
      <c r="B96" s="53">
        <f>IF(Inskrivning!$G98=4,Inskrivning!J98,0)</f>
        <v>0</v>
      </c>
      <c r="C96" s="53">
        <f>IF(Inskrivning!$G98=4,Inskrivning!K98,0)</f>
        <v>0</v>
      </c>
      <c r="D96" s="16">
        <f>IF(Inskrivning!$G98=4,Inskrivning!L98,0)</f>
        <v>0</v>
      </c>
      <c r="E96" s="16">
        <f>IF(Inskrivning!$G98=4,Inskrivning!M98,0)</f>
        <v>0</v>
      </c>
      <c r="F96" s="16">
        <f>IF(Inskrivning!$G98=4,Inskrivning!N98,0)</f>
        <v>0</v>
      </c>
      <c r="G96" s="16">
        <f>IF(Inskrivning!$G98=4,Inskrivning!O98,0)</f>
        <v>0</v>
      </c>
      <c r="H96" s="16">
        <f>IF(Inskrivning!$G98=4,Inskrivning!P98,0)</f>
        <v>0</v>
      </c>
      <c r="I96" s="16">
        <f>IF(Inskrivning!$G98=4,Inskrivning!Q98,0)</f>
        <v>0</v>
      </c>
      <c r="J96" s="16">
        <f>IF(Inskrivning!$G98=4,Inskrivning!R98,0)</f>
        <v>0</v>
      </c>
      <c r="K96" s="16">
        <f>IF(Inskrivning!$G98=4,Inskrivning!S98,0)</f>
        <v>0</v>
      </c>
      <c r="L96" s="16">
        <f>IF(Inskrivning!$G98=4,Inskrivning!T98,0)</f>
        <v>0</v>
      </c>
      <c r="M96" s="16">
        <f>IF(Inskrivning!$G98=4,Inskrivning!U98,0)</f>
        <v>0</v>
      </c>
      <c r="N96" s="16">
        <f>IF(Inskrivning!$G98=4,Inskrivning!V98,0)</f>
        <v>0</v>
      </c>
      <c r="O96" s="16">
        <f>IF(Inskrivning!$G98=4,Inskrivning!W98,0)</f>
        <v>0</v>
      </c>
      <c r="P96" s="16">
        <f>IF(Inskrivning!$G98=4,Inskrivning!X98,0)</f>
        <v>0</v>
      </c>
      <c r="Q96" s="113"/>
    </row>
    <row r="97" spans="1:17" ht="17.100000000000001" customHeight="1" x14ac:dyDescent="0.25">
      <c r="A97" s="4"/>
      <c r="B97" s="53">
        <f>IF(Inskrivning!$G99=4,Inskrivning!J99,0)</f>
        <v>0</v>
      </c>
      <c r="C97" s="53">
        <f>IF(Inskrivning!$G99=4,Inskrivning!K99,0)</f>
        <v>0</v>
      </c>
      <c r="D97" s="16">
        <f>IF(Inskrivning!$G99=4,Inskrivning!L99,0)</f>
        <v>0</v>
      </c>
      <c r="E97" s="16">
        <f>IF(Inskrivning!$G99=4,Inskrivning!M99,0)</f>
        <v>0</v>
      </c>
      <c r="F97" s="16">
        <f>IF(Inskrivning!$G99=4,Inskrivning!N99,0)</f>
        <v>0</v>
      </c>
      <c r="G97" s="16">
        <f>IF(Inskrivning!$G99=4,Inskrivning!O99,0)</f>
        <v>0</v>
      </c>
      <c r="H97" s="16">
        <f>IF(Inskrivning!$G99=4,Inskrivning!P99,0)</f>
        <v>0</v>
      </c>
      <c r="I97" s="16">
        <f>IF(Inskrivning!$G99=4,Inskrivning!Q99,0)</f>
        <v>0</v>
      </c>
      <c r="J97" s="16">
        <f>IF(Inskrivning!$G99=4,Inskrivning!R99,0)</f>
        <v>0</v>
      </c>
      <c r="K97" s="16">
        <f>IF(Inskrivning!$G99=4,Inskrivning!S99,0)</f>
        <v>0</v>
      </c>
      <c r="L97" s="16">
        <f>IF(Inskrivning!$G99=4,Inskrivning!T99,0)</f>
        <v>0</v>
      </c>
      <c r="M97" s="16">
        <f>IF(Inskrivning!$G99=4,Inskrivning!U99,0)</f>
        <v>0</v>
      </c>
      <c r="N97" s="16">
        <f>IF(Inskrivning!$G99=4,Inskrivning!V99,0)</f>
        <v>0</v>
      </c>
      <c r="O97" s="16">
        <f>IF(Inskrivning!$G99=4,Inskrivning!W99,0)</f>
        <v>0</v>
      </c>
      <c r="P97" s="16">
        <f>IF(Inskrivning!$G99=4,Inskrivning!X99,0)</f>
        <v>0</v>
      </c>
      <c r="Q97" s="113"/>
    </row>
    <row r="98" spans="1:17" ht="17.100000000000001" customHeight="1" x14ac:dyDescent="0.25">
      <c r="A98" s="4"/>
      <c r="B98" s="53">
        <f>IF(Inskrivning!$G100=4,Inskrivning!J100,0)</f>
        <v>0</v>
      </c>
      <c r="C98" s="53">
        <f>IF(Inskrivning!$G100=4,Inskrivning!K100,0)</f>
        <v>0</v>
      </c>
      <c r="D98" s="16">
        <f>IF(Inskrivning!$G100=4,Inskrivning!L100,0)</f>
        <v>0</v>
      </c>
      <c r="E98" s="16">
        <f>IF(Inskrivning!$G100=4,Inskrivning!M100,0)</f>
        <v>0</v>
      </c>
      <c r="F98" s="16">
        <f>IF(Inskrivning!$G100=4,Inskrivning!N100,0)</f>
        <v>0</v>
      </c>
      <c r="G98" s="16">
        <f>IF(Inskrivning!$G100=4,Inskrivning!O100,0)</f>
        <v>0</v>
      </c>
      <c r="H98" s="16">
        <f>IF(Inskrivning!$G100=4,Inskrivning!P100,0)</f>
        <v>0</v>
      </c>
      <c r="I98" s="16">
        <f>IF(Inskrivning!$G100=4,Inskrivning!Q100,0)</f>
        <v>0</v>
      </c>
      <c r="J98" s="16">
        <f>IF(Inskrivning!$G100=4,Inskrivning!R100,0)</f>
        <v>0</v>
      </c>
      <c r="K98" s="16">
        <f>IF(Inskrivning!$G100=4,Inskrivning!S100,0)</f>
        <v>0</v>
      </c>
      <c r="L98" s="16">
        <f>IF(Inskrivning!$G100=4,Inskrivning!T100,0)</f>
        <v>0</v>
      </c>
      <c r="M98" s="16">
        <f>IF(Inskrivning!$G100=4,Inskrivning!U100,0)</f>
        <v>0</v>
      </c>
      <c r="N98" s="16">
        <f>IF(Inskrivning!$G100=4,Inskrivning!V100,0)</f>
        <v>0</v>
      </c>
      <c r="O98" s="16">
        <f>IF(Inskrivning!$G100=4,Inskrivning!W100,0)</f>
        <v>0</v>
      </c>
      <c r="P98" s="16">
        <f>IF(Inskrivning!$G100=4,Inskrivning!X100,0)</f>
        <v>0</v>
      </c>
      <c r="Q98" s="113"/>
    </row>
    <row r="99" spans="1:17" ht="17.100000000000001" customHeight="1" x14ac:dyDescent="0.25">
      <c r="A99" s="4"/>
      <c r="B99" s="53">
        <f>IF(Inskrivning!$G101=4,Inskrivning!J101,0)</f>
        <v>0</v>
      </c>
      <c r="C99" s="53">
        <f>IF(Inskrivning!$G101=4,Inskrivning!K101,0)</f>
        <v>0</v>
      </c>
      <c r="D99" s="16">
        <f>IF(Inskrivning!$G101=4,Inskrivning!L101,0)</f>
        <v>0</v>
      </c>
      <c r="E99" s="16">
        <f>IF(Inskrivning!$G101=4,Inskrivning!M101,0)</f>
        <v>0</v>
      </c>
      <c r="F99" s="16">
        <f>IF(Inskrivning!$G101=4,Inskrivning!N101,0)</f>
        <v>0</v>
      </c>
      <c r="G99" s="16">
        <f>IF(Inskrivning!$G101=4,Inskrivning!O101,0)</f>
        <v>0</v>
      </c>
      <c r="H99" s="16">
        <f>IF(Inskrivning!$G101=4,Inskrivning!P101,0)</f>
        <v>0</v>
      </c>
      <c r="I99" s="16">
        <f>IF(Inskrivning!$G101=4,Inskrivning!Q101,0)</f>
        <v>0</v>
      </c>
      <c r="J99" s="16">
        <f>IF(Inskrivning!$G101=4,Inskrivning!R101,0)</f>
        <v>0</v>
      </c>
      <c r="K99" s="16">
        <f>IF(Inskrivning!$G101=4,Inskrivning!S101,0)</f>
        <v>0</v>
      </c>
      <c r="L99" s="16">
        <f>IF(Inskrivning!$G101=4,Inskrivning!T101,0)</f>
        <v>0</v>
      </c>
      <c r="M99" s="16">
        <f>IF(Inskrivning!$G101=4,Inskrivning!U101,0)</f>
        <v>0</v>
      </c>
      <c r="N99" s="16">
        <f>IF(Inskrivning!$G101=4,Inskrivning!V101,0)</f>
        <v>0</v>
      </c>
      <c r="O99" s="16">
        <f>IF(Inskrivning!$G101=4,Inskrivning!W101,0)</f>
        <v>0</v>
      </c>
      <c r="P99" s="16">
        <f>IF(Inskrivning!$G101=4,Inskrivning!X101,0)</f>
        <v>0</v>
      </c>
      <c r="Q99" s="113"/>
    </row>
    <row r="100" spans="1:17" ht="17.100000000000001" customHeight="1" x14ac:dyDescent="0.25">
      <c r="A100" s="4"/>
      <c r="B100" s="53">
        <f>IF(Inskrivning!$G102=4,Inskrivning!J102,0)</f>
        <v>0</v>
      </c>
      <c r="C100" s="53">
        <f>IF(Inskrivning!$G102=4,Inskrivning!K102,0)</f>
        <v>0</v>
      </c>
      <c r="D100" s="16">
        <f>IF(Inskrivning!$G102=4,Inskrivning!L102,0)</f>
        <v>0</v>
      </c>
      <c r="E100" s="16">
        <f>IF(Inskrivning!$G102=4,Inskrivning!M102,0)</f>
        <v>0</v>
      </c>
      <c r="F100" s="16">
        <f>IF(Inskrivning!$G102=4,Inskrivning!N102,0)</f>
        <v>0</v>
      </c>
      <c r="G100" s="16">
        <f>IF(Inskrivning!$G102=4,Inskrivning!O102,0)</f>
        <v>0</v>
      </c>
      <c r="H100" s="16">
        <f>IF(Inskrivning!$G102=4,Inskrivning!P102,0)</f>
        <v>0</v>
      </c>
      <c r="I100" s="16">
        <f>IF(Inskrivning!$G102=4,Inskrivning!Q102,0)</f>
        <v>0</v>
      </c>
      <c r="J100" s="16">
        <f>IF(Inskrivning!$G102=4,Inskrivning!R102,0)</f>
        <v>0</v>
      </c>
      <c r="K100" s="16">
        <f>IF(Inskrivning!$G102=4,Inskrivning!S102,0)</f>
        <v>0</v>
      </c>
      <c r="L100" s="16">
        <f>IF(Inskrivning!$G102=4,Inskrivning!T102,0)</f>
        <v>0</v>
      </c>
      <c r="M100" s="16">
        <f>IF(Inskrivning!$G102=4,Inskrivning!U102,0)</f>
        <v>0</v>
      </c>
      <c r="N100" s="16">
        <f>IF(Inskrivning!$G102=4,Inskrivning!V102,0)</f>
        <v>0</v>
      </c>
      <c r="O100" s="16">
        <f>IF(Inskrivning!$G102=4,Inskrivning!W102,0)</f>
        <v>0</v>
      </c>
      <c r="P100" s="16">
        <f>IF(Inskrivning!$G102=4,Inskrivning!X102,0)</f>
        <v>0</v>
      </c>
      <c r="Q100" s="113"/>
    </row>
    <row r="101" spans="1:17" ht="17.100000000000001" customHeight="1" x14ac:dyDescent="0.25">
      <c r="A101" s="4"/>
      <c r="B101" s="53">
        <f>IF(Inskrivning!$G103=4,Inskrivning!J103,0)</f>
        <v>0</v>
      </c>
      <c r="C101" s="53">
        <f>IF(Inskrivning!$G103=4,Inskrivning!K103,0)</f>
        <v>0</v>
      </c>
      <c r="D101" s="16">
        <f>IF(Inskrivning!$G103=4,Inskrivning!L103,0)</f>
        <v>0</v>
      </c>
      <c r="E101" s="16">
        <f>IF(Inskrivning!$G103=4,Inskrivning!M103,0)</f>
        <v>0</v>
      </c>
      <c r="F101" s="16">
        <f>IF(Inskrivning!$G103=4,Inskrivning!N103,0)</f>
        <v>0</v>
      </c>
      <c r="G101" s="16">
        <f>IF(Inskrivning!$G103=4,Inskrivning!O103,0)</f>
        <v>0</v>
      </c>
      <c r="H101" s="16">
        <f>IF(Inskrivning!$G103=4,Inskrivning!P103,0)</f>
        <v>0</v>
      </c>
      <c r="I101" s="16">
        <f>IF(Inskrivning!$G103=4,Inskrivning!Q103,0)</f>
        <v>0</v>
      </c>
      <c r="J101" s="16">
        <f>IF(Inskrivning!$G103=4,Inskrivning!R103,0)</f>
        <v>0</v>
      </c>
      <c r="K101" s="16">
        <f>IF(Inskrivning!$G103=4,Inskrivning!S103,0)</f>
        <v>0</v>
      </c>
      <c r="L101" s="16">
        <f>IF(Inskrivning!$G103=4,Inskrivning!T103,0)</f>
        <v>0</v>
      </c>
      <c r="M101" s="16">
        <f>IF(Inskrivning!$G103=4,Inskrivning!U103,0)</f>
        <v>0</v>
      </c>
      <c r="N101" s="16">
        <f>IF(Inskrivning!$G103=4,Inskrivning!V103,0)</f>
        <v>0</v>
      </c>
      <c r="O101" s="16">
        <f>IF(Inskrivning!$G103=4,Inskrivning!W103,0)</f>
        <v>0</v>
      </c>
      <c r="P101" s="16">
        <f>IF(Inskrivning!$G103=4,Inskrivning!X103,0)</f>
        <v>0</v>
      </c>
      <c r="Q101" s="113"/>
    </row>
    <row r="102" spans="1:17" ht="17.100000000000001" customHeight="1" x14ac:dyDescent="0.25">
      <c r="A102" s="4"/>
      <c r="B102" s="53">
        <f>IF(Inskrivning!$G104=4,Inskrivning!J104,0)</f>
        <v>0</v>
      </c>
      <c r="C102" s="53">
        <f>IF(Inskrivning!$G104=4,Inskrivning!K104,0)</f>
        <v>0</v>
      </c>
      <c r="D102" s="16">
        <f>IF(Inskrivning!$G104=4,Inskrivning!L104,0)</f>
        <v>0</v>
      </c>
      <c r="E102" s="16">
        <f>IF(Inskrivning!$G104=4,Inskrivning!M104,0)</f>
        <v>0</v>
      </c>
      <c r="F102" s="16">
        <f>IF(Inskrivning!$G104=4,Inskrivning!N104,0)</f>
        <v>0</v>
      </c>
      <c r="G102" s="16">
        <f>IF(Inskrivning!$G104=4,Inskrivning!O104,0)</f>
        <v>0</v>
      </c>
      <c r="H102" s="16">
        <f>IF(Inskrivning!$G104=4,Inskrivning!P104,0)</f>
        <v>0</v>
      </c>
      <c r="I102" s="16">
        <f>IF(Inskrivning!$G104=4,Inskrivning!Q104,0)</f>
        <v>0</v>
      </c>
      <c r="J102" s="16">
        <f>IF(Inskrivning!$G104=4,Inskrivning!R104,0)</f>
        <v>0</v>
      </c>
      <c r="K102" s="16">
        <f>IF(Inskrivning!$G104=4,Inskrivning!S104,0)</f>
        <v>0</v>
      </c>
      <c r="L102" s="16">
        <f>IF(Inskrivning!$G104=4,Inskrivning!T104,0)</f>
        <v>0</v>
      </c>
      <c r="M102" s="16">
        <f>IF(Inskrivning!$G104=4,Inskrivning!U104,0)</f>
        <v>0</v>
      </c>
      <c r="N102" s="16">
        <f>IF(Inskrivning!$G104=4,Inskrivning!V104,0)</f>
        <v>0</v>
      </c>
      <c r="O102" s="16">
        <f>IF(Inskrivning!$G104=4,Inskrivning!W104,0)</f>
        <v>0</v>
      </c>
      <c r="P102" s="16">
        <f>IF(Inskrivning!$G104=4,Inskrivning!X104,0)</f>
        <v>0</v>
      </c>
      <c r="Q102" s="113"/>
    </row>
    <row r="103" spans="1:17" ht="17.100000000000001" customHeight="1" x14ac:dyDescent="0.25">
      <c r="A103" s="4"/>
      <c r="B103" s="53">
        <f>IF(Inskrivning!$G105=4,Inskrivning!J105,0)</f>
        <v>0</v>
      </c>
      <c r="C103" s="53">
        <f>IF(Inskrivning!$G105=4,Inskrivning!K105,0)</f>
        <v>0</v>
      </c>
      <c r="D103" s="16">
        <f>IF(Inskrivning!$G105=4,Inskrivning!L105,0)</f>
        <v>0</v>
      </c>
      <c r="E103" s="16">
        <f>IF(Inskrivning!$G105=4,Inskrivning!M105,0)</f>
        <v>0</v>
      </c>
      <c r="F103" s="16">
        <f>IF(Inskrivning!$G105=4,Inskrivning!N105,0)</f>
        <v>0</v>
      </c>
      <c r="G103" s="16">
        <f>IF(Inskrivning!$G105=4,Inskrivning!O105,0)</f>
        <v>0</v>
      </c>
      <c r="H103" s="16">
        <f>IF(Inskrivning!$G105=4,Inskrivning!P105,0)</f>
        <v>0</v>
      </c>
      <c r="I103" s="16">
        <f>IF(Inskrivning!$G105=4,Inskrivning!Q105,0)</f>
        <v>0</v>
      </c>
      <c r="J103" s="16">
        <f>IF(Inskrivning!$G105=4,Inskrivning!R105,0)</f>
        <v>0</v>
      </c>
      <c r="K103" s="16">
        <f>IF(Inskrivning!$G105=4,Inskrivning!S105,0)</f>
        <v>0</v>
      </c>
      <c r="L103" s="16">
        <f>IF(Inskrivning!$G105=4,Inskrivning!T105,0)</f>
        <v>0</v>
      </c>
      <c r="M103" s="16">
        <f>IF(Inskrivning!$G105=4,Inskrivning!U105,0)</f>
        <v>0</v>
      </c>
      <c r="N103" s="16">
        <f>IF(Inskrivning!$G105=4,Inskrivning!V105,0)</f>
        <v>0</v>
      </c>
      <c r="O103" s="16">
        <f>IF(Inskrivning!$G105=4,Inskrivning!W105,0)</f>
        <v>0</v>
      </c>
      <c r="P103" s="16">
        <f>IF(Inskrivning!$G105=4,Inskrivning!X105,0)</f>
        <v>0</v>
      </c>
      <c r="Q103" s="113"/>
    </row>
    <row r="104" spans="1:17" ht="17.100000000000001" customHeight="1" x14ac:dyDescent="0.25">
      <c r="A104" s="4"/>
      <c r="B104" s="53">
        <f>IF(Inskrivning!$G106=4,Inskrivning!J106,0)</f>
        <v>0</v>
      </c>
      <c r="C104" s="53">
        <f>IF(Inskrivning!$G106=4,Inskrivning!K106,0)</f>
        <v>0</v>
      </c>
      <c r="D104" s="16">
        <f>IF(Inskrivning!$G106=4,Inskrivning!L106,0)</f>
        <v>0</v>
      </c>
      <c r="E104" s="16">
        <f>IF(Inskrivning!$G106=4,Inskrivning!M106,0)</f>
        <v>0</v>
      </c>
      <c r="F104" s="16">
        <f>IF(Inskrivning!$G106=4,Inskrivning!N106,0)</f>
        <v>0</v>
      </c>
      <c r="G104" s="16">
        <f>IF(Inskrivning!$G106=4,Inskrivning!O106,0)</f>
        <v>0</v>
      </c>
      <c r="H104" s="16">
        <f>IF(Inskrivning!$G106=4,Inskrivning!P106,0)</f>
        <v>0</v>
      </c>
      <c r="I104" s="16">
        <f>IF(Inskrivning!$G106=4,Inskrivning!Q106,0)</f>
        <v>0</v>
      </c>
      <c r="J104" s="16">
        <f>IF(Inskrivning!$G106=4,Inskrivning!R106,0)</f>
        <v>0</v>
      </c>
      <c r="K104" s="16">
        <f>IF(Inskrivning!$G106=4,Inskrivning!S106,0)</f>
        <v>0</v>
      </c>
      <c r="L104" s="16">
        <f>IF(Inskrivning!$G106=4,Inskrivning!T106,0)</f>
        <v>0</v>
      </c>
      <c r="M104" s="16">
        <f>IF(Inskrivning!$G106=4,Inskrivning!U106,0)</f>
        <v>0</v>
      </c>
      <c r="N104" s="16">
        <f>IF(Inskrivning!$G106=4,Inskrivning!V106,0)</f>
        <v>0</v>
      </c>
      <c r="O104" s="16">
        <f>IF(Inskrivning!$G106=4,Inskrivning!W106,0)</f>
        <v>0</v>
      </c>
      <c r="P104" s="16">
        <f>IF(Inskrivning!$G106=4,Inskrivning!X106,0)</f>
        <v>0</v>
      </c>
      <c r="Q104" s="113"/>
    </row>
    <row r="105" spans="1:17" ht="17.100000000000001" customHeight="1" x14ac:dyDescent="0.25">
      <c r="A105" s="4"/>
      <c r="B105" s="53">
        <f>IF(Inskrivning!$G107=4,Inskrivning!J107,0)</f>
        <v>0</v>
      </c>
      <c r="C105" s="53">
        <f>IF(Inskrivning!$G107=4,Inskrivning!K107,0)</f>
        <v>0</v>
      </c>
      <c r="D105" s="16">
        <f>IF(Inskrivning!$G107=4,Inskrivning!L107,0)</f>
        <v>0</v>
      </c>
      <c r="E105" s="16">
        <f>IF(Inskrivning!$G107=4,Inskrivning!M107,0)</f>
        <v>0</v>
      </c>
      <c r="F105" s="16">
        <f>IF(Inskrivning!$G107=4,Inskrivning!N107,0)</f>
        <v>0</v>
      </c>
      <c r="G105" s="16">
        <f>IF(Inskrivning!$G107=4,Inskrivning!O107,0)</f>
        <v>0</v>
      </c>
      <c r="H105" s="16">
        <f>IF(Inskrivning!$G107=4,Inskrivning!P107,0)</f>
        <v>0</v>
      </c>
      <c r="I105" s="16">
        <f>IF(Inskrivning!$G107=4,Inskrivning!Q107,0)</f>
        <v>0</v>
      </c>
      <c r="J105" s="16">
        <f>IF(Inskrivning!$G107=4,Inskrivning!R107,0)</f>
        <v>0</v>
      </c>
      <c r="K105" s="16">
        <f>IF(Inskrivning!$G107=4,Inskrivning!S107,0)</f>
        <v>0</v>
      </c>
      <c r="L105" s="16">
        <f>IF(Inskrivning!$G107=4,Inskrivning!T107,0)</f>
        <v>0</v>
      </c>
      <c r="M105" s="16">
        <f>IF(Inskrivning!$G107=4,Inskrivning!U107,0)</f>
        <v>0</v>
      </c>
      <c r="N105" s="16">
        <f>IF(Inskrivning!$G107=4,Inskrivning!V107,0)</f>
        <v>0</v>
      </c>
      <c r="O105" s="16">
        <f>IF(Inskrivning!$G107=4,Inskrivning!W107,0)</f>
        <v>0</v>
      </c>
      <c r="P105" s="16">
        <f>IF(Inskrivning!$G107=4,Inskrivning!X107,0)</f>
        <v>0</v>
      </c>
      <c r="Q105" s="113"/>
    </row>
    <row r="106" spans="1:17" ht="17.100000000000001" customHeight="1" x14ac:dyDescent="0.25">
      <c r="A106" s="4"/>
      <c r="B106" s="53">
        <f>IF(Inskrivning!$G108=4,Inskrivning!J108,0)</f>
        <v>0</v>
      </c>
      <c r="C106" s="53">
        <f>IF(Inskrivning!$G108=4,Inskrivning!K108,0)</f>
        <v>0</v>
      </c>
      <c r="D106" s="16">
        <f>IF(Inskrivning!$G108=4,Inskrivning!L108,0)</f>
        <v>0</v>
      </c>
      <c r="E106" s="16">
        <f>IF(Inskrivning!$G108=4,Inskrivning!M108,0)</f>
        <v>0</v>
      </c>
      <c r="F106" s="16">
        <f>IF(Inskrivning!$G108=4,Inskrivning!N108,0)</f>
        <v>0</v>
      </c>
      <c r="G106" s="16">
        <f>IF(Inskrivning!$G108=4,Inskrivning!O108,0)</f>
        <v>0</v>
      </c>
      <c r="H106" s="16">
        <f>IF(Inskrivning!$G108=4,Inskrivning!P108,0)</f>
        <v>0</v>
      </c>
      <c r="I106" s="16">
        <f>IF(Inskrivning!$G108=4,Inskrivning!Q108,0)</f>
        <v>0</v>
      </c>
      <c r="J106" s="16">
        <f>IF(Inskrivning!$G108=4,Inskrivning!R108,0)</f>
        <v>0</v>
      </c>
      <c r="K106" s="16">
        <f>IF(Inskrivning!$G108=4,Inskrivning!S108,0)</f>
        <v>0</v>
      </c>
      <c r="L106" s="16">
        <f>IF(Inskrivning!$G108=4,Inskrivning!T108,0)</f>
        <v>0</v>
      </c>
      <c r="M106" s="16">
        <f>IF(Inskrivning!$G108=4,Inskrivning!U108,0)</f>
        <v>0</v>
      </c>
      <c r="N106" s="16">
        <f>IF(Inskrivning!$G108=4,Inskrivning!V108,0)</f>
        <v>0</v>
      </c>
      <c r="O106" s="16">
        <f>IF(Inskrivning!$G108=4,Inskrivning!W108,0)</f>
        <v>0</v>
      </c>
      <c r="P106" s="16">
        <f>IF(Inskrivning!$G108=4,Inskrivning!X108,0)</f>
        <v>0</v>
      </c>
      <c r="Q106" s="113"/>
    </row>
    <row r="107" spans="1:17" ht="17.100000000000001" customHeight="1" x14ac:dyDescent="0.25">
      <c r="A107" s="4"/>
      <c r="B107" s="53">
        <f>IF(Inskrivning!$G109=4,Inskrivning!J109,0)</f>
        <v>0</v>
      </c>
      <c r="C107" s="53">
        <f>IF(Inskrivning!$G109=4,Inskrivning!K109,0)</f>
        <v>0</v>
      </c>
      <c r="D107" s="16">
        <f>IF(Inskrivning!$G109=4,Inskrivning!L109,0)</f>
        <v>0</v>
      </c>
      <c r="E107" s="16">
        <f>IF(Inskrivning!$G109=4,Inskrivning!M109,0)</f>
        <v>0</v>
      </c>
      <c r="F107" s="16">
        <f>IF(Inskrivning!$G109=4,Inskrivning!N109,0)</f>
        <v>0</v>
      </c>
      <c r="G107" s="16">
        <f>IF(Inskrivning!$G109=4,Inskrivning!O109,0)</f>
        <v>0</v>
      </c>
      <c r="H107" s="16">
        <f>IF(Inskrivning!$G109=4,Inskrivning!P109,0)</f>
        <v>0</v>
      </c>
      <c r="I107" s="16">
        <f>IF(Inskrivning!$G109=4,Inskrivning!Q109,0)</f>
        <v>0</v>
      </c>
      <c r="J107" s="16">
        <f>IF(Inskrivning!$G109=4,Inskrivning!R109,0)</f>
        <v>0</v>
      </c>
      <c r="K107" s="16">
        <f>IF(Inskrivning!$G109=4,Inskrivning!S109,0)</f>
        <v>0</v>
      </c>
      <c r="L107" s="16">
        <f>IF(Inskrivning!$G109=4,Inskrivning!T109,0)</f>
        <v>0</v>
      </c>
      <c r="M107" s="16">
        <f>IF(Inskrivning!$G109=4,Inskrivning!U109,0)</f>
        <v>0</v>
      </c>
      <c r="N107" s="16">
        <f>IF(Inskrivning!$G109=4,Inskrivning!V109,0)</f>
        <v>0</v>
      </c>
      <c r="O107" s="16">
        <f>IF(Inskrivning!$G109=4,Inskrivning!W109,0)</f>
        <v>0</v>
      </c>
      <c r="P107" s="16">
        <f>IF(Inskrivning!$G109=4,Inskrivning!X109,0)</f>
        <v>0</v>
      </c>
      <c r="Q107" s="113"/>
    </row>
    <row r="108" spans="1:17" ht="17.100000000000001" customHeight="1" x14ac:dyDescent="0.25">
      <c r="A108" s="4"/>
      <c r="B108" s="53">
        <f>IF(Inskrivning!$G110=4,Inskrivning!J110,0)</f>
        <v>0</v>
      </c>
      <c r="C108" s="53">
        <f>IF(Inskrivning!$G110=4,Inskrivning!K110,0)</f>
        <v>0</v>
      </c>
      <c r="D108" s="16">
        <f>IF(Inskrivning!$G110=4,Inskrivning!L110,0)</f>
        <v>0</v>
      </c>
      <c r="E108" s="16">
        <f>IF(Inskrivning!$G110=4,Inskrivning!M110,0)</f>
        <v>0</v>
      </c>
      <c r="F108" s="16">
        <f>IF(Inskrivning!$G110=4,Inskrivning!N110,0)</f>
        <v>0</v>
      </c>
      <c r="G108" s="16">
        <f>IF(Inskrivning!$G110=4,Inskrivning!O110,0)</f>
        <v>0</v>
      </c>
      <c r="H108" s="16">
        <f>IF(Inskrivning!$G110=4,Inskrivning!P110,0)</f>
        <v>0</v>
      </c>
      <c r="I108" s="16">
        <f>IF(Inskrivning!$G110=4,Inskrivning!Q110,0)</f>
        <v>0</v>
      </c>
      <c r="J108" s="16">
        <f>IF(Inskrivning!$G110=4,Inskrivning!R110,0)</f>
        <v>0</v>
      </c>
      <c r="K108" s="16">
        <f>IF(Inskrivning!$G110=4,Inskrivning!S110,0)</f>
        <v>0</v>
      </c>
      <c r="L108" s="16">
        <f>IF(Inskrivning!$G110=4,Inskrivning!T110,0)</f>
        <v>0</v>
      </c>
      <c r="M108" s="16">
        <f>IF(Inskrivning!$G110=4,Inskrivning!U110,0)</f>
        <v>0</v>
      </c>
      <c r="N108" s="16">
        <f>IF(Inskrivning!$G110=4,Inskrivning!V110,0)</f>
        <v>0</v>
      </c>
      <c r="O108" s="16">
        <f>IF(Inskrivning!$G110=4,Inskrivning!W110,0)</f>
        <v>0</v>
      </c>
      <c r="P108" s="16">
        <f>IF(Inskrivning!$G110=4,Inskrivning!X110,0)</f>
        <v>0</v>
      </c>
      <c r="Q108" s="113"/>
    </row>
    <row r="109" spans="1:17" ht="17.100000000000001" customHeight="1" x14ac:dyDescent="0.25">
      <c r="A109" s="4"/>
      <c r="B109" s="53">
        <f>IF(Inskrivning!$G111=4,Inskrivning!J111,0)</f>
        <v>0</v>
      </c>
      <c r="C109" s="53">
        <f>IF(Inskrivning!$G111=4,Inskrivning!K111,0)</f>
        <v>0</v>
      </c>
      <c r="D109" s="16">
        <f>IF(Inskrivning!$G111=4,Inskrivning!L111,0)</f>
        <v>0</v>
      </c>
      <c r="E109" s="16">
        <f>IF(Inskrivning!$G111=4,Inskrivning!M111,0)</f>
        <v>0</v>
      </c>
      <c r="F109" s="16">
        <f>IF(Inskrivning!$G111=4,Inskrivning!N111,0)</f>
        <v>0</v>
      </c>
      <c r="G109" s="16">
        <f>IF(Inskrivning!$G111=4,Inskrivning!O111,0)</f>
        <v>0</v>
      </c>
      <c r="H109" s="16">
        <f>IF(Inskrivning!$G111=4,Inskrivning!P111,0)</f>
        <v>0</v>
      </c>
      <c r="I109" s="16">
        <f>IF(Inskrivning!$G111=4,Inskrivning!Q111,0)</f>
        <v>0</v>
      </c>
      <c r="J109" s="16">
        <f>IF(Inskrivning!$G111=4,Inskrivning!R111,0)</f>
        <v>0</v>
      </c>
      <c r="K109" s="16">
        <f>IF(Inskrivning!$G111=4,Inskrivning!S111,0)</f>
        <v>0</v>
      </c>
      <c r="L109" s="16">
        <f>IF(Inskrivning!$G111=4,Inskrivning!T111,0)</f>
        <v>0</v>
      </c>
      <c r="M109" s="16">
        <f>IF(Inskrivning!$G111=4,Inskrivning!U111,0)</f>
        <v>0</v>
      </c>
      <c r="N109" s="16">
        <f>IF(Inskrivning!$G111=4,Inskrivning!V111,0)</f>
        <v>0</v>
      </c>
      <c r="O109" s="16">
        <f>IF(Inskrivning!$G111=4,Inskrivning!W111,0)</f>
        <v>0</v>
      </c>
      <c r="P109" s="16">
        <f>IF(Inskrivning!$G111=4,Inskrivning!X111,0)</f>
        <v>0</v>
      </c>
      <c r="Q109" s="113"/>
    </row>
    <row r="110" spans="1:17" ht="17.100000000000001" customHeight="1" x14ac:dyDescent="0.25">
      <c r="A110" s="4"/>
      <c r="B110" s="53">
        <f>IF(Inskrivning!$G112=4,Inskrivning!J112,0)</f>
        <v>0</v>
      </c>
      <c r="C110" s="53">
        <f>IF(Inskrivning!$G112=4,Inskrivning!K112,0)</f>
        <v>0</v>
      </c>
      <c r="D110" s="16">
        <f>IF(Inskrivning!$G112=4,Inskrivning!L112,0)</f>
        <v>0</v>
      </c>
      <c r="E110" s="16">
        <f>IF(Inskrivning!$G112=4,Inskrivning!M112,0)</f>
        <v>0</v>
      </c>
      <c r="F110" s="16">
        <f>IF(Inskrivning!$G112=4,Inskrivning!N112,0)</f>
        <v>0</v>
      </c>
      <c r="G110" s="16">
        <f>IF(Inskrivning!$G112=4,Inskrivning!O112,0)</f>
        <v>0</v>
      </c>
      <c r="H110" s="16">
        <f>IF(Inskrivning!$G112=4,Inskrivning!P112,0)</f>
        <v>0</v>
      </c>
      <c r="I110" s="16">
        <f>IF(Inskrivning!$G112=4,Inskrivning!Q112,0)</f>
        <v>0</v>
      </c>
      <c r="J110" s="16">
        <f>IF(Inskrivning!$G112=4,Inskrivning!R112,0)</f>
        <v>0</v>
      </c>
      <c r="K110" s="16">
        <f>IF(Inskrivning!$G112=4,Inskrivning!S112,0)</f>
        <v>0</v>
      </c>
      <c r="L110" s="16">
        <f>IF(Inskrivning!$G112=4,Inskrivning!T112,0)</f>
        <v>0</v>
      </c>
      <c r="M110" s="16">
        <f>IF(Inskrivning!$G112=4,Inskrivning!U112,0)</f>
        <v>0</v>
      </c>
      <c r="N110" s="16">
        <f>IF(Inskrivning!$G112=4,Inskrivning!V112,0)</f>
        <v>0</v>
      </c>
      <c r="O110" s="16">
        <f>IF(Inskrivning!$G112=4,Inskrivning!W112,0)</f>
        <v>0</v>
      </c>
      <c r="P110" s="16">
        <f>IF(Inskrivning!$G112=4,Inskrivning!X112,0)</f>
        <v>0</v>
      </c>
      <c r="Q110" s="113"/>
    </row>
    <row r="111" spans="1:17" ht="17.100000000000001" customHeight="1" x14ac:dyDescent="0.25">
      <c r="A111" s="4"/>
      <c r="B111" s="53">
        <f>IF(Inskrivning!$G113=4,Inskrivning!J113,0)</f>
        <v>0</v>
      </c>
      <c r="C111" s="53">
        <f>IF(Inskrivning!$G113=4,Inskrivning!K113,0)</f>
        <v>0</v>
      </c>
      <c r="D111" s="16">
        <f>IF(Inskrivning!$G113=4,Inskrivning!L113,0)</f>
        <v>0</v>
      </c>
      <c r="E111" s="16">
        <f>IF(Inskrivning!$G113=4,Inskrivning!M113,0)</f>
        <v>0</v>
      </c>
      <c r="F111" s="16">
        <f>IF(Inskrivning!$G113=4,Inskrivning!N113,0)</f>
        <v>0</v>
      </c>
      <c r="G111" s="16">
        <f>IF(Inskrivning!$G113=4,Inskrivning!O113,0)</f>
        <v>0</v>
      </c>
      <c r="H111" s="16">
        <f>IF(Inskrivning!$G113=4,Inskrivning!P113,0)</f>
        <v>0</v>
      </c>
      <c r="I111" s="16">
        <f>IF(Inskrivning!$G113=4,Inskrivning!Q113,0)</f>
        <v>0</v>
      </c>
      <c r="J111" s="16">
        <f>IF(Inskrivning!$G113=4,Inskrivning!R113,0)</f>
        <v>0</v>
      </c>
      <c r="K111" s="16">
        <f>IF(Inskrivning!$G113=4,Inskrivning!S113,0)</f>
        <v>0</v>
      </c>
      <c r="L111" s="16">
        <f>IF(Inskrivning!$G113=4,Inskrivning!T113,0)</f>
        <v>0</v>
      </c>
      <c r="M111" s="16">
        <f>IF(Inskrivning!$G113=4,Inskrivning!U113,0)</f>
        <v>0</v>
      </c>
      <c r="N111" s="16">
        <f>IF(Inskrivning!$G113=4,Inskrivning!V113,0)</f>
        <v>0</v>
      </c>
      <c r="O111" s="16">
        <f>IF(Inskrivning!$G113=4,Inskrivning!W113,0)</f>
        <v>0</v>
      </c>
      <c r="P111" s="16">
        <f>IF(Inskrivning!$G113=4,Inskrivning!X113,0)</f>
        <v>0</v>
      </c>
      <c r="Q111" s="113"/>
    </row>
    <row r="112" spans="1:17" ht="17.100000000000001" customHeight="1" x14ac:dyDescent="0.25">
      <c r="A112" s="4"/>
      <c r="B112" s="53">
        <f>IF(Inskrivning!$G114=4,Inskrivning!J114,0)</f>
        <v>0</v>
      </c>
      <c r="C112" s="53">
        <f>IF(Inskrivning!$G114=4,Inskrivning!K114,0)</f>
        <v>0</v>
      </c>
      <c r="D112" s="16">
        <f>IF(Inskrivning!$G114=4,Inskrivning!L114,0)</f>
        <v>0</v>
      </c>
      <c r="E112" s="16">
        <f>IF(Inskrivning!$G114=4,Inskrivning!M114,0)</f>
        <v>0</v>
      </c>
      <c r="F112" s="16">
        <f>IF(Inskrivning!$G114=4,Inskrivning!N114,0)</f>
        <v>0</v>
      </c>
      <c r="G112" s="16">
        <f>IF(Inskrivning!$G114=4,Inskrivning!O114,0)</f>
        <v>0</v>
      </c>
      <c r="H112" s="16">
        <f>IF(Inskrivning!$G114=4,Inskrivning!P114,0)</f>
        <v>0</v>
      </c>
      <c r="I112" s="16">
        <f>IF(Inskrivning!$G114=4,Inskrivning!Q114,0)</f>
        <v>0</v>
      </c>
      <c r="J112" s="16">
        <f>IF(Inskrivning!$G114=4,Inskrivning!R114,0)</f>
        <v>0</v>
      </c>
      <c r="K112" s="16">
        <f>IF(Inskrivning!$G114=4,Inskrivning!S114,0)</f>
        <v>0</v>
      </c>
      <c r="L112" s="16">
        <f>IF(Inskrivning!$G114=4,Inskrivning!T114,0)</f>
        <v>0</v>
      </c>
      <c r="M112" s="16">
        <f>IF(Inskrivning!$G114=4,Inskrivning!U114,0)</f>
        <v>0</v>
      </c>
      <c r="N112" s="16">
        <f>IF(Inskrivning!$G114=4,Inskrivning!V114,0)</f>
        <v>0</v>
      </c>
      <c r="O112" s="16">
        <f>IF(Inskrivning!$G114=4,Inskrivning!W114,0)</f>
        <v>0</v>
      </c>
      <c r="P112" s="16">
        <f>IF(Inskrivning!$G114=4,Inskrivning!X114,0)</f>
        <v>0</v>
      </c>
      <c r="Q112" s="113"/>
    </row>
    <row r="113" spans="1:17" ht="17.100000000000001" customHeight="1" x14ac:dyDescent="0.25">
      <c r="A113" s="4"/>
      <c r="B113" s="53">
        <f>IF(Inskrivning!$G115=4,Inskrivning!J115,0)</f>
        <v>0</v>
      </c>
      <c r="C113" s="53">
        <f>IF(Inskrivning!$G115=4,Inskrivning!K115,0)</f>
        <v>0</v>
      </c>
      <c r="D113" s="16">
        <f>IF(Inskrivning!$G115=4,Inskrivning!L115,0)</f>
        <v>0</v>
      </c>
      <c r="E113" s="16">
        <f>IF(Inskrivning!$G115=4,Inskrivning!M115,0)</f>
        <v>0</v>
      </c>
      <c r="F113" s="16">
        <f>IF(Inskrivning!$G115=4,Inskrivning!N115,0)</f>
        <v>0</v>
      </c>
      <c r="G113" s="16">
        <f>IF(Inskrivning!$G115=4,Inskrivning!O115,0)</f>
        <v>0</v>
      </c>
      <c r="H113" s="16">
        <f>IF(Inskrivning!$G115=4,Inskrivning!P115,0)</f>
        <v>0</v>
      </c>
      <c r="I113" s="16">
        <f>IF(Inskrivning!$G115=4,Inskrivning!Q115,0)</f>
        <v>0</v>
      </c>
      <c r="J113" s="16">
        <f>IF(Inskrivning!$G115=4,Inskrivning!R115,0)</f>
        <v>0</v>
      </c>
      <c r="K113" s="16">
        <f>IF(Inskrivning!$G115=4,Inskrivning!S115,0)</f>
        <v>0</v>
      </c>
      <c r="L113" s="16">
        <f>IF(Inskrivning!$G115=4,Inskrivning!T115,0)</f>
        <v>0</v>
      </c>
      <c r="M113" s="16">
        <f>IF(Inskrivning!$G115=4,Inskrivning!U115,0)</f>
        <v>0</v>
      </c>
      <c r="N113" s="16">
        <f>IF(Inskrivning!$G115=4,Inskrivning!V115,0)</f>
        <v>0</v>
      </c>
      <c r="O113" s="16">
        <f>IF(Inskrivning!$G115=4,Inskrivning!W115,0)</f>
        <v>0</v>
      </c>
      <c r="P113" s="16">
        <f>IF(Inskrivning!$G115=4,Inskrivning!X115,0)</f>
        <v>0</v>
      </c>
      <c r="Q113" s="113"/>
    </row>
    <row r="114" spans="1:17" ht="17.100000000000001" customHeight="1" x14ac:dyDescent="0.25">
      <c r="A114" s="4"/>
      <c r="B114" s="53">
        <f>IF(Inskrivning!$G116=4,Inskrivning!J116,0)</f>
        <v>0</v>
      </c>
      <c r="C114" s="53">
        <f>IF(Inskrivning!$G116=4,Inskrivning!K116,0)</f>
        <v>0</v>
      </c>
      <c r="D114" s="16">
        <f>IF(Inskrivning!$G116=4,Inskrivning!L116,0)</f>
        <v>0</v>
      </c>
      <c r="E114" s="16">
        <f>IF(Inskrivning!$G116=4,Inskrivning!M116,0)</f>
        <v>0</v>
      </c>
      <c r="F114" s="16">
        <f>IF(Inskrivning!$G116=4,Inskrivning!N116,0)</f>
        <v>0</v>
      </c>
      <c r="G114" s="16">
        <f>IF(Inskrivning!$G116=4,Inskrivning!O116,0)</f>
        <v>0</v>
      </c>
      <c r="H114" s="16">
        <f>IF(Inskrivning!$G116=4,Inskrivning!P116,0)</f>
        <v>0</v>
      </c>
      <c r="I114" s="16">
        <f>IF(Inskrivning!$G116=4,Inskrivning!Q116,0)</f>
        <v>0</v>
      </c>
      <c r="J114" s="16">
        <f>IF(Inskrivning!$G116=4,Inskrivning!R116,0)</f>
        <v>0</v>
      </c>
      <c r="K114" s="16">
        <f>IF(Inskrivning!$G116=4,Inskrivning!S116,0)</f>
        <v>0</v>
      </c>
      <c r="L114" s="16">
        <f>IF(Inskrivning!$G116=4,Inskrivning!T116,0)</f>
        <v>0</v>
      </c>
      <c r="M114" s="16">
        <f>IF(Inskrivning!$G116=4,Inskrivning!U116,0)</f>
        <v>0</v>
      </c>
      <c r="N114" s="16">
        <f>IF(Inskrivning!$G116=4,Inskrivning!V116,0)</f>
        <v>0</v>
      </c>
      <c r="O114" s="16">
        <f>IF(Inskrivning!$G116=4,Inskrivning!W116,0)</f>
        <v>0</v>
      </c>
      <c r="P114" s="16">
        <f>IF(Inskrivning!$G116=4,Inskrivning!X116,0)</f>
        <v>0</v>
      </c>
      <c r="Q114" s="113"/>
    </row>
    <row r="115" spans="1:17" ht="17.100000000000001" customHeight="1" x14ac:dyDescent="0.25">
      <c r="A115" s="4"/>
      <c r="B115" s="53">
        <f>IF(Inskrivning!$G117=4,Inskrivning!J117,0)</f>
        <v>0</v>
      </c>
      <c r="C115" s="53">
        <f>IF(Inskrivning!$G117=4,Inskrivning!K117,0)</f>
        <v>0</v>
      </c>
      <c r="D115" s="16">
        <f>IF(Inskrivning!$G117=4,Inskrivning!L117,0)</f>
        <v>0</v>
      </c>
      <c r="E115" s="16">
        <f>IF(Inskrivning!$G117=4,Inskrivning!M117,0)</f>
        <v>0</v>
      </c>
      <c r="F115" s="16">
        <f>IF(Inskrivning!$G117=4,Inskrivning!N117,0)</f>
        <v>0</v>
      </c>
      <c r="G115" s="16">
        <f>IF(Inskrivning!$G117=4,Inskrivning!O117,0)</f>
        <v>0</v>
      </c>
      <c r="H115" s="16">
        <f>IF(Inskrivning!$G117=4,Inskrivning!P117,0)</f>
        <v>0</v>
      </c>
      <c r="I115" s="16">
        <f>IF(Inskrivning!$G117=4,Inskrivning!Q117,0)</f>
        <v>0</v>
      </c>
      <c r="J115" s="16">
        <f>IF(Inskrivning!$G117=4,Inskrivning!R117,0)</f>
        <v>0</v>
      </c>
      <c r="K115" s="16">
        <f>IF(Inskrivning!$G117=4,Inskrivning!S117,0)</f>
        <v>0</v>
      </c>
      <c r="L115" s="16">
        <f>IF(Inskrivning!$G117=4,Inskrivning!T117,0)</f>
        <v>0</v>
      </c>
      <c r="M115" s="16">
        <f>IF(Inskrivning!$G117=4,Inskrivning!U117,0)</f>
        <v>0</v>
      </c>
      <c r="N115" s="16">
        <f>IF(Inskrivning!$G117=4,Inskrivning!V117,0)</f>
        <v>0</v>
      </c>
      <c r="O115" s="16">
        <f>IF(Inskrivning!$G117=4,Inskrivning!W117,0)</f>
        <v>0</v>
      </c>
      <c r="P115" s="16">
        <f>IF(Inskrivning!$G117=4,Inskrivning!X117,0)</f>
        <v>0</v>
      </c>
      <c r="Q115" s="113"/>
    </row>
    <row r="116" spans="1:17" ht="17.100000000000001" customHeight="1" x14ac:dyDescent="0.25">
      <c r="A116" s="4"/>
      <c r="B116" s="53">
        <f>IF(Inskrivning!$G118=4,Inskrivning!J118,0)</f>
        <v>0</v>
      </c>
      <c r="C116" s="53">
        <f>IF(Inskrivning!$G118=4,Inskrivning!K118,0)</f>
        <v>0</v>
      </c>
      <c r="D116" s="16">
        <f>IF(Inskrivning!$G118=4,Inskrivning!L118,0)</f>
        <v>0</v>
      </c>
      <c r="E116" s="16">
        <f>IF(Inskrivning!$G118=4,Inskrivning!M118,0)</f>
        <v>0</v>
      </c>
      <c r="F116" s="16">
        <f>IF(Inskrivning!$G118=4,Inskrivning!N118,0)</f>
        <v>0</v>
      </c>
      <c r="G116" s="16">
        <f>IF(Inskrivning!$G118=4,Inskrivning!O118,0)</f>
        <v>0</v>
      </c>
      <c r="H116" s="16">
        <f>IF(Inskrivning!$G118=4,Inskrivning!P118,0)</f>
        <v>0</v>
      </c>
      <c r="I116" s="16">
        <f>IF(Inskrivning!$G118=4,Inskrivning!Q118,0)</f>
        <v>0</v>
      </c>
      <c r="J116" s="16">
        <f>IF(Inskrivning!$G118=4,Inskrivning!R118,0)</f>
        <v>0</v>
      </c>
      <c r="K116" s="16">
        <f>IF(Inskrivning!$G118=4,Inskrivning!S118,0)</f>
        <v>0</v>
      </c>
      <c r="L116" s="16">
        <f>IF(Inskrivning!$G118=4,Inskrivning!T118,0)</f>
        <v>0</v>
      </c>
      <c r="M116" s="16">
        <f>IF(Inskrivning!$G118=4,Inskrivning!U118,0)</f>
        <v>0</v>
      </c>
      <c r="N116" s="16">
        <f>IF(Inskrivning!$G118=4,Inskrivning!V118,0)</f>
        <v>0</v>
      </c>
      <c r="O116" s="16">
        <f>IF(Inskrivning!$G118=4,Inskrivning!W118,0)</f>
        <v>0</v>
      </c>
      <c r="P116" s="16">
        <f>IF(Inskrivning!$G118=4,Inskrivning!X118,0)</f>
        <v>0</v>
      </c>
      <c r="Q116" s="113"/>
    </row>
    <row r="117" spans="1:17" ht="17.100000000000001" customHeight="1" x14ac:dyDescent="0.25">
      <c r="A117" s="4"/>
      <c r="B117" s="53">
        <f>IF(Inskrivning!$G119=4,Inskrivning!J119,0)</f>
        <v>0</v>
      </c>
      <c r="C117" s="53">
        <f>IF(Inskrivning!$G119=4,Inskrivning!K119,0)</f>
        <v>0</v>
      </c>
      <c r="D117" s="16">
        <f>IF(Inskrivning!$G119=4,Inskrivning!L119,0)</f>
        <v>0</v>
      </c>
      <c r="E117" s="16">
        <f>IF(Inskrivning!$G119=4,Inskrivning!M119,0)</f>
        <v>0</v>
      </c>
      <c r="F117" s="16">
        <f>IF(Inskrivning!$G119=4,Inskrivning!N119,0)</f>
        <v>0</v>
      </c>
      <c r="G117" s="16">
        <f>IF(Inskrivning!$G119=4,Inskrivning!O119,0)</f>
        <v>0</v>
      </c>
      <c r="H117" s="16">
        <f>IF(Inskrivning!$G119=4,Inskrivning!P119,0)</f>
        <v>0</v>
      </c>
      <c r="I117" s="16">
        <f>IF(Inskrivning!$G119=4,Inskrivning!Q119,0)</f>
        <v>0</v>
      </c>
      <c r="J117" s="16">
        <f>IF(Inskrivning!$G119=4,Inskrivning!R119,0)</f>
        <v>0</v>
      </c>
      <c r="K117" s="16">
        <f>IF(Inskrivning!$G119=4,Inskrivning!S119,0)</f>
        <v>0</v>
      </c>
      <c r="L117" s="16">
        <f>IF(Inskrivning!$G119=4,Inskrivning!T119,0)</f>
        <v>0</v>
      </c>
      <c r="M117" s="16">
        <f>IF(Inskrivning!$G119=4,Inskrivning!U119,0)</f>
        <v>0</v>
      </c>
      <c r="N117" s="16">
        <f>IF(Inskrivning!$G119=4,Inskrivning!V119,0)</f>
        <v>0</v>
      </c>
      <c r="O117" s="16">
        <f>IF(Inskrivning!$G119=4,Inskrivning!W119,0)</f>
        <v>0</v>
      </c>
      <c r="P117" s="16">
        <f>IF(Inskrivning!$G119=4,Inskrivning!X119,0)</f>
        <v>0</v>
      </c>
      <c r="Q117" s="113"/>
    </row>
    <row r="118" spans="1:17" ht="17.100000000000001" customHeight="1" x14ac:dyDescent="0.25">
      <c r="A118" s="4"/>
      <c r="B118" s="53">
        <f>IF(Inskrivning!$G120=4,Inskrivning!J120,0)</f>
        <v>0</v>
      </c>
      <c r="C118" s="53">
        <f>IF(Inskrivning!$G120=4,Inskrivning!K120,0)</f>
        <v>0</v>
      </c>
      <c r="D118" s="16">
        <f>IF(Inskrivning!$G120=4,Inskrivning!L120,0)</f>
        <v>0</v>
      </c>
      <c r="E118" s="16">
        <f>IF(Inskrivning!$G120=4,Inskrivning!M120,0)</f>
        <v>0</v>
      </c>
      <c r="F118" s="16">
        <f>IF(Inskrivning!$G120=4,Inskrivning!N120,0)</f>
        <v>0</v>
      </c>
      <c r="G118" s="16">
        <f>IF(Inskrivning!$G120=4,Inskrivning!O120,0)</f>
        <v>0</v>
      </c>
      <c r="H118" s="16">
        <f>IF(Inskrivning!$G120=4,Inskrivning!P120,0)</f>
        <v>0</v>
      </c>
      <c r="I118" s="16">
        <f>IF(Inskrivning!$G120=4,Inskrivning!Q120,0)</f>
        <v>0</v>
      </c>
      <c r="J118" s="16">
        <f>IF(Inskrivning!$G120=4,Inskrivning!R120,0)</f>
        <v>0</v>
      </c>
      <c r="K118" s="16">
        <f>IF(Inskrivning!$G120=4,Inskrivning!S120,0)</f>
        <v>0</v>
      </c>
      <c r="L118" s="16">
        <f>IF(Inskrivning!$G120=4,Inskrivning!T120,0)</f>
        <v>0</v>
      </c>
      <c r="M118" s="16">
        <f>IF(Inskrivning!$G120=4,Inskrivning!U120,0)</f>
        <v>0</v>
      </c>
      <c r="N118" s="16">
        <f>IF(Inskrivning!$G120=4,Inskrivning!V120,0)</f>
        <v>0</v>
      </c>
      <c r="O118" s="16">
        <f>IF(Inskrivning!$G120=4,Inskrivning!W120,0)</f>
        <v>0</v>
      </c>
      <c r="P118" s="16">
        <f>IF(Inskrivning!$G120=4,Inskrivning!X120,0)</f>
        <v>0</v>
      </c>
      <c r="Q118" s="113"/>
    </row>
    <row r="119" spans="1:17" ht="17.100000000000001" customHeight="1" x14ac:dyDescent="0.25">
      <c r="A119" s="4"/>
      <c r="B119" s="53">
        <f>IF(Inskrivning!$G121=4,Inskrivning!J121,0)</f>
        <v>0</v>
      </c>
      <c r="C119" s="53">
        <f>IF(Inskrivning!$G121=4,Inskrivning!K121,0)</f>
        <v>0</v>
      </c>
      <c r="D119" s="16">
        <f>IF(Inskrivning!$G121=4,Inskrivning!L121,0)</f>
        <v>0</v>
      </c>
      <c r="E119" s="16">
        <f>IF(Inskrivning!$G121=4,Inskrivning!M121,0)</f>
        <v>0</v>
      </c>
      <c r="F119" s="16">
        <f>IF(Inskrivning!$G121=4,Inskrivning!N121,0)</f>
        <v>0</v>
      </c>
      <c r="G119" s="16">
        <f>IF(Inskrivning!$G121=4,Inskrivning!O121,0)</f>
        <v>0</v>
      </c>
      <c r="H119" s="16">
        <f>IF(Inskrivning!$G121=4,Inskrivning!P121,0)</f>
        <v>0</v>
      </c>
      <c r="I119" s="16">
        <f>IF(Inskrivning!$G121=4,Inskrivning!Q121,0)</f>
        <v>0</v>
      </c>
      <c r="J119" s="16">
        <f>IF(Inskrivning!$G121=4,Inskrivning!R121,0)</f>
        <v>0</v>
      </c>
      <c r="K119" s="16">
        <f>IF(Inskrivning!$G121=4,Inskrivning!S121,0)</f>
        <v>0</v>
      </c>
      <c r="L119" s="16">
        <f>IF(Inskrivning!$G121=4,Inskrivning!T121,0)</f>
        <v>0</v>
      </c>
      <c r="M119" s="16">
        <f>IF(Inskrivning!$G121=4,Inskrivning!U121,0)</f>
        <v>0</v>
      </c>
      <c r="N119" s="16">
        <f>IF(Inskrivning!$G121=4,Inskrivning!V121,0)</f>
        <v>0</v>
      </c>
      <c r="O119" s="16">
        <f>IF(Inskrivning!$G121=4,Inskrivning!W121,0)</f>
        <v>0</v>
      </c>
      <c r="P119" s="16">
        <f>IF(Inskrivning!$G121=4,Inskrivning!X121,0)</f>
        <v>0</v>
      </c>
      <c r="Q119" s="113"/>
    </row>
    <row r="120" spans="1:17" ht="17.100000000000001" customHeight="1" x14ac:dyDescent="0.25">
      <c r="A120" s="4"/>
      <c r="B120" s="53">
        <f>IF(Inskrivning!$G122=4,Inskrivning!J122,0)</f>
        <v>0</v>
      </c>
      <c r="C120" s="53">
        <f>IF(Inskrivning!$G122=4,Inskrivning!K122,0)</f>
        <v>0</v>
      </c>
      <c r="D120" s="16">
        <f>IF(Inskrivning!$G122=4,Inskrivning!L122,0)</f>
        <v>0</v>
      </c>
      <c r="E120" s="16">
        <f>IF(Inskrivning!$G122=4,Inskrivning!M122,0)</f>
        <v>0</v>
      </c>
      <c r="F120" s="16">
        <f>IF(Inskrivning!$G122=4,Inskrivning!N122,0)</f>
        <v>0</v>
      </c>
      <c r="G120" s="16">
        <f>IF(Inskrivning!$G122=4,Inskrivning!O122,0)</f>
        <v>0</v>
      </c>
      <c r="H120" s="16">
        <f>IF(Inskrivning!$G122=4,Inskrivning!P122,0)</f>
        <v>0</v>
      </c>
      <c r="I120" s="16">
        <f>IF(Inskrivning!$G122=4,Inskrivning!Q122,0)</f>
        <v>0</v>
      </c>
      <c r="J120" s="16">
        <f>IF(Inskrivning!$G122=4,Inskrivning!R122,0)</f>
        <v>0</v>
      </c>
      <c r="K120" s="16">
        <f>IF(Inskrivning!$G122=4,Inskrivning!S122,0)</f>
        <v>0</v>
      </c>
      <c r="L120" s="16">
        <f>IF(Inskrivning!$G122=4,Inskrivning!T122,0)</f>
        <v>0</v>
      </c>
      <c r="M120" s="16">
        <f>IF(Inskrivning!$G122=4,Inskrivning!U122,0)</f>
        <v>0</v>
      </c>
      <c r="N120" s="16">
        <f>IF(Inskrivning!$G122=4,Inskrivning!V122,0)</f>
        <v>0</v>
      </c>
      <c r="O120" s="16">
        <f>IF(Inskrivning!$G122=4,Inskrivning!W122,0)</f>
        <v>0</v>
      </c>
      <c r="P120" s="16">
        <f>IF(Inskrivning!$G122=4,Inskrivning!X122,0)</f>
        <v>0</v>
      </c>
      <c r="Q120" s="113"/>
    </row>
    <row r="121" spans="1:17" ht="17.100000000000001" customHeight="1" x14ac:dyDescent="0.25">
      <c r="A121" s="4"/>
      <c r="B121" s="53">
        <f>IF(Inskrivning!$G123=4,Inskrivning!J123,0)</f>
        <v>0</v>
      </c>
      <c r="C121" s="53">
        <f>IF(Inskrivning!$G123=4,Inskrivning!K123,0)</f>
        <v>0</v>
      </c>
      <c r="D121" s="16">
        <f>IF(Inskrivning!$G123=4,Inskrivning!L123,0)</f>
        <v>0</v>
      </c>
      <c r="E121" s="16">
        <f>IF(Inskrivning!$G123=4,Inskrivning!M123,0)</f>
        <v>0</v>
      </c>
      <c r="F121" s="16">
        <f>IF(Inskrivning!$G123=4,Inskrivning!N123,0)</f>
        <v>0</v>
      </c>
      <c r="G121" s="16">
        <f>IF(Inskrivning!$G123=4,Inskrivning!O123,0)</f>
        <v>0</v>
      </c>
      <c r="H121" s="16">
        <f>IF(Inskrivning!$G123=4,Inskrivning!P123,0)</f>
        <v>0</v>
      </c>
      <c r="I121" s="16">
        <f>IF(Inskrivning!$G123=4,Inskrivning!Q123,0)</f>
        <v>0</v>
      </c>
      <c r="J121" s="16">
        <f>IF(Inskrivning!$G123=4,Inskrivning!R123,0)</f>
        <v>0</v>
      </c>
      <c r="K121" s="16">
        <f>IF(Inskrivning!$G123=4,Inskrivning!S123,0)</f>
        <v>0</v>
      </c>
      <c r="L121" s="16">
        <f>IF(Inskrivning!$G123=4,Inskrivning!T123,0)</f>
        <v>0</v>
      </c>
      <c r="M121" s="16">
        <f>IF(Inskrivning!$G123=4,Inskrivning!U123,0)</f>
        <v>0</v>
      </c>
      <c r="N121" s="16">
        <f>IF(Inskrivning!$G123=4,Inskrivning!V123,0)</f>
        <v>0</v>
      </c>
      <c r="O121" s="16">
        <f>IF(Inskrivning!$G123=4,Inskrivning!W123,0)</f>
        <v>0</v>
      </c>
      <c r="P121" s="16">
        <f>IF(Inskrivning!$G123=4,Inskrivning!X123,0)</f>
        <v>0</v>
      </c>
      <c r="Q121" s="113"/>
    </row>
    <row r="122" spans="1:17" ht="17.100000000000001" customHeight="1" x14ac:dyDescent="0.25">
      <c r="A122" s="4"/>
      <c r="B122" s="53">
        <f>IF(Inskrivning!$G124=4,Inskrivning!J124,0)</f>
        <v>0</v>
      </c>
      <c r="C122" s="53">
        <f>IF(Inskrivning!$G124=4,Inskrivning!K124,0)</f>
        <v>0</v>
      </c>
      <c r="D122" s="16">
        <f>IF(Inskrivning!$G124=4,Inskrivning!L124,0)</f>
        <v>0</v>
      </c>
      <c r="E122" s="16">
        <f>IF(Inskrivning!$G124=4,Inskrivning!M124,0)</f>
        <v>0</v>
      </c>
      <c r="F122" s="16">
        <f>IF(Inskrivning!$G124=4,Inskrivning!N124,0)</f>
        <v>0</v>
      </c>
      <c r="G122" s="16">
        <f>IF(Inskrivning!$G124=4,Inskrivning!O124,0)</f>
        <v>0</v>
      </c>
      <c r="H122" s="16">
        <f>IF(Inskrivning!$G124=4,Inskrivning!P124,0)</f>
        <v>0</v>
      </c>
      <c r="I122" s="16">
        <f>IF(Inskrivning!$G124=4,Inskrivning!Q124,0)</f>
        <v>0</v>
      </c>
      <c r="J122" s="16">
        <f>IF(Inskrivning!$G124=4,Inskrivning!R124,0)</f>
        <v>0</v>
      </c>
      <c r="K122" s="16">
        <f>IF(Inskrivning!$G124=4,Inskrivning!S124,0)</f>
        <v>0</v>
      </c>
      <c r="L122" s="16">
        <f>IF(Inskrivning!$G124=4,Inskrivning!T124,0)</f>
        <v>0</v>
      </c>
      <c r="M122" s="16">
        <f>IF(Inskrivning!$G124=4,Inskrivning!U124,0)</f>
        <v>0</v>
      </c>
      <c r="N122" s="16">
        <f>IF(Inskrivning!$G124=4,Inskrivning!V124,0)</f>
        <v>0</v>
      </c>
      <c r="O122" s="16">
        <f>IF(Inskrivning!$G124=4,Inskrivning!W124,0)</f>
        <v>0</v>
      </c>
      <c r="P122" s="16">
        <f>IF(Inskrivning!$G124=4,Inskrivning!X124,0)</f>
        <v>0</v>
      </c>
      <c r="Q122" s="113"/>
    </row>
    <row r="123" spans="1:17" ht="17.100000000000001" customHeight="1" x14ac:dyDescent="0.25">
      <c r="A123" s="4"/>
      <c r="B123" s="53">
        <f>IF(Inskrivning!$G125=4,Inskrivning!J125,0)</f>
        <v>0</v>
      </c>
      <c r="C123" s="53">
        <f>IF(Inskrivning!$G125=4,Inskrivning!K125,0)</f>
        <v>0</v>
      </c>
      <c r="D123" s="16">
        <f>IF(Inskrivning!$G125=4,Inskrivning!L125,0)</f>
        <v>0</v>
      </c>
      <c r="E123" s="16">
        <f>IF(Inskrivning!$G125=4,Inskrivning!M125,0)</f>
        <v>0</v>
      </c>
      <c r="F123" s="16">
        <f>IF(Inskrivning!$G125=4,Inskrivning!N125,0)</f>
        <v>0</v>
      </c>
      <c r="G123" s="16">
        <f>IF(Inskrivning!$G125=4,Inskrivning!O125,0)</f>
        <v>0</v>
      </c>
      <c r="H123" s="16">
        <f>IF(Inskrivning!$G125=4,Inskrivning!P125,0)</f>
        <v>0</v>
      </c>
      <c r="I123" s="16">
        <f>IF(Inskrivning!$G125=4,Inskrivning!Q125,0)</f>
        <v>0</v>
      </c>
      <c r="J123" s="16">
        <f>IF(Inskrivning!$G125=4,Inskrivning!R125,0)</f>
        <v>0</v>
      </c>
      <c r="K123" s="16">
        <f>IF(Inskrivning!$G125=4,Inskrivning!S125,0)</f>
        <v>0</v>
      </c>
      <c r="L123" s="16">
        <f>IF(Inskrivning!$G125=4,Inskrivning!T125,0)</f>
        <v>0</v>
      </c>
      <c r="M123" s="16">
        <f>IF(Inskrivning!$G125=4,Inskrivning!U125,0)</f>
        <v>0</v>
      </c>
      <c r="N123" s="16">
        <f>IF(Inskrivning!$G125=4,Inskrivning!V125,0)</f>
        <v>0</v>
      </c>
      <c r="O123" s="16">
        <f>IF(Inskrivning!$G125=4,Inskrivning!W125,0)</f>
        <v>0</v>
      </c>
      <c r="P123" s="16">
        <f>IF(Inskrivning!$G125=4,Inskrivning!X125,0)</f>
        <v>0</v>
      </c>
      <c r="Q123" s="113"/>
    </row>
    <row r="124" spans="1:17" ht="17.100000000000001" customHeight="1" x14ac:dyDescent="0.25">
      <c r="A124" s="4"/>
      <c r="B124" s="53">
        <f>IF(Inskrivning!$G126=4,Inskrivning!J126,0)</f>
        <v>0</v>
      </c>
      <c r="C124" s="53">
        <f>IF(Inskrivning!$G126=4,Inskrivning!K126,0)</f>
        <v>0</v>
      </c>
      <c r="D124" s="16">
        <f>IF(Inskrivning!$G126=4,Inskrivning!L126,0)</f>
        <v>0</v>
      </c>
      <c r="E124" s="16">
        <f>IF(Inskrivning!$G126=4,Inskrivning!M126,0)</f>
        <v>0</v>
      </c>
      <c r="F124" s="16">
        <f>IF(Inskrivning!$G126=4,Inskrivning!N126,0)</f>
        <v>0</v>
      </c>
      <c r="G124" s="16">
        <f>IF(Inskrivning!$G126=4,Inskrivning!O126,0)</f>
        <v>0</v>
      </c>
      <c r="H124" s="16">
        <f>IF(Inskrivning!$G126=4,Inskrivning!P126,0)</f>
        <v>0</v>
      </c>
      <c r="I124" s="16">
        <f>IF(Inskrivning!$G126=4,Inskrivning!Q126,0)</f>
        <v>0</v>
      </c>
      <c r="J124" s="16">
        <f>IF(Inskrivning!$G126=4,Inskrivning!R126,0)</f>
        <v>0</v>
      </c>
      <c r="K124" s="16">
        <f>IF(Inskrivning!$G126=4,Inskrivning!S126,0)</f>
        <v>0</v>
      </c>
      <c r="L124" s="16">
        <f>IF(Inskrivning!$G126=4,Inskrivning!T126,0)</f>
        <v>0</v>
      </c>
      <c r="M124" s="16">
        <f>IF(Inskrivning!$G126=4,Inskrivning!U126,0)</f>
        <v>0</v>
      </c>
      <c r="N124" s="16">
        <f>IF(Inskrivning!$G126=4,Inskrivning!V126,0)</f>
        <v>0</v>
      </c>
      <c r="O124" s="16">
        <f>IF(Inskrivning!$G126=4,Inskrivning!W126,0)</f>
        <v>0</v>
      </c>
      <c r="P124" s="16">
        <f>IF(Inskrivning!$G126=4,Inskrivning!X126,0)</f>
        <v>0</v>
      </c>
      <c r="Q124" s="113"/>
    </row>
    <row r="125" spans="1:17" ht="17.100000000000001" customHeight="1" x14ac:dyDescent="0.25">
      <c r="A125" s="4"/>
      <c r="B125" s="53">
        <f>IF(Inskrivning!$G127=4,Inskrivning!J127,0)</f>
        <v>0</v>
      </c>
      <c r="C125" s="53">
        <f>IF(Inskrivning!$G127=4,Inskrivning!K127,0)</f>
        <v>0</v>
      </c>
      <c r="D125" s="16">
        <f>IF(Inskrivning!$G127=4,Inskrivning!L127,0)</f>
        <v>0</v>
      </c>
      <c r="E125" s="16">
        <f>IF(Inskrivning!$G127=4,Inskrivning!M127,0)</f>
        <v>0</v>
      </c>
      <c r="F125" s="16">
        <f>IF(Inskrivning!$G127=4,Inskrivning!N127,0)</f>
        <v>0</v>
      </c>
      <c r="G125" s="16">
        <f>IF(Inskrivning!$G127=4,Inskrivning!O127,0)</f>
        <v>0</v>
      </c>
      <c r="H125" s="16">
        <f>IF(Inskrivning!$G127=4,Inskrivning!P127,0)</f>
        <v>0</v>
      </c>
      <c r="I125" s="16">
        <f>IF(Inskrivning!$G127=4,Inskrivning!Q127,0)</f>
        <v>0</v>
      </c>
      <c r="J125" s="16">
        <f>IF(Inskrivning!$G127=4,Inskrivning!R127,0)</f>
        <v>0</v>
      </c>
      <c r="K125" s="16">
        <f>IF(Inskrivning!$G127=4,Inskrivning!S127,0)</f>
        <v>0</v>
      </c>
      <c r="L125" s="16">
        <f>IF(Inskrivning!$G127=4,Inskrivning!T127,0)</f>
        <v>0</v>
      </c>
      <c r="M125" s="16">
        <f>IF(Inskrivning!$G127=4,Inskrivning!U127,0)</f>
        <v>0</v>
      </c>
      <c r="N125" s="16">
        <f>IF(Inskrivning!$G127=4,Inskrivning!V127,0)</f>
        <v>0</v>
      </c>
      <c r="O125" s="16">
        <f>IF(Inskrivning!$G127=4,Inskrivning!W127,0)</f>
        <v>0</v>
      </c>
      <c r="P125" s="16">
        <f>IF(Inskrivning!$G127=4,Inskrivning!X127,0)</f>
        <v>0</v>
      </c>
      <c r="Q125" s="113"/>
    </row>
    <row r="126" spans="1:17" ht="17.100000000000001" customHeight="1" x14ac:dyDescent="0.25">
      <c r="A126" s="4"/>
      <c r="B126" s="53">
        <f>IF(Inskrivning!$G128=4,Inskrivning!J128,0)</f>
        <v>0</v>
      </c>
      <c r="C126" s="53">
        <f>IF(Inskrivning!$G128=4,Inskrivning!K128,0)</f>
        <v>0</v>
      </c>
      <c r="D126" s="16">
        <f>IF(Inskrivning!$G128=4,Inskrivning!L128,0)</f>
        <v>0</v>
      </c>
      <c r="E126" s="16">
        <f>IF(Inskrivning!$G128=4,Inskrivning!M128,0)</f>
        <v>0</v>
      </c>
      <c r="F126" s="16">
        <f>IF(Inskrivning!$G128=4,Inskrivning!N128,0)</f>
        <v>0</v>
      </c>
      <c r="G126" s="16">
        <f>IF(Inskrivning!$G128=4,Inskrivning!O128,0)</f>
        <v>0</v>
      </c>
      <c r="H126" s="16">
        <f>IF(Inskrivning!$G128=4,Inskrivning!P128,0)</f>
        <v>0</v>
      </c>
      <c r="I126" s="16">
        <f>IF(Inskrivning!$G128=4,Inskrivning!Q128,0)</f>
        <v>0</v>
      </c>
      <c r="J126" s="16">
        <f>IF(Inskrivning!$G128=4,Inskrivning!R128,0)</f>
        <v>0</v>
      </c>
      <c r="K126" s="16">
        <f>IF(Inskrivning!$G128=4,Inskrivning!S128,0)</f>
        <v>0</v>
      </c>
      <c r="L126" s="16">
        <f>IF(Inskrivning!$G128=4,Inskrivning!T128,0)</f>
        <v>0</v>
      </c>
      <c r="M126" s="16">
        <f>IF(Inskrivning!$G128=4,Inskrivning!U128,0)</f>
        <v>0</v>
      </c>
      <c r="N126" s="16">
        <f>IF(Inskrivning!$G128=4,Inskrivning!V128,0)</f>
        <v>0</v>
      </c>
      <c r="O126" s="16">
        <f>IF(Inskrivning!$G128=4,Inskrivning!W128,0)</f>
        <v>0</v>
      </c>
      <c r="P126" s="16">
        <f>IF(Inskrivning!$G128=4,Inskrivning!X128,0)</f>
        <v>0</v>
      </c>
      <c r="Q126" s="113"/>
    </row>
    <row r="127" spans="1:17" ht="17.100000000000001" customHeight="1" x14ac:dyDescent="0.25">
      <c r="A127" s="4"/>
      <c r="B127" s="53">
        <f>IF(Inskrivning!$G129=4,Inskrivning!J129,0)</f>
        <v>0</v>
      </c>
      <c r="C127" s="53">
        <f>IF(Inskrivning!$G129=4,Inskrivning!K129,0)</f>
        <v>0</v>
      </c>
      <c r="D127" s="16">
        <f>IF(Inskrivning!$G129=4,Inskrivning!L129,0)</f>
        <v>0</v>
      </c>
      <c r="E127" s="16">
        <f>IF(Inskrivning!$G129=4,Inskrivning!M129,0)</f>
        <v>0</v>
      </c>
      <c r="F127" s="16">
        <f>IF(Inskrivning!$G129=4,Inskrivning!N129,0)</f>
        <v>0</v>
      </c>
      <c r="G127" s="16">
        <f>IF(Inskrivning!$G129=4,Inskrivning!O129,0)</f>
        <v>0</v>
      </c>
      <c r="H127" s="16">
        <f>IF(Inskrivning!$G129=4,Inskrivning!P129,0)</f>
        <v>0</v>
      </c>
      <c r="I127" s="16">
        <f>IF(Inskrivning!$G129=4,Inskrivning!Q129,0)</f>
        <v>0</v>
      </c>
      <c r="J127" s="16">
        <f>IF(Inskrivning!$G129=4,Inskrivning!R129,0)</f>
        <v>0</v>
      </c>
      <c r="K127" s="16">
        <f>IF(Inskrivning!$G129=4,Inskrivning!S129,0)</f>
        <v>0</v>
      </c>
      <c r="L127" s="16">
        <f>IF(Inskrivning!$G129=4,Inskrivning!T129,0)</f>
        <v>0</v>
      </c>
      <c r="M127" s="16">
        <f>IF(Inskrivning!$G129=4,Inskrivning!U129,0)</f>
        <v>0</v>
      </c>
      <c r="N127" s="16">
        <f>IF(Inskrivning!$G129=4,Inskrivning!V129,0)</f>
        <v>0</v>
      </c>
      <c r="O127" s="16">
        <f>IF(Inskrivning!$G129=4,Inskrivning!W129,0)</f>
        <v>0</v>
      </c>
      <c r="P127" s="16">
        <f>IF(Inskrivning!$G129=4,Inskrivning!X129,0)</f>
        <v>0</v>
      </c>
      <c r="Q127" s="113"/>
    </row>
    <row r="128" spans="1:17" ht="17.100000000000001" customHeight="1" x14ac:dyDescent="0.25">
      <c r="A128" s="4"/>
      <c r="B128" s="53">
        <f>IF(Inskrivning!$G130=4,Inskrivning!J130,0)</f>
        <v>0</v>
      </c>
      <c r="C128" s="53">
        <f>IF(Inskrivning!$G130=4,Inskrivning!K130,0)</f>
        <v>0</v>
      </c>
      <c r="D128" s="16">
        <f>IF(Inskrivning!$G130=4,Inskrivning!L130,0)</f>
        <v>0</v>
      </c>
      <c r="E128" s="16">
        <f>IF(Inskrivning!$G130=4,Inskrivning!M130,0)</f>
        <v>0</v>
      </c>
      <c r="F128" s="16">
        <f>IF(Inskrivning!$G130=4,Inskrivning!N130,0)</f>
        <v>0</v>
      </c>
      <c r="G128" s="16">
        <f>IF(Inskrivning!$G130=4,Inskrivning!O130,0)</f>
        <v>0</v>
      </c>
      <c r="H128" s="16">
        <f>IF(Inskrivning!$G130=4,Inskrivning!P130,0)</f>
        <v>0</v>
      </c>
      <c r="I128" s="16">
        <f>IF(Inskrivning!$G130=4,Inskrivning!Q130,0)</f>
        <v>0</v>
      </c>
      <c r="J128" s="16">
        <f>IF(Inskrivning!$G130=4,Inskrivning!R130,0)</f>
        <v>0</v>
      </c>
      <c r="K128" s="16">
        <f>IF(Inskrivning!$G130=4,Inskrivning!S130,0)</f>
        <v>0</v>
      </c>
      <c r="L128" s="16">
        <f>IF(Inskrivning!$G130=4,Inskrivning!T130,0)</f>
        <v>0</v>
      </c>
      <c r="M128" s="16">
        <f>IF(Inskrivning!$G130=4,Inskrivning!U130,0)</f>
        <v>0</v>
      </c>
      <c r="N128" s="16">
        <f>IF(Inskrivning!$G130=4,Inskrivning!V130,0)</f>
        <v>0</v>
      </c>
      <c r="O128" s="16">
        <f>IF(Inskrivning!$G130=4,Inskrivning!W130,0)</f>
        <v>0</v>
      </c>
      <c r="P128" s="16">
        <f>IF(Inskrivning!$G130=4,Inskrivning!X130,0)</f>
        <v>0</v>
      </c>
      <c r="Q128" s="113"/>
    </row>
    <row r="129" spans="1:17" ht="17.100000000000001" customHeight="1" x14ac:dyDescent="0.25">
      <c r="A129" s="4"/>
      <c r="B129" s="53">
        <f>IF(Inskrivning!$G131=4,Inskrivning!J131,0)</f>
        <v>0</v>
      </c>
      <c r="C129" s="53">
        <f>IF(Inskrivning!$G131=4,Inskrivning!K131,0)</f>
        <v>0</v>
      </c>
      <c r="D129" s="16">
        <f>IF(Inskrivning!$G131=4,Inskrivning!L131,0)</f>
        <v>0</v>
      </c>
      <c r="E129" s="16">
        <f>IF(Inskrivning!$G131=4,Inskrivning!M131,0)</f>
        <v>0</v>
      </c>
      <c r="F129" s="16">
        <f>IF(Inskrivning!$G131=4,Inskrivning!N131,0)</f>
        <v>0</v>
      </c>
      <c r="G129" s="16">
        <f>IF(Inskrivning!$G131=4,Inskrivning!O131,0)</f>
        <v>0</v>
      </c>
      <c r="H129" s="16">
        <f>IF(Inskrivning!$G131=4,Inskrivning!P131,0)</f>
        <v>0</v>
      </c>
      <c r="I129" s="16">
        <f>IF(Inskrivning!$G131=4,Inskrivning!Q131,0)</f>
        <v>0</v>
      </c>
      <c r="J129" s="16">
        <f>IF(Inskrivning!$G131=4,Inskrivning!R131,0)</f>
        <v>0</v>
      </c>
      <c r="K129" s="16">
        <f>IF(Inskrivning!$G131=4,Inskrivning!S131,0)</f>
        <v>0</v>
      </c>
      <c r="L129" s="16">
        <f>IF(Inskrivning!$G131=4,Inskrivning!T131,0)</f>
        <v>0</v>
      </c>
      <c r="M129" s="16">
        <f>IF(Inskrivning!$G131=4,Inskrivning!U131,0)</f>
        <v>0</v>
      </c>
      <c r="N129" s="16">
        <f>IF(Inskrivning!$G131=4,Inskrivning!V131,0)</f>
        <v>0</v>
      </c>
      <c r="O129" s="16">
        <f>IF(Inskrivning!$G131=4,Inskrivning!W131,0)</f>
        <v>0</v>
      </c>
      <c r="P129" s="16">
        <f>IF(Inskrivning!$G131=4,Inskrivning!X131,0)</f>
        <v>0</v>
      </c>
      <c r="Q129" s="113"/>
    </row>
    <row r="130" spans="1:17" ht="17.100000000000001" customHeight="1" x14ac:dyDescent="0.25">
      <c r="A130" s="4"/>
      <c r="B130" s="53">
        <f>IF(Inskrivning!$G132=4,Inskrivning!J132,0)</f>
        <v>0</v>
      </c>
      <c r="C130" s="53">
        <f>IF(Inskrivning!$G132=4,Inskrivning!K132,0)</f>
        <v>0</v>
      </c>
      <c r="D130" s="16">
        <f>IF(Inskrivning!$G132=4,Inskrivning!L132,0)</f>
        <v>0</v>
      </c>
      <c r="E130" s="16">
        <f>IF(Inskrivning!$G132=4,Inskrivning!M132,0)</f>
        <v>0</v>
      </c>
      <c r="F130" s="16">
        <f>IF(Inskrivning!$G132=4,Inskrivning!N132,0)</f>
        <v>0</v>
      </c>
      <c r="G130" s="16">
        <f>IF(Inskrivning!$G132=4,Inskrivning!O132,0)</f>
        <v>0</v>
      </c>
      <c r="H130" s="16">
        <f>IF(Inskrivning!$G132=4,Inskrivning!P132,0)</f>
        <v>0</v>
      </c>
      <c r="I130" s="16">
        <f>IF(Inskrivning!$G132=4,Inskrivning!Q132,0)</f>
        <v>0</v>
      </c>
      <c r="J130" s="16">
        <f>IF(Inskrivning!$G132=4,Inskrivning!R132,0)</f>
        <v>0</v>
      </c>
      <c r="K130" s="16">
        <f>IF(Inskrivning!$G132=4,Inskrivning!S132,0)</f>
        <v>0</v>
      </c>
      <c r="L130" s="16">
        <f>IF(Inskrivning!$G132=4,Inskrivning!T132,0)</f>
        <v>0</v>
      </c>
      <c r="M130" s="16">
        <f>IF(Inskrivning!$G132=4,Inskrivning!U132,0)</f>
        <v>0</v>
      </c>
      <c r="N130" s="16">
        <f>IF(Inskrivning!$G132=4,Inskrivning!V132,0)</f>
        <v>0</v>
      </c>
      <c r="O130" s="16">
        <f>IF(Inskrivning!$G132=4,Inskrivning!W132,0)</f>
        <v>0</v>
      </c>
      <c r="P130" s="16">
        <f>IF(Inskrivning!$G132=4,Inskrivning!X132,0)</f>
        <v>0</v>
      </c>
      <c r="Q130" s="113"/>
    </row>
    <row r="131" spans="1:17" ht="17.100000000000001" customHeight="1" x14ac:dyDescent="0.25">
      <c r="A131" s="4"/>
      <c r="B131" s="53">
        <f>IF(Inskrivning!$G133=4,Inskrivning!J133,0)</f>
        <v>0</v>
      </c>
      <c r="C131" s="53">
        <f>IF(Inskrivning!$G133=4,Inskrivning!K133,0)</f>
        <v>0</v>
      </c>
      <c r="D131" s="16">
        <f>IF(Inskrivning!$G133=4,Inskrivning!L133,0)</f>
        <v>0</v>
      </c>
      <c r="E131" s="16">
        <f>IF(Inskrivning!$G133=4,Inskrivning!M133,0)</f>
        <v>0</v>
      </c>
      <c r="F131" s="16">
        <f>IF(Inskrivning!$G133=4,Inskrivning!N133,0)</f>
        <v>0</v>
      </c>
      <c r="G131" s="16">
        <f>IF(Inskrivning!$G133=4,Inskrivning!O133,0)</f>
        <v>0</v>
      </c>
      <c r="H131" s="16">
        <f>IF(Inskrivning!$G133=4,Inskrivning!P133,0)</f>
        <v>0</v>
      </c>
      <c r="I131" s="16">
        <f>IF(Inskrivning!$G133=4,Inskrivning!Q133,0)</f>
        <v>0</v>
      </c>
      <c r="J131" s="16">
        <f>IF(Inskrivning!$G133=4,Inskrivning!R133,0)</f>
        <v>0</v>
      </c>
      <c r="K131" s="16">
        <f>IF(Inskrivning!$G133=4,Inskrivning!S133,0)</f>
        <v>0</v>
      </c>
      <c r="L131" s="16">
        <f>IF(Inskrivning!$G133=4,Inskrivning!T133,0)</f>
        <v>0</v>
      </c>
      <c r="M131" s="16">
        <f>IF(Inskrivning!$G133=4,Inskrivning!U133,0)</f>
        <v>0</v>
      </c>
      <c r="N131" s="16">
        <f>IF(Inskrivning!$G133=4,Inskrivning!V133,0)</f>
        <v>0</v>
      </c>
      <c r="O131" s="16">
        <f>IF(Inskrivning!$G133=4,Inskrivning!W133,0)</f>
        <v>0</v>
      </c>
      <c r="P131" s="16">
        <f>IF(Inskrivning!$G133=4,Inskrivning!X133,0)</f>
        <v>0</v>
      </c>
      <c r="Q131" s="113"/>
    </row>
    <row r="132" spans="1:17" ht="17.100000000000001" customHeight="1" x14ac:dyDescent="0.25">
      <c r="A132" s="4"/>
      <c r="B132" s="53">
        <f>IF(Inskrivning!$G134=4,Inskrivning!J134,0)</f>
        <v>0</v>
      </c>
      <c r="C132" s="53">
        <f>IF(Inskrivning!$G134=4,Inskrivning!K134,0)</f>
        <v>0</v>
      </c>
      <c r="D132" s="16">
        <f>IF(Inskrivning!$G134=4,Inskrivning!L134,0)</f>
        <v>0</v>
      </c>
      <c r="E132" s="16">
        <f>IF(Inskrivning!$G134=4,Inskrivning!M134,0)</f>
        <v>0</v>
      </c>
      <c r="F132" s="16">
        <f>IF(Inskrivning!$G134=4,Inskrivning!N134,0)</f>
        <v>0</v>
      </c>
      <c r="G132" s="16">
        <f>IF(Inskrivning!$G134=4,Inskrivning!O134,0)</f>
        <v>0</v>
      </c>
      <c r="H132" s="16">
        <f>IF(Inskrivning!$G134=4,Inskrivning!P134,0)</f>
        <v>0</v>
      </c>
      <c r="I132" s="16">
        <f>IF(Inskrivning!$G134=4,Inskrivning!Q134,0)</f>
        <v>0</v>
      </c>
      <c r="J132" s="16">
        <f>IF(Inskrivning!$G134=4,Inskrivning!R134,0)</f>
        <v>0</v>
      </c>
      <c r="K132" s="16">
        <f>IF(Inskrivning!$G134=4,Inskrivning!S134,0)</f>
        <v>0</v>
      </c>
      <c r="L132" s="16">
        <f>IF(Inskrivning!$G134=4,Inskrivning!T134,0)</f>
        <v>0</v>
      </c>
      <c r="M132" s="16">
        <f>IF(Inskrivning!$G134=4,Inskrivning!U134,0)</f>
        <v>0</v>
      </c>
      <c r="N132" s="16">
        <f>IF(Inskrivning!$G134=4,Inskrivning!V134,0)</f>
        <v>0</v>
      </c>
      <c r="O132" s="16">
        <f>IF(Inskrivning!$G134=4,Inskrivning!W134,0)</f>
        <v>0</v>
      </c>
      <c r="P132" s="16">
        <f>IF(Inskrivning!$G134=4,Inskrivning!X134,0)</f>
        <v>0</v>
      </c>
      <c r="Q132" s="113"/>
    </row>
    <row r="133" spans="1:17" ht="17.100000000000001" customHeight="1" x14ac:dyDescent="0.25">
      <c r="A133" s="4"/>
      <c r="B133" s="53">
        <f>IF(Inskrivning!$G135=4,Inskrivning!J135,0)</f>
        <v>0</v>
      </c>
      <c r="C133" s="53">
        <f>IF(Inskrivning!$G135=4,Inskrivning!K135,0)</f>
        <v>0</v>
      </c>
      <c r="D133" s="16">
        <f>IF(Inskrivning!$G135=4,Inskrivning!L135,0)</f>
        <v>0</v>
      </c>
      <c r="E133" s="16">
        <f>IF(Inskrivning!$G135=4,Inskrivning!M135,0)</f>
        <v>0</v>
      </c>
      <c r="F133" s="16">
        <f>IF(Inskrivning!$G135=4,Inskrivning!N135,0)</f>
        <v>0</v>
      </c>
      <c r="G133" s="16">
        <f>IF(Inskrivning!$G135=4,Inskrivning!O135,0)</f>
        <v>0</v>
      </c>
      <c r="H133" s="16">
        <f>IF(Inskrivning!$G135=4,Inskrivning!P135,0)</f>
        <v>0</v>
      </c>
      <c r="I133" s="16">
        <f>IF(Inskrivning!$G135=4,Inskrivning!Q135,0)</f>
        <v>0</v>
      </c>
      <c r="J133" s="16">
        <f>IF(Inskrivning!$G135=4,Inskrivning!R135,0)</f>
        <v>0</v>
      </c>
      <c r="K133" s="16">
        <f>IF(Inskrivning!$G135=4,Inskrivning!S135,0)</f>
        <v>0</v>
      </c>
      <c r="L133" s="16">
        <f>IF(Inskrivning!$G135=4,Inskrivning!T135,0)</f>
        <v>0</v>
      </c>
      <c r="M133" s="16">
        <f>IF(Inskrivning!$G135=4,Inskrivning!U135,0)</f>
        <v>0</v>
      </c>
      <c r="N133" s="16">
        <f>IF(Inskrivning!$G135=4,Inskrivning!V135,0)</f>
        <v>0</v>
      </c>
      <c r="O133" s="16">
        <f>IF(Inskrivning!$G135=4,Inskrivning!W135,0)</f>
        <v>0</v>
      </c>
      <c r="P133" s="16">
        <f>IF(Inskrivning!$G135=4,Inskrivning!X135,0)</f>
        <v>0</v>
      </c>
      <c r="Q133" s="113"/>
    </row>
    <row r="134" spans="1:17" ht="17.100000000000001" customHeight="1" x14ac:dyDescent="0.25">
      <c r="A134" s="4"/>
      <c r="B134" s="53">
        <f>IF(Inskrivning!$G136=4,Inskrivning!J136,0)</f>
        <v>0</v>
      </c>
      <c r="C134" s="53">
        <f>IF(Inskrivning!$G136=4,Inskrivning!K136,0)</f>
        <v>0</v>
      </c>
      <c r="D134" s="16">
        <f>IF(Inskrivning!$G136=4,Inskrivning!L136,0)</f>
        <v>0</v>
      </c>
      <c r="E134" s="16">
        <f>IF(Inskrivning!$G136=4,Inskrivning!M136,0)</f>
        <v>0</v>
      </c>
      <c r="F134" s="16">
        <f>IF(Inskrivning!$G136=4,Inskrivning!N136,0)</f>
        <v>0</v>
      </c>
      <c r="G134" s="16">
        <f>IF(Inskrivning!$G136=4,Inskrivning!O136,0)</f>
        <v>0</v>
      </c>
      <c r="H134" s="16">
        <f>IF(Inskrivning!$G136=4,Inskrivning!P136,0)</f>
        <v>0</v>
      </c>
      <c r="I134" s="16">
        <f>IF(Inskrivning!$G136=4,Inskrivning!Q136,0)</f>
        <v>0</v>
      </c>
      <c r="J134" s="16">
        <f>IF(Inskrivning!$G136=4,Inskrivning!R136,0)</f>
        <v>0</v>
      </c>
      <c r="K134" s="16">
        <f>IF(Inskrivning!$G136=4,Inskrivning!S136,0)</f>
        <v>0</v>
      </c>
      <c r="L134" s="16">
        <f>IF(Inskrivning!$G136=4,Inskrivning!T136,0)</f>
        <v>0</v>
      </c>
      <c r="M134" s="16">
        <f>IF(Inskrivning!$G136=4,Inskrivning!U136,0)</f>
        <v>0</v>
      </c>
      <c r="N134" s="16">
        <f>IF(Inskrivning!$G136=4,Inskrivning!V136,0)</f>
        <v>0</v>
      </c>
      <c r="O134" s="16">
        <f>IF(Inskrivning!$G136=4,Inskrivning!W136,0)</f>
        <v>0</v>
      </c>
      <c r="P134" s="16">
        <f>IF(Inskrivning!$G136=4,Inskrivning!X136,0)</f>
        <v>0</v>
      </c>
      <c r="Q134" s="113"/>
    </row>
    <row r="135" spans="1:17" ht="17.100000000000001" customHeight="1" x14ac:dyDescent="0.25">
      <c r="A135" s="4"/>
      <c r="B135" s="53">
        <f>IF(Inskrivning!$G137=4,Inskrivning!J137,0)</f>
        <v>0</v>
      </c>
      <c r="C135" s="53">
        <f>IF(Inskrivning!$G137=4,Inskrivning!K137,0)</f>
        <v>0</v>
      </c>
      <c r="D135" s="16">
        <f>IF(Inskrivning!$G137=4,Inskrivning!L137,0)</f>
        <v>0</v>
      </c>
      <c r="E135" s="16">
        <f>IF(Inskrivning!$G137=4,Inskrivning!M137,0)</f>
        <v>0</v>
      </c>
      <c r="F135" s="16">
        <f>IF(Inskrivning!$G137=4,Inskrivning!N137,0)</f>
        <v>0</v>
      </c>
      <c r="G135" s="16">
        <f>IF(Inskrivning!$G137=4,Inskrivning!O137,0)</f>
        <v>0</v>
      </c>
      <c r="H135" s="16">
        <f>IF(Inskrivning!$G137=4,Inskrivning!P137,0)</f>
        <v>0</v>
      </c>
      <c r="I135" s="16">
        <f>IF(Inskrivning!$G137=4,Inskrivning!Q137,0)</f>
        <v>0</v>
      </c>
      <c r="J135" s="16">
        <f>IF(Inskrivning!$G137=4,Inskrivning!R137,0)</f>
        <v>0</v>
      </c>
      <c r="K135" s="16">
        <f>IF(Inskrivning!$G137=4,Inskrivning!S137,0)</f>
        <v>0</v>
      </c>
      <c r="L135" s="16">
        <f>IF(Inskrivning!$G137=4,Inskrivning!T137,0)</f>
        <v>0</v>
      </c>
      <c r="M135" s="16">
        <f>IF(Inskrivning!$G137=4,Inskrivning!U137,0)</f>
        <v>0</v>
      </c>
      <c r="N135" s="16">
        <f>IF(Inskrivning!$G137=4,Inskrivning!V137,0)</f>
        <v>0</v>
      </c>
      <c r="O135" s="16">
        <f>IF(Inskrivning!$G137=4,Inskrivning!W137,0)</f>
        <v>0</v>
      </c>
      <c r="P135" s="16">
        <f>IF(Inskrivning!$G137=4,Inskrivning!X137,0)</f>
        <v>0</v>
      </c>
      <c r="Q135" s="113"/>
    </row>
    <row r="136" spans="1:17" ht="17.100000000000001" customHeight="1" x14ac:dyDescent="0.25">
      <c r="A136" s="4"/>
      <c r="B136" s="53">
        <f>IF(Inskrivning!$G138=4,Inskrivning!J138,0)</f>
        <v>0</v>
      </c>
      <c r="C136" s="53">
        <f>IF(Inskrivning!$G138=4,Inskrivning!K138,0)</f>
        <v>0</v>
      </c>
      <c r="D136" s="16">
        <f>IF(Inskrivning!$G138=4,Inskrivning!L138,0)</f>
        <v>0</v>
      </c>
      <c r="E136" s="16">
        <f>IF(Inskrivning!$G138=4,Inskrivning!M138,0)</f>
        <v>0</v>
      </c>
      <c r="F136" s="16">
        <f>IF(Inskrivning!$G138=4,Inskrivning!N138,0)</f>
        <v>0</v>
      </c>
      <c r="G136" s="16">
        <f>IF(Inskrivning!$G138=4,Inskrivning!O138,0)</f>
        <v>0</v>
      </c>
      <c r="H136" s="16">
        <f>IF(Inskrivning!$G138=4,Inskrivning!P138,0)</f>
        <v>0</v>
      </c>
      <c r="I136" s="16">
        <f>IF(Inskrivning!$G138=4,Inskrivning!Q138,0)</f>
        <v>0</v>
      </c>
      <c r="J136" s="16">
        <f>IF(Inskrivning!$G138=4,Inskrivning!R138,0)</f>
        <v>0</v>
      </c>
      <c r="K136" s="16">
        <f>IF(Inskrivning!$G138=4,Inskrivning!S138,0)</f>
        <v>0</v>
      </c>
      <c r="L136" s="16">
        <f>IF(Inskrivning!$G138=4,Inskrivning!T138,0)</f>
        <v>0</v>
      </c>
      <c r="M136" s="16">
        <f>IF(Inskrivning!$G138=4,Inskrivning!U138,0)</f>
        <v>0</v>
      </c>
      <c r="N136" s="16">
        <f>IF(Inskrivning!$G138=4,Inskrivning!V138,0)</f>
        <v>0</v>
      </c>
      <c r="O136" s="16">
        <f>IF(Inskrivning!$G138=4,Inskrivning!W138,0)</f>
        <v>0</v>
      </c>
      <c r="P136" s="16">
        <f>IF(Inskrivning!$G138=4,Inskrivning!X138,0)</f>
        <v>0</v>
      </c>
      <c r="Q136" s="113"/>
    </row>
    <row r="137" spans="1:17" ht="17.100000000000001" customHeight="1" x14ac:dyDescent="0.25">
      <c r="A137" s="4"/>
      <c r="B137" s="53">
        <f>IF(Inskrivning!$G139=4,Inskrivning!J139,0)</f>
        <v>0</v>
      </c>
      <c r="C137" s="53">
        <f>IF(Inskrivning!$G139=4,Inskrivning!K139,0)</f>
        <v>0</v>
      </c>
      <c r="D137" s="16">
        <f>IF(Inskrivning!$G139=4,Inskrivning!L139,0)</f>
        <v>0</v>
      </c>
      <c r="E137" s="16">
        <f>IF(Inskrivning!$G139=4,Inskrivning!M139,0)</f>
        <v>0</v>
      </c>
      <c r="F137" s="16">
        <f>IF(Inskrivning!$G139=4,Inskrivning!N139,0)</f>
        <v>0</v>
      </c>
      <c r="G137" s="16">
        <f>IF(Inskrivning!$G139=4,Inskrivning!O139,0)</f>
        <v>0</v>
      </c>
      <c r="H137" s="16">
        <f>IF(Inskrivning!$G139=4,Inskrivning!P139,0)</f>
        <v>0</v>
      </c>
      <c r="I137" s="16">
        <f>IF(Inskrivning!$G139=4,Inskrivning!Q139,0)</f>
        <v>0</v>
      </c>
      <c r="J137" s="16">
        <f>IF(Inskrivning!$G139=4,Inskrivning!R139,0)</f>
        <v>0</v>
      </c>
      <c r="K137" s="16">
        <f>IF(Inskrivning!$G139=4,Inskrivning!S139,0)</f>
        <v>0</v>
      </c>
      <c r="L137" s="16">
        <f>IF(Inskrivning!$G139=4,Inskrivning!T139,0)</f>
        <v>0</v>
      </c>
      <c r="M137" s="16">
        <f>IF(Inskrivning!$G139=4,Inskrivning!U139,0)</f>
        <v>0</v>
      </c>
      <c r="N137" s="16">
        <f>IF(Inskrivning!$G139=4,Inskrivning!V139,0)</f>
        <v>0</v>
      </c>
      <c r="O137" s="16">
        <f>IF(Inskrivning!$G139=4,Inskrivning!W139,0)</f>
        <v>0</v>
      </c>
      <c r="P137" s="16">
        <f>IF(Inskrivning!$G139=4,Inskrivning!X139,0)</f>
        <v>0</v>
      </c>
      <c r="Q137" s="113"/>
    </row>
    <row r="138" spans="1:17" ht="17.100000000000001" customHeight="1" x14ac:dyDescent="0.25">
      <c r="A138" s="4"/>
      <c r="B138" s="53">
        <f>IF(Inskrivning!$G140=4,Inskrivning!J140,0)</f>
        <v>0</v>
      </c>
      <c r="C138" s="53">
        <f>IF(Inskrivning!$G140=4,Inskrivning!K140,0)</f>
        <v>0</v>
      </c>
      <c r="D138" s="16">
        <f>IF(Inskrivning!$G140=4,Inskrivning!L140,0)</f>
        <v>0</v>
      </c>
      <c r="E138" s="16">
        <f>IF(Inskrivning!$G140=4,Inskrivning!M140,0)</f>
        <v>0</v>
      </c>
      <c r="F138" s="16">
        <f>IF(Inskrivning!$G140=4,Inskrivning!N140,0)</f>
        <v>0</v>
      </c>
      <c r="G138" s="16">
        <f>IF(Inskrivning!$G140=4,Inskrivning!O140,0)</f>
        <v>0</v>
      </c>
      <c r="H138" s="16">
        <f>IF(Inskrivning!$G140=4,Inskrivning!P140,0)</f>
        <v>0</v>
      </c>
      <c r="I138" s="16">
        <f>IF(Inskrivning!$G140=4,Inskrivning!Q140,0)</f>
        <v>0</v>
      </c>
      <c r="J138" s="16">
        <f>IF(Inskrivning!$G140=4,Inskrivning!R140,0)</f>
        <v>0</v>
      </c>
      <c r="K138" s="16">
        <f>IF(Inskrivning!$G140=4,Inskrivning!S140,0)</f>
        <v>0</v>
      </c>
      <c r="L138" s="16">
        <f>IF(Inskrivning!$G140=4,Inskrivning!T140,0)</f>
        <v>0</v>
      </c>
      <c r="M138" s="16">
        <f>IF(Inskrivning!$G140=4,Inskrivning!U140,0)</f>
        <v>0</v>
      </c>
      <c r="N138" s="16">
        <f>IF(Inskrivning!$G140=4,Inskrivning!V140,0)</f>
        <v>0</v>
      </c>
      <c r="O138" s="16">
        <f>IF(Inskrivning!$G140=4,Inskrivning!W140,0)</f>
        <v>0</v>
      </c>
      <c r="P138" s="16">
        <f>IF(Inskrivning!$G140=4,Inskrivning!X140,0)</f>
        <v>0</v>
      </c>
      <c r="Q138" s="113"/>
    </row>
    <row r="139" spans="1:17" ht="17.100000000000001" customHeight="1" x14ac:dyDescent="0.25">
      <c r="A139" s="4"/>
      <c r="B139" s="53">
        <f>IF(Inskrivning!$G141=4,Inskrivning!J141,0)</f>
        <v>0</v>
      </c>
      <c r="C139" s="53">
        <f>IF(Inskrivning!$G141=4,Inskrivning!K141,0)</f>
        <v>0</v>
      </c>
      <c r="D139" s="16">
        <f>IF(Inskrivning!$G141=4,Inskrivning!L141,0)</f>
        <v>0</v>
      </c>
      <c r="E139" s="16">
        <f>IF(Inskrivning!$G141=4,Inskrivning!M141,0)</f>
        <v>0</v>
      </c>
      <c r="F139" s="16">
        <f>IF(Inskrivning!$G141=4,Inskrivning!N141,0)</f>
        <v>0</v>
      </c>
      <c r="G139" s="16">
        <f>IF(Inskrivning!$G141=4,Inskrivning!O141,0)</f>
        <v>0</v>
      </c>
      <c r="H139" s="16">
        <f>IF(Inskrivning!$G141=4,Inskrivning!P141,0)</f>
        <v>0</v>
      </c>
      <c r="I139" s="16">
        <f>IF(Inskrivning!$G141=4,Inskrivning!Q141,0)</f>
        <v>0</v>
      </c>
      <c r="J139" s="16">
        <f>IF(Inskrivning!$G141=4,Inskrivning!R141,0)</f>
        <v>0</v>
      </c>
      <c r="K139" s="16">
        <f>IF(Inskrivning!$G141=4,Inskrivning!S141,0)</f>
        <v>0</v>
      </c>
      <c r="L139" s="16">
        <f>IF(Inskrivning!$G141=4,Inskrivning!T141,0)</f>
        <v>0</v>
      </c>
      <c r="M139" s="16">
        <f>IF(Inskrivning!$G141=4,Inskrivning!U141,0)</f>
        <v>0</v>
      </c>
      <c r="N139" s="16">
        <f>IF(Inskrivning!$G141=4,Inskrivning!V141,0)</f>
        <v>0</v>
      </c>
      <c r="O139" s="16">
        <f>IF(Inskrivning!$G141=4,Inskrivning!W141,0)</f>
        <v>0</v>
      </c>
      <c r="P139" s="16">
        <f>IF(Inskrivning!$G141=4,Inskrivning!X141,0)</f>
        <v>0</v>
      </c>
      <c r="Q139" s="113"/>
    </row>
    <row r="140" spans="1:17" ht="17.100000000000001" customHeight="1" x14ac:dyDescent="0.25">
      <c r="A140" s="4"/>
      <c r="B140" s="53">
        <f>IF(Inskrivning!$G142=4,Inskrivning!J142,0)</f>
        <v>0</v>
      </c>
      <c r="C140" s="53">
        <f>IF(Inskrivning!$G142=4,Inskrivning!K142,0)</f>
        <v>0</v>
      </c>
      <c r="D140" s="16">
        <f>IF(Inskrivning!$G142=4,Inskrivning!L142,0)</f>
        <v>0</v>
      </c>
      <c r="E140" s="16">
        <f>IF(Inskrivning!$G142=4,Inskrivning!M142,0)</f>
        <v>0</v>
      </c>
      <c r="F140" s="16">
        <f>IF(Inskrivning!$G142=4,Inskrivning!N142,0)</f>
        <v>0</v>
      </c>
      <c r="G140" s="16">
        <f>IF(Inskrivning!$G142=4,Inskrivning!O142,0)</f>
        <v>0</v>
      </c>
      <c r="H140" s="16">
        <f>IF(Inskrivning!$G142=4,Inskrivning!P142,0)</f>
        <v>0</v>
      </c>
      <c r="I140" s="16">
        <f>IF(Inskrivning!$G142=4,Inskrivning!Q142,0)</f>
        <v>0</v>
      </c>
      <c r="J140" s="16">
        <f>IF(Inskrivning!$G142=4,Inskrivning!R142,0)</f>
        <v>0</v>
      </c>
      <c r="K140" s="16">
        <f>IF(Inskrivning!$G142=4,Inskrivning!S142,0)</f>
        <v>0</v>
      </c>
      <c r="L140" s="16">
        <f>IF(Inskrivning!$G142=4,Inskrivning!T142,0)</f>
        <v>0</v>
      </c>
      <c r="M140" s="16">
        <f>IF(Inskrivning!$G142=4,Inskrivning!U142,0)</f>
        <v>0</v>
      </c>
      <c r="N140" s="16">
        <f>IF(Inskrivning!$G142=4,Inskrivning!V142,0)</f>
        <v>0</v>
      </c>
      <c r="O140" s="16">
        <f>IF(Inskrivning!$G142=4,Inskrivning!W142,0)</f>
        <v>0</v>
      </c>
      <c r="P140" s="16">
        <f>IF(Inskrivning!$G142=4,Inskrivning!X142,0)</f>
        <v>0</v>
      </c>
      <c r="Q140" s="113"/>
    </row>
    <row r="141" spans="1:17" ht="17.100000000000001" customHeight="1" x14ac:dyDescent="0.25">
      <c r="A141" s="4"/>
      <c r="B141" s="53">
        <f>IF(Inskrivning!$G143=4,Inskrivning!J143,0)</f>
        <v>0</v>
      </c>
      <c r="C141" s="53">
        <f>IF(Inskrivning!$G143=4,Inskrivning!K143,0)</f>
        <v>0</v>
      </c>
      <c r="D141" s="16">
        <f>IF(Inskrivning!$G143=4,Inskrivning!L143,0)</f>
        <v>0</v>
      </c>
      <c r="E141" s="16">
        <f>IF(Inskrivning!$G143=4,Inskrivning!M143,0)</f>
        <v>0</v>
      </c>
      <c r="F141" s="16">
        <f>IF(Inskrivning!$G143=4,Inskrivning!N143,0)</f>
        <v>0</v>
      </c>
      <c r="G141" s="16">
        <f>IF(Inskrivning!$G143=4,Inskrivning!O143,0)</f>
        <v>0</v>
      </c>
      <c r="H141" s="16">
        <f>IF(Inskrivning!$G143=4,Inskrivning!P143,0)</f>
        <v>0</v>
      </c>
      <c r="I141" s="16">
        <f>IF(Inskrivning!$G143=4,Inskrivning!Q143,0)</f>
        <v>0</v>
      </c>
      <c r="J141" s="16">
        <f>IF(Inskrivning!$G143=4,Inskrivning!R143,0)</f>
        <v>0</v>
      </c>
      <c r="K141" s="16">
        <f>IF(Inskrivning!$G143=4,Inskrivning!S143,0)</f>
        <v>0</v>
      </c>
      <c r="L141" s="16">
        <f>IF(Inskrivning!$G143=4,Inskrivning!T143,0)</f>
        <v>0</v>
      </c>
      <c r="M141" s="16">
        <f>IF(Inskrivning!$G143=4,Inskrivning!U143,0)</f>
        <v>0</v>
      </c>
      <c r="N141" s="16">
        <f>IF(Inskrivning!$G143=4,Inskrivning!V143,0)</f>
        <v>0</v>
      </c>
      <c r="O141" s="16">
        <f>IF(Inskrivning!$G143=4,Inskrivning!W143,0)</f>
        <v>0</v>
      </c>
      <c r="P141" s="16">
        <f>IF(Inskrivning!$G143=4,Inskrivning!X143,0)</f>
        <v>0</v>
      </c>
      <c r="Q141" s="113"/>
    </row>
    <row r="142" spans="1:17" ht="17.100000000000001" customHeight="1" x14ac:dyDescent="0.25">
      <c r="A142" s="4"/>
      <c r="B142" s="53">
        <f>IF(Inskrivning!$G144=4,Inskrivning!J144,0)</f>
        <v>0</v>
      </c>
      <c r="C142" s="53">
        <f>IF(Inskrivning!$G144=4,Inskrivning!K144,0)</f>
        <v>0</v>
      </c>
      <c r="D142" s="16">
        <f>IF(Inskrivning!$G144=4,Inskrivning!L144,0)</f>
        <v>0</v>
      </c>
      <c r="E142" s="16">
        <f>IF(Inskrivning!$G144=4,Inskrivning!M144,0)</f>
        <v>0</v>
      </c>
      <c r="F142" s="16">
        <f>IF(Inskrivning!$G144=4,Inskrivning!N144,0)</f>
        <v>0</v>
      </c>
      <c r="G142" s="16">
        <f>IF(Inskrivning!$G144=4,Inskrivning!O144,0)</f>
        <v>0</v>
      </c>
      <c r="H142" s="16">
        <f>IF(Inskrivning!$G144=4,Inskrivning!P144,0)</f>
        <v>0</v>
      </c>
      <c r="I142" s="16">
        <f>IF(Inskrivning!$G144=4,Inskrivning!Q144,0)</f>
        <v>0</v>
      </c>
      <c r="J142" s="16">
        <f>IF(Inskrivning!$G144=4,Inskrivning!R144,0)</f>
        <v>0</v>
      </c>
      <c r="K142" s="16">
        <f>IF(Inskrivning!$G144=4,Inskrivning!S144,0)</f>
        <v>0</v>
      </c>
      <c r="L142" s="16">
        <f>IF(Inskrivning!$G144=4,Inskrivning!T144,0)</f>
        <v>0</v>
      </c>
      <c r="M142" s="16">
        <f>IF(Inskrivning!$G144=4,Inskrivning!U144,0)</f>
        <v>0</v>
      </c>
      <c r="N142" s="16">
        <f>IF(Inskrivning!$G144=4,Inskrivning!V144,0)</f>
        <v>0</v>
      </c>
      <c r="O142" s="16">
        <f>IF(Inskrivning!$G144=4,Inskrivning!W144,0)</f>
        <v>0</v>
      </c>
      <c r="P142" s="16">
        <f>IF(Inskrivning!$G144=4,Inskrivning!X144,0)</f>
        <v>0</v>
      </c>
      <c r="Q142" s="113"/>
    </row>
    <row r="143" spans="1:17" ht="17.100000000000001" customHeight="1" x14ac:dyDescent="0.25">
      <c r="A143" s="4"/>
      <c r="B143" s="53">
        <f>IF(Inskrivning!$G145=4,Inskrivning!J145,0)</f>
        <v>0</v>
      </c>
      <c r="C143" s="53">
        <f>IF(Inskrivning!$G145=4,Inskrivning!K145,0)</f>
        <v>0</v>
      </c>
      <c r="D143" s="16">
        <f>IF(Inskrivning!$G145=4,Inskrivning!L145,0)</f>
        <v>0</v>
      </c>
      <c r="E143" s="16">
        <f>IF(Inskrivning!$G145=4,Inskrivning!M145,0)</f>
        <v>0</v>
      </c>
      <c r="F143" s="16">
        <f>IF(Inskrivning!$G145=4,Inskrivning!N145,0)</f>
        <v>0</v>
      </c>
      <c r="G143" s="16">
        <f>IF(Inskrivning!$G145=4,Inskrivning!O145,0)</f>
        <v>0</v>
      </c>
      <c r="H143" s="16">
        <f>IF(Inskrivning!$G145=4,Inskrivning!P145,0)</f>
        <v>0</v>
      </c>
      <c r="I143" s="16">
        <f>IF(Inskrivning!$G145=4,Inskrivning!Q145,0)</f>
        <v>0</v>
      </c>
      <c r="J143" s="16">
        <f>IF(Inskrivning!$G145=4,Inskrivning!R145,0)</f>
        <v>0</v>
      </c>
      <c r="K143" s="16">
        <f>IF(Inskrivning!$G145=4,Inskrivning!S145,0)</f>
        <v>0</v>
      </c>
      <c r="L143" s="16">
        <f>IF(Inskrivning!$G145=4,Inskrivning!T145,0)</f>
        <v>0</v>
      </c>
      <c r="M143" s="16">
        <f>IF(Inskrivning!$G145=4,Inskrivning!U145,0)</f>
        <v>0</v>
      </c>
      <c r="N143" s="16">
        <f>IF(Inskrivning!$G145=4,Inskrivning!V145,0)</f>
        <v>0</v>
      </c>
      <c r="O143" s="16">
        <f>IF(Inskrivning!$G145=4,Inskrivning!W145,0)</f>
        <v>0</v>
      </c>
      <c r="P143" s="16">
        <f>IF(Inskrivning!$G145=4,Inskrivning!X145,0)</f>
        <v>0</v>
      </c>
      <c r="Q143" s="113"/>
    </row>
    <row r="144" spans="1:17" ht="17.100000000000001" customHeight="1" x14ac:dyDescent="0.25">
      <c r="A144" s="4"/>
      <c r="B144" s="53">
        <f>IF(Inskrivning!$G146=4,Inskrivning!J146,0)</f>
        <v>0</v>
      </c>
      <c r="C144" s="53">
        <f>IF(Inskrivning!$G146=4,Inskrivning!K146,0)</f>
        <v>0</v>
      </c>
      <c r="D144" s="16">
        <f>IF(Inskrivning!$G146=4,Inskrivning!L146,0)</f>
        <v>0</v>
      </c>
      <c r="E144" s="16">
        <f>IF(Inskrivning!$G146=4,Inskrivning!M146,0)</f>
        <v>0</v>
      </c>
      <c r="F144" s="16">
        <f>IF(Inskrivning!$G146=4,Inskrivning!N146,0)</f>
        <v>0</v>
      </c>
      <c r="G144" s="16">
        <f>IF(Inskrivning!$G146=4,Inskrivning!O146,0)</f>
        <v>0</v>
      </c>
      <c r="H144" s="16">
        <f>IF(Inskrivning!$G146=4,Inskrivning!P146,0)</f>
        <v>0</v>
      </c>
      <c r="I144" s="16">
        <f>IF(Inskrivning!$G146=4,Inskrivning!Q146,0)</f>
        <v>0</v>
      </c>
      <c r="J144" s="16">
        <f>IF(Inskrivning!$G146=4,Inskrivning!R146,0)</f>
        <v>0</v>
      </c>
      <c r="K144" s="16">
        <f>IF(Inskrivning!$G146=4,Inskrivning!S146,0)</f>
        <v>0</v>
      </c>
      <c r="L144" s="16">
        <f>IF(Inskrivning!$G146=4,Inskrivning!T146,0)</f>
        <v>0</v>
      </c>
      <c r="M144" s="16">
        <f>IF(Inskrivning!$G146=4,Inskrivning!U146,0)</f>
        <v>0</v>
      </c>
      <c r="N144" s="16">
        <f>IF(Inskrivning!$G146=4,Inskrivning!V146,0)</f>
        <v>0</v>
      </c>
      <c r="O144" s="16">
        <f>IF(Inskrivning!$G146=4,Inskrivning!W146,0)</f>
        <v>0</v>
      </c>
      <c r="P144" s="16">
        <f>IF(Inskrivning!$G146=4,Inskrivning!X146,0)</f>
        <v>0</v>
      </c>
      <c r="Q144" s="113"/>
    </row>
    <row r="145" spans="1:17" ht="17.100000000000001" customHeight="1" x14ac:dyDescent="0.25">
      <c r="A145" s="4"/>
      <c r="B145" s="53">
        <f>IF(Inskrivning!$G147=4,Inskrivning!J147,0)</f>
        <v>0</v>
      </c>
      <c r="C145" s="53">
        <f>IF(Inskrivning!$G147=4,Inskrivning!K147,0)</f>
        <v>0</v>
      </c>
      <c r="D145" s="16">
        <f>IF(Inskrivning!$G147=4,Inskrivning!L147,0)</f>
        <v>0</v>
      </c>
      <c r="E145" s="16">
        <f>IF(Inskrivning!$G147=4,Inskrivning!M147,0)</f>
        <v>0</v>
      </c>
      <c r="F145" s="16">
        <f>IF(Inskrivning!$G147=4,Inskrivning!N147,0)</f>
        <v>0</v>
      </c>
      <c r="G145" s="16">
        <f>IF(Inskrivning!$G147=4,Inskrivning!O147,0)</f>
        <v>0</v>
      </c>
      <c r="H145" s="16">
        <f>IF(Inskrivning!$G147=4,Inskrivning!P147,0)</f>
        <v>0</v>
      </c>
      <c r="I145" s="16">
        <f>IF(Inskrivning!$G147=4,Inskrivning!Q147,0)</f>
        <v>0</v>
      </c>
      <c r="J145" s="16">
        <f>IF(Inskrivning!$G147=4,Inskrivning!R147,0)</f>
        <v>0</v>
      </c>
      <c r="K145" s="16">
        <f>IF(Inskrivning!$G147=4,Inskrivning!S147,0)</f>
        <v>0</v>
      </c>
      <c r="L145" s="16">
        <f>IF(Inskrivning!$G147=4,Inskrivning!T147,0)</f>
        <v>0</v>
      </c>
      <c r="M145" s="16">
        <f>IF(Inskrivning!$G147=4,Inskrivning!U147,0)</f>
        <v>0</v>
      </c>
      <c r="N145" s="16">
        <f>IF(Inskrivning!$G147=4,Inskrivning!V147,0)</f>
        <v>0</v>
      </c>
      <c r="O145" s="16">
        <f>IF(Inskrivning!$G147=4,Inskrivning!W147,0)</f>
        <v>0</v>
      </c>
      <c r="P145" s="16">
        <f>IF(Inskrivning!$G147=4,Inskrivning!X147,0)</f>
        <v>0</v>
      </c>
      <c r="Q145" s="113"/>
    </row>
    <row r="146" spans="1:17" ht="17.100000000000001" customHeight="1" x14ac:dyDescent="0.25">
      <c r="A146" s="4"/>
      <c r="B146" s="53">
        <f>IF(Inskrivning!$G148=4,Inskrivning!J148,0)</f>
        <v>0</v>
      </c>
      <c r="C146" s="53">
        <f>IF(Inskrivning!$G148=4,Inskrivning!K148,0)</f>
        <v>0</v>
      </c>
      <c r="D146" s="16">
        <f>IF(Inskrivning!$G148=4,Inskrivning!L148,0)</f>
        <v>0</v>
      </c>
      <c r="E146" s="16">
        <f>IF(Inskrivning!$G148=4,Inskrivning!M148,0)</f>
        <v>0</v>
      </c>
      <c r="F146" s="16">
        <f>IF(Inskrivning!$G148=4,Inskrivning!N148,0)</f>
        <v>0</v>
      </c>
      <c r="G146" s="16">
        <f>IF(Inskrivning!$G148=4,Inskrivning!O148,0)</f>
        <v>0</v>
      </c>
      <c r="H146" s="16">
        <f>IF(Inskrivning!$G148=4,Inskrivning!P148,0)</f>
        <v>0</v>
      </c>
      <c r="I146" s="16">
        <f>IF(Inskrivning!$G148=4,Inskrivning!Q148,0)</f>
        <v>0</v>
      </c>
      <c r="J146" s="16">
        <f>IF(Inskrivning!$G148=4,Inskrivning!R148,0)</f>
        <v>0</v>
      </c>
      <c r="K146" s="16">
        <f>IF(Inskrivning!$G148=4,Inskrivning!S148,0)</f>
        <v>0</v>
      </c>
      <c r="L146" s="16">
        <f>IF(Inskrivning!$G148=4,Inskrivning!T148,0)</f>
        <v>0</v>
      </c>
      <c r="M146" s="16">
        <f>IF(Inskrivning!$G148=4,Inskrivning!U148,0)</f>
        <v>0</v>
      </c>
      <c r="N146" s="16">
        <f>IF(Inskrivning!$G148=4,Inskrivning!V148,0)</f>
        <v>0</v>
      </c>
      <c r="O146" s="16">
        <f>IF(Inskrivning!$G148=4,Inskrivning!W148,0)</f>
        <v>0</v>
      </c>
      <c r="P146" s="16">
        <f>IF(Inskrivning!$G148=4,Inskrivning!X148,0)</f>
        <v>0</v>
      </c>
      <c r="Q146" s="113"/>
    </row>
    <row r="147" spans="1:17" ht="17.100000000000001" customHeight="1" x14ac:dyDescent="0.25">
      <c r="A147" s="4"/>
      <c r="B147" s="53">
        <f>IF(Inskrivning!$G149=4,Inskrivning!J149,0)</f>
        <v>0</v>
      </c>
      <c r="C147" s="53">
        <f>IF(Inskrivning!$G149=4,Inskrivning!K149,0)</f>
        <v>0</v>
      </c>
      <c r="D147" s="16">
        <f>IF(Inskrivning!$G149=4,Inskrivning!L149,0)</f>
        <v>0</v>
      </c>
      <c r="E147" s="16">
        <f>IF(Inskrivning!$G149=4,Inskrivning!M149,0)</f>
        <v>0</v>
      </c>
      <c r="F147" s="16">
        <f>IF(Inskrivning!$G149=4,Inskrivning!N149,0)</f>
        <v>0</v>
      </c>
      <c r="G147" s="16">
        <f>IF(Inskrivning!$G149=4,Inskrivning!O149,0)</f>
        <v>0</v>
      </c>
      <c r="H147" s="16">
        <f>IF(Inskrivning!$G149=4,Inskrivning!P149,0)</f>
        <v>0</v>
      </c>
      <c r="I147" s="16">
        <f>IF(Inskrivning!$G149=4,Inskrivning!Q149,0)</f>
        <v>0</v>
      </c>
      <c r="J147" s="16">
        <f>IF(Inskrivning!$G149=4,Inskrivning!R149,0)</f>
        <v>0</v>
      </c>
      <c r="K147" s="16">
        <f>IF(Inskrivning!$G149=4,Inskrivning!S149,0)</f>
        <v>0</v>
      </c>
      <c r="L147" s="16">
        <f>IF(Inskrivning!$G149=4,Inskrivning!T149,0)</f>
        <v>0</v>
      </c>
      <c r="M147" s="16">
        <f>IF(Inskrivning!$G149=4,Inskrivning!U149,0)</f>
        <v>0</v>
      </c>
      <c r="N147" s="16">
        <f>IF(Inskrivning!$G149=4,Inskrivning!V149,0)</f>
        <v>0</v>
      </c>
      <c r="O147" s="16">
        <f>IF(Inskrivning!$G149=4,Inskrivning!W149,0)</f>
        <v>0</v>
      </c>
      <c r="P147" s="16">
        <f>IF(Inskrivning!$G149=4,Inskrivning!X149,0)</f>
        <v>0</v>
      </c>
      <c r="Q147" s="113"/>
    </row>
    <row r="148" spans="1:17" ht="17.100000000000001" customHeight="1" x14ac:dyDescent="0.25">
      <c r="A148" s="4"/>
      <c r="B148" s="53">
        <f>IF(Inskrivning!$G150=4,Inskrivning!J150,0)</f>
        <v>0</v>
      </c>
      <c r="C148" s="53">
        <f>IF(Inskrivning!$G150=4,Inskrivning!K150,0)</f>
        <v>0</v>
      </c>
      <c r="D148" s="16">
        <f>IF(Inskrivning!$G150=4,Inskrivning!L150,0)</f>
        <v>0</v>
      </c>
      <c r="E148" s="16">
        <f>IF(Inskrivning!$G150=4,Inskrivning!M150,0)</f>
        <v>0</v>
      </c>
      <c r="F148" s="16">
        <f>IF(Inskrivning!$G150=4,Inskrivning!N150,0)</f>
        <v>0</v>
      </c>
      <c r="G148" s="16">
        <f>IF(Inskrivning!$G150=4,Inskrivning!O150,0)</f>
        <v>0</v>
      </c>
      <c r="H148" s="16">
        <f>IF(Inskrivning!$G150=4,Inskrivning!P150,0)</f>
        <v>0</v>
      </c>
      <c r="I148" s="16">
        <f>IF(Inskrivning!$G150=4,Inskrivning!Q150,0)</f>
        <v>0</v>
      </c>
      <c r="J148" s="16">
        <f>IF(Inskrivning!$G150=4,Inskrivning!R150,0)</f>
        <v>0</v>
      </c>
      <c r="K148" s="16">
        <f>IF(Inskrivning!$G150=4,Inskrivning!S150,0)</f>
        <v>0</v>
      </c>
      <c r="L148" s="16">
        <f>IF(Inskrivning!$G150=4,Inskrivning!T150,0)</f>
        <v>0</v>
      </c>
      <c r="M148" s="16">
        <f>IF(Inskrivning!$G150=4,Inskrivning!U150,0)</f>
        <v>0</v>
      </c>
      <c r="N148" s="16">
        <f>IF(Inskrivning!$G150=4,Inskrivning!V150,0)</f>
        <v>0</v>
      </c>
      <c r="O148" s="16">
        <f>IF(Inskrivning!$G150=4,Inskrivning!W150,0)</f>
        <v>0</v>
      </c>
      <c r="P148" s="16">
        <f>IF(Inskrivning!$G150=4,Inskrivning!X150,0)</f>
        <v>0</v>
      </c>
      <c r="Q148" s="113"/>
    </row>
    <row r="149" spans="1:17" ht="17.100000000000001" customHeight="1" x14ac:dyDescent="0.25">
      <c r="A149" s="4"/>
      <c r="B149" s="53">
        <f>IF(Inskrivning!$G151=4,Inskrivning!J151,0)</f>
        <v>0</v>
      </c>
      <c r="C149" s="53">
        <f>IF(Inskrivning!$G151=4,Inskrivning!K151,0)</f>
        <v>0</v>
      </c>
      <c r="D149" s="16">
        <f>IF(Inskrivning!$G151=4,Inskrivning!L151,0)</f>
        <v>0</v>
      </c>
      <c r="E149" s="16">
        <f>IF(Inskrivning!$G151=4,Inskrivning!M151,0)</f>
        <v>0</v>
      </c>
      <c r="F149" s="16">
        <f>IF(Inskrivning!$G151=4,Inskrivning!N151,0)</f>
        <v>0</v>
      </c>
      <c r="G149" s="16">
        <f>IF(Inskrivning!$G151=4,Inskrivning!O151,0)</f>
        <v>0</v>
      </c>
      <c r="H149" s="16">
        <f>IF(Inskrivning!$G151=4,Inskrivning!P151,0)</f>
        <v>0</v>
      </c>
      <c r="I149" s="16">
        <f>IF(Inskrivning!$G151=4,Inskrivning!Q151,0)</f>
        <v>0</v>
      </c>
      <c r="J149" s="16">
        <f>IF(Inskrivning!$G151=4,Inskrivning!R151,0)</f>
        <v>0</v>
      </c>
      <c r="K149" s="16">
        <f>IF(Inskrivning!$G151=4,Inskrivning!S151,0)</f>
        <v>0</v>
      </c>
      <c r="L149" s="16">
        <f>IF(Inskrivning!$G151=4,Inskrivning!T151,0)</f>
        <v>0</v>
      </c>
      <c r="M149" s="16">
        <f>IF(Inskrivning!$G151=4,Inskrivning!U151,0)</f>
        <v>0</v>
      </c>
      <c r="N149" s="16">
        <f>IF(Inskrivning!$G151=4,Inskrivning!V151,0)</f>
        <v>0</v>
      </c>
      <c r="O149" s="16">
        <f>IF(Inskrivning!$G151=4,Inskrivning!W151,0)</f>
        <v>0</v>
      </c>
      <c r="P149" s="16">
        <f>IF(Inskrivning!$G151=4,Inskrivning!X151,0)</f>
        <v>0</v>
      </c>
      <c r="Q149" s="113"/>
    </row>
    <row r="150" spans="1:17" ht="17.100000000000001" customHeight="1" x14ac:dyDescent="0.25">
      <c r="A150" s="4"/>
      <c r="B150" s="53">
        <f>IF(Inskrivning!$G152=4,Inskrivning!J152,0)</f>
        <v>0</v>
      </c>
      <c r="C150" s="53">
        <f>IF(Inskrivning!$G152=4,Inskrivning!K152,0)</f>
        <v>0</v>
      </c>
      <c r="D150" s="16">
        <f>IF(Inskrivning!$G152=4,Inskrivning!L152,0)</f>
        <v>0</v>
      </c>
      <c r="E150" s="16">
        <f>IF(Inskrivning!$G152=4,Inskrivning!M152,0)</f>
        <v>0</v>
      </c>
      <c r="F150" s="16">
        <f>IF(Inskrivning!$G152=4,Inskrivning!N152,0)</f>
        <v>0</v>
      </c>
      <c r="G150" s="16">
        <f>IF(Inskrivning!$G152=4,Inskrivning!O152,0)</f>
        <v>0</v>
      </c>
      <c r="H150" s="16">
        <f>IF(Inskrivning!$G152=4,Inskrivning!P152,0)</f>
        <v>0</v>
      </c>
      <c r="I150" s="16">
        <f>IF(Inskrivning!$G152=4,Inskrivning!Q152,0)</f>
        <v>0</v>
      </c>
      <c r="J150" s="16">
        <f>IF(Inskrivning!$G152=4,Inskrivning!R152,0)</f>
        <v>0</v>
      </c>
      <c r="K150" s="16">
        <f>IF(Inskrivning!$G152=4,Inskrivning!S152,0)</f>
        <v>0</v>
      </c>
      <c r="L150" s="16">
        <f>IF(Inskrivning!$G152=4,Inskrivning!T152,0)</f>
        <v>0</v>
      </c>
      <c r="M150" s="16">
        <f>IF(Inskrivning!$G152=4,Inskrivning!U152,0)</f>
        <v>0</v>
      </c>
      <c r="N150" s="16">
        <f>IF(Inskrivning!$G152=4,Inskrivning!V152,0)</f>
        <v>0</v>
      </c>
      <c r="O150" s="16">
        <f>IF(Inskrivning!$G152=4,Inskrivning!W152,0)</f>
        <v>0</v>
      </c>
      <c r="P150" s="16">
        <f>IF(Inskrivning!$G152=4,Inskrivning!X152,0)</f>
        <v>0</v>
      </c>
      <c r="Q150" s="113"/>
    </row>
    <row r="151" spans="1:17" ht="17.100000000000001" customHeight="1" x14ac:dyDescent="0.25">
      <c r="A151" s="4"/>
      <c r="B151" s="53">
        <f>IF(Inskrivning!$G153=4,Inskrivning!J153,0)</f>
        <v>0</v>
      </c>
      <c r="C151" s="53">
        <f>IF(Inskrivning!$G153=4,Inskrivning!K153,0)</f>
        <v>0</v>
      </c>
      <c r="D151" s="16">
        <f>IF(Inskrivning!$G153=4,Inskrivning!L153,0)</f>
        <v>0</v>
      </c>
      <c r="E151" s="16">
        <f>IF(Inskrivning!$G153=4,Inskrivning!M153,0)</f>
        <v>0</v>
      </c>
      <c r="F151" s="16">
        <f>IF(Inskrivning!$G153=4,Inskrivning!N153,0)</f>
        <v>0</v>
      </c>
      <c r="G151" s="16">
        <f>IF(Inskrivning!$G153=4,Inskrivning!O153,0)</f>
        <v>0</v>
      </c>
      <c r="H151" s="16">
        <f>IF(Inskrivning!$G153=4,Inskrivning!P153,0)</f>
        <v>0</v>
      </c>
      <c r="I151" s="16">
        <f>IF(Inskrivning!$G153=4,Inskrivning!Q153,0)</f>
        <v>0</v>
      </c>
      <c r="J151" s="16">
        <f>IF(Inskrivning!$G153=4,Inskrivning!R153,0)</f>
        <v>0</v>
      </c>
      <c r="K151" s="16">
        <f>IF(Inskrivning!$G153=4,Inskrivning!S153,0)</f>
        <v>0</v>
      </c>
      <c r="L151" s="16">
        <f>IF(Inskrivning!$G153=4,Inskrivning!T153,0)</f>
        <v>0</v>
      </c>
      <c r="M151" s="16">
        <f>IF(Inskrivning!$G153=4,Inskrivning!U153,0)</f>
        <v>0</v>
      </c>
      <c r="N151" s="16">
        <f>IF(Inskrivning!$G153=4,Inskrivning!V153,0)</f>
        <v>0</v>
      </c>
      <c r="O151" s="16">
        <f>IF(Inskrivning!$G153=4,Inskrivning!W153,0)</f>
        <v>0</v>
      </c>
      <c r="P151" s="16">
        <f>IF(Inskrivning!$G153=4,Inskrivning!X153,0)</f>
        <v>0</v>
      </c>
      <c r="Q151" s="113"/>
    </row>
    <row r="152" spans="1:17" ht="17.100000000000001" customHeight="1" x14ac:dyDescent="0.25">
      <c r="A152" s="4"/>
      <c r="B152" s="53">
        <f>IF(Inskrivning!$G154=4,Inskrivning!J154,0)</f>
        <v>0</v>
      </c>
      <c r="C152" s="53">
        <f>IF(Inskrivning!$G154=4,Inskrivning!K154,0)</f>
        <v>0</v>
      </c>
      <c r="D152" s="16">
        <f>IF(Inskrivning!$G154=4,Inskrivning!L154,0)</f>
        <v>0</v>
      </c>
      <c r="E152" s="16">
        <f>IF(Inskrivning!$G154=4,Inskrivning!M154,0)</f>
        <v>0</v>
      </c>
      <c r="F152" s="16">
        <f>IF(Inskrivning!$G154=4,Inskrivning!N154,0)</f>
        <v>0</v>
      </c>
      <c r="G152" s="16">
        <f>IF(Inskrivning!$G154=4,Inskrivning!O154,0)</f>
        <v>0</v>
      </c>
      <c r="H152" s="16">
        <f>IF(Inskrivning!$G154=4,Inskrivning!P154,0)</f>
        <v>0</v>
      </c>
      <c r="I152" s="16">
        <f>IF(Inskrivning!$G154=4,Inskrivning!Q154,0)</f>
        <v>0</v>
      </c>
      <c r="J152" s="16">
        <f>IF(Inskrivning!$G154=4,Inskrivning!R154,0)</f>
        <v>0</v>
      </c>
      <c r="K152" s="16">
        <f>IF(Inskrivning!$G154=4,Inskrivning!S154,0)</f>
        <v>0</v>
      </c>
      <c r="L152" s="16">
        <f>IF(Inskrivning!$G154=4,Inskrivning!T154,0)</f>
        <v>0</v>
      </c>
      <c r="M152" s="16">
        <f>IF(Inskrivning!$G154=4,Inskrivning!U154,0)</f>
        <v>0</v>
      </c>
      <c r="N152" s="16">
        <f>IF(Inskrivning!$G154=4,Inskrivning!V154,0)</f>
        <v>0</v>
      </c>
      <c r="O152" s="16">
        <f>IF(Inskrivning!$G154=4,Inskrivning!W154,0)</f>
        <v>0</v>
      </c>
      <c r="P152" s="16">
        <f>IF(Inskrivning!$G154=4,Inskrivning!X154,0)</f>
        <v>0</v>
      </c>
      <c r="Q152" s="113"/>
    </row>
    <row r="153" spans="1:17" ht="17.100000000000001" customHeight="1" x14ac:dyDescent="0.25">
      <c r="A153" s="4"/>
      <c r="B153" s="53">
        <f>IF(Inskrivning!$G155=4,Inskrivning!J155,0)</f>
        <v>0</v>
      </c>
      <c r="C153" s="53">
        <f>IF(Inskrivning!$G155=4,Inskrivning!K155,0)</f>
        <v>0</v>
      </c>
      <c r="D153" s="16">
        <f>IF(Inskrivning!$G155=4,Inskrivning!L155,0)</f>
        <v>0</v>
      </c>
      <c r="E153" s="16">
        <f>IF(Inskrivning!$G155=4,Inskrivning!M155,0)</f>
        <v>0</v>
      </c>
      <c r="F153" s="16">
        <f>IF(Inskrivning!$G155=4,Inskrivning!N155,0)</f>
        <v>0</v>
      </c>
      <c r="G153" s="16">
        <f>IF(Inskrivning!$G155=4,Inskrivning!O155,0)</f>
        <v>0</v>
      </c>
      <c r="H153" s="16">
        <f>IF(Inskrivning!$G155=4,Inskrivning!P155,0)</f>
        <v>0</v>
      </c>
      <c r="I153" s="16">
        <f>IF(Inskrivning!$G155=4,Inskrivning!Q155,0)</f>
        <v>0</v>
      </c>
      <c r="J153" s="16">
        <f>IF(Inskrivning!$G155=4,Inskrivning!R155,0)</f>
        <v>0</v>
      </c>
      <c r="K153" s="16">
        <f>IF(Inskrivning!$G155=4,Inskrivning!S155,0)</f>
        <v>0</v>
      </c>
      <c r="L153" s="16">
        <f>IF(Inskrivning!$G155=4,Inskrivning!T155,0)</f>
        <v>0</v>
      </c>
      <c r="M153" s="16">
        <f>IF(Inskrivning!$G155=4,Inskrivning!U155,0)</f>
        <v>0</v>
      </c>
      <c r="N153" s="16">
        <f>IF(Inskrivning!$G155=4,Inskrivning!V155,0)</f>
        <v>0</v>
      </c>
      <c r="O153" s="16">
        <f>IF(Inskrivning!$G155=4,Inskrivning!W155,0)</f>
        <v>0</v>
      </c>
      <c r="P153" s="16">
        <f>IF(Inskrivning!$G155=4,Inskrivning!X155,0)</f>
        <v>0</v>
      </c>
      <c r="Q153" s="113"/>
    </row>
    <row r="154" spans="1:17" ht="17.100000000000001" customHeight="1" x14ac:dyDescent="0.25">
      <c r="A154" s="4"/>
      <c r="B154" s="53">
        <f>IF(Inskrivning!$G156=4,Inskrivning!J156,0)</f>
        <v>0</v>
      </c>
      <c r="C154" s="53">
        <f>IF(Inskrivning!$G156=4,Inskrivning!K156,0)</f>
        <v>0</v>
      </c>
      <c r="D154" s="16">
        <f>IF(Inskrivning!$G156=4,Inskrivning!L156,0)</f>
        <v>0</v>
      </c>
      <c r="E154" s="16">
        <f>IF(Inskrivning!$G156=4,Inskrivning!M156,0)</f>
        <v>0</v>
      </c>
      <c r="F154" s="16">
        <f>IF(Inskrivning!$G156=4,Inskrivning!N156,0)</f>
        <v>0</v>
      </c>
      <c r="G154" s="16">
        <f>IF(Inskrivning!$G156=4,Inskrivning!O156,0)</f>
        <v>0</v>
      </c>
      <c r="H154" s="16">
        <f>IF(Inskrivning!$G156=4,Inskrivning!P156,0)</f>
        <v>0</v>
      </c>
      <c r="I154" s="16">
        <f>IF(Inskrivning!$G156=4,Inskrivning!Q156,0)</f>
        <v>0</v>
      </c>
      <c r="J154" s="16">
        <f>IF(Inskrivning!$G156=4,Inskrivning!R156,0)</f>
        <v>0</v>
      </c>
      <c r="K154" s="16">
        <f>IF(Inskrivning!$G156=4,Inskrivning!S156,0)</f>
        <v>0</v>
      </c>
      <c r="L154" s="16">
        <f>IF(Inskrivning!$G156=4,Inskrivning!T156,0)</f>
        <v>0</v>
      </c>
      <c r="M154" s="16">
        <f>IF(Inskrivning!$G156=4,Inskrivning!U156,0)</f>
        <v>0</v>
      </c>
      <c r="N154" s="16">
        <f>IF(Inskrivning!$G156=4,Inskrivning!V156,0)</f>
        <v>0</v>
      </c>
      <c r="O154" s="16">
        <f>IF(Inskrivning!$G156=4,Inskrivning!W156,0)</f>
        <v>0</v>
      </c>
      <c r="P154" s="16">
        <f>IF(Inskrivning!$G156=4,Inskrivning!X156,0)</f>
        <v>0</v>
      </c>
      <c r="Q154" s="113"/>
    </row>
    <row r="155" spans="1:17" ht="17.100000000000001" customHeight="1" x14ac:dyDescent="0.25">
      <c r="A155" s="4"/>
      <c r="B155" s="53">
        <f>IF(Inskrivning!$G157=4,Inskrivning!J157,0)</f>
        <v>0</v>
      </c>
      <c r="C155" s="53">
        <f>IF(Inskrivning!$G157=4,Inskrivning!K157,0)</f>
        <v>0</v>
      </c>
      <c r="D155" s="16">
        <f>IF(Inskrivning!$G157=4,Inskrivning!L157,0)</f>
        <v>0</v>
      </c>
      <c r="E155" s="16">
        <f>IF(Inskrivning!$G157=4,Inskrivning!M157,0)</f>
        <v>0</v>
      </c>
      <c r="F155" s="16">
        <f>IF(Inskrivning!$G157=4,Inskrivning!N157,0)</f>
        <v>0</v>
      </c>
      <c r="G155" s="16">
        <f>IF(Inskrivning!$G157=4,Inskrivning!O157,0)</f>
        <v>0</v>
      </c>
      <c r="H155" s="16">
        <f>IF(Inskrivning!$G157=4,Inskrivning!P157,0)</f>
        <v>0</v>
      </c>
      <c r="I155" s="16">
        <f>IF(Inskrivning!$G157=4,Inskrivning!Q157,0)</f>
        <v>0</v>
      </c>
      <c r="J155" s="16">
        <f>IF(Inskrivning!$G157=4,Inskrivning!R157,0)</f>
        <v>0</v>
      </c>
      <c r="K155" s="16">
        <f>IF(Inskrivning!$G157=4,Inskrivning!S157,0)</f>
        <v>0</v>
      </c>
      <c r="L155" s="16">
        <f>IF(Inskrivning!$G157=4,Inskrivning!T157,0)</f>
        <v>0</v>
      </c>
      <c r="M155" s="16">
        <f>IF(Inskrivning!$G157=4,Inskrivning!U157,0)</f>
        <v>0</v>
      </c>
      <c r="N155" s="16">
        <f>IF(Inskrivning!$G157=4,Inskrivning!V157,0)</f>
        <v>0</v>
      </c>
      <c r="O155" s="16">
        <f>IF(Inskrivning!$G157=4,Inskrivning!W157,0)</f>
        <v>0</v>
      </c>
      <c r="P155" s="16">
        <f>IF(Inskrivning!$G157=4,Inskrivning!X157,0)</f>
        <v>0</v>
      </c>
      <c r="Q155" s="113"/>
    </row>
    <row r="156" spans="1:17" ht="17.100000000000001" customHeight="1" x14ac:dyDescent="0.25">
      <c r="A156" s="4"/>
      <c r="B156" s="53">
        <f>IF(Inskrivning!$G158=4,Inskrivning!J158,0)</f>
        <v>0</v>
      </c>
      <c r="C156" s="53">
        <f>IF(Inskrivning!$G158=4,Inskrivning!K158,0)</f>
        <v>0</v>
      </c>
      <c r="D156" s="16">
        <f>IF(Inskrivning!$G158=4,Inskrivning!L158,0)</f>
        <v>0</v>
      </c>
      <c r="E156" s="16">
        <f>IF(Inskrivning!$G158=4,Inskrivning!M158,0)</f>
        <v>0</v>
      </c>
      <c r="F156" s="16">
        <f>IF(Inskrivning!$G158=4,Inskrivning!N158,0)</f>
        <v>0</v>
      </c>
      <c r="G156" s="16">
        <f>IF(Inskrivning!$G158=4,Inskrivning!O158,0)</f>
        <v>0</v>
      </c>
      <c r="H156" s="16">
        <f>IF(Inskrivning!$G158=4,Inskrivning!P158,0)</f>
        <v>0</v>
      </c>
      <c r="I156" s="16">
        <f>IF(Inskrivning!$G158=4,Inskrivning!Q158,0)</f>
        <v>0</v>
      </c>
      <c r="J156" s="16">
        <f>IF(Inskrivning!$G158=4,Inskrivning!R158,0)</f>
        <v>0</v>
      </c>
      <c r="K156" s="16">
        <f>IF(Inskrivning!$G158=4,Inskrivning!S158,0)</f>
        <v>0</v>
      </c>
      <c r="L156" s="16">
        <f>IF(Inskrivning!$G158=4,Inskrivning!T158,0)</f>
        <v>0</v>
      </c>
      <c r="M156" s="16">
        <f>IF(Inskrivning!$G158=4,Inskrivning!U158,0)</f>
        <v>0</v>
      </c>
      <c r="N156" s="16">
        <f>IF(Inskrivning!$G158=4,Inskrivning!V158,0)</f>
        <v>0</v>
      </c>
      <c r="O156" s="16">
        <f>IF(Inskrivning!$G158=4,Inskrivning!W158,0)</f>
        <v>0</v>
      </c>
      <c r="P156" s="16">
        <f>IF(Inskrivning!$G158=4,Inskrivning!X158,0)</f>
        <v>0</v>
      </c>
      <c r="Q156" s="113"/>
    </row>
    <row r="157" spans="1:17" ht="17.100000000000001" customHeight="1" x14ac:dyDescent="0.25">
      <c r="A157" s="4"/>
      <c r="B157" s="53">
        <f>IF(Inskrivning!$G159=4,Inskrivning!J159,0)</f>
        <v>0</v>
      </c>
      <c r="C157" s="53">
        <f>IF(Inskrivning!$G159=4,Inskrivning!K159,0)</f>
        <v>0</v>
      </c>
      <c r="D157" s="16">
        <f>IF(Inskrivning!$G159=4,Inskrivning!L159,0)</f>
        <v>0</v>
      </c>
      <c r="E157" s="16">
        <f>IF(Inskrivning!$G159=4,Inskrivning!M159,0)</f>
        <v>0</v>
      </c>
      <c r="F157" s="16">
        <f>IF(Inskrivning!$G159=4,Inskrivning!N159,0)</f>
        <v>0</v>
      </c>
      <c r="G157" s="16">
        <f>IF(Inskrivning!$G159=4,Inskrivning!O159,0)</f>
        <v>0</v>
      </c>
      <c r="H157" s="16">
        <f>IF(Inskrivning!$G159=4,Inskrivning!P159,0)</f>
        <v>0</v>
      </c>
      <c r="I157" s="16">
        <f>IF(Inskrivning!$G159=4,Inskrivning!Q159,0)</f>
        <v>0</v>
      </c>
      <c r="J157" s="16">
        <f>IF(Inskrivning!$G159=4,Inskrivning!R159,0)</f>
        <v>0</v>
      </c>
      <c r="K157" s="16">
        <f>IF(Inskrivning!$G159=4,Inskrivning!S159,0)</f>
        <v>0</v>
      </c>
      <c r="L157" s="16">
        <f>IF(Inskrivning!$G159=4,Inskrivning!T159,0)</f>
        <v>0</v>
      </c>
      <c r="M157" s="16">
        <f>IF(Inskrivning!$G159=4,Inskrivning!U159,0)</f>
        <v>0</v>
      </c>
      <c r="N157" s="16">
        <f>IF(Inskrivning!$G159=4,Inskrivning!V159,0)</f>
        <v>0</v>
      </c>
      <c r="O157" s="16">
        <f>IF(Inskrivning!$G159=4,Inskrivning!W159,0)</f>
        <v>0</v>
      </c>
      <c r="P157" s="16">
        <f>IF(Inskrivning!$G159=4,Inskrivning!X159,0)</f>
        <v>0</v>
      </c>
      <c r="Q157" s="113"/>
    </row>
    <row r="158" spans="1:17" ht="17.100000000000001" customHeight="1" x14ac:dyDescent="0.25">
      <c r="A158" s="4"/>
      <c r="B158" s="53">
        <f>IF(Inskrivning!$G160=4,Inskrivning!J160,0)</f>
        <v>0</v>
      </c>
      <c r="C158" s="53">
        <f>IF(Inskrivning!$G160=4,Inskrivning!K160,0)</f>
        <v>0</v>
      </c>
      <c r="D158" s="16">
        <f>IF(Inskrivning!$G160=4,Inskrivning!L160,0)</f>
        <v>0</v>
      </c>
      <c r="E158" s="16">
        <f>IF(Inskrivning!$G160=4,Inskrivning!M160,0)</f>
        <v>0</v>
      </c>
      <c r="F158" s="16">
        <f>IF(Inskrivning!$G160=4,Inskrivning!N160,0)</f>
        <v>0</v>
      </c>
      <c r="G158" s="16">
        <f>IF(Inskrivning!$G160=4,Inskrivning!O160,0)</f>
        <v>0</v>
      </c>
      <c r="H158" s="16">
        <f>IF(Inskrivning!$G160=4,Inskrivning!P160,0)</f>
        <v>0</v>
      </c>
      <c r="I158" s="16">
        <f>IF(Inskrivning!$G160=4,Inskrivning!Q160,0)</f>
        <v>0</v>
      </c>
      <c r="J158" s="16">
        <f>IF(Inskrivning!$G160=4,Inskrivning!R160,0)</f>
        <v>0</v>
      </c>
      <c r="K158" s="16">
        <f>IF(Inskrivning!$G160=4,Inskrivning!S160,0)</f>
        <v>0</v>
      </c>
      <c r="L158" s="16">
        <f>IF(Inskrivning!$G160=4,Inskrivning!T160,0)</f>
        <v>0</v>
      </c>
      <c r="M158" s="16">
        <f>IF(Inskrivning!$G160=4,Inskrivning!U160,0)</f>
        <v>0</v>
      </c>
      <c r="N158" s="16">
        <f>IF(Inskrivning!$G160=4,Inskrivning!V160,0)</f>
        <v>0</v>
      </c>
      <c r="O158" s="16">
        <f>IF(Inskrivning!$G160=4,Inskrivning!W160,0)</f>
        <v>0</v>
      </c>
      <c r="P158" s="16">
        <f>IF(Inskrivning!$G160=4,Inskrivning!X160,0)</f>
        <v>0</v>
      </c>
      <c r="Q158" s="113"/>
    </row>
    <row r="159" spans="1:17" ht="17.100000000000001" customHeight="1" x14ac:dyDescent="0.25">
      <c r="A159" s="4"/>
      <c r="B159" s="53">
        <f>IF(Inskrivning!$G161=4,Inskrivning!J161,0)</f>
        <v>0</v>
      </c>
      <c r="C159" s="53">
        <f>IF(Inskrivning!$G161=4,Inskrivning!K161,0)</f>
        <v>0</v>
      </c>
      <c r="D159" s="16">
        <f>IF(Inskrivning!$G161=4,Inskrivning!L161,0)</f>
        <v>0</v>
      </c>
      <c r="E159" s="16">
        <f>IF(Inskrivning!$G161=4,Inskrivning!M161,0)</f>
        <v>0</v>
      </c>
      <c r="F159" s="16">
        <f>IF(Inskrivning!$G161=4,Inskrivning!N161,0)</f>
        <v>0</v>
      </c>
      <c r="G159" s="16">
        <f>IF(Inskrivning!$G161=4,Inskrivning!O161,0)</f>
        <v>0</v>
      </c>
      <c r="H159" s="16">
        <f>IF(Inskrivning!$G161=4,Inskrivning!P161,0)</f>
        <v>0</v>
      </c>
      <c r="I159" s="16">
        <f>IF(Inskrivning!$G161=4,Inskrivning!Q161,0)</f>
        <v>0</v>
      </c>
      <c r="J159" s="16">
        <f>IF(Inskrivning!$G161=4,Inskrivning!R161,0)</f>
        <v>0</v>
      </c>
      <c r="K159" s="16">
        <f>IF(Inskrivning!$G161=4,Inskrivning!S161,0)</f>
        <v>0</v>
      </c>
      <c r="L159" s="16">
        <f>IF(Inskrivning!$G161=4,Inskrivning!T161,0)</f>
        <v>0</v>
      </c>
      <c r="M159" s="16">
        <f>IF(Inskrivning!$G161=4,Inskrivning!U161,0)</f>
        <v>0</v>
      </c>
      <c r="N159" s="16">
        <f>IF(Inskrivning!$G161=4,Inskrivning!V161,0)</f>
        <v>0</v>
      </c>
      <c r="O159" s="16">
        <f>IF(Inskrivning!$G161=4,Inskrivning!W161,0)</f>
        <v>0</v>
      </c>
      <c r="P159" s="16">
        <f>IF(Inskrivning!$G161=4,Inskrivning!X161,0)</f>
        <v>0</v>
      </c>
      <c r="Q159" s="113"/>
    </row>
    <row r="160" spans="1:17" ht="17.100000000000001" customHeight="1" x14ac:dyDescent="0.25">
      <c r="A160" s="4"/>
      <c r="B160" s="53">
        <f>IF(Inskrivning!$G162=4,Inskrivning!J162,0)</f>
        <v>0</v>
      </c>
      <c r="C160" s="53">
        <f>IF(Inskrivning!$G162=4,Inskrivning!K162,0)</f>
        <v>0</v>
      </c>
      <c r="D160" s="16">
        <f>IF(Inskrivning!$G162=4,Inskrivning!L162,0)</f>
        <v>0</v>
      </c>
      <c r="E160" s="16">
        <f>IF(Inskrivning!$G162=4,Inskrivning!M162,0)</f>
        <v>0</v>
      </c>
      <c r="F160" s="16">
        <f>IF(Inskrivning!$G162=4,Inskrivning!N162,0)</f>
        <v>0</v>
      </c>
      <c r="G160" s="16">
        <f>IF(Inskrivning!$G162=4,Inskrivning!O162,0)</f>
        <v>0</v>
      </c>
      <c r="H160" s="16">
        <f>IF(Inskrivning!$G162=4,Inskrivning!P162,0)</f>
        <v>0</v>
      </c>
      <c r="I160" s="16">
        <f>IF(Inskrivning!$G162=4,Inskrivning!Q162,0)</f>
        <v>0</v>
      </c>
      <c r="J160" s="16">
        <f>IF(Inskrivning!$G162=4,Inskrivning!R162,0)</f>
        <v>0</v>
      </c>
      <c r="K160" s="16">
        <f>IF(Inskrivning!$G162=4,Inskrivning!S162,0)</f>
        <v>0</v>
      </c>
      <c r="L160" s="16">
        <f>IF(Inskrivning!$G162=4,Inskrivning!T162,0)</f>
        <v>0</v>
      </c>
      <c r="M160" s="16">
        <f>IF(Inskrivning!$G162=4,Inskrivning!U162,0)</f>
        <v>0</v>
      </c>
      <c r="N160" s="16">
        <f>IF(Inskrivning!$G162=4,Inskrivning!V162,0)</f>
        <v>0</v>
      </c>
      <c r="O160" s="16">
        <f>IF(Inskrivning!$G162=4,Inskrivning!W162,0)</f>
        <v>0</v>
      </c>
      <c r="P160" s="16">
        <f>IF(Inskrivning!$G162=4,Inskrivning!X162,0)</f>
        <v>0</v>
      </c>
      <c r="Q160" s="113"/>
    </row>
    <row r="161" spans="1:17" ht="17.100000000000001" customHeight="1" x14ac:dyDescent="0.25">
      <c r="A161" s="4"/>
      <c r="B161" s="53">
        <f>IF(Inskrivning!$G163=4,Inskrivning!J163,0)</f>
        <v>0</v>
      </c>
      <c r="C161" s="53">
        <f>IF(Inskrivning!$G163=4,Inskrivning!K163,0)</f>
        <v>0</v>
      </c>
      <c r="D161" s="16">
        <f>IF(Inskrivning!$G163=4,Inskrivning!L163,0)</f>
        <v>0</v>
      </c>
      <c r="E161" s="16">
        <f>IF(Inskrivning!$G163=4,Inskrivning!M163,0)</f>
        <v>0</v>
      </c>
      <c r="F161" s="16">
        <f>IF(Inskrivning!$G163=4,Inskrivning!N163,0)</f>
        <v>0</v>
      </c>
      <c r="G161" s="16">
        <f>IF(Inskrivning!$G163=4,Inskrivning!O163,0)</f>
        <v>0</v>
      </c>
      <c r="H161" s="16">
        <f>IF(Inskrivning!$G163=4,Inskrivning!P163,0)</f>
        <v>0</v>
      </c>
      <c r="I161" s="16">
        <f>IF(Inskrivning!$G163=4,Inskrivning!Q163,0)</f>
        <v>0</v>
      </c>
      <c r="J161" s="16">
        <f>IF(Inskrivning!$G163=4,Inskrivning!R163,0)</f>
        <v>0</v>
      </c>
      <c r="K161" s="16">
        <f>IF(Inskrivning!$G163=4,Inskrivning!S163,0)</f>
        <v>0</v>
      </c>
      <c r="L161" s="16">
        <f>IF(Inskrivning!$G163=4,Inskrivning!T163,0)</f>
        <v>0</v>
      </c>
      <c r="M161" s="16">
        <f>IF(Inskrivning!$G163=4,Inskrivning!U163,0)</f>
        <v>0</v>
      </c>
      <c r="N161" s="16">
        <f>IF(Inskrivning!$G163=4,Inskrivning!V163,0)</f>
        <v>0</v>
      </c>
      <c r="O161" s="16">
        <f>IF(Inskrivning!$G163=4,Inskrivning!W163,0)</f>
        <v>0</v>
      </c>
      <c r="P161" s="16">
        <f>IF(Inskrivning!$G163=4,Inskrivning!X163,0)</f>
        <v>0</v>
      </c>
      <c r="Q161" s="113"/>
    </row>
    <row r="162" spans="1:17" ht="17.100000000000001" customHeight="1" x14ac:dyDescent="0.25">
      <c r="A162" s="4"/>
      <c r="B162" s="53">
        <f>IF(Inskrivning!$G164=4,Inskrivning!J164,0)</f>
        <v>0</v>
      </c>
      <c r="C162" s="53">
        <f>IF(Inskrivning!$G164=4,Inskrivning!K164,0)</f>
        <v>0</v>
      </c>
      <c r="D162" s="16">
        <f>IF(Inskrivning!$G164=4,Inskrivning!L164,0)</f>
        <v>0</v>
      </c>
      <c r="E162" s="16">
        <f>IF(Inskrivning!$G164=4,Inskrivning!M164,0)</f>
        <v>0</v>
      </c>
      <c r="F162" s="16">
        <f>IF(Inskrivning!$G164=4,Inskrivning!N164,0)</f>
        <v>0</v>
      </c>
      <c r="G162" s="16">
        <f>IF(Inskrivning!$G164=4,Inskrivning!O164,0)</f>
        <v>0</v>
      </c>
      <c r="H162" s="16">
        <f>IF(Inskrivning!$G164=4,Inskrivning!P164,0)</f>
        <v>0</v>
      </c>
      <c r="I162" s="16">
        <f>IF(Inskrivning!$G164=4,Inskrivning!Q164,0)</f>
        <v>0</v>
      </c>
      <c r="J162" s="16">
        <f>IF(Inskrivning!$G164=4,Inskrivning!R164,0)</f>
        <v>0</v>
      </c>
      <c r="K162" s="16">
        <f>IF(Inskrivning!$G164=4,Inskrivning!S164,0)</f>
        <v>0</v>
      </c>
      <c r="L162" s="16">
        <f>IF(Inskrivning!$G164=4,Inskrivning!T164,0)</f>
        <v>0</v>
      </c>
      <c r="M162" s="16">
        <f>IF(Inskrivning!$G164=4,Inskrivning!U164,0)</f>
        <v>0</v>
      </c>
      <c r="N162" s="16">
        <f>IF(Inskrivning!$G164=4,Inskrivning!V164,0)</f>
        <v>0</v>
      </c>
      <c r="O162" s="16">
        <f>IF(Inskrivning!$G164=4,Inskrivning!W164,0)</f>
        <v>0</v>
      </c>
      <c r="P162" s="16">
        <f>IF(Inskrivning!$G164=4,Inskrivning!X164,0)</f>
        <v>0</v>
      </c>
      <c r="Q162" s="113"/>
    </row>
    <row r="163" spans="1:17" ht="17.100000000000001" customHeight="1" x14ac:dyDescent="0.25">
      <c r="A163" s="4"/>
      <c r="B163" s="53">
        <f>IF(Inskrivning!$G165=4,Inskrivning!J165,0)</f>
        <v>0</v>
      </c>
      <c r="C163" s="53">
        <f>IF(Inskrivning!$G165=4,Inskrivning!K165,0)</f>
        <v>0</v>
      </c>
      <c r="D163" s="16">
        <f>IF(Inskrivning!$G165=4,Inskrivning!L165,0)</f>
        <v>0</v>
      </c>
      <c r="E163" s="16">
        <f>IF(Inskrivning!$G165=4,Inskrivning!M165,0)</f>
        <v>0</v>
      </c>
      <c r="F163" s="16">
        <f>IF(Inskrivning!$G165=4,Inskrivning!N165,0)</f>
        <v>0</v>
      </c>
      <c r="G163" s="16">
        <f>IF(Inskrivning!$G165=4,Inskrivning!O165,0)</f>
        <v>0</v>
      </c>
      <c r="H163" s="16">
        <f>IF(Inskrivning!$G165=4,Inskrivning!P165,0)</f>
        <v>0</v>
      </c>
      <c r="I163" s="16">
        <f>IF(Inskrivning!$G165=4,Inskrivning!Q165,0)</f>
        <v>0</v>
      </c>
      <c r="J163" s="16">
        <f>IF(Inskrivning!$G165=4,Inskrivning!R165,0)</f>
        <v>0</v>
      </c>
      <c r="K163" s="16">
        <f>IF(Inskrivning!$G165=4,Inskrivning!S165,0)</f>
        <v>0</v>
      </c>
      <c r="L163" s="16">
        <f>IF(Inskrivning!$G165=4,Inskrivning!T165,0)</f>
        <v>0</v>
      </c>
      <c r="M163" s="16">
        <f>IF(Inskrivning!$G165=4,Inskrivning!U165,0)</f>
        <v>0</v>
      </c>
      <c r="N163" s="16">
        <f>IF(Inskrivning!$G165=4,Inskrivning!V165,0)</f>
        <v>0</v>
      </c>
      <c r="O163" s="16">
        <f>IF(Inskrivning!$G165=4,Inskrivning!W165,0)</f>
        <v>0</v>
      </c>
      <c r="P163" s="16">
        <f>IF(Inskrivning!$G165=4,Inskrivning!X165,0)</f>
        <v>0</v>
      </c>
      <c r="Q163" s="113"/>
    </row>
    <row r="164" spans="1:17" ht="17.100000000000001" customHeight="1" x14ac:dyDescent="0.25">
      <c r="A164" s="4"/>
      <c r="B164" s="53">
        <f>IF(Inskrivning!$G166=4,Inskrivning!J166,0)</f>
        <v>0</v>
      </c>
      <c r="C164" s="53">
        <f>IF(Inskrivning!$G166=4,Inskrivning!K166,0)</f>
        <v>0</v>
      </c>
      <c r="D164" s="16">
        <f>IF(Inskrivning!$G166=4,Inskrivning!L166,0)</f>
        <v>0</v>
      </c>
      <c r="E164" s="16">
        <f>IF(Inskrivning!$G166=4,Inskrivning!M166,0)</f>
        <v>0</v>
      </c>
      <c r="F164" s="16">
        <f>IF(Inskrivning!$G166=4,Inskrivning!N166,0)</f>
        <v>0</v>
      </c>
      <c r="G164" s="16">
        <f>IF(Inskrivning!$G166=4,Inskrivning!O166,0)</f>
        <v>0</v>
      </c>
      <c r="H164" s="16">
        <f>IF(Inskrivning!$G166=4,Inskrivning!P166,0)</f>
        <v>0</v>
      </c>
      <c r="I164" s="16">
        <f>IF(Inskrivning!$G166=4,Inskrivning!Q166,0)</f>
        <v>0</v>
      </c>
      <c r="J164" s="16">
        <f>IF(Inskrivning!$G166=4,Inskrivning!R166,0)</f>
        <v>0</v>
      </c>
      <c r="K164" s="16">
        <f>IF(Inskrivning!$G166=4,Inskrivning!S166,0)</f>
        <v>0</v>
      </c>
      <c r="L164" s="16">
        <f>IF(Inskrivning!$G166=4,Inskrivning!T166,0)</f>
        <v>0</v>
      </c>
      <c r="M164" s="16">
        <f>IF(Inskrivning!$G166=4,Inskrivning!U166,0)</f>
        <v>0</v>
      </c>
      <c r="N164" s="16">
        <f>IF(Inskrivning!$G166=4,Inskrivning!V166,0)</f>
        <v>0</v>
      </c>
      <c r="O164" s="16">
        <f>IF(Inskrivning!$G166=4,Inskrivning!W166,0)</f>
        <v>0</v>
      </c>
      <c r="P164" s="16">
        <f>IF(Inskrivning!$G166=4,Inskrivning!X166,0)</f>
        <v>0</v>
      </c>
      <c r="Q164" s="113"/>
    </row>
    <row r="165" spans="1:17" x14ac:dyDescent="0.25">
      <c r="B165" s="53">
        <f>IF(Inskrivning!$G167=4,Inskrivning!J167,0)</f>
        <v>0</v>
      </c>
      <c r="C165" s="53">
        <f>IF(Inskrivning!$G167=4,Inskrivning!K167,0)</f>
        <v>0</v>
      </c>
      <c r="D165" s="16">
        <f>IF(Inskrivning!$G167=4,Inskrivning!L167,0)</f>
        <v>0</v>
      </c>
      <c r="E165" s="16">
        <f>IF(Inskrivning!$G167=4,Inskrivning!M167,0)</f>
        <v>0</v>
      </c>
      <c r="F165" s="16">
        <f>IF(Inskrivning!$G167=4,Inskrivning!N167,0)</f>
        <v>0</v>
      </c>
      <c r="G165" s="16">
        <f>IF(Inskrivning!$G167=4,Inskrivning!O167,0)</f>
        <v>0</v>
      </c>
      <c r="H165" s="16">
        <f>IF(Inskrivning!$G167=4,Inskrivning!P167,0)</f>
        <v>0</v>
      </c>
      <c r="I165" s="16">
        <f>IF(Inskrivning!$G167=4,Inskrivning!Q167,0)</f>
        <v>0</v>
      </c>
      <c r="J165" s="16">
        <f>IF(Inskrivning!$G167=4,Inskrivning!R167,0)</f>
        <v>0</v>
      </c>
      <c r="K165" s="16">
        <f>IF(Inskrivning!$G167=4,Inskrivning!S167,0)</f>
        <v>0</v>
      </c>
      <c r="L165" s="16">
        <f>IF(Inskrivning!$G167=4,Inskrivning!T167,0)</f>
        <v>0</v>
      </c>
      <c r="M165" s="16">
        <f>IF(Inskrivning!$G167=4,Inskrivning!U167,0)</f>
        <v>0</v>
      </c>
      <c r="N165" s="16">
        <f>IF(Inskrivning!$G167=4,Inskrivning!V167,0)</f>
        <v>0</v>
      </c>
      <c r="O165" s="16">
        <f>IF(Inskrivning!$G167=4,Inskrivning!W167,0)</f>
        <v>0</v>
      </c>
      <c r="P165" s="16">
        <f>IF(Inskrivning!$G167=4,Inskrivning!X167,0)</f>
        <v>0</v>
      </c>
      <c r="Q165" s="113"/>
    </row>
    <row r="166" spans="1:17" x14ac:dyDescent="0.25">
      <c r="B166" s="53">
        <f>IF(Inskrivning!$G168=4,Inskrivning!J168,0)</f>
        <v>0</v>
      </c>
      <c r="C166" s="53">
        <f>IF(Inskrivning!$G168=4,Inskrivning!K168,0)</f>
        <v>0</v>
      </c>
      <c r="D166" s="16">
        <f>IF(Inskrivning!$G168=4,Inskrivning!L168,0)</f>
        <v>0</v>
      </c>
      <c r="E166" s="16">
        <f>IF(Inskrivning!$G168=4,Inskrivning!M168,0)</f>
        <v>0</v>
      </c>
      <c r="F166" s="16">
        <f>IF(Inskrivning!$G168=4,Inskrivning!N168,0)</f>
        <v>0</v>
      </c>
      <c r="G166" s="16">
        <f>IF(Inskrivning!$G168=4,Inskrivning!O168,0)</f>
        <v>0</v>
      </c>
      <c r="H166" s="16">
        <f>IF(Inskrivning!$G168=4,Inskrivning!P168,0)</f>
        <v>0</v>
      </c>
      <c r="I166" s="16">
        <f>IF(Inskrivning!$G168=4,Inskrivning!Q168,0)</f>
        <v>0</v>
      </c>
      <c r="J166" s="16">
        <f>IF(Inskrivning!$G168=4,Inskrivning!R168,0)</f>
        <v>0</v>
      </c>
      <c r="K166" s="16">
        <f>IF(Inskrivning!$G168=4,Inskrivning!S168,0)</f>
        <v>0</v>
      </c>
      <c r="L166" s="16">
        <f>IF(Inskrivning!$G168=4,Inskrivning!T168,0)</f>
        <v>0</v>
      </c>
      <c r="M166" s="16">
        <f>IF(Inskrivning!$G168=4,Inskrivning!U168,0)</f>
        <v>0</v>
      </c>
      <c r="N166" s="16">
        <f>IF(Inskrivning!$G168=4,Inskrivning!V168,0)</f>
        <v>0</v>
      </c>
      <c r="O166" s="16">
        <f>IF(Inskrivning!$G168=4,Inskrivning!W168,0)</f>
        <v>0</v>
      </c>
      <c r="P166" s="16">
        <f>IF(Inskrivning!$G168=4,Inskrivning!X168,0)</f>
        <v>0</v>
      </c>
      <c r="Q166" s="113"/>
    </row>
    <row r="167" spans="1:17" x14ac:dyDescent="0.25">
      <c r="B167" s="53">
        <f>IF(Inskrivning!$G169=4,Inskrivning!J169,0)</f>
        <v>0</v>
      </c>
      <c r="C167" s="53">
        <f>IF(Inskrivning!$G169=4,Inskrivning!K169,0)</f>
        <v>0</v>
      </c>
      <c r="D167" s="16">
        <f>IF(Inskrivning!$G169=4,Inskrivning!L169,0)</f>
        <v>0</v>
      </c>
      <c r="E167" s="16">
        <f>IF(Inskrivning!$G169=4,Inskrivning!M169,0)</f>
        <v>0</v>
      </c>
      <c r="F167" s="16">
        <f>IF(Inskrivning!$G169=4,Inskrivning!N169,0)</f>
        <v>0</v>
      </c>
      <c r="G167" s="16">
        <f>IF(Inskrivning!$G169=4,Inskrivning!O169,0)</f>
        <v>0</v>
      </c>
      <c r="H167" s="16">
        <f>IF(Inskrivning!$G169=4,Inskrivning!P169,0)</f>
        <v>0</v>
      </c>
      <c r="I167" s="16">
        <f>IF(Inskrivning!$G169=4,Inskrivning!Q169,0)</f>
        <v>0</v>
      </c>
      <c r="J167" s="16">
        <f>IF(Inskrivning!$G169=4,Inskrivning!R169,0)</f>
        <v>0</v>
      </c>
      <c r="K167" s="16">
        <f>IF(Inskrivning!$G169=4,Inskrivning!S169,0)</f>
        <v>0</v>
      </c>
      <c r="L167" s="16">
        <f>IF(Inskrivning!$G169=4,Inskrivning!T169,0)</f>
        <v>0</v>
      </c>
      <c r="M167" s="16">
        <f>IF(Inskrivning!$G169=4,Inskrivning!U169,0)</f>
        <v>0</v>
      </c>
      <c r="N167" s="16">
        <f>IF(Inskrivning!$G169=4,Inskrivning!V169,0)</f>
        <v>0</v>
      </c>
      <c r="O167" s="16">
        <f>IF(Inskrivning!$G169=4,Inskrivning!W169,0)</f>
        <v>0</v>
      </c>
      <c r="P167" s="16">
        <f>IF(Inskrivning!$G169=4,Inskrivning!X169,0)</f>
        <v>0</v>
      </c>
      <c r="Q167" s="113"/>
    </row>
    <row r="168" spans="1:17" x14ac:dyDescent="0.25">
      <c r="B168" s="53">
        <f>IF(Inskrivning!$G170=4,Inskrivning!J170,0)</f>
        <v>0</v>
      </c>
      <c r="C168" s="53">
        <f>IF(Inskrivning!$G170=4,Inskrivning!K170,0)</f>
        <v>0</v>
      </c>
      <c r="D168" s="16">
        <f>IF(Inskrivning!$G170=4,Inskrivning!L170,0)</f>
        <v>0</v>
      </c>
      <c r="E168" s="16">
        <f>IF(Inskrivning!$G170=4,Inskrivning!M170,0)</f>
        <v>0</v>
      </c>
      <c r="F168" s="16">
        <f>IF(Inskrivning!$G170=4,Inskrivning!N170,0)</f>
        <v>0</v>
      </c>
      <c r="G168" s="16">
        <f>IF(Inskrivning!$G170=4,Inskrivning!O170,0)</f>
        <v>0</v>
      </c>
      <c r="H168" s="16">
        <f>IF(Inskrivning!$G170=4,Inskrivning!P170,0)</f>
        <v>0</v>
      </c>
      <c r="I168" s="16">
        <f>IF(Inskrivning!$G170=4,Inskrivning!Q170,0)</f>
        <v>0</v>
      </c>
      <c r="J168" s="16">
        <f>IF(Inskrivning!$G170=4,Inskrivning!R170,0)</f>
        <v>0</v>
      </c>
      <c r="K168" s="16">
        <f>IF(Inskrivning!$G170=4,Inskrivning!S170,0)</f>
        <v>0</v>
      </c>
      <c r="L168" s="16">
        <f>IF(Inskrivning!$G170=4,Inskrivning!T170,0)</f>
        <v>0</v>
      </c>
      <c r="M168" s="16">
        <f>IF(Inskrivning!$G170=4,Inskrivning!U170,0)</f>
        <v>0</v>
      </c>
      <c r="N168" s="16">
        <f>IF(Inskrivning!$G170=4,Inskrivning!V170,0)</f>
        <v>0</v>
      </c>
      <c r="O168" s="16">
        <f>IF(Inskrivning!$G170=4,Inskrivning!W170,0)</f>
        <v>0</v>
      </c>
      <c r="P168" s="16">
        <f>IF(Inskrivning!$G170=4,Inskrivning!X170,0)</f>
        <v>0</v>
      </c>
      <c r="Q168" s="113"/>
    </row>
    <row r="169" spans="1:17" x14ac:dyDescent="0.25">
      <c r="B169" s="53">
        <f>IF(Inskrivning!$G171=4,Inskrivning!J171,0)</f>
        <v>0</v>
      </c>
      <c r="C169" s="53">
        <f>IF(Inskrivning!$G171=4,Inskrivning!K171,0)</f>
        <v>0</v>
      </c>
      <c r="D169" s="16">
        <f>IF(Inskrivning!$G171=4,Inskrivning!L171,0)</f>
        <v>0</v>
      </c>
      <c r="E169" s="16">
        <f>IF(Inskrivning!$G171=4,Inskrivning!M171,0)</f>
        <v>0</v>
      </c>
      <c r="F169" s="16">
        <f>IF(Inskrivning!$G171=4,Inskrivning!N171,0)</f>
        <v>0</v>
      </c>
      <c r="G169" s="16">
        <f>IF(Inskrivning!$G171=4,Inskrivning!O171,0)</f>
        <v>0</v>
      </c>
      <c r="H169" s="16">
        <f>IF(Inskrivning!$G171=4,Inskrivning!P171,0)</f>
        <v>0</v>
      </c>
      <c r="I169" s="16">
        <f>IF(Inskrivning!$G171=4,Inskrivning!Q171,0)</f>
        <v>0</v>
      </c>
      <c r="J169" s="16">
        <f>IF(Inskrivning!$G171=4,Inskrivning!R171,0)</f>
        <v>0</v>
      </c>
      <c r="K169" s="16">
        <f>IF(Inskrivning!$G171=4,Inskrivning!S171,0)</f>
        <v>0</v>
      </c>
      <c r="L169" s="16">
        <f>IF(Inskrivning!$G171=4,Inskrivning!T171,0)</f>
        <v>0</v>
      </c>
      <c r="M169" s="16">
        <f>IF(Inskrivning!$G171=4,Inskrivning!U171,0)</f>
        <v>0</v>
      </c>
      <c r="N169" s="16">
        <f>IF(Inskrivning!$G171=4,Inskrivning!V171,0)</f>
        <v>0</v>
      </c>
      <c r="O169" s="16">
        <f>IF(Inskrivning!$G171=4,Inskrivning!W171,0)</f>
        <v>0</v>
      </c>
      <c r="P169" s="16">
        <f>IF(Inskrivning!$G171=4,Inskrivning!X171,0)</f>
        <v>0</v>
      </c>
      <c r="Q169" s="113"/>
    </row>
    <row r="170" spans="1:17" x14ac:dyDescent="0.25">
      <c r="B170" s="53">
        <f>IF(Inskrivning!$G172=4,Inskrivning!J172,0)</f>
        <v>0</v>
      </c>
      <c r="C170" s="53">
        <f>IF(Inskrivning!$G172=4,Inskrivning!K172,0)</f>
        <v>0</v>
      </c>
      <c r="D170" s="16">
        <f>IF(Inskrivning!$G172=4,Inskrivning!L172,0)</f>
        <v>0</v>
      </c>
      <c r="E170" s="16">
        <f>IF(Inskrivning!$G172=4,Inskrivning!M172,0)</f>
        <v>0</v>
      </c>
      <c r="F170" s="16">
        <f>IF(Inskrivning!$G172=4,Inskrivning!N172,0)</f>
        <v>0</v>
      </c>
      <c r="G170" s="16">
        <f>IF(Inskrivning!$G172=4,Inskrivning!O172,0)</f>
        <v>0</v>
      </c>
      <c r="H170" s="16">
        <f>IF(Inskrivning!$G172=4,Inskrivning!P172,0)</f>
        <v>0</v>
      </c>
      <c r="I170" s="16">
        <f>IF(Inskrivning!$G172=4,Inskrivning!Q172,0)</f>
        <v>0</v>
      </c>
      <c r="J170" s="16">
        <f>IF(Inskrivning!$G172=4,Inskrivning!R172,0)</f>
        <v>0</v>
      </c>
      <c r="K170" s="16">
        <f>IF(Inskrivning!$G172=4,Inskrivning!S172,0)</f>
        <v>0</v>
      </c>
      <c r="L170" s="16">
        <f>IF(Inskrivning!$G172=4,Inskrivning!T172,0)</f>
        <v>0</v>
      </c>
      <c r="M170" s="16">
        <f>IF(Inskrivning!$G172=4,Inskrivning!U172,0)</f>
        <v>0</v>
      </c>
      <c r="N170" s="16">
        <f>IF(Inskrivning!$G172=4,Inskrivning!V172,0)</f>
        <v>0</v>
      </c>
      <c r="O170" s="16">
        <f>IF(Inskrivning!$G172=4,Inskrivning!W172,0)</f>
        <v>0</v>
      </c>
      <c r="P170" s="16">
        <f>IF(Inskrivning!$G172=4,Inskrivning!X172,0)</f>
        <v>0</v>
      </c>
      <c r="Q170" s="113"/>
    </row>
    <row r="171" spans="1:17" x14ac:dyDescent="0.25">
      <c r="B171" s="53">
        <f>IF(Inskrivning!$G173=4,Inskrivning!J173,0)</f>
        <v>0</v>
      </c>
      <c r="C171" s="53">
        <f>IF(Inskrivning!$G173=4,Inskrivning!K173,0)</f>
        <v>0</v>
      </c>
      <c r="D171" s="16">
        <f>IF(Inskrivning!$G173=4,Inskrivning!L173,0)</f>
        <v>0</v>
      </c>
      <c r="E171" s="16">
        <f>IF(Inskrivning!$G173=4,Inskrivning!M173,0)</f>
        <v>0</v>
      </c>
      <c r="F171" s="16">
        <f>IF(Inskrivning!$G173=4,Inskrivning!N173,0)</f>
        <v>0</v>
      </c>
      <c r="G171" s="16">
        <f>IF(Inskrivning!$G173=4,Inskrivning!O173,0)</f>
        <v>0</v>
      </c>
      <c r="H171" s="16">
        <f>IF(Inskrivning!$G173=4,Inskrivning!P173,0)</f>
        <v>0</v>
      </c>
      <c r="I171" s="16">
        <f>IF(Inskrivning!$G173=4,Inskrivning!Q173,0)</f>
        <v>0</v>
      </c>
      <c r="J171" s="16">
        <f>IF(Inskrivning!$G173=4,Inskrivning!R173,0)</f>
        <v>0</v>
      </c>
      <c r="K171" s="16">
        <f>IF(Inskrivning!$G173=4,Inskrivning!S173,0)</f>
        <v>0</v>
      </c>
      <c r="L171" s="16">
        <f>IF(Inskrivning!$G173=4,Inskrivning!T173,0)</f>
        <v>0</v>
      </c>
      <c r="M171" s="16">
        <f>IF(Inskrivning!$G173=4,Inskrivning!U173,0)</f>
        <v>0</v>
      </c>
      <c r="N171" s="16">
        <f>IF(Inskrivning!$G173=4,Inskrivning!V173,0)</f>
        <v>0</v>
      </c>
      <c r="O171" s="16">
        <f>IF(Inskrivning!$G173=4,Inskrivning!W173,0)</f>
        <v>0</v>
      </c>
      <c r="P171" s="16">
        <f>IF(Inskrivning!$G173=4,Inskrivning!X173,0)</f>
        <v>0</v>
      </c>
      <c r="Q171" s="113"/>
    </row>
    <row r="172" spans="1:17" x14ac:dyDescent="0.25">
      <c r="B172" s="53">
        <f>IF(Inskrivning!$G174=4,Inskrivning!J174,0)</f>
        <v>0</v>
      </c>
      <c r="C172" s="53">
        <f>IF(Inskrivning!$G174=4,Inskrivning!K174,0)</f>
        <v>0</v>
      </c>
      <c r="D172" s="16">
        <f>IF(Inskrivning!$G174=4,Inskrivning!L174,0)</f>
        <v>0</v>
      </c>
      <c r="E172" s="16">
        <f>IF(Inskrivning!$G174=4,Inskrivning!M174,0)</f>
        <v>0</v>
      </c>
      <c r="F172" s="16">
        <f>IF(Inskrivning!$G174=4,Inskrivning!N174,0)</f>
        <v>0</v>
      </c>
      <c r="G172" s="16">
        <f>IF(Inskrivning!$G174=4,Inskrivning!O174,0)</f>
        <v>0</v>
      </c>
      <c r="H172" s="16">
        <f>IF(Inskrivning!$G174=4,Inskrivning!P174,0)</f>
        <v>0</v>
      </c>
      <c r="I172" s="16">
        <f>IF(Inskrivning!$G174=4,Inskrivning!Q174,0)</f>
        <v>0</v>
      </c>
      <c r="J172" s="16">
        <f>IF(Inskrivning!$G174=4,Inskrivning!R174,0)</f>
        <v>0</v>
      </c>
      <c r="K172" s="16">
        <f>IF(Inskrivning!$G174=4,Inskrivning!S174,0)</f>
        <v>0</v>
      </c>
      <c r="L172" s="16">
        <f>IF(Inskrivning!$G174=4,Inskrivning!T174,0)</f>
        <v>0</v>
      </c>
      <c r="M172" s="16">
        <f>IF(Inskrivning!$G174=4,Inskrivning!U174,0)</f>
        <v>0</v>
      </c>
      <c r="N172" s="16">
        <f>IF(Inskrivning!$G174=4,Inskrivning!V174,0)</f>
        <v>0</v>
      </c>
      <c r="O172" s="16">
        <f>IF(Inskrivning!$G174=4,Inskrivning!W174,0)</f>
        <v>0</v>
      </c>
      <c r="P172" s="16">
        <f>IF(Inskrivning!$G174=4,Inskrivning!X174,0)</f>
        <v>0</v>
      </c>
      <c r="Q172" s="113"/>
    </row>
    <row r="173" spans="1:17" x14ac:dyDescent="0.25">
      <c r="B173" s="53">
        <f>IF(Inskrivning!$G175=4,Inskrivning!J175,0)</f>
        <v>0</v>
      </c>
      <c r="C173" s="53">
        <f>IF(Inskrivning!$G175=4,Inskrivning!K175,0)</f>
        <v>0</v>
      </c>
      <c r="D173" s="16">
        <f>IF(Inskrivning!$G175=4,Inskrivning!L175,0)</f>
        <v>0</v>
      </c>
      <c r="E173" s="16">
        <f>IF(Inskrivning!$G175=4,Inskrivning!M175,0)</f>
        <v>0</v>
      </c>
      <c r="F173" s="16">
        <f>IF(Inskrivning!$G175=4,Inskrivning!N175,0)</f>
        <v>0</v>
      </c>
      <c r="G173" s="16">
        <f>IF(Inskrivning!$G175=4,Inskrivning!O175,0)</f>
        <v>0</v>
      </c>
      <c r="H173" s="16">
        <f>IF(Inskrivning!$G175=4,Inskrivning!P175,0)</f>
        <v>0</v>
      </c>
      <c r="I173" s="16">
        <f>IF(Inskrivning!$G175=4,Inskrivning!Q175,0)</f>
        <v>0</v>
      </c>
      <c r="J173" s="16">
        <f>IF(Inskrivning!$G175=4,Inskrivning!R175,0)</f>
        <v>0</v>
      </c>
      <c r="K173" s="16">
        <f>IF(Inskrivning!$G175=4,Inskrivning!S175,0)</f>
        <v>0</v>
      </c>
      <c r="L173" s="16">
        <f>IF(Inskrivning!$G175=4,Inskrivning!T175,0)</f>
        <v>0</v>
      </c>
      <c r="M173" s="16">
        <f>IF(Inskrivning!$G175=4,Inskrivning!U175,0)</f>
        <v>0</v>
      </c>
      <c r="N173" s="16">
        <f>IF(Inskrivning!$G175=4,Inskrivning!V175,0)</f>
        <v>0</v>
      </c>
      <c r="O173" s="16">
        <f>IF(Inskrivning!$G175=4,Inskrivning!W175,0)</f>
        <v>0</v>
      </c>
      <c r="P173" s="16">
        <f>IF(Inskrivning!$G175=4,Inskrivning!X175,0)</f>
        <v>0</v>
      </c>
      <c r="Q173" s="113"/>
    </row>
    <row r="174" spans="1:17" x14ac:dyDescent="0.25">
      <c r="B174" s="53">
        <f>IF(Inskrivning!$G176=4,Inskrivning!J176,0)</f>
        <v>0</v>
      </c>
      <c r="C174" s="53">
        <f>IF(Inskrivning!$G176=4,Inskrivning!K176,0)</f>
        <v>0</v>
      </c>
      <c r="D174" s="16">
        <f>IF(Inskrivning!$G176=4,Inskrivning!L176,0)</f>
        <v>0</v>
      </c>
      <c r="E174" s="16">
        <f>IF(Inskrivning!$G176=4,Inskrivning!M176,0)</f>
        <v>0</v>
      </c>
      <c r="F174" s="16">
        <f>IF(Inskrivning!$G176=4,Inskrivning!N176,0)</f>
        <v>0</v>
      </c>
      <c r="G174" s="16">
        <f>IF(Inskrivning!$G176=4,Inskrivning!O176,0)</f>
        <v>0</v>
      </c>
      <c r="H174" s="16">
        <f>IF(Inskrivning!$G176=4,Inskrivning!P176,0)</f>
        <v>0</v>
      </c>
      <c r="I174" s="16">
        <f>IF(Inskrivning!$G176=4,Inskrivning!Q176,0)</f>
        <v>0</v>
      </c>
      <c r="J174" s="16">
        <f>IF(Inskrivning!$G176=4,Inskrivning!R176,0)</f>
        <v>0</v>
      </c>
      <c r="K174" s="16">
        <f>IF(Inskrivning!$G176=4,Inskrivning!S176,0)</f>
        <v>0</v>
      </c>
      <c r="L174" s="16">
        <f>IF(Inskrivning!$G176=4,Inskrivning!T176,0)</f>
        <v>0</v>
      </c>
      <c r="M174" s="16">
        <f>IF(Inskrivning!$G176=4,Inskrivning!U176,0)</f>
        <v>0</v>
      </c>
      <c r="N174" s="16">
        <f>IF(Inskrivning!$G176=4,Inskrivning!V176,0)</f>
        <v>0</v>
      </c>
      <c r="O174" s="16">
        <f>IF(Inskrivning!$G176=4,Inskrivning!W176,0)</f>
        <v>0</v>
      </c>
      <c r="P174" s="16">
        <f>IF(Inskrivning!$G176=4,Inskrivning!X176,0)</f>
        <v>0</v>
      </c>
      <c r="Q174" s="113"/>
    </row>
    <row r="175" spans="1:17" x14ac:dyDescent="0.25">
      <c r="B175" s="53">
        <f>IF(Inskrivning!$G177=4,Inskrivning!J177,0)</f>
        <v>0</v>
      </c>
      <c r="C175" s="53">
        <f>IF(Inskrivning!$G177=4,Inskrivning!K177,0)</f>
        <v>0</v>
      </c>
      <c r="D175" s="16">
        <f>IF(Inskrivning!$G177=4,Inskrivning!L177,0)</f>
        <v>0</v>
      </c>
      <c r="E175" s="16">
        <f>IF(Inskrivning!$G177=4,Inskrivning!M177,0)</f>
        <v>0</v>
      </c>
      <c r="F175" s="16">
        <f>IF(Inskrivning!$G177=4,Inskrivning!N177,0)</f>
        <v>0</v>
      </c>
      <c r="G175" s="16">
        <f>IF(Inskrivning!$G177=4,Inskrivning!O177,0)</f>
        <v>0</v>
      </c>
      <c r="H175" s="16">
        <f>IF(Inskrivning!$G177=4,Inskrivning!P177,0)</f>
        <v>0</v>
      </c>
      <c r="I175" s="16">
        <f>IF(Inskrivning!$G177=4,Inskrivning!Q177,0)</f>
        <v>0</v>
      </c>
      <c r="J175" s="16">
        <f>IF(Inskrivning!$G177=4,Inskrivning!R177,0)</f>
        <v>0</v>
      </c>
      <c r="K175" s="16">
        <f>IF(Inskrivning!$G177=4,Inskrivning!S177,0)</f>
        <v>0</v>
      </c>
      <c r="L175" s="16">
        <f>IF(Inskrivning!$G177=4,Inskrivning!T177,0)</f>
        <v>0</v>
      </c>
      <c r="M175" s="16">
        <f>IF(Inskrivning!$G177=4,Inskrivning!U177,0)</f>
        <v>0</v>
      </c>
      <c r="N175" s="16">
        <f>IF(Inskrivning!$G177=4,Inskrivning!V177,0)</f>
        <v>0</v>
      </c>
      <c r="O175" s="16">
        <f>IF(Inskrivning!$G177=4,Inskrivning!W177,0)</f>
        <v>0</v>
      </c>
      <c r="P175" s="16">
        <f>IF(Inskrivning!$G177=4,Inskrivning!X177,0)</f>
        <v>0</v>
      </c>
      <c r="Q175" s="113"/>
    </row>
    <row r="176" spans="1:17" x14ac:dyDescent="0.25">
      <c r="B176" s="53">
        <f>IF(Inskrivning!$G178=4,Inskrivning!J178,0)</f>
        <v>0</v>
      </c>
      <c r="C176" s="53">
        <f>IF(Inskrivning!$G178=4,Inskrivning!K178,0)</f>
        <v>0</v>
      </c>
      <c r="D176" s="16">
        <f>IF(Inskrivning!$G178=4,Inskrivning!L178,0)</f>
        <v>0</v>
      </c>
      <c r="E176" s="16">
        <f>IF(Inskrivning!$G178=4,Inskrivning!M178,0)</f>
        <v>0</v>
      </c>
      <c r="F176" s="16">
        <f>IF(Inskrivning!$G178=4,Inskrivning!N178,0)</f>
        <v>0</v>
      </c>
      <c r="G176" s="16">
        <f>IF(Inskrivning!$G178=4,Inskrivning!O178,0)</f>
        <v>0</v>
      </c>
      <c r="H176" s="16">
        <f>IF(Inskrivning!$G178=4,Inskrivning!P178,0)</f>
        <v>0</v>
      </c>
      <c r="I176" s="16">
        <f>IF(Inskrivning!$G178=4,Inskrivning!Q178,0)</f>
        <v>0</v>
      </c>
      <c r="J176" s="16">
        <f>IF(Inskrivning!$G178=4,Inskrivning!R178,0)</f>
        <v>0</v>
      </c>
      <c r="K176" s="16">
        <f>IF(Inskrivning!$G178=4,Inskrivning!S178,0)</f>
        <v>0</v>
      </c>
      <c r="L176" s="16">
        <f>IF(Inskrivning!$G178=4,Inskrivning!T178,0)</f>
        <v>0</v>
      </c>
      <c r="M176" s="16">
        <f>IF(Inskrivning!$G178=4,Inskrivning!U178,0)</f>
        <v>0</v>
      </c>
      <c r="N176" s="16">
        <f>IF(Inskrivning!$G178=4,Inskrivning!V178,0)</f>
        <v>0</v>
      </c>
      <c r="O176" s="16">
        <f>IF(Inskrivning!$G178=4,Inskrivning!W178,0)</f>
        <v>0</v>
      </c>
      <c r="P176" s="16">
        <f>IF(Inskrivning!$G178=4,Inskrivning!X178,0)</f>
        <v>0</v>
      </c>
      <c r="Q176" s="113"/>
    </row>
    <row r="177" spans="2:17" x14ac:dyDescent="0.25">
      <c r="B177" s="53">
        <f>IF(Inskrivning!$G179=4,Inskrivning!J179,0)</f>
        <v>0</v>
      </c>
      <c r="C177" s="53">
        <f>IF(Inskrivning!$G179=4,Inskrivning!K179,0)</f>
        <v>0</v>
      </c>
      <c r="D177" s="16">
        <f>IF(Inskrivning!$G179=4,Inskrivning!L179,0)</f>
        <v>0</v>
      </c>
      <c r="E177" s="16">
        <f>IF(Inskrivning!$G179=4,Inskrivning!M179,0)</f>
        <v>0</v>
      </c>
      <c r="F177" s="16">
        <f>IF(Inskrivning!$G179=4,Inskrivning!N179,0)</f>
        <v>0</v>
      </c>
      <c r="G177" s="16">
        <f>IF(Inskrivning!$G179=4,Inskrivning!O179,0)</f>
        <v>0</v>
      </c>
      <c r="H177" s="16">
        <f>IF(Inskrivning!$G179=4,Inskrivning!P179,0)</f>
        <v>0</v>
      </c>
      <c r="I177" s="16">
        <f>IF(Inskrivning!$G179=4,Inskrivning!Q179,0)</f>
        <v>0</v>
      </c>
      <c r="J177" s="16">
        <f>IF(Inskrivning!$G179=4,Inskrivning!R179,0)</f>
        <v>0</v>
      </c>
      <c r="K177" s="16">
        <f>IF(Inskrivning!$G179=4,Inskrivning!S179,0)</f>
        <v>0</v>
      </c>
      <c r="L177" s="16">
        <f>IF(Inskrivning!$G179=4,Inskrivning!T179,0)</f>
        <v>0</v>
      </c>
      <c r="M177" s="16">
        <f>IF(Inskrivning!$G179=4,Inskrivning!U179,0)</f>
        <v>0</v>
      </c>
      <c r="N177" s="16">
        <f>IF(Inskrivning!$G179=4,Inskrivning!V179,0)</f>
        <v>0</v>
      </c>
      <c r="O177" s="16">
        <f>IF(Inskrivning!$G179=4,Inskrivning!W179,0)</f>
        <v>0</v>
      </c>
      <c r="P177" s="16">
        <f>IF(Inskrivning!$G179=4,Inskrivning!X179,0)</f>
        <v>0</v>
      </c>
      <c r="Q177" s="113"/>
    </row>
    <row r="178" spans="2:17" x14ac:dyDescent="0.25">
      <c r="B178" s="53">
        <f>IF(Inskrivning!$G180=4,Inskrivning!J180,0)</f>
        <v>0</v>
      </c>
      <c r="C178" s="53">
        <f>IF(Inskrivning!$G180=4,Inskrivning!K180,0)</f>
        <v>0</v>
      </c>
      <c r="D178" s="16">
        <f>IF(Inskrivning!$G180=4,Inskrivning!L180,0)</f>
        <v>0</v>
      </c>
      <c r="E178" s="16">
        <f>IF(Inskrivning!$G180=4,Inskrivning!M180,0)</f>
        <v>0</v>
      </c>
      <c r="F178" s="16">
        <f>IF(Inskrivning!$G180=4,Inskrivning!N180,0)</f>
        <v>0</v>
      </c>
      <c r="G178" s="16">
        <f>IF(Inskrivning!$G180=4,Inskrivning!O180,0)</f>
        <v>0</v>
      </c>
      <c r="H178" s="16">
        <f>IF(Inskrivning!$G180=4,Inskrivning!P180,0)</f>
        <v>0</v>
      </c>
      <c r="I178" s="16">
        <f>IF(Inskrivning!$G180=4,Inskrivning!Q180,0)</f>
        <v>0</v>
      </c>
      <c r="J178" s="16">
        <f>IF(Inskrivning!$G180=4,Inskrivning!R180,0)</f>
        <v>0</v>
      </c>
      <c r="K178" s="16">
        <f>IF(Inskrivning!$G180=4,Inskrivning!S180,0)</f>
        <v>0</v>
      </c>
      <c r="L178" s="16">
        <f>IF(Inskrivning!$G180=4,Inskrivning!T180,0)</f>
        <v>0</v>
      </c>
      <c r="M178" s="16">
        <f>IF(Inskrivning!$G180=4,Inskrivning!U180,0)</f>
        <v>0</v>
      </c>
      <c r="N178" s="16">
        <f>IF(Inskrivning!$G180=4,Inskrivning!V180,0)</f>
        <v>0</v>
      </c>
      <c r="O178" s="16">
        <f>IF(Inskrivning!$G180=4,Inskrivning!W180,0)</f>
        <v>0</v>
      </c>
      <c r="P178" s="16">
        <f>IF(Inskrivning!$G180=4,Inskrivning!X180,0)</f>
        <v>0</v>
      </c>
      <c r="Q178" s="113"/>
    </row>
    <row r="179" spans="2:17" x14ac:dyDescent="0.25">
      <c r="B179" s="53">
        <f>IF(Inskrivning!$G181=4,Inskrivning!J181,0)</f>
        <v>0</v>
      </c>
      <c r="C179" s="53">
        <f>IF(Inskrivning!$G181=4,Inskrivning!K181,0)</f>
        <v>0</v>
      </c>
      <c r="D179" s="16">
        <f>IF(Inskrivning!$G181=4,Inskrivning!L181,0)</f>
        <v>0</v>
      </c>
      <c r="E179" s="16">
        <f>IF(Inskrivning!$G181=4,Inskrivning!M181,0)</f>
        <v>0</v>
      </c>
      <c r="F179" s="16">
        <f>IF(Inskrivning!$G181=4,Inskrivning!N181,0)</f>
        <v>0</v>
      </c>
      <c r="G179" s="16">
        <f>IF(Inskrivning!$G181=4,Inskrivning!O181,0)</f>
        <v>0</v>
      </c>
      <c r="H179" s="16">
        <f>IF(Inskrivning!$G181=4,Inskrivning!P181,0)</f>
        <v>0</v>
      </c>
      <c r="I179" s="16">
        <f>IF(Inskrivning!$G181=4,Inskrivning!Q181,0)</f>
        <v>0</v>
      </c>
      <c r="J179" s="16">
        <f>IF(Inskrivning!$G181=4,Inskrivning!R181,0)</f>
        <v>0</v>
      </c>
      <c r="K179" s="16">
        <f>IF(Inskrivning!$G181=4,Inskrivning!S181,0)</f>
        <v>0</v>
      </c>
      <c r="L179" s="16">
        <f>IF(Inskrivning!$G181=4,Inskrivning!T181,0)</f>
        <v>0</v>
      </c>
      <c r="M179" s="16">
        <f>IF(Inskrivning!$G181=4,Inskrivning!U181,0)</f>
        <v>0</v>
      </c>
      <c r="N179" s="16">
        <f>IF(Inskrivning!$G181=4,Inskrivning!V181,0)</f>
        <v>0</v>
      </c>
      <c r="O179" s="16">
        <f>IF(Inskrivning!$G181=4,Inskrivning!W181,0)</f>
        <v>0</v>
      </c>
      <c r="P179" s="16">
        <f>IF(Inskrivning!$G181=4,Inskrivning!X181,0)</f>
        <v>0</v>
      </c>
      <c r="Q179" s="113"/>
    </row>
    <row r="180" spans="2:17" x14ac:dyDescent="0.25">
      <c r="B180" s="53">
        <f>IF(Inskrivning!$G182=4,Inskrivning!J182,0)</f>
        <v>0</v>
      </c>
      <c r="C180" s="53">
        <f>IF(Inskrivning!$G182=4,Inskrivning!K182,0)</f>
        <v>0</v>
      </c>
      <c r="D180" s="16">
        <f>IF(Inskrivning!$G182=4,Inskrivning!L182,0)</f>
        <v>0</v>
      </c>
      <c r="E180" s="16">
        <f>IF(Inskrivning!$G182=4,Inskrivning!M182,0)</f>
        <v>0</v>
      </c>
      <c r="F180" s="16">
        <f>IF(Inskrivning!$G182=4,Inskrivning!N182,0)</f>
        <v>0</v>
      </c>
      <c r="G180" s="16">
        <f>IF(Inskrivning!$G182=4,Inskrivning!O182,0)</f>
        <v>0</v>
      </c>
      <c r="H180" s="16">
        <f>IF(Inskrivning!$G182=4,Inskrivning!P182,0)</f>
        <v>0</v>
      </c>
      <c r="I180" s="16">
        <f>IF(Inskrivning!$G182=4,Inskrivning!Q182,0)</f>
        <v>0</v>
      </c>
      <c r="J180" s="16">
        <f>IF(Inskrivning!$G182=4,Inskrivning!R182,0)</f>
        <v>0</v>
      </c>
      <c r="K180" s="16">
        <f>IF(Inskrivning!$G182=4,Inskrivning!S182,0)</f>
        <v>0</v>
      </c>
      <c r="L180" s="16">
        <f>IF(Inskrivning!$G182=4,Inskrivning!T182,0)</f>
        <v>0</v>
      </c>
      <c r="M180" s="16">
        <f>IF(Inskrivning!$G182=4,Inskrivning!U182,0)</f>
        <v>0</v>
      </c>
      <c r="N180" s="16">
        <f>IF(Inskrivning!$G182=4,Inskrivning!V182,0)</f>
        <v>0</v>
      </c>
      <c r="O180" s="16">
        <f>IF(Inskrivning!$G182=4,Inskrivning!W182,0)</f>
        <v>0</v>
      </c>
      <c r="P180" s="16">
        <f>IF(Inskrivning!$G182=4,Inskrivning!X182,0)</f>
        <v>0</v>
      </c>
      <c r="Q180" s="113"/>
    </row>
    <row r="181" spans="2:17" x14ac:dyDescent="0.25">
      <c r="B181" s="53">
        <f>IF(Inskrivning!$G183=4,Inskrivning!J183,0)</f>
        <v>0</v>
      </c>
      <c r="C181" s="53">
        <f>IF(Inskrivning!$G183=4,Inskrivning!K183,0)</f>
        <v>0</v>
      </c>
      <c r="D181" s="16">
        <f>IF(Inskrivning!$G183=4,Inskrivning!L183,0)</f>
        <v>0</v>
      </c>
      <c r="E181" s="16">
        <f>IF(Inskrivning!$G183=4,Inskrivning!M183,0)</f>
        <v>0</v>
      </c>
      <c r="F181" s="16">
        <f>IF(Inskrivning!$G183=4,Inskrivning!N183,0)</f>
        <v>0</v>
      </c>
      <c r="G181" s="16">
        <f>IF(Inskrivning!$G183=4,Inskrivning!O183,0)</f>
        <v>0</v>
      </c>
      <c r="H181" s="16">
        <f>IF(Inskrivning!$G183=4,Inskrivning!P183,0)</f>
        <v>0</v>
      </c>
      <c r="I181" s="16">
        <f>IF(Inskrivning!$G183=4,Inskrivning!Q183,0)</f>
        <v>0</v>
      </c>
      <c r="J181" s="16">
        <f>IF(Inskrivning!$G183=4,Inskrivning!R183,0)</f>
        <v>0</v>
      </c>
      <c r="K181" s="16">
        <f>IF(Inskrivning!$G183=4,Inskrivning!S183,0)</f>
        <v>0</v>
      </c>
      <c r="L181" s="16">
        <f>IF(Inskrivning!$G183=4,Inskrivning!T183,0)</f>
        <v>0</v>
      </c>
      <c r="M181" s="16">
        <f>IF(Inskrivning!$G183=4,Inskrivning!U183,0)</f>
        <v>0</v>
      </c>
      <c r="N181" s="16">
        <f>IF(Inskrivning!$G183=4,Inskrivning!V183,0)</f>
        <v>0</v>
      </c>
      <c r="O181" s="16">
        <f>IF(Inskrivning!$G183=4,Inskrivning!W183,0)</f>
        <v>0</v>
      </c>
      <c r="P181" s="16">
        <f>IF(Inskrivning!$G183=4,Inskrivning!X183,0)</f>
        <v>0</v>
      </c>
      <c r="Q181" s="113"/>
    </row>
    <row r="182" spans="2:17" x14ac:dyDescent="0.25">
      <c r="B182" s="53">
        <f>IF(Inskrivning!$G184=4,Inskrivning!J184,0)</f>
        <v>0</v>
      </c>
      <c r="C182" s="53">
        <f>IF(Inskrivning!$G184=4,Inskrivning!K184,0)</f>
        <v>0</v>
      </c>
      <c r="D182" s="16">
        <f>IF(Inskrivning!$G184=4,Inskrivning!L184,0)</f>
        <v>0</v>
      </c>
      <c r="E182" s="16">
        <f>IF(Inskrivning!$G184=4,Inskrivning!M184,0)</f>
        <v>0</v>
      </c>
      <c r="F182" s="16">
        <f>IF(Inskrivning!$G184=4,Inskrivning!N184,0)</f>
        <v>0</v>
      </c>
      <c r="G182" s="16">
        <f>IF(Inskrivning!$G184=4,Inskrivning!O184,0)</f>
        <v>0</v>
      </c>
      <c r="H182" s="16">
        <f>IF(Inskrivning!$G184=4,Inskrivning!P184,0)</f>
        <v>0</v>
      </c>
      <c r="I182" s="16">
        <f>IF(Inskrivning!$G184=4,Inskrivning!Q184,0)</f>
        <v>0</v>
      </c>
      <c r="J182" s="16">
        <f>IF(Inskrivning!$G184=4,Inskrivning!R184,0)</f>
        <v>0</v>
      </c>
      <c r="K182" s="16">
        <f>IF(Inskrivning!$G184=4,Inskrivning!S184,0)</f>
        <v>0</v>
      </c>
      <c r="L182" s="16">
        <f>IF(Inskrivning!$G184=4,Inskrivning!T184,0)</f>
        <v>0</v>
      </c>
      <c r="M182" s="16">
        <f>IF(Inskrivning!$G184=4,Inskrivning!U184,0)</f>
        <v>0</v>
      </c>
      <c r="N182" s="16">
        <f>IF(Inskrivning!$G184=4,Inskrivning!V184,0)</f>
        <v>0</v>
      </c>
      <c r="O182" s="16">
        <f>IF(Inskrivning!$G184=4,Inskrivning!W184,0)</f>
        <v>0</v>
      </c>
      <c r="P182" s="16">
        <f>IF(Inskrivning!$G184=4,Inskrivning!X184,0)</f>
        <v>0</v>
      </c>
      <c r="Q182" s="113"/>
    </row>
    <row r="183" spans="2:17" x14ac:dyDescent="0.25">
      <c r="B183" s="53">
        <f>IF(Inskrivning!$G185=4,Inskrivning!J185,0)</f>
        <v>0</v>
      </c>
      <c r="C183" s="53">
        <f>IF(Inskrivning!$G185=4,Inskrivning!K185,0)</f>
        <v>0</v>
      </c>
      <c r="D183" s="16">
        <f>IF(Inskrivning!$G185=4,Inskrivning!L185,0)</f>
        <v>0</v>
      </c>
      <c r="E183" s="16">
        <f>IF(Inskrivning!$G185=4,Inskrivning!M185,0)</f>
        <v>0</v>
      </c>
      <c r="F183" s="16">
        <f>IF(Inskrivning!$G185=4,Inskrivning!N185,0)</f>
        <v>0</v>
      </c>
      <c r="G183" s="16">
        <f>IF(Inskrivning!$G185=4,Inskrivning!O185,0)</f>
        <v>0</v>
      </c>
      <c r="H183" s="16">
        <f>IF(Inskrivning!$G185=4,Inskrivning!P185,0)</f>
        <v>0</v>
      </c>
      <c r="I183" s="16">
        <f>IF(Inskrivning!$G185=4,Inskrivning!Q185,0)</f>
        <v>0</v>
      </c>
      <c r="J183" s="16">
        <f>IF(Inskrivning!$G185=4,Inskrivning!R185,0)</f>
        <v>0</v>
      </c>
      <c r="K183" s="16">
        <f>IF(Inskrivning!$G185=4,Inskrivning!S185,0)</f>
        <v>0</v>
      </c>
      <c r="L183" s="16">
        <f>IF(Inskrivning!$G185=4,Inskrivning!T185,0)</f>
        <v>0</v>
      </c>
      <c r="M183" s="16">
        <f>IF(Inskrivning!$G185=4,Inskrivning!U185,0)</f>
        <v>0</v>
      </c>
      <c r="N183" s="16">
        <f>IF(Inskrivning!$G185=4,Inskrivning!V185,0)</f>
        <v>0</v>
      </c>
      <c r="O183" s="16">
        <f>IF(Inskrivning!$G185=4,Inskrivning!W185,0)</f>
        <v>0</v>
      </c>
      <c r="P183" s="16">
        <f>IF(Inskrivning!$G185=4,Inskrivning!X185,0)</f>
        <v>0</v>
      </c>
      <c r="Q183" s="113"/>
    </row>
    <row r="184" spans="2:17" x14ac:dyDescent="0.25">
      <c r="B184" s="53">
        <f>IF(Inskrivning!$G186=4,Inskrivning!J186,0)</f>
        <v>0</v>
      </c>
      <c r="C184" s="53">
        <f>IF(Inskrivning!$G186=4,Inskrivning!K186,0)</f>
        <v>0</v>
      </c>
      <c r="D184" s="16">
        <f>IF(Inskrivning!$G186=4,Inskrivning!L186,0)</f>
        <v>0</v>
      </c>
      <c r="E184" s="16">
        <f>IF(Inskrivning!$G186=4,Inskrivning!M186,0)</f>
        <v>0</v>
      </c>
      <c r="F184" s="16">
        <f>IF(Inskrivning!$G186=4,Inskrivning!N186,0)</f>
        <v>0</v>
      </c>
      <c r="G184" s="16">
        <f>IF(Inskrivning!$G186=4,Inskrivning!O186,0)</f>
        <v>0</v>
      </c>
      <c r="H184" s="16">
        <f>IF(Inskrivning!$G186=4,Inskrivning!P186,0)</f>
        <v>0</v>
      </c>
      <c r="I184" s="16">
        <f>IF(Inskrivning!$G186=4,Inskrivning!Q186,0)</f>
        <v>0</v>
      </c>
      <c r="J184" s="16">
        <f>IF(Inskrivning!$G186=4,Inskrivning!R186,0)</f>
        <v>0</v>
      </c>
      <c r="K184" s="16">
        <f>IF(Inskrivning!$G186=4,Inskrivning!S186,0)</f>
        <v>0</v>
      </c>
      <c r="L184" s="16">
        <f>IF(Inskrivning!$G186=4,Inskrivning!T186,0)</f>
        <v>0</v>
      </c>
      <c r="M184" s="16">
        <f>IF(Inskrivning!$G186=4,Inskrivning!U186,0)</f>
        <v>0</v>
      </c>
      <c r="N184" s="16">
        <f>IF(Inskrivning!$G186=4,Inskrivning!V186,0)</f>
        <v>0</v>
      </c>
      <c r="O184" s="16">
        <f>IF(Inskrivning!$G186=4,Inskrivning!W186,0)</f>
        <v>0</v>
      </c>
      <c r="P184" s="16">
        <f>IF(Inskrivning!$G186=4,Inskrivning!X186,0)</f>
        <v>0</v>
      </c>
      <c r="Q184" s="113"/>
    </row>
    <row r="185" spans="2:17" x14ac:dyDescent="0.25">
      <c r="B185" s="53">
        <f>IF(Inskrivning!$G187=4,Inskrivning!J187,0)</f>
        <v>0</v>
      </c>
      <c r="C185" s="53">
        <f>IF(Inskrivning!$G187=4,Inskrivning!K187,0)</f>
        <v>0</v>
      </c>
      <c r="D185" s="16">
        <f>IF(Inskrivning!$G187=4,Inskrivning!L187,0)</f>
        <v>0</v>
      </c>
      <c r="E185" s="16">
        <f>IF(Inskrivning!$G187=4,Inskrivning!M187,0)</f>
        <v>0</v>
      </c>
      <c r="F185" s="16">
        <f>IF(Inskrivning!$G187=4,Inskrivning!N187,0)</f>
        <v>0</v>
      </c>
      <c r="G185" s="16">
        <f>IF(Inskrivning!$G187=4,Inskrivning!O187,0)</f>
        <v>0</v>
      </c>
      <c r="H185" s="16">
        <f>IF(Inskrivning!$G187=4,Inskrivning!P187,0)</f>
        <v>0</v>
      </c>
      <c r="I185" s="16">
        <f>IF(Inskrivning!$G187=4,Inskrivning!Q187,0)</f>
        <v>0</v>
      </c>
      <c r="J185" s="16">
        <f>IF(Inskrivning!$G187=4,Inskrivning!R187,0)</f>
        <v>0</v>
      </c>
      <c r="K185" s="16">
        <f>IF(Inskrivning!$G187=4,Inskrivning!S187,0)</f>
        <v>0</v>
      </c>
      <c r="L185" s="16">
        <f>IF(Inskrivning!$G187=4,Inskrivning!T187,0)</f>
        <v>0</v>
      </c>
      <c r="M185" s="16">
        <f>IF(Inskrivning!$G187=4,Inskrivning!U187,0)</f>
        <v>0</v>
      </c>
      <c r="N185" s="16">
        <f>IF(Inskrivning!$G187=4,Inskrivning!V187,0)</f>
        <v>0</v>
      </c>
      <c r="O185" s="16">
        <f>IF(Inskrivning!$G187=4,Inskrivning!W187,0)</f>
        <v>0</v>
      </c>
      <c r="P185" s="16">
        <f>IF(Inskrivning!$G187=4,Inskrivning!X187,0)</f>
        <v>0</v>
      </c>
      <c r="Q185" s="113"/>
    </row>
    <row r="186" spans="2:17" x14ac:dyDescent="0.25">
      <c r="B186" s="53">
        <f>IF(Inskrivning!$G188=4,Inskrivning!J188,0)</f>
        <v>0</v>
      </c>
      <c r="C186" s="53">
        <f>IF(Inskrivning!$G188=4,Inskrivning!K188,0)</f>
        <v>0</v>
      </c>
      <c r="D186" s="16">
        <f>IF(Inskrivning!$G188=4,Inskrivning!L188,0)</f>
        <v>0</v>
      </c>
      <c r="E186" s="16">
        <f>IF(Inskrivning!$G188=4,Inskrivning!M188,0)</f>
        <v>0</v>
      </c>
      <c r="F186" s="16">
        <f>IF(Inskrivning!$G188=4,Inskrivning!N188,0)</f>
        <v>0</v>
      </c>
      <c r="G186" s="16">
        <f>IF(Inskrivning!$G188=4,Inskrivning!O188,0)</f>
        <v>0</v>
      </c>
      <c r="H186" s="16">
        <f>IF(Inskrivning!$G188=4,Inskrivning!P188,0)</f>
        <v>0</v>
      </c>
      <c r="I186" s="16">
        <f>IF(Inskrivning!$G188=4,Inskrivning!Q188,0)</f>
        <v>0</v>
      </c>
      <c r="J186" s="16">
        <f>IF(Inskrivning!$G188=4,Inskrivning!R188,0)</f>
        <v>0</v>
      </c>
      <c r="K186" s="16">
        <f>IF(Inskrivning!$G188=4,Inskrivning!S188,0)</f>
        <v>0</v>
      </c>
      <c r="L186" s="16">
        <f>IF(Inskrivning!$G188=4,Inskrivning!T188,0)</f>
        <v>0</v>
      </c>
      <c r="M186" s="16">
        <f>IF(Inskrivning!$G188=4,Inskrivning!U188,0)</f>
        <v>0</v>
      </c>
      <c r="N186" s="16">
        <f>IF(Inskrivning!$G188=4,Inskrivning!V188,0)</f>
        <v>0</v>
      </c>
      <c r="O186" s="16">
        <f>IF(Inskrivning!$G188=4,Inskrivning!W188,0)</f>
        <v>0</v>
      </c>
      <c r="P186" s="16">
        <f>IF(Inskrivning!$G188=4,Inskrivning!X188,0)</f>
        <v>0</v>
      </c>
      <c r="Q186" s="113"/>
    </row>
    <row r="187" spans="2:17" x14ac:dyDescent="0.25">
      <c r="B187" s="53">
        <f>IF(Inskrivning!$G189=4,Inskrivning!J189,0)</f>
        <v>0</v>
      </c>
      <c r="C187" s="53">
        <f>IF(Inskrivning!$G189=4,Inskrivning!K189,0)</f>
        <v>0</v>
      </c>
      <c r="D187" s="16">
        <f>IF(Inskrivning!$G189=4,Inskrivning!L189,0)</f>
        <v>0</v>
      </c>
      <c r="E187" s="16">
        <f>IF(Inskrivning!$G189=4,Inskrivning!M189,0)</f>
        <v>0</v>
      </c>
      <c r="F187" s="16">
        <f>IF(Inskrivning!$G189=4,Inskrivning!N189,0)</f>
        <v>0</v>
      </c>
      <c r="G187" s="16">
        <f>IF(Inskrivning!$G189=4,Inskrivning!O189,0)</f>
        <v>0</v>
      </c>
      <c r="H187" s="16">
        <f>IF(Inskrivning!$G189=4,Inskrivning!P189,0)</f>
        <v>0</v>
      </c>
      <c r="I187" s="16">
        <f>IF(Inskrivning!$G189=4,Inskrivning!Q189,0)</f>
        <v>0</v>
      </c>
      <c r="J187" s="16">
        <f>IF(Inskrivning!$G189=4,Inskrivning!R189,0)</f>
        <v>0</v>
      </c>
      <c r="K187" s="16">
        <f>IF(Inskrivning!$G189=4,Inskrivning!S189,0)</f>
        <v>0</v>
      </c>
      <c r="L187" s="16">
        <f>IF(Inskrivning!$G189=4,Inskrivning!T189,0)</f>
        <v>0</v>
      </c>
      <c r="M187" s="16">
        <f>IF(Inskrivning!$G189=4,Inskrivning!U189,0)</f>
        <v>0</v>
      </c>
      <c r="N187" s="16">
        <f>IF(Inskrivning!$G189=4,Inskrivning!V189,0)</f>
        <v>0</v>
      </c>
      <c r="O187" s="16">
        <f>IF(Inskrivning!$G189=4,Inskrivning!W189,0)</f>
        <v>0</v>
      </c>
      <c r="P187" s="16">
        <f>IF(Inskrivning!$G189=4,Inskrivning!X189,0)</f>
        <v>0</v>
      </c>
      <c r="Q187" s="113"/>
    </row>
    <row r="188" spans="2:17" x14ac:dyDescent="0.25">
      <c r="B188" s="53">
        <f>IF(Inskrivning!$G190=4,Inskrivning!J190,0)</f>
        <v>0</v>
      </c>
      <c r="C188" s="53">
        <f>IF(Inskrivning!$G190=4,Inskrivning!K190,0)</f>
        <v>0</v>
      </c>
      <c r="D188" s="16">
        <f>IF(Inskrivning!$G190=4,Inskrivning!L190,0)</f>
        <v>0</v>
      </c>
      <c r="E188" s="16">
        <f>IF(Inskrivning!$G190=4,Inskrivning!M190,0)</f>
        <v>0</v>
      </c>
      <c r="F188" s="16">
        <f>IF(Inskrivning!$G190=4,Inskrivning!N190,0)</f>
        <v>0</v>
      </c>
      <c r="G188" s="16">
        <f>IF(Inskrivning!$G190=4,Inskrivning!O190,0)</f>
        <v>0</v>
      </c>
      <c r="H188" s="16">
        <f>IF(Inskrivning!$G190=4,Inskrivning!P190,0)</f>
        <v>0</v>
      </c>
      <c r="I188" s="16">
        <f>IF(Inskrivning!$G190=4,Inskrivning!Q190,0)</f>
        <v>0</v>
      </c>
      <c r="J188" s="16">
        <f>IF(Inskrivning!$G190=4,Inskrivning!R190,0)</f>
        <v>0</v>
      </c>
      <c r="K188" s="16">
        <f>IF(Inskrivning!$G190=4,Inskrivning!S190,0)</f>
        <v>0</v>
      </c>
      <c r="L188" s="16">
        <f>IF(Inskrivning!$G190=4,Inskrivning!T190,0)</f>
        <v>0</v>
      </c>
      <c r="M188" s="16">
        <f>IF(Inskrivning!$G190=4,Inskrivning!U190,0)</f>
        <v>0</v>
      </c>
      <c r="N188" s="16">
        <f>IF(Inskrivning!$G190=4,Inskrivning!V190,0)</f>
        <v>0</v>
      </c>
      <c r="O188" s="16">
        <f>IF(Inskrivning!$G190=4,Inskrivning!W190,0)</f>
        <v>0</v>
      </c>
      <c r="P188" s="16">
        <f>IF(Inskrivning!$G190=4,Inskrivning!X190,0)</f>
        <v>0</v>
      </c>
      <c r="Q188" s="113"/>
    </row>
    <row r="189" spans="2:17" x14ac:dyDescent="0.25">
      <c r="B189" s="53">
        <f>IF(Inskrivning!$G191=4,Inskrivning!J191,0)</f>
        <v>0</v>
      </c>
      <c r="C189" s="53">
        <f>IF(Inskrivning!$G191=4,Inskrivning!K191,0)</f>
        <v>0</v>
      </c>
      <c r="D189" s="16">
        <f>IF(Inskrivning!$G191=4,Inskrivning!L191,0)</f>
        <v>0</v>
      </c>
      <c r="E189" s="16">
        <f>IF(Inskrivning!$G191=4,Inskrivning!M191,0)</f>
        <v>0</v>
      </c>
      <c r="F189" s="16">
        <f>IF(Inskrivning!$G191=4,Inskrivning!N191,0)</f>
        <v>0</v>
      </c>
      <c r="G189" s="16">
        <f>IF(Inskrivning!$G191=4,Inskrivning!O191,0)</f>
        <v>0</v>
      </c>
      <c r="H189" s="16">
        <f>IF(Inskrivning!$G191=4,Inskrivning!P191,0)</f>
        <v>0</v>
      </c>
      <c r="I189" s="16">
        <f>IF(Inskrivning!$G191=4,Inskrivning!Q191,0)</f>
        <v>0</v>
      </c>
      <c r="J189" s="16">
        <f>IF(Inskrivning!$G191=4,Inskrivning!R191,0)</f>
        <v>0</v>
      </c>
      <c r="K189" s="16">
        <f>IF(Inskrivning!$G191=4,Inskrivning!S191,0)</f>
        <v>0</v>
      </c>
      <c r="L189" s="16">
        <f>IF(Inskrivning!$G191=4,Inskrivning!T191,0)</f>
        <v>0</v>
      </c>
      <c r="M189" s="16">
        <f>IF(Inskrivning!$G191=4,Inskrivning!U191,0)</f>
        <v>0</v>
      </c>
      <c r="N189" s="16">
        <f>IF(Inskrivning!$G191=4,Inskrivning!V191,0)</f>
        <v>0</v>
      </c>
      <c r="O189" s="16">
        <f>IF(Inskrivning!$G191=4,Inskrivning!W191,0)</f>
        <v>0</v>
      </c>
      <c r="P189" s="16">
        <f>IF(Inskrivning!$G191=4,Inskrivning!X191,0)</f>
        <v>0</v>
      </c>
      <c r="Q189" s="113"/>
    </row>
    <row r="190" spans="2:17" x14ac:dyDescent="0.25">
      <c r="B190" s="53">
        <f>IF(Inskrivning!$G192=4,Inskrivning!J192,0)</f>
        <v>0</v>
      </c>
      <c r="C190" s="53">
        <f>IF(Inskrivning!$G192=4,Inskrivning!K192,0)</f>
        <v>0</v>
      </c>
      <c r="D190" s="16">
        <f>IF(Inskrivning!$G192=4,Inskrivning!L192,0)</f>
        <v>0</v>
      </c>
      <c r="E190" s="16">
        <f>IF(Inskrivning!$G192=4,Inskrivning!M192,0)</f>
        <v>0</v>
      </c>
      <c r="F190" s="16">
        <f>IF(Inskrivning!$G192=4,Inskrivning!N192,0)</f>
        <v>0</v>
      </c>
      <c r="G190" s="16">
        <f>IF(Inskrivning!$G192=4,Inskrivning!O192,0)</f>
        <v>0</v>
      </c>
      <c r="H190" s="16">
        <f>IF(Inskrivning!$G192=4,Inskrivning!P192,0)</f>
        <v>0</v>
      </c>
      <c r="I190" s="16">
        <f>IF(Inskrivning!$G192=4,Inskrivning!Q192,0)</f>
        <v>0</v>
      </c>
      <c r="J190" s="16">
        <f>IF(Inskrivning!$G192=4,Inskrivning!R192,0)</f>
        <v>0</v>
      </c>
      <c r="K190" s="16">
        <f>IF(Inskrivning!$G192=4,Inskrivning!S192,0)</f>
        <v>0</v>
      </c>
      <c r="L190" s="16">
        <f>IF(Inskrivning!$G192=4,Inskrivning!T192,0)</f>
        <v>0</v>
      </c>
      <c r="M190" s="16">
        <f>IF(Inskrivning!$G192=4,Inskrivning!U192,0)</f>
        <v>0</v>
      </c>
      <c r="N190" s="16">
        <f>IF(Inskrivning!$G192=4,Inskrivning!V192,0)</f>
        <v>0</v>
      </c>
      <c r="O190" s="16">
        <f>IF(Inskrivning!$G192=4,Inskrivning!W192,0)</f>
        <v>0</v>
      </c>
      <c r="P190" s="16">
        <f>IF(Inskrivning!$G192=4,Inskrivning!X192,0)</f>
        <v>0</v>
      </c>
      <c r="Q190" s="113"/>
    </row>
    <row r="191" spans="2:17" x14ac:dyDescent="0.25">
      <c r="B191" s="53">
        <f>IF(Inskrivning!$G193=4,Inskrivning!J193,0)</f>
        <v>0</v>
      </c>
      <c r="C191" s="53">
        <f>IF(Inskrivning!$G193=4,Inskrivning!K193,0)</f>
        <v>0</v>
      </c>
      <c r="D191" s="16">
        <f>IF(Inskrivning!$G193=4,Inskrivning!L193,0)</f>
        <v>0</v>
      </c>
      <c r="E191" s="16">
        <f>IF(Inskrivning!$G193=4,Inskrivning!M193,0)</f>
        <v>0</v>
      </c>
      <c r="F191" s="16">
        <f>IF(Inskrivning!$G193=4,Inskrivning!N193,0)</f>
        <v>0</v>
      </c>
      <c r="G191" s="16">
        <f>IF(Inskrivning!$G193=4,Inskrivning!O193,0)</f>
        <v>0</v>
      </c>
      <c r="H191" s="16">
        <f>IF(Inskrivning!$G193=4,Inskrivning!P193,0)</f>
        <v>0</v>
      </c>
      <c r="I191" s="16">
        <f>IF(Inskrivning!$G193=4,Inskrivning!Q193,0)</f>
        <v>0</v>
      </c>
      <c r="J191" s="16">
        <f>IF(Inskrivning!$G193=4,Inskrivning!R193,0)</f>
        <v>0</v>
      </c>
      <c r="K191" s="16">
        <f>IF(Inskrivning!$G193=4,Inskrivning!S193,0)</f>
        <v>0</v>
      </c>
      <c r="L191" s="16">
        <f>IF(Inskrivning!$G193=4,Inskrivning!T193,0)</f>
        <v>0</v>
      </c>
      <c r="M191" s="16">
        <f>IF(Inskrivning!$G193=4,Inskrivning!U193,0)</f>
        <v>0</v>
      </c>
      <c r="N191" s="16">
        <f>IF(Inskrivning!$G193=4,Inskrivning!V193,0)</f>
        <v>0</v>
      </c>
      <c r="O191" s="16">
        <f>IF(Inskrivning!$G193=4,Inskrivning!W193,0)</f>
        <v>0</v>
      </c>
      <c r="P191" s="16">
        <f>IF(Inskrivning!$G193=4,Inskrivning!X193,0)</f>
        <v>0</v>
      </c>
      <c r="Q191" s="113"/>
    </row>
    <row r="192" spans="2:17" x14ac:dyDescent="0.25">
      <c r="B192" s="53">
        <f>IF(Inskrivning!$G194=4,Inskrivning!J194,0)</f>
        <v>0</v>
      </c>
      <c r="C192" s="53">
        <f>IF(Inskrivning!$G194=4,Inskrivning!K194,0)</f>
        <v>0</v>
      </c>
      <c r="D192" s="16">
        <f>IF(Inskrivning!$G194=4,Inskrivning!L194,0)</f>
        <v>0</v>
      </c>
      <c r="E192" s="16">
        <f>IF(Inskrivning!$G194=4,Inskrivning!M194,0)</f>
        <v>0</v>
      </c>
      <c r="F192" s="16">
        <f>IF(Inskrivning!$G194=4,Inskrivning!N194,0)</f>
        <v>0</v>
      </c>
      <c r="G192" s="16">
        <f>IF(Inskrivning!$G194=4,Inskrivning!O194,0)</f>
        <v>0</v>
      </c>
      <c r="H192" s="16">
        <f>IF(Inskrivning!$G194=4,Inskrivning!P194,0)</f>
        <v>0</v>
      </c>
      <c r="I192" s="16">
        <f>IF(Inskrivning!$G194=4,Inskrivning!Q194,0)</f>
        <v>0</v>
      </c>
      <c r="J192" s="16">
        <f>IF(Inskrivning!$G194=4,Inskrivning!R194,0)</f>
        <v>0</v>
      </c>
      <c r="K192" s="16">
        <f>IF(Inskrivning!$G194=4,Inskrivning!S194,0)</f>
        <v>0</v>
      </c>
      <c r="L192" s="16">
        <f>IF(Inskrivning!$G194=4,Inskrivning!T194,0)</f>
        <v>0</v>
      </c>
      <c r="M192" s="16">
        <f>IF(Inskrivning!$G194=4,Inskrivning!U194,0)</f>
        <v>0</v>
      </c>
      <c r="N192" s="16">
        <f>IF(Inskrivning!$G194=4,Inskrivning!V194,0)</f>
        <v>0</v>
      </c>
      <c r="O192" s="16">
        <f>IF(Inskrivning!$G194=4,Inskrivning!W194,0)</f>
        <v>0</v>
      </c>
      <c r="P192" s="16">
        <f>IF(Inskrivning!$G194=4,Inskrivning!X194,0)</f>
        <v>0</v>
      </c>
      <c r="Q192" s="113"/>
    </row>
    <row r="193" spans="2:17" x14ac:dyDescent="0.25">
      <c r="B193" s="53">
        <f>IF(Inskrivning!$G195=4,Inskrivning!J195,0)</f>
        <v>0</v>
      </c>
      <c r="C193" s="53">
        <f>IF(Inskrivning!$G195=4,Inskrivning!K195,0)</f>
        <v>0</v>
      </c>
      <c r="D193" s="16">
        <f>IF(Inskrivning!$G195=4,Inskrivning!L195,0)</f>
        <v>0</v>
      </c>
      <c r="E193" s="16">
        <f>IF(Inskrivning!$G195=4,Inskrivning!M195,0)</f>
        <v>0</v>
      </c>
      <c r="F193" s="16">
        <f>IF(Inskrivning!$G195=4,Inskrivning!N195,0)</f>
        <v>0</v>
      </c>
      <c r="G193" s="16">
        <f>IF(Inskrivning!$G195=4,Inskrivning!O195,0)</f>
        <v>0</v>
      </c>
      <c r="H193" s="16">
        <f>IF(Inskrivning!$G195=4,Inskrivning!P195,0)</f>
        <v>0</v>
      </c>
      <c r="I193" s="16">
        <f>IF(Inskrivning!$G195=4,Inskrivning!Q195,0)</f>
        <v>0</v>
      </c>
      <c r="J193" s="16">
        <f>IF(Inskrivning!$G195=4,Inskrivning!R195,0)</f>
        <v>0</v>
      </c>
      <c r="K193" s="16">
        <f>IF(Inskrivning!$G195=4,Inskrivning!S195,0)</f>
        <v>0</v>
      </c>
      <c r="L193" s="16">
        <f>IF(Inskrivning!$G195=4,Inskrivning!T195,0)</f>
        <v>0</v>
      </c>
      <c r="M193" s="16">
        <f>IF(Inskrivning!$G195=4,Inskrivning!U195,0)</f>
        <v>0</v>
      </c>
      <c r="N193" s="16">
        <f>IF(Inskrivning!$G195=4,Inskrivning!V195,0)</f>
        <v>0</v>
      </c>
      <c r="O193" s="16">
        <f>IF(Inskrivning!$G195=4,Inskrivning!W195,0)</f>
        <v>0</v>
      </c>
      <c r="P193" s="16">
        <f>IF(Inskrivning!$G195=4,Inskrivning!X195,0)</f>
        <v>0</v>
      </c>
      <c r="Q193" s="113"/>
    </row>
    <row r="194" spans="2:17" x14ac:dyDescent="0.25">
      <c r="B194" s="53">
        <f>IF(Inskrivning!$G196=4,Inskrivning!J196,0)</f>
        <v>0</v>
      </c>
      <c r="C194" s="53">
        <f>IF(Inskrivning!$G196=4,Inskrivning!K196,0)</f>
        <v>0</v>
      </c>
      <c r="D194" s="16">
        <f>IF(Inskrivning!$G196=4,Inskrivning!L196,0)</f>
        <v>0</v>
      </c>
      <c r="E194" s="16">
        <f>IF(Inskrivning!$G196=4,Inskrivning!M196,0)</f>
        <v>0</v>
      </c>
      <c r="F194" s="16">
        <f>IF(Inskrivning!$G196=4,Inskrivning!N196,0)</f>
        <v>0</v>
      </c>
      <c r="G194" s="16">
        <f>IF(Inskrivning!$G196=4,Inskrivning!O196,0)</f>
        <v>0</v>
      </c>
      <c r="H194" s="16">
        <f>IF(Inskrivning!$G196=4,Inskrivning!P196,0)</f>
        <v>0</v>
      </c>
      <c r="I194" s="16">
        <f>IF(Inskrivning!$G196=4,Inskrivning!Q196,0)</f>
        <v>0</v>
      </c>
      <c r="J194" s="16">
        <f>IF(Inskrivning!$G196=4,Inskrivning!R196,0)</f>
        <v>0</v>
      </c>
      <c r="K194" s="16">
        <f>IF(Inskrivning!$G196=4,Inskrivning!S196,0)</f>
        <v>0</v>
      </c>
      <c r="L194" s="16">
        <f>IF(Inskrivning!$G196=4,Inskrivning!T196,0)</f>
        <v>0</v>
      </c>
      <c r="M194" s="16">
        <f>IF(Inskrivning!$G196=4,Inskrivning!U196,0)</f>
        <v>0</v>
      </c>
      <c r="N194" s="16">
        <f>IF(Inskrivning!$G196=4,Inskrivning!V196,0)</f>
        <v>0</v>
      </c>
      <c r="O194" s="16">
        <f>IF(Inskrivning!$G196=4,Inskrivning!W196,0)</f>
        <v>0</v>
      </c>
      <c r="P194" s="16">
        <f>IF(Inskrivning!$G196=4,Inskrivning!X196,0)</f>
        <v>0</v>
      </c>
      <c r="Q194" s="113"/>
    </row>
    <row r="195" spans="2:17" x14ac:dyDescent="0.25">
      <c r="B195" s="53">
        <f>IF(Inskrivning!$G197=4,Inskrivning!J197,0)</f>
        <v>0</v>
      </c>
      <c r="C195" s="53">
        <f>IF(Inskrivning!$G197=4,Inskrivning!K197,0)</f>
        <v>0</v>
      </c>
      <c r="D195" s="16">
        <f>IF(Inskrivning!$G197=4,Inskrivning!L197,0)</f>
        <v>0</v>
      </c>
      <c r="E195" s="16">
        <f>IF(Inskrivning!$G197=4,Inskrivning!M197,0)</f>
        <v>0</v>
      </c>
      <c r="F195" s="16">
        <f>IF(Inskrivning!$G197=4,Inskrivning!N197,0)</f>
        <v>0</v>
      </c>
      <c r="G195" s="16">
        <f>IF(Inskrivning!$G197=4,Inskrivning!O197,0)</f>
        <v>0</v>
      </c>
      <c r="H195" s="16">
        <f>IF(Inskrivning!$G197=4,Inskrivning!P197,0)</f>
        <v>0</v>
      </c>
      <c r="I195" s="16">
        <f>IF(Inskrivning!$G197=4,Inskrivning!Q197,0)</f>
        <v>0</v>
      </c>
      <c r="J195" s="16">
        <f>IF(Inskrivning!$G197=4,Inskrivning!R197,0)</f>
        <v>0</v>
      </c>
      <c r="K195" s="16">
        <f>IF(Inskrivning!$G197=4,Inskrivning!S197,0)</f>
        <v>0</v>
      </c>
      <c r="L195" s="16">
        <f>IF(Inskrivning!$G197=4,Inskrivning!T197,0)</f>
        <v>0</v>
      </c>
      <c r="M195" s="16">
        <f>IF(Inskrivning!$G197=4,Inskrivning!U197,0)</f>
        <v>0</v>
      </c>
      <c r="N195" s="16">
        <f>IF(Inskrivning!$G197=4,Inskrivning!V197,0)</f>
        <v>0</v>
      </c>
      <c r="O195" s="16">
        <f>IF(Inskrivning!$G197=4,Inskrivning!W197,0)</f>
        <v>0</v>
      </c>
      <c r="P195" s="16">
        <f>IF(Inskrivning!$G197=4,Inskrivning!X197,0)</f>
        <v>0</v>
      </c>
      <c r="Q195" s="113"/>
    </row>
    <row r="196" spans="2:17" x14ac:dyDescent="0.25">
      <c r="B196" s="53">
        <f>IF(Inskrivning!$G198=4,Inskrivning!J198,0)</f>
        <v>0</v>
      </c>
      <c r="C196" s="53">
        <f>IF(Inskrivning!$G198=4,Inskrivning!K198,0)</f>
        <v>0</v>
      </c>
      <c r="D196" s="16">
        <f>IF(Inskrivning!$G198=4,Inskrivning!L198,0)</f>
        <v>0</v>
      </c>
      <c r="E196" s="16">
        <f>IF(Inskrivning!$G198=4,Inskrivning!M198,0)</f>
        <v>0</v>
      </c>
      <c r="F196" s="16">
        <f>IF(Inskrivning!$G198=4,Inskrivning!N198,0)</f>
        <v>0</v>
      </c>
      <c r="G196" s="16">
        <f>IF(Inskrivning!$G198=4,Inskrivning!O198,0)</f>
        <v>0</v>
      </c>
      <c r="H196" s="16">
        <f>IF(Inskrivning!$G198=4,Inskrivning!P198,0)</f>
        <v>0</v>
      </c>
      <c r="I196" s="16">
        <f>IF(Inskrivning!$G198=4,Inskrivning!Q198,0)</f>
        <v>0</v>
      </c>
      <c r="J196" s="16">
        <f>IF(Inskrivning!$G198=4,Inskrivning!R198,0)</f>
        <v>0</v>
      </c>
      <c r="K196" s="16">
        <f>IF(Inskrivning!$G198=4,Inskrivning!S198,0)</f>
        <v>0</v>
      </c>
      <c r="L196" s="16">
        <f>IF(Inskrivning!$G198=4,Inskrivning!T198,0)</f>
        <v>0</v>
      </c>
      <c r="M196" s="16">
        <f>IF(Inskrivning!$G198=4,Inskrivning!U198,0)</f>
        <v>0</v>
      </c>
      <c r="N196" s="16">
        <f>IF(Inskrivning!$G198=4,Inskrivning!V198,0)</f>
        <v>0</v>
      </c>
      <c r="O196" s="16">
        <f>IF(Inskrivning!$G198=4,Inskrivning!W198,0)</f>
        <v>0</v>
      </c>
      <c r="P196" s="16">
        <f>IF(Inskrivning!$G198=4,Inskrivning!X198,0)</f>
        <v>0</v>
      </c>
      <c r="Q196" s="113"/>
    </row>
    <row r="197" spans="2:17" x14ac:dyDescent="0.25">
      <c r="B197" s="53">
        <f>IF(Inskrivning!$G199=4,Inskrivning!J199,0)</f>
        <v>0</v>
      </c>
      <c r="C197" s="53">
        <f>IF(Inskrivning!$G199=4,Inskrivning!K199,0)</f>
        <v>0</v>
      </c>
      <c r="D197" s="16">
        <f>IF(Inskrivning!$G199=4,Inskrivning!L199,0)</f>
        <v>0</v>
      </c>
      <c r="E197" s="16">
        <f>IF(Inskrivning!$G199=4,Inskrivning!M199,0)</f>
        <v>0</v>
      </c>
      <c r="F197" s="16">
        <f>IF(Inskrivning!$G199=4,Inskrivning!N199,0)</f>
        <v>0</v>
      </c>
      <c r="G197" s="16">
        <f>IF(Inskrivning!$G199=4,Inskrivning!O199,0)</f>
        <v>0</v>
      </c>
      <c r="H197" s="16">
        <f>IF(Inskrivning!$G199=4,Inskrivning!P199,0)</f>
        <v>0</v>
      </c>
      <c r="I197" s="16">
        <f>IF(Inskrivning!$G199=4,Inskrivning!Q199,0)</f>
        <v>0</v>
      </c>
      <c r="J197" s="16">
        <f>IF(Inskrivning!$G199=4,Inskrivning!R199,0)</f>
        <v>0</v>
      </c>
      <c r="K197" s="16">
        <f>IF(Inskrivning!$G199=4,Inskrivning!S199,0)</f>
        <v>0</v>
      </c>
      <c r="L197" s="16">
        <f>IF(Inskrivning!$G199=4,Inskrivning!T199,0)</f>
        <v>0</v>
      </c>
      <c r="M197" s="16">
        <f>IF(Inskrivning!$G199=4,Inskrivning!U199,0)</f>
        <v>0</v>
      </c>
      <c r="N197" s="16">
        <f>IF(Inskrivning!$G199=4,Inskrivning!V199,0)</f>
        <v>0</v>
      </c>
      <c r="O197" s="16">
        <f>IF(Inskrivning!$G199=4,Inskrivning!W199,0)</f>
        <v>0</v>
      </c>
      <c r="P197" s="16">
        <f>IF(Inskrivning!$G199=4,Inskrivning!X199,0)</f>
        <v>0</v>
      </c>
      <c r="Q197" s="113"/>
    </row>
    <row r="198" spans="2:17" x14ac:dyDescent="0.25">
      <c r="B198" s="53">
        <f>IF(Inskrivning!$G200=4,Inskrivning!J200,0)</f>
        <v>0</v>
      </c>
      <c r="C198" s="53">
        <f>IF(Inskrivning!$G200=4,Inskrivning!K200,0)</f>
        <v>0</v>
      </c>
      <c r="D198" s="16">
        <f>IF(Inskrivning!$G200=4,Inskrivning!L200,0)</f>
        <v>0</v>
      </c>
      <c r="E198" s="16">
        <f>IF(Inskrivning!$G200=4,Inskrivning!M200,0)</f>
        <v>0</v>
      </c>
      <c r="F198" s="16">
        <f>IF(Inskrivning!$G200=4,Inskrivning!N200,0)</f>
        <v>0</v>
      </c>
      <c r="G198" s="16">
        <f>IF(Inskrivning!$G200=4,Inskrivning!O200,0)</f>
        <v>0</v>
      </c>
      <c r="H198" s="16">
        <f>IF(Inskrivning!$G200=4,Inskrivning!P200,0)</f>
        <v>0</v>
      </c>
      <c r="I198" s="16">
        <f>IF(Inskrivning!$G200=4,Inskrivning!Q200,0)</f>
        <v>0</v>
      </c>
      <c r="J198" s="16">
        <f>IF(Inskrivning!$G200=4,Inskrivning!R200,0)</f>
        <v>0</v>
      </c>
      <c r="K198" s="16">
        <f>IF(Inskrivning!$G200=4,Inskrivning!S200,0)</f>
        <v>0</v>
      </c>
      <c r="L198" s="16">
        <f>IF(Inskrivning!$G200=4,Inskrivning!T200,0)</f>
        <v>0</v>
      </c>
      <c r="M198" s="16">
        <f>IF(Inskrivning!$G200=4,Inskrivning!U200,0)</f>
        <v>0</v>
      </c>
      <c r="N198" s="16">
        <f>IF(Inskrivning!$G200=4,Inskrivning!V200,0)</f>
        <v>0</v>
      </c>
      <c r="O198" s="16">
        <f>IF(Inskrivning!$G200=4,Inskrivning!W200,0)</f>
        <v>0</v>
      </c>
      <c r="P198" s="16">
        <f>IF(Inskrivning!$G200=4,Inskrivning!X200,0)</f>
        <v>0</v>
      </c>
      <c r="Q198" s="113"/>
    </row>
    <row r="199" spans="2:17" x14ac:dyDescent="0.25">
      <c r="B199" s="53">
        <f>IF(Inskrivning!$G201=4,Inskrivning!J201,0)</f>
        <v>0</v>
      </c>
      <c r="C199" s="53">
        <f>IF(Inskrivning!$G201=4,Inskrivning!K201,0)</f>
        <v>0</v>
      </c>
      <c r="D199" s="16">
        <f>IF(Inskrivning!$G201=4,Inskrivning!L201,0)</f>
        <v>0</v>
      </c>
      <c r="E199" s="16">
        <f>IF(Inskrivning!$G201=4,Inskrivning!M201,0)</f>
        <v>0</v>
      </c>
      <c r="F199" s="16">
        <f>IF(Inskrivning!$G201=4,Inskrivning!N201,0)</f>
        <v>0</v>
      </c>
      <c r="G199" s="16">
        <f>IF(Inskrivning!$G201=4,Inskrivning!O201,0)</f>
        <v>0</v>
      </c>
      <c r="H199" s="16">
        <f>IF(Inskrivning!$G201=4,Inskrivning!P201,0)</f>
        <v>0</v>
      </c>
      <c r="I199" s="16">
        <f>IF(Inskrivning!$G201=4,Inskrivning!Q201,0)</f>
        <v>0</v>
      </c>
      <c r="J199" s="16">
        <f>IF(Inskrivning!$G201=4,Inskrivning!R201,0)</f>
        <v>0</v>
      </c>
      <c r="K199" s="16">
        <f>IF(Inskrivning!$G201=4,Inskrivning!S201,0)</f>
        <v>0</v>
      </c>
      <c r="L199" s="16">
        <f>IF(Inskrivning!$G201=4,Inskrivning!T201,0)</f>
        <v>0</v>
      </c>
      <c r="M199" s="16">
        <f>IF(Inskrivning!$G201=4,Inskrivning!U201,0)</f>
        <v>0</v>
      </c>
      <c r="N199" s="16">
        <f>IF(Inskrivning!$G201=4,Inskrivning!V201,0)</f>
        <v>0</v>
      </c>
      <c r="O199" s="16">
        <f>IF(Inskrivning!$G201=4,Inskrivning!W201,0)</f>
        <v>0</v>
      </c>
      <c r="P199" s="16">
        <f>IF(Inskrivning!$G201=4,Inskrivning!X201,0)</f>
        <v>0</v>
      </c>
      <c r="Q199" s="113"/>
    </row>
    <row r="200" spans="2:17" x14ac:dyDescent="0.25">
      <c r="B200" s="53">
        <f>IF(Inskrivning!$G202=4,Inskrivning!J202,0)</f>
        <v>0</v>
      </c>
      <c r="C200" s="53">
        <f>IF(Inskrivning!$G202=4,Inskrivning!K202,0)</f>
        <v>0</v>
      </c>
      <c r="D200" s="16">
        <f>IF(Inskrivning!$G202=4,Inskrivning!L202,0)</f>
        <v>0</v>
      </c>
      <c r="E200" s="16">
        <f>IF(Inskrivning!$G202=4,Inskrivning!M202,0)</f>
        <v>0</v>
      </c>
      <c r="F200" s="16">
        <f>IF(Inskrivning!$G202=4,Inskrivning!N202,0)</f>
        <v>0</v>
      </c>
      <c r="G200" s="16">
        <f>IF(Inskrivning!$G202=4,Inskrivning!O202,0)</f>
        <v>0</v>
      </c>
      <c r="H200" s="16">
        <f>IF(Inskrivning!$G202=4,Inskrivning!P202,0)</f>
        <v>0</v>
      </c>
      <c r="I200" s="16">
        <f>IF(Inskrivning!$G202=4,Inskrivning!Q202,0)</f>
        <v>0</v>
      </c>
      <c r="J200" s="16">
        <f>IF(Inskrivning!$G202=4,Inskrivning!R202,0)</f>
        <v>0</v>
      </c>
      <c r="K200" s="16">
        <f>IF(Inskrivning!$G202=4,Inskrivning!S202,0)</f>
        <v>0</v>
      </c>
      <c r="L200" s="16">
        <f>IF(Inskrivning!$G202=4,Inskrivning!T202,0)</f>
        <v>0</v>
      </c>
      <c r="M200" s="16">
        <f>IF(Inskrivning!$G202=4,Inskrivning!U202,0)</f>
        <v>0</v>
      </c>
      <c r="N200" s="16">
        <f>IF(Inskrivning!$G202=4,Inskrivning!V202,0)</f>
        <v>0</v>
      </c>
      <c r="O200" s="16">
        <f>IF(Inskrivning!$G202=4,Inskrivning!W202,0)</f>
        <v>0</v>
      </c>
      <c r="P200" s="16">
        <f>IF(Inskrivning!$G202=4,Inskrivning!X202,0)</f>
        <v>0</v>
      </c>
      <c r="Q200" s="113"/>
    </row>
    <row r="201" spans="2:17" x14ac:dyDescent="0.25">
      <c r="B201" s="53">
        <f>IF(Inskrivning!$G203=4,Inskrivning!J203,0)</f>
        <v>0</v>
      </c>
      <c r="C201" s="53">
        <f>IF(Inskrivning!$G203=4,Inskrivning!K203,0)</f>
        <v>0</v>
      </c>
      <c r="D201" s="16">
        <f>IF(Inskrivning!$G203=4,Inskrivning!L203,0)</f>
        <v>0</v>
      </c>
      <c r="E201" s="16">
        <f>IF(Inskrivning!$G203=4,Inskrivning!M203,0)</f>
        <v>0</v>
      </c>
      <c r="F201" s="16">
        <f>IF(Inskrivning!$G203=4,Inskrivning!N203,0)</f>
        <v>0</v>
      </c>
      <c r="G201" s="16">
        <f>IF(Inskrivning!$G203=4,Inskrivning!O203,0)</f>
        <v>0</v>
      </c>
      <c r="H201" s="16">
        <f>IF(Inskrivning!$G203=4,Inskrivning!P203,0)</f>
        <v>0</v>
      </c>
      <c r="I201" s="16">
        <f>IF(Inskrivning!$G203=4,Inskrivning!Q203,0)</f>
        <v>0</v>
      </c>
      <c r="J201" s="16">
        <f>IF(Inskrivning!$G203=4,Inskrivning!R203,0)</f>
        <v>0</v>
      </c>
      <c r="K201" s="16">
        <f>IF(Inskrivning!$G203=4,Inskrivning!S203,0)</f>
        <v>0</v>
      </c>
      <c r="L201" s="16">
        <f>IF(Inskrivning!$G203=4,Inskrivning!T203,0)</f>
        <v>0</v>
      </c>
      <c r="M201" s="16">
        <f>IF(Inskrivning!$G203=4,Inskrivning!U203,0)</f>
        <v>0</v>
      </c>
      <c r="N201" s="16">
        <f>IF(Inskrivning!$G203=4,Inskrivning!V203,0)</f>
        <v>0</v>
      </c>
      <c r="O201" s="16">
        <f>IF(Inskrivning!$G203=4,Inskrivning!W203,0)</f>
        <v>0</v>
      </c>
      <c r="P201" s="16">
        <f>IF(Inskrivning!$G203=4,Inskrivning!X203,0)</f>
        <v>0</v>
      </c>
      <c r="Q201" s="113"/>
    </row>
    <row r="202" spans="2:17" x14ac:dyDescent="0.25">
      <c r="B202" s="53">
        <f>IF(Inskrivning!$G204=4,Inskrivning!J204,0)</f>
        <v>0</v>
      </c>
      <c r="C202" s="53">
        <f>IF(Inskrivning!$G204=4,Inskrivning!K204,0)</f>
        <v>0</v>
      </c>
      <c r="D202" s="16">
        <f>IF(Inskrivning!$G204=4,Inskrivning!L204,0)</f>
        <v>0</v>
      </c>
      <c r="E202" s="16">
        <f>IF(Inskrivning!$G204=4,Inskrivning!M204,0)</f>
        <v>0</v>
      </c>
      <c r="F202" s="16">
        <f>IF(Inskrivning!$G204=4,Inskrivning!N204,0)</f>
        <v>0</v>
      </c>
      <c r="G202" s="16">
        <f>IF(Inskrivning!$G204=4,Inskrivning!O204,0)</f>
        <v>0</v>
      </c>
      <c r="H202" s="16">
        <f>IF(Inskrivning!$G204=4,Inskrivning!P204,0)</f>
        <v>0</v>
      </c>
      <c r="I202" s="16">
        <f>IF(Inskrivning!$G204=4,Inskrivning!Q204,0)</f>
        <v>0</v>
      </c>
      <c r="J202" s="16">
        <f>IF(Inskrivning!$G204=4,Inskrivning!R204,0)</f>
        <v>0</v>
      </c>
      <c r="K202" s="16">
        <f>IF(Inskrivning!$G204=4,Inskrivning!S204,0)</f>
        <v>0</v>
      </c>
      <c r="L202" s="16">
        <f>IF(Inskrivning!$G204=4,Inskrivning!T204,0)</f>
        <v>0</v>
      </c>
      <c r="M202" s="16">
        <f>IF(Inskrivning!$G204=4,Inskrivning!U204,0)</f>
        <v>0</v>
      </c>
      <c r="N202" s="16">
        <f>IF(Inskrivning!$G204=4,Inskrivning!V204,0)</f>
        <v>0</v>
      </c>
      <c r="O202" s="16">
        <f>IF(Inskrivning!$G204=4,Inskrivning!W204,0)</f>
        <v>0</v>
      </c>
      <c r="P202" s="16">
        <f>IF(Inskrivning!$G204=4,Inskrivning!X204,0)</f>
        <v>0</v>
      </c>
      <c r="Q202" s="113"/>
    </row>
    <row r="203" spans="2:17" x14ac:dyDescent="0.25">
      <c r="B203" s="53">
        <f>IF(Inskrivning!$G205=4,Inskrivning!J205,0)</f>
        <v>0</v>
      </c>
      <c r="C203" s="53">
        <f>IF(Inskrivning!$G205=4,Inskrivning!K205,0)</f>
        <v>0</v>
      </c>
      <c r="D203" s="16">
        <f>IF(Inskrivning!$G205=4,Inskrivning!L205,0)</f>
        <v>0</v>
      </c>
      <c r="E203" s="16">
        <f>IF(Inskrivning!$G205=4,Inskrivning!M205,0)</f>
        <v>0</v>
      </c>
      <c r="F203" s="16">
        <f>IF(Inskrivning!$G205=4,Inskrivning!N205,0)</f>
        <v>0</v>
      </c>
      <c r="G203" s="16">
        <f>IF(Inskrivning!$G205=4,Inskrivning!O205,0)</f>
        <v>0</v>
      </c>
      <c r="H203" s="16">
        <f>IF(Inskrivning!$G205=4,Inskrivning!P205,0)</f>
        <v>0</v>
      </c>
      <c r="I203" s="16">
        <f>IF(Inskrivning!$G205=4,Inskrivning!Q205,0)</f>
        <v>0</v>
      </c>
      <c r="J203" s="16">
        <f>IF(Inskrivning!$G205=4,Inskrivning!R205,0)</f>
        <v>0</v>
      </c>
      <c r="K203" s="16">
        <f>IF(Inskrivning!$G205=4,Inskrivning!S205,0)</f>
        <v>0</v>
      </c>
      <c r="L203" s="16">
        <f>IF(Inskrivning!$G205=4,Inskrivning!T205,0)</f>
        <v>0</v>
      </c>
      <c r="M203" s="16">
        <f>IF(Inskrivning!$G205=4,Inskrivning!U205,0)</f>
        <v>0</v>
      </c>
      <c r="N203" s="16">
        <f>IF(Inskrivning!$G205=4,Inskrivning!V205,0)</f>
        <v>0</v>
      </c>
      <c r="O203" s="16">
        <f>IF(Inskrivning!$G205=4,Inskrivning!W205,0)</f>
        <v>0</v>
      </c>
      <c r="P203" s="16">
        <f>IF(Inskrivning!$G205=4,Inskrivning!X205,0)</f>
        <v>0</v>
      </c>
      <c r="Q203" s="113"/>
    </row>
    <row r="204" spans="2:17" x14ac:dyDescent="0.25">
      <c r="B204" s="53">
        <f>IF(Inskrivning!$G206=4,Inskrivning!J206,0)</f>
        <v>0</v>
      </c>
      <c r="C204" s="53">
        <f>IF(Inskrivning!$G206=4,Inskrivning!K206,0)</f>
        <v>0</v>
      </c>
      <c r="D204" s="16">
        <f>IF(Inskrivning!$G206=4,Inskrivning!L206,0)</f>
        <v>0</v>
      </c>
      <c r="E204" s="16">
        <f>IF(Inskrivning!$G206=4,Inskrivning!M206,0)</f>
        <v>0</v>
      </c>
      <c r="F204" s="16">
        <f>IF(Inskrivning!$G206=4,Inskrivning!N206,0)</f>
        <v>0</v>
      </c>
      <c r="G204" s="16">
        <f>IF(Inskrivning!$G206=4,Inskrivning!O206,0)</f>
        <v>0</v>
      </c>
      <c r="H204" s="16">
        <f>IF(Inskrivning!$G206=4,Inskrivning!P206,0)</f>
        <v>0</v>
      </c>
      <c r="I204" s="16">
        <f>IF(Inskrivning!$G206=4,Inskrivning!Q206,0)</f>
        <v>0</v>
      </c>
      <c r="J204" s="16">
        <f>IF(Inskrivning!$G206=4,Inskrivning!R206,0)</f>
        <v>0</v>
      </c>
      <c r="K204" s="16">
        <f>IF(Inskrivning!$G206=4,Inskrivning!S206,0)</f>
        <v>0</v>
      </c>
      <c r="L204" s="16">
        <f>IF(Inskrivning!$G206=4,Inskrivning!T206,0)</f>
        <v>0</v>
      </c>
      <c r="M204" s="16">
        <f>IF(Inskrivning!$G206=4,Inskrivning!U206,0)</f>
        <v>0</v>
      </c>
      <c r="N204" s="16">
        <f>IF(Inskrivning!$G206=4,Inskrivning!V206,0)</f>
        <v>0</v>
      </c>
      <c r="O204" s="16">
        <f>IF(Inskrivning!$G206=4,Inskrivning!W206,0)</f>
        <v>0</v>
      </c>
      <c r="P204" s="16">
        <f>IF(Inskrivning!$G206=4,Inskrivning!X206,0)</f>
        <v>0</v>
      </c>
      <c r="Q204" s="113"/>
    </row>
  </sheetData>
  <sortState xmlns:xlrd2="http://schemas.microsoft.com/office/spreadsheetml/2017/richdata2" ref="B5:Q204">
    <sortCondition descending="1" ref="P5:P204"/>
    <sortCondition descending="1" ref="Q5:Q204"/>
  </sortState>
  <pageMargins left="0.7" right="0.7" top="0.75" bottom="0.75" header="0.3" footer="0.3"/>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24">
    <tabColor indexed="13"/>
  </sheetPr>
  <dimension ref="A1:X504"/>
  <sheetViews>
    <sheetView topLeftCell="A294" workbookViewId="0">
      <selection activeCell="J300" sqref="J300"/>
    </sheetView>
  </sheetViews>
  <sheetFormatPr defaultRowHeight="15" x14ac:dyDescent="0.25"/>
  <cols>
    <col min="1" max="1" width="5.6640625" style="4" customWidth="1"/>
    <col min="2" max="2" width="25.6640625" style="56" customWidth="1"/>
    <col min="3" max="3" width="15.6640625" style="22" customWidth="1"/>
    <col min="4" max="8" width="4.88671875" customWidth="1"/>
    <col min="9" max="9" width="8" style="13" bestFit="1" customWidth="1"/>
    <col min="10" max="14" width="4.88671875" customWidth="1"/>
    <col min="15" max="15" width="8" style="13" bestFit="1" customWidth="1"/>
    <col min="16" max="16" width="7.6640625" style="13" bestFit="1" customWidth="1"/>
    <col min="17" max="17" width="4.77734375" style="15" customWidth="1"/>
  </cols>
  <sheetData>
    <row r="1" spans="1:24" ht="24.6" x14ac:dyDescent="0.4">
      <c r="B1" s="71" t="s">
        <v>26</v>
      </c>
      <c r="T1" s="4"/>
      <c r="X1" s="4"/>
    </row>
    <row r="3" spans="1:24" x14ac:dyDescent="0.25">
      <c r="B3" s="38"/>
      <c r="C3" s="21"/>
      <c r="D3" s="2" t="s">
        <v>1</v>
      </c>
      <c r="E3" s="2" t="s">
        <v>1</v>
      </c>
      <c r="F3" s="2" t="s">
        <v>1</v>
      </c>
      <c r="G3" s="2" t="s">
        <v>1</v>
      </c>
      <c r="H3" s="2" t="s">
        <v>1</v>
      </c>
      <c r="I3" s="1" t="s">
        <v>2</v>
      </c>
      <c r="J3" s="2" t="s">
        <v>1</v>
      </c>
      <c r="K3" s="2" t="s">
        <v>1</v>
      </c>
      <c r="L3" s="2" t="s">
        <v>1</v>
      </c>
      <c r="M3" s="2" t="s">
        <v>3</v>
      </c>
      <c r="N3" s="2" t="s">
        <v>1</v>
      </c>
      <c r="O3" s="1" t="s">
        <v>2</v>
      </c>
      <c r="P3" s="1"/>
      <c r="Q3" s="109" t="s">
        <v>459</v>
      </c>
    </row>
    <row r="4" spans="1:24" ht="13.8" x14ac:dyDescent="0.25">
      <c r="A4" s="2" t="s">
        <v>22</v>
      </c>
      <c r="B4" s="58" t="s">
        <v>5</v>
      </c>
      <c r="C4" s="54" t="s">
        <v>6</v>
      </c>
      <c r="D4" s="47">
        <v>1</v>
      </c>
      <c r="E4" s="47">
        <v>2</v>
      </c>
      <c r="F4" s="47">
        <v>3</v>
      </c>
      <c r="G4" s="47">
        <v>4</v>
      </c>
      <c r="H4" s="47">
        <v>5</v>
      </c>
      <c r="I4" s="48" t="s">
        <v>7</v>
      </c>
      <c r="J4" s="47">
        <v>6</v>
      </c>
      <c r="K4" s="47">
        <v>7</v>
      </c>
      <c r="L4" s="47">
        <v>8</v>
      </c>
      <c r="M4" s="47">
        <v>9</v>
      </c>
      <c r="N4" s="47">
        <v>10</v>
      </c>
      <c r="O4" s="48" t="s">
        <v>8</v>
      </c>
      <c r="P4" s="49" t="s">
        <v>9</v>
      </c>
      <c r="Q4" s="109" t="s">
        <v>239</v>
      </c>
      <c r="T4" s="2">
        <f>Inskrivning!$R$3</f>
        <v>0</v>
      </c>
    </row>
    <row r="5" spans="1:24" ht="17.100000000000001" customHeight="1" x14ac:dyDescent="0.3">
      <c r="A5" s="16">
        <f>IF(B5=0,1,1)</f>
        <v>1</v>
      </c>
      <c r="B5" s="55">
        <f>IF(Inskrivning!A14="j",Inskrivning!J14,0)</f>
        <v>0</v>
      </c>
      <c r="C5" s="35">
        <f>IF(Inskrivning!A14="j",Inskrivning!K14,0)</f>
        <v>0</v>
      </c>
      <c r="D5" s="16">
        <f>IF(Inskrivning!A14="j",Inskrivning!L14,0)</f>
        <v>0</v>
      </c>
      <c r="E5" s="16">
        <f>IF(Inskrivning!A14="j",Inskrivning!M14,0)</f>
        <v>0</v>
      </c>
      <c r="F5" s="16">
        <f>IF(Inskrivning!A14="j",Inskrivning!N14,0)</f>
        <v>0</v>
      </c>
      <c r="G5" s="16">
        <f>IF(Inskrivning!A14="j",Inskrivning!O14,0)</f>
        <v>0</v>
      </c>
      <c r="H5" s="16">
        <f>IF(Inskrivning!A14="j",Inskrivning!P14,0)</f>
        <v>0</v>
      </c>
      <c r="I5" s="73">
        <f>IF(Inskrivning!A14="j",Inskrivning!Q14,0)</f>
        <v>0</v>
      </c>
      <c r="J5" s="16">
        <f>IF(Inskrivning!A14="j",Inskrivning!R14,0)</f>
        <v>0</v>
      </c>
      <c r="K5" s="16">
        <f>IF(Inskrivning!A14="j",Inskrivning!S14,0)</f>
        <v>0</v>
      </c>
      <c r="L5" s="16">
        <f>IF(Inskrivning!A14="j",Inskrivning!T14,0)</f>
        <v>0</v>
      </c>
      <c r="M5" s="16">
        <f>IF(Inskrivning!A14="j",Inskrivning!U14,0)</f>
        <v>0</v>
      </c>
      <c r="N5" s="16">
        <f>IF(Inskrivning!A14="j",Inskrivning!V14,0)</f>
        <v>0</v>
      </c>
      <c r="O5" s="73">
        <f>IF(Inskrivning!A14="j",Inskrivning!W14,0)</f>
        <v>0</v>
      </c>
      <c r="P5" s="73">
        <f>IF(Inskrivning!A14="j",Inskrivning!X14,0)</f>
        <v>0</v>
      </c>
      <c r="Q5" s="113"/>
    </row>
    <row r="6" spans="1:24" ht="17.100000000000001" customHeight="1" x14ac:dyDescent="0.3">
      <c r="A6" s="16">
        <f>IF(B6=0,ROW(2:2),IF(AND(P6=P5,Q6&lt;Q5),ROW(2:2),IF(P6=P5,A5,ROW(2:2))))</f>
        <v>2</v>
      </c>
      <c r="B6" s="55">
        <f>IF(Inskrivning!A13="j",Inskrivning!J13,0)</f>
        <v>0</v>
      </c>
      <c r="C6" s="35">
        <f>IF(Inskrivning!A13="j",Inskrivning!K13,0)</f>
        <v>0</v>
      </c>
      <c r="D6" s="16">
        <f>IF(Inskrivning!A13="j",Inskrivning!L13,0)</f>
        <v>0</v>
      </c>
      <c r="E6" s="16">
        <f>IF(Inskrivning!A13="j",Inskrivning!M13,0)</f>
        <v>0</v>
      </c>
      <c r="F6" s="16">
        <f>IF(Inskrivning!A13="j",Inskrivning!N13,0)</f>
        <v>0</v>
      </c>
      <c r="G6" s="16">
        <f>IF(Inskrivning!A13="j",Inskrivning!O13,0)</f>
        <v>0</v>
      </c>
      <c r="H6" s="16">
        <f>IF(Inskrivning!A13="j",Inskrivning!P13,0)</f>
        <v>0</v>
      </c>
      <c r="I6" s="73">
        <f>IF(Inskrivning!A13="j",Inskrivning!Q13,0)</f>
        <v>0</v>
      </c>
      <c r="J6" s="16">
        <f>IF(Inskrivning!A13="j",Inskrivning!R13,0)</f>
        <v>0</v>
      </c>
      <c r="K6" s="16">
        <f>IF(Inskrivning!A13="j",Inskrivning!S13,0)</f>
        <v>0</v>
      </c>
      <c r="L6" s="16">
        <f>IF(Inskrivning!A13="j",Inskrivning!T13,0)</f>
        <v>0</v>
      </c>
      <c r="M6" s="16">
        <f>IF(Inskrivning!A13="j",Inskrivning!U13,0)</f>
        <v>0</v>
      </c>
      <c r="N6" s="16">
        <f>IF(Inskrivning!A13="j",Inskrivning!V13,0)</f>
        <v>0</v>
      </c>
      <c r="O6" s="73">
        <f>IF(Inskrivning!A13="j",Inskrivning!W13,0)</f>
        <v>0</v>
      </c>
      <c r="P6" s="73">
        <f>IF(Inskrivning!A13="j",Inskrivning!X13,0)</f>
        <v>0</v>
      </c>
      <c r="Q6" s="113"/>
    </row>
    <row r="7" spans="1:24" ht="17.100000000000001" customHeight="1" x14ac:dyDescent="0.3">
      <c r="A7" s="16">
        <f t="shared" ref="A7:A10" si="0">IF(B7=0,ROW(3:3),IF(AND(P7=P6,Q7&lt;Q6),ROW(3:3),IF(P7=P6,A6,ROW(3:3))))</f>
        <v>3</v>
      </c>
      <c r="B7" s="55">
        <f>IF(Inskrivning!A7="j",Inskrivning!J7,0)</f>
        <v>0</v>
      </c>
      <c r="C7" s="35">
        <f>IF(Inskrivning!A7="j",Inskrivning!K7,0)</f>
        <v>0</v>
      </c>
      <c r="D7" s="16">
        <f>IF(Inskrivning!A7="j",Inskrivning!L7,0)</f>
        <v>0</v>
      </c>
      <c r="E7" s="16">
        <f>IF(Inskrivning!A7="j",Inskrivning!M7,0)</f>
        <v>0</v>
      </c>
      <c r="F7" s="16">
        <f>IF(Inskrivning!A7="j",Inskrivning!N7,0)</f>
        <v>0</v>
      </c>
      <c r="G7" s="16">
        <f>IF(Inskrivning!A7="j",Inskrivning!O7,0)</f>
        <v>0</v>
      </c>
      <c r="H7" s="16">
        <f>IF(Inskrivning!A7="j",Inskrivning!P7,0)</f>
        <v>0</v>
      </c>
      <c r="I7" s="73">
        <f>IF(Inskrivning!A7="j",Inskrivning!Q7,0)</f>
        <v>0</v>
      </c>
      <c r="J7" s="16">
        <f>IF(Inskrivning!A7="j",Inskrivning!R7,0)</f>
        <v>0</v>
      </c>
      <c r="K7" s="16">
        <f>IF(Inskrivning!A7="j",Inskrivning!S7,0)</f>
        <v>0</v>
      </c>
      <c r="L7" s="16">
        <f>IF(Inskrivning!A7="j",Inskrivning!T7,0)</f>
        <v>0</v>
      </c>
      <c r="M7" s="16">
        <f>IF(Inskrivning!A7="j",Inskrivning!U7,0)</f>
        <v>0</v>
      </c>
      <c r="N7" s="16">
        <f>IF(Inskrivning!A7="j",Inskrivning!V7,0)</f>
        <v>0</v>
      </c>
      <c r="O7" s="73">
        <f>IF(Inskrivning!A7="j",Inskrivning!W7,0)</f>
        <v>0</v>
      </c>
      <c r="P7" s="73">
        <f>IF(Inskrivning!A7="j",Inskrivning!X7,0)</f>
        <v>0</v>
      </c>
      <c r="Q7" s="113"/>
    </row>
    <row r="8" spans="1:24" ht="17.100000000000001" customHeight="1" x14ac:dyDescent="0.3">
      <c r="A8" s="16">
        <f t="shared" si="0"/>
        <v>4</v>
      </c>
      <c r="B8" s="55">
        <f>IF(Inskrivning!A11="j",Inskrivning!J11,0)</f>
        <v>0</v>
      </c>
      <c r="C8" s="35">
        <f>IF(Inskrivning!A11="j",Inskrivning!K11,0)</f>
        <v>0</v>
      </c>
      <c r="D8" s="16">
        <f>IF(Inskrivning!A11="j",Inskrivning!L11,0)</f>
        <v>0</v>
      </c>
      <c r="E8" s="16">
        <f>IF(Inskrivning!A11="j",Inskrivning!M11,0)</f>
        <v>0</v>
      </c>
      <c r="F8" s="16">
        <f>IF(Inskrivning!A11="j",Inskrivning!N11,0)</f>
        <v>0</v>
      </c>
      <c r="G8" s="16">
        <f>IF(Inskrivning!A11="j",Inskrivning!O11,0)</f>
        <v>0</v>
      </c>
      <c r="H8" s="16">
        <f>IF(Inskrivning!A11="j",Inskrivning!P11,0)</f>
        <v>0</v>
      </c>
      <c r="I8" s="73">
        <f>IF(Inskrivning!A11="j",Inskrivning!Q11,0)</f>
        <v>0</v>
      </c>
      <c r="J8" s="16">
        <f>IF(Inskrivning!A11="j",Inskrivning!R11,0)</f>
        <v>0</v>
      </c>
      <c r="K8" s="16">
        <f>IF(Inskrivning!A11="j",Inskrivning!S11,0)</f>
        <v>0</v>
      </c>
      <c r="L8" s="16">
        <f>IF(Inskrivning!A11="j",Inskrivning!T11,0)</f>
        <v>0</v>
      </c>
      <c r="M8" s="16">
        <f>IF(Inskrivning!A11="j",Inskrivning!U11,0)</f>
        <v>0</v>
      </c>
      <c r="N8" s="16">
        <f>IF(Inskrivning!A11="j",Inskrivning!V11,0)</f>
        <v>0</v>
      </c>
      <c r="O8" s="73">
        <f>IF(Inskrivning!A11="j",Inskrivning!W11,0)</f>
        <v>0</v>
      </c>
      <c r="P8" s="73">
        <f>IF(Inskrivning!A11="j",Inskrivning!X11,0)</f>
        <v>0</v>
      </c>
      <c r="Q8" s="113"/>
    </row>
    <row r="9" spans="1:24" ht="17.100000000000001" customHeight="1" x14ac:dyDescent="0.3">
      <c r="A9" s="16">
        <f t="shared" si="0"/>
        <v>5</v>
      </c>
      <c r="B9" s="55">
        <f>IF(Inskrivning!A10="j",Inskrivning!J10,0)</f>
        <v>0</v>
      </c>
      <c r="C9" s="35">
        <f>IF(Inskrivning!A10="j",Inskrivning!K10,0)</f>
        <v>0</v>
      </c>
      <c r="D9" s="16">
        <f>IF(Inskrivning!A10="j",Inskrivning!L10,0)</f>
        <v>0</v>
      </c>
      <c r="E9" s="16">
        <f>IF(Inskrivning!A10="j",Inskrivning!M10,0)</f>
        <v>0</v>
      </c>
      <c r="F9" s="16">
        <f>IF(Inskrivning!A10="j",Inskrivning!N10,0)</f>
        <v>0</v>
      </c>
      <c r="G9" s="16">
        <f>IF(Inskrivning!A10="j",Inskrivning!O10,0)</f>
        <v>0</v>
      </c>
      <c r="H9" s="16">
        <f>IF(Inskrivning!A10="j",Inskrivning!P10,0)</f>
        <v>0</v>
      </c>
      <c r="I9" s="73">
        <f>IF(Inskrivning!A10="j",Inskrivning!Q10,0)</f>
        <v>0</v>
      </c>
      <c r="J9" s="16">
        <f>IF(Inskrivning!A10="j",Inskrivning!R10,0)</f>
        <v>0</v>
      </c>
      <c r="K9" s="16">
        <f>IF(Inskrivning!A10="j",Inskrivning!S10,0)</f>
        <v>0</v>
      </c>
      <c r="L9" s="16">
        <f>IF(Inskrivning!A10="j",Inskrivning!T10,0)</f>
        <v>0</v>
      </c>
      <c r="M9" s="16">
        <f>IF(Inskrivning!A10="j",Inskrivning!U10,0)</f>
        <v>0</v>
      </c>
      <c r="N9" s="16">
        <f>IF(Inskrivning!A10="j",Inskrivning!V10,0)</f>
        <v>0</v>
      </c>
      <c r="O9" s="73">
        <f>IF(Inskrivning!A10="j",Inskrivning!W10,0)</f>
        <v>0</v>
      </c>
      <c r="P9" s="73">
        <f>IF(Inskrivning!A10="j",Inskrivning!X10,0)</f>
        <v>0</v>
      </c>
      <c r="Q9" s="113"/>
    </row>
    <row r="10" spans="1:24" ht="17.100000000000001" customHeight="1" x14ac:dyDescent="0.3">
      <c r="A10" s="16">
        <f t="shared" si="0"/>
        <v>6</v>
      </c>
      <c r="B10" s="55">
        <f>IF(Inskrivning!A18="j",Inskrivning!J18,0)</f>
        <v>0</v>
      </c>
      <c r="C10" s="35">
        <f>IF(Inskrivning!A18="j",Inskrivning!K18,0)</f>
        <v>0</v>
      </c>
      <c r="D10" s="16">
        <f>IF(Inskrivning!A18="j",Inskrivning!L18,0)</f>
        <v>0</v>
      </c>
      <c r="E10" s="16">
        <f>IF(Inskrivning!A18="j",Inskrivning!M18,0)</f>
        <v>0</v>
      </c>
      <c r="F10" s="16">
        <f>IF(Inskrivning!A18="j",Inskrivning!N18,0)</f>
        <v>0</v>
      </c>
      <c r="G10" s="16">
        <f>IF(Inskrivning!A18="j",Inskrivning!O18,0)</f>
        <v>0</v>
      </c>
      <c r="H10" s="16">
        <f>IF(Inskrivning!A18="j",Inskrivning!P18,0)</f>
        <v>0</v>
      </c>
      <c r="I10" s="73">
        <f>IF(Inskrivning!A18="j",Inskrivning!Q18,0)</f>
        <v>0</v>
      </c>
      <c r="J10" s="16">
        <f>IF(Inskrivning!A18="j",Inskrivning!R18,0)</f>
        <v>0</v>
      </c>
      <c r="K10" s="16">
        <f>IF(Inskrivning!A18="j",Inskrivning!S18,0)</f>
        <v>0</v>
      </c>
      <c r="L10" s="16">
        <f>IF(Inskrivning!A18="j",Inskrivning!T18,0)</f>
        <v>0</v>
      </c>
      <c r="M10" s="16">
        <f>IF(Inskrivning!A18="j",Inskrivning!U18,0)</f>
        <v>0</v>
      </c>
      <c r="N10" s="16">
        <f>IF(Inskrivning!A18="j",Inskrivning!V18,0)</f>
        <v>0</v>
      </c>
      <c r="O10" s="73">
        <f>IF(Inskrivning!A18="j",Inskrivning!W18,0)</f>
        <v>0</v>
      </c>
      <c r="P10" s="73">
        <f>IF(Inskrivning!A18="j",Inskrivning!X18,0)</f>
        <v>0</v>
      </c>
      <c r="Q10" s="113"/>
    </row>
    <row r="11" spans="1:24" ht="17.100000000000001" customHeight="1" x14ac:dyDescent="0.3">
      <c r="A11" s="16">
        <f>IF(B11=0,ROW(7:7),IF(P11=P7,A7,IF(P11=P8,A8,IF(P11=P9,A9,IF(P11=P10,A10,ROW(7:7))))))</f>
        <v>7</v>
      </c>
      <c r="B11" s="55">
        <f>IF(Inskrivning!A17="j",Inskrivning!J17,0)</f>
        <v>0</v>
      </c>
      <c r="C11" s="35">
        <f>IF(Inskrivning!A17="j",Inskrivning!K17,0)</f>
        <v>0</v>
      </c>
      <c r="D11" s="16">
        <f>IF(Inskrivning!A17="j",Inskrivning!L17,0)</f>
        <v>0</v>
      </c>
      <c r="E11" s="16">
        <f>IF(Inskrivning!A17="j",Inskrivning!M17,0)</f>
        <v>0</v>
      </c>
      <c r="F11" s="16">
        <f>IF(Inskrivning!A17="j",Inskrivning!N17,0)</f>
        <v>0</v>
      </c>
      <c r="G11" s="16">
        <f>IF(Inskrivning!A17="j",Inskrivning!O17,0)</f>
        <v>0</v>
      </c>
      <c r="H11" s="16">
        <f>IF(Inskrivning!A17="j",Inskrivning!P17,0)</f>
        <v>0</v>
      </c>
      <c r="I11" s="73">
        <f>IF(Inskrivning!A17="j",Inskrivning!Q17,0)</f>
        <v>0</v>
      </c>
      <c r="J11" s="16">
        <f>IF(Inskrivning!A17="j",Inskrivning!R17,0)</f>
        <v>0</v>
      </c>
      <c r="K11" s="16">
        <f>IF(Inskrivning!A17="j",Inskrivning!S17,0)</f>
        <v>0</v>
      </c>
      <c r="L11" s="16">
        <f>IF(Inskrivning!A17="j",Inskrivning!T17,0)</f>
        <v>0</v>
      </c>
      <c r="M11" s="16">
        <f>IF(Inskrivning!A17="j",Inskrivning!U17,0)</f>
        <v>0</v>
      </c>
      <c r="N11" s="16">
        <f>IF(Inskrivning!A17="j",Inskrivning!V17,0)</f>
        <v>0</v>
      </c>
      <c r="O11" s="73">
        <f>IF(Inskrivning!A17="j",Inskrivning!W17,0)</f>
        <v>0</v>
      </c>
      <c r="P11" s="73">
        <f>IF(Inskrivning!A17="j",Inskrivning!X17,0)</f>
        <v>0</v>
      </c>
      <c r="Q11" s="113"/>
    </row>
    <row r="12" spans="1:24" ht="17.100000000000001" customHeight="1" x14ac:dyDescent="0.3">
      <c r="A12" s="16">
        <f t="shared" ref="A12:A14" si="1">IF(B12=0,ROW(8:8),IF(P12=P8,A8,IF(P12=P9,A9,IF(P12=P10,A10,IF(P12=P11,A11,ROW(8:8))))))</f>
        <v>8</v>
      </c>
      <c r="B12" s="55">
        <f>IF(Inskrivning!A8="j",Inskrivning!J8,0)</f>
        <v>0</v>
      </c>
      <c r="C12" s="35">
        <f>IF(Inskrivning!A8="j",Inskrivning!K8,0)</f>
        <v>0</v>
      </c>
      <c r="D12" s="16">
        <f>IF(Inskrivning!A8="j",Inskrivning!L8,0)</f>
        <v>0</v>
      </c>
      <c r="E12" s="16">
        <f>IF(Inskrivning!A8="j",Inskrivning!M8,0)</f>
        <v>0</v>
      </c>
      <c r="F12" s="16">
        <f>IF(Inskrivning!A8="j",Inskrivning!N8,0)</f>
        <v>0</v>
      </c>
      <c r="G12" s="16">
        <f>IF(Inskrivning!A8="j",Inskrivning!O8,0)</f>
        <v>0</v>
      </c>
      <c r="H12" s="16">
        <f>IF(Inskrivning!A8="j",Inskrivning!P8,0)</f>
        <v>0</v>
      </c>
      <c r="I12" s="73">
        <f>IF(Inskrivning!A8="j",Inskrivning!Q8,0)</f>
        <v>0</v>
      </c>
      <c r="J12" s="16">
        <f>IF(Inskrivning!A8="j",Inskrivning!R8,0)</f>
        <v>0</v>
      </c>
      <c r="K12" s="16">
        <f>IF(Inskrivning!A8="j",Inskrivning!S8,0)</f>
        <v>0</v>
      </c>
      <c r="L12" s="16">
        <f>IF(Inskrivning!A8="j",Inskrivning!T8,0)</f>
        <v>0</v>
      </c>
      <c r="M12" s="16">
        <f>IF(Inskrivning!A8="j",Inskrivning!U8,0)</f>
        <v>0</v>
      </c>
      <c r="N12" s="16">
        <f>IF(Inskrivning!A8="j",Inskrivning!V8,0)</f>
        <v>0</v>
      </c>
      <c r="O12" s="73">
        <f>IF(Inskrivning!A8="j",Inskrivning!W8,0)</f>
        <v>0</v>
      </c>
      <c r="P12" s="73">
        <f>IF(Inskrivning!A8="j",Inskrivning!X8,0)</f>
        <v>0</v>
      </c>
      <c r="Q12" s="113"/>
    </row>
    <row r="13" spans="1:24" ht="17.100000000000001" customHeight="1" x14ac:dyDescent="0.3">
      <c r="A13" s="16">
        <f t="shared" si="1"/>
        <v>9</v>
      </c>
      <c r="B13" s="55">
        <f>IF(Inskrivning!A9="j",Inskrivning!J9,0)</f>
        <v>0</v>
      </c>
      <c r="C13" s="35">
        <f>IF(Inskrivning!A9="j",Inskrivning!K9,0)</f>
        <v>0</v>
      </c>
      <c r="D13" s="16">
        <f>IF(Inskrivning!A9="j",Inskrivning!L9,0)</f>
        <v>0</v>
      </c>
      <c r="E13" s="16">
        <f>IF(Inskrivning!A9="j",Inskrivning!M9,0)</f>
        <v>0</v>
      </c>
      <c r="F13" s="16">
        <f>IF(Inskrivning!A9="j",Inskrivning!N9,0)</f>
        <v>0</v>
      </c>
      <c r="G13" s="16">
        <f>IF(Inskrivning!A9="j",Inskrivning!O9,0)</f>
        <v>0</v>
      </c>
      <c r="H13" s="16">
        <f>IF(Inskrivning!A9="j",Inskrivning!P9,0)</f>
        <v>0</v>
      </c>
      <c r="I13" s="73">
        <f>IF(Inskrivning!A9="j",Inskrivning!Q9,0)</f>
        <v>0</v>
      </c>
      <c r="J13" s="16">
        <f>IF(Inskrivning!A9="j",Inskrivning!R9,0)</f>
        <v>0</v>
      </c>
      <c r="K13" s="16">
        <f>IF(Inskrivning!A9="j",Inskrivning!S9,0)</f>
        <v>0</v>
      </c>
      <c r="L13" s="16">
        <f>IF(Inskrivning!A9="j",Inskrivning!T9,0)</f>
        <v>0</v>
      </c>
      <c r="M13" s="16">
        <f>IF(Inskrivning!A9="j",Inskrivning!U9,0)</f>
        <v>0</v>
      </c>
      <c r="N13" s="16">
        <f>IF(Inskrivning!A9="j",Inskrivning!V9,0)</f>
        <v>0</v>
      </c>
      <c r="O13" s="73">
        <f>IF(Inskrivning!A9="j",Inskrivning!W9,0)</f>
        <v>0</v>
      </c>
      <c r="P13" s="73">
        <f>IF(Inskrivning!A9="j",Inskrivning!X9,0)</f>
        <v>0</v>
      </c>
      <c r="Q13" s="113"/>
    </row>
    <row r="14" spans="1:24" ht="17.100000000000001" customHeight="1" x14ac:dyDescent="0.3">
      <c r="A14" s="16">
        <f t="shared" si="1"/>
        <v>10</v>
      </c>
      <c r="B14" s="55">
        <f>IF(Inskrivning!A12="j",Inskrivning!J12,0)</f>
        <v>0</v>
      </c>
      <c r="C14" s="35">
        <f>IF(Inskrivning!A12="j",Inskrivning!K12,0)</f>
        <v>0</v>
      </c>
      <c r="D14" s="16">
        <f>IF(Inskrivning!A12="j",Inskrivning!L12,0)</f>
        <v>0</v>
      </c>
      <c r="E14" s="16">
        <f>IF(Inskrivning!A12="j",Inskrivning!M12,0)</f>
        <v>0</v>
      </c>
      <c r="F14" s="16">
        <f>IF(Inskrivning!A12="j",Inskrivning!N12,0)</f>
        <v>0</v>
      </c>
      <c r="G14" s="16">
        <f>IF(Inskrivning!A12="j",Inskrivning!O12,0)</f>
        <v>0</v>
      </c>
      <c r="H14" s="16">
        <f>IF(Inskrivning!A12="j",Inskrivning!P12,0)</f>
        <v>0</v>
      </c>
      <c r="I14" s="73">
        <f>IF(Inskrivning!A12="j",Inskrivning!Q12,0)</f>
        <v>0</v>
      </c>
      <c r="J14" s="16">
        <f>IF(Inskrivning!A12="j",Inskrivning!R12,0)</f>
        <v>0</v>
      </c>
      <c r="K14" s="16">
        <f>IF(Inskrivning!A12="j",Inskrivning!S12,0)</f>
        <v>0</v>
      </c>
      <c r="L14" s="16">
        <f>IF(Inskrivning!A12="j",Inskrivning!T12,0)</f>
        <v>0</v>
      </c>
      <c r="M14" s="16">
        <f>IF(Inskrivning!A12="j",Inskrivning!U12,0)</f>
        <v>0</v>
      </c>
      <c r="N14" s="16">
        <f>IF(Inskrivning!A12="j",Inskrivning!V12,0)</f>
        <v>0</v>
      </c>
      <c r="O14" s="73">
        <f>IF(Inskrivning!A12="j",Inskrivning!W12,0)</f>
        <v>0</v>
      </c>
      <c r="P14" s="73">
        <f>IF(Inskrivning!A12="j",Inskrivning!X12,0)</f>
        <v>0</v>
      </c>
      <c r="Q14" s="113"/>
    </row>
    <row r="15" spans="1:24" ht="15.6" x14ac:dyDescent="0.3">
      <c r="B15" s="55">
        <f>IF(Inskrivning!A15="j",Inskrivning!J15,0)</f>
        <v>0</v>
      </c>
      <c r="C15" s="35">
        <f>IF(Inskrivning!A15="j",Inskrivning!K15,0)</f>
        <v>0</v>
      </c>
      <c r="D15" s="16">
        <f>IF(Inskrivning!A15="j",Inskrivning!L15,0)</f>
        <v>0</v>
      </c>
      <c r="E15" s="16">
        <f>IF(Inskrivning!A15="j",Inskrivning!M15,0)</f>
        <v>0</v>
      </c>
      <c r="F15" s="16">
        <f>IF(Inskrivning!A15="j",Inskrivning!N15,0)</f>
        <v>0</v>
      </c>
      <c r="G15" s="16">
        <f>IF(Inskrivning!A15="j",Inskrivning!O15,0)</f>
        <v>0</v>
      </c>
      <c r="H15" s="16">
        <f>IF(Inskrivning!A15="j",Inskrivning!P15,0)</f>
        <v>0</v>
      </c>
      <c r="I15" s="73">
        <f>IF(Inskrivning!A15="j",Inskrivning!Q15,0)</f>
        <v>0</v>
      </c>
      <c r="J15" s="16">
        <f>IF(Inskrivning!A15="j",Inskrivning!R15,0)</f>
        <v>0</v>
      </c>
      <c r="K15" s="16">
        <f>IF(Inskrivning!A15="j",Inskrivning!S15,0)</f>
        <v>0</v>
      </c>
      <c r="L15" s="16">
        <f>IF(Inskrivning!A15="j",Inskrivning!T15,0)</f>
        <v>0</v>
      </c>
      <c r="M15" s="16">
        <f>IF(Inskrivning!A15="j",Inskrivning!U15,0)</f>
        <v>0</v>
      </c>
      <c r="N15" s="16">
        <f>IF(Inskrivning!A15="j",Inskrivning!V15,0)</f>
        <v>0</v>
      </c>
      <c r="O15" s="73">
        <f>IF(Inskrivning!A15="j",Inskrivning!W15,0)</f>
        <v>0</v>
      </c>
      <c r="P15" s="73">
        <f>IF(Inskrivning!A15="j",Inskrivning!X15,0)</f>
        <v>0</v>
      </c>
      <c r="Q15" s="113"/>
    </row>
    <row r="16" spans="1:24" ht="15.6" x14ac:dyDescent="0.3">
      <c r="B16" s="55">
        <f>IF(Inskrivning!A16="j",Inskrivning!J16,0)</f>
        <v>0</v>
      </c>
      <c r="C16" s="35">
        <f>IF(Inskrivning!A16="j",Inskrivning!K16,0)</f>
        <v>0</v>
      </c>
      <c r="D16" s="16">
        <f>IF(Inskrivning!A16="j",Inskrivning!L16,0)</f>
        <v>0</v>
      </c>
      <c r="E16" s="16">
        <f>IF(Inskrivning!A16="j",Inskrivning!M16,0)</f>
        <v>0</v>
      </c>
      <c r="F16" s="16">
        <f>IF(Inskrivning!A16="j",Inskrivning!N16,0)</f>
        <v>0</v>
      </c>
      <c r="G16" s="16">
        <f>IF(Inskrivning!A16="j",Inskrivning!O16,0)</f>
        <v>0</v>
      </c>
      <c r="H16" s="16">
        <f>IF(Inskrivning!A16="j",Inskrivning!P16,0)</f>
        <v>0</v>
      </c>
      <c r="I16" s="73">
        <f>IF(Inskrivning!A16="j",Inskrivning!Q16,0)</f>
        <v>0</v>
      </c>
      <c r="J16" s="16">
        <f>IF(Inskrivning!A16="j",Inskrivning!R16,0)</f>
        <v>0</v>
      </c>
      <c r="K16" s="16">
        <f>IF(Inskrivning!A16="j",Inskrivning!S16,0)</f>
        <v>0</v>
      </c>
      <c r="L16" s="16">
        <f>IF(Inskrivning!A16="j",Inskrivning!T16,0)</f>
        <v>0</v>
      </c>
      <c r="M16" s="16">
        <f>IF(Inskrivning!A16="j",Inskrivning!U16,0)</f>
        <v>0</v>
      </c>
      <c r="N16" s="16">
        <f>IF(Inskrivning!A16="j",Inskrivning!V16,0)</f>
        <v>0</v>
      </c>
      <c r="O16" s="73">
        <f>IF(Inskrivning!A16="j",Inskrivning!W16,0)</f>
        <v>0</v>
      </c>
      <c r="P16" s="73">
        <f>IF(Inskrivning!A16="j",Inskrivning!X16,0)</f>
        <v>0</v>
      </c>
      <c r="Q16" s="113"/>
    </row>
    <row r="17" spans="2:17" ht="15.6" x14ac:dyDescent="0.3">
      <c r="B17" s="55">
        <f>IF(Inskrivning!A19="j",Inskrivning!J19,0)</f>
        <v>0</v>
      </c>
      <c r="C17" s="35">
        <f>IF(Inskrivning!A19="j",Inskrivning!K19,0)</f>
        <v>0</v>
      </c>
      <c r="D17" s="16">
        <f>IF(Inskrivning!A19="j",Inskrivning!L19,0)</f>
        <v>0</v>
      </c>
      <c r="E17" s="16">
        <f>IF(Inskrivning!A19="j",Inskrivning!M19,0)</f>
        <v>0</v>
      </c>
      <c r="F17" s="16">
        <f>IF(Inskrivning!A19="j",Inskrivning!N19,0)</f>
        <v>0</v>
      </c>
      <c r="G17" s="16">
        <f>IF(Inskrivning!A19="j",Inskrivning!O19,0)</f>
        <v>0</v>
      </c>
      <c r="H17" s="16">
        <f>IF(Inskrivning!A19="j",Inskrivning!P19,0)</f>
        <v>0</v>
      </c>
      <c r="I17" s="73">
        <f>IF(Inskrivning!A19="j",Inskrivning!Q19,0)</f>
        <v>0</v>
      </c>
      <c r="J17" s="16">
        <f>IF(Inskrivning!A19="j",Inskrivning!R19,0)</f>
        <v>0</v>
      </c>
      <c r="K17" s="16">
        <f>IF(Inskrivning!A19="j",Inskrivning!S19,0)</f>
        <v>0</v>
      </c>
      <c r="L17" s="16">
        <f>IF(Inskrivning!A19="j",Inskrivning!T19,0)</f>
        <v>0</v>
      </c>
      <c r="M17" s="16">
        <f>IF(Inskrivning!A19="j",Inskrivning!U19,0)</f>
        <v>0</v>
      </c>
      <c r="N17" s="16">
        <f>IF(Inskrivning!A19="j",Inskrivning!V19,0)</f>
        <v>0</v>
      </c>
      <c r="O17" s="73">
        <f>IF(Inskrivning!A19="j",Inskrivning!W19,0)</f>
        <v>0</v>
      </c>
      <c r="P17" s="73">
        <f>IF(Inskrivning!A19="j",Inskrivning!X19,0)</f>
        <v>0</v>
      </c>
      <c r="Q17" s="113"/>
    </row>
    <row r="18" spans="2:17" ht="15.6" x14ac:dyDescent="0.3">
      <c r="B18" s="55">
        <f>IF(Inskrivning!A20="j",Inskrivning!J20,0)</f>
        <v>0</v>
      </c>
      <c r="C18" s="35">
        <f>IF(Inskrivning!A20="j",Inskrivning!K20,0)</f>
        <v>0</v>
      </c>
      <c r="D18" s="16">
        <f>IF(Inskrivning!A20="j",Inskrivning!L20,0)</f>
        <v>0</v>
      </c>
      <c r="E18" s="16">
        <f>IF(Inskrivning!A20="j",Inskrivning!M20,0)</f>
        <v>0</v>
      </c>
      <c r="F18" s="16">
        <f>IF(Inskrivning!A20="j",Inskrivning!N20,0)</f>
        <v>0</v>
      </c>
      <c r="G18" s="16">
        <f>IF(Inskrivning!A20="j",Inskrivning!O20,0)</f>
        <v>0</v>
      </c>
      <c r="H18" s="16">
        <f>IF(Inskrivning!A20="j",Inskrivning!P20,0)</f>
        <v>0</v>
      </c>
      <c r="I18" s="73">
        <f>IF(Inskrivning!A20="j",Inskrivning!Q20,0)</f>
        <v>0</v>
      </c>
      <c r="J18" s="16">
        <f>IF(Inskrivning!A20="j",Inskrivning!R20,0)</f>
        <v>0</v>
      </c>
      <c r="K18" s="16">
        <f>IF(Inskrivning!A20="j",Inskrivning!S20,0)</f>
        <v>0</v>
      </c>
      <c r="L18" s="16">
        <f>IF(Inskrivning!A20="j",Inskrivning!T20,0)</f>
        <v>0</v>
      </c>
      <c r="M18" s="16">
        <f>IF(Inskrivning!A20="j",Inskrivning!U20,0)</f>
        <v>0</v>
      </c>
      <c r="N18" s="16">
        <f>IF(Inskrivning!A20="j",Inskrivning!V20,0)</f>
        <v>0</v>
      </c>
      <c r="O18" s="73">
        <f>IF(Inskrivning!A20="j",Inskrivning!W20,0)</f>
        <v>0</v>
      </c>
      <c r="P18" s="73">
        <f>IF(Inskrivning!A20="j",Inskrivning!X20,0)</f>
        <v>0</v>
      </c>
      <c r="Q18" s="113"/>
    </row>
    <row r="19" spans="2:17" ht="15.6" x14ac:dyDescent="0.3">
      <c r="B19" s="55">
        <f>IF(Inskrivning!A21="j",Inskrivning!J21,0)</f>
        <v>0</v>
      </c>
      <c r="C19" s="35">
        <f>IF(Inskrivning!A21="j",Inskrivning!K21,0)</f>
        <v>0</v>
      </c>
      <c r="D19" s="16">
        <f>IF(Inskrivning!A21="j",Inskrivning!L21,0)</f>
        <v>0</v>
      </c>
      <c r="E19" s="16">
        <f>IF(Inskrivning!A21="j",Inskrivning!M21,0)</f>
        <v>0</v>
      </c>
      <c r="F19" s="16">
        <f>IF(Inskrivning!A21="j",Inskrivning!N21,0)</f>
        <v>0</v>
      </c>
      <c r="G19" s="16">
        <f>IF(Inskrivning!A21="j",Inskrivning!O21,0)</f>
        <v>0</v>
      </c>
      <c r="H19" s="16">
        <f>IF(Inskrivning!A21="j",Inskrivning!P21,0)</f>
        <v>0</v>
      </c>
      <c r="I19" s="73">
        <f>IF(Inskrivning!A21="j",Inskrivning!Q21,0)</f>
        <v>0</v>
      </c>
      <c r="J19" s="16">
        <f>IF(Inskrivning!A21="j",Inskrivning!R21,0)</f>
        <v>0</v>
      </c>
      <c r="K19" s="16">
        <f>IF(Inskrivning!A21="j",Inskrivning!S21,0)</f>
        <v>0</v>
      </c>
      <c r="L19" s="16">
        <f>IF(Inskrivning!A21="j",Inskrivning!T21,0)</f>
        <v>0</v>
      </c>
      <c r="M19" s="16">
        <f>IF(Inskrivning!A21="j",Inskrivning!U21,0)</f>
        <v>0</v>
      </c>
      <c r="N19" s="16">
        <f>IF(Inskrivning!A21="j",Inskrivning!V21,0)</f>
        <v>0</v>
      </c>
      <c r="O19" s="73">
        <f>IF(Inskrivning!A21="j",Inskrivning!W21,0)</f>
        <v>0</v>
      </c>
      <c r="P19" s="73">
        <f>IF(Inskrivning!A21="j",Inskrivning!X21,0)</f>
        <v>0</v>
      </c>
      <c r="Q19" s="113"/>
    </row>
    <row r="20" spans="2:17" ht="15.6" x14ac:dyDescent="0.3">
      <c r="B20" s="55">
        <f>IF(Inskrivning!A22="j",Inskrivning!J22,0)</f>
        <v>0</v>
      </c>
      <c r="C20" s="35">
        <f>IF(Inskrivning!A22="j",Inskrivning!K22,0)</f>
        <v>0</v>
      </c>
      <c r="D20" s="16">
        <f>IF(Inskrivning!A22="j",Inskrivning!L22,0)</f>
        <v>0</v>
      </c>
      <c r="E20" s="16">
        <f>IF(Inskrivning!A22="j",Inskrivning!M22,0)</f>
        <v>0</v>
      </c>
      <c r="F20" s="16">
        <f>IF(Inskrivning!A22="j",Inskrivning!N22,0)</f>
        <v>0</v>
      </c>
      <c r="G20" s="16">
        <f>IF(Inskrivning!A22="j",Inskrivning!O22,0)</f>
        <v>0</v>
      </c>
      <c r="H20" s="16">
        <f>IF(Inskrivning!A22="j",Inskrivning!P22,0)</f>
        <v>0</v>
      </c>
      <c r="I20" s="73">
        <f>IF(Inskrivning!A22="j",Inskrivning!Q22,0)</f>
        <v>0</v>
      </c>
      <c r="J20" s="16">
        <f>IF(Inskrivning!A22="j",Inskrivning!R22,0)</f>
        <v>0</v>
      </c>
      <c r="K20" s="16">
        <f>IF(Inskrivning!A22="j",Inskrivning!S22,0)</f>
        <v>0</v>
      </c>
      <c r="L20" s="16">
        <f>IF(Inskrivning!A22="j",Inskrivning!T22,0)</f>
        <v>0</v>
      </c>
      <c r="M20" s="16">
        <f>IF(Inskrivning!A22="j",Inskrivning!U22,0)</f>
        <v>0</v>
      </c>
      <c r="N20" s="16">
        <f>IF(Inskrivning!A22="j",Inskrivning!V22,0)</f>
        <v>0</v>
      </c>
      <c r="O20" s="73">
        <f>IF(Inskrivning!A22="j",Inskrivning!W22,0)</f>
        <v>0</v>
      </c>
      <c r="P20" s="73">
        <f>IF(Inskrivning!A22="j",Inskrivning!X22,0)</f>
        <v>0</v>
      </c>
      <c r="Q20" s="113"/>
    </row>
    <row r="21" spans="2:17" ht="15.6" x14ac:dyDescent="0.3">
      <c r="B21" s="55">
        <f>IF(Inskrivning!A23="j",Inskrivning!J23,0)</f>
        <v>0</v>
      </c>
      <c r="C21" s="35">
        <f>IF(Inskrivning!A23="j",Inskrivning!K23,0)</f>
        <v>0</v>
      </c>
      <c r="D21" s="16">
        <f>IF(Inskrivning!A23="j",Inskrivning!L23,0)</f>
        <v>0</v>
      </c>
      <c r="E21" s="16">
        <f>IF(Inskrivning!A23="j",Inskrivning!M23,0)</f>
        <v>0</v>
      </c>
      <c r="F21" s="16">
        <f>IF(Inskrivning!A23="j",Inskrivning!N23,0)</f>
        <v>0</v>
      </c>
      <c r="G21" s="16">
        <f>IF(Inskrivning!A23="j",Inskrivning!O23,0)</f>
        <v>0</v>
      </c>
      <c r="H21" s="16">
        <f>IF(Inskrivning!A23="j",Inskrivning!P23,0)</f>
        <v>0</v>
      </c>
      <c r="I21" s="73">
        <f>IF(Inskrivning!A23="j",Inskrivning!Q23,0)</f>
        <v>0</v>
      </c>
      <c r="J21" s="16">
        <f>IF(Inskrivning!A23="j",Inskrivning!R23,0)</f>
        <v>0</v>
      </c>
      <c r="K21" s="16">
        <f>IF(Inskrivning!A23="j",Inskrivning!S23,0)</f>
        <v>0</v>
      </c>
      <c r="L21" s="16">
        <f>IF(Inskrivning!A23="j",Inskrivning!T23,0)</f>
        <v>0</v>
      </c>
      <c r="M21" s="16">
        <f>IF(Inskrivning!A23="j",Inskrivning!U23,0)</f>
        <v>0</v>
      </c>
      <c r="N21" s="16">
        <f>IF(Inskrivning!A23="j",Inskrivning!V23,0)</f>
        <v>0</v>
      </c>
      <c r="O21" s="73">
        <f>IF(Inskrivning!A23="j",Inskrivning!W23,0)</f>
        <v>0</v>
      </c>
      <c r="P21" s="73">
        <f>IF(Inskrivning!A23="j",Inskrivning!X23,0)</f>
        <v>0</v>
      </c>
      <c r="Q21" s="113"/>
    </row>
    <row r="22" spans="2:17" ht="15.6" x14ac:dyDescent="0.3">
      <c r="B22" s="55">
        <f>IF(Inskrivning!A24="j",Inskrivning!J24,0)</f>
        <v>0</v>
      </c>
      <c r="C22" s="35">
        <f>IF(Inskrivning!A24="j",Inskrivning!K24,0)</f>
        <v>0</v>
      </c>
      <c r="D22" s="16">
        <f>IF(Inskrivning!A24="j",Inskrivning!L24,0)</f>
        <v>0</v>
      </c>
      <c r="E22" s="16">
        <f>IF(Inskrivning!A24="j",Inskrivning!M24,0)</f>
        <v>0</v>
      </c>
      <c r="F22" s="16">
        <f>IF(Inskrivning!A24="j",Inskrivning!N24,0)</f>
        <v>0</v>
      </c>
      <c r="G22" s="16">
        <f>IF(Inskrivning!A24="j",Inskrivning!O24,0)</f>
        <v>0</v>
      </c>
      <c r="H22" s="16">
        <f>IF(Inskrivning!A24="j",Inskrivning!P24,0)</f>
        <v>0</v>
      </c>
      <c r="I22" s="73">
        <f>IF(Inskrivning!A24="j",Inskrivning!Q24,0)</f>
        <v>0</v>
      </c>
      <c r="J22" s="16">
        <f>IF(Inskrivning!A24="j",Inskrivning!R24,0)</f>
        <v>0</v>
      </c>
      <c r="K22" s="16">
        <f>IF(Inskrivning!A24="j",Inskrivning!S24,0)</f>
        <v>0</v>
      </c>
      <c r="L22" s="16">
        <f>IF(Inskrivning!A24="j",Inskrivning!T24,0)</f>
        <v>0</v>
      </c>
      <c r="M22" s="16">
        <f>IF(Inskrivning!A24="j",Inskrivning!U24,0)</f>
        <v>0</v>
      </c>
      <c r="N22" s="16">
        <f>IF(Inskrivning!A24="j",Inskrivning!V24,0)</f>
        <v>0</v>
      </c>
      <c r="O22" s="73">
        <f>IF(Inskrivning!A24="j",Inskrivning!W24,0)</f>
        <v>0</v>
      </c>
      <c r="P22" s="73">
        <f>IF(Inskrivning!A24="j",Inskrivning!X24,0)</f>
        <v>0</v>
      </c>
      <c r="Q22" s="113"/>
    </row>
    <row r="23" spans="2:17" ht="15.6" x14ac:dyDescent="0.3">
      <c r="B23" s="55">
        <f>IF(Inskrivning!A25="j",Inskrivning!J25,0)</f>
        <v>0</v>
      </c>
      <c r="C23" s="35">
        <f>IF(Inskrivning!A25="j",Inskrivning!K25,0)</f>
        <v>0</v>
      </c>
      <c r="D23" s="16">
        <f>IF(Inskrivning!A25="j",Inskrivning!L25,0)</f>
        <v>0</v>
      </c>
      <c r="E23" s="16">
        <f>IF(Inskrivning!A25="j",Inskrivning!M25,0)</f>
        <v>0</v>
      </c>
      <c r="F23" s="16">
        <f>IF(Inskrivning!A25="j",Inskrivning!N25,0)</f>
        <v>0</v>
      </c>
      <c r="G23" s="16">
        <f>IF(Inskrivning!A25="j",Inskrivning!O25,0)</f>
        <v>0</v>
      </c>
      <c r="H23" s="16">
        <f>IF(Inskrivning!A25="j",Inskrivning!P25,0)</f>
        <v>0</v>
      </c>
      <c r="I23" s="73">
        <f>IF(Inskrivning!A25="j",Inskrivning!Q25,0)</f>
        <v>0</v>
      </c>
      <c r="J23" s="16">
        <f>IF(Inskrivning!A25="j",Inskrivning!R25,0)</f>
        <v>0</v>
      </c>
      <c r="K23" s="16">
        <f>IF(Inskrivning!A25="j",Inskrivning!S25,0)</f>
        <v>0</v>
      </c>
      <c r="L23" s="16">
        <f>IF(Inskrivning!A25="j",Inskrivning!T25,0)</f>
        <v>0</v>
      </c>
      <c r="M23" s="16">
        <f>IF(Inskrivning!A25="j",Inskrivning!U25,0)</f>
        <v>0</v>
      </c>
      <c r="N23" s="16">
        <f>IF(Inskrivning!A25="j",Inskrivning!V25,0)</f>
        <v>0</v>
      </c>
      <c r="O23" s="73">
        <f>IF(Inskrivning!A25="j",Inskrivning!W25,0)</f>
        <v>0</v>
      </c>
      <c r="P23" s="73">
        <f>IF(Inskrivning!A25="j",Inskrivning!X25,0)</f>
        <v>0</v>
      </c>
      <c r="Q23" s="113"/>
    </row>
    <row r="24" spans="2:17" ht="15.6" x14ac:dyDescent="0.3">
      <c r="B24" s="55">
        <f>IF(Inskrivning!A26="j",Inskrivning!J26,0)</f>
        <v>0</v>
      </c>
      <c r="C24" s="35">
        <f>IF(Inskrivning!A26="j",Inskrivning!K26,0)</f>
        <v>0</v>
      </c>
      <c r="D24" s="16">
        <f>IF(Inskrivning!A26="j",Inskrivning!L26,0)</f>
        <v>0</v>
      </c>
      <c r="E24" s="16">
        <f>IF(Inskrivning!A26="j",Inskrivning!M26,0)</f>
        <v>0</v>
      </c>
      <c r="F24" s="16">
        <f>IF(Inskrivning!A26="j",Inskrivning!N26,0)</f>
        <v>0</v>
      </c>
      <c r="G24" s="16">
        <f>IF(Inskrivning!A26="j",Inskrivning!O26,0)</f>
        <v>0</v>
      </c>
      <c r="H24" s="16">
        <f>IF(Inskrivning!A26="j",Inskrivning!P26,0)</f>
        <v>0</v>
      </c>
      <c r="I24" s="73">
        <f>IF(Inskrivning!A26="j",Inskrivning!Q26,0)</f>
        <v>0</v>
      </c>
      <c r="J24" s="16">
        <f>IF(Inskrivning!A26="j",Inskrivning!R26,0)</f>
        <v>0</v>
      </c>
      <c r="K24" s="16">
        <f>IF(Inskrivning!A26="j",Inskrivning!S26,0)</f>
        <v>0</v>
      </c>
      <c r="L24" s="16">
        <f>IF(Inskrivning!A26="j",Inskrivning!T26,0)</f>
        <v>0</v>
      </c>
      <c r="M24" s="16">
        <f>IF(Inskrivning!A26="j",Inskrivning!U26,0)</f>
        <v>0</v>
      </c>
      <c r="N24" s="16">
        <f>IF(Inskrivning!A26="j",Inskrivning!V26,0)</f>
        <v>0</v>
      </c>
      <c r="O24" s="73">
        <f>IF(Inskrivning!A26="j",Inskrivning!W26,0)</f>
        <v>0</v>
      </c>
      <c r="P24" s="73">
        <f>IF(Inskrivning!A26="j",Inskrivning!X26,0)</f>
        <v>0</v>
      </c>
      <c r="Q24" s="113"/>
    </row>
    <row r="25" spans="2:17" ht="15.6" x14ac:dyDescent="0.3">
      <c r="B25" s="55">
        <f>IF(Inskrivning!A27="j",Inskrivning!J27,0)</f>
        <v>0</v>
      </c>
      <c r="C25" s="35">
        <f>IF(Inskrivning!A27="j",Inskrivning!K27,0)</f>
        <v>0</v>
      </c>
      <c r="D25" s="16">
        <f>IF(Inskrivning!A27="j",Inskrivning!L27,0)</f>
        <v>0</v>
      </c>
      <c r="E25" s="16">
        <f>IF(Inskrivning!A27="j",Inskrivning!M27,0)</f>
        <v>0</v>
      </c>
      <c r="F25" s="16">
        <f>IF(Inskrivning!A27="j",Inskrivning!N27,0)</f>
        <v>0</v>
      </c>
      <c r="G25" s="16">
        <f>IF(Inskrivning!A27="j",Inskrivning!O27,0)</f>
        <v>0</v>
      </c>
      <c r="H25" s="16">
        <f>IF(Inskrivning!A27="j",Inskrivning!P27,0)</f>
        <v>0</v>
      </c>
      <c r="I25" s="73">
        <f>IF(Inskrivning!A27="j",Inskrivning!Q27,0)</f>
        <v>0</v>
      </c>
      <c r="J25" s="16">
        <f>IF(Inskrivning!A27="j",Inskrivning!R27,0)</f>
        <v>0</v>
      </c>
      <c r="K25" s="16">
        <f>IF(Inskrivning!A27="j",Inskrivning!S27,0)</f>
        <v>0</v>
      </c>
      <c r="L25" s="16">
        <f>IF(Inskrivning!A27="j",Inskrivning!T27,0)</f>
        <v>0</v>
      </c>
      <c r="M25" s="16">
        <f>IF(Inskrivning!A27="j",Inskrivning!U27,0)</f>
        <v>0</v>
      </c>
      <c r="N25" s="16">
        <f>IF(Inskrivning!A27="j",Inskrivning!V27,0)</f>
        <v>0</v>
      </c>
      <c r="O25" s="73">
        <f>IF(Inskrivning!A27="j",Inskrivning!W27,0)</f>
        <v>0</v>
      </c>
      <c r="P25" s="73">
        <f>IF(Inskrivning!A27="j",Inskrivning!X27,0)</f>
        <v>0</v>
      </c>
      <c r="Q25" s="113"/>
    </row>
    <row r="26" spans="2:17" ht="15.6" x14ac:dyDescent="0.3">
      <c r="B26" s="55">
        <f>IF(Inskrivning!A28="j",Inskrivning!J28,0)</f>
        <v>0</v>
      </c>
      <c r="C26" s="35">
        <f>IF(Inskrivning!A28="j",Inskrivning!K28,0)</f>
        <v>0</v>
      </c>
      <c r="D26" s="16">
        <f>IF(Inskrivning!A28="j",Inskrivning!L28,0)</f>
        <v>0</v>
      </c>
      <c r="E26" s="16">
        <f>IF(Inskrivning!A28="j",Inskrivning!M28,0)</f>
        <v>0</v>
      </c>
      <c r="F26" s="16">
        <f>IF(Inskrivning!A28="j",Inskrivning!N28,0)</f>
        <v>0</v>
      </c>
      <c r="G26" s="16">
        <f>IF(Inskrivning!A28="j",Inskrivning!O28,0)</f>
        <v>0</v>
      </c>
      <c r="H26" s="16">
        <f>IF(Inskrivning!A28="j",Inskrivning!P28,0)</f>
        <v>0</v>
      </c>
      <c r="I26" s="73">
        <f>IF(Inskrivning!A28="j",Inskrivning!Q28,0)</f>
        <v>0</v>
      </c>
      <c r="J26" s="16">
        <f>IF(Inskrivning!A28="j",Inskrivning!R28,0)</f>
        <v>0</v>
      </c>
      <c r="K26" s="16">
        <f>IF(Inskrivning!A28="j",Inskrivning!S28,0)</f>
        <v>0</v>
      </c>
      <c r="L26" s="16">
        <f>IF(Inskrivning!A28="j",Inskrivning!T28,0)</f>
        <v>0</v>
      </c>
      <c r="M26" s="16">
        <f>IF(Inskrivning!A28="j",Inskrivning!U28,0)</f>
        <v>0</v>
      </c>
      <c r="N26" s="16">
        <f>IF(Inskrivning!A28="j",Inskrivning!V28,0)</f>
        <v>0</v>
      </c>
      <c r="O26" s="73">
        <f>IF(Inskrivning!A28="j",Inskrivning!W28,0)</f>
        <v>0</v>
      </c>
      <c r="P26" s="73">
        <f>IF(Inskrivning!A28="j",Inskrivning!X28,0)</f>
        <v>0</v>
      </c>
      <c r="Q26" s="113"/>
    </row>
    <row r="27" spans="2:17" ht="15.6" x14ac:dyDescent="0.3">
      <c r="B27" s="55">
        <f>IF(Inskrivning!A29="j",Inskrivning!J29,0)</f>
        <v>0</v>
      </c>
      <c r="C27" s="35">
        <f>IF(Inskrivning!A29="j",Inskrivning!K29,0)</f>
        <v>0</v>
      </c>
      <c r="D27" s="16">
        <f>IF(Inskrivning!A29="j",Inskrivning!L29,0)</f>
        <v>0</v>
      </c>
      <c r="E27" s="16">
        <f>IF(Inskrivning!A29="j",Inskrivning!M29,0)</f>
        <v>0</v>
      </c>
      <c r="F27" s="16">
        <f>IF(Inskrivning!A29="j",Inskrivning!N29,0)</f>
        <v>0</v>
      </c>
      <c r="G27" s="16">
        <f>IF(Inskrivning!A29="j",Inskrivning!O29,0)</f>
        <v>0</v>
      </c>
      <c r="H27" s="16">
        <f>IF(Inskrivning!A29="j",Inskrivning!P29,0)</f>
        <v>0</v>
      </c>
      <c r="I27" s="73">
        <f>IF(Inskrivning!A29="j",Inskrivning!Q29,0)</f>
        <v>0</v>
      </c>
      <c r="J27" s="16">
        <f>IF(Inskrivning!A29="j",Inskrivning!R29,0)</f>
        <v>0</v>
      </c>
      <c r="K27" s="16">
        <f>IF(Inskrivning!A29="j",Inskrivning!S29,0)</f>
        <v>0</v>
      </c>
      <c r="L27" s="16">
        <f>IF(Inskrivning!A29="j",Inskrivning!T29,0)</f>
        <v>0</v>
      </c>
      <c r="M27" s="16">
        <f>IF(Inskrivning!A29="j",Inskrivning!U29,0)</f>
        <v>0</v>
      </c>
      <c r="N27" s="16">
        <f>IF(Inskrivning!A29="j",Inskrivning!V29,0)</f>
        <v>0</v>
      </c>
      <c r="O27" s="73">
        <f>IF(Inskrivning!A29="j",Inskrivning!W29,0)</f>
        <v>0</v>
      </c>
      <c r="P27" s="73">
        <f>IF(Inskrivning!A29="j",Inskrivning!X29,0)</f>
        <v>0</v>
      </c>
      <c r="Q27" s="113"/>
    </row>
    <row r="28" spans="2:17" ht="15.6" x14ac:dyDescent="0.3">
      <c r="B28" s="55">
        <f>IF(Inskrivning!A30="j",Inskrivning!J30,0)</f>
        <v>0</v>
      </c>
      <c r="C28" s="35">
        <f>IF(Inskrivning!A30="j",Inskrivning!K30,0)</f>
        <v>0</v>
      </c>
      <c r="D28" s="16">
        <f>IF(Inskrivning!A30="j",Inskrivning!L30,0)</f>
        <v>0</v>
      </c>
      <c r="E28" s="16">
        <f>IF(Inskrivning!A30="j",Inskrivning!M30,0)</f>
        <v>0</v>
      </c>
      <c r="F28" s="16">
        <f>IF(Inskrivning!A30="j",Inskrivning!N30,0)</f>
        <v>0</v>
      </c>
      <c r="G28" s="16">
        <f>IF(Inskrivning!A30="j",Inskrivning!O30,0)</f>
        <v>0</v>
      </c>
      <c r="H28" s="16">
        <f>IF(Inskrivning!A30="j",Inskrivning!P30,0)</f>
        <v>0</v>
      </c>
      <c r="I28" s="73">
        <f>IF(Inskrivning!A30="j",Inskrivning!Q30,0)</f>
        <v>0</v>
      </c>
      <c r="J28" s="16">
        <f>IF(Inskrivning!A30="j",Inskrivning!R30,0)</f>
        <v>0</v>
      </c>
      <c r="K28" s="16">
        <f>IF(Inskrivning!A30="j",Inskrivning!S30,0)</f>
        <v>0</v>
      </c>
      <c r="L28" s="16">
        <f>IF(Inskrivning!A30="j",Inskrivning!T30,0)</f>
        <v>0</v>
      </c>
      <c r="M28" s="16">
        <f>IF(Inskrivning!A30="j",Inskrivning!U30,0)</f>
        <v>0</v>
      </c>
      <c r="N28" s="16">
        <f>IF(Inskrivning!A30="j",Inskrivning!V30,0)</f>
        <v>0</v>
      </c>
      <c r="O28" s="73">
        <f>IF(Inskrivning!A30="j",Inskrivning!W30,0)</f>
        <v>0</v>
      </c>
      <c r="P28" s="73">
        <f>IF(Inskrivning!A30="j",Inskrivning!X30,0)</f>
        <v>0</v>
      </c>
      <c r="Q28" s="113"/>
    </row>
    <row r="29" spans="2:17" ht="15.6" x14ac:dyDescent="0.3">
      <c r="B29" s="55">
        <f>IF(Inskrivning!A31="j",Inskrivning!J31,0)</f>
        <v>0</v>
      </c>
      <c r="C29" s="35">
        <f>IF(Inskrivning!A31="j",Inskrivning!K31,0)</f>
        <v>0</v>
      </c>
      <c r="D29" s="16">
        <f>IF(Inskrivning!A31="j",Inskrivning!L31,0)</f>
        <v>0</v>
      </c>
      <c r="E29" s="16">
        <f>IF(Inskrivning!A31="j",Inskrivning!M31,0)</f>
        <v>0</v>
      </c>
      <c r="F29" s="16">
        <f>IF(Inskrivning!A31="j",Inskrivning!N31,0)</f>
        <v>0</v>
      </c>
      <c r="G29" s="16">
        <f>IF(Inskrivning!A31="j",Inskrivning!O31,0)</f>
        <v>0</v>
      </c>
      <c r="H29" s="16">
        <f>IF(Inskrivning!A31="j",Inskrivning!P31,0)</f>
        <v>0</v>
      </c>
      <c r="I29" s="73">
        <f>IF(Inskrivning!A31="j",Inskrivning!Q31,0)</f>
        <v>0</v>
      </c>
      <c r="J29" s="16">
        <f>IF(Inskrivning!A31="j",Inskrivning!R31,0)</f>
        <v>0</v>
      </c>
      <c r="K29" s="16">
        <f>IF(Inskrivning!A31="j",Inskrivning!S31,0)</f>
        <v>0</v>
      </c>
      <c r="L29" s="16">
        <f>IF(Inskrivning!A31="j",Inskrivning!T31,0)</f>
        <v>0</v>
      </c>
      <c r="M29" s="16">
        <f>IF(Inskrivning!A31="j",Inskrivning!U31,0)</f>
        <v>0</v>
      </c>
      <c r="N29" s="16">
        <f>IF(Inskrivning!A31="j",Inskrivning!V31,0)</f>
        <v>0</v>
      </c>
      <c r="O29" s="73">
        <f>IF(Inskrivning!A31="j",Inskrivning!W31,0)</f>
        <v>0</v>
      </c>
      <c r="P29" s="73">
        <f>IF(Inskrivning!A31="j",Inskrivning!X31,0)</f>
        <v>0</v>
      </c>
      <c r="Q29" s="113"/>
    </row>
    <row r="30" spans="2:17" ht="15.6" x14ac:dyDescent="0.3">
      <c r="B30" s="55">
        <f>IF(Inskrivning!A32="j",Inskrivning!J32,0)</f>
        <v>0</v>
      </c>
      <c r="C30" s="35">
        <f>IF(Inskrivning!A32="j",Inskrivning!K32,0)</f>
        <v>0</v>
      </c>
      <c r="D30" s="16">
        <f>IF(Inskrivning!A32="j",Inskrivning!L32,0)</f>
        <v>0</v>
      </c>
      <c r="E30" s="16">
        <f>IF(Inskrivning!A32="j",Inskrivning!M32,0)</f>
        <v>0</v>
      </c>
      <c r="F30" s="16">
        <f>IF(Inskrivning!A32="j",Inskrivning!N32,0)</f>
        <v>0</v>
      </c>
      <c r="G30" s="16">
        <f>IF(Inskrivning!A32="j",Inskrivning!O32,0)</f>
        <v>0</v>
      </c>
      <c r="H30" s="16">
        <f>IF(Inskrivning!A32="j",Inskrivning!P32,0)</f>
        <v>0</v>
      </c>
      <c r="I30" s="73">
        <f>IF(Inskrivning!A32="j",Inskrivning!Q32,0)</f>
        <v>0</v>
      </c>
      <c r="J30" s="16">
        <f>IF(Inskrivning!A32="j",Inskrivning!R32,0)</f>
        <v>0</v>
      </c>
      <c r="K30" s="16">
        <f>IF(Inskrivning!A32="j",Inskrivning!S32,0)</f>
        <v>0</v>
      </c>
      <c r="L30" s="16">
        <f>IF(Inskrivning!A32="j",Inskrivning!T32,0)</f>
        <v>0</v>
      </c>
      <c r="M30" s="16">
        <f>IF(Inskrivning!A32="j",Inskrivning!U32,0)</f>
        <v>0</v>
      </c>
      <c r="N30" s="16">
        <f>IF(Inskrivning!A32="j",Inskrivning!V32,0)</f>
        <v>0</v>
      </c>
      <c r="O30" s="73">
        <f>IF(Inskrivning!A32="j",Inskrivning!W32,0)</f>
        <v>0</v>
      </c>
      <c r="P30" s="73">
        <f>IF(Inskrivning!A32="j",Inskrivning!X32,0)</f>
        <v>0</v>
      </c>
      <c r="Q30" s="113"/>
    </row>
    <row r="31" spans="2:17" ht="15.6" x14ac:dyDescent="0.3">
      <c r="B31" s="55">
        <f>IF(Inskrivning!A33="j",Inskrivning!J33,0)</f>
        <v>0</v>
      </c>
      <c r="C31" s="35">
        <f>IF(Inskrivning!A33="j",Inskrivning!K33,0)</f>
        <v>0</v>
      </c>
      <c r="D31" s="16">
        <f>IF(Inskrivning!A33="j",Inskrivning!L33,0)</f>
        <v>0</v>
      </c>
      <c r="E31" s="16">
        <f>IF(Inskrivning!A33="j",Inskrivning!M33,0)</f>
        <v>0</v>
      </c>
      <c r="F31" s="16">
        <f>IF(Inskrivning!A33="j",Inskrivning!N33,0)</f>
        <v>0</v>
      </c>
      <c r="G31" s="16">
        <f>IF(Inskrivning!A33="j",Inskrivning!O33,0)</f>
        <v>0</v>
      </c>
      <c r="H31" s="16">
        <f>IF(Inskrivning!A33="j",Inskrivning!P33,0)</f>
        <v>0</v>
      </c>
      <c r="I31" s="73">
        <f>IF(Inskrivning!A33="j",Inskrivning!Q33,0)</f>
        <v>0</v>
      </c>
      <c r="J31" s="16">
        <f>IF(Inskrivning!A33="j",Inskrivning!R33,0)</f>
        <v>0</v>
      </c>
      <c r="K31" s="16">
        <f>IF(Inskrivning!A33="j",Inskrivning!S33,0)</f>
        <v>0</v>
      </c>
      <c r="L31" s="16">
        <f>IF(Inskrivning!A33="j",Inskrivning!T33,0)</f>
        <v>0</v>
      </c>
      <c r="M31" s="16">
        <f>IF(Inskrivning!A33="j",Inskrivning!U33,0)</f>
        <v>0</v>
      </c>
      <c r="N31" s="16">
        <f>IF(Inskrivning!A33="j",Inskrivning!V33,0)</f>
        <v>0</v>
      </c>
      <c r="O31" s="73">
        <f>IF(Inskrivning!A33="j",Inskrivning!W33,0)</f>
        <v>0</v>
      </c>
      <c r="P31" s="73">
        <f>IF(Inskrivning!A33="j",Inskrivning!X33,0)</f>
        <v>0</v>
      </c>
      <c r="Q31" s="113"/>
    </row>
    <row r="32" spans="2:17" ht="15.6" x14ac:dyDescent="0.3">
      <c r="B32" s="55">
        <f>IF(Inskrivning!A34="j",Inskrivning!J34,0)</f>
        <v>0</v>
      </c>
      <c r="C32" s="35">
        <f>IF(Inskrivning!A34="j",Inskrivning!K34,0)</f>
        <v>0</v>
      </c>
      <c r="D32" s="16">
        <f>IF(Inskrivning!A34="j",Inskrivning!L34,0)</f>
        <v>0</v>
      </c>
      <c r="E32" s="16">
        <f>IF(Inskrivning!A34="j",Inskrivning!M34,0)</f>
        <v>0</v>
      </c>
      <c r="F32" s="16">
        <f>IF(Inskrivning!A34="j",Inskrivning!N34,0)</f>
        <v>0</v>
      </c>
      <c r="G32" s="16">
        <f>IF(Inskrivning!A34="j",Inskrivning!O34,0)</f>
        <v>0</v>
      </c>
      <c r="H32" s="16">
        <f>IF(Inskrivning!A34="j",Inskrivning!P34,0)</f>
        <v>0</v>
      </c>
      <c r="I32" s="73">
        <f>IF(Inskrivning!A34="j",Inskrivning!Q34,0)</f>
        <v>0</v>
      </c>
      <c r="J32" s="16">
        <f>IF(Inskrivning!A34="j",Inskrivning!R34,0)</f>
        <v>0</v>
      </c>
      <c r="K32" s="16">
        <f>IF(Inskrivning!A34="j",Inskrivning!S34,0)</f>
        <v>0</v>
      </c>
      <c r="L32" s="16">
        <f>IF(Inskrivning!A34="j",Inskrivning!T34,0)</f>
        <v>0</v>
      </c>
      <c r="M32" s="16">
        <f>IF(Inskrivning!A34="j",Inskrivning!U34,0)</f>
        <v>0</v>
      </c>
      <c r="N32" s="16">
        <f>IF(Inskrivning!A34="j",Inskrivning!V34,0)</f>
        <v>0</v>
      </c>
      <c r="O32" s="73">
        <f>IF(Inskrivning!A34="j",Inskrivning!W34,0)</f>
        <v>0</v>
      </c>
      <c r="P32" s="73">
        <f>IF(Inskrivning!A34="j",Inskrivning!X34,0)</f>
        <v>0</v>
      </c>
      <c r="Q32" s="113"/>
    </row>
    <row r="33" spans="2:17" ht="15.6" x14ac:dyDescent="0.3">
      <c r="B33" s="55">
        <f>IF(Inskrivning!A35="j",Inskrivning!J35,0)</f>
        <v>0</v>
      </c>
      <c r="C33" s="35">
        <f>IF(Inskrivning!A35="j",Inskrivning!K35,0)</f>
        <v>0</v>
      </c>
      <c r="D33" s="16">
        <f>IF(Inskrivning!A35="j",Inskrivning!L35,0)</f>
        <v>0</v>
      </c>
      <c r="E33" s="16">
        <f>IF(Inskrivning!A35="j",Inskrivning!M35,0)</f>
        <v>0</v>
      </c>
      <c r="F33" s="16">
        <f>IF(Inskrivning!A35="j",Inskrivning!N35,0)</f>
        <v>0</v>
      </c>
      <c r="G33" s="16">
        <f>IF(Inskrivning!A35="j",Inskrivning!O35,0)</f>
        <v>0</v>
      </c>
      <c r="H33" s="16">
        <f>IF(Inskrivning!A35="j",Inskrivning!P35,0)</f>
        <v>0</v>
      </c>
      <c r="I33" s="73">
        <f>IF(Inskrivning!A35="j",Inskrivning!Q35,0)</f>
        <v>0</v>
      </c>
      <c r="J33" s="16">
        <f>IF(Inskrivning!A35="j",Inskrivning!R35,0)</f>
        <v>0</v>
      </c>
      <c r="K33" s="16">
        <f>IF(Inskrivning!A35="j",Inskrivning!S35,0)</f>
        <v>0</v>
      </c>
      <c r="L33" s="16">
        <f>IF(Inskrivning!A35="j",Inskrivning!T35,0)</f>
        <v>0</v>
      </c>
      <c r="M33" s="16">
        <f>IF(Inskrivning!A35="j",Inskrivning!U35,0)</f>
        <v>0</v>
      </c>
      <c r="N33" s="16">
        <f>IF(Inskrivning!A35="j",Inskrivning!V35,0)</f>
        <v>0</v>
      </c>
      <c r="O33" s="73">
        <f>IF(Inskrivning!A35="j",Inskrivning!W35,0)</f>
        <v>0</v>
      </c>
      <c r="P33" s="73">
        <f>IF(Inskrivning!A35="j",Inskrivning!X35,0)</f>
        <v>0</v>
      </c>
      <c r="Q33" s="113"/>
    </row>
    <row r="34" spans="2:17" ht="15.6" x14ac:dyDescent="0.3">
      <c r="B34" s="55">
        <f>IF(Inskrivning!A36="j",Inskrivning!J36,0)</f>
        <v>0</v>
      </c>
      <c r="C34" s="35">
        <f>IF(Inskrivning!A36="j",Inskrivning!K36,0)</f>
        <v>0</v>
      </c>
      <c r="D34" s="16">
        <f>IF(Inskrivning!A36="j",Inskrivning!L36,0)</f>
        <v>0</v>
      </c>
      <c r="E34" s="16">
        <f>IF(Inskrivning!A36="j",Inskrivning!M36,0)</f>
        <v>0</v>
      </c>
      <c r="F34" s="16">
        <f>IF(Inskrivning!A36="j",Inskrivning!N36,0)</f>
        <v>0</v>
      </c>
      <c r="G34" s="16">
        <f>IF(Inskrivning!A36="j",Inskrivning!O36,0)</f>
        <v>0</v>
      </c>
      <c r="H34" s="16">
        <f>IF(Inskrivning!A36="j",Inskrivning!P36,0)</f>
        <v>0</v>
      </c>
      <c r="I34" s="73">
        <f>IF(Inskrivning!A36="j",Inskrivning!Q36,0)</f>
        <v>0</v>
      </c>
      <c r="J34" s="16">
        <f>IF(Inskrivning!A36="j",Inskrivning!R36,0)</f>
        <v>0</v>
      </c>
      <c r="K34" s="16">
        <f>IF(Inskrivning!A36="j",Inskrivning!S36,0)</f>
        <v>0</v>
      </c>
      <c r="L34" s="16">
        <f>IF(Inskrivning!A36="j",Inskrivning!T36,0)</f>
        <v>0</v>
      </c>
      <c r="M34" s="16">
        <f>IF(Inskrivning!A36="j",Inskrivning!U36,0)</f>
        <v>0</v>
      </c>
      <c r="N34" s="16">
        <f>IF(Inskrivning!A36="j",Inskrivning!V36,0)</f>
        <v>0</v>
      </c>
      <c r="O34" s="73">
        <f>IF(Inskrivning!A36="j",Inskrivning!W36,0)</f>
        <v>0</v>
      </c>
      <c r="P34" s="73">
        <f>IF(Inskrivning!A36="j",Inskrivning!X36,0)</f>
        <v>0</v>
      </c>
      <c r="Q34" s="113"/>
    </row>
    <row r="35" spans="2:17" ht="15.6" x14ac:dyDescent="0.3">
      <c r="B35" s="55">
        <f>IF(Inskrivning!A37="j",Inskrivning!J37,0)</f>
        <v>0</v>
      </c>
      <c r="C35" s="35">
        <f>IF(Inskrivning!A37="j",Inskrivning!K37,0)</f>
        <v>0</v>
      </c>
      <c r="D35" s="16">
        <f>IF(Inskrivning!A37="j",Inskrivning!L37,0)</f>
        <v>0</v>
      </c>
      <c r="E35" s="16">
        <f>IF(Inskrivning!A37="j",Inskrivning!M37,0)</f>
        <v>0</v>
      </c>
      <c r="F35" s="16">
        <f>IF(Inskrivning!A37="j",Inskrivning!N37,0)</f>
        <v>0</v>
      </c>
      <c r="G35" s="16">
        <f>IF(Inskrivning!A37="j",Inskrivning!O37,0)</f>
        <v>0</v>
      </c>
      <c r="H35" s="16">
        <f>IF(Inskrivning!A37="j",Inskrivning!P37,0)</f>
        <v>0</v>
      </c>
      <c r="I35" s="73">
        <f>IF(Inskrivning!A37="j",Inskrivning!Q37,0)</f>
        <v>0</v>
      </c>
      <c r="J35" s="16">
        <f>IF(Inskrivning!A37="j",Inskrivning!R37,0)</f>
        <v>0</v>
      </c>
      <c r="K35" s="16">
        <f>IF(Inskrivning!A37="j",Inskrivning!S37,0)</f>
        <v>0</v>
      </c>
      <c r="L35" s="16">
        <f>IF(Inskrivning!A37="j",Inskrivning!T37,0)</f>
        <v>0</v>
      </c>
      <c r="M35" s="16">
        <f>IF(Inskrivning!A37="j",Inskrivning!U37,0)</f>
        <v>0</v>
      </c>
      <c r="N35" s="16">
        <f>IF(Inskrivning!A37="j",Inskrivning!V37,0)</f>
        <v>0</v>
      </c>
      <c r="O35" s="73">
        <f>IF(Inskrivning!A37="j",Inskrivning!W37,0)</f>
        <v>0</v>
      </c>
      <c r="P35" s="73">
        <f>IF(Inskrivning!A37="j",Inskrivning!X37,0)</f>
        <v>0</v>
      </c>
      <c r="Q35" s="113"/>
    </row>
    <row r="36" spans="2:17" ht="15.6" x14ac:dyDescent="0.3">
      <c r="B36" s="55">
        <f>IF(Inskrivning!A38="j",Inskrivning!J38,0)</f>
        <v>0</v>
      </c>
      <c r="C36" s="35">
        <f>IF(Inskrivning!A38="j",Inskrivning!K38,0)</f>
        <v>0</v>
      </c>
      <c r="D36" s="16">
        <f>IF(Inskrivning!A38="j",Inskrivning!L38,0)</f>
        <v>0</v>
      </c>
      <c r="E36" s="16">
        <f>IF(Inskrivning!A38="j",Inskrivning!M38,0)</f>
        <v>0</v>
      </c>
      <c r="F36" s="16">
        <f>IF(Inskrivning!A38="j",Inskrivning!N38,0)</f>
        <v>0</v>
      </c>
      <c r="G36" s="16">
        <f>IF(Inskrivning!A38="j",Inskrivning!O38,0)</f>
        <v>0</v>
      </c>
      <c r="H36" s="16">
        <f>IF(Inskrivning!A38="j",Inskrivning!P38,0)</f>
        <v>0</v>
      </c>
      <c r="I36" s="73">
        <f>IF(Inskrivning!A38="j",Inskrivning!Q38,0)</f>
        <v>0</v>
      </c>
      <c r="J36" s="16">
        <f>IF(Inskrivning!A38="j",Inskrivning!R38,0)</f>
        <v>0</v>
      </c>
      <c r="K36" s="16">
        <f>IF(Inskrivning!A38="j",Inskrivning!S38,0)</f>
        <v>0</v>
      </c>
      <c r="L36" s="16">
        <f>IF(Inskrivning!A38="j",Inskrivning!T38,0)</f>
        <v>0</v>
      </c>
      <c r="M36" s="16">
        <f>IF(Inskrivning!A38="j",Inskrivning!U38,0)</f>
        <v>0</v>
      </c>
      <c r="N36" s="16">
        <f>IF(Inskrivning!A38="j",Inskrivning!V38,0)</f>
        <v>0</v>
      </c>
      <c r="O36" s="73">
        <f>IF(Inskrivning!A38="j",Inskrivning!W38,0)</f>
        <v>0</v>
      </c>
      <c r="P36" s="73">
        <f>IF(Inskrivning!A38="j",Inskrivning!X38,0)</f>
        <v>0</v>
      </c>
      <c r="Q36" s="113"/>
    </row>
    <row r="37" spans="2:17" ht="15.6" x14ac:dyDescent="0.3">
      <c r="B37" s="55">
        <f>IF(Inskrivning!A39="j",Inskrivning!J39,0)</f>
        <v>0</v>
      </c>
      <c r="C37" s="35">
        <f>IF(Inskrivning!A39="j",Inskrivning!K39,0)</f>
        <v>0</v>
      </c>
      <c r="D37" s="16">
        <f>IF(Inskrivning!A39="j",Inskrivning!L39,0)</f>
        <v>0</v>
      </c>
      <c r="E37" s="16">
        <f>IF(Inskrivning!A39="j",Inskrivning!M39,0)</f>
        <v>0</v>
      </c>
      <c r="F37" s="16">
        <f>IF(Inskrivning!A39="j",Inskrivning!N39,0)</f>
        <v>0</v>
      </c>
      <c r="G37" s="16">
        <f>IF(Inskrivning!A39="j",Inskrivning!O39,0)</f>
        <v>0</v>
      </c>
      <c r="H37" s="16">
        <f>IF(Inskrivning!A39="j",Inskrivning!P39,0)</f>
        <v>0</v>
      </c>
      <c r="I37" s="73">
        <f>IF(Inskrivning!A39="j",Inskrivning!Q39,0)</f>
        <v>0</v>
      </c>
      <c r="J37" s="16">
        <f>IF(Inskrivning!A39="j",Inskrivning!R39,0)</f>
        <v>0</v>
      </c>
      <c r="K37" s="16">
        <f>IF(Inskrivning!A39="j",Inskrivning!S39,0)</f>
        <v>0</v>
      </c>
      <c r="L37" s="16">
        <f>IF(Inskrivning!A39="j",Inskrivning!T39,0)</f>
        <v>0</v>
      </c>
      <c r="M37" s="16">
        <f>IF(Inskrivning!A39="j",Inskrivning!U39,0)</f>
        <v>0</v>
      </c>
      <c r="N37" s="16">
        <f>IF(Inskrivning!A39="j",Inskrivning!V39,0)</f>
        <v>0</v>
      </c>
      <c r="O37" s="73">
        <f>IF(Inskrivning!A39="j",Inskrivning!W39,0)</f>
        <v>0</v>
      </c>
      <c r="P37" s="73">
        <f>IF(Inskrivning!A39="j",Inskrivning!X39,0)</f>
        <v>0</v>
      </c>
      <c r="Q37" s="113"/>
    </row>
    <row r="38" spans="2:17" ht="15.6" x14ac:dyDescent="0.3">
      <c r="B38" s="55">
        <f>IF(Inskrivning!A40="j",Inskrivning!J40,0)</f>
        <v>0</v>
      </c>
      <c r="C38" s="35">
        <f>IF(Inskrivning!A40="j",Inskrivning!K40,0)</f>
        <v>0</v>
      </c>
      <c r="D38" s="16">
        <f>IF(Inskrivning!A40="j",Inskrivning!L40,0)</f>
        <v>0</v>
      </c>
      <c r="E38" s="16">
        <f>IF(Inskrivning!A40="j",Inskrivning!M40,0)</f>
        <v>0</v>
      </c>
      <c r="F38" s="16">
        <f>IF(Inskrivning!A40="j",Inskrivning!N40,0)</f>
        <v>0</v>
      </c>
      <c r="G38" s="16">
        <f>IF(Inskrivning!A40="j",Inskrivning!O40,0)</f>
        <v>0</v>
      </c>
      <c r="H38" s="16">
        <f>IF(Inskrivning!A40="j",Inskrivning!P40,0)</f>
        <v>0</v>
      </c>
      <c r="I38" s="73">
        <f>IF(Inskrivning!A40="j",Inskrivning!Q40,0)</f>
        <v>0</v>
      </c>
      <c r="J38" s="16">
        <f>IF(Inskrivning!A40="j",Inskrivning!R40,0)</f>
        <v>0</v>
      </c>
      <c r="K38" s="16">
        <f>IF(Inskrivning!A40="j",Inskrivning!S40,0)</f>
        <v>0</v>
      </c>
      <c r="L38" s="16">
        <f>IF(Inskrivning!A40="j",Inskrivning!T40,0)</f>
        <v>0</v>
      </c>
      <c r="M38" s="16">
        <f>IF(Inskrivning!A40="j",Inskrivning!U40,0)</f>
        <v>0</v>
      </c>
      <c r="N38" s="16">
        <f>IF(Inskrivning!A40="j",Inskrivning!V40,0)</f>
        <v>0</v>
      </c>
      <c r="O38" s="73">
        <f>IF(Inskrivning!A40="j",Inskrivning!W40,0)</f>
        <v>0</v>
      </c>
      <c r="P38" s="73">
        <f>IF(Inskrivning!A40="j",Inskrivning!X40,0)</f>
        <v>0</v>
      </c>
      <c r="Q38" s="113"/>
    </row>
    <row r="39" spans="2:17" ht="15.6" x14ac:dyDescent="0.3">
      <c r="B39" s="55">
        <f>IF(Inskrivning!A41="j",Inskrivning!J41,0)</f>
        <v>0</v>
      </c>
      <c r="C39" s="35">
        <f>IF(Inskrivning!A41="j",Inskrivning!K41,0)</f>
        <v>0</v>
      </c>
      <c r="D39" s="16">
        <f>IF(Inskrivning!A41="j",Inskrivning!L41,0)</f>
        <v>0</v>
      </c>
      <c r="E39" s="16">
        <f>IF(Inskrivning!A41="j",Inskrivning!M41,0)</f>
        <v>0</v>
      </c>
      <c r="F39" s="16">
        <f>IF(Inskrivning!A41="j",Inskrivning!N41,0)</f>
        <v>0</v>
      </c>
      <c r="G39" s="16">
        <f>IF(Inskrivning!A41="j",Inskrivning!O41,0)</f>
        <v>0</v>
      </c>
      <c r="H39" s="16">
        <f>IF(Inskrivning!A41="j",Inskrivning!P41,0)</f>
        <v>0</v>
      </c>
      <c r="I39" s="73">
        <f>IF(Inskrivning!A41="j",Inskrivning!Q41,0)</f>
        <v>0</v>
      </c>
      <c r="J39" s="16">
        <f>IF(Inskrivning!A41="j",Inskrivning!R41,0)</f>
        <v>0</v>
      </c>
      <c r="K39" s="16">
        <f>IF(Inskrivning!A41="j",Inskrivning!S41,0)</f>
        <v>0</v>
      </c>
      <c r="L39" s="16">
        <f>IF(Inskrivning!A41="j",Inskrivning!T41,0)</f>
        <v>0</v>
      </c>
      <c r="M39" s="16">
        <f>IF(Inskrivning!A41="j",Inskrivning!U41,0)</f>
        <v>0</v>
      </c>
      <c r="N39" s="16">
        <f>IF(Inskrivning!A41="j",Inskrivning!V41,0)</f>
        <v>0</v>
      </c>
      <c r="O39" s="73">
        <f>IF(Inskrivning!A41="j",Inskrivning!W41,0)</f>
        <v>0</v>
      </c>
      <c r="P39" s="73">
        <f>IF(Inskrivning!A41="j",Inskrivning!X41,0)</f>
        <v>0</v>
      </c>
      <c r="Q39" s="113"/>
    </row>
    <row r="40" spans="2:17" ht="15.6" x14ac:dyDescent="0.3">
      <c r="B40" s="55">
        <f>IF(Inskrivning!A42="j",Inskrivning!J42,0)</f>
        <v>0</v>
      </c>
      <c r="C40" s="35">
        <f>IF(Inskrivning!A42="j",Inskrivning!K42,0)</f>
        <v>0</v>
      </c>
      <c r="D40" s="16">
        <f>IF(Inskrivning!A42="j",Inskrivning!L42,0)</f>
        <v>0</v>
      </c>
      <c r="E40" s="16">
        <f>IF(Inskrivning!A42="j",Inskrivning!M42,0)</f>
        <v>0</v>
      </c>
      <c r="F40" s="16">
        <f>IF(Inskrivning!A42="j",Inskrivning!N42,0)</f>
        <v>0</v>
      </c>
      <c r="G40" s="16">
        <f>IF(Inskrivning!A42="j",Inskrivning!O42,0)</f>
        <v>0</v>
      </c>
      <c r="H40" s="16">
        <f>IF(Inskrivning!A42="j",Inskrivning!P42,0)</f>
        <v>0</v>
      </c>
      <c r="I40" s="73">
        <f>IF(Inskrivning!A42="j",Inskrivning!Q42,0)</f>
        <v>0</v>
      </c>
      <c r="J40" s="16">
        <f>IF(Inskrivning!A42="j",Inskrivning!R42,0)</f>
        <v>0</v>
      </c>
      <c r="K40" s="16">
        <f>IF(Inskrivning!A42="j",Inskrivning!S42,0)</f>
        <v>0</v>
      </c>
      <c r="L40" s="16">
        <f>IF(Inskrivning!A42="j",Inskrivning!T42,0)</f>
        <v>0</v>
      </c>
      <c r="M40" s="16">
        <f>IF(Inskrivning!A42="j",Inskrivning!U42,0)</f>
        <v>0</v>
      </c>
      <c r="N40" s="16">
        <f>IF(Inskrivning!A42="j",Inskrivning!V42,0)</f>
        <v>0</v>
      </c>
      <c r="O40" s="73">
        <f>IF(Inskrivning!A42="j",Inskrivning!W42,0)</f>
        <v>0</v>
      </c>
      <c r="P40" s="73">
        <f>IF(Inskrivning!A42="j",Inskrivning!X42,0)</f>
        <v>0</v>
      </c>
      <c r="Q40" s="113"/>
    </row>
    <row r="41" spans="2:17" ht="15.6" x14ac:dyDescent="0.3">
      <c r="B41" s="55">
        <f>IF(Inskrivning!A43="j",Inskrivning!J43,0)</f>
        <v>0</v>
      </c>
      <c r="C41" s="35">
        <f>IF(Inskrivning!A43="j",Inskrivning!K43,0)</f>
        <v>0</v>
      </c>
      <c r="D41" s="16">
        <f>IF(Inskrivning!A43="j",Inskrivning!L43,0)</f>
        <v>0</v>
      </c>
      <c r="E41" s="16">
        <f>IF(Inskrivning!A43="j",Inskrivning!M43,0)</f>
        <v>0</v>
      </c>
      <c r="F41" s="16">
        <f>IF(Inskrivning!A43="j",Inskrivning!N43,0)</f>
        <v>0</v>
      </c>
      <c r="G41" s="16">
        <f>IF(Inskrivning!A43="j",Inskrivning!O43,0)</f>
        <v>0</v>
      </c>
      <c r="H41" s="16">
        <f>IF(Inskrivning!A43="j",Inskrivning!P43,0)</f>
        <v>0</v>
      </c>
      <c r="I41" s="73">
        <f>IF(Inskrivning!A43="j",Inskrivning!Q43,0)</f>
        <v>0</v>
      </c>
      <c r="J41" s="16">
        <f>IF(Inskrivning!A43="j",Inskrivning!R43,0)</f>
        <v>0</v>
      </c>
      <c r="K41" s="16">
        <f>IF(Inskrivning!A43="j",Inskrivning!S43,0)</f>
        <v>0</v>
      </c>
      <c r="L41" s="16">
        <f>IF(Inskrivning!A43="j",Inskrivning!T43,0)</f>
        <v>0</v>
      </c>
      <c r="M41" s="16">
        <f>IF(Inskrivning!A43="j",Inskrivning!U43,0)</f>
        <v>0</v>
      </c>
      <c r="N41" s="16">
        <f>IF(Inskrivning!A43="j",Inskrivning!V43,0)</f>
        <v>0</v>
      </c>
      <c r="O41" s="73">
        <f>IF(Inskrivning!A43="j",Inskrivning!W43,0)</f>
        <v>0</v>
      </c>
      <c r="P41" s="73">
        <f>IF(Inskrivning!A43="j",Inskrivning!X43,0)</f>
        <v>0</v>
      </c>
      <c r="Q41" s="113"/>
    </row>
    <row r="42" spans="2:17" ht="15.6" x14ac:dyDescent="0.3">
      <c r="B42" s="55">
        <f>IF(Inskrivning!A44="j",Inskrivning!J44,0)</f>
        <v>0</v>
      </c>
      <c r="C42" s="35">
        <f>IF(Inskrivning!A44="j",Inskrivning!K44,0)</f>
        <v>0</v>
      </c>
      <c r="D42" s="16">
        <f>IF(Inskrivning!A44="j",Inskrivning!L44,0)</f>
        <v>0</v>
      </c>
      <c r="E42" s="16">
        <f>IF(Inskrivning!A44="j",Inskrivning!M44,0)</f>
        <v>0</v>
      </c>
      <c r="F42" s="16">
        <f>IF(Inskrivning!A44="j",Inskrivning!N44,0)</f>
        <v>0</v>
      </c>
      <c r="G42" s="16">
        <f>IF(Inskrivning!A44="j",Inskrivning!O44,0)</f>
        <v>0</v>
      </c>
      <c r="H42" s="16">
        <f>IF(Inskrivning!A44="j",Inskrivning!P44,0)</f>
        <v>0</v>
      </c>
      <c r="I42" s="73">
        <f>IF(Inskrivning!A44="j",Inskrivning!Q44,0)</f>
        <v>0</v>
      </c>
      <c r="J42" s="16">
        <f>IF(Inskrivning!A44="j",Inskrivning!R44,0)</f>
        <v>0</v>
      </c>
      <c r="K42" s="16">
        <f>IF(Inskrivning!A44="j",Inskrivning!S44,0)</f>
        <v>0</v>
      </c>
      <c r="L42" s="16">
        <f>IF(Inskrivning!A44="j",Inskrivning!T44,0)</f>
        <v>0</v>
      </c>
      <c r="M42" s="16">
        <f>IF(Inskrivning!A44="j",Inskrivning!U44,0)</f>
        <v>0</v>
      </c>
      <c r="N42" s="16">
        <f>IF(Inskrivning!A44="j",Inskrivning!V44,0)</f>
        <v>0</v>
      </c>
      <c r="O42" s="73">
        <f>IF(Inskrivning!A44="j",Inskrivning!W44,0)</f>
        <v>0</v>
      </c>
      <c r="P42" s="73">
        <f>IF(Inskrivning!A44="j",Inskrivning!X44,0)</f>
        <v>0</v>
      </c>
      <c r="Q42" s="113"/>
    </row>
    <row r="43" spans="2:17" ht="15.6" x14ac:dyDescent="0.3">
      <c r="B43" s="55">
        <f>IF(Inskrivning!A45="j",Inskrivning!J45,0)</f>
        <v>0</v>
      </c>
      <c r="C43" s="35">
        <f>IF(Inskrivning!A45="j",Inskrivning!K45,0)</f>
        <v>0</v>
      </c>
      <c r="D43" s="16">
        <f>IF(Inskrivning!A45="j",Inskrivning!L45,0)</f>
        <v>0</v>
      </c>
      <c r="E43" s="16">
        <f>IF(Inskrivning!A45="j",Inskrivning!M45,0)</f>
        <v>0</v>
      </c>
      <c r="F43" s="16">
        <f>IF(Inskrivning!A45="j",Inskrivning!N45,0)</f>
        <v>0</v>
      </c>
      <c r="G43" s="16">
        <f>IF(Inskrivning!A45="j",Inskrivning!O45,0)</f>
        <v>0</v>
      </c>
      <c r="H43" s="16">
        <f>IF(Inskrivning!A45="j",Inskrivning!P45,0)</f>
        <v>0</v>
      </c>
      <c r="I43" s="73">
        <f>IF(Inskrivning!A45="j",Inskrivning!Q45,0)</f>
        <v>0</v>
      </c>
      <c r="J43" s="16">
        <f>IF(Inskrivning!A45="j",Inskrivning!R45,0)</f>
        <v>0</v>
      </c>
      <c r="K43" s="16">
        <f>IF(Inskrivning!A45="j",Inskrivning!S45,0)</f>
        <v>0</v>
      </c>
      <c r="L43" s="16">
        <f>IF(Inskrivning!A45="j",Inskrivning!T45,0)</f>
        <v>0</v>
      </c>
      <c r="M43" s="16">
        <f>IF(Inskrivning!A45="j",Inskrivning!U45,0)</f>
        <v>0</v>
      </c>
      <c r="N43" s="16">
        <f>IF(Inskrivning!A45="j",Inskrivning!V45,0)</f>
        <v>0</v>
      </c>
      <c r="O43" s="73">
        <f>IF(Inskrivning!A45="j",Inskrivning!W45,0)</f>
        <v>0</v>
      </c>
      <c r="P43" s="73">
        <f>IF(Inskrivning!A45="j",Inskrivning!X45,0)</f>
        <v>0</v>
      </c>
      <c r="Q43" s="113"/>
    </row>
    <row r="44" spans="2:17" ht="15.6" x14ac:dyDescent="0.3">
      <c r="B44" s="55">
        <f>IF(Inskrivning!A46="j",Inskrivning!J46,0)</f>
        <v>0</v>
      </c>
      <c r="C44" s="35">
        <f>IF(Inskrivning!A46="j",Inskrivning!K46,0)</f>
        <v>0</v>
      </c>
      <c r="D44" s="16">
        <f>IF(Inskrivning!A46="j",Inskrivning!L46,0)</f>
        <v>0</v>
      </c>
      <c r="E44" s="16">
        <f>IF(Inskrivning!A46="j",Inskrivning!M46,0)</f>
        <v>0</v>
      </c>
      <c r="F44" s="16">
        <f>IF(Inskrivning!A46="j",Inskrivning!N46,0)</f>
        <v>0</v>
      </c>
      <c r="G44" s="16">
        <f>IF(Inskrivning!A46="j",Inskrivning!O46,0)</f>
        <v>0</v>
      </c>
      <c r="H44" s="16">
        <f>IF(Inskrivning!A46="j",Inskrivning!P46,0)</f>
        <v>0</v>
      </c>
      <c r="I44" s="73">
        <f>IF(Inskrivning!A46="j",Inskrivning!Q46,0)</f>
        <v>0</v>
      </c>
      <c r="J44" s="16">
        <f>IF(Inskrivning!A46="j",Inskrivning!R46,0)</f>
        <v>0</v>
      </c>
      <c r="K44" s="16">
        <f>IF(Inskrivning!A46="j",Inskrivning!S46,0)</f>
        <v>0</v>
      </c>
      <c r="L44" s="16">
        <f>IF(Inskrivning!A46="j",Inskrivning!T46,0)</f>
        <v>0</v>
      </c>
      <c r="M44" s="16">
        <f>IF(Inskrivning!A46="j",Inskrivning!U46,0)</f>
        <v>0</v>
      </c>
      <c r="N44" s="16">
        <f>IF(Inskrivning!A46="j",Inskrivning!V46,0)</f>
        <v>0</v>
      </c>
      <c r="O44" s="73">
        <f>IF(Inskrivning!A46="j",Inskrivning!W46,0)</f>
        <v>0</v>
      </c>
      <c r="P44" s="73">
        <f>IF(Inskrivning!A46="j",Inskrivning!X46,0)</f>
        <v>0</v>
      </c>
      <c r="Q44" s="113"/>
    </row>
    <row r="45" spans="2:17" ht="15.6" x14ac:dyDescent="0.3">
      <c r="B45" s="55">
        <f>IF(Inskrivning!A47="j",Inskrivning!J47,0)</f>
        <v>0</v>
      </c>
      <c r="C45" s="35">
        <f>IF(Inskrivning!A47="j",Inskrivning!K47,0)</f>
        <v>0</v>
      </c>
      <c r="D45" s="16">
        <f>IF(Inskrivning!A47="j",Inskrivning!L47,0)</f>
        <v>0</v>
      </c>
      <c r="E45" s="16">
        <f>IF(Inskrivning!A47="j",Inskrivning!M47,0)</f>
        <v>0</v>
      </c>
      <c r="F45" s="16">
        <f>IF(Inskrivning!A47="j",Inskrivning!N47,0)</f>
        <v>0</v>
      </c>
      <c r="G45" s="16">
        <f>IF(Inskrivning!A47="j",Inskrivning!O47,0)</f>
        <v>0</v>
      </c>
      <c r="H45" s="16">
        <f>IF(Inskrivning!A47="j",Inskrivning!P47,0)</f>
        <v>0</v>
      </c>
      <c r="I45" s="73">
        <f>IF(Inskrivning!A47="j",Inskrivning!Q47,0)</f>
        <v>0</v>
      </c>
      <c r="J45" s="16">
        <f>IF(Inskrivning!A47="j",Inskrivning!R47,0)</f>
        <v>0</v>
      </c>
      <c r="K45" s="16">
        <f>IF(Inskrivning!A47="j",Inskrivning!S47,0)</f>
        <v>0</v>
      </c>
      <c r="L45" s="16">
        <f>IF(Inskrivning!A47="j",Inskrivning!T47,0)</f>
        <v>0</v>
      </c>
      <c r="M45" s="16">
        <f>IF(Inskrivning!A47="j",Inskrivning!U47,0)</f>
        <v>0</v>
      </c>
      <c r="N45" s="16">
        <f>IF(Inskrivning!A47="j",Inskrivning!V47,0)</f>
        <v>0</v>
      </c>
      <c r="O45" s="73">
        <f>IF(Inskrivning!A47="j",Inskrivning!W47,0)</f>
        <v>0</v>
      </c>
      <c r="P45" s="73">
        <f>IF(Inskrivning!A47="j",Inskrivning!X47,0)</f>
        <v>0</v>
      </c>
      <c r="Q45" s="113"/>
    </row>
    <row r="46" spans="2:17" ht="15.6" x14ac:dyDescent="0.3">
      <c r="B46" s="55">
        <f>IF(Inskrivning!A48="j",Inskrivning!J48,0)</f>
        <v>0</v>
      </c>
      <c r="C46" s="35">
        <f>IF(Inskrivning!A48="j",Inskrivning!K48,0)</f>
        <v>0</v>
      </c>
      <c r="D46" s="16">
        <f>IF(Inskrivning!A48="j",Inskrivning!L48,0)</f>
        <v>0</v>
      </c>
      <c r="E46" s="16">
        <f>IF(Inskrivning!A48="j",Inskrivning!M48,0)</f>
        <v>0</v>
      </c>
      <c r="F46" s="16">
        <f>IF(Inskrivning!A48="j",Inskrivning!N48,0)</f>
        <v>0</v>
      </c>
      <c r="G46" s="16">
        <f>IF(Inskrivning!A48="j",Inskrivning!O48,0)</f>
        <v>0</v>
      </c>
      <c r="H46" s="16">
        <f>IF(Inskrivning!A48="j",Inskrivning!P48,0)</f>
        <v>0</v>
      </c>
      <c r="I46" s="73">
        <f>IF(Inskrivning!A48="j",Inskrivning!Q48,0)</f>
        <v>0</v>
      </c>
      <c r="J46" s="16">
        <f>IF(Inskrivning!A48="j",Inskrivning!R48,0)</f>
        <v>0</v>
      </c>
      <c r="K46" s="16">
        <f>IF(Inskrivning!A48="j",Inskrivning!S48,0)</f>
        <v>0</v>
      </c>
      <c r="L46" s="16">
        <f>IF(Inskrivning!A48="j",Inskrivning!T48,0)</f>
        <v>0</v>
      </c>
      <c r="M46" s="16">
        <f>IF(Inskrivning!A48="j",Inskrivning!U48,0)</f>
        <v>0</v>
      </c>
      <c r="N46" s="16">
        <f>IF(Inskrivning!A48="j",Inskrivning!V48,0)</f>
        <v>0</v>
      </c>
      <c r="O46" s="73">
        <f>IF(Inskrivning!A48="j",Inskrivning!W48,0)</f>
        <v>0</v>
      </c>
      <c r="P46" s="73">
        <f>IF(Inskrivning!A48="j",Inskrivning!X48,0)</f>
        <v>0</v>
      </c>
      <c r="Q46" s="113"/>
    </row>
    <row r="47" spans="2:17" ht="15.6" x14ac:dyDescent="0.3">
      <c r="B47" s="55">
        <f>IF(Inskrivning!A49="j",Inskrivning!J49,0)</f>
        <v>0</v>
      </c>
      <c r="C47" s="35">
        <f>IF(Inskrivning!A49="j",Inskrivning!K49,0)</f>
        <v>0</v>
      </c>
      <c r="D47" s="16">
        <f>IF(Inskrivning!A49="j",Inskrivning!L49,0)</f>
        <v>0</v>
      </c>
      <c r="E47" s="16">
        <f>IF(Inskrivning!A49="j",Inskrivning!M49,0)</f>
        <v>0</v>
      </c>
      <c r="F47" s="16">
        <f>IF(Inskrivning!A49="j",Inskrivning!N49,0)</f>
        <v>0</v>
      </c>
      <c r="G47" s="16">
        <f>IF(Inskrivning!A49="j",Inskrivning!O49,0)</f>
        <v>0</v>
      </c>
      <c r="H47" s="16">
        <f>IF(Inskrivning!A49="j",Inskrivning!P49,0)</f>
        <v>0</v>
      </c>
      <c r="I47" s="73">
        <f>IF(Inskrivning!A49="j",Inskrivning!Q49,0)</f>
        <v>0</v>
      </c>
      <c r="J47" s="16">
        <f>IF(Inskrivning!A49="j",Inskrivning!R49,0)</f>
        <v>0</v>
      </c>
      <c r="K47" s="16">
        <f>IF(Inskrivning!A49="j",Inskrivning!S49,0)</f>
        <v>0</v>
      </c>
      <c r="L47" s="16">
        <f>IF(Inskrivning!A49="j",Inskrivning!T49,0)</f>
        <v>0</v>
      </c>
      <c r="M47" s="16">
        <f>IF(Inskrivning!A49="j",Inskrivning!U49,0)</f>
        <v>0</v>
      </c>
      <c r="N47" s="16">
        <f>IF(Inskrivning!A49="j",Inskrivning!V49,0)</f>
        <v>0</v>
      </c>
      <c r="O47" s="73">
        <f>IF(Inskrivning!A49="j",Inskrivning!W49,0)</f>
        <v>0</v>
      </c>
      <c r="P47" s="73">
        <f>IF(Inskrivning!A49="j",Inskrivning!X49,0)</f>
        <v>0</v>
      </c>
      <c r="Q47" s="113"/>
    </row>
    <row r="48" spans="2:17" ht="15.6" x14ac:dyDescent="0.3">
      <c r="B48" s="55">
        <f>IF(Inskrivning!A50="j",Inskrivning!J50,0)</f>
        <v>0</v>
      </c>
      <c r="C48" s="35">
        <f>IF(Inskrivning!A50="j",Inskrivning!K50,0)</f>
        <v>0</v>
      </c>
      <c r="D48" s="16">
        <f>IF(Inskrivning!A50="j",Inskrivning!L50,0)</f>
        <v>0</v>
      </c>
      <c r="E48" s="16">
        <f>IF(Inskrivning!A50="j",Inskrivning!M50,0)</f>
        <v>0</v>
      </c>
      <c r="F48" s="16">
        <f>IF(Inskrivning!A50="j",Inskrivning!N50,0)</f>
        <v>0</v>
      </c>
      <c r="G48" s="16">
        <f>IF(Inskrivning!A50="j",Inskrivning!O50,0)</f>
        <v>0</v>
      </c>
      <c r="H48" s="16">
        <f>IF(Inskrivning!A50="j",Inskrivning!P50,0)</f>
        <v>0</v>
      </c>
      <c r="I48" s="73">
        <f>IF(Inskrivning!A50="j",Inskrivning!Q50,0)</f>
        <v>0</v>
      </c>
      <c r="J48" s="16">
        <f>IF(Inskrivning!A50="j",Inskrivning!R50,0)</f>
        <v>0</v>
      </c>
      <c r="K48" s="16">
        <f>IF(Inskrivning!A50="j",Inskrivning!S50,0)</f>
        <v>0</v>
      </c>
      <c r="L48" s="16">
        <f>IF(Inskrivning!A50="j",Inskrivning!T50,0)</f>
        <v>0</v>
      </c>
      <c r="M48" s="16">
        <f>IF(Inskrivning!A50="j",Inskrivning!U50,0)</f>
        <v>0</v>
      </c>
      <c r="N48" s="16">
        <f>IF(Inskrivning!A50="j",Inskrivning!V50,0)</f>
        <v>0</v>
      </c>
      <c r="O48" s="73">
        <f>IF(Inskrivning!A50="j",Inskrivning!W50,0)</f>
        <v>0</v>
      </c>
      <c r="P48" s="73">
        <f>IF(Inskrivning!A50="j",Inskrivning!X50,0)</f>
        <v>0</v>
      </c>
      <c r="Q48" s="113"/>
    </row>
    <row r="49" spans="2:17" ht="15.6" x14ac:dyDescent="0.3">
      <c r="B49" s="55">
        <f>IF(Inskrivning!A51="j",Inskrivning!J51,0)</f>
        <v>0</v>
      </c>
      <c r="C49" s="35">
        <f>IF(Inskrivning!A51="j",Inskrivning!K51,0)</f>
        <v>0</v>
      </c>
      <c r="D49" s="16">
        <f>IF(Inskrivning!A51="j",Inskrivning!L51,0)</f>
        <v>0</v>
      </c>
      <c r="E49" s="16">
        <f>IF(Inskrivning!A51="j",Inskrivning!M51,0)</f>
        <v>0</v>
      </c>
      <c r="F49" s="16">
        <f>IF(Inskrivning!A51="j",Inskrivning!N51,0)</f>
        <v>0</v>
      </c>
      <c r="G49" s="16">
        <f>IF(Inskrivning!A51="j",Inskrivning!O51,0)</f>
        <v>0</v>
      </c>
      <c r="H49" s="16">
        <f>IF(Inskrivning!A51="j",Inskrivning!P51,0)</f>
        <v>0</v>
      </c>
      <c r="I49" s="73">
        <f>IF(Inskrivning!A51="j",Inskrivning!Q51,0)</f>
        <v>0</v>
      </c>
      <c r="J49" s="16">
        <f>IF(Inskrivning!A51="j",Inskrivning!R51,0)</f>
        <v>0</v>
      </c>
      <c r="K49" s="16">
        <f>IF(Inskrivning!A51="j",Inskrivning!S51,0)</f>
        <v>0</v>
      </c>
      <c r="L49" s="16">
        <f>IF(Inskrivning!A51="j",Inskrivning!T51,0)</f>
        <v>0</v>
      </c>
      <c r="M49" s="16">
        <f>IF(Inskrivning!A51="j",Inskrivning!U51,0)</f>
        <v>0</v>
      </c>
      <c r="N49" s="16">
        <f>IF(Inskrivning!A51="j",Inskrivning!V51,0)</f>
        <v>0</v>
      </c>
      <c r="O49" s="73">
        <f>IF(Inskrivning!A51="j",Inskrivning!W51,0)</f>
        <v>0</v>
      </c>
      <c r="P49" s="73">
        <f>IF(Inskrivning!A51="j",Inskrivning!X51,0)</f>
        <v>0</v>
      </c>
      <c r="Q49" s="113"/>
    </row>
    <row r="50" spans="2:17" ht="15.6" x14ac:dyDescent="0.3">
      <c r="B50" s="55">
        <f>IF(Inskrivning!A52="j",Inskrivning!J52,0)</f>
        <v>0</v>
      </c>
      <c r="C50" s="35">
        <f>IF(Inskrivning!A52="j",Inskrivning!K52,0)</f>
        <v>0</v>
      </c>
      <c r="D50" s="16">
        <f>IF(Inskrivning!A52="j",Inskrivning!L52,0)</f>
        <v>0</v>
      </c>
      <c r="E50" s="16">
        <f>IF(Inskrivning!A52="j",Inskrivning!M52,0)</f>
        <v>0</v>
      </c>
      <c r="F50" s="16">
        <f>IF(Inskrivning!A52="j",Inskrivning!N52,0)</f>
        <v>0</v>
      </c>
      <c r="G50" s="16">
        <f>IF(Inskrivning!A52="j",Inskrivning!O52,0)</f>
        <v>0</v>
      </c>
      <c r="H50" s="16">
        <f>IF(Inskrivning!A52="j",Inskrivning!P52,0)</f>
        <v>0</v>
      </c>
      <c r="I50" s="73">
        <f>IF(Inskrivning!A52="j",Inskrivning!Q52,0)</f>
        <v>0</v>
      </c>
      <c r="J50" s="16">
        <f>IF(Inskrivning!A52="j",Inskrivning!R52,0)</f>
        <v>0</v>
      </c>
      <c r="K50" s="16">
        <f>IF(Inskrivning!A52="j",Inskrivning!S52,0)</f>
        <v>0</v>
      </c>
      <c r="L50" s="16">
        <f>IF(Inskrivning!A52="j",Inskrivning!T52,0)</f>
        <v>0</v>
      </c>
      <c r="M50" s="16">
        <f>IF(Inskrivning!A52="j",Inskrivning!U52,0)</f>
        <v>0</v>
      </c>
      <c r="N50" s="16">
        <f>IF(Inskrivning!A52="j",Inskrivning!V52,0)</f>
        <v>0</v>
      </c>
      <c r="O50" s="73">
        <f>IF(Inskrivning!A52="j",Inskrivning!W52,0)</f>
        <v>0</v>
      </c>
      <c r="P50" s="73">
        <f>IF(Inskrivning!A52="j",Inskrivning!X52,0)</f>
        <v>0</v>
      </c>
      <c r="Q50" s="113"/>
    </row>
    <row r="51" spans="2:17" ht="15.6" x14ac:dyDescent="0.3">
      <c r="B51" s="55">
        <f>IF(Inskrivning!A53="j",Inskrivning!J53,0)</f>
        <v>0</v>
      </c>
      <c r="C51" s="35">
        <f>IF(Inskrivning!A53="j",Inskrivning!K53,0)</f>
        <v>0</v>
      </c>
      <c r="D51" s="16">
        <f>IF(Inskrivning!A53="j",Inskrivning!L53,0)</f>
        <v>0</v>
      </c>
      <c r="E51" s="16">
        <f>IF(Inskrivning!A53="j",Inskrivning!M53,0)</f>
        <v>0</v>
      </c>
      <c r="F51" s="16">
        <f>IF(Inskrivning!A53="j",Inskrivning!N53,0)</f>
        <v>0</v>
      </c>
      <c r="G51" s="16">
        <f>IF(Inskrivning!A53="j",Inskrivning!O53,0)</f>
        <v>0</v>
      </c>
      <c r="H51" s="16">
        <f>IF(Inskrivning!A53="j",Inskrivning!P53,0)</f>
        <v>0</v>
      </c>
      <c r="I51" s="73">
        <f>IF(Inskrivning!A53="j",Inskrivning!Q53,0)</f>
        <v>0</v>
      </c>
      <c r="J51" s="16">
        <f>IF(Inskrivning!A53="j",Inskrivning!R53,0)</f>
        <v>0</v>
      </c>
      <c r="K51" s="16">
        <f>IF(Inskrivning!A53="j",Inskrivning!S53,0)</f>
        <v>0</v>
      </c>
      <c r="L51" s="16">
        <f>IF(Inskrivning!A53="j",Inskrivning!T53,0)</f>
        <v>0</v>
      </c>
      <c r="M51" s="16">
        <f>IF(Inskrivning!A53="j",Inskrivning!U53,0)</f>
        <v>0</v>
      </c>
      <c r="N51" s="16">
        <f>IF(Inskrivning!A53="j",Inskrivning!V53,0)</f>
        <v>0</v>
      </c>
      <c r="O51" s="73">
        <f>IF(Inskrivning!A53="j",Inskrivning!W53,0)</f>
        <v>0</v>
      </c>
      <c r="P51" s="73">
        <f>IF(Inskrivning!A53="j",Inskrivning!X53,0)</f>
        <v>0</v>
      </c>
      <c r="Q51" s="113"/>
    </row>
    <row r="52" spans="2:17" ht="15.6" x14ac:dyDescent="0.3">
      <c r="B52" s="55">
        <f>IF(Inskrivning!A54="j",Inskrivning!J54,0)</f>
        <v>0</v>
      </c>
      <c r="C52" s="35">
        <f>IF(Inskrivning!A54="j",Inskrivning!K54,0)</f>
        <v>0</v>
      </c>
      <c r="D52" s="16">
        <f>IF(Inskrivning!A54="j",Inskrivning!L54,0)</f>
        <v>0</v>
      </c>
      <c r="E52" s="16">
        <f>IF(Inskrivning!A54="j",Inskrivning!M54,0)</f>
        <v>0</v>
      </c>
      <c r="F52" s="16">
        <f>IF(Inskrivning!A54="j",Inskrivning!N54,0)</f>
        <v>0</v>
      </c>
      <c r="G52" s="16">
        <f>IF(Inskrivning!A54="j",Inskrivning!O54,0)</f>
        <v>0</v>
      </c>
      <c r="H52" s="16">
        <f>IF(Inskrivning!A54="j",Inskrivning!P54,0)</f>
        <v>0</v>
      </c>
      <c r="I52" s="73">
        <f>IF(Inskrivning!A54="j",Inskrivning!Q54,0)</f>
        <v>0</v>
      </c>
      <c r="J52" s="16">
        <f>IF(Inskrivning!A54="j",Inskrivning!R54,0)</f>
        <v>0</v>
      </c>
      <c r="K52" s="16">
        <f>IF(Inskrivning!A54="j",Inskrivning!S54,0)</f>
        <v>0</v>
      </c>
      <c r="L52" s="16">
        <f>IF(Inskrivning!A54="j",Inskrivning!T54,0)</f>
        <v>0</v>
      </c>
      <c r="M52" s="16">
        <f>IF(Inskrivning!A54="j",Inskrivning!U54,0)</f>
        <v>0</v>
      </c>
      <c r="N52" s="16">
        <f>IF(Inskrivning!A54="j",Inskrivning!V54,0)</f>
        <v>0</v>
      </c>
      <c r="O52" s="73">
        <f>IF(Inskrivning!A54="j",Inskrivning!W54,0)</f>
        <v>0</v>
      </c>
      <c r="P52" s="73">
        <f>IF(Inskrivning!A54="j",Inskrivning!X54,0)</f>
        <v>0</v>
      </c>
      <c r="Q52" s="113"/>
    </row>
    <row r="53" spans="2:17" ht="15.6" x14ac:dyDescent="0.3">
      <c r="B53" s="55">
        <f>IF(Inskrivning!A55="j",Inskrivning!J55,0)</f>
        <v>0</v>
      </c>
      <c r="C53" s="35">
        <f>IF(Inskrivning!A55="j",Inskrivning!K55,0)</f>
        <v>0</v>
      </c>
      <c r="D53" s="16">
        <f>IF(Inskrivning!A55="j",Inskrivning!L55,0)</f>
        <v>0</v>
      </c>
      <c r="E53" s="16">
        <f>IF(Inskrivning!A55="j",Inskrivning!M55,0)</f>
        <v>0</v>
      </c>
      <c r="F53" s="16">
        <f>IF(Inskrivning!A55="j",Inskrivning!N55,0)</f>
        <v>0</v>
      </c>
      <c r="G53" s="16">
        <f>IF(Inskrivning!A55="j",Inskrivning!O55,0)</f>
        <v>0</v>
      </c>
      <c r="H53" s="16">
        <f>IF(Inskrivning!A55="j",Inskrivning!P55,0)</f>
        <v>0</v>
      </c>
      <c r="I53" s="73">
        <f>IF(Inskrivning!A55="j",Inskrivning!Q55,0)</f>
        <v>0</v>
      </c>
      <c r="J53" s="16">
        <f>IF(Inskrivning!A55="j",Inskrivning!R55,0)</f>
        <v>0</v>
      </c>
      <c r="K53" s="16">
        <f>IF(Inskrivning!A55="j",Inskrivning!S55,0)</f>
        <v>0</v>
      </c>
      <c r="L53" s="16">
        <f>IF(Inskrivning!A55="j",Inskrivning!T55,0)</f>
        <v>0</v>
      </c>
      <c r="M53" s="16">
        <f>IF(Inskrivning!A55="j",Inskrivning!U55,0)</f>
        <v>0</v>
      </c>
      <c r="N53" s="16">
        <f>IF(Inskrivning!A55="j",Inskrivning!V55,0)</f>
        <v>0</v>
      </c>
      <c r="O53" s="73">
        <f>IF(Inskrivning!A55="j",Inskrivning!W55,0)</f>
        <v>0</v>
      </c>
      <c r="P53" s="73">
        <f>IF(Inskrivning!A55="j",Inskrivning!X55,0)</f>
        <v>0</v>
      </c>
      <c r="Q53" s="113"/>
    </row>
    <row r="54" spans="2:17" ht="15.6" x14ac:dyDescent="0.3">
      <c r="B54" s="55">
        <f>IF(Inskrivning!A56="j",Inskrivning!J56,0)</f>
        <v>0</v>
      </c>
      <c r="C54" s="35">
        <f>IF(Inskrivning!A56="j",Inskrivning!K56,0)</f>
        <v>0</v>
      </c>
      <c r="D54" s="16">
        <f>IF(Inskrivning!A56="j",Inskrivning!L56,0)</f>
        <v>0</v>
      </c>
      <c r="E54" s="16">
        <f>IF(Inskrivning!A56="j",Inskrivning!M56,0)</f>
        <v>0</v>
      </c>
      <c r="F54" s="16">
        <f>IF(Inskrivning!A56="j",Inskrivning!N56,0)</f>
        <v>0</v>
      </c>
      <c r="G54" s="16">
        <f>IF(Inskrivning!A56="j",Inskrivning!O56,0)</f>
        <v>0</v>
      </c>
      <c r="H54" s="16">
        <f>IF(Inskrivning!A56="j",Inskrivning!P56,0)</f>
        <v>0</v>
      </c>
      <c r="I54" s="73">
        <f>IF(Inskrivning!A56="j",Inskrivning!Q56,0)</f>
        <v>0</v>
      </c>
      <c r="J54" s="16">
        <f>IF(Inskrivning!A56="j",Inskrivning!R56,0)</f>
        <v>0</v>
      </c>
      <c r="K54" s="16">
        <f>IF(Inskrivning!A56="j",Inskrivning!S56,0)</f>
        <v>0</v>
      </c>
      <c r="L54" s="16">
        <f>IF(Inskrivning!A56="j",Inskrivning!T56,0)</f>
        <v>0</v>
      </c>
      <c r="M54" s="16">
        <f>IF(Inskrivning!A56="j",Inskrivning!U56,0)</f>
        <v>0</v>
      </c>
      <c r="N54" s="16">
        <f>IF(Inskrivning!A56="j",Inskrivning!V56,0)</f>
        <v>0</v>
      </c>
      <c r="O54" s="73">
        <f>IF(Inskrivning!A56="j",Inskrivning!W56,0)</f>
        <v>0</v>
      </c>
      <c r="P54" s="73">
        <f>IF(Inskrivning!A56="j",Inskrivning!X56,0)</f>
        <v>0</v>
      </c>
      <c r="Q54" s="113"/>
    </row>
    <row r="55" spans="2:17" ht="15.6" x14ac:dyDescent="0.3">
      <c r="B55" s="55">
        <f>IF(Inskrivning!A57="j",Inskrivning!J57,0)</f>
        <v>0</v>
      </c>
      <c r="C55" s="35">
        <f>IF(Inskrivning!A57="j",Inskrivning!K57,0)</f>
        <v>0</v>
      </c>
      <c r="D55" s="16">
        <f>IF(Inskrivning!A57="j",Inskrivning!L57,0)</f>
        <v>0</v>
      </c>
      <c r="E55" s="16">
        <f>IF(Inskrivning!A57="j",Inskrivning!M57,0)</f>
        <v>0</v>
      </c>
      <c r="F55" s="16">
        <f>IF(Inskrivning!A57="j",Inskrivning!N57,0)</f>
        <v>0</v>
      </c>
      <c r="G55" s="16">
        <f>IF(Inskrivning!A57="j",Inskrivning!O57,0)</f>
        <v>0</v>
      </c>
      <c r="H55" s="16">
        <f>IF(Inskrivning!A57="j",Inskrivning!P57,0)</f>
        <v>0</v>
      </c>
      <c r="I55" s="73">
        <f>IF(Inskrivning!A57="j",Inskrivning!Q57,0)</f>
        <v>0</v>
      </c>
      <c r="J55" s="16">
        <f>IF(Inskrivning!A57="j",Inskrivning!R57,0)</f>
        <v>0</v>
      </c>
      <c r="K55" s="16">
        <f>IF(Inskrivning!A57="j",Inskrivning!S57,0)</f>
        <v>0</v>
      </c>
      <c r="L55" s="16">
        <f>IF(Inskrivning!A57="j",Inskrivning!T57,0)</f>
        <v>0</v>
      </c>
      <c r="M55" s="16">
        <f>IF(Inskrivning!A57="j",Inskrivning!U57,0)</f>
        <v>0</v>
      </c>
      <c r="N55" s="16">
        <f>IF(Inskrivning!A57="j",Inskrivning!V57,0)</f>
        <v>0</v>
      </c>
      <c r="O55" s="73">
        <f>IF(Inskrivning!A57="j",Inskrivning!W57,0)</f>
        <v>0</v>
      </c>
      <c r="P55" s="73">
        <f>IF(Inskrivning!A57="j",Inskrivning!X57,0)</f>
        <v>0</v>
      </c>
      <c r="Q55" s="113"/>
    </row>
    <row r="56" spans="2:17" ht="15.6" x14ac:dyDescent="0.3">
      <c r="B56" s="55">
        <f>IF(Inskrivning!A58="j",Inskrivning!J58,0)</f>
        <v>0</v>
      </c>
      <c r="C56" s="35">
        <f>IF(Inskrivning!A58="j",Inskrivning!K58,0)</f>
        <v>0</v>
      </c>
      <c r="D56" s="16">
        <f>IF(Inskrivning!A58="j",Inskrivning!L58,0)</f>
        <v>0</v>
      </c>
      <c r="E56" s="16">
        <f>IF(Inskrivning!A58="j",Inskrivning!M58,0)</f>
        <v>0</v>
      </c>
      <c r="F56" s="16">
        <f>IF(Inskrivning!A58="j",Inskrivning!N58,0)</f>
        <v>0</v>
      </c>
      <c r="G56" s="16">
        <f>IF(Inskrivning!A58="j",Inskrivning!O58,0)</f>
        <v>0</v>
      </c>
      <c r="H56" s="16">
        <f>IF(Inskrivning!A58="j",Inskrivning!P58,0)</f>
        <v>0</v>
      </c>
      <c r="I56" s="73">
        <f>IF(Inskrivning!A58="j",Inskrivning!Q58,0)</f>
        <v>0</v>
      </c>
      <c r="J56" s="16">
        <f>IF(Inskrivning!A58="j",Inskrivning!R58,0)</f>
        <v>0</v>
      </c>
      <c r="K56" s="16">
        <f>IF(Inskrivning!A58="j",Inskrivning!S58,0)</f>
        <v>0</v>
      </c>
      <c r="L56" s="16">
        <f>IF(Inskrivning!A58="j",Inskrivning!T58,0)</f>
        <v>0</v>
      </c>
      <c r="M56" s="16">
        <f>IF(Inskrivning!A58="j",Inskrivning!U58,0)</f>
        <v>0</v>
      </c>
      <c r="N56" s="16">
        <f>IF(Inskrivning!A58="j",Inskrivning!V58,0)</f>
        <v>0</v>
      </c>
      <c r="O56" s="73">
        <f>IF(Inskrivning!A58="j",Inskrivning!W58,0)</f>
        <v>0</v>
      </c>
      <c r="P56" s="73">
        <f>IF(Inskrivning!A58="j",Inskrivning!X58,0)</f>
        <v>0</v>
      </c>
      <c r="Q56" s="113"/>
    </row>
    <row r="57" spans="2:17" ht="15.6" x14ac:dyDescent="0.3">
      <c r="B57" s="55">
        <f>IF(Inskrivning!A59="j",Inskrivning!J59,0)</f>
        <v>0</v>
      </c>
      <c r="C57" s="35">
        <f>IF(Inskrivning!A59="j",Inskrivning!K59,0)</f>
        <v>0</v>
      </c>
      <c r="D57" s="16">
        <f>IF(Inskrivning!A59="j",Inskrivning!L59,0)</f>
        <v>0</v>
      </c>
      <c r="E57" s="16">
        <f>IF(Inskrivning!A59="j",Inskrivning!M59,0)</f>
        <v>0</v>
      </c>
      <c r="F57" s="16">
        <f>IF(Inskrivning!A59="j",Inskrivning!N59,0)</f>
        <v>0</v>
      </c>
      <c r="G57" s="16">
        <f>IF(Inskrivning!A59="j",Inskrivning!O59,0)</f>
        <v>0</v>
      </c>
      <c r="H57" s="16">
        <f>IF(Inskrivning!A59="j",Inskrivning!P59,0)</f>
        <v>0</v>
      </c>
      <c r="I57" s="73">
        <f>IF(Inskrivning!A59="j",Inskrivning!Q59,0)</f>
        <v>0</v>
      </c>
      <c r="J57" s="16">
        <f>IF(Inskrivning!A59="j",Inskrivning!R59,0)</f>
        <v>0</v>
      </c>
      <c r="K57" s="16">
        <f>IF(Inskrivning!A59="j",Inskrivning!S59,0)</f>
        <v>0</v>
      </c>
      <c r="L57" s="16">
        <f>IF(Inskrivning!A59="j",Inskrivning!T59,0)</f>
        <v>0</v>
      </c>
      <c r="M57" s="16">
        <f>IF(Inskrivning!A59="j",Inskrivning!U59,0)</f>
        <v>0</v>
      </c>
      <c r="N57" s="16">
        <f>IF(Inskrivning!A59="j",Inskrivning!V59,0)</f>
        <v>0</v>
      </c>
      <c r="O57" s="73">
        <f>IF(Inskrivning!A59="j",Inskrivning!W59,0)</f>
        <v>0</v>
      </c>
      <c r="P57" s="73">
        <f>IF(Inskrivning!A59="j",Inskrivning!X59,0)</f>
        <v>0</v>
      </c>
      <c r="Q57" s="113"/>
    </row>
    <row r="58" spans="2:17" ht="15.6" x14ac:dyDescent="0.3">
      <c r="B58" s="55">
        <f>IF(Inskrivning!A60="j",Inskrivning!J60,0)</f>
        <v>0</v>
      </c>
      <c r="C58" s="35">
        <f>IF(Inskrivning!A60="j",Inskrivning!K60,0)</f>
        <v>0</v>
      </c>
      <c r="D58" s="16">
        <f>IF(Inskrivning!A60="j",Inskrivning!L60,0)</f>
        <v>0</v>
      </c>
      <c r="E58" s="16">
        <f>IF(Inskrivning!A60="j",Inskrivning!M60,0)</f>
        <v>0</v>
      </c>
      <c r="F58" s="16">
        <f>IF(Inskrivning!A60="j",Inskrivning!N60,0)</f>
        <v>0</v>
      </c>
      <c r="G58" s="16">
        <f>IF(Inskrivning!A60="j",Inskrivning!O60,0)</f>
        <v>0</v>
      </c>
      <c r="H58" s="16">
        <f>IF(Inskrivning!A60="j",Inskrivning!P60,0)</f>
        <v>0</v>
      </c>
      <c r="I58" s="73">
        <f>IF(Inskrivning!A60="j",Inskrivning!Q60,0)</f>
        <v>0</v>
      </c>
      <c r="J58" s="16">
        <f>IF(Inskrivning!A60="j",Inskrivning!R60,0)</f>
        <v>0</v>
      </c>
      <c r="K58" s="16">
        <f>IF(Inskrivning!A60="j",Inskrivning!S60,0)</f>
        <v>0</v>
      </c>
      <c r="L58" s="16">
        <f>IF(Inskrivning!A60="j",Inskrivning!T60,0)</f>
        <v>0</v>
      </c>
      <c r="M58" s="16">
        <f>IF(Inskrivning!A60="j",Inskrivning!U60,0)</f>
        <v>0</v>
      </c>
      <c r="N58" s="16">
        <f>IF(Inskrivning!A60="j",Inskrivning!V60,0)</f>
        <v>0</v>
      </c>
      <c r="O58" s="73">
        <f>IF(Inskrivning!A60="j",Inskrivning!W60,0)</f>
        <v>0</v>
      </c>
      <c r="P58" s="73">
        <f>IF(Inskrivning!A60="j",Inskrivning!X60,0)</f>
        <v>0</v>
      </c>
      <c r="Q58" s="113"/>
    </row>
    <row r="59" spans="2:17" ht="15.6" x14ac:dyDescent="0.3">
      <c r="B59" s="55">
        <f>IF(Inskrivning!A61="j",Inskrivning!J61,0)</f>
        <v>0</v>
      </c>
      <c r="C59" s="35">
        <f>IF(Inskrivning!A61="j",Inskrivning!K61,0)</f>
        <v>0</v>
      </c>
      <c r="D59" s="16">
        <f>IF(Inskrivning!A61="j",Inskrivning!L61,0)</f>
        <v>0</v>
      </c>
      <c r="E59" s="16">
        <f>IF(Inskrivning!A61="j",Inskrivning!M61,0)</f>
        <v>0</v>
      </c>
      <c r="F59" s="16">
        <f>IF(Inskrivning!A61="j",Inskrivning!N61,0)</f>
        <v>0</v>
      </c>
      <c r="G59" s="16">
        <f>IF(Inskrivning!A61="j",Inskrivning!O61,0)</f>
        <v>0</v>
      </c>
      <c r="H59" s="16">
        <f>IF(Inskrivning!A61="j",Inskrivning!P61,0)</f>
        <v>0</v>
      </c>
      <c r="I59" s="73">
        <f>IF(Inskrivning!A61="j",Inskrivning!Q61,0)</f>
        <v>0</v>
      </c>
      <c r="J59" s="16">
        <f>IF(Inskrivning!A61="j",Inskrivning!R61,0)</f>
        <v>0</v>
      </c>
      <c r="K59" s="16">
        <f>IF(Inskrivning!A61="j",Inskrivning!S61,0)</f>
        <v>0</v>
      </c>
      <c r="L59" s="16">
        <f>IF(Inskrivning!A61="j",Inskrivning!T61,0)</f>
        <v>0</v>
      </c>
      <c r="M59" s="16">
        <f>IF(Inskrivning!A61="j",Inskrivning!U61,0)</f>
        <v>0</v>
      </c>
      <c r="N59" s="16">
        <f>IF(Inskrivning!A61="j",Inskrivning!V61,0)</f>
        <v>0</v>
      </c>
      <c r="O59" s="73">
        <f>IF(Inskrivning!A61="j",Inskrivning!W61,0)</f>
        <v>0</v>
      </c>
      <c r="P59" s="73">
        <f>IF(Inskrivning!A61="j",Inskrivning!X61,0)</f>
        <v>0</v>
      </c>
      <c r="Q59" s="113"/>
    </row>
    <row r="60" spans="2:17" ht="15.6" x14ac:dyDescent="0.3">
      <c r="B60" s="55">
        <f>IF(Inskrivning!A62="j",Inskrivning!J62,0)</f>
        <v>0</v>
      </c>
      <c r="C60" s="35">
        <f>IF(Inskrivning!A62="j",Inskrivning!K62,0)</f>
        <v>0</v>
      </c>
      <c r="D60" s="16">
        <f>IF(Inskrivning!A62="j",Inskrivning!L62,0)</f>
        <v>0</v>
      </c>
      <c r="E60" s="16">
        <f>IF(Inskrivning!A62="j",Inskrivning!M62,0)</f>
        <v>0</v>
      </c>
      <c r="F60" s="16">
        <f>IF(Inskrivning!A62="j",Inskrivning!N62,0)</f>
        <v>0</v>
      </c>
      <c r="G60" s="16">
        <f>IF(Inskrivning!A62="j",Inskrivning!O62,0)</f>
        <v>0</v>
      </c>
      <c r="H60" s="16">
        <f>IF(Inskrivning!A62="j",Inskrivning!P62,0)</f>
        <v>0</v>
      </c>
      <c r="I60" s="73">
        <f>IF(Inskrivning!A62="j",Inskrivning!Q62,0)</f>
        <v>0</v>
      </c>
      <c r="J60" s="16">
        <f>IF(Inskrivning!A62="j",Inskrivning!R62,0)</f>
        <v>0</v>
      </c>
      <c r="K60" s="16">
        <f>IF(Inskrivning!A62="j",Inskrivning!S62,0)</f>
        <v>0</v>
      </c>
      <c r="L60" s="16">
        <f>IF(Inskrivning!A62="j",Inskrivning!T62,0)</f>
        <v>0</v>
      </c>
      <c r="M60" s="16">
        <f>IF(Inskrivning!A62="j",Inskrivning!U62,0)</f>
        <v>0</v>
      </c>
      <c r="N60" s="16">
        <f>IF(Inskrivning!A62="j",Inskrivning!V62,0)</f>
        <v>0</v>
      </c>
      <c r="O60" s="73">
        <f>IF(Inskrivning!A62="j",Inskrivning!W62,0)</f>
        <v>0</v>
      </c>
      <c r="P60" s="73">
        <f>IF(Inskrivning!A62="j",Inskrivning!X62,0)</f>
        <v>0</v>
      </c>
      <c r="Q60" s="113"/>
    </row>
    <row r="61" spans="2:17" ht="15.6" x14ac:dyDescent="0.3">
      <c r="B61" s="55">
        <f>IF(Inskrivning!A63="j",Inskrivning!J63,0)</f>
        <v>0</v>
      </c>
      <c r="C61" s="35">
        <f>IF(Inskrivning!A63="j",Inskrivning!K63,0)</f>
        <v>0</v>
      </c>
      <c r="D61" s="16">
        <f>IF(Inskrivning!A63="j",Inskrivning!L63,0)</f>
        <v>0</v>
      </c>
      <c r="E61" s="16">
        <f>IF(Inskrivning!A63="j",Inskrivning!M63,0)</f>
        <v>0</v>
      </c>
      <c r="F61" s="16">
        <f>IF(Inskrivning!A63="j",Inskrivning!N63,0)</f>
        <v>0</v>
      </c>
      <c r="G61" s="16">
        <f>IF(Inskrivning!A63="j",Inskrivning!O63,0)</f>
        <v>0</v>
      </c>
      <c r="H61" s="16">
        <f>IF(Inskrivning!A63="j",Inskrivning!P63,0)</f>
        <v>0</v>
      </c>
      <c r="I61" s="73">
        <f>IF(Inskrivning!A63="j",Inskrivning!Q63,0)</f>
        <v>0</v>
      </c>
      <c r="J61" s="16">
        <f>IF(Inskrivning!A63="j",Inskrivning!R63,0)</f>
        <v>0</v>
      </c>
      <c r="K61" s="16">
        <f>IF(Inskrivning!A63="j",Inskrivning!S63,0)</f>
        <v>0</v>
      </c>
      <c r="L61" s="16">
        <f>IF(Inskrivning!A63="j",Inskrivning!T63,0)</f>
        <v>0</v>
      </c>
      <c r="M61" s="16">
        <f>IF(Inskrivning!A63="j",Inskrivning!U63,0)</f>
        <v>0</v>
      </c>
      <c r="N61" s="16">
        <f>IF(Inskrivning!A63="j",Inskrivning!V63,0)</f>
        <v>0</v>
      </c>
      <c r="O61" s="73">
        <f>IF(Inskrivning!A63="j",Inskrivning!W63,0)</f>
        <v>0</v>
      </c>
      <c r="P61" s="73">
        <f>IF(Inskrivning!A63="j",Inskrivning!X63,0)</f>
        <v>0</v>
      </c>
      <c r="Q61" s="113"/>
    </row>
    <row r="62" spans="2:17" ht="15.6" x14ac:dyDescent="0.3">
      <c r="B62" s="55">
        <f>IF(Inskrivning!A64="j",Inskrivning!J64,0)</f>
        <v>0</v>
      </c>
      <c r="C62" s="35">
        <f>IF(Inskrivning!A64="j",Inskrivning!K64,0)</f>
        <v>0</v>
      </c>
      <c r="D62" s="16">
        <f>IF(Inskrivning!A64="j",Inskrivning!L64,0)</f>
        <v>0</v>
      </c>
      <c r="E62" s="16">
        <f>IF(Inskrivning!A64="j",Inskrivning!M64,0)</f>
        <v>0</v>
      </c>
      <c r="F62" s="16">
        <f>IF(Inskrivning!A64="j",Inskrivning!N64,0)</f>
        <v>0</v>
      </c>
      <c r="G62" s="16">
        <f>IF(Inskrivning!A64="j",Inskrivning!O64,0)</f>
        <v>0</v>
      </c>
      <c r="H62" s="16">
        <f>IF(Inskrivning!A64="j",Inskrivning!P64,0)</f>
        <v>0</v>
      </c>
      <c r="I62" s="73">
        <f>IF(Inskrivning!A64="j",Inskrivning!Q64,0)</f>
        <v>0</v>
      </c>
      <c r="J62" s="16">
        <f>IF(Inskrivning!A64="j",Inskrivning!R64,0)</f>
        <v>0</v>
      </c>
      <c r="K62" s="16">
        <f>IF(Inskrivning!A64="j",Inskrivning!S64,0)</f>
        <v>0</v>
      </c>
      <c r="L62" s="16">
        <f>IF(Inskrivning!A64="j",Inskrivning!T64,0)</f>
        <v>0</v>
      </c>
      <c r="M62" s="16">
        <f>IF(Inskrivning!A64="j",Inskrivning!U64,0)</f>
        <v>0</v>
      </c>
      <c r="N62" s="16">
        <f>IF(Inskrivning!A64="j",Inskrivning!V64,0)</f>
        <v>0</v>
      </c>
      <c r="O62" s="73">
        <f>IF(Inskrivning!A64="j",Inskrivning!W64,0)</f>
        <v>0</v>
      </c>
      <c r="P62" s="73">
        <f>IF(Inskrivning!A64="j",Inskrivning!X64,0)</f>
        <v>0</v>
      </c>
      <c r="Q62" s="113"/>
    </row>
    <row r="63" spans="2:17" ht="15.6" x14ac:dyDescent="0.3">
      <c r="B63" s="55">
        <f>IF(Inskrivning!A65="j",Inskrivning!J65,0)</f>
        <v>0</v>
      </c>
      <c r="C63" s="35">
        <f>IF(Inskrivning!A65="j",Inskrivning!K65,0)</f>
        <v>0</v>
      </c>
      <c r="D63" s="16">
        <f>IF(Inskrivning!A65="j",Inskrivning!L65,0)</f>
        <v>0</v>
      </c>
      <c r="E63" s="16">
        <f>IF(Inskrivning!A65="j",Inskrivning!M65,0)</f>
        <v>0</v>
      </c>
      <c r="F63" s="16">
        <f>IF(Inskrivning!A65="j",Inskrivning!N65,0)</f>
        <v>0</v>
      </c>
      <c r="G63" s="16">
        <f>IF(Inskrivning!A65="j",Inskrivning!O65,0)</f>
        <v>0</v>
      </c>
      <c r="H63" s="16">
        <f>IF(Inskrivning!A65="j",Inskrivning!P65,0)</f>
        <v>0</v>
      </c>
      <c r="I63" s="73">
        <f>IF(Inskrivning!A65="j",Inskrivning!Q65,0)</f>
        <v>0</v>
      </c>
      <c r="J63" s="16">
        <f>IF(Inskrivning!A65="j",Inskrivning!R65,0)</f>
        <v>0</v>
      </c>
      <c r="K63" s="16">
        <f>IF(Inskrivning!A65="j",Inskrivning!S65,0)</f>
        <v>0</v>
      </c>
      <c r="L63" s="16">
        <f>IF(Inskrivning!A65="j",Inskrivning!T65,0)</f>
        <v>0</v>
      </c>
      <c r="M63" s="16">
        <f>IF(Inskrivning!A65="j",Inskrivning!U65,0)</f>
        <v>0</v>
      </c>
      <c r="N63" s="16">
        <f>IF(Inskrivning!A65="j",Inskrivning!V65,0)</f>
        <v>0</v>
      </c>
      <c r="O63" s="73">
        <f>IF(Inskrivning!A65="j",Inskrivning!W65,0)</f>
        <v>0</v>
      </c>
      <c r="P63" s="73">
        <f>IF(Inskrivning!A65="j",Inskrivning!X65,0)</f>
        <v>0</v>
      </c>
      <c r="Q63" s="113"/>
    </row>
    <row r="64" spans="2:17" ht="15.6" x14ac:dyDescent="0.3">
      <c r="B64" s="55">
        <f>IF(Inskrivning!A66="j",Inskrivning!J66,0)</f>
        <v>0</v>
      </c>
      <c r="C64" s="35">
        <f>IF(Inskrivning!A66="j",Inskrivning!K66,0)</f>
        <v>0</v>
      </c>
      <c r="D64" s="16">
        <f>IF(Inskrivning!A66="j",Inskrivning!L66,0)</f>
        <v>0</v>
      </c>
      <c r="E64" s="16">
        <f>IF(Inskrivning!A66="j",Inskrivning!M66,0)</f>
        <v>0</v>
      </c>
      <c r="F64" s="16">
        <f>IF(Inskrivning!A66="j",Inskrivning!N66,0)</f>
        <v>0</v>
      </c>
      <c r="G64" s="16">
        <f>IF(Inskrivning!A66="j",Inskrivning!O66,0)</f>
        <v>0</v>
      </c>
      <c r="H64" s="16">
        <f>IF(Inskrivning!A66="j",Inskrivning!P66,0)</f>
        <v>0</v>
      </c>
      <c r="I64" s="73">
        <f>IF(Inskrivning!A66="j",Inskrivning!Q66,0)</f>
        <v>0</v>
      </c>
      <c r="J64" s="16">
        <f>IF(Inskrivning!A66="j",Inskrivning!R66,0)</f>
        <v>0</v>
      </c>
      <c r="K64" s="16">
        <f>IF(Inskrivning!A66="j",Inskrivning!S66,0)</f>
        <v>0</v>
      </c>
      <c r="L64" s="16">
        <f>IF(Inskrivning!A66="j",Inskrivning!T66,0)</f>
        <v>0</v>
      </c>
      <c r="M64" s="16">
        <f>IF(Inskrivning!A66="j",Inskrivning!U66,0)</f>
        <v>0</v>
      </c>
      <c r="N64" s="16">
        <f>IF(Inskrivning!A66="j",Inskrivning!V66,0)</f>
        <v>0</v>
      </c>
      <c r="O64" s="73">
        <f>IF(Inskrivning!A66="j",Inskrivning!W66,0)</f>
        <v>0</v>
      </c>
      <c r="P64" s="73">
        <f>IF(Inskrivning!A66="j",Inskrivning!X66,0)</f>
        <v>0</v>
      </c>
      <c r="Q64" s="113"/>
    </row>
    <row r="65" spans="2:17" ht="15.6" x14ac:dyDescent="0.3">
      <c r="B65" s="55">
        <f>IF(Inskrivning!A67="j",Inskrivning!J67,0)</f>
        <v>0</v>
      </c>
      <c r="C65" s="35">
        <f>IF(Inskrivning!A67="j",Inskrivning!K67,0)</f>
        <v>0</v>
      </c>
      <c r="D65" s="16">
        <f>IF(Inskrivning!A67="j",Inskrivning!L67,0)</f>
        <v>0</v>
      </c>
      <c r="E65" s="16">
        <f>IF(Inskrivning!A67="j",Inskrivning!M67,0)</f>
        <v>0</v>
      </c>
      <c r="F65" s="16">
        <f>IF(Inskrivning!A67="j",Inskrivning!N67,0)</f>
        <v>0</v>
      </c>
      <c r="G65" s="16">
        <f>IF(Inskrivning!A67="j",Inskrivning!O67,0)</f>
        <v>0</v>
      </c>
      <c r="H65" s="16">
        <f>IF(Inskrivning!A67="j",Inskrivning!P67,0)</f>
        <v>0</v>
      </c>
      <c r="I65" s="73">
        <f>IF(Inskrivning!A67="j",Inskrivning!Q67,0)</f>
        <v>0</v>
      </c>
      <c r="J65" s="16">
        <f>IF(Inskrivning!A67="j",Inskrivning!R67,0)</f>
        <v>0</v>
      </c>
      <c r="K65" s="16">
        <f>IF(Inskrivning!A67="j",Inskrivning!S67,0)</f>
        <v>0</v>
      </c>
      <c r="L65" s="16">
        <f>IF(Inskrivning!A67="j",Inskrivning!T67,0)</f>
        <v>0</v>
      </c>
      <c r="M65" s="16">
        <f>IF(Inskrivning!A67="j",Inskrivning!U67,0)</f>
        <v>0</v>
      </c>
      <c r="N65" s="16">
        <f>IF(Inskrivning!A67="j",Inskrivning!V67,0)</f>
        <v>0</v>
      </c>
      <c r="O65" s="73">
        <f>IF(Inskrivning!A67="j",Inskrivning!W67,0)</f>
        <v>0</v>
      </c>
      <c r="P65" s="73">
        <f>IF(Inskrivning!A67="j",Inskrivning!X67,0)</f>
        <v>0</v>
      </c>
      <c r="Q65" s="113"/>
    </row>
    <row r="66" spans="2:17" ht="15.6" x14ac:dyDescent="0.3">
      <c r="B66" s="55">
        <f>IF(Inskrivning!A68="j",Inskrivning!J68,0)</f>
        <v>0</v>
      </c>
      <c r="C66" s="35">
        <f>IF(Inskrivning!A68="j",Inskrivning!K68,0)</f>
        <v>0</v>
      </c>
      <c r="D66" s="16">
        <f>IF(Inskrivning!A68="j",Inskrivning!L68,0)</f>
        <v>0</v>
      </c>
      <c r="E66" s="16">
        <f>IF(Inskrivning!A68="j",Inskrivning!M68,0)</f>
        <v>0</v>
      </c>
      <c r="F66" s="16">
        <f>IF(Inskrivning!A68="j",Inskrivning!N68,0)</f>
        <v>0</v>
      </c>
      <c r="G66" s="16">
        <f>IF(Inskrivning!A68="j",Inskrivning!O68,0)</f>
        <v>0</v>
      </c>
      <c r="H66" s="16">
        <f>IF(Inskrivning!A68="j",Inskrivning!P68,0)</f>
        <v>0</v>
      </c>
      <c r="I66" s="73">
        <f>IF(Inskrivning!A68="j",Inskrivning!Q68,0)</f>
        <v>0</v>
      </c>
      <c r="J66" s="16">
        <f>IF(Inskrivning!A68="j",Inskrivning!R68,0)</f>
        <v>0</v>
      </c>
      <c r="K66" s="16">
        <f>IF(Inskrivning!A68="j",Inskrivning!S68,0)</f>
        <v>0</v>
      </c>
      <c r="L66" s="16">
        <f>IF(Inskrivning!A68="j",Inskrivning!T68,0)</f>
        <v>0</v>
      </c>
      <c r="M66" s="16">
        <f>IF(Inskrivning!A68="j",Inskrivning!U68,0)</f>
        <v>0</v>
      </c>
      <c r="N66" s="16">
        <f>IF(Inskrivning!A68="j",Inskrivning!V68,0)</f>
        <v>0</v>
      </c>
      <c r="O66" s="73">
        <f>IF(Inskrivning!A68="j",Inskrivning!W68,0)</f>
        <v>0</v>
      </c>
      <c r="P66" s="73">
        <f>IF(Inskrivning!A68="j",Inskrivning!X68,0)</f>
        <v>0</v>
      </c>
      <c r="Q66" s="113"/>
    </row>
    <row r="67" spans="2:17" ht="15.6" x14ac:dyDescent="0.3">
      <c r="B67" s="55">
        <f>IF(Inskrivning!A69="j",Inskrivning!J69,0)</f>
        <v>0</v>
      </c>
      <c r="C67" s="35">
        <f>IF(Inskrivning!A69="j",Inskrivning!K69,0)</f>
        <v>0</v>
      </c>
      <c r="D67" s="16">
        <f>IF(Inskrivning!A69="j",Inskrivning!L69,0)</f>
        <v>0</v>
      </c>
      <c r="E67" s="16">
        <f>IF(Inskrivning!A69="j",Inskrivning!M69,0)</f>
        <v>0</v>
      </c>
      <c r="F67" s="16">
        <f>IF(Inskrivning!A69="j",Inskrivning!N69,0)</f>
        <v>0</v>
      </c>
      <c r="G67" s="16">
        <f>IF(Inskrivning!A69="j",Inskrivning!O69,0)</f>
        <v>0</v>
      </c>
      <c r="H67" s="16">
        <f>IF(Inskrivning!A69="j",Inskrivning!P69,0)</f>
        <v>0</v>
      </c>
      <c r="I67" s="73">
        <f>IF(Inskrivning!A69="j",Inskrivning!Q69,0)</f>
        <v>0</v>
      </c>
      <c r="J67" s="16">
        <f>IF(Inskrivning!A69="j",Inskrivning!R69,0)</f>
        <v>0</v>
      </c>
      <c r="K67" s="16">
        <f>IF(Inskrivning!A69="j",Inskrivning!S69,0)</f>
        <v>0</v>
      </c>
      <c r="L67" s="16">
        <f>IF(Inskrivning!A69="j",Inskrivning!T69,0)</f>
        <v>0</v>
      </c>
      <c r="M67" s="16">
        <f>IF(Inskrivning!A69="j",Inskrivning!U69,0)</f>
        <v>0</v>
      </c>
      <c r="N67" s="16">
        <f>IF(Inskrivning!A69="j",Inskrivning!V69,0)</f>
        <v>0</v>
      </c>
      <c r="O67" s="73">
        <f>IF(Inskrivning!A69="j",Inskrivning!W69,0)</f>
        <v>0</v>
      </c>
      <c r="P67" s="73">
        <f>IF(Inskrivning!A69="j",Inskrivning!X69,0)</f>
        <v>0</v>
      </c>
      <c r="Q67" s="113"/>
    </row>
    <row r="68" spans="2:17" ht="15.6" x14ac:dyDescent="0.3">
      <c r="B68" s="55">
        <f>IF(Inskrivning!A70="j",Inskrivning!J70,0)</f>
        <v>0</v>
      </c>
      <c r="C68" s="35">
        <f>IF(Inskrivning!A70="j",Inskrivning!K70,0)</f>
        <v>0</v>
      </c>
      <c r="D68" s="16">
        <f>IF(Inskrivning!A70="j",Inskrivning!L70,0)</f>
        <v>0</v>
      </c>
      <c r="E68" s="16">
        <f>IF(Inskrivning!A70="j",Inskrivning!M70,0)</f>
        <v>0</v>
      </c>
      <c r="F68" s="16">
        <f>IF(Inskrivning!A70="j",Inskrivning!N70,0)</f>
        <v>0</v>
      </c>
      <c r="G68" s="16">
        <f>IF(Inskrivning!A70="j",Inskrivning!O70,0)</f>
        <v>0</v>
      </c>
      <c r="H68" s="16">
        <f>IF(Inskrivning!A70="j",Inskrivning!P70,0)</f>
        <v>0</v>
      </c>
      <c r="I68" s="73">
        <f>IF(Inskrivning!A70="j",Inskrivning!Q70,0)</f>
        <v>0</v>
      </c>
      <c r="J68" s="16">
        <f>IF(Inskrivning!A70="j",Inskrivning!R70,0)</f>
        <v>0</v>
      </c>
      <c r="K68" s="16">
        <f>IF(Inskrivning!A70="j",Inskrivning!S70,0)</f>
        <v>0</v>
      </c>
      <c r="L68" s="16">
        <f>IF(Inskrivning!A70="j",Inskrivning!T70,0)</f>
        <v>0</v>
      </c>
      <c r="M68" s="16">
        <f>IF(Inskrivning!A70="j",Inskrivning!U70,0)</f>
        <v>0</v>
      </c>
      <c r="N68" s="16">
        <f>IF(Inskrivning!A70="j",Inskrivning!V70,0)</f>
        <v>0</v>
      </c>
      <c r="O68" s="73">
        <f>IF(Inskrivning!A70="j",Inskrivning!W70,0)</f>
        <v>0</v>
      </c>
      <c r="P68" s="73">
        <f>IF(Inskrivning!A70="j",Inskrivning!X70,0)</f>
        <v>0</v>
      </c>
      <c r="Q68" s="113"/>
    </row>
    <row r="69" spans="2:17" ht="15.6" x14ac:dyDescent="0.3">
      <c r="B69" s="55">
        <f>IF(Inskrivning!A71="j",Inskrivning!J71,0)</f>
        <v>0</v>
      </c>
      <c r="C69" s="35">
        <f>IF(Inskrivning!A71="j",Inskrivning!K71,0)</f>
        <v>0</v>
      </c>
      <c r="D69" s="16">
        <f>IF(Inskrivning!A71="j",Inskrivning!L71,0)</f>
        <v>0</v>
      </c>
      <c r="E69" s="16">
        <f>IF(Inskrivning!A71="j",Inskrivning!M71,0)</f>
        <v>0</v>
      </c>
      <c r="F69" s="16">
        <f>IF(Inskrivning!A71="j",Inskrivning!N71,0)</f>
        <v>0</v>
      </c>
      <c r="G69" s="16">
        <f>IF(Inskrivning!A71="j",Inskrivning!O71,0)</f>
        <v>0</v>
      </c>
      <c r="H69" s="16">
        <f>IF(Inskrivning!A71="j",Inskrivning!P71,0)</f>
        <v>0</v>
      </c>
      <c r="I69" s="73">
        <f>IF(Inskrivning!A71="j",Inskrivning!Q71,0)</f>
        <v>0</v>
      </c>
      <c r="J69" s="16">
        <f>IF(Inskrivning!A71="j",Inskrivning!R71,0)</f>
        <v>0</v>
      </c>
      <c r="K69" s="16">
        <f>IF(Inskrivning!A71="j",Inskrivning!S71,0)</f>
        <v>0</v>
      </c>
      <c r="L69" s="16">
        <f>IF(Inskrivning!A71="j",Inskrivning!T71,0)</f>
        <v>0</v>
      </c>
      <c r="M69" s="16">
        <f>IF(Inskrivning!A71="j",Inskrivning!U71,0)</f>
        <v>0</v>
      </c>
      <c r="N69" s="16">
        <f>IF(Inskrivning!A71="j",Inskrivning!V71,0)</f>
        <v>0</v>
      </c>
      <c r="O69" s="73">
        <f>IF(Inskrivning!A71="j",Inskrivning!W71,0)</f>
        <v>0</v>
      </c>
      <c r="P69" s="73">
        <f>IF(Inskrivning!A71="j",Inskrivning!X71,0)</f>
        <v>0</v>
      </c>
      <c r="Q69" s="113"/>
    </row>
    <row r="70" spans="2:17" ht="15.6" x14ac:dyDescent="0.3">
      <c r="B70" s="55">
        <f>IF(Inskrivning!A72="j",Inskrivning!J72,0)</f>
        <v>0</v>
      </c>
      <c r="C70" s="35">
        <f>IF(Inskrivning!A72="j",Inskrivning!K72,0)</f>
        <v>0</v>
      </c>
      <c r="D70" s="16">
        <f>IF(Inskrivning!A72="j",Inskrivning!L72,0)</f>
        <v>0</v>
      </c>
      <c r="E70" s="16">
        <f>IF(Inskrivning!A72="j",Inskrivning!M72,0)</f>
        <v>0</v>
      </c>
      <c r="F70" s="16">
        <f>IF(Inskrivning!A72="j",Inskrivning!N72,0)</f>
        <v>0</v>
      </c>
      <c r="G70" s="16">
        <f>IF(Inskrivning!A72="j",Inskrivning!O72,0)</f>
        <v>0</v>
      </c>
      <c r="H70" s="16">
        <f>IF(Inskrivning!A72="j",Inskrivning!P72,0)</f>
        <v>0</v>
      </c>
      <c r="I70" s="73">
        <f>IF(Inskrivning!A72="j",Inskrivning!Q72,0)</f>
        <v>0</v>
      </c>
      <c r="J70" s="16">
        <f>IF(Inskrivning!A72="j",Inskrivning!R72,0)</f>
        <v>0</v>
      </c>
      <c r="K70" s="16">
        <f>IF(Inskrivning!A72="j",Inskrivning!S72,0)</f>
        <v>0</v>
      </c>
      <c r="L70" s="16">
        <f>IF(Inskrivning!A72="j",Inskrivning!T72,0)</f>
        <v>0</v>
      </c>
      <c r="M70" s="16">
        <f>IF(Inskrivning!A72="j",Inskrivning!U72,0)</f>
        <v>0</v>
      </c>
      <c r="N70" s="16">
        <f>IF(Inskrivning!A72="j",Inskrivning!V72,0)</f>
        <v>0</v>
      </c>
      <c r="O70" s="73">
        <f>IF(Inskrivning!A72="j",Inskrivning!W72,0)</f>
        <v>0</v>
      </c>
      <c r="P70" s="73">
        <f>IF(Inskrivning!A72="j",Inskrivning!X72,0)</f>
        <v>0</v>
      </c>
      <c r="Q70" s="113"/>
    </row>
    <row r="71" spans="2:17" ht="15.6" x14ac:dyDescent="0.3">
      <c r="B71" s="55">
        <f>IF(Inskrivning!A73="j",Inskrivning!J73,0)</f>
        <v>0</v>
      </c>
      <c r="C71" s="35">
        <f>IF(Inskrivning!A73="j",Inskrivning!K73,0)</f>
        <v>0</v>
      </c>
      <c r="D71" s="16">
        <f>IF(Inskrivning!A73="j",Inskrivning!L73,0)</f>
        <v>0</v>
      </c>
      <c r="E71" s="16">
        <f>IF(Inskrivning!A73="j",Inskrivning!M73,0)</f>
        <v>0</v>
      </c>
      <c r="F71" s="16">
        <f>IF(Inskrivning!A73="j",Inskrivning!N73,0)</f>
        <v>0</v>
      </c>
      <c r="G71" s="16">
        <f>IF(Inskrivning!A73="j",Inskrivning!O73,0)</f>
        <v>0</v>
      </c>
      <c r="H71" s="16">
        <f>IF(Inskrivning!A73="j",Inskrivning!P73,0)</f>
        <v>0</v>
      </c>
      <c r="I71" s="73">
        <f>IF(Inskrivning!A73="j",Inskrivning!Q73,0)</f>
        <v>0</v>
      </c>
      <c r="J71" s="16">
        <f>IF(Inskrivning!A73="j",Inskrivning!R73,0)</f>
        <v>0</v>
      </c>
      <c r="K71" s="16">
        <f>IF(Inskrivning!A73="j",Inskrivning!S73,0)</f>
        <v>0</v>
      </c>
      <c r="L71" s="16">
        <f>IF(Inskrivning!A73="j",Inskrivning!T73,0)</f>
        <v>0</v>
      </c>
      <c r="M71" s="16">
        <f>IF(Inskrivning!A73="j",Inskrivning!U73,0)</f>
        <v>0</v>
      </c>
      <c r="N71" s="16">
        <f>IF(Inskrivning!A73="j",Inskrivning!V73,0)</f>
        <v>0</v>
      </c>
      <c r="O71" s="73">
        <f>IF(Inskrivning!A73="j",Inskrivning!W73,0)</f>
        <v>0</v>
      </c>
      <c r="P71" s="73">
        <f>IF(Inskrivning!A73="j",Inskrivning!X73,0)</f>
        <v>0</v>
      </c>
      <c r="Q71" s="113"/>
    </row>
    <row r="72" spans="2:17" ht="15.6" x14ac:dyDescent="0.3">
      <c r="B72" s="55">
        <f>IF(Inskrivning!A74="j",Inskrivning!J74,0)</f>
        <v>0</v>
      </c>
      <c r="C72" s="35">
        <f>IF(Inskrivning!A74="j",Inskrivning!K74,0)</f>
        <v>0</v>
      </c>
      <c r="D72" s="16">
        <f>IF(Inskrivning!A74="j",Inskrivning!L74,0)</f>
        <v>0</v>
      </c>
      <c r="E72" s="16">
        <f>IF(Inskrivning!A74="j",Inskrivning!M74,0)</f>
        <v>0</v>
      </c>
      <c r="F72" s="16">
        <f>IF(Inskrivning!A74="j",Inskrivning!N74,0)</f>
        <v>0</v>
      </c>
      <c r="G72" s="16">
        <f>IF(Inskrivning!A74="j",Inskrivning!O74,0)</f>
        <v>0</v>
      </c>
      <c r="H72" s="16">
        <f>IF(Inskrivning!A74="j",Inskrivning!P74,0)</f>
        <v>0</v>
      </c>
      <c r="I72" s="73">
        <f>IF(Inskrivning!A74="j",Inskrivning!Q74,0)</f>
        <v>0</v>
      </c>
      <c r="J72" s="16">
        <f>IF(Inskrivning!A74="j",Inskrivning!R74,0)</f>
        <v>0</v>
      </c>
      <c r="K72" s="16">
        <f>IF(Inskrivning!A74="j",Inskrivning!S74,0)</f>
        <v>0</v>
      </c>
      <c r="L72" s="16">
        <f>IF(Inskrivning!A74="j",Inskrivning!T74,0)</f>
        <v>0</v>
      </c>
      <c r="M72" s="16">
        <f>IF(Inskrivning!A74="j",Inskrivning!U74,0)</f>
        <v>0</v>
      </c>
      <c r="N72" s="16">
        <f>IF(Inskrivning!A74="j",Inskrivning!V74,0)</f>
        <v>0</v>
      </c>
      <c r="O72" s="73">
        <f>IF(Inskrivning!A74="j",Inskrivning!W74,0)</f>
        <v>0</v>
      </c>
      <c r="P72" s="73">
        <f>IF(Inskrivning!A74="j",Inskrivning!X74,0)</f>
        <v>0</v>
      </c>
      <c r="Q72" s="113"/>
    </row>
    <row r="73" spans="2:17" ht="15.6" x14ac:dyDescent="0.3">
      <c r="B73" s="55">
        <f>IF(Inskrivning!A75="j",Inskrivning!J75,0)</f>
        <v>0</v>
      </c>
      <c r="C73" s="35">
        <f>IF(Inskrivning!A75="j",Inskrivning!K75,0)</f>
        <v>0</v>
      </c>
      <c r="D73" s="16">
        <f>IF(Inskrivning!A75="j",Inskrivning!L75,0)</f>
        <v>0</v>
      </c>
      <c r="E73" s="16">
        <f>IF(Inskrivning!A75="j",Inskrivning!M75,0)</f>
        <v>0</v>
      </c>
      <c r="F73" s="16">
        <f>IF(Inskrivning!A75="j",Inskrivning!N75,0)</f>
        <v>0</v>
      </c>
      <c r="G73" s="16">
        <f>IF(Inskrivning!A75="j",Inskrivning!O75,0)</f>
        <v>0</v>
      </c>
      <c r="H73" s="16">
        <f>IF(Inskrivning!A75="j",Inskrivning!P75,0)</f>
        <v>0</v>
      </c>
      <c r="I73" s="73">
        <f>IF(Inskrivning!A75="j",Inskrivning!Q75,0)</f>
        <v>0</v>
      </c>
      <c r="J73" s="16">
        <f>IF(Inskrivning!A75="j",Inskrivning!R75,0)</f>
        <v>0</v>
      </c>
      <c r="K73" s="16">
        <f>IF(Inskrivning!A75="j",Inskrivning!S75,0)</f>
        <v>0</v>
      </c>
      <c r="L73" s="16">
        <f>IF(Inskrivning!A75="j",Inskrivning!T75,0)</f>
        <v>0</v>
      </c>
      <c r="M73" s="16">
        <f>IF(Inskrivning!A75="j",Inskrivning!U75,0)</f>
        <v>0</v>
      </c>
      <c r="N73" s="16">
        <f>IF(Inskrivning!A75="j",Inskrivning!V75,0)</f>
        <v>0</v>
      </c>
      <c r="O73" s="73">
        <f>IF(Inskrivning!A75="j",Inskrivning!W75,0)</f>
        <v>0</v>
      </c>
      <c r="P73" s="73">
        <f>IF(Inskrivning!A75="j",Inskrivning!X75,0)</f>
        <v>0</v>
      </c>
      <c r="Q73" s="113"/>
    </row>
    <row r="74" spans="2:17" ht="15.6" x14ac:dyDescent="0.3">
      <c r="B74" s="55">
        <f>IF(Inskrivning!A76="j",Inskrivning!J76,0)</f>
        <v>0</v>
      </c>
      <c r="C74" s="35">
        <f>IF(Inskrivning!A76="j",Inskrivning!K76,0)</f>
        <v>0</v>
      </c>
      <c r="D74" s="16">
        <f>IF(Inskrivning!A76="j",Inskrivning!L76,0)</f>
        <v>0</v>
      </c>
      <c r="E74" s="16">
        <f>IF(Inskrivning!A76="j",Inskrivning!M76,0)</f>
        <v>0</v>
      </c>
      <c r="F74" s="16">
        <f>IF(Inskrivning!A76="j",Inskrivning!N76,0)</f>
        <v>0</v>
      </c>
      <c r="G74" s="16">
        <f>IF(Inskrivning!A76="j",Inskrivning!O76,0)</f>
        <v>0</v>
      </c>
      <c r="H74" s="16">
        <f>IF(Inskrivning!A76="j",Inskrivning!P76,0)</f>
        <v>0</v>
      </c>
      <c r="I74" s="73">
        <f>IF(Inskrivning!A76="j",Inskrivning!Q76,0)</f>
        <v>0</v>
      </c>
      <c r="J74" s="16">
        <f>IF(Inskrivning!A76="j",Inskrivning!R76,0)</f>
        <v>0</v>
      </c>
      <c r="K74" s="16">
        <f>IF(Inskrivning!A76="j",Inskrivning!S76,0)</f>
        <v>0</v>
      </c>
      <c r="L74" s="16">
        <f>IF(Inskrivning!A76="j",Inskrivning!T76,0)</f>
        <v>0</v>
      </c>
      <c r="M74" s="16">
        <f>IF(Inskrivning!A76="j",Inskrivning!U76,0)</f>
        <v>0</v>
      </c>
      <c r="N74" s="16">
        <f>IF(Inskrivning!A76="j",Inskrivning!V76,0)</f>
        <v>0</v>
      </c>
      <c r="O74" s="73">
        <f>IF(Inskrivning!A76="j",Inskrivning!W76,0)</f>
        <v>0</v>
      </c>
      <c r="P74" s="73">
        <f>IF(Inskrivning!A76="j",Inskrivning!X76,0)</f>
        <v>0</v>
      </c>
      <c r="Q74" s="113"/>
    </row>
    <row r="75" spans="2:17" ht="15.6" x14ac:dyDescent="0.3">
      <c r="B75" s="55">
        <f>IF(Inskrivning!A77="j",Inskrivning!J77,0)</f>
        <v>0</v>
      </c>
      <c r="C75" s="35">
        <f>IF(Inskrivning!A77="j",Inskrivning!K77,0)</f>
        <v>0</v>
      </c>
      <c r="D75" s="16">
        <f>IF(Inskrivning!A77="j",Inskrivning!L77,0)</f>
        <v>0</v>
      </c>
      <c r="E75" s="16">
        <f>IF(Inskrivning!A77="j",Inskrivning!M77,0)</f>
        <v>0</v>
      </c>
      <c r="F75" s="16">
        <f>IF(Inskrivning!A77="j",Inskrivning!N77,0)</f>
        <v>0</v>
      </c>
      <c r="G75" s="16">
        <f>IF(Inskrivning!A77="j",Inskrivning!O77,0)</f>
        <v>0</v>
      </c>
      <c r="H75" s="16">
        <f>IF(Inskrivning!A77="j",Inskrivning!P77,0)</f>
        <v>0</v>
      </c>
      <c r="I75" s="73">
        <f>IF(Inskrivning!A77="j",Inskrivning!Q77,0)</f>
        <v>0</v>
      </c>
      <c r="J75" s="16">
        <f>IF(Inskrivning!A77="j",Inskrivning!R77,0)</f>
        <v>0</v>
      </c>
      <c r="K75" s="16">
        <f>IF(Inskrivning!A77="j",Inskrivning!S77,0)</f>
        <v>0</v>
      </c>
      <c r="L75" s="16">
        <f>IF(Inskrivning!A77="j",Inskrivning!T77,0)</f>
        <v>0</v>
      </c>
      <c r="M75" s="16">
        <f>IF(Inskrivning!A77="j",Inskrivning!U77,0)</f>
        <v>0</v>
      </c>
      <c r="N75" s="16">
        <f>IF(Inskrivning!A77="j",Inskrivning!V77,0)</f>
        <v>0</v>
      </c>
      <c r="O75" s="73">
        <f>IF(Inskrivning!A77="j",Inskrivning!W77,0)</f>
        <v>0</v>
      </c>
      <c r="P75" s="73">
        <f>IF(Inskrivning!A77="j",Inskrivning!X77,0)</f>
        <v>0</v>
      </c>
      <c r="Q75" s="113"/>
    </row>
    <row r="76" spans="2:17" ht="15.6" x14ac:dyDescent="0.3">
      <c r="B76" s="55">
        <f>IF(Inskrivning!A78="j",Inskrivning!J78,0)</f>
        <v>0</v>
      </c>
      <c r="C76" s="35">
        <f>IF(Inskrivning!A78="j",Inskrivning!K78,0)</f>
        <v>0</v>
      </c>
      <c r="D76" s="16">
        <f>IF(Inskrivning!A78="j",Inskrivning!L78,0)</f>
        <v>0</v>
      </c>
      <c r="E76" s="16">
        <f>IF(Inskrivning!A78="j",Inskrivning!M78,0)</f>
        <v>0</v>
      </c>
      <c r="F76" s="16">
        <f>IF(Inskrivning!A78="j",Inskrivning!N78,0)</f>
        <v>0</v>
      </c>
      <c r="G76" s="16">
        <f>IF(Inskrivning!A78="j",Inskrivning!O78,0)</f>
        <v>0</v>
      </c>
      <c r="H76" s="16">
        <f>IF(Inskrivning!A78="j",Inskrivning!P78,0)</f>
        <v>0</v>
      </c>
      <c r="I76" s="73">
        <f>IF(Inskrivning!A78="j",Inskrivning!Q78,0)</f>
        <v>0</v>
      </c>
      <c r="J76" s="16">
        <f>IF(Inskrivning!A78="j",Inskrivning!R78,0)</f>
        <v>0</v>
      </c>
      <c r="K76" s="16">
        <f>IF(Inskrivning!A78="j",Inskrivning!S78,0)</f>
        <v>0</v>
      </c>
      <c r="L76" s="16">
        <f>IF(Inskrivning!A78="j",Inskrivning!T78,0)</f>
        <v>0</v>
      </c>
      <c r="M76" s="16">
        <f>IF(Inskrivning!A78="j",Inskrivning!U78,0)</f>
        <v>0</v>
      </c>
      <c r="N76" s="16">
        <f>IF(Inskrivning!A78="j",Inskrivning!V78,0)</f>
        <v>0</v>
      </c>
      <c r="O76" s="73">
        <f>IF(Inskrivning!A78="j",Inskrivning!W78,0)</f>
        <v>0</v>
      </c>
      <c r="P76" s="73">
        <f>IF(Inskrivning!A78="j",Inskrivning!X78,0)</f>
        <v>0</v>
      </c>
      <c r="Q76" s="113"/>
    </row>
    <row r="77" spans="2:17" ht="15.6" x14ac:dyDescent="0.3">
      <c r="B77" s="55">
        <f>IF(Inskrivning!A79="j",Inskrivning!J79,0)</f>
        <v>0</v>
      </c>
      <c r="C77" s="35">
        <f>IF(Inskrivning!A79="j",Inskrivning!K79,0)</f>
        <v>0</v>
      </c>
      <c r="D77" s="16">
        <f>IF(Inskrivning!A79="j",Inskrivning!L79,0)</f>
        <v>0</v>
      </c>
      <c r="E77" s="16">
        <f>IF(Inskrivning!A79="j",Inskrivning!M79,0)</f>
        <v>0</v>
      </c>
      <c r="F77" s="16">
        <f>IF(Inskrivning!A79="j",Inskrivning!N79,0)</f>
        <v>0</v>
      </c>
      <c r="G77" s="16">
        <f>IF(Inskrivning!A79="j",Inskrivning!O79,0)</f>
        <v>0</v>
      </c>
      <c r="H77" s="16">
        <f>IF(Inskrivning!A79="j",Inskrivning!P79,0)</f>
        <v>0</v>
      </c>
      <c r="I77" s="73">
        <f>IF(Inskrivning!A79="j",Inskrivning!Q79,0)</f>
        <v>0</v>
      </c>
      <c r="J77" s="16">
        <f>IF(Inskrivning!A79="j",Inskrivning!R79,0)</f>
        <v>0</v>
      </c>
      <c r="K77" s="16">
        <f>IF(Inskrivning!A79="j",Inskrivning!S79,0)</f>
        <v>0</v>
      </c>
      <c r="L77" s="16">
        <f>IF(Inskrivning!A79="j",Inskrivning!T79,0)</f>
        <v>0</v>
      </c>
      <c r="M77" s="16">
        <f>IF(Inskrivning!A79="j",Inskrivning!U79,0)</f>
        <v>0</v>
      </c>
      <c r="N77" s="16">
        <f>IF(Inskrivning!A79="j",Inskrivning!V79,0)</f>
        <v>0</v>
      </c>
      <c r="O77" s="73">
        <f>IF(Inskrivning!A79="j",Inskrivning!W79,0)</f>
        <v>0</v>
      </c>
      <c r="P77" s="73">
        <f>IF(Inskrivning!A79="j",Inskrivning!X79,0)</f>
        <v>0</v>
      </c>
      <c r="Q77" s="113"/>
    </row>
    <row r="78" spans="2:17" ht="15.6" x14ac:dyDescent="0.3">
      <c r="B78" s="55">
        <f>IF(Inskrivning!A80="j",Inskrivning!J80,0)</f>
        <v>0</v>
      </c>
      <c r="C78" s="35">
        <f>IF(Inskrivning!A80="j",Inskrivning!K80,0)</f>
        <v>0</v>
      </c>
      <c r="D78" s="16">
        <f>IF(Inskrivning!A80="j",Inskrivning!L80,0)</f>
        <v>0</v>
      </c>
      <c r="E78" s="16">
        <f>IF(Inskrivning!A80="j",Inskrivning!M80,0)</f>
        <v>0</v>
      </c>
      <c r="F78" s="16">
        <f>IF(Inskrivning!A80="j",Inskrivning!N80,0)</f>
        <v>0</v>
      </c>
      <c r="G78" s="16">
        <f>IF(Inskrivning!A80="j",Inskrivning!O80,0)</f>
        <v>0</v>
      </c>
      <c r="H78" s="16">
        <f>IF(Inskrivning!A80="j",Inskrivning!P80,0)</f>
        <v>0</v>
      </c>
      <c r="I78" s="73">
        <f>IF(Inskrivning!A80="j",Inskrivning!Q80,0)</f>
        <v>0</v>
      </c>
      <c r="J78" s="16">
        <f>IF(Inskrivning!A80="j",Inskrivning!R80,0)</f>
        <v>0</v>
      </c>
      <c r="K78" s="16">
        <f>IF(Inskrivning!A80="j",Inskrivning!S80,0)</f>
        <v>0</v>
      </c>
      <c r="L78" s="16">
        <f>IF(Inskrivning!A80="j",Inskrivning!T80,0)</f>
        <v>0</v>
      </c>
      <c r="M78" s="16">
        <f>IF(Inskrivning!A80="j",Inskrivning!U80,0)</f>
        <v>0</v>
      </c>
      <c r="N78" s="16">
        <f>IF(Inskrivning!A80="j",Inskrivning!V80,0)</f>
        <v>0</v>
      </c>
      <c r="O78" s="73">
        <f>IF(Inskrivning!A80="j",Inskrivning!W80,0)</f>
        <v>0</v>
      </c>
      <c r="P78" s="73">
        <f>IF(Inskrivning!A80="j",Inskrivning!X80,0)</f>
        <v>0</v>
      </c>
      <c r="Q78" s="113"/>
    </row>
    <row r="79" spans="2:17" ht="15.6" x14ac:dyDescent="0.3">
      <c r="B79" s="55">
        <f>IF(Inskrivning!A81="j",Inskrivning!J81,0)</f>
        <v>0</v>
      </c>
      <c r="C79" s="35">
        <f>IF(Inskrivning!A81="j",Inskrivning!K81,0)</f>
        <v>0</v>
      </c>
      <c r="D79" s="16">
        <f>IF(Inskrivning!A81="j",Inskrivning!L81,0)</f>
        <v>0</v>
      </c>
      <c r="E79" s="16">
        <f>IF(Inskrivning!A81="j",Inskrivning!M81,0)</f>
        <v>0</v>
      </c>
      <c r="F79" s="16">
        <f>IF(Inskrivning!A81="j",Inskrivning!N81,0)</f>
        <v>0</v>
      </c>
      <c r="G79" s="16">
        <f>IF(Inskrivning!A81="j",Inskrivning!O81,0)</f>
        <v>0</v>
      </c>
      <c r="H79" s="16">
        <f>IF(Inskrivning!A81="j",Inskrivning!P81,0)</f>
        <v>0</v>
      </c>
      <c r="I79" s="73">
        <f>IF(Inskrivning!A81="j",Inskrivning!Q81,0)</f>
        <v>0</v>
      </c>
      <c r="J79" s="16">
        <f>IF(Inskrivning!A81="j",Inskrivning!R81,0)</f>
        <v>0</v>
      </c>
      <c r="K79" s="16">
        <f>IF(Inskrivning!A81="j",Inskrivning!S81,0)</f>
        <v>0</v>
      </c>
      <c r="L79" s="16">
        <f>IF(Inskrivning!A81="j",Inskrivning!T81,0)</f>
        <v>0</v>
      </c>
      <c r="M79" s="16">
        <f>IF(Inskrivning!A81="j",Inskrivning!U81,0)</f>
        <v>0</v>
      </c>
      <c r="N79" s="16">
        <f>IF(Inskrivning!A81="j",Inskrivning!V81,0)</f>
        <v>0</v>
      </c>
      <c r="O79" s="73">
        <f>IF(Inskrivning!A81="j",Inskrivning!W81,0)</f>
        <v>0</v>
      </c>
      <c r="P79" s="73">
        <f>IF(Inskrivning!A81="j",Inskrivning!X81,0)</f>
        <v>0</v>
      </c>
      <c r="Q79" s="113"/>
    </row>
    <row r="80" spans="2:17" ht="15.6" x14ac:dyDescent="0.3">
      <c r="B80" s="55">
        <f>IF(Inskrivning!A82="j",Inskrivning!J82,0)</f>
        <v>0</v>
      </c>
      <c r="C80" s="35">
        <f>IF(Inskrivning!A82="j",Inskrivning!K82,0)</f>
        <v>0</v>
      </c>
      <c r="D80" s="16">
        <f>IF(Inskrivning!A82="j",Inskrivning!L82,0)</f>
        <v>0</v>
      </c>
      <c r="E80" s="16">
        <f>IF(Inskrivning!A82="j",Inskrivning!M82,0)</f>
        <v>0</v>
      </c>
      <c r="F80" s="16">
        <f>IF(Inskrivning!A82="j",Inskrivning!N82,0)</f>
        <v>0</v>
      </c>
      <c r="G80" s="16">
        <f>IF(Inskrivning!A82="j",Inskrivning!O82,0)</f>
        <v>0</v>
      </c>
      <c r="H80" s="16">
        <f>IF(Inskrivning!A82="j",Inskrivning!P82,0)</f>
        <v>0</v>
      </c>
      <c r="I80" s="73">
        <f>IF(Inskrivning!A82="j",Inskrivning!Q82,0)</f>
        <v>0</v>
      </c>
      <c r="J80" s="16">
        <f>IF(Inskrivning!A82="j",Inskrivning!R82,0)</f>
        <v>0</v>
      </c>
      <c r="K80" s="16">
        <f>IF(Inskrivning!A82="j",Inskrivning!S82,0)</f>
        <v>0</v>
      </c>
      <c r="L80" s="16">
        <f>IF(Inskrivning!A82="j",Inskrivning!T82,0)</f>
        <v>0</v>
      </c>
      <c r="M80" s="16">
        <f>IF(Inskrivning!A82="j",Inskrivning!U82,0)</f>
        <v>0</v>
      </c>
      <c r="N80" s="16">
        <f>IF(Inskrivning!A82="j",Inskrivning!V82,0)</f>
        <v>0</v>
      </c>
      <c r="O80" s="73">
        <f>IF(Inskrivning!A82="j",Inskrivning!W82,0)</f>
        <v>0</v>
      </c>
      <c r="P80" s="73">
        <f>IF(Inskrivning!A82="j",Inskrivning!X82,0)</f>
        <v>0</v>
      </c>
      <c r="Q80" s="113"/>
    </row>
    <row r="81" spans="2:17" ht="15.6" x14ac:dyDescent="0.3">
      <c r="B81" s="55">
        <f>IF(Inskrivning!A83="j",Inskrivning!J83,0)</f>
        <v>0</v>
      </c>
      <c r="C81" s="35">
        <f>IF(Inskrivning!A83="j",Inskrivning!K83,0)</f>
        <v>0</v>
      </c>
      <c r="D81" s="16">
        <f>IF(Inskrivning!A83="j",Inskrivning!L83,0)</f>
        <v>0</v>
      </c>
      <c r="E81" s="16">
        <f>IF(Inskrivning!A83="j",Inskrivning!M83,0)</f>
        <v>0</v>
      </c>
      <c r="F81" s="16">
        <f>IF(Inskrivning!A83="j",Inskrivning!N83,0)</f>
        <v>0</v>
      </c>
      <c r="G81" s="16">
        <f>IF(Inskrivning!A83="j",Inskrivning!O83,0)</f>
        <v>0</v>
      </c>
      <c r="H81" s="16">
        <f>IF(Inskrivning!A83="j",Inskrivning!P83,0)</f>
        <v>0</v>
      </c>
      <c r="I81" s="73">
        <f>IF(Inskrivning!A83="j",Inskrivning!Q83,0)</f>
        <v>0</v>
      </c>
      <c r="J81" s="16">
        <f>IF(Inskrivning!A83="j",Inskrivning!R83,0)</f>
        <v>0</v>
      </c>
      <c r="K81" s="16">
        <f>IF(Inskrivning!A83="j",Inskrivning!S83,0)</f>
        <v>0</v>
      </c>
      <c r="L81" s="16">
        <f>IF(Inskrivning!A83="j",Inskrivning!T83,0)</f>
        <v>0</v>
      </c>
      <c r="M81" s="16">
        <f>IF(Inskrivning!A83="j",Inskrivning!U83,0)</f>
        <v>0</v>
      </c>
      <c r="N81" s="16">
        <f>IF(Inskrivning!A83="j",Inskrivning!V83,0)</f>
        <v>0</v>
      </c>
      <c r="O81" s="73">
        <f>IF(Inskrivning!A83="j",Inskrivning!W83,0)</f>
        <v>0</v>
      </c>
      <c r="P81" s="73">
        <f>IF(Inskrivning!A83="j",Inskrivning!X83,0)</f>
        <v>0</v>
      </c>
      <c r="Q81" s="113"/>
    </row>
    <row r="82" spans="2:17" ht="15.6" x14ac:dyDescent="0.3">
      <c r="B82" s="55">
        <f>IF(Inskrivning!A84="j",Inskrivning!J84,0)</f>
        <v>0</v>
      </c>
      <c r="C82" s="35">
        <f>IF(Inskrivning!A84="j",Inskrivning!K84,0)</f>
        <v>0</v>
      </c>
      <c r="D82" s="16">
        <f>IF(Inskrivning!A84="j",Inskrivning!L84,0)</f>
        <v>0</v>
      </c>
      <c r="E82" s="16">
        <f>IF(Inskrivning!A84="j",Inskrivning!M84,0)</f>
        <v>0</v>
      </c>
      <c r="F82" s="16">
        <f>IF(Inskrivning!A84="j",Inskrivning!N84,0)</f>
        <v>0</v>
      </c>
      <c r="G82" s="16">
        <f>IF(Inskrivning!A84="j",Inskrivning!O84,0)</f>
        <v>0</v>
      </c>
      <c r="H82" s="16">
        <f>IF(Inskrivning!A84="j",Inskrivning!P84,0)</f>
        <v>0</v>
      </c>
      <c r="I82" s="73">
        <f>IF(Inskrivning!A84="j",Inskrivning!Q84,0)</f>
        <v>0</v>
      </c>
      <c r="J82" s="16">
        <f>IF(Inskrivning!A84="j",Inskrivning!R84,0)</f>
        <v>0</v>
      </c>
      <c r="K82" s="16">
        <f>IF(Inskrivning!A84="j",Inskrivning!S84,0)</f>
        <v>0</v>
      </c>
      <c r="L82" s="16">
        <f>IF(Inskrivning!A84="j",Inskrivning!T84,0)</f>
        <v>0</v>
      </c>
      <c r="M82" s="16">
        <f>IF(Inskrivning!A84="j",Inskrivning!U84,0)</f>
        <v>0</v>
      </c>
      <c r="N82" s="16">
        <f>IF(Inskrivning!A84="j",Inskrivning!V84,0)</f>
        <v>0</v>
      </c>
      <c r="O82" s="73">
        <f>IF(Inskrivning!A84="j",Inskrivning!W84,0)</f>
        <v>0</v>
      </c>
      <c r="P82" s="73">
        <f>IF(Inskrivning!A84="j",Inskrivning!X84,0)</f>
        <v>0</v>
      </c>
      <c r="Q82" s="113"/>
    </row>
    <row r="83" spans="2:17" ht="15.6" x14ac:dyDescent="0.3">
      <c r="B83" s="55">
        <f>IF(Inskrivning!A85="j",Inskrivning!J85,0)</f>
        <v>0</v>
      </c>
      <c r="C83" s="35">
        <f>IF(Inskrivning!A85="j",Inskrivning!K85,0)</f>
        <v>0</v>
      </c>
      <c r="D83" s="16">
        <f>IF(Inskrivning!A85="j",Inskrivning!L85,0)</f>
        <v>0</v>
      </c>
      <c r="E83" s="16">
        <f>IF(Inskrivning!A85="j",Inskrivning!M85,0)</f>
        <v>0</v>
      </c>
      <c r="F83" s="16">
        <f>IF(Inskrivning!A85="j",Inskrivning!N85,0)</f>
        <v>0</v>
      </c>
      <c r="G83" s="16">
        <f>IF(Inskrivning!A85="j",Inskrivning!O85,0)</f>
        <v>0</v>
      </c>
      <c r="H83" s="16">
        <f>IF(Inskrivning!A85="j",Inskrivning!P85,0)</f>
        <v>0</v>
      </c>
      <c r="I83" s="73">
        <f>IF(Inskrivning!A85="j",Inskrivning!Q85,0)</f>
        <v>0</v>
      </c>
      <c r="J83" s="16">
        <f>IF(Inskrivning!A85="j",Inskrivning!R85,0)</f>
        <v>0</v>
      </c>
      <c r="K83" s="16">
        <f>IF(Inskrivning!A85="j",Inskrivning!S85,0)</f>
        <v>0</v>
      </c>
      <c r="L83" s="16">
        <f>IF(Inskrivning!A85="j",Inskrivning!T85,0)</f>
        <v>0</v>
      </c>
      <c r="M83" s="16">
        <f>IF(Inskrivning!A85="j",Inskrivning!U85,0)</f>
        <v>0</v>
      </c>
      <c r="N83" s="16">
        <f>IF(Inskrivning!A85="j",Inskrivning!V85,0)</f>
        <v>0</v>
      </c>
      <c r="O83" s="73">
        <f>IF(Inskrivning!A85="j",Inskrivning!W85,0)</f>
        <v>0</v>
      </c>
      <c r="P83" s="73">
        <f>IF(Inskrivning!A85="j",Inskrivning!X85,0)</f>
        <v>0</v>
      </c>
      <c r="Q83" s="113"/>
    </row>
    <row r="84" spans="2:17" ht="15.6" x14ac:dyDescent="0.3">
      <c r="B84" s="55">
        <f>IF(Inskrivning!A86="j",Inskrivning!J86,0)</f>
        <v>0</v>
      </c>
      <c r="C84" s="35">
        <f>IF(Inskrivning!A86="j",Inskrivning!K86,0)</f>
        <v>0</v>
      </c>
      <c r="D84" s="16">
        <f>IF(Inskrivning!A86="j",Inskrivning!L86,0)</f>
        <v>0</v>
      </c>
      <c r="E84" s="16">
        <f>IF(Inskrivning!A86="j",Inskrivning!M86,0)</f>
        <v>0</v>
      </c>
      <c r="F84" s="16">
        <f>IF(Inskrivning!A86="j",Inskrivning!N86,0)</f>
        <v>0</v>
      </c>
      <c r="G84" s="16">
        <f>IF(Inskrivning!A86="j",Inskrivning!O86,0)</f>
        <v>0</v>
      </c>
      <c r="H84" s="16">
        <f>IF(Inskrivning!A86="j",Inskrivning!P86,0)</f>
        <v>0</v>
      </c>
      <c r="I84" s="73">
        <f>IF(Inskrivning!A86="j",Inskrivning!Q86,0)</f>
        <v>0</v>
      </c>
      <c r="J84" s="16">
        <f>IF(Inskrivning!A86="j",Inskrivning!R86,0)</f>
        <v>0</v>
      </c>
      <c r="K84" s="16">
        <f>IF(Inskrivning!A86="j",Inskrivning!S86,0)</f>
        <v>0</v>
      </c>
      <c r="L84" s="16">
        <f>IF(Inskrivning!A86="j",Inskrivning!T86,0)</f>
        <v>0</v>
      </c>
      <c r="M84" s="16">
        <f>IF(Inskrivning!A86="j",Inskrivning!U86,0)</f>
        <v>0</v>
      </c>
      <c r="N84" s="16">
        <f>IF(Inskrivning!A86="j",Inskrivning!V86,0)</f>
        <v>0</v>
      </c>
      <c r="O84" s="73">
        <f>IF(Inskrivning!A86="j",Inskrivning!W86,0)</f>
        <v>0</v>
      </c>
      <c r="P84" s="73">
        <f>IF(Inskrivning!A86="j",Inskrivning!X86,0)</f>
        <v>0</v>
      </c>
      <c r="Q84" s="113"/>
    </row>
    <row r="85" spans="2:17" ht="15.6" x14ac:dyDescent="0.3">
      <c r="B85" s="55">
        <f>IF(Inskrivning!A87="j",Inskrivning!J87,0)</f>
        <v>0</v>
      </c>
      <c r="C85" s="35">
        <f>IF(Inskrivning!A87="j",Inskrivning!K87,0)</f>
        <v>0</v>
      </c>
      <c r="D85" s="16">
        <f>IF(Inskrivning!A87="j",Inskrivning!L87,0)</f>
        <v>0</v>
      </c>
      <c r="E85" s="16">
        <f>IF(Inskrivning!A87="j",Inskrivning!M87,0)</f>
        <v>0</v>
      </c>
      <c r="F85" s="16">
        <f>IF(Inskrivning!A87="j",Inskrivning!N87,0)</f>
        <v>0</v>
      </c>
      <c r="G85" s="16">
        <f>IF(Inskrivning!A87="j",Inskrivning!O87,0)</f>
        <v>0</v>
      </c>
      <c r="H85" s="16">
        <f>IF(Inskrivning!A87="j",Inskrivning!P87,0)</f>
        <v>0</v>
      </c>
      <c r="I85" s="73">
        <f>IF(Inskrivning!A87="j",Inskrivning!Q87,0)</f>
        <v>0</v>
      </c>
      <c r="J85" s="16">
        <f>IF(Inskrivning!A87="j",Inskrivning!R87,0)</f>
        <v>0</v>
      </c>
      <c r="K85" s="16">
        <f>IF(Inskrivning!A87="j",Inskrivning!S87,0)</f>
        <v>0</v>
      </c>
      <c r="L85" s="16">
        <f>IF(Inskrivning!A87="j",Inskrivning!T87,0)</f>
        <v>0</v>
      </c>
      <c r="M85" s="16">
        <f>IF(Inskrivning!A87="j",Inskrivning!U87,0)</f>
        <v>0</v>
      </c>
      <c r="N85" s="16">
        <f>IF(Inskrivning!A87="j",Inskrivning!V87,0)</f>
        <v>0</v>
      </c>
      <c r="O85" s="73">
        <f>IF(Inskrivning!A87="j",Inskrivning!W87,0)</f>
        <v>0</v>
      </c>
      <c r="P85" s="73">
        <f>IF(Inskrivning!A87="j",Inskrivning!X87,0)</f>
        <v>0</v>
      </c>
      <c r="Q85" s="113"/>
    </row>
    <row r="86" spans="2:17" ht="15.6" x14ac:dyDescent="0.3">
      <c r="B86" s="55">
        <f>IF(Inskrivning!A88="j",Inskrivning!J88,0)</f>
        <v>0</v>
      </c>
      <c r="C86" s="35">
        <f>IF(Inskrivning!A88="j",Inskrivning!K88,0)</f>
        <v>0</v>
      </c>
      <c r="D86" s="16">
        <f>IF(Inskrivning!A88="j",Inskrivning!L88,0)</f>
        <v>0</v>
      </c>
      <c r="E86" s="16">
        <f>IF(Inskrivning!A88="j",Inskrivning!M88,0)</f>
        <v>0</v>
      </c>
      <c r="F86" s="16">
        <f>IF(Inskrivning!A88="j",Inskrivning!N88,0)</f>
        <v>0</v>
      </c>
      <c r="G86" s="16">
        <f>IF(Inskrivning!A88="j",Inskrivning!O88,0)</f>
        <v>0</v>
      </c>
      <c r="H86" s="16">
        <f>IF(Inskrivning!A88="j",Inskrivning!P88,0)</f>
        <v>0</v>
      </c>
      <c r="I86" s="73">
        <f>IF(Inskrivning!A88="j",Inskrivning!Q88,0)</f>
        <v>0</v>
      </c>
      <c r="J86" s="16">
        <f>IF(Inskrivning!A88="j",Inskrivning!R88,0)</f>
        <v>0</v>
      </c>
      <c r="K86" s="16">
        <f>IF(Inskrivning!A88="j",Inskrivning!S88,0)</f>
        <v>0</v>
      </c>
      <c r="L86" s="16">
        <f>IF(Inskrivning!A88="j",Inskrivning!T88,0)</f>
        <v>0</v>
      </c>
      <c r="M86" s="16">
        <f>IF(Inskrivning!A88="j",Inskrivning!U88,0)</f>
        <v>0</v>
      </c>
      <c r="N86" s="16">
        <f>IF(Inskrivning!A88="j",Inskrivning!V88,0)</f>
        <v>0</v>
      </c>
      <c r="O86" s="73">
        <f>IF(Inskrivning!A88="j",Inskrivning!W88,0)</f>
        <v>0</v>
      </c>
      <c r="P86" s="73">
        <f>IF(Inskrivning!A88="j",Inskrivning!X88,0)</f>
        <v>0</v>
      </c>
      <c r="Q86" s="113"/>
    </row>
    <row r="87" spans="2:17" ht="15.6" x14ac:dyDescent="0.3">
      <c r="B87" s="55">
        <f>IF(Inskrivning!A89="j",Inskrivning!J89,0)</f>
        <v>0</v>
      </c>
      <c r="C87" s="35">
        <f>IF(Inskrivning!A89="j",Inskrivning!K89,0)</f>
        <v>0</v>
      </c>
      <c r="D87" s="16">
        <f>IF(Inskrivning!A89="j",Inskrivning!L89,0)</f>
        <v>0</v>
      </c>
      <c r="E87" s="16">
        <f>IF(Inskrivning!A89="j",Inskrivning!M89,0)</f>
        <v>0</v>
      </c>
      <c r="F87" s="16">
        <f>IF(Inskrivning!A89="j",Inskrivning!N89,0)</f>
        <v>0</v>
      </c>
      <c r="G87" s="16">
        <f>IF(Inskrivning!A89="j",Inskrivning!O89,0)</f>
        <v>0</v>
      </c>
      <c r="H87" s="16">
        <f>IF(Inskrivning!A89="j",Inskrivning!P89,0)</f>
        <v>0</v>
      </c>
      <c r="I87" s="73">
        <f>IF(Inskrivning!A89="j",Inskrivning!Q89,0)</f>
        <v>0</v>
      </c>
      <c r="J87" s="16">
        <f>IF(Inskrivning!A89="j",Inskrivning!R89,0)</f>
        <v>0</v>
      </c>
      <c r="K87" s="16">
        <f>IF(Inskrivning!A89="j",Inskrivning!S89,0)</f>
        <v>0</v>
      </c>
      <c r="L87" s="16">
        <f>IF(Inskrivning!A89="j",Inskrivning!T89,0)</f>
        <v>0</v>
      </c>
      <c r="M87" s="16">
        <f>IF(Inskrivning!A89="j",Inskrivning!U89,0)</f>
        <v>0</v>
      </c>
      <c r="N87" s="16">
        <f>IF(Inskrivning!A89="j",Inskrivning!V89,0)</f>
        <v>0</v>
      </c>
      <c r="O87" s="73">
        <f>IF(Inskrivning!A89="j",Inskrivning!W89,0)</f>
        <v>0</v>
      </c>
      <c r="P87" s="73">
        <f>IF(Inskrivning!A89="j",Inskrivning!X89,0)</f>
        <v>0</v>
      </c>
      <c r="Q87" s="113"/>
    </row>
    <row r="88" spans="2:17" ht="15.6" x14ac:dyDescent="0.3">
      <c r="B88" s="55">
        <f>IF(Inskrivning!A90="j",Inskrivning!J90,0)</f>
        <v>0</v>
      </c>
      <c r="C88" s="35">
        <f>IF(Inskrivning!A90="j",Inskrivning!K90,0)</f>
        <v>0</v>
      </c>
      <c r="D88" s="16">
        <f>IF(Inskrivning!A90="j",Inskrivning!L90,0)</f>
        <v>0</v>
      </c>
      <c r="E88" s="16">
        <f>IF(Inskrivning!A90="j",Inskrivning!M90,0)</f>
        <v>0</v>
      </c>
      <c r="F88" s="16">
        <f>IF(Inskrivning!A90="j",Inskrivning!N90,0)</f>
        <v>0</v>
      </c>
      <c r="G88" s="16">
        <f>IF(Inskrivning!A90="j",Inskrivning!O90,0)</f>
        <v>0</v>
      </c>
      <c r="H88" s="16">
        <f>IF(Inskrivning!A90="j",Inskrivning!P90,0)</f>
        <v>0</v>
      </c>
      <c r="I88" s="73">
        <f>IF(Inskrivning!A90="j",Inskrivning!Q90,0)</f>
        <v>0</v>
      </c>
      <c r="J88" s="16">
        <f>IF(Inskrivning!A90="j",Inskrivning!R90,0)</f>
        <v>0</v>
      </c>
      <c r="K88" s="16">
        <f>IF(Inskrivning!A90="j",Inskrivning!S90,0)</f>
        <v>0</v>
      </c>
      <c r="L88" s="16">
        <f>IF(Inskrivning!A90="j",Inskrivning!T90,0)</f>
        <v>0</v>
      </c>
      <c r="M88" s="16">
        <f>IF(Inskrivning!A90="j",Inskrivning!U90,0)</f>
        <v>0</v>
      </c>
      <c r="N88" s="16">
        <f>IF(Inskrivning!A90="j",Inskrivning!V90,0)</f>
        <v>0</v>
      </c>
      <c r="O88" s="73">
        <f>IF(Inskrivning!A90="j",Inskrivning!W90,0)</f>
        <v>0</v>
      </c>
      <c r="P88" s="73">
        <f>IF(Inskrivning!A90="j",Inskrivning!X90,0)</f>
        <v>0</v>
      </c>
      <c r="Q88" s="113"/>
    </row>
    <row r="89" spans="2:17" ht="15.6" x14ac:dyDescent="0.3">
      <c r="B89" s="55">
        <f>IF(Inskrivning!A91="j",Inskrivning!J91,0)</f>
        <v>0</v>
      </c>
      <c r="C89" s="35">
        <f>IF(Inskrivning!A91="j",Inskrivning!K91,0)</f>
        <v>0</v>
      </c>
      <c r="D89" s="16">
        <f>IF(Inskrivning!A91="j",Inskrivning!L91,0)</f>
        <v>0</v>
      </c>
      <c r="E89" s="16">
        <f>IF(Inskrivning!A91="j",Inskrivning!M91,0)</f>
        <v>0</v>
      </c>
      <c r="F89" s="16">
        <f>IF(Inskrivning!A91="j",Inskrivning!N91,0)</f>
        <v>0</v>
      </c>
      <c r="G89" s="16">
        <f>IF(Inskrivning!A91="j",Inskrivning!O91,0)</f>
        <v>0</v>
      </c>
      <c r="H89" s="16">
        <f>IF(Inskrivning!A91="j",Inskrivning!P91,0)</f>
        <v>0</v>
      </c>
      <c r="I89" s="73">
        <f>IF(Inskrivning!A91="j",Inskrivning!Q91,0)</f>
        <v>0</v>
      </c>
      <c r="J89" s="16">
        <f>IF(Inskrivning!A91="j",Inskrivning!R91,0)</f>
        <v>0</v>
      </c>
      <c r="K89" s="16">
        <f>IF(Inskrivning!A91="j",Inskrivning!S91,0)</f>
        <v>0</v>
      </c>
      <c r="L89" s="16">
        <f>IF(Inskrivning!A91="j",Inskrivning!T91,0)</f>
        <v>0</v>
      </c>
      <c r="M89" s="16">
        <f>IF(Inskrivning!A91="j",Inskrivning!U91,0)</f>
        <v>0</v>
      </c>
      <c r="N89" s="16">
        <f>IF(Inskrivning!A91="j",Inskrivning!V91,0)</f>
        <v>0</v>
      </c>
      <c r="O89" s="73">
        <f>IF(Inskrivning!A91="j",Inskrivning!W91,0)</f>
        <v>0</v>
      </c>
      <c r="P89" s="73">
        <f>IF(Inskrivning!A91="j",Inskrivning!X91,0)</f>
        <v>0</v>
      </c>
      <c r="Q89" s="113"/>
    </row>
    <row r="90" spans="2:17" ht="15.6" x14ac:dyDescent="0.3">
      <c r="B90" s="55">
        <f>IF(Inskrivning!A92="j",Inskrivning!J92,0)</f>
        <v>0</v>
      </c>
      <c r="C90" s="35">
        <f>IF(Inskrivning!A92="j",Inskrivning!K92,0)</f>
        <v>0</v>
      </c>
      <c r="D90" s="16">
        <f>IF(Inskrivning!A92="j",Inskrivning!L92,0)</f>
        <v>0</v>
      </c>
      <c r="E90" s="16">
        <f>IF(Inskrivning!A92="j",Inskrivning!M92,0)</f>
        <v>0</v>
      </c>
      <c r="F90" s="16">
        <f>IF(Inskrivning!A92="j",Inskrivning!N92,0)</f>
        <v>0</v>
      </c>
      <c r="G90" s="16">
        <f>IF(Inskrivning!A92="j",Inskrivning!O92,0)</f>
        <v>0</v>
      </c>
      <c r="H90" s="16">
        <f>IF(Inskrivning!A92="j",Inskrivning!P92,0)</f>
        <v>0</v>
      </c>
      <c r="I90" s="73">
        <f>IF(Inskrivning!A92="j",Inskrivning!Q92,0)</f>
        <v>0</v>
      </c>
      <c r="J90" s="16">
        <f>IF(Inskrivning!A92="j",Inskrivning!R92,0)</f>
        <v>0</v>
      </c>
      <c r="K90" s="16">
        <f>IF(Inskrivning!A92="j",Inskrivning!S92,0)</f>
        <v>0</v>
      </c>
      <c r="L90" s="16">
        <f>IF(Inskrivning!A92="j",Inskrivning!T92,0)</f>
        <v>0</v>
      </c>
      <c r="M90" s="16">
        <f>IF(Inskrivning!A92="j",Inskrivning!U92,0)</f>
        <v>0</v>
      </c>
      <c r="N90" s="16">
        <f>IF(Inskrivning!A92="j",Inskrivning!V92,0)</f>
        <v>0</v>
      </c>
      <c r="O90" s="73">
        <f>IF(Inskrivning!A92="j",Inskrivning!W92,0)</f>
        <v>0</v>
      </c>
      <c r="P90" s="73">
        <f>IF(Inskrivning!A92="j",Inskrivning!X92,0)</f>
        <v>0</v>
      </c>
      <c r="Q90" s="113"/>
    </row>
    <row r="91" spans="2:17" ht="15.6" x14ac:dyDescent="0.3">
      <c r="B91" s="55">
        <f>IF(Inskrivning!A93="j",Inskrivning!J93,0)</f>
        <v>0</v>
      </c>
      <c r="C91" s="35">
        <f>IF(Inskrivning!A93="j",Inskrivning!K93,0)</f>
        <v>0</v>
      </c>
      <c r="D91" s="16">
        <f>IF(Inskrivning!A93="j",Inskrivning!L93,0)</f>
        <v>0</v>
      </c>
      <c r="E91" s="16">
        <f>IF(Inskrivning!A93="j",Inskrivning!M93,0)</f>
        <v>0</v>
      </c>
      <c r="F91" s="16">
        <f>IF(Inskrivning!A93="j",Inskrivning!N93,0)</f>
        <v>0</v>
      </c>
      <c r="G91" s="16">
        <f>IF(Inskrivning!A93="j",Inskrivning!O93,0)</f>
        <v>0</v>
      </c>
      <c r="H91" s="16">
        <f>IF(Inskrivning!A93="j",Inskrivning!P93,0)</f>
        <v>0</v>
      </c>
      <c r="I91" s="73">
        <f>IF(Inskrivning!A93="j",Inskrivning!Q93,0)</f>
        <v>0</v>
      </c>
      <c r="J91" s="16">
        <f>IF(Inskrivning!A93="j",Inskrivning!R93,0)</f>
        <v>0</v>
      </c>
      <c r="K91" s="16">
        <f>IF(Inskrivning!A93="j",Inskrivning!S93,0)</f>
        <v>0</v>
      </c>
      <c r="L91" s="16">
        <f>IF(Inskrivning!A93="j",Inskrivning!T93,0)</f>
        <v>0</v>
      </c>
      <c r="M91" s="16">
        <f>IF(Inskrivning!A93="j",Inskrivning!U93,0)</f>
        <v>0</v>
      </c>
      <c r="N91" s="16">
        <f>IF(Inskrivning!A93="j",Inskrivning!V93,0)</f>
        <v>0</v>
      </c>
      <c r="O91" s="73">
        <f>IF(Inskrivning!A93="j",Inskrivning!W93,0)</f>
        <v>0</v>
      </c>
      <c r="P91" s="73">
        <f>IF(Inskrivning!A93="j",Inskrivning!X93,0)</f>
        <v>0</v>
      </c>
      <c r="Q91" s="113"/>
    </row>
    <row r="92" spans="2:17" ht="15.6" x14ac:dyDescent="0.3">
      <c r="B92" s="55">
        <f>IF(Inskrivning!A94="j",Inskrivning!J94,0)</f>
        <v>0</v>
      </c>
      <c r="C92" s="35">
        <f>IF(Inskrivning!A94="j",Inskrivning!K94,0)</f>
        <v>0</v>
      </c>
      <c r="D92" s="16">
        <f>IF(Inskrivning!A94="j",Inskrivning!L94,0)</f>
        <v>0</v>
      </c>
      <c r="E92" s="16">
        <f>IF(Inskrivning!A94="j",Inskrivning!M94,0)</f>
        <v>0</v>
      </c>
      <c r="F92" s="16">
        <f>IF(Inskrivning!A94="j",Inskrivning!N94,0)</f>
        <v>0</v>
      </c>
      <c r="G92" s="16">
        <f>IF(Inskrivning!A94="j",Inskrivning!O94,0)</f>
        <v>0</v>
      </c>
      <c r="H92" s="16">
        <f>IF(Inskrivning!A94="j",Inskrivning!P94,0)</f>
        <v>0</v>
      </c>
      <c r="I92" s="73">
        <f>IF(Inskrivning!A94="j",Inskrivning!Q94,0)</f>
        <v>0</v>
      </c>
      <c r="J92" s="16">
        <f>IF(Inskrivning!A94="j",Inskrivning!R94,0)</f>
        <v>0</v>
      </c>
      <c r="K92" s="16">
        <f>IF(Inskrivning!A94="j",Inskrivning!S94,0)</f>
        <v>0</v>
      </c>
      <c r="L92" s="16">
        <f>IF(Inskrivning!A94="j",Inskrivning!T94,0)</f>
        <v>0</v>
      </c>
      <c r="M92" s="16">
        <f>IF(Inskrivning!A94="j",Inskrivning!U94,0)</f>
        <v>0</v>
      </c>
      <c r="N92" s="16">
        <f>IF(Inskrivning!A94="j",Inskrivning!V94,0)</f>
        <v>0</v>
      </c>
      <c r="O92" s="73">
        <f>IF(Inskrivning!A94="j",Inskrivning!W94,0)</f>
        <v>0</v>
      </c>
      <c r="P92" s="73">
        <f>IF(Inskrivning!A94="j",Inskrivning!X94,0)</f>
        <v>0</v>
      </c>
      <c r="Q92" s="113"/>
    </row>
    <row r="93" spans="2:17" ht="15.6" x14ac:dyDescent="0.3">
      <c r="B93" s="55">
        <f>IF(Inskrivning!A95="j",Inskrivning!J95,0)</f>
        <v>0</v>
      </c>
      <c r="C93" s="35">
        <f>IF(Inskrivning!A95="j",Inskrivning!K95,0)</f>
        <v>0</v>
      </c>
      <c r="D93" s="16">
        <f>IF(Inskrivning!A95="j",Inskrivning!L95,0)</f>
        <v>0</v>
      </c>
      <c r="E93" s="16">
        <f>IF(Inskrivning!A95="j",Inskrivning!M95,0)</f>
        <v>0</v>
      </c>
      <c r="F93" s="16">
        <f>IF(Inskrivning!A95="j",Inskrivning!N95,0)</f>
        <v>0</v>
      </c>
      <c r="G93" s="16">
        <f>IF(Inskrivning!A95="j",Inskrivning!O95,0)</f>
        <v>0</v>
      </c>
      <c r="H93" s="16">
        <f>IF(Inskrivning!A95="j",Inskrivning!P95,0)</f>
        <v>0</v>
      </c>
      <c r="I93" s="73">
        <f>IF(Inskrivning!A95="j",Inskrivning!Q95,0)</f>
        <v>0</v>
      </c>
      <c r="J93" s="16">
        <f>IF(Inskrivning!A95="j",Inskrivning!R95,0)</f>
        <v>0</v>
      </c>
      <c r="K93" s="16">
        <f>IF(Inskrivning!A95="j",Inskrivning!S95,0)</f>
        <v>0</v>
      </c>
      <c r="L93" s="16">
        <f>IF(Inskrivning!A95="j",Inskrivning!T95,0)</f>
        <v>0</v>
      </c>
      <c r="M93" s="16">
        <f>IF(Inskrivning!A95="j",Inskrivning!U95,0)</f>
        <v>0</v>
      </c>
      <c r="N93" s="16">
        <f>IF(Inskrivning!A95="j",Inskrivning!V95,0)</f>
        <v>0</v>
      </c>
      <c r="O93" s="73">
        <f>IF(Inskrivning!A95="j",Inskrivning!W95,0)</f>
        <v>0</v>
      </c>
      <c r="P93" s="73">
        <f>IF(Inskrivning!A95="j",Inskrivning!X95,0)</f>
        <v>0</v>
      </c>
      <c r="Q93" s="113"/>
    </row>
    <row r="94" spans="2:17" ht="15.6" x14ac:dyDescent="0.3">
      <c r="B94" s="55">
        <f>IF(Inskrivning!A96="j",Inskrivning!J96,0)</f>
        <v>0</v>
      </c>
      <c r="C94" s="35">
        <f>IF(Inskrivning!A96="j",Inskrivning!K96,0)</f>
        <v>0</v>
      </c>
      <c r="D94" s="16">
        <f>IF(Inskrivning!A96="j",Inskrivning!L96,0)</f>
        <v>0</v>
      </c>
      <c r="E94" s="16">
        <f>IF(Inskrivning!A96="j",Inskrivning!M96,0)</f>
        <v>0</v>
      </c>
      <c r="F94" s="16">
        <f>IF(Inskrivning!A96="j",Inskrivning!N96,0)</f>
        <v>0</v>
      </c>
      <c r="G94" s="16">
        <f>IF(Inskrivning!A96="j",Inskrivning!O96,0)</f>
        <v>0</v>
      </c>
      <c r="H94" s="16">
        <f>IF(Inskrivning!A96="j",Inskrivning!P96,0)</f>
        <v>0</v>
      </c>
      <c r="I94" s="73">
        <f>IF(Inskrivning!A96="j",Inskrivning!Q96,0)</f>
        <v>0</v>
      </c>
      <c r="J94" s="16">
        <f>IF(Inskrivning!A96="j",Inskrivning!R96,0)</f>
        <v>0</v>
      </c>
      <c r="K94" s="16">
        <f>IF(Inskrivning!A96="j",Inskrivning!S96,0)</f>
        <v>0</v>
      </c>
      <c r="L94" s="16">
        <f>IF(Inskrivning!A96="j",Inskrivning!T96,0)</f>
        <v>0</v>
      </c>
      <c r="M94" s="16">
        <f>IF(Inskrivning!A96="j",Inskrivning!U96,0)</f>
        <v>0</v>
      </c>
      <c r="N94" s="16">
        <f>IF(Inskrivning!A96="j",Inskrivning!V96,0)</f>
        <v>0</v>
      </c>
      <c r="O94" s="73">
        <f>IF(Inskrivning!A96="j",Inskrivning!W96,0)</f>
        <v>0</v>
      </c>
      <c r="P94" s="73">
        <f>IF(Inskrivning!A96="j",Inskrivning!X96,0)</f>
        <v>0</v>
      </c>
      <c r="Q94" s="113"/>
    </row>
    <row r="95" spans="2:17" ht="15.6" x14ac:dyDescent="0.3">
      <c r="B95" s="55">
        <f>IF(Inskrivning!A97="j",Inskrivning!J97,0)</f>
        <v>0</v>
      </c>
      <c r="C95" s="35">
        <f>IF(Inskrivning!A97="j",Inskrivning!K97,0)</f>
        <v>0</v>
      </c>
      <c r="D95" s="16">
        <f>IF(Inskrivning!A97="j",Inskrivning!L97,0)</f>
        <v>0</v>
      </c>
      <c r="E95" s="16">
        <f>IF(Inskrivning!A97="j",Inskrivning!M97,0)</f>
        <v>0</v>
      </c>
      <c r="F95" s="16">
        <f>IF(Inskrivning!A97="j",Inskrivning!N97,0)</f>
        <v>0</v>
      </c>
      <c r="G95" s="16">
        <f>IF(Inskrivning!A97="j",Inskrivning!O97,0)</f>
        <v>0</v>
      </c>
      <c r="H95" s="16">
        <f>IF(Inskrivning!A97="j",Inskrivning!P97,0)</f>
        <v>0</v>
      </c>
      <c r="I95" s="73">
        <f>IF(Inskrivning!A97="j",Inskrivning!Q97,0)</f>
        <v>0</v>
      </c>
      <c r="J95" s="16">
        <f>IF(Inskrivning!A97="j",Inskrivning!R97,0)</f>
        <v>0</v>
      </c>
      <c r="K95" s="16">
        <f>IF(Inskrivning!A97="j",Inskrivning!S97,0)</f>
        <v>0</v>
      </c>
      <c r="L95" s="16">
        <f>IF(Inskrivning!A97="j",Inskrivning!T97,0)</f>
        <v>0</v>
      </c>
      <c r="M95" s="16">
        <f>IF(Inskrivning!A97="j",Inskrivning!U97,0)</f>
        <v>0</v>
      </c>
      <c r="N95" s="16">
        <f>IF(Inskrivning!A97="j",Inskrivning!V97,0)</f>
        <v>0</v>
      </c>
      <c r="O95" s="73">
        <f>IF(Inskrivning!A97="j",Inskrivning!W97,0)</f>
        <v>0</v>
      </c>
      <c r="P95" s="73">
        <f>IF(Inskrivning!A97="j",Inskrivning!X97,0)</f>
        <v>0</v>
      </c>
      <c r="Q95" s="113"/>
    </row>
    <row r="96" spans="2:17" ht="15.6" x14ac:dyDescent="0.3">
      <c r="B96" s="55">
        <f>IF(Inskrivning!A98="j",Inskrivning!J98,0)</f>
        <v>0</v>
      </c>
      <c r="C96" s="35">
        <f>IF(Inskrivning!A98="j",Inskrivning!K98,0)</f>
        <v>0</v>
      </c>
      <c r="D96" s="16">
        <f>IF(Inskrivning!A98="j",Inskrivning!L98,0)</f>
        <v>0</v>
      </c>
      <c r="E96" s="16">
        <f>IF(Inskrivning!A98="j",Inskrivning!M98,0)</f>
        <v>0</v>
      </c>
      <c r="F96" s="16">
        <f>IF(Inskrivning!A98="j",Inskrivning!N98,0)</f>
        <v>0</v>
      </c>
      <c r="G96" s="16">
        <f>IF(Inskrivning!A98="j",Inskrivning!O98,0)</f>
        <v>0</v>
      </c>
      <c r="H96" s="16">
        <f>IF(Inskrivning!A98="j",Inskrivning!P98,0)</f>
        <v>0</v>
      </c>
      <c r="I96" s="73">
        <f>IF(Inskrivning!A98="j",Inskrivning!Q98,0)</f>
        <v>0</v>
      </c>
      <c r="J96" s="16">
        <f>IF(Inskrivning!A98="j",Inskrivning!R98,0)</f>
        <v>0</v>
      </c>
      <c r="K96" s="16">
        <f>IF(Inskrivning!A98="j",Inskrivning!S98,0)</f>
        <v>0</v>
      </c>
      <c r="L96" s="16">
        <f>IF(Inskrivning!A98="j",Inskrivning!T98,0)</f>
        <v>0</v>
      </c>
      <c r="M96" s="16">
        <f>IF(Inskrivning!A98="j",Inskrivning!U98,0)</f>
        <v>0</v>
      </c>
      <c r="N96" s="16">
        <f>IF(Inskrivning!A98="j",Inskrivning!V98,0)</f>
        <v>0</v>
      </c>
      <c r="O96" s="73">
        <f>IF(Inskrivning!A98="j",Inskrivning!W98,0)</f>
        <v>0</v>
      </c>
      <c r="P96" s="73">
        <f>IF(Inskrivning!A98="j",Inskrivning!X98,0)</f>
        <v>0</v>
      </c>
      <c r="Q96" s="113"/>
    </row>
    <row r="97" spans="2:17" ht="15.6" x14ac:dyDescent="0.3">
      <c r="B97" s="55">
        <f>IF(Inskrivning!A99="j",Inskrivning!J99,0)</f>
        <v>0</v>
      </c>
      <c r="C97" s="35">
        <f>IF(Inskrivning!A99="j",Inskrivning!K99,0)</f>
        <v>0</v>
      </c>
      <c r="D97" s="16">
        <f>IF(Inskrivning!A99="j",Inskrivning!L99,0)</f>
        <v>0</v>
      </c>
      <c r="E97" s="16">
        <f>IF(Inskrivning!A99="j",Inskrivning!M99,0)</f>
        <v>0</v>
      </c>
      <c r="F97" s="16">
        <f>IF(Inskrivning!A99="j",Inskrivning!N99,0)</f>
        <v>0</v>
      </c>
      <c r="G97" s="16">
        <f>IF(Inskrivning!A99="j",Inskrivning!O99,0)</f>
        <v>0</v>
      </c>
      <c r="H97" s="16">
        <f>IF(Inskrivning!A99="j",Inskrivning!P99,0)</f>
        <v>0</v>
      </c>
      <c r="I97" s="73">
        <f>IF(Inskrivning!A99="j",Inskrivning!Q99,0)</f>
        <v>0</v>
      </c>
      <c r="J97" s="16">
        <f>IF(Inskrivning!A99="j",Inskrivning!R99,0)</f>
        <v>0</v>
      </c>
      <c r="K97" s="16">
        <f>IF(Inskrivning!A99="j",Inskrivning!S99,0)</f>
        <v>0</v>
      </c>
      <c r="L97" s="16">
        <f>IF(Inskrivning!A99="j",Inskrivning!T99,0)</f>
        <v>0</v>
      </c>
      <c r="M97" s="16">
        <f>IF(Inskrivning!A99="j",Inskrivning!U99,0)</f>
        <v>0</v>
      </c>
      <c r="N97" s="16">
        <f>IF(Inskrivning!A99="j",Inskrivning!V99,0)</f>
        <v>0</v>
      </c>
      <c r="O97" s="73">
        <f>IF(Inskrivning!A99="j",Inskrivning!W99,0)</f>
        <v>0</v>
      </c>
      <c r="P97" s="73">
        <f>IF(Inskrivning!A99="j",Inskrivning!X99,0)</f>
        <v>0</v>
      </c>
      <c r="Q97" s="113"/>
    </row>
    <row r="98" spans="2:17" ht="15.6" x14ac:dyDescent="0.3">
      <c r="B98" s="55">
        <f>IF(Inskrivning!A100="j",Inskrivning!J100,0)</f>
        <v>0</v>
      </c>
      <c r="C98" s="35">
        <f>IF(Inskrivning!A100="j",Inskrivning!K100,0)</f>
        <v>0</v>
      </c>
      <c r="D98" s="16">
        <f>IF(Inskrivning!A100="j",Inskrivning!L100,0)</f>
        <v>0</v>
      </c>
      <c r="E98" s="16">
        <f>IF(Inskrivning!A100="j",Inskrivning!M100,0)</f>
        <v>0</v>
      </c>
      <c r="F98" s="16">
        <f>IF(Inskrivning!A100="j",Inskrivning!N100,0)</f>
        <v>0</v>
      </c>
      <c r="G98" s="16">
        <f>IF(Inskrivning!A100="j",Inskrivning!O100,0)</f>
        <v>0</v>
      </c>
      <c r="H98" s="16">
        <f>IF(Inskrivning!A100="j",Inskrivning!P100,0)</f>
        <v>0</v>
      </c>
      <c r="I98" s="73">
        <f>IF(Inskrivning!A100="j",Inskrivning!Q100,0)</f>
        <v>0</v>
      </c>
      <c r="J98" s="16">
        <f>IF(Inskrivning!A100="j",Inskrivning!R100,0)</f>
        <v>0</v>
      </c>
      <c r="K98" s="16">
        <f>IF(Inskrivning!A100="j",Inskrivning!S100,0)</f>
        <v>0</v>
      </c>
      <c r="L98" s="16">
        <f>IF(Inskrivning!A100="j",Inskrivning!T100,0)</f>
        <v>0</v>
      </c>
      <c r="M98" s="16">
        <f>IF(Inskrivning!A100="j",Inskrivning!U100,0)</f>
        <v>0</v>
      </c>
      <c r="N98" s="16">
        <f>IF(Inskrivning!A100="j",Inskrivning!V100,0)</f>
        <v>0</v>
      </c>
      <c r="O98" s="73">
        <f>IF(Inskrivning!A100="j",Inskrivning!W100,0)</f>
        <v>0</v>
      </c>
      <c r="P98" s="73">
        <f>IF(Inskrivning!A100="j",Inskrivning!X100,0)</f>
        <v>0</v>
      </c>
      <c r="Q98" s="113"/>
    </row>
    <row r="99" spans="2:17" ht="15.6" x14ac:dyDescent="0.3">
      <c r="B99" s="55">
        <f>IF(Inskrivning!A101="j",Inskrivning!J101,0)</f>
        <v>0</v>
      </c>
      <c r="C99" s="35">
        <f>IF(Inskrivning!A101="j",Inskrivning!K101,0)</f>
        <v>0</v>
      </c>
      <c r="D99" s="16">
        <f>IF(Inskrivning!A101="j",Inskrivning!L101,0)</f>
        <v>0</v>
      </c>
      <c r="E99" s="16">
        <f>IF(Inskrivning!A101="j",Inskrivning!M101,0)</f>
        <v>0</v>
      </c>
      <c r="F99" s="16">
        <f>IF(Inskrivning!A101="j",Inskrivning!N101,0)</f>
        <v>0</v>
      </c>
      <c r="G99" s="16">
        <f>IF(Inskrivning!A101="j",Inskrivning!O101,0)</f>
        <v>0</v>
      </c>
      <c r="H99" s="16">
        <f>IF(Inskrivning!A101="j",Inskrivning!P101,0)</f>
        <v>0</v>
      </c>
      <c r="I99" s="73">
        <f>IF(Inskrivning!A101="j",Inskrivning!Q101,0)</f>
        <v>0</v>
      </c>
      <c r="J99" s="16">
        <f>IF(Inskrivning!A101="j",Inskrivning!R101,0)</f>
        <v>0</v>
      </c>
      <c r="K99" s="16">
        <f>IF(Inskrivning!A101="j",Inskrivning!S101,0)</f>
        <v>0</v>
      </c>
      <c r="L99" s="16">
        <f>IF(Inskrivning!A101="j",Inskrivning!T101,0)</f>
        <v>0</v>
      </c>
      <c r="M99" s="16">
        <f>IF(Inskrivning!A101="j",Inskrivning!U101,0)</f>
        <v>0</v>
      </c>
      <c r="N99" s="16">
        <f>IF(Inskrivning!A101="j",Inskrivning!V101,0)</f>
        <v>0</v>
      </c>
      <c r="O99" s="73">
        <f>IF(Inskrivning!A101="j",Inskrivning!W101,0)</f>
        <v>0</v>
      </c>
      <c r="P99" s="73">
        <f>IF(Inskrivning!A101="j",Inskrivning!X101,0)</f>
        <v>0</v>
      </c>
      <c r="Q99" s="113"/>
    </row>
    <row r="100" spans="2:17" ht="15.6" x14ac:dyDescent="0.3">
      <c r="B100" s="55">
        <f>IF(Inskrivning!A102="j",Inskrivning!J102,0)</f>
        <v>0</v>
      </c>
      <c r="C100" s="35">
        <f>IF(Inskrivning!A102="j",Inskrivning!K102,0)</f>
        <v>0</v>
      </c>
      <c r="D100" s="16">
        <f>IF(Inskrivning!A102="j",Inskrivning!L102,0)</f>
        <v>0</v>
      </c>
      <c r="E100" s="16">
        <f>IF(Inskrivning!A102="j",Inskrivning!M102,0)</f>
        <v>0</v>
      </c>
      <c r="F100" s="16">
        <f>IF(Inskrivning!A102="j",Inskrivning!N102,0)</f>
        <v>0</v>
      </c>
      <c r="G100" s="16">
        <f>IF(Inskrivning!A102="j",Inskrivning!O102,0)</f>
        <v>0</v>
      </c>
      <c r="H100" s="16">
        <f>IF(Inskrivning!A102="j",Inskrivning!P102,0)</f>
        <v>0</v>
      </c>
      <c r="I100" s="73">
        <f>IF(Inskrivning!A102="j",Inskrivning!Q102,0)</f>
        <v>0</v>
      </c>
      <c r="J100" s="16">
        <f>IF(Inskrivning!A102="j",Inskrivning!R102,0)</f>
        <v>0</v>
      </c>
      <c r="K100" s="16">
        <f>IF(Inskrivning!A102="j",Inskrivning!S102,0)</f>
        <v>0</v>
      </c>
      <c r="L100" s="16">
        <f>IF(Inskrivning!A102="j",Inskrivning!T102,0)</f>
        <v>0</v>
      </c>
      <c r="M100" s="16">
        <f>IF(Inskrivning!A102="j",Inskrivning!U102,0)</f>
        <v>0</v>
      </c>
      <c r="N100" s="16">
        <f>IF(Inskrivning!A102="j",Inskrivning!V102,0)</f>
        <v>0</v>
      </c>
      <c r="O100" s="73">
        <f>IF(Inskrivning!A102="j",Inskrivning!W102,0)</f>
        <v>0</v>
      </c>
      <c r="P100" s="73">
        <f>IF(Inskrivning!A102="j",Inskrivning!X102,0)</f>
        <v>0</v>
      </c>
      <c r="Q100" s="113"/>
    </row>
    <row r="101" spans="2:17" ht="15.6" x14ac:dyDescent="0.3">
      <c r="B101" s="55">
        <f>IF(Inskrivning!A103="j",Inskrivning!J103,0)</f>
        <v>0</v>
      </c>
      <c r="C101" s="35">
        <f>IF(Inskrivning!A103="j",Inskrivning!K103,0)</f>
        <v>0</v>
      </c>
      <c r="D101" s="16">
        <f>IF(Inskrivning!A103="j",Inskrivning!L103,0)</f>
        <v>0</v>
      </c>
      <c r="E101" s="16">
        <f>IF(Inskrivning!A103="j",Inskrivning!M103,0)</f>
        <v>0</v>
      </c>
      <c r="F101" s="16">
        <f>IF(Inskrivning!A103="j",Inskrivning!N103,0)</f>
        <v>0</v>
      </c>
      <c r="G101" s="16">
        <f>IF(Inskrivning!A103="j",Inskrivning!O103,0)</f>
        <v>0</v>
      </c>
      <c r="H101" s="16">
        <f>IF(Inskrivning!A103="j",Inskrivning!P103,0)</f>
        <v>0</v>
      </c>
      <c r="I101" s="73">
        <f>IF(Inskrivning!A103="j",Inskrivning!Q103,0)</f>
        <v>0</v>
      </c>
      <c r="J101" s="16">
        <f>IF(Inskrivning!A103="j",Inskrivning!R103,0)</f>
        <v>0</v>
      </c>
      <c r="K101" s="16">
        <f>IF(Inskrivning!A103="j",Inskrivning!S103,0)</f>
        <v>0</v>
      </c>
      <c r="L101" s="16">
        <f>IF(Inskrivning!A103="j",Inskrivning!T103,0)</f>
        <v>0</v>
      </c>
      <c r="M101" s="16">
        <f>IF(Inskrivning!A103="j",Inskrivning!U103,0)</f>
        <v>0</v>
      </c>
      <c r="N101" s="16">
        <f>IF(Inskrivning!A103="j",Inskrivning!V103,0)</f>
        <v>0</v>
      </c>
      <c r="O101" s="73">
        <f>IF(Inskrivning!A103="j",Inskrivning!W103,0)</f>
        <v>0</v>
      </c>
      <c r="P101" s="73">
        <f>IF(Inskrivning!A103="j",Inskrivning!X103,0)</f>
        <v>0</v>
      </c>
      <c r="Q101" s="113"/>
    </row>
    <row r="102" spans="2:17" ht="15.6" x14ac:dyDescent="0.3">
      <c r="B102" s="55">
        <f>IF(Inskrivning!A104="j",Inskrivning!J104,0)</f>
        <v>0</v>
      </c>
      <c r="C102" s="35">
        <f>IF(Inskrivning!A104="j",Inskrivning!K104,0)</f>
        <v>0</v>
      </c>
      <c r="D102" s="16">
        <f>IF(Inskrivning!A104="j",Inskrivning!L104,0)</f>
        <v>0</v>
      </c>
      <c r="E102" s="16">
        <f>IF(Inskrivning!A104="j",Inskrivning!M104,0)</f>
        <v>0</v>
      </c>
      <c r="F102" s="16">
        <f>IF(Inskrivning!A104="j",Inskrivning!N104,0)</f>
        <v>0</v>
      </c>
      <c r="G102" s="16">
        <f>IF(Inskrivning!A104="j",Inskrivning!O104,0)</f>
        <v>0</v>
      </c>
      <c r="H102" s="16">
        <f>IF(Inskrivning!A104="j",Inskrivning!P104,0)</f>
        <v>0</v>
      </c>
      <c r="I102" s="73">
        <f>IF(Inskrivning!A104="j",Inskrivning!Q104,0)</f>
        <v>0</v>
      </c>
      <c r="J102" s="16">
        <f>IF(Inskrivning!A104="j",Inskrivning!R104,0)</f>
        <v>0</v>
      </c>
      <c r="K102" s="16">
        <f>IF(Inskrivning!A104="j",Inskrivning!S104,0)</f>
        <v>0</v>
      </c>
      <c r="L102" s="16">
        <f>IF(Inskrivning!A104="j",Inskrivning!T104,0)</f>
        <v>0</v>
      </c>
      <c r="M102" s="16">
        <f>IF(Inskrivning!A104="j",Inskrivning!U104,0)</f>
        <v>0</v>
      </c>
      <c r="N102" s="16">
        <f>IF(Inskrivning!A104="j",Inskrivning!V104,0)</f>
        <v>0</v>
      </c>
      <c r="O102" s="73">
        <f>IF(Inskrivning!A104="j",Inskrivning!W104,0)</f>
        <v>0</v>
      </c>
      <c r="P102" s="73">
        <f>IF(Inskrivning!A104="j",Inskrivning!X104,0)</f>
        <v>0</v>
      </c>
      <c r="Q102" s="113"/>
    </row>
    <row r="103" spans="2:17" ht="15.6" x14ac:dyDescent="0.3">
      <c r="B103" s="55">
        <f>IF(Inskrivning!A105="j",Inskrivning!J105,0)</f>
        <v>0</v>
      </c>
      <c r="C103" s="35">
        <f>IF(Inskrivning!A105="j",Inskrivning!K105,0)</f>
        <v>0</v>
      </c>
      <c r="D103" s="16">
        <f>IF(Inskrivning!A105="j",Inskrivning!L105,0)</f>
        <v>0</v>
      </c>
      <c r="E103" s="16">
        <f>IF(Inskrivning!A105="j",Inskrivning!M105,0)</f>
        <v>0</v>
      </c>
      <c r="F103" s="16">
        <f>IF(Inskrivning!A105="j",Inskrivning!N105,0)</f>
        <v>0</v>
      </c>
      <c r="G103" s="16">
        <f>IF(Inskrivning!A105="j",Inskrivning!O105,0)</f>
        <v>0</v>
      </c>
      <c r="H103" s="16">
        <f>IF(Inskrivning!A105="j",Inskrivning!P105,0)</f>
        <v>0</v>
      </c>
      <c r="I103" s="73">
        <f>IF(Inskrivning!A105="j",Inskrivning!Q105,0)</f>
        <v>0</v>
      </c>
      <c r="J103" s="16">
        <f>IF(Inskrivning!A105="j",Inskrivning!R105,0)</f>
        <v>0</v>
      </c>
      <c r="K103" s="16">
        <f>IF(Inskrivning!A105="j",Inskrivning!S105,0)</f>
        <v>0</v>
      </c>
      <c r="L103" s="16">
        <f>IF(Inskrivning!A105="j",Inskrivning!T105,0)</f>
        <v>0</v>
      </c>
      <c r="M103" s="16">
        <f>IF(Inskrivning!A105="j",Inskrivning!U105,0)</f>
        <v>0</v>
      </c>
      <c r="N103" s="16">
        <f>IF(Inskrivning!A105="j",Inskrivning!V105,0)</f>
        <v>0</v>
      </c>
      <c r="O103" s="73">
        <f>IF(Inskrivning!A105="j",Inskrivning!W105,0)</f>
        <v>0</v>
      </c>
      <c r="P103" s="73">
        <f>IF(Inskrivning!A105="j",Inskrivning!X105,0)</f>
        <v>0</v>
      </c>
      <c r="Q103" s="113"/>
    </row>
    <row r="104" spans="2:17" ht="15.6" x14ac:dyDescent="0.3">
      <c r="B104" s="55">
        <f>IF(Inskrivning!A106="j",Inskrivning!J106,0)</f>
        <v>0</v>
      </c>
      <c r="C104" s="35">
        <f>IF(Inskrivning!A106="j",Inskrivning!K106,0)</f>
        <v>0</v>
      </c>
      <c r="D104" s="16">
        <f>IF(Inskrivning!A106="j",Inskrivning!L106,0)</f>
        <v>0</v>
      </c>
      <c r="E104" s="16">
        <f>IF(Inskrivning!A106="j",Inskrivning!M106,0)</f>
        <v>0</v>
      </c>
      <c r="F104" s="16">
        <f>IF(Inskrivning!A106="j",Inskrivning!N106,0)</f>
        <v>0</v>
      </c>
      <c r="G104" s="16">
        <f>IF(Inskrivning!A106="j",Inskrivning!O106,0)</f>
        <v>0</v>
      </c>
      <c r="H104" s="16">
        <f>IF(Inskrivning!A106="j",Inskrivning!P106,0)</f>
        <v>0</v>
      </c>
      <c r="I104" s="73">
        <f>IF(Inskrivning!A106="j",Inskrivning!Q106,0)</f>
        <v>0</v>
      </c>
      <c r="J104" s="16">
        <f>IF(Inskrivning!A106="j",Inskrivning!R106,0)</f>
        <v>0</v>
      </c>
      <c r="K104" s="16">
        <f>IF(Inskrivning!A106="j",Inskrivning!S106,0)</f>
        <v>0</v>
      </c>
      <c r="L104" s="16">
        <f>IF(Inskrivning!A106="j",Inskrivning!T106,0)</f>
        <v>0</v>
      </c>
      <c r="M104" s="16">
        <f>IF(Inskrivning!A106="j",Inskrivning!U106,0)</f>
        <v>0</v>
      </c>
      <c r="N104" s="16">
        <f>IF(Inskrivning!A106="j",Inskrivning!V106,0)</f>
        <v>0</v>
      </c>
      <c r="O104" s="73">
        <f>IF(Inskrivning!A106="j",Inskrivning!W106,0)</f>
        <v>0</v>
      </c>
      <c r="P104" s="73">
        <f>IF(Inskrivning!A106="j",Inskrivning!X106,0)</f>
        <v>0</v>
      </c>
      <c r="Q104" s="113"/>
    </row>
    <row r="105" spans="2:17" ht="15.6" x14ac:dyDescent="0.3">
      <c r="B105" s="55">
        <f>IF(Inskrivning!A107="j",Inskrivning!J107,0)</f>
        <v>0</v>
      </c>
      <c r="C105" s="35">
        <f>IF(Inskrivning!A107="j",Inskrivning!K107,0)</f>
        <v>0</v>
      </c>
      <c r="D105" s="16">
        <f>IF(Inskrivning!A107="j",Inskrivning!L107,0)</f>
        <v>0</v>
      </c>
      <c r="E105" s="16">
        <f>IF(Inskrivning!A107="j",Inskrivning!M107,0)</f>
        <v>0</v>
      </c>
      <c r="F105" s="16">
        <f>IF(Inskrivning!A107="j",Inskrivning!N107,0)</f>
        <v>0</v>
      </c>
      <c r="G105" s="16">
        <f>IF(Inskrivning!A107="j",Inskrivning!O107,0)</f>
        <v>0</v>
      </c>
      <c r="H105" s="16">
        <f>IF(Inskrivning!A107="j",Inskrivning!P107,0)</f>
        <v>0</v>
      </c>
      <c r="I105" s="73">
        <f>IF(Inskrivning!A107="j",Inskrivning!Q107,0)</f>
        <v>0</v>
      </c>
      <c r="J105" s="16">
        <f>IF(Inskrivning!A107="j",Inskrivning!R107,0)</f>
        <v>0</v>
      </c>
      <c r="K105" s="16">
        <f>IF(Inskrivning!A107="j",Inskrivning!S107,0)</f>
        <v>0</v>
      </c>
      <c r="L105" s="16">
        <f>IF(Inskrivning!A107="j",Inskrivning!T107,0)</f>
        <v>0</v>
      </c>
      <c r="M105" s="16">
        <f>IF(Inskrivning!A107="j",Inskrivning!U107,0)</f>
        <v>0</v>
      </c>
      <c r="N105" s="16">
        <f>IF(Inskrivning!A107="j",Inskrivning!V107,0)</f>
        <v>0</v>
      </c>
      <c r="O105" s="73">
        <f>IF(Inskrivning!A107="j",Inskrivning!W107,0)</f>
        <v>0</v>
      </c>
      <c r="P105" s="73">
        <f>IF(Inskrivning!A107="j",Inskrivning!X107,0)</f>
        <v>0</v>
      </c>
      <c r="Q105" s="113"/>
    </row>
    <row r="106" spans="2:17" ht="15.6" x14ac:dyDescent="0.3">
      <c r="B106" s="55">
        <f>IF(Inskrivning!A108="j",Inskrivning!J108,0)</f>
        <v>0</v>
      </c>
      <c r="C106" s="35">
        <f>IF(Inskrivning!A108="j",Inskrivning!K108,0)</f>
        <v>0</v>
      </c>
      <c r="D106" s="16">
        <f>IF(Inskrivning!A108="j",Inskrivning!L108,0)</f>
        <v>0</v>
      </c>
      <c r="E106" s="16">
        <f>IF(Inskrivning!A108="j",Inskrivning!M108,0)</f>
        <v>0</v>
      </c>
      <c r="F106" s="16">
        <f>IF(Inskrivning!A108="j",Inskrivning!N108,0)</f>
        <v>0</v>
      </c>
      <c r="G106" s="16">
        <f>IF(Inskrivning!A108="j",Inskrivning!O108,0)</f>
        <v>0</v>
      </c>
      <c r="H106" s="16">
        <f>IF(Inskrivning!A108="j",Inskrivning!P108,0)</f>
        <v>0</v>
      </c>
      <c r="I106" s="73">
        <f>IF(Inskrivning!A108="j",Inskrivning!Q108,0)</f>
        <v>0</v>
      </c>
      <c r="J106" s="16">
        <f>IF(Inskrivning!A108="j",Inskrivning!R108,0)</f>
        <v>0</v>
      </c>
      <c r="K106" s="16">
        <f>IF(Inskrivning!A108="j",Inskrivning!S108,0)</f>
        <v>0</v>
      </c>
      <c r="L106" s="16">
        <f>IF(Inskrivning!A108="j",Inskrivning!T108,0)</f>
        <v>0</v>
      </c>
      <c r="M106" s="16">
        <f>IF(Inskrivning!A108="j",Inskrivning!U108,0)</f>
        <v>0</v>
      </c>
      <c r="N106" s="16">
        <f>IF(Inskrivning!A108="j",Inskrivning!V108,0)</f>
        <v>0</v>
      </c>
      <c r="O106" s="73">
        <f>IF(Inskrivning!A108="j",Inskrivning!W108,0)</f>
        <v>0</v>
      </c>
      <c r="P106" s="73">
        <f>IF(Inskrivning!A108="j",Inskrivning!X108,0)</f>
        <v>0</v>
      </c>
      <c r="Q106" s="113"/>
    </row>
    <row r="107" spans="2:17" ht="15.6" x14ac:dyDescent="0.3">
      <c r="B107" s="55">
        <f>IF(Inskrivning!A109="j",Inskrivning!J109,0)</f>
        <v>0</v>
      </c>
      <c r="C107" s="35">
        <f>IF(Inskrivning!A109="j",Inskrivning!K109,0)</f>
        <v>0</v>
      </c>
      <c r="D107" s="16">
        <f>IF(Inskrivning!A109="j",Inskrivning!L109,0)</f>
        <v>0</v>
      </c>
      <c r="E107" s="16">
        <f>IF(Inskrivning!A109="j",Inskrivning!M109,0)</f>
        <v>0</v>
      </c>
      <c r="F107" s="16">
        <f>IF(Inskrivning!A109="j",Inskrivning!N109,0)</f>
        <v>0</v>
      </c>
      <c r="G107" s="16">
        <f>IF(Inskrivning!A109="j",Inskrivning!O109,0)</f>
        <v>0</v>
      </c>
      <c r="H107" s="16">
        <f>IF(Inskrivning!A109="j",Inskrivning!P109,0)</f>
        <v>0</v>
      </c>
      <c r="I107" s="73">
        <f>IF(Inskrivning!A109="j",Inskrivning!Q109,0)</f>
        <v>0</v>
      </c>
      <c r="J107" s="16">
        <f>IF(Inskrivning!A109="j",Inskrivning!R109,0)</f>
        <v>0</v>
      </c>
      <c r="K107" s="16">
        <f>IF(Inskrivning!A109="j",Inskrivning!S109,0)</f>
        <v>0</v>
      </c>
      <c r="L107" s="16">
        <f>IF(Inskrivning!A109="j",Inskrivning!T109,0)</f>
        <v>0</v>
      </c>
      <c r="M107" s="16">
        <f>IF(Inskrivning!A109="j",Inskrivning!U109,0)</f>
        <v>0</v>
      </c>
      <c r="N107" s="16">
        <f>IF(Inskrivning!A109="j",Inskrivning!V109,0)</f>
        <v>0</v>
      </c>
      <c r="O107" s="73">
        <f>IF(Inskrivning!A109="j",Inskrivning!W109,0)</f>
        <v>0</v>
      </c>
      <c r="P107" s="73">
        <f>IF(Inskrivning!A109="j",Inskrivning!X109,0)</f>
        <v>0</v>
      </c>
      <c r="Q107" s="113"/>
    </row>
    <row r="108" spans="2:17" ht="15.6" x14ac:dyDescent="0.3">
      <c r="B108" s="55">
        <f>IF(Inskrivning!A110="j",Inskrivning!J110,0)</f>
        <v>0</v>
      </c>
      <c r="C108" s="35">
        <f>IF(Inskrivning!A110="j",Inskrivning!K110,0)</f>
        <v>0</v>
      </c>
      <c r="D108" s="16">
        <f>IF(Inskrivning!A110="j",Inskrivning!L110,0)</f>
        <v>0</v>
      </c>
      <c r="E108" s="16">
        <f>IF(Inskrivning!A110="j",Inskrivning!M110,0)</f>
        <v>0</v>
      </c>
      <c r="F108" s="16">
        <f>IF(Inskrivning!A110="j",Inskrivning!N110,0)</f>
        <v>0</v>
      </c>
      <c r="G108" s="16">
        <f>IF(Inskrivning!A110="j",Inskrivning!O110,0)</f>
        <v>0</v>
      </c>
      <c r="H108" s="16">
        <f>IF(Inskrivning!A110="j",Inskrivning!P110,0)</f>
        <v>0</v>
      </c>
      <c r="I108" s="73">
        <f>IF(Inskrivning!A110="j",Inskrivning!Q110,0)</f>
        <v>0</v>
      </c>
      <c r="J108" s="16">
        <f>IF(Inskrivning!A110="j",Inskrivning!R110,0)</f>
        <v>0</v>
      </c>
      <c r="K108" s="16">
        <f>IF(Inskrivning!A110="j",Inskrivning!S110,0)</f>
        <v>0</v>
      </c>
      <c r="L108" s="16">
        <f>IF(Inskrivning!A110="j",Inskrivning!T110,0)</f>
        <v>0</v>
      </c>
      <c r="M108" s="16">
        <f>IF(Inskrivning!A110="j",Inskrivning!U110,0)</f>
        <v>0</v>
      </c>
      <c r="N108" s="16">
        <f>IF(Inskrivning!A110="j",Inskrivning!V110,0)</f>
        <v>0</v>
      </c>
      <c r="O108" s="73">
        <f>IF(Inskrivning!A110="j",Inskrivning!W110,0)</f>
        <v>0</v>
      </c>
      <c r="P108" s="73">
        <f>IF(Inskrivning!A110="j",Inskrivning!X110,0)</f>
        <v>0</v>
      </c>
      <c r="Q108" s="113"/>
    </row>
    <row r="109" spans="2:17" ht="15.6" x14ac:dyDescent="0.3">
      <c r="B109" s="55">
        <f>IF(Inskrivning!A111="j",Inskrivning!J111,0)</f>
        <v>0</v>
      </c>
      <c r="C109" s="35">
        <f>IF(Inskrivning!A111="j",Inskrivning!K111,0)</f>
        <v>0</v>
      </c>
      <c r="D109" s="16">
        <f>IF(Inskrivning!A111="j",Inskrivning!L111,0)</f>
        <v>0</v>
      </c>
      <c r="E109" s="16">
        <f>IF(Inskrivning!A111="j",Inskrivning!M111,0)</f>
        <v>0</v>
      </c>
      <c r="F109" s="16">
        <f>IF(Inskrivning!A111="j",Inskrivning!N111,0)</f>
        <v>0</v>
      </c>
      <c r="G109" s="16">
        <f>IF(Inskrivning!A111="j",Inskrivning!O111,0)</f>
        <v>0</v>
      </c>
      <c r="H109" s="16">
        <f>IF(Inskrivning!A111="j",Inskrivning!P111,0)</f>
        <v>0</v>
      </c>
      <c r="I109" s="73">
        <f>IF(Inskrivning!A111="j",Inskrivning!Q111,0)</f>
        <v>0</v>
      </c>
      <c r="J109" s="16">
        <f>IF(Inskrivning!A111="j",Inskrivning!R111,0)</f>
        <v>0</v>
      </c>
      <c r="K109" s="16">
        <f>IF(Inskrivning!A111="j",Inskrivning!S111,0)</f>
        <v>0</v>
      </c>
      <c r="L109" s="16">
        <f>IF(Inskrivning!A111="j",Inskrivning!T111,0)</f>
        <v>0</v>
      </c>
      <c r="M109" s="16">
        <f>IF(Inskrivning!A111="j",Inskrivning!U111,0)</f>
        <v>0</v>
      </c>
      <c r="N109" s="16">
        <f>IF(Inskrivning!A111="j",Inskrivning!V111,0)</f>
        <v>0</v>
      </c>
      <c r="O109" s="73">
        <f>IF(Inskrivning!A111="j",Inskrivning!W111,0)</f>
        <v>0</v>
      </c>
      <c r="P109" s="73">
        <f>IF(Inskrivning!A111="j",Inskrivning!X111,0)</f>
        <v>0</v>
      </c>
      <c r="Q109" s="113"/>
    </row>
    <row r="110" spans="2:17" ht="15.6" x14ac:dyDescent="0.3">
      <c r="B110" s="55">
        <f>IF(Inskrivning!A112="j",Inskrivning!J112,0)</f>
        <v>0</v>
      </c>
      <c r="C110" s="35">
        <f>IF(Inskrivning!A112="j",Inskrivning!K112,0)</f>
        <v>0</v>
      </c>
      <c r="D110" s="16">
        <f>IF(Inskrivning!A112="j",Inskrivning!L112,0)</f>
        <v>0</v>
      </c>
      <c r="E110" s="16">
        <f>IF(Inskrivning!A112="j",Inskrivning!M112,0)</f>
        <v>0</v>
      </c>
      <c r="F110" s="16">
        <f>IF(Inskrivning!A112="j",Inskrivning!N112,0)</f>
        <v>0</v>
      </c>
      <c r="G110" s="16">
        <f>IF(Inskrivning!A112="j",Inskrivning!O112,0)</f>
        <v>0</v>
      </c>
      <c r="H110" s="16">
        <f>IF(Inskrivning!A112="j",Inskrivning!P112,0)</f>
        <v>0</v>
      </c>
      <c r="I110" s="73">
        <f>IF(Inskrivning!A112="j",Inskrivning!Q112,0)</f>
        <v>0</v>
      </c>
      <c r="J110" s="16">
        <f>IF(Inskrivning!A112="j",Inskrivning!R112,0)</f>
        <v>0</v>
      </c>
      <c r="K110" s="16">
        <f>IF(Inskrivning!A112="j",Inskrivning!S112,0)</f>
        <v>0</v>
      </c>
      <c r="L110" s="16">
        <f>IF(Inskrivning!A112="j",Inskrivning!T112,0)</f>
        <v>0</v>
      </c>
      <c r="M110" s="16">
        <f>IF(Inskrivning!A112="j",Inskrivning!U112,0)</f>
        <v>0</v>
      </c>
      <c r="N110" s="16">
        <f>IF(Inskrivning!A112="j",Inskrivning!V112,0)</f>
        <v>0</v>
      </c>
      <c r="O110" s="73">
        <f>IF(Inskrivning!A112="j",Inskrivning!W112,0)</f>
        <v>0</v>
      </c>
      <c r="P110" s="73">
        <f>IF(Inskrivning!A112="j",Inskrivning!X112,0)</f>
        <v>0</v>
      </c>
      <c r="Q110" s="113"/>
    </row>
    <row r="111" spans="2:17" ht="15.6" x14ac:dyDescent="0.3">
      <c r="B111" s="55">
        <f>IF(Inskrivning!A113="j",Inskrivning!J113,0)</f>
        <v>0</v>
      </c>
      <c r="C111" s="35">
        <f>IF(Inskrivning!A113="j",Inskrivning!K113,0)</f>
        <v>0</v>
      </c>
      <c r="D111" s="16">
        <f>IF(Inskrivning!A113="j",Inskrivning!L113,0)</f>
        <v>0</v>
      </c>
      <c r="E111" s="16">
        <f>IF(Inskrivning!A113="j",Inskrivning!M113,0)</f>
        <v>0</v>
      </c>
      <c r="F111" s="16">
        <f>IF(Inskrivning!A113="j",Inskrivning!N113,0)</f>
        <v>0</v>
      </c>
      <c r="G111" s="16">
        <f>IF(Inskrivning!A113="j",Inskrivning!O113,0)</f>
        <v>0</v>
      </c>
      <c r="H111" s="16">
        <f>IF(Inskrivning!A113="j",Inskrivning!P113,0)</f>
        <v>0</v>
      </c>
      <c r="I111" s="73">
        <f>IF(Inskrivning!A113="j",Inskrivning!Q113,0)</f>
        <v>0</v>
      </c>
      <c r="J111" s="16">
        <f>IF(Inskrivning!A113="j",Inskrivning!R113,0)</f>
        <v>0</v>
      </c>
      <c r="K111" s="16">
        <f>IF(Inskrivning!A113="j",Inskrivning!S113,0)</f>
        <v>0</v>
      </c>
      <c r="L111" s="16">
        <f>IF(Inskrivning!A113="j",Inskrivning!T113,0)</f>
        <v>0</v>
      </c>
      <c r="M111" s="16">
        <f>IF(Inskrivning!A113="j",Inskrivning!U113,0)</f>
        <v>0</v>
      </c>
      <c r="N111" s="16">
        <f>IF(Inskrivning!A113="j",Inskrivning!V113,0)</f>
        <v>0</v>
      </c>
      <c r="O111" s="73">
        <f>IF(Inskrivning!A113="j",Inskrivning!W113,0)</f>
        <v>0</v>
      </c>
      <c r="P111" s="73">
        <f>IF(Inskrivning!A113="j",Inskrivning!X113,0)</f>
        <v>0</v>
      </c>
      <c r="Q111" s="113"/>
    </row>
    <row r="112" spans="2:17" ht="15.6" x14ac:dyDescent="0.3">
      <c r="B112" s="55">
        <f>IF(Inskrivning!A114="j",Inskrivning!J114,0)</f>
        <v>0</v>
      </c>
      <c r="C112" s="35">
        <f>IF(Inskrivning!A114="j",Inskrivning!K114,0)</f>
        <v>0</v>
      </c>
      <c r="D112" s="16">
        <f>IF(Inskrivning!A114="j",Inskrivning!L114,0)</f>
        <v>0</v>
      </c>
      <c r="E112" s="16">
        <f>IF(Inskrivning!A114="j",Inskrivning!M114,0)</f>
        <v>0</v>
      </c>
      <c r="F112" s="16">
        <f>IF(Inskrivning!A114="j",Inskrivning!N114,0)</f>
        <v>0</v>
      </c>
      <c r="G112" s="16">
        <f>IF(Inskrivning!A114="j",Inskrivning!O114,0)</f>
        <v>0</v>
      </c>
      <c r="H112" s="16">
        <f>IF(Inskrivning!A114="j",Inskrivning!P114,0)</f>
        <v>0</v>
      </c>
      <c r="I112" s="73">
        <f>IF(Inskrivning!A114="j",Inskrivning!Q114,0)</f>
        <v>0</v>
      </c>
      <c r="J112" s="16">
        <f>IF(Inskrivning!A114="j",Inskrivning!R114,0)</f>
        <v>0</v>
      </c>
      <c r="K112" s="16">
        <f>IF(Inskrivning!A114="j",Inskrivning!S114,0)</f>
        <v>0</v>
      </c>
      <c r="L112" s="16">
        <f>IF(Inskrivning!A114="j",Inskrivning!T114,0)</f>
        <v>0</v>
      </c>
      <c r="M112" s="16">
        <f>IF(Inskrivning!A114="j",Inskrivning!U114,0)</f>
        <v>0</v>
      </c>
      <c r="N112" s="16">
        <f>IF(Inskrivning!A114="j",Inskrivning!V114,0)</f>
        <v>0</v>
      </c>
      <c r="O112" s="73">
        <f>IF(Inskrivning!A114="j",Inskrivning!W114,0)</f>
        <v>0</v>
      </c>
      <c r="P112" s="73">
        <f>IF(Inskrivning!A114="j",Inskrivning!X114,0)</f>
        <v>0</v>
      </c>
      <c r="Q112" s="113"/>
    </row>
    <row r="113" spans="2:17" ht="15.6" x14ac:dyDescent="0.3">
      <c r="B113" s="55">
        <f>IF(Inskrivning!A115="j",Inskrivning!J115,0)</f>
        <v>0</v>
      </c>
      <c r="C113" s="35">
        <f>IF(Inskrivning!A115="j",Inskrivning!K115,0)</f>
        <v>0</v>
      </c>
      <c r="D113" s="16">
        <f>IF(Inskrivning!A115="j",Inskrivning!L115,0)</f>
        <v>0</v>
      </c>
      <c r="E113" s="16">
        <f>IF(Inskrivning!A115="j",Inskrivning!M115,0)</f>
        <v>0</v>
      </c>
      <c r="F113" s="16">
        <f>IF(Inskrivning!A115="j",Inskrivning!N115,0)</f>
        <v>0</v>
      </c>
      <c r="G113" s="16">
        <f>IF(Inskrivning!A115="j",Inskrivning!O115,0)</f>
        <v>0</v>
      </c>
      <c r="H113" s="16">
        <f>IF(Inskrivning!A115="j",Inskrivning!P115,0)</f>
        <v>0</v>
      </c>
      <c r="I113" s="73">
        <f>IF(Inskrivning!A115="j",Inskrivning!Q115,0)</f>
        <v>0</v>
      </c>
      <c r="J113" s="16">
        <f>IF(Inskrivning!A115="j",Inskrivning!R115,0)</f>
        <v>0</v>
      </c>
      <c r="K113" s="16">
        <f>IF(Inskrivning!A115="j",Inskrivning!S115,0)</f>
        <v>0</v>
      </c>
      <c r="L113" s="16">
        <f>IF(Inskrivning!A115="j",Inskrivning!T115,0)</f>
        <v>0</v>
      </c>
      <c r="M113" s="16">
        <f>IF(Inskrivning!A115="j",Inskrivning!U115,0)</f>
        <v>0</v>
      </c>
      <c r="N113" s="16">
        <f>IF(Inskrivning!A115="j",Inskrivning!V115,0)</f>
        <v>0</v>
      </c>
      <c r="O113" s="73">
        <f>IF(Inskrivning!A115="j",Inskrivning!W115,0)</f>
        <v>0</v>
      </c>
      <c r="P113" s="73">
        <f>IF(Inskrivning!A115="j",Inskrivning!X115,0)</f>
        <v>0</v>
      </c>
      <c r="Q113" s="113"/>
    </row>
    <row r="114" spans="2:17" ht="15.6" x14ac:dyDescent="0.3">
      <c r="B114" s="55">
        <f>IF(Inskrivning!A116="j",Inskrivning!J116,0)</f>
        <v>0</v>
      </c>
      <c r="C114" s="35">
        <f>IF(Inskrivning!A116="j",Inskrivning!K116,0)</f>
        <v>0</v>
      </c>
      <c r="D114" s="16">
        <f>IF(Inskrivning!A116="j",Inskrivning!L116,0)</f>
        <v>0</v>
      </c>
      <c r="E114" s="16">
        <f>IF(Inskrivning!A116="j",Inskrivning!M116,0)</f>
        <v>0</v>
      </c>
      <c r="F114" s="16">
        <f>IF(Inskrivning!A116="j",Inskrivning!N116,0)</f>
        <v>0</v>
      </c>
      <c r="G114" s="16">
        <f>IF(Inskrivning!A116="j",Inskrivning!O116,0)</f>
        <v>0</v>
      </c>
      <c r="H114" s="16">
        <f>IF(Inskrivning!A116="j",Inskrivning!P116,0)</f>
        <v>0</v>
      </c>
      <c r="I114" s="73">
        <f>IF(Inskrivning!A116="j",Inskrivning!Q116,0)</f>
        <v>0</v>
      </c>
      <c r="J114" s="16">
        <f>IF(Inskrivning!A116="j",Inskrivning!R116,0)</f>
        <v>0</v>
      </c>
      <c r="K114" s="16">
        <f>IF(Inskrivning!A116="j",Inskrivning!S116,0)</f>
        <v>0</v>
      </c>
      <c r="L114" s="16">
        <f>IF(Inskrivning!A116="j",Inskrivning!T116,0)</f>
        <v>0</v>
      </c>
      <c r="M114" s="16">
        <f>IF(Inskrivning!A116="j",Inskrivning!U116,0)</f>
        <v>0</v>
      </c>
      <c r="N114" s="16">
        <f>IF(Inskrivning!A116="j",Inskrivning!V116,0)</f>
        <v>0</v>
      </c>
      <c r="O114" s="73">
        <f>IF(Inskrivning!A116="j",Inskrivning!W116,0)</f>
        <v>0</v>
      </c>
      <c r="P114" s="73">
        <f>IF(Inskrivning!A116="j",Inskrivning!X116,0)</f>
        <v>0</v>
      </c>
      <c r="Q114" s="113"/>
    </row>
    <row r="115" spans="2:17" ht="15.6" x14ac:dyDescent="0.3">
      <c r="B115" s="55">
        <f>IF(Inskrivning!A117="j",Inskrivning!J117,0)</f>
        <v>0</v>
      </c>
      <c r="C115" s="35">
        <f>IF(Inskrivning!A117="j",Inskrivning!K117,0)</f>
        <v>0</v>
      </c>
      <c r="D115" s="16">
        <f>IF(Inskrivning!A117="j",Inskrivning!L117,0)</f>
        <v>0</v>
      </c>
      <c r="E115" s="16">
        <f>IF(Inskrivning!A117="j",Inskrivning!M117,0)</f>
        <v>0</v>
      </c>
      <c r="F115" s="16">
        <f>IF(Inskrivning!A117="j",Inskrivning!N117,0)</f>
        <v>0</v>
      </c>
      <c r="G115" s="16">
        <f>IF(Inskrivning!A117="j",Inskrivning!O117,0)</f>
        <v>0</v>
      </c>
      <c r="H115" s="16">
        <f>IF(Inskrivning!A117="j",Inskrivning!P117,0)</f>
        <v>0</v>
      </c>
      <c r="I115" s="73">
        <f>IF(Inskrivning!A117="j",Inskrivning!Q117,0)</f>
        <v>0</v>
      </c>
      <c r="J115" s="16">
        <f>IF(Inskrivning!A117="j",Inskrivning!R117,0)</f>
        <v>0</v>
      </c>
      <c r="K115" s="16">
        <f>IF(Inskrivning!A117="j",Inskrivning!S117,0)</f>
        <v>0</v>
      </c>
      <c r="L115" s="16">
        <f>IF(Inskrivning!A117="j",Inskrivning!T117,0)</f>
        <v>0</v>
      </c>
      <c r="M115" s="16">
        <f>IF(Inskrivning!A117="j",Inskrivning!U117,0)</f>
        <v>0</v>
      </c>
      <c r="N115" s="16">
        <f>IF(Inskrivning!A117="j",Inskrivning!V117,0)</f>
        <v>0</v>
      </c>
      <c r="O115" s="73">
        <f>IF(Inskrivning!A117="j",Inskrivning!W117,0)</f>
        <v>0</v>
      </c>
      <c r="P115" s="73">
        <f>IF(Inskrivning!A117="j",Inskrivning!X117,0)</f>
        <v>0</v>
      </c>
      <c r="Q115" s="113"/>
    </row>
    <row r="116" spans="2:17" ht="15.6" x14ac:dyDescent="0.3">
      <c r="B116" s="55">
        <f>IF(Inskrivning!A118="j",Inskrivning!J118,0)</f>
        <v>0</v>
      </c>
      <c r="C116" s="35">
        <f>IF(Inskrivning!A118="j",Inskrivning!K118,0)</f>
        <v>0</v>
      </c>
      <c r="D116" s="16">
        <f>IF(Inskrivning!A118="j",Inskrivning!L118,0)</f>
        <v>0</v>
      </c>
      <c r="E116" s="16">
        <f>IF(Inskrivning!A118="j",Inskrivning!M118,0)</f>
        <v>0</v>
      </c>
      <c r="F116" s="16">
        <f>IF(Inskrivning!A118="j",Inskrivning!N118,0)</f>
        <v>0</v>
      </c>
      <c r="G116" s="16">
        <f>IF(Inskrivning!A118="j",Inskrivning!O118,0)</f>
        <v>0</v>
      </c>
      <c r="H116" s="16">
        <f>IF(Inskrivning!A118="j",Inskrivning!P118,0)</f>
        <v>0</v>
      </c>
      <c r="I116" s="73">
        <f>IF(Inskrivning!A118="j",Inskrivning!Q118,0)</f>
        <v>0</v>
      </c>
      <c r="J116" s="16">
        <f>IF(Inskrivning!A118="j",Inskrivning!R118,0)</f>
        <v>0</v>
      </c>
      <c r="K116" s="16">
        <f>IF(Inskrivning!A118="j",Inskrivning!S118,0)</f>
        <v>0</v>
      </c>
      <c r="L116" s="16">
        <f>IF(Inskrivning!A118="j",Inskrivning!T118,0)</f>
        <v>0</v>
      </c>
      <c r="M116" s="16">
        <f>IF(Inskrivning!A118="j",Inskrivning!U118,0)</f>
        <v>0</v>
      </c>
      <c r="N116" s="16">
        <f>IF(Inskrivning!A118="j",Inskrivning!V118,0)</f>
        <v>0</v>
      </c>
      <c r="O116" s="73">
        <f>IF(Inskrivning!A118="j",Inskrivning!W118,0)</f>
        <v>0</v>
      </c>
      <c r="P116" s="73">
        <f>IF(Inskrivning!A118="j",Inskrivning!X118,0)</f>
        <v>0</v>
      </c>
      <c r="Q116" s="113"/>
    </row>
    <row r="117" spans="2:17" ht="15.6" x14ac:dyDescent="0.3">
      <c r="B117" s="55">
        <f>IF(Inskrivning!A119="j",Inskrivning!J119,0)</f>
        <v>0</v>
      </c>
      <c r="C117" s="35">
        <f>IF(Inskrivning!A119="j",Inskrivning!K119,0)</f>
        <v>0</v>
      </c>
      <c r="D117" s="16">
        <f>IF(Inskrivning!A119="j",Inskrivning!L119,0)</f>
        <v>0</v>
      </c>
      <c r="E117" s="16">
        <f>IF(Inskrivning!A119="j",Inskrivning!M119,0)</f>
        <v>0</v>
      </c>
      <c r="F117" s="16">
        <f>IF(Inskrivning!A119="j",Inskrivning!N119,0)</f>
        <v>0</v>
      </c>
      <c r="G117" s="16">
        <f>IF(Inskrivning!A119="j",Inskrivning!O119,0)</f>
        <v>0</v>
      </c>
      <c r="H117" s="16">
        <f>IF(Inskrivning!A119="j",Inskrivning!P119,0)</f>
        <v>0</v>
      </c>
      <c r="I117" s="73">
        <f>IF(Inskrivning!A119="j",Inskrivning!Q119,0)</f>
        <v>0</v>
      </c>
      <c r="J117" s="16">
        <f>IF(Inskrivning!A119="j",Inskrivning!R119,0)</f>
        <v>0</v>
      </c>
      <c r="K117" s="16">
        <f>IF(Inskrivning!A119="j",Inskrivning!S119,0)</f>
        <v>0</v>
      </c>
      <c r="L117" s="16">
        <f>IF(Inskrivning!A119="j",Inskrivning!T119,0)</f>
        <v>0</v>
      </c>
      <c r="M117" s="16">
        <f>IF(Inskrivning!A119="j",Inskrivning!U119,0)</f>
        <v>0</v>
      </c>
      <c r="N117" s="16">
        <f>IF(Inskrivning!A119="j",Inskrivning!V119,0)</f>
        <v>0</v>
      </c>
      <c r="O117" s="73">
        <f>IF(Inskrivning!A119="j",Inskrivning!W119,0)</f>
        <v>0</v>
      </c>
      <c r="P117" s="73">
        <f>IF(Inskrivning!A119="j",Inskrivning!X119,0)</f>
        <v>0</v>
      </c>
      <c r="Q117" s="113"/>
    </row>
    <row r="118" spans="2:17" ht="15.6" x14ac:dyDescent="0.3">
      <c r="B118" s="55">
        <f>IF(Inskrivning!A120="j",Inskrivning!J120,0)</f>
        <v>0</v>
      </c>
      <c r="C118" s="35">
        <f>IF(Inskrivning!A120="j",Inskrivning!K120,0)</f>
        <v>0</v>
      </c>
      <c r="D118" s="16">
        <f>IF(Inskrivning!A120="j",Inskrivning!L120,0)</f>
        <v>0</v>
      </c>
      <c r="E118" s="16">
        <f>IF(Inskrivning!A120="j",Inskrivning!M120,0)</f>
        <v>0</v>
      </c>
      <c r="F118" s="16">
        <f>IF(Inskrivning!A120="j",Inskrivning!N120,0)</f>
        <v>0</v>
      </c>
      <c r="G118" s="16">
        <f>IF(Inskrivning!A120="j",Inskrivning!O120,0)</f>
        <v>0</v>
      </c>
      <c r="H118" s="16">
        <f>IF(Inskrivning!A120="j",Inskrivning!P120,0)</f>
        <v>0</v>
      </c>
      <c r="I118" s="73">
        <f>IF(Inskrivning!A120="j",Inskrivning!Q120,0)</f>
        <v>0</v>
      </c>
      <c r="J118" s="16">
        <f>IF(Inskrivning!A120="j",Inskrivning!R120,0)</f>
        <v>0</v>
      </c>
      <c r="K118" s="16">
        <f>IF(Inskrivning!A120="j",Inskrivning!S120,0)</f>
        <v>0</v>
      </c>
      <c r="L118" s="16">
        <f>IF(Inskrivning!A120="j",Inskrivning!T120,0)</f>
        <v>0</v>
      </c>
      <c r="M118" s="16">
        <f>IF(Inskrivning!A120="j",Inskrivning!U120,0)</f>
        <v>0</v>
      </c>
      <c r="N118" s="16">
        <f>IF(Inskrivning!A120="j",Inskrivning!V120,0)</f>
        <v>0</v>
      </c>
      <c r="O118" s="73">
        <f>IF(Inskrivning!A120="j",Inskrivning!W120,0)</f>
        <v>0</v>
      </c>
      <c r="P118" s="73">
        <f>IF(Inskrivning!A120="j",Inskrivning!X120,0)</f>
        <v>0</v>
      </c>
      <c r="Q118" s="113"/>
    </row>
    <row r="119" spans="2:17" ht="15.6" x14ac:dyDescent="0.3">
      <c r="B119" s="55">
        <f>IF(Inskrivning!A121="j",Inskrivning!J121,0)</f>
        <v>0</v>
      </c>
      <c r="C119" s="35">
        <f>IF(Inskrivning!A121="j",Inskrivning!K121,0)</f>
        <v>0</v>
      </c>
      <c r="D119" s="16">
        <f>IF(Inskrivning!A121="j",Inskrivning!L121,0)</f>
        <v>0</v>
      </c>
      <c r="E119" s="16">
        <f>IF(Inskrivning!A121="j",Inskrivning!M121,0)</f>
        <v>0</v>
      </c>
      <c r="F119" s="16">
        <f>IF(Inskrivning!A121="j",Inskrivning!N121,0)</f>
        <v>0</v>
      </c>
      <c r="G119" s="16">
        <f>IF(Inskrivning!A121="j",Inskrivning!O121,0)</f>
        <v>0</v>
      </c>
      <c r="H119" s="16">
        <f>IF(Inskrivning!A121="j",Inskrivning!P121,0)</f>
        <v>0</v>
      </c>
      <c r="I119" s="73">
        <f>IF(Inskrivning!A121="j",Inskrivning!Q121,0)</f>
        <v>0</v>
      </c>
      <c r="J119" s="16">
        <f>IF(Inskrivning!A121="j",Inskrivning!R121,0)</f>
        <v>0</v>
      </c>
      <c r="K119" s="16">
        <f>IF(Inskrivning!A121="j",Inskrivning!S121,0)</f>
        <v>0</v>
      </c>
      <c r="L119" s="16">
        <f>IF(Inskrivning!A121="j",Inskrivning!T121,0)</f>
        <v>0</v>
      </c>
      <c r="M119" s="16">
        <f>IF(Inskrivning!A121="j",Inskrivning!U121,0)</f>
        <v>0</v>
      </c>
      <c r="N119" s="16">
        <f>IF(Inskrivning!A121="j",Inskrivning!V121,0)</f>
        <v>0</v>
      </c>
      <c r="O119" s="73">
        <f>IF(Inskrivning!A121="j",Inskrivning!W121,0)</f>
        <v>0</v>
      </c>
      <c r="P119" s="73">
        <f>IF(Inskrivning!A121="j",Inskrivning!X121,0)</f>
        <v>0</v>
      </c>
      <c r="Q119" s="113"/>
    </row>
    <row r="120" spans="2:17" ht="15.6" x14ac:dyDescent="0.3">
      <c r="B120" s="55">
        <f>IF(Inskrivning!A122="j",Inskrivning!J122,0)</f>
        <v>0</v>
      </c>
      <c r="C120" s="35">
        <f>IF(Inskrivning!A122="j",Inskrivning!K122,0)</f>
        <v>0</v>
      </c>
      <c r="D120" s="16">
        <f>IF(Inskrivning!A122="j",Inskrivning!L122,0)</f>
        <v>0</v>
      </c>
      <c r="E120" s="16">
        <f>IF(Inskrivning!A122="j",Inskrivning!M122,0)</f>
        <v>0</v>
      </c>
      <c r="F120" s="16">
        <f>IF(Inskrivning!A122="j",Inskrivning!N122,0)</f>
        <v>0</v>
      </c>
      <c r="G120" s="16">
        <f>IF(Inskrivning!A122="j",Inskrivning!O122,0)</f>
        <v>0</v>
      </c>
      <c r="H120" s="16">
        <f>IF(Inskrivning!A122="j",Inskrivning!P122,0)</f>
        <v>0</v>
      </c>
      <c r="I120" s="73">
        <f>IF(Inskrivning!A122="j",Inskrivning!Q122,0)</f>
        <v>0</v>
      </c>
      <c r="J120" s="16">
        <f>IF(Inskrivning!A122="j",Inskrivning!R122,0)</f>
        <v>0</v>
      </c>
      <c r="K120" s="16">
        <f>IF(Inskrivning!A122="j",Inskrivning!S122,0)</f>
        <v>0</v>
      </c>
      <c r="L120" s="16">
        <f>IF(Inskrivning!A122="j",Inskrivning!T122,0)</f>
        <v>0</v>
      </c>
      <c r="M120" s="16">
        <f>IF(Inskrivning!A122="j",Inskrivning!U122,0)</f>
        <v>0</v>
      </c>
      <c r="N120" s="16">
        <f>IF(Inskrivning!A122="j",Inskrivning!V122,0)</f>
        <v>0</v>
      </c>
      <c r="O120" s="73">
        <f>IF(Inskrivning!A122="j",Inskrivning!W122,0)</f>
        <v>0</v>
      </c>
      <c r="P120" s="73">
        <f>IF(Inskrivning!A122="j",Inskrivning!X122,0)</f>
        <v>0</v>
      </c>
      <c r="Q120" s="113"/>
    </row>
    <row r="121" spans="2:17" ht="15.6" x14ac:dyDescent="0.3">
      <c r="B121" s="55">
        <f>IF(Inskrivning!A123="j",Inskrivning!J123,0)</f>
        <v>0</v>
      </c>
      <c r="C121" s="35">
        <f>IF(Inskrivning!A123="j",Inskrivning!K123,0)</f>
        <v>0</v>
      </c>
      <c r="D121" s="16">
        <f>IF(Inskrivning!A123="j",Inskrivning!L123,0)</f>
        <v>0</v>
      </c>
      <c r="E121" s="16">
        <f>IF(Inskrivning!A123="j",Inskrivning!M123,0)</f>
        <v>0</v>
      </c>
      <c r="F121" s="16">
        <f>IF(Inskrivning!A123="j",Inskrivning!N123,0)</f>
        <v>0</v>
      </c>
      <c r="G121" s="16">
        <f>IF(Inskrivning!A123="j",Inskrivning!O123,0)</f>
        <v>0</v>
      </c>
      <c r="H121" s="16">
        <f>IF(Inskrivning!A123="j",Inskrivning!P123,0)</f>
        <v>0</v>
      </c>
      <c r="I121" s="73">
        <f>IF(Inskrivning!A123="j",Inskrivning!Q123,0)</f>
        <v>0</v>
      </c>
      <c r="J121" s="16">
        <f>IF(Inskrivning!A123="j",Inskrivning!R123,0)</f>
        <v>0</v>
      </c>
      <c r="K121" s="16">
        <f>IF(Inskrivning!A123="j",Inskrivning!S123,0)</f>
        <v>0</v>
      </c>
      <c r="L121" s="16">
        <f>IF(Inskrivning!A123="j",Inskrivning!T123,0)</f>
        <v>0</v>
      </c>
      <c r="M121" s="16">
        <f>IF(Inskrivning!A123="j",Inskrivning!U123,0)</f>
        <v>0</v>
      </c>
      <c r="N121" s="16">
        <f>IF(Inskrivning!A123="j",Inskrivning!V123,0)</f>
        <v>0</v>
      </c>
      <c r="O121" s="73">
        <f>IF(Inskrivning!A123="j",Inskrivning!W123,0)</f>
        <v>0</v>
      </c>
      <c r="P121" s="73">
        <f>IF(Inskrivning!A123="j",Inskrivning!X123,0)</f>
        <v>0</v>
      </c>
      <c r="Q121" s="113"/>
    </row>
    <row r="122" spans="2:17" ht="15.6" x14ac:dyDescent="0.3">
      <c r="B122" s="55">
        <f>IF(Inskrivning!A124="j",Inskrivning!J124,0)</f>
        <v>0</v>
      </c>
      <c r="C122" s="35">
        <f>IF(Inskrivning!A124="j",Inskrivning!K124,0)</f>
        <v>0</v>
      </c>
      <c r="D122" s="16">
        <f>IF(Inskrivning!A124="j",Inskrivning!L124,0)</f>
        <v>0</v>
      </c>
      <c r="E122" s="16">
        <f>IF(Inskrivning!A124="j",Inskrivning!M124,0)</f>
        <v>0</v>
      </c>
      <c r="F122" s="16">
        <f>IF(Inskrivning!A124="j",Inskrivning!N124,0)</f>
        <v>0</v>
      </c>
      <c r="G122" s="16">
        <f>IF(Inskrivning!A124="j",Inskrivning!O124,0)</f>
        <v>0</v>
      </c>
      <c r="H122" s="16">
        <f>IF(Inskrivning!A124="j",Inskrivning!P124,0)</f>
        <v>0</v>
      </c>
      <c r="I122" s="73">
        <f>IF(Inskrivning!A124="j",Inskrivning!Q124,0)</f>
        <v>0</v>
      </c>
      <c r="J122" s="16">
        <f>IF(Inskrivning!A124="j",Inskrivning!R124,0)</f>
        <v>0</v>
      </c>
      <c r="K122" s="16">
        <f>IF(Inskrivning!A124="j",Inskrivning!S124,0)</f>
        <v>0</v>
      </c>
      <c r="L122" s="16">
        <f>IF(Inskrivning!A124="j",Inskrivning!T124,0)</f>
        <v>0</v>
      </c>
      <c r="M122" s="16">
        <f>IF(Inskrivning!A124="j",Inskrivning!U124,0)</f>
        <v>0</v>
      </c>
      <c r="N122" s="16">
        <f>IF(Inskrivning!A124="j",Inskrivning!V124,0)</f>
        <v>0</v>
      </c>
      <c r="O122" s="73">
        <f>IF(Inskrivning!A124="j",Inskrivning!W124,0)</f>
        <v>0</v>
      </c>
      <c r="P122" s="73">
        <f>IF(Inskrivning!A124="j",Inskrivning!X124,0)</f>
        <v>0</v>
      </c>
      <c r="Q122" s="113"/>
    </row>
    <row r="123" spans="2:17" ht="15.6" x14ac:dyDescent="0.3">
      <c r="B123" s="55">
        <f>IF(Inskrivning!A125="j",Inskrivning!J125,0)</f>
        <v>0</v>
      </c>
      <c r="C123" s="35">
        <f>IF(Inskrivning!A125="j",Inskrivning!K125,0)</f>
        <v>0</v>
      </c>
      <c r="D123" s="16">
        <f>IF(Inskrivning!A125="j",Inskrivning!L125,0)</f>
        <v>0</v>
      </c>
      <c r="E123" s="16">
        <f>IF(Inskrivning!A125="j",Inskrivning!M125,0)</f>
        <v>0</v>
      </c>
      <c r="F123" s="16">
        <f>IF(Inskrivning!A125="j",Inskrivning!N125,0)</f>
        <v>0</v>
      </c>
      <c r="G123" s="16">
        <f>IF(Inskrivning!A125="j",Inskrivning!O125,0)</f>
        <v>0</v>
      </c>
      <c r="H123" s="16">
        <f>IF(Inskrivning!A125="j",Inskrivning!P125,0)</f>
        <v>0</v>
      </c>
      <c r="I123" s="73">
        <f>IF(Inskrivning!A125="j",Inskrivning!Q125,0)</f>
        <v>0</v>
      </c>
      <c r="J123" s="16">
        <f>IF(Inskrivning!A125="j",Inskrivning!R125,0)</f>
        <v>0</v>
      </c>
      <c r="K123" s="16">
        <f>IF(Inskrivning!A125="j",Inskrivning!S125,0)</f>
        <v>0</v>
      </c>
      <c r="L123" s="16">
        <f>IF(Inskrivning!A125="j",Inskrivning!T125,0)</f>
        <v>0</v>
      </c>
      <c r="M123" s="16">
        <f>IF(Inskrivning!A125="j",Inskrivning!U125,0)</f>
        <v>0</v>
      </c>
      <c r="N123" s="16">
        <f>IF(Inskrivning!A125="j",Inskrivning!V125,0)</f>
        <v>0</v>
      </c>
      <c r="O123" s="73">
        <f>IF(Inskrivning!A125="j",Inskrivning!W125,0)</f>
        <v>0</v>
      </c>
      <c r="P123" s="73">
        <f>IF(Inskrivning!A125="j",Inskrivning!X125,0)</f>
        <v>0</v>
      </c>
      <c r="Q123" s="113"/>
    </row>
    <row r="124" spans="2:17" ht="15.6" x14ac:dyDescent="0.3">
      <c r="B124" s="55">
        <f>IF(Inskrivning!A126="j",Inskrivning!J126,0)</f>
        <v>0</v>
      </c>
      <c r="C124" s="35">
        <f>IF(Inskrivning!A126="j",Inskrivning!K126,0)</f>
        <v>0</v>
      </c>
      <c r="D124" s="16">
        <f>IF(Inskrivning!A126="j",Inskrivning!L126,0)</f>
        <v>0</v>
      </c>
      <c r="E124" s="16">
        <f>IF(Inskrivning!A126="j",Inskrivning!M126,0)</f>
        <v>0</v>
      </c>
      <c r="F124" s="16">
        <f>IF(Inskrivning!A126="j",Inskrivning!N126,0)</f>
        <v>0</v>
      </c>
      <c r="G124" s="16">
        <f>IF(Inskrivning!A126="j",Inskrivning!O126,0)</f>
        <v>0</v>
      </c>
      <c r="H124" s="16">
        <f>IF(Inskrivning!A126="j",Inskrivning!P126,0)</f>
        <v>0</v>
      </c>
      <c r="I124" s="73">
        <f>IF(Inskrivning!A126="j",Inskrivning!Q126,0)</f>
        <v>0</v>
      </c>
      <c r="J124" s="16">
        <f>IF(Inskrivning!A126="j",Inskrivning!R126,0)</f>
        <v>0</v>
      </c>
      <c r="K124" s="16">
        <f>IF(Inskrivning!A126="j",Inskrivning!S126,0)</f>
        <v>0</v>
      </c>
      <c r="L124" s="16">
        <f>IF(Inskrivning!A126="j",Inskrivning!T126,0)</f>
        <v>0</v>
      </c>
      <c r="M124" s="16">
        <f>IF(Inskrivning!A126="j",Inskrivning!U126,0)</f>
        <v>0</v>
      </c>
      <c r="N124" s="16">
        <f>IF(Inskrivning!A126="j",Inskrivning!V126,0)</f>
        <v>0</v>
      </c>
      <c r="O124" s="73">
        <f>IF(Inskrivning!A126="j",Inskrivning!W126,0)</f>
        <v>0</v>
      </c>
      <c r="P124" s="73">
        <f>IF(Inskrivning!A126="j",Inskrivning!X126,0)</f>
        <v>0</v>
      </c>
      <c r="Q124" s="113"/>
    </row>
    <row r="125" spans="2:17" ht="15.6" x14ac:dyDescent="0.3">
      <c r="B125" s="55">
        <f>IF(Inskrivning!A127="j",Inskrivning!J127,0)</f>
        <v>0</v>
      </c>
      <c r="C125" s="35">
        <f>IF(Inskrivning!A127="j",Inskrivning!K127,0)</f>
        <v>0</v>
      </c>
      <c r="D125" s="16">
        <f>IF(Inskrivning!A127="j",Inskrivning!L127,0)</f>
        <v>0</v>
      </c>
      <c r="E125" s="16">
        <f>IF(Inskrivning!A127="j",Inskrivning!M127,0)</f>
        <v>0</v>
      </c>
      <c r="F125" s="16">
        <f>IF(Inskrivning!A127="j",Inskrivning!N127,0)</f>
        <v>0</v>
      </c>
      <c r="G125" s="16">
        <f>IF(Inskrivning!A127="j",Inskrivning!O127,0)</f>
        <v>0</v>
      </c>
      <c r="H125" s="16">
        <f>IF(Inskrivning!A127="j",Inskrivning!P127,0)</f>
        <v>0</v>
      </c>
      <c r="I125" s="73">
        <f>IF(Inskrivning!A127="j",Inskrivning!Q127,0)</f>
        <v>0</v>
      </c>
      <c r="J125" s="16">
        <f>IF(Inskrivning!A127="j",Inskrivning!R127,0)</f>
        <v>0</v>
      </c>
      <c r="K125" s="16">
        <f>IF(Inskrivning!A127="j",Inskrivning!S127,0)</f>
        <v>0</v>
      </c>
      <c r="L125" s="16">
        <f>IF(Inskrivning!A127="j",Inskrivning!T127,0)</f>
        <v>0</v>
      </c>
      <c r="M125" s="16">
        <f>IF(Inskrivning!A127="j",Inskrivning!U127,0)</f>
        <v>0</v>
      </c>
      <c r="N125" s="16">
        <f>IF(Inskrivning!A127="j",Inskrivning!V127,0)</f>
        <v>0</v>
      </c>
      <c r="O125" s="73">
        <f>IF(Inskrivning!A127="j",Inskrivning!W127,0)</f>
        <v>0</v>
      </c>
      <c r="P125" s="73">
        <f>IF(Inskrivning!A127="j",Inskrivning!X127,0)</f>
        <v>0</v>
      </c>
      <c r="Q125" s="113"/>
    </row>
    <row r="126" spans="2:17" ht="15.6" x14ac:dyDescent="0.3">
      <c r="B126" s="55">
        <f>IF(Inskrivning!A128="j",Inskrivning!J128,0)</f>
        <v>0</v>
      </c>
      <c r="C126" s="35">
        <f>IF(Inskrivning!A128="j",Inskrivning!K128,0)</f>
        <v>0</v>
      </c>
      <c r="D126" s="16">
        <f>IF(Inskrivning!A128="j",Inskrivning!L128,0)</f>
        <v>0</v>
      </c>
      <c r="E126" s="16">
        <f>IF(Inskrivning!A128="j",Inskrivning!M128,0)</f>
        <v>0</v>
      </c>
      <c r="F126" s="16">
        <f>IF(Inskrivning!A128="j",Inskrivning!N128,0)</f>
        <v>0</v>
      </c>
      <c r="G126" s="16">
        <f>IF(Inskrivning!A128="j",Inskrivning!O128,0)</f>
        <v>0</v>
      </c>
      <c r="H126" s="16">
        <f>IF(Inskrivning!A128="j",Inskrivning!P128,0)</f>
        <v>0</v>
      </c>
      <c r="I126" s="73">
        <f>IF(Inskrivning!A128="j",Inskrivning!Q128,0)</f>
        <v>0</v>
      </c>
      <c r="J126" s="16">
        <f>IF(Inskrivning!A128="j",Inskrivning!R128,0)</f>
        <v>0</v>
      </c>
      <c r="K126" s="16">
        <f>IF(Inskrivning!A128="j",Inskrivning!S128,0)</f>
        <v>0</v>
      </c>
      <c r="L126" s="16">
        <f>IF(Inskrivning!A128="j",Inskrivning!T128,0)</f>
        <v>0</v>
      </c>
      <c r="M126" s="16">
        <f>IF(Inskrivning!A128="j",Inskrivning!U128,0)</f>
        <v>0</v>
      </c>
      <c r="N126" s="16">
        <f>IF(Inskrivning!A128="j",Inskrivning!V128,0)</f>
        <v>0</v>
      </c>
      <c r="O126" s="73">
        <f>IF(Inskrivning!A128="j",Inskrivning!W128,0)</f>
        <v>0</v>
      </c>
      <c r="P126" s="73">
        <f>IF(Inskrivning!A128="j",Inskrivning!X128,0)</f>
        <v>0</v>
      </c>
      <c r="Q126" s="113"/>
    </row>
    <row r="127" spans="2:17" ht="15.6" x14ac:dyDescent="0.3">
      <c r="B127" s="55">
        <f>IF(Inskrivning!A129="j",Inskrivning!J129,0)</f>
        <v>0</v>
      </c>
      <c r="C127" s="35">
        <f>IF(Inskrivning!A129="j",Inskrivning!K129,0)</f>
        <v>0</v>
      </c>
      <c r="D127" s="16">
        <f>IF(Inskrivning!A129="j",Inskrivning!L129,0)</f>
        <v>0</v>
      </c>
      <c r="E127" s="16">
        <f>IF(Inskrivning!A129="j",Inskrivning!M129,0)</f>
        <v>0</v>
      </c>
      <c r="F127" s="16">
        <f>IF(Inskrivning!A129="j",Inskrivning!N129,0)</f>
        <v>0</v>
      </c>
      <c r="G127" s="16">
        <f>IF(Inskrivning!A129="j",Inskrivning!O129,0)</f>
        <v>0</v>
      </c>
      <c r="H127" s="16">
        <f>IF(Inskrivning!A129="j",Inskrivning!P129,0)</f>
        <v>0</v>
      </c>
      <c r="I127" s="73">
        <f>IF(Inskrivning!A129="j",Inskrivning!Q129,0)</f>
        <v>0</v>
      </c>
      <c r="J127" s="16">
        <f>IF(Inskrivning!A129="j",Inskrivning!R129,0)</f>
        <v>0</v>
      </c>
      <c r="K127" s="16">
        <f>IF(Inskrivning!A129="j",Inskrivning!S129,0)</f>
        <v>0</v>
      </c>
      <c r="L127" s="16">
        <f>IF(Inskrivning!A129="j",Inskrivning!T129,0)</f>
        <v>0</v>
      </c>
      <c r="M127" s="16">
        <f>IF(Inskrivning!A129="j",Inskrivning!U129,0)</f>
        <v>0</v>
      </c>
      <c r="N127" s="16">
        <f>IF(Inskrivning!A129="j",Inskrivning!V129,0)</f>
        <v>0</v>
      </c>
      <c r="O127" s="73">
        <f>IF(Inskrivning!A129="j",Inskrivning!W129,0)</f>
        <v>0</v>
      </c>
      <c r="P127" s="73">
        <f>IF(Inskrivning!A129="j",Inskrivning!X129,0)</f>
        <v>0</v>
      </c>
      <c r="Q127" s="113"/>
    </row>
    <row r="128" spans="2:17" ht="15.6" x14ac:dyDescent="0.3">
      <c r="B128" s="55">
        <f>IF(Inskrivning!A130="j",Inskrivning!J130,0)</f>
        <v>0</v>
      </c>
      <c r="C128" s="35">
        <f>IF(Inskrivning!A130="j",Inskrivning!K130,0)</f>
        <v>0</v>
      </c>
      <c r="D128" s="16">
        <f>IF(Inskrivning!A130="j",Inskrivning!L130,0)</f>
        <v>0</v>
      </c>
      <c r="E128" s="16">
        <f>IF(Inskrivning!A130="j",Inskrivning!M130,0)</f>
        <v>0</v>
      </c>
      <c r="F128" s="16">
        <f>IF(Inskrivning!A130="j",Inskrivning!N130,0)</f>
        <v>0</v>
      </c>
      <c r="G128" s="16">
        <f>IF(Inskrivning!A130="j",Inskrivning!O130,0)</f>
        <v>0</v>
      </c>
      <c r="H128" s="16">
        <f>IF(Inskrivning!A130="j",Inskrivning!P130,0)</f>
        <v>0</v>
      </c>
      <c r="I128" s="73">
        <f>IF(Inskrivning!A130="j",Inskrivning!Q130,0)</f>
        <v>0</v>
      </c>
      <c r="J128" s="16">
        <f>IF(Inskrivning!A130="j",Inskrivning!R130,0)</f>
        <v>0</v>
      </c>
      <c r="K128" s="16">
        <f>IF(Inskrivning!A130="j",Inskrivning!S130,0)</f>
        <v>0</v>
      </c>
      <c r="L128" s="16">
        <f>IF(Inskrivning!A130="j",Inskrivning!T130,0)</f>
        <v>0</v>
      </c>
      <c r="M128" s="16">
        <f>IF(Inskrivning!A130="j",Inskrivning!U130,0)</f>
        <v>0</v>
      </c>
      <c r="N128" s="16">
        <f>IF(Inskrivning!A130="j",Inskrivning!V130,0)</f>
        <v>0</v>
      </c>
      <c r="O128" s="73">
        <f>IF(Inskrivning!A130="j",Inskrivning!W130,0)</f>
        <v>0</v>
      </c>
      <c r="P128" s="73">
        <f>IF(Inskrivning!A130="j",Inskrivning!X130,0)</f>
        <v>0</v>
      </c>
      <c r="Q128" s="113"/>
    </row>
    <row r="129" spans="2:17" ht="15.6" x14ac:dyDescent="0.3">
      <c r="B129" s="55">
        <f>IF(Inskrivning!A131="j",Inskrivning!J131,0)</f>
        <v>0</v>
      </c>
      <c r="C129" s="35">
        <f>IF(Inskrivning!A131="j",Inskrivning!K131,0)</f>
        <v>0</v>
      </c>
      <c r="D129" s="16">
        <f>IF(Inskrivning!A131="j",Inskrivning!L131,0)</f>
        <v>0</v>
      </c>
      <c r="E129" s="16">
        <f>IF(Inskrivning!A131="j",Inskrivning!M131,0)</f>
        <v>0</v>
      </c>
      <c r="F129" s="16">
        <f>IF(Inskrivning!A131="j",Inskrivning!N131,0)</f>
        <v>0</v>
      </c>
      <c r="G129" s="16">
        <f>IF(Inskrivning!A131="j",Inskrivning!O131,0)</f>
        <v>0</v>
      </c>
      <c r="H129" s="16">
        <f>IF(Inskrivning!A131="j",Inskrivning!P131,0)</f>
        <v>0</v>
      </c>
      <c r="I129" s="73">
        <f>IF(Inskrivning!A131="j",Inskrivning!Q131,0)</f>
        <v>0</v>
      </c>
      <c r="J129" s="16">
        <f>IF(Inskrivning!A131="j",Inskrivning!R131,0)</f>
        <v>0</v>
      </c>
      <c r="K129" s="16">
        <f>IF(Inskrivning!A131="j",Inskrivning!S131,0)</f>
        <v>0</v>
      </c>
      <c r="L129" s="16">
        <f>IF(Inskrivning!A131="j",Inskrivning!T131,0)</f>
        <v>0</v>
      </c>
      <c r="M129" s="16">
        <f>IF(Inskrivning!A131="j",Inskrivning!U131,0)</f>
        <v>0</v>
      </c>
      <c r="N129" s="16">
        <f>IF(Inskrivning!A131="j",Inskrivning!V131,0)</f>
        <v>0</v>
      </c>
      <c r="O129" s="73">
        <f>IF(Inskrivning!A131="j",Inskrivning!W131,0)</f>
        <v>0</v>
      </c>
      <c r="P129" s="73">
        <f>IF(Inskrivning!A131="j",Inskrivning!X131,0)</f>
        <v>0</v>
      </c>
      <c r="Q129" s="113"/>
    </row>
    <row r="130" spans="2:17" ht="15.6" x14ac:dyDescent="0.3">
      <c r="B130" s="55">
        <f>IF(Inskrivning!A132="j",Inskrivning!J132,0)</f>
        <v>0</v>
      </c>
      <c r="C130" s="35">
        <f>IF(Inskrivning!A132="j",Inskrivning!K132,0)</f>
        <v>0</v>
      </c>
      <c r="D130" s="16">
        <f>IF(Inskrivning!A132="j",Inskrivning!L132,0)</f>
        <v>0</v>
      </c>
      <c r="E130" s="16">
        <f>IF(Inskrivning!A132="j",Inskrivning!M132,0)</f>
        <v>0</v>
      </c>
      <c r="F130" s="16">
        <f>IF(Inskrivning!A132="j",Inskrivning!N132,0)</f>
        <v>0</v>
      </c>
      <c r="G130" s="16">
        <f>IF(Inskrivning!A132="j",Inskrivning!O132,0)</f>
        <v>0</v>
      </c>
      <c r="H130" s="16">
        <f>IF(Inskrivning!A132="j",Inskrivning!P132,0)</f>
        <v>0</v>
      </c>
      <c r="I130" s="73">
        <f>IF(Inskrivning!A132="j",Inskrivning!Q132,0)</f>
        <v>0</v>
      </c>
      <c r="J130" s="16">
        <f>IF(Inskrivning!A132="j",Inskrivning!R132,0)</f>
        <v>0</v>
      </c>
      <c r="K130" s="16">
        <f>IF(Inskrivning!A132="j",Inskrivning!S132,0)</f>
        <v>0</v>
      </c>
      <c r="L130" s="16">
        <f>IF(Inskrivning!A132="j",Inskrivning!T132,0)</f>
        <v>0</v>
      </c>
      <c r="M130" s="16">
        <f>IF(Inskrivning!A132="j",Inskrivning!U132,0)</f>
        <v>0</v>
      </c>
      <c r="N130" s="16">
        <f>IF(Inskrivning!A132="j",Inskrivning!V132,0)</f>
        <v>0</v>
      </c>
      <c r="O130" s="73">
        <f>IF(Inskrivning!A132="j",Inskrivning!W132,0)</f>
        <v>0</v>
      </c>
      <c r="P130" s="73">
        <f>IF(Inskrivning!A132="j",Inskrivning!X132,0)</f>
        <v>0</v>
      </c>
      <c r="Q130" s="113"/>
    </row>
    <row r="131" spans="2:17" ht="15.6" x14ac:dyDescent="0.3">
      <c r="B131" s="55">
        <f>IF(Inskrivning!A133="j",Inskrivning!J133,0)</f>
        <v>0</v>
      </c>
      <c r="C131" s="35">
        <f>IF(Inskrivning!A133="j",Inskrivning!K133,0)</f>
        <v>0</v>
      </c>
      <c r="D131" s="16">
        <f>IF(Inskrivning!A133="j",Inskrivning!L133,0)</f>
        <v>0</v>
      </c>
      <c r="E131" s="16">
        <f>IF(Inskrivning!A133="j",Inskrivning!M133,0)</f>
        <v>0</v>
      </c>
      <c r="F131" s="16">
        <f>IF(Inskrivning!A133="j",Inskrivning!N133,0)</f>
        <v>0</v>
      </c>
      <c r="G131" s="16">
        <f>IF(Inskrivning!A133="j",Inskrivning!O133,0)</f>
        <v>0</v>
      </c>
      <c r="H131" s="16">
        <f>IF(Inskrivning!A133="j",Inskrivning!P133,0)</f>
        <v>0</v>
      </c>
      <c r="I131" s="73">
        <f>IF(Inskrivning!A133="j",Inskrivning!Q133,0)</f>
        <v>0</v>
      </c>
      <c r="J131" s="16">
        <f>IF(Inskrivning!A133="j",Inskrivning!R133,0)</f>
        <v>0</v>
      </c>
      <c r="K131" s="16">
        <f>IF(Inskrivning!A133="j",Inskrivning!S133,0)</f>
        <v>0</v>
      </c>
      <c r="L131" s="16">
        <f>IF(Inskrivning!A133="j",Inskrivning!T133,0)</f>
        <v>0</v>
      </c>
      <c r="M131" s="16">
        <f>IF(Inskrivning!A133="j",Inskrivning!U133,0)</f>
        <v>0</v>
      </c>
      <c r="N131" s="16">
        <f>IF(Inskrivning!A133="j",Inskrivning!V133,0)</f>
        <v>0</v>
      </c>
      <c r="O131" s="73">
        <f>IF(Inskrivning!A133="j",Inskrivning!W133,0)</f>
        <v>0</v>
      </c>
      <c r="P131" s="73">
        <f>IF(Inskrivning!A133="j",Inskrivning!X133,0)</f>
        <v>0</v>
      </c>
      <c r="Q131" s="113"/>
    </row>
    <row r="132" spans="2:17" ht="15.6" x14ac:dyDescent="0.3">
      <c r="B132" s="55">
        <f>IF(Inskrivning!A134="j",Inskrivning!J134,0)</f>
        <v>0</v>
      </c>
      <c r="C132" s="35">
        <f>IF(Inskrivning!A134="j",Inskrivning!K134,0)</f>
        <v>0</v>
      </c>
      <c r="D132" s="16">
        <f>IF(Inskrivning!A134="j",Inskrivning!L134,0)</f>
        <v>0</v>
      </c>
      <c r="E132" s="16">
        <f>IF(Inskrivning!A134="j",Inskrivning!M134,0)</f>
        <v>0</v>
      </c>
      <c r="F132" s="16">
        <f>IF(Inskrivning!A134="j",Inskrivning!N134,0)</f>
        <v>0</v>
      </c>
      <c r="G132" s="16">
        <f>IF(Inskrivning!A134="j",Inskrivning!O134,0)</f>
        <v>0</v>
      </c>
      <c r="H132" s="16">
        <f>IF(Inskrivning!A134="j",Inskrivning!P134,0)</f>
        <v>0</v>
      </c>
      <c r="I132" s="73">
        <f>IF(Inskrivning!A134="j",Inskrivning!Q134,0)</f>
        <v>0</v>
      </c>
      <c r="J132" s="16">
        <f>IF(Inskrivning!A134="j",Inskrivning!R134,0)</f>
        <v>0</v>
      </c>
      <c r="K132" s="16">
        <f>IF(Inskrivning!A134="j",Inskrivning!S134,0)</f>
        <v>0</v>
      </c>
      <c r="L132" s="16">
        <f>IF(Inskrivning!A134="j",Inskrivning!T134,0)</f>
        <v>0</v>
      </c>
      <c r="M132" s="16">
        <f>IF(Inskrivning!A134="j",Inskrivning!U134,0)</f>
        <v>0</v>
      </c>
      <c r="N132" s="16">
        <f>IF(Inskrivning!A134="j",Inskrivning!V134,0)</f>
        <v>0</v>
      </c>
      <c r="O132" s="73">
        <f>IF(Inskrivning!A134="j",Inskrivning!W134,0)</f>
        <v>0</v>
      </c>
      <c r="P132" s="73">
        <f>IF(Inskrivning!A134="j",Inskrivning!X134,0)</f>
        <v>0</v>
      </c>
      <c r="Q132" s="113"/>
    </row>
    <row r="133" spans="2:17" ht="15.6" x14ac:dyDescent="0.3">
      <c r="B133" s="55">
        <f>IF(Inskrivning!A135="j",Inskrivning!J135,0)</f>
        <v>0</v>
      </c>
      <c r="C133" s="35">
        <f>IF(Inskrivning!A135="j",Inskrivning!K135,0)</f>
        <v>0</v>
      </c>
      <c r="D133" s="16">
        <f>IF(Inskrivning!A135="j",Inskrivning!L135,0)</f>
        <v>0</v>
      </c>
      <c r="E133" s="16">
        <f>IF(Inskrivning!A135="j",Inskrivning!M135,0)</f>
        <v>0</v>
      </c>
      <c r="F133" s="16">
        <f>IF(Inskrivning!A135="j",Inskrivning!N135,0)</f>
        <v>0</v>
      </c>
      <c r="G133" s="16">
        <f>IF(Inskrivning!A135="j",Inskrivning!O135,0)</f>
        <v>0</v>
      </c>
      <c r="H133" s="16">
        <f>IF(Inskrivning!A135="j",Inskrivning!P135,0)</f>
        <v>0</v>
      </c>
      <c r="I133" s="73">
        <f>IF(Inskrivning!A135="j",Inskrivning!Q135,0)</f>
        <v>0</v>
      </c>
      <c r="J133" s="16">
        <f>IF(Inskrivning!A135="j",Inskrivning!R135,0)</f>
        <v>0</v>
      </c>
      <c r="K133" s="16">
        <f>IF(Inskrivning!A135="j",Inskrivning!S135,0)</f>
        <v>0</v>
      </c>
      <c r="L133" s="16">
        <f>IF(Inskrivning!A135="j",Inskrivning!T135,0)</f>
        <v>0</v>
      </c>
      <c r="M133" s="16">
        <f>IF(Inskrivning!A135="j",Inskrivning!U135,0)</f>
        <v>0</v>
      </c>
      <c r="N133" s="16">
        <f>IF(Inskrivning!A135="j",Inskrivning!V135,0)</f>
        <v>0</v>
      </c>
      <c r="O133" s="73">
        <f>IF(Inskrivning!A135="j",Inskrivning!W135,0)</f>
        <v>0</v>
      </c>
      <c r="P133" s="73">
        <f>IF(Inskrivning!A135="j",Inskrivning!X135,0)</f>
        <v>0</v>
      </c>
      <c r="Q133" s="113"/>
    </row>
    <row r="134" spans="2:17" ht="15.6" x14ac:dyDescent="0.3">
      <c r="B134" s="55">
        <f>IF(Inskrivning!A136="j",Inskrivning!J136,0)</f>
        <v>0</v>
      </c>
      <c r="C134" s="35">
        <f>IF(Inskrivning!A136="j",Inskrivning!K136,0)</f>
        <v>0</v>
      </c>
      <c r="D134" s="16">
        <f>IF(Inskrivning!A136="j",Inskrivning!L136,0)</f>
        <v>0</v>
      </c>
      <c r="E134" s="16">
        <f>IF(Inskrivning!A136="j",Inskrivning!M136,0)</f>
        <v>0</v>
      </c>
      <c r="F134" s="16">
        <f>IF(Inskrivning!A136="j",Inskrivning!N136,0)</f>
        <v>0</v>
      </c>
      <c r="G134" s="16">
        <f>IF(Inskrivning!A136="j",Inskrivning!O136,0)</f>
        <v>0</v>
      </c>
      <c r="H134" s="16">
        <f>IF(Inskrivning!A136="j",Inskrivning!P136,0)</f>
        <v>0</v>
      </c>
      <c r="I134" s="73">
        <f>IF(Inskrivning!A136="j",Inskrivning!Q136,0)</f>
        <v>0</v>
      </c>
      <c r="J134" s="16">
        <f>IF(Inskrivning!A136="j",Inskrivning!R136,0)</f>
        <v>0</v>
      </c>
      <c r="K134" s="16">
        <f>IF(Inskrivning!A136="j",Inskrivning!S136,0)</f>
        <v>0</v>
      </c>
      <c r="L134" s="16">
        <f>IF(Inskrivning!A136="j",Inskrivning!T136,0)</f>
        <v>0</v>
      </c>
      <c r="M134" s="16">
        <f>IF(Inskrivning!A136="j",Inskrivning!U136,0)</f>
        <v>0</v>
      </c>
      <c r="N134" s="16">
        <f>IF(Inskrivning!A136="j",Inskrivning!V136,0)</f>
        <v>0</v>
      </c>
      <c r="O134" s="73">
        <f>IF(Inskrivning!A136="j",Inskrivning!W136,0)</f>
        <v>0</v>
      </c>
      <c r="P134" s="73">
        <f>IF(Inskrivning!A136="j",Inskrivning!X136,0)</f>
        <v>0</v>
      </c>
      <c r="Q134" s="113"/>
    </row>
    <row r="135" spans="2:17" ht="15.6" x14ac:dyDescent="0.3">
      <c r="B135" s="55">
        <f>IF(Inskrivning!A137="j",Inskrivning!J137,0)</f>
        <v>0</v>
      </c>
      <c r="C135" s="35">
        <f>IF(Inskrivning!A137="j",Inskrivning!K137,0)</f>
        <v>0</v>
      </c>
      <c r="D135" s="16">
        <f>IF(Inskrivning!A137="j",Inskrivning!L137,0)</f>
        <v>0</v>
      </c>
      <c r="E135" s="16">
        <f>IF(Inskrivning!A137="j",Inskrivning!M137,0)</f>
        <v>0</v>
      </c>
      <c r="F135" s="16">
        <f>IF(Inskrivning!A137="j",Inskrivning!N137,0)</f>
        <v>0</v>
      </c>
      <c r="G135" s="16">
        <f>IF(Inskrivning!A137="j",Inskrivning!O137,0)</f>
        <v>0</v>
      </c>
      <c r="H135" s="16">
        <f>IF(Inskrivning!A137="j",Inskrivning!P137,0)</f>
        <v>0</v>
      </c>
      <c r="I135" s="73">
        <f>IF(Inskrivning!A137="j",Inskrivning!Q137,0)</f>
        <v>0</v>
      </c>
      <c r="J135" s="16">
        <f>IF(Inskrivning!A137="j",Inskrivning!R137,0)</f>
        <v>0</v>
      </c>
      <c r="K135" s="16">
        <f>IF(Inskrivning!A137="j",Inskrivning!S137,0)</f>
        <v>0</v>
      </c>
      <c r="L135" s="16">
        <f>IF(Inskrivning!A137="j",Inskrivning!T137,0)</f>
        <v>0</v>
      </c>
      <c r="M135" s="16">
        <f>IF(Inskrivning!A137="j",Inskrivning!U137,0)</f>
        <v>0</v>
      </c>
      <c r="N135" s="16">
        <f>IF(Inskrivning!A137="j",Inskrivning!V137,0)</f>
        <v>0</v>
      </c>
      <c r="O135" s="73">
        <f>IF(Inskrivning!A137="j",Inskrivning!W137,0)</f>
        <v>0</v>
      </c>
      <c r="P135" s="73">
        <f>IF(Inskrivning!A137="j",Inskrivning!X137,0)</f>
        <v>0</v>
      </c>
      <c r="Q135" s="113"/>
    </row>
    <row r="136" spans="2:17" ht="15.6" x14ac:dyDescent="0.3">
      <c r="B136" s="55">
        <f>IF(Inskrivning!A138="j",Inskrivning!J138,0)</f>
        <v>0</v>
      </c>
      <c r="C136" s="35">
        <f>IF(Inskrivning!A138="j",Inskrivning!K138,0)</f>
        <v>0</v>
      </c>
      <c r="D136" s="16">
        <f>IF(Inskrivning!A138="j",Inskrivning!L138,0)</f>
        <v>0</v>
      </c>
      <c r="E136" s="16">
        <f>IF(Inskrivning!A138="j",Inskrivning!M138,0)</f>
        <v>0</v>
      </c>
      <c r="F136" s="16">
        <f>IF(Inskrivning!A138="j",Inskrivning!N138,0)</f>
        <v>0</v>
      </c>
      <c r="G136" s="16">
        <f>IF(Inskrivning!A138="j",Inskrivning!O138,0)</f>
        <v>0</v>
      </c>
      <c r="H136" s="16">
        <f>IF(Inskrivning!A138="j",Inskrivning!P138,0)</f>
        <v>0</v>
      </c>
      <c r="I136" s="73">
        <f>IF(Inskrivning!A138="j",Inskrivning!Q138,0)</f>
        <v>0</v>
      </c>
      <c r="J136" s="16">
        <f>IF(Inskrivning!A138="j",Inskrivning!R138,0)</f>
        <v>0</v>
      </c>
      <c r="K136" s="16">
        <f>IF(Inskrivning!A138="j",Inskrivning!S138,0)</f>
        <v>0</v>
      </c>
      <c r="L136" s="16">
        <f>IF(Inskrivning!A138="j",Inskrivning!T138,0)</f>
        <v>0</v>
      </c>
      <c r="M136" s="16">
        <f>IF(Inskrivning!A138="j",Inskrivning!U138,0)</f>
        <v>0</v>
      </c>
      <c r="N136" s="16">
        <f>IF(Inskrivning!A138="j",Inskrivning!V138,0)</f>
        <v>0</v>
      </c>
      <c r="O136" s="73">
        <f>IF(Inskrivning!A138="j",Inskrivning!W138,0)</f>
        <v>0</v>
      </c>
      <c r="P136" s="73">
        <f>IF(Inskrivning!A138="j",Inskrivning!X138,0)</f>
        <v>0</v>
      </c>
      <c r="Q136" s="113"/>
    </row>
    <row r="137" spans="2:17" ht="15.6" x14ac:dyDescent="0.3">
      <c r="B137" s="55">
        <f>IF(Inskrivning!A139="j",Inskrivning!J139,0)</f>
        <v>0</v>
      </c>
      <c r="C137" s="35">
        <f>IF(Inskrivning!A139="j",Inskrivning!K139,0)</f>
        <v>0</v>
      </c>
      <c r="D137" s="16">
        <f>IF(Inskrivning!A139="j",Inskrivning!L139,0)</f>
        <v>0</v>
      </c>
      <c r="E137" s="16">
        <f>IF(Inskrivning!A139="j",Inskrivning!M139,0)</f>
        <v>0</v>
      </c>
      <c r="F137" s="16">
        <f>IF(Inskrivning!A139="j",Inskrivning!N139,0)</f>
        <v>0</v>
      </c>
      <c r="G137" s="16">
        <f>IF(Inskrivning!A139="j",Inskrivning!O139,0)</f>
        <v>0</v>
      </c>
      <c r="H137" s="16">
        <f>IF(Inskrivning!A139="j",Inskrivning!P139,0)</f>
        <v>0</v>
      </c>
      <c r="I137" s="73">
        <f>IF(Inskrivning!A139="j",Inskrivning!Q139,0)</f>
        <v>0</v>
      </c>
      <c r="J137" s="16">
        <f>IF(Inskrivning!A139="j",Inskrivning!R139,0)</f>
        <v>0</v>
      </c>
      <c r="K137" s="16">
        <f>IF(Inskrivning!A139="j",Inskrivning!S139,0)</f>
        <v>0</v>
      </c>
      <c r="L137" s="16">
        <f>IF(Inskrivning!A139="j",Inskrivning!T139,0)</f>
        <v>0</v>
      </c>
      <c r="M137" s="16">
        <f>IF(Inskrivning!A139="j",Inskrivning!U139,0)</f>
        <v>0</v>
      </c>
      <c r="N137" s="16">
        <f>IF(Inskrivning!A139="j",Inskrivning!V139,0)</f>
        <v>0</v>
      </c>
      <c r="O137" s="73">
        <f>IF(Inskrivning!A139="j",Inskrivning!W139,0)</f>
        <v>0</v>
      </c>
      <c r="P137" s="73">
        <f>IF(Inskrivning!A139="j",Inskrivning!X139,0)</f>
        <v>0</v>
      </c>
      <c r="Q137" s="113"/>
    </row>
    <row r="138" spans="2:17" ht="15.6" x14ac:dyDescent="0.3">
      <c r="B138" s="55">
        <f>IF(Inskrivning!A140="j",Inskrivning!J140,0)</f>
        <v>0</v>
      </c>
      <c r="C138" s="35">
        <f>IF(Inskrivning!A140="j",Inskrivning!K140,0)</f>
        <v>0</v>
      </c>
      <c r="D138" s="16">
        <f>IF(Inskrivning!A140="j",Inskrivning!L140,0)</f>
        <v>0</v>
      </c>
      <c r="E138" s="16">
        <f>IF(Inskrivning!A140="j",Inskrivning!M140,0)</f>
        <v>0</v>
      </c>
      <c r="F138" s="16">
        <f>IF(Inskrivning!A140="j",Inskrivning!N140,0)</f>
        <v>0</v>
      </c>
      <c r="G138" s="16">
        <f>IF(Inskrivning!A140="j",Inskrivning!O140,0)</f>
        <v>0</v>
      </c>
      <c r="H138" s="16">
        <f>IF(Inskrivning!A140="j",Inskrivning!P140,0)</f>
        <v>0</v>
      </c>
      <c r="I138" s="73">
        <f>IF(Inskrivning!A140="j",Inskrivning!Q140,0)</f>
        <v>0</v>
      </c>
      <c r="J138" s="16">
        <f>IF(Inskrivning!A140="j",Inskrivning!R140,0)</f>
        <v>0</v>
      </c>
      <c r="K138" s="16">
        <f>IF(Inskrivning!A140="j",Inskrivning!S140,0)</f>
        <v>0</v>
      </c>
      <c r="L138" s="16">
        <f>IF(Inskrivning!A140="j",Inskrivning!T140,0)</f>
        <v>0</v>
      </c>
      <c r="M138" s="16">
        <f>IF(Inskrivning!A140="j",Inskrivning!U140,0)</f>
        <v>0</v>
      </c>
      <c r="N138" s="16">
        <f>IF(Inskrivning!A140="j",Inskrivning!V140,0)</f>
        <v>0</v>
      </c>
      <c r="O138" s="73">
        <f>IF(Inskrivning!A140="j",Inskrivning!W140,0)</f>
        <v>0</v>
      </c>
      <c r="P138" s="73">
        <f>IF(Inskrivning!A140="j",Inskrivning!X140,0)</f>
        <v>0</v>
      </c>
      <c r="Q138" s="113"/>
    </row>
    <row r="139" spans="2:17" ht="15.6" x14ac:dyDescent="0.3">
      <c r="B139" s="55">
        <f>IF(Inskrivning!A141="j",Inskrivning!J141,0)</f>
        <v>0</v>
      </c>
      <c r="C139" s="35">
        <f>IF(Inskrivning!A141="j",Inskrivning!K141,0)</f>
        <v>0</v>
      </c>
      <c r="D139" s="16">
        <f>IF(Inskrivning!A141="j",Inskrivning!L141,0)</f>
        <v>0</v>
      </c>
      <c r="E139" s="16">
        <f>IF(Inskrivning!A141="j",Inskrivning!M141,0)</f>
        <v>0</v>
      </c>
      <c r="F139" s="16">
        <f>IF(Inskrivning!A141="j",Inskrivning!N141,0)</f>
        <v>0</v>
      </c>
      <c r="G139" s="16">
        <f>IF(Inskrivning!A141="j",Inskrivning!O141,0)</f>
        <v>0</v>
      </c>
      <c r="H139" s="16">
        <f>IF(Inskrivning!A141="j",Inskrivning!P141,0)</f>
        <v>0</v>
      </c>
      <c r="I139" s="73">
        <f>IF(Inskrivning!A141="j",Inskrivning!Q141,0)</f>
        <v>0</v>
      </c>
      <c r="J139" s="16">
        <f>IF(Inskrivning!A141="j",Inskrivning!R141,0)</f>
        <v>0</v>
      </c>
      <c r="K139" s="16">
        <f>IF(Inskrivning!A141="j",Inskrivning!S141,0)</f>
        <v>0</v>
      </c>
      <c r="L139" s="16">
        <f>IF(Inskrivning!A141="j",Inskrivning!T141,0)</f>
        <v>0</v>
      </c>
      <c r="M139" s="16">
        <f>IF(Inskrivning!A141="j",Inskrivning!U141,0)</f>
        <v>0</v>
      </c>
      <c r="N139" s="16">
        <f>IF(Inskrivning!A141="j",Inskrivning!V141,0)</f>
        <v>0</v>
      </c>
      <c r="O139" s="73">
        <f>IF(Inskrivning!A141="j",Inskrivning!W141,0)</f>
        <v>0</v>
      </c>
      <c r="P139" s="73">
        <f>IF(Inskrivning!A141="j",Inskrivning!X141,0)</f>
        <v>0</v>
      </c>
      <c r="Q139" s="113"/>
    </row>
    <row r="140" spans="2:17" ht="15.6" x14ac:dyDescent="0.3">
      <c r="B140" s="55">
        <f>IF(Inskrivning!A142="j",Inskrivning!J142,0)</f>
        <v>0</v>
      </c>
      <c r="C140" s="35">
        <f>IF(Inskrivning!A142="j",Inskrivning!K142,0)</f>
        <v>0</v>
      </c>
      <c r="D140" s="16">
        <f>IF(Inskrivning!A142="j",Inskrivning!L142,0)</f>
        <v>0</v>
      </c>
      <c r="E140" s="16">
        <f>IF(Inskrivning!A142="j",Inskrivning!M142,0)</f>
        <v>0</v>
      </c>
      <c r="F140" s="16">
        <f>IF(Inskrivning!A142="j",Inskrivning!N142,0)</f>
        <v>0</v>
      </c>
      <c r="G140" s="16">
        <f>IF(Inskrivning!A142="j",Inskrivning!O142,0)</f>
        <v>0</v>
      </c>
      <c r="H140" s="16">
        <f>IF(Inskrivning!A142="j",Inskrivning!P142,0)</f>
        <v>0</v>
      </c>
      <c r="I140" s="73">
        <f>IF(Inskrivning!A142="j",Inskrivning!Q142,0)</f>
        <v>0</v>
      </c>
      <c r="J140" s="16">
        <f>IF(Inskrivning!A142="j",Inskrivning!R142,0)</f>
        <v>0</v>
      </c>
      <c r="K140" s="16">
        <f>IF(Inskrivning!A142="j",Inskrivning!S142,0)</f>
        <v>0</v>
      </c>
      <c r="L140" s="16">
        <f>IF(Inskrivning!A142="j",Inskrivning!T142,0)</f>
        <v>0</v>
      </c>
      <c r="M140" s="16">
        <f>IF(Inskrivning!A142="j",Inskrivning!U142,0)</f>
        <v>0</v>
      </c>
      <c r="N140" s="16">
        <f>IF(Inskrivning!A142="j",Inskrivning!V142,0)</f>
        <v>0</v>
      </c>
      <c r="O140" s="73">
        <f>IF(Inskrivning!A142="j",Inskrivning!W142,0)</f>
        <v>0</v>
      </c>
      <c r="P140" s="73">
        <f>IF(Inskrivning!A142="j",Inskrivning!X142,0)</f>
        <v>0</v>
      </c>
      <c r="Q140" s="113"/>
    </row>
    <row r="141" spans="2:17" ht="15.6" x14ac:dyDescent="0.3">
      <c r="B141" s="55">
        <f>IF(Inskrivning!A143="j",Inskrivning!J143,0)</f>
        <v>0</v>
      </c>
      <c r="C141" s="35">
        <f>IF(Inskrivning!A143="j",Inskrivning!K143,0)</f>
        <v>0</v>
      </c>
      <c r="D141" s="16">
        <f>IF(Inskrivning!A143="j",Inskrivning!L143,0)</f>
        <v>0</v>
      </c>
      <c r="E141" s="16">
        <f>IF(Inskrivning!A143="j",Inskrivning!M143,0)</f>
        <v>0</v>
      </c>
      <c r="F141" s="16">
        <f>IF(Inskrivning!A143="j",Inskrivning!N143,0)</f>
        <v>0</v>
      </c>
      <c r="G141" s="16">
        <f>IF(Inskrivning!A143="j",Inskrivning!O143,0)</f>
        <v>0</v>
      </c>
      <c r="H141" s="16">
        <f>IF(Inskrivning!A143="j",Inskrivning!P143,0)</f>
        <v>0</v>
      </c>
      <c r="I141" s="73">
        <f>IF(Inskrivning!A143="j",Inskrivning!Q143,0)</f>
        <v>0</v>
      </c>
      <c r="J141" s="16">
        <f>IF(Inskrivning!A143="j",Inskrivning!R143,0)</f>
        <v>0</v>
      </c>
      <c r="K141" s="16">
        <f>IF(Inskrivning!A143="j",Inskrivning!S143,0)</f>
        <v>0</v>
      </c>
      <c r="L141" s="16">
        <f>IF(Inskrivning!A143="j",Inskrivning!T143,0)</f>
        <v>0</v>
      </c>
      <c r="M141" s="16">
        <f>IF(Inskrivning!A143="j",Inskrivning!U143,0)</f>
        <v>0</v>
      </c>
      <c r="N141" s="16">
        <f>IF(Inskrivning!A143="j",Inskrivning!V143,0)</f>
        <v>0</v>
      </c>
      <c r="O141" s="73">
        <f>IF(Inskrivning!A143="j",Inskrivning!W143,0)</f>
        <v>0</v>
      </c>
      <c r="P141" s="73">
        <f>IF(Inskrivning!A143="j",Inskrivning!X143,0)</f>
        <v>0</v>
      </c>
      <c r="Q141" s="113"/>
    </row>
    <row r="142" spans="2:17" ht="15.6" x14ac:dyDescent="0.3">
      <c r="B142" s="55">
        <f>IF(Inskrivning!A144="j",Inskrivning!J144,0)</f>
        <v>0</v>
      </c>
      <c r="C142" s="35">
        <f>IF(Inskrivning!A144="j",Inskrivning!K144,0)</f>
        <v>0</v>
      </c>
      <c r="D142" s="16">
        <f>IF(Inskrivning!A144="j",Inskrivning!L144,0)</f>
        <v>0</v>
      </c>
      <c r="E142" s="16">
        <f>IF(Inskrivning!A144="j",Inskrivning!M144,0)</f>
        <v>0</v>
      </c>
      <c r="F142" s="16">
        <f>IF(Inskrivning!A144="j",Inskrivning!N144,0)</f>
        <v>0</v>
      </c>
      <c r="G142" s="16">
        <f>IF(Inskrivning!A144="j",Inskrivning!O144,0)</f>
        <v>0</v>
      </c>
      <c r="H142" s="16">
        <f>IF(Inskrivning!A144="j",Inskrivning!P144,0)</f>
        <v>0</v>
      </c>
      <c r="I142" s="73">
        <f>IF(Inskrivning!A144="j",Inskrivning!Q144,0)</f>
        <v>0</v>
      </c>
      <c r="J142" s="16">
        <f>IF(Inskrivning!A144="j",Inskrivning!R144,0)</f>
        <v>0</v>
      </c>
      <c r="K142" s="16">
        <f>IF(Inskrivning!A144="j",Inskrivning!S144,0)</f>
        <v>0</v>
      </c>
      <c r="L142" s="16">
        <f>IF(Inskrivning!A144="j",Inskrivning!T144,0)</f>
        <v>0</v>
      </c>
      <c r="M142" s="16">
        <f>IF(Inskrivning!A144="j",Inskrivning!U144,0)</f>
        <v>0</v>
      </c>
      <c r="N142" s="16">
        <f>IF(Inskrivning!A144="j",Inskrivning!V144,0)</f>
        <v>0</v>
      </c>
      <c r="O142" s="73">
        <f>IF(Inskrivning!A144="j",Inskrivning!W144,0)</f>
        <v>0</v>
      </c>
      <c r="P142" s="73">
        <f>IF(Inskrivning!A144="j",Inskrivning!X144,0)</f>
        <v>0</v>
      </c>
      <c r="Q142" s="113"/>
    </row>
    <row r="143" spans="2:17" ht="15.6" x14ac:dyDescent="0.3">
      <c r="B143" s="55">
        <f>IF(Inskrivning!A145="j",Inskrivning!J145,0)</f>
        <v>0</v>
      </c>
      <c r="C143" s="35">
        <f>IF(Inskrivning!A145="j",Inskrivning!K145,0)</f>
        <v>0</v>
      </c>
      <c r="D143" s="16">
        <f>IF(Inskrivning!A145="j",Inskrivning!L145,0)</f>
        <v>0</v>
      </c>
      <c r="E143" s="16">
        <f>IF(Inskrivning!A145="j",Inskrivning!M145,0)</f>
        <v>0</v>
      </c>
      <c r="F143" s="16">
        <f>IF(Inskrivning!A145="j",Inskrivning!N145,0)</f>
        <v>0</v>
      </c>
      <c r="G143" s="16">
        <f>IF(Inskrivning!A145="j",Inskrivning!O145,0)</f>
        <v>0</v>
      </c>
      <c r="H143" s="16">
        <f>IF(Inskrivning!A145="j",Inskrivning!P145,0)</f>
        <v>0</v>
      </c>
      <c r="I143" s="73">
        <f>IF(Inskrivning!A145="j",Inskrivning!Q145,0)</f>
        <v>0</v>
      </c>
      <c r="J143" s="16">
        <f>IF(Inskrivning!A145="j",Inskrivning!R145,0)</f>
        <v>0</v>
      </c>
      <c r="K143" s="16">
        <f>IF(Inskrivning!A145="j",Inskrivning!S145,0)</f>
        <v>0</v>
      </c>
      <c r="L143" s="16">
        <f>IF(Inskrivning!A145="j",Inskrivning!T145,0)</f>
        <v>0</v>
      </c>
      <c r="M143" s="16">
        <f>IF(Inskrivning!A145="j",Inskrivning!U145,0)</f>
        <v>0</v>
      </c>
      <c r="N143" s="16">
        <f>IF(Inskrivning!A145="j",Inskrivning!V145,0)</f>
        <v>0</v>
      </c>
      <c r="O143" s="73">
        <f>IF(Inskrivning!A145="j",Inskrivning!W145,0)</f>
        <v>0</v>
      </c>
      <c r="P143" s="73">
        <f>IF(Inskrivning!A145="j",Inskrivning!X145,0)</f>
        <v>0</v>
      </c>
      <c r="Q143" s="113"/>
    </row>
    <row r="144" spans="2:17" ht="15.6" x14ac:dyDescent="0.3">
      <c r="B144" s="55">
        <f>IF(Inskrivning!A146="j",Inskrivning!J146,0)</f>
        <v>0</v>
      </c>
      <c r="C144" s="35">
        <f>IF(Inskrivning!A146="j",Inskrivning!K146,0)</f>
        <v>0</v>
      </c>
      <c r="D144" s="16">
        <f>IF(Inskrivning!A146="j",Inskrivning!L146,0)</f>
        <v>0</v>
      </c>
      <c r="E144" s="16">
        <f>IF(Inskrivning!A146="j",Inskrivning!M146,0)</f>
        <v>0</v>
      </c>
      <c r="F144" s="16">
        <f>IF(Inskrivning!A146="j",Inskrivning!N146,0)</f>
        <v>0</v>
      </c>
      <c r="G144" s="16">
        <f>IF(Inskrivning!A146="j",Inskrivning!O146,0)</f>
        <v>0</v>
      </c>
      <c r="H144" s="16">
        <f>IF(Inskrivning!A146="j",Inskrivning!P146,0)</f>
        <v>0</v>
      </c>
      <c r="I144" s="73">
        <f>IF(Inskrivning!A146="j",Inskrivning!Q146,0)</f>
        <v>0</v>
      </c>
      <c r="J144" s="16">
        <f>IF(Inskrivning!A146="j",Inskrivning!R146,0)</f>
        <v>0</v>
      </c>
      <c r="K144" s="16">
        <f>IF(Inskrivning!A146="j",Inskrivning!S146,0)</f>
        <v>0</v>
      </c>
      <c r="L144" s="16">
        <f>IF(Inskrivning!A146="j",Inskrivning!T146,0)</f>
        <v>0</v>
      </c>
      <c r="M144" s="16">
        <f>IF(Inskrivning!A146="j",Inskrivning!U146,0)</f>
        <v>0</v>
      </c>
      <c r="N144" s="16">
        <f>IF(Inskrivning!A146="j",Inskrivning!V146,0)</f>
        <v>0</v>
      </c>
      <c r="O144" s="73">
        <f>IF(Inskrivning!A146="j",Inskrivning!W146,0)</f>
        <v>0</v>
      </c>
      <c r="P144" s="73">
        <f>IF(Inskrivning!A146="j",Inskrivning!X146,0)</f>
        <v>0</v>
      </c>
      <c r="Q144" s="113"/>
    </row>
    <row r="145" spans="2:17" ht="15.6" x14ac:dyDescent="0.3">
      <c r="B145" s="55">
        <f>IF(Inskrivning!A147="j",Inskrivning!J147,0)</f>
        <v>0</v>
      </c>
      <c r="C145" s="35">
        <f>IF(Inskrivning!A147="j",Inskrivning!K147,0)</f>
        <v>0</v>
      </c>
      <c r="D145" s="16">
        <f>IF(Inskrivning!A147="j",Inskrivning!L147,0)</f>
        <v>0</v>
      </c>
      <c r="E145" s="16">
        <f>IF(Inskrivning!A147="j",Inskrivning!M147,0)</f>
        <v>0</v>
      </c>
      <c r="F145" s="16">
        <f>IF(Inskrivning!A147="j",Inskrivning!N147,0)</f>
        <v>0</v>
      </c>
      <c r="G145" s="16">
        <f>IF(Inskrivning!A147="j",Inskrivning!O147,0)</f>
        <v>0</v>
      </c>
      <c r="H145" s="16">
        <f>IF(Inskrivning!A147="j",Inskrivning!P147,0)</f>
        <v>0</v>
      </c>
      <c r="I145" s="73">
        <f>IF(Inskrivning!A147="j",Inskrivning!Q147,0)</f>
        <v>0</v>
      </c>
      <c r="J145" s="16">
        <f>IF(Inskrivning!A147="j",Inskrivning!R147,0)</f>
        <v>0</v>
      </c>
      <c r="K145" s="16">
        <f>IF(Inskrivning!A147="j",Inskrivning!S147,0)</f>
        <v>0</v>
      </c>
      <c r="L145" s="16">
        <f>IF(Inskrivning!A147="j",Inskrivning!T147,0)</f>
        <v>0</v>
      </c>
      <c r="M145" s="16">
        <f>IF(Inskrivning!A147="j",Inskrivning!U147,0)</f>
        <v>0</v>
      </c>
      <c r="N145" s="16">
        <f>IF(Inskrivning!A147="j",Inskrivning!V147,0)</f>
        <v>0</v>
      </c>
      <c r="O145" s="73">
        <f>IF(Inskrivning!A147="j",Inskrivning!W147,0)</f>
        <v>0</v>
      </c>
      <c r="P145" s="73">
        <f>IF(Inskrivning!A147="j",Inskrivning!X147,0)</f>
        <v>0</v>
      </c>
      <c r="Q145" s="113"/>
    </row>
    <row r="146" spans="2:17" ht="15.6" x14ac:dyDescent="0.3">
      <c r="B146" s="55">
        <f>IF(Inskrivning!A148="j",Inskrivning!J148,0)</f>
        <v>0</v>
      </c>
      <c r="C146" s="35">
        <f>IF(Inskrivning!A148="j",Inskrivning!K148,0)</f>
        <v>0</v>
      </c>
      <c r="D146" s="16">
        <f>IF(Inskrivning!A148="j",Inskrivning!L148,0)</f>
        <v>0</v>
      </c>
      <c r="E146" s="16">
        <f>IF(Inskrivning!A148="j",Inskrivning!M148,0)</f>
        <v>0</v>
      </c>
      <c r="F146" s="16">
        <f>IF(Inskrivning!A148="j",Inskrivning!N148,0)</f>
        <v>0</v>
      </c>
      <c r="G146" s="16">
        <f>IF(Inskrivning!A148="j",Inskrivning!O148,0)</f>
        <v>0</v>
      </c>
      <c r="H146" s="16">
        <f>IF(Inskrivning!A148="j",Inskrivning!P148,0)</f>
        <v>0</v>
      </c>
      <c r="I146" s="73">
        <f>IF(Inskrivning!A148="j",Inskrivning!Q148,0)</f>
        <v>0</v>
      </c>
      <c r="J146" s="16">
        <f>IF(Inskrivning!A148="j",Inskrivning!R148,0)</f>
        <v>0</v>
      </c>
      <c r="K146" s="16">
        <f>IF(Inskrivning!A148="j",Inskrivning!S148,0)</f>
        <v>0</v>
      </c>
      <c r="L146" s="16">
        <f>IF(Inskrivning!A148="j",Inskrivning!T148,0)</f>
        <v>0</v>
      </c>
      <c r="M146" s="16">
        <f>IF(Inskrivning!A148="j",Inskrivning!U148,0)</f>
        <v>0</v>
      </c>
      <c r="N146" s="16">
        <f>IF(Inskrivning!A148="j",Inskrivning!V148,0)</f>
        <v>0</v>
      </c>
      <c r="O146" s="73">
        <f>IF(Inskrivning!A148="j",Inskrivning!W148,0)</f>
        <v>0</v>
      </c>
      <c r="P146" s="73">
        <f>IF(Inskrivning!A148="j",Inskrivning!X148,0)</f>
        <v>0</v>
      </c>
      <c r="Q146" s="113"/>
    </row>
    <row r="147" spans="2:17" ht="15.6" x14ac:dyDescent="0.3">
      <c r="B147" s="55">
        <f>IF(Inskrivning!A149="j",Inskrivning!J149,0)</f>
        <v>0</v>
      </c>
      <c r="C147" s="35">
        <f>IF(Inskrivning!A149="j",Inskrivning!K149,0)</f>
        <v>0</v>
      </c>
      <c r="D147" s="16">
        <f>IF(Inskrivning!A149="j",Inskrivning!L149,0)</f>
        <v>0</v>
      </c>
      <c r="E147" s="16">
        <f>IF(Inskrivning!A149="j",Inskrivning!M149,0)</f>
        <v>0</v>
      </c>
      <c r="F147" s="16">
        <f>IF(Inskrivning!A149="j",Inskrivning!N149,0)</f>
        <v>0</v>
      </c>
      <c r="G147" s="16">
        <f>IF(Inskrivning!A149="j",Inskrivning!O149,0)</f>
        <v>0</v>
      </c>
      <c r="H147" s="16">
        <f>IF(Inskrivning!A149="j",Inskrivning!P149,0)</f>
        <v>0</v>
      </c>
      <c r="I147" s="73">
        <f>IF(Inskrivning!A149="j",Inskrivning!Q149,0)</f>
        <v>0</v>
      </c>
      <c r="J147" s="16">
        <f>IF(Inskrivning!A149="j",Inskrivning!R149,0)</f>
        <v>0</v>
      </c>
      <c r="K147" s="16">
        <f>IF(Inskrivning!A149="j",Inskrivning!S149,0)</f>
        <v>0</v>
      </c>
      <c r="L147" s="16">
        <f>IF(Inskrivning!A149="j",Inskrivning!T149,0)</f>
        <v>0</v>
      </c>
      <c r="M147" s="16">
        <f>IF(Inskrivning!A149="j",Inskrivning!U149,0)</f>
        <v>0</v>
      </c>
      <c r="N147" s="16">
        <f>IF(Inskrivning!A149="j",Inskrivning!V149,0)</f>
        <v>0</v>
      </c>
      <c r="O147" s="73">
        <f>IF(Inskrivning!A149="j",Inskrivning!W149,0)</f>
        <v>0</v>
      </c>
      <c r="P147" s="73">
        <f>IF(Inskrivning!A149="j",Inskrivning!X149,0)</f>
        <v>0</v>
      </c>
      <c r="Q147" s="113"/>
    </row>
    <row r="148" spans="2:17" ht="15.6" x14ac:dyDescent="0.3">
      <c r="B148" s="55">
        <f>IF(Inskrivning!A150="j",Inskrivning!J150,0)</f>
        <v>0</v>
      </c>
      <c r="C148" s="35">
        <f>IF(Inskrivning!A150="j",Inskrivning!K150,0)</f>
        <v>0</v>
      </c>
      <c r="D148" s="16">
        <f>IF(Inskrivning!A150="j",Inskrivning!L150,0)</f>
        <v>0</v>
      </c>
      <c r="E148" s="16">
        <f>IF(Inskrivning!A150="j",Inskrivning!M150,0)</f>
        <v>0</v>
      </c>
      <c r="F148" s="16">
        <f>IF(Inskrivning!A150="j",Inskrivning!N150,0)</f>
        <v>0</v>
      </c>
      <c r="G148" s="16">
        <f>IF(Inskrivning!A150="j",Inskrivning!O150,0)</f>
        <v>0</v>
      </c>
      <c r="H148" s="16">
        <f>IF(Inskrivning!A150="j",Inskrivning!P150,0)</f>
        <v>0</v>
      </c>
      <c r="I148" s="73">
        <f>IF(Inskrivning!A150="j",Inskrivning!Q150,0)</f>
        <v>0</v>
      </c>
      <c r="J148" s="16">
        <f>IF(Inskrivning!A150="j",Inskrivning!R150,0)</f>
        <v>0</v>
      </c>
      <c r="K148" s="16">
        <f>IF(Inskrivning!A150="j",Inskrivning!S150,0)</f>
        <v>0</v>
      </c>
      <c r="L148" s="16">
        <f>IF(Inskrivning!A150="j",Inskrivning!T150,0)</f>
        <v>0</v>
      </c>
      <c r="M148" s="16">
        <f>IF(Inskrivning!A150="j",Inskrivning!U150,0)</f>
        <v>0</v>
      </c>
      <c r="N148" s="16">
        <f>IF(Inskrivning!A150="j",Inskrivning!V150,0)</f>
        <v>0</v>
      </c>
      <c r="O148" s="73">
        <f>IF(Inskrivning!A150="j",Inskrivning!W150,0)</f>
        <v>0</v>
      </c>
      <c r="P148" s="73">
        <f>IF(Inskrivning!A150="j",Inskrivning!X150,0)</f>
        <v>0</v>
      </c>
      <c r="Q148" s="113"/>
    </row>
    <row r="149" spans="2:17" ht="15.6" x14ac:dyDescent="0.3">
      <c r="B149" s="55">
        <f>IF(Inskrivning!A151="j",Inskrivning!J151,0)</f>
        <v>0</v>
      </c>
      <c r="C149" s="35">
        <f>IF(Inskrivning!A151="j",Inskrivning!K151,0)</f>
        <v>0</v>
      </c>
      <c r="D149" s="16">
        <f>IF(Inskrivning!A151="j",Inskrivning!L151,0)</f>
        <v>0</v>
      </c>
      <c r="E149" s="16">
        <f>IF(Inskrivning!A151="j",Inskrivning!M151,0)</f>
        <v>0</v>
      </c>
      <c r="F149" s="16">
        <f>IF(Inskrivning!A151="j",Inskrivning!N151,0)</f>
        <v>0</v>
      </c>
      <c r="G149" s="16">
        <f>IF(Inskrivning!A151="j",Inskrivning!O151,0)</f>
        <v>0</v>
      </c>
      <c r="H149" s="16">
        <f>IF(Inskrivning!A151="j",Inskrivning!P151,0)</f>
        <v>0</v>
      </c>
      <c r="I149" s="73">
        <f>IF(Inskrivning!A151="j",Inskrivning!Q151,0)</f>
        <v>0</v>
      </c>
      <c r="J149" s="16">
        <f>IF(Inskrivning!A151="j",Inskrivning!R151,0)</f>
        <v>0</v>
      </c>
      <c r="K149" s="16">
        <f>IF(Inskrivning!A151="j",Inskrivning!S151,0)</f>
        <v>0</v>
      </c>
      <c r="L149" s="16">
        <f>IF(Inskrivning!A151="j",Inskrivning!T151,0)</f>
        <v>0</v>
      </c>
      <c r="M149" s="16">
        <f>IF(Inskrivning!A151="j",Inskrivning!U151,0)</f>
        <v>0</v>
      </c>
      <c r="N149" s="16">
        <f>IF(Inskrivning!A151="j",Inskrivning!V151,0)</f>
        <v>0</v>
      </c>
      <c r="O149" s="73">
        <f>IF(Inskrivning!A151="j",Inskrivning!W151,0)</f>
        <v>0</v>
      </c>
      <c r="P149" s="73">
        <f>IF(Inskrivning!A151="j",Inskrivning!X151,0)</f>
        <v>0</v>
      </c>
      <c r="Q149" s="113"/>
    </row>
    <row r="150" spans="2:17" ht="15.6" x14ac:dyDescent="0.3">
      <c r="B150" s="55">
        <f>IF(Inskrivning!A152="j",Inskrivning!J152,0)</f>
        <v>0</v>
      </c>
      <c r="C150" s="35">
        <f>IF(Inskrivning!A152="j",Inskrivning!K152,0)</f>
        <v>0</v>
      </c>
      <c r="D150" s="16">
        <f>IF(Inskrivning!A152="j",Inskrivning!L152,0)</f>
        <v>0</v>
      </c>
      <c r="E150" s="16">
        <f>IF(Inskrivning!A152="j",Inskrivning!M152,0)</f>
        <v>0</v>
      </c>
      <c r="F150" s="16">
        <f>IF(Inskrivning!A152="j",Inskrivning!N152,0)</f>
        <v>0</v>
      </c>
      <c r="G150" s="16">
        <f>IF(Inskrivning!A152="j",Inskrivning!O152,0)</f>
        <v>0</v>
      </c>
      <c r="H150" s="16">
        <f>IF(Inskrivning!A152="j",Inskrivning!P152,0)</f>
        <v>0</v>
      </c>
      <c r="I150" s="73">
        <f>IF(Inskrivning!A152="j",Inskrivning!Q152,0)</f>
        <v>0</v>
      </c>
      <c r="J150" s="16">
        <f>IF(Inskrivning!A152="j",Inskrivning!R152,0)</f>
        <v>0</v>
      </c>
      <c r="K150" s="16">
        <f>IF(Inskrivning!A152="j",Inskrivning!S152,0)</f>
        <v>0</v>
      </c>
      <c r="L150" s="16">
        <f>IF(Inskrivning!A152="j",Inskrivning!T152,0)</f>
        <v>0</v>
      </c>
      <c r="M150" s="16">
        <f>IF(Inskrivning!A152="j",Inskrivning!U152,0)</f>
        <v>0</v>
      </c>
      <c r="N150" s="16">
        <f>IF(Inskrivning!A152="j",Inskrivning!V152,0)</f>
        <v>0</v>
      </c>
      <c r="O150" s="73">
        <f>IF(Inskrivning!A152="j",Inskrivning!W152,0)</f>
        <v>0</v>
      </c>
      <c r="P150" s="73">
        <f>IF(Inskrivning!A152="j",Inskrivning!X152,0)</f>
        <v>0</v>
      </c>
      <c r="Q150" s="113"/>
    </row>
    <row r="151" spans="2:17" ht="15.6" x14ac:dyDescent="0.3">
      <c r="B151" s="55">
        <f>IF(Inskrivning!A153="j",Inskrivning!J153,0)</f>
        <v>0</v>
      </c>
      <c r="C151" s="35">
        <f>IF(Inskrivning!A153="j",Inskrivning!K153,0)</f>
        <v>0</v>
      </c>
      <c r="D151" s="16">
        <f>IF(Inskrivning!A153="j",Inskrivning!L153,0)</f>
        <v>0</v>
      </c>
      <c r="E151" s="16">
        <f>IF(Inskrivning!A153="j",Inskrivning!M153,0)</f>
        <v>0</v>
      </c>
      <c r="F151" s="16">
        <f>IF(Inskrivning!A153="j",Inskrivning!N153,0)</f>
        <v>0</v>
      </c>
      <c r="G151" s="16">
        <f>IF(Inskrivning!A153="j",Inskrivning!O153,0)</f>
        <v>0</v>
      </c>
      <c r="H151" s="16">
        <f>IF(Inskrivning!A153="j",Inskrivning!P153,0)</f>
        <v>0</v>
      </c>
      <c r="I151" s="73">
        <f>IF(Inskrivning!A153="j",Inskrivning!Q153,0)</f>
        <v>0</v>
      </c>
      <c r="J151" s="16">
        <f>IF(Inskrivning!A153="j",Inskrivning!R153,0)</f>
        <v>0</v>
      </c>
      <c r="K151" s="16">
        <f>IF(Inskrivning!A153="j",Inskrivning!S153,0)</f>
        <v>0</v>
      </c>
      <c r="L151" s="16">
        <f>IF(Inskrivning!A153="j",Inskrivning!T153,0)</f>
        <v>0</v>
      </c>
      <c r="M151" s="16">
        <f>IF(Inskrivning!A153="j",Inskrivning!U153,0)</f>
        <v>0</v>
      </c>
      <c r="N151" s="16">
        <f>IF(Inskrivning!A153="j",Inskrivning!V153,0)</f>
        <v>0</v>
      </c>
      <c r="O151" s="73">
        <f>IF(Inskrivning!A153="j",Inskrivning!W153,0)</f>
        <v>0</v>
      </c>
      <c r="P151" s="73">
        <f>IF(Inskrivning!A153="j",Inskrivning!X153,0)</f>
        <v>0</v>
      </c>
      <c r="Q151" s="113"/>
    </row>
    <row r="152" spans="2:17" ht="15.6" x14ac:dyDescent="0.3">
      <c r="B152" s="55">
        <f>IF(Inskrivning!A154="j",Inskrivning!J154,0)</f>
        <v>0</v>
      </c>
      <c r="C152" s="35">
        <f>IF(Inskrivning!A154="j",Inskrivning!K154,0)</f>
        <v>0</v>
      </c>
      <c r="D152" s="16">
        <f>IF(Inskrivning!A154="j",Inskrivning!L154,0)</f>
        <v>0</v>
      </c>
      <c r="E152" s="16">
        <f>IF(Inskrivning!A154="j",Inskrivning!M154,0)</f>
        <v>0</v>
      </c>
      <c r="F152" s="16">
        <f>IF(Inskrivning!A154="j",Inskrivning!N154,0)</f>
        <v>0</v>
      </c>
      <c r="G152" s="16">
        <f>IF(Inskrivning!A154="j",Inskrivning!O154,0)</f>
        <v>0</v>
      </c>
      <c r="H152" s="16">
        <f>IF(Inskrivning!A154="j",Inskrivning!P154,0)</f>
        <v>0</v>
      </c>
      <c r="I152" s="73">
        <f>IF(Inskrivning!A154="j",Inskrivning!Q154,0)</f>
        <v>0</v>
      </c>
      <c r="J152" s="16">
        <f>IF(Inskrivning!A154="j",Inskrivning!R154,0)</f>
        <v>0</v>
      </c>
      <c r="K152" s="16">
        <f>IF(Inskrivning!A154="j",Inskrivning!S154,0)</f>
        <v>0</v>
      </c>
      <c r="L152" s="16">
        <f>IF(Inskrivning!A154="j",Inskrivning!T154,0)</f>
        <v>0</v>
      </c>
      <c r="M152" s="16">
        <f>IF(Inskrivning!A154="j",Inskrivning!U154,0)</f>
        <v>0</v>
      </c>
      <c r="N152" s="16">
        <f>IF(Inskrivning!A154="j",Inskrivning!V154,0)</f>
        <v>0</v>
      </c>
      <c r="O152" s="73">
        <f>IF(Inskrivning!A154="j",Inskrivning!W154,0)</f>
        <v>0</v>
      </c>
      <c r="P152" s="73">
        <f>IF(Inskrivning!A154="j",Inskrivning!X154,0)</f>
        <v>0</v>
      </c>
      <c r="Q152" s="113"/>
    </row>
    <row r="153" spans="2:17" ht="15.6" x14ac:dyDescent="0.3">
      <c r="B153" s="55">
        <f>IF(Inskrivning!A155="j",Inskrivning!J155,0)</f>
        <v>0</v>
      </c>
      <c r="C153" s="35">
        <f>IF(Inskrivning!A155="j",Inskrivning!K155,0)</f>
        <v>0</v>
      </c>
      <c r="D153" s="16">
        <f>IF(Inskrivning!A155="j",Inskrivning!L155,0)</f>
        <v>0</v>
      </c>
      <c r="E153" s="16">
        <f>IF(Inskrivning!A155="j",Inskrivning!M155,0)</f>
        <v>0</v>
      </c>
      <c r="F153" s="16">
        <f>IF(Inskrivning!A155="j",Inskrivning!N155,0)</f>
        <v>0</v>
      </c>
      <c r="G153" s="16">
        <f>IF(Inskrivning!A155="j",Inskrivning!O155,0)</f>
        <v>0</v>
      </c>
      <c r="H153" s="16">
        <f>IF(Inskrivning!A155="j",Inskrivning!P155,0)</f>
        <v>0</v>
      </c>
      <c r="I153" s="73">
        <f>IF(Inskrivning!A155="j",Inskrivning!Q155,0)</f>
        <v>0</v>
      </c>
      <c r="J153" s="16">
        <f>IF(Inskrivning!A155="j",Inskrivning!R155,0)</f>
        <v>0</v>
      </c>
      <c r="K153" s="16">
        <f>IF(Inskrivning!A155="j",Inskrivning!S155,0)</f>
        <v>0</v>
      </c>
      <c r="L153" s="16">
        <f>IF(Inskrivning!A155="j",Inskrivning!T155,0)</f>
        <v>0</v>
      </c>
      <c r="M153" s="16">
        <f>IF(Inskrivning!A155="j",Inskrivning!U155,0)</f>
        <v>0</v>
      </c>
      <c r="N153" s="16">
        <f>IF(Inskrivning!A155="j",Inskrivning!V155,0)</f>
        <v>0</v>
      </c>
      <c r="O153" s="73">
        <f>IF(Inskrivning!A155="j",Inskrivning!W155,0)</f>
        <v>0</v>
      </c>
      <c r="P153" s="73">
        <f>IF(Inskrivning!A155="j",Inskrivning!X155,0)</f>
        <v>0</v>
      </c>
      <c r="Q153" s="113"/>
    </row>
    <row r="154" spans="2:17" ht="15.6" x14ac:dyDescent="0.3">
      <c r="B154" s="55">
        <f>IF(Inskrivning!A156="j",Inskrivning!J156,0)</f>
        <v>0</v>
      </c>
      <c r="C154" s="35">
        <f>IF(Inskrivning!A156="j",Inskrivning!K156,0)</f>
        <v>0</v>
      </c>
      <c r="D154" s="16">
        <f>IF(Inskrivning!A156="j",Inskrivning!L156,0)</f>
        <v>0</v>
      </c>
      <c r="E154" s="16">
        <f>IF(Inskrivning!A156="j",Inskrivning!M156,0)</f>
        <v>0</v>
      </c>
      <c r="F154" s="16">
        <f>IF(Inskrivning!A156="j",Inskrivning!N156,0)</f>
        <v>0</v>
      </c>
      <c r="G154" s="16">
        <f>IF(Inskrivning!A156="j",Inskrivning!O156,0)</f>
        <v>0</v>
      </c>
      <c r="H154" s="16">
        <f>IF(Inskrivning!A156="j",Inskrivning!P156,0)</f>
        <v>0</v>
      </c>
      <c r="I154" s="73">
        <f>IF(Inskrivning!A156="j",Inskrivning!Q156,0)</f>
        <v>0</v>
      </c>
      <c r="J154" s="16">
        <f>IF(Inskrivning!A156="j",Inskrivning!R156,0)</f>
        <v>0</v>
      </c>
      <c r="K154" s="16">
        <f>IF(Inskrivning!A156="j",Inskrivning!S156,0)</f>
        <v>0</v>
      </c>
      <c r="L154" s="16">
        <f>IF(Inskrivning!A156="j",Inskrivning!T156,0)</f>
        <v>0</v>
      </c>
      <c r="M154" s="16">
        <f>IF(Inskrivning!A156="j",Inskrivning!U156,0)</f>
        <v>0</v>
      </c>
      <c r="N154" s="16">
        <f>IF(Inskrivning!A156="j",Inskrivning!V156,0)</f>
        <v>0</v>
      </c>
      <c r="O154" s="73">
        <f>IF(Inskrivning!A156="j",Inskrivning!W156,0)</f>
        <v>0</v>
      </c>
      <c r="P154" s="73">
        <f>IF(Inskrivning!A156="j",Inskrivning!X156,0)</f>
        <v>0</v>
      </c>
      <c r="Q154" s="113"/>
    </row>
    <row r="155" spans="2:17" ht="15.6" x14ac:dyDescent="0.3">
      <c r="B155" s="55">
        <f>IF(Inskrivning!A157="j",Inskrivning!J157,0)</f>
        <v>0</v>
      </c>
      <c r="C155" s="35">
        <f>IF(Inskrivning!A157="j",Inskrivning!K157,0)</f>
        <v>0</v>
      </c>
      <c r="D155" s="16">
        <f>IF(Inskrivning!A157="j",Inskrivning!L157,0)</f>
        <v>0</v>
      </c>
      <c r="E155" s="16">
        <f>IF(Inskrivning!A157="j",Inskrivning!M157,0)</f>
        <v>0</v>
      </c>
      <c r="F155" s="16">
        <f>IF(Inskrivning!A157="j",Inskrivning!N157,0)</f>
        <v>0</v>
      </c>
      <c r="G155" s="16">
        <f>IF(Inskrivning!A157="j",Inskrivning!O157,0)</f>
        <v>0</v>
      </c>
      <c r="H155" s="16">
        <f>IF(Inskrivning!A157="j",Inskrivning!P157,0)</f>
        <v>0</v>
      </c>
      <c r="I155" s="73">
        <f>IF(Inskrivning!A157="j",Inskrivning!Q157,0)</f>
        <v>0</v>
      </c>
      <c r="J155" s="16">
        <f>IF(Inskrivning!A157="j",Inskrivning!R157,0)</f>
        <v>0</v>
      </c>
      <c r="K155" s="16">
        <f>IF(Inskrivning!A157="j",Inskrivning!S157,0)</f>
        <v>0</v>
      </c>
      <c r="L155" s="16">
        <f>IF(Inskrivning!A157="j",Inskrivning!T157,0)</f>
        <v>0</v>
      </c>
      <c r="M155" s="16">
        <f>IF(Inskrivning!A157="j",Inskrivning!U157,0)</f>
        <v>0</v>
      </c>
      <c r="N155" s="16">
        <f>IF(Inskrivning!A157="j",Inskrivning!V157,0)</f>
        <v>0</v>
      </c>
      <c r="O155" s="73">
        <f>IF(Inskrivning!A157="j",Inskrivning!W157,0)</f>
        <v>0</v>
      </c>
      <c r="P155" s="73">
        <f>IF(Inskrivning!A157="j",Inskrivning!X157,0)</f>
        <v>0</v>
      </c>
      <c r="Q155" s="113"/>
    </row>
    <row r="156" spans="2:17" ht="15.6" x14ac:dyDescent="0.3">
      <c r="B156" s="55">
        <f>IF(Inskrivning!A158="j",Inskrivning!J158,0)</f>
        <v>0</v>
      </c>
      <c r="C156" s="35">
        <f>IF(Inskrivning!A158="j",Inskrivning!K158,0)</f>
        <v>0</v>
      </c>
      <c r="D156" s="16">
        <f>IF(Inskrivning!A158="j",Inskrivning!L158,0)</f>
        <v>0</v>
      </c>
      <c r="E156" s="16">
        <f>IF(Inskrivning!A158="j",Inskrivning!M158,0)</f>
        <v>0</v>
      </c>
      <c r="F156" s="16">
        <f>IF(Inskrivning!A158="j",Inskrivning!N158,0)</f>
        <v>0</v>
      </c>
      <c r="G156" s="16">
        <f>IF(Inskrivning!A158="j",Inskrivning!O158,0)</f>
        <v>0</v>
      </c>
      <c r="H156" s="16">
        <f>IF(Inskrivning!A158="j",Inskrivning!P158,0)</f>
        <v>0</v>
      </c>
      <c r="I156" s="73">
        <f>IF(Inskrivning!A158="j",Inskrivning!Q158,0)</f>
        <v>0</v>
      </c>
      <c r="J156" s="16">
        <f>IF(Inskrivning!A158="j",Inskrivning!R158,0)</f>
        <v>0</v>
      </c>
      <c r="K156" s="16">
        <f>IF(Inskrivning!A158="j",Inskrivning!S158,0)</f>
        <v>0</v>
      </c>
      <c r="L156" s="16">
        <f>IF(Inskrivning!A158="j",Inskrivning!T158,0)</f>
        <v>0</v>
      </c>
      <c r="M156" s="16">
        <f>IF(Inskrivning!A158="j",Inskrivning!U158,0)</f>
        <v>0</v>
      </c>
      <c r="N156" s="16">
        <f>IF(Inskrivning!A158="j",Inskrivning!V158,0)</f>
        <v>0</v>
      </c>
      <c r="O156" s="73">
        <f>IF(Inskrivning!A158="j",Inskrivning!W158,0)</f>
        <v>0</v>
      </c>
      <c r="P156" s="73">
        <f>IF(Inskrivning!A158="j",Inskrivning!X158,0)</f>
        <v>0</v>
      </c>
      <c r="Q156" s="113"/>
    </row>
    <row r="157" spans="2:17" ht="15.6" x14ac:dyDescent="0.3">
      <c r="B157" s="55">
        <f>IF(Inskrivning!A159="j",Inskrivning!J159,0)</f>
        <v>0</v>
      </c>
      <c r="C157" s="35">
        <f>IF(Inskrivning!A159="j",Inskrivning!K159,0)</f>
        <v>0</v>
      </c>
      <c r="D157" s="16">
        <f>IF(Inskrivning!A159="j",Inskrivning!L159,0)</f>
        <v>0</v>
      </c>
      <c r="E157" s="16">
        <f>IF(Inskrivning!A159="j",Inskrivning!M159,0)</f>
        <v>0</v>
      </c>
      <c r="F157" s="16">
        <f>IF(Inskrivning!A159="j",Inskrivning!N159,0)</f>
        <v>0</v>
      </c>
      <c r="G157" s="16">
        <f>IF(Inskrivning!A159="j",Inskrivning!O159,0)</f>
        <v>0</v>
      </c>
      <c r="H157" s="16">
        <f>IF(Inskrivning!A159="j",Inskrivning!P159,0)</f>
        <v>0</v>
      </c>
      <c r="I157" s="73">
        <f>IF(Inskrivning!A159="j",Inskrivning!Q159,0)</f>
        <v>0</v>
      </c>
      <c r="J157" s="16">
        <f>IF(Inskrivning!A159="j",Inskrivning!R159,0)</f>
        <v>0</v>
      </c>
      <c r="K157" s="16">
        <f>IF(Inskrivning!A159="j",Inskrivning!S159,0)</f>
        <v>0</v>
      </c>
      <c r="L157" s="16">
        <f>IF(Inskrivning!A159="j",Inskrivning!T159,0)</f>
        <v>0</v>
      </c>
      <c r="M157" s="16">
        <f>IF(Inskrivning!A159="j",Inskrivning!U159,0)</f>
        <v>0</v>
      </c>
      <c r="N157" s="16">
        <f>IF(Inskrivning!A159="j",Inskrivning!V159,0)</f>
        <v>0</v>
      </c>
      <c r="O157" s="73">
        <f>IF(Inskrivning!A159="j",Inskrivning!W159,0)</f>
        <v>0</v>
      </c>
      <c r="P157" s="73">
        <f>IF(Inskrivning!A159="j",Inskrivning!X159,0)</f>
        <v>0</v>
      </c>
      <c r="Q157" s="113"/>
    </row>
    <row r="158" spans="2:17" ht="15.6" x14ac:dyDescent="0.3">
      <c r="B158" s="55">
        <f>IF(Inskrivning!A160="j",Inskrivning!J160,0)</f>
        <v>0</v>
      </c>
      <c r="C158" s="35">
        <f>IF(Inskrivning!A160="j",Inskrivning!K160,0)</f>
        <v>0</v>
      </c>
      <c r="D158" s="16">
        <f>IF(Inskrivning!A160="j",Inskrivning!L160,0)</f>
        <v>0</v>
      </c>
      <c r="E158" s="16">
        <f>IF(Inskrivning!A160="j",Inskrivning!M160,0)</f>
        <v>0</v>
      </c>
      <c r="F158" s="16">
        <f>IF(Inskrivning!A160="j",Inskrivning!N160,0)</f>
        <v>0</v>
      </c>
      <c r="G158" s="16">
        <f>IF(Inskrivning!A160="j",Inskrivning!O160,0)</f>
        <v>0</v>
      </c>
      <c r="H158" s="16">
        <f>IF(Inskrivning!A160="j",Inskrivning!P160,0)</f>
        <v>0</v>
      </c>
      <c r="I158" s="73">
        <f>IF(Inskrivning!A160="j",Inskrivning!Q160,0)</f>
        <v>0</v>
      </c>
      <c r="J158" s="16">
        <f>IF(Inskrivning!A160="j",Inskrivning!R160,0)</f>
        <v>0</v>
      </c>
      <c r="K158" s="16">
        <f>IF(Inskrivning!A160="j",Inskrivning!S160,0)</f>
        <v>0</v>
      </c>
      <c r="L158" s="16">
        <f>IF(Inskrivning!A160="j",Inskrivning!T160,0)</f>
        <v>0</v>
      </c>
      <c r="M158" s="16">
        <f>IF(Inskrivning!A160="j",Inskrivning!U160,0)</f>
        <v>0</v>
      </c>
      <c r="N158" s="16">
        <f>IF(Inskrivning!A160="j",Inskrivning!V160,0)</f>
        <v>0</v>
      </c>
      <c r="O158" s="73">
        <f>IF(Inskrivning!A160="j",Inskrivning!W160,0)</f>
        <v>0</v>
      </c>
      <c r="P158" s="73">
        <f>IF(Inskrivning!A160="j",Inskrivning!X160,0)</f>
        <v>0</v>
      </c>
      <c r="Q158" s="113"/>
    </row>
    <row r="159" spans="2:17" ht="15.6" x14ac:dyDescent="0.3">
      <c r="B159" s="55">
        <f>IF(Inskrivning!A161="j",Inskrivning!J161,0)</f>
        <v>0</v>
      </c>
      <c r="C159" s="35">
        <f>IF(Inskrivning!A161="j",Inskrivning!K161,0)</f>
        <v>0</v>
      </c>
      <c r="D159" s="16">
        <f>IF(Inskrivning!A161="j",Inskrivning!L161,0)</f>
        <v>0</v>
      </c>
      <c r="E159" s="16">
        <f>IF(Inskrivning!A161="j",Inskrivning!M161,0)</f>
        <v>0</v>
      </c>
      <c r="F159" s="16">
        <f>IF(Inskrivning!A161="j",Inskrivning!N161,0)</f>
        <v>0</v>
      </c>
      <c r="G159" s="16">
        <f>IF(Inskrivning!A161="j",Inskrivning!O161,0)</f>
        <v>0</v>
      </c>
      <c r="H159" s="16">
        <f>IF(Inskrivning!A161="j",Inskrivning!P161,0)</f>
        <v>0</v>
      </c>
      <c r="I159" s="73">
        <f>IF(Inskrivning!A161="j",Inskrivning!Q161,0)</f>
        <v>0</v>
      </c>
      <c r="J159" s="16">
        <f>IF(Inskrivning!A161="j",Inskrivning!R161,0)</f>
        <v>0</v>
      </c>
      <c r="K159" s="16">
        <f>IF(Inskrivning!A161="j",Inskrivning!S161,0)</f>
        <v>0</v>
      </c>
      <c r="L159" s="16">
        <f>IF(Inskrivning!A161="j",Inskrivning!T161,0)</f>
        <v>0</v>
      </c>
      <c r="M159" s="16">
        <f>IF(Inskrivning!A161="j",Inskrivning!U161,0)</f>
        <v>0</v>
      </c>
      <c r="N159" s="16">
        <f>IF(Inskrivning!A161="j",Inskrivning!V161,0)</f>
        <v>0</v>
      </c>
      <c r="O159" s="73">
        <f>IF(Inskrivning!A161="j",Inskrivning!W161,0)</f>
        <v>0</v>
      </c>
      <c r="P159" s="73">
        <f>IF(Inskrivning!A161="j",Inskrivning!X161,0)</f>
        <v>0</v>
      </c>
      <c r="Q159" s="113"/>
    </row>
    <row r="160" spans="2:17" ht="15.6" x14ac:dyDescent="0.3">
      <c r="B160" s="55">
        <f>IF(Inskrivning!A162="j",Inskrivning!J162,0)</f>
        <v>0</v>
      </c>
      <c r="C160" s="35">
        <f>IF(Inskrivning!A162="j",Inskrivning!K162,0)</f>
        <v>0</v>
      </c>
      <c r="D160" s="16">
        <f>IF(Inskrivning!A162="j",Inskrivning!L162,0)</f>
        <v>0</v>
      </c>
      <c r="E160" s="16">
        <f>IF(Inskrivning!A162="j",Inskrivning!M162,0)</f>
        <v>0</v>
      </c>
      <c r="F160" s="16">
        <f>IF(Inskrivning!A162="j",Inskrivning!N162,0)</f>
        <v>0</v>
      </c>
      <c r="G160" s="16">
        <f>IF(Inskrivning!A162="j",Inskrivning!O162,0)</f>
        <v>0</v>
      </c>
      <c r="H160" s="16">
        <f>IF(Inskrivning!A162="j",Inskrivning!P162,0)</f>
        <v>0</v>
      </c>
      <c r="I160" s="73">
        <f>IF(Inskrivning!A162="j",Inskrivning!Q162,0)</f>
        <v>0</v>
      </c>
      <c r="J160" s="16">
        <f>IF(Inskrivning!A162="j",Inskrivning!R162,0)</f>
        <v>0</v>
      </c>
      <c r="K160" s="16">
        <f>IF(Inskrivning!A162="j",Inskrivning!S162,0)</f>
        <v>0</v>
      </c>
      <c r="L160" s="16">
        <f>IF(Inskrivning!A162="j",Inskrivning!T162,0)</f>
        <v>0</v>
      </c>
      <c r="M160" s="16">
        <f>IF(Inskrivning!A162="j",Inskrivning!U162,0)</f>
        <v>0</v>
      </c>
      <c r="N160" s="16">
        <f>IF(Inskrivning!A162="j",Inskrivning!V162,0)</f>
        <v>0</v>
      </c>
      <c r="O160" s="73">
        <f>IF(Inskrivning!A162="j",Inskrivning!W162,0)</f>
        <v>0</v>
      </c>
      <c r="P160" s="73">
        <f>IF(Inskrivning!A162="j",Inskrivning!X162,0)</f>
        <v>0</v>
      </c>
      <c r="Q160" s="113"/>
    </row>
    <row r="161" spans="2:17" ht="15.6" x14ac:dyDescent="0.3">
      <c r="B161" s="55">
        <f>IF(Inskrivning!A163="j",Inskrivning!J163,0)</f>
        <v>0</v>
      </c>
      <c r="C161" s="35">
        <f>IF(Inskrivning!A163="j",Inskrivning!K163,0)</f>
        <v>0</v>
      </c>
      <c r="D161" s="16">
        <f>IF(Inskrivning!A163="j",Inskrivning!L163,0)</f>
        <v>0</v>
      </c>
      <c r="E161" s="16">
        <f>IF(Inskrivning!A163="j",Inskrivning!M163,0)</f>
        <v>0</v>
      </c>
      <c r="F161" s="16">
        <f>IF(Inskrivning!A163="j",Inskrivning!N163,0)</f>
        <v>0</v>
      </c>
      <c r="G161" s="16">
        <f>IF(Inskrivning!A163="j",Inskrivning!O163,0)</f>
        <v>0</v>
      </c>
      <c r="H161" s="16">
        <f>IF(Inskrivning!A163="j",Inskrivning!P163,0)</f>
        <v>0</v>
      </c>
      <c r="I161" s="73">
        <f>IF(Inskrivning!A163="j",Inskrivning!Q163,0)</f>
        <v>0</v>
      </c>
      <c r="J161" s="16">
        <f>IF(Inskrivning!A163="j",Inskrivning!R163,0)</f>
        <v>0</v>
      </c>
      <c r="K161" s="16">
        <f>IF(Inskrivning!A163="j",Inskrivning!S163,0)</f>
        <v>0</v>
      </c>
      <c r="L161" s="16">
        <f>IF(Inskrivning!A163="j",Inskrivning!T163,0)</f>
        <v>0</v>
      </c>
      <c r="M161" s="16">
        <f>IF(Inskrivning!A163="j",Inskrivning!U163,0)</f>
        <v>0</v>
      </c>
      <c r="N161" s="16">
        <f>IF(Inskrivning!A163="j",Inskrivning!V163,0)</f>
        <v>0</v>
      </c>
      <c r="O161" s="73">
        <f>IF(Inskrivning!A163="j",Inskrivning!W163,0)</f>
        <v>0</v>
      </c>
      <c r="P161" s="73">
        <f>IF(Inskrivning!A163="j",Inskrivning!X163,0)</f>
        <v>0</v>
      </c>
      <c r="Q161" s="113"/>
    </row>
    <row r="162" spans="2:17" ht="15.6" x14ac:dyDescent="0.3">
      <c r="B162" s="55">
        <f>IF(Inskrivning!A164="j",Inskrivning!J164,0)</f>
        <v>0</v>
      </c>
      <c r="C162" s="35">
        <f>IF(Inskrivning!A164="j",Inskrivning!K164,0)</f>
        <v>0</v>
      </c>
      <c r="D162" s="16">
        <f>IF(Inskrivning!A164="j",Inskrivning!L164,0)</f>
        <v>0</v>
      </c>
      <c r="E162" s="16">
        <f>IF(Inskrivning!A164="j",Inskrivning!M164,0)</f>
        <v>0</v>
      </c>
      <c r="F162" s="16">
        <f>IF(Inskrivning!A164="j",Inskrivning!N164,0)</f>
        <v>0</v>
      </c>
      <c r="G162" s="16">
        <f>IF(Inskrivning!A164="j",Inskrivning!O164,0)</f>
        <v>0</v>
      </c>
      <c r="H162" s="16">
        <f>IF(Inskrivning!A164="j",Inskrivning!P164,0)</f>
        <v>0</v>
      </c>
      <c r="I162" s="73">
        <f>IF(Inskrivning!A164="j",Inskrivning!Q164,0)</f>
        <v>0</v>
      </c>
      <c r="J162" s="16">
        <f>IF(Inskrivning!A164="j",Inskrivning!R164,0)</f>
        <v>0</v>
      </c>
      <c r="K162" s="16">
        <f>IF(Inskrivning!A164="j",Inskrivning!S164,0)</f>
        <v>0</v>
      </c>
      <c r="L162" s="16">
        <f>IF(Inskrivning!A164="j",Inskrivning!T164,0)</f>
        <v>0</v>
      </c>
      <c r="M162" s="16">
        <f>IF(Inskrivning!A164="j",Inskrivning!U164,0)</f>
        <v>0</v>
      </c>
      <c r="N162" s="16">
        <f>IF(Inskrivning!A164="j",Inskrivning!V164,0)</f>
        <v>0</v>
      </c>
      <c r="O162" s="73">
        <f>IF(Inskrivning!A164="j",Inskrivning!W164,0)</f>
        <v>0</v>
      </c>
      <c r="P162" s="73">
        <f>IF(Inskrivning!A164="j",Inskrivning!X164,0)</f>
        <v>0</v>
      </c>
      <c r="Q162" s="113"/>
    </row>
    <row r="163" spans="2:17" ht="15.6" x14ac:dyDescent="0.3">
      <c r="B163" s="55">
        <f>IF(Inskrivning!A165="j",Inskrivning!J165,0)</f>
        <v>0</v>
      </c>
      <c r="C163" s="35">
        <f>IF(Inskrivning!A165="j",Inskrivning!K165,0)</f>
        <v>0</v>
      </c>
      <c r="D163" s="16">
        <f>IF(Inskrivning!A165="j",Inskrivning!L165,0)</f>
        <v>0</v>
      </c>
      <c r="E163" s="16">
        <f>IF(Inskrivning!A165="j",Inskrivning!M165,0)</f>
        <v>0</v>
      </c>
      <c r="F163" s="16">
        <f>IF(Inskrivning!A165="j",Inskrivning!N165,0)</f>
        <v>0</v>
      </c>
      <c r="G163" s="16">
        <f>IF(Inskrivning!A165="j",Inskrivning!O165,0)</f>
        <v>0</v>
      </c>
      <c r="H163" s="16">
        <f>IF(Inskrivning!A165="j",Inskrivning!P165,0)</f>
        <v>0</v>
      </c>
      <c r="I163" s="73">
        <f>IF(Inskrivning!A165="j",Inskrivning!Q165,0)</f>
        <v>0</v>
      </c>
      <c r="J163" s="16">
        <f>IF(Inskrivning!A165="j",Inskrivning!R165,0)</f>
        <v>0</v>
      </c>
      <c r="K163" s="16">
        <f>IF(Inskrivning!A165="j",Inskrivning!S165,0)</f>
        <v>0</v>
      </c>
      <c r="L163" s="16">
        <f>IF(Inskrivning!A165="j",Inskrivning!T165,0)</f>
        <v>0</v>
      </c>
      <c r="M163" s="16">
        <f>IF(Inskrivning!A165="j",Inskrivning!U165,0)</f>
        <v>0</v>
      </c>
      <c r="N163" s="16">
        <f>IF(Inskrivning!A165="j",Inskrivning!V165,0)</f>
        <v>0</v>
      </c>
      <c r="O163" s="73">
        <f>IF(Inskrivning!A165="j",Inskrivning!W165,0)</f>
        <v>0</v>
      </c>
      <c r="P163" s="73">
        <f>IF(Inskrivning!A165="j",Inskrivning!X165,0)</f>
        <v>0</v>
      </c>
      <c r="Q163" s="113"/>
    </row>
    <row r="164" spans="2:17" ht="15.6" x14ac:dyDescent="0.3">
      <c r="B164" s="55">
        <f>IF(Inskrivning!A166="j",Inskrivning!J166,0)</f>
        <v>0</v>
      </c>
      <c r="C164" s="35">
        <f>IF(Inskrivning!A166="j",Inskrivning!K166,0)</f>
        <v>0</v>
      </c>
      <c r="D164" s="16">
        <f>IF(Inskrivning!A166="j",Inskrivning!L166,0)</f>
        <v>0</v>
      </c>
      <c r="E164" s="16">
        <f>IF(Inskrivning!A166="j",Inskrivning!M166,0)</f>
        <v>0</v>
      </c>
      <c r="F164" s="16">
        <f>IF(Inskrivning!A166="j",Inskrivning!N166,0)</f>
        <v>0</v>
      </c>
      <c r="G164" s="16">
        <f>IF(Inskrivning!A166="j",Inskrivning!O166,0)</f>
        <v>0</v>
      </c>
      <c r="H164" s="16">
        <f>IF(Inskrivning!A166="j",Inskrivning!P166,0)</f>
        <v>0</v>
      </c>
      <c r="I164" s="73">
        <f>IF(Inskrivning!A166="j",Inskrivning!Q166,0)</f>
        <v>0</v>
      </c>
      <c r="J164" s="16">
        <f>IF(Inskrivning!A166="j",Inskrivning!R166,0)</f>
        <v>0</v>
      </c>
      <c r="K164" s="16">
        <f>IF(Inskrivning!A166="j",Inskrivning!S166,0)</f>
        <v>0</v>
      </c>
      <c r="L164" s="16">
        <f>IF(Inskrivning!A166="j",Inskrivning!T166,0)</f>
        <v>0</v>
      </c>
      <c r="M164" s="16">
        <f>IF(Inskrivning!A166="j",Inskrivning!U166,0)</f>
        <v>0</v>
      </c>
      <c r="N164" s="16">
        <f>IF(Inskrivning!A166="j",Inskrivning!V166,0)</f>
        <v>0</v>
      </c>
      <c r="O164" s="73">
        <f>IF(Inskrivning!A166="j",Inskrivning!W166,0)</f>
        <v>0</v>
      </c>
      <c r="P164" s="73">
        <f>IF(Inskrivning!A166="j",Inskrivning!X166,0)</f>
        <v>0</v>
      </c>
      <c r="Q164" s="113"/>
    </row>
    <row r="165" spans="2:17" ht="15.6" x14ac:dyDescent="0.3">
      <c r="B165" s="55">
        <f>IF(Inskrivning!A167="j",Inskrivning!J167,0)</f>
        <v>0</v>
      </c>
      <c r="C165" s="35">
        <f>IF(Inskrivning!A167="j",Inskrivning!K167,0)</f>
        <v>0</v>
      </c>
      <c r="D165" s="16">
        <f>IF(Inskrivning!A167="j",Inskrivning!L167,0)</f>
        <v>0</v>
      </c>
      <c r="E165" s="16">
        <f>IF(Inskrivning!A167="j",Inskrivning!M167,0)</f>
        <v>0</v>
      </c>
      <c r="F165" s="16">
        <f>IF(Inskrivning!A167="j",Inskrivning!N167,0)</f>
        <v>0</v>
      </c>
      <c r="G165" s="16">
        <f>IF(Inskrivning!A167="j",Inskrivning!O167,0)</f>
        <v>0</v>
      </c>
      <c r="H165" s="16">
        <f>IF(Inskrivning!A167="j",Inskrivning!P167,0)</f>
        <v>0</v>
      </c>
      <c r="I165" s="73">
        <f>IF(Inskrivning!A167="j",Inskrivning!Q167,0)</f>
        <v>0</v>
      </c>
      <c r="J165" s="16">
        <f>IF(Inskrivning!A167="j",Inskrivning!R167,0)</f>
        <v>0</v>
      </c>
      <c r="K165" s="16">
        <f>IF(Inskrivning!A167="j",Inskrivning!S167,0)</f>
        <v>0</v>
      </c>
      <c r="L165" s="16">
        <f>IF(Inskrivning!A167="j",Inskrivning!T167,0)</f>
        <v>0</v>
      </c>
      <c r="M165" s="16">
        <f>IF(Inskrivning!A167="j",Inskrivning!U167,0)</f>
        <v>0</v>
      </c>
      <c r="N165" s="16">
        <f>IF(Inskrivning!A167="j",Inskrivning!V167,0)</f>
        <v>0</v>
      </c>
      <c r="O165" s="73">
        <f>IF(Inskrivning!A167="j",Inskrivning!W167,0)</f>
        <v>0</v>
      </c>
      <c r="P165" s="73">
        <f>IF(Inskrivning!A167="j",Inskrivning!X167,0)</f>
        <v>0</v>
      </c>
      <c r="Q165" s="113"/>
    </row>
    <row r="166" spans="2:17" ht="15.6" x14ac:dyDescent="0.3">
      <c r="B166" s="55">
        <f>IF(Inskrivning!A168="j",Inskrivning!J168,0)</f>
        <v>0</v>
      </c>
      <c r="C166" s="35">
        <f>IF(Inskrivning!A168="j",Inskrivning!K168,0)</f>
        <v>0</v>
      </c>
      <c r="D166" s="16">
        <f>IF(Inskrivning!A168="j",Inskrivning!L168,0)</f>
        <v>0</v>
      </c>
      <c r="E166" s="16">
        <f>IF(Inskrivning!A168="j",Inskrivning!M168,0)</f>
        <v>0</v>
      </c>
      <c r="F166" s="16">
        <f>IF(Inskrivning!A168="j",Inskrivning!N168,0)</f>
        <v>0</v>
      </c>
      <c r="G166" s="16">
        <f>IF(Inskrivning!A168="j",Inskrivning!O168,0)</f>
        <v>0</v>
      </c>
      <c r="H166" s="16">
        <f>IF(Inskrivning!A168="j",Inskrivning!P168,0)</f>
        <v>0</v>
      </c>
      <c r="I166" s="73">
        <f>IF(Inskrivning!A168="j",Inskrivning!Q168,0)</f>
        <v>0</v>
      </c>
      <c r="J166" s="16">
        <f>IF(Inskrivning!A168="j",Inskrivning!R168,0)</f>
        <v>0</v>
      </c>
      <c r="K166" s="16">
        <f>IF(Inskrivning!A168="j",Inskrivning!S168,0)</f>
        <v>0</v>
      </c>
      <c r="L166" s="16">
        <f>IF(Inskrivning!A168="j",Inskrivning!T168,0)</f>
        <v>0</v>
      </c>
      <c r="M166" s="16">
        <f>IF(Inskrivning!A168="j",Inskrivning!U168,0)</f>
        <v>0</v>
      </c>
      <c r="N166" s="16">
        <f>IF(Inskrivning!A168="j",Inskrivning!V168,0)</f>
        <v>0</v>
      </c>
      <c r="O166" s="73">
        <f>IF(Inskrivning!A168="j",Inskrivning!W168,0)</f>
        <v>0</v>
      </c>
      <c r="P166" s="73">
        <f>IF(Inskrivning!A168="j",Inskrivning!X168,0)</f>
        <v>0</v>
      </c>
      <c r="Q166" s="113"/>
    </row>
    <row r="167" spans="2:17" ht="15.6" x14ac:dyDescent="0.3">
      <c r="B167" s="55">
        <f>IF(Inskrivning!A169="j",Inskrivning!J169,0)</f>
        <v>0</v>
      </c>
      <c r="C167" s="35">
        <f>IF(Inskrivning!A169="j",Inskrivning!K169,0)</f>
        <v>0</v>
      </c>
      <c r="D167" s="16">
        <f>IF(Inskrivning!A169="j",Inskrivning!L169,0)</f>
        <v>0</v>
      </c>
      <c r="E167" s="16">
        <f>IF(Inskrivning!A169="j",Inskrivning!M169,0)</f>
        <v>0</v>
      </c>
      <c r="F167" s="16">
        <f>IF(Inskrivning!A169="j",Inskrivning!N169,0)</f>
        <v>0</v>
      </c>
      <c r="G167" s="16">
        <f>IF(Inskrivning!A169="j",Inskrivning!O169,0)</f>
        <v>0</v>
      </c>
      <c r="H167" s="16">
        <f>IF(Inskrivning!A169="j",Inskrivning!P169,0)</f>
        <v>0</v>
      </c>
      <c r="I167" s="73">
        <f>IF(Inskrivning!A169="j",Inskrivning!Q169,0)</f>
        <v>0</v>
      </c>
      <c r="J167" s="16">
        <f>IF(Inskrivning!A169="j",Inskrivning!R169,0)</f>
        <v>0</v>
      </c>
      <c r="K167" s="16">
        <f>IF(Inskrivning!A169="j",Inskrivning!S169,0)</f>
        <v>0</v>
      </c>
      <c r="L167" s="16">
        <f>IF(Inskrivning!A169="j",Inskrivning!T169,0)</f>
        <v>0</v>
      </c>
      <c r="M167" s="16">
        <f>IF(Inskrivning!A169="j",Inskrivning!U169,0)</f>
        <v>0</v>
      </c>
      <c r="N167" s="16">
        <f>IF(Inskrivning!A169="j",Inskrivning!V169,0)</f>
        <v>0</v>
      </c>
      <c r="O167" s="73">
        <f>IF(Inskrivning!A169="j",Inskrivning!W169,0)</f>
        <v>0</v>
      </c>
      <c r="P167" s="73">
        <f>IF(Inskrivning!A169="j",Inskrivning!X169,0)</f>
        <v>0</v>
      </c>
      <c r="Q167" s="113"/>
    </row>
    <row r="168" spans="2:17" ht="15.6" x14ac:dyDescent="0.3">
      <c r="B168" s="55">
        <f>IF(Inskrivning!A170="j",Inskrivning!J170,0)</f>
        <v>0</v>
      </c>
      <c r="C168" s="35">
        <f>IF(Inskrivning!A170="j",Inskrivning!K170,0)</f>
        <v>0</v>
      </c>
      <c r="D168" s="16">
        <f>IF(Inskrivning!A170="j",Inskrivning!L170,0)</f>
        <v>0</v>
      </c>
      <c r="E168" s="16">
        <f>IF(Inskrivning!A170="j",Inskrivning!M170,0)</f>
        <v>0</v>
      </c>
      <c r="F168" s="16">
        <f>IF(Inskrivning!A170="j",Inskrivning!N170,0)</f>
        <v>0</v>
      </c>
      <c r="G168" s="16">
        <f>IF(Inskrivning!A170="j",Inskrivning!O170,0)</f>
        <v>0</v>
      </c>
      <c r="H168" s="16">
        <f>IF(Inskrivning!A170="j",Inskrivning!P170,0)</f>
        <v>0</v>
      </c>
      <c r="I168" s="73">
        <f>IF(Inskrivning!A170="j",Inskrivning!Q170,0)</f>
        <v>0</v>
      </c>
      <c r="J168" s="16">
        <f>IF(Inskrivning!A170="j",Inskrivning!R170,0)</f>
        <v>0</v>
      </c>
      <c r="K168" s="16">
        <f>IF(Inskrivning!A170="j",Inskrivning!S170,0)</f>
        <v>0</v>
      </c>
      <c r="L168" s="16">
        <f>IF(Inskrivning!A170="j",Inskrivning!T170,0)</f>
        <v>0</v>
      </c>
      <c r="M168" s="16">
        <f>IF(Inskrivning!A170="j",Inskrivning!U170,0)</f>
        <v>0</v>
      </c>
      <c r="N168" s="16">
        <f>IF(Inskrivning!A170="j",Inskrivning!V170,0)</f>
        <v>0</v>
      </c>
      <c r="O168" s="73">
        <f>IF(Inskrivning!A170="j",Inskrivning!W170,0)</f>
        <v>0</v>
      </c>
      <c r="P168" s="73">
        <f>IF(Inskrivning!A170="j",Inskrivning!X170,0)</f>
        <v>0</v>
      </c>
      <c r="Q168" s="113"/>
    </row>
    <row r="169" spans="2:17" ht="15.6" x14ac:dyDescent="0.3">
      <c r="B169" s="55">
        <f>IF(Inskrivning!A171="j",Inskrivning!J171,0)</f>
        <v>0</v>
      </c>
      <c r="C169" s="35">
        <f>IF(Inskrivning!A171="j",Inskrivning!K171,0)</f>
        <v>0</v>
      </c>
      <c r="D169" s="16">
        <f>IF(Inskrivning!A171="j",Inskrivning!L171,0)</f>
        <v>0</v>
      </c>
      <c r="E169" s="16">
        <f>IF(Inskrivning!A171="j",Inskrivning!M171,0)</f>
        <v>0</v>
      </c>
      <c r="F169" s="16">
        <f>IF(Inskrivning!A171="j",Inskrivning!N171,0)</f>
        <v>0</v>
      </c>
      <c r="G169" s="16">
        <f>IF(Inskrivning!A171="j",Inskrivning!O171,0)</f>
        <v>0</v>
      </c>
      <c r="H169" s="16">
        <f>IF(Inskrivning!A171="j",Inskrivning!P171,0)</f>
        <v>0</v>
      </c>
      <c r="I169" s="73">
        <f>IF(Inskrivning!A171="j",Inskrivning!Q171,0)</f>
        <v>0</v>
      </c>
      <c r="J169" s="16">
        <f>IF(Inskrivning!A171="j",Inskrivning!R171,0)</f>
        <v>0</v>
      </c>
      <c r="K169" s="16">
        <f>IF(Inskrivning!A171="j",Inskrivning!S171,0)</f>
        <v>0</v>
      </c>
      <c r="L169" s="16">
        <f>IF(Inskrivning!A171="j",Inskrivning!T171,0)</f>
        <v>0</v>
      </c>
      <c r="M169" s="16">
        <f>IF(Inskrivning!A171="j",Inskrivning!U171,0)</f>
        <v>0</v>
      </c>
      <c r="N169" s="16">
        <f>IF(Inskrivning!A171="j",Inskrivning!V171,0)</f>
        <v>0</v>
      </c>
      <c r="O169" s="73">
        <f>IF(Inskrivning!A171="j",Inskrivning!W171,0)</f>
        <v>0</v>
      </c>
      <c r="P169" s="73">
        <f>IF(Inskrivning!A171="j",Inskrivning!X171,0)</f>
        <v>0</v>
      </c>
      <c r="Q169" s="113"/>
    </row>
    <row r="170" spans="2:17" ht="15.6" x14ac:dyDescent="0.3">
      <c r="B170" s="55">
        <f>IF(Inskrivning!A172="j",Inskrivning!J172,0)</f>
        <v>0</v>
      </c>
      <c r="C170" s="35">
        <f>IF(Inskrivning!A172="j",Inskrivning!K172,0)</f>
        <v>0</v>
      </c>
      <c r="D170" s="16">
        <f>IF(Inskrivning!A172="j",Inskrivning!L172,0)</f>
        <v>0</v>
      </c>
      <c r="E170" s="16">
        <f>IF(Inskrivning!A172="j",Inskrivning!M172,0)</f>
        <v>0</v>
      </c>
      <c r="F170" s="16">
        <f>IF(Inskrivning!A172="j",Inskrivning!N172,0)</f>
        <v>0</v>
      </c>
      <c r="G170" s="16">
        <f>IF(Inskrivning!A172="j",Inskrivning!O172,0)</f>
        <v>0</v>
      </c>
      <c r="H170" s="16">
        <f>IF(Inskrivning!A172="j",Inskrivning!P172,0)</f>
        <v>0</v>
      </c>
      <c r="I170" s="73">
        <f>IF(Inskrivning!A172="j",Inskrivning!Q172,0)</f>
        <v>0</v>
      </c>
      <c r="J170" s="16">
        <f>IF(Inskrivning!A172="j",Inskrivning!R172,0)</f>
        <v>0</v>
      </c>
      <c r="K170" s="16">
        <f>IF(Inskrivning!A172="j",Inskrivning!S172,0)</f>
        <v>0</v>
      </c>
      <c r="L170" s="16">
        <f>IF(Inskrivning!A172="j",Inskrivning!T172,0)</f>
        <v>0</v>
      </c>
      <c r="M170" s="16">
        <f>IF(Inskrivning!A172="j",Inskrivning!U172,0)</f>
        <v>0</v>
      </c>
      <c r="N170" s="16">
        <f>IF(Inskrivning!A172="j",Inskrivning!V172,0)</f>
        <v>0</v>
      </c>
      <c r="O170" s="73">
        <f>IF(Inskrivning!A172="j",Inskrivning!W172,0)</f>
        <v>0</v>
      </c>
      <c r="P170" s="73">
        <f>IF(Inskrivning!A172="j",Inskrivning!X172,0)</f>
        <v>0</v>
      </c>
      <c r="Q170" s="113"/>
    </row>
    <row r="171" spans="2:17" ht="15.6" x14ac:dyDescent="0.3">
      <c r="B171" s="55">
        <f>IF(Inskrivning!A173="j",Inskrivning!J173,0)</f>
        <v>0</v>
      </c>
      <c r="C171" s="35">
        <f>IF(Inskrivning!A173="j",Inskrivning!K173,0)</f>
        <v>0</v>
      </c>
      <c r="D171" s="16">
        <f>IF(Inskrivning!A173="j",Inskrivning!L173,0)</f>
        <v>0</v>
      </c>
      <c r="E171" s="16">
        <f>IF(Inskrivning!A173="j",Inskrivning!M173,0)</f>
        <v>0</v>
      </c>
      <c r="F171" s="16">
        <f>IF(Inskrivning!A173="j",Inskrivning!N173,0)</f>
        <v>0</v>
      </c>
      <c r="G171" s="16">
        <f>IF(Inskrivning!A173="j",Inskrivning!O173,0)</f>
        <v>0</v>
      </c>
      <c r="H171" s="16">
        <f>IF(Inskrivning!A173="j",Inskrivning!P173,0)</f>
        <v>0</v>
      </c>
      <c r="I171" s="73">
        <f>IF(Inskrivning!A173="j",Inskrivning!Q173,0)</f>
        <v>0</v>
      </c>
      <c r="J171" s="16">
        <f>IF(Inskrivning!A173="j",Inskrivning!R173,0)</f>
        <v>0</v>
      </c>
      <c r="K171" s="16">
        <f>IF(Inskrivning!A173="j",Inskrivning!S173,0)</f>
        <v>0</v>
      </c>
      <c r="L171" s="16">
        <f>IF(Inskrivning!A173="j",Inskrivning!T173,0)</f>
        <v>0</v>
      </c>
      <c r="M171" s="16">
        <f>IF(Inskrivning!A173="j",Inskrivning!U173,0)</f>
        <v>0</v>
      </c>
      <c r="N171" s="16">
        <f>IF(Inskrivning!A173="j",Inskrivning!V173,0)</f>
        <v>0</v>
      </c>
      <c r="O171" s="73">
        <f>IF(Inskrivning!A173="j",Inskrivning!W173,0)</f>
        <v>0</v>
      </c>
      <c r="P171" s="73">
        <f>IF(Inskrivning!A173="j",Inskrivning!X173,0)</f>
        <v>0</v>
      </c>
      <c r="Q171" s="113"/>
    </row>
    <row r="172" spans="2:17" ht="15.6" x14ac:dyDescent="0.3">
      <c r="B172" s="55">
        <f>IF(Inskrivning!A174="j",Inskrivning!J174,0)</f>
        <v>0</v>
      </c>
      <c r="C172" s="35">
        <f>IF(Inskrivning!A174="j",Inskrivning!K174,0)</f>
        <v>0</v>
      </c>
      <c r="D172" s="16">
        <f>IF(Inskrivning!A174="j",Inskrivning!L174,0)</f>
        <v>0</v>
      </c>
      <c r="E172" s="16">
        <f>IF(Inskrivning!A174="j",Inskrivning!M174,0)</f>
        <v>0</v>
      </c>
      <c r="F172" s="16">
        <f>IF(Inskrivning!A174="j",Inskrivning!N174,0)</f>
        <v>0</v>
      </c>
      <c r="G172" s="16">
        <f>IF(Inskrivning!A174="j",Inskrivning!O174,0)</f>
        <v>0</v>
      </c>
      <c r="H172" s="16">
        <f>IF(Inskrivning!A174="j",Inskrivning!P174,0)</f>
        <v>0</v>
      </c>
      <c r="I172" s="73">
        <f>IF(Inskrivning!A174="j",Inskrivning!Q174,0)</f>
        <v>0</v>
      </c>
      <c r="J172" s="16">
        <f>IF(Inskrivning!A174="j",Inskrivning!R174,0)</f>
        <v>0</v>
      </c>
      <c r="K172" s="16">
        <f>IF(Inskrivning!A174="j",Inskrivning!S174,0)</f>
        <v>0</v>
      </c>
      <c r="L172" s="16">
        <f>IF(Inskrivning!A174="j",Inskrivning!T174,0)</f>
        <v>0</v>
      </c>
      <c r="M172" s="16">
        <f>IF(Inskrivning!A174="j",Inskrivning!U174,0)</f>
        <v>0</v>
      </c>
      <c r="N172" s="16">
        <f>IF(Inskrivning!A174="j",Inskrivning!V174,0)</f>
        <v>0</v>
      </c>
      <c r="O172" s="73">
        <f>IF(Inskrivning!A174="j",Inskrivning!W174,0)</f>
        <v>0</v>
      </c>
      <c r="P172" s="73">
        <f>IF(Inskrivning!A174="j",Inskrivning!X174,0)</f>
        <v>0</v>
      </c>
      <c r="Q172" s="113"/>
    </row>
    <row r="173" spans="2:17" ht="15.6" x14ac:dyDescent="0.3">
      <c r="B173" s="55">
        <f>IF(Inskrivning!A175="j",Inskrivning!J175,0)</f>
        <v>0</v>
      </c>
      <c r="C173" s="35">
        <f>IF(Inskrivning!A175="j",Inskrivning!K175,0)</f>
        <v>0</v>
      </c>
      <c r="D173" s="16">
        <f>IF(Inskrivning!A175="j",Inskrivning!L175,0)</f>
        <v>0</v>
      </c>
      <c r="E173" s="16">
        <f>IF(Inskrivning!A175="j",Inskrivning!M175,0)</f>
        <v>0</v>
      </c>
      <c r="F173" s="16">
        <f>IF(Inskrivning!A175="j",Inskrivning!N175,0)</f>
        <v>0</v>
      </c>
      <c r="G173" s="16">
        <f>IF(Inskrivning!A175="j",Inskrivning!O175,0)</f>
        <v>0</v>
      </c>
      <c r="H173" s="16">
        <f>IF(Inskrivning!A175="j",Inskrivning!P175,0)</f>
        <v>0</v>
      </c>
      <c r="I173" s="73">
        <f>IF(Inskrivning!A175="j",Inskrivning!Q175,0)</f>
        <v>0</v>
      </c>
      <c r="J173" s="16">
        <f>IF(Inskrivning!A175="j",Inskrivning!R175,0)</f>
        <v>0</v>
      </c>
      <c r="K173" s="16">
        <f>IF(Inskrivning!A175="j",Inskrivning!S175,0)</f>
        <v>0</v>
      </c>
      <c r="L173" s="16">
        <f>IF(Inskrivning!A175="j",Inskrivning!T175,0)</f>
        <v>0</v>
      </c>
      <c r="M173" s="16">
        <f>IF(Inskrivning!A175="j",Inskrivning!U175,0)</f>
        <v>0</v>
      </c>
      <c r="N173" s="16">
        <f>IF(Inskrivning!A175="j",Inskrivning!V175,0)</f>
        <v>0</v>
      </c>
      <c r="O173" s="73">
        <f>IF(Inskrivning!A175="j",Inskrivning!W175,0)</f>
        <v>0</v>
      </c>
      <c r="P173" s="73">
        <f>IF(Inskrivning!A175="j",Inskrivning!X175,0)</f>
        <v>0</v>
      </c>
      <c r="Q173" s="113"/>
    </row>
    <row r="174" spans="2:17" ht="15.6" x14ac:dyDescent="0.3">
      <c r="B174" s="55">
        <f>IF(Inskrivning!A176="j",Inskrivning!J176,0)</f>
        <v>0</v>
      </c>
      <c r="C174" s="35">
        <f>IF(Inskrivning!A176="j",Inskrivning!K176,0)</f>
        <v>0</v>
      </c>
      <c r="D174" s="16">
        <f>IF(Inskrivning!A176="j",Inskrivning!L176,0)</f>
        <v>0</v>
      </c>
      <c r="E174" s="16">
        <f>IF(Inskrivning!A176="j",Inskrivning!M176,0)</f>
        <v>0</v>
      </c>
      <c r="F174" s="16">
        <f>IF(Inskrivning!A176="j",Inskrivning!N176,0)</f>
        <v>0</v>
      </c>
      <c r="G174" s="16">
        <f>IF(Inskrivning!A176="j",Inskrivning!O176,0)</f>
        <v>0</v>
      </c>
      <c r="H174" s="16">
        <f>IF(Inskrivning!A176="j",Inskrivning!P176,0)</f>
        <v>0</v>
      </c>
      <c r="I174" s="73">
        <f>IF(Inskrivning!A176="j",Inskrivning!Q176,0)</f>
        <v>0</v>
      </c>
      <c r="J174" s="16">
        <f>IF(Inskrivning!A176="j",Inskrivning!R176,0)</f>
        <v>0</v>
      </c>
      <c r="K174" s="16">
        <f>IF(Inskrivning!A176="j",Inskrivning!S176,0)</f>
        <v>0</v>
      </c>
      <c r="L174" s="16">
        <f>IF(Inskrivning!A176="j",Inskrivning!T176,0)</f>
        <v>0</v>
      </c>
      <c r="M174" s="16">
        <f>IF(Inskrivning!A176="j",Inskrivning!U176,0)</f>
        <v>0</v>
      </c>
      <c r="N174" s="16">
        <f>IF(Inskrivning!A176="j",Inskrivning!V176,0)</f>
        <v>0</v>
      </c>
      <c r="O174" s="73">
        <f>IF(Inskrivning!A176="j",Inskrivning!W176,0)</f>
        <v>0</v>
      </c>
      <c r="P174" s="73">
        <f>IF(Inskrivning!A176="j",Inskrivning!X176,0)</f>
        <v>0</v>
      </c>
      <c r="Q174" s="113"/>
    </row>
    <row r="175" spans="2:17" ht="15.6" x14ac:dyDescent="0.3">
      <c r="B175" s="55">
        <f>IF(Inskrivning!A177="j",Inskrivning!J177,0)</f>
        <v>0</v>
      </c>
      <c r="C175" s="35">
        <f>IF(Inskrivning!A177="j",Inskrivning!K177,0)</f>
        <v>0</v>
      </c>
      <c r="D175" s="16">
        <f>IF(Inskrivning!A177="j",Inskrivning!L177,0)</f>
        <v>0</v>
      </c>
      <c r="E175" s="16">
        <f>IF(Inskrivning!A177="j",Inskrivning!M177,0)</f>
        <v>0</v>
      </c>
      <c r="F175" s="16">
        <f>IF(Inskrivning!A177="j",Inskrivning!N177,0)</f>
        <v>0</v>
      </c>
      <c r="G175" s="16">
        <f>IF(Inskrivning!A177="j",Inskrivning!O177,0)</f>
        <v>0</v>
      </c>
      <c r="H175" s="16">
        <f>IF(Inskrivning!A177="j",Inskrivning!P177,0)</f>
        <v>0</v>
      </c>
      <c r="I175" s="73">
        <f>IF(Inskrivning!A177="j",Inskrivning!Q177,0)</f>
        <v>0</v>
      </c>
      <c r="J175" s="16">
        <f>IF(Inskrivning!A177="j",Inskrivning!R177,0)</f>
        <v>0</v>
      </c>
      <c r="K175" s="16">
        <f>IF(Inskrivning!A177="j",Inskrivning!S177,0)</f>
        <v>0</v>
      </c>
      <c r="L175" s="16">
        <f>IF(Inskrivning!A177="j",Inskrivning!T177,0)</f>
        <v>0</v>
      </c>
      <c r="M175" s="16">
        <f>IF(Inskrivning!A177="j",Inskrivning!U177,0)</f>
        <v>0</v>
      </c>
      <c r="N175" s="16">
        <f>IF(Inskrivning!A177="j",Inskrivning!V177,0)</f>
        <v>0</v>
      </c>
      <c r="O175" s="73">
        <f>IF(Inskrivning!A177="j",Inskrivning!W177,0)</f>
        <v>0</v>
      </c>
      <c r="P175" s="73">
        <f>IF(Inskrivning!A177="j",Inskrivning!X177,0)</f>
        <v>0</v>
      </c>
      <c r="Q175" s="113"/>
    </row>
    <row r="176" spans="2:17" ht="15.6" x14ac:dyDescent="0.3">
      <c r="B176" s="55">
        <f>IF(Inskrivning!A178="j",Inskrivning!J178,0)</f>
        <v>0</v>
      </c>
      <c r="C176" s="35">
        <f>IF(Inskrivning!A178="j",Inskrivning!K178,0)</f>
        <v>0</v>
      </c>
      <c r="D176" s="16">
        <f>IF(Inskrivning!A178="j",Inskrivning!L178,0)</f>
        <v>0</v>
      </c>
      <c r="E176" s="16">
        <f>IF(Inskrivning!A178="j",Inskrivning!M178,0)</f>
        <v>0</v>
      </c>
      <c r="F176" s="16">
        <f>IF(Inskrivning!A178="j",Inskrivning!N178,0)</f>
        <v>0</v>
      </c>
      <c r="G176" s="16">
        <f>IF(Inskrivning!A178="j",Inskrivning!O178,0)</f>
        <v>0</v>
      </c>
      <c r="H176" s="16">
        <f>IF(Inskrivning!A178="j",Inskrivning!P178,0)</f>
        <v>0</v>
      </c>
      <c r="I176" s="73">
        <f>IF(Inskrivning!A178="j",Inskrivning!Q178,0)</f>
        <v>0</v>
      </c>
      <c r="J176" s="16">
        <f>IF(Inskrivning!A178="j",Inskrivning!R178,0)</f>
        <v>0</v>
      </c>
      <c r="K176" s="16">
        <f>IF(Inskrivning!A178="j",Inskrivning!S178,0)</f>
        <v>0</v>
      </c>
      <c r="L176" s="16">
        <f>IF(Inskrivning!A178="j",Inskrivning!T178,0)</f>
        <v>0</v>
      </c>
      <c r="M176" s="16">
        <f>IF(Inskrivning!A178="j",Inskrivning!U178,0)</f>
        <v>0</v>
      </c>
      <c r="N176" s="16">
        <f>IF(Inskrivning!A178="j",Inskrivning!V178,0)</f>
        <v>0</v>
      </c>
      <c r="O176" s="73">
        <f>IF(Inskrivning!A178="j",Inskrivning!W178,0)</f>
        <v>0</v>
      </c>
      <c r="P176" s="73">
        <f>IF(Inskrivning!A178="j",Inskrivning!X178,0)</f>
        <v>0</v>
      </c>
      <c r="Q176" s="113"/>
    </row>
    <row r="177" spans="2:17" ht="15.6" x14ac:dyDescent="0.3">
      <c r="B177" s="55">
        <f>IF(Inskrivning!A179="j",Inskrivning!J179,0)</f>
        <v>0</v>
      </c>
      <c r="C177" s="35">
        <f>IF(Inskrivning!A179="j",Inskrivning!K179,0)</f>
        <v>0</v>
      </c>
      <c r="D177" s="16">
        <f>IF(Inskrivning!A179="j",Inskrivning!L179,0)</f>
        <v>0</v>
      </c>
      <c r="E177" s="16">
        <f>IF(Inskrivning!A179="j",Inskrivning!M179,0)</f>
        <v>0</v>
      </c>
      <c r="F177" s="16">
        <f>IF(Inskrivning!A179="j",Inskrivning!N179,0)</f>
        <v>0</v>
      </c>
      <c r="G177" s="16">
        <f>IF(Inskrivning!A179="j",Inskrivning!O179,0)</f>
        <v>0</v>
      </c>
      <c r="H177" s="16">
        <f>IF(Inskrivning!A179="j",Inskrivning!P179,0)</f>
        <v>0</v>
      </c>
      <c r="I177" s="73">
        <f>IF(Inskrivning!A179="j",Inskrivning!Q179,0)</f>
        <v>0</v>
      </c>
      <c r="J177" s="16">
        <f>IF(Inskrivning!A179="j",Inskrivning!R179,0)</f>
        <v>0</v>
      </c>
      <c r="K177" s="16">
        <f>IF(Inskrivning!A179="j",Inskrivning!S179,0)</f>
        <v>0</v>
      </c>
      <c r="L177" s="16">
        <f>IF(Inskrivning!A179="j",Inskrivning!T179,0)</f>
        <v>0</v>
      </c>
      <c r="M177" s="16">
        <f>IF(Inskrivning!A179="j",Inskrivning!U179,0)</f>
        <v>0</v>
      </c>
      <c r="N177" s="16">
        <f>IF(Inskrivning!A179="j",Inskrivning!V179,0)</f>
        <v>0</v>
      </c>
      <c r="O177" s="73">
        <f>IF(Inskrivning!A179="j",Inskrivning!W179,0)</f>
        <v>0</v>
      </c>
      <c r="P177" s="73">
        <f>IF(Inskrivning!A179="j",Inskrivning!X179,0)</f>
        <v>0</v>
      </c>
      <c r="Q177" s="113"/>
    </row>
    <row r="178" spans="2:17" ht="15.6" x14ac:dyDescent="0.3">
      <c r="B178" s="55">
        <f>IF(Inskrivning!A180="j",Inskrivning!J180,0)</f>
        <v>0</v>
      </c>
      <c r="C178" s="35">
        <f>IF(Inskrivning!A180="j",Inskrivning!K180,0)</f>
        <v>0</v>
      </c>
      <c r="D178" s="16">
        <f>IF(Inskrivning!A180="j",Inskrivning!L180,0)</f>
        <v>0</v>
      </c>
      <c r="E178" s="16">
        <f>IF(Inskrivning!A180="j",Inskrivning!M180,0)</f>
        <v>0</v>
      </c>
      <c r="F178" s="16">
        <f>IF(Inskrivning!A180="j",Inskrivning!N180,0)</f>
        <v>0</v>
      </c>
      <c r="G178" s="16">
        <f>IF(Inskrivning!A180="j",Inskrivning!O180,0)</f>
        <v>0</v>
      </c>
      <c r="H178" s="16">
        <f>IF(Inskrivning!A180="j",Inskrivning!P180,0)</f>
        <v>0</v>
      </c>
      <c r="I178" s="73">
        <f>IF(Inskrivning!A180="j",Inskrivning!Q180,0)</f>
        <v>0</v>
      </c>
      <c r="J178" s="16">
        <f>IF(Inskrivning!A180="j",Inskrivning!R180,0)</f>
        <v>0</v>
      </c>
      <c r="K178" s="16">
        <f>IF(Inskrivning!A180="j",Inskrivning!S180,0)</f>
        <v>0</v>
      </c>
      <c r="L178" s="16">
        <f>IF(Inskrivning!A180="j",Inskrivning!T180,0)</f>
        <v>0</v>
      </c>
      <c r="M178" s="16">
        <f>IF(Inskrivning!A180="j",Inskrivning!U180,0)</f>
        <v>0</v>
      </c>
      <c r="N178" s="16">
        <f>IF(Inskrivning!A180="j",Inskrivning!V180,0)</f>
        <v>0</v>
      </c>
      <c r="O178" s="73">
        <f>IF(Inskrivning!A180="j",Inskrivning!W180,0)</f>
        <v>0</v>
      </c>
      <c r="P178" s="73">
        <f>IF(Inskrivning!A180="j",Inskrivning!X180,0)</f>
        <v>0</v>
      </c>
      <c r="Q178" s="113"/>
    </row>
    <row r="179" spans="2:17" ht="15.6" x14ac:dyDescent="0.3">
      <c r="B179" s="55">
        <f>IF(Inskrivning!A181="j",Inskrivning!J181,0)</f>
        <v>0</v>
      </c>
      <c r="C179" s="35">
        <f>IF(Inskrivning!A181="j",Inskrivning!K181,0)</f>
        <v>0</v>
      </c>
      <c r="D179" s="16">
        <f>IF(Inskrivning!A181="j",Inskrivning!L181,0)</f>
        <v>0</v>
      </c>
      <c r="E179" s="16">
        <f>IF(Inskrivning!A181="j",Inskrivning!M181,0)</f>
        <v>0</v>
      </c>
      <c r="F179" s="16">
        <f>IF(Inskrivning!A181="j",Inskrivning!N181,0)</f>
        <v>0</v>
      </c>
      <c r="G179" s="16">
        <f>IF(Inskrivning!A181="j",Inskrivning!O181,0)</f>
        <v>0</v>
      </c>
      <c r="H179" s="16">
        <f>IF(Inskrivning!A181="j",Inskrivning!P181,0)</f>
        <v>0</v>
      </c>
      <c r="I179" s="73">
        <f>IF(Inskrivning!A181="j",Inskrivning!Q181,0)</f>
        <v>0</v>
      </c>
      <c r="J179" s="16">
        <f>IF(Inskrivning!A181="j",Inskrivning!R181,0)</f>
        <v>0</v>
      </c>
      <c r="K179" s="16">
        <f>IF(Inskrivning!A181="j",Inskrivning!S181,0)</f>
        <v>0</v>
      </c>
      <c r="L179" s="16">
        <f>IF(Inskrivning!A181="j",Inskrivning!T181,0)</f>
        <v>0</v>
      </c>
      <c r="M179" s="16">
        <f>IF(Inskrivning!A181="j",Inskrivning!U181,0)</f>
        <v>0</v>
      </c>
      <c r="N179" s="16">
        <f>IF(Inskrivning!A181="j",Inskrivning!V181,0)</f>
        <v>0</v>
      </c>
      <c r="O179" s="73">
        <f>IF(Inskrivning!A181="j",Inskrivning!W181,0)</f>
        <v>0</v>
      </c>
      <c r="P179" s="73">
        <f>IF(Inskrivning!A181="j",Inskrivning!X181,0)</f>
        <v>0</v>
      </c>
      <c r="Q179" s="113"/>
    </row>
    <row r="180" spans="2:17" ht="15.6" x14ac:dyDescent="0.3">
      <c r="B180" s="55">
        <f>IF(Inskrivning!A182="j",Inskrivning!J182,0)</f>
        <v>0</v>
      </c>
      <c r="C180" s="35">
        <f>IF(Inskrivning!A182="j",Inskrivning!K182,0)</f>
        <v>0</v>
      </c>
      <c r="D180" s="16">
        <f>IF(Inskrivning!A182="j",Inskrivning!L182,0)</f>
        <v>0</v>
      </c>
      <c r="E180" s="16">
        <f>IF(Inskrivning!A182="j",Inskrivning!M182,0)</f>
        <v>0</v>
      </c>
      <c r="F180" s="16">
        <f>IF(Inskrivning!A182="j",Inskrivning!N182,0)</f>
        <v>0</v>
      </c>
      <c r="G180" s="16">
        <f>IF(Inskrivning!A182="j",Inskrivning!O182,0)</f>
        <v>0</v>
      </c>
      <c r="H180" s="16">
        <f>IF(Inskrivning!A182="j",Inskrivning!P182,0)</f>
        <v>0</v>
      </c>
      <c r="I180" s="73">
        <f>IF(Inskrivning!A182="j",Inskrivning!Q182,0)</f>
        <v>0</v>
      </c>
      <c r="J180" s="16">
        <f>IF(Inskrivning!A182="j",Inskrivning!R182,0)</f>
        <v>0</v>
      </c>
      <c r="K180" s="16">
        <f>IF(Inskrivning!A182="j",Inskrivning!S182,0)</f>
        <v>0</v>
      </c>
      <c r="L180" s="16">
        <f>IF(Inskrivning!A182="j",Inskrivning!T182,0)</f>
        <v>0</v>
      </c>
      <c r="M180" s="16">
        <f>IF(Inskrivning!A182="j",Inskrivning!U182,0)</f>
        <v>0</v>
      </c>
      <c r="N180" s="16">
        <f>IF(Inskrivning!A182="j",Inskrivning!V182,0)</f>
        <v>0</v>
      </c>
      <c r="O180" s="73">
        <f>IF(Inskrivning!A182="j",Inskrivning!W182,0)</f>
        <v>0</v>
      </c>
      <c r="P180" s="73">
        <f>IF(Inskrivning!A182="j",Inskrivning!X182,0)</f>
        <v>0</v>
      </c>
      <c r="Q180" s="113"/>
    </row>
    <row r="181" spans="2:17" ht="15.6" x14ac:dyDescent="0.3">
      <c r="B181" s="55">
        <f>IF(Inskrivning!A183="j",Inskrivning!J183,0)</f>
        <v>0</v>
      </c>
      <c r="C181" s="35">
        <f>IF(Inskrivning!A183="j",Inskrivning!K183,0)</f>
        <v>0</v>
      </c>
      <c r="D181" s="16">
        <f>IF(Inskrivning!A183="j",Inskrivning!L183,0)</f>
        <v>0</v>
      </c>
      <c r="E181" s="16">
        <f>IF(Inskrivning!A183="j",Inskrivning!M183,0)</f>
        <v>0</v>
      </c>
      <c r="F181" s="16">
        <f>IF(Inskrivning!A183="j",Inskrivning!N183,0)</f>
        <v>0</v>
      </c>
      <c r="G181" s="16">
        <f>IF(Inskrivning!A183="j",Inskrivning!O183,0)</f>
        <v>0</v>
      </c>
      <c r="H181" s="16">
        <f>IF(Inskrivning!A183="j",Inskrivning!P183,0)</f>
        <v>0</v>
      </c>
      <c r="I181" s="73">
        <f>IF(Inskrivning!A183="j",Inskrivning!Q183,0)</f>
        <v>0</v>
      </c>
      <c r="J181" s="16">
        <f>IF(Inskrivning!A183="j",Inskrivning!R183,0)</f>
        <v>0</v>
      </c>
      <c r="K181" s="16">
        <f>IF(Inskrivning!A183="j",Inskrivning!S183,0)</f>
        <v>0</v>
      </c>
      <c r="L181" s="16">
        <f>IF(Inskrivning!A183="j",Inskrivning!T183,0)</f>
        <v>0</v>
      </c>
      <c r="M181" s="16">
        <f>IF(Inskrivning!A183="j",Inskrivning!U183,0)</f>
        <v>0</v>
      </c>
      <c r="N181" s="16">
        <f>IF(Inskrivning!A183="j",Inskrivning!V183,0)</f>
        <v>0</v>
      </c>
      <c r="O181" s="73">
        <f>IF(Inskrivning!A183="j",Inskrivning!W183,0)</f>
        <v>0</v>
      </c>
      <c r="P181" s="73">
        <f>IF(Inskrivning!A183="j",Inskrivning!X183,0)</f>
        <v>0</v>
      </c>
      <c r="Q181" s="113"/>
    </row>
    <row r="182" spans="2:17" ht="15.6" x14ac:dyDescent="0.3">
      <c r="B182" s="55">
        <f>IF(Inskrivning!A184="j",Inskrivning!J184,0)</f>
        <v>0</v>
      </c>
      <c r="C182" s="35">
        <f>IF(Inskrivning!A184="j",Inskrivning!K184,0)</f>
        <v>0</v>
      </c>
      <c r="D182" s="16">
        <f>IF(Inskrivning!A184="j",Inskrivning!L184,0)</f>
        <v>0</v>
      </c>
      <c r="E182" s="16">
        <f>IF(Inskrivning!A184="j",Inskrivning!M184,0)</f>
        <v>0</v>
      </c>
      <c r="F182" s="16">
        <f>IF(Inskrivning!A184="j",Inskrivning!N184,0)</f>
        <v>0</v>
      </c>
      <c r="G182" s="16">
        <f>IF(Inskrivning!A184="j",Inskrivning!O184,0)</f>
        <v>0</v>
      </c>
      <c r="H182" s="16">
        <f>IF(Inskrivning!A184="j",Inskrivning!P184,0)</f>
        <v>0</v>
      </c>
      <c r="I182" s="73">
        <f>IF(Inskrivning!A184="j",Inskrivning!Q184,0)</f>
        <v>0</v>
      </c>
      <c r="J182" s="16">
        <f>IF(Inskrivning!A184="j",Inskrivning!R184,0)</f>
        <v>0</v>
      </c>
      <c r="K182" s="16">
        <f>IF(Inskrivning!A184="j",Inskrivning!S184,0)</f>
        <v>0</v>
      </c>
      <c r="L182" s="16">
        <f>IF(Inskrivning!A184="j",Inskrivning!T184,0)</f>
        <v>0</v>
      </c>
      <c r="M182" s="16">
        <f>IF(Inskrivning!A184="j",Inskrivning!U184,0)</f>
        <v>0</v>
      </c>
      <c r="N182" s="16">
        <f>IF(Inskrivning!A184="j",Inskrivning!V184,0)</f>
        <v>0</v>
      </c>
      <c r="O182" s="73">
        <f>IF(Inskrivning!A184="j",Inskrivning!W184,0)</f>
        <v>0</v>
      </c>
      <c r="P182" s="73">
        <f>IF(Inskrivning!A184="j",Inskrivning!X184,0)</f>
        <v>0</v>
      </c>
      <c r="Q182" s="113"/>
    </row>
    <row r="183" spans="2:17" ht="15.6" x14ac:dyDescent="0.3">
      <c r="B183" s="55">
        <f>IF(Inskrivning!A185="j",Inskrivning!J185,0)</f>
        <v>0</v>
      </c>
      <c r="C183" s="35">
        <f>IF(Inskrivning!A185="j",Inskrivning!K185,0)</f>
        <v>0</v>
      </c>
      <c r="D183" s="16">
        <f>IF(Inskrivning!A185="j",Inskrivning!L185,0)</f>
        <v>0</v>
      </c>
      <c r="E183" s="16">
        <f>IF(Inskrivning!A185="j",Inskrivning!M185,0)</f>
        <v>0</v>
      </c>
      <c r="F183" s="16">
        <f>IF(Inskrivning!A185="j",Inskrivning!N185,0)</f>
        <v>0</v>
      </c>
      <c r="G183" s="16">
        <f>IF(Inskrivning!A185="j",Inskrivning!O185,0)</f>
        <v>0</v>
      </c>
      <c r="H183" s="16">
        <f>IF(Inskrivning!A185="j",Inskrivning!P185,0)</f>
        <v>0</v>
      </c>
      <c r="I183" s="73">
        <f>IF(Inskrivning!A185="j",Inskrivning!Q185,0)</f>
        <v>0</v>
      </c>
      <c r="J183" s="16">
        <f>IF(Inskrivning!A185="j",Inskrivning!R185,0)</f>
        <v>0</v>
      </c>
      <c r="K183" s="16">
        <f>IF(Inskrivning!A185="j",Inskrivning!S185,0)</f>
        <v>0</v>
      </c>
      <c r="L183" s="16">
        <f>IF(Inskrivning!A185="j",Inskrivning!T185,0)</f>
        <v>0</v>
      </c>
      <c r="M183" s="16">
        <f>IF(Inskrivning!A185="j",Inskrivning!U185,0)</f>
        <v>0</v>
      </c>
      <c r="N183" s="16">
        <f>IF(Inskrivning!A185="j",Inskrivning!V185,0)</f>
        <v>0</v>
      </c>
      <c r="O183" s="73">
        <f>IF(Inskrivning!A185="j",Inskrivning!W185,0)</f>
        <v>0</v>
      </c>
      <c r="P183" s="73">
        <f>IF(Inskrivning!A185="j",Inskrivning!X185,0)</f>
        <v>0</v>
      </c>
      <c r="Q183" s="113"/>
    </row>
    <row r="184" spans="2:17" ht="15.6" x14ac:dyDescent="0.3">
      <c r="B184" s="55">
        <f>IF(Inskrivning!A186="j",Inskrivning!J186,0)</f>
        <v>0</v>
      </c>
      <c r="C184" s="35">
        <f>IF(Inskrivning!A186="j",Inskrivning!K186,0)</f>
        <v>0</v>
      </c>
      <c r="D184" s="16">
        <f>IF(Inskrivning!A186="j",Inskrivning!L186,0)</f>
        <v>0</v>
      </c>
      <c r="E184" s="16">
        <f>IF(Inskrivning!A186="j",Inskrivning!M186,0)</f>
        <v>0</v>
      </c>
      <c r="F184" s="16">
        <f>IF(Inskrivning!A186="j",Inskrivning!N186,0)</f>
        <v>0</v>
      </c>
      <c r="G184" s="16">
        <f>IF(Inskrivning!A186="j",Inskrivning!O186,0)</f>
        <v>0</v>
      </c>
      <c r="H184" s="16">
        <f>IF(Inskrivning!A186="j",Inskrivning!P186,0)</f>
        <v>0</v>
      </c>
      <c r="I184" s="73">
        <f>IF(Inskrivning!A186="j",Inskrivning!Q186,0)</f>
        <v>0</v>
      </c>
      <c r="J184" s="16">
        <f>IF(Inskrivning!A186="j",Inskrivning!R186,0)</f>
        <v>0</v>
      </c>
      <c r="K184" s="16">
        <f>IF(Inskrivning!A186="j",Inskrivning!S186,0)</f>
        <v>0</v>
      </c>
      <c r="L184" s="16">
        <f>IF(Inskrivning!A186="j",Inskrivning!T186,0)</f>
        <v>0</v>
      </c>
      <c r="M184" s="16">
        <f>IF(Inskrivning!A186="j",Inskrivning!U186,0)</f>
        <v>0</v>
      </c>
      <c r="N184" s="16">
        <f>IF(Inskrivning!A186="j",Inskrivning!V186,0)</f>
        <v>0</v>
      </c>
      <c r="O184" s="73">
        <f>IF(Inskrivning!A186="j",Inskrivning!W186,0)</f>
        <v>0</v>
      </c>
      <c r="P184" s="73">
        <f>IF(Inskrivning!A186="j",Inskrivning!X186,0)</f>
        <v>0</v>
      </c>
      <c r="Q184" s="113"/>
    </row>
    <row r="185" spans="2:17" ht="15.6" x14ac:dyDescent="0.3">
      <c r="B185" s="55">
        <f>IF(Inskrivning!A187="j",Inskrivning!J187,0)</f>
        <v>0</v>
      </c>
      <c r="C185" s="35">
        <f>IF(Inskrivning!A187="j",Inskrivning!K187,0)</f>
        <v>0</v>
      </c>
      <c r="D185" s="16">
        <f>IF(Inskrivning!A187="j",Inskrivning!L187,0)</f>
        <v>0</v>
      </c>
      <c r="E185" s="16">
        <f>IF(Inskrivning!A187="j",Inskrivning!M187,0)</f>
        <v>0</v>
      </c>
      <c r="F185" s="16">
        <f>IF(Inskrivning!A187="j",Inskrivning!N187,0)</f>
        <v>0</v>
      </c>
      <c r="G185" s="16">
        <f>IF(Inskrivning!A187="j",Inskrivning!O187,0)</f>
        <v>0</v>
      </c>
      <c r="H185" s="16">
        <f>IF(Inskrivning!A187="j",Inskrivning!P187,0)</f>
        <v>0</v>
      </c>
      <c r="I185" s="73">
        <f>IF(Inskrivning!A187="j",Inskrivning!Q187,0)</f>
        <v>0</v>
      </c>
      <c r="J185" s="16">
        <f>IF(Inskrivning!A187="j",Inskrivning!R187,0)</f>
        <v>0</v>
      </c>
      <c r="K185" s="16">
        <f>IF(Inskrivning!A187="j",Inskrivning!S187,0)</f>
        <v>0</v>
      </c>
      <c r="L185" s="16">
        <f>IF(Inskrivning!A187="j",Inskrivning!T187,0)</f>
        <v>0</v>
      </c>
      <c r="M185" s="16">
        <f>IF(Inskrivning!A187="j",Inskrivning!U187,0)</f>
        <v>0</v>
      </c>
      <c r="N185" s="16">
        <f>IF(Inskrivning!A187="j",Inskrivning!V187,0)</f>
        <v>0</v>
      </c>
      <c r="O185" s="73">
        <f>IF(Inskrivning!A187="j",Inskrivning!W187,0)</f>
        <v>0</v>
      </c>
      <c r="P185" s="73">
        <f>IF(Inskrivning!A187="j",Inskrivning!X187,0)</f>
        <v>0</v>
      </c>
      <c r="Q185" s="113"/>
    </row>
    <row r="186" spans="2:17" ht="15.6" x14ac:dyDescent="0.3">
      <c r="B186" s="55">
        <f>IF(Inskrivning!A188="j",Inskrivning!J188,0)</f>
        <v>0</v>
      </c>
      <c r="C186" s="35">
        <f>IF(Inskrivning!A188="j",Inskrivning!K188,0)</f>
        <v>0</v>
      </c>
      <c r="D186" s="16">
        <f>IF(Inskrivning!A188="j",Inskrivning!L188,0)</f>
        <v>0</v>
      </c>
      <c r="E186" s="16">
        <f>IF(Inskrivning!A188="j",Inskrivning!M188,0)</f>
        <v>0</v>
      </c>
      <c r="F186" s="16">
        <f>IF(Inskrivning!A188="j",Inskrivning!N188,0)</f>
        <v>0</v>
      </c>
      <c r="G186" s="16">
        <f>IF(Inskrivning!A188="j",Inskrivning!O188,0)</f>
        <v>0</v>
      </c>
      <c r="H186" s="16">
        <f>IF(Inskrivning!A188="j",Inskrivning!P188,0)</f>
        <v>0</v>
      </c>
      <c r="I186" s="73">
        <f>IF(Inskrivning!A188="j",Inskrivning!Q188,0)</f>
        <v>0</v>
      </c>
      <c r="J186" s="16">
        <f>IF(Inskrivning!A188="j",Inskrivning!R188,0)</f>
        <v>0</v>
      </c>
      <c r="K186" s="16">
        <f>IF(Inskrivning!A188="j",Inskrivning!S188,0)</f>
        <v>0</v>
      </c>
      <c r="L186" s="16">
        <f>IF(Inskrivning!A188="j",Inskrivning!T188,0)</f>
        <v>0</v>
      </c>
      <c r="M186" s="16">
        <f>IF(Inskrivning!A188="j",Inskrivning!U188,0)</f>
        <v>0</v>
      </c>
      <c r="N186" s="16">
        <f>IF(Inskrivning!A188="j",Inskrivning!V188,0)</f>
        <v>0</v>
      </c>
      <c r="O186" s="73">
        <f>IF(Inskrivning!A188="j",Inskrivning!W188,0)</f>
        <v>0</v>
      </c>
      <c r="P186" s="73">
        <f>IF(Inskrivning!A188="j",Inskrivning!X188,0)</f>
        <v>0</v>
      </c>
      <c r="Q186" s="113"/>
    </row>
    <row r="187" spans="2:17" ht="15.6" x14ac:dyDescent="0.3">
      <c r="B187" s="55">
        <f>IF(Inskrivning!A189="j",Inskrivning!J189,0)</f>
        <v>0</v>
      </c>
      <c r="C187" s="35">
        <f>IF(Inskrivning!A189="j",Inskrivning!K189,0)</f>
        <v>0</v>
      </c>
      <c r="D187" s="16">
        <f>IF(Inskrivning!A189="j",Inskrivning!L189,0)</f>
        <v>0</v>
      </c>
      <c r="E187" s="16">
        <f>IF(Inskrivning!A189="j",Inskrivning!M189,0)</f>
        <v>0</v>
      </c>
      <c r="F187" s="16">
        <f>IF(Inskrivning!A189="j",Inskrivning!N189,0)</f>
        <v>0</v>
      </c>
      <c r="G187" s="16">
        <f>IF(Inskrivning!A189="j",Inskrivning!O189,0)</f>
        <v>0</v>
      </c>
      <c r="H187" s="16">
        <f>IF(Inskrivning!A189="j",Inskrivning!P189,0)</f>
        <v>0</v>
      </c>
      <c r="I187" s="73">
        <f>IF(Inskrivning!A189="j",Inskrivning!Q189,0)</f>
        <v>0</v>
      </c>
      <c r="J187" s="16">
        <f>IF(Inskrivning!A189="j",Inskrivning!R189,0)</f>
        <v>0</v>
      </c>
      <c r="K187" s="16">
        <f>IF(Inskrivning!A189="j",Inskrivning!S189,0)</f>
        <v>0</v>
      </c>
      <c r="L187" s="16">
        <f>IF(Inskrivning!A189="j",Inskrivning!T189,0)</f>
        <v>0</v>
      </c>
      <c r="M187" s="16">
        <f>IF(Inskrivning!A189="j",Inskrivning!U189,0)</f>
        <v>0</v>
      </c>
      <c r="N187" s="16">
        <f>IF(Inskrivning!A189="j",Inskrivning!V189,0)</f>
        <v>0</v>
      </c>
      <c r="O187" s="73">
        <f>IF(Inskrivning!A189="j",Inskrivning!W189,0)</f>
        <v>0</v>
      </c>
      <c r="P187" s="73">
        <f>IF(Inskrivning!A189="j",Inskrivning!X189,0)</f>
        <v>0</v>
      </c>
      <c r="Q187" s="113"/>
    </row>
    <row r="188" spans="2:17" ht="15.6" x14ac:dyDescent="0.3">
      <c r="B188" s="55">
        <f>IF(Inskrivning!A190="j",Inskrivning!J190,0)</f>
        <v>0</v>
      </c>
      <c r="C188" s="35">
        <f>IF(Inskrivning!A190="j",Inskrivning!K190,0)</f>
        <v>0</v>
      </c>
      <c r="D188" s="16">
        <f>IF(Inskrivning!A190="j",Inskrivning!L190,0)</f>
        <v>0</v>
      </c>
      <c r="E188" s="16">
        <f>IF(Inskrivning!A190="j",Inskrivning!M190,0)</f>
        <v>0</v>
      </c>
      <c r="F188" s="16">
        <f>IF(Inskrivning!A190="j",Inskrivning!N190,0)</f>
        <v>0</v>
      </c>
      <c r="G188" s="16">
        <f>IF(Inskrivning!A190="j",Inskrivning!O190,0)</f>
        <v>0</v>
      </c>
      <c r="H188" s="16">
        <f>IF(Inskrivning!A190="j",Inskrivning!P190,0)</f>
        <v>0</v>
      </c>
      <c r="I188" s="73">
        <f>IF(Inskrivning!A190="j",Inskrivning!Q190,0)</f>
        <v>0</v>
      </c>
      <c r="J188" s="16">
        <f>IF(Inskrivning!A190="j",Inskrivning!R190,0)</f>
        <v>0</v>
      </c>
      <c r="K188" s="16">
        <f>IF(Inskrivning!A190="j",Inskrivning!S190,0)</f>
        <v>0</v>
      </c>
      <c r="L188" s="16">
        <f>IF(Inskrivning!A190="j",Inskrivning!T190,0)</f>
        <v>0</v>
      </c>
      <c r="M188" s="16">
        <f>IF(Inskrivning!A190="j",Inskrivning!U190,0)</f>
        <v>0</v>
      </c>
      <c r="N188" s="16">
        <f>IF(Inskrivning!A190="j",Inskrivning!V190,0)</f>
        <v>0</v>
      </c>
      <c r="O188" s="73">
        <f>IF(Inskrivning!A190="j",Inskrivning!W190,0)</f>
        <v>0</v>
      </c>
      <c r="P188" s="73">
        <f>IF(Inskrivning!A190="j",Inskrivning!X190,0)</f>
        <v>0</v>
      </c>
      <c r="Q188" s="113"/>
    </row>
    <row r="189" spans="2:17" ht="15.6" x14ac:dyDescent="0.3">
      <c r="B189" s="55">
        <f>IF(Inskrivning!A191="j",Inskrivning!J191,0)</f>
        <v>0</v>
      </c>
      <c r="C189" s="35">
        <f>IF(Inskrivning!A191="j",Inskrivning!K191,0)</f>
        <v>0</v>
      </c>
      <c r="D189" s="16">
        <f>IF(Inskrivning!A191="j",Inskrivning!L191,0)</f>
        <v>0</v>
      </c>
      <c r="E189" s="16">
        <f>IF(Inskrivning!A191="j",Inskrivning!M191,0)</f>
        <v>0</v>
      </c>
      <c r="F189" s="16">
        <f>IF(Inskrivning!A191="j",Inskrivning!N191,0)</f>
        <v>0</v>
      </c>
      <c r="G189" s="16">
        <f>IF(Inskrivning!A191="j",Inskrivning!O191,0)</f>
        <v>0</v>
      </c>
      <c r="H189" s="16">
        <f>IF(Inskrivning!A191="j",Inskrivning!P191,0)</f>
        <v>0</v>
      </c>
      <c r="I189" s="73">
        <f>IF(Inskrivning!A191="j",Inskrivning!Q191,0)</f>
        <v>0</v>
      </c>
      <c r="J189" s="16">
        <f>IF(Inskrivning!A191="j",Inskrivning!R191,0)</f>
        <v>0</v>
      </c>
      <c r="K189" s="16">
        <f>IF(Inskrivning!A191="j",Inskrivning!S191,0)</f>
        <v>0</v>
      </c>
      <c r="L189" s="16">
        <f>IF(Inskrivning!A191="j",Inskrivning!T191,0)</f>
        <v>0</v>
      </c>
      <c r="M189" s="16">
        <f>IF(Inskrivning!A191="j",Inskrivning!U191,0)</f>
        <v>0</v>
      </c>
      <c r="N189" s="16">
        <f>IF(Inskrivning!A191="j",Inskrivning!V191,0)</f>
        <v>0</v>
      </c>
      <c r="O189" s="73">
        <f>IF(Inskrivning!A191="j",Inskrivning!W191,0)</f>
        <v>0</v>
      </c>
      <c r="P189" s="73">
        <f>IF(Inskrivning!A191="j",Inskrivning!X191,0)</f>
        <v>0</v>
      </c>
      <c r="Q189" s="113"/>
    </row>
    <row r="190" spans="2:17" ht="15.6" x14ac:dyDescent="0.3">
      <c r="B190" s="55">
        <f>IF(Inskrivning!A192="j",Inskrivning!J192,0)</f>
        <v>0</v>
      </c>
      <c r="C190" s="35">
        <f>IF(Inskrivning!A192="j",Inskrivning!K192,0)</f>
        <v>0</v>
      </c>
      <c r="D190" s="16">
        <f>IF(Inskrivning!A192="j",Inskrivning!L192,0)</f>
        <v>0</v>
      </c>
      <c r="E190" s="16">
        <f>IF(Inskrivning!A192="j",Inskrivning!M192,0)</f>
        <v>0</v>
      </c>
      <c r="F190" s="16">
        <f>IF(Inskrivning!A192="j",Inskrivning!N192,0)</f>
        <v>0</v>
      </c>
      <c r="G190" s="16">
        <f>IF(Inskrivning!A192="j",Inskrivning!O192,0)</f>
        <v>0</v>
      </c>
      <c r="H190" s="16">
        <f>IF(Inskrivning!A192="j",Inskrivning!P192,0)</f>
        <v>0</v>
      </c>
      <c r="I190" s="73">
        <f>IF(Inskrivning!A192="j",Inskrivning!Q192,0)</f>
        <v>0</v>
      </c>
      <c r="J190" s="16">
        <f>IF(Inskrivning!A192="j",Inskrivning!R192,0)</f>
        <v>0</v>
      </c>
      <c r="K190" s="16">
        <f>IF(Inskrivning!A192="j",Inskrivning!S192,0)</f>
        <v>0</v>
      </c>
      <c r="L190" s="16">
        <f>IF(Inskrivning!A192="j",Inskrivning!T192,0)</f>
        <v>0</v>
      </c>
      <c r="M190" s="16">
        <f>IF(Inskrivning!A192="j",Inskrivning!U192,0)</f>
        <v>0</v>
      </c>
      <c r="N190" s="16">
        <f>IF(Inskrivning!A192="j",Inskrivning!V192,0)</f>
        <v>0</v>
      </c>
      <c r="O190" s="73">
        <f>IF(Inskrivning!A192="j",Inskrivning!W192,0)</f>
        <v>0</v>
      </c>
      <c r="P190" s="73">
        <f>IF(Inskrivning!A192="j",Inskrivning!X192,0)</f>
        <v>0</v>
      </c>
      <c r="Q190" s="113"/>
    </row>
    <row r="191" spans="2:17" ht="15.6" x14ac:dyDescent="0.3">
      <c r="B191" s="55">
        <f>IF(Inskrivning!A193="j",Inskrivning!J193,0)</f>
        <v>0</v>
      </c>
      <c r="C191" s="35">
        <f>IF(Inskrivning!A193="j",Inskrivning!K193,0)</f>
        <v>0</v>
      </c>
      <c r="D191" s="16">
        <f>IF(Inskrivning!A193="j",Inskrivning!L193,0)</f>
        <v>0</v>
      </c>
      <c r="E191" s="16">
        <f>IF(Inskrivning!A193="j",Inskrivning!M193,0)</f>
        <v>0</v>
      </c>
      <c r="F191" s="16">
        <f>IF(Inskrivning!A193="j",Inskrivning!N193,0)</f>
        <v>0</v>
      </c>
      <c r="G191" s="16">
        <f>IF(Inskrivning!A193="j",Inskrivning!O193,0)</f>
        <v>0</v>
      </c>
      <c r="H191" s="16">
        <f>IF(Inskrivning!A193="j",Inskrivning!P193,0)</f>
        <v>0</v>
      </c>
      <c r="I191" s="73">
        <f>IF(Inskrivning!A193="j",Inskrivning!Q193,0)</f>
        <v>0</v>
      </c>
      <c r="J191" s="16">
        <f>IF(Inskrivning!A193="j",Inskrivning!R193,0)</f>
        <v>0</v>
      </c>
      <c r="K191" s="16">
        <f>IF(Inskrivning!A193="j",Inskrivning!S193,0)</f>
        <v>0</v>
      </c>
      <c r="L191" s="16">
        <f>IF(Inskrivning!A193="j",Inskrivning!T193,0)</f>
        <v>0</v>
      </c>
      <c r="M191" s="16">
        <f>IF(Inskrivning!A193="j",Inskrivning!U193,0)</f>
        <v>0</v>
      </c>
      <c r="N191" s="16">
        <f>IF(Inskrivning!A193="j",Inskrivning!V193,0)</f>
        <v>0</v>
      </c>
      <c r="O191" s="73">
        <f>IF(Inskrivning!A193="j",Inskrivning!W193,0)</f>
        <v>0</v>
      </c>
      <c r="P191" s="73">
        <f>IF(Inskrivning!A193="j",Inskrivning!X193,0)</f>
        <v>0</v>
      </c>
      <c r="Q191" s="113"/>
    </row>
    <row r="192" spans="2:17" ht="15.6" x14ac:dyDescent="0.3">
      <c r="B192" s="55">
        <f>IF(Inskrivning!A194="j",Inskrivning!J194,0)</f>
        <v>0</v>
      </c>
      <c r="C192" s="35">
        <f>IF(Inskrivning!A194="j",Inskrivning!K194,0)</f>
        <v>0</v>
      </c>
      <c r="D192" s="16">
        <f>IF(Inskrivning!A194="j",Inskrivning!L194,0)</f>
        <v>0</v>
      </c>
      <c r="E192" s="16">
        <f>IF(Inskrivning!A194="j",Inskrivning!M194,0)</f>
        <v>0</v>
      </c>
      <c r="F192" s="16">
        <f>IF(Inskrivning!A194="j",Inskrivning!N194,0)</f>
        <v>0</v>
      </c>
      <c r="G192" s="16">
        <f>IF(Inskrivning!A194="j",Inskrivning!O194,0)</f>
        <v>0</v>
      </c>
      <c r="H192" s="16">
        <f>IF(Inskrivning!A194="j",Inskrivning!P194,0)</f>
        <v>0</v>
      </c>
      <c r="I192" s="73">
        <f>IF(Inskrivning!A194="j",Inskrivning!Q194,0)</f>
        <v>0</v>
      </c>
      <c r="J192" s="16">
        <f>IF(Inskrivning!A194="j",Inskrivning!R194,0)</f>
        <v>0</v>
      </c>
      <c r="K192" s="16">
        <f>IF(Inskrivning!A194="j",Inskrivning!S194,0)</f>
        <v>0</v>
      </c>
      <c r="L192" s="16">
        <f>IF(Inskrivning!A194="j",Inskrivning!T194,0)</f>
        <v>0</v>
      </c>
      <c r="M192" s="16">
        <f>IF(Inskrivning!A194="j",Inskrivning!U194,0)</f>
        <v>0</v>
      </c>
      <c r="N192" s="16">
        <f>IF(Inskrivning!A194="j",Inskrivning!V194,0)</f>
        <v>0</v>
      </c>
      <c r="O192" s="73">
        <f>IF(Inskrivning!A194="j",Inskrivning!W194,0)</f>
        <v>0</v>
      </c>
      <c r="P192" s="73">
        <f>IF(Inskrivning!A194="j",Inskrivning!X194,0)</f>
        <v>0</v>
      </c>
      <c r="Q192" s="113"/>
    </row>
    <row r="193" spans="2:17" ht="15.6" x14ac:dyDescent="0.3">
      <c r="B193" s="55">
        <f>IF(Inskrivning!A195="j",Inskrivning!J195,0)</f>
        <v>0</v>
      </c>
      <c r="C193" s="35">
        <f>IF(Inskrivning!A195="j",Inskrivning!K195,0)</f>
        <v>0</v>
      </c>
      <c r="D193" s="16">
        <f>IF(Inskrivning!A195="j",Inskrivning!L195,0)</f>
        <v>0</v>
      </c>
      <c r="E193" s="16">
        <f>IF(Inskrivning!A195="j",Inskrivning!M195,0)</f>
        <v>0</v>
      </c>
      <c r="F193" s="16">
        <f>IF(Inskrivning!A195="j",Inskrivning!N195,0)</f>
        <v>0</v>
      </c>
      <c r="G193" s="16">
        <f>IF(Inskrivning!A195="j",Inskrivning!O195,0)</f>
        <v>0</v>
      </c>
      <c r="H193" s="16">
        <f>IF(Inskrivning!A195="j",Inskrivning!P195,0)</f>
        <v>0</v>
      </c>
      <c r="I193" s="73">
        <f>IF(Inskrivning!A195="j",Inskrivning!Q195,0)</f>
        <v>0</v>
      </c>
      <c r="J193" s="16">
        <f>IF(Inskrivning!A195="j",Inskrivning!R195,0)</f>
        <v>0</v>
      </c>
      <c r="K193" s="16">
        <f>IF(Inskrivning!A195="j",Inskrivning!S195,0)</f>
        <v>0</v>
      </c>
      <c r="L193" s="16">
        <f>IF(Inskrivning!A195="j",Inskrivning!T195,0)</f>
        <v>0</v>
      </c>
      <c r="M193" s="16">
        <f>IF(Inskrivning!A195="j",Inskrivning!U195,0)</f>
        <v>0</v>
      </c>
      <c r="N193" s="16">
        <f>IF(Inskrivning!A195="j",Inskrivning!V195,0)</f>
        <v>0</v>
      </c>
      <c r="O193" s="73">
        <f>IF(Inskrivning!A195="j",Inskrivning!W195,0)</f>
        <v>0</v>
      </c>
      <c r="P193" s="73">
        <f>IF(Inskrivning!A195="j",Inskrivning!X195,0)</f>
        <v>0</v>
      </c>
      <c r="Q193" s="113"/>
    </row>
    <row r="194" spans="2:17" ht="15.6" x14ac:dyDescent="0.3">
      <c r="B194" s="55">
        <f>IF(Inskrivning!A196="j",Inskrivning!J196,0)</f>
        <v>0</v>
      </c>
      <c r="C194" s="35">
        <f>IF(Inskrivning!A196="j",Inskrivning!K196,0)</f>
        <v>0</v>
      </c>
      <c r="D194" s="16">
        <f>IF(Inskrivning!A196="j",Inskrivning!L196,0)</f>
        <v>0</v>
      </c>
      <c r="E194" s="16">
        <f>IF(Inskrivning!A196="j",Inskrivning!M196,0)</f>
        <v>0</v>
      </c>
      <c r="F194" s="16">
        <f>IF(Inskrivning!A196="j",Inskrivning!N196,0)</f>
        <v>0</v>
      </c>
      <c r="G194" s="16">
        <f>IF(Inskrivning!A196="j",Inskrivning!O196,0)</f>
        <v>0</v>
      </c>
      <c r="H194" s="16">
        <f>IF(Inskrivning!A196="j",Inskrivning!P196,0)</f>
        <v>0</v>
      </c>
      <c r="I194" s="73">
        <f>IF(Inskrivning!A196="j",Inskrivning!Q196,0)</f>
        <v>0</v>
      </c>
      <c r="J194" s="16">
        <f>IF(Inskrivning!A196="j",Inskrivning!R196,0)</f>
        <v>0</v>
      </c>
      <c r="K194" s="16">
        <f>IF(Inskrivning!A196="j",Inskrivning!S196,0)</f>
        <v>0</v>
      </c>
      <c r="L194" s="16">
        <f>IF(Inskrivning!A196="j",Inskrivning!T196,0)</f>
        <v>0</v>
      </c>
      <c r="M194" s="16">
        <f>IF(Inskrivning!A196="j",Inskrivning!U196,0)</f>
        <v>0</v>
      </c>
      <c r="N194" s="16">
        <f>IF(Inskrivning!A196="j",Inskrivning!V196,0)</f>
        <v>0</v>
      </c>
      <c r="O194" s="73">
        <f>IF(Inskrivning!A196="j",Inskrivning!W196,0)</f>
        <v>0</v>
      </c>
      <c r="P194" s="73">
        <f>IF(Inskrivning!A196="j",Inskrivning!X196,0)</f>
        <v>0</v>
      </c>
      <c r="Q194" s="113"/>
    </row>
    <row r="195" spans="2:17" ht="15.6" x14ac:dyDescent="0.3">
      <c r="B195" s="55">
        <f>IF(Inskrivning!A197="j",Inskrivning!J197,0)</f>
        <v>0</v>
      </c>
      <c r="C195" s="35">
        <f>IF(Inskrivning!A197="j",Inskrivning!K197,0)</f>
        <v>0</v>
      </c>
      <c r="D195" s="16">
        <f>IF(Inskrivning!A197="j",Inskrivning!L197,0)</f>
        <v>0</v>
      </c>
      <c r="E195" s="16">
        <f>IF(Inskrivning!A197="j",Inskrivning!M197,0)</f>
        <v>0</v>
      </c>
      <c r="F195" s="16">
        <f>IF(Inskrivning!A197="j",Inskrivning!N197,0)</f>
        <v>0</v>
      </c>
      <c r="G195" s="16">
        <f>IF(Inskrivning!A197="j",Inskrivning!O197,0)</f>
        <v>0</v>
      </c>
      <c r="H195" s="16">
        <f>IF(Inskrivning!A197="j",Inskrivning!P197,0)</f>
        <v>0</v>
      </c>
      <c r="I195" s="73">
        <f>IF(Inskrivning!A197="j",Inskrivning!Q197,0)</f>
        <v>0</v>
      </c>
      <c r="J195" s="16">
        <f>IF(Inskrivning!A197="j",Inskrivning!R197,0)</f>
        <v>0</v>
      </c>
      <c r="K195" s="16">
        <f>IF(Inskrivning!A197="j",Inskrivning!S197,0)</f>
        <v>0</v>
      </c>
      <c r="L195" s="16">
        <f>IF(Inskrivning!A197="j",Inskrivning!T197,0)</f>
        <v>0</v>
      </c>
      <c r="M195" s="16">
        <f>IF(Inskrivning!A197="j",Inskrivning!U197,0)</f>
        <v>0</v>
      </c>
      <c r="N195" s="16">
        <f>IF(Inskrivning!A197="j",Inskrivning!V197,0)</f>
        <v>0</v>
      </c>
      <c r="O195" s="73">
        <f>IF(Inskrivning!A197="j",Inskrivning!W197,0)</f>
        <v>0</v>
      </c>
      <c r="P195" s="73">
        <f>IF(Inskrivning!A197="j",Inskrivning!X197,0)</f>
        <v>0</v>
      </c>
      <c r="Q195" s="113"/>
    </row>
    <row r="196" spans="2:17" ht="15.6" x14ac:dyDescent="0.3">
      <c r="B196" s="55">
        <f>IF(Inskrivning!A198="j",Inskrivning!J198,0)</f>
        <v>0</v>
      </c>
      <c r="C196" s="35">
        <f>IF(Inskrivning!A198="j",Inskrivning!K198,0)</f>
        <v>0</v>
      </c>
      <c r="D196" s="16">
        <f>IF(Inskrivning!A198="j",Inskrivning!L198,0)</f>
        <v>0</v>
      </c>
      <c r="E196" s="16">
        <f>IF(Inskrivning!A198="j",Inskrivning!M198,0)</f>
        <v>0</v>
      </c>
      <c r="F196" s="16">
        <f>IF(Inskrivning!A198="j",Inskrivning!N198,0)</f>
        <v>0</v>
      </c>
      <c r="G196" s="16">
        <f>IF(Inskrivning!A198="j",Inskrivning!O198,0)</f>
        <v>0</v>
      </c>
      <c r="H196" s="16">
        <f>IF(Inskrivning!A198="j",Inskrivning!P198,0)</f>
        <v>0</v>
      </c>
      <c r="I196" s="73">
        <f>IF(Inskrivning!A198="j",Inskrivning!Q198,0)</f>
        <v>0</v>
      </c>
      <c r="J196" s="16">
        <f>IF(Inskrivning!A198="j",Inskrivning!R198,0)</f>
        <v>0</v>
      </c>
      <c r="K196" s="16">
        <f>IF(Inskrivning!A198="j",Inskrivning!S198,0)</f>
        <v>0</v>
      </c>
      <c r="L196" s="16">
        <f>IF(Inskrivning!A198="j",Inskrivning!T198,0)</f>
        <v>0</v>
      </c>
      <c r="M196" s="16">
        <f>IF(Inskrivning!A198="j",Inskrivning!U198,0)</f>
        <v>0</v>
      </c>
      <c r="N196" s="16">
        <f>IF(Inskrivning!A198="j",Inskrivning!V198,0)</f>
        <v>0</v>
      </c>
      <c r="O196" s="73">
        <f>IF(Inskrivning!A198="j",Inskrivning!W198,0)</f>
        <v>0</v>
      </c>
      <c r="P196" s="73">
        <f>IF(Inskrivning!A198="j",Inskrivning!X198,0)</f>
        <v>0</v>
      </c>
      <c r="Q196" s="113"/>
    </row>
    <row r="197" spans="2:17" ht="15.6" x14ac:dyDescent="0.3">
      <c r="B197" s="55">
        <f>IF(Inskrivning!A199="j",Inskrivning!J199,0)</f>
        <v>0</v>
      </c>
      <c r="C197" s="35">
        <f>IF(Inskrivning!A199="j",Inskrivning!K199,0)</f>
        <v>0</v>
      </c>
      <c r="D197" s="16">
        <f>IF(Inskrivning!A199="j",Inskrivning!L199,0)</f>
        <v>0</v>
      </c>
      <c r="E197" s="16">
        <f>IF(Inskrivning!A199="j",Inskrivning!M199,0)</f>
        <v>0</v>
      </c>
      <c r="F197" s="16">
        <f>IF(Inskrivning!A199="j",Inskrivning!N199,0)</f>
        <v>0</v>
      </c>
      <c r="G197" s="16">
        <f>IF(Inskrivning!A199="j",Inskrivning!O199,0)</f>
        <v>0</v>
      </c>
      <c r="H197" s="16">
        <f>IF(Inskrivning!A199="j",Inskrivning!P199,0)</f>
        <v>0</v>
      </c>
      <c r="I197" s="73">
        <f>IF(Inskrivning!A199="j",Inskrivning!Q199,0)</f>
        <v>0</v>
      </c>
      <c r="J197" s="16">
        <f>IF(Inskrivning!A199="j",Inskrivning!R199,0)</f>
        <v>0</v>
      </c>
      <c r="K197" s="16">
        <f>IF(Inskrivning!A199="j",Inskrivning!S199,0)</f>
        <v>0</v>
      </c>
      <c r="L197" s="16">
        <f>IF(Inskrivning!A199="j",Inskrivning!T199,0)</f>
        <v>0</v>
      </c>
      <c r="M197" s="16">
        <f>IF(Inskrivning!A199="j",Inskrivning!U199,0)</f>
        <v>0</v>
      </c>
      <c r="N197" s="16">
        <f>IF(Inskrivning!A199="j",Inskrivning!V199,0)</f>
        <v>0</v>
      </c>
      <c r="O197" s="73">
        <f>IF(Inskrivning!A199="j",Inskrivning!W199,0)</f>
        <v>0</v>
      </c>
      <c r="P197" s="73">
        <f>IF(Inskrivning!A199="j",Inskrivning!X199,0)</f>
        <v>0</v>
      </c>
      <c r="Q197" s="113"/>
    </row>
    <row r="198" spans="2:17" ht="15.6" x14ac:dyDescent="0.3">
      <c r="B198" s="55">
        <f>IF(Inskrivning!A200="j",Inskrivning!J200,0)</f>
        <v>0</v>
      </c>
      <c r="C198" s="35">
        <f>IF(Inskrivning!A200="j",Inskrivning!K200,0)</f>
        <v>0</v>
      </c>
      <c r="D198" s="16">
        <f>IF(Inskrivning!A200="j",Inskrivning!L200,0)</f>
        <v>0</v>
      </c>
      <c r="E198" s="16">
        <f>IF(Inskrivning!A200="j",Inskrivning!M200,0)</f>
        <v>0</v>
      </c>
      <c r="F198" s="16">
        <f>IF(Inskrivning!A200="j",Inskrivning!N200,0)</f>
        <v>0</v>
      </c>
      <c r="G198" s="16">
        <f>IF(Inskrivning!A200="j",Inskrivning!O200,0)</f>
        <v>0</v>
      </c>
      <c r="H198" s="16">
        <f>IF(Inskrivning!A200="j",Inskrivning!P200,0)</f>
        <v>0</v>
      </c>
      <c r="I198" s="73">
        <f>IF(Inskrivning!A200="j",Inskrivning!Q200,0)</f>
        <v>0</v>
      </c>
      <c r="J198" s="16">
        <f>IF(Inskrivning!A200="j",Inskrivning!R200,0)</f>
        <v>0</v>
      </c>
      <c r="K198" s="16">
        <f>IF(Inskrivning!A200="j",Inskrivning!S200,0)</f>
        <v>0</v>
      </c>
      <c r="L198" s="16">
        <f>IF(Inskrivning!A200="j",Inskrivning!T200,0)</f>
        <v>0</v>
      </c>
      <c r="M198" s="16">
        <f>IF(Inskrivning!A200="j",Inskrivning!U200,0)</f>
        <v>0</v>
      </c>
      <c r="N198" s="16">
        <f>IF(Inskrivning!A200="j",Inskrivning!V200,0)</f>
        <v>0</v>
      </c>
      <c r="O198" s="73">
        <f>IF(Inskrivning!A200="j",Inskrivning!W200,0)</f>
        <v>0</v>
      </c>
      <c r="P198" s="73">
        <f>IF(Inskrivning!A200="j",Inskrivning!X200,0)</f>
        <v>0</v>
      </c>
      <c r="Q198" s="113"/>
    </row>
    <row r="199" spans="2:17" ht="15.6" x14ac:dyDescent="0.3">
      <c r="B199" s="55">
        <f>IF(Inskrivning!A201="j",Inskrivning!J201,0)</f>
        <v>0</v>
      </c>
      <c r="C199" s="35">
        <f>IF(Inskrivning!A201="j",Inskrivning!K201,0)</f>
        <v>0</v>
      </c>
      <c r="D199" s="16">
        <f>IF(Inskrivning!A201="j",Inskrivning!L201,0)</f>
        <v>0</v>
      </c>
      <c r="E199" s="16">
        <f>IF(Inskrivning!A201="j",Inskrivning!M201,0)</f>
        <v>0</v>
      </c>
      <c r="F199" s="16">
        <f>IF(Inskrivning!A201="j",Inskrivning!N201,0)</f>
        <v>0</v>
      </c>
      <c r="G199" s="16">
        <f>IF(Inskrivning!A201="j",Inskrivning!O201,0)</f>
        <v>0</v>
      </c>
      <c r="H199" s="16">
        <f>IF(Inskrivning!A201="j",Inskrivning!P201,0)</f>
        <v>0</v>
      </c>
      <c r="I199" s="73">
        <f>IF(Inskrivning!A201="j",Inskrivning!Q201,0)</f>
        <v>0</v>
      </c>
      <c r="J199" s="16">
        <f>IF(Inskrivning!A201="j",Inskrivning!R201,0)</f>
        <v>0</v>
      </c>
      <c r="K199" s="16">
        <f>IF(Inskrivning!A201="j",Inskrivning!S201,0)</f>
        <v>0</v>
      </c>
      <c r="L199" s="16">
        <f>IF(Inskrivning!A201="j",Inskrivning!T201,0)</f>
        <v>0</v>
      </c>
      <c r="M199" s="16">
        <f>IF(Inskrivning!A201="j",Inskrivning!U201,0)</f>
        <v>0</v>
      </c>
      <c r="N199" s="16">
        <f>IF(Inskrivning!A201="j",Inskrivning!V201,0)</f>
        <v>0</v>
      </c>
      <c r="O199" s="73">
        <f>IF(Inskrivning!A201="j",Inskrivning!W201,0)</f>
        <v>0</v>
      </c>
      <c r="P199" s="73">
        <f>IF(Inskrivning!A201="j",Inskrivning!X201,0)</f>
        <v>0</v>
      </c>
      <c r="Q199" s="113"/>
    </row>
    <row r="200" spans="2:17" ht="15.6" x14ac:dyDescent="0.3">
      <c r="B200" s="55">
        <f>IF(Inskrivning!A202="j",Inskrivning!J202,0)</f>
        <v>0</v>
      </c>
      <c r="C200" s="35">
        <f>IF(Inskrivning!A202="j",Inskrivning!K202,0)</f>
        <v>0</v>
      </c>
      <c r="D200" s="16">
        <f>IF(Inskrivning!A202="j",Inskrivning!L202,0)</f>
        <v>0</v>
      </c>
      <c r="E200" s="16">
        <f>IF(Inskrivning!A202="j",Inskrivning!M202,0)</f>
        <v>0</v>
      </c>
      <c r="F200" s="16">
        <f>IF(Inskrivning!A202="j",Inskrivning!N202,0)</f>
        <v>0</v>
      </c>
      <c r="G200" s="16">
        <f>IF(Inskrivning!A202="j",Inskrivning!O202,0)</f>
        <v>0</v>
      </c>
      <c r="H200" s="16">
        <f>IF(Inskrivning!A202="j",Inskrivning!P202,0)</f>
        <v>0</v>
      </c>
      <c r="I200" s="73">
        <f>IF(Inskrivning!A202="j",Inskrivning!Q202,0)</f>
        <v>0</v>
      </c>
      <c r="J200" s="16">
        <f>IF(Inskrivning!A202="j",Inskrivning!R202,0)</f>
        <v>0</v>
      </c>
      <c r="K200" s="16">
        <f>IF(Inskrivning!A202="j",Inskrivning!S202,0)</f>
        <v>0</v>
      </c>
      <c r="L200" s="16">
        <f>IF(Inskrivning!A202="j",Inskrivning!T202,0)</f>
        <v>0</v>
      </c>
      <c r="M200" s="16">
        <f>IF(Inskrivning!A202="j",Inskrivning!U202,0)</f>
        <v>0</v>
      </c>
      <c r="N200" s="16">
        <f>IF(Inskrivning!A202="j",Inskrivning!V202,0)</f>
        <v>0</v>
      </c>
      <c r="O200" s="73">
        <f>IF(Inskrivning!A202="j",Inskrivning!W202,0)</f>
        <v>0</v>
      </c>
      <c r="P200" s="73">
        <f>IF(Inskrivning!A202="j",Inskrivning!X202,0)</f>
        <v>0</v>
      </c>
      <c r="Q200" s="113"/>
    </row>
    <row r="201" spans="2:17" ht="15.6" x14ac:dyDescent="0.3">
      <c r="B201" s="55">
        <f>IF(Inskrivning!A203="j",Inskrivning!J203,0)</f>
        <v>0</v>
      </c>
      <c r="C201" s="35">
        <f>IF(Inskrivning!A203="j",Inskrivning!K203,0)</f>
        <v>0</v>
      </c>
      <c r="D201" s="16">
        <f>IF(Inskrivning!A203="j",Inskrivning!L203,0)</f>
        <v>0</v>
      </c>
      <c r="E201" s="16">
        <f>IF(Inskrivning!A203="j",Inskrivning!M203,0)</f>
        <v>0</v>
      </c>
      <c r="F201" s="16">
        <f>IF(Inskrivning!A203="j",Inskrivning!N203,0)</f>
        <v>0</v>
      </c>
      <c r="G201" s="16">
        <f>IF(Inskrivning!A203="j",Inskrivning!O203,0)</f>
        <v>0</v>
      </c>
      <c r="H201" s="16">
        <f>IF(Inskrivning!A203="j",Inskrivning!P203,0)</f>
        <v>0</v>
      </c>
      <c r="I201" s="73">
        <f>IF(Inskrivning!A203="j",Inskrivning!Q203,0)</f>
        <v>0</v>
      </c>
      <c r="J201" s="16">
        <f>IF(Inskrivning!A203="j",Inskrivning!R203,0)</f>
        <v>0</v>
      </c>
      <c r="K201" s="16">
        <f>IF(Inskrivning!A203="j",Inskrivning!S203,0)</f>
        <v>0</v>
      </c>
      <c r="L201" s="16">
        <f>IF(Inskrivning!A203="j",Inskrivning!T203,0)</f>
        <v>0</v>
      </c>
      <c r="M201" s="16">
        <f>IF(Inskrivning!A203="j",Inskrivning!U203,0)</f>
        <v>0</v>
      </c>
      <c r="N201" s="16">
        <f>IF(Inskrivning!A203="j",Inskrivning!V203,0)</f>
        <v>0</v>
      </c>
      <c r="O201" s="73">
        <f>IF(Inskrivning!A203="j",Inskrivning!W203,0)</f>
        <v>0</v>
      </c>
      <c r="P201" s="73">
        <f>IF(Inskrivning!A203="j",Inskrivning!X203,0)</f>
        <v>0</v>
      </c>
      <c r="Q201" s="113"/>
    </row>
    <row r="202" spans="2:17" ht="15.6" x14ac:dyDescent="0.3">
      <c r="B202" s="55">
        <f>IF(Inskrivning!A204="j",Inskrivning!J204,0)</f>
        <v>0</v>
      </c>
      <c r="C202" s="35">
        <f>IF(Inskrivning!A204="j",Inskrivning!K204,0)</f>
        <v>0</v>
      </c>
      <c r="D202" s="16">
        <f>IF(Inskrivning!A204="j",Inskrivning!L204,0)</f>
        <v>0</v>
      </c>
      <c r="E202" s="16">
        <f>IF(Inskrivning!A204="j",Inskrivning!M204,0)</f>
        <v>0</v>
      </c>
      <c r="F202" s="16">
        <f>IF(Inskrivning!A204="j",Inskrivning!N204,0)</f>
        <v>0</v>
      </c>
      <c r="G202" s="16">
        <f>IF(Inskrivning!A204="j",Inskrivning!O204,0)</f>
        <v>0</v>
      </c>
      <c r="H202" s="16">
        <f>IF(Inskrivning!A204="j",Inskrivning!P204,0)</f>
        <v>0</v>
      </c>
      <c r="I202" s="73">
        <f>IF(Inskrivning!A204="j",Inskrivning!Q204,0)</f>
        <v>0</v>
      </c>
      <c r="J202" s="16">
        <f>IF(Inskrivning!A204="j",Inskrivning!R204,0)</f>
        <v>0</v>
      </c>
      <c r="K202" s="16">
        <f>IF(Inskrivning!A204="j",Inskrivning!S204,0)</f>
        <v>0</v>
      </c>
      <c r="L202" s="16">
        <f>IF(Inskrivning!A204="j",Inskrivning!T204,0)</f>
        <v>0</v>
      </c>
      <c r="M202" s="16">
        <f>IF(Inskrivning!A204="j",Inskrivning!U204,0)</f>
        <v>0</v>
      </c>
      <c r="N202" s="16">
        <f>IF(Inskrivning!A204="j",Inskrivning!V204,0)</f>
        <v>0</v>
      </c>
      <c r="O202" s="73">
        <f>IF(Inskrivning!A204="j",Inskrivning!W204,0)</f>
        <v>0</v>
      </c>
      <c r="P202" s="73">
        <f>IF(Inskrivning!A204="j",Inskrivning!X204,0)</f>
        <v>0</v>
      </c>
      <c r="Q202" s="113"/>
    </row>
    <row r="203" spans="2:17" ht="15.6" x14ac:dyDescent="0.3">
      <c r="B203" s="55">
        <f>IF(Inskrivning!A205="j",Inskrivning!J205,0)</f>
        <v>0</v>
      </c>
      <c r="C203" s="35">
        <f>IF(Inskrivning!A205="j",Inskrivning!K205,0)</f>
        <v>0</v>
      </c>
      <c r="D203" s="16">
        <f>IF(Inskrivning!A205="j",Inskrivning!L205,0)</f>
        <v>0</v>
      </c>
      <c r="E203" s="16">
        <f>IF(Inskrivning!A205="j",Inskrivning!M205,0)</f>
        <v>0</v>
      </c>
      <c r="F203" s="16">
        <f>IF(Inskrivning!A205="j",Inskrivning!N205,0)</f>
        <v>0</v>
      </c>
      <c r="G203" s="16">
        <f>IF(Inskrivning!A205="j",Inskrivning!O205,0)</f>
        <v>0</v>
      </c>
      <c r="H203" s="16">
        <f>IF(Inskrivning!A205="j",Inskrivning!P205,0)</f>
        <v>0</v>
      </c>
      <c r="I203" s="73">
        <f>IF(Inskrivning!A205="j",Inskrivning!Q205,0)</f>
        <v>0</v>
      </c>
      <c r="J203" s="16">
        <f>IF(Inskrivning!A205="j",Inskrivning!R205,0)</f>
        <v>0</v>
      </c>
      <c r="K203" s="16">
        <f>IF(Inskrivning!A205="j",Inskrivning!S205,0)</f>
        <v>0</v>
      </c>
      <c r="L203" s="16">
        <f>IF(Inskrivning!A205="j",Inskrivning!T205,0)</f>
        <v>0</v>
      </c>
      <c r="M203" s="16">
        <f>IF(Inskrivning!A205="j",Inskrivning!U205,0)</f>
        <v>0</v>
      </c>
      <c r="N203" s="16">
        <f>IF(Inskrivning!A205="j",Inskrivning!V205,0)</f>
        <v>0</v>
      </c>
      <c r="O203" s="73">
        <f>IF(Inskrivning!A205="j",Inskrivning!W205,0)</f>
        <v>0</v>
      </c>
      <c r="P203" s="73">
        <f>IF(Inskrivning!A205="j",Inskrivning!X205,0)</f>
        <v>0</v>
      </c>
      <c r="Q203" s="113"/>
    </row>
    <row r="204" spans="2:17" ht="15.6" x14ac:dyDescent="0.3">
      <c r="B204" s="55">
        <f>IF(Inskrivning!A206="j",Inskrivning!J206,0)</f>
        <v>0</v>
      </c>
      <c r="C204" s="35">
        <f>IF(Inskrivning!A206="j",Inskrivning!K206,0)</f>
        <v>0</v>
      </c>
      <c r="D204" s="16">
        <f>IF(Inskrivning!A206="j",Inskrivning!L206,0)</f>
        <v>0</v>
      </c>
      <c r="E204" s="16">
        <f>IF(Inskrivning!A206="j",Inskrivning!M206,0)</f>
        <v>0</v>
      </c>
      <c r="F204" s="16">
        <f>IF(Inskrivning!A206="j",Inskrivning!N206,0)</f>
        <v>0</v>
      </c>
      <c r="G204" s="16">
        <f>IF(Inskrivning!A206="j",Inskrivning!O206,0)</f>
        <v>0</v>
      </c>
      <c r="H204" s="16">
        <f>IF(Inskrivning!A206="j",Inskrivning!P206,0)</f>
        <v>0</v>
      </c>
      <c r="I204" s="73">
        <f>IF(Inskrivning!A206="j",Inskrivning!Q206,0)</f>
        <v>0</v>
      </c>
      <c r="J204" s="16">
        <f>IF(Inskrivning!A206="j",Inskrivning!R206,0)</f>
        <v>0</v>
      </c>
      <c r="K204" s="16">
        <f>IF(Inskrivning!A206="j",Inskrivning!S206,0)</f>
        <v>0</v>
      </c>
      <c r="L204" s="16">
        <f>IF(Inskrivning!A206="j",Inskrivning!T206,0)</f>
        <v>0</v>
      </c>
      <c r="M204" s="16">
        <f>IF(Inskrivning!A206="j",Inskrivning!U206,0)</f>
        <v>0</v>
      </c>
      <c r="N204" s="16">
        <f>IF(Inskrivning!A206="j",Inskrivning!V206,0)</f>
        <v>0</v>
      </c>
      <c r="O204" s="73">
        <f>IF(Inskrivning!A206="j",Inskrivning!W206,0)</f>
        <v>0</v>
      </c>
      <c r="P204" s="73">
        <f>IF(Inskrivning!A206="j",Inskrivning!X206,0)</f>
        <v>0</v>
      </c>
      <c r="Q204" s="113"/>
    </row>
    <row r="301" spans="1:20" ht="24.6" x14ac:dyDescent="0.4">
      <c r="B301" s="71" t="s">
        <v>515</v>
      </c>
      <c r="T301" s="4"/>
    </row>
    <row r="303" spans="1:20" x14ac:dyDescent="0.25">
      <c r="B303" s="38"/>
      <c r="C303" s="21"/>
      <c r="D303" s="2" t="s">
        <v>1</v>
      </c>
      <c r="E303" s="2" t="s">
        <v>1</v>
      </c>
      <c r="F303" s="2" t="s">
        <v>1</v>
      </c>
      <c r="G303" s="2" t="s">
        <v>1</v>
      </c>
      <c r="H303" s="2" t="s">
        <v>1</v>
      </c>
      <c r="I303" s="1" t="s">
        <v>2</v>
      </c>
      <c r="J303" s="2" t="s">
        <v>1</v>
      </c>
      <c r="K303" s="2" t="s">
        <v>1</v>
      </c>
      <c r="L303" s="2" t="s">
        <v>1</v>
      </c>
      <c r="M303" s="2" t="s">
        <v>3</v>
      </c>
      <c r="N303" s="2" t="s">
        <v>1</v>
      </c>
      <c r="O303" s="1" t="s">
        <v>2</v>
      </c>
      <c r="P303" s="1"/>
      <c r="Q303" s="109" t="s">
        <v>459</v>
      </c>
    </row>
    <row r="304" spans="1:20" ht="13.8" x14ac:dyDescent="0.25">
      <c r="A304" s="2" t="s">
        <v>22</v>
      </c>
      <c r="B304" s="58" t="s">
        <v>5</v>
      </c>
      <c r="C304" s="54" t="s">
        <v>6</v>
      </c>
      <c r="D304" s="47">
        <v>1</v>
      </c>
      <c r="E304" s="47">
        <v>2</v>
      </c>
      <c r="F304" s="47">
        <v>3</v>
      </c>
      <c r="G304" s="47">
        <v>4</v>
      </c>
      <c r="H304" s="47">
        <v>5</v>
      </c>
      <c r="I304" s="48" t="s">
        <v>7</v>
      </c>
      <c r="J304" s="47">
        <v>6</v>
      </c>
      <c r="K304" s="47">
        <v>7</v>
      </c>
      <c r="L304" s="47">
        <v>8</v>
      </c>
      <c r="M304" s="47">
        <v>9</v>
      </c>
      <c r="N304" s="47">
        <v>10</v>
      </c>
      <c r="O304" s="48" t="s">
        <v>8</v>
      </c>
      <c r="P304" s="49" t="s">
        <v>9</v>
      </c>
      <c r="Q304" s="109" t="s">
        <v>239</v>
      </c>
      <c r="T304" s="2">
        <f>Inskrivning!$R$1003</f>
        <v>0</v>
      </c>
    </row>
    <row r="305" spans="1:17" ht="15.6" x14ac:dyDescent="0.3">
      <c r="A305" s="16">
        <f>IF(B305=0,1,1)</f>
        <v>1</v>
      </c>
      <c r="B305" s="55">
        <f>IF(Inskrivning!A1014="j",Inskrivning!J1014,0)</f>
        <v>0</v>
      </c>
      <c r="C305" s="35">
        <f>IF(Inskrivning!A1014="j",Inskrivning!K1014,0)</f>
        <v>0</v>
      </c>
      <c r="D305" s="16">
        <f>IF(Inskrivning!A1014="j",Inskrivning!L1014,0)</f>
        <v>0</v>
      </c>
      <c r="E305" s="16">
        <f>IF(Inskrivning!A1014="j",Inskrivning!M1014,0)</f>
        <v>0</v>
      </c>
      <c r="F305" s="16">
        <f>IF(Inskrivning!A1014="j",Inskrivning!N1014,0)</f>
        <v>0</v>
      </c>
      <c r="G305" s="16">
        <f>IF(Inskrivning!A1014="j",Inskrivning!O1014,0)</f>
        <v>0</v>
      </c>
      <c r="H305" s="16">
        <f>IF(Inskrivning!A1014="j",Inskrivning!P1014,0)</f>
        <v>0</v>
      </c>
      <c r="I305" s="73">
        <f>IF(Inskrivning!A1014="j",Inskrivning!Q1014,0)</f>
        <v>0</v>
      </c>
      <c r="J305" s="16">
        <f>IF(Inskrivning!A1014="j",Inskrivning!R1014,0)</f>
        <v>0</v>
      </c>
      <c r="K305" s="16">
        <f>IF(Inskrivning!A1014="j",Inskrivning!S1014,0)</f>
        <v>0</v>
      </c>
      <c r="L305" s="16">
        <f>IF(Inskrivning!A1014="j",Inskrivning!T1014,0)</f>
        <v>0</v>
      </c>
      <c r="M305" s="16">
        <f>IF(Inskrivning!A1014="j",Inskrivning!U1014,0)</f>
        <v>0</v>
      </c>
      <c r="N305" s="16">
        <f>IF(Inskrivning!A1014="j",Inskrivning!V1014,0)</f>
        <v>0</v>
      </c>
      <c r="O305" s="73">
        <f>IF(Inskrivning!A1014="j",Inskrivning!W1014,0)</f>
        <v>0</v>
      </c>
      <c r="P305" s="73">
        <f>IF(Inskrivning!A1014="j",Inskrivning!X1014,0)</f>
        <v>0</v>
      </c>
      <c r="Q305" s="113"/>
    </row>
    <row r="306" spans="1:17" ht="15.6" x14ac:dyDescent="0.3">
      <c r="A306" s="16">
        <f>IF(B306=0,ROW(2:2),IF(AND(P306=P305,Q306&lt;Q305),ROW(2:2),IF(P306=P305,A305,ROW(2:2))))</f>
        <v>2</v>
      </c>
      <c r="B306" s="55">
        <f>IF(Inskrivning!A1013="j",Inskrivning!J1013,0)</f>
        <v>0</v>
      </c>
      <c r="C306" s="35">
        <f>IF(Inskrivning!A1013="j",Inskrivning!K1013,0)</f>
        <v>0</v>
      </c>
      <c r="D306" s="16">
        <f>IF(Inskrivning!A1013="j",Inskrivning!L1013,0)</f>
        <v>0</v>
      </c>
      <c r="E306" s="16">
        <f>IF(Inskrivning!A1013="j",Inskrivning!M1013,0)</f>
        <v>0</v>
      </c>
      <c r="F306" s="16">
        <f>IF(Inskrivning!A1013="j",Inskrivning!N1013,0)</f>
        <v>0</v>
      </c>
      <c r="G306" s="16">
        <f>IF(Inskrivning!A1013="j",Inskrivning!O1013,0)</f>
        <v>0</v>
      </c>
      <c r="H306" s="16">
        <f>IF(Inskrivning!A1013="j",Inskrivning!P1013,0)</f>
        <v>0</v>
      </c>
      <c r="I306" s="73">
        <f>IF(Inskrivning!A1013="j",Inskrivning!Q1013,0)</f>
        <v>0</v>
      </c>
      <c r="J306" s="16">
        <f>IF(Inskrivning!A1013="j",Inskrivning!R1013,0)</f>
        <v>0</v>
      </c>
      <c r="K306" s="16">
        <f>IF(Inskrivning!A1013="j",Inskrivning!S1013,0)</f>
        <v>0</v>
      </c>
      <c r="L306" s="16">
        <f>IF(Inskrivning!A1013="j",Inskrivning!T1013,0)</f>
        <v>0</v>
      </c>
      <c r="M306" s="16">
        <f>IF(Inskrivning!A1013="j",Inskrivning!U1013,0)</f>
        <v>0</v>
      </c>
      <c r="N306" s="16">
        <f>IF(Inskrivning!A1013="j",Inskrivning!V1013,0)</f>
        <v>0</v>
      </c>
      <c r="O306" s="73">
        <f>IF(Inskrivning!A1013="j",Inskrivning!W1013,0)</f>
        <v>0</v>
      </c>
      <c r="P306" s="73">
        <f>IF(Inskrivning!A1013="j",Inskrivning!X1013,0)</f>
        <v>0</v>
      </c>
      <c r="Q306" s="113"/>
    </row>
    <row r="307" spans="1:17" ht="15.6" x14ac:dyDescent="0.3">
      <c r="A307" s="16">
        <f t="shared" ref="A307:A314" si="2">IF(B307=0,ROW(3:3),IF(AND(P307=P306,Q307&lt;Q306),ROW(3:3),IF(P307=P306,A306,ROW(3:3))))</f>
        <v>3</v>
      </c>
      <c r="B307" s="55">
        <f>IF(Inskrivning!A1007="j",Inskrivning!J1007,0)</f>
        <v>0</v>
      </c>
      <c r="C307" s="35">
        <f>IF(Inskrivning!A1007="j",Inskrivning!K1007,0)</f>
        <v>0</v>
      </c>
      <c r="D307" s="16">
        <f>IF(Inskrivning!A1007="j",Inskrivning!L1007,0)</f>
        <v>0</v>
      </c>
      <c r="E307" s="16">
        <f>IF(Inskrivning!A1007="j",Inskrivning!M1007,0)</f>
        <v>0</v>
      </c>
      <c r="F307" s="16">
        <f>IF(Inskrivning!A1007="j",Inskrivning!N1007,0)</f>
        <v>0</v>
      </c>
      <c r="G307" s="16">
        <f>IF(Inskrivning!A1007="j",Inskrivning!O1007,0)</f>
        <v>0</v>
      </c>
      <c r="H307" s="16">
        <f>IF(Inskrivning!A1007="j",Inskrivning!P1007,0)</f>
        <v>0</v>
      </c>
      <c r="I307" s="73">
        <f>IF(Inskrivning!A1007="j",Inskrivning!Q1007,0)</f>
        <v>0</v>
      </c>
      <c r="J307" s="16">
        <f>IF(Inskrivning!A1007="j",Inskrivning!R1007,0)</f>
        <v>0</v>
      </c>
      <c r="K307" s="16">
        <f>IF(Inskrivning!A1007="j",Inskrivning!S1007,0)</f>
        <v>0</v>
      </c>
      <c r="L307" s="16">
        <f>IF(Inskrivning!A1007="j",Inskrivning!T1007,0)</f>
        <v>0</v>
      </c>
      <c r="M307" s="16">
        <f>IF(Inskrivning!A1007="j",Inskrivning!U1007,0)</f>
        <v>0</v>
      </c>
      <c r="N307" s="16">
        <f>IF(Inskrivning!A1007="j",Inskrivning!V1007,0)</f>
        <v>0</v>
      </c>
      <c r="O307" s="73">
        <f>IF(Inskrivning!A1007="j",Inskrivning!W1007,0)</f>
        <v>0</v>
      </c>
      <c r="P307" s="73">
        <f>IF(Inskrivning!A1007="j",Inskrivning!X1007,0)</f>
        <v>0</v>
      </c>
      <c r="Q307" s="113"/>
    </row>
    <row r="308" spans="1:17" ht="15.6" x14ac:dyDescent="0.3">
      <c r="A308" s="16">
        <f t="shared" si="2"/>
        <v>4</v>
      </c>
      <c r="B308" s="55">
        <f>IF(Inskrivning!A1008="j",Inskrivning!J1008,0)</f>
        <v>0</v>
      </c>
      <c r="C308" s="35">
        <f>IF(Inskrivning!A1008="j",Inskrivning!K1008,0)</f>
        <v>0</v>
      </c>
      <c r="D308" s="16">
        <f>IF(Inskrivning!A1008="j",Inskrivning!L1008,0)</f>
        <v>0</v>
      </c>
      <c r="E308" s="16">
        <f>IF(Inskrivning!A1008="j",Inskrivning!M1008,0)</f>
        <v>0</v>
      </c>
      <c r="F308" s="16">
        <f>IF(Inskrivning!A1008="j",Inskrivning!N1008,0)</f>
        <v>0</v>
      </c>
      <c r="G308" s="16">
        <f>IF(Inskrivning!A1008="j",Inskrivning!O1008,0)</f>
        <v>0</v>
      </c>
      <c r="H308" s="16">
        <f>IF(Inskrivning!A1008="j",Inskrivning!P1008,0)</f>
        <v>0</v>
      </c>
      <c r="I308" s="73">
        <f>IF(Inskrivning!A1008="j",Inskrivning!Q1008,0)</f>
        <v>0</v>
      </c>
      <c r="J308" s="16">
        <f>IF(Inskrivning!A1008="j",Inskrivning!R1008,0)</f>
        <v>0</v>
      </c>
      <c r="K308" s="16">
        <f>IF(Inskrivning!A1008="j",Inskrivning!S1008,0)</f>
        <v>0</v>
      </c>
      <c r="L308" s="16">
        <f>IF(Inskrivning!A1008="j",Inskrivning!T1008,0)</f>
        <v>0</v>
      </c>
      <c r="M308" s="16">
        <f>IF(Inskrivning!A1008="j",Inskrivning!U1008,0)</f>
        <v>0</v>
      </c>
      <c r="N308" s="16">
        <f>IF(Inskrivning!A1008="j",Inskrivning!V1008,0)</f>
        <v>0</v>
      </c>
      <c r="O308" s="73">
        <f>IF(Inskrivning!A1008="j",Inskrivning!W1008,0)</f>
        <v>0</v>
      </c>
      <c r="P308" s="73">
        <f>IF(Inskrivning!A1008="j",Inskrivning!X1008,0)</f>
        <v>0</v>
      </c>
      <c r="Q308" s="113"/>
    </row>
    <row r="309" spans="1:17" ht="15.6" x14ac:dyDescent="0.3">
      <c r="A309" s="16">
        <f t="shared" si="2"/>
        <v>5</v>
      </c>
      <c r="B309" s="55">
        <f>IF(Inskrivning!A1009="j",Inskrivning!J1009,0)</f>
        <v>0</v>
      </c>
      <c r="C309" s="35">
        <f>IF(Inskrivning!A1009="j",Inskrivning!K1009,0)</f>
        <v>0</v>
      </c>
      <c r="D309" s="16">
        <f>IF(Inskrivning!A1009="j",Inskrivning!L1009,0)</f>
        <v>0</v>
      </c>
      <c r="E309" s="16">
        <f>IF(Inskrivning!A1009="j",Inskrivning!M1009,0)</f>
        <v>0</v>
      </c>
      <c r="F309" s="16">
        <f>IF(Inskrivning!A1009="j",Inskrivning!N1009,0)</f>
        <v>0</v>
      </c>
      <c r="G309" s="16">
        <f>IF(Inskrivning!A1009="j",Inskrivning!O1009,0)</f>
        <v>0</v>
      </c>
      <c r="H309" s="16">
        <f>IF(Inskrivning!A1009="j",Inskrivning!P1009,0)</f>
        <v>0</v>
      </c>
      <c r="I309" s="73">
        <f>IF(Inskrivning!A1009="j",Inskrivning!Q1009,0)</f>
        <v>0</v>
      </c>
      <c r="J309" s="16">
        <f>IF(Inskrivning!A1009="j",Inskrivning!R1009,0)</f>
        <v>0</v>
      </c>
      <c r="K309" s="16">
        <f>IF(Inskrivning!A1009="j",Inskrivning!S1009,0)</f>
        <v>0</v>
      </c>
      <c r="L309" s="16">
        <f>IF(Inskrivning!A1009="j",Inskrivning!T1009,0)</f>
        <v>0</v>
      </c>
      <c r="M309" s="16">
        <f>IF(Inskrivning!A1009="j",Inskrivning!U1009,0)</f>
        <v>0</v>
      </c>
      <c r="N309" s="16">
        <f>IF(Inskrivning!A1009="j",Inskrivning!V1009,0)</f>
        <v>0</v>
      </c>
      <c r="O309" s="73">
        <f>IF(Inskrivning!A1009="j",Inskrivning!W1009,0)</f>
        <v>0</v>
      </c>
      <c r="P309" s="73">
        <f>IF(Inskrivning!A1009="j",Inskrivning!X1009,0)</f>
        <v>0</v>
      </c>
      <c r="Q309" s="113"/>
    </row>
    <row r="310" spans="1:17" ht="15.6" x14ac:dyDescent="0.3">
      <c r="A310" s="16">
        <f t="shared" si="2"/>
        <v>6</v>
      </c>
      <c r="B310" s="55">
        <f>IF(Inskrivning!A1010="j",Inskrivning!J1010,0)</f>
        <v>0</v>
      </c>
      <c r="C310" s="35">
        <f>IF(Inskrivning!A1010="j",Inskrivning!K1010,0)</f>
        <v>0</v>
      </c>
      <c r="D310" s="16">
        <f>IF(Inskrivning!A1010="j",Inskrivning!L1010,0)</f>
        <v>0</v>
      </c>
      <c r="E310" s="16">
        <f>IF(Inskrivning!A1010="j",Inskrivning!M1010,0)</f>
        <v>0</v>
      </c>
      <c r="F310" s="16">
        <f>IF(Inskrivning!A1010="j",Inskrivning!N1010,0)</f>
        <v>0</v>
      </c>
      <c r="G310" s="16">
        <f>IF(Inskrivning!A1010="j",Inskrivning!O1010,0)</f>
        <v>0</v>
      </c>
      <c r="H310" s="16">
        <f>IF(Inskrivning!A1010="j",Inskrivning!P1010,0)</f>
        <v>0</v>
      </c>
      <c r="I310" s="73">
        <f>IF(Inskrivning!A1010="j",Inskrivning!Q1010,0)</f>
        <v>0</v>
      </c>
      <c r="J310" s="16">
        <f>IF(Inskrivning!A1010="j",Inskrivning!R1010,0)</f>
        <v>0</v>
      </c>
      <c r="K310" s="16">
        <f>IF(Inskrivning!A1010="j",Inskrivning!S1010,0)</f>
        <v>0</v>
      </c>
      <c r="L310" s="16">
        <f>IF(Inskrivning!A1010="j",Inskrivning!T1010,0)</f>
        <v>0</v>
      </c>
      <c r="M310" s="16">
        <f>IF(Inskrivning!A1010="j",Inskrivning!U1010,0)</f>
        <v>0</v>
      </c>
      <c r="N310" s="16">
        <f>IF(Inskrivning!A1010="j",Inskrivning!V1010,0)</f>
        <v>0</v>
      </c>
      <c r="O310" s="73">
        <f>IF(Inskrivning!A1010="j",Inskrivning!W1010,0)</f>
        <v>0</v>
      </c>
      <c r="P310" s="73">
        <f>IF(Inskrivning!A1010="j",Inskrivning!X1010,0)</f>
        <v>0</v>
      </c>
      <c r="Q310" s="113"/>
    </row>
    <row r="311" spans="1:17" ht="15.6" x14ac:dyDescent="0.3">
      <c r="A311" s="16">
        <f t="shared" si="2"/>
        <v>7</v>
      </c>
      <c r="B311" s="55">
        <f>IF(Inskrivning!A1011="j",Inskrivning!J1011,0)</f>
        <v>0</v>
      </c>
      <c r="C311" s="35">
        <f>IF(Inskrivning!A1011="j",Inskrivning!K1011,0)</f>
        <v>0</v>
      </c>
      <c r="D311" s="16">
        <f>IF(Inskrivning!A1011="j",Inskrivning!L1011,0)</f>
        <v>0</v>
      </c>
      <c r="E311" s="16">
        <f>IF(Inskrivning!A1011="j",Inskrivning!M1011,0)</f>
        <v>0</v>
      </c>
      <c r="F311" s="16">
        <f>IF(Inskrivning!A1011="j",Inskrivning!N1011,0)</f>
        <v>0</v>
      </c>
      <c r="G311" s="16">
        <f>IF(Inskrivning!A1011="j",Inskrivning!O1011,0)</f>
        <v>0</v>
      </c>
      <c r="H311" s="16">
        <f>IF(Inskrivning!A1011="j",Inskrivning!P1011,0)</f>
        <v>0</v>
      </c>
      <c r="I311" s="73">
        <f>IF(Inskrivning!A1011="j",Inskrivning!Q1011,0)</f>
        <v>0</v>
      </c>
      <c r="J311" s="16">
        <f>IF(Inskrivning!A1011="j",Inskrivning!R1011,0)</f>
        <v>0</v>
      </c>
      <c r="K311" s="16">
        <f>IF(Inskrivning!A1011="j",Inskrivning!S1011,0)</f>
        <v>0</v>
      </c>
      <c r="L311" s="16">
        <f>IF(Inskrivning!A1011="j",Inskrivning!T1011,0)</f>
        <v>0</v>
      </c>
      <c r="M311" s="16">
        <f>IF(Inskrivning!A1011="j",Inskrivning!U1011,0)</f>
        <v>0</v>
      </c>
      <c r="N311" s="16">
        <f>IF(Inskrivning!A1011="j",Inskrivning!V1011,0)</f>
        <v>0</v>
      </c>
      <c r="O311" s="73">
        <f>IF(Inskrivning!A1011="j",Inskrivning!W1011,0)</f>
        <v>0</v>
      </c>
      <c r="P311" s="73">
        <f>IF(Inskrivning!A1011="j",Inskrivning!X1011,0)</f>
        <v>0</v>
      </c>
      <c r="Q311" s="113"/>
    </row>
    <row r="312" spans="1:17" ht="15.6" x14ac:dyDescent="0.3">
      <c r="A312" s="16">
        <f t="shared" si="2"/>
        <v>8</v>
      </c>
      <c r="B312" s="55">
        <f>IF(Inskrivning!A1012="j",Inskrivning!J1012,0)</f>
        <v>0</v>
      </c>
      <c r="C312" s="35">
        <f>IF(Inskrivning!A1012="j",Inskrivning!K1012,0)</f>
        <v>0</v>
      </c>
      <c r="D312" s="16">
        <f>IF(Inskrivning!A1012="j",Inskrivning!L1012,0)</f>
        <v>0</v>
      </c>
      <c r="E312" s="16">
        <f>IF(Inskrivning!A1012="j",Inskrivning!M1012,0)</f>
        <v>0</v>
      </c>
      <c r="F312" s="16">
        <f>IF(Inskrivning!A1012="j",Inskrivning!N1012,0)</f>
        <v>0</v>
      </c>
      <c r="G312" s="16">
        <f>IF(Inskrivning!A1012="j",Inskrivning!O1012,0)</f>
        <v>0</v>
      </c>
      <c r="H312" s="16">
        <f>IF(Inskrivning!A1012="j",Inskrivning!P1012,0)</f>
        <v>0</v>
      </c>
      <c r="I312" s="73">
        <f>IF(Inskrivning!A1012="j",Inskrivning!Q1012,0)</f>
        <v>0</v>
      </c>
      <c r="J312" s="16">
        <f>IF(Inskrivning!A1012="j",Inskrivning!R1012,0)</f>
        <v>0</v>
      </c>
      <c r="K312" s="16">
        <f>IF(Inskrivning!A1012="j",Inskrivning!S1012,0)</f>
        <v>0</v>
      </c>
      <c r="L312" s="16">
        <f>IF(Inskrivning!A1012="j",Inskrivning!T1012,0)</f>
        <v>0</v>
      </c>
      <c r="M312" s="16">
        <f>IF(Inskrivning!A1012="j",Inskrivning!U1012,0)</f>
        <v>0</v>
      </c>
      <c r="N312" s="16">
        <f>IF(Inskrivning!A1012="j",Inskrivning!V1012,0)</f>
        <v>0</v>
      </c>
      <c r="O312" s="73">
        <f>IF(Inskrivning!A1012="j",Inskrivning!W1012,0)</f>
        <v>0</v>
      </c>
      <c r="P312" s="73">
        <f>IF(Inskrivning!A1012="j",Inskrivning!X1012,0)</f>
        <v>0</v>
      </c>
      <c r="Q312" s="113"/>
    </row>
    <row r="313" spans="1:17" ht="15.6" x14ac:dyDescent="0.3">
      <c r="A313" s="16">
        <f t="shared" si="2"/>
        <v>9</v>
      </c>
      <c r="B313" s="55">
        <f>IF(Inskrivning!A1015="j",Inskrivning!J1015,0)</f>
        <v>0</v>
      </c>
      <c r="C313" s="35">
        <f>IF(Inskrivning!A1015="j",Inskrivning!K1015,0)</f>
        <v>0</v>
      </c>
      <c r="D313" s="16">
        <f>IF(Inskrivning!A1015="j",Inskrivning!L1015,0)</f>
        <v>0</v>
      </c>
      <c r="E313" s="16">
        <f>IF(Inskrivning!A1015="j",Inskrivning!M1015,0)</f>
        <v>0</v>
      </c>
      <c r="F313" s="16">
        <f>IF(Inskrivning!A1015="j",Inskrivning!N1015,0)</f>
        <v>0</v>
      </c>
      <c r="G313" s="16">
        <f>IF(Inskrivning!A1015="j",Inskrivning!O1015,0)</f>
        <v>0</v>
      </c>
      <c r="H313" s="16">
        <f>IF(Inskrivning!A1015="j",Inskrivning!P1015,0)</f>
        <v>0</v>
      </c>
      <c r="I313" s="73">
        <f>IF(Inskrivning!A1015="j",Inskrivning!Q1015,0)</f>
        <v>0</v>
      </c>
      <c r="J313" s="16">
        <f>IF(Inskrivning!A1015="j",Inskrivning!R1015,0)</f>
        <v>0</v>
      </c>
      <c r="K313" s="16">
        <f>IF(Inskrivning!A1015="j",Inskrivning!S1015,0)</f>
        <v>0</v>
      </c>
      <c r="L313" s="16">
        <f>IF(Inskrivning!A1015="j",Inskrivning!T1015,0)</f>
        <v>0</v>
      </c>
      <c r="M313" s="16">
        <f>IF(Inskrivning!A1015="j",Inskrivning!U1015,0)</f>
        <v>0</v>
      </c>
      <c r="N313" s="16">
        <f>IF(Inskrivning!A1015="j",Inskrivning!V1015,0)</f>
        <v>0</v>
      </c>
      <c r="O313" s="73">
        <f>IF(Inskrivning!A1015="j",Inskrivning!W1015,0)</f>
        <v>0</v>
      </c>
      <c r="P313" s="73">
        <f>IF(Inskrivning!A1015="j",Inskrivning!X1015,0)</f>
        <v>0</v>
      </c>
      <c r="Q313" s="113"/>
    </row>
    <row r="314" spans="1:17" ht="15.6" x14ac:dyDescent="0.3">
      <c r="A314" s="16">
        <f t="shared" si="2"/>
        <v>10</v>
      </c>
      <c r="B314" s="55">
        <f>IF(Inskrivning!A1016="j",Inskrivning!J1016,0)</f>
        <v>0</v>
      </c>
      <c r="C314" s="35">
        <f>IF(Inskrivning!A1016="j",Inskrivning!K1016,0)</f>
        <v>0</v>
      </c>
      <c r="D314" s="16">
        <f>IF(Inskrivning!A1016="j",Inskrivning!L1016,0)</f>
        <v>0</v>
      </c>
      <c r="E314" s="16">
        <f>IF(Inskrivning!A1016="j",Inskrivning!M1016,0)</f>
        <v>0</v>
      </c>
      <c r="F314" s="16">
        <f>IF(Inskrivning!A1016="j",Inskrivning!N1016,0)</f>
        <v>0</v>
      </c>
      <c r="G314" s="16">
        <f>IF(Inskrivning!A1016="j",Inskrivning!O1016,0)</f>
        <v>0</v>
      </c>
      <c r="H314" s="16">
        <f>IF(Inskrivning!A1016="j",Inskrivning!P1016,0)</f>
        <v>0</v>
      </c>
      <c r="I314" s="73">
        <f>IF(Inskrivning!A1016="j",Inskrivning!Q1016,0)</f>
        <v>0</v>
      </c>
      <c r="J314" s="16">
        <f>IF(Inskrivning!A1016="j",Inskrivning!R1016,0)</f>
        <v>0</v>
      </c>
      <c r="K314" s="16">
        <f>IF(Inskrivning!A1016="j",Inskrivning!S1016,0)</f>
        <v>0</v>
      </c>
      <c r="L314" s="16">
        <f>IF(Inskrivning!A1016="j",Inskrivning!T1016,0)</f>
        <v>0</v>
      </c>
      <c r="M314" s="16">
        <f>IF(Inskrivning!A1016="j",Inskrivning!U1016,0)</f>
        <v>0</v>
      </c>
      <c r="N314" s="16">
        <f>IF(Inskrivning!A1016="j",Inskrivning!V1016,0)</f>
        <v>0</v>
      </c>
      <c r="O314" s="73">
        <f>IF(Inskrivning!A1016="j",Inskrivning!W1016,0)</f>
        <v>0</v>
      </c>
      <c r="P314" s="73">
        <f>IF(Inskrivning!A1016="j",Inskrivning!X1016,0)</f>
        <v>0</v>
      </c>
      <c r="Q314" s="113"/>
    </row>
    <row r="315" spans="1:17" ht="15.6" x14ac:dyDescent="0.3">
      <c r="B315" s="55">
        <f>IF(Inskrivning!A1017="j",Inskrivning!J1017,0)</f>
        <v>0</v>
      </c>
      <c r="C315" s="35">
        <f>IF(Inskrivning!A1017="j",Inskrivning!K1017,0)</f>
        <v>0</v>
      </c>
      <c r="D315" s="16">
        <f>IF(Inskrivning!A1017="j",Inskrivning!L1017,0)</f>
        <v>0</v>
      </c>
      <c r="E315" s="16">
        <f>IF(Inskrivning!A1017="j",Inskrivning!M1017,0)</f>
        <v>0</v>
      </c>
      <c r="F315" s="16">
        <f>IF(Inskrivning!A1017="j",Inskrivning!N1017,0)</f>
        <v>0</v>
      </c>
      <c r="G315" s="16">
        <f>IF(Inskrivning!A1017="j",Inskrivning!O1017,0)</f>
        <v>0</v>
      </c>
      <c r="H315" s="16">
        <f>IF(Inskrivning!A1017="j",Inskrivning!P1017,0)</f>
        <v>0</v>
      </c>
      <c r="I315" s="73">
        <f>IF(Inskrivning!A1017="j",Inskrivning!Q1017,0)</f>
        <v>0</v>
      </c>
      <c r="J315" s="16">
        <f>IF(Inskrivning!A1017="j",Inskrivning!R1017,0)</f>
        <v>0</v>
      </c>
      <c r="K315" s="16">
        <f>IF(Inskrivning!A1017="j",Inskrivning!S1017,0)</f>
        <v>0</v>
      </c>
      <c r="L315" s="16">
        <f>IF(Inskrivning!A1017="j",Inskrivning!T1017,0)</f>
        <v>0</v>
      </c>
      <c r="M315" s="16">
        <f>IF(Inskrivning!A1017="j",Inskrivning!U1017,0)</f>
        <v>0</v>
      </c>
      <c r="N315" s="16">
        <f>IF(Inskrivning!A1017="j",Inskrivning!V1017,0)</f>
        <v>0</v>
      </c>
      <c r="O315" s="73">
        <f>IF(Inskrivning!A1017="j",Inskrivning!W1017,0)</f>
        <v>0</v>
      </c>
      <c r="P315" s="73">
        <f>IF(Inskrivning!A1017="j",Inskrivning!X1017,0)</f>
        <v>0</v>
      </c>
      <c r="Q315" s="113"/>
    </row>
    <row r="316" spans="1:17" ht="15.6" x14ac:dyDescent="0.3">
      <c r="B316" s="55">
        <f>IF(Inskrivning!A1018="j",Inskrivning!J1018,0)</f>
        <v>0</v>
      </c>
      <c r="C316" s="35">
        <f>IF(Inskrivning!A1018="j",Inskrivning!K1018,0)</f>
        <v>0</v>
      </c>
      <c r="D316" s="16">
        <f>IF(Inskrivning!A1018="j",Inskrivning!L1018,0)</f>
        <v>0</v>
      </c>
      <c r="E316" s="16">
        <f>IF(Inskrivning!A1018="j",Inskrivning!M1018,0)</f>
        <v>0</v>
      </c>
      <c r="F316" s="16">
        <f>IF(Inskrivning!A1018="j",Inskrivning!N1018,0)</f>
        <v>0</v>
      </c>
      <c r="G316" s="16">
        <f>IF(Inskrivning!A1018="j",Inskrivning!O1018,0)</f>
        <v>0</v>
      </c>
      <c r="H316" s="16">
        <f>IF(Inskrivning!A1018="j",Inskrivning!P1018,0)</f>
        <v>0</v>
      </c>
      <c r="I316" s="73">
        <f>IF(Inskrivning!A1018="j",Inskrivning!Q1018,0)</f>
        <v>0</v>
      </c>
      <c r="J316" s="16">
        <f>IF(Inskrivning!A1018="j",Inskrivning!R1018,0)</f>
        <v>0</v>
      </c>
      <c r="K316" s="16">
        <f>IF(Inskrivning!A1018="j",Inskrivning!S1018,0)</f>
        <v>0</v>
      </c>
      <c r="L316" s="16">
        <f>IF(Inskrivning!A1018="j",Inskrivning!T1018,0)</f>
        <v>0</v>
      </c>
      <c r="M316" s="16">
        <f>IF(Inskrivning!A1018="j",Inskrivning!U1018,0)</f>
        <v>0</v>
      </c>
      <c r="N316" s="16">
        <f>IF(Inskrivning!A1018="j",Inskrivning!V1018,0)</f>
        <v>0</v>
      </c>
      <c r="O316" s="73">
        <f>IF(Inskrivning!A1018="j",Inskrivning!W1018,0)</f>
        <v>0</v>
      </c>
      <c r="P316" s="73">
        <f>IF(Inskrivning!A1018="j",Inskrivning!X1018,0)</f>
        <v>0</v>
      </c>
      <c r="Q316" s="113"/>
    </row>
    <row r="317" spans="1:17" ht="15.6" x14ac:dyDescent="0.3">
      <c r="B317" s="55">
        <f>IF(Inskrivning!A1019="j",Inskrivning!J1019,0)</f>
        <v>0</v>
      </c>
      <c r="C317" s="35">
        <f>IF(Inskrivning!A1019="j",Inskrivning!K1019,0)</f>
        <v>0</v>
      </c>
      <c r="D317" s="16">
        <f>IF(Inskrivning!A1019="j",Inskrivning!L1019,0)</f>
        <v>0</v>
      </c>
      <c r="E317" s="16">
        <f>IF(Inskrivning!A1019="j",Inskrivning!M1019,0)</f>
        <v>0</v>
      </c>
      <c r="F317" s="16">
        <f>IF(Inskrivning!A1019="j",Inskrivning!N1019,0)</f>
        <v>0</v>
      </c>
      <c r="G317" s="16">
        <f>IF(Inskrivning!A1019="j",Inskrivning!O1019,0)</f>
        <v>0</v>
      </c>
      <c r="H317" s="16">
        <f>IF(Inskrivning!A1019="j",Inskrivning!P1019,0)</f>
        <v>0</v>
      </c>
      <c r="I317" s="73">
        <f>IF(Inskrivning!A1019="j",Inskrivning!Q1019,0)</f>
        <v>0</v>
      </c>
      <c r="J317" s="16">
        <f>IF(Inskrivning!A1019="j",Inskrivning!R1019,0)</f>
        <v>0</v>
      </c>
      <c r="K317" s="16">
        <f>IF(Inskrivning!A1019="j",Inskrivning!S1019,0)</f>
        <v>0</v>
      </c>
      <c r="L317" s="16">
        <f>IF(Inskrivning!A1019="j",Inskrivning!T1019,0)</f>
        <v>0</v>
      </c>
      <c r="M317" s="16">
        <f>IF(Inskrivning!A1019="j",Inskrivning!U1019,0)</f>
        <v>0</v>
      </c>
      <c r="N317" s="16">
        <f>IF(Inskrivning!A1019="j",Inskrivning!V1019,0)</f>
        <v>0</v>
      </c>
      <c r="O317" s="73">
        <f>IF(Inskrivning!A1019="j",Inskrivning!W1019,0)</f>
        <v>0</v>
      </c>
      <c r="P317" s="73">
        <f>IF(Inskrivning!A1019="j",Inskrivning!X1019,0)</f>
        <v>0</v>
      </c>
      <c r="Q317" s="113"/>
    </row>
    <row r="318" spans="1:17" ht="15.6" x14ac:dyDescent="0.3">
      <c r="B318" s="55">
        <f>IF(Inskrivning!A1020="j",Inskrivning!J1020,0)</f>
        <v>0</v>
      </c>
      <c r="C318" s="35">
        <f>IF(Inskrivning!A1020="j",Inskrivning!K1020,0)</f>
        <v>0</v>
      </c>
      <c r="D318" s="16">
        <f>IF(Inskrivning!A1020="j",Inskrivning!L1020,0)</f>
        <v>0</v>
      </c>
      <c r="E318" s="16">
        <f>IF(Inskrivning!A1020="j",Inskrivning!M1020,0)</f>
        <v>0</v>
      </c>
      <c r="F318" s="16">
        <f>IF(Inskrivning!A1020="j",Inskrivning!N1020,0)</f>
        <v>0</v>
      </c>
      <c r="G318" s="16">
        <f>IF(Inskrivning!A1020="j",Inskrivning!O1020,0)</f>
        <v>0</v>
      </c>
      <c r="H318" s="16">
        <f>IF(Inskrivning!A1020="j",Inskrivning!P1020,0)</f>
        <v>0</v>
      </c>
      <c r="I318" s="73">
        <f>IF(Inskrivning!A1020="j",Inskrivning!Q1020,0)</f>
        <v>0</v>
      </c>
      <c r="J318" s="16">
        <f>IF(Inskrivning!A1020="j",Inskrivning!R1020,0)</f>
        <v>0</v>
      </c>
      <c r="K318" s="16">
        <f>IF(Inskrivning!A1020="j",Inskrivning!S1020,0)</f>
        <v>0</v>
      </c>
      <c r="L318" s="16">
        <f>IF(Inskrivning!A1020="j",Inskrivning!T1020,0)</f>
        <v>0</v>
      </c>
      <c r="M318" s="16">
        <f>IF(Inskrivning!A1020="j",Inskrivning!U1020,0)</f>
        <v>0</v>
      </c>
      <c r="N318" s="16">
        <f>IF(Inskrivning!A1020="j",Inskrivning!V1020,0)</f>
        <v>0</v>
      </c>
      <c r="O318" s="73">
        <f>IF(Inskrivning!A1020="j",Inskrivning!W1020,0)</f>
        <v>0</v>
      </c>
      <c r="P318" s="73">
        <f>IF(Inskrivning!A1020="j",Inskrivning!X1020,0)</f>
        <v>0</v>
      </c>
      <c r="Q318" s="113"/>
    </row>
    <row r="319" spans="1:17" ht="15.6" x14ac:dyDescent="0.3">
      <c r="B319" s="55">
        <f>IF(Inskrivning!A1021="j",Inskrivning!J1021,0)</f>
        <v>0</v>
      </c>
      <c r="C319" s="35">
        <f>IF(Inskrivning!A1021="j",Inskrivning!K1021,0)</f>
        <v>0</v>
      </c>
      <c r="D319" s="16">
        <f>IF(Inskrivning!A1021="j",Inskrivning!L1021,0)</f>
        <v>0</v>
      </c>
      <c r="E319" s="16">
        <f>IF(Inskrivning!A1021="j",Inskrivning!M1021,0)</f>
        <v>0</v>
      </c>
      <c r="F319" s="16">
        <f>IF(Inskrivning!A1021="j",Inskrivning!N1021,0)</f>
        <v>0</v>
      </c>
      <c r="G319" s="16">
        <f>IF(Inskrivning!A1021="j",Inskrivning!O1021,0)</f>
        <v>0</v>
      </c>
      <c r="H319" s="16">
        <f>IF(Inskrivning!A1021="j",Inskrivning!P1021,0)</f>
        <v>0</v>
      </c>
      <c r="I319" s="73">
        <f>IF(Inskrivning!A1021="j",Inskrivning!Q1021,0)</f>
        <v>0</v>
      </c>
      <c r="J319" s="16">
        <f>IF(Inskrivning!A1021="j",Inskrivning!R1021,0)</f>
        <v>0</v>
      </c>
      <c r="K319" s="16">
        <f>IF(Inskrivning!A1021="j",Inskrivning!S1021,0)</f>
        <v>0</v>
      </c>
      <c r="L319" s="16">
        <f>IF(Inskrivning!A1021="j",Inskrivning!T1021,0)</f>
        <v>0</v>
      </c>
      <c r="M319" s="16">
        <f>IF(Inskrivning!A1021="j",Inskrivning!U1021,0)</f>
        <v>0</v>
      </c>
      <c r="N319" s="16">
        <f>IF(Inskrivning!A1021="j",Inskrivning!V1021,0)</f>
        <v>0</v>
      </c>
      <c r="O319" s="73">
        <f>IF(Inskrivning!A1021="j",Inskrivning!W1021,0)</f>
        <v>0</v>
      </c>
      <c r="P319" s="73">
        <f>IF(Inskrivning!A1021="j",Inskrivning!X1021,0)</f>
        <v>0</v>
      </c>
      <c r="Q319" s="113"/>
    </row>
    <row r="320" spans="1:17" ht="15.6" x14ac:dyDescent="0.3">
      <c r="B320" s="55">
        <f>IF(Inskrivning!A1022="j",Inskrivning!J1022,0)</f>
        <v>0</v>
      </c>
      <c r="C320" s="35">
        <f>IF(Inskrivning!A1022="j",Inskrivning!K1022,0)</f>
        <v>0</v>
      </c>
      <c r="D320" s="16">
        <f>IF(Inskrivning!A1022="j",Inskrivning!L1022,0)</f>
        <v>0</v>
      </c>
      <c r="E320" s="16">
        <f>IF(Inskrivning!A1022="j",Inskrivning!M1022,0)</f>
        <v>0</v>
      </c>
      <c r="F320" s="16">
        <f>IF(Inskrivning!A1022="j",Inskrivning!N1022,0)</f>
        <v>0</v>
      </c>
      <c r="G320" s="16">
        <f>IF(Inskrivning!A1022="j",Inskrivning!O1022,0)</f>
        <v>0</v>
      </c>
      <c r="H320" s="16">
        <f>IF(Inskrivning!A1022="j",Inskrivning!P1022,0)</f>
        <v>0</v>
      </c>
      <c r="I320" s="73">
        <f>IF(Inskrivning!A1022="j",Inskrivning!Q1022,0)</f>
        <v>0</v>
      </c>
      <c r="J320" s="16">
        <f>IF(Inskrivning!A1022="j",Inskrivning!R1022,0)</f>
        <v>0</v>
      </c>
      <c r="K320" s="16">
        <f>IF(Inskrivning!A1022="j",Inskrivning!S1022,0)</f>
        <v>0</v>
      </c>
      <c r="L320" s="16">
        <f>IF(Inskrivning!A1022="j",Inskrivning!T1022,0)</f>
        <v>0</v>
      </c>
      <c r="M320" s="16">
        <f>IF(Inskrivning!A1022="j",Inskrivning!U1022,0)</f>
        <v>0</v>
      </c>
      <c r="N320" s="16">
        <f>IF(Inskrivning!A1022="j",Inskrivning!V1022,0)</f>
        <v>0</v>
      </c>
      <c r="O320" s="73">
        <f>IF(Inskrivning!A1022="j",Inskrivning!W1022,0)</f>
        <v>0</v>
      </c>
      <c r="P320" s="73">
        <f>IF(Inskrivning!A1022="j",Inskrivning!X1022,0)</f>
        <v>0</v>
      </c>
      <c r="Q320" s="113"/>
    </row>
    <row r="321" spans="2:17" ht="15.6" x14ac:dyDescent="0.3">
      <c r="B321" s="55">
        <f>IF(Inskrivning!A1023="j",Inskrivning!J1023,0)</f>
        <v>0</v>
      </c>
      <c r="C321" s="35">
        <f>IF(Inskrivning!A1023="j",Inskrivning!K1023,0)</f>
        <v>0</v>
      </c>
      <c r="D321" s="16">
        <f>IF(Inskrivning!A1023="j",Inskrivning!L1023,0)</f>
        <v>0</v>
      </c>
      <c r="E321" s="16">
        <f>IF(Inskrivning!A1023="j",Inskrivning!M1023,0)</f>
        <v>0</v>
      </c>
      <c r="F321" s="16">
        <f>IF(Inskrivning!A1023="j",Inskrivning!N1023,0)</f>
        <v>0</v>
      </c>
      <c r="G321" s="16">
        <f>IF(Inskrivning!A1023="j",Inskrivning!O1023,0)</f>
        <v>0</v>
      </c>
      <c r="H321" s="16">
        <f>IF(Inskrivning!A1023="j",Inskrivning!P1023,0)</f>
        <v>0</v>
      </c>
      <c r="I321" s="73">
        <f>IF(Inskrivning!A1023="j",Inskrivning!Q1023,0)</f>
        <v>0</v>
      </c>
      <c r="J321" s="16">
        <f>IF(Inskrivning!A1023="j",Inskrivning!R1023,0)</f>
        <v>0</v>
      </c>
      <c r="K321" s="16">
        <f>IF(Inskrivning!A1023="j",Inskrivning!S1023,0)</f>
        <v>0</v>
      </c>
      <c r="L321" s="16">
        <f>IF(Inskrivning!A1023="j",Inskrivning!T1023,0)</f>
        <v>0</v>
      </c>
      <c r="M321" s="16">
        <f>IF(Inskrivning!A1023="j",Inskrivning!U1023,0)</f>
        <v>0</v>
      </c>
      <c r="N321" s="16">
        <f>IF(Inskrivning!A1023="j",Inskrivning!V1023,0)</f>
        <v>0</v>
      </c>
      <c r="O321" s="73">
        <f>IF(Inskrivning!A1023="j",Inskrivning!W1023,0)</f>
        <v>0</v>
      </c>
      <c r="P321" s="73">
        <f>IF(Inskrivning!A1023="j",Inskrivning!X1023,0)</f>
        <v>0</v>
      </c>
      <c r="Q321" s="113"/>
    </row>
    <row r="322" spans="2:17" ht="15.6" x14ac:dyDescent="0.3">
      <c r="B322" s="55">
        <f>IF(Inskrivning!A1024="j",Inskrivning!J1024,0)</f>
        <v>0</v>
      </c>
      <c r="C322" s="35">
        <f>IF(Inskrivning!A1024="j",Inskrivning!K1024,0)</f>
        <v>0</v>
      </c>
      <c r="D322" s="16">
        <f>IF(Inskrivning!A1024="j",Inskrivning!L1024,0)</f>
        <v>0</v>
      </c>
      <c r="E322" s="16">
        <f>IF(Inskrivning!A1024="j",Inskrivning!M1024,0)</f>
        <v>0</v>
      </c>
      <c r="F322" s="16">
        <f>IF(Inskrivning!A1024="j",Inskrivning!N1024,0)</f>
        <v>0</v>
      </c>
      <c r="G322" s="16">
        <f>IF(Inskrivning!A1024="j",Inskrivning!O1024,0)</f>
        <v>0</v>
      </c>
      <c r="H322" s="16">
        <f>IF(Inskrivning!A1024="j",Inskrivning!P1024,0)</f>
        <v>0</v>
      </c>
      <c r="I322" s="73">
        <f>IF(Inskrivning!A1024="j",Inskrivning!Q1024,0)</f>
        <v>0</v>
      </c>
      <c r="J322" s="16">
        <f>IF(Inskrivning!A1024="j",Inskrivning!R1024,0)</f>
        <v>0</v>
      </c>
      <c r="K322" s="16">
        <f>IF(Inskrivning!A1024="j",Inskrivning!S1024,0)</f>
        <v>0</v>
      </c>
      <c r="L322" s="16">
        <f>IF(Inskrivning!A1024="j",Inskrivning!T1024,0)</f>
        <v>0</v>
      </c>
      <c r="M322" s="16">
        <f>IF(Inskrivning!A1024="j",Inskrivning!U1024,0)</f>
        <v>0</v>
      </c>
      <c r="N322" s="16">
        <f>IF(Inskrivning!A1024="j",Inskrivning!V1024,0)</f>
        <v>0</v>
      </c>
      <c r="O322" s="73">
        <f>IF(Inskrivning!A1024="j",Inskrivning!W1024,0)</f>
        <v>0</v>
      </c>
      <c r="P322" s="73">
        <f>IF(Inskrivning!A1024="j",Inskrivning!X1024,0)</f>
        <v>0</v>
      </c>
      <c r="Q322" s="113"/>
    </row>
    <row r="323" spans="2:17" ht="15.6" x14ac:dyDescent="0.3">
      <c r="B323" s="55">
        <f>IF(Inskrivning!A1025="j",Inskrivning!J1025,0)</f>
        <v>0</v>
      </c>
      <c r="C323" s="35">
        <f>IF(Inskrivning!A1025="j",Inskrivning!K1025,0)</f>
        <v>0</v>
      </c>
      <c r="D323" s="16">
        <f>IF(Inskrivning!A1025="j",Inskrivning!L1025,0)</f>
        <v>0</v>
      </c>
      <c r="E323" s="16">
        <f>IF(Inskrivning!A1025="j",Inskrivning!M1025,0)</f>
        <v>0</v>
      </c>
      <c r="F323" s="16">
        <f>IF(Inskrivning!A1025="j",Inskrivning!N1025,0)</f>
        <v>0</v>
      </c>
      <c r="G323" s="16">
        <f>IF(Inskrivning!A1025="j",Inskrivning!O1025,0)</f>
        <v>0</v>
      </c>
      <c r="H323" s="16">
        <f>IF(Inskrivning!A1025="j",Inskrivning!P1025,0)</f>
        <v>0</v>
      </c>
      <c r="I323" s="73">
        <f>IF(Inskrivning!A1025="j",Inskrivning!Q1025,0)</f>
        <v>0</v>
      </c>
      <c r="J323" s="16">
        <f>IF(Inskrivning!A1025="j",Inskrivning!R1025,0)</f>
        <v>0</v>
      </c>
      <c r="K323" s="16">
        <f>IF(Inskrivning!A1025="j",Inskrivning!S1025,0)</f>
        <v>0</v>
      </c>
      <c r="L323" s="16">
        <f>IF(Inskrivning!A1025="j",Inskrivning!T1025,0)</f>
        <v>0</v>
      </c>
      <c r="M323" s="16">
        <f>IF(Inskrivning!A1025="j",Inskrivning!U1025,0)</f>
        <v>0</v>
      </c>
      <c r="N323" s="16">
        <f>IF(Inskrivning!A1025="j",Inskrivning!V1025,0)</f>
        <v>0</v>
      </c>
      <c r="O323" s="73">
        <f>IF(Inskrivning!A1025="j",Inskrivning!W1025,0)</f>
        <v>0</v>
      </c>
      <c r="P323" s="73">
        <f>IF(Inskrivning!A1025="j",Inskrivning!X1025,0)</f>
        <v>0</v>
      </c>
      <c r="Q323" s="113"/>
    </row>
    <row r="324" spans="2:17" ht="15.6" x14ac:dyDescent="0.3">
      <c r="B324" s="55">
        <f>IF(Inskrivning!A1026="j",Inskrivning!J1026,0)</f>
        <v>0</v>
      </c>
      <c r="C324" s="35">
        <f>IF(Inskrivning!A1026="j",Inskrivning!K1026,0)</f>
        <v>0</v>
      </c>
      <c r="D324" s="16">
        <f>IF(Inskrivning!A1026="j",Inskrivning!L1026,0)</f>
        <v>0</v>
      </c>
      <c r="E324" s="16">
        <f>IF(Inskrivning!A1026="j",Inskrivning!M1026,0)</f>
        <v>0</v>
      </c>
      <c r="F324" s="16">
        <f>IF(Inskrivning!A1026="j",Inskrivning!N1026,0)</f>
        <v>0</v>
      </c>
      <c r="G324" s="16">
        <f>IF(Inskrivning!A1026="j",Inskrivning!O1026,0)</f>
        <v>0</v>
      </c>
      <c r="H324" s="16">
        <f>IF(Inskrivning!A1026="j",Inskrivning!P1026,0)</f>
        <v>0</v>
      </c>
      <c r="I324" s="73">
        <f>IF(Inskrivning!A1026="j",Inskrivning!Q1026,0)</f>
        <v>0</v>
      </c>
      <c r="J324" s="16">
        <f>IF(Inskrivning!A1026="j",Inskrivning!R1026,0)</f>
        <v>0</v>
      </c>
      <c r="K324" s="16">
        <f>IF(Inskrivning!A1026="j",Inskrivning!S1026,0)</f>
        <v>0</v>
      </c>
      <c r="L324" s="16">
        <f>IF(Inskrivning!A1026="j",Inskrivning!T1026,0)</f>
        <v>0</v>
      </c>
      <c r="M324" s="16">
        <f>IF(Inskrivning!A1026="j",Inskrivning!U1026,0)</f>
        <v>0</v>
      </c>
      <c r="N324" s="16">
        <f>IF(Inskrivning!A1026="j",Inskrivning!V1026,0)</f>
        <v>0</v>
      </c>
      <c r="O324" s="73">
        <f>IF(Inskrivning!A1026="j",Inskrivning!W1026,0)</f>
        <v>0</v>
      </c>
      <c r="P324" s="73">
        <f>IF(Inskrivning!A1026="j",Inskrivning!X1026,0)</f>
        <v>0</v>
      </c>
      <c r="Q324" s="113"/>
    </row>
    <row r="325" spans="2:17" ht="15.6" x14ac:dyDescent="0.3">
      <c r="B325" s="55">
        <f>IF(Inskrivning!A1027="j",Inskrivning!J1027,0)</f>
        <v>0</v>
      </c>
      <c r="C325" s="35">
        <f>IF(Inskrivning!A1027="j",Inskrivning!K1027,0)</f>
        <v>0</v>
      </c>
      <c r="D325" s="16">
        <f>IF(Inskrivning!A1027="j",Inskrivning!L1027,0)</f>
        <v>0</v>
      </c>
      <c r="E325" s="16">
        <f>IF(Inskrivning!A1027="j",Inskrivning!M1027,0)</f>
        <v>0</v>
      </c>
      <c r="F325" s="16">
        <f>IF(Inskrivning!A1027="j",Inskrivning!N1027,0)</f>
        <v>0</v>
      </c>
      <c r="G325" s="16">
        <f>IF(Inskrivning!A1027="j",Inskrivning!O1027,0)</f>
        <v>0</v>
      </c>
      <c r="H325" s="16">
        <f>IF(Inskrivning!A1027="j",Inskrivning!P1027,0)</f>
        <v>0</v>
      </c>
      <c r="I325" s="73">
        <f>IF(Inskrivning!A1027="j",Inskrivning!Q1027,0)</f>
        <v>0</v>
      </c>
      <c r="J325" s="16">
        <f>IF(Inskrivning!A1027="j",Inskrivning!R1027,0)</f>
        <v>0</v>
      </c>
      <c r="K325" s="16">
        <f>IF(Inskrivning!A1027="j",Inskrivning!S1027,0)</f>
        <v>0</v>
      </c>
      <c r="L325" s="16">
        <f>IF(Inskrivning!A1027="j",Inskrivning!T1027,0)</f>
        <v>0</v>
      </c>
      <c r="M325" s="16">
        <f>IF(Inskrivning!A1027="j",Inskrivning!U1027,0)</f>
        <v>0</v>
      </c>
      <c r="N325" s="16">
        <f>IF(Inskrivning!A1027="j",Inskrivning!V1027,0)</f>
        <v>0</v>
      </c>
      <c r="O325" s="73">
        <f>IF(Inskrivning!A1027="j",Inskrivning!W1027,0)</f>
        <v>0</v>
      </c>
      <c r="P325" s="73">
        <f>IF(Inskrivning!A1027="j",Inskrivning!X1027,0)</f>
        <v>0</v>
      </c>
      <c r="Q325" s="113"/>
    </row>
    <row r="326" spans="2:17" ht="15.6" x14ac:dyDescent="0.3">
      <c r="B326" s="55">
        <f>IF(Inskrivning!A1028="j",Inskrivning!J1028,0)</f>
        <v>0</v>
      </c>
      <c r="C326" s="35">
        <f>IF(Inskrivning!A1028="j",Inskrivning!K1028,0)</f>
        <v>0</v>
      </c>
      <c r="D326" s="16">
        <f>IF(Inskrivning!A1028="j",Inskrivning!L1028,0)</f>
        <v>0</v>
      </c>
      <c r="E326" s="16">
        <f>IF(Inskrivning!A1028="j",Inskrivning!M1028,0)</f>
        <v>0</v>
      </c>
      <c r="F326" s="16">
        <f>IF(Inskrivning!A1028="j",Inskrivning!N1028,0)</f>
        <v>0</v>
      </c>
      <c r="G326" s="16">
        <f>IF(Inskrivning!A1028="j",Inskrivning!O1028,0)</f>
        <v>0</v>
      </c>
      <c r="H326" s="16">
        <f>IF(Inskrivning!A1028="j",Inskrivning!P1028,0)</f>
        <v>0</v>
      </c>
      <c r="I326" s="73">
        <f>IF(Inskrivning!A1028="j",Inskrivning!Q1028,0)</f>
        <v>0</v>
      </c>
      <c r="J326" s="16">
        <f>IF(Inskrivning!A1028="j",Inskrivning!R1028,0)</f>
        <v>0</v>
      </c>
      <c r="K326" s="16">
        <f>IF(Inskrivning!A1028="j",Inskrivning!S1028,0)</f>
        <v>0</v>
      </c>
      <c r="L326" s="16">
        <f>IF(Inskrivning!A1028="j",Inskrivning!T1028,0)</f>
        <v>0</v>
      </c>
      <c r="M326" s="16">
        <f>IF(Inskrivning!A1028="j",Inskrivning!U1028,0)</f>
        <v>0</v>
      </c>
      <c r="N326" s="16">
        <f>IF(Inskrivning!A1028="j",Inskrivning!V1028,0)</f>
        <v>0</v>
      </c>
      <c r="O326" s="73">
        <f>IF(Inskrivning!A1028="j",Inskrivning!W1028,0)</f>
        <v>0</v>
      </c>
      <c r="P326" s="73">
        <f>IF(Inskrivning!A1028="j",Inskrivning!X1028,0)</f>
        <v>0</v>
      </c>
      <c r="Q326" s="113"/>
    </row>
    <row r="327" spans="2:17" ht="15.6" x14ac:dyDescent="0.3">
      <c r="B327" s="55">
        <f>IF(Inskrivning!A1029="j",Inskrivning!J1029,0)</f>
        <v>0</v>
      </c>
      <c r="C327" s="35">
        <f>IF(Inskrivning!A1029="j",Inskrivning!K1029,0)</f>
        <v>0</v>
      </c>
      <c r="D327" s="16">
        <f>IF(Inskrivning!A1029="j",Inskrivning!L1029,0)</f>
        <v>0</v>
      </c>
      <c r="E327" s="16">
        <f>IF(Inskrivning!A1029="j",Inskrivning!M1029,0)</f>
        <v>0</v>
      </c>
      <c r="F327" s="16">
        <f>IF(Inskrivning!A1029="j",Inskrivning!N1029,0)</f>
        <v>0</v>
      </c>
      <c r="G327" s="16">
        <f>IF(Inskrivning!A1029="j",Inskrivning!O1029,0)</f>
        <v>0</v>
      </c>
      <c r="H327" s="16">
        <f>IF(Inskrivning!A1029="j",Inskrivning!P1029,0)</f>
        <v>0</v>
      </c>
      <c r="I327" s="73">
        <f>IF(Inskrivning!A1029="j",Inskrivning!Q1029,0)</f>
        <v>0</v>
      </c>
      <c r="J327" s="16">
        <f>IF(Inskrivning!A1029="j",Inskrivning!R1029,0)</f>
        <v>0</v>
      </c>
      <c r="K327" s="16">
        <f>IF(Inskrivning!A1029="j",Inskrivning!S1029,0)</f>
        <v>0</v>
      </c>
      <c r="L327" s="16">
        <f>IF(Inskrivning!A1029="j",Inskrivning!T1029,0)</f>
        <v>0</v>
      </c>
      <c r="M327" s="16">
        <f>IF(Inskrivning!A1029="j",Inskrivning!U1029,0)</f>
        <v>0</v>
      </c>
      <c r="N327" s="16">
        <f>IF(Inskrivning!A1029="j",Inskrivning!V1029,0)</f>
        <v>0</v>
      </c>
      <c r="O327" s="73">
        <f>IF(Inskrivning!A1029="j",Inskrivning!W1029,0)</f>
        <v>0</v>
      </c>
      <c r="P327" s="73">
        <f>IF(Inskrivning!A1029="j",Inskrivning!X1029,0)</f>
        <v>0</v>
      </c>
      <c r="Q327" s="113"/>
    </row>
    <row r="328" spans="2:17" ht="15.6" x14ac:dyDescent="0.3">
      <c r="B328" s="55">
        <f>IF(Inskrivning!A1030="j",Inskrivning!J1030,0)</f>
        <v>0</v>
      </c>
      <c r="C328" s="35">
        <f>IF(Inskrivning!A1030="j",Inskrivning!K1030,0)</f>
        <v>0</v>
      </c>
      <c r="D328" s="16">
        <f>IF(Inskrivning!A1030="j",Inskrivning!L1030,0)</f>
        <v>0</v>
      </c>
      <c r="E328" s="16">
        <f>IF(Inskrivning!A1030="j",Inskrivning!M1030,0)</f>
        <v>0</v>
      </c>
      <c r="F328" s="16">
        <f>IF(Inskrivning!A1030="j",Inskrivning!N1030,0)</f>
        <v>0</v>
      </c>
      <c r="G328" s="16">
        <f>IF(Inskrivning!A1030="j",Inskrivning!O1030,0)</f>
        <v>0</v>
      </c>
      <c r="H328" s="16">
        <f>IF(Inskrivning!A1030="j",Inskrivning!P1030,0)</f>
        <v>0</v>
      </c>
      <c r="I328" s="73">
        <f>IF(Inskrivning!A1030="j",Inskrivning!Q1030,0)</f>
        <v>0</v>
      </c>
      <c r="J328" s="16">
        <f>IF(Inskrivning!A1030="j",Inskrivning!R1030,0)</f>
        <v>0</v>
      </c>
      <c r="K328" s="16">
        <f>IF(Inskrivning!A1030="j",Inskrivning!S1030,0)</f>
        <v>0</v>
      </c>
      <c r="L328" s="16">
        <f>IF(Inskrivning!A1030="j",Inskrivning!T1030,0)</f>
        <v>0</v>
      </c>
      <c r="M328" s="16">
        <f>IF(Inskrivning!A1030="j",Inskrivning!U1030,0)</f>
        <v>0</v>
      </c>
      <c r="N328" s="16">
        <f>IF(Inskrivning!A1030="j",Inskrivning!V1030,0)</f>
        <v>0</v>
      </c>
      <c r="O328" s="73">
        <f>IF(Inskrivning!A1030="j",Inskrivning!W1030,0)</f>
        <v>0</v>
      </c>
      <c r="P328" s="73">
        <f>IF(Inskrivning!A1030="j",Inskrivning!X1030,0)</f>
        <v>0</v>
      </c>
      <c r="Q328" s="113"/>
    </row>
    <row r="329" spans="2:17" ht="15.6" x14ac:dyDescent="0.3">
      <c r="B329" s="55">
        <f>IF(Inskrivning!A1031="j",Inskrivning!J1031,0)</f>
        <v>0</v>
      </c>
      <c r="C329" s="35">
        <f>IF(Inskrivning!A1031="j",Inskrivning!K1031,0)</f>
        <v>0</v>
      </c>
      <c r="D329" s="16">
        <f>IF(Inskrivning!A1031="j",Inskrivning!L1031,0)</f>
        <v>0</v>
      </c>
      <c r="E329" s="16">
        <f>IF(Inskrivning!A1031="j",Inskrivning!M1031,0)</f>
        <v>0</v>
      </c>
      <c r="F329" s="16">
        <f>IF(Inskrivning!A1031="j",Inskrivning!N1031,0)</f>
        <v>0</v>
      </c>
      <c r="G329" s="16">
        <f>IF(Inskrivning!A1031="j",Inskrivning!O1031,0)</f>
        <v>0</v>
      </c>
      <c r="H329" s="16">
        <f>IF(Inskrivning!A1031="j",Inskrivning!P1031,0)</f>
        <v>0</v>
      </c>
      <c r="I329" s="73">
        <f>IF(Inskrivning!A1031="j",Inskrivning!Q1031,0)</f>
        <v>0</v>
      </c>
      <c r="J329" s="16">
        <f>IF(Inskrivning!A1031="j",Inskrivning!R1031,0)</f>
        <v>0</v>
      </c>
      <c r="K329" s="16">
        <f>IF(Inskrivning!A1031="j",Inskrivning!S1031,0)</f>
        <v>0</v>
      </c>
      <c r="L329" s="16">
        <f>IF(Inskrivning!A1031="j",Inskrivning!T1031,0)</f>
        <v>0</v>
      </c>
      <c r="M329" s="16">
        <f>IF(Inskrivning!A1031="j",Inskrivning!U1031,0)</f>
        <v>0</v>
      </c>
      <c r="N329" s="16">
        <f>IF(Inskrivning!A1031="j",Inskrivning!V1031,0)</f>
        <v>0</v>
      </c>
      <c r="O329" s="73">
        <f>IF(Inskrivning!A1031="j",Inskrivning!W1031,0)</f>
        <v>0</v>
      </c>
      <c r="P329" s="73">
        <f>IF(Inskrivning!A1031="j",Inskrivning!X1031,0)</f>
        <v>0</v>
      </c>
      <c r="Q329" s="113"/>
    </row>
    <row r="330" spans="2:17" ht="15.6" x14ac:dyDescent="0.3">
      <c r="B330" s="55">
        <f>IF(Inskrivning!A1032="j",Inskrivning!J1032,0)</f>
        <v>0</v>
      </c>
      <c r="C330" s="35">
        <f>IF(Inskrivning!A1032="j",Inskrivning!K1032,0)</f>
        <v>0</v>
      </c>
      <c r="D330" s="16">
        <f>IF(Inskrivning!A1032="j",Inskrivning!L1032,0)</f>
        <v>0</v>
      </c>
      <c r="E330" s="16">
        <f>IF(Inskrivning!A1032="j",Inskrivning!M1032,0)</f>
        <v>0</v>
      </c>
      <c r="F330" s="16">
        <f>IF(Inskrivning!A1032="j",Inskrivning!N1032,0)</f>
        <v>0</v>
      </c>
      <c r="G330" s="16">
        <f>IF(Inskrivning!A1032="j",Inskrivning!O1032,0)</f>
        <v>0</v>
      </c>
      <c r="H330" s="16">
        <f>IF(Inskrivning!A1032="j",Inskrivning!P1032,0)</f>
        <v>0</v>
      </c>
      <c r="I330" s="73">
        <f>IF(Inskrivning!A1032="j",Inskrivning!Q1032,0)</f>
        <v>0</v>
      </c>
      <c r="J330" s="16">
        <f>IF(Inskrivning!A1032="j",Inskrivning!R1032,0)</f>
        <v>0</v>
      </c>
      <c r="K330" s="16">
        <f>IF(Inskrivning!A1032="j",Inskrivning!S1032,0)</f>
        <v>0</v>
      </c>
      <c r="L330" s="16">
        <f>IF(Inskrivning!A1032="j",Inskrivning!T1032,0)</f>
        <v>0</v>
      </c>
      <c r="M330" s="16">
        <f>IF(Inskrivning!A1032="j",Inskrivning!U1032,0)</f>
        <v>0</v>
      </c>
      <c r="N330" s="16">
        <f>IF(Inskrivning!A1032="j",Inskrivning!V1032,0)</f>
        <v>0</v>
      </c>
      <c r="O330" s="73">
        <f>IF(Inskrivning!A1032="j",Inskrivning!W1032,0)</f>
        <v>0</v>
      </c>
      <c r="P330" s="73">
        <f>IF(Inskrivning!A1032="j",Inskrivning!X1032,0)</f>
        <v>0</v>
      </c>
      <c r="Q330" s="113"/>
    </row>
    <row r="331" spans="2:17" ht="15.6" x14ac:dyDescent="0.3">
      <c r="B331" s="55">
        <f>IF(Inskrivning!A1033="j",Inskrivning!J1033,0)</f>
        <v>0</v>
      </c>
      <c r="C331" s="35">
        <f>IF(Inskrivning!A1033="j",Inskrivning!K1033,0)</f>
        <v>0</v>
      </c>
      <c r="D331" s="16">
        <f>IF(Inskrivning!A1033="j",Inskrivning!L1033,0)</f>
        <v>0</v>
      </c>
      <c r="E331" s="16">
        <f>IF(Inskrivning!A1033="j",Inskrivning!M1033,0)</f>
        <v>0</v>
      </c>
      <c r="F331" s="16">
        <f>IF(Inskrivning!A1033="j",Inskrivning!N1033,0)</f>
        <v>0</v>
      </c>
      <c r="G331" s="16">
        <f>IF(Inskrivning!A1033="j",Inskrivning!O1033,0)</f>
        <v>0</v>
      </c>
      <c r="H331" s="16">
        <f>IF(Inskrivning!A1033="j",Inskrivning!P1033,0)</f>
        <v>0</v>
      </c>
      <c r="I331" s="73">
        <f>IF(Inskrivning!A1033="j",Inskrivning!Q1033,0)</f>
        <v>0</v>
      </c>
      <c r="J331" s="16">
        <f>IF(Inskrivning!A1033="j",Inskrivning!R1033,0)</f>
        <v>0</v>
      </c>
      <c r="K331" s="16">
        <f>IF(Inskrivning!A1033="j",Inskrivning!S1033,0)</f>
        <v>0</v>
      </c>
      <c r="L331" s="16">
        <f>IF(Inskrivning!A1033="j",Inskrivning!T1033,0)</f>
        <v>0</v>
      </c>
      <c r="M331" s="16">
        <f>IF(Inskrivning!A1033="j",Inskrivning!U1033,0)</f>
        <v>0</v>
      </c>
      <c r="N331" s="16">
        <f>IF(Inskrivning!A1033="j",Inskrivning!V1033,0)</f>
        <v>0</v>
      </c>
      <c r="O331" s="73">
        <f>IF(Inskrivning!A1033="j",Inskrivning!W1033,0)</f>
        <v>0</v>
      </c>
      <c r="P331" s="73">
        <f>IF(Inskrivning!A1033="j",Inskrivning!X1033,0)</f>
        <v>0</v>
      </c>
      <c r="Q331" s="113"/>
    </row>
    <row r="332" spans="2:17" ht="15.6" x14ac:dyDescent="0.3">
      <c r="B332" s="55">
        <f>IF(Inskrivning!A1034="j",Inskrivning!J1034,0)</f>
        <v>0</v>
      </c>
      <c r="C332" s="35">
        <f>IF(Inskrivning!A1034="j",Inskrivning!K1034,0)</f>
        <v>0</v>
      </c>
      <c r="D332" s="16">
        <f>IF(Inskrivning!A1034="j",Inskrivning!L1034,0)</f>
        <v>0</v>
      </c>
      <c r="E332" s="16">
        <f>IF(Inskrivning!A1034="j",Inskrivning!M1034,0)</f>
        <v>0</v>
      </c>
      <c r="F332" s="16">
        <f>IF(Inskrivning!A1034="j",Inskrivning!N1034,0)</f>
        <v>0</v>
      </c>
      <c r="G332" s="16">
        <f>IF(Inskrivning!A1034="j",Inskrivning!O1034,0)</f>
        <v>0</v>
      </c>
      <c r="H332" s="16">
        <f>IF(Inskrivning!A1034="j",Inskrivning!P1034,0)</f>
        <v>0</v>
      </c>
      <c r="I332" s="73">
        <f>IF(Inskrivning!A1034="j",Inskrivning!Q1034,0)</f>
        <v>0</v>
      </c>
      <c r="J332" s="16">
        <f>IF(Inskrivning!A1034="j",Inskrivning!R1034,0)</f>
        <v>0</v>
      </c>
      <c r="K332" s="16">
        <f>IF(Inskrivning!A1034="j",Inskrivning!S1034,0)</f>
        <v>0</v>
      </c>
      <c r="L332" s="16">
        <f>IF(Inskrivning!A1034="j",Inskrivning!T1034,0)</f>
        <v>0</v>
      </c>
      <c r="M332" s="16">
        <f>IF(Inskrivning!A1034="j",Inskrivning!U1034,0)</f>
        <v>0</v>
      </c>
      <c r="N332" s="16">
        <f>IF(Inskrivning!A1034="j",Inskrivning!V1034,0)</f>
        <v>0</v>
      </c>
      <c r="O332" s="73">
        <f>IF(Inskrivning!A1034="j",Inskrivning!W1034,0)</f>
        <v>0</v>
      </c>
      <c r="P332" s="73">
        <f>IF(Inskrivning!A1034="j",Inskrivning!X1034,0)</f>
        <v>0</v>
      </c>
      <c r="Q332" s="113"/>
    </row>
    <row r="333" spans="2:17" ht="15.6" x14ac:dyDescent="0.3">
      <c r="B333" s="55">
        <f>IF(Inskrivning!A1035="j",Inskrivning!J1035,0)</f>
        <v>0</v>
      </c>
      <c r="C333" s="35">
        <f>IF(Inskrivning!A1035="j",Inskrivning!K1035,0)</f>
        <v>0</v>
      </c>
      <c r="D333" s="16">
        <f>IF(Inskrivning!A1035="j",Inskrivning!L1035,0)</f>
        <v>0</v>
      </c>
      <c r="E333" s="16">
        <f>IF(Inskrivning!A1035="j",Inskrivning!M1035,0)</f>
        <v>0</v>
      </c>
      <c r="F333" s="16">
        <f>IF(Inskrivning!A1035="j",Inskrivning!N1035,0)</f>
        <v>0</v>
      </c>
      <c r="G333" s="16">
        <f>IF(Inskrivning!A1035="j",Inskrivning!O1035,0)</f>
        <v>0</v>
      </c>
      <c r="H333" s="16">
        <f>IF(Inskrivning!A1035="j",Inskrivning!P1035,0)</f>
        <v>0</v>
      </c>
      <c r="I333" s="73">
        <f>IF(Inskrivning!A1035="j",Inskrivning!Q1035,0)</f>
        <v>0</v>
      </c>
      <c r="J333" s="16">
        <f>IF(Inskrivning!A1035="j",Inskrivning!R1035,0)</f>
        <v>0</v>
      </c>
      <c r="K333" s="16">
        <f>IF(Inskrivning!A1035="j",Inskrivning!S1035,0)</f>
        <v>0</v>
      </c>
      <c r="L333" s="16">
        <f>IF(Inskrivning!A1035="j",Inskrivning!T1035,0)</f>
        <v>0</v>
      </c>
      <c r="M333" s="16">
        <f>IF(Inskrivning!A1035="j",Inskrivning!U1035,0)</f>
        <v>0</v>
      </c>
      <c r="N333" s="16">
        <f>IF(Inskrivning!A1035="j",Inskrivning!V1035,0)</f>
        <v>0</v>
      </c>
      <c r="O333" s="73">
        <f>IF(Inskrivning!A1035="j",Inskrivning!W1035,0)</f>
        <v>0</v>
      </c>
      <c r="P333" s="73">
        <f>IF(Inskrivning!A1035="j",Inskrivning!X1035,0)</f>
        <v>0</v>
      </c>
      <c r="Q333" s="113"/>
    </row>
    <row r="334" spans="2:17" ht="15.6" x14ac:dyDescent="0.3">
      <c r="B334" s="55">
        <f>IF(Inskrivning!A1036="j",Inskrivning!J1036,0)</f>
        <v>0</v>
      </c>
      <c r="C334" s="35">
        <f>IF(Inskrivning!A1036="j",Inskrivning!K1036,0)</f>
        <v>0</v>
      </c>
      <c r="D334" s="16">
        <f>IF(Inskrivning!A1036="j",Inskrivning!L1036,0)</f>
        <v>0</v>
      </c>
      <c r="E334" s="16">
        <f>IF(Inskrivning!A1036="j",Inskrivning!M1036,0)</f>
        <v>0</v>
      </c>
      <c r="F334" s="16">
        <f>IF(Inskrivning!A1036="j",Inskrivning!N1036,0)</f>
        <v>0</v>
      </c>
      <c r="G334" s="16">
        <f>IF(Inskrivning!A1036="j",Inskrivning!O1036,0)</f>
        <v>0</v>
      </c>
      <c r="H334" s="16">
        <f>IF(Inskrivning!A1036="j",Inskrivning!P1036,0)</f>
        <v>0</v>
      </c>
      <c r="I334" s="73">
        <f>IF(Inskrivning!A1036="j",Inskrivning!Q1036,0)</f>
        <v>0</v>
      </c>
      <c r="J334" s="16">
        <f>IF(Inskrivning!A1036="j",Inskrivning!R1036,0)</f>
        <v>0</v>
      </c>
      <c r="K334" s="16">
        <f>IF(Inskrivning!A1036="j",Inskrivning!S1036,0)</f>
        <v>0</v>
      </c>
      <c r="L334" s="16">
        <f>IF(Inskrivning!A1036="j",Inskrivning!T1036,0)</f>
        <v>0</v>
      </c>
      <c r="M334" s="16">
        <f>IF(Inskrivning!A1036="j",Inskrivning!U1036,0)</f>
        <v>0</v>
      </c>
      <c r="N334" s="16">
        <f>IF(Inskrivning!A1036="j",Inskrivning!V1036,0)</f>
        <v>0</v>
      </c>
      <c r="O334" s="73">
        <f>IF(Inskrivning!A1036="j",Inskrivning!W1036,0)</f>
        <v>0</v>
      </c>
      <c r="P334" s="73">
        <f>IF(Inskrivning!A1036="j",Inskrivning!X1036,0)</f>
        <v>0</v>
      </c>
      <c r="Q334" s="113"/>
    </row>
    <row r="335" spans="2:17" ht="15.6" x14ac:dyDescent="0.3">
      <c r="B335" s="55">
        <f>IF(Inskrivning!A1037="j",Inskrivning!J1037,0)</f>
        <v>0</v>
      </c>
      <c r="C335" s="35">
        <f>IF(Inskrivning!A1037="j",Inskrivning!K1037,0)</f>
        <v>0</v>
      </c>
      <c r="D335" s="16">
        <f>IF(Inskrivning!A1037="j",Inskrivning!L1037,0)</f>
        <v>0</v>
      </c>
      <c r="E335" s="16">
        <f>IF(Inskrivning!A1037="j",Inskrivning!M1037,0)</f>
        <v>0</v>
      </c>
      <c r="F335" s="16">
        <f>IF(Inskrivning!A1037="j",Inskrivning!N1037,0)</f>
        <v>0</v>
      </c>
      <c r="G335" s="16">
        <f>IF(Inskrivning!A1037="j",Inskrivning!O1037,0)</f>
        <v>0</v>
      </c>
      <c r="H335" s="16">
        <f>IF(Inskrivning!A1037="j",Inskrivning!P1037,0)</f>
        <v>0</v>
      </c>
      <c r="I335" s="73">
        <f>IF(Inskrivning!A1037="j",Inskrivning!Q1037,0)</f>
        <v>0</v>
      </c>
      <c r="J335" s="16">
        <f>IF(Inskrivning!A1037="j",Inskrivning!R1037,0)</f>
        <v>0</v>
      </c>
      <c r="K335" s="16">
        <f>IF(Inskrivning!A1037="j",Inskrivning!S1037,0)</f>
        <v>0</v>
      </c>
      <c r="L335" s="16">
        <f>IF(Inskrivning!A1037="j",Inskrivning!T1037,0)</f>
        <v>0</v>
      </c>
      <c r="M335" s="16">
        <f>IF(Inskrivning!A1037="j",Inskrivning!U1037,0)</f>
        <v>0</v>
      </c>
      <c r="N335" s="16">
        <f>IF(Inskrivning!A1037="j",Inskrivning!V1037,0)</f>
        <v>0</v>
      </c>
      <c r="O335" s="73">
        <f>IF(Inskrivning!A1037="j",Inskrivning!W1037,0)</f>
        <v>0</v>
      </c>
      <c r="P335" s="73">
        <f>IF(Inskrivning!A1037="j",Inskrivning!X1037,0)</f>
        <v>0</v>
      </c>
      <c r="Q335" s="113"/>
    </row>
    <row r="336" spans="2:17" ht="15.6" x14ac:dyDescent="0.3">
      <c r="B336" s="55">
        <f>IF(Inskrivning!A1038="j",Inskrivning!J1038,0)</f>
        <v>0</v>
      </c>
      <c r="C336" s="35">
        <f>IF(Inskrivning!A1038="j",Inskrivning!K1038,0)</f>
        <v>0</v>
      </c>
      <c r="D336" s="16">
        <f>IF(Inskrivning!A1038="j",Inskrivning!L1038,0)</f>
        <v>0</v>
      </c>
      <c r="E336" s="16">
        <f>IF(Inskrivning!A1038="j",Inskrivning!M1038,0)</f>
        <v>0</v>
      </c>
      <c r="F336" s="16">
        <f>IF(Inskrivning!A1038="j",Inskrivning!N1038,0)</f>
        <v>0</v>
      </c>
      <c r="G336" s="16">
        <f>IF(Inskrivning!A1038="j",Inskrivning!O1038,0)</f>
        <v>0</v>
      </c>
      <c r="H336" s="16">
        <f>IF(Inskrivning!A1038="j",Inskrivning!P1038,0)</f>
        <v>0</v>
      </c>
      <c r="I336" s="73">
        <f>IF(Inskrivning!A1038="j",Inskrivning!Q1038,0)</f>
        <v>0</v>
      </c>
      <c r="J336" s="16">
        <f>IF(Inskrivning!A1038="j",Inskrivning!R1038,0)</f>
        <v>0</v>
      </c>
      <c r="K336" s="16">
        <f>IF(Inskrivning!A1038="j",Inskrivning!S1038,0)</f>
        <v>0</v>
      </c>
      <c r="L336" s="16">
        <f>IF(Inskrivning!A1038="j",Inskrivning!T1038,0)</f>
        <v>0</v>
      </c>
      <c r="M336" s="16">
        <f>IF(Inskrivning!A1038="j",Inskrivning!U1038,0)</f>
        <v>0</v>
      </c>
      <c r="N336" s="16">
        <f>IF(Inskrivning!A1038="j",Inskrivning!V1038,0)</f>
        <v>0</v>
      </c>
      <c r="O336" s="73">
        <f>IF(Inskrivning!A1038="j",Inskrivning!W1038,0)</f>
        <v>0</v>
      </c>
      <c r="P336" s="73">
        <f>IF(Inskrivning!A1038="j",Inskrivning!X1038,0)</f>
        <v>0</v>
      </c>
      <c r="Q336" s="113"/>
    </row>
    <row r="337" spans="2:17" ht="15.6" x14ac:dyDescent="0.3">
      <c r="B337" s="55">
        <f>IF(Inskrivning!A1039="j",Inskrivning!J1039,0)</f>
        <v>0</v>
      </c>
      <c r="C337" s="35">
        <f>IF(Inskrivning!A1039="j",Inskrivning!K1039,0)</f>
        <v>0</v>
      </c>
      <c r="D337" s="16">
        <f>IF(Inskrivning!A1039="j",Inskrivning!L1039,0)</f>
        <v>0</v>
      </c>
      <c r="E337" s="16">
        <f>IF(Inskrivning!A1039="j",Inskrivning!M1039,0)</f>
        <v>0</v>
      </c>
      <c r="F337" s="16">
        <f>IF(Inskrivning!A1039="j",Inskrivning!N1039,0)</f>
        <v>0</v>
      </c>
      <c r="G337" s="16">
        <f>IF(Inskrivning!A1039="j",Inskrivning!O1039,0)</f>
        <v>0</v>
      </c>
      <c r="H337" s="16">
        <f>IF(Inskrivning!A1039="j",Inskrivning!P1039,0)</f>
        <v>0</v>
      </c>
      <c r="I337" s="73">
        <f>IF(Inskrivning!A1039="j",Inskrivning!Q1039,0)</f>
        <v>0</v>
      </c>
      <c r="J337" s="16">
        <f>IF(Inskrivning!A1039="j",Inskrivning!R1039,0)</f>
        <v>0</v>
      </c>
      <c r="K337" s="16">
        <f>IF(Inskrivning!A1039="j",Inskrivning!S1039,0)</f>
        <v>0</v>
      </c>
      <c r="L337" s="16">
        <f>IF(Inskrivning!A1039="j",Inskrivning!T1039,0)</f>
        <v>0</v>
      </c>
      <c r="M337" s="16">
        <f>IF(Inskrivning!A1039="j",Inskrivning!U1039,0)</f>
        <v>0</v>
      </c>
      <c r="N337" s="16">
        <f>IF(Inskrivning!A1039="j",Inskrivning!V1039,0)</f>
        <v>0</v>
      </c>
      <c r="O337" s="73">
        <f>IF(Inskrivning!A1039="j",Inskrivning!W1039,0)</f>
        <v>0</v>
      </c>
      <c r="P337" s="73">
        <f>IF(Inskrivning!A1039="j",Inskrivning!X1039,0)</f>
        <v>0</v>
      </c>
      <c r="Q337" s="113"/>
    </row>
    <row r="338" spans="2:17" ht="15.6" x14ac:dyDescent="0.3">
      <c r="B338" s="55">
        <f>IF(Inskrivning!A1040="j",Inskrivning!J1040,0)</f>
        <v>0</v>
      </c>
      <c r="C338" s="35">
        <f>IF(Inskrivning!A1040="j",Inskrivning!K1040,0)</f>
        <v>0</v>
      </c>
      <c r="D338" s="16">
        <f>IF(Inskrivning!A1040="j",Inskrivning!L1040,0)</f>
        <v>0</v>
      </c>
      <c r="E338" s="16">
        <f>IF(Inskrivning!A1040="j",Inskrivning!M1040,0)</f>
        <v>0</v>
      </c>
      <c r="F338" s="16">
        <f>IF(Inskrivning!A1040="j",Inskrivning!N1040,0)</f>
        <v>0</v>
      </c>
      <c r="G338" s="16">
        <f>IF(Inskrivning!A1040="j",Inskrivning!O1040,0)</f>
        <v>0</v>
      </c>
      <c r="H338" s="16">
        <f>IF(Inskrivning!A1040="j",Inskrivning!P1040,0)</f>
        <v>0</v>
      </c>
      <c r="I338" s="73">
        <f>IF(Inskrivning!A1040="j",Inskrivning!Q1040,0)</f>
        <v>0</v>
      </c>
      <c r="J338" s="16">
        <f>IF(Inskrivning!A1040="j",Inskrivning!R1040,0)</f>
        <v>0</v>
      </c>
      <c r="K338" s="16">
        <f>IF(Inskrivning!A1040="j",Inskrivning!S1040,0)</f>
        <v>0</v>
      </c>
      <c r="L338" s="16">
        <f>IF(Inskrivning!A1040="j",Inskrivning!T1040,0)</f>
        <v>0</v>
      </c>
      <c r="M338" s="16">
        <f>IF(Inskrivning!A1040="j",Inskrivning!U1040,0)</f>
        <v>0</v>
      </c>
      <c r="N338" s="16">
        <f>IF(Inskrivning!A1040="j",Inskrivning!V1040,0)</f>
        <v>0</v>
      </c>
      <c r="O338" s="73">
        <f>IF(Inskrivning!A1040="j",Inskrivning!W1040,0)</f>
        <v>0</v>
      </c>
      <c r="P338" s="73">
        <f>IF(Inskrivning!A1040="j",Inskrivning!X1040,0)</f>
        <v>0</v>
      </c>
      <c r="Q338" s="113"/>
    </row>
    <row r="339" spans="2:17" ht="15.6" x14ac:dyDescent="0.3">
      <c r="B339" s="55">
        <f>IF(Inskrivning!A1041="j",Inskrivning!J1041,0)</f>
        <v>0</v>
      </c>
      <c r="C339" s="35">
        <f>IF(Inskrivning!A1041="j",Inskrivning!K1041,0)</f>
        <v>0</v>
      </c>
      <c r="D339" s="16">
        <f>IF(Inskrivning!A1041="j",Inskrivning!L1041,0)</f>
        <v>0</v>
      </c>
      <c r="E339" s="16">
        <f>IF(Inskrivning!A1041="j",Inskrivning!M1041,0)</f>
        <v>0</v>
      </c>
      <c r="F339" s="16">
        <f>IF(Inskrivning!A1041="j",Inskrivning!N1041,0)</f>
        <v>0</v>
      </c>
      <c r="G339" s="16">
        <f>IF(Inskrivning!A1041="j",Inskrivning!O1041,0)</f>
        <v>0</v>
      </c>
      <c r="H339" s="16">
        <f>IF(Inskrivning!A1041="j",Inskrivning!P1041,0)</f>
        <v>0</v>
      </c>
      <c r="I339" s="73">
        <f>IF(Inskrivning!A1041="j",Inskrivning!Q1041,0)</f>
        <v>0</v>
      </c>
      <c r="J339" s="16">
        <f>IF(Inskrivning!A1041="j",Inskrivning!R1041,0)</f>
        <v>0</v>
      </c>
      <c r="K339" s="16">
        <f>IF(Inskrivning!A1041="j",Inskrivning!S1041,0)</f>
        <v>0</v>
      </c>
      <c r="L339" s="16">
        <f>IF(Inskrivning!A1041="j",Inskrivning!T1041,0)</f>
        <v>0</v>
      </c>
      <c r="M339" s="16">
        <f>IF(Inskrivning!A1041="j",Inskrivning!U1041,0)</f>
        <v>0</v>
      </c>
      <c r="N339" s="16">
        <f>IF(Inskrivning!A1041="j",Inskrivning!V1041,0)</f>
        <v>0</v>
      </c>
      <c r="O339" s="73">
        <f>IF(Inskrivning!A1041="j",Inskrivning!W1041,0)</f>
        <v>0</v>
      </c>
      <c r="P339" s="73">
        <f>IF(Inskrivning!A1041="j",Inskrivning!X1041,0)</f>
        <v>0</v>
      </c>
      <c r="Q339" s="113"/>
    </row>
    <row r="340" spans="2:17" ht="15.6" x14ac:dyDescent="0.3">
      <c r="B340" s="55">
        <f>IF(Inskrivning!A1042="j",Inskrivning!J1042,0)</f>
        <v>0</v>
      </c>
      <c r="C340" s="35">
        <f>IF(Inskrivning!A1042="j",Inskrivning!K1042,0)</f>
        <v>0</v>
      </c>
      <c r="D340" s="16">
        <f>IF(Inskrivning!A1042="j",Inskrivning!L1042,0)</f>
        <v>0</v>
      </c>
      <c r="E340" s="16">
        <f>IF(Inskrivning!A1042="j",Inskrivning!M1042,0)</f>
        <v>0</v>
      </c>
      <c r="F340" s="16">
        <f>IF(Inskrivning!A1042="j",Inskrivning!N1042,0)</f>
        <v>0</v>
      </c>
      <c r="G340" s="16">
        <f>IF(Inskrivning!A1042="j",Inskrivning!O1042,0)</f>
        <v>0</v>
      </c>
      <c r="H340" s="16">
        <f>IF(Inskrivning!A1042="j",Inskrivning!P1042,0)</f>
        <v>0</v>
      </c>
      <c r="I340" s="73">
        <f>IF(Inskrivning!A1042="j",Inskrivning!Q1042,0)</f>
        <v>0</v>
      </c>
      <c r="J340" s="16">
        <f>IF(Inskrivning!A1042="j",Inskrivning!R1042,0)</f>
        <v>0</v>
      </c>
      <c r="K340" s="16">
        <f>IF(Inskrivning!A1042="j",Inskrivning!S1042,0)</f>
        <v>0</v>
      </c>
      <c r="L340" s="16">
        <f>IF(Inskrivning!A1042="j",Inskrivning!T1042,0)</f>
        <v>0</v>
      </c>
      <c r="M340" s="16">
        <f>IF(Inskrivning!A1042="j",Inskrivning!U1042,0)</f>
        <v>0</v>
      </c>
      <c r="N340" s="16">
        <f>IF(Inskrivning!A1042="j",Inskrivning!V1042,0)</f>
        <v>0</v>
      </c>
      <c r="O340" s="73">
        <f>IF(Inskrivning!A1042="j",Inskrivning!W1042,0)</f>
        <v>0</v>
      </c>
      <c r="P340" s="73">
        <f>IF(Inskrivning!A1042="j",Inskrivning!X1042,0)</f>
        <v>0</v>
      </c>
      <c r="Q340" s="113"/>
    </row>
    <row r="341" spans="2:17" ht="15.6" x14ac:dyDescent="0.3">
      <c r="B341" s="55">
        <f>IF(Inskrivning!A1043="j",Inskrivning!J1043,0)</f>
        <v>0</v>
      </c>
      <c r="C341" s="35">
        <f>IF(Inskrivning!A1043="j",Inskrivning!K1043,0)</f>
        <v>0</v>
      </c>
      <c r="D341" s="16">
        <f>IF(Inskrivning!A1043="j",Inskrivning!L1043,0)</f>
        <v>0</v>
      </c>
      <c r="E341" s="16">
        <f>IF(Inskrivning!A1043="j",Inskrivning!M1043,0)</f>
        <v>0</v>
      </c>
      <c r="F341" s="16">
        <f>IF(Inskrivning!A1043="j",Inskrivning!N1043,0)</f>
        <v>0</v>
      </c>
      <c r="G341" s="16">
        <f>IF(Inskrivning!A1043="j",Inskrivning!O1043,0)</f>
        <v>0</v>
      </c>
      <c r="H341" s="16">
        <f>IF(Inskrivning!A1043="j",Inskrivning!P1043,0)</f>
        <v>0</v>
      </c>
      <c r="I341" s="73">
        <f>IF(Inskrivning!A1043="j",Inskrivning!Q1043,0)</f>
        <v>0</v>
      </c>
      <c r="J341" s="16">
        <f>IF(Inskrivning!A1043="j",Inskrivning!R1043,0)</f>
        <v>0</v>
      </c>
      <c r="K341" s="16">
        <f>IF(Inskrivning!A1043="j",Inskrivning!S1043,0)</f>
        <v>0</v>
      </c>
      <c r="L341" s="16">
        <f>IF(Inskrivning!A1043="j",Inskrivning!T1043,0)</f>
        <v>0</v>
      </c>
      <c r="M341" s="16">
        <f>IF(Inskrivning!A1043="j",Inskrivning!U1043,0)</f>
        <v>0</v>
      </c>
      <c r="N341" s="16">
        <f>IF(Inskrivning!A1043="j",Inskrivning!V1043,0)</f>
        <v>0</v>
      </c>
      <c r="O341" s="73">
        <f>IF(Inskrivning!A1043="j",Inskrivning!W1043,0)</f>
        <v>0</v>
      </c>
      <c r="P341" s="73">
        <f>IF(Inskrivning!A1043="j",Inskrivning!X1043,0)</f>
        <v>0</v>
      </c>
      <c r="Q341" s="113"/>
    </row>
    <row r="342" spans="2:17" ht="15.6" x14ac:dyDescent="0.3">
      <c r="B342" s="55">
        <f>IF(Inskrivning!A1044="j",Inskrivning!J1044,0)</f>
        <v>0</v>
      </c>
      <c r="C342" s="35">
        <f>IF(Inskrivning!A1044="j",Inskrivning!K1044,0)</f>
        <v>0</v>
      </c>
      <c r="D342" s="16">
        <f>IF(Inskrivning!A1044="j",Inskrivning!L1044,0)</f>
        <v>0</v>
      </c>
      <c r="E342" s="16">
        <f>IF(Inskrivning!A1044="j",Inskrivning!M1044,0)</f>
        <v>0</v>
      </c>
      <c r="F342" s="16">
        <f>IF(Inskrivning!A1044="j",Inskrivning!N1044,0)</f>
        <v>0</v>
      </c>
      <c r="G342" s="16">
        <f>IF(Inskrivning!A1044="j",Inskrivning!O1044,0)</f>
        <v>0</v>
      </c>
      <c r="H342" s="16">
        <f>IF(Inskrivning!A1044="j",Inskrivning!P1044,0)</f>
        <v>0</v>
      </c>
      <c r="I342" s="73">
        <f>IF(Inskrivning!A1044="j",Inskrivning!Q1044,0)</f>
        <v>0</v>
      </c>
      <c r="J342" s="16">
        <f>IF(Inskrivning!A1044="j",Inskrivning!R1044,0)</f>
        <v>0</v>
      </c>
      <c r="K342" s="16">
        <f>IF(Inskrivning!A1044="j",Inskrivning!S1044,0)</f>
        <v>0</v>
      </c>
      <c r="L342" s="16">
        <f>IF(Inskrivning!A1044="j",Inskrivning!T1044,0)</f>
        <v>0</v>
      </c>
      <c r="M342" s="16">
        <f>IF(Inskrivning!A1044="j",Inskrivning!U1044,0)</f>
        <v>0</v>
      </c>
      <c r="N342" s="16">
        <f>IF(Inskrivning!A1044="j",Inskrivning!V1044,0)</f>
        <v>0</v>
      </c>
      <c r="O342" s="73">
        <f>IF(Inskrivning!A1044="j",Inskrivning!W1044,0)</f>
        <v>0</v>
      </c>
      <c r="P342" s="73">
        <f>IF(Inskrivning!A1044="j",Inskrivning!X1044,0)</f>
        <v>0</v>
      </c>
      <c r="Q342" s="113"/>
    </row>
    <row r="343" spans="2:17" ht="15.6" x14ac:dyDescent="0.3">
      <c r="B343" s="55">
        <f>IF(Inskrivning!A1045="j",Inskrivning!J1045,0)</f>
        <v>0</v>
      </c>
      <c r="C343" s="35">
        <f>IF(Inskrivning!A1045="j",Inskrivning!K1045,0)</f>
        <v>0</v>
      </c>
      <c r="D343" s="16">
        <f>IF(Inskrivning!A1045="j",Inskrivning!L1045,0)</f>
        <v>0</v>
      </c>
      <c r="E343" s="16">
        <f>IF(Inskrivning!A1045="j",Inskrivning!M1045,0)</f>
        <v>0</v>
      </c>
      <c r="F343" s="16">
        <f>IF(Inskrivning!A1045="j",Inskrivning!N1045,0)</f>
        <v>0</v>
      </c>
      <c r="G343" s="16">
        <f>IF(Inskrivning!A1045="j",Inskrivning!O1045,0)</f>
        <v>0</v>
      </c>
      <c r="H343" s="16">
        <f>IF(Inskrivning!A1045="j",Inskrivning!P1045,0)</f>
        <v>0</v>
      </c>
      <c r="I343" s="73">
        <f>IF(Inskrivning!A1045="j",Inskrivning!Q1045,0)</f>
        <v>0</v>
      </c>
      <c r="J343" s="16">
        <f>IF(Inskrivning!A1045="j",Inskrivning!R1045,0)</f>
        <v>0</v>
      </c>
      <c r="K343" s="16">
        <f>IF(Inskrivning!A1045="j",Inskrivning!S1045,0)</f>
        <v>0</v>
      </c>
      <c r="L343" s="16">
        <f>IF(Inskrivning!A1045="j",Inskrivning!T1045,0)</f>
        <v>0</v>
      </c>
      <c r="M343" s="16">
        <f>IF(Inskrivning!A1045="j",Inskrivning!U1045,0)</f>
        <v>0</v>
      </c>
      <c r="N343" s="16">
        <f>IF(Inskrivning!A1045="j",Inskrivning!V1045,0)</f>
        <v>0</v>
      </c>
      <c r="O343" s="73">
        <f>IF(Inskrivning!A1045="j",Inskrivning!W1045,0)</f>
        <v>0</v>
      </c>
      <c r="P343" s="73">
        <f>IF(Inskrivning!A1045="j",Inskrivning!X1045,0)</f>
        <v>0</v>
      </c>
      <c r="Q343" s="113"/>
    </row>
    <row r="344" spans="2:17" ht="15.6" x14ac:dyDescent="0.3">
      <c r="B344" s="55">
        <f>IF(Inskrivning!A1046="j",Inskrivning!J1046,0)</f>
        <v>0</v>
      </c>
      <c r="C344" s="35">
        <f>IF(Inskrivning!A1046="j",Inskrivning!K1046,0)</f>
        <v>0</v>
      </c>
      <c r="D344" s="16">
        <f>IF(Inskrivning!A1046="j",Inskrivning!L1046,0)</f>
        <v>0</v>
      </c>
      <c r="E344" s="16">
        <f>IF(Inskrivning!A1046="j",Inskrivning!M1046,0)</f>
        <v>0</v>
      </c>
      <c r="F344" s="16">
        <f>IF(Inskrivning!A1046="j",Inskrivning!N1046,0)</f>
        <v>0</v>
      </c>
      <c r="G344" s="16">
        <f>IF(Inskrivning!A1046="j",Inskrivning!O1046,0)</f>
        <v>0</v>
      </c>
      <c r="H344" s="16">
        <f>IF(Inskrivning!A1046="j",Inskrivning!P1046,0)</f>
        <v>0</v>
      </c>
      <c r="I344" s="73">
        <f>IF(Inskrivning!A1046="j",Inskrivning!Q1046,0)</f>
        <v>0</v>
      </c>
      <c r="J344" s="16">
        <f>IF(Inskrivning!A1046="j",Inskrivning!R1046,0)</f>
        <v>0</v>
      </c>
      <c r="K344" s="16">
        <f>IF(Inskrivning!A1046="j",Inskrivning!S1046,0)</f>
        <v>0</v>
      </c>
      <c r="L344" s="16">
        <f>IF(Inskrivning!A1046="j",Inskrivning!T1046,0)</f>
        <v>0</v>
      </c>
      <c r="M344" s="16">
        <f>IF(Inskrivning!A1046="j",Inskrivning!U1046,0)</f>
        <v>0</v>
      </c>
      <c r="N344" s="16">
        <f>IF(Inskrivning!A1046="j",Inskrivning!V1046,0)</f>
        <v>0</v>
      </c>
      <c r="O344" s="73">
        <f>IF(Inskrivning!A1046="j",Inskrivning!W1046,0)</f>
        <v>0</v>
      </c>
      <c r="P344" s="73">
        <f>IF(Inskrivning!A1046="j",Inskrivning!X1046,0)</f>
        <v>0</v>
      </c>
      <c r="Q344" s="113"/>
    </row>
    <row r="345" spans="2:17" ht="15.6" x14ac:dyDescent="0.3">
      <c r="B345" s="55">
        <f>IF(Inskrivning!A1047="j",Inskrivning!J1047,0)</f>
        <v>0</v>
      </c>
      <c r="C345" s="35">
        <f>IF(Inskrivning!A1047="j",Inskrivning!K1047,0)</f>
        <v>0</v>
      </c>
      <c r="D345" s="16">
        <f>IF(Inskrivning!A1047="j",Inskrivning!L1047,0)</f>
        <v>0</v>
      </c>
      <c r="E345" s="16">
        <f>IF(Inskrivning!A1047="j",Inskrivning!M1047,0)</f>
        <v>0</v>
      </c>
      <c r="F345" s="16">
        <f>IF(Inskrivning!A1047="j",Inskrivning!N1047,0)</f>
        <v>0</v>
      </c>
      <c r="G345" s="16">
        <f>IF(Inskrivning!A1047="j",Inskrivning!O1047,0)</f>
        <v>0</v>
      </c>
      <c r="H345" s="16">
        <f>IF(Inskrivning!A1047="j",Inskrivning!P1047,0)</f>
        <v>0</v>
      </c>
      <c r="I345" s="73">
        <f>IF(Inskrivning!A1047="j",Inskrivning!Q1047,0)</f>
        <v>0</v>
      </c>
      <c r="J345" s="16">
        <f>IF(Inskrivning!A1047="j",Inskrivning!R1047,0)</f>
        <v>0</v>
      </c>
      <c r="K345" s="16">
        <f>IF(Inskrivning!A1047="j",Inskrivning!S1047,0)</f>
        <v>0</v>
      </c>
      <c r="L345" s="16">
        <f>IF(Inskrivning!A1047="j",Inskrivning!T1047,0)</f>
        <v>0</v>
      </c>
      <c r="M345" s="16">
        <f>IF(Inskrivning!A1047="j",Inskrivning!U1047,0)</f>
        <v>0</v>
      </c>
      <c r="N345" s="16">
        <f>IF(Inskrivning!A1047="j",Inskrivning!V1047,0)</f>
        <v>0</v>
      </c>
      <c r="O345" s="73">
        <f>IF(Inskrivning!A1047="j",Inskrivning!W1047,0)</f>
        <v>0</v>
      </c>
      <c r="P345" s="73">
        <f>IF(Inskrivning!A1047="j",Inskrivning!X1047,0)</f>
        <v>0</v>
      </c>
      <c r="Q345" s="113"/>
    </row>
    <row r="346" spans="2:17" ht="15.6" x14ac:dyDescent="0.3">
      <c r="B346" s="55">
        <f>IF(Inskrivning!A1048="j",Inskrivning!J1048,0)</f>
        <v>0</v>
      </c>
      <c r="C346" s="35">
        <f>IF(Inskrivning!A1048="j",Inskrivning!K1048,0)</f>
        <v>0</v>
      </c>
      <c r="D346" s="16">
        <f>IF(Inskrivning!A1048="j",Inskrivning!L1048,0)</f>
        <v>0</v>
      </c>
      <c r="E346" s="16">
        <f>IF(Inskrivning!A1048="j",Inskrivning!M1048,0)</f>
        <v>0</v>
      </c>
      <c r="F346" s="16">
        <f>IF(Inskrivning!A1048="j",Inskrivning!N1048,0)</f>
        <v>0</v>
      </c>
      <c r="G346" s="16">
        <f>IF(Inskrivning!A1048="j",Inskrivning!O1048,0)</f>
        <v>0</v>
      </c>
      <c r="H346" s="16">
        <f>IF(Inskrivning!A1048="j",Inskrivning!P1048,0)</f>
        <v>0</v>
      </c>
      <c r="I346" s="73">
        <f>IF(Inskrivning!A1048="j",Inskrivning!Q1048,0)</f>
        <v>0</v>
      </c>
      <c r="J346" s="16">
        <f>IF(Inskrivning!A1048="j",Inskrivning!R1048,0)</f>
        <v>0</v>
      </c>
      <c r="K346" s="16">
        <f>IF(Inskrivning!A1048="j",Inskrivning!S1048,0)</f>
        <v>0</v>
      </c>
      <c r="L346" s="16">
        <f>IF(Inskrivning!A1048="j",Inskrivning!T1048,0)</f>
        <v>0</v>
      </c>
      <c r="M346" s="16">
        <f>IF(Inskrivning!A1048="j",Inskrivning!U1048,0)</f>
        <v>0</v>
      </c>
      <c r="N346" s="16">
        <f>IF(Inskrivning!A1048="j",Inskrivning!V1048,0)</f>
        <v>0</v>
      </c>
      <c r="O346" s="73">
        <f>IF(Inskrivning!A1048="j",Inskrivning!W1048,0)</f>
        <v>0</v>
      </c>
      <c r="P346" s="73">
        <f>IF(Inskrivning!A1048="j",Inskrivning!X1048,0)</f>
        <v>0</v>
      </c>
      <c r="Q346" s="113"/>
    </row>
    <row r="347" spans="2:17" ht="15.6" x14ac:dyDescent="0.3">
      <c r="B347" s="55">
        <f>IF(Inskrivning!A1049="j",Inskrivning!J1049,0)</f>
        <v>0</v>
      </c>
      <c r="C347" s="35">
        <f>IF(Inskrivning!A1049="j",Inskrivning!K1049,0)</f>
        <v>0</v>
      </c>
      <c r="D347" s="16">
        <f>IF(Inskrivning!A1049="j",Inskrivning!L1049,0)</f>
        <v>0</v>
      </c>
      <c r="E347" s="16">
        <f>IF(Inskrivning!A1049="j",Inskrivning!M1049,0)</f>
        <v>0</v>
      </c>
      <c r="F347" s="16">
        <f>IF(Inskrivning!A1049="j",Inskrivning!N1049,0)</f>
        <v>0</v>
      </c>
      <c r="G347" s="16">
        <f>IF(Inskrivning!A1049="j",Inskrivning!O1049,0)</f>
        <v>0</v>
      </c>
      <c r="H347" s="16">
        <f>IF(Inskrivning!A1049="j",Inskrivning!P1049,0)</f>
        <v>0</v>
      </c>
      <c r="I347" s="73">
        <f>IF(Inskrivning!A1049="j",Inskrivning!Q1049,0)</f>
        <v>0</v>
      </c>
      <c r="J347" s="16">
        <f>IF(Inskrivning!A1049="j",Inskrivning!R1049,0)</f>
        <v>0</v>
      </c>
      <c r="K347" s="16">
        <f>IF(Inskrivning!A1049="j",Inskrivning!S1049,0)</f>
        <v>0</v>
      </c>
      <c r="L347" s="16">
        <f>IF(Inskrivning!A1049="j",Inskrivning!T1049,0)</f>
        <v>0</v>
      </c>
      <c r="M347" s="16">
        <f>IF(Inskrivning!A1049="j",Inskrivning!U1049,0)</f>
        <v>0</v>
      </c>
      <c r="N347" s="16">
        <f>IF(Inskrivning!A1049="j",Inskrivning!V1049,0)</f>
        <v>0</v>
      </c>
      <c r="O347" s="73">
        <f>IF(Inskrivning!A1049="j",Inskrivning!W1049,0)</f>
        <v>0</v>
      </c>
      <c r="P347" s="73">
        <f>IF(Inskrivning!A1049="j",Inskrivning!X1049,0)</f>
        <v>0</v>
      </c>
      <c r="Q347" s="113"/>
    </row>
    <row r="348" spans="2:17" ht="15.6" x14ac:dyDescent="0.3">
      <c r="B348" s="55">
        <f>IF(Inskrivning!A1050="j",Inskrivning!J1050,0)</f>
        <v>0</v>
      </c>
      <c r="C348" s="35">
        <f>IF(Inskrivning!A1050="j",Inskrivning!K1050,0)</f>
        <v>0</v>
      </c>
      <c r="D348" s="16">
        <f>IF(Inskrivning!A1050="j",Inskrivning!L1050,0)</f>
        <v>0</v>
      </c>
      <c r="E348" s="16">
        <f>IF(Inskrivning!A1050="j",Inskrivning!M1050,0)</f>
        <v>0</v>
      </c>
      <c r="F348" s="16">
        <f>IF(Inskrivning!A1050="j",Inskrivning!N1050,0)</f>
        <v>0</v>
      </c>
      <c r="G348" s="16">
        <f>IF(Inskrivning!A1050="j",Inskrivning!O1050,0)</f>
        <v>0</v>
      </c>
      <c r="H348" s="16">
        <f>IF(Inskrivning!A1050="j",Inskrivning!P1050,0)</f>
        <v>0</v>
      </c>
      <c r="I348" s="73">
        <f>IF(Inskrivning!A1050="j",Inskrivning!Q1050,0)</f>
        <v>0</v>
      </c>
      <c r="J348" s="16">
        <f>IF(Inskrivning!A1050="j",Inskrivning!R1050,0)</f>
        <v>0</v>
      </c>
      <c r="K348" s="16">
        <f>IF(Inskrivning!A1050="j",Inskrivning!S1050,0)</f>
        <v>0</v>
      </c>
      <c r="L348" s="16">
        <f>IF(Inskrivning!A1050="j",Inskrivning!T1050,0)</f>
        <v>0</v>
      </c>
      <c r="M348" s="16">
        <f>IF(Inskrivning!A1050="j",Inskrivning!U1050,0)</f>
        <v>0</v>
      </c>
      <c r="N348" s="16">
        <f>IF(Inskrivning!A1050="j",Inskrivning!V1050,0)</f>
        <v>0</v>
      </c>
      <c r="O348" s="73">
        <f>IF(Inskrivning!A1050="j",Inskrivning!W1050,0)</f>
        <v>0</v>
      </c>
      <c r="P348" s="73">
        <f>IF(Inskrivning!A1050="j",Inskrivning!X1050,0)</f>
        <v>0</v>
      </c>
      <c r="Q348" s="113"/>
    </row>
    <row r="349" spans="2:17" ht="15.6" x14ac:dyDescent="0.3">
      <c r="B349" s="55">
        <f>IF(Inskrivning!A1051="j",Inskrivning!J1051,0)</f>
        <v>0</v>
      </c>
      <c r="C349" s="35">
        <f>IF(Inskrivning!A1051="j",Inskrivning!K1051,0)</f>
        <v>0</v>
      </c>
      <c r="D349" s="16">
        <f>IF(Inskrivning!A1051="j",Inskrivning!L1051,0)</f>
        <v>0</v>
      </c>
      <c r="E349" s="16">
        <f>IF(Inskrivning!A1051="j",Inskrivning!M1051,0)</f>
        <v>0</v>
      </c>
      <c r="F349" s="16">
        <f>IF(Inskrivning!A1051="j",Inskrivning!N1051,0)</f>
        <v>0</v>
      </c>
      <c r="G349" s="16">
        <f>IF(Inskrivning!A1051="j",Inskrivning!O1051,0)</f>
        <v>0</v>
      </c>
      <c r="H349" s="16">
        <f>IF(Inskrivning!A1051="j",Inskrivning!P1051,0)</f>
        <v>0</v>
      </c>
      <c r="I349" s="73">
        <f>IF(Inskrivning!A1051="j",Inskrivning!Q1051,0)</f>
        <v>0</v>
      </c>
      <c r="J349" s="16">
        <f>IF(Inskrivning!A1051="j",Inskrivning!R1051,0)</f>
        <v>0</v>
      </c>
      <c r="K349" s="16">
        <f>IF(Inskrivning!A1051="j",Inskrivning!S1051,0)</f>
        <v>0</v>
      </c>
      <c r="L349" s="16">
        <f>IF(Inskrivning!A1051="j",Inskrivning!T1051,0)</f>
        <v>0</v>
      </c>
      <c r="M349" s="16">
        <f>IF(Inskrivning!A1051="j",Inskrivning!U1051,0)</f>
        <v>0</v>
      </c>
      <c r="N349" s="16">
        <f>IF(Inskrivning!A1051="j",Inskrivning!V1051,0)</f>
        <v>0</v>
      </c>
      <c r="O349" s="73">
        <f>IF(Inskrivning!A1051="j",Inskrivning!W1051,0)</f>
        <v>0</v>
      </c>
      <c r="P349" s="73">
        <f>IF(Inskrivning!A1051="j",Inskrivning!X1051,0)</f>
        <v>0</v>
      </c>
      <c r="Q349" s="113"/>
    </row>
    <row r="350" spans="2:17" ht="15.6" x14ac:dyDescent="0.3">
      <c r="B350" s="55">
        <f>IF(Inskrivning!A1052="j",Inskrivning!J1052,0)</f>
        <v>0</v>
      </c>
      <c r="C350" s="35">
        <f>IF(Inskrivning!A1052="j",Inskrivning!K1052,0)</f>
        <v>0</v>
      </c>
      <c r="D350" s="16">
        <f>IF(Inskrivning!A1052="j",Inskrivning!L1052,0)</f>
        <v>0</v>
      </c>
      <c r="E350" s="16">
        <f>IF(Inskrivning!A1052="j",Inskrivning!M1052,0)</f>
        <v>0</v>
      </c>
      <c r="F350" s="16">
        <f>IF(Inskrivning!A1052="j",Inskrivning!N1052,0)</f>
        <v>0</v>
      </c>
      <c r="G350" s="16">
        <f>IF(Inskrivning!A1052="j",Inskrivning!O1052,0)</f>
        <v>0</v>
      </c>
      <c r="H350" s="16">
        <f>IF(Inskrivning!A1052="j",Inskrivning!P1052,0)</f>
        <v>0</v>
      </c>
      <c r="I350" s="73">
        <f>IF(Inskrivning!A1052="j",Inskrivning!Q1052,0)</f>
        <v>0</v>
      </c>
      <c r="J350" s="16">
        <f>IF(Inskrivning!A1052="j",Inskrivning!R1052,0)</f>
        <v>0</v>
      </c>
      <c r="K350" s="16">
        <f>IF(Inskrivning!A1052="j",Inskrivning!S1052,0)</f>
        <v>0</v>
      </c>
      <c r="L350" s="16">
        <f>IF(Inskrivning!A1052="j",Inskrivning!T1052,0)</f>
        <v>0</v>
      </c>
      <c r="M350" s="16">
        <f>IF(Inskrivning!A1052="j",Inskrivning!U1052,0)</f>
        <v>0</v>
      </c>
      <c r="N350" s="16">
        <f>IF(Inskrivning!A1052="j",Inskrivning!V1052,0)</f>
        <v>0</v>
      </c>
      <c r="O350" s="73">
        <f>IF(Inskrivning!A1052="j",Inskrivning!W1052,0)</f>
        <v>0</v>
      </c>
      <c r="P350" s="73">
        <f>IF(Inskrivning!A1052="j",Inskrivning!X1052,0)</f>
        <v>0</v>
      </c>
      <c r="Q350" s="113"/>
    </row>
    <row r="351" spans="2:17" ht="15.6" x14ac:dyDescent="0.3">
      <c r="B351" s="55">
        <f>IF(Inskrivning!A1053="j",Inskrivning!J1053,0)</f>
        <v>0</v>
      </c>
      <c r="C351" s="35">
        <f>IF(Inskrivning!A1053="j",Inskrivning!K1053,0)</f>
        <v>0</v>
      </c>
      <c r="D351" s="16">
        <f>IF(Inskrivning!A1053="j",Inskrivning!L1053,0)</f>
        <v>0</v>
      </c>
      <c r="E351" s="16">
        <f>IF(Inskrivning!A1053="j",Inskrivning!M1053,0)</f>
        <v>0</v>
      </c>
      <c r="F351" s="16">
        <f>IF(Inskrivning!A1053="j",Inskrivning!N1053,0)</f>
        <v>0</v>
      </c>
      <c r="G351" s="16">
        <f>IF(Inskrivning!A1053="j",Inskrivning!O1053,0)</f>
        <v>0</v>
      </c>
      <c r="H351" s="16">
        <f>IF(Inskrivning!A1053="j",Inskrivning!P1053,0)</f>
        <v>0</v>
      </c>
      <c r="I351" s="73">
        <f>IF(Inskrivning!A1053="j",Inskrivning!Q1053,0)</f>
        <v>0</v>
      </c>
      <c r="J351" s="16">
        <f>IF(Inskrivning!A1053="j",Inskrivning!R1053,0)</f>
        <v>0</v>
      </c>
      <c r="K351" s="16">
        <f>IF(Inskrivning!A1053="j",Inskrivning!S1053,0)</f>
        <v>0</v>
      </c>
      <c r="L351" s="16">
        <f>IF(Inskrivning!A1053="j",Inskrivning!T1053,0)</f>
        <v>0</v>
      </c>
      <c r="M351" s="16">
        <f>IF(Inskrivning!A1053="j",Inskrivning!U1053,0)</f>
        <v>0</v>
      </c>
      <c r="N351" s="16">
        <f>IF(Inskrivning!A1053="j",Inskrivning!V1053,0)</f>
        <v>0</v>
      </c>
      <c r="O351" s="73">
        <f>IF(Inskrivning!A1053="j",Inskrivning!W1053,0)</f>
        <v>0</v>
      </c>
      <c r="P351" s="73">
        <f>IF(Inskrivning!A1053="j",Inskrivning!X1053,0)</f>
        <v>0</v>
      </c>
      <c r="Q351" s="113"/>
    </row>
    <row r="352" spans="2:17" ht="15.6" x14ac:dyDescent="0.3">
      <c r="B352" s="55">
        <f>IF(Inskrivning!A1054="j",Inskrivning!J1054,0)</f>
        <v>0</v>
      </c>
      <c r="C352" s="35">
        <f>IF(Inskrivning!A1054="j",Inskrivning!K1054,0)</f>
        <v>0</v>
      </c>
      <c r="D352" s="16">
        <f>IF(Inskrivning!A1054="j",Inskrivning!L1054,0)</f>
        <v>0</v>
      </c>
      <c r="E352" s="16">
        <f>IF(Inskrivning!A1054="j",Inskrivning!M1054,0)</f>
        <v>0</v>
      </c>
      <c r="F352" s="16">
        <f>IF(Inskrivning!A1054="j",Inskrivning!N1054,0)</f>
        <v>0</v>
      </c>
      <c r="G352" s="16">
        <f>IF(Inskrivning!A1054="j",Inskrivning!O1054,0)</f>
        <v>0</v>
      </c>
      <c r="H352" s="16">
        <f>IF(Inskrivning!A1054="j",Inskrivning!P1054,0)</f>
        <v>0</v>
      </c>
      <c r="I352" s="73">
        <f>IF(Inskrivning!A1054="j",Inskrivning!Q1054,0)</f>
        <v>0</v>
      </c>
      <c r="J352" s="16">
        <f>IF(Inskrivning!A1054="j",Inskrivning!R1054,0)</f>
        <v>0</v>
      </c>
      <c r="K352" s="16">
        <f>IF(Inskrivning!A1054="j",Inskrivning!S1054,0)</f>
        <v>0</v>
      </c>
      <c r="L352" s="16">
        <f>IF(Inskrivning!A1054="j",Inskrivning!T1054,0)</f>
        <v>0</v>
      </c>
      <c r="M352" s="16">
        <f>IF(Inskrivning!A1054="j",Inskrivning!U1054,0)</f>
        <v>0</v>
      </c>
      <c r="N352" s="16">
        <f>IF(Inskrivning!A1054="j",Inskrivning!V1054,0)</f>
        <v>0</v>
      </c>
      <c r="O352" s="73">
        <f>IF(Inskrivning!A1054="j",Inskrivning!W1054,0)</f>
        <v>0</v>
      </c>
      <c r="P352" s="73">
        <f>IF(Inskrivning!A1054="j",Inskrivning!X1054,0)</f>
        <v>0</v>
      </c>
      <c r="Q352" s="113"/>
    </row>
    <row r="353" spans="2:17" ht="15.6" x14ac:dyDescent="0.3">
      <c r="B353" s="55">
        <f>IF(Inskrivning!A1055="j",Inskrivning!J1055,0)</f>
        <v>0</v>
      </c>
      <c r="C353" s="35">
        <f>IF(Inskrivning!A1055="j",Inskrivning!K1055,0)</f>
        <v>0</v>
      </c>
      <c r="D353" s="16">
        <f>IF(Inskrivning!A1055="j",Inskrivning!L1055,0)</f>
        <v>0</v>
      </c>
      <c r="E353" s="16">
        <f>IF(Inskrivning!A1055="j",Inskrivning!M1055,0)</f>
        <v>0</v>
      </c>
      <c r="F353" s="16">
        <f>IF(Inskrivning!A1055="j",Inskrivning!N1055,0)</f>
        <v>0</v>
      </c>
      <c r="G353" s="16">
        <f>IF(Inskrivning!A1055="j",Inskrivning!O1055,0)</f>
        <v>0</v>
      </c>
      <c r="H353" s="16">
        <f>IF(Inskrivning!A1055="j",Inskrivning!P1055,0)</f>
        <v>0</v>
      </c>
      <c r="I353" s="73">
        <f>IF(Inskrivning!A1055="j",Inskrivning!Q1055,0)</f>
        <v>0</v>
      </c>
      <c r="J353" s="16">
        <f>IF(Inskrivning!A1055="j",Inskrivning!R1055,0)</f>
        <v>0</v>
      </c>
      <c r="K353" s="16">
        <f>IF(Inskrivning!A1055="j",Inskrivning!S1055,0)</f>
        <v>0</v>
      </c>
      <c r="L353" s="16">
        <f>IF(Inskrivning!A1055="j",Inskrivning!T1055,0)</f>
        <v>0</v>
      </c>
      <c r="M353" s="16">
        <f>IF(Inskrivning!A1055="j",Inskrivning!U1055,0)</f>
        <v>0</v>
      </c>
      <c r="N353" s="16">
        <f>IF(Inskrivning!A1055="j",Inskrivning!V1055,0)</f>
        <v>0</v>
      </c>
      <c r="O353" s="73">
        <f>IF(Inskrivning!A1055="j",Inskrivning!W1055,0)</f>
        <v>0</v>
      </c>
      <c r="P353" s="73">
        <f>IF(Inskrivning!A1055="j",Inskrivning!X1055,0)</f>
        <v>0</v>
      </c>
      <c r="Q353" s="113"/>
    </row>
    <row r="354" spans="2:17" ht="15.6" x14ac:dyDescent="0.3">
      <c r="B354" s="55">
        <f>IF(Inskrivning!A1056="j",Inskrivning!J1056,0)</f>
        <v>0</v>
      </c>
      <c r="C354" s="35">
        <f>IF(Inskrivning!A1056="j",Inskrivning!K1056,0)</f>
        <v>0</v>
      </c>
      <c r="D354" s="16">
        <f>IF(Inskrivning!A1056="j",Inskrivning!L1056,0)</f>
        <v>0</v>
      </c>
      <c r="E354" s="16">
        <f>IF(Inskrivning!A1056="j",Inskrivning!M1056,0)</f>
        <v>0</v>
      </c>
      <c r="F354" s="16">
        <f>IF(Inskrivning!A1056="j",Inskrivning!N1056,0)</f>
        <v>0</v>
      </c>
      <c r="G354" s="16">
        <f>IF(Inskrivning!A1056="j",Inskrivning!O1056,0)</f>
        <v>0</v>
      </c>
      <c r="H354" s="16">
        <f>IF(Inskrivning!A1056="j",Inskrivning!P1056,0)</f>
        <v>0</v>
      </c>
      <c r="I354" s="73">
        <f>IF(Inskrivning!A1056="j",Inskrivning!Q1056,0)</f>
        <v>0</v>
      </c>
      <c r="J354" s="16">
        <f>IF(Inskrivning!A1056="j",Inskrivning!R1056,0)</f>
        <v>0</v>
      </c>
      <c r="K354" s="16">
        <f>IF(Inskrivning!A1056="j",Inskrivning!S1056,0)</f>
        <v>0</v>
      </c>
      <c r="L354" s="16">
        <f>IF(Inskrivning!A1056="j",Inskrivning!T1056,0)</f>
        <v>0</v>
      </c>
      <c r="M354" s="16">
        <f>IF(Inskrivning!A1056="j",Inskrivning!U1056,0)</f>
        <v>0</v>
      </c>
      <c r="N354" s="16">
        <f>IF(Inskrivning!A1056="j",Inskrivning!V1056,0)</f>
        <v>0</v>
      </c>
      <c r="O354" s="73">
        <f>IF(Inskrivning!A1056="j",Inskrivning!W1056,0)</f>
        <v>0</v>
      </c>
      <c r="P354" s="73">
        <f>IF(Inskrivning!A1056="j",Inskrivning!X1056,0)</f>
        <v>0</v>
      </c>
      <c r="Q354" s="113"/>
    </row>
    <row r="355" spans="2:17" ht="15.6" x14ac:dyDescent="0.3">
      <c r="B355" s="55">
        <f>IF(Inskrivning!A1057="j",Inskrivning!J1057,0)</f>
        <v>0</v>
      </c>
      <c r="C355" s="35">
        <f>IF(Inskrivning!A1057="j",Inskrivning!K1057,0)</f>
        <v>0</v>
      </c>
      <c r="D355" s="16">
        <f>IF(Inskrivning!A1057="j",Inskrivning!L1057,0)</f>
        <v>0</v>
      </c>
      <c r="E355" s="16">
        <f>IF(Inskrivning!A1057="j",Inskrivning!M1057,0)</f>
        <v>0</v>
      </c>
      <c r="F355" s="16">
        <f>IF(Inskrivning!A1057="j",Inskrivning!N1057,0)</f>
        <v>0</v>
      </c>
      <c r="G355" s="16">
        <f>IF(Inskrivning!A1057="j",Inskrivning!O1057,0)</f>
        <v>0</v>
      </c>
      <c r="H355" s="16">
        <f>IF(Inskrivning!A1057="j",Inskrivning!P1057,0)</f>
        <v>0</v>
      </c>
      <c r="I355" s="73">
        <f>IF(Inskrivning!A1057="j",Inskrivning!Q1057,0)</f>
        <v>0</v>
      </c>
      <c r="J355" s="16">
        <f>IF(Inskrivning!A1057="j",Inskrivning!R1057,0)</f>
        <v>0</v>
      </c>
      <c r="K355" s="16">
        <f>IF(Inskrivning!A1057="j",Inskrivning!S1057,0)</f>
        <v>0</v>
      </c>
      <c r="L355" s="16">
        <f>IF(Inskrivning!A1057="j",Inskrivning!T1057,0)</f>
        <v>0</v>
      </c>
      <c r="M355" s="16">
        <f>IF(Inskrivning!A1057="j",Inskrivning!U1057,0)</f>
        <v>0</v>
      </c>
      <c r="N355" s="16">
        <f>IF(Inskrivning!A1057="j",Inskrivning!V1057,0)</f>
        <v>0</v>
      </c>
      <c r="O355" s="73">
        <f>IF(Inskrivning!A1057="j",Inskrivning!W1057,0)</f>
        <v>0</v>
      </c>
      <c r="P355" s="73">
        <f>IF(Inskrivning!A1057="j",Inskrivning!X1057,0)</f>
        <v>0</v>
      </c>
      <c r="Q355" s="113"/>
    </row>
    <row r="356" spans="2:17" ht="15.6" x14ac:dyDescent="0.3">
      <c r="B356" s="55">
        <f>IF(Inskrivning!A1058="j",Inskrivning!J1058,0)</f>
        <v>0</v>
      </c>
      <c r="C356" s="35">
        <f>IF(Inskrivning!A1058="j",Inskrivning!K1058,0)</f>
        <v>0</v>
      </c>
      <c r="D356" s="16">
        <f>IF(Inskrivning!A1058="j",Inskrivning!L1058,0)</f>
        <v>0</v>
      </c>
      <c r="E356" s="16">
        <f>IF(Inskrivning!A1058="j",Inskrivning!M1058,0)</f>
        <v>0</v>
      </c>
      <c r="F356" s="16">
        <f>IF(Inskrivning!A1058="j",Inskrivning!N1058,0)</f>
        <v>0</v>
      </c>
      <c r="G356" s="16">
        <f>IF(Inskrivning!A1058="j",Inskrivning!O1058,0)</f>
        <v>0</v>
      </c>
      <c r="H356" s="16">
        <f>IF(Inskrivning!A1058="j",Inskrivning!P1058,0)</f>
        <v>0</v>
      </c>
      <c r="I356" s="73">
        <f>IF(Inskrivning!A1058="j",Inskrivning!Q1058,0)</f>
        <v>0</v>
      </c>
      <c r="J356" s="16">
        <f>IF(Inskrivning!A1058="j",Inskrivning!R1058,0)</f>
        <v>0</v>
      </c>
      <c r="K356" s="16">
        <f>IF(Inskrivning!A1058="j",Inskrivning!S1058,0)</f>
        <v>0</v>
      </c>
      <c r="L356" s="16">
        <f>IF(Inskrivning!A1058="j",Inskrivning!T1058,0)</f>
        <v>0</v>
      </c>
      <c r="M356" s="16">
        <f>IF(Inskrivning!A1058="j",Inskrivning!U1058,0)</f>
        <v>0</v>
      </c>
      <c r="N356" s="16">
        <f>IF(Inskrivning!A1058="j",Inskrivning!V1058,0)</f>
        <v>0</v>
      </c>
      <c r="O356" s="73">
        <f>IF(Inskrivning!A1058="j",Inskrivning!W1058,0)</f>
        <v>0</v>
      </c>
      <c r="P356" s="73">
        <f>IF(Inskrivning!A1058="j",Inskrivning!X1058,0)</f>
        <v>0</v>
      </c>
      <c r="Q356" s="113"/>
    </row>
    <row r="357" spans="2:17" ht="15.6" x14ac:dyDescent="0.3">
      <c r="B357" s="55">
        <f>IF(Inskrivning!A1059="j",Inskrivning!J1059,0)</f>
        <v>0</v>
      </c>
      <c r="C357" s="35">
        <f>IF(Inskrivning!A1059="j",Inskrivning!K1059,0)</f>
        <v>0</v>
      </c>
      <c r="D357" s="16">
        <f>IF(Inskrivning!A1059="j",Inskrivning!L1059,0)</f>
        <v>0</v>
      </c>
      <c r="E357" s="16">
        <f>IF(Inskrivning!A1059="j",Inskrivning!M1059,0)</f>
        <v>0</v>
      </c>
      <c r="F357" s="16">
        <f>IF(Inskrivning!A1059="j",Inskrivning!N1059,0)</f>
        <v>0</v>
      </c>
      <c r="G357" s="16">
        <f>IF(Inskrivning!A1059="j",Inskrivning!O1059,0)</f>
        <v>0</v>
      </c>
      <c r="H357" s="16">
        <f>IF(Inskrivning!A1059="j",Inskrivning!P1059,0)</f>
        <v>0</v>
      </c>
      <c r="I357" s="73">
        <f>IF(Inskrivning!A1059="j",Inskrivning!Q1059,0)</f>
        <v>0</v>
      </c>
      <c r="J357" s="16">
        <f>IF(Inskrivning!A1059="j",Inskrivning!R1059,0)</f>
        <v>0</v>
      </c>
      <c r="K357" s="16">
        <f>IF(Inskrivning!A1059="j",Inskrivning!S1059,0)</f>
        <v>0</v>
      </c>
      <c r="L357" s="16">
        <f>IF(Inskrivning!A1059="j",Inskrivning!T1059,0)</f>
        <v>0</v>
      </c>
      <c r="M357" s="16">
        <f>IF(Inskrivning!A1059="j",Inskrivning!U1059,0)</f>
        <v>0</v>
      </c>
      <c r="N357" s="16">
        <f>IF(Inskrivning!A1059="j",Inskrivning!V1059,0)</f>
        <v>0</v>
      </c>
      <c r="O357" s="73">
        <f>IF(Inskrivning!A1059="j",Inskrivning!W1059,0)</f>
        <v>0</v>
      </c>
      <c r="P357" s="73">
        <f>IF(Inskrivning!A1059="j",Inskrivning!X1059,0)</f>
        <v>0</v>
      </c>
      <c r="Q357" s="113"/>
    </row>
    <row r="358" spans="2:17" ht="15.6" x14ac:dyDescent="0.3">
      <c r="B358" s="55">
        <f>IF(Inskrivning!A1060="j",Inskrivning!J1060,0)</f>
        <v>0</v>
      </c>
      <c r="C358" s="35">
        <f>IF(Inskrivning!A1060="j",Inskrivning!K1060,0)</f>
        <v>0</v>
      </c>
      <c r="D358" s="16">
        <f>IF(Inskrivning!A1060="j",Inskrivning!L1060,0)</f>
        <v>0</v>
      </c>
      <c r="E358" s="16">
        <f>IF(Inskrivning!A1060="j",Inskrivning!M1060,0)</f>
        <v>0</v>
      </c>
      <c r="F358" s="16">
        <f>IF(Inskrivning!A1060="j",Inskrivning!N1060,0)</f>
        <v>0</v>
      </c>
      <c r="G358" s="16">
        <f>IF(Inskrivning!A1060="j",Inskrivning!O1060,0)</f>
        <v>0</v>
      </c>
      <c r="H358" s="16">
        <f>IF(Inskrivning!A1060="j",Inskrivning!P1060,0)</f>
        <v>0</v>
      </c>
      <c r="I358" s="73">
        <f>IF(Inskrivning!A1060="j",Inskrivning!Q1060,0)</f>
        <v>0</v>
      </c>
      <c r="J358" s="16">
        <f>IF(Inskrivning!A1060="j",Inskrivning!R1060,0)</f>
        <v>0</v>
      </c>
      <c r="K358" s="16">
        <f>IF(Inskrivning!A1060="j",Inskrivning!S1060,0)</f>
        <v>0</v>
      </c>
      <c r="L358" s="16">
        <f>IF(Inskrivning!A1060="j",Inskrivning!T1060,0)</f>
        <v>0</v>
      </c>
      <c r="M358" s="16">
        <f>IF(Inskrivning!A1060="j",Inskrivning!U1060,0)</f>
        <v>0</v>
      </c>
      <c r="N358" s="16">
        <f>IF(Inskrivning!A1060="j",Inskrivning!V1060,0)</f>
        <v>0</v>
      </c>
      <c r="O358" s="73">
        <f>IF(Inskrivning!A1060="j",Inskrivning!W1060,0)</f>
        <v>0</v>
      </c>
      <c r="P358" s="73">
        <f>IF(Inskrivning!A1060="j",Inskrivning!X1060,0)</f>
        <v>0</v>
      </c>
      <c r="Q358" s="113"/>
    </row>
    <row r="359" spans="2:17" ht="15.6" x14ac:dyDescent="0.3">
      <c r="B359" s="55">
        <f>IF(Inskrivning!A1061="j",Inskrivning!J1061,0)</f>
        <v>0</v>
      </c>
      <c r="C359" s="35">
        <f>IF(Inskrivning!A1061="j",Inskrivning!K1061,0)</f>
        <v>0</v>
      </c>
      <c r="D359" s="16">
        <f>IF(Inskrivning!A1061="j",Inskrivning!L1061,0)</f>
        <v>0</v>
      </c>
      <c r="E359" s="16">
        <f>IF(Inskrivning!A1061="j",Inskrivning!M1061,0)</f>
        <v>0</v>
      </c>
      <c r="F359" s="16">
        <f>IF(Inskrivning!A1061="j",Inskrivning!N1061,0)</f>
        <v>0</v>
      </c>
      <c r="G359" s="16">
        <f>IF(Inskrivning!A1061="j",Inskrivning!O1061,0)</f>
        <v>0</v>
      </c>
      <c r="H359" s="16">
        <f>IF(Inskrivning!A1061="j",Inskrivning!P1061,0)</f>
        <v>0</v>
      </c>
      <c r="I359" s="73">
        <f>IF(Inskrivning!A1061="j",Inskrivning!Q1061,0)</f>
        <v>0</v>
      </c>
      <c r="J359" s="16">
        <f>IF(Inskrivning!A1061="j",Inskrivning!R1061,0)</f>
        <v>0</v>
      </c>
      <c r="K359" s="16">
        <f>IF(Inskrivning!A1061="j",Inskrivning!S1061,0)</f>
        <v>0</v>
      </c>
      <c r="L359" s="16">
        <f>IF(Inskrivning!A1061="j",Inskrivning!T1061,0)</f>
        <v>0</v>
      </c>
      <c r="M359" s="16">
        <f>IF(Inskrivning!A1061="j",Inskrivning!U1061,0)</f>
        <v>0</v>
      </c>
      <c r="N359" s="16">
        <f>IF(Inskrivning!A1061="j",Inskrivning!V1061,0)</f>
        <v>0</v>
      </c>
      <c r="O359" s="73">
        <f>IF(Inskrivning!A1061="j",Inskrivning!W1061,0)</f>
        <v>0</v>
      </c>
      <c r="P359" s="73">
        <f>IF(Inskrivning!A1061="j",Inskrivning!X1061,0)</f>
        <v>0</v>
      </c>
      <c r="Q359" s="113"/>
    </row>
    <row r="360" spans="2:17" ht="15.6" x14ac:dyDescent="0.3">
      <c r="B360" s="55">
        <f>IF(Inskrivning!A1062="j",Inskrivning!J1062,0)</f>
        <v>0</v>
      </c>
      <c r="C360" s="35">
        <f>IF(Inskrivning!A1062="j",Inskrivning!K1062,0)</f>
        <v>0</v>
      </c>
      <c r="D360" s="16">
        <f>IF(Inskrivning!A1062="j",Inskrivning!L1062,0)</f>
        <v>0</v>
      </c>
      <c r="E360" s="16">
        <f>IF(Inskrivning!A1062="j",Inskrivning!M1062,0)</f>
        <v>0</v>
      </c>
      <c r="F360" s="16">
        <f>IF(Inskrivning!A1062="j",Inskrivning!N1062,0)</f>
        <v>0</v>
      </c>
      <c r="G360" s="16">
        <f>IF(Inskrivning!A1062="j",Inskrivning!O1062,0)</f>
        <v>0</v>
      </c>
      <c r="H360" s="16">
        <f>IF(Inskrivning!A1062="j",Inskrivning!P1062,0)</f>
        <v>0</v>
      </c>
      <c r="I360" s="73">
        <f>IF(Inskrivning!A1062="j",Inskrivning!Q1062,0)</f>
        <v>0</v>
      </c>
      <c r="J360" s="16">
        <f>IF(Inskrivning!A1062="j",Inskrivning!R1062,0)</f>
        <v>0</v>
      </c>
      <c r="K360" s="16">
        <f>IF(Inskrivning!A1062="j",Inskrivning!S1062,0)</f>
        <v>0</v>
      </c>
      <c r="L360" s="16">
        <f>IF(Inskrivning!A1062="j",Inskrivning!T1062,0)</f>
        <v>0</v>
      </c>
      <c r="M360" s="16">
        <f>IF(Inskrivning!A1062="j",Inskrivning!U1062,0)</f>
        <v>0</v>
      </c>
      <c r="N360" s="16">
        <f>IF(Inskrivning!A1062="j",Inskrivning!V1062,0)</f>
        <v>0</v>
      </c>
      <c r="O360" s="73">
        <f>IF(Inskrivning!A1062="j",Inskrivning!W1062,0)</f>
        <v>0</v>
      </c>
      <c r="P360" s="73">
        <f>IF(Inskrivning!A1062="j",Inskrivning!X1062,0)</f>
        <v>0</v>
      </c>
      <c r="Q360" s="113"/>
    </row>
    <row r="361" spans="2:17" ht="15.6" x14ac:dyDescent="0.3">
      <c r="B361" s="55">
        <f>IF(Inskrivning!A1063="j",Inskrivning!J1063,0)</f>
        <v>0</v>
      </c>
      <c r="C361" s="35">
        <f>IF(Inskrivning!A1063="j",Inskrivning!K1063,0)</f>
        <v>0</v>
      </c>
      <c r="D361" s="16">
        <f>IF(Inskrivning!A1063="j",Inskrivning!L1063,0)</f>
        <v>0</v>
      </c>
      <c r="E361" s="16">
        <f>IF(Inskrivning!A1063="j",Inskrivning!M1063,0)</f>
        <v>0</v>
      </c>
      <c r="F361" s="16">
        <f>IF(Inskrivning!A1063="j",Inskrivning!N1063,0)</f>
        <v>0</v>
      </c>
      <c r="G361" s="16">
        <f>IF(Inskrivning!A1063="j",Inskrivning!O1063,0)</f>
        <v>0</v>
      </c>
      <c r="H361" s="16">
        <f>IF(Inskrivning!A1063="j",Inskrivning!P1063,0)</f>
        <v>0</v>
      </c>
      <c r="I361" s="73">
        <f>IF(Inskrivning!A1063="j",Inskrivning!Q1063,0)</f>
        <v>0</v>
      </c>
      <c r="J361" s="16">
        <f>IF(Inskrivning!A1063="j",Inskrivning!R1063,0)</f>
        <v>0</v>
      </c>
      <c r="K361" s="16">
        <f>IF(Inskrivning!A1063="j",Inskrivning!S1063,0)</f>
        <v>0</v>
      </c>
      <c r="L361" s="16">
        <f>IF(Inskrivning!A1063="j",Inskrivning!T1063,0)</f>
        <v>0</v>
      </c>
      <c r="M361" s="16">
        <f>IF(Inskrivning!A1063="j",Inskrivning!U1063,0)</f>
        <v>0</v>
      </c>
      <c r="N361" s="16">
        <f>IF(Inskrivning!A1063="j",Inskrivning!V1063,0)</f>
        <v>0</v>
      </c>
      <c r="O361" s="73">
        <f>IF(Inskrivning!A1063="j",Inskrivning!W1063,0)</f>
        <v>0</v>
      </c>
      <c r="P361" s="73">
        <f>IF(Inskrivning!A1063="j",Inskrivning!X1063,0)</f>
        <v>0</v>
      </c>
      <c r="Q361" s="113"/>
    </row>
    <row r="362" spans="2:17" ht="15.6" x14ac:dyDescent="0.3">
      <c r="B362" s="55">
        <f>IF(Inskrivning!A1064="j",Inskrivning!J1064,0)</f>
        <v>0</v>
      </c>
      <c r="C362" s="35">
        <f>IF(Inskrivning!A1064="j",Inskrivning!K1064,0)</f>
        <v>0</v>
      </c>
      <c r="D362" s="16">
        <f>IF(Inskrivning!A1064="j",Inskrivning!L1064,0)</f>
        <v>0</v>
      </c>
      <c r="E362" s="16">
        <f>IF(Inskrivning!A1064="j",Inskrivning!M1064,0)</f>
        <v>0</v>
      </c>
      <c r="F362" s="16">
        <f>IF(Inskrivning!A1064="j",Inskrivning!N1064,0)</f>
        <v>0</v>
      </c>
      <c r="G362" s="16">
        <f>IF(Inskrivning!A1064="j",Inskrivning!O1064,0)</f>
        <v>0</v>
      </c>
      <c r="H362" s="16">
        <f>IF(Inskrivning!A1064="j",Inskrivning!P1064,0)</f>
        <v>0</v>
      </c>
      <c r="I362" s="73">
        <f>IF(Inskrivning!A1064="j",Inskrivning!Q1064,0)</f>
        <v>0</v>
      </c>
      <c r="J362" s="16">
        <f>IF(Inskrivning!A1064="j",Inskrivning!R1064,0)</f>
        <v>0</v>
      </c>
      <c r="K362" s="16">
        <f>IF(Inskrivning!A1064="j",Inskrivning!S1064,0)</f>
        <v>0</v>
      </c>
      <c r="L362" s="16">
        <f>IF(Inskrivning!A1064="j",Inskrivning!T1064,0)</f>
        <v>0</v>
      </c>
      <c r="M362" s="16">
        <f>IF(Inskrivning!A1064="j",Inskrivning!U1064,0)</f>
        <v>0</v>
      </c>
      <c r="N362" s="16">
        <f>IF(Inskrivning!A1064="j",Inskrivning!V1064,0)</f>
        <v>0</v>
      </c>
      <c r="O362" s="73">
        <f>IF(Inskrivning!A1064="j",Inskrivning!W1064,0)</f>
        <v>0</v>
      </c>
      <c r="P362" s="73">
        <f>IF(Inskrivning!A1064="j",Inskrivning!X1064,0)</f>
        <v>0</v>
      </c>
      <c r="Q362" s="113"/>
    </row>
    <row r="363" spans="2:17" ht="15.6" x14ac:dyDescent="0.3">
      <c r="B363" s="55">
        <f>IF(Inskrivning!A1065="j",Inskrivning!J1065,0)</f>
        <v>0</v>
      </c>
      <c r="C363" s="35">
        <f>IF(Inskrivning!A1065="j",Inskrivning!K1065,0)</f>
        <v>0</v>
      </c>
      <c r="D363" s="16">
        <f>IF(Inskrivning!A1065="j",Inskrivning!L1065,0)</f>
        <v>0</v>
      </c>
      <c r="E363" s="16">
        <f>IF(Inskrivning!A1065="j",Inskrivning!M1065,0)</f>
        <v>0</v>
      </c>
      <c r="F363" s="16">
        <f>IF(Inskrivning!A1065="j",Inskrivning!N1065,0)</f>
        <v>0</v>
      </c>
      <c r="G363" s="16">
        <f>IF(Inskrivning!A1065="j",Inskrivning!O1065,0)</f>
        <v>0</v>
      </c>
      <c r="H363" s="16">
        <f>IF(Inskrivning!A1065="j",Inskrivning!P1065,0)</f>
        <v>0</v>
      </c>
      <c r="I363" s="73">
        <f>IF(Inskrivning!A1065="j",Inskrivning!Q1065,0)</f>
        <v>0</v>
      </c>
      <c r="J363" s="16">
        <f>IF(Inskrivning!A1065="j",Inskrivning!R1065,0)</f>
        <v>0</v>
      </c>
      <c r="K363" s="16">
        <f>IF(Inskrivning!A1065="j",Inskrivning!S1065,0)</f>
        <v>0</v>
      </c>
      <c r="L363" s="16">
        <f>IF(Inskrivning!A1065="j",Inskrivning!T1065,0)</f>
        <v>0</v>
      </c>
      <c r="M363" s="16">
        <f>IF(Inskrivning!A1065="j",Inskrivning!U1065,0)</f>
        <v>0</v>
      </c>
      <c r="N363" s="16">
        <f>IF(Inskrivning!A1065="j",Inskrivning!V1065,0)</f>
        <v>0</v>
      </c>
      <c r="O363" s="73">
        <f>IF(Inskrivning!A1065="j",Inskrivning!W1065,0)</f>
        <v>0</v>
      </c>
      <c r="P363" s="73">
        <f>IF(Inskrivning!A1065="j",Inskrivning!X1065,0)</f>
        <v>0</v>
      </c>
      <c r="Q363" s="113"/>
    </row>
    <row r="364" spans="2:17" ht="15.6" x14ac:dyDescent="0.3">
      <c r="B364" s="55">
        <f>IF(Inskrivning!A1066="j",Inskrivning!J1066,0)</f>
        <v>0</v>
      </c>
      <c r="C364" s="35">
        <f>IF(Inskrivning!A1066="j",Inskrivning!K1066,0)</f>
        <v>0</v>
      </c>
      <c r="D364" s="16">
        <f>IF(Inskrivning!A1066="j",Inskrivning!L1066,0)</f>
        <v>0</v>
      </c>
      <c r="E364" s="16">
        <f>IF(Inskrivning!A1066="j",Inskrivning!M1066,0)</f>
        <v>0</v>
      </c>
      <c r="F364" s="16">
        <f>IF(Inskrivning!A1066="j",Inskrivning!N1066,0)</f>
        <v>0</v>
      </c>
      <c r="G364" s="16">
        <f>IF(Inskrivning!A1066="j",Inskrivning!O1066,0)</f>
        <v>0</v>
      </c>
      <c r="H364" s="16">
        <f>IF(Inskrivning!A1066="j",Inskrivning!P1066,0)</f>
        <v>0</v>
      </c>
      <c r="I364" s="73">
        <f>IF(Inskrivning!A1066="j",Inskrivning!Q1066,0)</f>
        <v>0</v>
      </c>
      <c r="J364" s="16">
        <f>IF(Inskrivning!A1066="j",Inskrivning!R1066,0)</f>
        <v>0</v>
      </c>
      <c r="K364" s="16">
        <f>IF(Inskrivning!A1066="j",Inskrivning!S1066,0)</f>
        <v>0</v>
      </c>
      <c r="L364" s="16">
        <f>IF(Inskrivning!A1066="j",Inskrivning!T1066,0)</f>
        <v>0</v>
      </c>
      <c r="M364" s="16">
        <f>IF(Inskrivning!A1066="j",Inskrivning!U1066,0)</f>
        <v>0</v>
      </c>
      <c r="N364" s="16">
        <f>IF(Inskrivning!A1066="j",Inskrivning!V1066,0)</f>
        <v>0</v>
      </c>
      <c r="O364" s="73">
        <f>IF(Inskrivning!A1066="j",Inskrivning!W1066,0)</f>
        <v>0</v>
      </c>
      <c r="P364" s="73">
        <f>IF(Inskrivning!A1066="j",Inskrivning!X1066,0)</f>
        <v>0</v>
      </c>
      <c r="Q364" s="113"/>
    </row>
    <row r="365" spans="2:17" ht="15.6" x14ac:dyDescent="0.3">
      <c r="B365" s="55">
        <f>IF(Inskrivning!A1067="j",Inskrivning!J1067,0)</f>
        <v>0</v>
      </c>
      <c r="C365" s="35">
        <f>IF(Inskrivning!A1067="j",Inskrivning!K1067,0)</f>
        <v>0</v>
      </c>
      <c r="D365" s="16">
        <f>IF(Inskrivning!A1067="j",Inskrivning!L1067,0)</f>
        <v>0</v>
      </c>
      <c r="E365" s="16">
        <f>IF(Inskrivning!A1067="j",Inskrivning!M1067,0)</f>
        <v>0</v>
      </c>
      <c r="F365" s="16">
        <f>IF(Inskrivning!A1067="j",Inskrivning!N1067,0)</f>
        <v>0</v>
      </c>
      <c r="G365" s="16">
        <f>IF(Inskrivning!A1067="j",Inskrivning!O1067,0)</f>
        <v>0</v>
      </c>
      <c r="H365" s="16">
        <f>IF(Inskrivning!A1067="j",Inskrivning!P1067,0)</f>
        <v>0</v>
      </c>
      <c r="I365" s="73">
        <f>IF(Inskrivning!A1067="j",Inskrivning!Q1067,0)</f>
        <v>0</v>
      </c>
      <c r="J365" s="16">
        <f>IF(Inskrivning!A1067="j",Inskrivning!R1067,0)</f>
        <v>0</v>
      </c>
      <c r="K365" s="16">
        <f>IF(Inskrivning!A1067="j",Inskrivning!S1067,0)</f>
        <v>0</v>
      </c>
      <c r="L365" s="16">
        <f>IF(Inskrivning!A1067="j",Inskrivning!T1067,0)</f>
        <v>0</v>
      </c>
      <c r="M365" s="16">
        <f>IF(Inskrivning!A1067="j",Inskrivning!U1067,0)</f>
        <v>0</v>
      </c>
      <c r="N365" s="16">
        <f>IF(Inskrivning!A1067="j",Inskrivning!V1067,0)</f>
        <v>0</v>
      </c>
      <c r="O365" s="73">
        <f>IF(Inskrivning!A1067="j",Inskrivning!W1067,0)</f>
        <v>0</v>
      </c>
      <c r="P365" s="73">
        <f>IF(Inskrivning!A1067="j",Inskrivning!X1067,0)</f>
        <v>0</v>
      </c>
      <c r="Q365" s="113"/>
    </row>
    <row r="366" spans="2:17" ht="15.6" x14ac:dyDescent="0.3">
      <c r="B366" s="55">
        <f>IF(Inskrivning!A1068="j",Inskrivning!J1068,0)</f>
        <v>0</v>
      </c>
      <c r="C366" s="35">
        <f>IF(Inskrivning!A1068="j",Inskrivning!K1068,0)</f>
        <v>0</v>
      </c>
      <c r="D366" s="16">
        <f>IF(Inskrivning!A1068="j",Inskrivning!L1068,0)</f>
        <v>0</v>
      </c>
      <c r="E366" s="16">
        <f>IF(Inskrivning!A1068="j",Inskrivning!M1068,0)</f>
        <v>0</v>
      </c>
      <c r="F366" s="16">
        <f>IF(Inskrivning!A1068="j",Inskrivning!N1068,0)</f>
        <v>0</v>
      </c>
      <c r="G366" s="16">
        <f>IF(Inskrivning!A1068="j",Inskrivning!O1068,0)</f>
        <v>0</v>
      </c>
      <c r="H366" s="16">
        <f>IF(Inskrivning!A1068="j",Inskrivning!P1068,0)</f>
        <v>0</v>
      </c>
      <c r="I366" s="73">
        <f>IF(Inskrivning!A1068="j",Inskrivning!Q1068,0)</f>
        <v>0</v>
      </c>
      <c r="J366" s="16">
        <f>IF(Inskrivning!A1068="j",Inskrivning!R1068,0)</f>
        <v>0</v>
      </c>
      <c r="K366" s="16">
        <f>IF(Inskrivning!A1068="j",Inskrivning!S1068,0)</f>
        <v>0</v>
      </c>
      <c r="L366" s="16">
        <f>IF(Inskrivning!A1068="j",Inskrivning!T1068,0)</f>
        <v>0</v>
      </c>
      <c r="M366" s="16">
        <f>IF(Inskrivning!A1068="j",Inskrivning!U1068,0)</f>
        <v>0</v>
      </c>
      <c r="N366" s="16">
        <f>IF(Inskrivning!A1068="j",Inskrivning!V1068,0)</f>
        <v>0</v>
      </c>
      <c r="O366" s="73">
        <f>IF(Inskrivning!A1068="j",Inskrivning!W1068,0)</f>
        <v>0</v>
      </c>
      <c r="P366" s="73">
        <f>IF(Inskrivning!A1068="j",Inskrivning!X1068,0)</f>
        <v>0</v>
      </c>
      <c r="Q366" s="113"/>
    </row>
    <row r="367" spans="2:17" ht="15.6" x14ac:dyDescent="0.3">
      <c r="B367" s="55">
        <f>IF(Inskrivning!A1069="j",Inskrivning!J1069,0)</f>
        <v>0</v>
      </c>
      <c r="C367" s="35">
        <f>IF(Inskrivning!A1069="j",Inskrivning!K1069,0)</f>
        <v>0</v>
      </c>
      <c r="D367" s="16">
        <f>IF(Inskrivning!A1069="j",Inskrivning!L1069,0)</f>
        <v>0</v>
      </c>
      <c r="E367" s="16">
        <f>IF(Inskrivning!A1069="j",Inskrivning!M1069,0)</f>
        <v>0</v>
      </c>
      <c r="F367" s="16">
        <f>IF(Inskrivning!A1069="j",Inskrivning!N1069,0)</f>
        <v>0</v>
      </c>
      <c r="G367" s="16">
        <f>IF(Inskrivning!A1069="j",Inskrivning!O1069,0)</f>
        <v>0</v>
      </c>
      <c r="H367" s="16">
        <f>IF(Inskrivning!A1069="j",Inskrivning!P1069,0)</f>
        <v>0</v>
      </c>
      <c r="I367" s="73">
        <f>IF(Inskrivning!A1069="j",Inskrivning!Q1069,0)</f>
        <v>0</v>
      </c>
      <c r="J367" s="16">
        <f>IF(Inskrivning!A1069="j",Inskrivning!R1069,0)</f>
        <v>0</v>
      </c>
      <c r="K367" s="16">
        <f>IF(Inskrivning!A1069="j",Inskrivning!S1069,0)</f>
        <v>0</v>
      </c>
      <c r="L367" s="16">
        <f>IF(Inskrivning!A1069="j",Inskrivning!T1069,0)</f>
        <v>0</v>
      </c>
      <c r="M367" s="16">
        <f>IF(Inskrivning!A1069="j",Inskrivning!U1069,0)</f>
        <v>0</v>
      </c>
      <c r="N367" s="16">
        <f>IF(Inskrivning!A1069="j",Inskrivning!V1069,0)</f>
        <v>0</v>
      </c>
      <c r="O367" s="73">
        <f>IF(Inskrivning!A1069="j",Inskrivning!W1069,0)</f>
        <v>0</v>
      </c>
      <c r="P367" s="73">
        <f>IF(Inskrivning!A1069="j",Inskrivning!X1069,0)</f>
        <v>0</v>
      </c>
      <c r="Q367" s="113"/>
    </row>
    <row r="368" spans="2:17" ht="15.6" x14ac:dyDescent="0.3">
      <c r="B368" s="55">
        <f>IF(Inskrivning!A1070="j",Inskrivning!J1070,0)</f>
        <v>0</v>
      </c>
      <c r="C368" s="35">
        <f>IF(Inskrivning!A1070="j",Inskrivning!K1070,0)</f>
        <v>0</v>
      </c>
      <c r="D368" s="16">
        <f>IF(Inskrivning!A1070="j",Inskrivning!L1070,0)</f>
        <v>0</v>
      </c>
      <c r="E368" s="16">
        <f>IF(Inskrivning!A1070="j",Inskrivning!M1070,0)</f>
        <v>0</v>
      </c>
      <c r="F368" s="16">
        <f>IF(Inskrivning!A1070="j",Inskrivning!N1070,0)</f>
        <v>0</v>
      </c>
      <c r="G368" s="16">
        <f>IF(Inskrivning!A1070="j",Inskrivning!O1070,0)</f>
        <v>0</v>
      </c>
      <c r="H368" s="16">
        <f>IF(Inskrivning!A1070="j",Inskrivning!P1070,0)</f>
        <v>0</v>
      </c>
      <c r="I368" s="73">
        <f>IF(Inskrivning!A1070="j",Inskrivning!Q1070,0)</f>
        <v>0</v>
      </c>
      <c r="J368" s="16">
        <f>IF(Inskrivning!A1070="j",Inskrivning!R1070,0)</f>
        <v>0</v>
      </c>
      <c r="K368" s="16">
        <f>IF(Inskrivning!A1070="j",Inskrivning!S1070,0)</f>
        <v>0</v>
      </c>
      <c r="L368" s="16">
        <f>IF(Inskrivning!A1070="j",Inskrivning!T1070,0)</f>
        <v>0</v>
      </c>
      <c r="M368" s="16">
        <f>IF(Inskrivning!A1070="j",Inskrivning!U1070,0)</f>
        <v>0</v>
      </c>
      <c r="N368" s="16">
        <f>IF(Inskrivning!A1070="j",Inskrivning!V1070,0)</f>
        <v>0</v>
      </c>
      <c r="O368" s="73">
        <f>IF(Inskrivning!A1070="j",Inskrivning!W1070,0)</f>
        <v>0</v>
      </c>
      <c r="P368" s="73">
        <f>IF(Inskrivning!A1070="j",Inskrivning!X1070,0)</f>
        <v>0</v>
      </c>
      <c r="Q368" s="113"/>
    </row>
    <row r="369" spans="2:17" ht="15.6" x14ac:dyDescent="0.3">
      <c r="B369" s="55">
        <f>IF(Inskrivning!A1071="j",Inskrivning!J1071,0)</f>
        <v>0</v>
      </c>
      <c r="C369" s="35">
        <f>IF(Inskrivning!A1071="j",Inskrivning!K1071,0)</f>
        <v>0</v>
      </c>
      <c r="D369" s="16">
        <f>IF(Inskrivning!A1071="j",Inskrivning!L1071,0)</f>
        <v>0</v>
      </c>
      <c r="E369" s="16">
        <f>IF(Inskrivning!A1071="j",Inskrivning!M1071,0)</f>
        <v>0</v>
      </c>
      <c r="F369" s="16">
        <f>IF(Inskrivning!A1071="j",Inskrivning!N1071,0)</f>
        <v>0</v>
      </c>
      <c r="G369" s="16">
        <f>IF(Inskrivning!A1071="j",Inskrivning!O1071,0)</f>
        <v>0</v>
      </c>
      <c r="H369" s="16">
        <f>IF(Inskrivning!A1071="j",Inskrivning!P1071,0)</f>
        <v>0</v>
      </c>
      <c r="I369" s="73">
        <f>IF(Inskrivning!A1071="j",Inskrivning!Q1071,0)</f>
        <v>0</v>
      </c>
      <c r="J369" s="16">
        <f>IF(Inskrivning!A1071="j",Inskrivning!R1071,0)</f>
        <v>0</v>
      </c>
      <c r="K369" s="16">
        <f>IF(Inskrivning!A1071="j",Inskrivning!S1071,0)</f>
        <v>0</v>
      </c>
      <c r="L369" s="16">
        <f>IF(Inskrivning!A1071="j",Inskrivning!T1071,0)</f>
        <v>0</v>
      </c>
      <c r="M369" s="16">
        <f>IF(Inskrivning!A1071="j",Inskrivning!U1071,0)</f>
        <v>0</v>
      </c>
      <c r="N369" s="16">
        <f>IF(Inskrivning!A1071="j",Inskrivning!V1071,0)</f>
        <v>0</v>
      </c>
      <c r="O369" s="73">
        <f>IF(Inskrivning!A1071="j",Inskrivning!W1071,0)</f>
        <v>0</v>
      </c>
      <c r="P369" s="73">
        <f>IF(Inskrivning!A1071="j",Inskrivning!X1071,0)</f>
        <v>0</v>
      </c>
      <c r="Q369" s="113"/>
    </row>
    <row r="370" spans="2:17" ht="15.6" x14ac:dyDescent="0.3">
      <c r="B370" s="55">
        <f>IF(Inskrivning!A1072="j",Inskrivning!J1072,0)</f>
        <v>0</v>
      </c>
      <c r="C370" s="35">
        <f>IF(Inskrivning!A1072="j",Inskrivning!K1072,0)</f>
        <v>0</v>
      </c>
      <c r="D370" s="16">
        <f>IF(Inskrivning!A1072="j",Inskrivning!L1072,0)</f>
        <v>0</v>
      </c>
      <c r="E370" s="16">
        <f>IF(Inskrivning!A1072="j",Inskrivning!M1072,0)</f>
        <v>0</v>
      </c>
      <c r="F370" s="16">
        <f>IF(Inskrivning!A1072="j",Inskrivning!N1072,0)</f>
        <v>0</v>
      </c>
      <c r="G370" s="16">
        <f>IF(Inskrivning!A1072="j",Inskrivning!O1072,0)</f>
        <v>0</v>
      </c>
      <c r="H370" s="16">
        <f>IF(Inskrivning!A1072="j",Inskrivning!P1072,0)</f>
        <v>0</v>
      </c>
      <c r="I370" s="73">
        <f>IF(Inskrivning!A1072="j",Inskrivning!Q1072,0)</f>
        <v>0</v>
      </c>
      <c r="J370" s="16">
        <f>IF(Inskrivning!A1072="j",Inskrivning!R1072,0)</f>
        <v>0</v>
      </c>
      <c r="K370" s="16">
        <f>IF(Inskrivning!A1072="j",Inskrivning!S1072,0)</f>
        <v>0</v>
      </c>
      <c r="L370" s="16">
        <f>IF(Inskrivning!A1072="j",Inskrivning!T1072,0)</f>
        <v>0</v>
      </c>
      <c r="M370" s="16">
        <f>IF(Inskrivning!A1072="j",Inskrivning!U1072,0)</f>
        <v>0</v>
      </c>
      <c r="N370" s="16">
        <f>IF(Inskrivning!A1072="j",Inskrivning!V1072,0)</f>
        <v>0</v>
      </c>
      <c r="O370" s="73">
        <f>IF(Inskrivning!A1072="j",Inskrivning!W1072,0)</f>
        <v>0</v>
      </c>
      <c r="P370" s="73">
        <f>IF(Inskrivning!A1072="j",Inskrivning!X1072,0)</f>
        <v>0</v>
      </c>
      <c r="Q370" s="113"/>
    </row>
    <row r="371" spans="2:17" ht="15.6" x14ac:dyDescent="0.3">
      <c r="B371" s="55">
        <f>IF(Inskrivning!A1073="j",Inskrivning!J1073,0)</f>
        <v>0</v>
      </c>
      <c r="C371" s="35">
        <f>IF(Inskrivning!A1073="j",Inskrivning!K1073,0)</f>
        <v>0</v>
      </c>
      <c r="D371" s="16">
        <f>IF(Inskrivning!A1073="j",Inskrivning!L1073,0)</f>
        <v>0</v>
      </c>
      <c r="E371" s="16">
        <f>IF(Inskrivning!A1073="j",Inskrivning!M1073,0)</f>
        <v>0</v>
      </c>
      <c r="F371" s="16">
        <f>IF(Inskrivning!A1073="j",Inskrivning!N1073,0)</f>
        <v>0</v>
      </c>
      <c r="G371" s="16">
        <f>IF(Inskrivning!A1073="j",Inskrivning!O1073,0)</f>
        <v>0</v>
      </c>
      <c r="H371" s="16">
        <f>IF(Inskrivning!A1073="j",Inskrivning!P1073,0)</f>
        <v>0</v>
      </c>
      <c r="I371" s="73">
        <f>IF(Inskrivning!A1073="j",Inskrivning!Q1073,0)</f>
        <v>0</v>
      </c>
      <c r="J371" s="16">
        <f>IF(Inskrivning!A1073="j",Inskrivning!R1073,0)</f>
        <v>0</v>
      </c>
      <c r="K371" s="16">
        <f>IF(Inskrivning!A1073="j",Inskrivning!S1073,0)</f>
        <v>0</v>
      </c>
      <c r="L371" s="16">
        <f>IF(Inskrivning!A1073="j",Inskrivning!T1073,0)</f>
        <v>0</v>
      </c>
      <c r="M371" s="16">
        <f>IF(Inskrivning!A1073="j",Inskrivning!U1073,0)</f>
        <v>0</v>
      </c>
      <c r="N371" s="16">
        <f>IF(Inskrivning!A1073="j",Inskrivning!V1073,0)</f>
        <v>0</v>
      </c>
      <c r="O371" s="73">
        <f>IF(Inskrivning!A1073="j",Inskrivning!W1073,0)</f>
        <v>0</v>
      </c>
      <c r="P371" s="73">
        <f>IF(Inskrivning!A1073="j",Inskrivning!X1073,0)</f>
        <v>0</v>
      </c>
      <c r="Q371" s="113"/>
    </row>
    <row r="372" spans="2:17" ht="15.6" x14ac:dyDescent="0.3">
      <c r="B372" s="55">
        <f>IF(Inskrivning!A1074="j",Inskrivning!J1074,0)</f>
        <v>0</v>
      </c>
      <c r="C372" s="35">
        <f>IF(Inskrivning!A1074="j",Inskrivning!K1074,0)</f>
        <v>0</v>
      </c>
      <c r="D372" s="16">
        <f>IF(Inskrivning!A1074="j",Inskrivning!L1074,0)</f>
        <v>0</v>
      </c>
      <c r="E372" s="16">
        <f>IF(Inskrivning!A1074="j",Inskrivning!M1074,0)</f>
        <v>0</v>
      </c>
      <c r="F372" s="16">
        <f>IF(Inskrivning!A1074="j",Inskrivning!N1074,0)</f>
        <v>0</v>
      </c>
      <c r="G372" s="16">
        <f>IF(Inskrivning!A1074="j",Inskrivning!O1074,0)</f>
        <v>0</v>
      </c>
      <c r="H372" s="16">
        <f>IF(Inskrivning!A1074="j",Inskrivning!P1074,0)</f>
        <v>0</v>
      </c>
      <c r="I372" s="73">
        <f>IF(Inskrivning!A1074="j",Inskrivning!Q1074,0)</f>
        <v>0</v>
      </c>
      <c r="J372" s="16">
        <f>IF(Inskrivning!A1074="j",Inskrivning!R1074,0)</f>
        <v>0</v>
      </c>
      <c r="K372" s="16">
        <f>IF(Inskrivning!A1074="j",Inskrivning!S1074,0)</f>
        <v>0</v>
      </c>
      <c r="L372" s="16">
        <f>IF(Inskrivning!A1074="j",Inskrivning!T1074,0)</f>
        <v>0</v>
      </c>
      <c r="M372" s="16">
        <f>IF(Inskrivning!A1074="j",Inskrivning!U1074,0)</f>
        <v>0</v>
      </c>
      <c r="N372" s="16">
        <f>IF(Inskrivning!A1074="j",Inskrivning!V1074,0)</f>
        <v>0</v>
      </c>
      <c r="O372" s="73">
        <f>IF(Inskrivning!A1074="j",Inskrivning!W1074,0)</f>
        <v>0</v>
      </c>
      <c r="P372" s="73">
        <f>IF(Inskrivning!A1074="j",Inskrivning!X1074,0)</f>
        <v>0</v>
      </c>
      <c r="Q372" s="113"/>
    </row>
    <row r="373" spans="2:17" ht="15.6" x14ac:dyDescent="0.3">
      <c r="B373" s="55">
        <f>IF(Inskrivning!A1075="j",Inskrivning!J1075,0)</f>
        <v>0</v>
      </c>
      <c r="C373" s="35">
        <f>IF(Inskrivning!A1075="j",Inskrivning!K1075,0)</f>
        <v>0</v>
      </c>
      <c r="D373" s="16">
        <f>IF(Inskrivning!A1075="j",Inskrivning!L1075,0)</f>
        <v>0</v>
      </c>
      <c r="E373" s="16">
        <f>IF(Inskrivning!A1075="j",Inskrivning!M1075,0)</f>
        <v>0</v>
      </c>
      <c r="F373" s="16">
        <f>IF(Inskrivning!A1075="j",Inskrivning!N1075,0)</f>
        <v>0</v>
      </c>
      <c r="G373" s="16">
        <f>IF(Inskrivning!A1075="j",Inskrivning!O1075,0)</f>
        <v>0</v>
      </c>
      <c r="H373" s="16">
        <f>IF(Inskrivning!A1075="j",Inskrivning!P1075,0)</f>
        <v>0</v>
      </c>
      <c r="I373" s="73">
        <f>IF(Inskrivning!A1075="j",Inskrivning!Q1075,0)</f>
        <v>0</v>
      </c>
      <c r="J373" s="16">
        <f>IF(Inskrivning!A1075="j",Inskrivning!R1075,0)</f>
        <v>0</v>
      </c>
      <c r="K373" s="16">
        <f>IF(Inskrivning!A1075="j",Inskrivning!S1075,0)</f>
        <v>0</v>
      </c>
      <c r="L373" s="16">
        <f>IF(Inskrivning!A1075="j",Inskrivning!T1075,0)</f>
        <v>0</v>
      </c>
      <c r="M373" s="16">
        <f>IF(Inskrivning!A1075="j",Inskrivning!U1075,0)</f>
        <v>0</v>
      </c>
      <c r="N373" s="16">
        <f>IF(Inskrivning!A1075="j",Inskrivning!V1075,0)</f>
        <v>0</v>
      </c>
      <c r="O373" s="73">
        <f>IF(Inskrivning!A1075="j",Inskrivning!W1075,0)</f>
        <v>0</v>
      </c>
      <c r="P373" s="73">
        <f>IF(Inskrivning!A1075="j",Inskrivning!X1075,0)</f>
        <v>0</v>
      </c>
      <c r="Q373" s="113"/>
    </row>
    <row r="374" spans="2:17" ht="15.6" x14ac:dyDescent="0.3">
      <c r="B374" s="55">
        <f>IF(Inskrivning!A1076="j",Inskrivning!J1076,0)</f>
        <v>0</v>
      </c>
      <c r="C374" s="35">
        <f>IF(Inskrivning!A1076="j",Inskrivning!K1076,0)</f>
        <v>0</v>
      </c>
      <c r="D374" s="16">
        <f>IF(Inskrivning!A1076="j",Inskrivning!L1076,0)</f>
        <v>0</v>
      </c>
      <c r="E374" s="16">
        <f>IF(Inskrivning!A1076="j",Inskrivning!M1076,0)</f>
        <v>0</v>
      </c>
      <c r="F374" s="16">
        <f>IF(Inskrivning!A1076="j",Inskrivning!N1076,0)</f>
        <v>0</v>
      </c>
      <c r="G374" s="16">
        <f>IF(Inskrivning!A1076="j",Inskrivning!O1076,0)</f>
        <v>0</v>
      </c>
      <c r="H374" s="16">
        <f>IF(Inskrivning!A1076="j",Inskrivning!P1076,0)</f>
        <v>0</v>
      </c>
      <c r="I374" s="73">
        <f>IF(Inskrivning!A1076="j",Inskrivning!Q1076,0)</f>
        <v>0</v>
      </c>
      <c r="J374" s="16">
        <f>IF(Inskrivning!A1076="j",Inskrivning!R1076,0)</f>
        <v>0</v>
      </c>
      <c r="K374" s="16">
        <f>IF(Inskrivning!A1076="j",Inskrivning!S1076,0)</f>
        <v>0</v>
      </c>
      <c r="L374" s="16">
        <f>IF(Inskrivning!A1076="j",Inskrivning!T1076,0)</f>
        <v>0</v>
      </c>
      <c r="M374" s="16">
        <f>IF(Inskrivning!A1076="j",Inskrivning!U1076,0)</f>
        <v>0</v>
      </c>
      <c r="N374" s="16">
        <f>IF(Inskrivning!A1076="j",Inskrivning!V1076,0)</f>
        <v>0</v>
      </c>
      <c r="O374" s="73">
        <f>IF(Inskrivning!A1076="j",Inskrivning!W1076,0)</f>
        <v>0</v>
      </c>
      <c r="P374" s="73">
        <f>IF(Inskrivning!A1076="j",Inskrivning!X1076,0)</f>
        <v>0</v>
      </c>
      <c r="Q374" s="113"/>
    </row>
    <row r="375" spans="2:17" ht="15.6" x14ac:dyDescent="0.3">
      <c r="B375" s="55">
        <f>IF(Inskrivning!A1077="j",Inskrivning!J1077,0)</f>
        <v>0</v>
      </c>
      <c r="C375" s="35">
        <f>IF(Inskrivning!A1077="j",Inskrivning!K1077,0)</f>
        <v>0</v>
      </c>
      <c r="D375" s="16">
        <f>IF(Inskrivning!A1077="j",Inskrivning!L1077,0)</f>
        <v>0</v>
      </c>
      <c r="E375" s="16">
        <f>IF(Inskrivning!A1077="j",Inskrivning!M1077,0)</f>
        <v>0</v>
      </c>
      <c r="F375" s="16">
        <f>IF(Inskrivning!A1077="j",Inskrivning!N1077,0)</f>
        <v>0</v>
      </c>
      <c r="G375" s="16">
        <f>IF(Inskrivning!A1077="j",Inskrivning!O1077,0)</f>
        <v>0</v>
      </c>
      <c r="H375" s="16">
        <f>IF(Inskrivning!A1077="j",Inskrivning!P1077,0)</f>
        <v>0</v>
      </c>
      <c r="I375" s="73">
        <f>IF(Inskrivning!A1077="j",Inskrivning!Q1077,0)</f>
        <v>0</v>
      </c>
      <c r="J375" s="16">
        <f>IF(Inskrivning!A1077="j",Inskrivning!R1077,0)</f>
        <v>0</v>
      </c>
      <c r="K375" s="16">
        <f>IF(Inskrivning!A1077="j",Inskrivning!S1077,0)</f>
        <v>0</v>
      </c>
      <c r="L375" s="16">
        <f>IF(Inskrivning!A1077="j",Inskrivning!T1077,0)</f>
        <v>0</v>
      </c>
      <c r="M375" s="16">
        <f>IF(Inskrivning!A1077="j",Inskrivning!U1077,0)</f>
        <v>0</v>
      </c>
      <c r="N375" s="16">
        <f>IF(Inskrivning!A1077="j",Inskrivning!V1077,0)</f>
        <v>0</v>
      </c>
      <c r="O375" s="73">
        <f>IF(Inskrivning!A1077="j",Inskrivning!W1077,0)</f>
        <v>0</v>
      </c>
      <c r="P375" s="73">
        <f>IF(Inskrivning!A1077="j",Inskrivning!X1077,0)</f>
        <v>0</v>
      </c>
      <c r="Q375" s="113"/>
    </row>
    <row r="376" spans="2:17" ht="15.6" x14ac:dyDescent="0.3">
      <c r="B376" s="55">
        <f>IF(Inskrivning!A1078="j",Inskrivning!J1078,0)</f>
        <v>0</v>
      </c>
      <c r="C376" s="35">
        <f>IF(Inskrivning!A1078="j",Inskrivning!K1078,0)</f>
        <v>0</v>
      </c>
      <c r="D376" s="16">
        <f>IF(Inskrivning!A1078="j",Inskrivning!L1078,0)</f>
        <v>0</v>
      </c>
      <c r="E376" s="16">
        <f>IF(Inskrivning!A1078="j",Inskrivning!M1078,0)</f>
        <v>0</v>
      </c>
      <c r="F376" s="16">
        <f>IF(Inskrivning!A1078="j",Inskrivning!N1078,0)</f>
        <v>0</v>
      </c>
      <c r="G376" s="16">
        <f>IF(Inskrivning!A1078="j",Inskrivning!O1078,0)</f>
        <v>0</v>
      </c>
      <c r="H376" s="16">
        <f>IF(Inskrivning!A1078="j",Inskrivning!P1078,0)</f>
        <v>0</v>
      </c>
      <c r="I376" s="73">
        <f>IF(Inskrivning!A1078="j",Inskrivning!Q1078,0)</f>
        <v>0</v>
      </c>
      <c r="J376" s="16">
        <f>IF(Inskrivning!A1078="j",Inskrivning!R1078,0)</f>
        <v>0</v>
      </c>
      <c r="K376" s="16">
        <f>IF(Inskrivning!A1078="j",Inskrivning!S1078,0)</f>
        <v>0</v>
      </c>
      <c r="L376" s="16">
        <f>IF(Inskrivning!A1078="j",Inskrivning!T1078,0)</f>
        <v>0</v>
      </c>
      <c r="M376" s="16">
        <f>IF(Inskrivning!A1078="j",Inskrivning!U1078,0)</f>
        <v>0</v>
      </c>
      <c r="N376" s="16">
        <f>IF(Inskrivning!A1078="j",Inskrivning!V1078,0)</f>
        <v>0</v>
      </c>
      <c r="O376" s="73">
        <f>IF(Inskrivning!A1078="j",Inskrivning!W1078,0)</f>
        <v>0</v>
      </c>
      <c r="P376" s="73">
        <f>IF(Inskrivning!A1078="j",Inskrivning!X1078,0)</f>
        <v>0</v>
      </c>
      <c r="Q376" s="113"/>
    </row>
    <row r="377" spans="2:17" ht="15.6" x14ac:dyDescent="0.3">
      <c r="B377" s="55">
        <f>IF(Inskrivning!A1079="j",Inskrivning!J1079,0)</f>
        <v>0</v>
      </c>
      <c r="C377" s="35">
        <f>IF(Inskrivning!A1079="j",Inskrivning!K1079,0)</f>
        <v>0</v>
      </c>
      <c r="D377" s="16">
        <f>IF(Inskrivning!A1079="j",Inskrivning!L1079,0)</f>
        <v>0</v>
      </c>
      <c r="E377" s="16">
        <f>IF(Inskrivning!A1079="j",Inskrivning!M1079,0)</f>
        <v>0</v>
      </c>
      <c r="F377" s="16">
        <f>IF(Inskrivning!A1079="j",Inskrivning!N1079,0)</f>
        <v>0</v>
      </c>
      <c r="G377" s="16">
        <f>IF(Inskrivning!A1079="j",Inskrivning!O1079,0)</f>
        <v>0</v>
      </c>
      <c r="H377" s="16">
        <f>IF(Inskrivning!A1079="j",Inskrivning!P1079,0)</f>
        <v>0</v>
      </c>
      <c r="I377" s="73">
        <f>IF(Inskrivning!A1079="j",Inskrivning!Q1079,0)</f>
        <v>0</v>
      </c>
      <c r="J377" s="16">
        <f>IF(Inskrivning!A1079="j",Inskrivning!R1079,0)</f>
        <v>0</v>
      </c>
      <c r="K377" s="16">
        <f>IF(Inskrivning!A1079="j",Inskrivning!S1079,0)</f>
        <v>0</v>
      </c>
      <c r="L377" s="16">
        <f>IF(Inskrivning!A1079="j",Inskrivning!T1079,0)</f>
        <v>0</v>
      </c>
      <c r="M377" s="16">
        <f>IF(Inskrivning!A1079="j",Inskrivning!U1079,0)</f>
        <v>0</v>
      </c>
      <c r="N377" s="16">
        <f>IF(Inskrivning!A1079="j",Inskrivning!V1079,0)</f>
        <v>0</v>
      </c>
      <c r="O377" s="73">
        <f>IF(Inskrivning!A1079="j",Inskrivning!W1079,0)</f>
        <v>0</v>
      </c>
      <c r="P377" s="73">
        <f>IF(Inskrivning!A1079="j",Inskrivning!X1079,0)</f>
        <v>0</v>
      </c>
      <c r="Q377" s="113"/>
    </row>
    <row r="378" spans="2:17" ht="15.6" x14ac:dyDescent="0.3">
      <c r="B378" s="55">
        <f>IF(Inskrivning!A1080="j",Inskrivning!J1080,0)</f>
        <v>0</v>
      </c>
      <c r="C378" s="35">
        <f>IF(Inskrivning!A1080="j",Inskrivning!K1080,0)</f>
        <v>0</v>
      </c>
      <c r="D378" s="16">
        <f>IF(Inskrivning!A1080="j",Inskrivning!L1080,0)</f>
        <v>0</v>
      </c>
      <c r="E378" s="16">
        <f>IF(Inskrivning!A1080="j",Inskrivning!M1080,0)</f>
        <v>0</v>
      </c>
      <c r="F378" s="16">
        <f>IF(Inskrivning!A1080="j",Inskrivning!N1080,0)</f>
        <v>0</v>
      </c>
      <c r="G378" s="16">
        <f>IF(Inskrivning!A1080="j",Inskrivning!O1080,0)</f>
        <v>0</v>
      </c>
      <c r="H378" s="16">
        <f>IF(Inskrivning!A1080="j",Inskrivning!P1080,0)</f>
        <v>0</v>
      </c>
      <c r="I378" s="73">
        <f>IF(Inskrivning!A1080="j",Inskrivning!Q1080,0)</f>
        <v>0</v>
      </c>
      <c r="J378" s="16">
        <f>IF(Inskrivning!A1080="j",Inskrivning!R1080,0)</f>
        <v>0</v>
      </c>
      <c r="K378" s="16">
        <f>IF(Inskrivning!A1080="j",Inskrivning!S1080,0)</f>
        <v>0</v>
      </c>
      <c r="L378" s="16">
        <f>IF(Inskrivning!A1080="j",Inskrivning!T1080,0)</f>
        <v>0</v>
      </c>
      <c r="M378" s="16">
        <f>IF(Inskrivning!A1080="j",Inskrivning!U1080,0)</f>
        <v>0</v>
      </c>
      <c r="N378" s="16">
        <f>IF(Inskrivning!A1080="j",Inskrivning!V1080,0)</f>
        <v>0</v>
      </c>
      <c r="O378" s="73">
        <f>IF(Inskrivning!A1080="j",Inskrivning!W1080,0)</f>
        <v>0</v>
      </c>
      <c r="P378" s="73">
        <f>IF(Inskrivning!A1080="j",Inskrivning!X1080,0)</f>
        <v>0</v>
      </c>
      <c r="Q378" s="113"/>
    </row>
    <row r="379" spans="2:17" ht="15.6" x14ac:dyDescent="0.3">
      <c r="B379" s="55">
        <f>IF(Inskrivning!A1081="j",Inskrivning!J1081,0)</f>
        <v>0</v>
      </c>
      <c r="C379" s="35">
        <f>IF(Inskrivning!A1081="j",Inskrivning!K1081,0)</f>
        <v>0</v>
      </c>
      <c r="D379" s="16">
        <f>IF(Inskrivning!A1081="j",Inskrivning!L1081,0)</f>
        <v>0</v>
      </c>
      <c r="E379" s="16">
        <f>IF(Inskrivning!A1081="j",Inskrivning!M1081,0)</f>
        <v>0</v>
      </c>
      <c r="F379" s="16">
        <f>IF(Inskrivning!A1081="j",Inskrivning!N1081,0)</f>
        <v>0</v>
      </c>
      <c r="G379" s="16">
        <f>IF(Inskrivning!A1081="j",Inskrivning!O1081,0)</f>
        <v>0</v>
      </c>
      <c r="H379" s="16">
        <f>IF(Inskrivning!A1081="j",Inskrivning!P1081,0)</f>
        <v>0</v>
      </c>
      <c r="I379" s="73">
        <f>IF(Inskrivning!A1081="j",Inskrivning!Q1081,0)</f>
        <v>0</v>
      </c>
      <c r="J379" s="16">
        <f>IF(Inskrivning!A1081="j",Inskrivning!R1081,0)</f>
        <v>0</v>
      </c>
      <c r="K379" s="16">
        <f>IF(Inskrivning!A1081="j",Inskrivning!S1081,0)</f>
        <v>0</v>
      </c>
      <c r="L379" s="16">
        <f>IF(Inskrivning!A1081="j",Inskrivning!T1081,0)</f>
        <v>0</v>
      </c>
      <c r="M379" s="16">
        <f>IF(Inskrivning!A1081="j",Inskrivning!U1081,0)</f>
        <v>0</v>
      </c>
      <c r="N379" s="16">
        <f>IF(Inskrivning!A1081="j",Inskrivning!V1081,0)</f>
        <v>0</v>
      </c>
      <c r="O379" s="73">
        <f>IF(Inskrivning!A1081="j",Inskrivning!W1081,0)</f>
        <v>0</v>
      </c>
      <c r="P379" s="73">
        <f>IF(Inskrivning!A1081="j",Inskrivning!X1081,0)</f>
        <v>0</v>
      </c>
      <c r="Q379" s="113"/>
    </row>
    <row r="380" spans="2:17" ht="15.6" x14ac:dyDescent="0.3">
      <c r="B380" s="55">
        <f>IF(Inskrivning!A1082="j",Inskrivning!J1082,0)</f>
        <v>0</v>
      </c>
      <c r="C380" s="35">
        <f>IF(Inskrivning!A1082="j",Inskrivning!K1082,0)</f>
        <v>0</v>
      </c>
      <c r="D380" s="16">
        <f>IF(Inskrivning!A1082="j",Inskrivning!L1082,0)</f>
        <v>0</v>
      </c>
      <c r="E380" s="16">
        <f>IF(Inskrivning!A1082="j",Inskrivning!M1082,0)</f>
        <v>0</v>
      </c>
      <c r="F380" s="16">
        <f>IF(Inskrivning!A1082="j",Inskrivning!N1082,0)</f>
        <v>0</v>
      </c>
      <c r="G380" s="16">
        <f>IF(Inskrivning!A1082="j",Inskrivning!O1082,0)</f>
        <v>0</v>
      </c>
      <c r="H380" s="16">
        <f>IF(Inskrivning!A1082="j",Inskrivning!P1082,0)</f>
        <v>0</v>
      </c>
      <c r="I380" s="73">
        <f>IF(Inskrivning!A1082="j",Inskrivning!Q1082,0)</f>
        <v>0</v>
      </c>
      <c r="J380" s="16">
        <f>IF(Inskrivning!A1082="j",Inskrivning!R1082,0)</f>
        <v>0</v>
      </c>
      <c r="K380" s="16">
        <f>IF(Inskrivning!A1082="j",Inskrivning!S1082,0)</f>
        <v>0</v>
      </c>
      <c r="L380" s="16">
        <f>IF(Inskrivning!A1082="j",Inskrivning!T1082,0)</f>
        <v>0</v>
      </c>
      <c r="M380" s="16">
        <f>IF(Inskrivning!A1082="j",Inskrivning!U1082,0)</f>
        <v>0</v>
      </c>
      <c r="N380" s="16">
        <f>IF(Inskrivning!A1082="j",Inskrivning!V1082,0)</f>
        <v>0</v>
      </c>
      <c r="O380" s="73">
        <f>IF(Inskrivning!A1082="j",Inskrivning!W1082,0)</f>
        <v>0</v>
      </c>
      <c r="P380" s="73">
        <f>IF(Inskrivning!A1082="j",Inskrivning!X1082,0)</f>
        <v>0</v>
      </c>
      <c r="Q380" s="113"/>
    </row>
    <row r="381" spans="2:17" ht="15.6" x14ac:dyDescent="0.3">
      <c r="B381" s="55">
        <f>IF(Inskrivning!A1083="j",Inskrivning!J1083,0)</f>
        <v>0</v>
      </c>
      <c r="C381" s="35">
        <f>IF(Inskrivning!A1083="j",Inskrivning!K1083,0)</f>
        <v>0</v>
      </c>
      <c r="D381" s="16">
        <f>IF(Inskrivning!A1083="j",Inskrivning!L1083,0)</f>
        <v>0</v>
      </c>
      <c r="E381" s="16">
        <f>IF(Inskrivning!A1083="j",Inskrivning!M1083,0)</f>
        <v>0</v>
      </c>
      <c r="F381" s="16">
        <f>IF(Inskrivning!A1083="j",Inskrivning!N1083,0)</f>
        <v>0</v>
      </c>
      <c r="G381" s="16">
        <f>IF(Inskrivning!A1083="j",Inskrivning!O1083,0)</f>
        <v>0</v>
      </c>
      <c r="H381" s="16">
        <f>IF(Inskrivning!A1083="j",Inskrivning!P1083,0)</f>
        <v>0</v>
      </c>
      <c r="I381" s="73">
        <f>IF(Inskrivning!A1083="j",Inskrivning!Q1083,0)</f>
        <v>0</v>
      </c>
      <c r="J381" s="16">
        <f>IF(Inskrivning!A1083="j",Inskrivning!R1083,0)</f>
        <v>0</v>
      </c>
      <c r="K381" s="16">
        <f>IF(Inskrivning!A1083="j",Inskrivning!S1083,0)</f>
        <v>0</v>
      </c>
      <c r="L381" s="16">
        <f>IF(Inskrivning!A1083="j",Inskrivning!T1083,0)</f>
        <v>0</v>
      </c>
      <c r="M381" s="16">
        <f>IF(Inskrivning!A1083="j",Inskrivning!U1083,0)</f>
        <v>0</v>
      </c>
      <c r="N381" s="16">
        <f>IF(Inskrivning!A1083="j",Inskrivning!V1083,0)</f>
        <v>0</v>
      </c>
      <c r="O381" s="73">
        <f>IF(Inskrivning!A1083="j",Inskrivning!W1083,0)</f>
        <v>0</v>
      </c>
      <c r="P381" s="73">
        <f>IF(Inskrivning!A1083="j",Inskrivning!X1083,0)</f>
        <v>0</v>
      </c>
      <c r="Q381" s="113"/>
    </row>
    <row r="382" spans="2:17" ht="15.6" x14ac:dyDescent="0.3">
      <c r="B382" s="55">
        <f>IF(Inskrivning!A1084="j",Inskrivning!J1084,0)</f>
        <v>0</v>
      </c>
      <c r="C382" s="35">
        <f>IF(Inskrivning!A1084="j",Inskrivning!K1084,0)</f>
        <v>0</v>
      </c>
      <c r="D382" s="16">
        <f>IF(Inskrivning!A1084="j",Inskrivning!L1084,0)</f>
        <v>0</v>
      </c>
      <c r="E382" s="16">
        <f>IF(Inskrivning!A1084="j",Inskrivning!M1084,0)</f>
        <v>0</v>
      </c>
      <c r="F382" s="16">
        <f>IF(Inskrivning!A1084="j",Inskrivning!N1084,0)</f>
        <v>0</v>
      </c>
      <c r="G382" s="16">
        <f>IF(Inskrivning!A1084="j",Inskrivning!O1084,0)</f>
        <v>0</v>
      </c>
      <c r="H382" s="16">
        <f>IF(Inskrivning!A1084="j",Inskrivning!P1084,0)</f>
        <v>0</v>
      </c>
      <c r="I382" s="73">
        <f>IF(Inskrivning!A1084="j",Inskrivning!Q1084,0)</f>
        <v>0</v>
      </c>
      <c r="J382" s="16">
        <f>IF(Inskrivning!A1084="j",Inskrivning!R1084,0)</f>
        <v>0</v>
      </c>
      <c r="K382" s="16">
        <f>IF(Inskrivning!A1084="j",Inskrivning!S1084,0)</f>
        <v>0</v>
      </c>
      <c r="L382" s="16">
        <f>IF(Inskrivning!A1084="j",Inskrivning!T1084,0)</f>
        <v>0</v>
      </c>
      <c r="M382" s="16">
        <f>IF(Inskrivning!A1084="j",Inskrivning!U1084,0)</f>
        <v>0</v>
      </c>
      <c r="N382" s="16">
        <f>IF(Inskrivning!A1084="j",Inskrivning!V1084,0)</f>
        <v>0</v>
      </c>
      <c r="O382" s="73">
        <f>IF(Inskrivning!A1084="j",Inskrivning!W1084,0)</f>
        <v>0</v>
      </c>
      <c r="P382" s="73">
        <f>IF(Inskrivning!A1084="j",Inskrivning!X1084,0)</f>
        <v>0</v>
      </c>
      <c r="Q382" s="113"/>
    </row>
    <row r="383" spans="2:17" ht="15.6" x14ac:dyDescent="0.3">
      <c r="B383" s="55">
        <f>IF(Inskrivning!A1085="j",Inskrivning!J1085,0)</f>
        <v>0</v>
      </c>
      <c r="C383" s="35">
        <f>IF(Inskrivning!A1085="j",Inskrivning!K1085,0)</f>
        <v>0</v>
      </c>
      <c r="D383" s="16">
        <f>IF(Inskrivning!A1085="j",Inskrivning!L1085,0)</f>
        <v>0</v>
      </c>
      <c r="E383" s="16">
        <f>IF(Inskrivning!A1085="j",Inskrivning!M1085,0)</f>
        <v>0</v>
      </c>
      <c r="F383" s="16">
        <f>IF(Inskrivning!A1085="j",Inskrivning!N1085,0)</f>
        <v>0</v>
      </c>
      <c r="G383" s="16">
        <f>IF(Inskrivning!A1085="j",Inskrivning!O1085,0)</f>
        <v>0</v>
      </c>
      <c r="H383" s="16">
        <f>IF(Inskrivning!A1085="j",Inskrivning!P1085,0)</f>
        <v>0</v>
      </c>
      <c r="I383" s="73">
        <f>IF(Inskrivning!A1085="j",Inskrivning!Q1085,0)</f>
        <v>0</v>
      </c>
      <c r="J383" s="16">
        <f>IF(Inskrivning!A1085="j",Inskrivning!R1085,0)</f>
        <v>0</v>
      </c>
      <c r="K383" s="16">
        <f>IF(Inskrivning!A1085="j",Inskrivning!S1085,0)</f>
        <v>0</v>
      </c>
      <c r="L383" s="16">
        <f>IF(Inskrivning!A1085="j",Inskrivning!T1085,0)</f>
        <v>0</v>
      </c>
      <c r="M383" s="16">
        <f>IF(Inskrivning!A1085="j",Inskrivning!U1085,0)</f>
        <v>0</v>
      </c>
      <c r="N383" s="16">
        <f>IF(Inskrivning!A1085="j",Inskrivning!V1085,0)</f>
        <v>0</v>
      </c>
      <c r="O383" s="73">
        <f>IF(Inskrivning!A1085="j",Inskrivning!W1085,0)</f>
        <v>0</v>
      </c>
      <c r="P383" s="73">
        <f>IF(Inskrivning!A1085="j",Inskrivning!X1085,0)</f>
        <v>0</v>
      </c>
      <c r="Q383" s="113"/>
    </row>
    <row r="384" spans="2:17" ht="15.6" x14ac:dyDescent="0.3">
      <c r="B384" s="55">
        <f>IF(Inskrivning!A1086="j",Inskrivning!J1086,0)</f>
        <v>0</v>
      </c>
      <c r="C384" s="35">
        <f>IF(Inskrivning!A1086="j",Inskrivning!K1086,0)</f>
        <v>0</v>
      </c>
      <c r="D384" s="16">
        <f>IF(Inskrivning!A1086="j",Inskrivning!L1086,0)</f>
        <v>0</v>
      </c>
      <c r="E384" s="16">
        <f>IF(Inskrivning!A1086="j",Inskrivning!M1086,0)</f>
        <v>0</v>
      </c>
      <c r="F384" s="16">
        <f>IF(Inskrivning!A1086="j",Inskrivning!N1086,0)</f>
        <v>0</v>
      </c>
      <c r="G384" s="16">
        <f>IF(Inskrivning!A1086="j",Inskrivning!O1086,0)</f>
        <v>0</v>
      </c>
      <c r="H384" s="16">
        <f>IF(Inskrivning!A1086="j",Inskrivning!P1086,0)</f>
        <v>0</v>
      </c>
      <c r="I384" s="73">
        <f>IF(Inskrivning!A1086="j",Inskrivning!Q1086,0)</f>
        <v>0</v>
      </c>
      <c r="J384" s="16">
        <f>IF(Inskrivning!A1086="j",Inskrivning!R1086,0)</f>
        <v>0</v>
      </c>
      <c r="K384" s="16">
        <f>IF(Inskrivning!A1086="j",Inskrivning!S1086,0)</f>
        <v>0</v>
      </c>
      <c r="L384" s="16">
        <f>IF(Inskrivning!A1086="j",Inskrivning!T1086,0)</f>
        <v>0</v>
      </c>
      <c r="M384" s="16">
        <f>IF(Inskrivning!A1086="j",Inskrivning!U1086,0)</f>
        <v>0</v>
      </c>
      <c r="N384" s="16">
        <f>IF(Inskrivning!A1086="j",Inskrivning!V1086,0)</f>
        <v>0</v>
      </c>
      <c r="O384" s="73">
        <f>IF(Inskrivning!A1086="j",Inskrivning!W1086,0)</f>
        <v>0</v>
      </c>
      <c r="P384" s="73">
        <f>IF(Inskrivning!A1086="j",Inskrivning!X1086,0)</f>
        <v>0</v>
      </c>
      <c r="Q384" s="113"/>
    </row>
    <row r="385" spans="2:17" ht="15.6" x14ac:dyDescent="0.3">
      <c r="B385" s="55">
        <f>IF(Inskrivning!A1087="j",Inskrivning!J1087,0)</f>
        <v>0</v>
      </c>
      <c r="C385" s="35">
        <f>IF(Inskrivning!A1087="j",Inskrivning!K1087,0)</f>
        <v>0</v>
      </c>
      <c r="D385" s="16">
        <f>IF(Inskrivning!A1087="j",Inskrivning!L1087,0)</f>
        <v>0</v>
      </c>
      <c r="E385" s="16">
        <f>IF(Inskrivning!A1087="j",Inskrivning!M1087,0)</f>
        <v>0</v>
      </c>
      <c r="F385" s="16">
        <f>IF(Inskrivning!A1087="j",Inskrivning!N1087,0)</f>
        <v>0</v>
      </c>
      <c r="G385" s="16">
        <f>IF(Inskrivning!A1087="j",Inskrivning!O1087,0)</f>
        <v>0</v>
      </c>
      <c r="H385" s="16">
        <f>IF(Inskrivning!A1087="j",Inskrivning!P1087,0)</f>
        <v>0</v>
      </c>
      <c r="I385" s="73">
        <f>IF(Inskrivning!A1087="j",Inskrivning!Q1087,0)</f>
        <v>0</v>
      </c>
      <c r="J385" s="16">
        <f>IF(Inskrivning!A1087="j",Inskrivning!R1087,0)</f>
        <v>0</v>
      </c>
      <c r="K385" s="16">
        <f>IF(Inskrivning!A1087="j",Inskrivning!S1087,0)</f>
        <v>0</v>
      </c>
      <c r="L385" s="16">
        <f>IF(Inskrivning!A1087="j",Inskrivning!T1087,0)</f>
        <v>0</v>
      </c>
      <c r="M385" s="16">
        <f>IF(Inskrivning!A1087="j",Inskrivning!U1087,0)</f>
        <v>0</v>
      </c>
      <c r="N385" s="16">
        <f>IF(Inskrivning!A1087="j",Inskrivning!V1087,0)</f>
        <v>0</v>
      </c>
      <c r="O385" s="73">
        <f>IF(Inskrivning!A1087="j",Inskrivning!W1087,0)</f>
        <v>0</v>
      </c>
      <c r="P385" s="73">
        <f>IF(Inskrivning!A1087="j",Inskrivning!X1087,0)</f>
        <v>0</v>
      </c>
      <c r="Q385" s="113"/>
    </row>
    <row r="386" spans="2:17" ht="15.6" x14ac:dyDescent="0.3">
      <c r="B386" s="55">
        <f>IF(Inskrivning!A1088="j",Inskrivning!J1088,0)</f>
        <v>0</v>
      </c>
      <c r="C386" s="35">
        <f>IF(Inskrivning!A1088="j",Inskrivning!K1088,0)</f>
        <v>0</v>
      </c>
      <c r="D386" s="16">
        <f>IF(Inskrivning!A1088="j",Inskrivning!L1088,0)</f>
        <v>0</v>
      </c>
      <c r="E386" s="16">
        <f>IF(Inskrivning!A1088="j",Inskrivning!M1088,0)</f>
        <v>0</v>
      </c>
      <c r="F386" s="16">
        <f>IF(Inskrivning!A1088="j",Inskrivning!N1088,0)</f>
        <v>0</v>
      </c>
      <c r="G386" s="16">
        <f>IF(Inskrivning!A1088="j",Inskrivning!O1088,0)</f>
        <v>0</v>
      </c>
      <c r="H386" s="16">
        <f>IF(Inskrivning!A1088="j",Inskrivning!P1088,0)</f>
        <v>0</v>
      </c>
      <c r="I386" s="73">
        <f>IF(Inskrivning!A1088="j",Inskrivning!Q1088,0)</f>
        <v>0</v>
      </c>
      <c r="J386" s="16">
        <f>IF(Inskrivning!A1088="j",Inskrivning!R1088,0)</f>
        <v>0</v>
      </c>
      <c r="K386" s="16">
        <f>IF(Inskrivning!A1088="j",Inskrivning!S1088,0)</f>
        <v>0</v>
      </c>
      <c r="L386" s="16">
        <f>IF(Inskrivning!A1088="j",Inskrivning!T1088,0)</f>
        <v>0</v>
      </c>
      <c r="M386" s="16">
        <f>IF(Inskrivning!A1088="j",Inskrivning!U1088,0)</f>
        <v>0</v>
      </c>
      <c r="N386" s="16">
        <f>IF(Inskrivning!A1088="j",Inskrivning!V1088,0)</f>
        <v>0</v>
      </c>
      <c r="O386" s="73">
        <f>IF(Inskrivning!A1088="j",Inskrivning!W1088,0)</f>
        <v>0</v>
      </c>
      <c r="P386" s="73">
        <f>IF(Inskrivning!A1088="j",Inskrivning!X1088,0)</f>
        <v>0</v>
      </c>
      <c r="Q386" s="113"/>
    </row>
    <row r="387" spans="2:17" ht="15.6" x14ac:dyDescent="0.3">
      <c r="B387" s="55">
        <f>IF(Inskrivning!A1089="j",Inskrivning!J1089,0)</f>
        <v>0</v>
      </c>
      <c r="C387" s="35">
        <f>IF(Inskrivning!A1089="j",Inskrivning!K1089,0)</f>
        <v>0</v>
      </c>
      <c r="D387" s="16">
        <f>IF(Inskrivning!A1089="j",Inskrivning!L1089,0)</f>
        <v>0</v>
      </c>
      <c r="E387" s="16">
        <f>IF(Inskrivning!A1089="j",Inskrivning!M1089,0)</f>
        <v>0</v>
      </c>
      <c r="F387" s="16">
        <f>IF(Inskrivning!A1089="j",Inskrivning!N1089,0)</f>
        <v>0</v>
      </c>
      <c r="G387" s="16">
        <f>IF(Inskrivning!A1089="j",Inskrivning!O1089,0)</f>
        <v>0</v>
      </c>
      <c r="H387" s="16">
        <f>IF(Inskrivning!A1089="j",Inskrivning!P1089,0)</f>
        <v>0</v>
      </c>
      <c r="I387" s="73">
        <f>IF(Inskrivning!A1089="j",Inskrivning!Q1089,0)</f>
        <v>0</v>
      </c>
      <c r="J387" s="16">
        <f>IF(Inskrivning!A1089="j",Inskrivning!R1089,0)</f>
        <v>0</v>
      </c>
      <c r="K387" s="16">
        <f>IF(Inskrivning!A1089="j",Inskrivning!S1089,0)</f>
        <v>0</v>
      </c>
      <c r="L387" s="16">
        <f>IF(Inskrivning!A1089="j",Inskrivning!T1089,0)</f>
        <v>0</v>
      </c>
      <c r="M387" s="16">
        <f>IF(Inskrivning!A1089="j",Inskrivning!U1089,0)</f>
        <v>0</v>
      </c>
      <c r="N387" s="16">
        <f>IF(Inskrivning!A1089="j",Inskrivning!V1089,0)</f>
        <v>0</v>
      </c>
      <c r="O387" s="73">
        <f>IF(Inskrivning!A1089="j",Inskrivning!W1089,0)</f>
        <v>0</v>
      </c>
      <c r="P387" s="73">
        <f>IF(Inskrivning!A1089="j",Inskrivning!X1089,0)</f>
        <v>0</v>
      </c>
      <c r="Q387" s="113"/>
    </row>
    <row r="388" spans="2:17" ht="15.6" x14ac:dyDescent="0.3">
      <c r="B388" s="55">
        <f>IF(Inskrivning!A1090="j",Inskrivning!J1090,0)</f>
        <v>0</v>
      </c>
      <c r="C388" s="35">
        <f>IF(Inskrivning!A1090="j",Inskrivning!K1090,0)</f>
        <v>0</v>
      </c>
      <c r="D388" s="16">
        <f>IF(Inskrivning!A1090="j",Inskrivning!L1090,0)</f>
        <v>0</v>
      </c>
      <c r="E388" s="16">
        <f>IF(Inskrivning!A1090="j",Inskrivning!M1090,0)</f>
        <v>0</v>
      </c>
      <c r="F388" s="16">
        <f>IF(Inskrivning!A1090="j",Inskrivning!N1090,0)</f>
        <v>0</v>
      </c>
      <c r="G388" s="16">
        <f>IF(Inskrivning!A1090="j",Inskrivning!O1090,0)</f>
        <v>0</v>
      </c>
      <c r="H388" s="16">
        <f>IF(Inskrivning!A1090="j",Inskrivning!P1090,0)</f>
        <v>0</v>
      </c>
      <c r="I388" s="73">
        <f>IF(Inskrivning!A1090="j",Inskrivning!Q1090,0)</f>
        <v>0</v>
      </c>
      <c r="J388" s="16">
        <f>IF(Inskrivning!A1090="j",Inskrivning!R1090,0)</f>
        <v>0</v>
      </c>
      <c r="K388" s="16">
        <f>IF(Inskrivning!A1090="j",Inskrivning!S1090,0)</f>
        <v>0</v>
      </c>
      <c r="L388" s="16">
        <f>IF(Inskrivning!A1090="j",Inskrivning!T1090,0)</f>
        <v>0</v>
      </c>
      <c r="M388" s="16">
        <f>IF(Inskrivning!A1090="j",Inskrivning!U1090,0)</f>
        <v>0</v>
      </c>
      <c r="N388" s="16">
        <f>IF(Inskrivning!A1090="j",Inskrivning!V1090,0)</f>
        <v>0</v>
      </c>
      <c r="O388" s="73">
        <f>IF(Inskrivning!A1090="j",Inskrivning!W1090,0)</f>
        <v>0</v>
      </c>
      <c r="P388" s="73">
        <f>IF(Inskrivning!A1090="j",Inskrivning!X1090,0)</f>
        <v>0</v>
      </c>
      <c r="Q388" s="113"/>
    </row>
    <row r="389" spans="2:17" ht="15.6" x14ac:dyDescent="0.3">
      <c r="B389" s="55">
        <f>IF(Inskrivning!A1091="j",Inskrivning!J1091,0)</f>
        <v>0</v>
      </c>
      <c r="C389" s="35">
        <f>IF(Inskrivning!A1091="j",Inskrivning!K1091,0)</f>
        <v>0</v>
      </c>
      <c r="D389" s="16">
        <f>IF(Inskrivning!A1091="j",Inskrivning!L1091,0)</f>
        <v>0</v>
      </c>
      <c r="E389" s="16">
        <f>IF(Inskrivning!A1091="j",Inskrivning!M1091,0)</f>
        <v>0</v>
      </c>
      <c r="F389" s="16">
        <f>IF(Inskrivning!A1091="j",Inskrivning!N1091,0)</f>
        <v>0</v>
      </c>
      <c r="G389" s="16">
        <f>IF(Inskrivning!A1091="j",Inskrivning!O1091,0)</f>
        <v>0</v>
      </c>
      <c r="H389" s="16">
        <f>IF(Inskrivning!A1091="j",Inskrivning!P1091,0)</f>
        <v>0</v>
      </c>
      <c r="I389" s="73">
        <f>IF(Inskrivning!A1091="j",Inskrivning!Q1091,0)</f>
        <v>0</v>
      </c>
      <c r="J389" s="16">
        <f>IF(Inskrivning!A1091="j",Inskrivning!R1091,0)</f>
        <v>0</v>
      </c>
      <c r="K389" s="16">
        <f>IF(Inskrivning!A1091="j",Inskrivning!S1091,0)</f>
        <v>0</v>
      </c>
      <c r="L389" s="16">
        <f>IF(Inskrivning!A1091="j",Inskrivning!T1091,0)</f>
        <v>0</v>
      </c>
      <c r="M389" s="16">
        <f>IF(Inskrivning!A1091="j",Inskrivning!U1091,0)</f>
        <v>0</v>
      </c>
      <c r="N389" s="16">
        <f>IF(Inskrivning!A1091="j",Inskrivning!V1091,0)</f>
        <v>0</v>
      </c>
      <c r="O389" s="73">
        <f>IF(Inskrivning!A1091="j",Inskrivning!W1091,0)</f>
        <v>0</v>
      </c>
      <c r="P389" s="73">
        <f>IF(Inskrivning!A1091="j",Inskrivning!X1091,0)</f>
        <v>0</v>
      </c>
      <c r="Q389" s="113"/>
    </row>
    <row r="390" spans="2:17" ht="15.6" x14ac:dyDescent="0.3">
      <c r="B390" s="55">
        <f>IF(Inskrivning!A1092="j",Inskrivning!J1092,0)</f>
        <v>0</v>
      </c>
      <c r="C390" s="35">
        <f>IF(Inskrivning!A1092="j",Inskrivning!K1092,0)</f>
        <v>0</v>
      </c>
      <c r="D390" s="16">
        <f>IF(Inskrivning!A1092="j",Inskrivning!L1092,0)</f>
        <v>0</v>
      </c>
      <c r="E390" s="16">
        <f>IF(Inskrivning!A1092="j",Inskrivning!M1092,0)</f>
        <v>0</v>
      </c>
      <c r="F390" s="16">
        <f>IF(Inskrivning!A1092="j",Inskrivning!N1092,0)</f>
        <v>0</v>
      </c>
      <c r="G390" s="16">
        <f>IF(Inskrivning!A1092="j",Inskrivning!O1092,0)</f>
        <v>0</v>
      </c>
      <c r="H390" s="16">
        <f>IF(Inskrivning!A1092="j",Inskrivning!P1092,0)</f>
        <v>0</v>
      </c>
      <c r="I390" s="73">
        <f>IF(Inskrivning!A1092="j",Inskrivning!Q1092,0)</f>
        <v>0</v>
      </c>
      <c r="J390" s="16">
        <f>IF(Inskrivning!A1092="j",Inskrivning!R1092,0)</f>
        <v>0</v>
      </c>
      <c r="K390" s="16">
        <f>IF(Inskrivning!A1092="j",Inskrivning!S1092,0)</f>
        <v>0</v>
      </c>
      <c r="L390" s="16">
        <f>IF(Inskrivning!A1092="j",Inskrivning!T1092,0)</f>
        <v>0</v>
      </c>
      <c r="M390" s="16">
        <f>IF(Inskrivning!A1092="j",Inskrivning!U1092,0)</f>
        <v>0</v>
      </c>
      <c r="N390" s="16">
        <f>IF(Inskrivning!A1092="j",Inskrivning!V1092,0)</f>
        <v>0</v>
      </c>
      <c r="O390" s="73">
        <f>IF(Inskrivning!A1092="j",Inskrivning!W1092,0)</f>
        <v>0</v>
      </c>
      <c r="P390" s="73">
        <f>IF(Inskrivning!A1092="j",Inskrivning!X1092,0)</f>
        <v>0</v>
      </c>
      <c r="Q390" s="113"/>
    </row>
    <row r="391" spans="2:17" ht="15.6" x14ac:dyDescent="0.3">
      <c r="B391" s="55">
        <f>IF(Inskrivning!A1093="j",Inskrivning!J1093,0)</f>
        <v>0</v>
      </c>
      <c r="C391" s="35">
        <f>IF(Inskrivning!A1093="j",Inskrivning!K1093,0)</f>
        <v>0</v>
      </c>
      <c r="D391" s="16">
        <f>IF(Inskrivning!A1093="j",Inskrivning!L1093,0)</f>
        <v>0</v>
      </c>
      <c r="E391" s="16">
        <f>IF(Inskrivning!A1093="j",Inskrivning!M1093,0)</f>
        <v>0</v>
      </c>
      <c r="F391" s="16">
        <f>IF(Inskrivning!A1093="j",Inskrivning!N1093,0)</f>
        <v>0</v>
      </c>
      <c r="G391" s="16">
        <f>IF(Inskrivning!A1093="j",Inskrivning!O1093,0)</f>
        <v>0</v>
      </c>
      <c r="H391" s="16">
        <f>IF(Inskrivning!A1093="j",Inskrivning!P1093,0)</f>
        <v>0</v>
      </c>
      <c r="I391" s="73">
        <f>IF(Inskrivning!A1093="j",Inskrivning!Q1093,0)</f>
        <v>0</v>
      </c>
      <c r="J391" s="16">
        <f>IF(Inskrivning!A1093="j",Inskrivning!R1093,0)</f>
        <v>0</v>
      </c>
      <c r="K391" s="16">
        <f>IF(Inskrivning!A1093="j",Inskrivning!S1093,0)</f>
        <v>0</v>
      </c>
      <c r="L391" s="16">
        <f>IF(Inskrivning!A1093="j",Inskrivning!T1093,0)</f>
        <v>0</v>
      </c>
      <c r="M391" s="16">
        <f>IF(Inskrivning!A1093="j",Inskrivning!U1093,0)</f>
        <v>0</v>
      </c>
      <c r="N391" s="16">
        <f>IF(Inskrivning!A1093="j",Inskrivning!V1093,0)</f>
        <v>0</v>
      </c>
      <c r="O391" s="73">
        <f>IF(Inskrivning!A1093="j",Inskrivning!W1093,0)</f>
        <v>0</v>
      </c>
      <c r="P391" s="73">
        <f>IF(Inskrivning!A1093="j",Inskrivning!X1093,0)</f>
        <v>0</v>
      </c>
      <c r="Q391" s="113"/>
    </row>
    <row r="392" spans="2:17" ht="15.6" x14ac:dyDescent="0.3">
      <c r="B392" s="55">
        <f>IF(Inskrivning!A1094="j",Inskrivning!J1094,0)</f>
        <v>0</v>
      </c>
      <c r="C392" s="35">
        <f>IF(Inskrivning!A1094="j",Inskrivning!K1094,0)</f>
        <v>0</v>
      </c>
      <c r="D392" s="16">
        <f>IF(Inskrivning!A1094="j",Inskrivning!L1094,0)</f>
        <v>0</v>
      </c>
      <c r="E392" s="16">
        <f>IF(Inskrivning!A1094="j",Inskrivning!M1094,0)</f>
        <v>0</v>
      </c>
      <c r="F392" s="16">
        <f>IF(Inskrivning!A1094="j",Inskrivning!N1094,0)</f>
        <v>0</v>
      </c>
      <c r="G392" s="16">
        <f>IF(Inskrivning!A1094="j",Inskrivning!O1094,0)</f>
        <v>0</v>
      </c>
      <c r="H392" s="16">
        <f>IF(Inskrivning!A1094="j",Inskrivning!P1094,0)</f>
        <v>0</v>
      </c>
      <c r="I392" s="73">
        <f>IF(Inskrivning!A1094="j",Inskrivning!Q1094,0)</f>
        <v>0</v>
      </c>
      <c r="J392" s="16">
        <f>IF(Inskrivning!A1094="j",Inskrivning!R1094,0)</f>
        <v>0</v>
      </c>
      <c r="K392" s="16">
        <f>IF(Inskrivning!A1094="j",Inskrivning!S1094,0)</f>
        <v>0</v>
      </c>
      <c r="L392" s="16">
        <f>IF(Inskrivning!A1094="j",Inskrivning!T1094,0)</f>
        <v>0</v>
      </c>
      <c r="M392" s="16">
        <f>IF(Inskrivning!A1094="j",Inskrivning!U1094,0)</f>
        <v>0</v>
      </c>
      <c r="N392" s="16">
        <f>IF(Inskrivning!A1094="j",Inskrivning!V1094,0)</f>
        <v>0</v>
      </c>
      <c r="O392" s="73">
        <f>IF(Inskrivning!A1094="j",Inskrivning!W1094,0)</f>
        <v>0</v>
      </c>
      <c r="P392" s="73">
        <f>IF(Inskrivning!A1094="j",Inskrivning!X1094,0)</f>
        <v>0</v>
      </c>
      <c r="Q392" s="113"/>
    </row>
    <row r="393" spans="2:17" ht="15.6" x14ac:dyDescent="0.3">
      <c r="B393" s="55">
        <f>IF(Inskrivning!A1095="j",Inskrivning!J1095,0)</f>
        <v>0</v>
      </c>
      <c r="C393" s="35">
        <f>IF(Inskrivning!A1095="j",Inskrivning!K1095,0)</f>
        <v>0</v>
      </c>
      <c r="D393" s="16">
        <f>IF(Inskrivning!A1095="j",Inskrivning!L1095,0)</f>
        <v>0</v>
      </c>
      <c r="E393" s="16">
        <f>IF(Inskrivning!A1095="j",Inskrivning!M1095,0)</f>
        <v>0</v>
      </c>
      <c r="F393" s="16">
        <f>IF(Inskrivning!A1095="j",Inskrivning!N1095,0)</f>
        <v>0</v>
      </c>
      <c r="G393" s="16">
        <f>IF(Inskrivning!A1095="j",Inskrivning!O1095,0)</f>
        <v>0</v>
      </c>
      <c r="H393" s="16">
        <f>IF(Inskrivning!A1095="j",Inskrivning!P1095,0)</f>
        <v>0</v>
      </c>
      <c r="I393" s="73">
        <f>IF(Inskrivning!A1095="j",Inskrivning!Q1095,0)</f>
        <v>0</v>
      </c>
      <c r="J393" s="16">
        <f>IF(Inskrivning!A1095="j",Inskrivning!R1095,0)</f>
        <v>0</v>
      </c>
      <c r="K393" s="16">
        <f>IF(Inskrivning!A1095="j",Inskrivning!S1095,0)</f>
        <v>0</v>
      </c>
      <c r="L393" s="16">
        <f>IF(Inskrivning!A1095="j",Inskrivning!T1095,0)</f>
        <v>0</v>
      </c>
      <c r="M393" s="16">
        <f>IF(Inskrivning!A1095="j",Inskrivning!U1095,0)</f>
        <v>0</v>
      </c>
      <c r="N393" s="16">
        <f>IF(Inskrivning!A1095="j",Inskrivning!V1095,0)</f>
        <v>0</v>
      </c>
      <c r="O393" s="73">
        <f>IF(Inskrivning!A1095="j",Inskrivning!W1095,0)</f>
        <v>0</v>
      </c>
      <c r="P393" s="73">
        <f>IF(Inskrivning!A1095="j",Inskrivning!X1095,0)</f>
        <v>0</v>
      </c>
      <c r="Q393" s="113"/>
    </row>
    <row r="394" spans="2:17" ht="15.6" x14ac:dyDescent="0.3">
      <c r="B394" s="55">
        <f>IF(Inskrivning!A1096="j",Inskrivning!J1096,0)</f>
        <v>0</v>
      </c>
      <c r="C394" s="35">
        <f>IF(Inskrivning!A1096="j",Inskrivning!K1096,0)</f>
        <v>0</v>
      </c>
      <c r="D394" s="16">
        <f>IF(Inskrivning!A1096="j",Inskrivning!L1096,0)</f>
        <v>0</v>
      </c>
      <c r="E394" s="16">
        <f>IF(Inskrivning!A1096="j",Inskrivning!M1096,0)</f>
        <v>0</v>
      </c>
      <c r="F394" s="16">
        <f>IF(Inskrivning!A1096="j",Inskrivning!N1096,0)</f>
        <v>0</v>
      </c>
      <c r="G394" s="16">
        <f>IF(Inskrivning!A1096="j",Inskrivning!O1096,0)</f>
        <v>0</v>
      </c>
      <c r="H394" s="16">
        <f>IF(Inskrivning!A1096="j",Inskrivning!P1096,0)</f>
        <v>0</v>
      </c>
      <c r="I394" s="73">
        <f>IF(Inskrivning!A1096="j",Inskrivning!Q1096,0)</f>
        <v>0</v>
      </c>
      <c r="J394" s="16">
        <f>IF(Inskrivning!A1096="j",Inskrivning!R1096,0)</f>
        <v>0</v>
      </c>
      <c r="K394" s="16">
        <f>IF(Inskrivning!A1096="j",Inskrivning!S1096,0)</f>
        <v>0</v>
      </c>
      <c r="L394" s="16">
        <f>IF(Inskrivning!A1096="j",Inskrivning!T1096,0)</f>
        <v>0</v>
      </c>
      <c r="M394" s="16">
        <f>IF(Inskrivning!A1096="j",Inskrivning!U1096,0)</f>
        <v>0</v>
      </c>
      <c r="N394" s="16">
        <f>IF(Inskrivning!A1096="j",Inskrivning!V1096,0)</f>
        <v>0</v>
      </c>
      <c r="O394" s="73">
        <f>IF(Inskrivning!A1096="j",Inskrivning!W1096,0)</f>
        <v>0</v>
      </c>
      <c r="P394" s="73">
        <f>IF(Inskrivning!A1096="j",Inskrivning!X1096,0)</f>
        <v>0</v>
      </c>
      <c r="Q394" s="113"/>
    </row>
    <row r="395" spans="2:17" ht="15.6" x14ac:dyDescent="0.3">
      <c r="B395" s="55">
        <f>IF(Inskrivning!A1097="j",Inskrivning!J1097,0)</f>
        <v>0</v>
      </c>
      <c r="C395" s="35">
        <f>IF(Inskrivning!A1097="j",Inskrivning!K1097,0)</f>
        <v>0</v>
      </c>
      <c r="D395" s="16">
        <f>IF(Inskrivning!A1097="j",Inskrivning!L1097,0)</f>
        <v>0</v>
      </c>
      <c r="E395" s="16">
        <f>IF(Inskrivning!A1097="j",Inskrivning!M1097,0)</f>
        <v>0</v>
      </c>
      <c r="F395" s="16">
        <f>IF(Inskrivning!A1097="j",Inskrivning!N1097,0)</f>
        <v>0</v>
      </c>
      <c r="G395" s="16">
        <f>IF(Inskrivning!A1097="j",Inskrivning!O1097,0)</f>
        <v>0</v>
      </c>
      <c r="H395" s="16">
        <f>IF(Inskrivning!A1097="j",Inskrivning!P1097,0)</f>
        <v>0</v>
      </c>
      <c r="I395" s="73">
        <f>IF(Inskrivning!A1097="j",Inskrivning!Q1097,0)</f>
        <v>0</v>
      </c>
      <c r="J395" s="16">
        <f>IF(Inskrivning!A1097="j",Inskrivning!R1097,0)</f>
        <v>0</v>
      </c>
      <c r="K395" s="16">
        <f>IF(Inskrivning!A1097="j",Inskrivning!S1097,0)</f>
        <v>0</v>
      </c>
      <c r="L395" s="16">
        <f>IF(Inskrivning!A1097="j",Inskrivning!T1097,0)</f>
        <v>0</v>
      </c>
      <c r="M395" s="16">
        <f>IF(Inskrivning!A1097="j",Inskrivning!U1097,0)</f>
        <v>0</v>
      </c>
      <c r="N395" s="16">
        <f>IF(Inskrivning!A1097="j",Inskrivning!V1097,0)</f>
        <v>0</v>
      </c>
      <c r="O395" s="73">
        <f>IF(Inskrivning!A1097="j",Inskrivning!W1097,0)</f>
        <v>0</v>
      </c>
      <c r="P395" s="73">
        <f>IF(Inskrivning!A1097="j",Inskrivning!X1097,0)</f>
        <v>0</v>
      </c>
      <c r="Q395" s="113"/>
    </row>
    <row r="396" spans="2:17" ht="15.6" x14ac:dyDescent="0.3">
      <c r="B396" s="55">
        <f>IF(Inskrivning!A1098="j",Inskrivning!J1098,0)</f>
        <v>0</v>
      </c>
      <c r="C396" s="35">
        <f>IF(Inskrivning!A1098="j",Inskrivning!K1098,0)</f>
        <v>0</v>
      </c>
      <c r="D396" s="16">
        <f>IF(Inskrivning!A1098="j",Inskrivning!L1098,0)</f>
        <v>0</v>
      </c>
      <c r="E396" s="16">
        <f>IF(Inskrivning!A1098="j",Inskrivning!M1098,0)</f>
        <v>0</v>
      </c>
      <c r="F396" s="16">
        <f>IF(Inskrivning!A1098="j",Inskrivning!N1098,0)</f>
        <v>0</v>
      </c>
      <c r="G396" s="16">
        <f>IF(Inskrivning!A1098="j",Inskrivning!O1098,0)</f>
        <v>0</v>
      </c>
      <c r="H396" s="16">
        <f>IF(Inskrivning!A1098="j",Inskrivning!P1098,0)</f>
        <v>0</v>
      </c>
      <c r="I396" s="73">
        <f>IF(Inskrivning!A1098="j",Inskrivning!Q1098,0)</f>
        <v>0</v>
      </c>
      <c r="J396" s="16">
        <f>IF(Inskrivning!A1098="j",Inskrivning!R1098,0)</f>
        <v>0</v>
      </c>
      <c r="K396" s="16">
        <f>IF(Inskrivning!A1098="j",Inskrivning!S1098,0)</f>
        <v>0</v>
      </c>
      <c r="L396" s="16">
        <f>IF(Inskrivning!A1098="j",Inskrivning!T1098,0)</f>
        <v>0</v>
      </c>
      <c r="M396" s="16">
        <f>IF(Inskrivning!A1098="j",Inskrivning!U1098,0)</f>
        <v>0</v>
      </c>
      <c r="N396" s="16">
        <f>IF(Inskrivning!A1098="j",Inskrivning!V1098,0)</f>
        <v>0</v>
      </c>
      <c r="O396" s="73">
        <f>IF(Inskrivning!A1098="j",Inskrivning!W1098,0)</f>
        <v>0</v>
      </c>
      <c r="P396" s="73">
        <f>IF(Inskrivning!A1098="j",Inskrivning!X1098,0)</f>
        <v>0</v>
      </c>
      <c r="Q396" s="113"/>
    </row>
    <row r="397" spans="2:17" ht="15.6" x14ac:dyDescent="0.3">
      <c r="B397" s="55">
        <f>IF(Inskrivning!A1099="j",Inskrivning!J1099,0)</f>
        <v>0</v>
      </c>
      <c r="C397" s="35">
        <f>IF(Inskrivning!A1099="j",Inskrivning!K1099,0)</f>
        <v>0</v>
      </c>
      <c r="D397" s="16">
        <f>IF(Inskrivning!A1099="j",Inskrivning!L1099,0)</f>
        <v>0</v>
      </c>
      <c r="E397" s="16">
        <f>IF(Inskrivning!A1099="j",Inskrivning!M1099,0)</f>
        <v>0</v>
      </c>
      <c r="F397" s="16">
        <f>IF(Inskrivning!A1099="j",Inskrivning!N1099,0)</f>
        <v>0</v>
      </c>
      <c r="G397" s="16">
        <f>IF(Inskrivning!A1099="j",Inskrivning!O1099,0)</f>
        <v>0</v>
      </c>
      <c r="H397" s="16">
        <f>IF(Inskrivning!A1099="j",Inskrivning!P1099,0)</f>
        <v>0</v>
      </c>
      <c r="I397" s="73">
        <f>IF(Inskrivning!A1099="j",Inskrivning!Q1099,0)</f>
        <v>0</v>
      </c>
      <c r="J397" s="16">
        <f>IF(Inskrivning!A1099="j",Inskrivning!R1099,0)</f>
        <v>0</v>
      </c>
      <c r="K397" s="16">
        <f>IF(Inskrivning!A1099="j",Inskrivning!S1099,0)</f>
        <v>0</v>
      </c>
      <c r="L397" s="16">
        <f>IF(Inskrivning!A1099="j",Inskrivning!T1099,0)</f>
        <v>0</v>
      </c>
      <c r="M397" s="16">
        <f>IF(Inskrivning!A1099="j",Inskrivning!U1099,0)</f>
        <v>0</v>
      </c>
      <c r="N397" s="16">
        <f>IF(Inskrivning!A1099="j",Inskrivning!V1099,0)</f>
        <v>0</v>
      </c>
      <c r="O397" s="73">
        <f>IF(Inskrivning!A1099="j",Inskrivning!W1099,0)</f>
        <v>0</v>
      </c>
      <c r="P397" s="73">
        <f>IF(Inskrivning!A1099="j",Inskrivning!X1099,0)</f>
        <v>0</v>
      </c>
      <c r="Q397" s="113"/>
    </row>
    <row r="398" spans="2:17" ht="15.6" x14ac:dyDescent="0.3">
      <c r="B398" s="55">
        <f>IF(Inskrivning!A1100="j",Inskrivning!J1100,0)</f>
        <v>0</v>
      </c>
      <c r="C398" s="35">
        <f>IF(Inskrivning!A1100="j",Inskrivning!K1100,0)</f>
        <v>0</v>
      </c>
      <c r="D398" s="16">
        <f>IF(Inskrivning!A1100="j",Inskrivning!L1100,0)</f>
        <v>0</v>
      </c>
      <c r="E398" s="16">
        <f>IF(Inskrivning!A1100="j",Inskrivning!M1100,0)</f>
        <v>0</v>
      </c>
      <c r="F398" s="16">
        <f>IF(Inskrivning!A1100="j",Inskrivning!N1100,0)</f>
        <v>0</v>
      </c>
      <c r="G398" s="16">
        <f>IF(Inskrivning!A1100="j",Inskrivning!O1100,0)</f>
        <v>0</v>
      </c>
      <c r="H398" s="16">
        <f>IF(Inskrivning!A1100="j",Inskrivning!P1100,0)</f>
        <v>0</v>
      </c>
      <c r="I398" s="73">
        <f>IF(Inskrivning!A1100="j",Inskrivning!Q1100,0)</f>
        <v>0</v>
      </c>
      <c r="J398" s="16">
        <f>IF(Inskrivning!A1100="j",Inskrivning!R1100,0)</f>
        <v>0</v>
      </c>
      <c r="K398" s="16">
        <f>IF(Inskrivning!A1100="j",Inskrivning!S1100,0)</f>
        <v>0</v>
      </c>
      <c r="L398" s="16">
        <f>IF(Inskrivning!A1100="j",Inskrivning!T1100,0)</f>
        <v>0</v>
      </c>
      <c r="M398" s="16">
        <f>IF(Inskrivning!A1100="j",Inskrivning!U1100,0)</f>
        <v>0</v>
      </c>
      <c r="N398" s="16">
        <f>IF(Inskrivning!A1100="j",Inskrivning!V1100,0)</f>
        <v>0</v>
      </c>
      <c r="O398" s="73">
        <f>IF(Inskrivning!A1100="j",Inskrivning!W1100,0)</f>
        <v>0</v>
      </c>
      <c r="P398" s="73">
        <f>IF(Inskrivning!A1100="j",Inskrivning!X1100,0)</f>
        <v>0</v>
      </c>
      <c r="Q398" s="113"/>
    </row>
    <row r="399" spans="2:17" ht="15.6" x14ac:dyDescent="0.3">
      <c r="B399" s="55">
        <f>IF(Inskrivning!A1101="j",Inskrivning!J1101,0)</f>
        <v>0</v>
      </c>
      <c r="C399" s="35">
        <f>IF(Inskrivning!A1101="j",Inskrivning!K1101,0)</f>
        <v>0</v>
      </c>
      <c r="D399" s="16">
        <f>IF(Inskrivning!A1101="j",Inskrivning!L1101,0)</f>
        <v>0</v>
      </c>
      <c r="E399" s="16">
        <f>IF(Inskrivning!A1101="j",Inskrivning!M1101,0)</f>
        <v>0</v>
      </c>
      <c r="F399" s="16">
        <f>IF(Inskrivning!A1101="j",Inskrivning!N1101,0)</f>
        <v>0</v>
      </c>
      <c r="G399" s="16">
        <f>IF(Inskrivning!A1101="j",Inskrivning!O1101,0)</f>
        <v>0</v>
      </c>
      <c r="H399" s="16">
        <f>IF(Inskrivning!A1101="j",Inskrivning!P1101,0)</f>
        <v>0</v>
      </c>
      <c r="I399" s="73">
        <f>IF(Inskrivning!A1101="j",Inskrivning!Q1101,0)</f>
        <v>0</v>
      </c>
      <c r="J399" s="16">
        <f>IF(Inskrivning!A1101="j",Inskrivning!R1101,0)</f>
        <v>0</v>
      </c>
      <c r="K399" s="16">
        <f>IF(Inskrivning!A1101="j",Inskrivning!S1101,0)</f>
        <v>0</v>
      </c>
      <c r="L399" s="16">
        <f>IF(Inskrivning!A1101="j",Inskrivning!T1101,0)</f>
        <v>0</v>
      </c>
      <c r="M399" s="16">
        <f>IF(Inskrivning!A1101="j",Inskrivning!U1101,0)</f>
        <v>0</v>
      </c>
      <c r="N399" s="16">
        <f>IF(Inskrivning!A1101="j",Inskrivning!V1101,0)</f>
        <v>0</v>
      </c>
      <c r="O399" s="73">
        <f>IF(Inskrivning!A1101="j",Inskrivning!W1101,0)</f>
        <v>0</v>
      </c>
      <c r="P399" s="73">
        <f>IF(Inskrivning!A1101="j",Inskrivning!X1101,0)</f>
        <v>0</v>
      </c>
      <c r="Q399" s="113"/>
    </row>
    <row r="400" spans="2:17" ht="15.6" x14ac:dyDescent="0.3">
      <c r="B400" s="55">
        <f>IF(Inskrivning!A1102="j",Inskrivning!J1102,0)</f>
        <v>0</v>
      </c>
      <c r="C400" s="35">
        <f>IF(Inskrivning!A1102="j",Inskrivning!K1102,0)</f>
        <v>0</v>
      </c>
      <c r="D400" s="16">
        <f>IF(Inskrivning!A1102="j",Inskrivning!L1102,0)</f>
        <v>0</v>
      </c>
      <c r="E400" s="16">
        <f>IF(Inskrivning!A1102="j",Inskrivning!M1102,0)</f>
        <v>0</v>
      </c>
      <c r="F400" s="16">
        <f>IF(Inskrivning!A1102="j",Inskrivning!N1102,0)</f>
        <v>0</v>
      </c>
      <c r="G400" s="16">
        <f>IF(Inskrivning!A1102="j",Inskrivning!O1102,0)</f>
        <v>0</v>
      </c>
      <c r="H400" s="16">
        <f>IF(Inskrivning!A1102="j",Inskrivning!P1102,0)</f>
        <v>0</v>
      </c>
      <c r="I400" s="73">
        <f>IF(Inskrivning!A1102="j",Inskrivning!Q1102,0)</f>
        <v>0</v>
      </c>
      <c r="J400" s="16">
        <f>IF(Inskrivning!A1102="j",Inskrivning!R1102,0)</f>
        <v>0</v>
      </c>
      <c r="K400" s="16">
        <f>IF(Inskrivning!A1102="j",Inskrivning!S1102,0)</f>
        <v>0</v>
      </c>
      <c r="L400" s="16">
        <f>IF(Inskrivning!A1102="j",Inskrivning!T1102,0)</f>
        <v>0</v>
      </c>
      <c r="M400" s="16">
        <f>IF(Inskrivning!A1102="j",Inskrivning!U1102,0)</f>
        <v>0</v>
      </c>
      <c r="N400" s="16">
        <f>IF(Inskrivning!A1102="j",Inskrivning!V1102,0)</f>
        <v>0</v>
      </c>
      <c r="O400" s="73">
        <f>IF(Inskrivning!A1102="j",Inskrivning!W1102,0)</f>
        <v>0</v>
      </c>
      <c r="P400" s="73">
        <f>IF(Inskrivning!A1102="j",Inskrivning!X1102,0)</f>
        <v>0</v>
      </c>
      <c r="Q400" s="113"/>
    </row>
    <row r="401" spans="2:17" ht="15.6" x14ac:dyDescent="0.3">
      <c r="B401" s="55">
        <f>IF(Inskrivning!A1103="j",Inskrivning!J1103,0)</f>
        <v>0</v>
      </c>
      <c r="C401" s="35">
        <f>IF(Inskrivning!A1103="j",Inskrivning!K1103,0)</f>
        <v>0</v>
      </c>
      <c r="D401" s="16">
        <f>IF(Inskrivning!A1103="j",Inskrivning!L1103,0)</f>
        <v>0</v>
      </c>
      <c r="E401" s="16">
        <f>IF(Inskrivning!A1103="j",Inskrivning!M1103,0)</f>
        <v>0</v>
      </c>
      <c r="F401" s="16">
        <f>IF(Inskrivning!A1103="j",Inskrivning!N1103,0)</f>
        <v>0</v>
      </c>
      <c r="G401" s="16">
        <f>IF(Inskrivning!A1103="j",Inskrivning!O1103,0)</f>
        <v>0</v>
      </c>
      <c r="H401" s="16">
        <f>IF(Inskrivning!A1103="j",Inskrivning!P1103,0)</f>
        <v>0</v>
      </c>
      <c r="I401" s="73">
        <f>IF(Inskrivning!A1103="j",Inskrivning!Q1103,0)</f>
        <v>0</v>
      </c>
      <c r="J401" s="16">
        <f>IF(Inskrivning!A1103="j",Inskrivning!R1103,0)</f>
        <v>0</v>
      </c>
      <c r="K401" s="16">
        <f>IF(Inskrivning!A1103="j",Inskrivning!S1103,0)</f>
        <v>0</v>
      </c>
      <c r="L401" s="16">
        <f>IF(Inskrivning!A1103="j",Inskrivning!T1103,0)</f>
        <v>0</v>
      </c>
      <c r="M401" s="16">
        <f>IF(Inskrivning!A1103="j",Inskrivning!U1103,0)</f>
        <v>0</v>
      </c>
      <c r="N401" s="16">
        <f>IF(Inskrivning!A1103="j",Inskrivning!V1103,0)</f>
        <v>0</v>
      </c>
      <c r="O401" s="73">
        <f>IF(Inskrivning!A1103="j",Inskrivning!W1103,0)</f>
        <v>0</v>
      </c>
      <c r="P401" s="73">
        <f>IF(Inskrivning!A1103="j",Inskrivning!X1103,0)</f>
        <v>0</v>
      </c>
      <c r="Q401" s="113"/>
    </row>
    <row r="402" spans="2:17" ht="15.6" x14ac:dyDescent="0.3">
      <c r="B402" s="55">
        <f>IF(Inskrivning!A1104="j",Inskrivning!J1104,0)</f>
        <v>0</v>
      </c>
      <c r="C402" s="35">
        <f>IF(Inskrivning!A1104="j",Inskrivning!K1104,0)</f>
        <v>0</v>
      </c>
      <c r="D402" s="16">
        <f>IF(Inskrivning!A1104="j",Inskrivning!L1104,0)</f>
        <v>0</v>
      </c>
      <c r="E402" s="16">
        <f>IF(Inskrivning!A1104="j",Inskrivning!M1104,0)</f>
        <v>0</v>
      </c>
      <c r="F402" s="16">
        <f>IF(Inskrivning!A1104="j",Inskrivning!N1104,0)</f>
        <v>0</v>
      </c>
      <c r="G402" s="16">
        <f>IF(Inskrivning!A1104="j",Inskrivning!O1104,0)</f>
        <v>0</v>
      </c>
      <c r="H402" s="16">
        <f>IF(Inskrivning!A1104="j",Inskrivning!P1104,0)</f>
        <v>0</v>
      </c>
      <c r="I402" s="73">
        <f>IF(Inskrivning!A1104="j",Inskrivning!Q1104,0)</f>
        <v>0</v>
      </c>
      <c r="J402" s="16">
        <f>IF(Inskrivning!A1104="j",Inskrivning!R1104,0)</f>
        <v>0</v>
      </c>
      <c r="K402" s="16">
        <f>IF(Inskrivning!A1104="j",Inskrivning!S1104,0)</f>
        <v>0</v>
      </c>
      <c r="L402" s="16">
        <f>IF(Inskrivning!A1104="j",Inskrivning!T1104,0)</f>
        <v>0</v>
      </c>
      <c r="M402" s="16">
        <f>IF(Inskrivning!A1104="j",Inskrivning!U1104,0)</f>
        <v>0</v>
      </c>
      <c r="N402" s="16">
        <f>IF(Inskrivning!A1104="j",Inskrivning!V1104,0)</f>
        <v>0</v>
      </c>
      <c r="O402" s="73">
        <f>IF(Inskrivning!A1104="j",Inskrivning!W1104,0)</f>
        <v>0</v>
      </c>
      <c r="P402" s="73">
        <f>IF(Inskrivning!A1104="j",Inskrivning!X1104,0)</f>
        <v>0</v>
      </c>
      <c r="Q402" s="113"/>
    </row>
    <row r="403" spans="2:17" ht="15.6" x14ac:dyDescent="0.3">
      <c r="B403" s="55">
        <f>IF(Inskrivning!A1105="j",Inskrivning!J1105,0)</f>
        <v>0</v>
      </c>
      <c r="C403" s="35">
        <f>IF(Inskrivning!A1105="j",Inskrivning!K1105,0)</f>
        <v>0</v>
      </c>
      <c r="D403" s="16">
        <f>IF(Inskrivning!A1105="j",Inskrivning!L1105,0)</f>
        <v>0</v>
      </c>
      <c r="E403" s="16">
        <f>IF(Inskrivning!A1105="j",Inskrivning!M1105,0)</f>
        <v>0</v>
      </c>
      <c r="F403" s="16">
        <f>IF(Inskrivning!A1105="j",Inskrivning!N1105,0)</f>
        <v>0</v>
      </c>
      <c r="G403" s="16">
        <f>IF(Inskrivning!A1105="j",Inskrivning!O1105,0)</f>
        <v>0</v>
      </c>
      <c r="H403" s="16">
        <f>IF(Inskrivning!A1105="j",Inskrivning!P1105,0)</f>
        <v>0</v>
      </c>
      <c r="I403" s="73">
        <f>IF(Inskrivning!A1105="j",Inskrivning!Q1105,0)</f>
        <v>0</v>
      </c>
      <c r="J403" s="16">
        <f>IF(Inskrivning!A1105="j",Inskrivning!R1105,0)</f>
        <v>0</v>
      </c>
      <c r="K403" s="16">
        <f>IF(Inskrivning!A1105="j",Inskrivning!S1105,0)</f>
        <v>0</v>
      </c>
      <c r="L403" s="16">
        <f>IF(Inskrivning!A1105="j",Inskrivning!T1105,0)</f>
        <v>0</v>
      </c>
      <c r="M403" s="16">
        <f>IF(Inskrivning!A1105="j",Inskrivning!U1105,0)</f>
        <v>0</v>
      </c>
      <c r="N403" s="16">
        <f>IF(Inskrivning!A1105="j",Inskrivning!V1105,0)</f>
        <v>0</v>
      </c>
      <c r="O403" s="73">
        <f>IF(Inskrivning!A1105="j",Inskrivning!W1105,0)</f>
        <v>0</v>
      </c>
      <c r="P403" s="73">
        <f>IF(Inskrivning!A1105="j",Inskrivning!X1105,0)</f>
        <v>0</v>
      </c>
      <c r="Q403" s="113"/>
    </row>
    <row r="404" spans="2:17" ht="15.6" x14ac:dyDescent="0.3">
      <c r="B404" s="55">
        <f>IF(Inskrivning!A1106="j",Inskrivning!J1106,0)</f>
        <v>0</v>
      </c>
      <c r="C404" s="35">
        <f>IF(Inskrivning!A1106="j",Inskrivning!K1106,0)</f>
        <v>0</v>
      </c>
      <c r="D404" s="16">
        <f>IF(Inskrivning!A1106="j",Inskrivning!L1106,0)</f>
        <v>0</v>
      </c>
      <c r="E404" s="16">
        <f>IF(Inskrivning!A1106="j",Inskrivning!M1106,0)</f>
        <v>0</v>
      </c>
      <c r="F404" s="16">
        <f>IF(Inskrivning!A1106="j",Inskrivning!N1106,0)</f>
        <v>0</v>
      </c>
      <c r="G404" s="16">
        <f>IF(Inskrivning!A1106="j",Inskrivning!O1106,0)</f>
        <v>0</v>
      </c>
      <c r="H404" s="16">
        <f>IF(Inskrivning!A1106="j",Inskrivning!P1106,0)</f>
        <v>0</v>
      </c>
      <c r="I404" s="73">
        <f>IF(Inskrivning!A1106="j",Inskrivning!Q1106,0)</f>
        <v>0</v>
      </c>
      <c r="J404" s="16">
        <f>IF(Inskrivning!A1106="j",Inskrivning!R1106,0)</f>
        <v>0</v>
      </c>
      <c r="K404" s="16">
        <f>IF(Inskrivning!A1106="j",Inskrivning!S1106,0)</f>
        <v>0</v>
      </c>
      <c r="L404" s="16">
        <f>IF(Inskrivning!A1106="j",Inskrivning!T1106,0)</f>
        <v>0</v>
      </c>
      <c r="M404" s="16">
        <f>IF(Inskrivning!A1106="j",Inskrivning!U1106,0)</f>
        <v>0</v>
      </c>
      <c r="N404" s="16">
        <f>IF(Inskrivning!A1106="j",Inskrivning!V1106,0)</f>
        <v>0</v>
      </c>
      <c r="O404" s="73">
        <f>IF(Inskrivning!A1106="j",Inskrivning!W1106,0)</f>
        <v>0</v>
      </c>
      <c r="P404" s="73">
        <f>IF(Inskrivning!A1106="j",Inskrivning!X1106,0)</f>
        <v>0</v>
      </c>
      <c r="Q404" s="113"/>
    </row>
    <row r="405" spans="2:17" ht="15.6" x14ac:dyDescent="0.3">
      <c r="B405" s="55">
        <f>IF(Inskrivning!A1107="j",Inskrivning!J1107,0)</f>
        <v>0</v>
      </c>
      <c r="C405" s="35">
        <f>IF(Inskrivning!A1107="j",Inskrivning!K1107,0)</f>
        <v>0</v>
      </c>
      <c r="D405" s="16">
        <f>IF(Inskrivning!A1107="j",Inskrivning!L1107,0)</f>
        <v>0</v>
      </c>
      <c r="E405" s="16">
        <f>IF(Inskrivning!A1107="j",Inskrivning!M1107,0)</f>
        <v>0</v>
      </c>
      <c r="F405" s="16">
        <f>IF(Inskrivning!A1107="j",Inskrivning!N1107,0)</f>
        <v>0</v>
      </c>
      <c r="G405" s="16">
        <f>IF(Inskrivning!A1107="j",Inskrivning!O1107,0)</f>
        <v>0</v>
      </c>
      <c r="H405" s="16">
        <f>IF(Inskrivning!A1107="j",Inskrivning!P1107,0)</f>
        <v>0</v>
      </c>
      <c r="I405" s="73">
        <f>IF(Inskrivning!A1107="j",Inskrivning!Q1107,0)</f>
        <v>0</v>
      </c>
      <c r="J405" s="16">
        <f>IF(Inskrivning!A1107="j",Inskrivning!R1107,0)</f>
        <v>0</v>
      </c>
      <c r="K405" s="16">
        <f>IF(Inskrivning!A1107="j",Inskrivning!S1107,0)</f>
        <v>0</v>
      </c>
      <c r="L405" s="16">
        <f>IF(Inskrivning!A1107="j",Inskrivning!T1107,0)</f>
        <v>0</v>
      </c>
      <c r="M405" s="16">
        <f>IF(Inskrivning!A1107="j",Inskrivning!U1107,0)</f>
        <v>0</v>
      </c>
      <c r="N405" s="16">
        <f>IF(Inskrivning!A1107="j",Inskrivning!V1107,0)</f>
        <v>0</v>
      </c>
      <c r="O405" s="73">
        <f>IF(Inskrivning!A1107="j",Inskrivning!W1107,0)</f>
        <v>0</v>
      </c>
      <c r="P405" s="73">
        <f>IF(Inskrivning!A1107="j",Inskrivning!X1107,0)</f>
        <v>0</v>
      </c>
      <c r="Q405" s="113"/>
    </row>
    <row r="406" spans="2:17" ht="15.6" x14ac:dyDescent="0.3">
      <c r="B406" s="55">
        <f>IF(Inskrivning!A1108="j",Inskrivning!J1108,0)</f>
        <v>0</v>
      </c>
      <c r="C406" s="35">
        <f>IF(Inskrivning!A1108="j",Inskrivning!K1108,0)</f>
        <v>0</v>
      </c>
      <c r="D406" s="16">
        <f>IF(Inskrivning!A1108="j",Inskrivning!L1108,0)</f>
        <v>0</v>
      </c>
      <c r="E406" s="16">
        <f>IF(Inskrivning!A1108="j",Inskrivning!M1108,0)</f>
        <v>0</v>
      </c>
      <c r="F406" s="16">
        <f>IF(Inskrivning!A1108="j",Inskrivning!N1108,0)</f>
        <v>0</v>
      </c>
      <c r="G406" s="16">
        <f>IF(Inskrivning!A1108="j",Inskrivning!O1108,0)</f>
        <v>0</v>
      </c>
      <c r="H406" s="16">
        <f>IF(Inskrivning!A1108="j",Inskrivning!P1108,0)</f>
        <v>0</v>
      </c>
      <c r="I406" s="73">
        <f>IF(Inskrivning!A1108="j",Inskrivning!Q1108,0)</f>
        <v>0</v>
      </c>
      <c r="J406" s="16">
        <f>IF(Inskrivning!A1108="j",Inskrivning!R1108,0)</f>
        <v>0</v>
      </c>
      <c r="K406" s="16">
        <f>IF(Inskrivning!A1108="j",Inskrivning!S1108,0)</f>
        <v>0</v>
      </c>
      <c r="L406" s="16">
        <f>IF(Inskrivning!A1108="j",Inskrivning!T1108,0)</f>
        <v>0</v>
      </c>
      <c r="M406" s="16">
        <f>IF(Inskrivning!A1108="j",Inskrivning!U1108,0)</f>
        <v>0</v>
      </c>
      <c r="N406" s="16">
        <f>IF(Inskrivning!A1108="j",Inskrivning!V1108,0)</f>
        <v>0</v>
      </c>
      <c r="O406" s="73">
        <f>IF(Inskrivning!A1108="j",Inskrivning!W1108,0)</f>
        <v>0</v>
      </c>
      <c r="P406" s="73">
        <f>IF(Inskrivning!A1108="j",Inskrivning!X1108,0)</f>
        <v>0</v>
      </c>
      <c r="Q406" s="113"/>
    </row>
    <row r="407" spans="2:17" ht="15.6" x14ac:dyDescent="0.3">
      <c r="B407" s="55">
        <f>IF(Inskrivning!A1109="j",Inskrivning!J1109,0)</f>
        <v>0</v>
      </c>
      <c r="C407" s="35">
        <f>IF(Inskrivning!A1109="j",Inskrivning!K1109,0)</f>
        <v>0</v>
      </c>
      <c r="D407" s="16">
        <f>IF(Inskrivning!A1109="j",Inskrivning!L1109,0)</f>
        <v>0</v>
      </c>
      <c r="E407" s="16">
        <f>IF(Inskrivning!A1109="j",Inskrivning!M1109,0)</f>
        <v>0</v>
      </c>
      <c r="F407" s="16">
        <f>IF(Inskrivning!A1109="j",Inskrivning!N1109,0)</f>
        <v>0</v>
      </c>
      <c r="G407" s="16">
        <f>IF(Inskrivning!A1109="j",Inskrivning!O1109,0)</f>
        <v>0</v>
      </c>
      <c r="H407" s="16">
        <f>IF(Inskrivning!A1109="j",Inskrivning!P1109,0)</f>
        <v>0</v>
      </c>
      <c r="I407" s="73">
        <f>IF(Inskrivning!A1109="j",Inskrivning!Q1109,0)</f>
        <v>0</v>
      </c>
      <c r="J407" s="16">
        <f>IF(Inskrivning!A1109="j",Inskrivning!R1109,0)</f>
        <v>0</v>
      </c>
      <c r="K407" s="16">
        <f>IF(Inskrivning!A1109="j",Inskrivning!S1109,0)</f>
        <v>0</v>
      </c>
      <c r="L407" s="16">
        <f>IF(Inskrivning!A1109="j",Inskrivning!T1109,0)</f>
        <v>0</v>
      </c>
      <c r="M407" s="16">
        <f>IF(Inskrivning!A1109="j",Inskrivning!U1109,0)</f>
        <v>0</v>
      </c>
      <c r="N407" s="16">
        <f>IF(Inskrivning!A1109="j",Inskrivning!V1109,0)</f>
        <v>0</v>
      </c>
      <c r="O407" s="73">
        <f>IF(Inskrivning!A1109="j",Inskrivning!W1109,0)</f>
        <v>0</v>
      </c>
      <c r="P407" s="73">
        <f>IF(Inskrivning!A1109="j",Inskrivning!X1109,0)</f>
        <v>0</v>
      </c>
      <c r="Q407" s="113"/>
    </row>
    <row r="408" spans="2:17" ht="15.6" x14ac:dyDescent="0.3">
      <c r="B408" s="55">
        <f>IF(Inskrivning!A1110="j",Inskrivning!J1110,0)</f>
        <v>0</v>
      </c>
      <c r="C408" s="35">
        <f>IF(Inskrivning!A1110="j",Inskrivning!K1110,0)</f>
        <v>0</v>
      </c>
      <c r="D408" s="16">
        <f>IF(Inskrivning!A1110="j",Inskrivning!L1110,0)</f>
        <v>0</v>
      </c>
      <c r="E408" s="16">
        <f>IF(Inskrivning!A1110="j",Inskrivning!M1110,0)</f>
        <v>0</v>
      </c>
      <c r="F408" s="16">
        <f>IF(Inskrivning!A1110="j",Inskrivning!N1110,0)</f>
        <v>0</v>
      </c>
      <c r="G408" s="16">
        <f>IF(Inskrivning!A1110="j",Inskrivning!O1110,0)</f>
        <v>0</v>
      </c>
      <c r="H408" s="16">
        <f>IF(Inskrivning!A1110="j",Inskrivning!P1110,0)</f>
        <v>0</v>
      </c>
      <c r="I408" s="73">
        <f>IF(Inskrivning!A1110="j",Inskrivning!Q1110,0)</f>
        <v>0</v>
      </c>
      <c r="J408" s="16">
        <f>IF(Inskrivning!A1110="j",Inskrivning!R1110,0)</f>
        <v>0</v>
      </c>
      <c r="K408" s="16">
        <f>IF(Inskrivning!A1110="j",Inskrivning!S1110,0)</f>
        <v>0</v>
      </c>
      <c r="L408" s="16">
        <f>IF(Inskrivning!A1110="j",Inskrivning!T1110,0)</f>
        <v>0</v>
      </c>
      <c r="M408" s="16">
        <f>IF(Inskrivning!A1110="j",Inskrivning!U1110,0)</f>
        <v>0</v>
      </c>
      <c r="N408" s="16">
        <f>IF(Inskrivning!A1110="j",Inskrivning!V1110,0)</f>
        <v>0</v>
      </c>
      <c r="O408" s="73">
        <f>IF(Inskrivning!A1110="j",Inskrivning!W1110,0)</f>
        <v>0</v>
      </c>
      <c r="P408" s="73">
        <f>IF(Inskrivning!A1110="j",Inskrivning!X1110,0)</f>
        <v>0</v>
      </c>
      <c r="Q408" s="113"/>
    </row>
    <row r="409" spans="2:17" ht="15.6" x14ac:dyDescent="0.3">
      <c r="B409" s="55">
        <f>IF(Inskrivning!A1111="j",Inskrivning!J1111,0)</f>
        <v>0</v>
      </c>
      <c r="C409" s="35">
        <f>IF(Inskrivning!A1111="j",Inskrivning!K1111,0)</f>
        <v>0</v>
      </c>
      <c r="D409" s="16">
        <f>IF(Inskrivning!A1111="j",Inskrivning!L1111,0)</f>
        <v>0</v>
      </c>
      <c r="E409" s="16">
        <f>IF(Inskrivning!A1111="j",Inskrivning!M1111,0)</f>
        <v>0</v>
      </c>
      <c r="F409" s="16">
        <f>IF(Inskrivning!A1111="j",Inskrivning!N1111,0)</f>
        <v>0</v>
      </c>
      <c r="G409" s="16">
        <f>IF(Inskrivning!A1111="j",Inskrivning!O1111,0)</f>
        <v>0</v>
      </c>
      <c r="H409" s="16">
        <f>IF(Inskrivning!A1111="j",Inskrivning!P1111,0)</f>
        <v>0</v>
      </c>
      <c r="I409" s="73">
        <f>IF(Inskrivning!A1111="j",Inskrivning!Q1111,0)</f>
        <v>0</v>
      </c>
      <c r="J409" s="16">
        <f>IF(Inskrivning!A1111="j",Inskrivning!R1111,0)</f>
        <v>0</v>
      </c>
      <c r="K409" s="16">
        <f>IF(Inskrivning!A1111="j",Inskrivning!S1111,0)</f>
        <v>0</v>
      </c>
      <c r="L409" s="16">
        <f>IF(Inskrivning!A1111="j",Inskrivning!T1111,0)</f>
        <v>0</v>
      </c>
      <c r="M409" s="16">
        <f>IF(Inskrivning!A1111="j",Inskrivning!U1111,0)</f>
        <v>0</v>
      </c>
      <c r="N409" s="16">
        <f>IF(Inskrivning!A1111="j",Inskrivning!V1111,0)</f>
        <v>0</v>
      </c>
      <c r="O409" s="73">
        <f>IF(Inskrivning!A1111="j",Inskrivning!W1111,0)</f>
        <v>0</v>
      </c>
      <c r="P409" s="73">
        <f>IF(Inskrivning!A1111="j",Inskrivning!X1111,0)</f>
        <v>0</v>
      </c>
      <c r="Q409" s="113"/>
    </row>
    <row r="410" spans="2:17" ht="15.6" x14ac:dyDescent="0.3">
      <c r="B410" s="55">
        <f>IF(Inskrivning!A1112="j",Inskrivning!J1112,0)</f>
        <v>0</v>
      </c>
      <c r="C410" s="35">
        <f>IF(Inskrivning!A1112="j",Inskrivning!K1112,0)</f>
        <v>0</v>
      </c>
      <c r="D410" s="16">
        <f>IF(Inskrivning!A1112="j",Inskrivning!L1112,0)</f>
        <v>0</v>
      </c>
      <c r="E410" s="16">
        <f>IF(Inskrivning!A1112="j",Inskrivning!M1112,0)</f>
        <v>0</v>
      </c>
      <c r="F410" s="16">
        <f>IF(Inskrivning!A1112="j",Inskrivning!N1112,0)</f>
        <v>0</v>
      </c>
      <c r="G410" s="16">
        <f>IF(Inskrivning!A1112="j",Inskrivning!O1112,0)</f>
        <v>0</v>
      </c>
      <c r="H410" s="16">
        <f>IF(Inskrivning!A1112="j",Inskrivning!P1112,0)</f>
        <v>0</v>
      </c>
      <c r="I410" s="73">
        <f>IF(Inskrivning!A1112="j",Inskrivning!Q1112,0)</f>
        <v>0</v>
      </c>
      <c r="J410" s="16">
        <f>IF(Inskrivning!A1112="j",Inskrivning!R1112,0)</f>
        <v>0</v>
      </c>
      <c r="K410" s="16">
        <f>IF(Inskrivning!A1112="j",Inskrivning!S1112,0)</f>
        <v>0</v>
      </c>
      <c r="L410" s="16">
        <f>IF(Inskrivning!A1112="j",Inskrivning!T1112,0)</f>
        <v>0</v>
      </c>
      <c r="M410" s="16">
        <f>IF(Inskrivning!A1112="j",Inskrivning!U1112,0)</f>
        <v>0</v>
      </c>
      <c r="N410" s="16">
        <f>IF(Inskrivning!A1112="j",Inskrivning!V1112,0)</f>
        <v>0</v>
      </c>
      <c r="O410" s="73">
        <f>IF(Inskrivning!A1112="j",Inskrivning!W1112,0)</f>
        <v>0</v>
      </c>
      <c r="P410" s="73">
        <f>IF(Inskrivning!A1112="j",Inskrivning!X1112,0)</f>
        <v>0</v>
      </c>
      <c r="Q410" s="113"/>
    </row>
    <row r="411" spans="2:17" ht="15.6" x14ac:dyDescent="0.3">
      <c r="B411" s="55">
        <f>IF(Inskrivning!A1113="j",Inskrivning!J1113,0)</f>
        <v>0</v>
      </c>
      <c r="C411" s="35">
        <f>IF(Inskrivning!A1113="j",Inskrivning!K1113,0)</f>
        <v>0</v>
      </c>
      <c r="D411" s="16">
        <f>IF(Inskrivning!A1113="j",Inskrivning!L1113,0)</f>
        <v>0</v>
      </c>
      <c r="E411" s="16">
        <f>IF(Inskrivning!A1113="j",Inskrivning!M1113,0)</f>
        <v>0</v>
      </c>
      <c r="F411" s="16">
        <f>IF(Inskrivning!A1113="j",Inskrivning!N1113,0)</f>
        <v>0</v>
      </c>
      <c r="G411" s="16">
        <f>IF(Inskrivning!A1113="j",Inskrivning!O1113,0)</f>
        <v>0</v>
      </c>
      <c r="H411" s="16">
        <f>IF(Inskrivning!A1113="j",Inskrivning!P1113,0)</f>
        <v>0</v>
      </c>
      <c r="I411" s="73">
        <f>IF(Inskrivning!A1113="j",Inskrivning!Q1113,0)</f>
        <v>0</v>
      </c>
      <c r="J411" s="16">
        <f>IF(Inskrivning!A1113="j",Inskrivning!R1113,0)</f>
        <v>0</v>
      </c>
      <c r="K411" s="16">
        <f>IF(Inskrivning!A1113="j",Inskrivning!S1113,0)</f>
        <v>0</v>
      </c>
      <c r="L411" s="16">
        <f>IF(Inskrivning!A1113="j",Inskrivning!T1113,0)</f>
        <v>0</v>
      </c>
      <c r="M411" s="16">
        <f>IF(Inskrivning!A1113="j",Inskrivning!U1113,0)</f>
        <v>0</v>
      </c>
      <c r="N411" s="16">
        <f>IF(Inskrivning!A1113="j",Inskrivning!V1113,0)</f>
        <v>0</v>
      </c>
      <c r="O411" s="73">
        <f>IF(Inskrivning!A1113="j",Inskrivning!W1113,0)</f>
        <v>0</v>
      </c>
      <c r="P411" s="73">
        <f>IF(Inskrivning!A1113="j",Inskrivning!X1113,0)</f>
        <v>0</v>
      </c>
      <c r="Q411" s="113"/>
    </row>
    <row r="412" spans="2:17" ht="15.6" x14ac:dyDescent="0.3">
      <c r="B412" s="55">
        <f>IF(Inskrivning!A1114="j",Inskrivning!J1114,0)</f>
        <v>0</v>
      </c>
      <c r="C412" s="35">
        <f>IF(Inskrivning!A1114="j",Inskrivning!K1114,0)</f>
        <v>0</v>
      </c>
      <c r="D412" s="16">
        <f>IF(Inskrivning!A1114="j",Inskrivning!L1114,0)</f>
        <v>0</v>
      </c>
      <c r="E412" s="16">
        <f>IF(Inskrivning!A1114="j",Inskrivning!M1114,0)</f>
        <v>0</v>
      </c>
      <c r="F412" s="16">
        <f>IF(Inskrivning!A1114="j",Inskrivning!N1114,0)</f>
        <v>0</v>
      </c>
      <c r="G412" s="16">
        <f>IF(Inskrivning!A1114="j",Inskrivning!O1114,0)</f>
        <v>0</v>
      </c>
      <c r="H412" s="16">
        <f>IF(Inskrivning!A1114="j",Inskrivning!P1114,0)</f>
        <v>0</v>
      </c>
      <c r="I412" s="73">
        <f>IF(Inskrivning!A1114="j",Inskrivning!Q1114,0)</f>
        <v>0</v>
      </c>
      <c r="J412" s="16">
        <f>IF(Inskrivning!A1114="j",Inskrivning!R1114,0)</f>
        <v>0</v>
      </c>
      <c r="K412" s="16">
        <f>IF(Inskrivning!A1114="j",Inskrivning!S1114,0)</f>
        <v>0</v>
      </c>
      <c r="L412" s="16">
        <f>IF(Inskrivning!A1114="j",Inskrivning!T1114,0)</f>
        <v>0</v>
      </c>
      <c r="M412" s="16">
        <f>IF(Inskrivning!A1114="j",Inskrivning!U1114,0)</f>
        <v>0</v>
      </c>
      <c r="N412" s="16">
        <f>IF(Inskrivning!A1114="j",Inskrivning!V1114,0)</f>
        <v>0</v>
      </c>
      <c r="O412" s="73">
        <f>IF(Inskrivning!A1114="j",Inskrivning!W1114,0)</f>
        <v>0</v>
      </c>
      <c r="P412" s="73">
        <f>IF(Inskrivning!A1114="j",Inskrivning!X1114,0)</f>
        <v>0</v>
      </c>
      <c r="Q412" s="113"/>
    </row>
    <row r="413" spans="2:17" ht="15.6" x14ac:dyDescent="0.3">
      <c r="B413" s="55">
        <f>IF(Inskrivning!A1115="j",Inskrivning!J1115,0)</f>
        <v>0</v>
      </c>
      <c r="C413" s="35">
        <f>IF(Inskrivning!A1115="j",Inskrivning!K1115,0)</f>
        <v>0</v>
      </c>
      <c r="D413" s="16">
        <f>IF(Inskrivning!A1115="j",Inskrivning!L1115,0)</f>
        <v>0</v>
      </c>
      <c r="E413" s="16">
        <f>IF(Inskrivning!A1115="j",Inskrivning!M1115,0)</f>
        <v>0</v>
      </c>
      <c r="F413" s="16">
        <f>IF(Inskrivning!A1115="j",Inskrivning!N1115,0)</f>
        <v>0</v>
      </c>
      <c r="G413" s="16">
        <f>IF(Inskrivning!A1115="j",Inskrivning!O1115,0)</f>
        <v>0</v>
      </c>
      <c r="H413" s="16">
        <f>IF(Inskrivning!A1115="j",Inskrivning!P1115,0)</f>
        <v>0</v>
      </c>
      <c r="I413" s="73">
        <f>IF(Inskrivning!A1115="j",Inskrivning!Q1115,0)</f>
        <v>0</v>
      </c>
      <c r="J413" s="16">
        <f>IF(Inskrivning!A1115="j",Inskrivning!R1115,0)</f>
        <v>0</v>
      </c>
      <c r="K413" s="16">
        <f>IF(Inskrivning!A1115="j",Inskrivning!S1115,0)</f>
        <v>0</v>
      </c>
      <c r="L413" s="16">
        <f>IF(Inskrivning!A1115="j",Inskrivning!T1115,0)</f>
        <v>0</v>
      </c>
      <c r="M413" s="16">
        <f>IF(Inskrivning!A1115="j",Inskrivning!U1115,0)</f>
        <v>0</v>
      </c>
      <c r="N413" s="16">
        <f>IF(Inskrivning!A1115="j",Inskrivning!V1115,0)</f>
        <v>0</v>
      </c>
      <c r="O413" s="73">
        <f>IF(Inskrivning!A1115="j",Inskrivning!W1115,0)</f>
        <v>0</v>
      </c>
      <c r="P413" s="73">
        <f>IF(Inskrivning!A1115="j",Inskrivning!X1115,0)</f>
        <v>0</v>
      </c>
      <c r="Q413" s="113"/>
    </row>
    <row r="414" spans="2:17" ht="15.6" x14ac:dyDescent="0.3">
      <c r="B414" s="55">
        <f>IF(Inskrivning!A1116="j",Inskrivning!J1116,0)</f>
        <v>0</v>
      </c>
      <c r="C414" s="35">
        <f>IF(Inskrivning!A1116="j",Inskrivning!K1116,0)</f>
        <v>0</v>
      </c>
      <c r="D414" s="16">
        <f>IF(Inskrivning!A1116="j",Inskrivning!L1116,0)</f>
        <v>0</v>
      </c>
      <c r="E414" s="16">
        <f>IF(Inskrivning!A1116="j",Inskrivning!M1116,0)</f>
        <v>0</v>
      </c>
      <c r="F414" s="16">
        <f>IF(Inskrivning!A1116="j",Inskrivning!N1116,0)</f>
        <v>0</v>
      </c>
      <c r="G414" s="16">
        <f>IF(Inskrivning!A1116="j",Inskrivning!O1116,0)</f>
        <v>0</v>
      </c>
      <c r="H414" s="16">
        <f>IF(Inskrivning!A1116="j",Inskrivning!P1116,0)</f>
        <v>0</v>
      </c>
      <c r="I414" s="73">
        <f>IF(Inskrivning!A1116="j",Inskrivning!Q1116,0)</f>
        <v>0</v>
      </c>
      <c r="J414" s="16">
        <f>IF(Inskrivning!A1116="j",Inskrivning!R1116,0)</f>
        <v>0</v>
      </c>
      <c r="K414" s="16">
        <f>IF(Inskrivning!A1116="j",Inskrivning!S1116,0)</f>
        <v>0</v>
      </c>
      <c r="L414" s="16">
        <f>IF(Inskrivning!A1116="j",Inskrivning!T1116,0)</f>
        <v>0</v>
      </c>
      <c r="M414" s="16">
        <f>IF(Inskrivning!A1116="j",Inskrivning!U1116,0)</f>
        <v>0</v>
      </c>
      <c r="N414" s="16">
        <f>IF(Inskrivning!A1116="j",Inskrivning!V1116,0)</f>
        <v>0</v>
      </c>
      <c r="O414" s="73">
        <f>IF(Inskrivning!A1116="j",Inskrivning!W1116,0)</f>
        <v>0</v>
      </c>
      <c r="P414" s="73">
        <f>IF(Inskrivning!A1116="j",Inskrivning!X1116,0)</f>
        <v>0</v>
      </c>
      <c r="Q414" s="113"/>
    </row>
    <row r="415" spans="2:17" ht="15.6" x14ac:dyDescent="0.3">
      <c r="B415" s="55">
        <f>IF(Inskrivning!A1117="j",Inskrivning!J1117,0)</f>
        <v>0</v>
      </c>
      <c r="C415" s="35">
        <f>IF(Inskrivning!A1117="j",Inskrivning!K1117,0)</f>
        <v>0</v>
      </c>
      <c r="D415" s="16">
        <f>IF(Inskrivning!A1117="j",Inskrivning!L1117,0)</f>
        <v>0</v>
      </c>
      <c r="E415" s="16">
        <f>IF(Inskrivning!A1117="j",Inskrivning!M1117,0)</f>
        <v>0</v>
      </c>
      <c r="F415" s="16">
        <f>IF(Inskrivning!A1117="j",Inskrivning!N1117,0)</f>
        <v>0</v>
      </c>
      <c r="G415" s="16">
        <f>IF(Inskrivning!A1117="j",Inskrivning!O1117,0)</f>
        <v>0</v>
      </c>
      <c r="H415" s="16">
        <f>IF(Inskrivning!A1117="j",Inskrivning!P1117,0)</f>
        <v>0</v>
      </c>
      <c r="I415" s="73">
        <f>IF(Inskrivning!A1117="j",Inskrivning!Q1117,0)</f>
        <v>0</v>
      </c>
      <c r="J415" s="16">
        <f>IF(Inskrivning!A1117="j",Inskrivning!R1117,0)</f>
        <v>0</v>
      </c>
      <c r="K415" s="16">
        <f>IF(Inskrivning!A1117="j",Inskrivning!S1117,0)</f>
        <v>0</v>
      </c>
      <c r="L415" s="16">
        <f>IF(Inskrivning!A1117="j",Inskrivning!T1117,0)</f>
        <v>0</v>
      </c>
      <c r="M415" s="16">
        <f>IF(Inskrivning!A1117="j",Inskrivning!U1117,0)</f>
        <v>0</v>
      </c>
      <c r="N415" s="16">
        <f>IF(Inskrivning!A1117="j",Inskrivning!V1117,0)</f>
        <v>0</v>
      </c>
      <c r="O415" s="73">
        <f>IF(Inskrivning!A1117="j",Inskrivning!W1117,0)</f>
        <v>0</v>
      </c>
      <c r="P415" s="73">
        <f>IF(Inskrivning!A1117="j",Inskrivning!X1117,0)</f>
        <v>0</v>
      </c>
      <c r="Q415" s="113"/>
    </row>
    <row r="416" spans="2:17" ht="15.6" x14ac:dyDescent="0.3">
      <c r="B416" s="55">
        <f>IF(Inskrivning!A1118="j",Inskrivning!J1118,0)</f>
        <v>0</v>
      </c>
      <c r="C416" s="35">
        <f>IF(Inskrivning!A1118="j",Inskrivning!K1118,0)</f>
        <v>0</v>
      </c>
      <c r="D416" s="16">
        <f>IF(Inskrivning!A1118="j",Inskrivning!L1118,0)</f>
        <v>0</v>
      </c>
      <c r="E416" s="16">
        <f>IF(Inskrivning!A1118="j",Inskrivning!M1118,0)</f>
        <v>0</v>
      </c>
      <c r="F416" s="16">
        <f>IF(Inskrivning!A1118="j",Inskrivning!N1118,0)</f>
        <v>0</v>
      </c>
      <c r="G416" s="16">
        <f>IF(Inskrivning!A1118="j",Inskrivning!O1118,0)</f>
        <v>0</v>
      </c>
      <c r="H416" s="16">
        <f>IF(Inskrivning!A1118="j",Inskrivning!P1118,0)</f>
        <v>0</v>
      </c>
      <c r="I416" s="73">
        <f>IF(Inskrivning!A1118="j",Inskrivning!Q1118,0)</f>
        <v>0</v>
      </c>
      <c r="J416" s="16">
        <f>IF(Inskrivning!A1118="j",Inskrivning!R1118,0)</f>
        <v>0</v>
      </c>
      <c r="K416" s="16">
        <f>IF(Inskrivning!A1118="j",Inskrivning!S1118,0)</f>
        <v>0</v>
      </c>
      <c r="L416" s="16">
        <f>IF(Inskrivning!A1118="j",Inskrivning!T1118,0)</f>
        <v>0</v>
      </c>
      <c r="M416" s="16">
        <f>IF(Inskrivning!A1118="j",Inskrivning!U1118,0)</f>
        <v>0</v>
      </c>
      <c r="N416" s="16">
        <f>IF(Inskrivning!A1118="j",Inskrivning!V1118,0)</f>
        <v>0</v>
      </c>
      <c r="O416" s="73">
        <f>IF(Inskrivning!A1118="j",Inskrivning!W1118,0)</f>
        <v>0</v>
      </c>
      <c r="P416" s="73">
        <f>IF(Inskrivning!A1118="j",Inskrivning!X1118,0)</f>
        <v>0</v>
      </c>
      <c r="Q416" s="113"/>
    </row>
    <row r="417" spans="2:17" ht="15.6" x14ac:dyDescent="0.3">
      <c r="B417" s="55">
        <f>IF(Inskrivning!A1119="j",Inskrivning!J1119,0)</f>
        <v>0</v>
      </c>
      <c r="C417" s="35">
        <f>IF(Inskrivning!A1119="j",Inskrivning!K1119,0)</f>
        <v>0</v>
      </c>
      <c r="D417" s="16">
        <f>IF(Inskrivning!A1119="j",Inskrivning!L1119,0)</f>
        <v>0</v>
      </c>
      <c r="E417" s="16">
        <f>IF(Inskrivning!A1119="j",Inskrivning!M1119,0)</f>
        <v>0</v>
      </c>
      <c r="F417" s="16">
        <f>IF(Inskrivning!A1119="j",Inskrivning!N1119,0)</f>
        <v>0</v>
      </c>
      <c r="G417" s="16">
        <f>IF(Inskrivning!A1119="j",Inskrivning!O1119,0)</f>
        <v>0</v>
      </c>
      <c r="H417" s="16">
        <f>IF(Inskrivning!A1119="j",Inskrivning!P1119,0)</f>
        <v>0</v>
      </c>
      <c r="I417" s="73">
        <f>IF(Inskrivning!A1119="j",Inskrivning!Q1119,0)</f>
        <v>0</v>
      </c>
      <c r="J417" s="16">
        <f>IF(Inskrivning!A1119="j",Inskrivning!R1119,0)</f>
        <v>0</v>
      </c>
      <c r="K417" s="16">
        <f>IF(Inskrivning!A1119="j",Inskrivning!S1119,0)</f>
        <v>0</v>
      </c>
      <c r="L417" s="16">
        <f>IF(Inskrivning!A1119="j",Inskrivning!T1119,0)</f>
        <v>0</v>
      </c>
      <c r="M417" s="16">
        <f>IF(Inskrivning!A1119="j",Inskrivning!U1119,0)</f>
        <v>0</v>
      </c>
      <c r="N417" s="16">
        <f>IF(Inskrivning!A1119="j",Inskrivning!V1119,0)</f>
        <v>0</v>
      </c>
      <c r="O417" s="73">
        <f>IF(Inskrivning!A1119="j",Inskrivning!W1119,0)</f>
        <v>0</v>
      </c>
      <c r="P417" s="73">
        <f>IF(Inskrivning!A1119="j",Inskrivning!X1119,0)</f>
        <v>0</v>
      </c>
      <c r="Q417" s="113"/>
    </row>
    <row r="418" spans="2:17" ht="15.6" x14ac:dyDescent="0.3">
      <c r="B418" s="55">
        <f>IF(Inskrivning!A1120="j",Inskrivning!J1120,0)</f>
        <v>0</v>
      </c>
      <c r="C418" s="35">
        <f>IF(Inskrivning!A1120="j",Inskrivning!K1120,0)</f>
        <v>0</v>
      </c>
      <c r="D418" s="16">
        <f>IF(Inskrivning!A1120="j",Inskrivning!L1120,0)</f>
        <v>0</v>
      </c>
      <c r="E418" s="16">
        <f>IF(Inskrivning!A1120="j",Inskrivning!M1120,0)</f>
        <v>0</v>
      </c>
      <c r="F418" s="16">
        <f>IF(Inskrivning!A1120="j",Inskrivning!N1120,0)</f>
        <v>0</v>
      </c>
      <c r="G418" s="16">
        <f>IF(Inskrivning!A1120="j",Inskrivning!O1120,0)</f>
        <v>0</v>
      </c>
      <c r="H418" s="16">
        <f>IF(Inskrivning!A1120="j",Inskrivning!P1120,0)</f>
        <v>0</v>
      </c>
      <c r="I418" s="73">
        <f>IF(Inskrivning!A1120="j",Inskrivning!Q1120,0)</f>
        <v>0</v>
      </c>
      <c r="J418" s="16">
        <f>IF(Inskrivning!A1120="j",Inskrivning!R1120,0)</f>
        <v>0</v>
      </c>
      <c r="K418" s="16">
        <f>IF(Inskrivning!A1120="j",Inskrivning!S1120,0)</f>
        <v>0</v>
      </c>
      <c r="L418" s="16">
        <f>IF(Inskrivning!A1120="j",Inskrivning!T1120,0)</f>
        <v>0</v>
      </c>
      <c r="M418" s="16">
        <f>IF(Inskrivning!A1120="j",Inskrivning!U1120,0)</f>
        <v>0</v>
      </c>
      <c r="N418" s="16">
        <f>IF(Inskrivning!A1120="j",Inskrivning!V1120,0)</f>
        <v>0</v>
      </c>
      <c r="O418" s="73">
        <f>IF(Inskrivning!A1120="j",Inskrivning!W1120,0)</f>
        <v>0</v>
      </c>
      <c r="P418" s="73">
        <f>IF(Inskrivning!A1120="j",Inskrivning!X1120,0)</f>
        <v>0</v>
      </c>
      <c r="Q418" s="113"/>
    </row>
    <row r="419" spans="2:17" ht="15.6" x14ac:dyDescent="0.3">
      <c r="B419" s="55">
        <f>IF(Inskrivning!A1121="j",Inskrivning!J1121,0)</f>
        <v>0</v>
      </c>
      <c r="C419" s="35">
        <f>IF(Inskrivning!A1121="j",Inskrivning!K1121,0)</f>
        <v>0</v>
      </c>
      <c r="D419" s="16">
        <f>IF(Inskrivning!A1121="j",Inskrivning!L1121,0)</f>
        <v>0</v>
      </c>
      <c r="E419" s="16">
        <f>IF(Inskrivning!A1121="j",Inskrivning!M1121,0)</f>
        <v>0</v>
      </c>
      <c r="F419" s="16">
        <f>IF(Inskrivning!A1121="j",Inskrivning!N1121,0)</f>
        <v>0</v>
      </c>
      <c r="G419" s="16">
        <f>IF(Inskrivning!A1121="j",Inskrivning!O1121,0)</f>
        <v>0</v>
      </c>
      <c r="H419" s="16">
        <f>IF(Inskrivning!A1121="j",Inskrivning!P1121,0)</f>
        <v>0</v>
      </c>
      <c r="I419" s="73">
        <f>IF(Inskrivning!A1121="j",Inskrivning!Q1121,0)</f>
        <v>0</v>
      </c>
      <c r="J419" s="16">
        <f>IF(Inskrivning!A1121="j",Inskrivning!R1121,0)</f>
        <v>0</v>
      </c>
      <c r="K419" s="16">
        <f>IF(Inskrivning!A1121="j",Inskrivning!S1121,0)</f>
        <v>0</v>
      </c>
      <c r="L419" s="16">
        <f>IF(Inskrivning!A1121="j",Inskrivning!T1121,0)</f>
        <v>0</v>
      </c>
      <c r="M419" s="16">
        <f>IF(Inskrivning!A1121="j",Inskrivning!U1121,0)</f>
        <v>0</v>
      </c>
      <c r="N419" s="16">
        <f>IF(Inskrivning!A1121="j",Inskrivning!V1121,0)</f>
        <v>0</v>
      </c>
      <c r="O419" s="73">
        <f>IF(Inskrivning!A1121="j",Inskrivning!W1121,0)</f>
        <v>0</v>
      </c>
      <c r="P419" s="73">
        <f>IF(Inskrivning!A1121="j",Inskrivning!X1121,0)</f>
        <v>0</v>
      </c>
      <c r="Q419" s="113"/>
    </row>
    <row r="420" spans="2:17" ht="15.6" x14ac:dyDescent="0.3">
      <c r="B420" s="55">
        <f>IF(Inskrivning!A1122="j",Inskrivning!J1122,0)</f>
        <v>0</v>
      </c>
      <c r="C420" s="35">
        <f>IF(Inskrivning!A1122="j",Inskrivning!K1122,0)</f>
        <v>0</v>
      </c>
      <c r="D420" s="16">
        <f>IF(Inskrivning!A1122="j",Inskrivning!L1122,0)</f>
        <v>0</v>
      </c>
      <c r="E420" s="16">
        <f>IF(Inskrivning!A1122="j",Inskrivning!M1122,0)</f>
        <v>0</v>
      </c>
      <c r="F420" s="16">
        <f>IF(Inskrivning!A1122="j",Inskrivning!N1122,0)</f>
        <v>0</v>
      </c>
      <c r="G420" s="16">
        <f>IF(Inskrivning!A1122="j",Inskrivning!O1122,0)</f>
        <v>0</v>
      </c>
      <c r="H420" s="16">
        <f>IF(Inskrivning!A1122="j",Inskrivning!P1122,0)</f>
        <v>0</v>
      </c>
      <c r="I420" s="73">
        <f>IF(Inskrivning!A1122="j",Inskrivning!Q1122,0)</f>
        <v>0</v>
      </c>
      <c r="J420" s="16">
        <f>IF(Inskrivning!A1122="j",Inskrivning!R1122,0)</f>
        <v>0</v>
      </c>
      <c r="K420" s="16">
        <f>IF(Inskrivning!A1122="j",Inskrivning!S1122,0)</f>
        <v>0</v>
      </c>
      <c r="L420" s="16">
        <f>IF(Inskrivning!A1122="j",Inskrivning!T1122,0)</f>
        <v>0</v>
      </c>
      <c r="M420" s="16">
        <f>IF(Inskrivning!A1122="j",Inskrivning!U1122,0)</f>
        <v>0</v>
      </c>
      <c r="N420" s="16">
        <f>IF(Inskrivning!A1122="j",Inskrivning!V1122,0)</f>
        <v>0</v>
      </c>
      <c r="O420" s="73">
        <f>IF(Inskrivning!A1122="j",Inskrivning!W1122,0)</f>
        <v>0</v>
      </c>
      <c r="P420" s="73">
        <f>IF(Inskrivning!A1122="j",Inskrivning!X1122,0)</f>
        <v>0</v>
      </c>
      <c r="Q420" s="113"/>
    </row>
    <row r="421" spans="2:17" ht="15.6" x14ac:dyDescent="0.3">
      <c r="B421" s="55">
        <f>IF(Inskrivning!A1123="j",Inskrivning!J1123,0)</f>
        <v>0</v>
      </c>
      <c r="C421" s="35">
        <f>IF(Inskrivning!A1123="j",Inskrivning!K1123,0)</f>
        <v>0</v>
      </c>
      <c r="D421" s="16">
        <f>IF(Inskrivning!A1123="j",Inskrivning!L1123,0)</f>
        <v>0</v>
      </c>
      <c r="E421" s="16">
        <f>IF(Inskrivning!A1123="j",Inskrivning!M1123,0)</f>
        <v>0</v>
      </c>
      <c r="F421" s="16">
        <f>IF(Inskrivning!A1123="j",Inskrivning!N1123,0)</f>
        <v>0</v>
      </c>
      <c r="G421" s="16">
        <f>IF(Inskrivning!A1123="j",Inskrivning!O1123,0)</f>
        <v>0</v>
      </c>
      <c r="H421" s="16">
        <f>IF(Inskrivning!A1123="j",Inskrivning!P1123,0)</f>
        <v>0</v>
      </c>
      <c r="I421" s="73">
        <f>IF(Inskrivning!A1123="j",Inskrivning!Q1123,0)</f>
        <v>0</v>
      </c>
      <c r="J421" s="16">
        <f>IF(Inskrivning!A1123="j",Inskrivning!R1123,0)</f>
        <v>0</v>
      </c>
      <c r="K421" s="16">
        <f>IF(Inskrivning!A1123="j",Inskrivning!S1123,0)</f>
        <v>0</v>
      </c>
      <c r="L421" s="16">
        <f>IF(Inskrivning!A1123="j",Inskrivning!T1123,0)</f>
        <v>0</v>
      </c>
      <c r="M421" s="16">
        <f>IF(Inskrivning!A1123="j",Inskrivning!U1123,0)</f>
        <v>0</v>
      </c>
      <c r="N421" s="16">
        <f>IF(Inskrivning!A1123="j",Inskrivning!V1123,0)</f>
        <v>0</v>
      </c>
      <c r="O421" s="73">
        <f>IF(Inskrivning!A1123="j",Inskrivning!W1123,0)</f>
        <v>0</v>
      </c>
      <c r="P421" s="73">
        <f>IF(Inskrivning!A1123="j",Inskrivning!X1123,0)</f>
        <v>0</v>
      </c>
      <c r="Q421" s="113"/>
    </row>
    <row r="422" spans="2:17" ht="15.6" x14ac:dyDescent="0.3">
      <c r="B422" s="55">
        <f>IF(Inskrivning!A1124="j",Inskrivning!J1124,0)</f>
        <v>0</v>
      </c>
      <c r="C422" s="35">
        <f>IF(Inskrivning!A1124="j",Inskrivning!K1124,0)</f>
        <v>0</v>
      </c>
      <c r="D422" s="16">
        <f>IF(Inskrivning!A1124="j",Inskrivning!L1124,0)</f>
        <v>0</v>
      </c>
      <c r="E422" s="16">
        <f>IF(Inskrivning!A1124="j",Inskrivning!M1124,0)</f>
        <v>0</v>
      </c>
      <c r="F422" s="16">
        <f>IF(Inskrivning!A1124="j",Inskrivning!N1124,0)</f>
        <v>0</v>
      </c>
      <c r="G422" s="16">
        <f>IF(Inskrivning!A1124="j",Inskrivning!O1124,0)</f>
        <v>0</v>
      </c>
      <c r="H422" s="16">
        <f>IF(Inskrivning!A1124="j",Inskrivning!P1124,0)</f>
        <v>0</v>
      </c>
      <c r="I422" s="73">
        <f>IF(Inskrivning!A1124="j",Inskrivning!Q1124,0)</f>
        <v>0</v>
      </c>
      <c r="J422" s="16">
        <f>IF(Inskrivning!A1124="j",Inskrivning!R1124,0)</f>
        <v>0</v>
      </c>
      <c r="K422" s="16">
        <f>IF(Inskrivning!A1124="j",Inskrivning!S1124,0)</f>
        <v>0</v>
      </c>
      <c r="L422" s="16">
        <f>IF(Inskrivning!A1124="j",Inskrivning!T1124,0)</f>
        <v>0</v>
      </c>
      <c r="M422" s="16">
        <f>IF(Inskrivning!A1124="j",Inskrivning!U1124,0)</f>
        <v>0</v>
      </c>
      <c r="N422" s="16">
        <f>IF(Inskrivning!A1124="j",Inskrivning!V1124,0)</f>
        <v>0</v>
      </c>
      <c r="O422" s="73">
        <f>IF(Inskrivning!A1124="j",Inskrivning!W1124,0)</f>
        <v>0</v>
      </c>
      <c r="P422" s="73">
        <f>IF(Inskrivning!A1124="j",Inskrivning!X1124,0)</f>
        <v>0</v>
      </c>
      <c r="Q422" s="113"/>
    </row>
    <row r="423" spans="2:17" ht="15.6" x14ac:dyDescent="0.3">
      <c r="B423" s="55">
        <f>IF(Inskrivning!A1125="j",Inskrivning!J1125,0)</f>
        <v>0</v>
      </c>
      <c r="C423" s="35">
        <f>IF(Inskrivning!A1125="j",Inskrivning!K1125,0)</f>
        <v>0</v>
      </c>
      <c r="D423" s="16">
        <f>IF(Inskrivning!A1125="j",Inskrivning!L1125,0)</f>
        <v>0</v>
      </c>
      <c r="E423" s="16">
        <f>IF(Inskrivning!A1125="j",Inskrivning!M1125,0)</f>
        <v>0</v>
      </c>
      <c r="F423" s="16">
        <f>IF(Inskrivning!A1125="j",Inskrivning!N1125,0)</f>
        <v>0</v>
      </c>
      <c r="G423" s="16">
        <f>IF(Inskrivning!A1125="j",Inskrivning!O1125,0)</f>
        <v>0</v>
      </c>
      <c r="H423" s="16">
        <f>IF(Inskrivning!A1125="j",Inskrivning!P1125,0)</f>
        <v>0</v>
      </c>
      <c r="I423" s="73">
        <f>IF(Inskrivning!A1125="j",Inskrivning!Q1125,0)</f>
        <v>0</v>
      </c>
      <c r="J423" s="16">
        <f>IF(Inskrivning!A1125="j",Inskrivning!R1125,0)</f>
        <v>0</v>
      </c>
      <c r="K423" s="16">
        <f>IF(Inskrivning!A1125="j",Inskrivning!S1125,0)</f>
        <v>0</v>
      </c>
      <c r="L423" s="16">
        <f>IF(Inskrivning!A1125="j",Inskrivning!T1125,0)</f>
        <v>0</v>
      </c>
      <c r="M423" s="16">
        <f>IF(Inskrivning!A1125="j",Inskrivning!U1125,0)</f>
        <v>0</v>
      </c>
      <c r="N423" s="16">
        <f>IF(Inskrivning!A1125="j",Inskrivning!V1125,0)</f>
        <v>0</v>
      </c>
      <c r="O423" s="73">
        <f>IF(Inskrivning!A1125="j",Inskrivning!W1125,0)</f>
        <v>0</v>
      </c>
      <c r="P423" s="73">
        <f>IF(Inskrivning!A1125="j",Inskrivning!X1125,0)</f>
        <v>0</v>
      </c>
      <c r="Q423" s="113"/>
    </row>
    <row r="424" spans="2:17" ht="15.6" x14ac:dyDescent="0.3">
      <c r="B424" s="55">
        <f>IF(Inskrivning!A1126="j",Inskrivning!J1126,0)</f>
        <v>0</v>
      </c>
      <c r="C424" s="35">
        <f>IF(Inskrivning!A1126="j",Inskrivning!K1126,0)</f>
        <v>0</v>
      </c>
      <c r="D424" s="16">
        <f>IF(Inskrivning!A1126="j",Inskrivning!L1126,0)</f>
        <v>0</v>
      </c>
      <c r="E424" s="16">
        <f>IF(Inskrivning!A1126="j",Inskrivning!M1126,0)</f>
        <v>0</v>
      </c>
      <c r="F424" s="16">
        <f>IF(Inskrivning!A1126="j",Inskrivning!N1126,0)</f>
        <v>0</v>
      </c>
      <c r="G424" s="16">
        <f>IF(Inskrivning!A1126="j",Inskrivning!O1126,0)</f>
        <v>0</v>
      </c>
      <c r="H424" s="16">
        <f>IF(Inskrivning!A1126="j",Inskrivning!P1126,0)</f>
        <v>0</v>
      </c>
      <c r="I424" s="73">
        <f>IF(Inskrivning!A1126="j",Inskrivning!Q1126,0)</f>
        <v>0</v>
      </c>
      <c r="J424" s="16">
        <f>IF(Inskrivning!A1126="j",Inskrivning!R1126,0)</f>
        <v>0</v>
      </c>
      <c r="K424" s="16">
        <f>IF(Inskrivning!A1126="j",Inskrivning!S1126,0)</f>
        <v>0</v>
      </c>
      <c r="L424" s="16">
        <f>IF(Inskrivning!A1126="j",Inskrivning!T1126,0)</f>
        <v>0</v>
      </c>
      <c r="M424" s="16">
        <f>IF(Inskrivning!A1126="j",Inskrivning!U1126,0)</f>
        <v>0</v>
      </c>
      <c r="N424" s="16">
        <f>IF(Inskrivning!A1126="j",Inskrivning!V1126,0)</f>
        <v>0</v>
      </c>
      <c r="O424" s="73">
        <f>IF(Inskrivning!A1126="j",Inskrivning!W1126,0)</f>
        <v>0</v>
      </c>
      <c r="P424" s="73">
        <f>IF(Inskrivning!A1126="j",Inskrivning!X1126,0)</f>
        <v>0</v>
      </c>
      <c r="Q424" s="113"/>
    </row>
    <row r="425" spans="2:17" ht="15.6" x14ac:dyDescent="0.3">
      <c r="B425" s="55">
        <f>IF(Inskrivning!A1127="j",Inskrivning!J1127,0)</f>
        <v>0</v>
      </c>
      <c r="C425" s="35">
        <f>IF(Inskrivning!A1127="j",Inskrivning!K1127,0)</f>
        <v>0</v>
      </c>
      <c r="D425" s="16">
        <f>IF(Inskrivning!A1127="j",Inskrivning!L1127,0)</f>
        <v>0</v>
      </c>
      <c r="E425" s="16">
        <f>IF(Inskrivning!A1127="j",Inskrivning!M1127,0)</f>
        <v>0</v>
      </c>
      <c r="F425" s="16">
        <f>IF(Inskrivning!A1127="j",Inskrivning!N1127,0)</f>
        <v>0</v>
      </c>
      <c r="G425" s="16">
        <f>IF(Inskrivning!A1127="j",Inskrivning!O1127,0)</f>
        <v>0</v>
      </c>
      <c r="H425" s="16">
        <f>IF(Inskrivning!A1127="j",Inskrivning!P1127,0)</f>
        <v>0</v>
      </c>
      <c r="I425" s="73">
        <f>IF(Inskrivning!A1127="j",Inskrivning!Q1127,0)</f>
        <v>0</v>
      </c>
      <c r="J425" s="16">
        <f>IF(Inskrivning!A1127="j",Inskrivning!R1127,0)</f>
        <v>0</v>
      </c>
      <c r="K425" s="16">
        <f>IF(Inskrivning!A1127="j",Inskrivning!S1127,0)</f>
        <v>0</v>
      </c>
      <c r="L425" s="16">
        <f>IF(Inskrivning!A1127="j",Inskrivning!T1127,0)</f>
        <v>0</v>
      </c>
      <c r="M425" s="16">
        <f>IF(Inskrivning!A1127="j",Inskrivning!U1127,0)</f>
        <v>0</v>
      </c>
      <c r="N425" s="16">
        <f>IF(Inskrivning!A1127="j",Inskrivning!V1127,0)</f>
        <v>0</v>
      </c>
      <c r="O425" s="73">
        <f>IF(Inskrivning!A1127="j",Inskrivning!W1127,0)</f>
        <v>0</v>
      </c>
      <c r="P425" s="73">
        <f>IF(Inskrivning!A1127="j",Inskrivning!X1127,0)</f>
        <v>0</v>
      </c>
      <c r="Q425" s="113"/>
    </row>
    <row r="426" spans="2:17" ht="15.6" x14ac:dyDescent="0.3">
      <c r="B426" s="55">
        <f>IF(Inskrivning!A1128="j",Inskrivning!J1128,0)</f>
        <v>0</v>
      </c>
      <c r="C426" s="35">
        <f>IF(Inskrivning!A1128="j",Inskrivning!K1128,0)</f>
        <v>0</v>
      </c>
      <c r="D426" s="16">
        <f>IF(Inskrivning!A1128="j",Inskrivning!L1128,0)</f>
        <v>0</v>
      </c>
      <c r="E426" s="16">
        <f>IF(Inskrivning!A1128="j",Inskrivning!M1128,0)</f>
        <v>0</v>
      </c>
      <c r="F426" s="16">
        <f>IF(Inskrivning!A1128="j",Inskrivning!N1128,0)</f>
        <v>0</v>
      </c>
      <c r="G426" s="16">
        <f>IF(Inskrivning!A1128="j",Inskrivning!O1128,0)</f>
        <v>0</v>
      </c>
      <c r="H426" s="16">
        <f>IF(Inskrivning!A1128="j",Inskrivning!P1128,0)</f>
        <v>0</v>
      </c>
      <c r="I426" s="73">
        <f>IF(Inskrivning!A1128="j",Inskrivning!Q1128,0)</f>
        <v>0</v>
      </c>
      <c r="J426" s="16">
        <f>IF(Inskrivning!A1128="j",Inskrivning!R1128,0)</f>
        <v>0</v>
      </c>
      <c r="K426" s="16">
        <f>IF(Inskrivning!A1128="j",Inskrivning!S1128,0)</f>
        <v>0</v>
      </c>
      <c r="L426" s="16">
        <f>IF(Inskrivning!A1128="j",Inskrivning!T1128,0)</f>
        <v>0</v>
      </c>
      <c r="M426" s="16">
        <f>IF(Inskrivning!A1128="j",Inskrivning!U1128,0)</f>
        <v>0</v>
      </c>
      <c r="N426" s="16">
        <f>IF(Inskrivning!A1128="j",Inskrivning!V1128,0)</f>
        <v>0</v>
      </c>
      <c r="O426" s="73">
        <f>IF(Inskrivning!A1128="j",Inskrivning!W1128,0)</f>
        <v>0</v>
      </c>
      <c r="P426" s="73">
        <f>IF(Inskrivning!A1128="j",Inskrivning!X1128,0)</f>
        <v>0</v>
      </c>
      <c r="Q426" s="113"/>
    </row>
    <row r="427" spans="2:17" ht="15.6" x14ac:dyDescent="0.3">
      <c r="B427" s="55">
        <f>IF(Inskrivning!A1129="j",Inskrivning!J1129,0)</f>
        <v>0</v>
      </c>
      <c r="C427" s="35">
        <f>IF(Inskrivning!A1129="j",Inskrivning!K1129,0)</f>
        <v>0</v>
      </c>
      <c r="D427" s="16">
        <f>IF(Inskrivning!A1129="j",Inskrivning!L1129,0)</f>
        <v>0</v>
      </c>
      <c r="E427" s="16">
        <f>IF(Inskrivning!A1129="j",Inskrivning!M1129,0)</f>
        <v>0</v>
      </c>
      <c r="F427" s="16">
        <f>IF(Inskrivning!A1129="j",Inskrivning!N1129,0)</f>
        <v>0</v>
      </c>
      <c r="G427" s="16">
        <f>IF(Inskrivning!A1129="j",Inskrivning!O1129,0)</f>
        <v>0</v>
      </c>
      <c r="H427" s="16">
        <f>IF(Inskrivning!A1129="j",Inskrivning!P1129,0)</f>
        <v>0</v>
      </c>
      <c r="I427" s="73">
        <f>IF(Inskrivning!A1129="j",Inskrivning!Q1129,0)</f>
        <v>0</v>
      </c>
      <c r="J427" s="16">
        <f>IF(Inskrivning!A1129="j",Inskrivning!R1129,0)</f>
        <v>0</v>
      </c>
      <c r="K427" s="16">
        <f>IF(Inskrivning!A1129="j",Inskrivning!S1129,0)</f>
        <v>0</v>
      </c>
      <c r="L427" s="16">
        <f>IF(Inskrivning!A1129="j",Inskrivning!T1129,0)</f>
        <v>0</v>
      </c>
      <c r="M427" s="16">
        <f>IF(Inskrivning!A1129="j",Inskrivning!U1129,0)</f>
        <v>0</v>
      </c>
      <c r="N427" s="16">
        <f>IF(Inskrivning!A1129="j",Inskrivning!V1129,0)</f>
        <v>0</v>
      </c>
      <c r="O427" s="73">
        <f>IF(Inskrivning!A1129="j",Inskrivning!W1129,0)</f>
        <v>0</v>
      </c>
      <c r="P427" s="73">
        <f>IF(Inskrivning!A1129="j",Inskrivning!X1129,0)</f>
        <v>0</v>
      </c>
      <c r="Q427" s="113"/>
    </row>
    <row r="428" spans="2:17" ht="15.6" x14ac:dyDescent="0.3">
      <c r="B428" s="55">
        <f>IF(Inskrivning!A1130="j",Inskrivning!J1130,0)</f>
        <v>0</v>
      </c>
      <c r="C428" s="35">
        <f>IF(Inskrivning!A1130="j",Inskrivning!K1130,0)</f>
        <v>0</v>
      </c>
      <c r="D428" s="16">
        <f>IF(Inskrivning!A1130="j",Inskrivning!L1130,0)</f>
        <v>0</v>
      </c>
      <c r="E428" s="16">
        <f>IF(Inskrivning!A1130="j",Inskrivning!M1130,0)</f>
        <v>0</v>
      </c>
      <c r="F428" s="16">
        <f>IF(Inskrivning!A1130="j",Inskrivning!N1130,0)</f>
        <v>0</v>
      </c>
      <c r="G428" s="16">
        <f>IF(Inskrivning!A1130="j",Inskrivning!O1130,0)</f>
        <v>0</v>
      </c>
      <c r="H428" s="16">
        <f>IF(Inskrivning!A1130="j",Inskrivning!P1130,0)</f>
        <v>0</v>
      </c>
      <c r="I428" s="73">
        <f>IF(Inskrivning!A1130="j",Inskrivning!Q1130,0)</f>
        <v>0</v>
      </c>
      <c r="J428" s="16">
        <f>IF(Inskrivning!A1130="j",Inskrivning!R1130,0)</f>
        <v>0</v>
      </c>
      <c r="K428" s="16">
        <f>IF(Inskrivning!A1130="j",Inskrivning!S1130,0)</f>
        <v>0</v>
      </c>
      <c r="L428" s="16">
        <f>IF(Inskrivning!A1130="j",Inskrivning!T1130,0)</f>
        <v>0</v>
      </c>
      <c r="M428" s="16">
        <f>IF(Inskrivning!A1130="j",Inskrivning!U1130,0)</f>
        <v>0</v>
      </c>
      <c r="N428" s="16">
        <f>IF(Inskrivning!A1130="j",Inskrivning!V1130,0)</f>
        <v>0</v>
      </c>
      <c r="O428" s="73">
        <f>IF(Inskrivning!A1130="j",Inskrivning!W1130,0)</f>
        <v>0</v>
      </c>
      <c r="P428" s="73">
        <f>IF(Inskrivning!A1130="j",Inskrivning!X1130,0)</f>
        <v>0</v>
      </c>
      <c r="Q428" s="113"/>
    </row>
    <row r="429" spans="2:17" ht="15.6" x14ac:dyDescent="0.3">
      <c r="B429" s="55">
        <f>IF(Inskrivning!A1131="j",Inskrivning!J1131,0)</f>
        <v>0</v>
      </c>
      <c r="C429" s="35">
        <f>IF(Inskrivning!A1131="j",Inskrivning!K1131,0)</f>
        <v>0</v>
      </c>
      <c r="D429" s="16">
        <f>IF(Inskrivning!A1131="j",Inskrivning!L1131,0)</f>
        <v>0</v>
      </c>
      <c r="E429" s="16">
        <f>IF(Inskrivning!A1131="j",Inskrivning!M1131,0)</f>
        <v>0</v>
      </c>
      <c r="F429" s="16">
        <f>IF(Inskrivning!A1131="j",Inskrivning!N1131,0)</f>
        <v>0</v>
      </c>
      <c r="G429" s="16">
        <f>IF(Inskrivning!A1131="j",Inskrivning!O1131,0)</f>
        <v>0</v>
      </c>
      <c r="H429" s="16">
        <f>IF(Inskrivning!A1131="j",Inskrivning!P1131,0)</f>
        <v>0</v>
      </c>
      <c r="I429" s="73">
        <f>IF(Inskrivning!A1131="j",Inskrivning!Q1131,0)</f>
        <v>0</v>
      </c>
      <c r="J429" s="16">
        <f>IF(Inskrivning!A1131="j",Inskrivning!R1131,0)</f>
        <v>0</v>
      </c>
      <c r="K429" s="16">
        <f>IF(Inskrivning!A1131="j",Inskrivning!S1131,0)</f>
        <v>0</v>
      </c>
      <c r="L429" s="16">
        <f>IF(Inskrivning!A1131="j",Inskrivning!T1131,0)</f>
        <v>0</v>
      </c>
      <c r="M429" s="16">
        <f>IF(Inskrivning!A1131="j",Inskrivning!U1131,0)</f>
        <v>0</v>
      </c>
      <c r="N429" s="16">
        <f>IF(Inskrivning!A1131="j",Inskrivning!V1131,0)</f>
        <v>0</v>
      </c>
      <c r="O429" s="73">
        <f>IF(Inskrivning!A1131="j",Inskrivning!W1131,0)</f>
        <v>0</v>
      </c>
      <c r="P429" s="73">
        <f>IF(Inskrivning!A1131="j",Inskrivning!X1131,0)</f>
        <v>0</v>
      </c>
      <c r="Q429" s="113"/>
    </row>
    <row r="430" spans="2:17" ht="15.6" x14ac:dyDescent="0.3">
      <c r="B430" s="55">
        <f>IF(Inskrivning!A1132="j",Inskrivning!J1132,0)</f>
        <v>0</v>
      </c>
      <c r="C430" s="35">
        <f>IF(Inskrivning!A1132="j",Inskrivning!K1132,0)</f>
        <v>0</v>
      </c>
      <c r="D430" s="16">
        <f>IF(Inskrivning!A1132="j",Inskrivning!L1132,0)</f>
        <v>0</v>
      </c>
      <c r="E430" s="16">
        <f>IF(Inskrivning!A1132="j",Inskrivning!M1132,0)</f>
        <v>0</v>
      </c>
      <c r="F430" s="16">
        <f>IF(Inskrivning!A1132="j",Inskrivning!N1132,0)</f>
        <v>0</v>
      </c>
      <c r="G430" s="16">
        <f>IF(Inskrivning!A1132="j",Inskrivning!O1132,0)</f>
        <v>0</v>
      </c>
      <c r="H430" s="16">
        <f>IF(Inskrivning!A1132="j",Inskrivning!P1132,0)</f>
        <v>0</v>
      </c>
      <c r="I430" s="73">
        <f>IF(Inskrivning!A1132="j",Inskrivning!Q1132,0)</f>
        <v>0</v>
      </c>
      <c r="J430" s="16">
        <f>IF(Inskrivning!A1132="j",Inskrivning!R1132,0)</f>
        <v>0</v>
      </c>
      <c r="K430" s="16">
        <f>IF(Inskrivning!A1132="j",Inskrivning!S1132,0)</f>
        <v>0</v>
      </c>
      <c r="L430" s="16">
        <f>IF(Inskrivning!A1132="j",Inskrivning!T1132,0)</f>
        <v>0</v>
      </c>
      <c r="M430" s="16">
        <f>IF(Inskrivning!A1132="j",Inskrivning!U1132,0)</f>
        <v>0</v>
      </c>
      <c r="N430" s="16">
        <f>IF(Inskrivning!A1132="j",Inskrivning!V1132,0)</f>
        <v>0</v>
      </c>
      <c r="O430" s="73">
        <f>IF(Inskrivning!A1132="j",Inskrivning!W1132,0)</f>
        <v>0</v>
      </c>
      <c r="P430" s="73">
        <f>IF(Inskrivning!A1132="j",Inskrivning!X1132,0)</f>
        <v>0</v>
      </c>
      <c r="Q430" s="113"/>
    </row>
    <row r="431" spans="2:17" ht="15.6" x14ac:dyDescent="0.3">
      <c r="B431" s="55">
        <f>IF(Inskrivning!A1133="j",Inskrivning!J1133,0)</f>
        <v>0</v>
      </c>
      <c r="C431" s="35">
        <f>IF(Inskrivning!A1133="j",Inskrivning!K1133,0)</f>
        <v>0</v>
      </c>
      <c r="D431" s="16">
        <f>IF(Inskrivning!A1133="j",Inskrivning!L1133,0)</f>
        <v>0</v>
      </c>
      <c r="E431" s="16">
        <f>IF(Inskrivning!A1133="j",Inskrivning!M1133,0)</f>
        <v>0</v>
      </c>
      <c r="F431" s="16">
        <f>IF(Inskrivning!A1133="j",Inskrivning!N1133,0)</f>
        <v>0</v>
      </c>
      <c r="G431" s="16">
        <f>IF(Inskrivning!A1133="j",Inskrivning!O1133,0)</f>
        <v>0</v>
      </c>
      <c r="H431" s="16">
        <f>IF(Inskrivning!A1133="j",Inskrivning!P1133,0)</f>
        <v>0</v>
      </c>
      <c r="I431" s="73">
        <f>IF(Inskrivning!A1133="j",Inskrivning!Q1133,0)</f>
        <v>0</v>
      </c>
      <c r="J431" s="16">
        <f>IF(Inskrivning!A1133="j",Inskrivning!R1133,0)</f>
        <v>0</v>
      </c>
      <c r="K431" s="16">
        <f>IF(Inskrivning!A1133="j",Inskrivning!S1133,0)</f>
        <v>0</v>
      </c>
      <c r="L431" s="16">
        <f>IF(Inskrivning!A1133="j",Inskrivning!T1133,0)</f>
        <v>0</v>
      </c>
      <c r="M431" s="16">
        <f>IF(Inskrivning!A1133="j",Inskrivning!U1133,0)</f>
        <v>0</v>
      </c>
      <c r="N431" s="16">
        <f>IF(Inskrivning!A1133="j",Inskrivning!V1133,0)</f>
        <v>0</v>
      </c>
      <c r="O431" s="73">
        <f>IF(Inskrivning!A1133="j",Inskrivning!W1133,0)</f>
        <v>0</v>
      </c>
      <c r="P431" s="73">
        <f>IF(Inskrivning!A1133="j",Inskrivning!X1133,0)</f>
        <v>0</v>
      </c>
      <c r="Q431" s="113"/>
    </row>
    <row r="432" spans="2:17" ht="15.6" x14ac:dyDescent="0.3">
      <c r="B432" s="55">
        <f>IF(Inskrivning!A1134="j",Inskrivning!J1134,0)</f>
        <v>0</v>
      </c>
      <c r="C432" s="35">
        <f>IF(Inskrivning!A1134="j",Inskrivning!K1134,0)</f>
        <v>0</v>
      </c>
      <c r="D432" s="16">
        <f>IF(Inskrivning!A1134="j",Inskrivning!L1134,0)</f>
        <v>0</v>
      </c>
      <c r="E432" s="16">
        <f>IF(Inskrivning!A1134="j",Inskrivning!M1134,0)</f>
        <v>0</v>
      </c>
      <c r="F432" s="16">
        <f>IF(Inskrivning!A1134="j",Inskrivning!N1134,0)</f>
        <v>0</v>
      </c>
      <c r="G432" s="16">
        <f>IF(Inskrivning!A1134="j",Inskrivning!O1134,0)</f>
        <v>0</v>
      </c>
      <c r="H432" s="16">
        <f>IF(Inskrivning!A1134="j",Inskrivning!P1134,0)</f>
        <v>0</v>
      </c>
      <c r="I432" s="73">
        <f>IF(Inskrivning!A1134="j",Inskrivning!Q1134,0)</f>
        <v>0</v>
      </c>
      <c r="J432" s="16">
        <f>IF(Inskrivning!A1134="j",Inskrivning!R1134,0)</f>
        <v>0</v>
      </c>
      <c r="K432" s="16">
        <f>IF(Inskrivning!A1134="j",Inskrivning!S1134,0)</f>
        <v>0</v>
      </c>
      <c r="L432" s="16">
        <f>IF(Inskrivning!A1134="j",Inskrivning!T1134,0)</f>
        <v>0</v>
      </c>
      <c r="M432" s="16">
        <f>IF(Inskrivning!A1134="j",Inskrivning!U1134,0)</f>
        <v>0</v>
      </c>
      <c r="N432" s="16">
        <f>IF(Inskrivning!A1134="j",Inskrivning!V1134,0)</f>
        <v>0</v>
      </c>
      <c r="O432" s="73">
        <f>IF(Inskrivning!A1134="j",Inskrivning!W1134,0)</f>
        <v>0</v>
      </c>
      <c r="P432" s="73">
        <f>IF(Inskrivning!A1134="j",Inskrivning!X1134,0)</f>
        <v>0</v>
      </c>
      <c r="Q432" s="113"/>
    </row>
    <row r="433" spans="2:17" ht="15.6" x14ac:dyDescent="0.3">
      <c r="B433" s="55">
        <f>IF(Inskrivning!A1135="j",Inskrivning!J1135,0)</f>
        <v>0</v>
      </c>
      <c r="C433" s="35">
        <f>IF(Inskrivning!A1135="j",Inskrivning!K1135,0)</f>
        <v>0</v>
      </c>
      <c r="D433" s="16">
        <f>IF(Inskrivning!A1135="j",Inskrivning!L1135,0)</f>
        <v>0</v>
      </c>
      <c r="E433" s="16">
        <f>IF(Inskrivning!A1135="j",Inskrivning!M1135,0)</f>
        <v>0</v>
      </c>
      <c r="F433" s="16">
        <f>IF(Inskrivning!A1135="j",Inskrivning!N1135,0)</f>
        <v>0</v>
      </c>
      <c r="G433" s="16">
        <f>IF(Inskrivning!A1135="j",Inskrivning!O1135,0)</f>
        <v>0</v>
      </c>
      <c r="H433" s="16">
        <f>IF(Inskrivning!A1135="j",Inskrivning!P1135,0)</f>
        <v>0</v>
      </c>
      <c r="I433" s="73">
        <f>IF(Inskrivning!A1135="j",Inskrivning!Q1135,0)</f>
        <v>0</v>
      </c>
      <c r="J433" s="16">
        <f>IF(Inskrivning!A1135="j",Inskrivning!R1135,0)</f>
        <v>0</v>
      </c>
      <c r="K433" s="16">
        <f>IF(Inskrivning!A1135="j",Inskrivning!S1135,0)</f>
        <v>0</v>
      </c>
      <c r="L433" s="16">
        <f>IF(Inskrivning!A1135="j",Inskrivning!T1135,0)</f>
        <v>0</v>
      </c>
      <c r="M433" s="16">
        <f>IF(Inskrivning!A1135="j",Inskrivning!U1135,0)</f>
        <v>0</v>
      </c>
      <c r="N433" s="16">
        <f>IF(Inskrivning!A1135="j",Inskrivning!V1135,0)</f>
        <v>0</v>
      </c>
      <c r="O433" s="73">
        <f>IF(Inskrivning!A1135="j",Inskrivning!W1135,0)</f>
        <v>0</v>
      </c>
      <c r="P433" s="73">
        <f>IF(Inskrivning!A1135="j",Inskrivning!X1135,0)</f>
        <v>0</v>
      </c>
      <c r="Q433" s="113"/>
    </row>
    <row r="434" spans="2:17" ht="15.6" x14ac:dyDescent="0.3">
      <c r="B434" s="55">
        <f>IF(Inskrivning!A1136="j",Inskrivning!J1136,0)</f>
        <v>0</v>
      </c>
      <c r="C434" s="35">
        <f>IF(Inskrivning!A1136="j",Inskrivning!K1136,0)</f>
        <v>0</v>
      </c>
      <c r="D434" s="16">
        <f>IF(Inskrivning!A1136="j",Inskrivning!L1136,0)</f>
        <v>0</v>
      </c>
      <c r="E434" s="16">
        <f>IF(Inskrivning!A1136="j",Inskrivning!M1136,0)</f>
        <v>0</v>
      </c>
      <c r="F434" s="16">
        <f>IF(Inskrivning!A1136="j",Inskrivning!N1136,0)</f>
        <v>0</v>
      </c>
      <c r="G434" s="16">
        <f>IF(Inskrivning!A1136="j",Inskrivning!O1136,0)</f>
        <v>0</v>
      </c>
      <c r="H434" s="16">
        <f>IF(Inskrivning!A1136="j",Inskrivning!P1136,0)</f>
        <v>0</v>
      </c>
      <c r="I434" s="73">
        <f>IF(Inskrivning!A1136="j",Inskrivning!Q1136,0)</f>
        <v>0</v>
      </c>
      <c r="J434" s="16">
        <f>IF(Inskrivning!A1136="j",Inskrivning!R1136,0)</f>
        <v>0</v>
      </c>
      <c r="K434" s="16">
        <f>IF(Inskrivning!A1136="j",Inskrivning!S1136,0)</f>
        <v>0</v>
      </c>
      <c r="L434" s="16">
        <f>IF(Inskrivning!A1136="j",Inskrivning!T1136,0)</f>
        <v>0</v>
      </c>
      <c r="M434" s="16">
        <f>IF(Inskrivning!A1136="j",Inskrivning!U1136,0)</f>
        <v>0</v>
      </c>
      <c r="N434" s="16">
        <f>IF(Inskrivning!A1136="j",Inskrivning!V1136,0)</f>
        <v>0</v>
      </c>
      <c r="O434" s="73">
        <f>IF(Inskrivning!A1136="j",Inskrivning!W1136,0)</f>
        <v>0</v>
      </c>
      <c r="P434" s="73">
        <f>IF(Inskrivning!A1136="j",Inskrivning!X1136,0)</f>
        <v>0</v>
      </c>
      <c r="Q434" s="113"/>
    </row>
    <row r="435" spans="2:17" ht="15.6" x14ac:dyDescent="0.3">
      <c r="B435" s="55">
        <f>IF(Inskrivning!A1137="j",Inskrivning!J1137,0)</f>
        <v>0</v>
      </c>
      <c r="C435" s="35">
        <f>IF(Inskrivning!A1137="j",Inskrivning!K1137,0)</f>
        <v>0</v>
      </c>
      <c r="D435" s="16">
        <f>IF(Inskrivning!A1137="j",Inskrivning!L1137,0)</f>
        <v>0</v>
      </c>
      <c r="E435" s="16">
        <f>IF(Inskrivning!A1137="j",Inskrivning!M1137,0)</f>
        <v>0</v>
      </c>
      <c r="F435" s="16">
        <f>IF(Inskrivning!A1137="j",Inskrivning!N1137,0)</f>
        <v>0</v>
      </c>
      <c r="G435" s="16">
        <f>IF(Inskrivning!A1137="j",Inskrivning!O1137,0)</f>
        <v>0</v>
      </c>
      <c r="H435" s="16">
        <f>IF(Inskrivning!A1137="j",Inskrivning!P1137,0)</f>
        <v>0</v>
      </c>
      <c r="I435" s="73">
        <f>IF(Inskrivning!A1137="j",Inskrivning!Q1137,0)</f>
        <v>0</v>
      </c>
      <c r="J435" s="16">
        <f>IF(Inskrivning!A1137="j",Inskrivning!R1137,0)</f>
        <v>0</v>
      </c>
      <c r="K435" s="16">
        <f>IF(Inskrivning!A1137="j",Inskrivning!S1137,0)</f>
        <v>0</v>
      </c>
      <c r="L435" s="16">
        <f>IF(Inskrivning!A1137="j",Inskrivning!T1137,0)</f>
        <v>0</v>
      </c>
      <c r="M435" s="16">
        <f>IF(Inskrivning!A1137="j",Inskrivning!U1137,0)</f>
        <v>0</v>
      </c>
      <c r="N435" s="16">
        <f>IF(Inskrivning!A1137="j",Inskrivning!V1137,0)</f>
        <v>0</v>
      </c>
      <c r="O435" s="73">
        <f>IF(Inskrivning!A1137="j",Inskrivning!W1137,0)</f>
        <v>0</v>
      </c>
      <c r="P435" s="73">
        <f>IF(Inskrivning!A1137="j",Inskrivning!X1137,0)</f>
        <v>0</v>
      </c>
      <c r="Q435" s="113"/>
    </row>
    <row r="436" spans="2:17" ht="15.6" x14ac:dyDescent="0.3">
      <c r="B436" s="55">
        <f>IF(Inskrivning!A1138="j",Inskrivning!J1138,0)</f>
        <v>0</v>
      </c>
      <c r="C436" s="35">
        <f>IF(Inskrivning!A1138="j",Inskrivning!K1138,0)</f>
        <v>0</v>
      </c>
      <c r="D436" s="16">
        <f>IF(Inskrivning!A1138="j",Inskrivning!L1138,0)</f>
        <v>0</v>
      </c>
      <c r="E436" s="16">
        <f>IF(Inskrivning!A1138="j",Inskrivning!M1138,0)</f>
        <v>0</v>
      </c>
      <c r="F436" s="16">
        <f>IF(Inskrivning!A1138="j",Inskrivning!N1138,0)</f>
        <v>0</v>
      </c>
      <c r="G436" s="16">
        <f>IF(Inskrivning!A1138="j",Inskrivning!O1138,0)</f>
        <v>0</v>
      </c>
      <c r="H436" s="16">
        <f>IF(Inskrivning!A1138="j",Inskrivning!P1138,0)</f>
        <v>0</v>
      </c>
      <c r="I436" s="73">
        <f>IF(Inskrivning!A1138="j",Inskrivning!Q1138,0)</f>
        <v>0</v>
      </c>
      <c r="J436" s="16">
        <f>IF(Inskrivning!A1138="j",Inskrivning!R1138,0)</f>
        <v>0</v>
      </c>
      <c r="K436" s="16">
        <f>IF(Inskrivning!A1138="j",Inskrivning!S1138,0)</f>
        <v>0</v>
      </c>
      <c r="L436" s="16">
        <f>IF(Inskrivning!A1138="j",Inskrivning!T1138,0)</f>
        <v>0</v>
      </c>
      <c r="M436" s="16">
        <f>IF(Inskrivning!A1138="j",Inskrivning!U1138,0)</f>
        <v>0</v>
      </c>
      <c r="N436" s="16">
        <f>IF(Inskrivning!A1138="j",Inskrivning!V1138,0)</f>
        <v>0</v>
      </c>
      <c r="O436" s="73">
        <f>IF(Inskrivning!A1138="j",Inskrivning!W1138,0)</f>
        <v>0</v>
      </c>
      <c r="P436" s="73">
        <f>IF(Inskrivning!A1138="j",Inskrivning!X1138,0)</f>
        <v>0</v>
      </c>
      <c r="Q436" s="113"/>
    </row>
    <row r="437" spans="2:17" ht="15.6" x14ac:dyDescent="0.3">
      <c r="B437" s="55">
        <f>IF(Inskrivning!A1139="j",Inskrivning!J1139,0)</f>
        <v>0</v>
      </c>
      <c r="C437" s="35">
        <f>IF(Inskrivning!A1139="j",Inskrivning!K1139,0)</f>
        <v>0</v>
      </c>
      <c r="D437" s="16">
        <f>IF(Inskrivning!A1139="j",Inskrivning!L1139,0)</f>
        <v>0</v>
      </c>
      <c r="E437" s="16">
        <f>IF(Inskrivning!A1139="j",Inskrivning!M1139,0)</f>
        <v>0</v>
      </c>
      <c r="F437" s="16">
        <f>IF(Inskrivning!A1139="j",Inskrivning!N1139,0)</f>
        <v>0</v>
      </c>
      <c r="G437" s="16">
        <f>IF(Inskrivning!A1139="j",Inskrivning!O1139,0)</f>
        <v>0</v>
      </c>
      <c r="H437" s="16">
        <f>IF(Inskrivning!A1139="j",Inskrivning!P1139,0)</f>
        <v>0</v>
      </c>
      <c r="I437" s="73">
        <f>IF(Inskrivning!A1139="j",Inskrivning!Q1139,0)</f>
        <v>0</v>
      </c>
      <c r="J437" s="16">
        <f>IF(Inskrivning!A1139="j",Inskrivning!R1139,0)</f>
        <v>0</v>
      </c>
      <c r="K437" s="16">
        <f>IF(Inskrivning!A1139="j",Inskrivning!S1139,0)</f>
        <v>0</v>
      </c>
      <c r="L437" s="16">
        <f>IF(Inskrivning!A1139="j",Inskrivning!T1139,0)</f>
        <v>0</v>
      </c>
      <c r="M437" s="16">
        <f>IF(Inskrivning!A1139="j",Inskrivning!U1139,0)</f>
        <v>0</v>
      </c>
      <c r="N437" s="16">
        <f>IF(Inskrivning!A1139="j",Inskrivning!V1139,0)</f>
        <v>0</v>
      </c>
      <c r="O437" s="73">
        <f>IF(Inskrivning!A1139="j",Inskrivning!W1139,0)</f>
        <v>0</v>
      </c>
      <c r="P437" s="73">
        <f>IF(Inskrivning!A1139="j",Inskrivning!X1139,0)</f>
        <v>0</v>
      </c>
      <c r="Q437" s="113"/>
    </row>
    <row r="438" spans="2:17" ht="15.6" x14ac:dyDescent="0.3">
      <c r="B438" s="55">
        <f>IF(Inskrivning!A1140="j",Inskrivning!J1140,0)</f>
        <v>0</v>
      </c>
      <c r="C438" s="35">
        <f>IF(Inskrivning!A1140="j",Inskrivning!K1140,0)</f>
        <v>0</v>
      </c>
      <c r="D438" s="16">
        <f>IF(Inskrivning!A1140="j",Inskrivning!L1140,0)</f>
        <v>0</v>
      </c>
      <c r="E438" s="16">
        <f>IF(Inskrivning!A1140="j",Inskrivning!M1140,0)</f>
        <v>0</v>
      </c>
      <c r="F438" s="16">
        <f>IF(Inskrivning!A1140="j",Inskrivning!N1140,0)</f>
        <v>0</v>
      </c>
      <c r="G438" s="16">
        <f>IF(Inskrivning!A1140="j",Inskrivning!O1140,0)</f>
        <v>0</v>
      </c>
      <c r="H438" s="16">
        <f>IF(Inskrivning!A1140="j",Inskrivning!P1140,0)</f>
        <v>0</v>
      </c>
      <c r="I438" s="73">
        <f>IF(Inskrivning!A1140="j",Inskrivning!Q1140,0)</f>
        <v>0</v>
      </c>
      <c r="J438" s="16">
        <f>IF(Inskrivning!A1140="j",Inskrivning!R1140,0)</f>
        <v>0</v>
      </c>
      <c r="K438" s="16">
        <f>IF(Inskrivning!A1140="j",Inskrivning!S1140,0)</f>
        <v>0</v>
      </c>
      <c r="L438" s="16">
        <f>IF(Inskrivning!A1140="j",Inskrivning!T1140,0)</f>
        <v>0</v>
      </c>
      <c r="M438" s="16">
        <f>IF(Inskrivning!A1140="j",Inskrivning!U1140,0)</f>
        <v>0</v>
      </c>
      <c r="N438" s="16">
        <f>IF(Inskrivning!A1140="j",Inskrivning!V1140,0)</f>
        <v>0</v>
      </c>
      <c r="O438" s="73">
        <f>IF(Inskrivning!A1140="j",Inskrivning!W1140,0)</f>
        <v>0</v>
      </c>
      <c r="P438" s="73">
        <f>IF(Inskrivning!A1140="j",Inskrivning!X1140,0)</f>
        <v>0</v>
      </c>
      <c r="Q438" s="113"/>
    </row>
    <row r="439" spans="2:17" ht="15.6" x14ac:dyDescent="0.3">
      <c r="B439" s="55">
        <f>IF(Inskrivning!A1141="j",Inskrivning!J1141,0)</f>
        <v>0</v>
      </c>
      <c r="C439" s="35">
        <f>IF(Inskrivning!A1141="j",Inskrivning!K1141,0)</f>
        <v>0</v>
      </c>
      <c r="D439" s="16">
        <f>IF(Inskrivning!A1141="j",Inskrivning!L1141,0)</f>
        <v>0</v>
      </c>
      <c r="E439" s="16">
        <f>IF(Inskrivning!A1141="j",Inskrivning!M1141,0)</f>
        <v>0</v>
      </c>
      <c r="F439" s="16">
        <f>IF(Inskrivning!A1141="j",Inskrivning!N1141,0)</f>
        <v>0</v>
      </c>
      <c r="G439" s="16">
        <f>IF(Inskrivning!A1141="j",Inskrivning!O1141,0)</f>
        <v>0</v>
      </c>
      <c r="H439" s="16">
        <f>IF(Inskrivning!A1141="j",Inskrivning!P1141,0)</f>
        <v>0</v>
      </c>
      <c r="I439" s="73">
        <f>IF(Inskrivning!A1141="j",Inskrivning!Q1141,0)</f>
        <v>0</v>
      </c>
      <c r="J439" s="16">
        <f>IF(Inskrivning!A1141="j",Inskrivning!R1141,0)</f>
        <v>0</v>
      </c>
      <c r="K439" s="16">
        <f>IF(Inskrivning!A1141="j",Inskrivning!S1141,0)</f>
        <v>0</v>
      </c>
      <c r="L439" s="16">
        <f>IF(Inskrivning!A1141="j",Inskrivning!T1141,0)</f>
        <v>0</v>
      </c>
      <c r="M439" s="16">
        <f>IF(Inskrivning!A1141="j",Inskrivning!U1141,0)</f>
        <v>0</v>
      </c>
      <c r="N439" s="16">
        <f>IF(Inskrivning!A1141="j",Inskrivning!V1141,0)</f>
        <v>0</v>
      </c>
      <c r="O439" s="73">
        <f>IF(Inskrivning!A1141="j",Inskrivning!W1141,0)</f>
        <v>0</v>
      </c>
      <c r="P439" s="73">
        <f>IF(Inskrivning!A1141="j",Inskrivning!X1141,0)</f>
        <v>0</v>
      </c>
      <c r="Q439" s="113"/>
    </row>
    <row r="440" spans="2:17" ht="15.6" x14ac:dyDescent="0.3">
      <c r="B440" s="55">
        <f>IF(Inskrivning!A1142="j",Inskrivning!J1142,0)</f>
        <v>0</v>
      </c>
      <c r="C440" s="35">
        <f>IF(Inskrivning!A1142="j",Inskrivning!K1142,0)</f>
        <v>0</v>
      </c>
      <c r="D440" s="16">
        <f>IF(Inskrivning!A1142="j",Inskrivning!L1142,0)</f>
        <v>0</v>
      </c>
      <c r="E440" s="16">
        <f>IF(Inskrivning!A1142="j",Inskrivning!M1142,0)</f>
        <v>0</v>
      </c>
      <c r="F440" s="16">
        <f>IF(Inskrivning!A1142="j",Inskrivning!N1142,0)</f>
        <v>0</v>
      </c>
      <c r="G440" s="16">
        <f>IF(Inskrivning!A1142="j",Inskrivning!O1142,0)</f>
        <v>0</v>
      </c>
      <c r="H440" s="16">
        <f>IF(Inskrivning!A1142="j",Inskrivning!P1142,0)</f>
        <v>0</v>
      </c>
      <c r="I440" s="73">
        <f>IF(Inskrivning!A1142="j",Inskrivning!Q1142,0)</f>
        <v>0</v>
      </c>
      <c r="J440" s="16">
        <f>IF(Inskrivning!A1142="j",Inskrivning!R1142,0)</f>
        <v>0</v>
      </c>
      <c r="K440" s="16">
        <f>IF(Inskrivning!A1142="j",Inskrivning!S1142,0)</f>
        <v>0</v>
      </c>
      <c r="L440" s="16">
        <f>IF(Inskrivning!A1142="j",Inskrivning!T1142,0)</f>
        <v>0</v>
      </c>
      <c r="M440" s="16">
        <f>IF(Inskrivning!A1142="j",Inskrivning!U1142,0)</f>
        <v>0</v>
      </c>
      <c r="N440" s="16">
        <f>IF(Inskrivning!A1142="j",Inskrivning!V1142,0)</f>
        <v>0</v>
      </c>
      <c r="O440" s="73">
        <f>IF(Inskrivning!A1142="j",Inskrivning!W1142,0)</f>
        <v>0</v>
      </c>
      <c r="P440" s="73">
        <f>IF(Inskrivning!A1142="j",Inskrivning!X1142,0)</f>
        <v>0</v>
      </c>
      <c r="Q440" s="113"/>
    </row>
    <row r="441" spans="2:17" ht="15.6" x14ac:dyDescent="0.3">
      <c r="B441" s="55">
        <f>IF(Inskrivning!A1143="j",Inskrivning!J1143,0)</f>
        <v>0</v>
      </c>
      <c r="C441" s="35">
        <f>IF(Inskrivning!A1143="j",Inskrivning!K1143,0)</f>
        <v>0</v>
      </c>
      <c r="D441" s="16">
        <f>IF(Inskrivning!A1143="j",Inskrivning!L1143,0)</f>
        <v>0</v>
      </c>
      <c r="E441" s="16">
        <f>IF(Inskrivning!A1143="j",Inskrivning!M1143,0)</f>
        <v>0</v>
      </c>
      <c r="F441" s="16">
        <f>IF(Inskrivning!A1143="j",Inskrivning!N1143,0)</f>
        <v>0</v>
      </c>
      <c r="G441" s="16">
        <f>IF(Inskrivning!A1143="j",Inskrivning!O1143,0)</f>
        <v>0</v>
      </c>
      <c r="H441" s="16">
        <f>IF(Inskrivning!A1143="j",Inskrivning!P1143,0)</f>
        <v>0</v>
      </c>
      <c r="I441" s="73">
        <f>IF(Inskrivning!A1143="j",Inskrivning!Q1143,0)</f>
        <v>0</v>
      </c>
      <c r="J441" s="16">
        <f>IF(Inskrivning!A1143="j",Inskrivning!R1143,0)</f>
        <v>0</v>
      </c>
      <c r="K441" s="16">
        <f>IF(Inskrivning!A1143="j",Inskrivning!S1143,0)</f>
        <v>0</v>
      </c>
      <c r="L441" s="16">
        <f>IF(Inskrivning!A1143="j",Inskrivning!T1143,0)</f>
        <v>0</v>
      </c>
      <c r="M441" s="16">
        <f>IF(Inskrivning!A1143="j",Inskrivning!U1143,0)</f>
        <v>0</v>
      </c>
      <c r="N441" s="16">
        <f>IF(Inskrivning!A1143="j",Inskrivning!V1143,0)</f>
        <v>0</v>
      </c>
      <c r="O441" s="73">
        <f>IF(Inskrivning!A1143="j",Inskrivning!W1143,0)</f>
        <v>0</v>
      </c>
      <c r="P441" s="73">
        <f>IF(Inskrivning!A1143="j",Inskrivning!X1143,0)</f>
        <v>0</v>
      </c>
      <c r="Q441" s="113"/>
    </row>
    <row r="442" spans="2:17" ht="15.6" x14ac:dyDescent="0.3">
      <c r="B442" s="55">
        <f>IF(Inskrivning!A1144="j",Inskrivning!J1144,0)</f>
        <v>0</v>
      </c>
      <c r="C442" s="35">
        <f>IF(Inskrivning!A1144="j",Inskrivning!K1144,0)</f>
        <v>0</v>
      </c>
      <c r="D442" s="16">
        <f>IF(Inskrivning!A1144="j",Inskrivning!L1144,0)</f>
        <v>0</v>
      </c>
      <c r="E442" s="16">
        <f>IF(Inskrivning!A1144="j",Inskrivning!M1144,0)</f>
        <v>0</v>
      </c>
      <c r="F442" s="16">
        <f>IF(Inskrivning!A1144="j",Inskrivning!N1144,0)</f>
        <v>0</v>
      </c>
      <c r="G442" s="16">
        <f>IF(Inskrivning!A1144="j",Inskrivning!O1144,0)</f>
        <v>0</v>
      </c>
      <c r="H442" s="16">
        <f>IF(Inskrivning!A1144="j",Inskrivning!P1144,0)</f>
        <v>0</v>
      </c>
      <c r="I442" s="73">
        <f>IF(Inskrivning!A1144="j",Inskrivning!Q1144,0)</f>
        <v>0</v>
      </c>
      <c r="J442" s="16">
        <f>IF(Inskrivning!A1144="j",Inskrivning!R1144,0)</f>
        <v>0</v>
      </c>
      <c r="K442" s="16">
        <f>IF(Inskrivning!A1144="j",Inskrivning!S1144,0)</f>
        <v>0</v>
      </c>
      <c r="L442" s="16">
        <f>IF(Inskrivning!A1144="j",Inskrivning!T1144,0)</f>
        <v>0</v>
      </c>
      <c r="M442" s="16">
        <f>IF(Inskrivning!A1144="j",Inskrivning!U1144,0)</f>
        <v>0</v>
      </c>
      <c r="N442" s="16">
        <f>IF(Inskrivning!A1144="j",Inskrivning!V1144,0)</f>
        <v>0</v>
      </c>
      <c r="O442" s="73">
        <f>IF(Inskrivning!A1144="j",Inskrivning!W1144,0)</f>
        <v>0</v>
      </c>
      <c r="P442" s="73">
        <f>IF(Inskrivning!A1144="j",Inskrivning!X1144,0)</f>
        <v>0</v>
      </c>
      <c r="Q442" s="113"/>
    </row>
    <row r="443" spans="2:17" ht="15.6" x14ac:dyDescent="0.3">
      <c r="B443" s="55">
        <f>IF(Inskrivning!A1145="j",Inskrivning!J1145,0)</f>
        <v>0</v>
      </c>
      <c r="C443" s="35">
        <f>IF(Inskrivning!A1145="j",Inskrivning!K1145,0)</f>
        <v>0</v>
      </c>
      <c r="D443" s="16">
        <f>IF(Inskrivning!A1145="j",Inskrivning!L1145,0)</f>
        <v>0</v>
      </c>
      <c r="E443" s="16">
        <f>IF(Inskrivning!A1145="j",Inskrivning!M1145,0)</f>
        <v>0</v>
      </c>
      <c r="F443" s="16">
        <f>IF(Inskrivning!A1145="j",Inskrivning!N1145,0)</f>
        <v>0</v>
      </c>
      <c r="G443" s="16">
        <f>IF(Inskrivning!A1145="j",Inskrivning!O1145,0)</f>
        <v>0</v>
      </c>
      <c r="H443" s="16">
        <f>IF(Inskrivning!A1145="j",Inskrivning!P1145,0)</f>
        <v>0</v>
      </c>
      <c r="I443" s="73">
        <f>IF(Inskrivning!A1145="j",Inskrivning!Q1145,0)</f>
        <v>0</v>
      </c>
      <c r="J443" s="16">
        <f>IF(Inskrivning!A1145="j",Inskrivning!R1145,0)</f>
        <v>0</v>
      </c>
      <c r="K443" s="16">
        <f>IF(Inskrivning!A1145="j",Inskrivning!S1145,0)</f>
        <v>0</v>
      </c>
      <c r="L443" s="16">
        <f>IF(Inskrivning!A1145="j",Inskrivning!T1145,0)</f>
        <v>0</v>
      </c>
      <c r="M443" s="16">
        <f>IF(Inskrivning!A1145="j",Inskrivning!U1145,0)</f>
        <v>0</v>
      </c>
      <c r="N443" s="16">
        <f>IF(Inskrivning!A1145="j",Inskrivning!V1145,0)</f>
        <v>0</v>
      </c>
      <c r="O443" s="73">
        <f>IF(Inskrivning!A1145="j",Inskrivning!W1145,0)</f>
        <v>0</v>
      </c>
      <c r="P443" s="73">
        <f>IF(Inskrivning!A1145="j",Inskrivning!X1145,0)</f>
        <v>0</v>
      </c>
      <c r="Q443" s="113"/>
    </row>
    <row r="444" spans="2:17" ht="15.6" x14ac:dyDescent="0.3">
      <c r="B444" s="55">
        <f>IF(Inskrivning!A1146="j",Inskrivning!J1146,0)</f>
        <v>0</v>
      </c>
      <c r="C444" s="35">
        <f>IF(Inskrivning!A1146="j",Inskrivning!K1146,0)</f>
        <v>0</v>
      </c>
      <c r="D444" s="16">
        <f>IF(Inskrivning!A1146="j",Inskrivning!L1146,0)</f>
        <v>0</v>
      </c>
      <c r="E444" s="16">
        <f>IF(Inskrivning!A1146="j",Inskrivning!M1146,0)</f>
        <v>0</v>
      </c>
      <c r="F444" s="16">
        <f>IF(Inskrivning!A1146="j",Inskrivning!N1146,0)</f>
        <v>0</v>
      </c>
      <c r="G444" s="16">
        <f>IF(Inskrivning!A1146="j",Inskrivning!O1146,0)</f>
        <v>0</v>
      </c>
      <c r="H444" s="16">
        <f>IF(Inskrivning!A1146="j",Inskrivning!P1146,0)</f>
        <v>0</v>
      </c>
      <c r="I444" s="73">
        <f>IF(Inskrivning!A1146="j",Inskrivning!Q1146,0)</f>
        <v>0</v>
      </c>
      <c r="J444" s="16">
        <f>IF(Inskrivning!A1146="j",Inskrivning!R1146,0)</f>
        <v>0</v>
      </c>
      <c r="K444" s="16">
        <f>IF(Inskrivning!A1146="j",Inskrivning!S1146,0)</f>
        <v>0</v>
      </c>
      <c r="L444" s="16">
        <f>IF(Inskrivning!A1146="j",Inskrivning!T1146,0)</f>
        <v>0</v>
      </c>
      <c r="M444" s="16">
        <f>IF(Inskrivning!A1146="j",Inskrivning!U1146,0)</f>
        <v>0</v>
      </c>
      <c r="N444" s="16">
        <f>IF(Inskrivning!A1146="j",Inskrivning!V1146,0)</f>
        <v>0</v>
      </c>
      <c r="O444" s="73">
        <f>IF(Inskrivning!A1146="j",Inskrivning!W1146,0)</f>
        <v>0</v>
      </c>
      <c r="P444" s="73">
        <f>IF(Inskrivning!A1146="j",Inskrivning!X1146,0)</f>
        <v>0</v>
      </c>
      <c r="Q444" s="113"/>
    </row>
    <row r="445" spans="2:17" ht="15.6" x14ac:dyDescent="0.3">
      <c r="B445" s="55">
        <f>IF(Inskrivning!A1147="j",Inskrivning!J1147,0)</f>
        <v>0</v>
      </c>
      <c r="C445" s="35">
        <f>IF(Inskrivning!A1147="j",Inskrivning!K1147,0)</f>
        <v>0</v>
      </c>
      <c r="D445" s="16">
        <f>IF(Inskrivning!A1147="j",Inskrivning!L1147,0)</f>
        <v>0</v>
      </c>
      <c r="E445" s="16">
        <f>IF(Inskrivning!A1147="j",Inskrivning!M1147,0)</f>
        <v>0</v>
      </c>
      <c r="F445" s="16">
        <f>IF(Inskrivning!A1147="j",Inskrivning!N1147,0)</f>
        <v>0</v>
      </c>
      <c r="G445" s="16">
        <f>IF(Inskrivning!A1147="j",Inskrivning!O1147,0)</f>
        <v>0</v>
      </c>
      <c r="H445" s="16">
        <f>IF(Inskrivning!A1147="j",Inskrivning!P1147,0)</f>
        <v>0</v>
      </c>
      <c r="I445" s="73">
        <f>IF(Inskrivning!A1147="j",Inskrivning!Q1147,0)</f>
        <v>0</v>
      </c>
      <c r="J445" s="16">
        <f>IF(Inskrivning!A1147="j",Inskrivning!R1147,0)</f>
        <v>0</v>
      </c>
      <c r="K445" s="16">
        <f>IF(Inskrivning!A1147="j",Inskrivning!S1147,0)</f>
        <v>0</v>
      </c>
      <c r="L445" s="16">
        <f>IF(Inskrivning!A1147="j",Inskrivning!T1147,0)</f>
        <v>0</v>
      </c>
      <c r="M445" s="16">
        <f>IF(Inskrivning!A1147="j",Inskrivning!U1147,0)</f>
        <v>0</v>
      </c>
      <c r="N445" s="16">
        <f>IF(Inskrivning!A1147="j",Inskrivning!V1147,0)</f>
        <v>0</v>
      </c>
      <c r="O445" s="73">
        <f>IF(Inskrivning!A1147="j",Inskrivning!W1147,0)</f>
        <v>0</v>
      </c>
      <c r="P445" s="73">
        <f>IF(Inskrivning!A1147="j",Inskrivning!X1147,0)</f>
        <v>0</v>
      </c>
      <c r="Q445" s="113"/>
    </row>
    <row r="446" spans="2:17" ht="15.6" x14ac:dyDescent="0.3">
      <c r="B446" s="55">
        <f>IF(Inskrivning!A1148="j",Inskrivning!J1148,0)</f>
        <v>0</v>
      </c>
      <c r="C446" s="35">
        <f>IF(Inskrivning!A1148="j",Inskrivning!K1148,0)</f>
        <v>0</v>
      </c>
      <c r="D446" s="16">
        <f>IF(Inskrivning!A1148="j",Inskrivning!L1148,0)</f>
        <v>0</v>
      </c>
      <c r="E446" s="16">
        <f>IF(Inskrivning!A1148="j",Inskrivning!M1148,0)</f>
        <v>0</v>
      </c>
      <c r="F446" s="16">
        <f>IF(Inskrivning!A1148="j",Inskrivning!N1148,0)</f>
        <v>0</v>
      </c>
      <c r="G446" s="16">
        <f>IF(Inskrivning!A1148="j",Inskrivning!O1148,0)</f>
        <v>0</v>
      </c>
      <c r="H446" s="16">
        <f>IF(Inskrivning!A1148="j",Inskrivning!P1148,0)</f>
        <v>0</v>
      </c>
      <c r="I446" s="73">
        <f>IF(Inskrivning!A1148="j",Inskrivning!Q1148,0)</f>
        <v>0</v>
      </c>
      <c r="J446" s="16">
        <f>IF(Inskrivning!A1148="j",Inskrivning!R1148,0)</f>
        <v>0</v>
      </c>
      <c r="K446" s="16">
        <f>IF(Inskrivning!A1148="j",Inskrivning!S1148,0)</f>
        <v>0</v>
      </c>
      <c r="L446" s="16">
        <f>IF(Inskrivning!A1148="j",Inskrivning!T1148,0)</f>
        <v>0</v>
      </c>
      <c r="M446" s="16">
        <f>IF(Inskrivning!A1148="j",Inskrivning!U1148,0)</f>
        <v>0</v>
      </c>
      <c r="N446" s="16">
        <f>IF(Inskrivning!A1148="j",Inskrivning!V1148,0)</f>
        <v>0</v>
      </c>
      <c r="O446" s="73">
        <f>IF(Inskrivning!A1148="j",Inskrivning!W1148,0)</f>
        <v>0</v>
      </c>
      <c r="P446" s="73">
        <f>IF(Inskrivning!A1148="j",Inskrivning!X1148,0)</f>
        <v>0</v>
      </c>
      <c r="Q446" s="113"/>
    </row>
    <row r="447" spans="2:17" ht="15.6" x14ac:dyDescent="0.3">
      <c r="B447" s="55">
        <f>IF(Inskrivning!A1149="j",Inskrivning!J1149,0)</f>
        <v>0</v>
      </c>
      <c r="C447" s="35">
        <f>IF(Inskrivning!A1149="j",Inskrivning!K1149,0)</f>
        <v>0</v>
      </c>
      <c r="D447" s="16">
        <f>IF(Inskrivning!A1149="j",Inskrivning!L1149,0)</f>
        <v>0</v>
      </c>
      <c r="E447" s="16">
        <f>IF(Inskrivning!A1149="j",Inskrivning!M1149,0)</f>
        <v>0</v>
      </c>
      <c r="F447" s="16">
        <f>IF(Inskrivning!A1149="j",Inskrivning!N1149,0)</f>
        <v>0</v>
      </c>
      <c r="G447" s="16">
        <f>IF(Inskrivning!A1149="j",Inskrivning!O1149,0)</f>
        <v>0</v>
      </c>
      <c r="H447" s="16">
        <f>IF(Inskrivning!A1149="j",Inskrivning!P1149,0)</f>
        <v>0</v>
      </c>
      <c r="I447" s="73">
        <f>IF(Inskrivning!A1149="j",Inskrivning!Q1149,0)</f>
        <v>0</v>
      </c>
      <c r="J447" s="16">
        <f>IF(Inskrivning!A1149="j",Inskrivning!R1149,0)</f>
        <v>0</v>
      </c>
      <c r="K447" s="16">
        <f>IF(Inskrivning!A1149="j",Inskrivning!S1149,0)</f>
        <v>0</v>
      </c>
      <c r="L447" s="16">
        <f>IF(Inskrivning!A1149="j",Inskrivning!T1149,0)</f>
        <v>0</v>
      </c>
      <c r="M447" s="16">
        <f>IF(Inskrivning!A1149="j",Inskrivning!U1149,0)</f>
        <v>0</v>
      </c>
      <c r="N447" s="16">
        <f>IF(Inskrivning!A1149="j",Inskrivning!V1149,0)</f>
        <v>0</v>
      </c>
      <c r="O447" s="73">
        <f>IF(Inskrivning!A1149="j",Inskrivning!W1149,0)</f>
        <v>0</v>
      </c>
      <c r="P447" s="73">
        <f>IF(Inskrivning!A1149="j",Inskrivning!X1149,0)</f>
        <v>0</v>
      </c>
      <c r="Q447" s="113"/>
    </row>
    <row r="448" spans="2:17" ht="15.6" x14ac:dyDescent="0.3">
      <c r="B448" s="55">
        <f>IF(Inskrivning!A1150="j",Inskrivning!J1150,0)</f>
        <v>0</v>
      </c>
      <c r="C448" s="35">
        <f>IF(Inskrivning!A1150="j",Inskrivning!K1150,0)</f>
        <v>0</v>
      </c>
      <c r="D448" s="16">
        <f>IF(Inskrivning!A1150="j",Inskrivning!L1150,0)</f>
        <v>0</v>
      </c>
      <c r="E448" s="16">
        <f>IF(Inskrivning!A1150="j",Inskrivning!M1150,0)</f>
        <v>0</v>
      </c>
      <c r="F448" s="16">
        <f>IF(Inskrivning!A1150="j",Inskrivning!N1150,0)</f>
        <v>0</v>
      </c>
      <c r="G448" s="16">
        <f>IF(Inskrivning!A1150="j",Inskrivning!O1150,0)</f>
        <v>0</v>
      </c>
      <c r="H448" s="16">
        <f>IF(Inskrivning!A1150="j",Inskrivning!P1150,0)</f>
        <v>0</v>
      </c>
      <c r="I448" s="73">
        <f>IF(Inskrivning!A1150="j",Inskrivning!Q1150,0)</f>
        <v>0</v>
      </c>
      <c r="J448" s="16">
        <f>IF(Inskrivning!A1150="j",Inskrivning!R1150,0)</f>
        <v>0</v>
      </c>
      <c r="K448" s="16">
        <f>IF(Inskrivning!A1150="j",Inskrivning!S1150,0)</f>
        <v>0</v>
      </c>
      <c r="L448" s="16">
        <f>IF(Inskrivning!A1150="j",Inskrivning!T1150,0)</f>
        <v>0</v>
      </c>
      <c r="M448" s="16">
        <f>IF(Inskrivning!A1150="j",Inskrivning!U1150,0)</f>
        <v>0</v>
      </c>
      <c r="N448" s="16">
        <f>IF(Inskrivning!A1150="j",Inskrivning!V1150,0)</f>
        <v>0</v>
      </c>
      <c r="O448" s="73">
        <f>IF(Inskrivning!A1150="j",Inskrivning!W1150,0)</f>
        <v>0</v>
      </c>
      <c r="P448" s="73">
        <f>IF(Inskrivning!A1150="j",Inskrivning!X1150,0)</f>
        <v>0</v>
      </c>
      <c r="Q448" s="113"/>
    </row>
    <row r="449" spans="2:17" ht="15.6" x14ac:dyDescent="0.3">
      <c r="B449" s="55">
        <f>IF(Inskrivning!A1151="j",Inskrivning!J1151,0)</f>
        <v>0</v>
      </c>
      <c r="C449" s="35">
        <f>IF(Inskrivning!A1151="j",Inskrivning!K1151,0)</f>
        <v>0</v>
      </c>
      <c r="D449" s="16">
        <f>IF(Inskrivning!A1151="j",Inskrivning!L1151,0)</f>
        <v>0</v>
      </c>
      <c r="E449" s="16">
        <f>IF(Inskrivning!A1151="j",Inskrivning!M1151,0)</f>
        <v>0</v>
      </c>
      <c r="F449" s="16">
        <f>IF(Inskrivning!A1151="j",Inskrivning!N1151,0)</f>
        <v>0</v>
      </c>
      <c r="G449" s="16">
        <f>IF(Inskrivning!A1151="j",Inskrivning!O1151,0)</f>
        <v>0</v>
      </c>
      <c r="H449" s="16">
        <f>IF(Inskrivning!A1151="j",Inskrivning!P1151,0)</f>
        <v>0</v>
      </c>
      <c r="I449" s="73">
        <f>IF(Inskrivning!A1151="j",Inskrivning!Q1151,0)</f>
        <v>0</v>
      </c>
      <c r="J449" s="16">
        <f>IF(Inskrivning!A1151="j",Inskrivning!R1151,0)</f>
        <v>0</v>
      </c>
      <c r="K449" s="16">
        <f>IF(Inskrivning!A1151="j",Inskrivning!S1151,0)</f>
        <v>0</v>
      </c>
      <c r="L449" s="16">
        <f>IF(Inskrivning!A1151="j",Inskrivning!T1151,0)</f>
        <v>0</v>
      </c>
      <c r="M449" s="16">
        <f>IF(Inskrivning!A1151="j",Inskrivning!U1151,0)</f>
        <v>0</v>
      </c>
      <c r="N449" s="16">
        <f>IF(Inskrivning!A1151="j",Inskrivning!V1151,0)</f>
        <v>0</v>
      </c>
      <c r="O449" s="73">
        <f>IF(Inskrivning!A1151="j",Inskrivning!W1151,0)</f>
        <v>0</v>
      </c>
      <c r="P449" s="73">
        <f>IF(Inskrivning!A1151="j",Inskrivning!X1151,0)</f>
        <v>0</v>
      </c>
      <c r="Q449" s="113"/>
    </row>
    <row r="450" spans="2:17" ht="15.6" x14ac:dyDescent="0.3">
      <c r="B450" s="55">
        <f>IF(Inskrivning!A1152="j",Inskrivning!J1152,0)</f>
        <v>0</v>
      </c>
      <c r="C450" s="35">
        <f>IF(Inskrivning!A1152="j",Inskrivning!K1152,0)</f>
        <v>0</v>
      </c>
      <c r="D450" s="16">
        <f>IF(Inskrivning!A1152="j",Inskrivning!L1152,0)</f>
        <v>0</v>
      </c>
      <c r="E450" s="16">
        <f>IF(Inskrivning!A1152="j",Inskrivning!M1152,0)</f>
        <v>0</v>
      </c>
      <c r="F450" s="16">
        <f>IF(Inskrivning!A1152="j",Inskrivning!N1152,0)</f>
        <v>0</v>
      </c>
      <c r="G450" s="16">
        <f>IF(Inskrivning!A1152="j",Inskrivning!O1152,0)</f>
        <v>0</v>
      </c>
      <c r="H450" s="16">
        <f>IF(Inskrivning!A1152="j",Inskrivning!P1152,0)</f>
        <v>0</v>
      </c>
      <c r="I450" s="73">
        <f>IF(Inskrivning!A1152="j",Inskrivning!Q1152,0)</f>
        <v>0</v>
      </c>
      <c r="J450" s="16">
        <f>IF(Inskrivning!A1152="j",Inskrivning!R1152,0)</f>
        <v>0</v>
      </c>
      <c r="K450" s="16">
        <f>IF(Inskrivning!A1152="j",Inskrivning!S1152,0)</f>
        <v>0</v>
      </c>
      <c r="L450" s="16">
        <f>IF(Inskrivning!A1152="j",Inskrivning!T1152,0)</f>
        <v>0</v>
      </c>
      <c r="M450" s="16">
        <f>IF(Inskrivning!A1152="j",Inskrivning!U1152,0)</f>
        <v>0</v>
      </c>
      <c r="N450" s="16">
        <f>IF(Inskrivning!A1152="j",Inskrivning!V1152,0)</f>
        <v>0</v>
      </c>
      <c r="O450" s="73">
        <f>IF(Inskrivning!A1152="j",Inskrivning!W1152,0)</f>
        <v>0</v>
      </c>
      <c r="P450" s="73">
        <f>IF(Inskrivning!A1152="j",Inskrivning!X1152,0)</f>
        <v>0</v>
      </c>
      <c r="Q450" s="113"/>
    </row>
    <row r="451" spans="2:17" ht="15.6" x14ac:dyDescent="0.3">
      <c r="B451" s="55">
        <f>IF(Inskrivning!A1153="j",Inskrivning!J1153,0)</f>
        <v>0</v>
      </c>
      <c r="C451" s="35">
        <f>IF(Inskrivning!A1153="j",Inskrivning!K1153,0)</f>
        <v>0</v>
      </c>
      <c r="D451" s="16">
        <f>IF(Inskrivning!A1153="j",Inskrivning!L1153,0)</f>
        <v>0</v>
      </c>
      <c r="E451" s="16">
        <f>IF(Inskrivning!A1153="j",Inskrivning!M1153,0)</f>
        <v>0</v>
      </c>
      <c r="F451" s="16">
        <f>IF(Inskrivning!A1153="j",Inskrivning!N1153,0)</f>
        <v>0</v>
      </c>
      <c r="G451" s="16">
        <f>IF(Inskrivning!A1153="j",Inskrivning!O1153,0)</f>
        <v>0</v>
      </c>
      <c r="H451" s="16">
        <f>IF(Inskrivning!A1153="j",Inskrivning!P1153,0)</f>
        <v>0</v>
      </c>
      <c r="I451" s="73">
        <f>IF(Inskrivning!A1153="j",Inskrivning!Q1153,0)</f>
        <v>0</v>
      </c>
      <c r="J451" s="16">
        <f>IF(Inskrivning!A1153="j",Inskrivning!R1153,0)</f>
        <v>0</v>
      </c>
      <c r="K451" s="16">
        <f>IF(Inskrivning!A1153="j",Inskrivning!S1153,0)</f>
        <v>0</v>
      </c>
      <c r="L451" s="16">
        <f>IF(Inskrivning!A1153="j",Inskrivning!T1153,0)</f>
        <v>0</v>
      </c>
      <c r="M451" s="16">
        <f>IF(Inskrivning!A1153="j",Inskrivning!U1153,0)</f>
        <v>0</v>
      </c>
      <c r="N451" s="16">
        <f>IF(Inskrivning!A1153="j",Inskrivning!V1153,0)</f>
        <v>0</v>
      </c>
      <c r="O451" s="73">
        <f>IF(Inskrivning!A1153="j",Inskrivning!W1153,0)</f>
        <v>0</v>
      </c>
      <c r="P451" s="73">
        <f>IF(Inskrivning!A1153="j",Inskrivning!X1153,0)</f>
        <v>0</v>
      </c>
      <c r="Q451" s="113"/>
    </row>
    <row r="452" spans="2:17" ht="15.6" x14ac:dyDescent="0.3">
      <c r="B452" s="55">
        <f>IF(Inskrivning!A1154="j",Inskrivning!J1154,0)</f>
        <v>0</v>
      </c>
      <c r="C452" s="35">
        <f>IF(Inskrivning!A1154="j",Inskrivning!K1154,0)</f>
        <v>0</v>
      </c>
      <c r="D452" s="16">
        <f>IF(Inskrivning!A1154="j",Inskrivning!L1154,0)</f>
        <v>0</v>
      </c>
      <c r="E452" s="16">
        <f>IF(Inskrivning!A1154="j",Inskrivning!M1154,0)</f>
        <v>0</v>
      </c>
      <c r="F452" s="16">
        <f>IF(Inskrivning!A1154="j",Inskrivning!N1154,0)</f>
        <v>0</v>
      </c>
      <c r="G452" s="16">
        <f>IF(Inskrivning!A1154="j",Inskrivning!O1154,0)</f>
        <v>0</v>
      </c>
      <c r="H452" s="16">
        <f>IF(Inskrivning!A1154="j",Inskrivning!P1154,0)</f>
        <v>0</v>
      </c>
      <c r="I452" s="73">
        <f>IF(Inskrivning!A1154="j",Inskrivning!Q1154,0)</f>
        <v>0</v>
      </c>
      <c r="J452" s="16">
        <f>IF(Inskrivning!A1154="j",Inskrivning!R1154,0)</f>
        <v>0</v>
      </c>
      <c r="K452" s="16">
        <f>IF(Inskrivning!A1154="j",Inskrivning!S1154,0)</f>
        <v>0</v>
      </c>
      <c r="L452" s="16">
        <f>IF(Inskrivning!A1154="j",Inskrivning!T1154,0)</f>
        <v>0</v>
      </c>
      <c r="M452" s="16">
        <f>IF(Inskrivning!A1154="j",Inskrivning!U1154,0)</f>
        <v>0</v>
      </c>
      <c r="N452" s="16">
        <f>IF(Inskrivning!A1154="j",Inskrivning!V1154,0)</f>
        <v>0</v>
      </c>
      <c r="O452" s="73">
        <f>IF(Inskrivning!A1154="j",Inskrivning!W1154,0)</f>
        <v>0</v>
      </c>
      <c r="P452" s="73">
        <f>IF(Inskrivning!A1154="j",Inskrivning!X1154,0)</f>
        <v>0</v>
      </c>
      <c r="Q452" s="113"/>
    </row>
    <row r="453" spans="2:17" ht="15.6" x14ac:dyDescent="0.3">
      <c r="B453" s="55">
        <f>IF(Inskrivning!A1155="j",Inskrivning!J1155,0)</f>
        <v>0</v>
      </c>
      <c r="C453" s="35">
        <f>IF(Inskrivning!A1155="j",Inskrivning!K1155,0)</f>
        <v>0</v>
      </c>
      <c r="D453" s="16">
        <f>IF(Inskrivning!A1155="j",Inskrivning!L1155,0)</f>
        <v>0</v>
      </c>
      <c r="E453" s="16">
        <f>IF(Inskrivning!A1155="j",Inskrivning!M1155,0)</f>
        <v>0</v>
      </c>
      <c r="F453" s="16">
        <f>IF(Inskrivning!A1155="j",Inskrivning!N1155,0)</f>
        <v>0</v>
      </c>
      <c r="G453" s="16">
        <f>IF(Inskrivning!A1155="j",Inskrivning!O1155,0)</f>
        <v>0</v>
      </c>
      <c r="H453" s="16">
        <f>IF(Inskrivning!A1155="j",Inskrivning!P1155,0)</f>
        <v>0</v>
      </c>
      <c r="I453" s="73">
        <f>IF(Inskrivning!A1155="j",Inskrivning!Q1155,0)</f>
        <v>0</v>
      </c>
      <c r="J453" s="16">
        <f>IF(Inskrivning!A1155="j",Inskrivning!R1155,0)</f>
        <v>0</v>
      </c>
      <c r="K453" s="16">
        <f>IF(Inskrivning!A1155="j",Inskrivning!S1155,0)</f>
        <v>0</v>
      </c>
      <c r="L453" s="16">
        <f>IF(Inskrivning!A1155="j",Inskrivning!T1155,0)</f>
        <v>0</v>
      </c>
      <c r="M453" s="16">
        <f>IF(Inskrivning!A1155="j",Inskrivning!U1155,0)</f>
        <v>0</v>
      </c>
      <c r="N453" s="16">
        <f>IF(Inskrivning!A1155="j",Inskrivning!V1155,0)</f>
        <v>0</v>
      </c>
      <c r="O453" s="73">
        <f>IF(Inskrivning!A1155="j",Inskrivning!W1155,0)</f>
        <v>0</v>
      </c>
      <c r="P453" s="73">
        <f>IF(Inskrivning!A1155="j",Inskrivning!X1155,0)</f>
        <v>0</v>
      </c>
      <c r="Q453" s="113"/>
    </row>
    <row r="454" spans="2:17" ht="15.6" x14ac:dyDescent="0.3">
      <c r="B454" s="55">
        <f>IF(Inskrivning!A1156="j",Inskrivning!J1156,0)</f>
        <v>0</v>
      </c>
      <c r="C454" s="35">
        <f>IF(Inskrivning!A1156="j",Inskrivning!K1156,0)</f>
        <v>0</v>
      </c>
      <c r="D454" s="16">
        <f>IF(Inskrivning!A1156="j",Inskrivning!L1156,0)</f>
        <v>0</v>
      </c>
      <c r="E454" s="16">
        <f>IF(Inskrivning!A1156="j",Inskrivning!M1156,0)</f>
        <v>0</v>
      </c>
      <c r="F454" s="16">
        <f>IF(Inskrivning!A1156="j",Inskrivning!N1156,0)</f>
        <v>0</v>
      </c>
      <c r="G454" s="16">
        <f>IF(Inskrivning!A1156="j",Inskrivning!O1156,0)</f>
        <v>0</v>
      </c>
      <c r="H454" s="16">
        <f>IF(Inskrivning!A1156="j",Inskrivning!P1156,0)</f>
        <v>0</v>
      </c>
      <c r="I454" s="73">
        <f>IF(Inskrivning!A1156="j",Inskrivning!Q1156,0)</f>
        <v>0</v>
      </c>
      <c r="J454" s="16">
        <f>IF(Inskrivning!A1156="j",Inskrivning!R1156,0)</f>
        <v>0</v>
      </c>
      <c r="K454" s="16">
        <f>IF(Inskrivning!A1156="j",Inskrivning!S1156,0)</f>
        <v>0</v>
      </c>
      <c r="L454" s="16">
        <f>IF(Inskrivning!A1156="j",Inskrivning!T1156,0)</f>
        <v>0</v>
      </c>
      <c r="M454" s="16">
        <f>IF(Inskrivning!A1156="j",Inskrivning!U1156,0)</f>
        <v>0</v>
      </c>
      <c r="N454" s="16">
        <f>IF(Inskrivning!A1156="j",Inskrivning!V1156,0)</f>
        <v>0</v>
      </c>
      <c r="O454" s="73">
        <f>IF(Inskrivning!A1156="j",Inskrivning!W1156,0)</f>
        <v>0</v>
      </c>
      <c r="P454" s="73">
        <f>IF(Inskrivning!A1156="j",Inskrivning!X1156,0)</f>
        <v>0</v>
      </c>
      <c r="Q454" s="113"/>
    </row>
    <row r="455" spans="2:17" ht="15.6" x14ac:dyDescent="0.3">
      <c r="B455" s="55">
        <f>IF(Inskrivning!A1157="j",Inskrivning!J1157,0)</f>
        <v>0</v>
      </c>
      <c r="C455" s="35">
        <f>IF(Inskrivning!A1157="j",Inskrivning!K1157,0)</f>
        <v>0</v>
      </c>
      <c r="D455" s="16">
        <f>IF(Inskrivning!A1157="j",Inskrivning!L1157,0)</f>
        <v>0</v>
      </c>
      <c r="E455" s="16">
        <f>IF(Inskrivning!A1157="j",Inskrivning!M1157,0)</f>
        <v>0</v>
      </c>
      <c r="F455" s="16">
        <f>IF(Inskrivning!A1157="j",Inskrivning!N1157,0)</f>
        <v>0</v>
      </c>
      <c r="G455" s="16">
        <f>IF(Inskrivning!A1157="j",Inskrivning!O1157,0)</f>
        <v>0</v>
      </c>
      <c r="H455" s="16">
        <f>IF(Inskrivning!A1157="j",Inskrivning!P1157,0)</f>
        <v>0</v>
      </c>
      <c r="I455" s="73">
        <f>IF(Inskrivning!A1157="j",Inskrivning!Q1157,0)</f>
        <v>0</v>
      </c>
      <c r="J455" s="16">
        <f>IF(Inskrivning!A1157="j",Inskrivning!R1157,0)</f>
        <v>0</v>
      </c>
      <c r="K455" s="16">
        <f>IF(Inskrivning!A1157="j",Inskrivning!S1157,0)</f>
        <v>0</v>
      </c>
      <c r="L455" s="16">
        <f>IF(Inskrivning!A1157="j",Inskrivning!T1157,0)</f>
        <v>0</v>
      </c>
      <c r="M455" s="16">
        <f>IF(Inskrivning!A1157="j",Inskrivning!U1157,0)</f>
        <v>0</v>
      </c>
      <c r="N455" s="16">
        <f>IF(Inskrivning!A1157="j",Inskrivning!V1157,0)</f>
        <v>0</v>
      </c>
      <c r="O455" s="73">
        <f>IF(Inskrivning!A1157="j",Inskrivning!W1157,0)</f>
        <v>0</v>
      </c>
      <c r="P455" s="73">
        <f>IF(Inskrivning!A1157="j",Inskrivning!X1157,0)</f>
        <v>0</v>
      </c>
      <c r="Q455" s="113"/>
    </row>
    <row r="456" spans="2:17" ht="15.6" x14ac:dyDescent="0.3">
      <c r="B456" s="55">
        <f>IF(Inskrivning!A1158="j",Inskrivning!J1158,0)</f>
        <v>0</v>
      </c>
      <c r="C456" s="35">
        <f>IF(Inskrivning!A1158="j",Inskrivning!K1158,0)</f>
        <v>0</v>
      </c>
      <c r="D456" s="16">
        <f>IF(Inskrivning!A1158="j",Inskrivning!L1158,0)</f>
        <v>0</v>
      </c>
      <c r="E456" s="16">
        <f>IF(Inskrivning!A1158="j",Inskrivning!M1158,0)</f>
        <v>0</v>
      </c>
      <c r="F456" s="16">
        <f>IF(Inskrivning!A1158="j",Inskrivning!N1158,0)</f>
        <v>0</v>
      </c>
      <c r="G456" s="16">
        <f>IF(Inskrivning!A1158="j",Inskrivning!O1158,0)</f>
        <v>0</v>
      </c>
      <c r="H456" s="16">
        <f>IF(Inskrivning!A1158="j",Inskrivning!P1158,0)</f>
        <v>0</v>
      </c>
      <c r="I456" s="73">
        <f>IF(Inskrivning!A1158="j",Inskrivning!Q1158,0)</f>
        <v>0</v>
      </c>
      <c r="J456" s="16">
        <f>IF(Inskrivning!A1158="j",Inskrivning!R1158,0)</f>
        <v>0</v>
      </c>
      <c r="K456" s="16">
        <f>IF(Inskrivning!A1158="j",Inskrivning!S1158,0)</f>
        <v>0</v>
      </c>
      <c r="L456" s="16">
        <f>IF(Inskrivning!A1158="j",Inskrivning!T1158,0)</f>
        <v>0</v>
      </c>
      <c r="M456" s="16">
        <f>IF(Inskrivning!A1158="j",Inskrivning!U1158,0)</f>
        <v>0</v>
      </c>
      <c r="N456" s="16">
        <f>IF(Inskrivning!A1158="j",Inskrivning!V1158,0)</f>
        <v>0</v>
      </c>
      <c r="O456" s="73">
        <f>IF(Inskrivning!A1158="j",Inskrivning!W1158,0)</f>
        <v>0</v>
      </c>
      <c r="P456" s="73">
        <f>IF(Inskrivning!A1158="j",Inskrivning!X1158,0)</f>
        <v>0</v>
      </c>
      <c r="Q456" s="113"/>
    </row>
    <row r="457" spans="2:17" ht="15.6" x14ac:dyDescent="0.3">
      <c r="B457" s="55">
        <f>IF(Inskrivning!A1159="j",Inskrivning!J1159,0)</f>
        <v>0</v>
      </c>
      <c r="C457" s="35">
        <f>IF(Inskrivning!A1159="j",Inskrivning!K1159,0)</f>
        <v>0</v>
      </c>
      <c r="D457" s="16">
        <f>IF(Inskrivning!A1159="j",Inskrivning!L1159,0)</f>
        <v>0</v>
      </c>
      <c r="E457" s="16">
        <f>IF(Inskrivning!A1159="j",Inskrivning!M1159,0)</f>
        <v>0</v>
      </c>
      <c r="F457" s="16">
        <f>IF(Inskrivning!A1159="j",Inskrivning!N1159,0)</f>
        <v>0</v>
      </c>
      <c r="G457" s="16">
        <f>IF(Inskrivning!A1159="j",Inskrivning!O1159,0)</f>
        <v>0</v>
      </c>
      <c r="H457" s="16">
        <f>IF(Inskrivning!A1159="j",Inskrivning!P1159,0)</f>
        <v>0</v>
      </c>
      <c r="I457" s="73">
        <f>IF(Inskrivning!A1159="j",Inskrivning!Q1159,0)</f>
        <v>0</v>
      </c>
      <c r="J457" s="16">
        <f>IF(Inskrivning!A1159="j",Inskrivning!R1159,0)</f>
        <v>0</v>
      </c>
      <c r="K457" s="16">
        <f>IF(Inskrivning!A1159="j",Inskrivning!S1159,0)</f>
        <v>0</v>
      </c>
      <c r="L457" s="16">
        <f>IF(Inskrivning!A1159="j",Inskrivning!T1159,0)</f>
        <v>0</v>
      </c>
      <c r="M457" s="16">
        <f>IF(Inskrivning!A1159="j",Inskrivning!U1159,0)</f>
        <v>0</v>
      </c>
      <c r="N457" s="16">
        <f>IF(Inskrivning!A1159="j",Inskrivning!V1159,0)</f>
        <v>0</v>
      </c>
      <c r="O457" s="73">
        <f>IF(Inskrivning!A1159="j",Inskrivning!W1159,0)</f>
        <v>0</v>
      </c>
      <c r="P457" s="73">
        <f>IF(Inskrivning!A1159="j",Inskrivning!X1159,0)</f>
        <v>0</v>
      </c>
      <c r="Q457" s="113"/>
    </row>
    <row r="458" spans="2:17" ht="15.6" x14ac:dyDescent="0.3">
      <c r="B458" s="55">
        <f>IF(Inskrivning!A1160="j",Inskrivning!J1160,0)</f>
        <v>0</v>
      </c>
      <c r="C458" s="35">
        <f>IF(Inskrivning!A1160="j",Inskrivning!K1160,0)</f>
        <v>0</v>
      </c>
      <c r="D458" s="16">
        <f>IF(Inskrivning!A1160="j",Inskrivning!L1160,0)</f>
        <v>0</v>
      </c>
      <c r="E458" s="16">
        <f>IF(Inskrivning!A1160="j",Inskrivning!M1160,0)</f>
        <v>0</v>
      </c>
      <c r="F458" s="16">
        <f>IF(Inskrivning!A1160="j",Inskrivning!N1160,0)</f>
        <v>0</v>
      </c>
      <c r="G458" s="16">
        <f>IF(Inskrivning!A1160="j",Inskrivning!O1160,0)</f>
        <v>0</v>
      </c>
      <c r="H458" s="16">
        <f>IF(Inskrivning!A1160="j",Inskrivning!P1160,0)</f>
        <v>0</v>
      </c>
      <c r="I458" s="73">
        <f>IF(Inskrivning!A1160="j",Inskrivning!Q1160,0)</f>
        <v>0</v>
      </c>
      <c r="J458" s="16">
        <f>IF(Inskrivning!A1160="j",Inskrivning!R1160,0)</f>
        <v>0</v>
      </c>
      <c r="K458" s="16">
        <f>IF(Inskrivning!A1160="j",Inskrivning!S1160,0)</f>
        <v>0</v>
      </c>
      <c r="L458" s="16">
        <f>IF(Inskrivning!A1160="j",Inskrivning!T1160,0)</f>
        <v>0</v>
      </c>
      <c r="M458" s="16">
        <f>IF(Inskrivning!A1160="j",Inskrivning!U1160,0)</f>
        <v>0</v>
      </c>
      <c r="N458" s="16">
        <f>IF(Inskrivning!A1160="j",Inskrivning!V1160,0)</f>
        <v>0</v>
      </c>
      <c r="O458" s="73">
        <f>IF(Inskrivning!A1160="j",Inskrivning!W1160,0)</f>
        <v>0</v>
      </c>
      <c r="P458" s="73">
        <f>IF(Inskrivning!A1160="j",Inskrivning!X1160,0)</f>
        <v>0</v>
      </c>
      <c r="Q458" s="113"/>
    </row>
    <row r="459" spans="2:17" ht="15.6" x14ac:dyDescent="0.3">
      <c r="B459" s="55">
        <f>IF(Inskrivning!A1161="j",Inskrivning!J1161,0)</f>
        <v>0</v>
      </c>
      <c r="C459" s="35">
        <f>IF(Inskrivning!A1161="j",Inskrivning!K1161,0)</f>
        <v>0</v>
      </c>
      <c r="D459" s="16">
        <f>IF(Inskrivning!A1161="j",Inskrivning!L1161,0)</f>
        <v>0</v>
      </c>
      <c r="E459" s="16">
        <f>IF(Inskrivning!A1161="j",Inskrivning!M1161,0)</f>
        <v>0</v>
      </c>
      <c r="F459" s="16">
        <f>IF(Inskrivning!A1161="j",Inskrivning!N1161,0)</f>
        <v>0</v>
      </c>
      <c r="G459" s="16">
        <f>IF(Inskrivning!A1161="j",Inskrivning!O1161,0)</f>
        <v>0</v>
      </c>
      <c r="H459" s="16">
        <f>IF(Inskrivning!A1161="j",Inskrivning!P1161,0)</f>
        <v>0</v>
      </c>
      <c r="I459" s="73">
        <f>IF(Inskrivning!A1161="j",Inskrivning!Q1161,0)</f>
        <v>0</v>
      </c>
      <c r="J459" s="16">
        <f>IF(Inskrivning!A1161="j",Inskrivning!R1161,0)</f>
        <v>0</v>
      </c>
      <c r="K459" s="16">
        <f>IF(Inskrivning!A1161="j",Inskrivning!S1161,0)</f>
        <v>0</v>
      </c>
      <c r="L459" s="16">
        <f>IF(Inskrivning!A1161="j",Inskrivning!T1161,0)</f>
        <v>0</v>
      </c>
      <c r="M459" s="16">
        <f>IF(Inskrivning!A1161="j",Inskrivning!U1161,0)</f>
        <v>0</v>
      </c>
      <c r="N459" s="16">
        <f>IF(Inskrivning!A1161="j",Inskrivning!V1161,0)</f>
        <v>0</v>
      </c>
      <c r="O459" s="73">
        <f>IF(Inskrivning!A1161="j",Inskrivning!W1161,0)</f>
        <v>0</v>
      </c>
      <c r="P459" s="73">
        <f>IF(Inskrivning!A1161="j",Inskrivning!X1161,0)</f>
        <v>0</v>
      </c>
      <c r="Q459" s="113"/>
    </row>
    <row r="460" spans="2:17" ht="15.6" x14ac:dyDescent="0.3">
      <c r="B460" s="55">
        <f>IF(Inskrivning!A1162="j",Inskrivning!J1162,0)</f>
        <v>0</v>
      </c>
      <c r="C460" s="35">
        <f>IF(Inskrivning!A1162="j",Inskrivning!K1162,0)</f>
        <v>0</v>
      </c>
      <c r="D460" s="16">
        <f>IF(Inskrivning!A1162="j",Inskrivning!L1162,0)</f>
        <v>0</v>
      </c>
      <c r="E460" s="16">
        <f>IF(Inskrivning!A1162="j",Inskrivning!M1162,0)</f>
        <v>0</v>
      </c>
      <c r="F460" s="16">
        <f>IF(Inskrivning!A1162="j",Inskrivning!N1162,0)</f>
        <v>0</v>
      </c>
      <c r="G460" s="16">
        <f>IF(Inskrivning!A1162="j",Inskrivning!O1162,0)</f>
        <v>0</v>
      </c>
      <c r="H460" s="16">
        <f>IF(Inskrivning!A1162="j",Inskrivning!P1162,0)</f>
        <v>0</v>
      </c>
      <c r="I460" s="73">
        <f>IF(Inskrivning!A1162="j",Inskrivning!Q1162,0)</f>
        <v>0</v>
      </c>
      <c r="J460" s="16">
        <f>IF(Inskrivning!A1162="j",Inskrivning!R1162,0)</f>
        <v>0</v>
      </c>
      <c r="K460" s="16">
        <f>IF(Inskrivning!A1162="j",Inskrivning!S1162,0)</f>
        <v>0</v>
      </c>
      <c r="L460" s="16">
        <f>IF(Inskrivning!A1162="j",Inskrivning!T1162,0)</f>
        <v>0</v>
      </c>
      <c r="M460" s="16">
        <f>IF(Inskrivning!A1162="j",Inskrivning!U1162,0)</f>
        <v>0</v>
      </c>
      <c r="N460" s="16">
        <f>IF(Inskrivning!A1162="j",Inskrivning!V1162,0)</f>
        <v>0</v>
      </c>
      <c r="O460" s="73">
        <f>IF(Inskrivning!A1162="j",Inskrivning!W1162,0)</f>
        <v>0</v>
      </c>
      <c r="P460" s="73">
        <f>IF(Inskrivning!A1162="j",Inskrivning!X1162,0)</f>
        <v>0</v>
      </c>
      <c r="Q460" s="113"/>
    </row>
    <row r="461" spans="2:17" ht="15.6" x14ac:dyDescent="0.3">
      <c r="B461" s="55">
        <f>IF(Inskrivning!A1163="j",Inskrivning!J1163,0)</f>
        <v>0</v>
      </c>
      <c r="C461" s="35">
        <f>IF(Inskrivning!A1163="j",Inskrivning!K1163,0)</f>
        <v>0</v>
      </c>
      <c r="D461" s="16">
        <f>IF(Inskrivning!A1163="j",Inskrivning!L1163,0)</f>
        <v>0</v>
      </c>
      <c r="E461" s="16">
        <f>IF(Inskrivning!A1163="j",Inskrivning!M1163,0)</f>
        <v>0</v>
      </c>
      <c r="F461" s="16">
        <f>IF(Inskrivning!A1163="j",Inskrivning!N1163,0)</f>
        <v>0</v>
      </c>
      <c r="G461" s="16">
        <f>IF(Inskrivning!A1163="j",Inskrivning!O1163,0)</f>
        <v>0</v>
      </c>
      <c r="H461" s="16">
        <f>IF(Inskrivning!A1163="j",Inskrivning!P1163,0)</f>
        <v>0</v>
      </c>
      <c r="I461" s="73">
        <f>IF(Inskrivning!A1163="j",Inskrivning!Q1163,0)</f>
        <v>0</v>
      </c>
      <c r="J461" s="16">
        <f>IF(Inskrivning!A1163="j",Inskrivning!R1163,0)</f>
        <v>0</v>
      </c>
      <c r="K461" s="16">
        <f>IF(Inskrivning!A1163="j",Inskrivning!S1163,0)</f>
        <v>0</v>
      </c>
      <c r="L461" s="16">
        <f>IF(Inskrivning!A1163="j",Inskrivning!T1163,0)</f>
        <v>0</v>
      </c>
      <c r="M461" s="16">
        <f>IF(Inskrivning!A1163="j",Inskrivning!U1163,0)</f>
        <v>0</v>
      </c>
      <c r="N461" s="16">
        <f>IF(Inskrivning!A1163="j",Inskrivning!V1163,0)</f>
        <v>0</v>
      </c>
      <c r="O461" s="73">
        <f>IF(Inskrivning!A1163="j",Inskrivning!W1163,0)</f>
        <v>0</v>
      </c>
      <c r="P461" s="73">
        <f>IF(Inskrivning!A1163="j",Inskrivning!X1163,0)</f>
        <v>0</v>
      </c>
      <c r="Q461" s="113"/>
    </row>
    <row r="462" spans="2:17" ht="15.6" x14ac:dyDescent="0.3">
      <c r="B462" s="55">
        <f>IF(Inskrivning!A1164="j",Inskrivning!J1164,0)</f>
        <v>0</v>
      </c>
      <c r="C462" s="35">
        <f>IF(Inskrivning!A1164="j",Inskrivning!K1164,0)</f>
        <v>0</v>
      </c>
      <c r="D462" s="16">
        <f>IF(Inskrivning!A1164="j",Inskrivning!L1164,0)</f>
        <v>0</v>
      </c>
      <c r="E462" s="16">
        <f>IF(Inskrivning!A1164="j",Inskrivning!M1164,0)</f>
        <v>0</v>
      </c>
      <c r="F462" s="16">
        <f>IF(Inskrivning!A1164="j",Inskrivning!N1164,0)</f>
        <v>0</v>
      </c>
      <c r="G462" s="16">
        <f>IF(Inskrivning!A1164="j",Inskrivning!O1164,0)</f>
        <v>0</v>
      </c>
      <c r="H462" s="16">
        <f>IF(Inskrivning!A1164="j",Inskrivning!P1164,0)</f>
        <v>0</v>
      </c>
      <c r="I462" s="73">
        <f>IF(Inskrivning!A1164="j",Inskrivning!Q1164,0)</f>
        <v>0</v>
      </c>
      <c r="J462" s="16">
        <f>IF(Inskrivning!A1164="j",Inskrivning!R1164,0)</f>
        <v>0</v>
      </c>
      <c r="K462" s="16">
        <f>IF(Inskrivning!A1164="j",Inskrivning!S1164,0)</f>
        <v>0</v>
      </c>
      <c r="L462" s="16">
        <f>IF(Inskrivning!A1164="j",Inskrivning!T1164,0)</f>
        <v>0</v>
      </c>
      <c r="M462" s="16">
        <f>IF(Inskrivning!A1164="j",Inskrivning!U1164,0)</f>
        <v>0</v>
      </c>
      <c r="N462" s="16">
        <f>IF(Inskrivning!A1164="j",Inskrivning!V1164,0)</f>
        <v>0</v>
      </c>
      <c r="O462" s="73">
        <f>IF(Inskrivning!A1164="j",Inskrivning!W1164,0)</f>
        <v>0</v>
      </c>
      <c r="P462" s="73">
        <f>IF(Inskrivning!A1164="j",Inskrivning!X1164,0)</f>
        <v>0</v>
      </c>
      <c r="Q462" s="113"/>
    </row>
    <row r="463" spans="2:17" ht="15.6" x14ac:dyDescent="0.3">
      <c r="B463" s="55">
        <f>IF(Inskrivning!A1165="j",Inskrivning!J1165,0)</f>
        <v>0</v>
      </c>
      <c r="C463" s="35">
        <f>IF(Inskrivning!A1165="j",Inskrivning!K1165,0)</f>
        <v>0</v>
      </c>
      <c r="D463" s="16">
        <f>IF(Inskrivning!A1165="j",Inskrivning!L1165,0)</f>
        <v>0</v>
      </c>
      <c r="E463" s="16">
        <f>IF(Inskrivning!A1165="j",Inskrivning!M1165,0)</f>
        <v>0</v>
      </c>
      <c r="F463" s="16">
        <f>IF(Inskrivning!A1165="j",Inskrivning!N1165,0)</f>
        <v>0</v>
      </c>
      <c r="G463" s="16">
        <f>IF(Inskrivning!A1165="j",Inskrivning!O1165,0)</f>
        <v>0</v>
      </c>
      <c r="H463" s="16">
        <f>IF(Inskrivning!A1165="j",Inskrivning!P1165,0)</f>
        <v>0</v>
      </c>
      <c r="I463" s="73">
        <f>IF(Inskrivning!A1165="j",Inskrivning!Q1165,0)</f>
        <v>0</v>
      </c>
      <c r="J463" s="16">
        <f>IF(Inskrivning!A1165="j",Inskrivning!R1165,0)</f>
        <v>0</v>
      </c>
      <c r="K463" s="16">
        <f>IF(Inskrivning!A1165="j",Inskrivning!S1165,0)</f>
        <v>0</v>
      </c>
      <c r="L463" s="16">
        <f>IF(Inskrivning!A1165="j",Inskrivning!T1165,0)</f>
        <v>0</v>
      </c>
      <c r="M463" s="16">
        <f>IF(Inskrivning!A1165="j",Inskrivning!U1165,0)</f>
        <v>0</v>
      </c>
      <c r="N463" s="16">
        <f>IF(Inskrivning!A1165="j",Inskrivning!V1165,0)</f>
        <v>0</v>
      </c>
      <c r="O463" s="73">
        <f>IF(Inskrivning!A1165="j",Inskrivning!W1165,0)</f>
        <v>0</v>
      </c>
      <c r="P463" s="73">
        <f>IF(Inskrivning!A1165="j",Inskrivning!X1165,0)</f>
        <v>0</v>
      </c>
      <c r="Q463" s="113"/>
    </row>
    <row r="464" spans="2:17" ht="15.6" x14ac:dyDescent="0.3">
      <c r="B464" s="55">
        <f>IF(Inskrivning!A1166="j",Inskrivning!J1166,0)</f>
        <v>0</v>
      </c>
      <c r="C464" s="35">
        <f>IF(Inskrivning!A1166="j",Inskrivning!K1166,0)</f>
        <v>0</v>
      </c>
      <c r="D464" s="16">
        <f>IF(Inskrivning!A1166="j",Inskrivning!L1166,0)</f>
        <v>0</v>
      </c>
      <c r="E464" s="16">
        <f>IF(Inskrivning!A1166="j",Inskrivning!M1166,0)</f>
        <v>0</v>
      </c>
      <c r="F464" s="16">
        <f>IF(Inskrivning!A1166="j",Inskrivning!N1166,0)</f>
        <v>0</v>
      </c>
      <c r="G464" s="16">
        <f>IF(Inskrivning!A1166="j",Inskrivning!O1166,0)</f>
        <v>0</v>
      </c>
      <c r="H464" s="16">
        <f>IF(Inskrivning!A1166="j",Inskrivning!P1166,0)</f>
        <v>0</v>
      </c>
      <c r="I464" s="73">
        <f>IF(Inskrivning!A1166="j",Inskrivning!Q1166,0)</f>
        <v>0</v>
      </c>
      <c r="J464" s="16">
        <f>IF(Inskrivning!A1166="j",Inskrivning!R1166,0)</f>
        <v>0</v>
      </c>
      <c r="K464" s="16">
        <f>IF(Inskrivning!A1166="j",Inskrivning!S1166,0)</f>
        <v>0</v>
      </c>
      <c r="L464" s="16">
        <f>IF(Inskrivning!A1166="j",Inskrivning!T1166,0)</f>
        <v>0</v>
      </c>
      <c r="M464" s="16">
        <f>IF(Inskrivning!A1166="j",Inskrivning!U1166,0)</f>
        <v>0</v>
      </c>
      <c r="N464" s="16">
        <f>IF(Inskrivning!A1166="j",Inskrivning!V1166,0)</f>
        <v>0</v>
      </c>
      <c r="O464" s="73">
        <f>IF(Inskrivning!A1166="j",Inskrivning!W1166,0)</f>
        <v>0</v>
      </c>
      <c r="P464" s="73">
        <f>IF(Inskrivning!A1166="j",Inskrivning!X1166,0)</f>
        <v>0</v>
      </c>
      <c r="Q464" s="113"/>
    </row>
    <row r="465" spans="2:17" ht="15.6" x14ac:dyDescent="0.3">
      <c r="B465" s="55">
        <f>IF(Inskrivning!A1167="j",Inskrivning!J1167,0)</f>
        <v>0</v>
      </c>
      <c r="C465" s="35">
        <f>IF(Inskrivning!A1167="j",Inskrivning!K1167,0)</f>
        <v>0</v>
      </c>
      <c r="D465" s="16">
        <f>IF(Inskrivning!A1167="j",Inskrivning!L1167,0)</f>
        <v>0</v>
      </c>
      <c r="E465" s="16">
        <f>IF(Inskrivning!A1167="j",Inskrivning!M1167,0)</f>
        <v>0</v>
      </c>
      <c r="F465" s="16">
        <f>IF(Inskrivning!A1167="j",Inskrivning!N1167,0)</f>
        <v>0</v>
      </c>
      <c r="G465" s="16">
        <f>IF(Inskrivning!A1167="j",Inskrivning!O1167,0)</f>
        <v>0</v>
      </c>
      <c r="H465" s="16">
        <f>IF(Inskrivning!A1167="j",Inskrivning!P1167,0)</f>
        <v>0</v>
      </c>
      <c r="I465" s="73">
        <f>IF(Inskrivning!A1167="j",Inskrivning!Q1167,0)</f>
        <v>0</v>
      </c>
      <c r="J465" s="16">
        <f>IF(Inskrivning!A1167="j",Inskrivning!R1167,0)</f>
        <v>0</v>
      </c>
      <c r="K465" s="16">
        <f>IF(Inskrivning!A1167="j",Inskrivning!S1167,0)</f>
        <v>0</v>
      </c>
      <c r="L465" s="16">
        <f>IF(Inskrivning!A1167="j",Inskrivning!T1167,0)</f>
        <v>0</v>
      </c>
      <c r="M465" s="16">
        <f>IF(Inskrivning!A1167="j",Inskrivning!U1167,0)</f>
        <v>0</v>
      </c>
      <c r="N465" s="16">
        <f>IF(Inskrivning!A1167="j",Inskrivning!V1167,0)</f>
        <v>0</v>
      </c>
      <c r="O465" s="73">
        <f>IF(Inskrivning!A1167="j",Inskrivning!W1167,0)</f>
        <v>0</v>
      </c>
      <c r="P465" s="73">
        <f>IF(Inskrivning!A1167="j",Inskrivning!X1167,0)</f>
        <v>0</v>
      </c>
      <c r="Q465" s="113"/>
    </row>
    <row r="466" spans="2:17" ht="15.6" x14ac:dyDescent="0.3">
      <c r="B466" s="55">
        <f>IF(Inskrivning!A1168="j",Inskrivning!J1168,0)</f>
        <v>0</v>
      </c>
      <c r="C466" s="35">
        <f>IF(Inskrivning!A1168="j",Inskrivning!K1168,0)</f>
        <v>0</v>
      </c>
      <c r="D466" s="16">
        <f>IF(Inskrivning!A1168="j",Inskrivning!L1168,0)</f>
        <v>0</v>
      </c>
      <c r="E466" s="16">
        <f>IF(Inskrivning!A1168="j",Inskrivning!M1168,0)</f>
        <v>0</v>
      </c>
      <c r="F466" s="16">
        <f>IF(Inskrivning!A1168="j",Inskrivning!N1168,0)</f>
        <v>0</v>
      </c>
      <c r="G466" s="16">
        <f>IF(Inskrivning!A1168="j",Inskrivning!O1168,0)</f>
        <v>0</v>
      </c>
      <c r="H466" s="16">
        <f>IF(Inskrivning!A1168="j",Inskrivning!P1168,0)</f>
        <v>0</v>
      </c>
      <c r="I466" s="73">
        <f>IF(Inskrivning!A1168="j",Inskrivning!Q1168,0)</f>
        <v>0</v>
      </c>
      <c r="J466" s="16">
        <f>IF(Inskrivning!A1168="j",Inskrivning!R1168,0)</f>
        <v>0</v>
      </c>
      <c r="K466" s="16">
        <f>IF(Inskrivning!A1168="j",Inskrivning!S1168,0)</f>
        <v>0</v>
      </c>
      <c r="L466" s="16">
        <f>IF(Inskrivning!A1168="j",Inskrivning!T1168,0)</f>
        <v>0</v>
      </c>
      <c r="M466" s="16">
        <f>IF(Inskrivning!A1168="j",Inskrivning!U1168,0)</f>
        <v>0</v>
      </c>
      <c r="N466" s="16">
        <f>IF(Inskrivning!A1168="j",Inskrivning!V1168,0)</f>
        <v>0</v>
      </c>
      <c r="O466" s="73">
        <f>IF(Inskrivning!A1168="j",Inskrivning!W1168,0)</f>
        <v>0</v>
      </c>
      <c r="P466" s="73">
        <f>IF(Inskrivning!A1168="j",Inskrivning!X1168,0)</f>
        <v>0</v>
      </c>
      <c r="Q466" s="113"/>
    </row>
    <row r="467" spans="2:17" ht="15.6" x14ac:dyDescent="0.3">
      <c r="B467" s="55">
        <f>IF(Inskrivning!A1169="j",Inskrivning!J1169,0)</f>
        <v>0</v>
      </c>
      <c r="C467" s="35">
        <f>IF(Inskrivning!A1169="j",Inskrivning!K1169,0)</f>
        <v>0</v>
      </c>
      <c r="D467" s="16">
        <f>IF(Inskrivning!A1169="j",Inskrivning!L1169,0)</f>
        <v>0</v>
      </c>
      <c r="E467" s="16">
        <f>IF(Inskrivning!A1169="j",Inskrivning!M1169,0)</f>
        <v>0</v>
      </c>
      <c r="F467" s="16">
        <f>IF(Inskrivning!A1169="j",Inskrivning!N1169,0)</f>
        <v>0</v>
      </c>
      <c r="G467" s="16">
        <f>IF(Inskrivning!A1169="j",Inskrivning!O1169,0)</f>
        <v>0</v>
      </c>
      <c r="H467" s="16">
        <f>IF(Inskrivning!A1169="j",Inskrivning!P1169,0)</f>
        <v>0</v>
      </c>
      <c r="I467" s="73">
        <f>IF(Inskrivning!A1169="j",Inskrivning!Q1169,0)</f>
        <v>0</v>
      </c>
      <c r="J467" s="16">
        <f>IF(Inskrivning!A1169="j",Inskrivning!R1169,0)</f>
        <v>0</v>
      </c>
      <c r="K467" s="16">
        <f>IF(Inskrivning!A1169="j",Inskrivning!S1169,0)</f>
        <v>0</v>
      </c>
      <c r="L467" s="16">
        <f>IF(Inskrivning!A1169="j",Inskrivning!T1169,0)</f>
        <v>0</v>
      </c>
      <c r="M467" s="16">
        <f>IF(Inskrivning!A1169="j",Inskrivning!U1169,0)</f>
        <v>0</v>
      </c>
      <c r="N467" s="16">
        <f>IF(Inskrivning!A1169="j",Inskrivning!V1169,0)</f>
        <v>0</v>
      </c>
      <c r="O467" s="73">
        <f>IF(Inskrivning!A1169="j",Inskrivning!W1169,0)</f>
        <v>0</v>
      </c>
      <c r="P467" s="73">
        <f>IF(Inskrivning!A1169="j",Inskrivning!X1169,0)</f>
        <v>0</v>
      </c>
      <c r="Q467" s="113"/>
    </row>
    <row r="468" spans="2:17" ht="15.6" x14ac:dyDescent="0.3">
      <c r="B468" s="55">
        <f>IF(Inskrivning!A1170="j",Inskrivning!J1170,0)</f>
        <v>0</v>
      </c>
      <c r="C468" s="35">
        <f>IF(Inskrivning!A1170="j",Inskrivning!K1170,0)</f>
        <v>0</v>
      </c>
      <c r="D468" s="16">
        <f>IF(Inskrivning!A1170="j",Inskrivning!L1170,0)</f>
        <v>0</v>
      </c>
      <c r="E468" s="16">
        <f>IF(Inskrivning!A1170="j",Inskrivning!M1170,0)</f>
        <v>0</v>
      </c>
      <c r="F468" s="16">
        <f>IF(Inskrivning!A1170="j",Inskrivning!N1170,0)</f>
        <v>0</v>
      </c>
      <c r="G468" s="16">
        <f>IF(Inskrivning!A1170="j",Inskrivning!O1170,0)</f>
        <v>0</v>
      </c>
      <c r="H468" s="16">
        <f>IF(Inskrivning!A1170="j",Inskrivning!P1170,0)</f>
        <v>0</v>
      </c>
      <c r="I468" s="73">
        <f>IF(Inskrivning!A1170="j",Inskrivning!Q1170,0)</f>
        <v>0</v>
      </c>
      <c r="J468" s="16">
        <f>IF(Inskrivning!A1170="j",Inskrivning!R1170,0)</f>
        <v>0</v>
      </c>
      <c r="K468" s="16">
        <f>IF(Inskrivning!A1170="j",Inskrivning!S1170,0)</f>
        <v>0</v>
      </c>
      <c r="L468" s="16">
        <f>IF(Inskrivning!A1170="j",Inskrivning!T1170,0)</f>
        <v>0</v>
      </c>
      <c r="M468" s="16">
        <f>IF(Inskrivning!A1170="j",Inskrivning!U1170,0)</f>
        <v>0</v>
      </c>
      <c r="N468" s="16">
        <f>IF(Inskrivning!A1170="j",Inskrivning!V1170,0)</f>
        <v>0</v>
      </c>
      <c r="O468" s="73">
        <f>IF(Inskrivning!A1170="j",Inskrivning!W1170,0)</f>
        <v>0</v>
      </c>
      <c r="P468" s="73">
        <f>IF(Inskrivning!A1170="j",Inskrivning!X1170,0)</f>
        <v>0</v>
      </c>
      <c r="Q468" s="113"/>
    </row>
    <row r="469" spans="2:17" ht="15.6" x14ac:dyDescent="0.3">
      <c r="B469" s="55">
        <f>IF(Inskrivning!A1171="j",Inskrivning!J1171,0)</f>
        <v>0</v>
      </c>
      <c r="C469" s="35">
        <f>IF(Inskrivning!A1171="j",Inskrivning!K1171,0)</f>
        <v>0</v>
      </c>
      <c r="D469" s="16">
        <f>IF(Inskrivning!A1171="j",Inskrivning!L1171,0)</f>
        <v>0</v>
      </c>
      <c r="E469" s="16">
        <f>IF(Inskrivning!A1171="j",Inskrivning!M1171,0)</f>
        <v>0</v>
      </c>
      <c r="F469" s="16">
        <f>IF(Inskrivning!A1171="j",Inskrivning!N1171,0)</f>
        <v>0</v>
      </c>
      <c r="G469" s="16">
        <f>IF(Inskrivning!A1171="j",Inskrivning!O1171,0)</f>
        <v>0</v>
      </c>
      <c r="H469" s="16">
        <f>IF(Inskrivning!A1171="j",Inskrivning!P1171,0)</f>
        <v>0</v>
      </c>
      <c r="I469" s="73">
        <f>IF(Inskrivning!A1171="j",Inskrivning!Q1171,0)</f>
        <v>0</v>
      </c>
      <c r="J469" s="16">
        <f>IF(Inskrivning!A1171="j",Inskrivning!R1171,0)</f>
        <v>0</v>
      </c>
      <c r="K469" s="16">
        <f>IF(Inskrivning!A1171="j",Inskrivning!S1171,0)</f>
        <v>0</v>
      </c>
      <c r="L469" s="16">
        <f>IF(Inskrivning!A1171="j",Inskrivning!T1171,0)</f>
        <v>0</v>
      </c>
      <c r="M469" s="16">
        <f>IF(Inskrivning!A1171="j",Inskrivning!U1171,0)</f>
        <v>0</v>
      </c>
      <c r="N469" s="16">
        <f>IF(Inskrivning!A1171="j",Inskrivning!V1171,0)</f>
        <v>0</v>
      </c>
      <c r="O469" s="73">
        <f>IF(Inskrivning!A1171="j",Inskrivning!W1171,0)</f>
        <v>0</v>
      </c>
      <c r="P469" s="73">
        <f>IF(Inskrivning!A1171="j",Inskrivning!X1171,0)</f>
        <v>0</v>
      </c>
      <c r="Q469" s="113"/>
    </row>
    <row r="470" spans="2:17" ht="15.6" x14ac:dyDescent="0.3">
      <c r="B470" s="55">
        <f>IF(Inskrivning!A1172="j",Inskrivning!J1172,0)</f>
        <v>0</v>
      </c>
      <c r="C470" s="35">
        <f>IF(Inskrivning!A1172="j",Inskrivning!K1172,0)</f>
        <v>0</v>
      </c>
      <c r="D470" s="16">
        <f>IF(Inskrivning!A1172="j",Inskrivning!L1172,0)</f>
        <v>0</v>
      </c>
      <c r="E470" s="16">
        <f>IF(Inskrivning!A1172="j",Inskrivning!M1172,0)</f>
        <v>0</v>
      </c>
      <c r="F470" s="16">
        <f>IF(Inskrivning!A1172="j",Inskrivning!N1172,0)</f>
        <v>0</v>
      </c>
      <c r="G470" s="16">
        <f>IF(Inskrivning!A1172="j",Inskrivning!O1172,0)</f>
        <v>0</v>
      </c>
      <c r="H470" s="16">
        <f>IF(Inskrivning!A1172="j",Inskrivning!P1172,0)</f>
        <v>0</v>
      </c>
      <c r="I470" s="73">
        <f>IF(Inskrivning!A1172="j",Inskrivning!Q1172,0)</f>
        <v>0</v>
      </c>
      <c r="J470" s="16">
        <f>IF(Inskrivning!A1172="j",Inskrivning!R1172,0)</f>
        <v>0</v>
      </c>
      <c r="K470" s="16">
        <f>IF(Inskrivning!A1172="j",Inskrivning!S1172,0)</f>
        <v>0</v>
      </c>
      <c r="L470" s="16">
        <f>IF(Inskrivning!A1172="j",Inskrivning!T1172,0)</f>
        <v>0</v>
      </c>
      <c r="M470" s="16">
        <f>IF(Inskrivning!A1172="j",Inskrivning!U1172,0)</f>
        <v>0</v>
      </c>
      <c r="N470" s="16">
        <f>IF(Inskrivning!A1172="j",Inskrivning!V1172,0)</f>
        <v>0</v>
      </c>
      <c r="O470" s="73">
        <f>IF(Inskrivning!A1172="j",Inskrivning!W1172,0)</f>
        <v>0</v>
      </c>
      <c r="P470" s="73">
        <f>IF(Inskrivning!A1172="j",Inskrivning!X1172,0)</f>
        <v>0</v>
      </c>
      <c r="Q470" s="113"/>
    </row>
    <row r="471" spans="2:17" ht="15.6" x14ac:dyDescent="0.3">
      <c r="B471" s="55">
        <f>IF(Inskrivning!A1173="j",Inskrivning!J1173,0)</f>
        <v>0</v>
      </c>
      <c r="C471" s="35">
        <f>IF(Inskrivning!A1173="j",Inskrivning!K1173,0)</f>
        <v>0</v>
      </c>
      <c r="D471" s="16">
        <f>IF(Inskrivning!A1173="j",Inskrivning!L1173,0)</f>
        <v>0</v>
      </c>
      <c r="E471" s="16">
        <f>IF(Inskrivning!A1173="j",Inskrivning!M1173,0)</f>
        <v>0</v>
      </c>
      <c r="F471" s="16">
        <f>IF(Inskrivning!A1173="j",Inskrivning!N1173,0)</f>
        <v>0</v>
      </c>
      <c r="G471" s="16">
        <f>IF(Inskrivning!A1173="j",Inskrivning!O1173,0)</f>
        <v>0</v>
      </c>
      <c r="H471" s="16">
        <f>IF(Inskrivning!A1173="j",Inskrivning!P1173,0)</f>
        <v>0</v>
      </c>
      <c r="I471" s="73">
        <f>IF(Inskrivning!A1173="j",Inskrivning!Q1173,0)</f>
        <v>0</v>
      </c>
      <c r="J471" s="16">
        <f>IF(Inskrivning!A1173="j",Inskrivning!R1173,0)</f>
        <v>0</v>
      </c>
      <c r="K471" s="16">
        <f>IF(Inskrivning!A1173="j",Inskrivning!S1173,0)</f>
        <v>0</v>
      </c>
      <c r="L471" s="16">
        <f>IF(Inskrivning!A1173="j",Inskrivning!T1173,0)</f>
        <v>0</v>
      </c>
      <c r="M471" s="16">
        <f>IF(Inskrivning!A1173="j",Inskrivning!U1173,0)</f>
        <v>0</v>
      </c>
      <c r="N471" s="16">
        <f>IF(Inskrivning!A1173="j",Inskrivning!V1173,0)</f>
        <v>0</v>
      </c>
      <c r="O471" s="73">
        <f>IF(Inskrivning!A1173="j",Inskrivning!W1173,0)</f>
        <v>0</v>
      </c>
      <c r="P471" s="73">
        <f>IF(Inskrivning!A1173="j",Inskrivning!X1173,0)</f>
        <v>0</v>
      </c>
      <c r="Q471" s="113"/>
    </row>
    <row r="472" spans="2:17" ht="15.6" x14ac:dyDescent="0.3">
      <c r="B472" s="55">
        <f>IF(Inskrivning!A1174="j",Inskrivning!J1174,0)</f>
        <v>0</v>
      </c>
      <c r="C472" s="35">
        <f>IF(Inskrivning!A1174="j",Inskrivning!K1174,0)</f>
        <v>0</v>
      </c>
      <c r="D472" s="16">
        <f>IF(Inskrivning!A1174="j",Inskrivning!L1174,0)</f>
        <v>0</v>
      </c>
      <c r="E472" s="16">
        <f>IF(Inskrivning!A1174="j",Inskrivning!M1174,0)</f>
        <v>0</v>
      </c>
      <c r="F472" s="16">
        <f>IF(Inskrivning!A1174="j",Inskrivning!N1174,0)</f>
        <v>0</v>
      </c>
      <c r="G472" s="16">
        <f>IF(Inskrivning!A1174="j",Inskrivning!O1174,0)</f>
        <v>0</v>
      </c>
      <c r="H472" s="16">
        <f>IF(Inskrivning!A1174="j",Inskrivning!P1174,0)</f>
        <v>0</v>
      </c>
      <c r="I472" s="73">
        <f>IF(Inskrivning!A1174="j",Inskrivning!Q1174,0)</f>
        <v>0</v>
      </c>
      <c r="J472" s="16">
        <f>IF(Inskrivning!A1174="j",Inskrivning!R1174,0)</f>
        <v>0</v>
      </c>
      <c r="K472" s="16">
        <f>IF(Inskrivning!A1174="j",Inskrivning!S1174,0)</f>
        <v>0</v>
      </c>
      <c r="L472" s="16">
        <f>IF(Inskrivning!A1174="j",Inskrivning!T1174,0)</f>
        <v>0</v>
      </c>
      <c r="M472" s="16">
        <f>IF(Inskrivning!A1174="j",Inskrivning!U1174,0)</f>
        <v>0</v>
      </c>
      <c r="N472" s="16">
        <f>IF(Inskrivning!A1174="j",Inskrivning!V1174,0)</f>
        <v>0</v>
      </c>
      <c r="O472" s="73">
        <f>IF(Inskrivning!A1174="j",Inskrivning!W1174,0)</f>
        <v>0</v>
      </c>
      <c r="P472" s="73">
        <f>IF(Inskrivning!A1174="j",Inskrivning!X1174,0)</f>
        <v>0</v>
      </c>
      <c r="Q472" s="113"/>
    </row>
    <row r="473" spans="2:17" ht="15.6" x14ac:dyDescent="0.3">
      <c r="B473" s="55">
        <f>IF(Inskrivning!A1175="j",Inskrivning!J1175,0)</f>
        <v>0</v>
      </c>
      <c r="C473" s="35">
        <f>IF(Inskrivning!A1175="j",Inskrivning!K1175,0)</f>
        <v>0</v>
      </c>
      <c r="D473" s="16">
        <f>IF(Inskrivning!A1175="j",Inskrivning!L1175,0)</f>
        <v>0</v>
      </c>
      <c r="E473" s="16">
        <f>IF(Inskrivning!A1175="j",Inskrivning!M1175,0)</f>
        <v>0</v>
      </c>
      <c r="F473" s="16">
        <f>IF(Inskrivning!A1175="j",Inskrivning!N1175,0)</f>
        <v>0</v>
      </c>
      <c r="G473" s="16">
        <f>IF(Inskrivning!A1175="j",Inskrivning!O1175,0)</f>
        <v>0</v>
      </c>
      <c r="H473" s="16">
        <f>IF(Inskrivning!A1175="j",Inskrivning!P1175,0)</f>
        <v>0</v>
      </c>
      <c r="I473" s="73">
        <f>IF(Inskrivning!A1175="j",Inskrivning!Q1175,0)</f>
        <v>0</v>
      </c>
      <c r="J473" s="16">
        <f>IF(Inskrivning!A1175="j",Inskrivning!R1175,0)</f>
        <v>0</v>
      </c>
      <c r="K473" s="16">
        <f>IF(Inskrivning!A1175="j",Inskrivning!S1175,0)</f>
        <v>0</v>
      </c>
      <c r="L473" s="16">
        <f>IF(Inskrivning!A1175="j",Inskrivning!T1175,0)</f>
        <v>0</v>
      </c>
      <c r="M473" s="16">
        <f>IF(Inskrivning!A1175="j",Inskrivning!U1175,0)</f>
        <v>0</v>
      </c>
      <c r="N473" s="16">
        <f>IF(Inskrivning!A1175="j",Inskrivning!V1175,0)</f>
        <v>0</v>
      </c>
      <c r="O473" s="73">
        <f>IF(Inskrivning!A1175="j",Inskrivning!W1175,0)</f>
        <v>0</v>
      </c>
      <c r="P473" s="73">
        <f>IF(Inskrivning!A1175="j",Inskrivning!X1175,0)</f>
        <v>0</v>
      </c>
      <c r="Q473" s="113"/>
    </row>
    <row r="474" spans="2:17" ht="15.6" x14ac:dyDescent="0.3">
      <c r="B474" s="55">
        <f>IF(Inskrivning!A1176="j",Inskrivning!J1176,0)</f>
        <v>0</v>
      </c>
      <c r="C474" s="35">
        <f>IF(Inskrivning!A1176="j",Inskrivning!K1176,0)</f>
        <v>0</v>
      </c>
      <c r="D474" s="16">
        <f>IF(Inskrivning!A1176="j",Inskrivning!L1176,0)</f>
        <v>0</v>
      </c>
      <c r="E474" s="16">
        <f>IF(Inskrivning!A1176="j",Inskrivning!M1176,0)</f>
        <v>0</v>
      </c>
      <c r="F474" s="16">
        <f>IF(Inskrivning!A1176="j",Inskrivning!N1176,0)</f>
        <v>0</v>
      </c>
      <c r="G474" s="16">
        <f>IF(Inskrivning!A1176="j",Inskrivning!O1176,0)</f>
        <v>0</v>
      </c>
      <c r="H474" s="16">
        <f>IF(Inskrivning!A1176="j",Inskrivning!P1176,0)</f>
        <v>0</v>
      </c>
      <c r="I474" s="73">
        <f>IF(Inskrivning!A1176="j",Inskrivning!Q1176,0)</f>
        <v>0</v>
      </c>
      <c r="J474" s="16">
        <f>IF(Inskrivning!A1176="j",Inskrivning!R1176,0)</f>
        <v>0</v>
      </c>
      <c r="K474" s="16">
        <f>IF(Inskrivning!A1176="j",Inskrivning!S1176,0)</f>
        <v>0</v>
      </c>
      <c r="L474" s="16">
        <f>IF(Inskrivning!A1176="j",Inskrivning!T1176,0)</f>
        <v>0</v>
      </c>
      <c r="M474" s="16">
        <f>IF(Inskrivning!A1176="j",Inskrivning!U1176,0)</f>
        <v>0</v>
      </c>
      <c r="N474" s="16">
        <f>IF(Inskrivning!A1176="j",Inskrivning!V1176,0)</f>
        <v>0</v>
      </c>
      <c r="O474" s="73">
        <f>IF(Inskrivning!A1176="j",Inskrivning!W1176,0)</f>
        <v>0</v>
      </c>
      <c r="P474" s="73">
        <f>IF(Inskrivning!A1176="j",Inskrivning!X1176,0)</f>
        <v>0</v>
      </c>
      <c r="Q474" s="113"/>
    </row>
    <row r="475" spans="2:17" ht="15.6" x14ac:dyDescent="0.3">
      <c r="B475" s="55">
        <f>IF(Inskrivning!A1177="j",Inskrivning!J1177,0)</f>
        <v>0</v>
      </c>
      <c r="C475" s="35">
        <f>IF(Inskrivning!A1177="j",Inskrivning!K1177,0)</f>
        <v>0</v>
      </c>
      <c r="D475" s="16">
        <f>IF(Inskrivning!A1177="j",Inskrivning!L1177,0)</f>
        <v>0</v>
      </c>
      <c r="E475" s="16">
        <f>IF(Inskrivning!A1177="j",Inskrivning!M1177,0)</f>
        <v>0</v>
      </c>
      <c r="F475" s="16">
        <f>IF(Inskrivning!A1177="j",Inskrivning!N1177,0)</f>
        <v>0</v>
      </c>
      <c r="G475" s="16">
        <f>IF(Inskrivning!A1177="j",Inskrivning!O1177,0)</f>
        <v>0</v>
      </c>
      <c r="H475" s="16">
        <f>IF(Inskrivning!A1177="j",Inskrivning!P1177,0)</f>
        <v>0</v>
      </c>
      <c r="I475" s="73">
        <f>IF(Inskrivning!A1177="j",Inskrivning!Q1177,0)</f>
        <v>0</v>
      </c>
      <c r="J475" s="16">
        <f>IF(Inskrivning!A1177="j",Inskrivning!R1177,0)</f>
        <v>0</v>
      </c>
      <c r="K475" s="16">
        <f>IF(Inskrivning!A1177="j",Inskrivning!S1177,0)</f>
        <v>0</v>
      </c>
      <c r="L475" s="16">
        <f>IF(Inskrivning!A1177="j",Inskrivning!T1177,0)</f>
        <v>0</v>
      </c>
      <c r="M475" s="16">
        <f>IF(Inskrivning!A1177="j",Inskrivning!U1177,0)</f>
        <v>0</v>
      </c>
      <c r="N475" s="16">
        <f>IF(Inskrivning!A1177="j",Inskrivning!V1177,0)</f>
        <v>0</v>
      </c>
      <c r="O475" s="73">
        <f>IF(Inskrivning!A1177="j",Inskrivning!W1177,0)</f>
        <v>0</v>
      </c>
      <c r="P475" s="73">
        <f>IF(Inskrivning!A1177="j",Inskrivning!X1177,0)</f>
        <v>0</v>
      </c>
      <c r="Q475" s="113"/>
    </row>
    <row r="476" spans="2:17" ht="15.6" x14ac:dyDescent="0.3">
      <c r="B476" s="55">
        <f>IF(Inskrivning!A1178="j",Inskrivning!J1178,0)</f>
        <v>0</v>
      </c>
      <c r="C476" s="35">
        <f>IF(Inskrivning!A1178="j",Inskrivning!K1178,0)</f>
        <v>0</v>
      </c>
      <c r="D476" s="16">
        <f>IF(Inskrivning!A1178="j",Inskrivning!L1178,0)</f>
        <v>0</v>
      </c>
      <c r="E476" s="16">
        <f>IF(Inskrivning!A1178="j",Inskrivning!M1178,0)</f>
        <v>0</v>
      </c>
      <c r="F476" s="16">
        <f>IF(Inskrivning!A1178="j",Inskrivning!N1178,0)</f>
        <v>0</v>
      </c>
      <c r="G476" s="16">
        <f>IF(Inskrivning!A1178="j",Inskrivning!O1178,0)</f>
        <v>0</v>
      </c>
      <c r="H476" s="16">
        <f>IF(Inskrivning!A1178="j",Inskrivning!P1178,0)</f>
        <v>0</v>
      </c>
      <c r="I476" s="73">
        <f>IF(Inskrivning!A1178="j",Inskrivning!Q1178,0)</f>
        <v>0</v>
      </c>
      <c r="J476" s="16">
        <f>IF(Inskrivning!A1178="j",Inskrivning!R1178,0)</f>
        <v>0</v>
      </c>
      <c r="K476" s="16">
        <f>IF(Inskrivning!A1178="j",Inskrivning!S1178,0)</f>
        <v>0</v>
      </c>
      <c r="L476" s="16">
        <f>IF(Inskrivning!A1178="j",Inskrivning!T1178,0)</f>
        <v>0</v>
      </c>
      <c r="M476" s="16">
        <f>IF(Inskrivning!A1178="j",Inskrivning!U1178,0)</f>
        <v>0</v>
      </c>
      <c r="N476" s="16">
        <f>IF(Inskrivning!A1178="j",Inskrivning!V1178,0)</f>
        <v>0</v>
      </c>
      <c r="O476" s="73">
        <f>IF(Inskrivning!A1178="j",Inskrivning!W1178,0)</f>
        <v>0</v>
      </c>
      <c r="P476" s="73">
        <f>IF(Inskrivning!A1178="j",Inskrivning!X1178,0)</f>
        <v>0</v>
      </c>
      <c r="Q476" s="113"/>
    </row>
    <row r="477" spans="2:17" ht="15.6" x14ac:dyDescent="0.3">
      <c r="B477" s="55">
        <f>IF(Inskrivning!A1179="j",Inskrivning!J1179,0)</f>
        <v>0</v>
      </c>
      <c r="C477" s="35">
        <f>IF(Inskrivning!A1179="j",Inskrivning!K1179,0)</f>
        <v>0</v>
      </c>
      <c r="D477" s="16">
        <f>IF(Inskrivning!A1179="j",Inskrivning!L1179,0)</f>
        <v>0</v>
      </c>
      <c r="E477" s="16">
        <f>IF(Inskrivning!A1179="j",Inskrivning!M1179,0)</f>
        <v>0</v>
      </c>
      <c r="F477" s="16">
        <f>IF(Inskrivning!A1179="j",Inskrivning!N1179,0)</f>
        <v>0</v>
      </c>
      <c r="G477" s="16">
        <f>IF(Inskrivning!A1179="j",Inskrivning!O1179,0)</f>
        <v>0</v>
      </c>
      <c r="H477" s="16">
        <f>IF(Inskrivning!A1179="j",Inskrivning!P1179,0)</f>
        <v>0</v>
      </c>
      <c r="I477" s="73">
        <f>IF(Inskrivning!A1179="j",Inskrivning!Q1179,0)</f>
        <v>0</v>
      </c>
      <c r="J477" s="16">
        <f>IF(Inskrivning!A1179="j",Inskrivning!R1179,0)</f>
        <v>0</v>
      </c>
      <c r="K477" s="16">
        <f>IF(Inskrivning!A1179="j",Inskrivning!S1179,0)</f>
        <v>0</v>
      </c>
      <c r="L477" s="16">
        <f>IF(Inskrivning!A1179="j",Inskrivning!T1179,0)</f>
        <v>0</v>
      </c>
      <c r="M477" s="16">
        <f>IF(Inskrivning!A1179="j",Inskrivning!U1179,0)</f>
        <v>0</v>
      </c>
      <c r="N477" s="16">
        <f>IF(Inskrivning!A1179="j",Inskrivning!V1179,0)</f>
        <v>0</v>
      </c>
      <c r="O477" s="73">
        <f>IF(Inskrivning!A1179="j",Inskrivning!W1179,0)</f>
        <v>0</v>
      </c>
      <c r="P477" s="73">
        <f>IF(Inskrivning!A1179="j",Inskrivning!X1179,0)</f>
        <v>0</v>
      </c>
      <c r="Q477" s="113"/>
    </row>
    <row r="478" spans="2:17" ht="15.6" x14ac:dyDescent="0.3">
      <c r="B478" s="55">
        <f>IF(Inskrivning!A1180="j",Inskrivning!J1180,0)</f>
        <v>0</v>
      </c>
      <c r="C478" s="35">
        <f>IF(Inskrivning!A1180="j",Inskrivning!K1180,0)</f>
        <v>0</v>
      </c>
      <c r="D478" s="16">
        <f>IF(Inskrivning!A1180="j",Inskrivning!L1180,0)</f>
        <v>0</v>
      </c>
      <c r="E478" s="16">
        <f>IF(Inskrivning!A1180="j",Inskrivning!M1180,0)</f>
        <v>0</v>
      </c>
      <c r="F478" s="16">
        <f>IF(Inskrivning!A1180="j",Inskrivning!N1180,0)</f>
        <v>0</v>
      </c>
      <c r="G478" s="16">
        <f>IF(Inskrivning!A1180="j",Inskrivning!O1180,0)</f>
        <v>0</v>
      </c>
      <c r="H478" s="16">
        <f>IF(Inskrivning!A1180="j",Inskrivning!P1180,0)</f>
        <v>0</v>
      </c>
      <c r="I478" s="73">
        <f>IF(Inskrivning!A1180="j",Inskrivning!Q1180,0)</f>
        <v>0</v>
      </c>
      <c r="J478" s="16">
        <f>IF(Inskrivning!A1180="j",Inskrivning!R1180,0)</f>
        <v>0</v>
      </c>
      <c r="K478" s="16">
        <f>IF(Inskrivning!A1180="j",Inskrivning!S1180,0)</f>
        <v>0</v>
      </c>
      <c r="L478" s="16">
        <f>IF(Inskrivning!A1180="j",Inskrivning!T1180,0)</f>
        <v>0</v>
      </c>
      <c r="M478" s="16">
        <f>IF(Inskrivning!A1180="j",Inskrivning!U1180,0)</f>
        <v>0</v>
      </c>
      <c r="N478" s="16">
        <f>IF(Inskrivning!A1180="j",Inskrivning!V1180,0)</f>
        <v>0</v>
      </c>
      <c r="O478" s="73">
        <f>IF(Inskrivning!A1180="j",Inskrivning!W1180,0)</f>
        <v>0</v>
      </c>
      <c r="P478" s="73">
        <f>IF(Inskrivning!A1180="j",Inskrivning!X1180,0)</f>
        <v>0</v>
      </c>
      <c r="Q478" s="113"/>
    </row>
    <row r="479" spans="2:17" ht="15.6" x14ac:dyDescent="0.3">
      <c r="B479" s="55">
        <f>IF(Inskrivning!A1181="j",Inskrivning!J1181,0)</f>
        <v>0</v>
      </c>
      <c r="C479" s="35">
        <f>IF(Inskrivning!A1181="j",Inskrivning!K1181,0)</f>
        <v>0</v>
      </c>
      <c r="D479" s="16">
        <f>IF(Inskrivning!A1181="j",Inskrivning!L1181,0)</f>
        <v>0</v>
      </c>
      <c r="E479" s="16">
        <f>IF(Inskrivning!A1181="j",Inskrivning!M1181,0)</f>
        <v>0</v>
      </c>
      <c r="F479" s="16">
        <f>IF(Inskrivning!A1181="j",Inskrivning!N1181,0)</f>
        <v>0</v>
      </c>
      <c r="G479" s="16">
        <f>IF(Inskrivning!A1181="j",Inskrivning!O1181,0)</f>
        <v>0</v>
      </c>
      <c r="H479" s="16">
        <f>IF(Inskrivning!A1181="j",Inskrivning!P1181,0)</f>
        <v>0</v>
      </c>
      <c r="I479" s="73">
        <f>IF(Inskrivning!A1181="j",Inskrivning!Q1181,0)</f>
        <v>0</v>
      </c>
      <c r="J479" s="16">
        <f>IF(Inskrivning!A1181="j",Inskrivning!R1181,0)</f>
        <v>0</v>
      </c>
      <c r="K479" s="16">
        <f>IF(Inskrivning!A1181="j",Inskrivning!S1181,0)</f>
        <v>0</v>
      </c>
      <c r="L479" s="16">
        <f>IF(Inskrivning!A1181="j",Inskrivning!T1181,0)</f>
        <v>0</v>
      </c>
      <c r="M479" s="16">
        <f>IF(Inskrivning!A1181="j",Inskrivning!U1181,0)</f>
        <v>0</v>
      </c>
      <c r="N479" s="16">
        <f>IF(Inskrivning!A1181="j",Inskrivning!V1181,0)</f>
        <v>0</v>
      </c>
      <c r="O479" s="73">
        <f>IF(Inskrivning!A1181="j",Inskrivning!W1181,0)</f>
        <v>0</v>
      </c>
      <c r="P479" s="73">
        <f>IF(Inskrivning!A1181="j",Inskrivning!X1181,0)</f>
        <v>0</v>
      </c>
      <c r="Q479" s="113"/>
    </row>
    <row r="480" spans="2:17" ht="15.6" x14ac:dyDescent="0.3">
      <c r="B480" s="55">
        <f>IF(Inskrivning!A1182="j",Inskrivning!J1182,0)</f>
        <v>0</v>
      </c>
      <c r="C480" s="35">
        <f>IF(Inskrivning!A1182="j",Inskrivning!K1182,0)</f>
        <v>0</v>
      </c>
      <c r="D480" s="16">
        <f>IF(Inskrivning!A1182="j",Inskrivning!L1182,0)</f>
        <v>0</v>
      </c>
      <c r="E480" s="16">
        <f>IF(Inskrivning!A1182="j",Inskrivning!M1182,0)</f>
        <v>0</v>
      </c>
      <c r="F480" s="16">
        <f>IF(Inskrivning!A1182="j",Inskrivning!N1182,0)</f>
        <v>0</v>
      </c>
      <c r="G480" s="16">
        <f>IF(Inskrivning!A1182="j",Inskrivning!O1182,0)</f>
        <v>0</v>
      </c>
      <c r="H480" s="16">
        <f>IF(Inskrivning!A1182="j",Inskrivning!P1182,0)</f>
        <v>0</v>
      </c>
      <c r="I480" s="73">
        <f>IF(Inskrivning!A1182="j",Inskrivning!Q1182,0)</f>
        <v>0</v>
      </c>
      <c r="J480" s="16">
        <f>IF(Inskrivning!A1182="j",Inskrivning!R1182,0)</f>
        <v>0</v>
      </c>
      <c r="K480" s="16">
        <f>IF(Inskrivning!A1182="j",Inskrivning!S1182,0)</f>
        <v>0</v>
      </c>
      <c r="L480" s="16">
        <f>IF(Inskrivning!A1182="j",Inskrivning!T1182,0)</f>
        <v>0</v>
      </c>
      <c r="M480" s="16">
        <f>IF(Inskrivning!A1182="j",Inskrivning!U1182,0)</f>
        <v>0</v>
      </c>
      <c r="N480" s="16">
        <f>IF(Inskrivning!A1182="j",Inskrivning!V1182,0)</f>
        <v>0</v>
      </c>
      <c r="O480" s="73">
        <f>IF(Inskrivning!A1182="j",Inskrivning!W1182,0)</f>
        <v>0</v>
      </c>
      <c r="P480" s="73">
        <f>IF(Inskrivning!A1182="j",Inskrivning!X1182,0)</f>
        <v>0</v>
      </c>
      <c r="Q480" s="113"/>
    </row>
    <row r="481" spans="2:17" ht="15.6" x14ac:dyDescent="0.3">
      <c r="B481" s="55">
        <f>IF(Inskrivning!A1183="j",Inskrivning!J1183,0)</f>
        <v>0</v>
      </c>
      <c r="C481" s="35">
        <f>IF(Inskrivning!A1183="j",Inskrivning!K1183,0)</f>
        <v>0</v>
      </c>
      <c r="D481" s="16">
        <f>IF(Inskrivning!A1183="j",Inskrivning!L1183,0)</f>
        <v>0</v>
      </c>
      <c r="E481" s="16">
        <f>IF(Inskrivning!A1183="j",Inskrivning!M1183,0)</f>
        <v>0</v>
      </c>
      <c r="F481" s="16">
        <f>IF(Inskrivning!A1183="j",Inskrivning!N1183,0)</f>
        <v>0</v>
      </c>
      <c r="G481" s="16">
        <f>IF(Inskrivning!A1183="j",Inskrivning!O1183,0)</f>
        <v>0</v>
      </c>
      <c r="H481" s="16">
        <f>IF(Inskrivning!A1183="j",Inskrivning!P1183,0)</f>
        <v>0</v>
      </c>
      <c r="I481" s="73">
        <f>IF(Inskrivning!A1183="j",Inskrivning!Q1183,0)</f>
        <v>0</v>
      </c>
      <c r="J481" s="16">
        <f>IF(Inskrivning!A1183="j",Inskrivning!R1183,0)</f>
        <v>0</v>
      </c>
      <c r="K481" s="16">
        <f>IF(Inskrivning!A1183="j",Inskrivning!S1183,0)</f>
        <v>0</v>
      </c>
      <c r="L481" s="16">
        <f>IF(Inskrivning!A1183="j",Inskrivning!T1183,0)</f>
        <v>0</v>
      </c>
      <c r="M481" s="16">
        <f>IF(Inskrivning!A1183="j",Inskrivning!U1183,0)</f>
        <v>0</v>
      </c>
      <c r="N481" s="16">
        <f>IF(Inskrivning!A1183="j",Inskrivning!V1183,0)</f>
        <v>0</v>
      </c>
      <c r="O481" s="73">
        <f>IF(Inskrivning!A1183="j",Inskrivning!W1183,0)</f>
        <v>0</v>
      </c>
      <c r="P481" s="73">
        <f>IF(Inskrivning!A1183="j",Inskrivning!X1183,0)</f>
        <v>0</v>
      </c>
      <c r="Q481" s="113"/>
    </row>
    <row r="482" spans="2:17" ht="15.6" x14ac:dyDescent="0.3">
      <c r="B482" s="55">
        <f>IF(Inskrivning!A1184="j",Inskrivning!J1184,0)</f>
        <v>0</v>
      </c>
      <c r="C482" s="35">
        <f>IF(Inskrivning!A1184="j",Inskrivning!K1184,0)</f>
        <v>0</v>
      </c>
      <c r="D482" s="16">
        <f>IF(Inskrivning!A1184="j",Inskrivning!L1184,0)</f>
        <v>0</v>
      </c>
      <c r="E482" s="16">
        <f>IF(Inskrivning!A1184="j",Inskrivning!M1184,0)</f>
        <v>0</v>
      </c>
      <c r="F482" s="16">
        <f>IF(Inskrivning!A1184="j",Inskrivning!N1184,0)</f>
        <v>0</v>
      </c>
      <c r="G482" s="16">
        <f>IF(Inskrivning!A1184="j",Inskrivning!O1184,0)</f>
        <v>0</v>
      </c>
      <c r="H482" s="16">
        <f>IF(Inskrivning!A1184="j",Inskrivning!P1184,0)</f>
        <v>0</v>
      </c>
      <c r="I482" s="73">
        <f>IF(Inskrivning!A1184="j",Inskrivning!Q1184,0)</f>
        <v>0</v>
      </c>
      <c r="J482" s="16">
        <f>IF(Inskrivning!A1184="j",Inskrivning!R1184,0)</f>
        <v>0</v>
      </c>
      <c r="K482" s="16">
        <f>IF(Inskrivning!A1184="j",Inskrivning!S1184,0)</f>
        <v>0</v>
      </c>
      <c r="L482" s="16">
        <f>IF(Inskrivning!A1184="j",Inskrivning!T1184,0)</f>
        <v>0</v>
      </c>
      <c r="M482" s="16">
        <f>IF(Inskrivning!A1184="j",Inskrivning!U1184,0)</f>
        <v>0</v>
      </c>
      <c r="N482" s="16">
        <f>IF(Inskrivning!A1184="j",Inskrivning!V1184,0)</f>
        <v>0</v>
      </c>
      <c r="O482" s="73">
        <f>IF(Inskrivning!A1184="j",Inskrivning!W1184,0)</f>
        <v>0</v>
      </c>
      <c r="P482" s="73">
        <f>IF(Inskrivning!A1184="j",Inskrivning!X1184,0)</f>
        <v>0</v>
      </c>
      <c r="Q482" s="113"/>
    </row>
    <row r="483" spans="2:17" ht="15.6" x14ac:dyDescent="0.3">
      <c r="B483" s="55">
        <f>IF(Inskrivning!A1185="j",Inskrivning!J1185,0)</f>
        <v>0</v>
      </c>
      <c r="C483" s="35">
        <f>IF(Inskrivning!A1185="j",Inskrivning!K1185,0)</f>
        <v>0</v>
      </c>
      <c r="D483" s="16">
        <f>IF(Inskrivning!A1185="j",Inskrivning!L1185,0)</f>
        <v>0</v>
      </c>
      <c r="E483" s="16">
        <f>IF(Inskrivning!A1185="j",Inskrivning!M1185,0)</f>
        <v>0</v>
      </c>
      <c r="F483" s="16">
        <f>IF(Inskrivning!A1185="j",Inskrivning!N1185,0)</f>
        <v>0</v>
      </c>
      <c r="G483" s="16">
        <f>IF(Inskrivning!A1185="j",Inskrivning!O1185,0)</f>
        <v>0</v>
      </c>
      <c r="H483" s="16">
        <f>IF(Inskrivning!A1185="j",Inskrivning!P1185,0)</f>
        <v>0</v>
      </c>
      <c r="I483" s="73">
        <f>IF(Inskrivning!A1185="j",Inskrivning!Q1185,0)</f>
        <v>0</v>
      </c>
      <c r="J483" s="16">
        <f>IF(Inskrivning!A1185="j",Inskrivning!R1185,0)</f>
        <v>0</v>
      </c>
      <c r="K483" s="16">
        <f>IF(Inskrivning!A1185="j",Inskrivning!S1185,0)</f>
        <v>0</v>
      </c>
      <c r="L483" s="16">
        <f>IF(Inskrivning!A1185="j",Inskrivning!T1185,0)</f>
        <v>0</v>
      </c>
      <c r="M483" s="16">
        <f>IF(Inskrivning!A1185="j",Inskrivning!U1185,0)</f>
        <v>0</v>
      </c>
      <c r="N483" s="16">
        <f>IF(Inskrivning!A1185="j",Inskrivning!V1185,0)</f>
        <v>0</v>
      </c>
      <c r="O483" s="73">
        <f>IF(Inskrivning!A1185="j",Inskrivning!W1185,0)</f>
        <v>0</v>
      </c>
      <c r="P483" s="73">
        <f>IF(Inskrivning!A1185="j",Inskrivning!X1185,0)</f>
        <v>0</v>
      </c>
      <c r="Q483" s="113"/>
    </row>
    <row r="484" spans="2:17" ht="15.6" x14ac:dyDescent="0.3">
      <c r="B484" s="55">
        <f>IF(Inskrivning!A1186="j",Inskrivning!J1186,0)</f>
        <v>0</v>
      </c>
      <c r="C484" s="35">
        <f>IF(Inskrivning!A1186="j",Inskrivning!K1186,0)</f>
        <v>0</v>
      </c>
      <c r="D484" s="16">
        <f>IF(Inskrivning!A1186="j",Inskrivning!L1186,0)</f>
        <v>0</v>
      </c>
      <c r="E484" s="16">
        <f>IF(Inskrivning!A1186="j",Inskrivning!M1186,0)</f>
        <v>0</v>
      </c>
      <c r="F484" s="16">
        <f>IF(Inskrivning!A1186="j",Inskrivning!N1186,0)</f>
        <v>0</v>
      </c>
      <c r="G484" s="16">
        <f>IF(Inskrivning!A1186="j",Inskrivning!O1186,0)</f>
        <v>0</v>
      </c>
      <c r="H484" s="16">
        <f>IF(Inskrivning!A1186="j",Inskrivning!P1186,0)</f>
        <v>0</v>
      </c>
      <c r="I484" s="73">
        <f>IF(Inskrivning!A1186="j",Inskrivning!Q1186,0)</f>
        <v>0</v>
      </c>
      <c r="J484" s="16">
        <f>IF(Inskrivning!A1186="j",Inskrivning!R1186,0)</f>
        <v>0</v>
      </c>
      <c r="K484" s="16">
        <f>IF(Inskrivning!A1186="j",Inskrivning!S1186,0)</f>
        <v>0</v>
      </c>
      <c r="L484" s="16">
        <f>IF(Inskrivning!A1186="j",Inskrivning!T1186,0)</f>
        <v>0</v>
      </c>
      <c r="M484" s="16">
        <f>IF(Inskrivning!A1186="j",Inskrivning!U1186,0)</f>
        <v>0</v>
      </c>
      <c r="N484" s="16">
        <f>IF(Inskrivning!A1186="j",Inskrivning!V1186,0)</f>
        <v>0</v>
      </c>
      <c r="O484" s="73">
        <f>IF(Inskrivning!A1186="j",Inskrivning!W1186,0)</f>
        <v>0</v>
      </c>
      <c r="P484" s="73">
        <f>IF(Inskrivning!A1186="j",Inskrivning!X1186,0)</f>
        <v>0</v>
      </c>
      <c r="Q484" s="113"/>
    </row>
    <row r="485" spans="2:17" ht="15.6" x14ac:dyDescent="0.3">
      <c r="B485" s="55">
        <f>IF(Inskrivning!A1187="j",Inskrivning!J1187,0)</f>
        <v>0</v>
      </c>
      <c r="C485" s="35">
        <f>IF(Inskrivning!A1187="j",Inskrivning!K1187,0)</f>
        <v>0</v>
      </c>
      <c r="D485" s="16">
        <f>IF(Inskrivning!A1187="j",Inskrivning!L1187,0)</f>
        <v>0</v>
      </c>
      <c r="E485" s="16">
        <f>IF(Inskrivning!A1187="j",Inskrivning!M1187,0)</f>
        <v>0</v>
      </c>
      <c r="F485" s="16">
        <f>IF(Inskrivning!A1187="j",Inskrivning!N1187,0)</f>
        <v>0</v>
      </c>
      <c r="G485" s="16">
        <f>IF(Inskrivning!A1187="j",Inskrivning!O1187,0)</f>
        <v>0</v>
      </c>
      <c r="H485" s="16">
        <f>IF(Inskrivning!A1187="j",Inskrivning!P1187,0)</f>
        <v>0</v>
      </c>
      <c r="I485" s="73">
        <f>IF(Inskrivning!A1187="j",Inskrivning!Q1187,0)</f>
        <v>0</v>
      </c>
      <c r="J485" s="16">
        <f>IF(Inskrivning!A1187="j",Inskrivning!R1187,0)</f>
        <v>0</v>
      </c>
      <c r="K485" s="16">
        <f>IF(Inskrivning!A1187="j",Inskrivning!S1187,0)</f>
        <v>0</v>
      </c>
      <c r="L485" s="16">
        <f>IF(Inskrivning!A1187="j",Inskrivning!T1187,0)</f>
        <v>0</v>
      </c>
      <c r="M485" s="16">
        <f>IF(Inskrivning!A1187="j",Inskrivning!U1187,0)</f>
        <v>0</v>
      </c>
      <c r="N485" s="16">
        <f>IF(Inskrivning!A1187="j",Inskrivning!V1187,0)</f>
        <v>0</v>
      </c>
      <c r="O485" s="73">
        <f>IF(Inskrivning!A1187="j",Inskrivning!W1187,0)</f>
        <v>0</v>
      </c>
      <c r="P485" s="73">
        <f>IF(Inskrivning!A1187="j",Inskrivning!X1187,0)</f>
        <v>0</v>
      </c>
      <c r="Q485" s="113"/>
    </row>
    <row r="486" spans="2:17" ht="15.6" x14ac:dyDescent="0.3">
      <c r="B486" s="55">
        <f>IF(Inskrivning!A1188="j",Inskrivning!J1188,0)</f>
        <v>0</v>
      </c>
      <c r="C486" s="35">
        <f>IF(Inskrivning!A1188="j",Inskrivning!K1188,0)</f>
        <v>0</v>
      </c>
      <c r="D486" s="16">
        <f>IF(Inskrivning!A1188="j",Inskrivning!L1188,0)</f>
        <v>0</v>
      </c>
      <c r="E486" s="16">
        <f>IF(Inskrivning!A1188="j",Inskrivning!M1188,0)</f>
        <v>0</v>
      </c>
      <c r="F486" s="16">
        <f>IF(Inskrivning!A1188="j",Inskrivning!N1188,0)</f>
        <v>0</v>
      </c>
      <c r="G486" s="16">
        <f>IF(Inskrivning!A1188="j",Inskrivning!O1188,0)</f>
        <v>0</v>
      </c>
      <c r="H486" s="16">
        <f>IF(Inskrivning!A1188="j",Inskrivning!P1188,0)</f>
        <v>0</v>
      </c>
      <c r="I486" s="73">
        <f>IF(Inskrivning!A1188="j",Inskrivning!Q1188,0)</f>
        <v>0</v>
      </c>
      <c r="J486" s="16">
        <f>IF(Inskrivning!A1188="j",Inskrivning!R1188,0)</f>
        <v>0</v>
      </c>
      <c r="K486" s="16">
        <f>IF(Inskrivning!A1188="j",Inskrivning!S1188,0)</f>
        <v>0</v>
      </c>
      <c r="L486" s="16">
        <f>IF(Inskrivning!A1188="j",Inskrivning!T1188,0)</f>
        <v>0</v>
      </c>
      <c r="M486" s="16">
        <f>IF(Inskrivning!A1188="j",Inskrivning!U1188,0)</f>
        <v>0</v>
      </c>
      <c r="N486" s="16">
        <f>IF(Inskrivning!A1188="j",Inskrivning!V1188,0)</f>
        <v>0</v>
      </c>
      <c r="O486" s="73">
        <f>IF(Inskrivning!A1188="j",Inskrivning!W1188,0)</f>
        <v>0</v>
      </c>
      <c r="P486" s="73">
        <f>IF(Inskrivning!A1188="j",Inskrivning!X1188,0)</f>
        <v>0</v>
      </c>
      <c r="Q486" s="113"/>
    </row>
    <row r="487" spans="2:17" ht="15.6" x14ac:dyDescent="0.3">
      <c r="B487" s="55">
        <f>IF(Inskrivning!A1189="j",Inskrivning!J1189,0)</f>
        <v>0</v>
      </c>
      <c r="C487" s="35">
        <f>IF(Inskrivning!A1189="j",Inskrivning!K1189,0)</f>
        <v>0</v>
      </c>
      <c r="D487" s="16">
        <f>IF(Inskrivning!A1189="j",Inskrivning!L1189,0)</f>
        <v>0</v>
      </c>
      <c r="E487" s="16">
        <f>IF(Inskrivning!A1189="j",Inskrivning!M1189,0)</f>
        <v>0</v>
      </c>
      <c r="F487" s="16">
        <f>IF(Inskrivning!A1189="j",Inskrivning!N1189,0)</f>
        <v>0</v>
      </c>
      <c r="G487" s="16">
        <f>IF(Inskrivning!A1189="j",Inskrivning!O1189,0)</f>
        <v>0</v>
      </c>
      <c r="H487" s="16">
        <f>IF(Inskrivning!A1189="j",Inskrivning!P1189,0)</f>
        <v>0</v>
      </c>
      <c r="I487" s="73">
        <f>IF(Inskrivning!A1189="j",Inskrivning!Q1189,0)</f>
        <v>0</v>
      </c>
      <c r="J487" s="16">
        <f>IF(Inskrivning!A1189="j",Inskrivning!R1189,0)</f>
        <v>0</v>
      </c>
      <c r="K487" s="16">
        <f>IF(Inskrivning!A1189="j",Inskrivning!S1189,0)</f>
        <v>0</v>
      </c>
      <c r="L487" s="16">
        <f>IF(Inskrivning!A1189="j",Inskrivning!T1189,0)</f>
        <v>0</v>
      </c>
      <c r="M487" s="16">
        <f>IF(Inskrivning!A1189="j",Inskrivning!U1189,0)</f>
        <v>0</v>
      </c>
      <c r="N487" s="16">
        <f>IF(Inskrivning!A1189="j",Inskrivning!V1189,0)</f>
        <v>0</v>
      </c>
      <c r="O487" s="73">
        <f>IF(Inskrivning!A1189="j",Inskrivning!W1189,0)</f>
        <v>0</v>
      </c>
      <c r="P487" s="73">
        <f>IF(Inskrivning!A1189="j",Inskrivning!X1189,0)</f>
        <v>0</v>
      </c>
      <c r="Q487" s="113"/>
    </row>
    <row r="488" spans="2:17" ht="15.6" x14ac:dyDescent="0.3">
      <c r="B488" s="55">
        <f>IF(Inskrivning!A1190="j",Inskrivning!J1190,0)</f>
        <v>0</v>
      </c>
      <c r="C488" s="35">
        <f>IF(Inskrivning!A1190="j",Inskrivning!K1190,0)</f>
        <v>0</v>
      </c>
      <c r="D488" s="16">
        <f>IF(Inskrivning!A1190="j",Inskrivning!L1190,0)</f>
        <v>0</v>
      </c>
      <c r="E488" s="16">
        <f>IF(Inskrivning!A1190="j",Inskrivning!M1190,0)</f>
        <v>0</v>
      </c>
      <c r="F488" s="16">
        <f>IF(Inskrivning!A1190="j",Inskrivning!N1190,0)</f>
        <v>0</v>
      </c>
      <c r="G488" s="16">
        <f>IF(Inskrivning!A1190="j",Inskrivning!O1190,0)</f>
        <v>0</v>
      </c>
      <c r="H488" s="16">
        <f>IF(Inskrivning!A1190="j",Inskrivning!P1190,0)</f>
        <v>0</v>
      </c>
      <c r="I488" s="73">
        <f>IF(Inskrivning!A1190="j",Inskrivning!Q1190,0)</f>
        <v>0</v>
      </c>
      <c r="J488" s="16">
        <f>IF(Inskrivning!A1190="j",Inskrivning!R1190,0)</f>
        <v>0</v>
      </c>
      <c r="K488" s="16">
        <f>IF(Inskrivning!A1190="j",Inskrivning!S1190,0)</f>
        <v>0</v>
      </c>
      <c r="L488" s="16">
        <f>IF(Inskrivning!A1190="j",Inskrivning!T1190,0)</f>
        <v>0</v>
      </c>
      <c r="M488" s="16">
        <f>IF(Inskrivning!A1190="j",Inskrivning!U1190,0)</f>
        <v>0</v>
      </c>
      <c r="N488" s="16">
        <f>IF(Inskrivning!A1190="j",Inskrivning!V1190,0)</f>
        <v>0</v>
      </c>
      <c r="O488" s="73">
        <f>IF(Inskrivning!A1190="j",Inskrivning!W1190,0)</f>
        <v>0</v>
      </c>
      <c r="P488" s="73">
        <f>IF(Inskrivning!A1190="j",Inskrivning!X1190,0)</f>
        <v>0</v>
      </c>
      <c r="Q488" s="113"/>
    </row>
    <row r="489" spans="2:17" ht="15.6" x14ac:dyDescent="0.3">
      <c r="B489" s="55">
        <f>IF(Inskrivning!A1191="j",Inskrivning!J1191,0)</f>
        <v>0</v>
      </c>
      <c r="C489" s="35">
        <f>IF(Inskrivning!A1191="j",Inskrivning!K1191,0)</f>
        <v>0</v>
      </c>
      <c r="D489" s="16">
        <f>IF(Inskrivning!A1191="j",Inskrivning!L1191,0)</f>
        <v>0</v>
      </c>
      <c r="E489" s="16">
        <f>IF(Inskrivning!A1191="j",Inskrivning!M1191,0)</f>
        <v>0</v>
      </c>
      <c r="F489" s="16">
        <f>IF(Inskrivning!A1191="j",Inskrivning!N1191,0)</f>
        <v>0</v>
      </c>
      <c r="G489" s="16">
        <f>IF(Inskrivning!A1191="j",Inskrivning!O1191,0)</f>
        <v>0</v>
      </c>
      <c r="H489" s="16">
        <f>IF(Inskrivning!A1191="j",Inskrivning!P1191,0)</f>
        <v>0</v>
      </c>
      <c r="I489" s="73">
        <f>IF(Inskrivning!A1191="j",Inskrivning!Q1191,0)</f>
        <v>0</v>
      </c>
      <c r="J489" s="16">
        <f>IF(Inskrivning!A1191="j",Inskrivning!R1191,0)</f>
        <v>0</v>
      </c>
      <c r="K489" s="16">
        <f>IF(Inskrivning!A1191="j",Inskrivning!S1191,0)</f>
        <v>0</v>
      </c>
      <c r="L489" s="16">
        <f>IF(Inskrivning!A1191="j",Inskrivning!T1191,0)</f>
        <v>0</v>
      </c>
      <c r="M489" s="16">
        <f>IF(Inskrivning!A1191="j",Inskrivning!U1191,0)</f>
        <v>0</v>
      </c>
      <c r="N489" s="16">
        <f>IF(Inskrivning!A1191="j",Inskrivning!V1191,0)</f>
        <v>0</v>
      </c>
      <c r="O489" s="73">
        <f>IF(Inskrivning!A1191="j",Inskrivning!W1191,0)</f>
        <v>0</v>
      </c>
      <c r="P489" s="73">
        <f>IF(Inskrivning!A1191="j",Inskrivning!X1191,0)</f>
        <v>0</v>
      </c>
      <c r="Q489" s="113"/>
    </row>
    <row r="490" spans="2:17" ht="15.6" x14ac:dyDescent="0.3">
      <c r="B490" s="55">
        <f>IF(Inskrivning!A1192="j",Inskrivning!J1192,0)</f>
        <v>0</v>
      </c>
      <c r="C490" s="35">
        <f>IF(Inskrivning!A1192="j",Inskrivning!K1192,0)</f>
        <v>0</v>
      </c>
      <c r="D490" s="16">
        <f>IF(Inskrivning!A1192="j",Inskrivning!L1192,0)</f>
        <v>0</v>
      </c>
      <c r="E490" s="16">
        <f>IF(Inskrivning!A1192="j",Inskrivning!M1192,0)</f>
        <v>0</v>
      </c>
      <c r="F490" s="16">
        <f>IF(Inskrivning!A1192="j",Inskrivning!N1192,0)</f>
        <v>0</v>
      </c>
      <c r="G490" s="16">
        <f>IF(Inskrivning!A1192="j",Inskrivning!O1192,0)</f>
        <v>0</v>
      </c>
      <c r="H490" s="16">
        <f>IF(Inskrivning!A1192="j",Inskrivning!P1192,0)</f>
        <v>0</v>
      </c>
      <c r="I490" s="73">
        <f>IF(Inskrivning!A1192="j",Inskrivning!Q1192,0)</f>
        <v>0</v>
      </c>
      <c r="J490" s="16">
        <f>IF(Inskrivning!A1192="j",Inskrivning!R1192,0)</f>
        <v>0</v>
      </c>
      <c r="K490" s="16">
        <f>IF(Inskrivning!A1192="j",Inskrivning!S1192,0)</f>
        <v>0</v>
      </c>
      <c r="L490" s="16">
        <f>IF(Inskrivning!A1192="j",Inskrivning!T1192,0)</f>
        <v>0</v>
      </c>
      <c r="M490" s="16">
        <f>IF(Inskrivning!A1192="j",Inskrivning!U1192,0)</f>
        <v>0</v>
      </c>
      <c r="N490" s="16">
        <f>IF(Inskrivning!A1192="j",Inskrivning!V1192,0)</f>
        <v>0</v>
      </c>
      <c r="O490" s="73">
        <f>IF(Inskrivning!A1192="j",Inskrivning!W1192,0)</f>
        <v>0</v>
      </c>
      <c r="P490" s="73">
        <f>IF(Inskrivning!A1192="j",Inskrivning!X1192,0)</f>
        <v>0</v>
      </c>
      <c r="Q490" s="113"/>
    </row>
    <row r="491" spans="2:17" ht="15.6" x14ac:dyDescent="0.3">
      <c r="B491" s="55">
        <f>IF(Inskrivning!A1193="j",Inskrivning!J1193,0)</f>
        <v>0</v>
      </c>
      <c r="C491" s="35">
        <f>IF(Inskrivning!A1193="j",Inskrivning!K1193,0)</f>
        <v>0</v>
      </c>
      <c r="D491" s="16">
        <f>IF(Inskrivning!A1193="j",Inskrivning!L1193,0)</f>
        <v>0</v>
      </c>
      <c r="E491" s="16">
        <f>IF(Inskrivning!A1193="j",Inskrivning!M1193,0)</f>
        <v>0</v>
      </c>
      <c r="F491" s="16">
        <f>IF(Inskrivning!A1193="j",Inskrivning!N1193,0)</f>
        <v>0</v>
      </c>
      <c r="G491" s="16">
        <f>IF(Inskrivning!A1193="j",Inskrivning!O1193,0)</f>
        <v>0</v>
      </c>
      <c r="H491" s="16">
        <f>IF(Inskrivning!A1193="j",Inskrivning!P1193,0)</f>
        <v>0</v>
      </c>
      <c r="I491" s="73">
        <f>IF(Inskrivning!A1193="j",Inskrivning!Q1193,0)</f>
        <v>0</v>
      </c>
      <c r="J491" s="16">
        <f>IF(Inskrivning!A1193="j",Inskrivning!R1193,0)</f>
        <v>0</v>
      </c>
      <c r="K491" s="16">
        <f>IF(Inskrivning!A1193="j",Inskrivning!S1193,0)</f>
        <v>0</v>
      </c>
      <c r="L491" s="16">
        <f>IF(Inskrivning!A1193="j",Inskrivning!T1193,0)</f>
        <v>0</v>
      </c>
      <c r="M491" s="16">
        <f>IF(Inskrivning!A1193="j",Inskrivning!U1193,0)</f>
        <v>0</v>
      </c>
      <c r="N491" s="16">
        <f>IF(Inskrivning!A1193="j",Inskrivning!V1193,0)</f>
        <v>0</v>
      </c>
      <c r="O491" s="73">
        <f>IF(Inskrivning!A1193="j",Inskrivning!W1193,0)</f>
        <v>0</v>
      </c>
      <c r="P491" s="73">
        <f>IF(Inskrivning!A1193="j",Inskrivning!X1193,0)</f>
        <v>0</v>
      </c>
      <c r="Q491" s="113"/>
    </row>
    <row r="492" spans="2:17" ht="15.6" x14ac:dyDescent="0.3">
      <c r="B492" s="55">
        <f>IF(Inskrivning!A1194="j",Inskrivning!J1194,0)</f>
        <v>0</v>
      </c>
      <c r="C492" s="35">
        <f>IF(Inskrivning!A1194="j",Inskrivning!K1194,0)</f>
        <v>0</v>
      </c>
      <c r="D492" s="16">
        <f>IF(Inskrivning!A1194="j",Inskrivning!L1194,0)</f>
        <v>0</v>
      </c>
      <c r="E492" s="16">
        <f>IF(Inskrivning!A1194="j",Inskrivning!M1194,0)</f>
        <v>0</v>
      </c>
      <c r="F492" s="16">
        <f>IF(Inskrivning!A1194="j",Inskrivning!N1194,0)</f>
        <v>0</v>
      </c>
      <c r="G492" s="16">
        <f>IF(Inskrivning!A1194="j",Inskrivning!O1194,0)</f>
        <v>0</v>
      </c>
      <c r="H492" s="16">
        <f>IF(Inskrivning!A1194="j",Inskrivning!P1194,0)</f>
        <v>0</v>
      </c>
      <c r="I492" s="73">
        <f>IF(Inskrivning!A1194="j",Inskrivning!Q1194,0)</f>
        <v>0</v>
      </c>
      <c r="J492" s="16">
        <f>IF(Inskrivning!A1194="j",Inskrivning!R1194,0)</f>
        <v>0</v>
      </c>
      <c r="K492" s="16">
        <f>IF(Inskrivning!A1194="j",Inskrivning!S1194,0)</f>
        <v>0</v>
      </c>
      <c r="L492" s="16">
        <f>IF(Inskrivning!A1194="j",Inskrivning!T1194,0)</f>
        <v>0</v>
      </c>
      <c r="M492" s="16">
        <f>IF(Inskrivning!A1194="j",Inskrivning!U1194,0)</f>
        <v>0</v>
      </c>
      <c r="N492" s="16">
        <f>IF(Inskrivning!A1194="j",Inskrivning!V1194,0)</f>
        <v>0</v>
      </c>
      <c r="O492" s="73">
        <f>IF(Inskrivning!A1194="j",Inskrivning!W1194,0)</f>
        <v>0</v>
      </c>
      <c r="P492" s="73">
        <f>IF(Inskrivning!A1194="j",Inskrivning!X1194,0)</f>
        <v>0</v>
      </c>
      <c r="Q492" s="113"/>
    </row>
    <row r="493" spans="2:17" ht="15.6" x14ac:dyDescent="0.3">
      <c r="B493" s="55">
        <f>IF(Inskrivning!A1195="j",Inskrivning!J1195,0)</f>
        <v>0</v>
      </c>
      <c r="C493" s="35">
        <f>IF(Inskrivning!A1195="j",Inskrivning!K1195,0)</f>
        <v>0</v>
      </c>
      <c r="D493" s="16">
        <f>IF(Inskrivning!A1195="j",Inskrivning!L1195,0)</f>
        <v>0</v>
      </c>
      <c r="E493" s="16">
        <f>IF(Inskrivning!A1195="j",Inskrivning!M1195,0)</f>
        <v>0</v>
      </c>
      <c r="F493" s="16">
        <f>IF(Inskrivning!A1195="j",Inskrivning!N1195,0)</f>
        <v>0</v>
      </c>
      <c r="G493" s="16">
        <f>IF(Inskrivning!A1195="j",Inskrivning!O1195,0)</f>
        <v>0</v>
      </c>
      <c r="H493" s="16">
        <f>IF(Inskrivning!A1195="j",Inskrivning!P1195,0)</f>
        <v>0</v>
      </c>
      <c r="I493" s="73">
        <f>IF(Inskrivning!A1195="j",Inskrivning!Q1195,0)</f>
        <v>0</v>
      </c>
      <c r="J493" s="16">
        <f>IF(Inskrivning!A1195="j",Inskrivning!R1195,0)</f>
        <v>0</v>
      </c>
      <c r="K493" s="16">
        <f>IF(Inskrivning!A1195="j",Inskrivning!S1195,0)</f>
        <v>0</v>
      </c>
      <c r="L493" s="16">
        <f>IF(Inskrivning!A1195="j",Inskrivning!T1195,0)</f>
        <v>0</v>
      </c>
      <c r="M493" s="16">
        <f>IF(Inskrivning!A1195="j",Inskrivning!U1195,0)</f>
        <v>0</v>
      </c>
      <c r="N493" s="16">
        <f>IF(Inskrivning!A1195="j",Inskrivning!V1195,0)</f>
        <v>0</v>
      </c>
      <c r="O493" s="73">
        <f>IF(Inskrivning!A1195="j",Inskrivning!W1195,0)</f>
        <v>0</v>
      </c>
      <c r="P493" s="73">
        <f>IF(Inskrivning!A1195="j",Inskrivning!X1195,0)</f>
        <v>0</v>
      </c>
      <c r="Q493" s="113"/>
    </row>
    <row r="494" spans="2:17" ht="15.6" x14ac:dyDescent="0.3">
      <c r="B494" s="55">
        <f>IF(Inskrivning!A1196="j",Inskrivning!J1196,0)</f>
        <v>0</v>
      </c>
      <c r="C494" s="35">
        <f>IF(Inskrivning!A1196="j",Inskrivning!K1196,0)</f>
        <v>0</v>
      </c>
      <c r="D494" s="16">
        <f>IF(Inskrivning!A1196="j",Inskrivning!L1196,0)</f>
        <v>0</v>
      </c>
      <c r="E494" s="16">
        <f>IF(Inskrivning!A1196="j",Inskrivning!M1196,0)</f>
        <v>0</v>
      </c>
      <c r="F494" s="16">
        <f>IF(Inskrivning!A1196="j",Inskrivning!N1196,0)</f>
        <v>0</v>
      </c>
      <c r="G494" s="16">
        <f>IF(Inskrivning!A1196="j",Inskrivning!O1196,0)</f>
        <v>0</v>
      </c>
      <c r="H494" s="16">
        <f>IF(Inskrivning!A1196="j",Inskrivning!P1196,0)</f>
        <v>0</v>
      </c>
      <c r="I494" s="73">
        <f>IF(Inskrivning!A1196="j",Inskrivning!Q1196,0)</f>
        <v>0</v>
      </c>
      <c r="J494" s="16">
        <f>IF(Inskrivning!A1196="j",Inskrivning!R1196,0)</f>
        <v>0</v>
      </c>
      <c r="K494" s="16">
        <f>IF(Inskrivning!A1196="j",Inskrivning!S1196,0)</f>
        <v>0</v>
      </c>
      <c r="L494" s="16">
        <f>IF(Inskrivning!A1196="j",Inskrivning!T1196,0)</f>
        <v>0</v>
      </c>
      <c r="M494" s="16">
        <f>IF(Inskrivning!A1196="j",Inskrivning!U1196,0)</f>
        <v>0</v>
      </c>
      <c r="N494" s="16">
        <f>IF(Inskrivning!A1196="j",Inskrivning!V1196,0)</f>
        <v>0</v>
      </c>
      <c r="O494" s="73">
        <f>IF(Inskrivning!A1196="j",Inskrivning!W1196,0)</f>
        <v>0</v>
      </c>
      <c r="P494" s="73">
        <f>IF(Inskrivning!A1196="j",Inskrivning!X1196,0)</f>
        <v>0</v>
      </c>
      <c r="Q494" s="113"/>
    </row>
    <row r="495" spans="2:17" ht="15.6" x14ac:dyDescent="0.3">
      <c r="B495" s="55">
        <f>IF(Inskrivning!A1197="j",Inskrivning!J1197,0)</f>
        <v>0</v>
      </c>
      <c r="C495" s="35">
        <f>IF(Inskrivning!A1197="j",Inskrivning!K1197,0)</f>
        <v>0</v>
      </c>
      <c r="D495" s="16">
        <f>IF(Inskrivning!A1197="j",Inskrivning!L1197,0)</f>
        <v>0</v>
      </c>
      <c r="E495" s="16">
        <f>IF(Inskrivning!A1197="j",Inskrivning!M1197,0)</f>
        <v>0</v>
      </c>
      <c r="F495" s="16">
        <f>IF(Inskrivning!A1197="j",Inskrivning!N1197,0)</f>
        <v>0</v>
      </c>
      <c r="G495" s="16">
        <f>IF(Inskrivning!A1197="j",Inskrivning!O1197,0)</f>
        <v>0</v>
      </c>
      <c r="H495" s="16">
        <f>IF(Inskrivning!A1197="j",Inskrivning!P1197,0)</f>
        <v>0</v>
      </c>
      <c r="I495" s="73">
        <f>IF(Inskrivning!A1197="j",Inskrivning!Q1197,0)</f>
        <v>0</v>
      </c>
      <c r="J495" s="16">
        <f>IF(Inskrivning!A1197="j",Inskrivning!R1197,0)</f>
        <v>0</v>
      </c>
      <c r="K495" s="16">
        <f>IF(Inskrivning!A1197="j",Inskrivning!S1197,0)</f>
        <v>0</v>
      </c>
      <c r="L495" s="16">
        <f>IF(Inskrivning!A1197="j",Inskrivning!T1197,0)</f>
        <v>0</v>
      </c>
      <c r="M495" s="16">
        <f>IF(Inskrivning!A1197="j",Inskrivning!U1197,0)</f>
        <v>0</v>
      </c>
      <c r="N495" s="16">
        <f>IF(Inskrivning!A1197="j",Inskrivning!V1197,0)</f>
        <v>0</v>
      </c>
      <c r="O495" s="73">
        <f>IF(Inskrivning!A1197="j",Inskrivning!W1197,0)</f>
        <v>0</v>
      </c>
      <c r="P495" s="73">
        <f>IF(Inskrivning!A1197="j",Inskrivning!X1197,0)</f>
        <v>0</v>
      </c>
      <c r="Q495" s="113"/>
    </row>
    <row r="496" spans="2:17" ht="15.6" x14ac:dyDescent="0.3">
      <c r="B496" s="55">
        <f>IF(Inskrivning!A1198="j",Inskrivning!J1198,0)</f>
        <v>0</v>
      </c>
      <c r="C496" s="35">
        <f>IF(Inskrivning!A1198="j",Inskrivning!K1198,0)</f>
        <v>0</v>
      </c>
      <c r="D496" s="16">
        <f>IF(Inskrivning!A1198="j",Inskrivning!L1198,0)</f>
        <v>0</v>
      </c>
      <c r="E496" s="16">
        <f>IF(Inskrivning!A1198="j",Inskrivning!M1198,0)</f>
        <v>0</v>
      </c>
      <c r="F496" s="16">
        <f>IF(Inskrivning!A1198="j",Inskrivning!N1198,0)</f>
        <v>0</v>
      </c>
      <c r="G496" s="16">
        <f>IF(Inskrivning!A1198="j",Inskrivning!O1198,0)</f>
        <v>0</v>
      </c>
      <c r="H496" s="16">
        <f>IF(Inskrivning!A1198="j",Inskrivning!P1198,0)</f>
        <v>0</v>
      </c>
      <c r="I496" s="73">
        <f>IF(Inskrivning!A1198="j",Inskrivning!Q1198,0)</f>
        <v>0</v>
      </c>
      <c r="J496" s="16">
        <f>IF(Inskrivning!A1198="j",Inskrivning!R1198,0)</f>
        <v>0</v>
      </c>
      <c r="K496" s="16">
        <f>IF(Inskrivning!A1198="j",Inskrivning!S1198,0)</f>
        <v>0</v>
      </c>
      <c r="L496" s="16">
        <f>IF(Inskrivning!A1198="j",Inskrivning!T1198,0)</f>
        <v>0</v>
      </c>
      <c r="M496" s="16">
        <f>IF(Inskrivning!A1198="j",Inskrivning!U1198,0)</f>
        <v>0</v>
      </c>
      <c r="N496" s="16">
        <f>IF(Inskrivning!A1198="j",Inskrivning!V1198,0)</f>
        <v>0</v>
      </c>
      <c r="O496" s="73">
        <f>IF(Inskrivning!A1198="j",Inskrivning!W1198,0)</f>
        <v>0</v>
      </c>
      <c r="P496" s="73">
        <f>IF(Inskrivning!A1198="j",Inskrivning!X1198,0)</f>
        <v>0</v>
      </c>
      <c r="Q496" s="113"/>
    </row>
    <row r="497" spans="2:17" ht="15.6" x14ac:dyDescent="0.3">
      <c r="B497" s="55">
        <f>IF(Inskrivning!A1199="j",Inskrivning!J1199,0)</f>
        <v>0</v>
      </c>
      <c r="C497" s="35">
        <f>IF(Inskrivning!A1199="j",Inskrivning!K1199,0)</f>
        <v>0</v>
      </c>
      <c r="D497" s="16">
        <f>IF(Inskrivning!A1199="j",Inskrivning!L1199,0)</f>
        <v>0</v>
      </c>
      <c r="E497" s="16">
        <f>IF(Inskrivning!A1199="j",Inskrivning!M1199,0)</f>
        <v>0</v>
      </c>
      <c r="F497" s="16">
        <f>IF(Inskrivning!A1199="j",Inskrivning!N1199,0)</f>
        <v>0</v>
      </c>
      <c r="G497" s="16">
        <f>IF(Inskrivning!A1199="j",Inskrivning!O1199,0)</f>
        <v>0</v>
      </c>
      <c r="H497" s="16">
        <f>IF(Inskrivning!A1199="j",Inskrivning!P1199,0)</f>
        <v>0</v>
      </c>
      <c r="I497" s="73">
        <f>IF(Inskrivning!A1199="j",Inskrivning!Q1199,0)</f>
        <v>0</v>
      </c>
      <c r="J497" s="16">
        <f>IF(Inskrivning!A1199="j",Inskrivning!R1199,0)</f>
        <v>0</v>
      </c>
      <c r="K497" s="16">
        <f>IF(Inskrivning!A1199="j",Inskrivning!S1199,0)</f>
        <v>0</v>
      </c>
      <c r="L497" s="16">
        <f>IF(Inskrivning!A1199="j",Inskrivning!T1199,0)</f>
        <v>0</v>
      </c>
      <c r="M497" s="16">
        <f>IF(Inskrivning!A1199="j",Inskrivning!U1199,0)</f>
        <v>0</v>
      </c>
      <c r="N497" s="16">
        <f>IF(Inskrivning!A1199="j",Inskrivning!V1199,0)</f>
        <v>0</v>
      </c>
      <c r="O497" s="73">
        <f>IF(Inskrivning!A1199="j",Inskrivning!W1199,0)</f>
        <v>0</v>
      </c>
      <c r="P497" s="73">
        <f>IF(Inskrivning!A1199="j",Inskrivning!X1199,0)</f>
        <v>0</v>
      </c>
      <c r="Q497" s="113"/>
    </row>
    <row r="498" spans="2:17" ht="15.6" x14ac:dyDescent="0.3">
      <c r="B498" s="55">
        <f>IF(Inskrivning!A1200="j",Inskrivning!J1200,0)</f>
        <v>0</v>
      </c>
      <c r="C498" s="35">
        <f>IF(Inskrivning!A1200="j",Inskrivning!K1200,0)</f>
        <v>0</v>
      </c>
      <c r="D498" s="16">
        <f>IF(Inskrivning!A1200="j",Inskrivning!L1200,0)</f>
        <v>0</v>
      </c>
      <c r="E498" s="16">
        <f>IF(Inskrivning!A1200="j",Inskrivning!M1200,0)</f>
        <v>0</v>
      </c>
      <c r="F498" s="16">
        <f>IF(Inskrivning!A1200="j",Inskrivning!N1200,0)</f>
        <v>0</v>
      </c>
      <c r="G498" s="16">
        <f>IF(Inskrivning!A1200="j",Inskrivning!O1200,0)</f>
        <v>0</v>
      </c>
      <c r="H498" s="16">
        <f>IF(Inskrivning!A1200="j",Inskrivning!P1200,0)</f>
        <v>0</v>
      </c>
      <c r="I498" s="73">
        <f>IF(Inskrivning!A1200="j",Inskrivning!Q1200,0)</f>
        <v>0</v>
      </c>
      <c r="J498" s="16">
        <f>IF(Inskrivning!A1200="j",Inskrivning!R1200,0)</f>
        <v>0</v>
      </c>
      <c r="K498" s="16">
        <f>IF(Inskrivning!A1200="j",Inskrivning!S1200,0)</f>
        <v>0</v>
      </c>
      <c r="L498" s="16">
        <f>IF(Inskrivning!A1200="j",Inskrivning!T1200,0)</f>
        <v>0</v>
      </c>
      <c r="M498" s="16">
        <f>IF(Inskrivning!A1200="j",Inskrivning!U1200,0)</f>
        <v>0</v>
      </c>
      <c r="N498" s="16">
        <f>IF(Inskrivning!A1200="j",Inskrivning!V1200,0)</f>
        <v>0</v>
      </c>
      <c r="O498" s="73">
        <f>IF(Inskrivning!A1200="j",Inskrivning!W1200,0)</f>
        <v>0</v>
      </c>
      <c r="P498" s="73">
        <f>IF(Inskrivning!A1200="j",Inskrivning!X1200,0)</f>
        <v>0</v>
      </c>
      <c r="Q498" s="113"/>
    </row>
    <row r="499" spans="2:17" ht="15.6" x14ac:dyDescent="0.3">
      <c r="B499" s="55">
        <f>IF(Inskrivning!A1201="j",Inskrivning!J1201,0)</f>
        <v>0</v>
      </c>
      <c r="C499" s="35">
        <f>IF(Inskrivning!A1201="j",Inskrivning!K1201,0)</f>
        <v>0</v>
      </c>
      <c r="D499" s="16">
        <f>IF(Inskrivning!A1201="j",Inskrivning!L1201,0)</f>
        <v>0</v>
      </c>
      <c r="E499" s="16">
        <f>IF(Inskrivning!A1201="j",Inskrivning!M1201,0)</f>
        <v>0</v>
      </c>
      <c r="F499" s="16">
        <f>IF(Inskrivning!A1201="j",Inskrivning!N1201,0)</f>
        <v>0</v>
      </c>
      <c r="G499" s="16">
        <f>IF(Inskrivning!A1201="j",Inskrivning!O1201,0)</f>
        <v>0</v>
      </c>
      <c r="H499" s="16">
        <f>IF(Inskrivning!A1201="j",Inskrivning!P1201,0)</f>
        <v>0</v>
      </c>
      <c r="I499" s="73">
        <f>IF(Inskrivning!A1201="j",Inskrivning!Q1201,0)</f>
        <v>0</v>
      </c>
      <c r="J499" s="16">
        <f>IF(Inskrivning!A1201="j",Inskrivning!R1201,0)</f>
        <v>0</v>
      </c>
      <c r="K499" s="16">
        <f>IF(Inskrivning!A1201="j",Inskrivning!S1201,0)</f>
        <v>0</v>
      </c>
      <c r="L499" s="16">
        <f>IF(Inskrivning!A1201="j",Inskrivning!T1201,0)</f>
        <v>0</v>
      </c>
      <c r="M499" s="16">
        <f>IF(Inskrivning!A1201="j",Inskrivning!U1201,0)</f>
        <v>0</v>
      </c>
      <c r="N499" s="16">
        <f>IF(Inskrivning!A1201="j",Inskrivning!V1201,0)</f>
        <v>0</v>
      </c>
      <c r="O499" s="73">
        <f>IF(Inskrivning!A1201="j",Inskrivning!W1201,0)</f>
        <v>0</v>
      </c>
      <c r="P499" s="73">
        <f>IF(Inskrivning!A1201="j",Inskrivning!X1201,0)</f>
        <v>0</v>
      </c>
      <c r="Q499" s="113"/>
    </row>
    <row r="500" spans="2:17" ht="15.6" x14ac:dyDescent="0.3">
      <c r="B500" s="55">
        <f>IF(Inskrivning!A1202="j",Inskrivning!J1202,0)</f>
        <v>0</v>
      </c>
      <c r="C500" s="35">
        <f>IF(Inskrivning!A1202="j",Inskrivning!K1202,0)</f>
        <v>0</v>
      </c>
      <c r="D500" s="16">
        <f>IF(Inskrivning!A1202="j",Inskrivning!L1202,0)</f>
        <v>0</v>
      </c>
      <c r="E500" s="16">
        <f>IF(Inskrivning!A1202="j",Inskrivning!M1202,0)</f>
        <v>0</v>
      </c>
      <c r="F500" s="16">
        <f>IF(Inskrivning!A1202="j",Inskrivning!N1202,0)</f>
        <v>0</v>
      </c>
      <c r="G500" s="16">
        <f>IF(Inskrivning!A1202="j",Inskrivning!O1202,0)</f>
        <v>0</v>
      </c>
      <c r="H500" s="16">
        <f>IF(Inskrivning!A1202="j",Inskrivning!P1202,0)</f>
        <v>0</v>
      </c>
      <c r="I500" s="73">
        <f>IF(Inskrivning!A1202="j",Inskrivning!Q1202,0)</f>
        <v>0</v>
      </c>
      <c r="J500" s="16">
        <f>IF(Inskrivning!A1202="j",Inskrivning!R1202,0)</f>
        <v>0</v>
      </c>
      <c r="K500" s="16">
        <f>IF(Inskrivning!A1202="j",Inskrivning!S1202,0)</f>
        <v>0</v>
      </c>
      <c r="L500" s="16">
        <f>IF(Inskrivning!A1202="j",Inskrivning!T1202,0)</f>
        <v>0</v>
      </c>
      <c r="M500" s="16">
        <f>IF(Inskrivning!A1202="j",Inskrivning!U1202,0)</f>
        <v>0</v>
      </c>
      <c r="N500" s="16">
        <f>IF(Inskrivning!A1202="j",Inskrivning!V1202,0)</f>
        <v>0</v>
      </c>
      <c r="O500" s="73">
        <f>IF(Inskrivning!A1202="j",Inskrivning!W1202,0)</f>
        <v>0</v>
      </c>
      <c r="P500" s="73">
        <f>IF(Inskrivning!A1202="j",Inskrivning!X1202,0)</f>
        <v>0</v>
      </c>
      <c r="Q500" s="113"/>
    </row>
    <row r="501" spans="2:17" ht="15.6" x14ac:dyDescent="0.3">
      <c r="B501" s="55">
        <f>IF(Inskrivning!A1203="j",Inskrivning!J1203,0)</f>
        <v>0</v>
      </c>
      <c r="C501" s="35">
        <f>IF(Inskrivning!A1203="j",Inskrivning!K1203,0)</f>
        <v>0</v>
      </c>
      <c r="D501" s="16">
        <f>IF(Inskrivning!A1203="j",Inskrivning!L1203,0)</f>
        <v>0</v>
      </c>
      <c r="E501" s="16">
        <f>IF(Inskrivning!A1203="j",Inskrivning!M1203,0)</f>
        <v>0</v>
      </c>
      <c r="F501" s="16">
        <f>IF(Inskrivning!A1203="j",Inskrivning!N1203,0)</f>
        <v>0</v>
      </c>
      <c r="G501" s="16">
        <f>IF(Inskrivning!A1203="j",Inskrivning!O1203,0)</f>
        <v>0</v>
      </c>
      <c r="H501" s="16">
        <f>IF(Inskrivning!A1203="j",Inskrivning!P1203,0)</f>
        <v>0</v>
      </c>
      <c r="I501" s="73">
        <f>IF(Inskrivning!A1203="j",Inskrivning!Q1203,0)</f>
        <v>0</v>
      </c>
      <c r="J501" s="16">
        <f>IF(Inskrivning!A1203="j",Inskrivning!R1203,0)</f>
        <v>0</v>
      </c>
      <c r="K501" s="16">
        <f>IF(Inskrivning!A1203="j",Inskrivning!S1203,0)</f>
        <v>0</v>
      </c>
      <c r="L501" s="16">
        <f>IF(Inskrivning!A1203="j",Inskrivning!T1203,0)</f>
        <v>0</v>
      </c>
      <c r="M501" s="16">
        <f>IF(Inskrivning!A1203="j",Inskrivning!U1203,0)</f>
        <v>0</v>
      </c>
      <c r="N501" s="16">
        <f>IF(Inskrivning!A1203="j",Inskrivning!V1203,0)</f>
        <v>0</v>
      </c>
      <c r="O501" s="73">
        <f>IF(Inskrivning!A1203="j",Inskrivning!W1203,0)</f>
        <v>0</v>
      </c>
      <c r="P501" s="73">
        <f>IF(Inskrivning!A1203="j",Inskrivning!X1203,0)</f>
        <v>0</v>
      </c>
      <c r="Q501" s="113"/>
    </row>
    <row r="502" spans="2:17" ht="15.6" x14ac:dyDescent="0.3">
      <c r="B502" s="55">
        <f>IF(Inskrivning!A1204="j",Inskrivning!J1204,0)</f>
        <v>0</v>
      </c>
      <c r="C502" s="35">
        <f>IF(Inskrivning!A1204="j",Inskrivning!K1204,0)</f>
        <v>0</v>
      </c>
      <c r="D502" s="16">
        <f>IF(Inskrivning!A1204="j",Inskrivning!L1204,0)</f>
        <v>0</v>
      </c>
      <c r="E502" s="16">
        <f>IF(Inskrivning!A1204="j",Inskrivning!M1204,0)</f>
        <v>0</v>
      </c>
      <c r="F502" s="16">
        <f>IF(Inskrivning!A1204="j",Inskrivning!N1204,0)</f>
        <v>0</v>
      </c>
      <c r="G502" s="16">
        <f>IF(Inskrivning!A1204="j",Inskrivning!O1204,0)</f>
        <v>0</v>
      </c>
      <c r="H502" s="16">
        <f>IF(Inskrivning!A1204="j",Inskrivning!P1204,0)</f>
        <v>0</v>
      </c>
      <c r="I502" s="73">
        <f>IF(Inskrivning!A1204="j",Inskrivning!Q1204,0)</f>
        <v>0</v>
      </c>
      <c r="J502" s="16">
        <f>IF(Inskrivning!A1204="j",Inskrivning!R1204,0)</f>
        <v>0</v>
      </c>
      <c r="K502" s="16">
        <f>IF(Inskrivning!A1204="j",Inskrivning!S1204,0)</f>
        <v>0</v>
      </c>
      <c r="L502" s="16">
        <f>IF(Inskrivning!A1204="j",Inskrivning!T1204,0)</f>
        <v>0</v>
      </c>
      <c r="M502" s="16">
        <f>IF(Inskrivning!A1204="j",Inskrivning!U1204,0)</f>
        <v>0</v>
      </c>
      <c r="N502" s="16">
        <f>IF(Inskrivning!A1204="j",Inskrivning!V1204,0)</f>
        <v>0</v>
      </c>
      <c r="O502" s="73">
        <f>IF(Inskrivning!A1204="j",Inskrivning!W1204,0)</f>
        <v>0</v>
      </c>
      <c r="P502" s="73">
        <f>IF(Inskrivning!A1204="j",Inskrivning!X1204,0)</f>
        <v>0</v>
      </c>
      <c r="Q502" s="113"/>
    </row>
    <row r="503" spans="2:17" ht="15.6" x14ac:dyDescent="0.3">
      <c r="B503" s="55">
        <f>IF(Inskrivning!A1205="j",Inskrivning!J1205,0)</f>
        <v>0</v>
      </c>
      <c r="C503" s="35">
        <f>IF(Inskrivning!A1205="j",Inskrivning!K1205,0)</f>
        <v>0</v>
      </c>
      <c r="D503" s="16">
        <f>IF(Inskrivning!A1205="j",Inskrivning!L1205,0)</f>
        <v>0</v>
      </c>
      <c r="E503" s="16">
        <f>IF(Inskrivning!A1205="j",Inskrivning!M1205,0)</f>
        <v>0</v>
      </c>
      <c r="F503" s="16">
        <f>IF(Inskrivning!A1205="j",Inskrivning!N1205,0)</f>
        <v>0</v>
      </c>
      <c r="G503" s="16">
        <f>IF(Inskrivning!A1205="j",Inskrivning!O1205,0)</f>
        <v>0</v>
      </c>
      <c r="H503" s="16">
        <f>IF(Inskrivning!A1205="j",Inskrivning!P1205,0)</f>
        <v>0</v>
      </c>
      <c r="I503" s="73">
        <f>IF(Inskrivning!A1205="j",Inskrivning!Q1205,0)</f>
        <v>0</v>
      </c>
      <c r="J503" s="16">
        <f>IF(Inskrivning!A1205="j",Inskrivning!R1205,0)</f>
        <v>0</v>
      </c>
      <c r="K503" s="16">
        <f>IF(Inskrivning!A1205="j",Inskrivning!S1205,0)</f>
        <v>0</v>
      </c>
      <c r="L503" s="16">
        <f>IF(Inskrivning!A1205="j",Inskrivning!T1205,0)</f>
        <v>0</v>
      </c>
      <c r="M503" s="16">
        <f>IF(Inskrivning!A1205="j",Inskrivning!U1205,0)</f>
        <v>0</v>
      </c>
      <c r="N503" s="16">
        <f>IF(Inskrivning!A1205="j",Inskrivning!V1205,0)</f>
        <v>0</v>
      </c>
      <c r="O503" s="73">
        <f>IF(Inskrivning!A1205="j",Inskrivning!W1205,0)</f>
        <v>0</v>
      </c>
      <c r="P503" s="73">
        <f>IF(Inskrivning!A1205="j",Inskrivning!X1205,0)</f>
        <v>0</v>
      </c>
      <c r="Q503" s="113"/>
    </row>
    <row r="504" spans="2:17" ht="15.6" x14ac:dyDescent="0.3">
      <c r="B504" s="55">
        <f>IF(Inskrivning!A1206="j",Inskrivning!J1206,0)</f>
        <v>0</v>
      </c>
      <c r="C504" s="35">
        <f>IF(Inskrivning!A1206="j",Inskrivning!K1206,0)</f>
        <v>0</v>
      </c>
      <c r="D504" s="16">
        <f>IF(Inskrivning!A1206="j",Inskrivning!L1206,0)</f>
        <v>0</v>
      </c>
      <c r="E504" s="16">
        <f>IF(Inskrivning!A1206="j",Inskrivning!M1206,0)</f>
        <v>0</v>
      </c>
      <c r="F504" s="16">
        <f>IF(Inskrivning!A1206="j",Inskrivning!N1206,0)</f>
        <v>0</v>
      </c>
      <c r="G504" s="16">
        <f>IF(Inskrivning!A1206="j",Inskrivning!O1206,0)</f>
        <v>0</v>
      </c>
      <c r="H504" s="16">
        <f>IF(Inskrivning!A1206="j",Inskrivning!P1206,0)</f>
        <v>0</v>
      </c>
      <c r="I504" s="73">
        <f>IF(Inskrivning!A1206="j",Inskrivning!Q1206,0)</f>
        <v>0</v>
      </c>
      <c r="J504" s="16">
        <f>IF(Inskrivning!A1206="j",Inskrivning!R1206,0)</f>
        <v>0</v>
      </c>
      <c r="K504" s="16">
        <f>IF(Inskrivning!A1206="j",Inskrivning!S1206,0)</f>
        <v>0</v>
      </c>
      <c r="L504" s="16">
        <f>IF(Inskrivning!A1206="j",Inskrivning!T1206,0)</f>
        <v>0</v>
      </c>
      <c r="M504" s="16">
        <f>IF(Inskrivning!A1206="j",Inskrivning!U1206,0)</f>
        <v>0</v>
      </c>
      <c r="N504" s="16">
        <f>IF(Inskrivning!A1206="j",Inskrivning!V1206,0)</f>
        <v>0</v>
      </c>
      <c r="O504" s="73">
        <f>IF(Inskrivning!A1206="j",Inskrivning!W1206,0)</f>
        <v>0</v>
      </c>
      <c r="P504" s="73">
        <f>IF(Inskrivning!A1206="j",Inskrivning!X1206,0)</f>
        <v>0</v>
      </c>
      <c r="Q504" s="113"/>
    </row>
  </sheetData>
  <sortState xmlns:xlrd2="http://schemas.microsoft.com/office/spreadsheetml/2017/richdata2" ref="B305:Q504">
    <sortCondition descending="1" ref="P305:P504"/>
    <sortCondition descending="1" ref="Q305:Q504"/>
  </sortState>
  <phoneticPr fontId="4" type="noConversion"/>
  <pageMargins left="0.7" right="0.7" top="0.75" bottom="0.75" header="0.3" footer="0.3"/>
  <pageSetup paperSize="9"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25">
    <tabColor indexed="13"/>
  </sheetPr>
  <dimension ref="A1:X504"/>
  <sheetViews>
    <sheetView topLeftCell="A294" workbookViewId="0">
      <selection activeCell="H298" sqref="H298"/>
    </sheetView>
  </sheetViews>
  <sheetFormatPr defaultRowHeight="15" x14ac:dyDescent="0.25"/>
  <cols>
    <col min="1" max="1" width="5.6640625" style="4" customWidth="1"/>
    <col min="2" max="2" width="25.6640625" style="56" customWidth="1"/>
    <col min="3" max="3" width="15.6640625" style="22" customWidth="1"/>
    <col min="4" max="8" width="4.88671875" customWidth="1"/>
    <col min="9" max="9" width="8" style="13" bestFit="1" customWidth="1"/>
    <col min="10" max="14" width="4.88671875" customWidth="1"/>
    <col min="15" max="15" width="8" style="13" bestFit="1" customWidth="1"/>
    <col min="16" max="16" width="7.6640625" style="13" bestFit="1" customWidth="1"/>
    <col min="17" max="17" width="4.77734375" style="15" customWidth="1"/>
  </cols>
  <sheetData>
    <row r="1" spans="1:24" ht="24.6" x14ac:dyDescent="0.4">
      <c r="B1" s="71" t="s">
        <v>27</v>
      </c>
      <c r="T1" s="4"/>
      <c r="X1" s="4"/>
    </row>
    <row r="3" spans="1:24" x14ac:dyDescent="0.25">
      <c r="B3" s="38"/>
      <c r="C3" s="21"/>
      <c r="D3" s="2" t="s">
        <v>1</v>
      </c>
      <c r="E3" s="2" t="s">
        <v>1</v>
      </c>
      <c r="F3" s="2" t="s">
        <v>1</v>
      </c>
      <c r="G3" s="2" t="s">
        <v>1</v>
      </c>
      <c r="H3" s="2" t="s">
        <v>1</v>
      </c>
      <c r="I3" s="1" t="s">
        <v>2</v>
      </c>
      <c r="J3" s="2" t="s">
        <v>1</v>
      </c>
      <c r="K3" s="2" t="s">
        <v>1</v>
      </c>
      <c r="L3" s="2" t="s">
        <v>1</v>
      </c>
      <c r="M3" s="2" t="s">
        <v>3</v>
      </c>
      <c r="N3" s="2" t="s">
        <v>1</v>
      </c>
      <c r="O3" s="1" t="s">
        <v>2</v>
      </c>
      <c r="P3" s="1"/>
      <c r="Q3" s="109" t="s">
        <v>459</v>
      </c>
    </row>
    <row r="4" spans="1:24" ht="13.8" x14ac:dyDescent="0.25">
      <c r="A4" s="2" t="s">
        <v>22</v>
      </c>
      <c r="B4" s="25" t="s">
        <v>5</v>
      </c>
      <c r="C4" s="34" t="s">
        <v>6</v>
      </c>
      <c r="D4" s="2">
        <v>1</v>
      </c>
      <c r="E4" s="2">
        <v>2</v>
      </c>
      <c r="F4" s="2">
        <v>3</v>
      </c>
      <c r="G4" s="2">
        <v>4</v>
      </c>
      <c r="H4" s="2">
        <v>5</v>
      </c>
      <c r="I4" s="3" t="s">
        <v>7</v>
      </c>
      <c r="J4" s="2">
        <v>6</v>
      </c>
      <c r="K4" s="2">
        <v>7</v>
      </c>
      <c r="L4" s="2">
        <v>8</v>
      </c>
      <c r="M4" s="2">
        <v>9</v>
      </c>
      <c r="N4" s="2">
        <v>10</v>
      </c>
      <c r="O4" s="3" t="s">
        <v>8</v>
      </c>
      <c r="P4" s="1" t="s">
        <v>9</v>
      </c>
      <c r="Q4" s="109" t="s">
        <v>239</v>
      </c>
      <c r="T4" s="2">
        <f>Inskrivning!$Q$3</f>
        <v>0</v>
      </c>
    </row>
    <row r="5" spans="1:24" ht="17.100000000000001" customHeight="1" x14ac:dyDescent="0.3">
      <c r="A5" s="16">
        <f>IF(B5=0,1,1)</f>
        <v>1</v>
      </c>
      <c r="B5" s="55">
        <f>IF(Inskrivning!A15="m",Inskrivning!J15,0)</f>
        <v>0</v>
      </c>
      <c r="C5" s="35">
        <f>IF(Inskrivning!A15="m",Inskrivning!K15,0)</f>
        <v>0</v>
      </c>
      <c r="D5" s="16">
        <f>IF(Inskrivning!A15="m",Inskrivning!L15,0)</f>
        <v>0</v>
      </c>
      <c r="E5" s="16">
        <f>IF(Inskrivning!A15="m",Inskrivning!M15,0)</f>
        <v>0</v>
      </c>
      <c r="F5" s="16">
        <f>IF(Inskrivning!A15="m",Inskrivning!N15,0)</f>
        <v>0</v>
      </c>
      <c r="G5" s="16">
        <f>IF(Inskrivning!A15="m",Inskrivning!O15,0)</f>
        <v>0</v>
      </c>
      <c r="H5" s="16">
        <f>IF(Inskrivning!A15="m",Inskrivning!P15,0)</f>
        <v>0</v>
      </c>
      <c r="I5" s="73">
        <f>IF(Inskrivning!A15="m",Inskrivning!Q15,0)</f>
        <v>0</v>
      </c>
      <c r="J5" s="16">
        <f>IF(Inskrivning!A15="m",Inskrivning!R15,0)</f>
        <v>0</v>
      </c>
      <c r="K5" s="16">
        <f>IF(Inskrivning!A15="m",Inskrivning!S15,0)</f>
        <v>0</v>
      </c>
      <c r="L5" s="16">
        <f>IF(Inskrivning!A15="m",Inskrivning!T15,0)</f>
        <v>0</v>
      </c>
      <c r="M5" s="16">
        <f>IF(Inskrivning!A15="m",Inskrivning!U15,0)</f>
        <v>0</v>
      </c>
      <c r="N5" s="16">
        <f>IF(Inskrivning!A15="m",Inskrivning!V15,0)</f>
        <v>0</v>
      </c>
      <c r="O5" s="73">
        <f>IF(Inskrivning!A15="m",Inskrivning!W15,0)</f>
        <v>0</v>
      </c>
      <c r="P5" s="73">
        <f>IF(Inskrivning!A15="m",Inskrivning!X15,0)</f>
        <v>0</v>
      </c>
      <c r="Q5" s="113"/>
    </row>
    <row r="6" spans="1:24" ht="17.100000000000001" customHeight="1" x14ac:dyDescent="0.3">
      <c r="A6" s="16">
        <f>IF(B6=0,ROW(2:2),IF(AND(P6=P5,Q6&lt;Q5),ROW(2:2),IF(P6=P5,A5,ROW(2:2))))</f>
        <v>2</v>
      </c>
      <c r="B6" s="55">
        <f>IF(Inskrivning!A17="m",Inskrivning!J17,0)</f>
        <v>0</v>
      </c>
      <c r="C6" s="35">
        <f>IF(Inskrivning!A17="m",Inskrivning!K17,0)</f>
        <v>0</v>
      </c>
      <c r="D6" s="16">
        <f>IF(Inskrivning!A17="m",Inskrivning!L17,0)</f>
        <v>0</v>
      </c>
      <c r="E6" s="16">
        <f>IF(Inskrivning!A17="m",Inskrivning!M17,0)</f>
        <v>0</v>
      </c>
      <c r="F6" s="16">
        <f>IF(Inskrivning!A17="m",Inskrivning!N17,0)</f>
        <v>0</v>
      </c>
      <c r="G6" s="16">
        <f>IF(Inskrivning!A17="m",Inskrivning!O17,0)</f>
        <v>0</v>
      </c>
      <c r="H6" s="16">
        <f>IF(Inskrivning!A17="m",Inskrivning!P17,0)</f>
        <v>0</v>
      </c>
      <c r="I6" s="73">
        <f>IF(Inskrivning!A17="m",Inskrivning!Q17,0)</f>
        <v>0</v>
      </c>
      <c r="J6" s="16">
        <f>IF(Inskrivning!A17="m",Inskrivning!R17,0)</f>
        <v>0</v>
      </c>
      <c r="K6" s="16">
        <f>IF(Inskrivning!A17="m",Inskrivning!S17,0)</f>
        <v>0</v>
      </c>
      <c r="L6" s="16">
        <f>IF(Inskrivning!A17="m",Inskrivning!T17,0)</f>
        <v>0</v>
      </c>
      <c r="M6" s="16">
        <f>IF(Inskrivning!A17="m",Inskrivning!U17,0)</f>
        <v>0</v>
      </c>
      <c r="N6" s="16">
        <f>IF(Inskrivning!A17="m",Inskrivning!V17,0)</f>
        <v>0</v>
      </c>
      <c r="O6" s="73">
        <f>IF(Inskrivning!A17="m",Inskrivning!W17,0)</f>
        <v>0</v>
      </c>
      <c r="P6" s="73">
        <f>IF(Inskrivning!A17="m",Inskrivning!X17,0)</f>
        <v>0</v>
      </c>
      <c r="Q6" s="113"/>
    </row>
    <row r="7" spans="1:24" ht="17.100000000000001" customHeight="1" x14ac:dyDescent="0.3">
      <c r="A7" s="16">
        <f t="shared" ref="A7:A10" si="0">IF(B7=0,ROW(3:3),IF(AND(P7=P6,Q7&lt;Q6),ROW(3:3),IF(P7=P6,A6,ROW(3:3))))</f>
        <v>3</v>
      </c>
      <c r="B7" s="55">
        <f>IF(Inskrivning!A16="m",Inskrivning!J16,0)</f>
        <v>0</v>
      </c>
      <c r="C7" s="35">
        <f>IF(Inskrivning!A16="m",Inskrivning!K16,0)</f>
        <v>0</v>
      </c>
      <c r="D7" s="16">
        <f>IF(Inskrivning!A16="m",Inskrivning!L16,0)</f>
        <v>0</v>
      </c>
      <c r="E7" s="16">
        <f>IF(Inskrivning!A16="m",Inskrivning!M16,0)</f>
        <v>0</v>
      </c>
      <c r="F7" s="16">
        <f>IF(Inskrivning!A16="m",Inskrivning!N16,0)</f>
        <v>0</v>
      </c>
      <c r="G7" s="16">
        <f>IF(Inskrivning!A16="m",Inskrivning!O16,0)</f>
        <v>0</v>
      </c>
      <c r="H7" s="16">
        <f>IF(Inskrivning!A16="m",Inskrivning!P16,0)</f>
        <v>0</v>
      </c>
      <c r="I7" s="73">
        <f>IF(Inskrivning!A16="m",Inskrivning!Q16,0)</f>
        <v>0</v>
      </c>
      <c r="J7" s="16">
        <f>IF(Inskrivning!A16="m",Inskrivning!R16,0)</f>
        <v>0</v>
      </c>
      <c r="K7" s="16">
        <f>IF(Inskrivning!A16="m",Inskrivning!S16,0)</f>
        <v>0</v>
      </c>
      <c r="L7" s="16">
        <f>IF(Inskrivning!A16="m",Inskrivning!T16,0)</f>
        <v>0</v>
      </c>
      <c r="M7" s="16">
        <f>IF(Inskrivning!A16="m",Inskrivning!U16,0)</f>
        <v>0</v>
      </c>
      <c r="N7" s="16">
        <f>IF(Inskrivning!A16="m",Inskrivning!V16,0)</f>
        <v>0</v>
      </c>
      <c r="O7" s="73">
        <f>IF(Inskrivning!A16="m",Inskrivning!W16,0)</f>
        <v>0</v>
      </c>
      <c r="P7" s="73">
        <f>IF(Inskrivning!A16="m",Inskrivning!X16,0)</f>
        <v>0</v>
      </c>
      <c r="Q7" s="113"/>
    </row>
    <row r="8" spans="1:24" ht="17.100000000000001" customHeight="1" x14ac:dyDescent="0.3">
      <c r="A8" s="16">
        <f t="shared" si="0"/>
        <v>4</v>
      </c>
      <c r="B8" s="55">
        <f>IF(Inskrivning!A13="m",Inskrivning!J13,0)</f>
        <v>0</v>
      </c>
      <c r="C8" s="35">
        <f>IF(Inskrivning!A13="m",Inskrivning!K13,0)</f>
        <v>0</v>
      </c>
      <c r="D8" s="16">
        <f>IF(Inskrivning!A13="m",Inskrivning!L13,0)</f>
        <v>0</v>
      </c>
      <c r="E8" s="16">
        <f>IF(Inskrivning!A13="m",Inskrivning!M13,0)</f>
        <v>0</v>
      </c>
      <c r="F8" s="16">
        <f>IF(Inskrivning!A13="m",Inskrivning!N13,0)</f>
        <v>0</v>
      </c>
      <c r="G8" s="16">
        <f>IF(Inskrivning!A13="m",Inskrivning!O13,0)</f>
        <v>0</v>
      </c>
      <c r="H8" s="16">
        <f>IF(Inskrivning!A13="m",Inskrivning!P13,0)</f>
        <v>0</v>
      </c>
      <c r="I8" s="73">
        <f>IF(Inskrivning!A13="m",Inskrivning!Q13,0)</f>
        <v>0</v>
      </c>
      <c r="J8" s="16">
        <f>IF(Inskrivning!A13="m",Inskrivning!R13,0)</f>
        <v>0</v>
      </c>
      <c r="K8" s="16">
        <f>IF(Inskrivning!A13="m",Inskrivning!S13,0)</f>
        <v>0</v>
      </c>
      <c r="L8" s="16">
        <f>IF(Inskrivning!A13="m",Inskrivning!T13,0)</f>
        <v>0</v>
      </c>
      <c r="M8" s="16">
        <f>IF(Inskrivning!A13="m",Inskrivning!U13,0)</f>
        <v>0</v>
      </c>
      <c r="N8" s="16">
        <f>IF(Inskrivning!A13="m",Inskrivning!V13,0)</f>
        <v>0</v>
      </c>
      <c r="O8" s="73">
        <f>IF(Inskrivning!A13="m",Inskrivning!W13,0)</f>
        <v>0</v>
      </c>
      <c r="P8" s="73">
        <f>IF(Inskrivning!A13="m",Inskrivning!X13,0)</f>
        <v>0</v>
      </c>
      <c r="Q8" s="113"/>
    </row>
    <row r="9" spans="1:24" ht="17.100000000000001" customHeight="1" x14ac:dyDescent="0.3">
      <c r="A9" s="16">
        <f t="shared" si="0"/>
        <v>5</v>
      </c>
      <c r="B9" s="55">
        <f>IF(Inskrivning!A12="m",Inskrivning!J12,0)</f>
        <v>0</v>
      </c>
      <c r="C9" s="35">
        <f>IF(Inskrivning!A12="m",Inskrivning!K12,0)</f>
        <v>0</v>
      </c>
      <c r="D9" s="16">
        <f>IF(Inskrivning!A12="m",Inskrivning!L12,0)</f>
        <v>0</v>
      </c>
      <c r="E9" s="16">
        <f>IF(Inskrivning!A12="m",Inskrivning!M12,0)</f>
        <v>0</v>
      </c>
      <c r="F9" s="16">
        <f>IF(Inskrivning!A12="m",Inskrivning!N12,0)</f>
        <v>0</v>
      </c>
      <c r="G9" s="16">
        <f>IF(Inskrivning!A12="m",Inskrivning!O12,0)</f>
        <v>0</v>
      </c>
      <c r="H9" s="16">
        <f>IF(Inskrivning!A12="m",Inskrivning!P12,0)</f>
        <v>0</v>
      </c>
      <c r="I9" s="73">
        <f>IF(Inskrivning!A12="m",Inskrivning!Q12,0)</f>
        <v>0</v>
      </c>
      <c r="J9" s="16">
        <f>IF(Inskrivning!A12="m",Inskrivning!R12,0)</f>
        <v>0</v>
      </c>
      <c r="K9" s="16">
        <f>IF(Inskrivning!A12="m",Inskrivning!S12,0)</f>
        <v>0</v>
      </c>
      <c r="L9" s="16">
        <f>IF(Inskrivning!A12="m",Inskrivning!T12,0)</f>
        <v>0</v>
      </c>
      <c r="M9" s="16">
        <f>IF(Inskrivning!A12="m",Inskrivning!U12,0)</f>
        <v>0</v>
      </c>
      <c r="N9" s="16">
        <f>IF(Inskrivning!A12="m",Inskrivning!V12,0)</f>
        <v>0</v>
      </c>
      <c r="O9" s="73">
        <f>IF(Inskrivning!A12="m",Inskrivning!W12,0)</f>
        <v>0</v>
      </c>
      <c r="P9" s="73">
        <f>IF(Inskrivning!A12="m",Inskrivning!X12,0)</f>
        <v>0</v>
      </c>
      <c r="Q9" s="113"/>
    </row>
    <row r="10" spans="1:24" ht="17.100000000000001" customHeight="1" x14ac:dyDescent="0.3">
      <c r="A10" s="16">
        <f t="shared" si="0"/>
        <v>6</v>
      </c>
      <c r="B10" s="55">
        <f>IF(Inskrivning!A20="m",Inskrivning!J20,0)</f>
        <v>0</v>
      </c>
      <c r="C10" s="35">
        <f>IF(Inskrivning!A20="m",Inskrivning!K20,0)</f>
        <v>0</v>
      </c>
      <c r="D10" s="16">
        <f>IF(Inskrivning!A20="m",Inskrivning!L20,0)</f>
        <v>0</v>
      </c>
      <c r="E10" s="16">
        <f>IF(Inskrivning!A20="m",Inskrivning!M20,0)</f>
        <v>0</v>
      </c>
      <c r="F10" s="16">
        <f>IF(Inskrivning!A20="m",Inskrivning!N20,0)</f>
        <v>0</v>
      </c>
      <c r="G10" s="16">
        <f>IF(Inskrivning!A20="m",Inskrivning!O20,0)</f>
        <v>0</v>
      </c>
      <c r="H10" s="16">
        <f>IF(Inskrivning!A20="m",Inskrivning!P20,0)</f>
        <v>0</v>
      </c>
      <c r="I10" s="73">
        <f>IF(Inskrivning!A20="m",Inskrivning!Q20,0)</f>
        <v>0</v>
      </c>
      <c r="J10" s="16">
        <f>IF(Inskrivning!A20="m",Inskrivning!R20,0)</f>
        <v>0</v>
      </c>
      <c r="K10" s="16">
        <f>IF(Inskrivning!A20="m",Inskrivning!S20,0)</f>
        <v>0</v>
      </c>
      <c r="L10" s="16">
        <f>IF(Inskrivning!A20="m",Inskrivning!T20,0)</f>
        <v>0</v>
      </c>
      <c r="M10" s="16">
        <f>IF(Inskrivning!A20="m",Inskrivning!U20,0)</f>
        <v>0</v>
      </c>
      <c r="N10" s="16">
        <f>IF(Inskrivning!A20="m",Inskrivning!V20,0)</f>
        <v>0</v>
      </c>
      <c r="O10" s="73">
        <f>IF(Inskrivning!A20="m",Inskrivning!W20,0)</f>
        <v>0</v>
      </c>
      <c r="P10" s="73">
        <f>IF(Inskrivning!A20="m",Inskrivning!X20,0)</f>
        <v>0</v>
      </c>
      <c r="Q10" s="113"/>
    </row>
    <row r="11" spans="1:24" ht="17.100000000000001" customHeight="1" x14ac:dyDescent="0.3">
      <c r="A11" s="16">
        <f>IF(B11=0,ROW(7:7),IF(P11=P7,A7,IF(P11=P8,A8,IF(P11=P9,A9,IF(P11=P10,A10,ROW(7:7))))))</f>
        <v>7</v>
      </c>
      <c r="B11" s="55">
        <f>IF(Inskrivning!A19="m",Inskrivning!J19,0)</f>
        <v>0</v>
      </c>
      <c r="C11" s="35">
        <f>IF(Inskrivning!A19="m",Inskrivning!K19,0)</f>
        <v>0</v>
      </c>
      <c r="D11" s="16">
        <f>IF(Inskrivning!A19="m",Inskrivning!L19,0)</f>
        <v>0</v>
      </c>
      <c r="E11" s="16">
        <f>IF(Inskrivning!A19="m",Inskrivning!M19,0)</f>
        <v>0</v>
      </c>
      <c r="F11" s="16">
        <f>IF(Inskrivning!A19="m",Inskrivning!N19,0)</f>
        <v>0</v>
      </c>
      <c r="G11" s="16">
        <f>IF(Inskrivning!A19="m",Inskrivning!O19,0)</f>
        <v>0</v>
      </c>
      <c r="H11" s="16">
        <f>IF(Inskrivning!A19="m",Inskrivning!P19,0)</f>
        <v>0</v>
      </c>
      <c r="I11" s="73">
        <f>IF(Inskrivning!A19="m",Inskrivning!Q19,0)</f>
        <v>0</v>
      </c>
      <c r="J11" s="16">
        <f>IF(Inskrivning!A19="m",Inskrivning!R19,0)</f>
        <v>0</v>
      </c>
      <c r="K11" s="16">
        <f>IF(Inskrivning!A19="m",Inskrivning!S19,0)</f>
        <v>0</v>
      </c>
      <c r="L11" s="16">
        <f>IF(Inskrivning!A19="m",Inskrivning!T19,0)</f>
        <v>0</v>
      </c>
      <c r="M11" s="16">
        <f>IF(Inskrivning!A19="m",Inskrivning!U19,0)</f>
        <v>0</v>
      </c>
      <c r="N11" s="16">
        <f>IF(Inskrivning!A19="m",Inskrivning!V19,0)</f>
        <v>0</v>
      </c>
      <c r="O11" s="73">
        <f>IF(Inskrivning!A19="m",Inskrivning!W19,0)</f>
        <v>0</v>
      </c>
      <c r="P11" s="73">
        <f>IF(Inskrivning!A19="m",Inskrivning!X19,0)</f>
        <v>0</v>
      </c>
      <c r="Q11" s="113"/>
    </row>
    <row r="12" spans="1:24" ht="17.100000000000001" customHeight="1" x14ac:dyDescent="0.3">
      <c r="A12" s="16">
        <f t="shared" ref="A12:A14" si="1">IF(B12=0,ROW(8:8),IF(P12=P8,A8,IF(P12=P9,A9,IF(P12=P10,A10,IF(P12=P11,A11,ROW(8:8))))))</f>
        <v>8</v>
      </c>
      <c r="B12" s="55">
        <f>IF(Inskrivning!A27="m",Inskrivning!J27,0)</f>
        <v>0</v>
      </c>
      <c r="C12" s="35">
        <f>IF(Inskrivning!A27="m",Inskrivning!K27,0)</f>
        <v>0</v>
      </c>
      <c r="D12" s="16">
        <f>IF(Inskrivning!A27="m",Inskrivning!L27,0)</f>
        <v>0</v>
      </c>
      <c r="E12" s="16">
        <f>IF(Inskrivning!A27="m",Inskrivning!M27,0)</f>
        <v>0</v>
      </c>
      <c r="F12" s="16">
        <f>IF(Inskrivning!A27="m",Inskrivning!N27,0)</f>
        <v>0</v>
      </c>
      <c r="G12" s="16">
        <f>IF(Inskrivning!A27="m",Inskrivning!O27,0)</f>
        <v>0</v>
      </c>
      <c r="H12" s="16">
        <f>IF(Inskrivning!A27="m",Inskrivning!P27,0)</f>
        <v>0</v>
      </c>
      <c r="I12" s="73">
        <f>IF(Inskrivning!A27="m",Inskrivning!Q27,0)</f>
        <v>0</v>
      </c>
      <c r="J12" s="16">
        <f>IF(Inskrivning!A27="m",Inskrivning!R27,0)</f>
        <v>0</v>
      </c>
      <c r="K12" s="16">
        <f>IF(Inskrivning!A27="m",Inskrivning!S27,0)</f>
        <v>0</v>
      </c>
      <c r="L12" s="16">
        <f>IF(Inskrivning!A27="m",Inskrivning!T27,0)</f>
        <v>0</v>
      </c>
      <c r="M12" s="16">
        <f>IF(Inskrivning!A27="m",Inskrivning!U27,0)</f>
        <v>0</v>
      </c>
      <c r="N12" s="16">
        <f>IF(Inskrivning!A27="m",Inskrivning!V27,0)</f>
        <v>0</v>
      </c>
      <c r="O12" s="73">
        <f>IF(Inskrivning!A27="m",Inskrivning!W27,0)</f>
        <v>0</v>
      </c>
      <c r="P12" s="73">
        <f>IF(Inskrivning!A27="m",Inskrivning!X27,0)</f>
        <v>0</v>
      </c>
      <c r="Q12" s="113"/>
    </row>
    <row r="13" spans="1:24" ht="17.100000000000001" customHeight="1" x14ac:dyDescent="0.3">
      <c r="A13" s="16">
        <f t="shared" si="1"/>
        <v>9</v>
      </c>
      <c r="B13" s="55">
        <f>IF(Inskrivning!A85="m",Inskrivning!J85,0)</f>
        <v>0</v>
      </c>
      <c r="C13" s="35">
        <f>IF(Inskrivning!A85="m",Inskrivning!K85,0)</f>
        <v>0</v>
      </c>
      <c r="D13" s="16">
        <f>IF(Inskrivning!A85="m",Inskrivning!L85,0)</f>
        <v>0</v>
      </c>
      <c r="E13" s="16">
        <f>IF(Inskrivning!A85="m",Inskrivning!M85,0)</f>
        <v>0</v>
      </c>
      <c r="F13" s="16">
        <f>IF(Inskrivning!A85="m",Inskrivning!N85,0)</f>
        <v>0</v>
      </c>
      <c r="G13" s="16">
        <f>IF(Inskrivning!A85="m",Inskrivning!O85,0)</f>
        <v>0</v>
      </c>
      <c r="H13" s="16">
        <f>IF(Inskrivning!A85="m",Inskrivning!P85,0)</f>
        <v>0</v>
      </c>
      <c r="I13" s="73">
        <f>IF(Inskrivning!A85="m",Inskrivning!Q85,0)</f>
        <v>0</v>
      </c>
      <c r="J13" s="16">
        <f>IF(Inskrivning!A85="m",Inskrivning!R85,0)</f>
        <v>0</v>
      </c>
      <c r="K13" s="16">
        <f>IF(Inskrivning!A85="m",Inskrivning!S85,0)</f>
        <v>0</v>
      </c>
      <c r="L13" s="16">
        <f>IF(Inskrivning!A85="m",Inskrivning!T85,0)</f>
        <v>0</v>
      </c>
      <c r="M13" s="16">
        <f>IF(Inskrivning!A85="m",Inskrivning!U85,0)</f>
        <v>0</v>
      </c>
      <c r="N13" s="16">
        <f>IF(Inskrivning!A85="m",Inskrivning!V85,0)</f>
        <v>0</v>
      </c>
      <c r="O13" s="73">
        <f>IF(Inskrivning!A85="m",Inskrivning!W85,0)</f>
        <v>0</v>
      </c>
      <c r="P13" s="73">
        <f>IF(Inskrivning!A85="m",Inskrivning!X85,0)</f>
        <v>0</v>
      </c>
      <c r="Q13" s="113"/>
    </row>
    <row r="14" spans="1:24" ht="17.100000000000001" customHeight="1" x14ac:dyDescent="0.3">
      <c r="A14" s="16">
        <f t="shared" si="1"/>
        <v>10</v>
      </c>
      <c r="B14" s="55">
        <f>IF(Inskrivning!A56="m",Inskrivning!J56,0)</f>
        <v>0</v>
      </c>
      <c r="C14" s="35">
        <f>IF(Inskrivning!A56="m",Inskrivning!K56,0)</f>
        <v>0</v>
      </c>
      <c r="D14" s="16">
        <f>IF(Inskrivning!A56="m",Inskrivning!L56,0)</f>
        <v>0</v>
      </c>
      <c r="E14" s="16">
        <f>IF(Inskrivning!A56="m",Inskrivning!M56,0)</f>
        <v>0</v>
      </c>
      <c r="F14" s="16">
        <f>IF(Inskrivning!A56="m",Inskrivning!N56,0)</f>
        <v>0</v>
      </c>
      <c r="G14" s="16">
        <f>IF(Inskrivning!A56="m",Inskrivning!O56,0)</f>
        <v>0</v>
      </c>
      <c r="H14" s="16">
        <f>IF(Inskrivning!A56="m",Inskrivning!P56,0)</f>
        <v>0</v>
      </c>
      <c r="I14" s="73">
        <f>IF(Inskrivning!A56="m",Inskrivning!Q56,0)</f>
        <v>0</v>
      </c>
      <c r="J14" s="16">
        <f>IF(Inskrivning!A56="m",Inskrivning!R56,0)</f>
        <v>0</v>
      </c>
      <c r="K14" s="16">
        <f>IF(Inskrivning!A56="m",Inskrivning!S56,0)</f>
        <v>0</v>
      </c>
      <c r="L14" s="16">
        <f>IF(Inskrivning!A56="m",Inskrivning!T56,0)</f>
        <v>0</v>
      </c>
      <c r="M14" s="16">
        <f>IF(Inskrivning!A56="m",Inskrivning!U56,0)</f>
        <v>0</v>
      </c>
      <c r="N14" s="16">
        <f>IF(Inskrivning!A56="m",Inskrivning!V56,0)</f>
        <v>0</v>
      </c>
      <c r="O14" s="73">
        <f>IF(Inskrivning!A56="m",Inskrivning!W56,0)</f>
        <v>0</v>
      </c>
      <c r="P14" s="73">
        <f>IF(Inskrivning!A56="m",Inskrivning!X56,0)</f>
        <v>0</v>
      </c>
      <c r="Q14" s="113"/>
    </row>
    <row r="15" spans="1:24" ht="15.6" x14ac:dyDescent="0.3">
      <c r="B15" s="55">
        <f>IF(Inskrivning!A46="m",Inskrivning!J46,0)</f>
        <v>0</v>
      </c>
      <c r="C15" s="35">
        <f>IF(Inskrivning!A46="m",Inskrivning!K46,0)</f>
        <v>0</v>
      </c>
      <c r="D15" s="16">
        <f>IF(Inskrivning!A46="m",Inskrivning!L46,0)</f>
        <v>0</v>
      </c>
      <c r="E15" s="16">
        <f>IF(Inskrivning!A46="m",Inskrivning!M46,0)</f>
        <v>0</v>
      </c>
      <c r="F15" s="16">
        <f>IF(Inskrivning!A46="m",Inskrivning!N46,0)</f>
        <v>0</v>
      </c>
      <c r="G15" s="16">
        <f>IF(Inskrivning!A46="m",Inskrivning!O46,0)</f>
        <v>0</v>
      </c>
      <c r="H15" s="16">
        <f>IF(Inskrivning!A46="m",Inskrivning!P46,0)</f>
        <v>0</v>
      </c>
      <c r="I15" s="73">
        <f>IF(Inskrivning!A46="m",Inskrivning!Q46,0)</f>
        <v>0</v>
      </c>
      <c r="J15" s="16">
        <f>IF(Inskrivning!A46="m",Inskrivning!R46,0)</f>
        <v>0</v>
      </c>
      <c r="K15" s="16">
        <f>IF(Inskrivning!A46="m",Inskrivning!S46,0)</f>
        <v>0</v>
      </c>
      <c r="L15" s="16">
        <f>IF(Inskrivning!A46="m",Inskrivning!T46,0)</f>
        <v>0</v>
      </c>
      <c r="M15" s="16">
        <f>IF(Inskrivning!A46="m",Inskrivning!U46,0)</f>
        <v>0</v>
      </c>
      <c r="N15" s="16">
        <f>IF(Inskrivning!A46="m",Inskrivning!V46,0)</f>
        <v>0</v>
      </c>
      <c r="O15" s="73">
        <f>IF(Inskrivning!A46="m",Inskrivning!W46,0)</f>
        <v>0</v>
      </c>
      <c r="P15" s="73">
        <f>IF(Inskrivning!A46="m",Inskrivning!X46,0)</f>
        <v>0</v>
      </c>
      <c r="Q15" s="113"/>
    </row>
    <row r="16" spans="1:24" ht="15.6" x14ac:dyDescent="0.3">
      <c r="B16" s="55">
        <f>IF(Inskrivning!A45="m",Inskrivning!J45,0)</f>
        <v>0</v>
      </c>
      <c r="C16" s="35">
        <f>IF(Inskrivning!A45="m",Inskrivning!K45,0)</f>
        <v>0</v>
      </c>
      <c r="D16" s="16">
        <f>IF(Inskrivning!A45="m",Inskrivning!L45,0)</f>
        <v>0</v>
      </c>
      <c r="E16" s="16">
        <f>IF(Inskrivning!A45="m",Inskrivning!M45,0)</f>
        <v>0</v>
      </c>
      <c r="F16" s="16">
        <f>IF(Inskrivning!A45="m",Inskrivning!N45,0)</f>
        <v>0</v>
      </c>
      <c r="G16" s="16">
        <f>IF(Inskrivning!A45="m",Inskrivning!O45,0)</f>
        <v>0</v>
      </c>
      <c r="H16" s="16">
        <f>IF(Inskrivning!A45="m",Inskrivning!P45,0)</f>
        <v>0</v>
      </c>
      <c r="I16" s="73">
        <f>IF(Inskrivning!A45="m",Inskrivning!Q45,0)</f>
        <v>0</v>
      </c>
      <c r="J16" s="16">
        <f>IF(Inskrivning!A45="m",Inskrivning!R45,0)</f>
        <v>0</v>
      </c>
      <c r="K16" s="16">
        <f>IF(Inskrivning!A45="m",Inskrivning!S45,0)</f>
        <v>0</v>
      </c>
      <c r="L16" s="16">
        <f>IF(Inskrivning!A45="m",Inskrivning!T45,0)</f>
        <v>0</v>
      </c>
      <c r="M16" s="16">
        <f>IF(Inskrivning!A45="m",Inskrivning!U45,0)</f>
        <v>0</v>
      </c>
      <c r="N16" s="16">
        <f>IF(Inskrivning!A45="m",Inskrivning!V45,0)</f>
        <v>0</v>
      </c>
      <c r="O16" s="73">
        <f>IF(Inskrivning!A45="m",Inskrivning!W45,0)</f>
        <v>0</v>
      </c>
      <c r="P16" s="73">
        <f>IF(Inskrivning!A45="m",Inskrivning!X45,0)</f>
        <v>0</v>
      </c>
      <c r="Q16" s="113"/>
    </row>
    <row r="17" spans="2:17" ht="15.6" x14ac:dyDescent="0.3">
      <c r="B17" s="55">
        <f>IF(Inskrivning!A47="m",Inskrivning!J47,0)</f>
        <v>0</v>
      </c>
      <c r="C17" s="35">
        <f>IF(Inskrivning!A47="m",Inskrivning!K47,0)</f>
        <v>0</v>
      </c>
      <c r="D17" s="16">
        <f>IF(Inskrivning!A47="m",Inskrivning!L47,0)</f>
        <v>0</v>
      </c>
      <c r="E17" s="16">
        <f>IF(Inskrivning!A47="m",Inskrivning!M47,0)</f>
        <v>0</v>
      </c>
      <c r="F17" s="16">
        <f>IF(Inskrivning!A47="m",Inskrivning!N47,0)</f>
        <v>0</v>
      </c>
      <c r="G17" s="16">
        <f>IF(Inskrivning!A47="m",Inskrivning!O47,0)</f>
        <v>0</v>
      </c>
      <c r="H17" s="16">
        <f>IF(Inskrivning!A47="m",Inskrivning!P47,0)</f>
        <v>0</v>
      </c>
      <c r="I17" s="73">
        <f>IF(Inskrivning!A47="m",Inskrivning!Q47,0)</f>
        <v>0</v>
      </c>
      <c r="J17" s="16">
        <f>IF(Inskrivning!A47="m",Inskrivning!R47,0)</f>
        <v>0</v>
      </c>
      <c r="K17" s="16">
        <f>IF(Inskrivning!A47="m",Inskrivning!S47,0)</f>
        <v>0</v>
      </c>
      <c r="L17" s="16">
        <f>IF(Inskrivning!A47="m",Inskrivning!T47,0)</f>
        <v>0</v>
      </c>
      <c r="M17" s="16">
        <f>IF(Inskrivning!A47="m",Inskrivning!U47,0)</f>
        <v>0</v>
      </c>
      <c r="N17" s="16">
        <f>IF(Inskrivning!A47="m",Inskrivning!V47,0)</f>
        <v>0</v>
      </c>
      <c r="O17" s="73">
        <f>IF(Inskrivning!A47="m",Inskrivning!W47,0)</f>
        <v>0</v>
      </c>
      <c r="P17" s="73">
        <f>IF(Inskrivning!A47="m",Inskrivning!X47,0)</f>
        <v>0</v>
      </c>
      <c r="Q17" s="113"/>
    </row>
    <row r="18" spans="2:17" ht="15.6" x14ac:dyDescent="0.3">
      <c r="B18" s="55">
        <f>IF(Inskrivning!A105="m",Inskrivning!J105,0)</f>
        <v>0</v>
      </c>
      <c r="C18" s="35">
        <f>IF(Inskrivning!A105="m",Inskrivning!K105,0)</f>
        <v>0</v>
      </c>
      <c r="D18" s="16">
        <f>IF(Inskrivning!A105="m",Inskrivning!L105,0)</f>
        <v>0</v>
      </c>
      <c r="E18" s="16">
        <f>IF(Inskrivning!A105="m",Inskrivning!M105,0)</f>
        <v>0</v>
      </c>
      <c r="F18" s="16">
        <f>IF(Inskrivning!A105="m",Inskrivning!N105,0)</f>
        <v>0</v>
      </c>
      <c r="G18" s="16">
        <f>IF(Inskrivning!A105="m",Inskrivning!O105,0)</f>
        <v>0</v>
      </c>
      <c r="H18" s="16">
        <f>IF(Inskrivning!A105="m",Inskrivning!P105,0)</f>
        <v>0</v>
      </c>
      <c r="I18" s="73">
        <f>IF(Inskrivning!A105="m",Inskrivning!Q105,0)</f>
        <v>0</v>
      </c>
      <c r="J18" s="16">
        <f>IF(Inskrivning!A105="m",Inskrivning!R105,0)</f>
        <v>0</v>
      </c>
      <c r="K18" s="16">
        <f>IF(Inskrivning!A105="m",Inskrivning!S105,0)</f>
        <v>0</v>
      </c>
      <c r="L18" s="16">
        <f>IF(Inskrivning!A105="m",Inskrivning!T105,0)</f>
        <v>0</v>
      </c>
      <c r="M18" s="16">
        <f>IF(Inskrivning!A105="m",Inskrivning!U105,0)</f>
        <v>0</v>
      </c>
      <c r="N18" s="16">
        <f>IF(Inskrivning!A105="m",Inskrivning!V105,0)</f>
        <v>0</v>
      </c>
      <c r="O18" s="73">
        <f>IF(Inskrivning!A105="m",Inskrivning!W105,0)</f>
        <v>0</v>
      </c>
      <c r="P18" s="73">
        <f>IF(Inskrivning!A105="m",Inskrivning!X105,0)</f>
        <v>0</v>
      </c>
      <c r="Q18" s="113"/>
    </row>
    <row r="19" spans="2:17" ht="15.6" x14ac:dyDescent="0.3">
      <c r="B19" s="55">
        <f>IF(Inskrivning!A7="m",Inskrivning!J7,0)</f>
        <v>0</v>
      </c>
      <c r="C19" s="35">
        <f>IF(Inskrivning!A7="m",Inskrivning!K7,0)</f>
        <v>0</v>
      </c>
      <c r="D19" s="16">
        <f>IF(Inskrivning!A7="m",Inskrivning!L7,0)</f>
        <v>0</v>
      </c>
      <c r="E19" s="16">
        <f>IF(Inskrivning!A7="m",Inskrivning!M7,0)</f>
        <v>0</v>
      </c>
      <c r="F19" s="16">
        <f>IF(Inskrivning!A7="m",Inskrivning!N7,0)</f>
        <v>0</v>
      </c>
      <c r="G19" s="16">
        <f>IF(Inskrivning!A7="m",Inskrivning!O7,0)</f>
        <v>0</v>
      </c>
      <c r="H19" s="16">
        <f>IF(Inskrivning!A7="m",Inskrivning!P7,0)</f>
        <v>0</v>
      </c>
      <c r="I19" s="73">
        <f>IF(Inskrivning!A7="m",Inskrivning!Q7,0)</f>
        <v>0</v>
      </c>
      <c r="J19" s="16">
        <f>IF(Inskrivning!A7="m",Inskrivning!R7,0)</f>
        <v>0</v>
      </c>
      <c r="K19" s="16">
        <f>IF(Inskrivning!A7="m",Inskrivning!S7,0)</f>
        <v>0</v>
      </c>
      <c r="L19" s="16">
        <f>IF(Inskrivning!A7="m",Inskrivning!T7,0)</f>
        <v>0</v>
      </c>
      <c r="M19" s="16">
        <f>IF(Inskrivning!A7="m",Inskrivning!U7,0)</f>
        <v>0</v>
      </c>
      <c r="N19" s="16">
        <f>IF(Inskrivning!A7="m",Inskrivning!V7,0)</f>
        <v>0</v>
      </c>
      <c r="O19" s="73">
        <f>IF(Inskrivning!A7="m",Inskrivning!W7,0)</f>
        <v>0</v>
      </c>
      <c r="P19" s="73">
        <f>IF(Inskrivning!A7="m",Inskrivning!X7,0)</f>
        <v>0</v>
      </c>
      <c r="Q19" s="113"/>
    </row>
    <row r="20" spans="2:17" ht="15.6" x14ac:dyDescent="0.3">
      <c r="B20" s="55">
        <f>IF(Inskrivning!A8="m",Inskrivning!J8,0)</f>
        <v>0</v>
      </c>
      <c r="C20" s="35">
        <f>IF(Inskrivning!A8="m",Inskrivning!K8,0)</f>
        <v>0</v>
      </c>
      <c r="D20" s="16">
        <f>IF(Inskrivning!A8="m",Inskrivning!L8,0)</f>
        <v>0</v>
      </c>
      <c r="E20" s="16">
        <f>IF(Inskrivning!A8="m",Inskrivning!M8,0)</f>
        <v>0</v>
      </c>
      <c r="F20" s="16">
        <f>IF(Inskrivning!A8="m",Inskrivning!N8,0)</f>
        <v>0</v>
      </c>
      <c r="G20" s="16">
        <f>IF(Inskrivning!A8="m",Inskrivning!O8,0)</f>
        <v>0</v>
      </c>
      <c r="H20" s="16">
        <f>IF(Inskrivning!A8="m",Inskrivning!P8,0)</f>
        <v>0</v>
      </c>
      <c r="I20" s="73">
        <f>IF(Inskrivning!A8="m",Inskrivning!Q8,0)</f>
        <v>0</v>
      </c>
      <c r="J20" s="16">
        <f>IF(Inskrivning!A8="m",Inskrivning!R8,0)</f>
        <v>0</v>
      </c>
      <c r="K20" s="16">
        <f>IF(Inskrivning!A8="m",Inskrivning!S8,0)</f>
        <v>0</v>
      </c>
      <c r="L20" s="16">
        <f>IF(Inskrivning!A8="m",Inskrivning!T8,0)</f>
        <v>0</v>
      </c>
      <c r="M20" s="16">
        <f>IF(Inskrivning!A8="m",Inskrivning!U8,0)</f>
        <v>0</v>
      </c>
      <c r="N20" s="16">
        <f>IF(Inskrivning!A8="m",Inskrivning!V8,0)</f>
        <v>0</v>
      </c>
      <c r="O20" s="73">
        <f>IF(Inskrivning!A8="m",Inskrivning!W8,0)</f>
        <v>0</v>
      </c>
      <c r="P20" s="73">
        <f>IF(Inskrivning!A8="m",Inskrivning!X8,0)</f>
        <v>0</v>
      </c>
      <c r="Q20" s="113"/>
    </row>
    <row r="21" spans="2:17" ht="15.6" x14ac:dyDescent="0.3">
      <c r="B21" s="55">
        <f>IF(Inskrivning!A9="m",Inskrivning!J9,0)</f>
        <v>0</v>
      </c>
      <c r="C21" s="35">
        <f>IF(Inskrivning!A9="m",Inskrivning!K9,0)</f>
        <v>0</v>
      </c>
      <c r="D21" s="16">
        <f>IF(Inskrivning!A9="m",Inskrivning!L9,0)</f>
        <v>0</v>
      </c>
      <c r="E21" s="16">
        <f>IF(Inskrivning!A9="m",Inskrivning!M9,0)</f>
        <v>0</v>
      </c>
      <c r="F21" s="16">
        <f>IF(Inskrivning!A9="m",Inskrivning!N9,0)</f>
        <v>0</v>
      </c>
      <c r="G21" s="16">
        <f>IF(Inskrivning!A9="m",Inskrivning!O9,0)</f>
        <v>0</v>
      </c>
      <c r="H21" s="16">
        <f>IF(Inskrivning!A9="m",Inskrivning!P9,0)</f>
        <v>0</v>
      </c>
      <c r="I21" s="73">
        <f>IF(Inskrivning!A9="m",Inskrivning!Q9,0)</f>
        <v>0</v>
      </c>
      <c r="J21" s="16">
        <f>IF(Inskrivning!A9="m",Inskrivning!R9,0)</f>
        <v>0</v>
      </c>
      <c r="K21" s="16">
        <f>IF(Inskrivning!A9="m",Inskrivning!S9,0)</f>
        <v>0</v>
      </c>
      <c r="L21" s="16">
        <f>IF(Inskrivning!A9="m",Inskrivning!T9,0)</f>
        <v>0</v>
      </c>
      <c r="M21" s="16">
        <f>IF(Inskrivning!A9="m",Inskrivning!U9,0)</f>
        <v>0</v>
      </c>
      <c r="N21" s="16">
        <f>IF(Inskrivning!A9="m",Inskrivning!V9,0)</f>
        <v>0</v>
      </c>
      <c r="O21" s="73">
        <f>IF(Inskrivning!A9="m",Inskrivning!W9,0)</f>
        <v>0</v>
      </c>
      <c r="P21" s="73">
        <f>IF(Inskrivning!A9="m",Inskrivning!X9,0)</f>
        <v>0</v>
      </c>
      <c r="Q21" s="113"/>
    </row>
    <row r="22" spans="2:17" ht="15.6" x14ac:dyDescent="0.3">
      <c r="B22" s="55">
        <f>IF(Inskrivning!A10="m",Inskrivning!J10,0)</f>
        <v>0</v>
      </c>
      <c r="C22" s="35">
        <f>IF(Inskrivning!A10="m",Inskrivning!K10,0)</f>
        <v>0</v>
      </c>
      <c r="D22" s="16">
        <f>IF(Inskrivning!A10="m",Inskrivning!L10,0)</f>
        <v>0</v>
      </c>
      <c r="E22" s="16">
        <f>IF(Inskrivning!A10="m",Inskrivning!M10,0)</f>
        <v>0</v>
      </c>
      <c r="F22" s="16">
        <f>IF(Inskrivning!A10="m",Inskrivning!N10,0)</f>
        <v>0</v>
      </c>
      <c r="G22" s="16">
        <f>IF(Inskrivning!A10="m",Inskrivning!O10,0)</f>
        <v>0</v>
      </c>
      <c r="H22" s="16">
        <f>IF(Inskrivning!A10="m",Inskrivning!P10,0)</f>
        <v>0</v>
      </c>
      <c r="I22" s="73">
        <f>IF(Inskrivning!A10="m",Inskrivning!Q10,0)</f>
        <v>0</v>
      </c>
      <c r="J22" s="16">
        <f>IF(Inskrivning!A10="m",Inskrivning!R10,0)</f>
        <v>0</v>
      </c>
      <c r="K22" s="16">
        <f>IF(Inskrivning!A10="m",Inskrivning!S10,0)</f>
        <v>0</v>
      </c>
      <c r="L22" s="16">
        <f>IF(Inskrivning!A10="m",Inskrivning!T10,0)</f>
        <v>0</v>
      </c>
      <c r="M22" s="16">
        <f>IF(Inskrivning!A10="m",Inskrivning!U10,0)</f>
        <v>0</v>
      </c>
      <c r="N22" s="16">
        <f>IF(Inskrivning!A10="m",Inskrivning!V10,0)</f>
        <v>0</v>
      </c>
      <c r="O22" s="73">
        <f>IF(Inskrivning!A10="m",Inskrivning!W10,0)</f>
        <v>0</v>
      </c>
      <c r="P22" s="73">
        <f>IF(Inskrivning!A10="m",Inskrivning!X10,0)</f>
        <v>0</v>
      </c>
      <c r="Q22" s="113"/>
    </row>
    <row r="23" spans="2:17" ht="15.6" x14ac:dyDescent="0.3">
      <c r="B23" s="55">
        <f>IF(Inskrivning!A11="m",Inskrivning!J11,0)</f>
        <v>0</v>
      </c>
      <c r="C23" s="35">
        <f>IF(Inskrivning!A11="m",Inskrivning!K11,0)</f>
        <v>0</v>
      </c>
      <c r="D23" s="16">
        <f>IF(Inskrivning!A11="m",Inskrivning!L11,0)</f>
        <v>0</v>
      </c>
      <c r="E23" s="16">
        <f>IF(Inskrivning!A11="m",Inskrivning!M11,0)</f>
        <v>0</v>
      </c>
      <c r="F23" s="16">
        <f>IF(Inskrivning!A11="m",Inskrivning!N11,0)</f>
        <v>0</v>
      </c>
      <c r="G23" s="16">
        <f>IF(Inskrivning!A11="m",Inskrivning!O11,0)</f>
        <v>0</v>
      </c>
      <c r="H23" s="16">
        <f>IF(Inskrivning!A11="m",Inskrivning!P11,0)</f>
        <v>0</v>
      </c>
      <c r="I23" s="73">
        <f>IF(Inskrivning!A11="m",Inskrivning!Q11,0)</f>
        <v>0</v>
      </c>
      <c r="J23" s="16">
        <f>IF(Inskrivning!A11="m",Inskrivning!R11,0)</f>
        <v>0</v>
      </c>
      <c r="K23" s="16">
        <f>IF(Inskrivning!A11="m",Inskrivning!S11,0)</f>
        <v>0</v>
      </c>
      <c r="L23" s="16">
        <f>IF(Inskrivning!A11="m",Inskrivning!T11,0)</f>
        <v>0</v>
      </c>
      <c r="M23" s="16">
        <f>IF(Inskrivning!A11="m",Inskrivning!U11,0)</f>
        <v>0</v>
      </c>
      <c r="N23" s="16">
        <f>IF(Inskrivning!A11="m",Inskrivning!V11,0)</f>
        <v>0</v>
      </c>
      <c r="O23" s="73">
        <f>IF(Inskrivning!A11="m",Inskrivning!W11,0)</f>
        <v>0</v>
      </c>
      <c r="P23" s="73">
        <f>IF(Inskrivning!A11="m",Inskrivning!X11,0)</f>
        <v>0</v>
      </c>
      <c r="Q23" s="113"/>
    </row>
    <row r="24" spans="2:17" ht="15.6" x14ac:dyDescent="0.3">
      <c r="B24" s="55">
        <f>IF(Inskrivning!A14="m",Inskrivning!J14,0)</f>
        <v>0</v>
      </c>
      <c r="C24" s="35">
        <f>IF(Inskrivning!A14="m",Inskrivning!K14,0)</f>
        <v>0</v>
      </c>
      <c r="D24" s="16">
        <f>IF(Inskrivning!A14="m",Inskrivning!L14,0)</f>
        <v>0</v>
      </c>
      <c r="E24" s="16">
        <f>IF(Inskrivning!A14="m",Inskrivning!M14,0)</f>
        <v>0</v>
      </c>
      <c r="F24" s="16">
        <f>IF(Inskrivning!A14="m",Inskrivning!N14,0)</f>
        <v>0</v>
      </c>
      <c r="G24" s="16">
        <f>IF(Inskrivning!A14="m",Inskrivning!O14,0)</f>
        <v>0</v>
      </c>
      <c r="H24" s="16">
        <f>IF(Inskrivning!A14="m",Inskrivning!P14,0)</f>
        <v>0</v>
      </c>
      <c r="I24" s="73">
        <f>IF(Inskrivning!A14="m",Inskrivning!Q14,0)</f>
        <v>0</v>
      </c>
      <c r="J24" s="16">
        <f>IF(Inskrivning!A14="m",Inskrivning!R14,0)</f>
        <v>0</v>
      </c>
      <c r="K24" s="16">
        <f>IF(Inskrivning!A14="m",Inskrivning!S14,0)</f>
        <v>0</v>
      </c>
      <c r="L24" s="16">
        <f>IF(Inskrivning!A14="m",Inskrivning!T14,0)</f>
        <v>0</v>
      </c>
      <c r="M24" s="16">
        <f>IF(Inskrivning!A14="m",Inskrivning!U14,0)</f>
        <v>0</v>
      </c>
      <c r="N24" s="16">
        <f>IF(Inskrivning!A14="m",Inskrivning!V14,0)</f>
        <v>0</v>
      </c>
      <c r="O24" s="73">
        <f>IF(Inskrivning!A14="m",Inskrivning!W14,0)</f>
        <v>0</v>
      </c>
      <c r="P24" s="73">
        <f>IF(Inskrivning!A14="m",Inskrivning!X14,0)</f>
        <v>0</v>
      </c>
      <c r="Q24" s="113"/>
    </row>
    <row r="25" spans="2:17" ht="15.6" x14ac:dyDescent="0.3">
      <c r="B25" s="55">
        <f>IF(Inskrivning!A18="m",Inskrivning!J18,0)</f>
        <v>0</v>
      </c>
      <c r="C25" s="35">
        <f>IF(Inskrivning!A18="m",Inskrivning!K18,0)</f>
        <v>0</v>
      </c>
      <c r="D25" s="16">
        <f>IF(Inskrivning!A18="m",Inskrivning!L18,0)</f>
        <v>0</v>
      </c>
      <c r="E25" s="16">
        <f>IF(Inskrivning!A18="m",Inskrivning!M18,0)</f>
        <v>0</v>
      </c>
      <c r="F25" s="16">
        <f>IF(Inskrivning!A18="m",Inskrivning!N18,0)</f>
        <v>0</v>
      </c>
      <c r="G25" s="16">
        <f>IF(Inskrivning!A18="m",Inskrivning!O18,0)</f>
        <v>0</v>
      </c>
      <c r="H25" s="16">
        <f>IF(Inskrivning!A18="m",Inskrivning!P18,0)</f>
        <v>0</v>
      </c>
      <c r="I25" s="73">
        <f>IF(Inskrivning!A18="m",Inskrivning!Q18,0)</f>
        <v>0</v>
      </c>
      <c r="J25" s="16">
        <f>IF(Inskrivning!A18="m",Inskrivning!R18,0)</f>
        <v>0</v>
      </c>
      <c r="K25" s="16">
        <f>IF(Inskrivning!A18="m",Inskrivning!S18,0)</f>
        <v>0</v>
      </c>
      <c r="L25" s="16">
        <f>IF(Inskrivning!A18="m",Inskrivning!T18,0)</f>
        <v>0</v>
      </c>
      <c r="M25" s="16">
        <f>IF(Inskrivning!A18="m",Inskrivning!U18,0)</f>
        <v>0</v>
      </c>
      <c r="N25" s="16">
        <f>IF(Inskrivning!A18="m",Inskrivning!V18,0)</f>
        <v>0</v>
      </c>
      <c r="O25" s="73">
        <f>IF(Inskrivning!A18="m",Inskrivning!W18,0)</f>
        <v>0</v>
      </c>
      <c r="P25" s="73">
        <f>IF(Inskrivning!A18="m",Inskrivning!X18,0)</f>
        <v>0</v>
      </c>
      <c r="Q25" s="113"/>
    </row>
    <row r="26" spans="2:17" ht="15.6" x14ac:dyDescent="0.3">
      <c r="B26" s="55">
        <f>IF(Inskrivning!A21="m",Inskrivning!J21,0)</f>
        <v>0</v>
      </c>
      <c r="C26" s="35">
        <f>IF(Inskrivning!A21="m",Inskrivning!K21,0)</f>
        <v>0</v>
      </c>
      <c r="D26" s="16">
        <f>IF(Inskrivning!A21="m",Inskrivning!L21,0)</f>
        <v>0</v>
      </c>
      <c r="E26" s="16">
        <f>IF(Inskrivning!A21="m",Inskrivning!M21,0)</f>
        <v>0</v>
      </c>
      <c r="F26" s="16">
        <f>IF(Inskrivning!A21="m",Inskrivning!N21,0)</f>
        <v>0</v>
      </c>
      <c r="G26" s="16">
        <f>IF(Inskrivning!A21="m",Inskrivning!O21,0)</f>
        <v>0</v>
      </c>
      <c r="H26" s="16">
        <f>IF(Inskrivning!A21="m",Inskrivning!P21,0)</f>
        <v>0</v>
      </c>
      <c r="I26" s="73">
        <f>IF(Inskrivning!A21="m",Inskrivning!Q21,0)</f>
        <v>0</v>
      </c>
      <c r="J26" s="16">
        <f>IF(Inskrivning!A21="m",Inskrivning!R21,0)</f>
        <v>0</v>
      </c>
      <c r="K26" s="16">
        <f>IF(Inskrivning!A21="m",Inskrivning!S21,0)</f>
        <v>0</v>
      </c>
      <c r="L26" s="16">
        <f>IF(Inskrivning!A21="m",Inskrivning!T21,0)</f>
        <v>0</v>
      </c>
      <c r="M26" s="16">
        <f>IF(Inskrivning!A21="m",Inskrivning!U21,0)</f>
        <v>0</v>
      </c>
      <c r="N26" s="16">
        <f>IF(Inskrivning!A21="m",Inskrivning!V21,0)</f>
        <v>0</v>
      </c>
      <c r="O26" s="73">
        <f>IF(Inskrivning!A21="m",Inskrivning!W21,0)</f>
        <v>0</v>
      </c>
      <c r="P26" s="73">
        <f>IF(Inskrivning!A21="m",Inskrivning!X21,0)</f>
        <v>0</v>
      </c>
      <c r="Q26" s="113"/>
    </row>
    <row r="27" spans="2:17" ht="15.6" x14ac:dyDescent="0.3">
      <c r="B27" s="55">
        <f>IF(Inskrivning!A22="m",Inskrivning!J22,0)</f>
        <v>0</v>
      </c>
      <c r="C27" s="35">
        <f>IF(Inskrivning!A22="m",Inskrivning!K22,0)</f>
        <v>0</v>
      </c>
      <c r="D27" s="16">
        <f>IF(Inskrivning!A22="m",Inskrivning!L22,0)</f>
        <v>0</v>
      </c>
      <c r="E27" s="16">
        <f>IF(Inskrivning!A22="m",Inskrivning!M22,0)</f>
        <v>0</v>
      </c>
      <c r="F27" s="16">
        <f>IF(Inskrivning!A22="m",Inskrivning!N22,0)</f>
        <v>0</v>
      </c>
      <c r="G27" s="16">
        <f>IF(Inskrivning!A22="m",Inskrivning!O22,0)</f>
        <v>0</v>
      </c>
      <c r="H27" s="16">
        <f>IF(Inskrivning!A22="m",Inskrivning!P22,0)</f>
        <v>0</v>
      </c>
      <c r="I27" s="73">
        <f>IF(Inskrivning!A22="m",Inskrivning!Q22,0)</f>
        <v>0</v>
      </c>
      <c r="J27" s="16">
        <f>IF(Inskrivning!A22="m",Inskrivning!R22,0)</f>
        <v>0</v>
      </c>
      <c r="K27" s="16">
        <f>IF(Inskrivning!A22="m",Inskrivning!S22,0)</f>
        <v>0</v>
      </c>
      <c r="L27" s="16">
        <f>IF(Inskrivning!A22="m",Inskrivning!T22,0)</f>
        <v>0</v>
      </c>
      <c r="M27" s="16">
        <f>IF(Inskrivning!A22="m",Inskrivning!U22,0)</f>
        <v>0</v>
      </c>
      <c r="N27" s="16">
        <f>IF(Inskrivning!A22="m",Inskrivning!V22,0)</f>
        <v>0</v>
      </c>
      <c r="O27" s="73">
        <f>IF(Inskrivning!A22="m",Inskrivning!W22,0)</f>
        <v>0</v>
      </c>
      <c r="P27" s="73">
        <f>IF(Inskrivning!A22="m",Inskrivning!X22,0)</f>
        <v>0</v>
      </c>
      <c r="Q27" s="113"/>
    </row>
    <row r="28" spans="2:17" ht="15.6" x14ac:dyDescent="0.3">
      <c r="B28" s="55">
        <f>IF(Inskrivning!A23="m",Inskrivning!J23,0)</f>
        <v>0</v>
      </c>
      <c r="C28" s="35">
        <f>IF(Inskrivning!A23="m",Inskrivning!K23,0)</f>
        <v>0</v>
      </c>
      <c r="D28" s="16">
        <f>IF(Inskrivning!A23="m",Inskrivning!L23,0)</f>
        <v>0</v>
      </c>
      <c r="E28" s="16">
        <f>IF(Inskrivning!A23="m",Inskrivning!M23,0)</f>
        <v>0</v>
      </c>
      <c r="F28" s="16">
        <f>IF(Inskrivning!A23="m",Inskrivning!N23,0)</f>
        <v>0</v>
      </c>
      <c r="G28" s="16">
        <f>IF(Inskrivning!A23="m",Inskrivning!O23,0)</f>
        <v>0</v>
      </c>
      <c r="H28" s="16">
        <f>IF(Inskrivning!A23="m",Inskrivning!P23,0)</f>
        <v>0</v>
      </c>
      <c r="I28" s="73">
        <f>IF(Inskrivning!A23="m",Inskrivning!Q23,0)</f>
        <v>0</v>
      </c>
      <c r="J28" s="16">
        <f>IF(Inskrivning!A23="m",Inskrivning!R23,0)</f>
        <v>0</v>
      </c>
      <c r="K28" s="16">
        <f>IF(Inskrivning!A23="m",Inskrivning!S23,0)</f>
        <v>0</v>
      </c>
      <c r="L28" s="16">
        <f>IF(Inskrivning!A23="m",Inskrivning!T23,0)</f>
        <v>0</v>
      </c>
      <c r="M28" s="16">
        <f>IF(Inskrivning!A23="m",Inskrivning!U23,0)</f>
        <v>0</v>
      </c>
      <c r="N28" s="16">
        <f>IF(Inskrivning!A23="m",Inskrivning!V23,0)</f>
        <v>0</v>
      </c>
      <c r="O28" s="73">
        <f>IF(Inskrivning!A23="m",Inskrivning!W23,0)</f>
        <v>0</v>
      </c>
      <c r="P28" s="73">
        <f>IF(Inskrivning!A23="m",Inskrivning!X23,0)</f>
        <v>0</v>
      </c>
      <c r="Q28" s="113"/>
    </row>
    <row r="29" spans="2:17" ht="15.6" x14ac:dyDescent="0.3">
      <c r="B29" s="55">
        <f>IF(Inskrivning!A24="m",Inskrivning!J24,0)</f>
        <v>0</v>
      </c>
      <c r="C29" s="35">
        <f>IF(Inskrivning!A24="m",Inskrivning!K24,0)</f>
        <v>0</v>
      </c>
      <c r="D29" s="16">
        <f>IF(Inskrivning!A24="m",Inskrivning!L24,0)</f>
        <v>0</v>
      </c>
      <c r="E29" s="16">
        <f>IF(Inskrivning!A24="m",Inskrivning!M24,0)</f>
        <v>0</v>
      </c>
      <c r="F29" s="16">
        <f>IF(Inskrivning!A24="m",Inskrivning!N24,0)</f>
        <v>0</v>
      </c>
      <c r="G29" s="16">
        <f>IF(Inskrivning!A24="m",Inskrivning!O24,0)</f>
        <v>0</v>
      </c>
      <c r="H29" s="16">
        <f>IF(Inskrivning!A24="m",Inskrivning!P24,0)</f>
        <v>0</v>
      </c>
      <c r="I29" s="73">
        <f>IF(Inskrivning!A24="m",Inskrivning!Q24,0)</f>
        <v>0</v>
      </c>
      <c r="J29" s="16">
        <f>IF(Inskrivning!A24="m",Inskrivning!R24,0)</f>
        <v>0</v>
      </c>
      <c r="K29" s="16">
        <f>IF(Inskrivning!A24="m",Inskrivning!S24,0)</f>
        <v>0</v>
      </c>
      <c r="L29" s="16">
        <f>IF(Inskrivning!A24="m",Inskrivning!T24,0)</f>
        <v>0</v>
      </c>
      <c r="M29" s="16">
        <f>IF(Inskrivning!A24="m",Inskrivning!U24,0)</f>
        <v>0</v>
      </c>
      <c r="N29" s="16">
        <f>IF(Inskrivning!A24="m",Inskrivning!V24,0)</f>
        <v>0</v>
      </c>
      <c r="O29" s="73">
        <f>IF(Inskrivning!A24="m",Inskrivning!W24,0)</f>
        <v>0</v>
      </c>
      <c r="P29" s="73">
        <f>IF(Inskrivning!A24="m",Inskrivning!X24,0)</f>
        <v>0</v>
      </c>
      <c r="Q29" s="113"/>
    </row>
    <row r="30" spans="2:17" ht="15.6" x14ac:dyDescent="0.3">
      <c r="B30" s="55">
        <f>IF(Inskrivning!A25="m",Inskrivning!J25,0)</f>
        <v>0</v>
      </c>
      <c r="C30" s="35">
        <f>IF(Inskrivning!A25="m",Inskrivning!K25,0)</f>
        <v>0</v>
      </c>
      <c r="D30" s="16">
        <f>IF(Inskrivning!A25="m",Inskrivning!L25,0)</f>
        <v>0</v>
      </c>
      <c r="E30" s="16">
        <f>IF(Inskrivning!A25="m",Inskrivning!M25,0)</f>
        <v>0</v>
      </c>
      <c r="F30" s="16">
        <f>IF(Inskrivning!A25="m",Inskrivning!N25,0)</f>
        <v>0</v>
      </c>
      <c r="G30" s="16">
        <f>IF(Inskrivning!A25="m",Inskrivning!O25,0)</f>
        <v>0</v>
      </c>
      <c r="H30" s="16">
        <f>IF(Inskrivning!A25="m",Inskrivning!P25,0)</f>
        <v>0</v>
      </c>
      <c r="I30" s="73">
        <f>IF(Inskrivning!A25="m",Inskrivning!Q25,0)</f>
        <v>0</v>
      </c>
      <c r="J30" s="16">
        <f>IF(Inskrivning!A25="m",Inskrivning!R25,0)</f>
        <v>0</v>
      </c>
      <c r="K30" s="16">
        <f>IF(Inskrivning!A25="m",Inskrivning!S25,0)</f>
        <v>0</v>
      </c>
      <c r="L30" s="16">
        <f>IF(Inskrivning!A25="m",Inskrivning!T25,0)</f>
        <v>0</v>
      </c>
      <c r="M30" s="16">
        <f>IF(Inskrivning!A25="m",Inskrivning!U25,0)</f>
        <v>0</v>
      </c>
      <c r="N30" s="16">
        <f>IF(Inskrivning!A25="m",Inskrivning!V25,0)</f>
        <v>0</v>
      </c>
      <c r="O30" s="73">
        <f>IF(Inskrivning!A25="m",Inskrivning!W25,0)</f>
        <v>0</v>
      </c>
      <c r="P30" s="73">
        <f>IF(Inskrivning!A25="m",Inskrivning!X25,0)</f>
        <v>0</v>
      </c>
      <c r="Q30" s="113"/>
    </row>
    <row r="31" spans="2:17" ht="15.6" x14ac:dyDescent="0.3">
      <c r="B31" s="55">
        <f>IF(Inskrivning!A26="m",Inskrivning!J26,0)</f>
        <v>0</v>
      </c>
      <c r="C31" s="35">
        <f>IF(Inskrivning!A26="m",Inskrivning!K26,0)</f>
        <v>0</v>
      </c>
      <c r="D31" s="16">
        <f>IF(Inskrivning!A26="m",Inskrivning!L26,0)</f>
        <v>0</v>
      </c>
      <c r="E31" s="16">
        <f>IF(Inskrivning!A26="m",Inskrivning!M26,0)</f>
        <v>0</v>
      </c>
      <c r="F31" s="16">
        <f>IF(Inskrivning!A26="m",Inskrivning!N26,0)</f>
        <v>0</v>
      </c>
      <c r="G31" s="16">
        <f>IF(Inskrivning!A26="m",Inskrivning!O26,0)</f>
        <v>0</v>
      </c>
      <c r="H31" s="16">
        <f>IF(Inskrivning!A26="m",Inskrivning!P26,0)</f>
        <v>0</v>
      </c>
      <c r="I31" s="73">
        <f>IF(Inskrivning!A26="m",Inskrivning!Q26,0)</f>
        <v>0</v>
      </c>
      <c r="J31" s="16">
        <f>IF(Inskrivning!A26="m",Inskrivning!R26,0)</f>
        <v>0</v>
      </c>
      <c r="K31" s="16">
        <f>IF(Inskrivning!A26="m",Inskrivning!S26,0)</f>
        <v>0</v>
      </c>
      <c r="L31" s="16">
        <f>IF(Inskrivning!A26="m",Inskrivning!T26,0)</f>
        <v>0</v>
      </c>
      <c r="M31" s="16">
        <f>IF(Inskrivning!A26="m",Inskrivning!U26,0)</f>
        <v>0</v>
      </c>
      <c r="N31" s="16">
        <f>IF(Inskrivning!A26="m",Inskrivning!V26,0)</f>
        <v>0</v>
      </c>
      <c r="O31" s="73">
        <f>IF(Inskrivning!A26="m",Inskrivning!W26,0)</f>
        <v>0</v>
      </c>
      <c r="P31" s="73">
        <f>IF(Inskrivning!A26="m",Inskrivning!X26,0)</f>
        <v>0</v>
      </c>
      <c r="Q31" s="113"/>
    </row>
    <row r="32" spans="2:17" ht="15.6" x14ac:dyDescent="0.3">
      <c r="B32" s="55">
        <f>IF(Inskrivning!A28="m",Inskrivning!J28,0)</f>
        <v>0</v>
      </c>
      <c r="C32" s="35">
        <f>IF(Inskrivning!A28="m",Inskrivning!K28,0)</f>
        <v>0</v>
      </c>
      <c r="D32" s="16">
        <f>IF(Inskrivning!A28="m",Inskrivning!L28,0)</f>
        <v>0</v>
      </c>
      <c r="E32" s="16">
        <f>IF(Inskrivning!A28="m",Inskrivning!M28,0)</f>
        <v>0</v>
      </c>
      <c r="F32" s="16">
        <f>IF(Inskrivning!A28="m",Inskrivning!N28,0)</f>
        <v>0</v>
      </c>
      <c r="G32" s="16">
        <f>IF(Inskrivning!A28="m",Inskrivning!O28,0)</f>
        <v>0</v>
      </c>
      <c r="H32" s="16">
        <f>IF(Inskrivning!A28="m",Inskrivning!P28,0)</f>
        <v>0</v>
      </c>
      <c r="I32" s="73">
        <f>IF(Inskrivning!A28="m",Inskrivning!Q28,0)</f>
        <v>0</v>
      </c>
      <c r="J32" s="16">
        <f>IF(Inskrivning!A28="m",Inskrivning!R28,0)</f>
        <v>0</v>
      </c>
      <c r="K32" s="16">
        <f>IF(Inskrivning!A28="m",Inskrivning!S28,0)</f>
        <v>0</v>
      </c>
      <c r="L32" s="16">
        <f>IF(Inskrivning!A28="m",Inskrivning!T28,0)</f>
        <v>0</v>
      </c>
      <c r="M32" s="16">
        <f>IF(Inskrivning!A28="m",Inskrivning!U28,0)</f>
        <v>0</v>
      </c>
      <c r="N32" s="16">
        <f>IF(Inskrivning!A28="m",Inskrivning!V28,0)</f>
        <v>0</v>
      </c>
      <c r="O32" s="73">
        <f>IF(Inskrivning!A28="m",Inskrivning!W28,0)</f>
        <v>0</v>
      </c>
      <c r="P32" s="73">
        <f>IF(Inskrivning!A28="m",Inskrivning!X28,0)</f>
        <v>0</v>
      </c>
      <c r="Q32" s="113"/>
    </row>
    <row r="33" spans="2:17" ht="15.6" x14ac:dyDescent="0.3">
      <c r="B33" s="55">
        <f>IF(Inskrivning!A29="m",Inskrivning!J29,0)</f>
        <v>0</v>
      </c>
      <c r="C33" s="35">
        <f>IF(Inskrivning!A29="m",Inskrivning!K29,0)</f>
        <v>0</v>
      </c>
      <c r="D33" s="16">
        <f>IF(Inskrivning!A29="m",Inskrivning!L29,0)</f>
        <v>0</v>
      </c>
      <c r="E33" s="16">
        <f>IF(Inskrivning!A29="m",Inskrivning!M29,0)</f>
        <v>0</v>
      </c>
      <c r="F33" s="16">
        <f>IF(Inskrivning!A29="m",Inskrivning!N29,0)</f>
        <v>0</v>
      </c>
      <c r="G33" s="16">
        <f>IF(Inskrivning!A29="m",Inskrivning!O29,0)</f>
        <v>0</v>
      </c>
      <c r="H33" s="16">
        <f>IF(Inskrivning!A29="m",Inskrivning!P29,0)</f>
        <v>0</v>
      </c>
      <c r="I33" s="73">
        <f>IF(Inskrivning!A29="m",Inskrivning!Q29,0)</f>
        <v>0</v>
      </c>
      <c r="J33" s="16">
        <f>IF(Inskrivning!A29="m",Inskrivning!R29,0)</f>
        <v>0</v>
      </c>
      <c r="K33" s="16">
        <f>IF(Inskrivning!A29="m",Inskrivning!S29,0)</f>
        <v>0</v>
      </c>
      <c r="L33" s="16">
        <f>IF(Inskrivning!A29="m",Inskrivning!T29,0)</f>
        <v>0</v>
      </c>
      <c r="M33" s="16">
        <f>IF(Inskrivning!A29="m",Inskrivning!U29,0)</f>
        <v>0</v>
      </c>
      <c r="N33" s="16">
        <f>IF(Inskrivning!A29="m",Inskrivning!V29,0)</f>
        <v>0</v>
      </c>
      <c r="O33" s="73">
        <f>IF(Inskrivning!A29="m",Inskrivning!W29,0)</f>
        <v>0</v>
      </c>
      <c r="P33" s="73">
        <f>IF(Inskrivning!A29="m",Inskrivning!X29,0)</f>
        <v>0</v>
      </c>
      <c r="Q33" s="113"/>
    </row>
    <row r="34" spans="2:17" ht="15.6" x14ac:dyDescent="0.3">
      <c r="B34" s="55">
        <f>IF(Inskrivning!A30="m",Inskrivning!J30,0)</f>
        <v>0</v>
      </c>
      <c r="C34" s="35">
        <f>IF(Inskrivning!A30="m",Inskrivning!K30,0)</f>
        <v>0</v>
      </c>
      <c r="D34" s="16">
        <f>IF(Inskrivning!A30="m",Inskrivning!L30,0)</f>
        <v>0</v>
      </c>
      <c r="E34" s="16">
        <f>IF(Inskrivning!A30="m",Inskrivning!M30,0)</f>
        <v>0</v>
      </c>
      <c r="F34" s="16">
        <f>IF(Inskrivning!A30="m",Inskrivning!N30,0)</f>
        <v>0</v>
      </c>
      <c r="G34" s="16">
        <f>IF(Inskrivning!A30="m",Inskrivning!O30,0)</f>
        <v>0</v>
      </c>
      <c r="H34" s="16">
        <f>IF(Inskrivning!A30="m",Inskrivning!P30,0)</f>
        <v>0</v>
      </c>
      <c r="I34" s="73">
        <f>IF(Inskrivning!A30="m",Inskrivning!Q30,0)</f>
        <v>0</v>
      </c>
      <c r="J34" s="16">
        <f>IF(Inskrivning!A30="m",Inskrivning!R30,0)</f>
        <v>0</v>
      </c>
      <c r="K34" s="16">
        <f>IF(Inskrivning!A30="m",Inskrivning!S30,0)</f>
        <v>0</v>
      </c>
      <c r="L34" s="16">
        <f>IF(Inskrivning!A30="m",Inskrivning!T30,0)</f>
        <v>0</v>
      </c>
      <c r="M34" s="16">
        <f>IF(Inskrivning!A30="m",Inskrivning!U30,0)</f>
        <v>0</v>
      </c>
      <c r="N34" s="16">
        <f>IF(Inskrivning!A30="m",Inskrivning!V30,0)</f>
        <v>0</v>
      </c>
      <c r="O34" s="73">
        <f>IF(Inskrivning!A30="m",Inskrivning!W30,0)</f>
        <v>0</v>
      </c>
      <c r="P34" s="73">
        <f>IF(Inskrivning!A30="m",Inskrivning!X30,0)</f>
        <v>0</v>
      </c>
      <c r="Q34" s="113"/>
    </row>
    <row r="35" spans="2:17" ht="15.6" x14ac:dyDescent="0.3">
      <c r="B35" s="55">
        <f>IF(Inskrivning!A31="m",Inskrivning!J31,0)</f>
        <v>0</v>
      </c>
      <c r="C35" s="35">
        <f>IF(Inskrivning!A31="m",Inskrivning!K31,0)</f>
        <v>0</v>
      </c>
      <c r="D35" s="16">
        <f>IF(Inskrivning!A31="m",Inskrivning!L31,0)</f>
        <v>0</v>
      </c>
      <c r="E35" s="16">
        <f>IF(Inskrivning!A31="m",Inskrivning!M31,0)</f>
        <v>0</v>
      </c>
      <c r="F35" s="16">
        <f>IF(Inskrivning!A31="m",Inskrivning!N31,0)</f>
        <v>0</v>
      </c>
      <c r="G35" s="16">
        <f>IF(Inskrivning!A31="m",Inskrivning!O31,0)</f>
        <v>0</v>
      </c>
      <c r="H35" s="16">
        <f>IF(Inskrivning!A31="m",Inskrivning!P31,0)</f>
        <v>0</v>
      </c>
      <c r="I35" s="73">
        <f>IF(Inskrivning!A31="m",Inskrivning!Q31,0)</f>
        <v>0</v>
      </c>
      <c r="J35" s="16">
        <f>IF(Inskrivning!A31="m",Inskrivning!R31,0)</f>
        <v>0</v>
      </c>
      <c r="K35" s="16">
        <f>IF(Inskrivning!A31="m",Inskrivning!S31,0)</f>
        <v>0</v>
      </c>
      <c r="L35" s="16">
        <f>IF(Inskrivning!A31="m",Inskrivning!T31,0)</f>
        <v>0</v>
      </c>
      <c r="M35" s="16">
        <f>IF(Inskrivning!A31="m",Inskrivning!U31,0)</f>
        <v>0</v>
      </c>
      <c r="N35" s="16">
        <f>IF(Inskrivning!A31="m",Inskrivning!V31,0)</f>
        <v>0</v>
      </c>
      <c r="O35" s="73">
        <f>IF(Inskrivning!A31="m",Inskrivning!W31,0)</f>
        <v>0</v>
      </c>
      <c r="P35" s="73">
        <f>IF(Inskrivning!A31="m",Inskrivning!X31,0)</f>
        <v>0</v>
      </c>
      <c r="Q35" s="113"/>
    </row>
    <row r="36" spans="2:17" ht="15.6" x14ac:dyDescent="0.3">
      <c r="B36" s="55">
        <f>IF(Inskrivning!A32="m",Inskrivning!J32,0)</f>
        <v>0</v>
      </c>
      <c r="C36" s="35">
        <f>IF(Inskrivning!A32="m",Inskrivning!K32,0)</f>
        <v>0</v>
      </c>
      <c r="D36" s="16">
        <f>IF(Inskrivning!A32="m",Inskrivning!L32,0)</f>
        <v>0</v>
      </c>
      <c r="E36" s="16">
        <f>IF(Inskrivning!A32="m",Inskrivning!M32,0)</f>
        <v>0</v>
      </c>
      <c r="F36" s="16">
        <f>IF(Inskrivning!A32="m",Inskrivning!N32,0)</f>
        <v>0</v>
      </c>
      <c r="G36" s="16">
        <f>IF(Inskrivning!A32="m",Inskrivning!O32,0)</f>
        <v>0</v>
      </c>
      <c r="H36" s="16">
        <f>IF(Inskrivning!A32="m",Inskrivning!P32,0)</f>
        <v>0</v>
      </c>
      <c r="I36" s="73">
        <f>IF(Inskrivning!A32="m",Inskrivning!Q32,0)</f>
        <v>0</v>
      </c>
      <c r="J36" s="16">
        <f>IF(Inskrivning!A32="m",Inskrivning!R32,0)</f>
        <v>0</v>
      </c>
      <c r="K36" s="16">
        <f>IF(Inskrivning!A32="m",Inskrivning!S32,0)</f>
        <v>0</v>
      </c>
      <c r="L36" s="16">
        <f>IF(Inskrivning!A32="m",Inskrivning!T32,0)</f>
        <v>0</v>
      </c>
      <c r="M36" s="16">
        <f>IF(Inskrivning!A32="m",Inskrivning!U32,0)</f>
        <v>0</v>
      </c>
      <c r="N36" s="16">
        <f>IF(Inskrivning!A32="m",Inskrivning!V32,0)</f>
        <v>0</v>
      </c>
      <c r="O36" s="73">
        <f>IF(Inskrivning!A32="m",Inskrivning!W32,0)</f>
        <v>0</v>
      </c>
      <c r="P36" s="73">
        <f>IF(Inskrivning!A32="m",Inskrivning!X32,0)</f>
        <v>0</v>
      </c>
      <c r="Q36" s="113"/>
    </row>
    <row r="37" spans="2:17" ht="15.6" x14ac:dyDescent="0.3">
      <c r="B37" s="55">
        <f>IF(Inskrivning!A33="m",Inskrivning!J33,0)</f>
        <v>0</v>
      </c>
      <c r="C37" s="35">
        <f>IF(Inskrivning!A33="m",Inskrivning!K33,0)</f>
        <v>0</v>
      </c>
      <c r="D37" s="16">
        <f>IF(Inskrivning!A33="m",Inskrivning!L33,0)</f>
        <v>0</v>
      </c>
      <c r="E37" s="16">
        <f>IF(Inskrivning!A33="m",Inskrivning!M33,0)</f>
        <v>0</v>
      </c>
      <c r="F37" s="16">
        <f>IF(Inskrivning!A33="m",Inskrivning!N33,0)</f>
        <v>0</v>
      </c>
      <c r="G37" s="16">
        <f>IF(Inskrivning!A33="m",Inskrivning!O33,0)</f>
        <v>0</v>
      </c>
      <c r="H37" s="16">
        <f>IF(Inskrivning!A33="m",Inskrivning!P33,0)</f>
        <v>0</v>
      </c>
      <c r="I37" s="73">
        <f>IF(Inskrivning!A33="m",Inskrivning!Q33,0)</f>
        <v>0</v>
      </c>
      <c r="J37" s="16">
        <f>IF(Inskrivning!A33="m",Inskrivning!R33,0)</f>
        <v>0</v>
      </c>
      <c r="K37" s="16">
        <f>IF(Inskrivning!A33="m",Inskrivning!S33,0)</f>
        <v>0</v>
      </c>
      <c r="L37" s="16">
        <f>IF(Inskrivning!A33="m",Inskrivning!T33,0)</f>
        <v>0</v>
      </c>
      <c r="M37" s="16">
        <f>IF(Inskrivning!A33="m",Inskrivning!U33,0)</f>
        <v>0</v>
      </c>
      <c r="N37" s="16">
        <f>IF(Inskrivning!A33="m",Inskrivning!V33,0)</f>
        <v>0</v>
      </c>
      <c r="O37" s="73">
        <f>IF(Inskrivning!A33="m",Inskrivning!W33,0)</f>
        <v>0</v>
      </c>
      <c r="P37" s="73">
        <f>IF(Inskrivning!A33="m",Inskrivning!X33,0)</f>
        <v>0</v>
      </c>
      <c r="Q37" s="113"/>
    </row>
    <row r="38" spans="2:17" ht="15.6" x14ac:dyDescent="0.3">
      <c r="B38" s="55">
        <f>IF(Inskrivning!A34="m",Inskrivning!J34,0)</f>
        <v>0</v>
      </c>
      <c r="C38" s="35">
        <f>IF(Inskrivning!A34="m",Inskrivning!K34,0)</f>
        <v>0</v>
      </c>
      <c r="D38" s="16">
        <f>IF(Inskrivning!A34="m",Inskrivning!L34,0)</f>
        <v>0</v>
      </c>
      <c r="E38" s="16">
        <f>IF(Inskrivning!A34="m",Inskrivning!M34,0)</f>
        <v>0</v>
      </c>
      <c r="F38" s="16">
        <f>IF(Inskrivning!A34="m",Inskrivning!N34,0)</f>
        <v>0</v>
      </c>
      <c r="G38" s="16">
        <f>IF(Inskrivning!A34="m",Inskrivning!O34,0)</f>
        <v>0</v>
      </c>
      <c r="H38" s="16">
        <f>IF(Inskrivning!A34="m",Inskrivning!P34,0)</f>
        <v>0</v>
      </c>
      <c r="I38" s="73">
        <f>IF(Inskrivning!A34="m",Inskrivning!Q34,0)</f>
        <v>0</v>
      </c>
      <c r="J38" s="16">
        <f>IF(Inskrivning!A34="m",Inskrivning!R34,0)</f>
        <v>0</v>
      </c>
      <c r="K38" s="16">
        <f>IF(Inskrivning!A34="m",Inskrivning!S34,0)</f>
        <v>0</v>
      </c>
      <c r="L38" s="16">
        <f>IF(Inskrivning!A34="m",Inskrivning!T34,0)</f>
        <v>0</v>
      </c>
      <c r="M38" s="16">
        <f>IF(Inskrivning!A34="m",Inskrivning!U34,0)</f>
        <v>0</v>
      </c>
      <c r="N38" s="16">
        <f>IF(Inskrivning!A34="m",Inskrivning!V34,0)</f>
        <v>0</v>
      </c>
      <c r="O38" s="73">
        <f>IF(Inskrivning!A34="m",Inskrivning!W34,0)</f>
        <v>0</v>
      </c>
      <c r="P38" s="73">
        <f>IF(Inskrivning!A34="m",Inskrivning!X34,0)</f>
        <v>0</v>
      </c>
      <c r="Q38" s="113"/>
    </row>
    <row r="39" spans="2:17" ht="15.6" x14ac:dyDescent="0.3">
      <c r="B39" s="55">
        <f>IF(Inskrivning!A35="m",Inskrivning!J35,0)</f>
        <v>0</v>
      </c>
      <c r="C39" s="35">
        <f>IF(Inskrivning!A35="m",Inskrivning!K35,0)</f>
        <v>0</v>
      </c>
      <c r="D39" s="16">
        <f>IF(Inskrivning!A35="m",Inskrivning!L35,0)</f>
        <v>0</v>
      </c>
      <c r="E39" s="16">
        <f>IF(Inskrivning!A35="m",Inskrivning!M35,0)</f>
        <v>0</v>
      </c>
      <c r="F39" s="16">
        <f>IF(Inskrivning!A35="m",Inskrivning!N35,0)</f>
        <v>0</v>
      </c>
      <c r="G39" s="16">
        <f>IF(Inskrivning!A35="m",Inskrivning!O35,0)</f>
        <v>0</v>
      </c>
      <c r="H39" s="16">
        <f>IF(Inskrivning!A35="m",Inskrivning!P35,0)</f>
        <v>0</v>
      </c>
      <c r="I39" s="73">
        <f>IF(Inskrivning!A35="m",Inskrivning!Q35,0)</f>
        <v>0</v>
      </c>
      <c r="J39" s="16">
        <f>IF(Inskrivning!A35="m",Inskrivning!R35,0)</f>
        <v>0</v>
      </c>
      <c r="K39" s="16">
        <f>IF(Inskrivning!A35="m",Inskrivning!S35,0)</f>
        <v>0</v>
      </c>
      <c r="L39" s="16">
        <f>IF(Inskrivning!A35="m",Inskrivning!T35,0)</f>
        <v>0</v>
      </c>
      <c r="M39" s="16">
        <f>IF(Inskrivning!A35="m",Inskrivning!U35,0)</f>
        <v>0</v>
      </c>
      <c r="N39" s="16">
        <f>IF(Inskrivning!A35="m",Inskrivning!V35,0)</f>
        <v>0</v>
      </c>
      <c r="O39" s="73">
        <f>IF(Inskrivning!A35="m",Inskrivning!W35,0)</f>
        <v>0</v>
      </c>
      <c r="P39" s="73">
        <f>IF(Inskrivning!A35="m",Inskrivning!X35,0)</f>
        <v>0</v>
      </c>
      <c r="Q39" s="113"/>
    </row>
    <row r="40" spans="2:17" ht="15.6" x14ac:dyDescent="0.3">
      <c r="B40" s="55">
        <f>IF(Inskrivning!A36="m",Inskrivning!J36,0)</f>
        <v>0</v>
      </c>
      <c r="C40" s="35">
        <f>IF(Inskrivning!A36="m",Inskrivning!K36,0)</f>
        <v>0</v>
      </c>
      <c r="D40" s="16">
        <f>IF(Inskrivning!A36="m",Inskrivning!L36,0)</f>
        <v>0</v>
      </c>
      <c r="E40" s="16">
        <f>IF(Inskrivning!A36="m",Inskrivning!M36,0)</f>
        <v>0</v>
      </c>
      <c r="F40" s="16">
        <f>IF(Inskrivning!A36="m",Inskrivning!N36,0)</f>
        <v>0</v>
      </c>
      <c r="G40" s="16">
        <f>IF(Inskrivning!A36="m",Inskrivning!O36,0)</f>
        <v>0</v>
      </c>
      <c r="H40" s="16">
        <f>IF(Inskrivning!A36="m",Inskrivning!P36,0)</f>
        <v>0</v>
      </c>
      <c r="I40" s="73">
        <f>IF(Inskrivning!A36="m",Inskrivning!Q36,0)</f>
        <v>0</v>
      </c>
      <c r="J40" s="16">
        <f>IF(Inskrivning!A36="m",Inskrivning!R36,0)</f>
        <v>0</v>
      </c>
      <c r="K40" s="16">
        <f>IF(Inskrivning!A36="m",Inskrivning!S36,0)</f>
        <v>0</v>
      </c>
      <c r="L40" s="16">
        <f>IF(Inskrivning!A36="m",Inskrivning!T36,0)</f>
        <v>0</v>
      </c>
      <c r="M40" s="16">
        <f>IF(Inskrivning!A36="m",Inskrivning!U36,0)</f>
        <v>0</v>
      </c>
      <c r="N40" s="16">
        <f>IF(Inskrivning!A36="m",Inskrivning!V36,0)</f>
        <v>0</v>
      </c>
      <c r="O40" s="73">
        <f>IF(Inskrivning!A36="m",Inskrivning!W36,0)</f>
        <v>0</v>
      </c>
      <c r="P40" s="73">
        <f>IF(Inskrivning!A36="m",Inskrivning!X36,0)</f>
        <v>0</v>
      </c>
      <c r="Q40" s="113"/>
    </row>
    <row r="41" spans="2:17" ht="15.6" x14ac:dyDescent="0.3">
      <c r="B41" s="55">
        <f>IF(Inskrivning!A37="m",Inskrivning!J37,0)</f>
        <v>0</v>
      </c>
      <c r="C41" s="35">
        <f>IF(Inskrivning!A37="m",Inskrivning!K37,0)</f>
        <v>0</v>
      </c>
      <c r="D41" s="16">
        <f>IF(Inskrivning!A37="m",Inskrivning!L37,0)</f>
        <v>0</v>
      </c>
      <c r="E41" s="16">
        <f>IF(Inskrivning!A37="m",Inskrivning!M37,0)</f>
        <v>0</v>
      </c>
      <c r="F41" s="16">
        <f>IF(Inskrivning!A37="m",Inskrivning!N37,0)</f>
        <v>0</v>
      </c>
      <c r="G41" s="16">
        <f>IF(Inskrivning!A37="m",Inskrivning!O37,0)</f>
        <v>0</v>
      </c>
      <c r="H41" s="16">
        <f>IF(Inskrivning!A37="m",Inskrivning!P37,0)</f>
        <v>0</v>
      </c>
      <c r="I41" s="73">
        <f>IF(Inskrivning!A37="m",Inskrivning!Q37,0)</f>
        <v>0</v>
      </c>
      <c r="J41" s="16">
        <f>IF(Inskrivning!A37="m",Inskrivning!R37,0)</f>
        <v>0</v>
      </c>
      <c r="K41" s="16">
        <f>IF(Inskrivning!A37="m",Inskrivning!S37,0)</f>
        <v>0</v>
      </c>
      <c r="L41" s="16">
        <f>IF(Inskrivning!A37="m",Inskrivning!T37,0)</f>
        <v>0</v>
      </c>
      <c r="M41" s="16">
        <f>IF(Inskrivning!A37="m",Inskrivning!U37,0)</f>
        <v>0</v>
      </c>
      <c r="N41" s="16">
        <f>IF(Inskrivning!A37="m",Inskrivning!V37,0)</f>
        <v>0</v>
      </c>
      <c r="O41" s="73">
        <f>IF(Inskrivning!A37="m",Inskrivning!W37,0)</f>
        <v>0</v>
      </c>
      <c r="P41" s="73">
        <f>IF(Inskrivning!A37="m",Inskrivning!X37,0)</f>
        <v>0</v>
      </c>
      <c r="Q41" s="113"/>
    </row>
    <row r="42" spans="2:17" ht="15.6" x14ac:dyDescent="0.3">
      <c r="B42" s="55">
        <f>IF(Inskrivning!A38="m",Inskrivning!J38,0)</f>
        <v>0</v>
      </c>
      <c r="C42" s="35">
        <f>IF(Inskrivning!A38="m",Inskrivning!K38,0)</f>
        <v>0</v>
      </c>
      <c r="D42" s="16">
        <f>IF(Inskrivning!A38="m",Inskrivning!L38,0)</f>
        <v>0</v>
      </c>
      <c r="E42" s="16">
        <f>IF(Inskrivning!A38="m",Inskrivning!M38,0)</f>
        <v>0</v>
      </c>
      <c r="F42" s="16">
        <f>IF(Inskrivning!A38="m",Inskrivning!N38,0)</f>
        <v>0</v>
      </c>
      <c r="G42" s="16">
        <f>IF(Inskrivning!A38="m",Inskrivning!O38,0)</f>
        <v>0</v>
      </c>
      <c r="H42" s="16">
        <f>IF(Inskrivning!A38="m",Inskrivning!P38,0)</f>
        <v>0</v>
      </c>
      <c r="I42" s="73">
        <f>IF(Inskrivning!A38="m",Inskrivning!Q38,0)</f>
        <v>0</v>
      </c>
      <c r="J42" s="16">
        <f>IF(Inskrivning!A38="m",Inskrivning!R38,0)</f>
        <v>0</v>
      </c>
      <c r="K42" s="16">
        <f>IF(Inskrivning!A38="m",Inskrivning!S38,0)</f>
        <v>0</v>
      </c>
      <c r="L42" s="16">
        <f>IF(Inskrivning!A38="m",Inskrivning!T38,0)</f>
        <v>0</v>
      </c>
      <c r="M42" s="16">
        <f>IF(Inskrivning!A38="m",Inskrivning!U38,0)</f>
        <v>0</v>
      </c>
      <c r="N42" s="16">
        <f>IF(Inskrivning!A38="m",Inskrivning!V38,0)</f>
        <v>0</v>
      </c>
      <c r="O42" s="73">
        <f>IF(Inskrivning!A38="m",Inskrivning!W38,0)</f>
        <v>0</v>
      </c>
      <c r="P42" s="73">
        <f>IF(Inskrivning!A38="m",Inskrivning!X38,0)</f>
        <v>0</v>
      </c>
      <c r="Q42" s="113"/>
    </row>
    <row r="43" spans="2:17" ht="15.6" x14ac:dyDescent="0.3">
      <c r="B43" s="55">
        <f>IF(Inskrivning!A39="m",Inskrivning!J39,0)</f>
        <v>0</v>
      </c>
      <c r="C43" s="35">
        <f>IF(Inskrivning!A39="m",Inskrivning!K39,0)</f>
        <v>0</v>
      </c>
      <c r="D43" s="16">
        <f>IF(Inskrivning!A39="m",Inskrivning!L39,0)</f>
        <v>0</v>
      </c>
      <c r="E43" s="16">
        <f>IF(Inskrivning!A39="m",Inskrivning!M39,0)</f>
        <v>0</v>
      </c>
      <c r="F43" s="16">
        <f>IF(Inskrivning!A39="m",Inskrivning!N39,0)</f>
        <v>0</v>
      </c>
      <c r="G43" s="16">
        <f>IF(Inskrivning!A39="m",Inskrivning!O39,0)</f>
        <v>0</v>
      </c>
      <c r="H43" s="16">
        <f>IF(Inskrivning!A39="m",Inskrivning!P39,0)</f>
        <v>0</v>
      </c>
      <c r="I43" s="73">
        <f>IF(Inskrivning!A39="m",Inskrivning!Q39,0)</f>
        <v>0</v>
      </c>
      <c r="J43" s="16">
        <f>IF(Inskrivning!A39="m",Inskrivning!R39,0)</f>
        <v>0</v>
      </c>
      <c r="K43" s="16">
        <f>IF(Inskrivning!A39="m",Inskrivning!S39,0)</f>
        <v>0</v>
      </c>
      <c r="L43" s="16">
        <f>IF(Inskrivning!A39="m",Inskrivning!T39,0)</f>
        <v>0</v>
      </c>
      <c r="M43" s="16">
        <f>IF(Inskrivning!A39="m",Inskrivning!U39,0)</f>
        <v>0</v>
      </c>
      <c r="N43" s="16">
        <f>IF(Inskrivning!A39="m",Inskrivning!V39,0)</f>
        <v>0</v>
      </c>
      <c r="O43" s="73">
        <f>IF(Inskrivning!A39="m",Inskrivning!W39,0)</f>
        <v>0</v>
      </c>
      <c r="P43" s="73">
        <f>IF(Inskrivning!A39="m",Inskrivning!X39,0)</f>
        <v>0</v>
      </c>
      <c r="Q43" s="113"/>
    </row>
    <row r="44" spans="2:17" ht="15.6" x14ac:dyDescent="0.3">
      <c r="B44" s="55">
        <f>IF(Inskrivning!A40="m",Inskrivning!J40,0)</f>
        <v>0</v>
      </c>
      <c r="C44" s="35">
        <f>IF(Inskrivning!A40="m",Inskrivning!K40,0)</f>
        <v>0</v>
      </c>
      <c r="D44" s="16">
        <f>IF(Inskrivning!A40="m",Inskrivning!L40,0)</f>
        <v>0</v>
      </c>
      <c r="E44" s="16">
        <f>IF(Inskrivning!A40="m",Inskrivning!M40,0)</f>
        <v>0</v>
      </c>
      <c r="F44" s="16">
        <f>IF(Inskrivning!A40="m",Inskrivning!N40,0)</f>
        <v>0</v>
      </c>
      <c r="G44" s="16">
        <f>IF(Inskrivning!A40="m",Inskrivning!O40,0)</f>
        <v>0</v>
      </c>
      <c r="H44" s="16">
        <f>IF(Inskrivning!A40="m",Inskrivning!P40,0)</f>
        <v>0</v>
      </c>
      <c r="I44" s="73">
        <f>IF(Inskrivning!A40="m",Inskrivning!Q40,0)</f>
        <v>0</v>
      </c>
      <c r="J44" s="16">
        <f>IF(Inskrivning!A40="m",Inskrivning!R40,0)</f>
        <v>0</v>
      </c>
      <c r="K44" s="16">
        <f>IF(Inskrivning!A40="m",Inskrivning!S40,0)</f>
        <v>0</v>
      </c>
      <c r="L44" s="16">
        <f>IF(Inskrivning!A40="m",Inskrivning!T40,0)</f>
        <v>0</v>
      </c>
      <c r="M44" s="16">
        <f>IF(Inskrivning!A40="m",Inskrivning!U40,0)</f>
        <v>0</v>
      </c>
      <c r="N44" s="16">
        <f>IF(Inskrivning!A40="m",Inskrivning!V40,0)</f>
        <v>0</v>
      </c>
      <c r="O44" s="73">
        <f>IF(Inskrivning!A40="m",Inskrivning!W40,0)</f>
        <v>0</v>
      </c>
      <c r="P44" s="73">
        <f>IF(Inskrivning!A40="m",Inskrivning!X40,0)</f>
        <v>0</v>
      </c>
      <c r="Q44" s="113"/>
    </row>
    <row r="45" spans="2:17" ht="15.6" x14ac:dyDescent="0.3">
      <c r="B45" s="55">
        <f>IF(Inskrivning!A41="m",Inskrivning!J41,0)</f>
        <v>0</v>
      </c>
      <c r="C45" s="35">
        <f>IF(Inskrivning!A41="m",Inskrivning!K41,0)</f>
        <v>0</v>
      </c>
      <c r="D45" s="16">
        <f>IF(Inskrivning!A41="m",Inskrivning!L41,0)</f>
        <v>0</v>
      </c>
      <c r="E45" s="16">
        <f>IF(Inskrivning!A41="m",Inskrivning!M41,0)</f>
        <v>0</v>
      </c>
      <c r="F45" s="16">
        <f>IF(Inskrivning!A41="m",Inskrivning!N41,0)</f>
        <v>0</v>
      </c>
      <c r="G45" s="16">
        <f>IF(Inskrivning!A41="m",Inskrivning!O41,0)</f>
        <v>0</v>
      </c>
      <c r="H45" s="16">
        <f>IF(Inskrivning!A41="m",Inskrivning!P41,0)</f>
        <v>0</v>
      </c>
      <c r="I45" s="73">
        <f>IF(Inskrivning!A41="m",Inskrivning!Q41,0)</f>
        <v>0</v>
      </c>
      <c r="J45" s="16">
        <f>IF(Inskrivning!A41="m",Inskrivning!R41,0)</f>
        <v>0</v>
      </c>
      <c r="K45" s="16">
        <f>IF(Inskrivning!A41="m",Inskrivning!S41,0)</f>
        <v>0</v>
      </c>
      <c r="L45" s="16">
        <f>IF(Inskrivning!A41="m",Inskrivning!T41,0)</f>
        <v>0</v>
      </c>
      <c r="M45" s="16">
        <f>IF(Inskrivning!A41="m",Inskrivning!U41,0)</f>
        <v>0</v>
      </c>
      <c r="N45" s="16">
        <f>IF(Inskrivning!A41="m",Inskrivning!V41,0)</f>
        <v>0</v>
      </c>
      <c r="O45" s="73">
        <f>IF(Inskrivning!A41="m",Inskrivning!W41,0)</f>
        <v>0</v>
      </c>
      <c r="P45" s="73">
        <f>IF(Inskrivning!A41="m",Inskrivning!X41,0)</f>
        <v>0</v>
      </c>
      <c r="Q45" s="113"/>
    </row>
    <row r="46" spans="2:17" ht="15.6" x14ac:dyDescent="0.3">
      <c r="B46" s="55">
        <f>IF(Inskrivning!A42="m",Inskrivning!J42,0)</f>
        <v>0</v>
      </c>
      <c r="C46" s="35">
        <f>IF(Inskrivning!A42="m",Inskrivning!K42,0)</f>
        <v>0</v>
      </c>
      <c r="D46" s="16">
        <f>IF(Inskrivning!A42="m",Inskrivning!L42,0)</f>
        <v>0</v>
      </c>
      <c r="E46" s="16">
        <f>IF(Inskrivning!A42="m",Inskrivning!M42,0)</f>
        <v>0</v>
      </c>
      <c r="F46" s="16">
        <f>IF(Inskrivning!A42="m",Inskrivning!N42,0)</f>
        <v>0</v>
      </c>
      <c r="G46" s="16">
        <f>IF(Inskrivning!A42="m",Inskrivning!O42,0)</f>
        <v>0</v>
      </c>
      <c r="H46" s="16">
        <f>IF(Inskrivning!A42="m",Inskrivning!P42,0)</f>
        <v>0</v>
      </c>
      <c r="I46" s="73">
        <f>IF(Inskrivning!A42="m",Inskrivning!Q42,0)</f>
        <v>0</v>
      </c>
      <c r="J46" s="16">
        <f>IF(Inskrivning!A42="m",Inskrivning!R42,0)</f>
        <v>0</v>
      </c>
      <c r="K46" s="16">
        <f>IF(Inskrivning!A42="m",Inskrivning!S42,0)</f>
        <v>0</v>
      </c>
      <c r="L46" s="16">
        <f>IF(Inskrivning!A42="m",Inskrivning!T42,0)</f>
        <v>0</v>
      </c>
      <c r="M46" s="16">
        <f>IF(Inskrivning!A42="m",Inskrivning!U42,0)</f>
        <v>0</v>
      </c>
      <c r="N46" s="16">
        <f>IF(Inskrivning!A42="m",Inskrivning!V42,0)</f>
        <v>0</v>
      </c>
      <c r="O46" s="73">
        <f>IF(Inskrivning!A42="m",Inskrivning!W42,0)</f>
        <v>0</v>
      </c>
      <c r="P46" s="73">
        <f>IF(Inskrivning!A42="m",Inskrivning!X42,0)</f>
        <v>0</v>
      </c>
      <c r="Q46" s="113"/>
    </row>
    <row r="47" spans="2:17" ht="15.6" x14ac:dyDescent="0.3">
      <c r="B47" s="55">
        <f>IF(Inskrivning!A43="m",Inskrivning!J43,0)</f>
        <v>0</v>
      </c>
      <c r="C47" s="35">
        <f>IF(Inskrivning!A43="m",Inskrivning!K43,0)</f>
        <v>0</v>
      </c>
      <c r="D47" s="16">
        <f>IF(Inskrivning!A43="m",Inskrivning!L43,0)</f>
        <v>0</v>
      </c>
      <c r="E47" s="16">
        <f>IF(Inskrivning!A43="m",Inskrivning!M43,0)</f>
        <v>0</v>
      </c>
      <c r="F47" s="16">
        <f>IF(Inskrivning!A43="m",Inskrivning!N43,0)</f>
        <v>0</v>
      </c>
      <c r="G47" s="16">
        <f>IF(Inskrivning!A43="m",Inskrivning!O43,0)</f>
        <v>0</v>
      </c>
      <c r="H47" s="16">
        <f>IF(Inskrivning!A43="m",Inskrivning!P43,0)</f>
        <v>0</v>
      </c>
      <c r="I47" s="73">
        <f>IF(Inskrivning!A43="m",Inskrivning!Q43,0)</f>
        <v>0</v>
      </c>
      <c r="J47" s="16">
        <f>IF(Inskrivning!A43="m",Inskrivning!R43,0)</f>
        <v>0</v>
      </c>
      <c r="K47" s="16">
        <f>IF(Inskrivning!A43="m",Inskrivning!S43,0)</f>
        <v>0</v>
      </c>
      <c r="L47" s="16">
        <f>IF(Inskrivning!A43="m",Inskrivning!T43,0)</f>
        <v>0</v>
      </c>
      <c r="M47" s="16">
        <f>IF(Inskrivning!A43="m",Inskrivning!U43,0)</f>
        <v>0</v>
      </c>
      <c r="N47" s="16">
        <f>IF(Inskrivning!A43="m",Inskrivning!V43,0)</f>
        <v>0</v>
      </c>
      <c r="O47" s="73">
        <f>IF(Inskrivning!A43="m",Inskrivning!W43,0)</f>
        <v>0</v>
      </c>
      <c r="P47" s="73">
        <f>IF(Inskrivning!A43="m",Inskrivning!X43,0)</f>
        <v>0</v>
      </c>
      <c r="Q47" s="113"/>
    </row>
    <row r="48" spans="2:17" ht="15.6" x14ac:dyDescent="0.3">
      <c r="B48" s="55">
        <f>IF(Inskrivning!A44="m",Inskrivning!J44,0)</f>
        <v>0</v>
      </c>
      <c r="C48" s="35">
        <f>IF(Inskrivning!A44="m",Inskrivning!K44,0)</f>
        <v>0</v>
      </c>
      <c r="D48" s="16">
        <f>IF(Inskrivning!A44="m",Inskrivning!L44,0)</f>
        <v>0</v>
      </c>
      <c r="E48" s="16">
        <f>IF(Inskrivning!A44="m",Inskrivning!M44,0)</f>
        <v>0</v>
      </c>
      <c r="F48" s="16">
        <f>IF(Inskrivning!A44="m",Inskrivning!N44,0)</f>
        <v>0</v>
      </c>
      <c r="G48" s="16">
        <f>IF(Inskrivning!A44="m",Inskrivning!O44,0)</f>
        <v>0</v>
      </c>
      <c r="H48" s="16">
        <f>IF(Inskrivning!A44="m",Inskrivning!P44,0)</f>
        <v>0</v>
      </c>
      <c r="I48" s="73">
        <f>IF(Inskrivning!A44="m",Inskrivning!Q44,0)</f>
        <v>0</v>
      </c>
      <c r="J48" s="16">
        <f>IF(Inskrivning!A44="m",Inskrivning!R44,0)</f>
        <v>0</v>
      </c>
      <c r="K48" s="16">
        <f>IF(Inskrivning!A44="m",Inskrivning!S44,0)</f>
        <v>0</v>
      </c>
      <c r="L48" s="16">
        <f>IF(Inskrivning!A44="m",Inskrivning!T44,0)</f>
        <v>0</v>
      </c>
      <c r="M48" s="16">
        <f>IF(Inskrivning!A44="m",Inskrivning!U44,0)</f>
        <v>0</v>
      </c>
      <c r="N48" s="16">
        <f>IF(Inskrivning!A44="m",Inskrivning!V44,0)</f>
        <v>0</v>
      </c>
      <c r="O48" s="73">
        <f>IF(Inskrivning!A44="m",Inskrivning!W44,0)</f>
        <v>0</v>
      </c>
      <c r="P48" s="73">
        <f>IF(Inskrivning!A44="m",Inskrivning!X44,0)</f>
        <v>0</v>
      </c>
      <c r="Q48" s="113"/>
    </row>
    <row r="49" spans="2:17" ht="15.6" x14ac:dyDescent="0.3">
      <c r="B49" s="55">
        <f>IF(Inskrivning!A48="m",Inskrivning!J48,0)</f>
        <v>0</v>
      </c>
      <c r="C49" s="35">
        <f>IF(Inskrivning!A48="m",Inskrivning!K48,0)</f>
        <v>0</v>
      </c>
      <c r="D49" s="16">
        <f>IF(Inskrivning!A48="m",Inskrivning!L48,0)</f>
        <v>0</v>
      </c>
      <c r="E49" s="16">
        <f>IF(Inskrivning!A48="m",Inskrivning!M48,0)</f>
        <v>0</v>
      </c>
      <c r="F49" s="16">
        <f>IF(Inskrivning!A48="m",Inskrivning!N48,0)</f>
        <v>0</v>
      </c>
      <c r="G49" s="16">
        <f>IF(Inskrivning!A48="m",Inskrivning!O48,0)</f>
        <v>0</v>
      </c>
      <c r="H49" s="16">
        <f>IF(Inskrivning!A48="m",Inskrivning!P48,0)</f>
        <v>0</v>
      </c>
      <c r="I49" s="73">
        <f>IF(Inskrivning!A48="m",Inskrivning!Q48,0)</f>
        <v>0</v>
      </c>
      <c r="J49" s="16">
        <f>IF(Inskrivning!A48="m",Inskrivning!R48,0)</f>
        <v>0</v>
      </c>
      <c r="K49" s="16">
        <f>IF(Inskrivning!A48="m",Inskrivning!S48,0)</f>
        <v>0</v>
      </c>
      <c r="L49" s="16">
        <f>IF(Inskrivning!A48="m",Inskrivning!T48,0)</f>
        <v>0</v>
      </c>
      <c r="M49" s="16">
        <f>IF(Inskrivning!A48="m",Inskrivning!U48,0)</f>
        <v>0</v>
      </c>
      <c r="N49" s="16">
        <f>IF(Inskrivning!A48="m",Inskrivning!V48,0)</f>
        <v>0</v>
      </c>
      <c r="O49" s="73">
        <f>IF(Inskrivning!A48="m",Inskrivning!W48,0)</f>
        <v>0</v>
      </c>
      <c r="P49" s="73">
        <f>IF(Inskrivning!A48="m",Inskrivning!X48,0)</f>
        <v>0</v>
      </c>
      <c r="Q49" s="113"/>
    </row>
    <row r="50" spans="2:17" ht="15.6" x14ac:dyDescent="0.3">
      <c r="B50" s="55">
        <f>IF(Inskrivning!A49="m",Inskrivning!J49,0)</f>
        <v>0</v>
      </c>
      <c r="C50" s="35">
        <f>IF(Inskrivning!A49="m",Inskrivning!K49,0)</f>
        <v>0</v>
      </c>
      <c r="D50" s="16">
        <f>IF(Inskrivning!A49="m",Inskrivning!L49,0)</f>
        <v>0</v>
      </c>
      <c r="E50" s="16">
        <f>IF(Inskrivning!A49="m",Inskrivning!M49,0)</f>
        <v>0</v>
      </c>
      <c r="F50" s="16">
        <f>IF(Inskrivning!A49="m",Inskrivning!N49,0)</f>
        <v>0</v>
      </c>
      <c r="G50" s="16">
        <f>IF(Inskrivning!A49="m",Inskrivning!O49,0)</f>
        <v>0</v>
      </c>
      <c r="H50" s="16">
        <f>IF(Inskrivning!A49="m",Inskrivning!P49,0)</f>
        <v>0</v>
      </c>
      <c r="I50" s="73">
        <f>IF(Inskrivning!A49="m",Inskrivning!Q49,0)</f>
        <v>0</v>
      </c>
      <c r="J50" s="16">
        <f>IF(Inskrivning!A49="m",Inskrivning!R49,0)</f>
        <v>0</v>
      </c>
      <c r="K50" s="16">
        <f>IF(Inskrivning!A49="m",Inskrivning!S49,0)</f>
        <v>0</v>
      </c>
      <c r="L50" s="16">
        <f>IF(Inskrivning!A49="m",Inskrivning!T49,0)</f>
        <v>0</v>
      </c>
      <c r="M50" s="16">
        <f>IF(Inskrivning!A49="m",Inskrivning!U49,0)</f>
        <v>0</v>
      </c>
      <c r="N50" s="16">
        <f>IF(Inskrivning!A49="m",Inskrivning!V49,0)</f>
        <v>0</v>
      </c>
      <c r="O50" s="73">
        <f>IF(Inskrivning!A49="m",Inskrivning!W49,0)</f>
        <v>0</v>
      </c>
      <c r="P50" s="73">
        <f>IF(Inskrivning!A49="m",Inskrivning!X49,0)</f>
        <v>0</v>
      </c>
      <c r="Q50" s="113"/>
    </row>
    <row r="51" spans="2:17" ht="15.6" x14ac:dyDescent="0.3">
      <c r="B51" s="55">
        <f>IF(Inskrivning!A50="m",Inskrivning!J50,0)</f>
        <v>0</v>
      </c>
      <c r="C51" s="35">
        <f>IF(Inskrivning!A50="m",Inskrivning!K50,0)</f>
        <v>0</v>
      </c>
      <c r="D51" s="16">
        <f>IF(Inskrivning!A50="m",Inskrivning!L50,0)</f>
        <v>0</v>
      </c>
      <c r="E51" s="16">
        <f>IF(Inskrivning!A50="m",Inskrivning!M50,0)</f>
        <v>0</v>
      </c>
      <c r="F51" s="16">
        <f>IF(Inskrivning!A50="m",Inskrivning!N50,0)</f>
        <v>0</v>
      </c>
      <c r="G51" s="16">
        <f>IF(Inskrivning!A50="m",Inskrivning!O50,0)</f>
        <v>0</v>
      </c>
      <c r="H51" s="16">
        <f>IF(Inskrivning!A50="m",Inskrivning!P50,0)</f>
        <v>0</v>
      </c>
      <c r="I51" s="73">
        <f>IF(Inskrivning!A50="m",Inskrivning!Q50,0)</f>
        <v>0</v>
      </c>
      <c r="J51" s="16">
        <f>IF(Inskrivning!A50="m",Inskrivning!R50,0)</f>
        <v>0</v>
      </c>
      <c r="K51" s="16">
        <f>IF(Inskrivning!A50="m",Inskrivning!S50,0)</f>
        <v>0</v>
      </c>
      <c r="L51" s="16">
        <f>IF(Inskrivning!A50="m",Inskrivning!T50,0)</f>
        <v>0</v>
      </c>
      <c r="M51" s="16">
        <f>IF(Inskrivning!A50="m",Inskrivning!U50,0)</f>
        <v>0</v>
      </c>
      <c r="N51" s="16">
        <f>IF(Inskrivning!A50="m",Inskrivning!V50,0)</f>
        <v>0</v>
      </c>
      <c r="O51" s="73">
        <f>IF(Inskrivning!A50="m",Inskrivning!W50,0)</f>
        <v>0</v>
      </c>
      <c r="P51" s="73">
        <f>IF(Inskrivning!A50="m",Inskrivning!X50,0)</f>
        <v>0</v>
      </c>
      <c r="Q51" s="113"/>
    </row>
    <row r="52" spans="2:17" ht="15.6" x14ac:dyDescent="0.3">
      <c r="B52" s="55">
        <f>IF(Inskrivning!A51="m",Inskrivning!J51,0)</f>
        <v>0</v>
      </c>
      <c r="C52" s="35">
        <f>IF(Inskrivning!A51="m",Inskrivning!K51,0)</f>
        <v>0</v>
      </c>
      <c r="D52" s="16">
        <f>IF(Inskrivning!A51="m",Inskrivning!L51,0)</f>
        <v>0</v>
      </c>
      <c r="E52" s="16">
        <f>IF(Inskrivning!A51="m",Inskrivning!M51,0)</f>
        <v>0</v>
      </c>
      <c r="F52" s="16">
        <f>IF(Inskrivning!A51="m",Inskrivning!N51,0)</f>
        <v>0</v>
      </c>
      <c r="G52" s="16">
        <f>IF(Inskrivning!A51="m",Inskrivning!O51,0)</f>
        <v>0</v>
      </c>
      <c r="H52" s="16">
        <f>IF(Inskrivning!A51="m",Inskrivning!P51,0)</f>
        <v>0</v>
      </c>
      <c r="I52" s="73">
        <f>IF(Inskrivning!A51="m",Inskrivning!Q51,0)</f>
        <v>0</v>
      </c>
      <c r="J52" s="16">
        <f>IF(Inskrivning!A51="m",Inskrivning!R51,0)</f>
        <v>0</v>
      </c>
      <c r="K52" s="16">
        <f>IF(Inskrivning!A51="m",Inskrivning!S51,0)</f>
        <v>0</v>
      </c>
      <c r="L52" s="16">
        <f>IF(Inskrivning!A51="m",Inskrivning!T51,0)</f>
        <v>0</v>
      </c>
      <c r="M52" s="16">
        <f>IF(Inskrivning!A51="m",Inskrivning!U51,0)</f>
        <v>0</v>
      </c>
      <c r="N52" s="16">
        <f>IF(Inskrivning!A51="m",Inskrivning!V51,0)</f>
        <v>0</v>
      </c>
      <c r="O52" s="73">
        <f>IF(Inskrivning!A51="m",Inskrivning!W51,0)</f>
        <v>0</v>
      </c>
      <c r="P52" s="73">
        <f>IF(Inskrivning!A51="m",Inskrivning!X51,0)</f>
        <v>0</v>
      </c>
      <c r="Q52" s="113"/>
    </row>
    <row r="53" spans="2:17" ht="15.6" x14ac:dyDescent="0.3">
      <c r="B53" s="55">
        <f>IF(Inskrivning!A52="m",Inskrivning!J52,0)</f>
        <v>0</v>
      </c>
      <c r="C53" s="35">
        <f>IF(Inskrivning!A52="m",Inskrivning!K52,0)</f>
        <v>0</v>
      </c>
      <c r="D53" s="16">
        <f>IF(Inskrivning!A52="m",Inskrivning!L52,0)</f>
        <v>0</v>
      </c>
      <c r="E53" s="16">
        <f>IF(Inskrivning!A52="m",Inskrivning!M52,0)</f>
        <v>0</v>
      </c>
      <c r="F53" s="16">
        <f>IF(Inskrivning!A52="m",Inskrivning!N52,0)</f>
        <v>0</v>
      </c>
      <c r="G53" s="16">
        <f>IF(Inskrivning!A52="m",Inskrivning!O52,0)</f>
        <v>0</v>
      </c>
      <c r="H53" s="16">
        <f>IF(Inskrivning!A52="m",Inskrivning!P52,0)</f>
        <v>0</v>
      </c>
      <c r="I53" s="73">
        <f>IF(Inskrivning!A52="m",Inskrivning!Q52,0)</f>
        <v>0</v>
      </c>
      <c r="J53" s="16">
        <f>IF(Inskrivning!A52="m",Inskrivning!R52,0)</f>
        <v>0</v>
      </c>
      <c r="K53" s="16">
        <f>IF(Inskrivning!A52="m",Inskrivning!S52,0)</f>
        <v>0</v>
      </c>
      <c r="L53" s="16">
        <f>IF(Inskrivning!A52="m",Inskrivning!T52,0)</f>
        <v>0</v>
      </c>
      <c r="M53" s="16">
        <f>IF(Inskrivning!A52="m",Inskrivning!U52,0)</f>
        <v>0</v>
      </c>
      <c r="N53" s="16">
        <f>IF(Inskrivning!A52="m",Inskrivning!V52,0)</f>
        <v>0</v>
      </c>
      <c r="O53" s="73">
        <f>IF(Inskrivning!A52="m",Inskrivning!W52,0)</f>
        <v>0</v>
      </c>
      <c r="P53" s="73">
        <f>IF(Inskrivning!A52="m",Inskrivning!X52,0)</f>
        <v>0</v>
      </c>
      <c r="Q53" s="113"/>
    </row>
    <row r="54" spans="2:17" ht="15.6" x14ac:dyDescent="0.3">
      <c r="B54" s="55">
        <f>IF(Inskrivning!A53="m",Inskrivning!J53,0)</f>
        <v>0</v>
      </c>
      <c r="C54" s="35">
        <f>IF(Inskrivning!A53="m",Inskrivning!K53,0)</f>
        <v>0</v>
      </c>
      <c r="D54" s="16">
        <f>IF(Inskrivning!A53="m",Inskrivning!L53,0)</f>
        <v>0</v>
      </c>
      <c r="E54" s="16">
        <f>IF(Inskrivning!A53="m",Inskrivning!M53,0)</f>
        <v>0</v>
      </c>
      <c r="F54" s="16">
        <f>IF(Inskrivning!A53="m",Inskrivning!N53,0)</f>
        <v>0</v>
      </c>
      <c r="G54" s="16">
        <f>IF(Inskrivning!A53="m",Inskrivning!O53,0)</f>
        <v>0</v>
      </c>
      <c r="H54" s="16">
        <f>IF(Inskrivning!A53="m",Inskrivning!P53,0)</f>
        <v>0</v>
      </c>
      <c r="I54" s="73">
        <f>IF(Inskrivning!A53="m",Inskrivning!Q53,0)</f>
        <v>0</v>
      </c>
      <c r="J54" s="16">
        <f>IF(Inskrivning!A53="m",Inskrivning!R53,0)</f>
        <v>0</v>
      </c>
      <c r="K54" s="16">
        <f>IF(Inskrivning!A53="m",Inskrivning!S53,0)</f>
        <v>0</v>
      </c>
      <c r="L54" s="16">
        <f>IF(Inskrivning!A53="m",Inskrivning!T53,0)</f>
        <v>0</v>
      </c>
      <c r="M54" s="16">
        <f>IF(Inskrivning!A53="m",Inskrivning!U53,0)</f>
        <v>0</v>
      </c>
      <c r="N54" s="16">
        <f>IF(Inskrivning!A53="m",Inskrivning!V53,0)</f>
        <v>0</v>
      </c>
      <c r="O54" s="73">
        <f>IF(Inskrivning!A53="m",Inskrivning!W53,0)</f>
        <v>0</v>
      </c>
      <c r="P54" s="73">
        <f>IF(Inskrivning!A53="m",Inskrivning!X53,0)</f>
        <v>0</v>
      </c>
      <c r="Q54" s="113"/>
    </row>
    <row r="55" spans="2:17" ht="15.6" x14ac:dyDescent="0.3">
      <c r="B55" s="55">
        <f>IF(Inskrivning!A54="m",Inskrivning!J54,0)</f>
        <v>0</v>
      </c>
      <c r="C55" s="35">
        <f>IF(Inskrivning!A54="m",Inskrivning!K54,0)</f>
        <v>0</v>
      </c>
      <c r="D55" s="16">
        <f>IF(Inskrivning!A54="m",Inskrivning!L54,0)</f>
        <v>0</v>
      </c>
      <c r="E55" s="16">
        <f>IF(Inskrivning!A54="m",Inskrivning!M54,0)</f>
        <v>0</v>
      </c>
      <c r="F55" s="16">
        <f>IF(Inskrivning!A54="m",Inskrivning!N54,0)</f>
        <v>0</v>
      </c>
      <c r="G55" s="16">
        <f>IF(Inskrivning!A54="m",Inskrivning!O54,0)</f>
        <v>0</v>
      </c>
      <c r="H55" s="16">
        <f>IF(Inskrivning!A54="m",Inskrivning!P54,0)</f>
        <v>0</v>
      </c>
      <c r="I55" s="73">
        <f>IF(Inskrivning!A54="m",Inskrivning!Q54,0)</f>
        <v>0</v>
      </c>
      <c r="J55" s="16">
        <f>IF(Inskrivning!A54="m",Inskrivning!R54,0)</f>
        <v>0</v>
      </c>
      <c r="K55" s="16">
        <f>IF(Inskrivning!A54="m",Inskrivning!S54,0)</f>
        <v>0</v>
      </c>
      <c r="L55" s="16">
        <f>IF(Inskrivning!A54="m",Inskrivning!T54,0)</f>
        <v>0</v>
      </c>
      <c r="M55" s="16">
        <f>IF(Inskrivning!A54="m",Inskrivning!U54,0)</f>
        <v>0</v>
      </c>
      <c r="N55" s="16">
        <f>IF(Inskrivning!A54="m",Inskrivning!V54,0)</f>
        <v>0</v>
      </c>
      <c r="O55" s="73">
        <f>IF(Inskrivning!A54="m",Inskrivning!W54,0)</f>
        <v>0</v>
      </c>
      <c r="P55" s="73">
        <f>IF(Inskrivning!A54="m",Inskrivning!X54,0)</f>
        <v>0</v>
      </c>
      <c r="Q55" s="113"/>
    </row>
    <row r="56" spans="2:17" ht="15.6" x14ac:dyDescent="0.3">
      <c r="B56" s="55">
        <f>IF(Inskrivning!A55="m",Inskrivning!J55,0)</f>
        <v>0</v>
      </c>
      <c r="C56" s="35">
        <f>IF(Inskrivning!A55="m",Inskrivning!K55,0)</f>
        <v>0</v>
      </c>
      <c r="D56" s="16">
        <f>IF(Inskrivning!A55="m",Inskrivning!L55,0)</f>
        <v>0</v>
      </c>
      <c r="E56" s="16">
        <f>IF(Inskrivning!A55="m",Inskrivning!M55,0)</f>
        <v>0</v>
      </c>
      <c r="F56" s="16">
        <f>IF(Inskrivning!A55="m",Inskrivning!N55,0)</f>
        <v>0</v>
      </c>
      <c r="G56" s="16">
        <f>IF(Inskrivning!A55="m",Inskrivning!O55,0)</f>
        <v>0</v>
      </c>
      <c r="H56" s="16">
        <f>IF(Inskrivning!A55="m",Inskrivning!P55,0)</f>
        <v>0</v>
      </c>
      <c r="I56" s="73">
        <f>IF(Inskrivning!A55="m",Inskrivning!Q55,0)</f>
        <v>0</v>
      </c>
      <c r="J56" s="16">
        <f>IF(Inskrivning!A55="m",Inskrivning!R55,0)</f>
        <v>0</v>
      </c>
      <c r="K56" s="16">
        <f>IF(Inskrivning!A55="m",Inskrivning!S55,0)</f>
        <v>0</v>
      </c>
      <c r="L56" s="16">
        <f>IF(Inskrivning!A55="m",Inskrivning!T55,0)</f>
        <v>0</v>
      </c>
      <c r="M56" s="16">
        <f>IF(Inskrivning!A55="m",Inskrivning!U55,0)</f>
        <v>0</v>
      </c>
      <c r="N56" s="16">
        <f>IF(Inskrivning!A55="m",Inskrivning!V55,0)</f>
        <v>0</v>
      </c>
      <c r="O56" s="73">
        <f>IF(Inskrivning!A55="m",Inskrivning!W55,0)</f>
        <v>0</v>
      </c>
      <c r="P56" s="73">
        <f>IF(Inskrivning!A55="m",Inskrivning!X55,0)</f>
        <v>0</v>
      </c>
      <c r="Q56" s="113"/>
    </row>
    <row r="57" spans="2:17" ht="15.6" x14ac:dyDescent="0.3">
      <c r="B57" s="55">
        <f>IF(Inskrivning!A57="m",Inskrivning!J57,0)</f>
        <v>0</v>
      </c>
      <c r="C57" s="35">
        <f>IF(Inskrivning!A57="m",Inskrivning!K57,0)</f>
        <v>0</v>
      </c>
      <c r="D57" s="16">
        <f>IF(Inskrivning!A57="m",Inskrivning!L57,0)</f>
        <v>0</v>
      </c>
      <c r="E57" s="16">
        <f>IF(Inskrivning!A57="m",Inskrivning!M57,0)</f>
        <v>0</v>
      </c>
      <c r="F57" s="16">
        <f>IF(Inskrivning!A57="m",Inskrivning!N57,0)</f>
        <v>0</v>
      </c>
      <c r="G57" s="16">
        <f>IF(Inskrivning!A57="m",Inskrivning!O57,0)</f>
        <v>0</v>
      </c>
      <c r="H57" s="16">
        <f>IF(Inskrivning!A57="m",Inskrivning!P57,0)</f>
        <v>0</v>
      </c>
      <c r="I57" s="73">
        <f>IF(Inskrivning!A57="m",Inskrivning!Q57,0)</f>
        <v>0</v>
      </c>
      <c r="J57" s="16">
        <f>IF(Inskrivning!A57="m",Inskrivning!R57,0)</f>
        <v>0</v>
      </c>
      <c r="K57" s="16">
        <f>IF(Inskrivning!A57="m",Inskrivning!S57,0)</f>
        <v>0</v>
      </c>
      <c r="L57" s="16">
        <f>IF(Inskrivning!A57="m",Inskrivning!T57,0)</f>
        <v>0</v>
      </c>
      <c r="M57" s="16">
        <f>IF(Inskrivning!A57="m",Inskrivning!U57,0)</f>
        <v>0</v>
      </c>
      <c r="N57" s="16">
        <f>IF(Inskrivning!A57="m",Inskrivning!V57,0)</f>
        <v>0</v>
      </c>
      <c r="O57" s="73">
        <f>IF(Inskrivning!A57="m",Inskrivning!W57,0)</f>
        <v>0</v>
      </c>
      <c r="P57" s="73">
        <f>IF(Inskrivning!A57="m",Inskrivning!X57,0)</f>
        <v>0</v>
      </c>
      <c r="Q57" s="113"/>
    </row>
    <row r="58" spans="2:17" ht="15.6" x14ac:dyDescent="0.3">
      <c r="B58" s="55">
        <f>IF(Inskrivning!A58="m",Inskrivning!J58,0)</f>
        <v>0</v>
      </c>
      <c r="C58" s="35">
        <f>IF(Inskrivning!A58="m",Inskrivning!K58,0)</f>
        <v>0</v>
      </c>
      <c r="D58" s="16">
        <f>IF(Inskrivning!A58="m",Inskrivning!L58,0)</f>
        <v>0</v>
      </c>
      <c r="E58" s="16">
        <f>IF(Inskrivning!A58="m",Inskrivning!M58,0)</f>
        <v>0</v>
      </c>
      <c r="F58" s="16">
        <f>IF(Inskrivning!A58="m",Inskrivning!N58,0)</f>
        <v>0</v>
      </c>
      <c r="G58" s="16">
        <f>IF(Inskrivning!A58="m",Inskrivning!O58,0)</f>
        <v>0</v>
      </c>
      <c r="H58" s="16">
        <f>IF(Inskrivning!A58="m",Inskrivning!P58,0)</f>
        <v>0</v>
      </c>
      <c r="I58" s="73">
        <f>IF(Inskrivning!A58="m",Inskrivning!Q58,0)</f>
        <v>0</v>
      </c>
      <c r="J58" s="16">
        <f>IF(Inskrivning!A58="m",Inskrivning!R58,0)</f>
        <v>0</v>
      </c>
      <c r="K58" s="16">
        <f>IF(Inskrivning!A58="m",Inskrivning!S58,0)</f>
        <v>0</v>
      </c>
      <c r="L58" s="16">
        <f>IF(Inskrivning!A58="m",Inskrivning!T58,0)</f>
        <v>0</v>
      </c>
      <c r="M58" s="16">
        <f>IF(Inskrivning!A58="m",Inskrivning!U58,0)</f>
        <v>0</v>
      </c>
      <c r="N58" s="16">
        <f>IF(Inskrivning!A58="m",Inskrivning!V58,0)</f>
        <v>0</v>
      </c>
      <c r="O58" s="73">
        <f>IF(Inskrivning!A58="m",Inskrivning!W58,0)</f>
        <v>0</v>
      </c>
      <c r="P58" s="73">
        <f>IF(Inskrivning!A58="m",Inskrivning!X58,0)</f>
        <v>0</v>
      </c>
      <c r="Q58" s="113"/>
    </row>
    <row r="59" spans="2:17" ht="15.6" x14ac:dyDescent="0.3">
      <c r="B59" s="55">
        <f>IF(Inskrivning!A59="m",Inskrivning!J59,0)</f>
        <v>0</v>
      </c>
      <c r="C59" s="35">
        <f>IF(Inskrivning!A59="m",Inskrivning!K59,0)</f>
        <v>0</v>
      </c>
      <c r="D59" s="16">
        <f>IF(Inskrivning!A59="m",Inskrivning!L59,0)</f>
        <v>0</v>
      </c>
      <c r="E59" s="16">
        <f>IF(Inskrivning!A59="m",Inskrivning!M59,0)</f>
        <v>0</v>
      </c>
      <c r="F59" s="16">
        <f>IF(Inskrivning!A59="m",Inskrivning!N59,0)</f>
        <v>0</v>
      </c>
      <c r="G59" s="16">
        <f>IF(Inskrivning!A59="m",Inskrivning!O59,0)</f>
        <v>0</v>
      </c>
      <c r="H59" s="16">
        <f>IF(Inskrivning!A59="m",Inskrivning!P59,0)</f>
        <v>0</v>
      </c>
      <c r="I59" s="73">
        <f>IF(Inskrivning!A59="m",Inskrivning!Q59,0)</f>
        <v>0</v>
      </c>
      <c r="J59" s="16">
        <f>IF(Inskrivning!A59="m",Inskrivning!R59,0)</f>
        <v>0</v>
      </c>
      <c r="K59" s="16">
        <f>IF(Inskrivning!A59="m",Inskrivning!S59,0)</f>
        <v>0</v>
      </c>
      <c r="L59" s="16">
        <f>IF(Inskrivning!A59="m",Inskrivning!T59,0)</f>
        <v>0</v>
      </c>
      <c r="M59" s="16">
        <f>IF(Inskrivning!A59="m",Inskrivning!U59,0)</f>
        <v>0</v>
      </c>
      <c r="N59" s="16">
        <f>IF(Inskrivning!A59="m",Inskrivning!V59,0)</f>
        <v>0</v>
      </c>
      <c r="O59" s="73">
        <f>IF(Inskrivning!A59="m",Inskrivning!W59,0)</f>
        <v>0</v>
      </c>
      <c r="P59" s="73">
        <f>IF(Inskrivning!A59="m",Inskrivning!X59,0)</f>
        <v>0</v>
      </c>
      <c r="Q59" s="113"/>
    </row>
    <row r="60" spans="2:17" ht="15.6" x14ac:dyDescent="0.3">
      <c r="B60" s="55">
        <f>IF(Inskrivning!A60="m",Inskrivning!J60,0)</f>
        <v>0</v>
      </c>
      <c r="C60" s="35">
        <f>IF(Inskrivning!A60="m",Inskrivning!K60,0)</f>
        <v>0</v>
      </c>
      <c r="D60" s="16">
        <f>IF(Inskrivning!A60="m",Inskrivning!L60,0)</f>
        <v>0</v>
      </c>
      <c r="E60" s="16">
        <f>IF(Inskrivning!A60="m",Inskrivning!M60,0)</f>
        <v>0</v>
      </c>
      <c r="F60" s="16">
        <f>IF(Inskrivning!A60="m",Inskrivning!N60,0)</f>
        <v>0</v>
      </c>
      <c r="G60" s="16">
        <f>IF(Inskrivning!A60="m",Inskrivning!O60,0)</f>
        <v>0</v>
      </c>
      <c r="H60" s="16">
        <f>IF(Inskrivning!A60="m",Inskrivning!P60,0)</f>
        <v>0</v>
      </c>
      <c r="I60" s="73">
        <f>IF(Inskrivning!A60="m",Inskrivning!Q60,0)</f>
        <v>0</v>
      </c>
      <c r="J60" s="16">
        <f>IF(Inskrivning!A60="m",Inskrivning!R60,0)</f>
        <v>0</v>
      </c>
      <c r="K60" s="16">
        <f>IF(Inskrivning!A60="m",Inskrivning!S60,0)</f>
        <v>0</v>
      </c>
      <c r="L60" s="16">
        <f>IF(Inskrivning!A60="m",Inskrivning!T60,0)</f>
        <v>0</v>
      </c>
      <c r="M60" s="16">
        <f>IF(Inskrivning!A60="m",Inskrivning!U60,0)</f>
        <v>0</v>
      </c>
      <c r="N60" s="16">
        <f>IF(Inskrivning!A60="m",Inskrivning!V60,0)</f>
        <v>0</v>
      </c>
      <c r="O60" s="73">
        <f>IF(Inskrivning!A60="m",Inskrivning!W60,0)</f>
        <v>0</v>
      </c>
      <c r="P60" s="73">
        <f>IF(Inskrivning!A60="m",Inskrivning!X60,0)</f>
        <v>0</v>
      </c>
      <c r="Q60" s="113"/>
    </row>
    <row r="61" spans="2:17" ht="15.6" x14ac:dyDescent="0.3">
      <c r="B61" s="55">
        <f>IF(Inskrivning!A61="m",Inskrivning!J61,0)</f>
        <v>0</v>
      </c>
      <c r="C61" s="35">
        <f>IF(Inskrivning!A61="m",Inskrivning!K61,0)</f>
        <v>0</v>
      </c>
      <c r="D61" s="16">
        <f>IF(Inskrivning!A61="m",Inskrivning!L61,0)</f>
        <v>0</v>
      </c>
      <c r="E61" s="16">
        <f>IF(Inskrivning!A61="m",Inskrivning!M61,0)</f>
        <v>0</v>
      </c>
      <c r="F61" s="16">
        <f>IF(Inskrivning!A61="m",Inskrivning!N61,0)</f>
        <v>0</v>
      </c>
      <c r="G61" s="16">
        <f>IF(Inskrivning!A61="m",Inskrivning!O61,0)</f>
        <v>0</v>
      </c>
      <c r="H61" s="16">
        <f>IF(Inskrivning!A61="m",Inskrivning!P61,0)</f>
        <v>0</v>
      </c>
      <c r="I61" s="73">
        <f>IF(Inskrivning!A61="m",Inskrivning!Q61,0)</f>
        <v>0</v>
      </c>
      <c r="J61" s="16">
        <f>IF(Inskrivning!A61="m",Inskrivning!R61,0)</f>
        <v>0</v>
      </c>
      <c r="K61" s="16">
        <f>IF(Inskrivning!A61="m",Inskrivning!S61,0)</f>
        <v>0</v>
      </c>
      <c r="L61" s="16">
        <f>IF(Inskrivning!A61="m",Inskrivning!T61,0)</f>
        <v>0</v>
      </c>
      <c r="M61" s="16">
        <f>IF(Inskrivning!A61="m",Inskrivning!U61,0)</f>
        <v>0</v>
      </c>
      <c r="N61" s="16">
        <f>IF(Inskrivning!A61="m",Inskrivning!V61,0)</f>
        <v>0</v>
      </c>
      <c r="O61" s="73">
        <f>IF(Inskrivning!A61="m",Inskrivning!W61,0)</f>
        <v>0</v>
      </c>
      <c r="P61" s="73">
        <f>IF(Inskrivning!A61="m",Inskrivning!X61,0)</f>
        <v>0</v>
      </c>
      <c r="Q61" s="113"/>
    </row>
    <row r="62" spans="2:17" ht="15.6" x14ac:dyDescent="0.3">
      <c r="B62" s="55">
        <f>IF(Inskrivning!A62="m",Inskrivning!J62,0)</f>
        <v>0</v>
      </c>
      <c r="C62" s="35">
        <f>IF(Inskrivning!A62="m",Inskrivning!K62,0)</f>
        <v>0</v>
      </c>
      <c r="D62" s="16">
        <f>IF(Inskrivning!A62="m",Inskrivning!L62,0)</f>
        <v>0</v>
      </c>
      <c r="E62" s="16">
        <f>IF(Inskrivning!A62="m",Inskrivning!M62,0)</f>
        <v>0</v>
      </c>
      <c r="F62" s="16">
        <f>IF(Inskrivning!A62="m",Inskrivning!N62,0)</f>
        <v>0</v>
      </c>
      <c r="G62" s="16">
        <f>IF(Inskrivning!A62="m",Inskrivning!O62,0)</f>
        <v>0</v>
      </c>
      <c r="H62" s="16">
        <f>IF(Inskrivning!A62="m",Inskrivning!P62,0)</f>
        <v>0</v>
      </c>
      <c r="I62" s="73">
        <f>IF(Inskrivning!A62="m",Inskrivning!Q62,0)</f>
        <v>0</v>
      </c>
      <c r="J62" s="16">
        <f>IF(Inskrivning!A62="m",Inskrivning!R62,0)</f>
        <v>0</v>
      </c>
      <c r="K62" s="16">
        <f>IF(Inskrivning!A62="m",Inskrivning!S62,0)</f>
        <v>0</v>
      </c>
      <c r="L62" s="16">
        <f>IF(Inskrivning!A62="m",Inskrivning!T62,0)</f>
        <v>0</v>
      </c>
      <c r="M62" s="16">
        <f>IF(Inskrivning!A62="m",Inskrivning!U62,0)</f>
        <v>0</v>
      </c>
      <c r="N62" s="16">
        <f>IF(Inskrivning!A62="m",Inskrivning!V62,0)</f>
        <v>0</v>
      </c>
      <c r="O62" s="73">
        <f>IF(Inskrivning!A62="m",Inskrivning!W62,0)</f>
        <v>0</v>
      </c>
      <c r="P62" s="73">
        <f>IF(Inskrivning!A62="m",Inskrivning!X62,0)</f>
        <v>0</v>
      </c>
      <c r="Q62" s="113"/>
    </row>
    <row r="63" spans="2:17" ht="15.6" x14ac:dyDescent="0.3">
      <c r="B63" s="55">
        <f>IF(Inskrivning!A63="m",Inskrivning!J63,0)</f>
        <v>0</v>
      </c>
      <c r="C63" s="35">
        <f>IF(Inskrivning!A63="m",Inskrivning!K63,0)</f>
        <v>0</v>
      </c>
      <c r="D63" s="16">
        <f>IF(Inskrivning!A63="m",Inskrivning!L63,0)</f>
        <v>0</v>
      </c>
      <c r="E63" s="16">
        <f>IF(Inskrivning!A63="m",Inskrivning!M63,0)</f>
        <v>0</v>
      </c>
      <c r="F63" s="16">
        <f>IF(Inskrivning!A63="m",Inskrivning!N63,0)</f>
        <v>0</v>
      </c>
      <c r="G63" s="16">
        <f>IF(Inskrivning!A63="m",Inskrivning!O63,0)</f>
        <v>0</v>
      </c>
      <c r="H63" s="16">
        <f>IF(Inskrivning!A63="m",Inskrivning!P63,0)</f>
        <v>0</v>
      </c>
      <c r="I63" s="73">
        <f>IF(Inskrivning!A63="m",Inskrivning!Q63,0)</f>
        <v>0</v>
      </c>
      <c r="J63" s="16">
        <f>IF(Inskrivning!A63="m",Inskrivning!R63,0)</f>
        <v>0</v>
      </c>
      <c r="K63" s="16">
        <f>IF(Inskrivning!A63="m",Inskrivning!S63,0)</f>
        <v>0</v>
      </c>
      <c r="L63" s="16">
        <f>IF(Inskrivning!A63="m",Inskrivning!T63,0)</f>
        <v>0</v>
      </c>
      <c r="M63" s="16">
        <f>IF(Inskrivning!A63="m",Inskrivning!U63,0)</f>
        <v>0</v>
      </c>
      <c r="N63" s="16">
        <f>IF(Inskrivning!A63="m",Inskrivning!V63,0)</f>
        <v>0</v>
      </c>
      <c r="O63" s="73">
        <f>IF(Inskrivning!A63="m",Inskrivning!W63,0)</f>
        <v>0</v>
      </c>
      <c r="P63" s="73">
        <f>IF(Inskrivning!A63="m",Inskrivning!X63,0)</f>
        <v>0</v>
      </c>
      <c r="Q63" s="113"/>
    </row>
    <row r="64" spans="2:17" ht="15.6" x14ac:dyDescent="0.3">
      <c r="B64" s="55">
        <f>IF(Inskrivning!A64="m",Inskrivning!J64,0)</f>
        <v>0</v>
      </c>
      <c r="C64" s="35">
        <f>IF(Inskrivning!A64="m",Inskrivning!K64,0)</f>
        <v>0</v>
      </c>
      <c r="D64" s="16">
        <f>IF(Inskrivning!A64="m",Inskrivning!L64,0)</f>
        <v>0</v>
      </c>
      <c r="E64" s="16">
        <f>IF(Inskrivning!A64="m",Inskrivning!M64,0)</f>
        <v>0</v>
      </c>
      <c r="F64" s="16">
        <f>IF(Inskrivning!A64="m",Inskrivning!N64,0)</f>
        <v>0</v>
      </c>
      <c r="G64" s="16">
        <f>IF(Inskrivning!A64="m",Inskrivning!O64,0)</f>
        <v>0</v>
      </c>
      <c r="H64" s="16">
        <f>IF(Inskrivning!A64="m",Inskrivning!P64,0)</f>
        <v>0</v>
      </c>
      <c r="I64" s="73">
        <f>IF(Inskrivning!A64="m",Inskrivning!Q64,0)</f>
        <v>0</v>
      </c>
      <c r="J64" s="16">
        <f>IF(Inskrivning!A64="m",Inskrivning!R64,0)</f>
        <v>0</v>
      </c>
      <c r="K64" s="16">
        <f>IF(Inskrivning!A64="m",Inskrivning!S64,0)</f>
        <v>0</v>
      </c>
      <c r="L64" s="16">
        <f>IF(Inskrivning!A64="m",Inskrivning!T64,0)</f>
        <v>0</v>
      </c>
      <c r="M64" s="16">
        <f>IF(Inskrivning!A64="m",Inskrivning!U64,0)</f>
        <v>0</v>
      </c>
      <c r="N64" s="16">
        <f>IF(Inskrivning!A64="m",Inskrivning!V64,0)</f>
        <v>0</v>
      </c>
      <c r="O64" s="73">
        <f>IF(Inskrivning!A64="m",Inskrivning!W64,0)</f>
        <v>0</v>
      </c>
      <c r="P64" s="73">
        <f>IF(Inskrivning!A64="m",Inskrivning!X64,0)</f>
        <v>0</v>
      </c>
      <c r="Q64" s="113"/>
    </row>
    <row r="65" spans="2:17" ht="15.6" x14ac:dyDescent="0.3">
      <c r="B65" s="55">
        <f>IF(Inskrivning!A65="m",Inskrivning!J65,0)</f>
        <v>0</v>
      </c>
      <c r="C65" s="35">
        <f>IF(Inskrivning!A65="m",Inskrivning!K65,0)</f>
        <v>0</v>
      </c>
      <c r="D65" s="16">
        <f>IF(Inskrivning!A65="m",Inskrivning!L65,0)</f>
        <v>0</v>
      </c>
      <c r="E65" s="16">
        <f>IF(Inskrivning!A65="m",Inskrivning!M65,0)</f>
        <v>0</v>
      </c>
      <c r="F65" s="16">
        <f>IF(Inskrivning!A65="m",Inskrivning!N65,0)</f>
        <v>0</v>
      </c>
      <c r="G65" s="16">
        <f>IF(Inskrivning!A65="m",Inskrivning!O65,0)</f>
        <v>0</v>
      </c>
      <c r="H65" s="16">
        <f>IF(Inskrivning!A65="m",Inskrivning!P65,0)</f>
        <v>0</v>
      </c>
      <c r="I65" s="73">
        <f>IF(Inskrivning!A65="m",Inskrivning!Q65,0)</f>
        <v>0</v>
      </c>
      <c r="J65" s="16">
        <f>IF(Inskrivning!A65="m",Inskrivning!R65,0)</f>
        <v>0</v>
      </c>
      <c r="K65" s="16">
        <f>IF(Inskrivning!A65="m",Inskrivning!S65,0)</f>
        <v>0</v>
      </c>
      <c r="L65" s="16">
        <f>IF(Inskrivning!A65="m",Inskrivning!T65,0)</f>
        <v>0</v>
      </c>
      <c r="M65" s="16">
        <f>IF(Inskrivning!A65="m",Inskrivning!U65,0)</f>
        <v>0</v>
      </c>
      <c r="N65" s="16">
        <f>IF(Inskrivning!A65="m",Inskrivning!V65,0)</f>
        <v>0</v>
      </c>
      <c r="O65" s="73">
        <f>IF(Inskrivning!A65="m",Inskrivning!W65,0)</f>
        <v>0</v>
      </c>
      <c r="P65" s="73">
        <f>IF(Inskrivning!A65="m",Inskrivning!X65,0)</f>
        <v>0</v>
      </c>
      <c r="Q65" s="113"/>
    </row>
    <row r="66" spans="2:17" ht="15.6" x14ac:dyDescent="0.3">
      <c r="B66" s="55">
        <f>IF(Inskrivning!A66="m",Inskrivning!J66,0)</f>
        <v>0</v>
      </c>
      <c r="C66" s="35">
        <f>IF(Inskrivning!A66="m",Inskrivning!K66,0)</f>
        <v>0</v>
      </c>
      <c r="D66" s="16">
        <f>IF(Inskrivning!A66="m",Inskrivning!L66,0)</f>
        <v>0</v>
      </c>
      <c r="E66" s="16">
        <f>IF(Inskrivning!A66="m",Inskrivning!M66,0)</f>
        <v>0</v>
      </c>
      <c r="F66" s="16">
        <f>IF(Inskrivning!A66="m",Inskrivning!N66,0)</f>
        <v>0</v>
      </c>
      <c r="G66" s="16">
        <f>IF(Inskrivning!A66="m",Inskrivning!O66,0)</f>
        <v>0</v>
      </c>
      <c r="H66" s="16">
        <f>IF(Inskrivning!A66="m",Inskrivning!P66,0)</f>
        <v>0</v>
      </c>
      <c r="I66" s="73">
        <f>IF(Inskrivning!A66="m",Inskrivning!Q66,0)</f>
        <v>0</v>
      </c>
      <c r="J66" s="16">
        <f>IF(Inskrivning!A66="m",Inskrivning!R66,0)</f>
        <v>0</v>
      </c>
      <c r="K66" s="16">
        <f>IF(Inskrivning!A66="m",Inskrivning!S66,0)</f>
        <v>0</v>
      </c>
      <c r="L66" s="16">
        <f>IF(Inskrivning!A66="m",Inskrivning!T66,0)</f>
        <v>0</v>
      </c>
      <c r="M66" s="16">
        <f>IF(Inskrivning!A66="m",Inskrivning!U66,0)</f>
        <v>0</v>
      </c>
      <c r="N66" s="16">
        <f>IF(Inskrivning!A66="m",Inskrivning!V66,0)</f>
        <v>0</v>
      </c>
      <c r="O66" s="73">
        <f>IF(Inskrivning!A66="m",Inskrivning!W66,0)</f>
        <v>0</v>
      </c>
      <c r="P66" s="73">
        <f>IF(Inskrivning!A66="m",Inskrivning!X66,0)</f>
        <v>0</v>
      </c>
      <c r="Q66" s="113"/>
    </row>
    <row r="67" spans="2:17" ht="15.6" x14ac:dyDescent="0.3">
      <c r="B67" s="55">
        <f>IF(Inskrivning!A67="m",Inskrivning!J67,0)</f>
        <v>0</v>
      </c>
      <c r="C67" s="35">
        <f>IF(Inskrivning!A67="m",Inskrivning!K67,0)</f>
        <v>0</v>
      </c>
      <c r="D67" s="16">
        <f>IF(Inskrivning!A67="m",Inskrivning!L67,0)</f>
        <v>0</v>
      </c>
      <c r="E67" s="16">
        <f>IF(Inskrivning!A67="m",Inskrivning!M67,0)</f>
        <v>0</v>
      </c>
      <c r="F67" s="16">
        <f>IF(Inskrivning!A67="m",Inskrivning!N67,0)</f>
        <v>0</v>
      </c>
      <c r="G67" s="16">
        <f>IF(Inskrivning!A67="m",Inskrivning!O67,0)</f>
        <v>0</v>
      </c>
      <c r="H67" s="16">
        <f>IF(Inskrivning!A67="m",Inskrivning!P67,0)</f>
        <v>0</v>
      </c>
      <c r="I67" s="73">
        <f>IF(Inskrivning!A67="m",Inskrivning!Q67,0)</f>
        <v>0</v>
      </c>
      <c r="J67" s="16">
        <f>IF(Inskrivning!A67="m",Inskrivning!R67,0)</f>
        <v>0</v>
      </c>
      <c r="K67" s="16">
        <f>IF(Inskrivning!A67="m",Inskrivning!S67,0)</f>
        <v>0</v>
      </c>
      <c r="L67" s="16">
        <f>IF(Inskrivning!A67="m",Inskrivning!T67,0)</f>
        <v>0</v>
      </c>
      <c r="M67" s="16">
        <f>IF(Inskrivning!A67="m",Inskrivning!U67,0)</f>
        <v>0</v>
      </c>
      <c r="N67" s="16">
        <f>IF(Inskrivning!A67="m",Inskrivning!V67,0)</f>
        <v>0</v>
      </c>
      <c r="O67" s="73">
        <f>IF(Inskrivning!A67="m",Inskrivning!W67,0)</f>
        <v>0</v>
      </c>
      <c r="P67" s="73">
        <f>IF(Inskrivning!A67="m",Inskrivning!X67,0)</f>
        <v>0</v>
      </c>
      <c r="Q67" s="113"/>
    </row>
    <row r="68" spans="2:17" ht="15.6" x14ac:dyDescent="0.3">
      <c r="B68" s="55">
        <f>IF(Inskrivning!A68="m",Inskrivning!J68,0)</f>
        <v>0</v>
      </c>
      <c r="C68" s="35">
        <f>IF(Inskrivning!A68="m",Inskrivning!K68,0)</f>
        <v>0</v>
      </c>
      <c r="D68" s="16">
        <f>IF(Inskrivning!A68="m",Inskrivning!L68,0)</f>
        <v>0</v>
      </c>
      <c r="E68" s="16">
        <f>IF(Inskrivning!A68="m",Inskrivning!M68,0)</f>
        <v>0</v>
      </c>
      <c r="F68" s="16">
        <f>IF(Inskrivning!A68="m",Inskrivning!N68,0)</f>
        <v>0</v>
      </c>
      <c r="G68" s="16">
        <f>IF(Inskrivning!A68="m",Inskrivning!O68,0)</f>
        <v>0</v>
      </c>
      <c r="H68" s="16">
        <f>IF(Inskrivning!A68="m",Inskrivning!P68,0)</f>
        <v>0</v>
      </c>
      <c r="I68" s="73">
        <f>IF(Inskrivning!A68="m",Inskrivning!Q68,0)</f>
        <v>0</v>
      </c>
      <c r="J68" s="16">
        <f>IF(Inskrivning!A68="m",Inskrivning!R68,0)</f>
        <v>0</v>
      </c>
      <c r="K68" s="16">
        <f>IF(Inskrivning!A68="m",Inskrivning!S68,0)</f>
        <v>0</v>
      </c>
      <c r="L68" s="16">
        <f>IF(Inskrivning!A68="m",Inskrivning!T68,0)</f>
        <v>0</v>
      </c>
      <c r="M68" s="16">
        <f>IF(Inskrivning!A68="m",Inskrivning!U68,0)</f>
        <v>0</v>
      </c>
      <c r="N68" s="16">
        <f>IF(Inskrivning!A68="m",Inskrivning!V68,0)</f>
        <v>0</v>
      </c>
      <c r="O68" s="73">
        <f>IF(Inskrivning!A68="m",Inskrivning!W68,0)</f>
        <v>0</v>
      </c>
      <c r="P68" s="73">
        <f>IF(Inskrivning!A68="m",Inskrivning!X68,0)</f>
        <v>0</v>
      </c>
      <c r="Q68" s="113"/>
    </row>
    <row r="69" spans="2:17" ht="15.6" x14ac:dyDescent="0.3">
      <c r="B69" s="55">
        <f>IF(Inskrivning!A69="m",Inskrivning!J69,0)</f>
        <v>0</v>
      </c>
      <c r="C69" s="35">
        <f>IF(Inskrivning!A69="m",Inskrivning!K69,0)</f>
        <v>0</v>
      </c>
      <c r="D69" s="16">
        <f>IF(Inskrivning!A69="m",Inskrivning!L69,0)</f>
        <v>0</v>
      </c>
      <c r="E69" s="16">
        <f>IF(Inskrivning!A69="m",Inskrivning!M69,0)</f>
        <v>0</v>
      </c>
      <c r="F69" s="16">
        <f>IF(Inskrivning!A69="m",Inskrivning!N69,0)</f>
        <v>0</v>
      </c>
      <c r="G69" s="16">
        <f>IF(Inskrivning!A69="m",Inskrivning!O69,0)</f>
        <v>0</v>
      </c>
      <c r="H69" s="16">
        <f>IF(Inskrivning!A69="m",Inskrivning!P69,0)</f>
        <v>0</v>
      </c>
      <c r="I69" s="73">
        <f>IF(Inskrivning!A69="m",Inskrivning!Q69,0)</f>
        <v>0</v>
      </c>
      <c r="J69" s="16">
        <f>IF(Inskrivning!A69="m",Inskrivning!R69,0)</f>
        <v>0</v>
      </c>
      <c r="K69" s="16">
        <f>IF(Inskrivning!A69="m",Inskrivning!S69,0)</f>
        <v>0</v>
      </c>
      <c r="L69" s="16">
        <f>IF(Inskrivning!A69="m",Inskrivning!T69,0)</f>
        <v>0</v>
      </c>
      <c r="M69" s="16">
        <f>IF(Inskrivning!A69="m",Inskrivning!U69,0)</f>
        <v>0</v>
      </c>
      <c r="N69" s="16">
        <f>IF(Inskrivning!A69="m",Inskrivning!V69,0)</f>
        <v>0</v>
      </c>
      <c r="O69" s="73">
        <f>IF(Inskrivning!A69="m",Inskrivning!W69,0)</f>
        <v>0</v>
      </c>
      <c r="P69" s="73">
        <f>IF(Inskrivning!A69="m",Inskrivning!X69,0)</f>
        <v>0</v>
      </c>
      <c r="Q69" s="113"/>
    </row>
    <row r="70" spans="2:17" ht="15.6" x14ac:dyDescent="0.3">
      <c r="B70" s="55">
        <f>IF(Inskrivning!A70="m",Inskrivning!J70,0)</f>
        <v>0</v>
      </c>
      <c r="C70" s="35">
        <f>IF(Inskrivning!A70="m",Inskrivning!K70,0)</f>
        <v>0</v>
      </c>
      <c r="D70" s="16">
        <f>IF(Inskrivning!A70="m",Inskrivning!L70,0)</f>
        <v>0</v>
      </c>
      <c r="E70" s="16">
        <f>IF(Inskrivning!A70="m",Inskrivning!M70,0)</f>
        <v>0</v>
      </c>
      <c r="F70" s="16">
        <f>IF(Inskrivning!A70="m",Inskrivning!N70,0)</f>
        <v>0</v>
      </c>
      <c r="G70" s="16">
        <f>IF(Inskrivning!A70="m",Inskrivning!O70,0)</f>
        <v>0</v>
      </c>
      <c r="H70" s="16">
        <f>IF(Inskrivning!A70="m",Inskrivning!P70,0)</f>
        <v>0</v>
      </c>
      <c r="I70" s="73">
        <f>IF(Inskrivning!A70="m",Inskrivning!Q70,0)</f>
        <v>0</v>
      </c>
      <c r="J70" s="16">
        <f>IF(Inskrivning!A70="m",Inskrivning!R70,0)</f>
        <v>0</v>
      </c>
      <c r="K70" s="16">
        <f>IF(Inskrivning!A70="m",Inskrivning!S70,0)</f>
        <v>0</v>
      </c>
      <c r="L70" s="16">
        <f>IF(Inskrivning!A70="m",Inskrivning!T70,0)</f>
        <v>0</v>
      </c>
      <c r="M70" s="16">
        <f>IF(Inskrivning!A70="m",Inskrivning!U70,0)</f>
        <v>0</v>
      </c>
      <c r="N70" s="16">
        <f>IF(Inskrivning!A70="m",Inskrivning!V70,0)</f>
        <v>0</v>
      </c>
      <c r="O70" s="73">
        <f>IF(Inskrivning!A70="m",Inskrivning!W70,0)</f>
        <v>0</v>
      </c>
      <c r="P70" s="73">
        <f>IF(Inskrivning!A70="m",Inskrivning!X70,0)</f>
        <v>0</v>
      </c>
      <c r="Q70" s="113"/>
    </row>
    <row r="71" spans="2:17" ht="15.6" x14ac:dyDescent="0.3">
      <c r="B71" s="55">
        <f>IF(Inskrivning!A71="m",Inskrivning!J71,0)</f>
        <v>0</v>
      </c>
      <c r="C71" s="35">
        <f>IF(Inskrivning!A71="m",Inskrivning!K71,0)</f>
        <v>0</v>
      </c>
      <c r="D71" s="16">
        <f>IF(Inskrivning!A71="m",Inskrivning!L71,0)</f>
        <v>0</v>
      </c>
      <c r="E71" s="16">
        <f>IF(Inskrivning!A71="m",Inskrivning!M71,0)</f>
        <v>0</v>
      </c>
      <c r="F71" s="16">
        <f>IF(Inskrivning!A71="m",Inskrivning!N71,0)</f>
        <v>0</v>
      </c>
      <c r="G71" s="16">
        <f>IF(Inskrivning!A71="m",Inskrivning!O71,0)</f>
        <v>0</v>
      </c>
      <c r="H71" s="16">
        <f>IF(Inskrivning!A71="m",Inskrivning!P71,0)</f>
        <v>0</v>
      </c>
      <c r="I71" s="73">
        <f>IF(Inskrivning!A71="m",Inskrivning!Q71,0)</f>
        <v>0</v>
      </c>
      <c r="J71" s="16">
        <f>IF(Inskrivning!A71="m",Inskrivning!R71,0)</f>
        <v>0</v>
      </c>
      <c r="K71" s="16">
        <f>IF(Inskrivning!A71="m",Inskrivning!S71,0)</f>
        <v>0</v>
      </c>
      <c r="L71" s="16">
        <f>IF(Inskrivning!A71="m",Inskrivning!T71,0)</f>
        <v>0</v>
      </c>
      <c r="M71" s="16">
        <f>IF(Inskrivning!A71="m",Inskrivning!U71,0)</f>
        <v>0</v>
      </c>
      <c r="N71" s="16">
        <f>IF(Inskrivning!A71="m",Inskrivning!V71,0)</f>
        <v>0</v>
      </c>
      <c r="O71" s="73">
        <f>IF(Inskrivning!A71="m",Inskrivning!W71,0)</f>
        <v>0</v>
      </c>
      <c r="P71" s="73">
        <f>IF(Inskrivning!A71="m",Inskrivning!X71,0)</f>
        <v>0</v>
      </c>
      <c r="Q71" s="113"/>
    </row>
    <row r="72" spans="2:17" ht="15.6" x14ac:dyDescent="0.3">
      <c r="B72" s="55">
        <f>IF(Inskrivning!A72="m",Inskrivning!J72,0)</f>
        <v>0</v>
      </c>
      <c r="C72" s="35">
        <f>IF(Inskrivning!A72="m",Inskrivning!K72,0)</f>
        <v>0</v>
      </c>
      <c r="D72" s="16">
        <f>IF(Inskrivning!A72="m",Inskrivning!L72,0)</f>
        <v>0</v>
      </c>
      <c r="E72" s="16">
        <f>IF(Inskrivning!A72="m",Inskrivning!M72,0)</f>
        <v>0</v>
      </c>
      <c r="F72" s="16">
        <f>IF(Inskrivning!A72="m",Inskrivning!N72,0)</f>
        <v>0</v>
      </c>
      <c r="G72" s="16">
        <f>IF(Inskrivning!A72="m",Inskrivning!O72,0)</f>
        <v>0</v>
      </c>
      <c r="H72" s="16">
        <f>IF(Inskrivning!A72="m",Inskrivning!P72,0)</f>
        <v>0</v>
      </c>
      <c r="I72" s="73">
        <f>IF(Inskrivning!A72="m",Inskrivning!Q72,0)</f>
        <v>0</v>
      </c>
      <c r="J72" s="16">
        <f>IF(Inskrivning!A72="m",Inskrivning!R72,0)</f>
        <v>0</v>
      </c>
      <c r="K72" s="16">
        <f>IF(Inskrivning!A72="m",Inskrivning!S72,0)</f>
        <v>0</v>
      </c>
      <c r="L72" s="16">
        <f>IF(Inskrivning!A72="m",Inskrivning!T72,0)</f>
        <v>0</v>
      </c>
      <c r="M72" s="16">
        <f>IF(Inskrivning!A72="m",Inskrivning!U72,0)</f>
        <v>0</v>
      </c>
      <c r="N72" s="16">
        <f>IF(Inskrivning!A72="m",Inskrivning!V72,0)</f>
        <v>0</v>
      </c>
      <c r="O72" s="73">
        <f>IF(Inskrivning!A72="m",Inskrivning!W72,0)</f>
        <v>0</v>
      </c>
      <c r="P72" s="73">
        <f>IF(Inskrivning!A72="m",Inskrivning!X72,0)</f>
        <v>0</v>
      </c>
      <c r="Q72" s="113"/>
    </row>
    <row r="73" spans="2:17" ht="15.6" x14ac:dyDescent="0.3">
      <c r="B73" s="55">
        <f>IF(Inskrivning!A73="m",Inskrivning!J73,0)</f>
        <v>0</v>
      </c>
      <c r="C73" s="35">
        <f>IF(Inskrivning!A73="m",Inskrivning!K73,0)</f>
        <v>0</v>
      </c>
      <c r="D73" s="16">
        <f>IF(Inskrivning!A73="m",Inskrivning!L73,0)</f>
        <v>0</v>
      </c>
      <c r="E73" s="16">
        <f>IF(Inskrivning!A73="m",Inskrivning!M73,0)</f>
        <v>0</v>
      </c>
      <c r="F73" s="16">
        <f>IF(Inskrivning!A73="m",Inskrivning!N73,0)</f>
        <v>0</v>
      </c>
      <c r="G73" s="16">
        <f>IF(Inskrivning!A73="m",Inskrivning!O73,0)</f>
        <v>0</v>
      </c>
      <c r="H73" s="16">
        <f>IF(Inskrivning!A73="m",Inskrivning!P73,0)</f>
        <v>0</v>
      </c>
      <c r="I73" s="73">
        <f>IF(Inskrivning!A73="m",Inskrivning!Q73,0)</f>
        <v>0</v>
      </c>
      <c r="J73" s="16">
        <f>IF(Inskrivning!A73="m",Inskrivning!R73,0)</f>
        <v>0</v>
      </c>
      <c r="K73" s="16">
        <f>IF(Inskrivning!A73="m",Inskrivning!S73,0)</f>
        <v>0</v>
      </c>
      <c r="L73" s="16">
        <f>IF(Inskrivning!A73="m",Inskrivning!T73,0)</f>
        <v>0</v>
      </c>
      <c r="M73" s="16">
        <f>IF(Inskrivning!A73="m",Inskrivning!U73,0)</f>
        <v>0</v>
      </c>
      <c r="N73" s="16">
        <f>IF(Inskrivning!A73="m",Inskrivning!V73,0)</f>
        <v>0</v>
      </c>
      <c r="O73" s="73">
        <f>IF(Inskrivning!A73="m",Inskrivning!W73,0)</f>
        <v>0</v>
      </c>
      <c r="P73" s="73">
        <f>IF(Inskrivning!A73="m",Inskrivning!X73,0)</f>
        <v>0</v>
      </c>
      <c r="Q73" s="113"/>
    </row>
    <row r="74" spans="2:17" ht="15.6" x14ac:dyDescent="0.3">
      <c r="B74" s="55">
        <f>IF(Inskrivning!A74="m",Inskrivning!J74,0)</f>
        <v>0</v>
      </c>
      <c r="C74" s="35">
        <f>IF(Inskrivning!A74="m",Inskrivning!K74,0)</f>
        <v>0</v>
      </c>
      <c r="D74" s="16">
        <f>IF(Inskrivning!A74="m",Inskrivning!L74,0)</f>
        <v>0</v>
      </c>
      <c r="E74" s="16">
        <f>IF(Inskrivning!A74="m",Inskrivning!M74,0)</f>
        <v>0</v>
      </c>
      <c r="F74" s="16">
        <f>IF(Inskrivning!A74="m",Inskrivning!N74,0)</f>
        <v>0</v>
      </c>
      <c r="G74" s="16">
        <f>IF(Inskrivning!A74="m",Inskrivning!O74,0)</f>
        <v>0</v>
      </c>
      <c r="H74" s="16">
        <f>IF(Inskrivning!A74="m",Inskrivning!P74,0)</f>
        <v>0</v>
      </c>
      <c r="I74" s="73">
        <f>IF(Inskrivning!A74="m",Inskrivning!Q74,0)</f>
        <v>0</v>
      </c>
      <c r="J74" s="16">
        <f>IF(Inskrivning!A74="m",Inskrivning!R74,0)</f>
        <v>0</v>
      </c>
      <c r="K74" s="16">
        <f>IF(Inskrivning!A74="m",Inskrivning!S74,0)</f>
        <v>0</v>
      </c>
      <c r="L74" s="16">
        <f>IF(Inskrivning!A74="m",Inskrivning!T74,0)</f>
        <v>0</v>
      </c>
      <c r="M74" s="16">
        <f>IF(Inskrivning!A74="m",Inskrivning!U74,0)</f>
        <v>0</v>
      </c>
      <c r="N74" s="16">
        <f>IF(Inskrivning!A74="m",Inskrivning!V74,0)</f>
        <v>0</v>
      </c>
      <c r="O74" s="73">
        <f>IF(Inskrivning!A74="m",Inskrivning!W74,0)</f>
        <v>0</v>
      </c>
      <c r="P74" s="73">
        <f>IF(Inskrivning!A74="m",Inskrivning!X74,0)</f>
        <v>0</v>
      </c>
      <c r="Q74" s="113"/>
    </row>
    <row r="75" spans="2:17" ht="15.6" x14ac:dyDescent="0.3">
      <c r="B75" s="55">
        <f>IF(Inskrivning!A75="m",Inskrivning!J75,0)</f>
        <v>0</v>
      </c>
      <c r="C75" s="35">
        <f>IF(Inskrivning!A75="m",Inskrivning!K75,0)</f>
        <v>0</v>
      </c>
      <c r="D75" s="16">
        <f>IF(Inskrivning!A75="m",Inskrivning!L75,0)</f>
        <v>0</v>
      </c>
      <c r="E75" s="16">
        <f>IF(Inskrivning!A75="m",Inskrivning!M75,0)</f>
        <v>0</v>
      </c>
      <c r="F75" s="16">
        <f>IF(Inskrivning!A75="m",Inskrivning!N75,0)</f>
        <v>0</v>
      </c>
      <c r="G75" s="16">
        <f>IF(Inskrivning!A75="m",Inskrivning!O75,0)</f>
        <v>0</v>
      </c>
      <c r="H75" s="16">
        <f>IF(Inskrivning!A75="m",Inskrivning!P75,0)</f>
        <v>0</v>
      </c>
      <c r="I75" s="73">
        <f>IF(Inskrivning!A75="m",Inskrivning!Q75,0)</f>
        <v>0</v>
      </c>
      <c r="J75" s="16">
        <f>IF(Inskrivning!A75="m",Inskrivning!R75,0)</f>
        <v>0</v>
      </c>
      <c r="K75" s="16">
        <f>IF(Inskrivning!A75="m",Inskrivning!S75,0)</f>
        <v>0</v>
      </c>
      <c r="L75" s="16">
        <f>IF(Inskrivning!A75="m",Inskrivning!T75,0)</f>
        <v>0</v>
      </c>
      <c r="M75" s="16">
        <f>IF(Inskrivning!A75="m",Inskrivning!U75,0)</f>
        <v>0</v>
      </c>
      <c r="N75" s="16">
        <f>IF(Inskrivning!A75="m",Inskrivning!V75,0)</f>
        <v>0</v>
      </c>
      <c r="O75" s="73">
        <f>IF(Inskrivning!A75="m",Inskrivning!W75,0)</f>
        <v>0</v>
      </c>
      <c r="P75" s="73">
        <f>IF(Inskrivning!A75="m",Inskrivning!X75,0)</f>
        <v>0</v>
      </c>
      <c r="Q75" s="113"/>
    </row>
    <row r="76" spans="2:17" ht="15.6" x14ac:dyDescent="0.3">
      <c r="B76" s="55">
        <f>IF(Inskrivning!A76="m",Inskrivning!J76,0)</f>
        <v>0</v>
      </c>
      <c r="C76" s="35">
        <f>IF(Inskrivning!A76="m",Inskrivning!K76,0)</f>
        <v>0</v>
      </c>
      <c r="D76" s="16">
        <f>IF(Inskrivning!A76="m",Inskrivning!L76,0)</f>
        <v>0</v>
      </c>
      <c r="E76" s="16">
        <f>IF(Inskrivning!A76="m",Inskrivning!M76,0)</f>
        <v>0</v>
      </c>
      <c r="F76" s="16">
        <f>IF(Inskrivning!A76="m",Inskrivning!N76,0)</f>
        <v>0</v>
      </c>
      <c r="G76" s="16">
        <f>IF(Inskrivning!A76="m",Inskrivning!O76,0)</f>
        <v>0</v>
      </c>
      <c r="H76" s="16">
        <f>IF(Inskrivning!A76="m",Inskrivning!P76,0)</f>
        <v>0</v>
      </c>
      <c r="I76" s="73">
        <f>IF(Inskrivning!A76="m",Inskrivning!Q76,0)</f>
        <v>0</v>
      </c>
      <c r="J76" s="16">
        <f>IF(Inskrivning!A76="m",Inskrivning!R76,0)</f>
        <v>0</v>
      </c>
      <c r="K76" s="16">
        <f>IF(Inskrivning!A76="m",Inskrivning!S76,0)</f>
        <v>0</v>
      </c>
      <c r="L76" s="16">
        <f>IF(Inskrivning!A76="m",Inskrivning!T76,0)</f>
        <v>0</v>
      </c>
      <c r="M76" s="16">
        <f>IF(Inskrivning!A76="m",Inskrivning!U76,0)</f>
        <v>0</v>
      </c>
      <c r="N76" s="16">
        <f>IF(Inskrivning!A76="m",Inskrivning!V76,0)</f>
        <v>0</v>
      </c>
      <c r="O76" s="73">
        <f>IF(Inskrivning!A76="m",Inskrivning!W76,0)</f>
        <v>0</v>
      </c>
      <c r="P76" s="73">
        <f>IF(Inskrivning!A76="m",Inskrivning!X76,0)</f>
        <v>0</v>
      </c>
      <c r="Q76" s="113"/>
    </row>
    <row r="77" spans="2:17" ht="15.6" x14ac:dyDescent="0.3">
      <c r="B77" s="55">
        <f>IF(Inskrivning!A77="m",Inskrivning!J77,0)</f>
        <v>0</v>
      </c>
      <c r="C77" s="35">
        <f>IF(Inskrivning!A77="m",Inskrivning!K77,0)</f>
        <v>0</v>
      </c>
      <c r="D77" s="16">
        <f>IF(Inskrivning!A77="m",Inskrivning!L77,0)</f>
        <v>0</v>
      </c>
      <c r="E77" s="16">
        <f>IF(Inskrivning!A77="m",Inskrivning!M77,0)</f>
        <v>0</v>
      </c>
      <c r="F77" s="16">
        <f>IF(Inskrivning!A77="m",Inskrivning!N77,0)</f>
        <v>0</v>
      </c>
      <c r="G77" s="16">
        <f>IF(Inskrivning!A77="m",Inskrivning!O77,0)</f>
        <v>0</v>
      </c>
      <c r="H77" s="16">
        <f>IF(Inskrivning!A77="m",Inskrivning!P77,0)</f>
        <v>0</v>
      </c>
      <c r="I77" s="73">
        <f>IF(Inskrivning!A77="m",Inskrivning!Q77,0)</f>
        <v>0</v>
      </c>
      <c r="J77" s="16">
        <f>IF(Inskrivning!A77="m",Inskrivning!R77,0)</f>
        <v>0</v>
      </c>
      <c r="K77" s="16">
        <f>IF(Inskrivning!A77="m",Inskrivning!S77,0)</f>
        <v>0</v>
      </c>
      <c r="L77" s="16">
        <f>IF(Inskrivning!A77="m",Inskrivning!T77,0)</f>
        <v>0</v>
      </c>
      <c r="M77" s="16">
        <f>IF(Inskrivning!A77="m",Inskrivning!U77,0)</f>
        <v>0</v>
      </c>
      <c r="N77" s="16">
        <f>IF(Inskrivning!A77="m",Inskrivning!V77,0)</f>
        <v>0</v>
      </c>
      <c r="O77" s="73">
        <f>IF(Inskrivning!A77="m",Inskrivning!W77,0)</f>
        <v>0</v>
      </c>
      <c r="P77" s="73">
        <f>IF(Inskrivning!A77="m",Inskrivning!X77,0)</f>
        <v>0</v>
      </c>
      <c r="Q77" s="113"/>
    </row>
    <row r="78" spans="2:17" ht="15.6" x14ac:dyDescent="0.3">
      <c r="B78" s="55">
        <f>IF(Inskrivning!A78="m",Inskrivning!J78,0)</f>
        <v>0</v>
      </c>
      <c r="C78" s="35">
        <f>IF(Inskrivning!A78="m",Inskrivning!K78,0)</f>
        <v>0</v>
      </c>
      <c r="D78" s="16">
        <f>IF(Inskrivning!A78="m",Inskrivning!L78,0)</f>
        <v>0</v>
      </c>
      <c r="E78" s="16">
        <f>IF(Inskrivning!A78="m",Inskrivning!M78,0)</f>
        <v>0</v>
      </c>
      <c r="F78" s="16">
        <f>IF(Inskrivning!A78="m",Inskrivning!N78,0)</f>
        <v>0</v>
      </c>
      <c r="G78" s="16">
        <f>IF(Inskrivning!A78="m",Inskrivning!O78,0)</f>
        <v>0</v>
      </c>
      <c r="H78" s="16">
        <f>IF(Inskrivning!A78="m",Inskrivning!P78,0)</f>
        <v>0</v>
      </c>
      <c r="I78" s="73">
        <f>IF(Inskrivning!A78="m",Inskrivning!Q78,0)</f>
        <v>0</v>
      </c>
      <c r="J78" s="16">
        <f>IF(Inskrivning!A78="m",Inskrivning!R78,0)</f>
        <v>0</v>
      </c>
      <c r="K78" s="16">
        <f>IF(Inskrivning!A78="m",Inskrivning!S78,0)</f>
        <v>0</v>
      </c>
      <c r="L78" s="16">
        <f>IF(Inskrivning!A78="m",Inskrivning!T78,0)</f>
        <v>0</v>
      </c>
      <c r="M78" s="16">
        <f>IF(Inskrivning!A78="m",Inskrivning!U78,0)</f>
        <v>0</v>
      </c>
      <c r="N78" s="16">
        <f>IF(Inskrivning!A78="m",Inskrivning!V78,0)</f>
        <v>0</v>
      </c>
      <c r="O78" s="73">
        <f>IF(Inskrivning!A78="m",Inskrivning!W78,0)</f>
        <v>0</v>
      </c>
      <c r="P78" s="73">
        <f>IF(Inskrivning!A78="m",Inskrivning!X78,0)</f>
        <v>0</v>
      </c>
      <c r="Q78" s="113"/>
    </row>
    <row r="79" spans="2:17" ht="15.6" x14ac:dyDescent="0.3">
      <c r="B79" s="55">
        <f>IF(Inskrivning!A79="m",Inskrivning!J79,0)</f>
        <v>0</v>
      </c>
      <c r="C79" s="35">
        <f>IF(Inskrivning!A79="m",Inskrivning!K79,0)</f>
        <v>0</v>
      </c>
      <c r="D79" s="16">
        <f>IF(Inskrivning!A79="m",Inskrivning!L79,0)</f>
        <v>0</v>
      </c>
      <c r="E79" s="16">
        <f>IF(Inskrivning!A79="m",Inskrivning!M79,0)</f>
        <v>0</v>
      </c>
      <c r="F79" s="16">
        <f>IF(Inskrivning!A79="m",Inskrivning!N79,0)</f>
        <v>0</v>
      </c>
      <c r="G79" s="16">
        <f>IF(Inskrivning!A79="m",Inskrivning!O79,0)</f>
        <v>0</v>
      </c>
      <c r="H79" s="16">
        <f>IF(Inskrivning!A79="m",Inskrivning!P79,0)</f>
        <v>0</v>
      </c>
      <c r="I79" s="73">
        <f>IF(Inskrivning!A79="m",Inskrivning!Q79,0)</f>
        <v>0</v>
      </c>
      <c r="J79" s="16">
        <f>IF(Inskrivning!A79="m",Inskrivning!R79,0)</f>
        <v>0</v>
      </c>
      <c r="K79" s="16">
        <f>IF(Inskrivning!A79="m",Inskrivning!S79,0)</f>
        <v>0</v>
      </c>
      <c r="L79" s="16">
        <f>IF(Inskrivning!A79="m",Inskrivning!T79,0)</f>
        <v>0</v>
      </c>
      <c r="M79" s="16">
        <f>IF(Inskrivning!A79="m",Inskrivning!U79,0)</f>
        <v>0</v>
      </c>
      <c r="N79" s="16">
        <f>IF(Inskrivning!A79="m",Inskrivning!V79,0)</f>
        <v>0</v>
      </c>
      <c r="O79" s="73">
        <f>IF(Inskrivning!A79="m",Inskrivning!W79,0)</f>
        <v>0</v>
      </c>
      <c r="P79" s="73">
        <f>IF(Inskrivning!A79="m",Inskrivning!X79,0)</f>
        <v>0</v>
      </c>
      <c r="Q79" s="113"/>
    </row>
    <row r="80" spans="2:17" ht="15.6" x14ac:dyDescent="0.3">
      <c r="B80" s="55">
        <f>IF(Inskrivning!A80="m",Inskrivning!J80,0)</f>
        <v>0</v>
      </c>
      <c r="C80" s="35">
        <f>IF(Inskrivning!A80="m",Inskrivning!K80,0)</f>
        <v>0</v>
      </c>
      <c r="D80" s="16">
        <f>IF(Inskrivning!A80="m",Inskrivning!L80,0)</f>
        <v>0</v>
      </c>
      <c r="E80" s="16">
        <f>IF(Inskrivning!A80="m",Inskrivning!M80,0)</f>
        <v>0</v>
      </c>
      <c r="F80" s="16">
        <f>IF(Inskrivning!A80="m",Inskrivning!N80,0)</f>
        <v>0</v>
      </c>
      <c r="G80" s="16">
        <f>IF(Inskrivning!A80="m",Inskrivning!O80,0)</f>
        <v>0</v>
      </c>
      <c r="H80" s="16">
        <f>IF(Inskrivning!A80="m",Inskrivning!P80,0)</f>
        <v>0</v>
      </c>
      <c r="I80" s="73">
        <f>IF(Inskrivning!A80="m",Inskrivning!Q80,0)</f>
        <v>0</v>
      </c>
      <c r="J80" s="16">
        <f>IF(Inskrivning!A80="m",Inskrivning!R80,0)</f>
        <v>0</v>
      </c>
      <c r="K80" s="16">
        <f>IF(Inskrivning!A80="m",Inskrivning!S80,0)</f>
        <v>0</v>
      </c>
      <c r="L80" s="16">
        <f>IF(Inskrivning!A80="m",Inskrivning!T80,0)</f>
        <v>0</v>
      </c>
      <c r="M80" s="16">
        <f>IF(Inskrivning!A80="m",Inskrivning!U80,0)</f>
        <v>0</v>
      </c>
      <c r="N80" s="16">
        <f>IF(Inskrivning!A80="m",Inskrivning!V80,0)</f>
        <v>0</v>
      </c>
      <c r="O80" s="73">
        <f>IF(Inskrivning!A80="m",Inskrivning!W80,0)</f>
        <v>0</v>
      </c>
      <c r="P80" s="73">
        <f>IF(Inskrivning!A80="m",Inskrivning!X80,0)</f>
        <v>0</v>
      </c>
      <c r="Q80" s="113"/>
    </row>
    <row r="81" spans="2:17" ht="15.6" x14ac:dyDescent="0.3">
      <c r="B81" s="55">
        <f>IF(Inskrivning!A81="m",Inskrivning!J81,0)</f>
        <v>0</v>
      </c>
      <c r="C81" s="35">
        <f>IF(Inskrivning!A81="m",Inskrivning!K81,0)</f>
        <v>0</v>
      </c>
      <c r="D81" s="16">
        <f>IF(Inskrivning!A81="m",Inskrivning!L81,0)</f>
        <v>0</v>
      </c>
      <c r="E81" s="16">
        <f>IF(Inskrivning!A81="m",Inskrivning!M81,0)</f>
        <v>0</v>
      </c>
      <c r="F81" s="16">
        <f>IF(Inskrivning!A81="m",Inskrivning!N81,0)</f>
        <v>0</v>
      </c>
      <c r="G81" s="16">
        <f>IF(Inskrivning!A81="m",Inskrivning!O81,0)</f>
        <v>0</v>
      </c>
      <c r="H81" s="16">
        <f>IF(Inskrivning!A81="m",Inskrivning!P81,0)</f>
        <v>0</v>
      </c>
      <c r="I81" s="73">
        <f>IF(Inskrivning!A81="m",Inskrivning!Q81,0)</f>
        <v>0</v>
      </c>
      <c r="J81" s="16">
        <f>IF(Inskrivning!A81="m",Inskrivning!R81,0)</f>
        <v>0</v>
      </c>
      <c r="K81" s="16">
        <f>IF(Inskrivning!A81="m",Inskrivning!S81,0)</f>
        <v>0</v>
      </c>
      <c r="L81" s="16">
        <f>IF(Inskrivning!A81="m",Inskrivning!T81,0)</f>
        <v>0</v>
      </c>
      <c r="M81" s="16">
        <f>IF(Inskrivning!A81="m",Inskrivning!U81,0)</f>
        <v>0</v>
      </c>
      <c r="N81" s="16">
        <f>IF(Inskrivning!A81="m",Inskrivning!V81,0)</f>
        <v>0</v>
      </c>
      <c r="O81" s="73">
        <f>IF(Inskrivning!A81="m",Inskrivning!W81,0)</f>
        <v>0</v>
      </c>
      <c r="P81" s="73">
        <f>IF(Inskrivning!A81="m",Inskrivning!X81,0)</f>
        <v>0</v>
      </c>
      <c r="Q81" s="113"/>
    </row>
    <row r="82" spans="2:17" ht="15.6" x14ac:dyDescent="0.3">
      <c r="B82" s="55">
        <f>IF(Inskrivning!A82="m",Inskrivning!J82,0)</f>
        <v>0</v>
      </c>
      <c r="C82" s="35">
        <f>IF(Inskrivning!A82="m",Inskrivning!K82,0)</f>
        <v>0</v>
      </c>
      <c r="D82" s="16">
        <f>IF(Inskrivning!A82="m",Inskrivning!L82,0)</f>
        <v>0</v>
      </c>
      <c r="E82" s="16">
        <f>IF(Inskrivning!A82="m",Inskrivning!M82,0)</f>
        <v>0</v>
      </c>
      <c r="F82" s="16">
        <f>IF(Inskrivning!A82="m",Inskrivning!N82,0)</f>
        <v>0</v>
      </c>
      <c r="G82" s="16">
        <f>IF(Inskrivning!A82="m",Inskrivning!O82,0)</f>
        <v>0</v>
      </c>
      <c r="H82" s="16">
        <f>IF(Inskrivning!A82="m",Inskrivning!P82,0)</f>
        <v>0</v>
      </c>
      <c r="I82" s="73">
        <f>IF(Inskrivning!A82="m",Inskrivning!Q82,0)</f>
        <v>0</v>
      </c>
      <c r="J82" s="16">
        <f>IF(Inskrivning!A82="m",Inskrivning!R82,0)</f>
        <v>0</v>
      </c>
      <c r="K82" s="16">
        <f>IF(Inskrivning!A82="m",Inskrivning!S82,0)</f>
        <v>0</v>
      </c>
      <c r="L82" s="16">
        <f>IF(Inskrivning!A82="m",Inskrivning!T82,0)</f>
        <v>0</v>
      </c>
      <c r="M82" s="16">
        <f>IF(Inskrivning!A82="m",Inskrivning!U82,0)</f>
        <v>0</v>
      </c>
      <c r="N82" s="16">
        <f>IF(Inskrivning!A82="m",Inskrivning!V82,0)</f>
        <v>0</v>
      </c>
      <c r="O82" s="73">
        <f>IF(Inskrivning!A82="m",Inskrivning!W82,0)</f>
        <v>0</v>
      </c>
      <c r="P82" s="73">
        <f>IF(Inskrivning!A82="m",Inskrivning!X82,0)</f>
        <v>0</v>
      </c>
      <c r="Q82" s="113"/>
    </row>
    <row r="83" spans="2:17" ht="15.6" x14ac:dyDescent="0.3">
      <c r="B83" s="55">
        <f>IF(Inskrivning!A83="m",Inskrivning!J83,0)</f>
        <v>0</v>
      </c>
      <c r="C83" s="35">
        <f>IF(Inskrivning!A83="m",Inskrivning!K83,0)</f>
        <v>0</v>
      </c>
      <c r="D83" s="16">
        <f>IF(Inskrivning!A83="m",Inskrivning!L83,0)</f>
        <v>0</v>
      </c>
      <c r="E83" s="16">
        <f>IF(Inskrivning!A83="m",Inskrivning!M83,0)</f>
        <v>0</v>
      </c>
      <c r="F83" s="16">
        <f>IF(Inskrivning!A83="m",Inskrivning!N83,0)</f>
        <v>0</v>
      </c>
      <c r="G83" s="16">
        <f>IF(Inskrivning!A83="m",Inskrivning!O83,0)</f>
        <v>0</v>
      </c>
      <c r="H83" s="16">
        <f>IF(Inskrivning!A83="m",Inskrivning!P83,0)</f>
        <v>0</v>
      </c>
      <c r="I83" s="73">
        <f>IF(Inskrivning!A83="m",Inskrivning!Q83,0)</f>
        <v>0</v>
      </c>
      <c r="J83" s="16">
        <f>IF(Inskrivning!A83="m",Inskrivning!R83,0)</f>
        <v>0</v>
      </c>
      <c r="K83" s="16">
        <f>IF(Inskrivning!A83="m",Inskrivning!S83,0)</f>
        <v>0</v>
      </c>
      <c r="L83" s="16">
        <f>IF(Inskrivning!A83="m",Inskrivning!T83,0)</f>
        <v>0</v>
      </c>
      <c r="M83" s="16">
        <f>IF(Inskrivning!A83="m",Inskrivning!U83,0)</f>
        <v>0</v>
      </c>
      <c r="N83" s="16">
        <f>IF(Inskrivning!A83="m",Inskrivning!V83,0)</f>
        <v>0</v>
      </c>
      <c r="O83" s="73">
        <f>IF(Inskrivning!A83="m",Inskrivning!W83,0)</f>
        <v>0</v>
      </c>
      <c r="P83" s="73">
        <f>IF(Inskrivning!A83="m",Inskrivning!X83,0)</f>
        <v>0</v>
      </c>
      <c r="Q83" s="113"/>
    </row>
    <row r="84" spans="2:17" ht="15.6" x14ac:dyDescent="0.3">
      <c r="B84" s="55">
        <f>IF(Inskrivning!A84="m",Inskrivning!J84,0)</f>
        <v>0</v>
      </c>
      <c r="C84" s="35">
        <f>IF(Inskrivning!A84="m",Inskrivning!K84,0)</f>
        <v>0</v>
      </c>
      <c r="D84" s="16">
        <f>IF(Inskrivning!A84="m",Inskrivning!L84,0)</f>
        <v>0</v>
      </c>
      <c r="E84" s="16">
        <f>IF(Inskrivning!A84="m",Inskrivning!M84,0)</f>
        <v>0</v>
      </c>
      <c r="F84" s="16">
        <f>IF(Inskrivning!A84="m",Inskrivning!N84,0)</f>
        <v>0</v>
      </c>
      <c r="G84" s="16">
        <f>IF(Inskrivning!A84="m",Inskrivning!O84,0)</f>
        <v>0</v>
      </c>
      <c r="H84" s="16">
        <f>IF(Inskrivning!A84="m",Inskrivning!P84,0)</f>
        <v>0</v>
      </c>
      <c r="I84" s="73">
        <f>IF(Inskrivning!A84="m",Inskrivning!Q84,0)</f>
        <v>0</v>
      </c>
      <c r="J84" s="16">
        <f>IF(Inskrivning!A84="m",Inskrivning!R84,0)</f>
        <v>0</v>
      </c>
      <c r="K84" s="16">
        <f>IF(Inskrivning!A84="m",Inskrivning!S84,0)</f>
        <v>0</v>
      </c>
      <c r="L84" s="16">
        <f>IF(Inskrivning!A84="m",Inskrivning!T84,0)</f>
        <v>0</v>
      </c>
      <c r="M84" s="16">
        <f>IF(Inskrivning!A84="m",Inskrivning!U84,0)</f>
        <v>0</v>
      </c>
      <c r="N84" s="16">
        <f>IF(Inskrivning!A84="m",Inskrivning!V84,0)</f>
        <v>0</v>
      </c>
      <c r="O84" s="73">
        <f>IF(Inskrivning!A84="m",Inskrivning!W84,0)</f>
        <v>0</v>
      </c>
      <c r="P84" s="73">
        <f>IF(Inskrivning!A84="m",Inskrivning!X84,0)</f>
        <v>0</v>
      </c>
      <c r="Q84" s="113"/>
    </row>
    <row r="85" spans="2:17" ht="15.6" x14ac:dyDescent="0.3">
      <c r="B85" s="55">
        <f>IF(Inskrivning!A86="m",Inskrivning!J86,0)</f>
        <v>0</v>
      </c>
      <c r="C85" s="35">
        <f>IF(Inskrivning!A86="m",Inskrivning!K86,0)</f>
        <v>0</v>
      </c>
      <c r="D85" s="16">
        <f>IF(Inskrivning!A86="m",Inskrivning!L86,0)</f>
        <v>0</v>
      </c>
      <c r="E85" s="16">
        <f>IF(Inskrivning!A86="m",Inskrivning!M86,0)</f>
        <v>0</v>
      </c>
      <c r="F85" s="16">
        <f>IF(Inskrivning!A86="m",Inskrivning!N86,0)</f>
        <v>0</v>
      </c>
      <c r="G85" s="16">
        <f>IF(Inskrivning!A86="m",Inskrivning!O86,0)</f>
        <v>0</v>
      </c>
      <c r="H85" s="16">
        <f>IF(Inskrivning!A86="m",Inskrivning!P86,0)</f>
        <v>0</v>
      </c>
      <c r="I85" s="73">
        <f>IF(Inskrivning!A86="m",Inskrivning!Q86,0)</f>
        <v>0</v>
      </c>
      <c r="J85" s="16">
        <f>IF(Inskrivning!A86="m",Inskrivning!R86,0)</f>
        <v>0</v>
      </c>
      <c r="K85" s="16">
        <f>IF(Inskrivning!A86="m",Inskrivning!S86,0)</f>
        <v>0</v>
      </c>
      <c r="L85" s="16">
        <f>IF(Inskrivning!A86="m",Inskrivning!T86,0)</f>
        <v>0</v>
      </c>
      <c r="M85" s="16">
        <f>IF(Inskrivning!A86="m",Inskrivning!U86,0)</f>
        <v>0</v>
      </c>
      <c r="N85" s="16">
        <f>IF(Inskrivning!A86="m",Inskrivning!V86,0)</f>
        <v>0</v>
      </c>
      <c r="O85" s="73">
        <f>IF(Inskrivning!A86="m",Inskrivning!W86,0)</f>
        <v>0</v>
      </c>
      <c r="P85" s="73">
        <f>IF(Inskrivning!A86="m",Inskrivning!X86,0)</f>
        <v>0</v>
      </c>
      <c r="Q85" s="113"/>
    </row>
    <row r="86" spans="2:17" ht="15.6" x14ac:dyDescent="0.3">
      <c r="B86" s="55">
        <f>IF(Inskrivning!A87="m",Inskrivning!J87,0)</f>
        <v>0</v>
      </c>
      <c r="C86" s="35">
        <f>IF(Inskrivning!A87="m",Inskrivning!K87,0)</f>
        <v>0</v>
      </c>
      <c r="D86" s="16">
        <f>IF(Inskrivning!A87="m",Inskrivning!L87,0)</f>
        <v>0</v>
      </c>
      <c r="E86" s="16">
        <f>IF(Inskrivning!A87="m",Inskrivning!M87,0)</f>
        <v>0</v>
      </c>
      <c r="F86" s="16">
        <f>IF(Inskrivning!A87="m",Inskrivning!N87,0)</f>
        <v>0</v>
      </c>
      <c r="G86" s="16">
        <f>IF(Inskrivning!A87="m",Inskrivning!O87,0)</f>
        <v>0</v>
      </c>
      <c r="H86" s="16">
        <f>IF(Inskrivning!A87="m",Inskrivning!P87,0)</f>
        <v>0</v>
      </c>
      <c r="I86" s="73">
        <f>IF(Inskrivning!A87="m",Inskrivning!Q87,0)</f>
        <v>0</v>
      </c>
      <c r="J86" s="16">
        <f>IF(Inskrivning!A87="m",Inskrivning!R87,0)</f>
        <v>0</v>
      </c>
      <c r="K86" s="16">
        <f>IF(Inskrivning!A87="m",Inskrivning!S87,0)</f>
        <v>0</v>
      </c>
      <c r="L86" s="16">
        <f>IF(Inskrivning!A87="m",Inskrivning!T87,0)</f>
        <v>0</v>
      </c>
      <c r="M86" s="16">
        <f>IF(Inskrivning!A87="m",Inskrivning!U87,0)</f>
        <v>0</v>
      </c>
      <c r="N86" s="16">
        <f>IF(Inskrivning!A87="m",Inskrivning!V87,0)</f>
        <v>0</v>
      </c>
      <c r="O86" s="73">
        <f>IF(Inskrivning!A87="m",Inskrivning!W87,0)</f>
        <v>0</v>
      </c>
      <c r="P86" s="73">
        <f>IF(Inskrivning!A87="m",Inskrivning!X87,0)</f>
        <v>0</v>
      </c>
      <c r="Q86" s="113"/>
    </row>
    <row r="87" spans="2:17" ht="15.6" x14ac:dyDescent="0.3">
      <c r="B87" s="55">
        <f>IF(Inskrivning!A88="m",Inskrivning!J88,0)</f>
        <v>0</v>
      </c>
      <c r="C87" s="35">
        <f>IF(Inskrivning!A88="m",Inskrivning!K88,0)</f>
        <v>0</v>
      </c>
      <c r="D87" s="16">
        <f>IF(Inskrivning!A88="m",Inskrivning!L88,0)</f>
        <v>0</v>
      </c>
      <c r="E87" s="16">
        <f>IF(Inskrivning!A88="m",Inskrivning!M88,0)</f>
        <v>0</v>
      </c>
      <c r="F87" s="16">
        <f>IF(Inskrivning!A88="m",Inskrivning!N88,0)</f>
        <v>0</v>
      </c>
      <c r="G87" s="16">
        <f>IF(Inskrivning!A88="m",Inskrivning!O88,0)</f>
        <v>0</v>
      </c>
      <c r="H87" s="16">
        <f>IF(Inskrivning!A88="m",Inskrivning!P88,0)</f>
        <v>0</v>
      </c>
      <c r="I87" s="73">
        <f>IF(Inskrivning!A88="m",Inskrivning!Q88,0)</f>
        <v>0</v>
      </c>
      <c r="J87" s="16">
        <f>IF(Inskrivning!A88="m",Inskrivning!R88,0)</f>
        <v>0</v>
      </c>
      <c r="K87" s="16">
        <f>IF(Inskrivning!A88="m",Inskrivning!S88,0)</f>
        <v>0</v>
      </c>
      <c r="L87" s="16">
        <f>IF(Inskrivning!A88="m",Inskrivning!T88,0)</f>
        <v>0</v>
      </c>
      <c r="M87" s="16">
        <f>IF(Inskrivning!A88="m",Inskrivning!U88,0)</f>
        <v>0</v>
      </c>
      <c r="N87" s="16">
        <f>IF(Inskrivning!A88="m",Inskrivning!V88,0)</f>
        <v>0</v>
      </c>
      <c r="O87" s="73">
        <f>IF(Inskrivning!A88="m",Inskrivning!W88,0)</f>
        <v>0</v>
      </c>
      <c r="P87" s="73">
        <f>IF(Inskrivning!A88="m",Inskrivning!X88,0)</f>
        <v>0</v>
      </c>
      <c r="Q87" s="113"/>
    </row>
    <row r="88" spans="2:17" ht="15.6" x14ac:dyDescent="0.3">
      <c r="B88" s="55">
        <f>IF(Inskrivning!A89="m",Inskrivning!J89,0)</f>
        <v>0</v>
      </c>
      <c r="C88" s="35">
        <f>IF(Inskrivning!A89="m",Inskrivning!K89,0)</f>
        <v>0</v>
      </c>
      <c r="D88" s="16">
        <f>IF(Inskrivning!A89="m",Inskrivning!L89,0)</f>
        <v>0</v>
      </c>
      <c r="E88" s="16">
        <f>IF(Inskrivning!A89="m",Inskrivning!M89,0)</f>
        <v>0</v>
      </c>
      <c r="F88" s="16">
        <f>IF(Inskrivning!A89="m",Inskrivning!N89,0)</f>
        <v>0</v>
      </c>
      <c r="G88" s="16">
        <f>IF(Inskrivning!A89="m",Inskrivning!O89,0)</f>
        <v>0</v>
      </c>
      <c r="H88" s="16">
        <f>IF(Inskrivning!A89="m",Inskrivning!P89,0)</f>
        <v>0</v>
      </c>
      <c r="I88" s="73">
        <f>IF(Inskrivning!A89="m",Inskrivning!Q89,0)</f>
        <v>0</v>
      </c>
      <c r="J88" s="16">
        <f>IF(Inskrivning!A89="m",Inskrivning!R89,0)</f>
        <v>0</v>
      </c>
      <c r="K88" s="16">
        <f>IF(Inskrivning!A89="m",Inskrivning!S89,0)</f>
        <v>0</v>
      </c>
      <c r="L88" s="16">
        <f>IF(Inskrivning!A89="m",Inskrivning!T89,0)</f>
        <v>0</v>
      </c>
      <c r="M88" s="16">
        <f>IF(Inskrivning!A89="m",Inskrivning!U89,0)</f>
        <v>0</v>
      </c>
      <c r="N88" s="16">
        <f>IF(Inskrivning!A89="m",Inskrivning!V89,0)</f>
        <v>0</v>
      </c>
      <c r="O88" s="73">
        <f>IF(Inskrivning!A89="m",Inskrivning!W89,0)</f>
        <v>0</v>
      </c>
      <c r="P88" s="73">
        <f>IF(Inskrivning!A89="m",Inskrivning!X89,0)</f>
        <v>0</v>
      </c>
      <c r="Q88" s="113"/>
    </row>
    <row r="89" spans="2:17" ht="15.6" x14ac:dyDescent="0.3">
      <c r="B89" s="55">
        <f>IF(Inskrivning!A90="m",Inskrivning!J90,0)</f>
        <v>0</v>
      </c>
      <c r="C89" s="35">
        <f>IF(Inskrivning!A90="m",Inskrivning!K90,0)</f>
        <v>0</v>
      </c>
      <c r="D89" s="16">
        <f>IF(Inskrivning!A90="m",Inskrivning!L90,0)</f>
        <v>0</v>
      </c>
      <c r="E89" s="16">
        <f>IF(Inskrivning!A90="m",Inskrivning!M90,0)</f>
        <v>0</v>
      </c>
      <c r="F89" s="16">
        <f>IF(Inskrivning!A90="m",Inskrivning!N90,0)</f>
        <v>0</v>
      </c>
      <c r="G89" s="16">
        <f>IF(Inskrivning!A90="m",Inskrivning!O90,0)</f>
        <v>0</v>
      </c>
      <c r="H89" s="16">
        <f>IF(Inskrivning!A90="m",Inskrivning!P90,0)</f>
        <v>0</v>
      </c>
      <c r="I89" s="73">
        <f>IF(Inskrivning!A90="m",Inskrivning!Q90,0)</f>
        <v>0</v>
      </c>
      <c r="J89" s="16">
        <f>IF(Inskrivning!A90="m",Inskrivning!R90,0)</f>
        <v>0</v>
      </c>
      <c r="K89" s="16">
        <f>IF(Inskrivning!A90="m",Inskrivning!S90,0)</f>
        <v>0</v>
      </c>
      <c r="L89" s="16">
        <f>IF(Inskrivning!A90="m",Inskrivning!T90,0)</f>
        <v>0</v>
      </c>
      <c r="M89" s="16">
        <f>IF(Inskrivning!A90="m",Inskrivning!U90,0)</f>
        <v>0</v>
      </c>
      <c r="N89" s="16">
        <f>IF(Inskrivning!A90="m",Inskrivning!V90,0)</f>
        <v>0</v>
      </c>
      <c r="O89" s="73">
        <f>IF(Inskrivning!A90="m",Inskrivning!W90,0)</f>
        <v>0</v>
      </c>
      <c r="P89" s="73">
        <f>IF(Inskrivning!A90="m",Inskrivning!X90,0)</f>
        <v>0</v>
      </c>
      <c r="Q89" s="113"/>
    </row>
    <row r="90" spans="2:17" ht="15.6" x14ac:dyDescent="0.3">
      <c r="B90" s="55">
        <f>IF(Inskrivning!A91="m",Inskrivning!J91,0)</f>
        <v>0</v>
      </c>
      <c r="C90" s="35">
        <f>IF(Inskrivning!A91="m",Inskrivning!K91,0)</f>
        <v>0</v>
      </c>
      <c r="D90" s="16">
        <f>IF(Inskrivning!A91="m",Inskrivning!L91,0)</f>
        <v>0</v>
      </c>
      <c r="E90" s="16">
        <f>IF(Inskrivning!A91="m",Inskrivning!M91,0)</f>
        <v>0</v>
      </c>
      <c r="F90" s="16">
        <f>IF(Inskrivning!A91="m",Inskrivning!N91,0)</f>
        <v>0</v>
      </c>
      <c r="G90" s="16">
        <f>IF(Inskrivning!A91="m",Inskrivning!O91,0)</f>
        <v>0</v>
      </c>
      <c r="H90" s="16">
        <f>IF(Inskrivning!A91="m",Inskrivning!P91,0)</f>
        <v>0</v>
      </c>
      <c r="I90" s="73">
        <f>IF(Inskrivning!A91="m",Inskrivning!Q91,0)</f>
        <v>0</v>
      </c>
      <c r="J90" s="16">
        <f>IF(Inskrivning!A91="m",Inskrivning!R91,0)</f>
        <v>0</v>
      </c>
      <c r="K90" s="16">
        <f>IF(Inskrivning!A91="m",Inskrivning!S91,0)</f>
        <v>0</v>
      </c>
      <c r="L90" s="16">
        <f>IF(Inskrivning!A91="m",Inskrivning!T91,0)</f>
        <v>0</v>
      </c>
      <c r="M90" s="16">
        <f>IF(Inskrivning!A91="m",Inskrivning!U91,0)</f>
        <v>0</v>
      </c>
      <c r="N90" s="16">
        <f>IF(Inskrivning!A91="m",Inskrivning!V91,0)</f>
        <v>0</v>
      </c>
      <c r="O90" s="73">
        <f>IF(Inskrivning!A91="m",Inskrivning!W91,0)</f>
        <v>0</v>
      </c>
      <c r="P90" s="73">
        <f>IF(Inskrivning!A91="m",Inskrivning!X91,0)</f>
        <v>0</v>
      </c>
      <c r="Q90" s="113"/>
    </row>
    <row r="91" spans="2:17" ht="15.6" x14ac:dyDescent="0.3">
      <c r="B91" s="55">
        <f>IF(Inskrivning!A92="m",Inskrivning!J92,0)</f>
        <v>0</v>
      </c>
      <c r="C91" s="35">
        <f>IF(Inskrivning!A92="m",Inskrivning!K92,0)</f>
        <v>0</v>
      </c>
      <c r="D91" s="16">
        <f>IF(Inskrivning!A92="m",Inskrivning!L92,0)</f>
        <v>0</v>
      </c>
      <c r="E91" s="16">
        <f>IF(Inskrivning!A92="m",Inskrivning!M92,0)</f>
        <v>0</v>
      </c>
      <c r="F91" s="16">
        <f>IF(Inskrivning!A92="m",Inskrivning!N92,0)</f>
        <v>0</v>
      </c>
      <c r="G91" s="16">
        <f>IF(Inskrivning!A92="m",Inskrivning!O92,0)</f>
        <v>0</v>
      </c>
      <c r="H91" s="16">
        <f>IF(Inskrivning!A92="m",Inskrivning!P92,0)</f>
        <v>0</v>
      </c>
      <c r="I91" s="73">
        <f>IF(Inskrivning!A92="m",Inskrivning!Q92,0)</f>
        <v>0</v>
      </c>
      <c r="J91" s="16">
        <f>IF(Inskrivning!A92="m",Inskrivning!R92,0)</f>
        <v>0</v>
      </c>
      <c r="K91" s="16">
        <f>IF(Inskrivning!A92="m",Inskrivning!S92,0)</f>
        <v>0</v>
      </c>
      <c r="L91" s="16">
        <f>IF(Inskrivning!A92="m",Inskrivning!T92,0)</f>
        <v>0</v>
      </c>
      <c r="M91" s="16">
        <f>IF(Inskrivning!A92="m",Inskrivning!U92,0)</f>
        <v>0</v>
      </c>
      <c r="N91" s="16">
        <f>IF(Inskrivning!A92="m",Inskrivning!V92,0)</f>
        <v>0</v>
      </c>
      <c r="O91" s="73">
        <f>IF(Inskrivning!A92="m",Inskrivning!W92,0)</f>
        <v>0</v>
      </c>
      <c r="P91" s="73">
        <f>IF(Inskrivning!A92="m",Inskrivning!X92,0)</f>
        <v>0</v>
      </c>
      <c r="Q91" s="113"/>
    </row>
    <row r="92" spans="2:17" ht="15.6" x14ac:dyDescent="0.3">
      <c r="B92" s="55">
        <f>IF(Inskrivning!A93="m",Inskrivning!J93,0)</f>
        <v>0</v>
      </c>
      <c r="C92" s="35">
        <f>IF(Inskrivning!A93="m",Inskrivning!K93,0)</f>
        <v>0</v>
      </c>
      <c r="D92" s="16">
        <f>IF(Inskrivning!A93="m",Inskrivning!L93,0)</f>
        <v>0</v>
      </c>
      <c r="E92" s="16">
        <f>IF(Inskrivning!A93="m",Inskrivning!M93,0)</f>
        <v>0</v>
      </c>
      <c r="F92" s="16">
        <f>IF(Inskrivning!A93="m",Inskrivning!N93,0)</f>
        <v>0</v>
      </c>
      <c r="G92" s="16">
        <f>IF(Inskrivning!A93="m",Inskrivning!O93,0)</f>
        <v>0</v>
      </c>
      <c r="H92" s="16">
        <f>IF(Inskrivning!A93="m",Inskrivning!P93,0)</f>
        <v>0</v>
      </c>
      <c r="I92" s="73">
        <f>IF(Inskrivning!A93="m",Inskrivning!Q93,0)</f>
        <v>0</v>
      </c>
      <c r="J92" s="16">
        <f>IF(Inskrivning!A93="m",Inskrivning!R93,0)</f>
        <v>0</v>
      </c>
      <c r="K92" s="16">
        <f>IF(Inskrivning!A93="m",Inskrivning!S93,0)</f>
        <v>0</v>
      </c>
      <c r="L92" s="16">
        <f>IF(Inskrivning!A93="m",Inskrivning!T93,0)</f>
        <v>0</v>
      </c>
      <c r="M92" s="16">
        <f>IF(Inskrivning!A93="m",Inskrivning!U93,0)</f>
        <v>0</v>
      </c>
      <c r="N92" s="16">
        <f>IF(Inskrivning!A93="m",Inskrivning!V93,0)</f>
        <v>0</v>
      </c>
      <c r="O92" s="73">
        <f>IF(Inskrivning!A93="m",Inskrivning!W93,0)</f>
        <v>0</v>
      </c>
      <c r="P92" s="73">
        <f>IF(Inskrivning!A93="m",Inskrivning!X93,0)</f>
        <v>0</v>
      </c>
      <c r="Q92" s="113"/>
    </row>
    <row r="93" spans="2:17" ht="15.6" x14ac:dyDescent="0.3">
      <c r="B93" s="55">
        <f>IF(Inskrivning!A94="m",Inskrivning!J94,0)</f>
        <v>0</v>
      </c>
      <c r="C93" s="35">
        <f>IF(Inskrivning!A94="m",Inskrivning!K94,0)</f>
        <v>0</v>
      </c>
      <c r="D93" s="16">
        <f>IF(Inskrivning!A94="m",Inskrivning!L94,0)</f>
        <v>0</v>
      </c>
      <c r="E93" s="16">
        <f>IF(Inskrivning!A94="m",Inskrivning!M94,0)</f>
        <v>0</v>
      </c>
      <c r="F93" s="16">
        <f>IF(Inskrivning!A94="m",Inskrivning!N94,0)</f>
        <v>0</v>
      </c>
      <c r="G93" s="16">
        <f>IF(Inskrivning!A94="m",Inskrivning!O94,0)</f>
        <v>0</v>
      </c>
      <c r="H93" s="16">
        <f>IF(Inskrivning!A94="m",Inskrivning!P94,0)</f>
        <v>0</v>
      </c>
      <c r="I93" s="73">
        <f>IF(Inskrivning!A94="m",Inskrivning!Q94,0)</f>
        <v>0</v>
      </c>
      <c r="J93" s="16">
        <f>IF(Inskrivning!A94="m",Inskrivning!R94,0)</f>
        <v>0</v>
      </c>
      <c r="K93" s="16">
        <f>IF(Inskrivning!A94="m",Inskrivning!S94,0)</f>
        <v>0</v>
      </c>
      <c r="L93" s="16">
        <f>IF(Inskrivning!A94="m",Inskrivning!T94,0)</f>
        <v>0</v>
      </c>
      <c r="M93" s="16">
        <f>IF(Inskrivning!A94="m",Inskrivning!U94,0)</f>
        <v>0</v>
      </c>
      <c r="N93" s="16">
        <f>IF(Inskrivning!A94="m",Inskrivning!V94,0)</f>
        <v>0</v>
      </c>
      <c r="O93" s="73">
        <f>IF(Inskrivning!A94="m",Inskrivning!W94,0)</f>
        <v>0</v>
      </c>
      <c r="P93" s="73">
        <f>IF(Inskrivning!A94="m",Inskrivning!X94,0)</f>
        <v>0</v>
      </c>
      <c r="Q93" s="113"/>
    </row>
    <row r="94" spans="2:17" ht="15.6" x14ac:dyDescent="0.3">
      <c r="B94" s="55">
        <f>IF(Inskrivning!A95="m",Inskrivning!J95,0)</f>
        <v>0</v>
      </c>
      <c r="C94" s="35">
        <f>IF(Inskrivning!A95="m",Inskrivning!K95,0)</f>
        <v>0</v>
      </c>
      <c r="D94" s="16">
        <f>IF(Inskrivning!A95="m",Inskrivning!L95,0)</f>
        <v>0</v>
      </c>
      <c r="E94" s="16">
        <f>IF(Inskrivning!A95="m",Inskrivning!M95,0)</f>
        <v>0</v>
      </c>
      <c r="F94" s="16">
        <f>IF(Inskrivning!A95="m",Inskrivning!N95,0)</f>
        <v>0</v>
      </c>
      <c r="G94" s="16">
        <f>IF(Inskrivning!A95="m",Inskrivning!O95,0)</f>
        <v>0</v>
      </c>
      <c r="H94" s="16">
        <f>IF(Inskrivning!A95="m",Inskrivning!P95,0)</f>
        <v>0</v>
      </c>
      <c r="I94" s="73">
        <f>IF(Inskrivning!A95="m",Inskrivning!Q95,0)</f>
        <v>0</v>
      </c>
      <c r="J94" s="16">
        <f>IF(Inskrivning!A95="m",Inskrivning!R95,0)</f>
        <v>0</v>
      </c>
      <c r="K94" s="16">
        <f>IF(Inskrivning!A95="m",Inskrivning!S95,0)</f>
        <v>0</v>
      </c>
      <c r="L94" s="16">
        <f>IF(Inskrivning!A95="m",Inskrivning!T95,0)</f>
        <v>0</v>
      </c>
      <c r="M94" s="16">
        <f>IF(Inskrivning!A95="m",Inskrivning!U95,0)</f>
        <v>0</v>
      </c>
      <c r="N94" s="16">
        <f>IF(Inskrivning!A95="m",Inskrivning!V95,0)</f>
        <v>0</v>
      </c>
      <c r="O94" s="73">
        <f>IF(Inskrivning!A95="m",Inskrivning!W95,0)</f>
        <v>0</v>
      </c>
      <c r="P94" s="73">
        <f>IF(Inskrivning!A95="m",Inskrivning!X95,0)</f>
        <v>0</v>
      </c>
      <c r="Q94" s="113"/>
    </row>
    <row r="95" spans="2:17" ht="15.6" x14ac:dyDescent="0.3">
      <c r="B95" s="55">
        <f>IF(Inskrivning!A96="m",Inskrivning!J96,0)</f>
        <v>0</v>
      </c>
      <c r="C95" s="35">
        <f>IF(Inskrivning!A96="m",Inskrivning!K96,0)</f>
        <v>0</v>
      </c>
      <c r="D95" s="16">
        <f>IF(Inskrivning!A96="m",Inskrivning!L96,0)</f>
        <v>0</v>
      </c>
      <c r="E95" s="16">
        <f>IF(Inskrivning!A96="m",Inskrivning!M96,0)</f>
        <v>0</v>
      </c>
      <c r="F95" s="16">
        <f>IF(Inskrivning!A96="m",Inskrivning!N96,0)</f>
        <v>0</v>
      </c>
      <c r="G95" s="16">
        <f>IF(Inskrivning!A96="m",Inskrivning!O96,0)</f>
        <v>0</v>
      </c>
      <c r="H95" s="16">
        <f>IF(Inskrivning!A96="m",Inskrivning!P96,0)</f>
        <v>0</v>
      </c>
      <c r="I95" s="73">
        <f>IF(Inskrivning!A96="m",Inskrivning!Q96,0)</f>
        <v>0</v>
      </c>
      <c r="J95" s="16">
        <f>IF(Inskrivning!A96="m",Inskrivning!R96,0)</f>
        <v>0</v>
      </c>
      <c r="K95" s="16">
        <f>IF(Inskrivning!A96="m",Inskrivning!S96,0)</f>
        <v>0</v>
      </c>
      <c r="L95" s="16">
        <f>IF(Inskrivning!A96="m",Inskrivning!T96,0)</f>
        <v>0</v>
      </c>
      <c r="M95" s="16">
        <f>IF(Inskrivning!A96="m",Inskrivning!U96,0)</f>
        <v>0</v>
      </c>
      <c r="N95" s="16">
        <f>IF(Inskrivning!A96="m",Inskrivning!V96,0)</f>
        <v>0</v>
      </c>
      <c r="O95" s="73">
        <f>IF(Inskrivning!A96="m",Inskrivning!W96,0)</f>
        <v>0</v>
      </c>
      <c r="P95" s="73">
        <f>IF(Inskrivning!A96="m",Inskrivning!X96,0)</f>
        <v>0</v>
      </c>
      <c r="Q95" s="113"/>
    </row>
    <row r="96" spans="2:17" ht="15.6" x14ac:dyDescent="0.3">
      <c r="B96" s="55">
        <f>IF(Inskrivning!A97="m",Inskrivning!J97,0)</f>
        <v>0</v>
      </c>
      <c r="C96" s="35">
        <f>IF(Inskrivning!A97="m",Inskrivning!K97,0)</f>
        <v>0</v>
      </c>
      <c r="D96" s="16">
        <f>IF(Inskrivning!A97="m",Inskrivning!L97,0)</f>
        <v>0</v>
      </c>
      <c r="E96" s="16">
        <f>IF(Inskrivning!A97="m",Inskrivning!M97,0)</f>
        <v>0</v>
      </c>
      <c r="F96" s="16">
        <f>IF(Inskrivning!A97="m",Inskrivning!N97,0)</f>
        <v>0</v>
      </c>
      <c r="G96" s="16">
        <f>IF(Inskrivning!A97="m",Inskrivning!O97,0)</f>
        <v>0</v>
      </c>
      <c r="H96" s="16">
        <f>IF(Inskrivning!A97="m",Inskrivning!P97,0)</f>
        <v>0</v>
      </c>
      <c r="I96" s="73">
        <f>IF(Inskrivning!A97="m",Inskrivning!Q97,0)</f>
        <v>0</v>
      </c>
      <c r="J96" s="16">
        <f>IF(Inskrivning!A97="m",Inskrivning!R97,0)</f>
        <v>0</v>
      </c>
      <c r="K96" s="16">
        <f>IF(Inskrivning!A97="m",Inskrivning!S97,0)</f>
        <v>0</v>
      </c>
      <c r="L96" s="16">
        <f>IF(Inskrivning!A97="m",Inskrivning!T97,0)</f>
        <v>0</v>
      </c>
      <c r="M96" s="16">
        <f>IF(Inskrivning!A97="m",Inskrivning!U97,0)</f>
        <v>0</v>
      </c>
      <c r="N96" s="16">
        <f>IF(Inskrivning!A97="m",Inskrivning!V97,0)</f>
        <v>0</v>
      </c>
      <c r="O96" s="73">
        <f>IF(Inskrivning!A97="m",Inskrivning!W97,0)</f>
        <v>0</v>
      </c>
      <c r="P96" s="73">
        <f>IF(Inskrivning!A97="m",Inskrivning!X97,0)</f>
        <v>0</v>
      </c>
      <c r="Q96" s="113"/>
    </row>
    <row r="97" spans="2:17" ht="15.6" x14ac:dyDescent="0.3">
      <c r="B97" s="55">
        <f>IF(Inskrivning!A98="m",Inskrivning!J98,0)</f>
        <v>0</v>
      </c>
      <c r="C97" s="35">
        <f>IF(Inskrivning!A98="m",Inskrivning!K98,0)</f>
        <v>0</v>
      </c>
      <c r="D97" s="16">
        <f>IF(Inskrivning!A98="m",Inskrivning!L98,0)</f>
        <v>0</v>
      </c>
      <c r="E97" s="16">
        <f>IF(Inskrivning!A98="m",Inskrivning!M98,0)</f>
        <v>0</v>
      </c>
      <c r="F97" s="16">
        <f>IF(Inskrivning!A98="m",Inskrivning!N98,0)</f>
        <v>0</v>
      </c>
      <c r="G97" s="16">
        <f>IF(Inskrivning!A98="m",Inskrivning!O98,0)</f>
        <v>0</v>
      </c>
      <c r="H97" s="16">
        <f>IF(Inskrivning!A98="m",Inskrivning!P98,0)</f>
        <v>0</v>
      </c>
      <c r="I97" s="73">
        <f>IF(Inskrivning!A98="m",Inskrivning!Q98,0)</f>
        <v>0</v>
      </c>
      <c r="J97" s="16">
        <f>IF(Inskrivning!A98="m",Inskrivning!R98,0)</f>
        <v>0</v>
      </c>
      <c r="K97" s="16">
        <f>IF(Inskrivning!A98="m",Inskrivning!S98,0)</f>
        <v>0</v>
      </c>
      <c r="L97" s="16">
        <f>IF(Inskrivning!A98="m",Inskrivning!T98,0)</f>
        <v>0</v>
      </c>
      <c r="M97" s="16">
        <f>IF(Inskrivning!A98="m",Inskrivning!U98,0)</f>
        <v>0</v>
      </c>
      <c r="N97" s="16">
        <f>IF(Inskrivning!A98="m",Inskrivning!V98,0)</f>
        <v>0</v>
      </c>
      <c r="O97" s="73">
        <f>IF(Inskrivning!A98="m",Inskrivning!W98,0)</f>
        <v>0</v>
      </c>
      <c r="P97" s="73">
        <f>IF(Inskrivning!A98="m",Inskrivning!X98,0)</f>
        <v>0</v>
      </c>
      <c r="Q97" s="113"/>
    </row>
    <row r="98" spans="2:17" ht="15.6" x14ac:dyDescent="0.3">
      <c r="B98" s="55">
        <f>IF(Inskrivning!A99="m",Inskrivning!J99,0)</f>
        <v>0</v>
      </c>
      <c r="C98" s="35">
        <f>IF(Inskrivning!A99="m",Inskrivning!K99,0)</f>
        <v>0</v>
      </c>
      <c r="D98" s="16">
        <f>IF(Inskrivning!A99="m",Inskrivning!L99,0)</f>
        <v>0</v>
      </c>
      <c r="E98" s="16">
        <f>IF(Inskrivning!A99="m",Inskrivning!M99,0)</f>
        <v>0</v>
      </c>
      <c r="F98" s="16">
        <f>IF(Inskrivning!A99="m",Inskrivning!N99,0)</f>
        <v>0</v>
      </c>
      <c r="G98" s="16">
        <f>IF(Inskrivning!A99="m",Inskrivning!O99,0)</f>
        <v>0</v>
      </c>
      <c r="H98" s="16">
        <f>IF(Inskrivning!A99="m",Inskrivning!P99,0)</f>
        <v>0</v>
      </c>
      <c r="I98" s="73">
        <f>IF(Inskrivning!A99="m",Inskrivning!Q99,0)</f>
        <v>0</v>
      </c>
      <c r="J98" s="16">
        <f>IF(Inskrivning!A99="m",Inskrivning!R99,0)</f>
        <v>0</v>
      </c>
      <c r="K98" s="16">
        <f>IF(Inskrivning!A99="m",Inskrivning!S99,0)</f>
        <v>0</v>
      </c>
      <c r="L98" s="16">
        <f>IF(Inskrivning!A99="m",Inskrivning!T99,0)</f>
        <v>0</v>
      </c>
      <c r="M98" s="16">
        <f>IF(Inskrivning!A99="m",Inskrivning!U99,0)</f>
        <v>0</v>
      </c>
      <c r="N98" s="16">
        <f>IF(Inskrivning!A99="m",Inskrivning!V99,0)</f>
        <v>0</v>
      </c>
      <c r="O98" s="73">
        <f>IF(Inskrivning!A99="m",Inskrivning!W99,0)</f>
        <v>0</v>
      </c>
      <c r="P98" s="73">
        <f>IF(Inskrivning!A99="m",Inskrivning!X99,0)</f>
        <v>0</v>
      </c>
      <c r="Q98" s="113"/>
    </row>
    <row r="99" spans="2:17" ht="15.6" x14ac:dyDescent="0.3">
      <c r="B99" s="55">
        <f>IF(Inskrivning!A100="m",Inskrivning!J100,0)</f>
        <v>0</v>
      </c>
      <c r="C99" s="35">
        <f>IF(Inskrivning!A100="m",Inskrivning!K100,0)</f>
        <v>0</v>
      </c>
      <c r="D99" s="16">
        <f>IF(Inskrivning!A100="m",Inskrivning!L100,0)</f>
        <v>0</v>
      </c>
      <c r="E99" s="16">
        <f>IF(Inskrivning!A100="m",Inskrivning!M100,0)</f>
        <v>0</v>
      </c>
      <c r="F99" s="16">
        <f>IF(Inskrivning!A100="m",Inskrivning!N100,0)</f>
        <v>0</v>
      </c>
      <c r="G99" s="16">
        <f>IF(Inskrivning!A100="m",Inskrivning!O100,0)</f>
        <v>0</v>
      </c>
      <c r="H99" s="16">
        <f>IF(Inskrivning!A100="m",Inskrivning!P100,0)</f>
        <v>0</v>
      </c>
      <c r="I99" s="73">
        <f>IF(Inskrivning!A100="m",Inskrivning!Q100,0)</f>
        <v>0</v>
      </c>
      <c r="J99" s="16">
        <f>IF(Inskrivning!A100="m",Inskrivning!R100,0)</f>
        <v>0</v>
      </c>
      <c r="K99" s="16">
        <f>IF(Inskrivning!A100="m",Inskrivning!S100,0)</f>
        <v>0</v>
      </c>
      <c r="L99" s="16">
        <f>IF(Inskrivning!A100="m",Inskrivning!T100,0)</f>
        <v>0</v>
      </c>
      <c r="M99" s="16">
        <f>IF(Inskrivning!A100="m",Inskrivning!U100,0)</f>
        <v>0</v>
      </c>
      <c r="N99" s="16">
        <f>IF(Inskrivning!A100="m",Inskrivning!V100,0)</f>
        <v>0</v>
      </c>
      <c r="O99" s="73">
        <f>IF(Inskrivning!A100="m",Inskrivning!W100,0)</f>
        <v>0</v>
      </c>
      <c r="P99" s="73">
        <f>IF(Inskrivning!A100="m",Inskrivning!X100,0)</f>
        <v>0</v>
      </c>
      <c r="Q99" s="113"/>
    </row>
    <row r="100" spans="2:17" ht="15.6" x14ac:dyDescent="0.3">
      <c r="B100" s="55">
        <f>IF(Inskrivning!A101="m",Inskrivning!J101,0)</f>
        <v>0</v>
      </c>
      <c r="C100" s="35">
        <f>IF(Inskrivning!A101="m",Inskrivning!K101,0)</f>
        <v>0</v>
      </c>
      <c r="D100" s="16">
        <f>IF(Inskrivning!A101="m",Inskrivning!L101,0)</f>
        <v>0</v>
      </c>
      <c r="E100" s="16">
        <f>IF(Inskrivning!A101="m",Inskrivning!M101,0)</f>
        <v>0</v>
      </c>
      <c r="F100" s="16">
        <f>IF(Inskrivning!A101="m",Inskrivning!N101,0)</f>
        <v>0</v>
      </c>
      <c r="G100" s="16">
        <f>IF(Inskrivning!A101="m",Inskrivning!O101,0)</f>
        <v>0</v>
      </c>
      <c r="H100" s="16">
        <f>IF(Inskrivning!A101="m",Inskrivning!P101,0)</f>
        <v>0</v>
      </c>
      <c r="I100" s="73">
        <f>IF(Inskrivning!A101="m",Inskrivning!Q101,0)</f>
        <v>0</v>
      </c>
      <c r="J100" s="16">
        <f>IF(Inskrivning!A101="m",Inskrivning!R101,0)</f>
        <v>0</v>
      </c>
      <c r="K100" s="16">
        <f>IF(Inskrivning!A101="m",Inskrivning!S101,0)</f>
        <v>0</v>
      </c>
      <c r="L100" s="16">
        <f>IF(Inskrivning!A101="m",Inskrivning!T101,0)</f>
        <v>0</v>
      </c>
      <c r="M100" s="16">
        <f>IF(Inskrivning!A101="m",Inskrivning!U101,0)</f>
        <v>0</v>
      </c>
      <c r="N100" s="16">
        <f>IF(Inskrivning!A101="m",Inskrivning!V101,0)</f>
        <v>0</v>
      </c>
      <c r="O100" s="73">
        <f>IF(Inskrivning!A101="m",Inskrivning!W101,0)</f>
        <v>0</v>
      </c>
      <c r="P100" s="73">
        <f>IF(Inskrivning!A101="m",Inskrivning!X101,0)</f>
        <v>0</v>
      </c>
      <c r="Q100" s="113"/>
    </row>
    <row r="101" spans="2:17" ht="15.6" x14ac:dyDescent="0.3">
      <c r="B101" s="55">
        <f>IF(Inskrivning!A102="m",Inskrivning!J102,0)</f>
        <v>0</v>
      </c>
      <c r="C101" s="35">
        <f>IF(Inskrivning!A102="m",Inskrivning!K102,0)</f>
        <v>0</v>
      </c>
      <c r="D101" s="16">
        <f>IF(Inskrivning!A102="m",Inskrivning!L102,0)</f>
        <v>0</v>
      </c>
      <c r="E101" s="16">
        <f>IF(Inskrivning!A102="m",Inskrivning!M102,0)</f>
        <v>0</v>
      </c>
      <c r="F101" s="16">
        <f>IF(Inskrivning!A102="m",Inskrivning!N102,0)</f>
        <v>0</v>
      </c>
      <c r="G101" s="16">
        <f>IF(Inskrivning!A102="m",Inskrivning!O102,0)</f>
        <v>0</v>
      </c>
      <c r="H101" s="16">
        <f>IF(Inskrivning!A102="m",Inskrivning!P102,0)</f>
        <v>0</v>
      </c>
      <c r="I101" s="73">
        <f>IF(Inskrivning!A102="m",Inskrivning!Q102,0)</f>
        <v>0</v>
      </c>
      <c r="J101" s="16">
        <f>IF(Inskrivning!A102="m",Inskrivning!R102,0)</f>
        <v>0</v>
      </c>
      <c r="K101" s="16">
        <f>IF(Inskrivning!A102="m",Inskrivning!S102,0)</f>
        <v>0</v>
      </c>
      <c r="L101" s="16">
        <f>IF(Inskrivning!A102="m",Inskrivning!T102,0)</f>
        <v>0</v>
      </c>
      <c r="M101" s="16">
        <f>IF(Inskrivning!A102="m",Inskrivning!U102,0)</f>
        <v>0</v>
      </c>
      <c r="N101" s="16">
        <f>IF(Inskrivning!A102="m",Inskrivning!V102,0)</f>
        <v>0</v>
      </c>
      <c r="O101" s="73">
        <f>IF(Inskrivning!A102="m",Inskrivning!W102,0)</f>
        <v>0</v>
      </c>
      <c r="P101" s="73">
        <f>IF(Inskrivning!A102="m",Inskrivning!X102,0)</f>
        <v>0</v>
      </c>
      <c r="Q101" s="113"/>
    </row>
    <row r="102" spans="2:17" ht="15.6" x14ac:dyDescent="0.3">
      <c r="B102" s="55">
        <f>IF(Inskrivning!A103="m",Inskrivning!J103,0)</f>
        <v>0</v>
      </c>
      <c r="C102" s="35">
        <f>IF(Inskrivning!A103="m",Inskrivning!K103,0)</f>
        <v>0</v>
      </c>
      <c r="D102" s="16">
        <f>IF(Inskrivning!A103="m",Inskrivning!L103,0)</f>
        <v>0</v>
      </c>
      <c r="E102" s="16">
        <f>IF(Inskrivning!A103="m",Inskrivning!M103,0)</f>
        <v>0</v>
      </c>
      <c r="F102" s="16">
        <f>IF(Inskrivning!A103="m",Inskrivning!N103,0)</f>
        <v>0</v>
      </c>
      <c r="G102" s="16">
        <f>IF(Inskrivning!A103="m",Inskrivning!O103,0)</f>
        <v>0</v>
      </c>
      <c r="H102" s="16">
        <f>IF(Inskrivning!A103="m",Inskrivning!P103,0)</f>
        <v>0</v>
      </c>
      <c r="I102" s="73">
        <f>IF(Inskrivning!A103="m",Inskrivning!Q103,0)</f>
        <v>0</v>
      </c>
      <c r="J102" s="16">
        <f>IF(Inskrivning!A103="m",Inskrivning!R103,0)</f>
        <v>0</v>
      </c>
      <c r="K102" s="16">
        <f>IF(Inskrivning!A103="m",Inskrivning!S103,0)</f>
        <v>0</v>
      </c>
      <c r="L102" s="16">
        <f>IF(Inskrivning!A103="m",Inskrivning!T103,0)</f>
        <v>0</v>
      </c>
      <c r="M102" s="16">
        <f>IF(Inskrivning!A103="m",Inskrivning!U103,0)</f>
        <v>0</v>
      </c>
      <c r="N102" s="16">
        <f>IF(Inskrivning!A103="m",Inskrivning!V103,0)</f>
        <v>0</v>
      </c>
      <c r="O102" s="73">
        <f>IF(Inskrivning!A103="m",Inskrivning!W103,0)</f>
        <v>0</v>
      </c>
      <c r="P102" s="73">
        <f>IF(Inskrivning!A103="m",Inskrivning!X103,0)</f>
        <v>0</v>
      </c>
      <c r="Q102" s="113"/>
    </row>
    <row r="103" spans="2:17" ht="15.6" x14ac:dyDescent="0.3">
      <c r="B103" s="55">
        <f>IF(Inskrivning!A104="m",Inskrivning!J104,0)</f>
        <v>0</v>
      </c>
      <c r="C103" s="35">
        <f>IF(Inskrivning!A104="m",Inskrivning!K104,0)</f>
        <v>0</v>
      </c>
      <c r="D103" s="16">
        <f>IF(Inskrivning!A104="m",Inskrivning!L104,0)</f>
        <v>0</v>
      </c>
      <c r="E103" s="16">
        <f>IF(Inskrivning!A104="m",Inskrivning!M104,0)</f>
        <v>0</v>
      </c>
      <c r="F103" s="16">
        <f>IF(Inskrivning!A104="m",Inskrivning!N104,0)</f>
        <v>0</v>
      </c>
      <c r="G103" s="16">
        <f>IF(Inskrivning!A104="m",Inskrivning!O104,0)</f>
        <v>0</v>
      </c>
      <c r="H103" s="16">
        <f>IF(Inskrivning!A104="m",Inskrivning!P104,0)</f>
        <v>0</v>
      </c>
      <c r="I103" s="73">
        <f>IF(Inskrivning!A104="m",Inskrivning!Q104,0)</f>
        <v>0</v>
      </c>
      <c r="J103" s="16">
        <f>IF(Inskrivning!A104="m",Inskrivning!R104,0)</f>
        <v>0</v>
      </c>
      <c r="K103" s="16">
        <f>IF(Inskrivning!A104="m",Inskrivning!S104,0)</f>
        <v>0</v>
      </c>
      <c r="L103" s="16">
        <f>IF(Inskrivning!A104="m",Inskrivning!T104,0)</f>
        <v>0</v>
      </c>
      <c r="M103" s="16">
        <f>IF(Inskrivning!A104="m",Inskrivning!U104,0)</f>
        <v>0</v>
      </c>
      <c r="N103" s="16">
        <f>IF(Inskrivning!A104="m",Inskrivning!V104,0)</f>
        <v>0</v>
      </c>
      <c r="O103" s="73">
        <f>IF(Inskrivning!A104="m",Inskrivning!W104,0)</f>
        <v>0</v>
      </c>
      <c r="P103" s="73">
        <f>IF(Inskrivning!A104="m",Inskrivning!X104,0)</f>
        <v>0</v>
      </c>
      <c r="Q103" s="113"/>
    </row>
    <row r="104" spans="2:17" ht="15.6" x14ac:dyDescent="0.3">
      <c r="B104" s="55">
        <f>IF(Inskrivning!A106="m",Inskrivning!J106,0)</f>
        <v>0</v>
      </c>
      <c r="C104" s="35">
        <f>IF(Inskrivning!A106="m",Inskrivning!K106,0)</f>
        <v>0</v>
      </c>
      <c r="D104" s="16">
        <f>IF(Inskrivning!A106="m",Inskrivning!L106,0)</f>
        <v>0</v>
      </c>
      <c r="E104" s="16">
        <f>IF(Inskrivning!A106="m",Inskrivning!M106,0)</f>
        <v>0</v>
      </c>
      <c r="F104" s="16">
        <f>IF(Inskrivning!A106="m",Inskrivning!N106,0)</f>
        <v>0</v>
      </c>
      <c r="G104" s="16">
        <f>IF(Inskrivning!A106="m",Inskrivning!O106,0)</f>
        <v>0</v>
      </c>
      <c r="H104" s="16">
        <f>IF(Inskrivning!A106="m",Inskrivning!P106,0)</f>
        <v>0</v>
      </c>
      <c r="I104" s="73">
        <f>IF(Inskrivning!A106="m",Inskrivning!Q106,0)</f>
        <v>0</v>
      </c>
      <c r="J104" s="16">
        <f>IF(Inskrivning!A106="m",Inskrivning!R106,0)</f>
        <v>0</v>
      </c>
      <c r="K104" s="16">
        <f>IF(Inskrivning!A106="m",Inskrivning!S106,0)</f>
        <v>0</v>
      </c>
      <c r="L104" s="16">
        <f>IF(Inskrivning!A106="m",Inskrivning!T106,0)</f>
        <v>0</v>
      </c>
      <c r="M104" s="16">
        <f>IF(Inskrivning!A106="m",Inskrivning!U106,0)</f>
        <v>0</v>
      </c>
      <c r="N104" s="16">
        <f>IF(Inskrivning!A106="m",Inskrivning!V106,0)</f>
        <v>0</v>
      </c>
      <c r="O104" s="73">
        <f>IF(Inskrivning!A106="m",Inskrivning!W106,0)</f>
        <v>0</v>
      </c>
      <c r="P104" s="73">
        <f>IF(Inskrivning!A106="m",Inskrivning!X106,0)</f>
        <v>0</v>
      </c>
      <c r="Q104" s="113"/>
    </row>
    <row r="105" spans="2:17" ht="15.6" x14ac:dyDescent="0.3">
      <c r="B105" s="55">
        <f>IF(Inskrivning!A107="m",Inskrivning!J107,0)</f>
        <v>0</v>
      </c>
      <c r="C105" s="35">
        <f>IF(Inskrivning!A107="m",Inskrivning!K107,0)</f>
        <v>0</v>
      </c>
      <c r="D105" s="16">
        <f>IF(Inskrivning!A107="m",Inskrivning!L107,0)</f>
        <v>0</v>
      </c>
      <c r="E105" s="16">
        <f>IF(Inskrivning!A107="m",Inskrivning!M107,0)</f>
        <v>0</v>
      </c>
      <c r="F105" s="16">
        <f>IF(Inskrivning!A107="m",Inskrivning!N107,0)</f>
        <v>0</v>
      </c>
      <c r="G105" s="16">
        <f>IF(Inskrivning!A107="m",Inskrivning!O107,0)</f>
        <v>0</v>
      </c>
      <c r="H105" s="16">
        <f>IF(Inskrivning!A107="m",Inskrivning!P107,0)</f>
        <v>0</v>
      </c>
      <c r="I105" s="73">
        <f>IF(Inskrivning!A107="m",Inskrivning!Q107,0)</f>
        <v>0</v>
      </c>
      <c r="J105" s="16">
        <f>IF(Inskrivning!A107="m",Inskrivning!R107,0)</f>
        <v>0</v>
      </c>
      <c r="K105" s="16">
        <f>IF(Inskrivning!A107="m",Inskrivning!S107,0)</f>
        <v>0</v>
      </c>
      <c r="L105" s="16">
        <f>IF(Inskrivning!A107="m",Inskrivning!T107,0)</f>
        <v>0</v>
      </c>
      <c r="M105" s="16">
        <f>IF(Inskrivning!A107="m",Inskrivning!U107,0)</f>
        <v>0</v>
      </c>
      <c r="N105" s="16">
        <f>IF(Inskrivning!A107="m",Inskrivning!V107,0)</f>
        <v>0</v>
      </c>
      <c r="O105" s="73">
        <f>IF(Inskrivning!A107="m",Inskrivning!W107,0)</f>
        <v>0</v>
      </c>
      <c r="P105" s="73">
        <f>IF(Inskrivning!A107="m",Inskrivning!X107,0)</f>
        <v>0</v>
      </c>
      <c r="Q105" s="113"/>
    </row>
    <row r="106" spans="2:17" ht="15.6" x14ac:dyDescent="0.3">
      <c r="B106" s="55">
        <f>IF(Inskrivning!A108="m",Inskrivning!J108,0)</f>
        <v>0</v>
      </c>
      <c r="C106" s="35">
        <f>IF(Inskrivning!A108="m",Inskrivning!K108,0)</f>
        <v>0</v>
      </c>
      <c r="D106" s="16">
        <f>IF(Inskrivning!A108="m",Inskrivning!L108,0)</f>
        <v>0</v>
      </c>
      <c r="E106" s="16">
        <f>IF(Inskrivning!A108="m",Inskrivning!M108,0)</f>
        <v>0</v>
      </c>
      <c r="F106" s="16">
        <f>IF(Inskrivning!A108="m",Inskrivning!N108,0)</f>
        <v>0</v>
      </c>
      <c r="G106" s="16">
        <f>IF(Inskrivning!A108="m",Inskrivning!O108,0)</f>
        <v>0</v>
      </c>
      <c r="H106" s="16">
        <f>IF(Inskrivning!A108="m",Inskrivning!P108,0)</f>
        <v>0</v>
      </c>
      <c r="I106" s="73">
        <f>IF(Inskrivning!A108="m",Inskrivning!Q108,0)</f>
        <v>0</v>
      </c>
      <c r="J106" s="16">
        <f>IF(Inskrivning!A108="m",Inskrivning!R108,0)</f>
        <v>0</v>
      </c>
      <c r="K106" s="16">
        <f>IF(Inskrivning!A108="m",Inskrivning!S108,0)</f>
        <v>0</v>
      </c>
      <c r="L106" s="16">
        <f>IF(Inskrivning!A108="m",Inskrivning!T108,0)</f>
        <v>0</v>
      </c>
      <c r="M106" s="16">
        <f>IF(Inskrivning!A108="m",Inskrivning!U108,0)</f>
        <v>0</v>
      </c>
      <c r="N106" s="16">
        <f>IF(Inskrivning!A108="m",Inskrivning!V108,0)</f>
        <v>0</v>
      </c>
      <c r="O106" s="73">
        <f>IF(Inskrivning!A108="m",Inskrivning!W108,0)</f>
        <v>0</v>
      </c>
      <c r="P106" s="73">
        <f>IF(Inskrivning!A108="m",Inskrivning!X108,0)</f>
        <v>0</v>
      </c>
      <c r="Q106" s="113"/>
    </row>
    <row r="107" spans="2:17" ht="15.6" x14ac:dyDescent="0.3">
      <c r="B107" s="55">
        <f>IF(Inskrivning!A109="m",Inskrivning!J109,0)</f>
        <v>0</v>
      </c>
      <c r="C107" s="35">
        <f>IF(Inskrivning!A109="m",Inskrivning!K109,0)</f>
        <v>0</v>
      </c>
      <c r="D107" s="16">
        <f>IF(Inskrivning!A109="m",Inskrivning!L109,0)</f>
        <v>0</v>
      </c>
      <c r="E107" s="16">
        <f>IF(Inskrivning!A109="m",Inskrivning!M109,0)</f>
        <v>0</v>
      </c>
      <c r="F107" s="16">
        <f>IF(Inskrivning!A109="m",Inskrivning!N109,0)</f>
        <v>0</v>
      </c>
      <c r="G107" s="16">
        <f>IF(Inskrivning!A109="m",Inskrivning!O109,0)</f>
        <v>0</v>
      </c>
      <c r="H107" s="16">
        <f>IF(Inskrivning!A109="m",Inskrivning!P109,0)</f>
        <v>0</v>
      </c>
      <c r="I107" s="73">
        <f>IF(Inskrivning!A109="m",Inskrivning!Q109,0)</f>
        <v>0</v>
      </c>
      <c r="J107" s="16">
        <f>IF(Inskrivning!A109="m",Inskrivning!R109,0)</f>
        <v>0</v>
      </c>
      <c r="K107" s="16">
        <f>IF(Inskrivning!A109="m",Inskrivning!S109,0)</f>
        <v>0</v>
      </c>
      <c r="L107" s="16">
        <f>IF(Inskrivning!A109="m",Inskrivning!T109,0)</f>
        <v>0</v>
      </c>
      <c r="M107" s="16">
        <f>IF(Inskrivning!A109="m",Inskrivning!U109,0)</f>
        <v>0</v>
      </c>
      <c r="N107" s="16">
        <f>IF(Inskrivning!A109="m",Inskrivning!V109,0)</f>
        <v>0</v>
      </c>
      <c r="O107" s="73">
        <f>IF(Inskrivning!A109="m",Inskrivning!W109,0)</f>
        <v>0</v>
      </c>
      <c r="P107" s="73">
        <f>IF(Inskrivning!A109="m",Inskrivning!X109,0)</f>
        <v>0</v>
      </c>
      <c r="Q107" s="113"/>
    </row>
    <row r="108" spans="2:17" ht="15.6" x14ac:dyDescent="0.3">
      <c r="B108" s="55">
        <f>IF(Inskrivning!A110="m",Inskrivning!J110,0)</f>
        <v>0</v>
      </c>
      <c r="C108" s="35">
        <f>IF(Inskrivning!A110="m",Inskrivning!K110,0)</f>
        <v>0</v>
      </c>
      <c r="D108" s="16">
        <f>IF(Inskrivning!A110="m",Inskrivning!L110,0)</f>
        <v>0</v>
      </c>
      <c r="E108" s="16">
        <f>IF(Inskrivning!A110="m",Inskrivning!M110,0)</f>
        <v>0</v>
      </c>
      <c r="F108" s="16">
        <f>IF(Inskrivning!A110="m",Inskrivning!N110,0)</f>
        <v>0</v>
      </c>
      <c r="G108" s="16">
        <f>IF(Inskrivning!A110="m",Inskrivning!O110,0)</f>
        <v>0</v>
      </c>
      <c r="H108" s="16">
        <f>IF(Inskrivning!A110="m",Inskrivning!P110,0)</f>
        <v>0</v>
      </c>
      <c r="I108" s="73">
        <f>IF(Inskrivning!A110="m",Inskrivning!Q110,0)</f>
        <v>0</v>
      </c>
      <c r="J108" s="16">
        <f>IF(Inskrivning!A110="m",Inskrivning!R110,0)</f>
        <v>0</v>
      </c>
      <c r="K108" s="16">
        <f>IF(Inskrivning!A110="m",Inskrivning!S110,0)</f>
        <v>0</v>
      </c>
      <c r="L108" s="16">
        <f>IF(Inskrivning!A110="m",Inskrivning!T110,0)</f>
        <v>0</v>
      </c>
      <c r="M108" s="16">
        <f>IF(Inskrivning!A110="m",Inskrivning!U110,0)</f>
        <v>0</v>
      </c>
      <c r="N108" s="16">
        <f>IF(Inskrivning!A110="m",Inskrivning!V110,0)</f>
        <v>0</v>
      </c>
      <c r="O108" s="73">
        <f>IF(Inskrivning!A110="m",Inskrivning!W110,0)</f>
        <v>0</v>
      </c>
      <c r="P108" s="73">
        <f>IF(Inskrivning!A110="m",Inskrivning!X110,0)</f>
        <v>0</v>
      </c>
      <c r="Q108" s="113"/>
    </row>
    <row r="109" spans="2:17" ht="15.6" x14ac:dyDescent="0.3">
      <c r="B109" s="55">
        <f>IF(Inskrivning!A111="m",Inskrivning!J111,0)</f>
        <v>0</v>
      </c>
      <c r="C109" s="35">
        <f>IF(Inskrivning!A111="m",Inskrivning!K111,0)</f>
        <v>0</v>
      </c>
      <c r="D109" s="16">
        <f>IF(Inskrivning!A111="m",Inskrivning!L111,0)</f>
        <v>0</v>
      </c>
      <c r="E109" s="16">
        <f>IF(Inskrivning!A111="m",Inskrivning!M111,0)</f>
        <v>0</v>
      </c>
      <c r="F109" s="16">
        <f>IF(Inskrivning!A111="m",Inskrivning!N111,0)</f>
        <v>0</v>
      </c>
      <c r="G109" s="16">
        <f>IF(Inskrivning!A111="m",Inskrivning!O111,0)</f>
        <v>0</v>
      </c>
      <c r="H109" s="16">
        <f>IF(Inskrivning!A111="m",Inskrivning!P111,0)</f>
        <v>0</v>
      </c>
      <c r="I109" s="73">
        <f>IF(Inskrivning!A111="m",Inskrivning!Q111,0)</f>
        <v>0</v>
      </c>
      <c r="J109" s="16">
        <f>IF(Inskrivning!A111="m",Inskrivning!R111,0)</f>
        <v>0</v>
      </c>
      <c r="K109" s="16">
        <f>IF(Inskrivning!A111="m",Inskrivning!S111,0)</f>
        <v>0</v>
      </c>
      <c r="L109" s="16">
        <f>IF(Inskrivning!A111="m",Inskrivning!T111,0)</f>
        <v>0</v>
      </c>
      <c r="M109" s="16">
        <f>IF(Inskrivning!A111="m",Inskrivning!U111,0)</f>
        <v>0</v>
      </c>
      <c r="N109" s="16">
        <f>IF(Inskrivning!A111="m",Inskrivning!V111,0)</f>
        <v>0</v>
      </c>
      <c r="O109" s="73">
        <f>IF(Inskrivning!A111="m",Inskrivning!W111,0)</f>
        <v>0</v>
      </c>
      <c r="P109" s="73">
        <f>IF(Inskrivning!A111="m",Inskrivning!X111,0)</f>
        <v>0</v>
      </c>
      <c r="Q109" s="113"/>
    </row>
    <row r="110" spans="2:17" ht="15.6" x14ac:dyDescent="0.3">
      <c r="B110" s="55">
        <f>IF(Inskrivning!A112="m",Inskrivning!J112,0)</f>
        <v>0</v>
      </c>
      <c r="C110" s="35">
        <f>IF(Inskrivning!A112="m",Inskrivning!K112,0)</f>
        <v>0</v>
      </c>
      <c r="D110" s="16">
        <f>IF(Inskrivning!A112="m",Inskrivning!L112,0)</f>
        <v>0</v>
      </c>
      <c r="E110" s="16">
        <f>IF(Inskrivning!A112="m",Inskrivning!M112,0)</f>
        <v>0</v>
      </c>
      <c r="F110" s="16">
        <f>IF(Inskrivning!A112="m",Inskrivning!N112,0)</f>
        <v>0</v>
      </c>
      <c r="G110" s="16">
        <f>IF(Inskrivning!A112="m",Inskrivning!O112,0)</f>
        <v>0</v>
      </c>
      <c r="H110" s="16">
        <f>IF(Inskrivning!A112="m",Inskrivning!P112,0)</f>
        <v>0</v>
      </c>
      <c r="I110" s="73">
        <f>IF(Inskrivning!A112="m",Inskrivning!Q112,0)</f>
        <v>0</v>
      </c>
      <c r="J110" s="16">
        <f>IF(Inskrivning!A112="m",Inskrivning!R112,0)</f>
        <v>0</v>
      </c>
      <c r="K110" s="16">
        <f>IF(Inskrivning!A112="m",Inskrivning!S112,0)</f>
        <v>0</v>
      </c>
      <c r="L110" s="16">
        <f>IF(Inskrivning!A112="m",Inskrivning!T112,0)</f>
        <v>0</v>
      </c>
      <c r="M110" s="16">
        <f>IF(Inskrivning!A112="m",Inskrivning!U112,0)</f>
        <v>0</v>
      </c>
      <c r="N110" s="16">
        <f>IF(Inskrivning!A112="m",Inskrivning!V112,0)</f>
        <v>0</v>
      </c>
      <c r="O110" s="73">
        <f>IF(Inskrivning!A112="m",Inskrivning!W112,0)</f>
        <v>0</v>
      </c>
      <c r="P110" s="73">
        <f>IF(Inskrivning!A112="m",Inskrivning!X112,0)</f>
        <v>0</v>
      </c>
      <c r="Q110" s="113"/>
    </row>
    <row r="111" spans="2:17" ht="15.6" x14ac:dyDescent="0.3">
      <c r="B111" s="55">
        <f>IF(Inskrivning!A113="m",Inskrivning!J113,0)</f>
        <v>0</v>
      </c>
      <c r="C111" s="35">
        <f>IF(Inskrivning!A113="m",Inskrivning!K113,0)</f>
        <v>0</v>
      </c>
      <c r="D111" s="16">
        <f>IF(Inskrivning!A113="m",Inskrivning!L113,0)</f>
        <v>0</v>
      </c>
      <c r="E111" s="16">
        <f>IF(Inskrivning!A113="m",Inskrivning!M113,0)</f>
        <v>0</v>
      </c>
      <c r="F111" s="16">
        <f>IF(Inskrivning!A113="m",Inskrivning!N113,0)</f>
        <v>0</v>
      </c>
      <c r="G111" s="16">
        <f>IF(Inskrivning!A113="m",Inskrivning!O113,0)</f>
        <v>0</v>
      </c>
      <c r="H111" s="16">
        <f>IF(Inskrivning!A113="m",Inskrivning!P113,0)</f>
        <v>0</v>
      </c>
      <c r="I111" s="73">
        <f>IF(Inskrivning!A113="m",Inskrivning!Q113,0)</f>
        <v>0</v>
      </c>
      <c r="J111" s="16">
        <f>IF(Inskrivning!A113="m",Inskrivning!R113,0)</f>
        <v>0</v>
      </c>
      <c r="K111" s="16">
        <f>IF(Inskrivning!A113="m",Inskrivning!S113,0)</f>
        <v>0</v>
      </c>
      <c r="L111" s="16">
        <f>IF(Inskrivning!A113="m",Inskrivning!T113,0)</f>
        <v>0</v>
      </c>
      <c r="M111" s="16">
        <f>IF(Inskrivning!A113="m",Inskrivning!U113,0)</f>
        <v>0</v>
      </c>
      <c r="N111" s="16">
        <f>IF(Inskrivning!A113="m",Inskrivning!V113,0)</f>
        <v>0</v>
      </c>
      <c r="O111" s="73">
        <f>IF(Inskrivning!A113="m",Inskrivning!W113,0)</f>
        <v>0</v>
      </c>
      <c r="P111" s="73">
        <f>IF(Inskrivning!A113="m",Inskrivning!X113,0)</f>
        <v>0</v>
      </c>
      <c r="Q111" s="113"/>
    </row>
    <row r="112" spans="2:17" ht="15.6" x14ac:dyDescent="0.3">
      <c r="B112" s="55">
        <f>IF(Inskrivning!A114="m",Inskrivning!J114,0)</f>
        <v>0</v>
      </c>
      <c r="C112" s="35">
        <f>IF(Inskrivning!A114="m",Inskrivning!K114,0)</f>
        <v>0</v>
      </c>
      <c r="D112" s="16">
        <f>IF(Inskrivning!A114="m",Inskrivning!L114,0)</f>
        <v>0</v>
      </c>
      <c r="E112" s="16">
        <f>IF(Inskrivning!A114="m",Inskrivning!M114,0)</f>
        <v>0</v>
      </c>
      <c r="F112" s="16">
        <f>IF(Inskrivning!A114="m",Inskrivning!N114,0)</f>
        <v>0</v>
      </c>
      <c r="G112" s="16">
        <f>IF(Inskrivning!A114="m",Inskrivning!O114,0)</f>
        <v>0</v>
      </c>
      <c r="H112" s="16">
        <f>IF(Inskrivning!A114="m",Inskrivning!P114,0)</f>
        <v>0</v>
      </c>
      <c r="I112" s="73">
        <f>IF(Inskrivning!A114="m",Inskrivning!Q114,0)</f>
        <v>0</v>
      </c>
      <c r="J112" s="16">
        <f>IF(Inskrivning!A114="m",Inskrivning!R114,0)</f>
        <v>0</v>
      </c>
      <c r="K112" s="16">
        <f>IF(Inskrivning!A114="m",Inskrivning!S114,0)</f>
        <v>0</v>
      </c>
      <c r="L112" s="16">
        <f>IF(Inskrivning!A114="m",Inskrivning!T114,0)</f>
        <v>0</v>
      </c>
      <c r="M112" s="16">
        <f>IF(Inskrivning!A114="m",Inskrivning!U114,0)</f>
        <v>0</v>
      </c>
      <c r="N112" s="16">
        <f>IF(Inskrivning!A114="m",Inskrivning!V114,0)</f>
        <v>0</v>
      </c>
      <c r="O112" s="73">
        <f>IF(Inskrivning!A114="m",Inskrivning!W114,0)</f>
        <v>0</v>
      </c>
      <c r="P112" s="73">
        <f>IF(Inskrivning!A114="m",Inskrivning!X114,0)</f>
        <v>0</v>
      </c>
      <c r="Q112" s="113"/>
    </row>
    <row r="113" spans="2:17" ht="15.6" x14ac:dyDescent="0.3">
      <c r="B113" s="55">
        <f>IF(Inskrivning!A115="m",Inskrivning!J115,0)</f>
        <v>0</v>
      </c>
      <c r="C113" s="35">
        <f>IF(Inskrivning!A115="m",Inskrivning!K115,0)</f>
        <v>0</v>
      </c>
      <c r="D113" s="16">
        <f>IF(Inskrivning!A115="m",Inskrivning!L115,0)</f>
        <v>0</v>
      </c>
      <c r="E113" s="16">
        <f>IF(Inskrivning!A115="m",Inskrivning!M115,0)</f>
        <v>0</v>
      </c>
      <c r="F113" s="16">
        <f>IF(Inskrivning!A115="m",Inskrivning!N115,0)</f>
        <v>0</v>
      </c>
      <c r="G113" s="16">
        <f>IF(Inskrivning!A115="m",Inskrivning!O115,0)</f>
        <v>0</v>
      </c>
      <c r="H113" s="16">
        <f>IF(Inskrivning!A115="m",Inskrivning!P115,0)</f>
        <v>0</v>
      </c>
      <c r="I113" s="73">
        <f>IF(Inskrivning!A115="m",Inskrivning!Q115,0)</f>
        <v>0</v>
      </c>
      <c r="J113" s="16">
        <f>IF(Inskrivning!A115="m",Inskrivning!R115,0)</f>
        <v>0</v>
      </c>
      <c r="K113" s="16">
        <f>IF(Inskrivning!A115="m",Inskrivning!S115,0)</f>
        <v>0</v>
      </c>
      <c r="L113" s="16">
        <f>IF(Inskrivning!A115="m",Inskrivning!T115,0)</f>
        <v>0</v>
      </c>
      <c r="M113" s="16">
        <f>IF(Inskrivning!A115="m",Inskrivning!U115,0)</f>
        <v>0</v>
      </c>
      <c r="N113" s="16">
        <f>IF(Inskrivning!A115="m",Inskrivning!V115,0)</f>
        <v>0</v>
      </c>
      <c r="O113" s="73">
        <f>IF(Inskrivning!A115="m",Inskrivning!W115,0)</f>
        <v>0</v>
      </c>
      <c r="P113" s="73">
        <f>IF(Inskrivning!A115="m",Inskrivning!X115,0)</f>
        <v>0</v>
      </c>
      <c r="Q113" s="113"/>
    </row>
    <row r="114" spans="2:17" ht="15.6" x14ac:dyDescent="0.3">
      <c r="B114" s="55">
        <f>IF(Inskrivning!A116="m",Inskrivning!J116,0)</f>
        <v>0</v>
      </c>
      <c r="C114" s="35">
        <f>IF(Inskrivning!A116="m",Inskrivning!K116,0)</f>
        <v>0</v>
      </c>
      <c r="D114" s="16">
        <f>IF(Inskrivning!A116="m",Inskrivning!L116,0)</f>
        <v>0</v>
      </c>
      <c r="E114" s="16">
        <f>IF(Inskrivning!A116="m",Inskrivning!M116,0)</f>
        <v>0</v>
      </c>
      <c r="F114" s="16">
        <f>IF(Inskrivning!A116="m",Inskrivning!N116,0)</f>
        <v>0</v>
      </c>
      <c r="G114" s="16">
        <f>IF(Inskrivning!A116="m",Inskrivning!O116,0)</f>
        <v>0</v>
      </c>
      <c r="H114" s="16">
        <f>IF(Inskrivning!A116="m",Inskrivning!P116,0)</f>
        <v>0</v>
      </c>
      <c r="I114" s="73">
        <f>IF(Inskrivning!A116="m",Inskrivning!Q116,0)</f>
        <v>0</v>
      </c>
      <c r="J114" s="16">
        <f>IF(Inskrivning!A116="m",Inskrivning!R116,0)</f>
        <v>0</v>
      </c>
      <c r="K114" s="16">
        <f>IF(Inskrivning!A116="m",Inskrivning!S116,0)</f>
        <v>0</v>
      </c>
      <c r="L114" s="16">
        <f>IF(Inskrivning!A116="m",Inskrivning!T116,0)</f>
        <v>0</v>
      </c>
      <c r="M114" s="16">
        <f>IF(Inskrivning!A116="m",Inskrivning!U116,0)</f>
        <v>0</v>
      </c>
      <c r="N114" s="16">
        <f>IF(Inskrivning!A116="m",Inskrivning!V116,0)</f>
        <v>0</v>
      </c>
      <c r="O114" s="73">
        <f>IF(Inskrivning!A116="m",Inskrivning!W116,0)</f>
        <v>0</v>
      </c>
      <c r="P114" s="73">
        <f>IF(Inskrivning!A116="m",Inskrivning!X116,0)</f>
        <v>0</v>
      </c>
      <c r="Q114" s="113"/>
    </row>
    <row r="115" spans="2:17" ht="15.6" x14ac:dyDescent="0.3">
      <c r="B115" s="55">
        <f>IF(Inskrivning!A117="m",Inskrivning!J117,0)</f>
        <v>0</v>
      </c>
      <c r="C115" s="35">
        <f>IF(Inskrivning!A117="m",Inskrivning!K117,0)</f>
        <v>0</v>
      </c>
      <c r="D115" s="16">
        <f>IF(Inskrivning!A117="m",Inskrivning!L117,0)</f>
        <v>0</v>
      </c>
      <c r="E115" s="16">
        <f>IF(Inskrivning!A117="m",Inskrivning!M117,0)</f>
        <v>0</v>
      </c>
      <c r="F115" s="16">
        <f>IF(Inskrivning!A117="m",Inskrivning!N117,0)</f>
        <v>0</v>
      </c>
      <c r="G115" s="16">
        <f>IF(Inskrivning!A117="m",Inskrivning!O117,0)</f>
        <v>0</v>
      </c>
      <c r="H115" s="16">
        <f>IF(Inskrivning!A117="m",Inskrivning!P117,0)</f>
        <v>0</v>
      </c>
      <c r="I115" s="73">
        <f>IF(Inskrivning!A117="m",Inskrivning!Q117,0)</f>
        <v>0</v>
      </c>
      <c r="J115" s="16">
        <f>IF(Inskrivning!A117="m",Inskrivning!R117,0)</f>
        <v>0</v>
      </c>
      <c r="K115" s="16">
        <f>IF(Inskrivning!A117="m",Inskrivning!S117,0)</f>
        <v>0</v>
      </c>
      <c r="L115" s="16">
        <f>IF(Inskrivning!A117="m",Inskrivning!T117,0)</f>
        <v>0</v>
      </c>
      <c r="M115" s="16">
        <f>IF(Inskrivning!A117="m",Inskrivning!U117,0)</f>
        <v>0</v>
      </c>
      <c r="N115" s="16">
        <f>IF(Inskrivning!A117="m",Inskrivning!V117,0)</f>
        <v>0</v>
      </c>
      <c r="O115" s="73">
        <f>IF(Inskrivning!A117="m",Inskrivning!W117,0)</f>
        <v>0</v>
      </c>
      <c r="P115" s="73">
        <f>IF(Inskrivning!A117="m",Inskrivning!X117,0)</f>
        <v>0</v>
      </c>
      <c r="Q115" s="113"/>
    </row>
    <row r="116" spans="2:17" ht="15.6" x14ac:dyDescent="0.3">
      <c r="B116" s="55">
        <f>IF(Inskrivning!A118="m",Inskrivning!J118,0)</f>
        <v>0</v>
      </c>
      <c r="C116" s="35">
        <f>IF(Inskrivning!A118="m",Inskrivning!K118,0)</f>
        <v>0</v>
      </c>
      <c r="D116" s="16">
        <f>IF(Inskrivning!A118="m",Inskrivning!L118,0)</f>
        <v>0</v>
      </c>
      <c r="E116" s="16">
        <f>IF(Inskrivning!A118="m",Inskrivning!M118,0)</f>
        <v>0</v>
      </c>
      <c r="F116" s="16">
        <f>IF(Inskrivning!A118="m",Inskrivning!N118,0)</f>
        <v>0</v>
      </c>
      <c r="G116" s="16">
        <f>IF(Inskrivning!A118="m",Inskrivning!O118,0)</f>
        <v>0</v>
      </c>
      <c r="H116" s="16">
        <f>IF(Inskrivning!A118="m",Inskrivning!P118,0)</f>
        <v>0</v>
      </c>
      <c r="I116" s="73">
        <f>IF(Inskrivning!A118="m",Inskrivning!Q118,0)</f>
        <v>0</v>
      </c>
      <c r="J116" s="16">
        <f>IF(Inskrivning!A118="m",Inskrivning!R118,0)</f>
        <v>0</v>
      </c>
      <c r="K116" s="16">
        <f>IF(Inskrivning!A118="m",Inskrivning!S118,0)</f>
        <v>0</v>
      </c>
      <c r="L116" s="16">
        <f>IF(Inskrivning!A118="m",Inskrivning!T118,0)</f>
        <v>0</v>
      </c>
      <c r="M116" s="16">
        <f>IF(Inskrivning!A118="m",Inskrivning!U118,0)</f>
        <v>0</v>
      </c>
      <c r="N116" s="16">
        <f>IF(Inskrivning!A118="m",Inskrivning!V118,0)</f>
        <v>0</v>
      </c>
      <c r="O116" s="73">
        <f>IF(Inskrivning!A118="m",Inskrivning!W118,0)</f>
        <v>0</v>
      </c>
      <c r="P116" s="73">
        <f>IF(Inskrivning!A118="m",Inskrivning!X118,0)</f>
        <v>0</v>
      </c>
      <c r="Q116" s="113"/>
    </row>
    <row r="117" spans="2:17" ht="15.6" x14ac:dyDescent="0.3">
      <c r="B117" s="55">
        <f>IF(Inskrivning!A119="m",Inskrivning!J119,0)</f>
        <v>0</v>
      </c>
      <c r="C117" s="35">
        <f>IF(Inskrivning!A119="m",Inskrivning!K119,0)</f>
        <v>0</v>
      </c>
      <c r="D117" s="16">
        <f>IF(Inskrivning!A119="m",Inskrivning!L119,0)</f>
        <v>0</v>
      </c>
      <c r="E117" s="16">
        <f>IF(Inskrivning!A119="m",Inskrivning!M119,0)</f>
        <v>0</v>
      </c>
      <c r="F117" s="16">
        <f>IF(Inskrivning!A119="m",Inskrivning!N119,0)</f>
        <v>0</v>
      </c>
      <c r="G117" s="16">
        <f>IF(Inskrivning!A119="m",Inskrivning!O119,0)</f>
        <v>0</v>
      </c>
      <c r="H117" s="16">
        <f>IF(Inskrivning!A119="m",Inskrivning!P119,0)</f>
        <v>0</v>
      </c>
      <c r="I117" s="73">
        <f>IF(Inskrivning!A119="m",Inskrivning!Q119,0)</f>
        <v>0</v>
      </c>
      <c r="J117" s="16">
        <f>IF(Inskrivning!A119="m",Inskrivning!R119,0)</f>
        <v>0</v>
      </c>
      <c r="K117" s="16">
        <f>IF(Inskrivning!A119="m",Inskrivning!S119,0)</f>
        <v>0</v>
      </c>
      <c r="L117" s="16">
        <f>IF(Inskrivning!A119="m",Inskrivning!T119,0)</f>
        <v>0</v>
      </c>
      <c r="M117" s="16">
        <f>IF(Inskrivning!A119="m",Inskrivning!U119,0)</f>
        <v>0</v>
      </c>
      <c r="N117" s="16">
        <f>IF(Inskrivning!A119="m",Inskrivning!V119,0)</f>
        <v>0</v>
      </c>
      <c r="O117" s="73">
        <f>IF(Inskrivning!A119="m",Inskrivning!W119,0)</f>
        <v>0</v>
      </c>
      <c r="P117" s="73">
        <f>IF(Inskrivning!A119="m",Inskrivning!X119,0)</f>
        <v>0</v>
      </c>
      <c r="Q117" s="113"/>
    </row>
    <row r="118" spans="2:17" ht="15.6" x14ac:dyDescent="0.3">
      <c r="B118" s="55">
        <f>IF(Inskrivning!A120="m",Inskrivning!J120,0)</f>
        <v>0</v>
      </c>
      <c r="C118" s="35">
        <f>IF(Inskrivning!A120="m",Inskrivning!K120,0)</f>
        <v>0</v>
      </c>
      <c r="D118" s="16">
        <f>IF(Inskrivning!A120="m",Inskrivning!L120,0)</f>
        <v>0</v>
      </c>
      <c r="E118" s="16">
        <f>IF(Inskrivning!A120="m",Inskrivning!M120,0)</f>
        <v>0</v>
      </c>
      <c r="F118" s="16">
        <f>IF(Inskrivning!A120="m",Inskrivning!N120,0)</f>
        <v>0</v>
      </c>
      <c r="G118" s="16">
        <f>IF(Inskrivning!A120="m",Inskrivning!O120,0)</f>
        <v>0</v>
      </c>
      <c r="H118" s="16">
        <f>IF(Inskrivning!A120="m",Inskrivning!P120,0)</f>
        <v>0</v>
      </c>
      <c r="I118" s="73">
        <f>IF(Inskrivning!A120="m",Inskrivning!Q120,0)</f>
        <v>0</v>
      </c>
      <c r="J118" s="16">
        <f>IF(Inskrivning!A120="m",Inskrivning!R120,0)</f>
        <v>0</v>
      </c>
      <c r="K118" s="16">
        <f>IF(Inskrivning!A120="m",Inskrivning!S120,0)</f>
        <v>0</v>
      </c>
      <c r="L118" s="16">
        <f>IF(Inskrivning!A120="m",Inskrivning!T120,0)</f>
        <v>0</v>
      </c>
      <c r="M118" s="16">
        <f>IF(Inskrivning!A120="m",Inskrivning!U120,0)</f>
        <v>0</v>
      </c>
      <c r="N118" s="16">
        <f>IF(Inskrivning!A120="m",Inskrivning!V120,0)</f>
        <v>0</v>
      </c>
      <c r="O118" s="73">
        <f>IF(Inskrivning!A120="m",Inskrivning!W120,0)</f>
        <v>0</v>
      </c>
      <c r="P118" s="73">
        <f>IF(Inskrivning!A120="m",Inskrivning!X120,0)</f>
        <v>0</v>
      </c>
      <c r="Q118" s="113"/>
    </row>
    <row r="119" spans="2:17" ht="15.6" x14ac:dyDescent="0.3">
      <c r="B119" s="55">
        <f>IF(Inskrivning!A121="m",Inskrivning!J121,0)</f>
        <v>0</v>
      </c>
      <c r="C119" s="35">
        <f>IF(Inskrivning!A121="m",Inskrivning!K121,0)</f>
        <v>0</v>
      </c>
      <c r="D119" s="16">
        <f>IF(Inskrivning!A121="m",Inskrivning!L121,0)</f>
        <v>0</v>
      </c>
      <c r="E119" s="16">
        <f>IF(Inskrivning!A121="m",Inskrivning!M121,0)</f>
        <v>0</v>
      </c>
      <c r="F119" s="16">
        <f>IF(Inskrivning!A121="m",Inskrivning!N121,0)</f>
        <v>0</v>
      </c>
      <c r="G119" s="16">
        <f>IF(Inskrivning!A121="m",Inskrivning!O121,0)</f>
        <v>0</v>
      </c>
      <c r="H119" s="16">
        <f>IF(Inskrivning!A121="m",Inskrivning!P121,0)</f>
        <v>0</v>
      </c>
      <c r="I119" s="73">
        <f>IF(Inskrivning!A121="m",Inskrivning!Q121,0)</f>
        <v>0</v>
      </c>
      <c r="J119" s="16">
        <f>IF(Inskrivning!A121="m",Inskrivning!R121,0)</f>
        <v>0</v>
      </c>
      <c r="K119" s="16">
        <f>IF(Inskrivning!A121="m",Inskrivning!S121,0)</f>
        <v>0</v>
      </c>
      <c r="L119" s="16">
        <f>IF(Inskrivning!A121="m",Inskrivning!T121,0)</f>
        <v>0</v>
      </c>
      <c r="M119" s="16">
        <f>IF(Inskrivning!A121="m",Inskrivning!U121,0)</f>
        <v>0</v>
      </c>
      <c r="N119" s="16">
        <f>IF(Inskrivning!A121="m",Inskrivning!V121,0)</f>
        <v>0</v>
      </c>
      <c r="O119" s="73">
        <f>IF(Inskrivning!A121="m",Inskrivning!W121,0)</f>
        <v>0</v>
      </c>
      <c r="P119" s="73">
        <f>IF(Inskrivning!A121="m",Inskrivning!X121,0)</f>
        <v>0</v>
      </c>
      <c r="Q119" s="113"/>
    </row>
    <row r="120" spans="2:17" ht="15.6" x14ac:dyDescent="0.3">
      <c r="B120" s="55">
        <f>IF(Inskrivning!A122="m",Inskrivning!J122,0)</f>
        <v>0</v>
      </c>
      <c r="C120" s="35">
        <f>IF(Inskrivning!A122="m",Inskrivning!K122,0)</f>
        <v>0</v>
      </c>
      <c r="D120" s="16">
        <f>IF(Inskrivning!A122="m",Inskrivning!L122,0)</f>
        <v>0</v>
      </c>
      <c r="E120" s="16">
        <f>IF(Inskrivning!A122="m",Inskrivning!M122,0)</f>
        <v>0</v>
      </c>
      <c r="F120" s="16">
        <f>IF(Inskrivning!A122="m",Inskrivning!N122,0)</f>
        <v>0</v>
      </c>
      <c r="G120" s="16">
        <f>IF(Inskrivning!A122="m",Inskrivning!O122,0)</f>
        <v>0</v>
      </c>
      <c r="H120" s="16">
        <f>IF(Inskrivning!A122="m",Inskrivning!P122,0)</f>
        <v>0</v>
      </c>
      <c r="I120" s="73">
        <f>IF(Inskrivning!A122="m",Inskrivning!Q122,0)</f>
        <v>0</v>
      </c>
      <c r="J120" s="16">
        <f>IF(Inskrivning!A122="m",Inskrivning!R122,0)</f>
        <v>0</v>
      </c>
      <c r="K120" s="16">
        <f>IF(Inskrivning!A122="m",Inskrivning!S122,0)</f>
        <v>0</v>
      </c>
      <c r="L120" s="16">
        <f>IF(Inskrivning!A122="m",Inskrivning!T122,0)</f>
        <v>0</v>
      </c>
      <c r="M120" s="16">
        <f>IF(Inskrivning!A122="m",Inskrivning!U122,0)</f>
        <v>0</v>
      </c>
      <c r="N120" s="16">
        <f>IF(Inskrivning!A122="m",Inskrivning!V122,0)</f>
        <v>0</v>
      </c>
      <c r="O120" s="73">
        <f>IF(Inskrivning!A122="m",Inskrivning!W122,0)</f>
        <v>0</v>
      </c>
      <c r="P120" s="73">
        <f>IF(Inskrivning!A122="m",Inskrivning!X122,0)</f>
        <v>0</v>
      </c>
      <c r="Q120" s="113"/>
    </row>
    <row r="121" spans="2:17" ht="15.6" x14ac:dyDescent="0.3">
      <c r="B121" s="55">
        <f>IF(Inskrivning!A123="m",Inskrivning!J123,0)</f>
        <v>0</v>
      </c>
      <c r="C121" s="35">
        <f>IF(Inskrivning!A123="m",Inskrivning!K123,0)</f>
        <v>0</v>
      </c>
      <c r="D121" s="16">
        <f>IF(Inskrivning!A123="m",Inskrivning!L123,0)</f>
        <v>0</v>
      </c>
      <c r="E121" s="16">
        <f>IF(Inskrivning!A123="m",Inskrivning!M123,0)</f>
        <v>0</v>
      </c>
      <c r="F121" s="16">
        <f>IF(Inskrivning!A123="m",Inskrivning!N123,0)</f>
        <v>0</v>
      </c>
      <c r="G121" s="16">
        <f>IF(Inskrivning!A123="m",Inskrivning!O123,0)</f>
        <v>0</v>
      </c>
      <c r="H121" s="16">
        <f>IF(Inskrivning!A123="m",Inskrivning!P123,0)</f>
        <v>0</v>
      </c>
      <c r="I121" s="73">
        <f>IF(Inskrivning!A123="m",Inskrivning!Q123,0)</f>
        <v>0</v>
      </c>
      <c r="J121" s="16">
        <f>IF(Inskrivning!A123="m",Inskrivning!R123,0)</f>
        <v>0</v>
      </c>
      <c r="K121" s="16">
        <f>IF(Inskrivning!A123="m",Inskrivning!S123,0)</f>
        <v>0</v>
      </c>
      <c r="L121" s="16">
        <f>IF(Inskrivning!A123="m",Inskrivning!T123,0)</f>
        <v>0</v>
      </c>
      <c r="M121" s="16">
        <f>IF(Inskrivning!A123="m",Inskrivning!U123,0)</f>
        <v>0</v>
      </c>
      <c r="N121" s="16">
        <f>IF(Inskrivning!A123="m",Inskrivning!V123,0)</f>
        <v>0</v>
      </c>
      <c r="O121" s="73">
        <f>IF(Inskrivning!A123="m",Inskrivning!W123,0)</f>
        <v>0</v>
      </c>
      <c r="P121" s="73">
        <f>IF(Inskrivning!A123="m",Inskrivning!X123,0)</f>
        <v>0</v>
      </c>
      <c r="Q121" s="113"/>
    </row>
    <row r="122" spans="2:17" ht="15.6" x14ac:dyDescent="0.3">
      <c r="B122" s="55">
        <f>IF(Inskrivning!A124="m",Inskrivning!J124,0)</f>
        <v>0</v>
      </c>
      <c r="C122" s="35">
        <f>IF(Inskrivning!A124="m",Inskrivning!K124,0)</f>
        <v>0</v>
      </c>
      <c r="D122" s="16">
        <f>IF(Inskrivning!A124="m",Inskrivning!L124,0)</f>
        <v>0</v>
      </c>
      <c r="E122" s="16">
        <f>IF(Inskrivning!A124="m",Inskrivning!M124,0)</f>
        <v>0</v>
      </c>
      <c r="F122" s="16">
        <f>IF(Inskrivning!A124="m",Inskrivning!N124,0)</f>
        <v>0</v>
      </c>
      <c r="G122" s="16">
        <f>IF(Inskrivning!A124="m",Inskrivning!O124,0)</f>
        <v>0</v>
      </c>
      <c r="H122" s="16">
        <f>IF(Inskrivning!A124="m",Inskrivning!P124,0)</f>
        <v>0</v>
      </c>
      <c r="I122" s="73">
        <f>IF(Inskrivning!A124="m",Inskrivning!Q124,0)</f>
        <v>0</v>
      </c>
      <c r="J122" s="16">
        <f>IF(Inskrivning!A124="m",Inskrivning!R124,0)</f>
        <v>0</v>
      </c>
      <c r="K122" s="16">
        <f>IF(Inskrivning!A124="m",Inskrivning!S124,0)</f>
        <v>0</v>
      </c>
      <c r="L122" s="16">
        <f>IF(Inskrivning!A124="m",Inskrivning!T124,0)</f>
        <v>0</v>
      </c>
      <c r="M122" s="16">
        <f>IF(Inskrivning!A124="m",Inskrivning!U124,0)</f>
        <v>0</v>
      </c>
      <c r="N122" s="16">
        <f>IF(Inskrivning!A124="m",Inskrivning!V124,0)</f>
        <v>0</v>
      </c>
      <c r="O122" s="73">
        <f>IF(Inskrivning!A124="m",Inskrivning!W124,0)</f>
        <v>0</v>
      </c>
      <c r="P122" s="73">
        <f>IF(Inskrivning!A124="m",Inskrivning!X124,0)</f>
        <v>0</v>
      </c>
      <c r="Q122" s="113"/>
    </row>
    <row r="123" spans="2:17" ht="15.6" x14ac:dyDescent="0.3">
      <c r="B123" s="55">
        <f>IF(Inskrivning!A125="m",Inskrivning!J125,0)</f>
        <v>0</v>
      </c>
      <c r="C123" s="35">
        <f>IF(Inskrivning!A125="m",Inskrivning!K125,0)</f>
        <v>0</v>
      </c>
      <c r="D123" s="16">
        <f>IF(Inskrivning!A125="m",Inskrivning!L125,0)</f>
        <v>0</v>
      </c>
      <c r="E123" s="16">
        <f>IF(Inskrivning!A125="m",Inskrivning!M125,0)</f>
        <v>0</v>
      </c>
      <c r="F123" s="16">
        <f>IF(Inskrivning!A125="m",Inskrivning!N125,0)</f>
        <v>0</v>
      </c>
      <c r="G123" s="16">
        <f>IF(Inskrivning!A125="m",Inskrivning!O125,0)</f>
        <v>0</v>
      </c>
      <c r="H123" s="16">
        <f>IF(Inskrivning!A125="m",Inskrivning!P125,0)</f>
        <v>0</v>
      </c>
      <c r="I123" s="73">
        <f>IF(Inskrivning!A125="m",Inskrivning!Q125,0)</f>
        <v>0</v>
      </c>
      <c r="J123" s="16">
        <f>IF(Inskrivning!A125="m",Inskrivning!R125,0)</f>
        <v>0</v>
      </c>
      <c r="K123" s="16">
        <f>IF(Inskrivning!A125="m",Inskrivning!S125,0)</f>
        <v>0</v>
      </c>
      <c r="L123" s="16">
        <f>IF(Inskrivning!A125="m",Inskrivning!T125,0)</f>
        <v>0</v>
      </c>
      <c r="M123" s="16">
        <f>IF(Inskrivning!A125="m",Inskrivning!U125,0)</f>
        <v>0</v>
      </c>
      <c r="N123" s="16">
        <f>IF(Inskrivning!A125="m",Inskrivning!V125,0)</f>
        <v>0</v>
      </c>
      <c r="O123" s="73">
        <f>IF(Inskrivning!A125="m",Inskrivning!W125,0)</f>
        <v>0</v>
      </c>
      <c r="P123" s="73">
        <f>IF(Inskrivning!A125="m",Inskrivning!X125,0)</f>
        <v>0</v>
      </c>
      <c r="Q123" s="113"/>
    </row>
    <row r="124" spans="2:17" ht="15.6" x14ac:dyDescent="0.3">
      <c r="B124" s="55">
        <f>IF(Inskrivning!A126="m",Inskrivning!J126,0)</f>
        <v>0</v>
      </c>
      <c r="C124" s="35">
        <f>IF(Inskrivning!A126="m",Inskrivning!K126,0)</f>
        <v>0</v>
      </c>
      <c r="D124" s="16">
        <f>IF(Inskrivning!A126="m",Inskrivning!L126,0)</f>
        <v>0</v>
      </c>
      <c r="E124" s="16">
        <f>IF(Inskrivning!A126="m",Inskrivning!M126,0)</f>
        <v>0</v>
      </c>
      <c r="F124" s="16">
        <f>IF(Inskrivning!A126="m",Inskrivning!N126,0)</f>
        <v>0</v>
      </c>
      <c r="G124" s="16">
        <f>IF(Inskrivning!A126="m",Inskrivning!O126,0)</f>
        <v>0</v>
      </c>
      <c r="H124" s="16">
        <f>IF(Inskrivning!A126="m",Inskrivning!P126,0)</f>
        <v>0</v>
      </c>
      <c r="I124" s="73">
        <f>IF(Inskrivning!A126="m",Inskrivning!Q126,0)</f>
        <v>0</v>
      </c>
      <c r="J124" s="16">
        <f>IF(Inskrivning!A126="m",Inskrivning!R126,0)</f>
        <v>0</v>
      </c>
      <c r="K124" s="16">
        <f>IF(Inskrivning!A126="m",Inskrivning!S126,0)</f>
        <v>0</v>
      </c>
      <c r="L124" s="16">
        <f>IF(Inskrivning!A126="m",Inskrivning!T126,0)</f>
        <v>0</v>
      </c>
      <c r="M124" s="16">
        <f>IF(Inskrivning!A126="m",Inskrivning!U126,0)</f>
        <v>0</v>
      </c>
      <c r="N124" s="16">
        <f>IF(Inskrivning!A126="m",Inskrivning!V126,0)</f>
        <v>0</v>
      </c>
      <c r="O124" s="73">
        <f>IF(Inskrivning!A126="m",Inskrivning!W126,0)</f>
        <v>0</v>
      </c>
      <c r="P124" s="73">
        <f>IF(Inskrivning!A126="m",Inskrivning!X126,0)</f>
        <v>0</v>
      </c>
      <c r="Q124" s="113"/>
    </row>
    <row r="125" spans="2:17" ht="15.6" x14ac:dyDescent="0.3">
      <c r="B125" s="55">
        <f>IF(Inskrivning!A127="m",Inskrivning!J127,0)</f>
        <v>0</v>
      </c>
      <c r="C125" s="35">
        <f>IF(Inskrivning!A127="m",Inskrivning!K127,0)</f>
        <v>0</v>
      </c>
      <c r="D125" s="16">
        <f>IF(Inskrivning!A127="m",Inskrivning!L127,0)</f>
        <v>0</v>
      </c>
      <c r="E125" s="16">
        <f>IF(Inskrivning!A127="m",Inskrivning!M127,0)</f>
        <v>0</v>
      </c>
      <c r="F125" s="16">
        <f>IF(Inskrivning!A127="m",Inskrivning!N127,0)</f>
        <v>0</v>
      </c>
      <c r="G125" s="16">
        <f>IF(Inskrivning!A127="m",Inskrivning!O127,0)</f>
        <v>0</v>
      </c>
      <c r="H125" s="16">
        <f>IF(Inskrivning!A127="m",Inskrivning!P127,0)</f>
        <v>0</v>
      </c>
      <c r="I125" s="73">
        <f>IF(Inskrivning!A127="m",Inskrivning!Q127,0)</f>
        <v>0</v>
      </c>
      <c r="J125" s="16">
        <f>IF(Inskrivning!A127="m",Inskrivning!R127,0)</f>
        <v>0</v>
      </c>
      <c r="K125" s="16">
        <f>IF(Inskrivning!A127="m",Inskrivning!S127,0)</f>
        <v>0</v>
      </c>
      <c r="L125" s="16">
        <f>IF(Inskrivning!A127="m",Inskrivning!T127,0)</f>
        <v>0</v>
      </c>
      <c r="M125" s="16">
        <f>IF(Inskrivning!A127="m",Inskrivning!U127,0)</f>
        <v>0</v>
      </c>
      <c r="N125" s="16">
        <f>IF(Inskrivning!A127="m",Inskrivning!V127,0)</f>
        <v>0</v>
      </c>
      <c r="O125" s="73">
        <f>IF(Inskrivning!A127="m",Inskrivning!W127,0)</f>
        <v>0</v>
      </c>
      <c r="P125" s="73">
        <f>IF(Inskrivning!A127="m",Inskrivning!X127,0)</f>
        <v>0</v>
      </c>
      <c r="Q125" s="113"/>
    </row>
    <row r="126" spans="2:17" ht="15.6" x14ac:dyDescent="0.3">
      <c r="B126" s="55">
        <f>IF(Inskrivning!A128="m",Inskrivning!J128,0)</f>
        <v>0</v>
      </c>
      <c r="C126" s="35">
        <f>IF(Inskrivning!A128="m",Inskrivning!K128,0)</f>
        <v>0</v>
      </c>
      <c r="D126" s="16">
        <f>IF(Inskrivning!A128="m",Inskrivning!L128,0)</f>
        <v>0</v>
      </c>
      <c r="E126" s="16">
        <f>IF(Inskrivning!A128="m",Inskrivning!M128,0)</f>
        <v>0</v>
      </c>
      <c r="F126" s="16">
        <f>IF(Inskrivning!A128="m",Inskrivning!N128,0)</f>
        <v>0</v>
      </c>
      <c r="G126" s="16">
        <f>IF(Inskrivning!A128="m",Inskrivning!O128,0)</f>
        <v>0</v>
      </c>
      <c r="H126" s="16">
        <f>IF(Inskrivning!A128="m",Inskrivning!P128,0)</f>
        <v>0</v>
      </c>
      <c r="I126" s="73">
        <f>IF(Inskrivning!A128="m",Inskrivning!Q128,0)</f>
        <v>0</v>
      </c>
      <c r="J126" s="16">
        <f>IF(Inskrivning!A128="m",Inskrivning!R128,0)</f>
        <v>0</v>
      </c>
      <c r="K126" s="16">
        <f>IF(Inskrivning!A128="m",Inskrivning!S128,0)</f>
        <v>0</v>
      </c>
      <c r="L126" s="16">
        <f>IF(Inskrivning!A128="m",Inskrivning!T128,0)</f>
        <v>0</v>
      </c>
      <c r="M126" s="16">
        <f>IF(Inskrivning!A128="m",Inskrivning!U128,0)</f>
        <v>0</v>
      </c>
      <c r="N126" s="16">
        <f>IF(Inskrivning!A128="m",Inskrivning!V128,0)</f>
        <v>0</v>
      </c>
      <c r="O126" s="73">
        <f>IF(Inskrivning!A128="m",Inskrivning!W128,0)</f>
        <v>0</v>
      </c>
      <c r="P126" s="73">
        <f>IF(Inskrivning!A128="m",Inskrivning!X128,0)</f>
        <v>0</v>
      </c>
      <c r="Q126" s="113"/>
    </row>
    <row r="127" spans="2:17" ht="15.6" x14ac:dyDescent="0.3">
      <c r="B127" s="55">
        <f>IF(Inskrivning!A129="m",Inskrivning!J129,0)</f>
        <v>0</v>
      </c>
      <c r="C127" s="35">
        <f>IF(Inskrivning!A129="m",Inskrivning!K129,0)</f>
        <v>0</v>
      </c>
      <c r="D127" s="16">
        <f>IF(Inskrivning!A129="m",Inskrivning!L129,0)</f>
        <v>0</v>
      </c>
      <c r="E127" s="16">
        <f>IF(Inskrivning!A129="m",Inskrivning!M129,0)</f>
        <v>0</v>
      </c>
      <c r="F127" s="16">
        <f>IF(Inskrivning!A129="m",Inskrivning!N129,0)</f>
        <v>0</v>
      </c>
      <c r="G127" s="16">
        <f>IF(Inskrivning!A129="m",Inskrivning!O129,0)</f>
        <v>0</v>
      </c>
      <c r="H127" s="16">
        <f>IF(Inskrivning!A129="m",Inskrivning!P129,0)</f>
        <v>0</v>
      </c>
      <c r="I127" s="73">
        <f>IF(Inskrivning!A129="m",Inskrivning!Q129,0)</f>
        <v>0</v>
      </c>
      <c r="J127" s="16">
        <f>IF(Inskrivning!A129="m",Inskrivning!R129,0)</f>
        <v>0</v>
      </c>
      <c r="K127" s="16">
        <f>IF(Inskrivning!A129="m",Inskrivning!S129,0)</f>
        <v>0</v>
      </c>
      <c r="L127" s="16">
        <f>IF(Inskrivning!A129="m",Inskrivning!T129,0)</f>
        <v>0</v>
      </c>
      <c r="M127" s="16">
        <f>IF(Inskrivning!A129="m",Inskrivning!U129,0)</f>
        <v>0</v>
      </c>
      <c r="N127" s="16">
        <f>IF(Inskrivning!A129="m",Inskrivning!V129,0)</f>
        <v>0</v>
      </c>
      <c r="O127" s="73">
        <f>IF(Inskrivning!A129="m",Inskrivning!W129,0)</f>
        <v>0</v>
      </c>
      <c r="P127" s="73">
        <f>IF(Inskrivning!A129="m",Inskrivning!X129,0)</f>
        <v>0</v>
      </c>
      <c r="Q127" s="113"/>
    </row>
    <row r="128" spans="2:17" ht="15.6" x14ac:dyDescent="0.3">
      <c r="B128" s="55">
        <f>IF(Inskrivning!A130="m",Inskrivning!J130,0)</f>
        <v>0</v>
      </c>
      <c r="C128" s="35">
        <f>IF(Inskrivning!A130="m",Inskrivning!K130,0)</f>
        <v>0</v>
      </c>
      <c r="D128" s="16">
        <f>IF(Inskrivning!A130="m",Inskrivning!L130,0)</f>
        <v>0</v>
      </c>
      <c r="E128" s="16">
        <f>IF(Inskrivning!A130="m",Inskrivning!M130,0)</f>
        <v>0</v>
      </c>
      <c r="F128" s="16">
        <f>IF(Inskrivning!A130="m",Inskrivning!N130,0)</f>
        <v>0</v>
      </c>
      <c r="G128" s="16">
        <f>IF(Inskrivning!A130="m",Inskrivning!O130,0)</f>
        <v>0</v>
      </c>
      <c r="H128" s="16">
        <f>IF(Inskrivning!A130="m",Inskrivning!P130,0)</f>
        <v>0</v>
      </c>
      <c r="I128" s="73">
        <f>IF(Inskrivning!A130="m",Inskrivning!Q130,0)</f>
        <v>0</v>
      </c>
      <c r="J128" s="16">
        <f>IF(Inskrivning!A130="m",Inskrivning!R130,0)</f>
        <v>0</v>
      </c>
      <c r="K128" s="16">
        <f>IF(Inskrivning!A130="m",Inskrivning!S130,0)</f>
        <v>0</v>
      </c>
      <c r="L128" s="16">
        <f>IF(Inskrivning!A130="m",Inskrivning!T130,0)</f>
        <v>0</v>
      </c>
      <c r="M128" s="16">
        <f>IF(Inskrivning!A130="m",Inskrivning!U130,0)</f>
        <v>0</v>
      </c>
      <c r="N128" s="16">
        <f>IF(Inskrivning!A130="m",Inskrivning!V130,0)</f>
        <v>0</v>
      </c>
      <c r="O128" s="73">
        <f>IF(Inskrivning!A130="m",Inskrivning!W130,0)</f>
        <v>0</v>
      </c>
      <c r="P128" s="73">
        <f>IF(Inskrivning!A130="m",Inskrivning!X130,0)</f>
        <v>0</v>
      </c>
      <c r="Q128" s="113"/>
    </row>
    <row r="129" spans="2:17" ht="15.6" x14ac:dyDescent="0.3">
      <c r="B129" s="55">
        <f>IF(Inskrivning!A131="m",Inskrivning!J131,0)</f>
        <v>0</v>
      </c>
      <c r="C129" s="35">
        <f>IF(Inskrivning!A131="m",Inskrivning!K131,0)</f>
        <v>0</v>
      </c>
      <c r="D129" s="16">
        <f>IF(Inskrivning!A131="m",Inskrivning!L131,0)</f>
        <v>0</v>
      </c>
      <c r="E129" s="16">
        <f>IF(Inskrivning!A131="m",Inskrivning!M131,0)</f>
        <v>0</v>
      </c>
      <c r="F129" s="16">
        <f>IF(Inskrivning!A131="m",Inskrivning!N131,0)</f>
        <v>0</v>
      </c>
      <c r="G129" s="16">
        <f>IF(Inskrivning!A131="m",Inskrivning!O131,0)</f>
        <v>0</v>
      </c>
      <c r="H129" s="16">
        <f>IF(Inskrivning!A131="m",Inskrivning!P131,0)</f>
        <v>0</v>
      </c>
      <c r="I129" s="73">
        <f>IF(Inskrivning!A131="m",Inskrivning!Q131,0)</f>
        <v>0</v>
      </c>
      <c r="J129" s="16">
        <f>IF(Inskrivning!A131="m",Inskrivning!R131,0)</f>
        <v>0</v>
      </c>
      <c r="K129" s="16">
        <f>IF(Inskrivning!A131="m",Inskrivning!S131,0)</f>
        <v>0</v>
      </c>
      <c r="L129" s="16">
        <f>IF(Inskrivning!A131="m",Inskrivning!T131,0)</f>
        <v>0</v>
      </c>
      <c r="M129" s="16">
        <f>IF(Inskrivning!A131="m",Inskrivning!U131,0)</f>
        <v>0</v>
      </c>
      <c r="N129" s="16">
        <f>IF(Inskrivning!A131="m",Inskrivning!V131,0)</f>
        <v>0</v>
      </c>
      <c r="O129" s="73">
        <f>IF(Inskrivning!A131="m",Inskrivning!W131,0)</f>
        <v>0</v>
      </c>
      <c r="P129" s="73">
        <f>IF(Inskrivning!A131="m",Inskrivning!X131,0)</f>
        <v>0</v>
      </c>
      <c r="Q129" s="113"/>
    </row>
    <row r="130" spans="2:17" ht="15.6" x14ac:dyDescent="0.3">
      <c r="B130" s="55">
        <f>IF(Inskrivning!A132="m",Inskrivning!J132,0)</f>
        <v>0</v>
      </c>
      <c r="C130" s="35">
        <f>IF(Inskrivning!A132="m",Inskrivning!K132,0)</f>
        <v>0</v>
      </c>
      <c r="D130" s="16">
        <f>IF(Inskrivning!A132="m",Inskrivning!L132,0)</f>
        <v>0</v>
      </c>
      <c r="E130" s="16">
        <f>IF(Inskrivning!A132="m",Inskrivning!M132,0)</f>
        <v>0</v>
      </c>
      <c r="F130" s="16">
        <f>IF(Inskrivning!A132="m",Inskrivning!N132,0)</f>
        <v>0</v>
      </c>
      <c r="G130" s="16">
        <f>IF(Inskrivning!A132="m",Inskrivning!O132,0)</f>
        <v>0</v>
      </c>
      <c r="H130" s="16">
        <f>IF(Inskrivning!A132="m",Inskrivning!P132,0)</f>
        <v>0</v>
      </c>
      <c r="I130" s="73">
        <f>IF(Inskrivning!A132="m",Inskrivning!Q132,0)</f>
        <v>0</v>
      </c>
      <c r="J130" s="16">
        <f>IF(Inskrivning!A132="m",Inskrivning!R132,0)</f>
        <v>0</v>
      </c>
      <c r="K130" s="16">
        <f>IF(Inskrivning!A132="m",Inskrivning!S132,0)</f>
        <v>0</v>
      </c>
      <c r="L130" s="16">
        <f>IF(Inskrivning!A132="m",Inskrivning!T132,0)</f>
        <v>0</v>
      </c>
      <c r="M130" s="16">
        <f>IF(Inskrivning!A132="m",Inskrivning!U132,0)</f>
        <v>0</v>
      </c>
      <c r="N130" s="16">
        <f>IF(Inskrivning!A132="m",Inskrivning!V132,0)</f>
        <v>0</v>
      </c>
      <c r="O130" s="73">
        <f>IF(Inskrivning!A132="m",Inskrivning!W132,0)</f>
        <v>0</v>
      </c>
      <c r="P130" s="73">
        <f>IF(Inskrivning!A132="m",Inskrivning!X132,0)</f>
        <v>0</v>
      </c>
      <c r="Q130" s="113"/>
    </row>
    <row r="131" spans="2:17" ht="15.6" x14ac:dyDescent="0.3">
      <c r="B131" s="55">
        <f>IF(Inskrivning!A133="m",Inskrivning!J133,0)</f>
        <v>0</v>
      </c>
      <c r="C131" s="35">
        <f>IF(Inskrivning!A133="m",Inskrivning!K133,0)</f>
        <v>0</v>
      </c>
      <c r="D131" s="16">
        <f>IF(Inskrivning!A133="m",Inskrivning!L133,0)</f>
        <v>0</v>
      </c>
      <c r="E131" s="16">
        <f>IF(Inskrivning!A133="m",Inskrivning!M133,0)</f>
        <v>0</v>
      </c>
      <c r="F131" s="16">
        <f>IF(Inskrivning!A133="m",Inskrivning!N133,0)</f>
        <v>0</v>
      </c>
      <c r="G131" s="16">
        <f>IF(Inskrivning!A133="m",Inskrivning!O133,0)</f>
        <v>0</v>
      </c>
      <c r="H131" s="16">
        <f>IF(Inskrivning!A133="m",Inskrivning!P133,0)</f>
        <v>0</v>
      </c>
      <c r="I131" s="73">
        <f>IF(Inskrivning!A133="m",Inskrivning!Q133,0)</f>
        <v>0</v>
      </c>
      <c r="J131" s="16">
        <f>IF(Inskrivning!A133="m",Inskrivning!R133,0)</f>
        <v>0</v>
      </c>
      <c r="K131" s="16">
        <f>IF(Inskrivning!A133="m",Inskrivning!S133,0)</f>
        <v>0</v>
      </c>
      <c r="L131" s="16">
        <f>IF(Inskrivning!A133="m",Inskrivning!T133,0)</f>
        <v>0</v>
      </c>
      <c r="M131" s="16">
        <f>IF(Inskrivning!A133="m",Inskrivning!U133,0)</f>
        <v>0</v>
      </c>
      <c r="N131" s="16">
        <f>IF(Inskrivning!A133="m",Inskrivning!V133,0)</f>
        <v>0</v>
      </c>
      <c r="O131" s="73">
        <f>IF(Inskrivning!A133="m",Inskrivning!W133,0)</f>
        <v>0</v>
      </c>
      <c r="P131" s="73">
        <f>IF(Inskrivning!A133="m",Inskrivning!X133,0)</f>
        <v>0</v>
      </c>
      <c r="Q131" s="113"/>
    </row>
    <row r="132" spans="2:17" ht="15.6" x14ac:dyDescent="0.3">
      <c r="B132" s="55">
        <f>IF(Inskrivning!A134="m",Inskrivning!J134,0)</f>
        <v>0</v>
      </c>
      <c r="C132" s="35">
        <f>IF(Inskrivning!A134="m",Inskrivning!K134,0)</f>
        <v>0</v>
      </c>
      <c r="D132" s="16">
        <f>IF(Inskrivning!A134="m",Inskrivning!L134,0)</f>
        <v>0</v>
      </c>
      <c r="E132" s="16">
        <f>IF(Inskrivning!A134="m",Inskrivning!M134,0)</f>
        <v>0</v>
      </c>
      <c r="F132" s="16">
        <f>IF(Inskrivning!A134="m",Inskrivning!N134,0)</f>
        <v>0</v>
      </c>
      <c r="G132" s="16">
        <f>IF(Inskrivning!A134="m",Inskrivning!O134,0)</f>
        <v>0</v>
      </c>
      <c r="H132" s="16">
        <f>IF(Inskrivning!A134="m",Inskrivning!P134,0)</f>
        <v>0</v>
      </c>
      <c r="I132" s="73">
        <f>IF(Inskrivning!A134="m",Inskrivning!Q134,0)</f>
        <v>0</v>
      </c>
      <c r="J132" s="16">
        <f>IF(Inskrivning!A134="m",Inskrivning!R134,0)</f>
        <v>0</v>
      </c>
      <c r="K132" s="16">
        <f>IF(Inskrivning!A134="m",Inskrivning!S134,0)</f>
        <v>0</v>
      </c>
      <c r="L132" s="16">
        <f>IF(Inskrivning!A134="m",Inskrivning!T134,0)</f>
        <v>0</v>
      </c>
      <c r="M132" s="16">
        <f>IF(Inskrivning!A134="m",Inskrivning!U134,0)</f>
        <v>0</v>
      </c>
      <c r="N132" s="16">
        <f>IF(Inskrivning!A134="m",Inskrivning!V134,0)</f>
        <v>0</v>
      </c>
      <c r="O132" s="73">
        <f>IF(Inskrivning!A134="m",Inskrivning!W134,0)</f>
        <v>0</v>
      </c>
      <c r="P132" s="73">
        <f>IF(Inskrivning!A134="m",Inskrivning!X134,0)</f>
        <v>0</v>
      </c>
      <c r="Q132" s="113"/>
    </row>
    <row r="133" spans="2:17" ht="15.6" x14ac:dyDescent="0.3">
      <c r="B133" s="55">
        <f>IF(Inskrivning!A135="m",Inskrivning!J135,0)</f>
        <v>0</v>
      </c>
      <c r="C133" s="35">
        <f>IF(Inskrivning!A135="m",Inskrivning!K135,0)</f>
        <v>0</v>
      </c>
      <c r="D133" s="16">
        <f>IF(Inskrivning!A135="m",Inskrivning!L135,0)</f>
        <v>0</v>
      </c>
      <c r="E133" s="16">
        <f>IF(Inskrivning!A135="m",Inskrivning!M135,0)</f>
        <v>0</v>
      </c>
      <c r="F133" s="16">
        <f>IF(Inskrivning!A135="m",Inskrivning!N135,0)</f>
        <v>0</v>
      </c>
      <c r="G133" s="16">
        <f>IF(Inskrivning!A135="m",Inskrivning!O135,0)</f>
        <v>0</v>
      </c>
      <c r="H133" s="16">
        <f>IF(Inskrivning!A135="m",Inskrivning!P135,0)</f>
        <v>0</v>
      </c>
      <c r="I133" s="73">
        <f>IF(Inskrivning!A135="m",Inskrivning!Q135,0)</f>
        <v>0</v>
      </c>
      <c r="J133" s="16">
        <f>IF(Inskrivning!A135="m",Inskrivning!R135,0)</f>
        <v>0</v>
      </c>
      <c r="K133" s="16">
        <f>IF(Inskrivning!A135="m",Inskrivning!S135,0)</f>
        <v>0</v>
      </c>
      <c r="L133" s="16">
        <f>IF(Inskrivning!A135="m",Inskrivning!T135,0)</f>
        <v>0</v>
      </c>
      <c r="M133" s="16">
        <f>IF(Inskrivning!A135="m",Inskrivning!U135,0)</f>
        <v>0</v>
      </c>
      <c r="N133" s="16">
        <f>IF(Inskrivning!A135="m",Inskrivning!V135,0)</f>
        <v>0</v>
      </c>
      <c r="O133" s="73">
        <f>IF(Inskrivning!A135="m",Inskrivning!W135,0)</f>
        <v>0</v>
      </c>
      <c r="P133" s="73">
        <f>IF(Inskrivning!A135="m",Inskrivning!X135,0)</f>
        <v>0</v>
      </c>
      <c r="Q133" s="113"/>
    </row>
    <row r="134" spans="2:17" ht="15.6" x14ac:dyDescent="0.3">
      <c r="B134" s="55">
        <f>IF(Inskrivning!A136="m",Inskrivning!J136,0)</f>
        <v>0</v>
      </c>
      <c r="C134" s="35">
        <f>IF(Inskrivning!A136="m",Inskrivning!K136,0)</f>
        <v>0</v>
      </c>
      <c r="D134" s="16">
        <f>IF(Inskrivning!A136="m",Inskrivning!L136,0)</f>
        <v>0</v>
      </c>
      <c r="E134" s="16">
        <f>IF(Inskrivning!A136="m",Inskrivning!M136,0)</f>
        <v>0</v>
      </c>
      <c r="F134" s="16">
        <f>IF(Inskrivning!A136="m",Inskrivning!N136,0)</f>
        <v>0</v>
      </c>
      <c r="G134" s="16">
        <f>IF(Inskrivning!A136="m",Inskrivning!O136,0)</f>
        <v>0</v>
      </c>
      <c r="H134" s="16">
        <f>IF(Inskrivning!A136="m",Inskrivning!P136,0)</f>
        <v>0</v>
      </c>
      <c r="I134" s="73">
        <f>IF(Inskrivning!A136="m",Inskrivning!Q136,0)</f>
        <v>0</v>
      </c>
      <c r="J134" s="16">
        <f>IF(Inskrivning!A136="m",Inskrivning!R136,0)</f>
        <v>0</v>
      </c>
      <c r="K134" s="16">
        <f>IF(Inskrivning!A136="m",Inskrivning!S136,0)</f>
        <v>0</v>
      </c>
      <c r="L134" s="16">
        <f>IF(Inskrivning!A136="m",Inskrivning!T136,0)</f>
        <v>0</v>
      </c>
      <c r="M134" s="16">
        <f>IF(Inskrivning!A136="m",Inskrivning!U136,0)</f>
        <v>0</v>
      </c>
      <c r="N134" s="16">
        <f>IF(Inskrivning!A136="m",Inskrivning!V136,0)</f>
        <v>0</v>
      </c>
      <c r="O134" s="73">
        <f>IF(Inskrivning!A136="m",Inskrivning!W136,0)</f>
        <v>0</v>
      </c>
      <c r="P134" s="73">
        <f>IF(Inskrivning!A136="m",Inskrivning!X136,0)</f>
        <v>0</v>
      </c>
      <c r="Q134" s="113"/>
    </row>
    <row r="135" spans="2:17" ht="15.6" x14ac:dyDescent="0.3">
      <c r="B135" s="55">
        <f>IF(Inskrivning!A137="m",Inskrivning!J137,0)</f>
        <v>0</v>
      </c>
      <c r="C135" s="35">
        <f>IF(Inskrivning!A137="m",Inskrivning!K137,0)</f>
        <v>0</v>
      </c>
      <c r="D135" s="16">
        <f>IF(Inskrivning!A137="m",Inskrivning!L137,0)</f>
        <v>0</v>
      </c>
      <c r="E135" s="16">
        <f>IF(Inskrivning!A137="m",Inskrivning!M137,0)</f>
        <v>0</v>
      </c>
      <c r="F135" s="16">
        <f>IF(Inskrivning!A137="m",Inskrivning!N137,0)</f>
        <v>0</v>
      </c>
      <c r="G135" s="16">
        <f>IF(Inskrivning!A137="m",Inskrivning!O137,0)</f>
        <v>0</v>
      </c>
      <c r="H135" s="16">
        <f>IF(Inskrivning!A137="m",Inskrivning!P137,0)</f>
        <v>0</v>
      </c>
      <c r="I135" s="73">
        <f>IF(Inskrivning!A137="m",Inskrivning!Q137,0)</f>
        <v>0</v>
      </c>
      <c r="J135" s="16">
        <f>IF(Inskrivning!A137="m",Inskrivning!R137,0)</f>
        <v>0</v>
      </c>
      <c r="K135" s="16">
        <f>IF(Inskrivning!A137="m",Inskrivning!S137,0)</f>
        <v>0</v>
      </c>
      <c r="L135" s="16">
        <f>IF(Inskrivning!A137="m",Inskrivning!T137,0)</f>
        <v>0</v>
      </c>
      <c r="M135" s="16">
        <f>IF(Inskrivning!A137="m",Inskrivning!U137,0)</f>
        <v>0</v>
      </c>
      <c r="N135" s="16">
        <f>IF(Inskrivning!A137="m",Inskrivning!V137,0)</f>
        <v>0</v>
      </c>
      <c r="O135" s="73">
        <f>IF(Inskrivning!A137="m",Inskrivning!W137,0)</f>
        <v>0</v>
      </c>
      <c r="P135" s="73">
        <f>IF(Inskrivning!A137="m",Inskrivning!X137,0)</f>
        <v>0</v>
      </c>
      <c r="Q135" s="113"/>
    </row>
    <row r="136" spans="2:17" ht="15.6" x14ac:dyDescent="0.3">
      <c r="B136" s="55">
        <f>IF(Inskrivning!A138="m",Inskrivning!J138,0)</f>
        <v>0</v>
      </c>
      <c r="C136" s="35">
        <f>IF(Inskrivning!A138="m",Inskrivning!K138,0)</f>
        <v>0</v>
      </c>
      <c r="D136" s="16">
        <f>IF(Inskrivning!A138="m",Inskrivning!L138,0)</f>
        <v>0</v>
      </c>
      <c r="E136" s="16">
        <f>IF(Inskrivning!A138="m",Inskrivning!M138,0)</f>
        <v>0</v>
      </c>
      <c r="F136" s="16">
        <f>IF(Inskrivning!A138="m",Inskrivning!N138,0)</f>
        <v>0</v>
      </c>
      <c r="G136" s="16">
        <f>IF(Inskrivning!A138="m",Inskrivning!O138,0)</f>
        <v>0</v>
      </c>
      <c r="H136" s="16">
        <f>IF(Inskrivning!A138="m",Inskrivning!P138,0)</f>
        <v>0</v>
      </c>
      <c r="I136" s="73">
        <f>IF(Inskrivning!A138="m",Inskrivning!Q138,0)</f>
        <v>0</v>
      </c>
      <c r="J136" s="16">
        <f>IF(Inskrivning!A138="m",Inskrivning!R138,0)</f>
        <v>0</v>
      </c>
      <c r="K136" s="16">
        <f>IF(Inskrivning!A138="m",Inskrivning!S138,0)</f>
        <v>0</v>
      </c>
      <c r="L136" s="16">
        <f>IF(Inskrivning!A138="m",Inskrivning!T138,0)</f>
        <v>0</v>
      </c>
      <c r="M136" s="16">
        <f>IF(Inskrivning!A138="m",Inskrivning!U138,0)</f>
        <v>0</v>
      </c>
      <c r="N136" s="16">
        <f>IF(Inskrivning!A138="m",Inskrivning!V138,0)</f>
        <v>0</v>
      </c>
      <c r="O136" s="73">
        <f>IF(Inskrivning!A138="m",Inskrivning!W138,0)</f>
        <v>0</v>
      </c>
      <c r="P136" s="73">
        <f>IF(Inskrivning!A138="m",Inskrivning!X138,0)</f>
        <v>0</v>
      </c>
      <c r="Q136" s="113"/>
    </row>
    <row r="137" spans="2:17" ht="15.6" x14ac:dyDescent="0.3">
      <c r="B137" s="55">
        <f>IF(Inskrivning!A139="m",Inskrivning!J139,0)</f>
        <v>0</v>
      </c>
      <c r="C137" s="35">
        <f>IF(Inskrivning!A139="m",Inskrivning!K139,0)</f>
        <v>0</v>
      </c>
      <c r="D137" s="16">
        <f>IF(Inskrivning!A139="m",Inskrivning!L139,0)</f>
        <v>0</v>
      </c>
      <c r="E137" s="16">
        <f>IF(Inskrivning!A139="m",Inskrivning!M139,0)</f>
        <v>0</v>
      </c>
      <c r="F137" s="16">
        <f>IF(Inskrivning!A139="m",Inskrivning!N139,0)</f>
        <v>0</v>
      </c>
      <c r="G137" s="16">
        <f>IF(Inskrivning!A139="m",Inskrivning!O139,0)</f>
        <v>0</v>
      </c>
      <c r="H137" s="16">
        <f>IF(Inskrivning!A139="m",Inskrivning!P139,0)</f>
        <v>0</v>
      </c>
      <c r="I137" s="73">
        <f>IF(Inskrivning!A139="m",Inskrivning!Q139,0)</f>
        <v>0</v>
      </c>
      <c r="J137" s="16">
        <f>IF(Inskrivning!A139="m",Inskrivning!R139,0)</f>
        <v>0</v>
      </c>
      <c r="K137" s="16">
        <f>IF(Inskrivning!A139="m",Inskrivning!S139,0)</f>
        <v>0</v>
      </c>
      <c r="L137" s="16">
        <f>IF(Inskrivning!A139="m",Inskrivning!T139,0)</f>
        <v>0</v>
      </c>
      <c r="M137" s="16">
        <f>IF(Inskrivning!A139="m",Inskrivning!U139,0)</f>
        <v>0</v>
      </c>
      <c r="N137" s="16">
        <f>IF(Inskrivning!A139="m",Inskrivning!V139,0)</f>
        <v>0</v>
      </c>
      <c r="O137" s="73">
        <f>IF(Inskrivning!A139="m",Inskrivning!W139,0)</f>
        <v>0</v>
      </c>
      <c r="P137" s="73">
        <f>IF(Inskrivning!A139="m",Inskrivning!X139,0)</f>
        <v>0</v>
      </c>
      <c r="Q137" s="113"/>
    </row>
    <row r="138" spans="2:17" ht="15.6" x14ac:dyDescent="0.3">
      <c r="B138" s="55">
        <f>IF(Inskrivning!A140="m",Inskrivning!J140,0)</f>
        <v>0</v>
      </c>
      <c r="C138" s="35">
        <f>IF(Inskrivning!A140="m",Inskrivning!K140,0)</f>
        <v>0</v>
      </c>
      <c r="D138" s="16">
        <f>IF(Inskrivning!A140="m",Inskrivning!L140,0)</f>
        <v>0</v>
      </c>
      <c r="E138" s="16">
        <f>IF(Inskrivning!A140="m",Inskrivning!M140,0)</f>
        <v>0</v>
      </c>
      <c r="F138" s="16">
        <f>IF(Inskrivning!A140="m",Inskrivning!N140,0)</f>
        <v>0</v>
      </c>
      <c r="G138" s="16">
        <f>IF(Inskrivning!A140="m",Inskrivning!O140,0)</f>
        <v>0</v>
      </c>
      <c r="H138" s="16">
        <f>IF(Inskrivning!A140="m",Inskrivning!P140,0)</f>
        <v>0</v>
      </c>
      <c r="I138" s="73">
        <f>IF(Inskrivning!A140="m",Inskrivning!Q140,0)</f>
        <v>0</v>
      </c>
      <c r="J138" s="16">
        <f>IF(Inskrivning!A140="m",Inskrivning!R140,0)</f>
        <v>0</v>
      </c>
      <c r="K138" s="16">
        <f>IF(Inskrivning!A140="m",Inskrivning!S140,0)</f>
        <v>0</v>
      </c>
      <c r="L138" s="16">
        <f>IF(Inskrivning!A140="m",Inskrivning!T140,0)</f>
        <v>0</v>
      </c>
      <c r="M138" s="16">
        <f>IF(Inskrivning!A140="m",Inskrivning!U140,0)</f>
        <v>0</v>
      </c>
      <c r="N138" s="16">
        <f>IF(Inskrivning!A140="m",Inskrivning!V140,0)</f>
        <v>0</v>
      </c>
      <c r="O138" s="73">
        <f>IF(Inskrivning!A140="m",Inskrivning!W140,0)</f>
        <v>0</v>
      </c>
      <c r="P138" s="73">
        <f>IF(Inskrivning!A140="m",Inskrivning!X140,0)</f>
        <v>0</v>
      </c>
      <c r="Q138" s="113"/>
    </row>
    <row r="139" spans="2:17" ht="15.6" x14ac:dyDescent="0.3">
      <c r="B139" s="55">
        <f>IF(Inskrivning!A141="m",Inskrivning!J141,0)</f>
        <v>0</v>
      </c>
      <c r="C139" s="35">
        <f>IF(Inskrivning!A141="m",Inskrivning!K141,0)</f>
        <v>0</v>
      </c>
      <c r="D139" s="16">
        <f>IF(Inskrivning!A141="m",Inskrivning!L141,0)</f>
        <v>0</v>
      </c>
      <c r="E139" s="16">
        <f>IF(Inskrivning!A141="m",Inskrivning!M141,0)</f>
        <v>0</v>
      </c>
      <c r="F139" s="16">
        <f>IF(Inskrivning!A141="m",Inskrivning!N141,0)</f>
        <v>0</v>
      </c>
      <c r="G139" s="16">
        <f>IF(Inskrivning!A141="m",Inskrivning!O141,0)</f>
        <v>0</v>
      </c>
      <c r="H139" s="16">
        <f>IF(Inskrivning!A141="m",Inskrivning!P141,0)</f>
        <v>0</v>
      </c>
      <c r="I139" s="73">
        <f>IF(Inskrivning!A141="m",Inskrivning!Q141,0)</f>
        <v>0</v>
      </c>
      <c r="J139" s="16">
        <f>IF(Inskrivning!A141="m",Inskrivning!R141,0)</f>
        <v>0</v>
      </c>
      <c r="K139" s="16">
        <f>IF(Inskrivning!A141="m",Inskrivning!S141,0)</f>
        <v>0</v>
      </c>
      <c r="L139" s="16">
        <f>IF(Inskrivning!A141="m",Inskrivning!T141,0)</f>
        <v>0</v>
      </c>
      <c r="M139" s="16">
        <f>IF(Inskrivning!A141="m",Inskrivning!U141,0)</f>
        <v>0</v>
      </c>
      <c r="N139" s="16">
        <f>IF(Inskrivning!A141="m",Inskrivning!V141,0)</f>
        <v>0</v>
      </c>
      <c r="O139" s="73">
        <f>IF(Inskrivning!A141="m",Inskrivning!W141,0)</f>
        <v>0</v>
      </c>
      <c r="P139" s="73">
        <f>IF(Inskrivning!A141="m",Inskrivning!X141,0)</f>
        <v>0</v>
      </c>
      <c r="Q139" s="113"/>
    </row>
    <row r="140" spans="2:17" ht="15.6" x14ac:dyDescent="0.3">
      <c r="B140" s="55">
        <f>IF(Inskrivning!A142="m",Inskrivning!J142,0)</f>
        <v>0</v>
      </c>
      <c r="C140" s="35">
        <f>IF(Inskrivning!A142="m",Inskrivning!K142,0)</f>
        <v>0</v>
      </c>
      <c r="D140" s="16">
        <f>IF(Inskrivning!A142="m",Inskrivning!L142,0)</f>
        <v>0</v>
      </c>
      <c r="E140" s="16">
        <f>IF(Inskrivning!A142="m",Inskrivning!M142,0)</f>
        <v>0</v>
      </c>
      <c r="F140" s="16">
        <f>IF(Inskrivning!A142="m",Inskrivning!N142,0)</f>
        <v>0</v>
      </c>
      <c r="G140" s="16">
        <f>IF(Inskrivning!A142="m",Inskrivning!O142,0)</f>
        <v>0</v>
      </c>
      <c r="H140" s="16">
        <f>IF(Inskrivning!A142="m",Inskrivning!P142,0)</f>
        <v>0</v>
      </c>
      <c r="I140" s="73">
        <f>IF(Inskrivning!A142="m",Inskrivning!Q142,0)</f>
        <v>0</v>
      </c>
      <c r="J140" s="16">
        <f>IF(Inskrivning!A142="m",Inskrivning!R142,0)</f>
        <v>0</v>
      </c>
      <c r="K140" s="16">
        <f>IF(Inskrivning!A142="m",Inskrivning!S142,0)</f>
        <v>0</v>
      </c>
      <c r="L140" s="16">
        <f>IF(Inskrivning!A142="m",Inskrivning!T142,0)</f>
        <v>0</v>
      </c>
      <c r="M140" s="16">
        <f>IF(Inskrivning!A142="m",Inskrivning!U142,0)</f>
        <v>0</v>
      </c>
      <c r="N140" s="16">
        <f>IF(Inskrivning!A142="m",Inskrivning!V142,0)</f>
        <v>0</v>
      </c>
      <c r="O140" s="73">
        <f>IF(Inskrivning!A142="m",Inskrivning!W142,0)</f>
        <v>0</v>
      </c>
      <c r="P140" s="73">
        <f>IF(Inskrivning!A142="m",Inskrivning!X142,0)</f>
        <v>0</v>
      </c>
      <c r="Q140" s="113"/>
    </row>
    <row r="141" spans="2:17" ht="15.6" x14ac:dyDescent="0.3">
      <c r="B141" s="55">
        <f>IF(Inskrivning!A143="m",Inskrivning!J143,0)</f>
        <v>0</v>
      </c>
      <c r="C141" s="35">
        <f>IF(Inskrivning!A143="m",Inskrivning!K143,0)</f>
        <v>0</v>
      </c>
      <c r="D141" s="16">
        <f>IF(Inskrivning!A143="m",Inskrivning!L143,0)</f>
        <v>0</v>
      </c>
      <c r="E141" s="16">
        <f>IF(Inskrivning!A143="m",Inskrivning!M143,0)</f>
        <v>0</v>
      </c>
      <c r="F141" s="16">
        <f>IF(Inskrivning!A143="m",Inskrivning!N143,0)</f>
        <v>0</v>
      </c>
      <c r="G141" s="16">
        <f>IF(Inskrivning!A143="m",Inskrivning!O143,0)</f>
        <v>0</v>
      </c>
      <c r="H141" s="16">
        <f>IF(Inskrivning!A143="m",Inskrivning!P143,0)</f>
        <v>0</v>
      </c>
      <c r="I141" s="73">
        <f>IF(Inskrivning!A143="m",Inskrivning!Q143,0)</f>
        <v>0</v>
      </c>
      <c r="J141" s="16">
        <f>IF(Inskrivning!A143="m",Inskrivning!R143,0)</f>
        <v>0</v>
      </c>
      <c r="K141" s="16">
        <f>IF(Inskrivning!A143="m",Inskrivning!S143,0)</f>
        <v>0</v>
      </c>
      <c r="L141" s="16">
        <f>IF(Inskrivning!A143="m",Inskrivning!T143,0)</f>
        <v>0</v>
      </c>
      <c r="M141" s="16">
        <f>IF(Inskrivning!A143="m",Inskrivning!U143,0)</f>
        <v>0</v>
      </c>
      <c r="N141" s="16">
        <f>IF(Inskrivning!A143="m",Inskrivning!V143,0)</f>
        <v>0</v>
      </c>
      <c r="O141" s="73">
        <f>IF(Inskrivning!A143="m",Inskrivning!W143,0)</f>
        <v>0</v>
      </c>
      <c r="P141" s="73">
        <f>IF(Inskrivning!A143="m",Inskrivning!X143,0)</f>
        <v>0</v>
      </c>
      <c r="Q141" s="113"/>
    </row>
    <row r="142" spans="2:17" ht="15.6" x14ac:dyDescent="0.3">
      <c r="B142" s="55">
        <f>IF(Inskrivning!A144="m",Inskrivning!J144,0)</f>
        <v>0</v>
      </c>
      <c r="C142" s="35">
        <f>IF(Inskrivning!A144="m",Inskrivning!K144,0)</f>
        <v>0</v>
      </c>
      <c r="D142" s="16">
        <f>IF(Inskrivning!A144="m",Inskrivning!L144,0)</f>
        <v>0</v>
      </c>
      <c r="E142" s="16">
        <f>IF(Inskrivning!A144="m",Inskrivning!M144,0)</f>
        <v>0</v>
      </c>
      <c r="F142" s="16">
        <f>IF(Inskrivning!A144="m",Inskrivning!N144,0)</f>
        <v>0</v>
      </c>
      <c r="G142" s="16">
        <f>IF(Inskrivning!A144="m",Inskrivning!O144,0)</f>
        <v>0</v>
      </c>
      <c r="H142" s="16">
        <f>IF(Inskrivning!A144="m",Inskrivning!P144,0)</f>
        <v>0</v>
      </c>
      <c r="I142" s="73">
        <f>IF(Inskrivning!A144="m",Inskrivning!Q144,0)</f>
        <v>0</v>
      </c>
      <c r="J142" s="16">
        <f>IF(Inskrivning!A144="m",Inskrivning!R144,0)</f>
        <v>0</v>
      </c>
      <c r="K142" s="16">
        <f>IF(Inskrivning!A144="m",Inskrivning!S144,0)</f>
        <v>0</v>
      </c>
      <c r="L142" s="16">
        <f>IF(Inskrivning!A144="m",Inskrivning!T144,0)</f>
        <v>0</v>
      </c>
      <c r="M142" s="16">
        <f>IF(Inskrivning!A144="m",Inskrivning!U144,0)</f>
        <v>0</v>
      </c>
      <c r="N142" s="16">
        <f>IF(Inskrivning!A144="m",Inskrivning!V144,0)</f>
        <v>0</v>
      </c>
      <c r="O142" s="73">
        <f>IF(Inskrivning!A144="m",Inskrivning!W144,0)</f>
        <v>0</v>
      </c>
      <c r="P142" s="73">
        <f>IF(Inskrivning!A144="m",Inskrivning!X144,0)</f>
        <v>0</v>
      </c>
      <c r="Q142" s="113"/>
    </row>
    <row r="143" spans="2:17" ht="15.6" x14ac:dyDescent="0.3">
      <c r="B143" s="55">
        <f>IF(Inskrivning!A145="m",Inskrivning!J145,0)</f>
        <v>0</v>
      </c>
      <c r="C143" s="35">
        <f>IF(Inskrivning!A145="m",Inskrivning!K145,0)</f>
        <v>0</v>
      </c>
      <c r="D143" s="16">
        <f>IF(Inskrivning!A145="m",Inskrivning!L145,0)</f>
        <v>0</v>
      </c>
      <c r="E143" s="16">
        <f>IF(Inskrivning!A145="m",Inskrivning!M145,0)</f>
        <v>0</v>
      </c>
      <c r="F143" s="16">
        <f>IF(Inskrivning!A145="m",Inskrivning!N145,0)</f>
        <v>0</v>
      </c>
      <c r="G143" s="16">
        <f>IF(Inskrivning!A145="m",Inskrivning!O145,0)</f>
        <v>0</v>
      </c>
      <c r="H143" s="16">
        <f>IF(Inskrivning!A145="m",Inskrivning!P145,0)</f>
        <v>0</v>
      </c>
      <c r="I143" s="73">
        <f>IF(Inskrivning!A145="m",Inskrivning!Q145,0)</f>
        <v>0</v>
      </c>
      <c r="J143" s="16">
        <f>IF(Inskrivning!A145="m",Inskrivning!R145,0)</f>
        <v>0</v>
      </c>
      <c r="K143" s="16">
        <f>IF(Inskrivning!A145="m",Inskrivning!S145,0)</f>
        <v>0</v>
      </c>
      <c r="L143" s="16">
        <f>IF(Inskrivning!A145="m",Inskrivning!T145,0)</f>
        <v>0</v>
      </c>
      <c r="M143" s="16">
        <f>IF(Inskrivning!A145="m",Inskrivning!U145,0)</f>
        <v>0</v>
      </c>
      <c r="N143" s="16">
        <f>IF(Inskrivning!A145="m",Inskrivning!V145,0)</f>
        <v>0</v>
      </c>
      <c r="O143" s="73">
        <f>IF(Inskrivning!A145="m",Inskrivning!W145,0)</f>
        <v>0</v>
      </c>
      <c r="P143" s="73">
        <f>IF(Inskrivning!A145="m",Inskrivning!X145,0)</f>
        <v>0</v>
      </c>
      <c r="Q143" s="113"/>
    </row>
    <row r="144" spans="2:17" ht="15.6" x14ac:dyDescent="0.3">
      <c r="B144" s="55">
        <f>IF(Inskrivning!A146="m",Inskrivning!J146,0)</f>
        <v>0</v>
      </c>
      <c r="C144" s="35">
        <f>IF(Inskrivning!A146="m",Inskrivning!K146,0)</f>
        <v>0</v>
      </c>
      <c r="D144" s="16">
        <f>IF(Inskrivning!A146="m",Inskrivning!L146,0)</f>
        <v>0</v>
      </c>
      <c r="E144" s="16">
        <f>IF(Inskrivning!A146="m",Inskrivning!M146,0)</f>
        <v>0</v>
      </c>
      <c r="F144" s="16">
        <f>IF(Inskrivning!A146="m",Inskrivning!N146,0)</f>
        <v>0</v>
      </c>
      <c r="G144" s="16">
        <f>IF(Inskrivning!A146="m",Inskrivning!O146,0)</f>
        <v>0</v>
      </c>
      <c r="H144" s="16">
        <f>IF(Inskrivning!A146="m",Inskrivning!P146,0)</f>
        <v>0</v>
      </c>
      <c r="I144" s="73">
        <f>IF(Inskrivning!A146="m",Inskrivning!Q146,0)</f>
        <v>0</v>
      </c>
      <c r="J144" s="16">
        <f>IF(Inskrivning!A146="m",Inskrivning!R146,0)</f>
        <v>0</v>
      </c>
      <c r="K144" s="16">
        <f>IF(Inskrivning!A146="m",Inskrivning!S146,0)</f>
        <v>0</v>
      </c>
      <c r="L144" s="16">
        <f>IF(Inskrivning!A146="m",Inskrivning!T146,0)</f>
        <v>0</v>
      </c>
      <c r="M144" s="16">
        <f>IF(Inskrivning!A146="m",Inskrivning!U146,0)</f>
        <v>0</v>
      </c>
      <c r="N144" s="16">
        <f>IF(Inskrivning!A146="m",Inskrivning!V146,0)</f>
        <v>0</v>
      </c>
      <c r="O144" s="73">
        <f>IF(Inskrivning!A146="m",Inskrivning!W146,0)</f>
        <v>0</v>
      </c>
      <c r="P144" s="73">
        <f>IF(Inskrivning!A146="m",Inskrivning!X146,0)</f>
        <v>0</v>
      </c>
      <c r="Q144" s="113"/>
    </row>
    <row r="145" spans="2:17" ht="15.6" x14ac:dyDescent="0.3">
      <c r="B145" s="55">
        <f>IF(Inskrivning!A147="m",Inskrivning!J147,0)</f>
        <v>0</v>
      </c>
      <c r="C145" s="35">
        <f>IF(Inskrivning!A147="m",Inskrivning!K147,0)</f>
        <v>0</v>
      </c>
      <c r="D145" s="16">
        <f>IF(Inskrivning!A147="m",Inskrivning!L147,0)</f>
        <v>0</v>
      </c>
      <c r="E145" s="16">
        <f>IF(Inskrivning!A147="m",Inskrivning!M147,0)</f>
        <v>0</v>
      </c>
      <c r="F145" s="16">
        <f>IF(Inskrivning!A147="m",Inskrivning!N147,0)</f>
        <v>0</v>
      </c>
      <c r="G145" s="16">
        <f>IF(Inskrivning!A147="m",Inskrivning!O147,0)</f>
        <v>0</v>
      </c>
      <c r="H145" s="16">
        <f>IF(Inskrivning!A147="m",Inskrivning!P147,0)</f>
        <v>0</v>
      </c>
      <c r="I145" s="73">
        <f>IF(Inskrivning!A147="m",Inskrivning!Q147,0)</f>
        <v>0</v>
      </c>
      <c r="J145" s="16">
        <f>IF(Inskrivning!A147="m",Inskrivning!R147,0)</f>
        <v>0</v>
      </c>
      <c r="K145" s="16">
        <f>IF(Inskrivning!A147="m",Inskrivning!S147,0)</f>
        <v>0</v>
      </c>
      <c r="L145" s="16">
        <f>IF(Inskrivning!A147="m",Inskrivning!T147,0)</f>
        <v>0</v>
      </c>
      <c r="M145" s="16">
        <f>IF(Inskrivning!A147="m",Inskrivning!U147,0)</f>
        <v>0</v>
      </c>
      <c r="N145" s="16">
        <f>IF(Inskrivning!A147="m",Inskrivning!V147,0)</f>
        <v>0</v>
      </c>
      <c r="O145" s="73">
        <f>IF(Inskrivning!A147="m",Inskrivning!W147,0)</f>
        <v>0</v>
      </c>
      <c r="P145" s="73">
        <f>IF(Inskrivning!A147="m",Inskrivning!X147,0)</f>
        <v>0</v>
      </c>
      <c r="Q145" s="113"/>
    </row>
    <row r="146" spans="2:17" ht="15.6" x14ac:dyDescent="0.3">
      <c r="B146" s="55">
        <f>IF(Inskrivning!A148="m",Inskrivning!J148,0)</f>
        <v>0</v>
      </c>
      <c r="C146" s="35">
        <f>IF(Inskrivning!A148="m",Inskrivning!K148,0)</f>
        <v>0</v>
      </c>
      <c r="D146" s="16">
        <f>IF(Inskrivning!A148="m",Inskrivning!L148,0)</f>
        <v>0</v>
      </c>
      <c r="E146" s="16">
        <f>IF(Inskrivning!A148="m",Inskrivning!M148,0)</f>
        <v>0</v>
      </c>
      <c r="F146" s="16">
        <f>IF(Inskrivning!A148="m",Inskrivning!N148,0)</f>
        <v>0</v>
      </c>
      <c r="G146" s="16">
        <f>IF(Inskrivning!A148="m",Inskrivning!O148,0)</f>
        <v>0</v>
      </c>
      <c r="H146" s="16">
        <f>IF(Inskrivning!A148="m",Inskrivning!P148,0)</f>
        <v>0</v>
      </c>
      <c r="I146" s="73">
        <f>IF(Inskrivning!A148="m",Inskrivning!Q148,0)</f>
        <v>0</v>
      </c>
      <c r="J146" s="16">
        <f>IF(Inskrivning!A148="m",Inskrivning!R148,0)</f>
        <v>0</v>
      </c>
      <c r="K146" s="16">
        <f>IF(Inskrivning!A148="m",Inskrivning!S148,0)</f>
        <v>0</v>
      </c>
      <c r="L146" s="16">
        <f>IF(Inskrivning!A148="m",Inskrivning!T148,0)</f>
        <v>0</v>
      </c>
      <c r="M146" s="16">
        <f>IF(Inskrivning!A148="m",Inskrivning!U148,0)</f>
        <v>0</v>
      </c>
      <c r="N146" s="16">
        <f>IF(Inskrivning!A148="m",Inskrivning!V148,0)</f>
        <v>0</v>
      </c>
      <c r="O146" s="73">
        <f>IF(Inskrivning!A148="m",Inskrivning!W148,0)</f>
        <v>0</v>
      </c>
      <c r="P146" s="73">
        <f>IF(Inskrivning!A148="m",Inskrivning!X148,0)</f>
        <v>0</v>
      </c>
      <c r="Q146" s="113"/>
    </row>
    <row r="147" spans="2:17" ht="15.6" x14ac:dyDescent="0.3">
      <c r="B147" s="55">
        <f>IF(Inskrivning!A149="m",Inskrivning!J149,0)</f>
        <v>0</v>
      </c>
      <c r="C147" s="35">
        <f>IF(Inskrivning!A149="m",Inskrivning!K149,0)</f>
        <v>0</v>
      </c>
      <c r="D147" s="16">
        <f>IF(Inskrivning!A149="m",Inskrivning!L149,0)</f>
        <v>0</v>
      </c>
      <c r="E147" s="16">
        <f>IF(Inskrivning!A149="m",Inskrivning!M149,0)</f>
        <v>0</v>
      </c>
      <c r="F147" s="16">
        <f>IF(Inskrivning!A149="m",Inskrivning!N149,0)</f>
        <v>0</v>
      </c>
      <c r="G147" s="16">
        <f>IF(Inskrivning!A149="m",Inskrivning!O149,0)</f>
        <v>0</v>
      </c>
      <c r="H147" s="16">
        <f>IF(Inskrivning!A149="m",Inskrivning!P149,0)</f>
        <v>0</v>
      </c>
      <c r="I147" s="73">
        <f>IF(Inskrivning!A149="m",Inskrivning!Q149,0)</f>
        <v>0</v>
      </c>
      <c r="J147" s="16">
        <f>IF(Inskrivning!A149="m",Inskrivning!R149,0)</f>
        <v>0</v>
      </c>
      <c r="K147" s="16">
        <f>IF(Inskrivning!A149="m",Inskrivning!S149,0)</f>
        <v>0</v>
      </c>
      <c r="L147" s="16">
        <f>IF(Inskrivning!A149="m",Inskrivning!T149,0)</f>
        <v>0</v>
      </c>
      <c r="M147" s="16">
        <f>IF(Inskrivning!A149="m",Inskrivning!U149,0)</f>
        <v>0</v>
      </c>
      <c r="N147" s="16">
        <f>IF(Inskrivning!A149="m",Inskrivning!V149,0)</f>
        <v>0</v>
      </c>
      <c r="O147" s="73">
        <f>IF(Inskrivning!A149="m",Inskrivning!W149,0)</f>
        <v>0</v>
      </c>
      <c r="P147" s="73">
        <f>IF(Inskrivning!A149="m",Inskrivning!X149,0)</f>
        <v>0</v>
      </c>
      <c r="Q147" s="113"/>
    </row>
    <row r="148" spans="2:17" ht="15.6" x14ac:dyDescent="0.3">
      <c r="B148" s="55">
        <f>IF(Inskrivning!A150="m",Inskrivning!J150,0)</f>
        <v>0</v>
      </c>
      <c r="C148" s="35">
        <f>IF(Inskrivning!A150="m",Inskrivning!K150,0)</f>
        <v>0</v>
      </c>
      <c r="D148" s="16">
        <f>IF(Inskrivning!A150="m",Inskrivning!L150,0)</f>
        <v>0</v>
      </c>
      <c r="E148" s="16">
        <f>IF(Inskrivning!A150="m",Inskrivning!M150,0)</f>
        <v>0</v>
      </c>
      <c r="F148" s="16">
        <f>IF(Inskrivning!A150="m",Inskrivning!N150,0)</f>
        <v>0</v>
      </c>
      <c r="G148" s="16">
        <f>IF(Inskrivning!A150="m",Inskrivning!O150,0)</f>
        <v>0</v>
      </c>
      <c r="H148" s="16">
        <f>IF(Inskrivning!A150="m",Inskrivning!P150,0)</f>
        <v>0</v>
      </c>
      <c r="I148" s="73">
        <f>IF(Inskrivning!A150="m",Inskrivning!Q150,0)</f>
        <v>0</v>
      </c>
      <c r="J148" s="16">
        <f>IF(Inskrivning!A150="m",Inskrivning!R150,0)</f>
        <v>0</v>
      </c>
      <c r="K148" s="16">
        <f>IF(Inskrivning!A150="m",Inskrivning!S150,0)</f>
        <v>0</v>
      </c>
      <c r="L148" s="16">
        <f>IF(Inskrivning!A150="m",Inskrivning!T150,0)</f>
        <v>0</v>
      </c>
      <c r="M148" s="16">
        <f>IF(Inskrivning!A150="m",Inskrivning!U150,0)</f>
        <v>0</v>
      </c>
      <c r="N148" s="16">
        <f>IF(Inskrivning!A150="m",Inskrivning!V150,0)</f>
        <v>0</v>
      </c>
      <c r="O148" s="73">
        <f>IF(Inskrivning!A150="m",Inskrivning!W150,0)</f>
        <v>0</v>
      </c>
      <c r="P148" s="73">
        <f>IF(Inskrivning!A150="m",Inskrivning!X150,0)</f>
        <v>0</v>
      </c>
      <c r="Q148" s="113"/>
    </row>
    <row r="149" spans="2:17" ht="15.6" x14ac:dyDescent="0.3">
      <c r="B149" s="55">
        <f>IF(Inskrivning!A151="m",Inskrivning!J151,0)</f>
        <v>0</v>
      </c>
      <c r="C149" s="35">
        <f>IF(Inskrivning!A151="m",Inskrivning!K151,0)</f>
        <v>0</v>
      </c>
      <c r="D149" s="16">
        <f>IF(Inskrivning!A151="m",Inskrivning!L151,0)</f>
        <v>0</v>
      </c>
      <c r="E149" s="16">
        <f>IF(Inskrivning!A151="m",Inskrivning!M151,0)</f>
        <v>0</v>
      </c>
      <c r="F149" s="16">
        <f>IF(Inskrivning!A151="m",Inskrivning!N151,0)</f>
        <v>0</v>
      </c>
      <c r="G149" s="16">
        <f>IF(Inskrivning!A151="m",Inskrivning!O151,0)</f>
        <v>0</v>
      </c>
      <c r="H149" s="16">
        <f>IF(Inskrivning!A151="m",Inskrivning!P151,0)</f>
        <v>0</v>
      </c>
      <c r="I149" s="73">
        <f>IF(Inskrivning!A151="m",Inskrivning!Q151,0)</f>
        <v>0</v>
      </c>
      <c r="J149" s="16">
        <f>IF(Inskrivning!A151="m",Inskrivning!R151,0)</f>
        <v>0</v>
      </c>
      <c r="K149" s="16">
        <f>IF(Inskrivning!A151="m",Inskrivning!S151,0)</f>
        <v>0</v>
      </c>
      <c r="L149" s="16">
        <f>IF(Inskrivning!A151="m",Inskrivning!T151,0)</f>
        <v>0</v>
      </c>
      <c r="M149" s="16">
        <f>IF(Inskrivning!A151="m",Inskrivning!U151,0)</f>
        <v>0</v>
      </c>
      <c r="N149" s="16">
        <f>IF(Inskrivning!A151="m",Inskrivning!V151,0)</f>
        <v>0</v>
      </c>
      <c r="O149" s="73">
        <f>IF(Inskrivning!A151="m",Inskrivning!W151,0)</f>
        <v>0</v>
      </c>
      <c r="P149" s="73">
        <f>IF(Inskrivning!A151="m",Inskrivning!X151,0)</f>
        <v>0</v>
      </c>
      <c r="Q149" s="113"/>
    </row>
    <row r="150" spans="2:17" ht="15.6" x14ac:dyDescent="0.3">
      <c r="B150" s="55">
        <f>IF(Inskrivning!A152="m",Inskrivning!J152,0)</f>
        <v>0</v>
      </c>
      <c r="C150" s="35">
        <f>IF(Inskrivning!A152="m",Inskrivning!K152,0)</f>
        <v>0</v>
      </c>
      <c r="D150" s="16">
        <f>IF(Inskrivning!A152="m",Inskrivning!L152,0)</f>
        <v>0</v>
      </c>
      <c r="E150" s="16">
        <f>IF(Inskrivning!A152="m",Inskrivning!M152,0)</f>
        <v>0</v>
      </c>
      <c r="F150" s="16">
        <f>IF(Inskrivning!A152="m",Inskrivning!N152,0)</f>
        <v>0</v>
      </c>
      <c r="G150" s="16">
        <f>IF(Inskrivning!A152="m",Inskrivning!O152,0)</f>
        <v>0</v>
      </c>
      <c r="H150" s="16">
        <f>IF(Inskrivning!A152="m",Inskrivning!P152,0)</f>
        <v>0</v>
      </c>
      <c r="I150" s="73">
        <f>IF(Inskrivning!A152="m",Inskrivning!Q152,0)</f>
        <v>0</v>
      </c>
      <c r="J150" s="16">
        <f>IF(Inskrivning!A152="m",Inskrivning!R152,0)</f>
        <v>0</v>
      </c>
      <c r="K150" s="16">
        <f>IF(Inskrivning!A152="m",Inskrivning!S152,0)</f>
        <v>0</v>
      </c>
      <c r="L150" s="16">
        <f>IF(Inskrivning!A152="m",Inskrivning!T152,0)</f>
        <v>0</v>
      </c>
      <c r="M150" s="16">
        <f>IF(Inskrivning!A152="m",Inskrivning!U152,0)</f>
        <v>0</v>
      </c>
      <c r="N150" s="16">
        <f>IF(Inskrivning!A152="m",Inskrivning!V152,0)</f>
        <v>0</v>
      </c>
      <c r="O150" s="73">
        <f>IF(Inskrivning!A152="m",Inskrivning!W152,0)</f>
        <v>0</v>
      </c>
      <c r="P150" s="73">
        <f>IF(Inskrivning!A152="m",Inskrivning!X152,0)</f>
        <v>0</v>
      </c>
      <c r="Q150" s="113"/>
    </row>
    <row r="151" spans="2:17" ht="15.6" x14ac:dyDescent="0.3">
      <c r="B151" s="55">
        <f>IF(Inskrivning!A153="m",Inskrivning!J153,0)</f>
        <v>0</v>
      </c>
      <c r="C151" s="35">
        <f>IF(Inskrivning!A153="m",Inskrivning!K153,0)</f>
        <v>0</v>
      </c>
      <c r="D151" s="16">
        <f>IF(Inskrivning!A153="m",Inskrivning!L153,0)</f>
        <v>0</v>
      </c>
      <c r="E151" s="16">
        <f>IF(Inskrivning!A153="m",Inskrivning!M153,0)</f>
        <v>0</v>
      </c>
      <c r="F151" s="16">
        <f>IF(Inskrivning!A153="m",Inskrivning!N153,0)</f>
        <v>0</v>
      </c>
      <c r="G151" s="16">
        <f>IF(Inskrivning!A153="m",Inskrivning!O153,0)</f>
        <v>0</v>
      </c>
      <c r="H151" s="16">
        <f>IF(Inskrivning!A153="m",Inskrivning!P153,0)</f>
        <v>0</v>
      </c>
      <c r="I151" s="73">
        <f>IF(Inskrivning!A153="m",Inskrivning!Q153,0)</f>
        <v>0</v>
      </c>
      <c r="J151" s="16">
        <f>IF(Inskrivning!A153="m",Inskrivning!R153,0)</f>
        <v>0</v>
      </c>
      <c r="K151" s="16">
        <f>IF(Inskrivning!A153="m",Inskrivning!S153,0)</f>
        <v>0</v>
      </c>
      <c r="L151" s="16">
        <f>IF(Inskrivning!A153="m",Inskrivning!T153,0)</f>
        <v>0</v>
      </c>
      <c r="M151" s="16">
        <f>IF(Inskrivning!A153="m",Inskrivning!U153,0)</f>
        <v>0</v>
      </c>
      <c r="N151" s="16">
        <f>IF(Inskrivning!A153="m",Inskrivning!V153,0)</f>
        <v>0</v>
      </c>
      <c r="O151" s="73">
        <f>IF(Inskrivning!A153="m",Inskrivning!W153,0)</f>
        <v>0</v>
      </c>
      <c r="P151" s="73">
        <f>IF(Inskrivning!A153="m",Inskrivning!X153,0)</f>
        <v>0</v>
      </c>
      <c r="Q151" s="113"/>
    </row>
    <row r="152" spans="2:17" ht="15.6" x14ac:dyDescent="0.3">
      <c r="B152" s="55">
        <f>IF(Inskrivning!A154="m",Inskrivning!J154,0)</f>
        <v>0</v>
      </c>
      <c r="C152" s="35">
        <f>IF(Inskrivning!A154="m",Inskrivning!K154,0)</f>
        <v>0</v>
      </c>
      <c r="D152" s="16">
        <f>IF(Inskrivning!A154="m",Inskrivning!L154,0)</f>
        <v>0</v>
      </c>
      <c r="E152" s="16">
        <f>IF(Inskrivning!A154="m",Inskrivning!M154,0)</f>
        <v>0</v>
      </c>
      <c r="F152" s="16">
        <f>IF(Inskrivning!A154="m",Inskrivning!N154,0)</f>
        <v>0</v>
      </c>
      <c r="G152" s="16">
        <f>IF(Inskrivning!A154="m",Inskrivning!O154,0)</f>
        <v>0</v>
      </c>
      <c r="H152" s="16">
        <f>IF(Inskrivning!A154="m",Inskrivning!P154,0)</f>
        <v>0</v>
      </c>
      <c r="I152" s="73">
        <f>IF(Inskrivning!A154="m",Inskrivning!Q154,0)</f>
        <v>0</v>
      </c>
      <c r="J152" s="16">
        <f>IF(Inskrivning!A154="m",Inskrivning!R154,0)</f>
        <v>0</v>
      </c>
      <c r="K152" s="16">
        <f>IF(Inskrivning!A154="m",Inskrivning!S154,0)</f>
        <v>0</v>
      </c>
      <c r="L152" s="16">
        <f>IF(Inskrivning!A154="m",Inskrivning!T154,0)</f>
        <v>0</v>
      </c>
      <c r="M152" s="16">
        <f>IF(Inskrivning!A154="m",Inskrivning!U154,0)</f>
        <v>0</v>
      </c>
      <c r="N152" s="16">
        <f>IF(Inskrivning!A154="m",Inskrivning!V154,0)</f>
        <v>0</v>
      </c>
      <c r="O152" s="73">
        <f>IF(Inskrivning!A154="m",Inskrivning!W154,0)</f>
        <v>0</v>
      </c>
      <c r="P152" s="73">
        <f>IF(Inskrivning!A154="m",Inskrivning!X154,0)</f>
        <v>0</v>
      </c>
      <c r="Q152" s="113"/>
    </row>
    <row r="153" spans="2:17" ht="15.6" x14ac:dyDescent="0.3">
      <c r="B153" s="55">
        <f>IF(Inskrivning!A155="m",Inskrivning!J155,0)</f>
        <v>0</v>
      </c>
      <c r="C153" s="35">
        <f>IF(Inskrivning!A155="m",Inskrivning!K155,0)</f>
        <v>0</v>
      </c>
      <c r="D153" s="16">
        <f>IF(Inskrivning!A155="m",Inskrivning!L155,0)</f>
        <v>0</v>
      </c>
      <c r="E153" s="16">
        <f>IF(Inskrivning!A155="m",Inskrivning!M155,0)</f>
        <v>0</v>
      </c>
      <c r="F153" s="16">
        <f>IF(Inskrivning!A155="m",Inskrivning!N155,0)</f>
        <v>0</v>
      </c>
      <c r="G153" s="16">
        <f>IF(Inskrivning!A155="m",Inskrivning!O155,0)</f>
        <v>0</v>
      </c>
      <c r="H153" s="16">
        <f>IF(Inskrivning!A155="m",Inskrivning!P155,0)</f>
        <v>0</v>
      </c>
      <c r="I153" s="73">
        <f>IF(Inskrivning!A155="m",Inskrivning!Q155,0)</f>
        <v>0</v>
      </c>
      <c r="J153" s="16">
        <f>IF(Inskrivning!A155="m",Inskrivning!R155,0)</f>
        <v>0</v>
      </c>
      <c r="K153" s="16">
        <f>IF(Inskrivning!A155="m",Inskrivning!S155,0)</f>
        <v>0</v>
      </c>
      <c r="L153" s="16">
        <f>IF(Inskrivning!A155="m",Inskrivning!T155,0)</f>
        <v>0</v>
      </c>
      <c r="M153" s="16">
        <f>IF(Inskrivning!A155="m",Inskrivning!U155,0)</f>
        <v>0</v>
      </c>
      <c r="N153" s="16">
        <f>IF(Inskrivning!A155="m",Inskrivning!V155,0)</f>
        <v>0</v>
      </c>
      <c r="O153" s="73">
        <f>IF(Inskrivning!A155="m",Inskrivning!W155,0)</f>
        <v>0</v>
      </c>
      <c r="P153" s="73">
        <f>IF(Inskrivning!A155="m",Inskrivning!X155,0)</f>
        <v>0</v>
      </c>
      <c r="Q153" s="113"/>
    </row>
    <row r="154" spans="2:17" ht="15.6" x14ac:dyDescent="0.3">
      <c r="B154" s="55">
        <f>IF(Inskrivning!A156="m",Inskrivning!J156,0)</f>
        <v>0</v>
      </c>
      <c r="C154" s="35">
        <f>IF(Inskrivning!A156="m",Inskrivning!K156,0)</f>
        <v>0</v>
      </c>
      <c r="D154" s="16">
        <f>IF(Inskrivning!A156="m",Inskrivning!L156,0)</f>
        <v>0</v>
      </c>
      <c r="E154" s="16">
        <f>IF(Inskrivning!A156="m",Inskrivning!M156,0)</f>
        <v>0</v>
      </c>
      <c r="F154" s="16">
        <f>IF(Inskrivning!A156="m",Inskrivning!N156,0)</f>
        <v>0</v>
      </c>
      <c r="G154" s="16">
        <f>IF(Inskrivning!A156="m",Inskrivning!O156,0)</f>
        <v>0</v>
      </c>
      <c r="H154" s="16">
        <f>IF(Inskrivning!A156="m",Inskrivning!P156,0)</f>
        <v>0</v>
      </c>
      <c r="I154" s="73">
        <f>IF(Inskrivning!A156="m",Inskrivning!Q156,0)</f>
        <v>0</v>
      </c>
      <c r="J154" s="16">
        <f>IF(Inskrivning!A156="m",Inskrivning!R156,0)</f>
        <v>0</v>
      </c>
      <c r="K154" s="16">
        <f>IF(Inskrivning!A156="m",Inskrivning!S156,0)</f>
        <v>0</v>
      </c>
      <c r="L154" s="16">
        <f>IF(Inskrivning!A156="m",Inskrivning!T156,0)</f>
        <v>0</v>
      </c>
      <c r="M154" s="16">
        <f>IF(Inskrivning!A156="m",Inskrivning!U156,0)</f>
        <v>0</v>
      </c>
      <c r="N154" s="16">
        <f>IF(Inskrivning!A156="m",Inskrivning!V156,0)</f>
        <v>0</v>
      </c>
      <c r="O154" s="73">
        <f>IF(Inskrivning!A156="m",Inskrivning!W156,0)</f>
        <v>0</v>
      </c>
      <c r="P154" s="73">
        <f>IF(Inskrivning!A156="m",Inskrivning!X156,0)</f>
        <v>0</v>
      </c>
      <c r="Q154" s="113"/>
    </row>
    <row r="155" spans="2:17" ht="15.6" x14ac:dyDescent="0.3">
      <c r="B155" s="55">
        <f>IF(Inskrivning!A157="m",Inskrivning!J157,0)</f>
        <v>0</v>
      </c>
      <c r="C155" s="35">
        <f>IF(Inskrivning!A157="m",Inskrivning!K157,0)</f>
        <v>0</v>
      </c>
      <c r="D155" s="16">
        <f>IF(Inskrivning!A157="m",Inskrivning!L157,0)</f>
        <v>0</v>
      </c>
      <c r="E155" s="16">
        <f>IF(Inskrivning!A157="m",Inskrivning!M157,0)</f>
        <v>0</v>
      </c>
      <c r="F155" s="16">
        <f>IF(Inskrivning!A157="m",Inskrivning!N157,0)</f>
        <v>0</v>
      </c>
      <c r="G155" s="16">
        <f>IF(Inskrivning!A157="m",Inskrivning!O157,0)</f>
        <v>0</v>
      </c>
      <c r="H155" s="16">
        <f>IF(Inskrivning!A157="m",Inskrivning!P157,0)</f>
        <v>0</v>
      </c>
      <c r="I155" s="73">
        <f>IF(Inskrivning!A157="m",Inskrivning!Q157,0)</f>
        <v>0</v>
      </c>
      <c r="J155" s="16">
        <f>IF(Inskrivning!A157="m",Inskrivning!R157,0)</f>
        <v>0</v>
      </c>
      <c r="K155" s="16">
        <f>IF(Inskrivning!A157="m",Inskrivning!S157,0)</f>
        <v>0</v>
      </c>
      <c r="L155" s="16">
        <f>IF(Inskrivning!A157="m",Inskrivning!T157,0)</f>
        <v>0</v>
      </c>
      <c r="M155" s="16">
        <f>IF(Inskrivning!A157="m",Inskrivning!U157,0)</f>
        <v>0</v>
      </c>
      <c r="N155" s="16">
        <f>IF(Inskrivning!A157="m",Inskrivning!V157,0)</f>
        <v>0</v>
      </c>
      <c r="O155" s="73">
        <f>IF(Inskrivning!A157="m",Inskrivning!W157,0)</f>
        <v>0</v>
      </c>
      <c r="P155" s="73">
        <f>IF(Inskrivning!A157="m",Inskrivning!X157,0)</f>
        <v>0</v>
      </c>
      <c r="Q155" s="113"/>
    </row>
    <row r="156" spans="2:17" ht="15.6" x14ac:dyDescent="0.3">
      <c r="B156" s="55">
        <f>IF(Inskrivning!A158="m",Inskrivning!J158,0)</f>
        <v>0</v>
      </c>
      <c r="C156" s="35">
        <f>IF(Inskrivning!A158="m",Inskrivning!K158,0)</f>
        <v>0</v>
      </c>
      <c r="D156" s="16">
        <f>IF(Inskrivning!A158="m",Inskrivning!L158,0)</f>
        <v>0</v>
      </c>
      <c r="E156" s="16">
        <f>IF(Inskrivning!A158="m",Inskrivning!M158,0)</f>
        <v>0</v>
      </c>
      <c r="F156" s="16">
        <f>IF(Inskrivning!A158="m",Inskrivning!N158,0)</f>
        <v>0</v>
      </c>
      <c r="G156" s="16">
        <f>IF(Inskrivning!A158="m",Inskrivning!O158,0)</f>
        <v>0</v>
      </c>
      <c r="H156" s="16">
        <f>IF(Inskrivning!A158="m",Inskrivning!P158,0)</f>
        <v>0</v>
      </c>
      <c r="I156" s="73">
        <f>IF(Inskrivning!A158="m",Inskrivning!Q158,0)</f>
        <v>0</v>
      </c>
      <c r="J156" s="16">
        <f>IF(Inskrivning!A158="m",Inskrivning!R158,0)</f>
        <v>0</v>
      </c>
      <c r="K156" s="16">
        <f>IF(Inskrivning!A158="m",Inskrivning!S158,0)</f>
        <v>0</v>
      </c>
      <c r="L156" s="16">
        <f>IF(Inskrivning!A158="m",Inskrivning!T158,0)</f>
        <v>0</v>
      </c>
      <c r="M156" s="16">
        <f>IF(Inskrivning!A158="m",Inskrivning!U158,0)</f>
        <v>0</v>
      </c>
      <c r="N156" s="16">
        <f>IF(Inskrivning!A158="m",Inskrivning!V158,0)</f>
        <v>0</v>
      </c>
      <c r="O156" s="73">
        <f>IF(Inskrivning!A158="m",Inskrivning!W158,0)</f>
        <v>0</v>
      </c>
      <c r="P156" s="73">
        <f>IF(Inskrivning!A158="m",Inskrivning!X158,0)</f>
        <v>0</v>
      </c>
      <c r="Q156" s="113"/>
    </row>
    <row r="157" spans="2:17" ht="15.6" x14ac:dyDescent="0.3">
      <c r="B157" s="55">
        <f>IF(Inskrivning!A159="m",Inskrivning!J159,0)</f>
        <v>0</v>
      </c>
      <c r="C157" s="35">
        <f>IF(Inskrivning!A159="m",Inskrivning!K159,0)</f>
        <v>0</v>
      </c>
      <c r="D157" s="16">
        <f>IF(Inskrivning!A159="m",Inskrivning!L159,0)</f>
        <v>0</v>
      </c>
      <c r="E157" s="16">
        <f>IF(Inskrivning!A159="m",Inskrivning!M159,0)</f>
        <v>0</v>
      </c>
      <c r="F157" s="16">
        <f>IF(Inskrivning!A159="m",Inskrivning!N159,0)</f>
        <v>0</v>
      </c>
      <c r="G157" s="16">
        <f>IF(Inskrivning!A159="m",Inskrivning!O159,0)</f>
        <v>0</v>
      </c>
      <c r="H157" s="16">
        <f>IF(Inskrivning!A159="m",Inskrivning!P159,0)</f>
        <v>0</v>
      </c>
      <c r="I157" s="73">
        <f>IF(Inskrivning!A159="m",Inskrivning!Q159,0)</f>
        <v>0</v>
      </c>
      <c r="J157" s="16">
        <f>IF(Inskrivning!A159="m",Inskrivning!R159,0)</f>
        <v>0</v>
      </c>
      <c r="K157" s="16">
        <f>IF(Inskrivning!A159="m",Inskrivning!S159,0)</f>
        <v>0</v>
      </c>
      <c r="L157" s="16">
        <f>IF(Inskrivning!A159="m",Inskrivning!T159,0)</f>
        <v>0</v>
      </c>
      <c r="M157" s="16">
        <f>IF(Inskrivning!A159="m",Inskrivning!U159,0)</f>
        <v>0</v>
      </c>
      <c r="N157" s="16">
        <f>IF(Inskrivning!A159="m",Inskrivning!V159,0)</f>
        <v>0</v>
      </c>
      <c r="O157" s="73">
        <f>IF(Inskrivning!A159="m",Inskrivning!W159,0)</f>
        <v>0</v>
      </c>
      <c r="P157" s="73">
        <f>IF(Inskrivning!A159="m",Inskrivning!X159,0)</f>
        <v>0</v>
      </c>
      <c r="Q157" s="113"/>
    </row>
    <row r="158" spans="2:17" ht="15.6" x14ac:dyDescent="0.3">
      <c r="B158" s="55">
        <f>IF(Inskrivning!A160="m",Inskrivning!J160,0)</f>
        <v>0</v>
      </c>
      <c r="C158" s="35">
        <f>IF(Inskrivning!A160="m",Inskrivning!K160,0)</f>
        <v>0</v>
      </c>
      <c r="D158" s="16">
        <f>IF(Inskrivning!A160="m",Inskrivning!L160,0)</f>
        <v>0</v>
      </c>
      <c r="E158" s="16">
        <f>IF(Inskrivning!A160="m",Inskrivning!M160,0)</f>
        <v>0</v>
      </c>
      <c r="F158" s="16">
        <f>IF(Inskrivning!A160="m",Inskrivning!N160,0)</f>
        <v>0</v>
      </c>
      <c r="G158" s="16">
        <f>IF(Inskrivning!A160="m",Inskrivning!O160,0)</f>
        <v>0</v>
      </c>
      <c r="H158" s="16">
        <f>IF(Inskrivning!A160="m",Inskrivning!P160,0)</f>
        <v>0</v>
      </c>
      <c r="I158" s="73">
        <f>IF(Inskrivning!A160="m",Inskrivning!Q160,0)</f>
        <v>0</v>
      </c>
      <c r="J158" s="16">
        <f>IF(Inskrivning!A160="m",Inskrivning!R160,0)</f>
        <v>0</v>
      </c>
      <c r="K158" s="16">
        <f>IF(Inskrivning!A160="m",Inskrivning!S160,0)</f>
        <v>0</v>
      </c>
      <c r="L158" s="16">
        <f>IF(Inskrivning!A160="m",Inskrivning!T160,0)</f>
        <v>0</v>
      </c>
      <c r="M158" s="16">
        <f>IF(Inskrivning!A160="m",Inskrivning!U160,0)</f>
        <v>0</v>
      </c>
      <c r="N158" s="16">
        <f>IF(Inskrivning!A160="m",Inskrivning!V160,0)</f>
        <v>0</v>
      </c>
      <c r="O158" s="73">
        <f>IF(Inskrivning!A160="m",Inskrivning!W160,0)</f>
        <v>0</v>
      </c>
      <c r="P158" s="73">
        <f>IF(Inskrivning!A160="m",Inskrivning!X160,0)</f>
        <v>0</v>
      </c>
      <c r="Q158" s="113"/>
    </row>
    <row r="159" spans="2:17" ht="15.6" x14ac:dyDescent="0.3">
      <c r="B159" s="55">
        <f>IF(Inskrivning!A161="m",Inskrivning!J161,0)</f>
        <v>0</v>
      </c>
      <c r="C159" s="35">
        <f>IF(Inskrivning!A161="m",Inskrivning!K161,0)</f>
        <v>0</v>
      </c>
      <c r="D159" s="16">
        <f>IF(Inskrivning!A161="m",Inskrivning!L161,0)</f>
        <v>0</v>
      </c>
      <c r="E159" s="16">
        <f>IF(Inskrivning!A161="m",Inskrivning!M161,0)</f>
        <v>0</v>
      </c>
      <c r="F159" s="16">
        <f>IF(Inskrivning!A161="m",Inskrivning!N161,0)</f>
        <v>0</v>
      </c>
      <c r="G159" s="16">
        <f>IF(Inskrivning!A161="m",Inskrivning!O161,0)</f>
        <v>0</v>
      </c>
      <c r="H159" s="16">
        <f>IF(Inskrivning!A161="m",Inskrivning!P161,0)</f>
        <v>0</v>
      </c>
      <c r="I159" s="73">
        <f>IF(Inskrivning!A161="m",Inskrivning!Q161,0)</f>
        <v>0</v>
      </c>
      <c r="J159" s="16">
        <f>IF(Inskrivning!A161="m",Inskrivning!R161,0)</f>
        <v>0</v>
      </c>
      <c r="K159" s="16">
        <f>IF(Inskrivning!A161="m",Inskrivning!S161,0)</f>
        <v>0</v>
      </c>
      <c r="L159" s="16">
        <f>IF(Inskrivning!A161="m",Inskrivning!T161,0)</f>
        <v>0</v>
      </c>
      <c r="M159" s="16">
        <f>IF(Inskrivning!A161="m",Inskrivning!U161,0)</f>
        <v>0</v>
      </c>
      <c r="N159" s="16">
        <f>IF(Inskrivning!A161="m",Inskrivning!V161,0)</f>
        <v>0</v>
      </c>
      <c r="O159" s="73">
        <f>IF(Inskrivning!A161="m",Inskrivning!W161,0)</f>
        <v>0</v>
      </c>
      <c r="P159" s="73">
        <f>IF(Inskrivning!A161="m",Inskrivning!X161,0)</f>
        <v>0</v>
      </c>
      <c r="Q159" s="113"/>
    </row>
    <row r="160" spans="2:17" ht="15.6" x14ac:dyDescent="0.3">
      <c r="B160" s="55">
        <f>IF(Inskrivning!A162="m",Inskrivning!J162,0)</f>
        <v>0</v>
      </c>
      <c r="C160" s="35">
        <f>IF(Inskrivning!A162="m",Inskrivning!K162,0)</f>
        <v>0</v>
      </c>
      <c r="D160" s="16">
        <f>IF(Inskrivning!A162="m",Inskrivning!L162,0)</f>
        <v>0</v>
      </c>
      <c r="E160" s="16">
        <f>IF(Inskrivning!A162="m",Inskrivning!M162,0)</f>
        <v>0</v>
      </c>
      <c r="F160" s="16">
        <f>IF(Inskrivning!A162="m",Inskrivning!N162,0)</f>
        <v>0</v>
      </c>
      <c r="G160" s="16">
        <f>IF(Inskrivning!A162="m",Inskrivning!O162,0)</f>
        <v>0</v>
      </c>
      <c r="H160" s="16">
        <f>IF(Inskrivning!A162="m",Inskrivning!P162,0)</f>
        <v>0</v>
      </c>
      <c r="I160" s="73">
        <f>IF(Inskrivning!A162="m",Inskrivning!Q162,0)</f>
        <v>0</v>
      </c>
      <c r="J160" s="16">
        <f>IF(Inskrivning!A162="m",Inskrivning!R162,0)</f>
        <v>0</v>
      </c>
      <c r="K160" s="16">
        <f>IF(Inskrivning!A162="m",Inskrivning!S162,0)</f>
        <v>0</v>
      </c>
      <c r="L160" s="16">
        <f>IF(Inskrivning!A162="m",Inskrivning!T162,0)</f>
        <v>0</v>
      </c>
      <c r="M160" s="16">
        <f>IF(Inskrivning!A162="m",Inskrivning!U162,0)</f>
        <v>0</v>
      </c>
      <c r="N160" s="16">
        <f>IF(Inskrivning!A162="m",Inskrivning!V162,0)</f>
        <v>0</v>
      </c>
      <c r="O160" s="73">
        <f>IF(Inskrivning!A162="m",Inskrivning!W162,0)</f>
        <v>0</v>
      </c>
      <c r="P160" s="73">
        <f>IF(Inskrivning!A162="m",Inskrivning!X162,0)</f>
        <v>0</v>
      </c>
      <c r="Q160" s="113"/>
    </row>
    <row r="161" spans="2:17" ht="15.6" x14ac:dyDescent="0.3">
      <c r="B161" s="55">
        <f>IF(Inskrivning!A163="m",Inskrivning!J163,0)</f>
        <v>0</v>
      </c>
      <c r="C161" s="35">
        <f>IF(Inskrivning!A163="m",Inskrivning!K163,0)</f>
        <v>0</v>
      </c>
      <c r="D161" s="16">
        <f>IF(Inskrivning!A163="m",Inskrivning!L163,0)</f>
        <v>0</v>
      </c>
      <c r="E161" s="16">
        <f>IF(Inskrivning!A163="m",Inskrivning!M163,0)</f>
        <v>0</v>
      </c>
      <c r="F161" s="16">
        <f>IF(Inskrivning!A163="m",Inskrivning!N163,0)</f>
        <v>0</v>
      </c>
      <c r="G161" s="16">
        <f>IF(Inskrivning!A163="m",Inskrivning!O163,0)</f>
        <v>0</v>
      </c>
      <c r="H161" s="16">
        <f>IF(Inskrivning!A163="m",Inskrivning!P163,0)</f>
        <v>0</v>
      </c>
      <c r="I161" s="73">
        <f>IF(Inskrivning!A163="m",Inskrivning!Q163,0)</f>
        <v>0</v>
      </c>
      <c r="J161" s="16">
        <f>IF(Inskrivning!A163="m",Inskrivning!R163,0)</f>
        <v>0</v>
      </c>
      <c r="K161" s="16">
        <f>IF(Inskrivning!A163="m",Inskrivning!S163,0)</f>
        <v>0</v>
      </c>
      <c r="L161" s="16">
        <f>IF(Inskrivning!A163="m",Inskrivning!T163,0)</f>
        <v>0</v>
      </c>
      <c r="M161" s="16">
        <f>IF(Inskrivning!A163="m",Inskrivning!U163,0)</f>
        <v>0</v>
      </c>
      <c r="N161" s="16">
        <f>IF(Inskrivning!A163="m",Inskrivning!V163,0)</f>
        <v>0</v>
      </c>
      <c r="O161" s="73">
        <f>IF(Inskrivning!A163="m",Inskrivning!W163,0)</f>
        <v>0</v>
      </c>
      <c r="P161" s="73">
        <f>IF(Inskrivning!A163="m",Inskrivning!X163,0)</f>
        <v>0</v>
      </c>
      <c r="Q161" s="113"/>
    </row>
    <row r="162" spans="2:17" ht="15.6" x14ac:dyDescent="0.3">
      <c r="B162" s="55">
        <f>IF(Inskrivning!A164="m",Inskrivning!J164,0)</f>
        <v>0</v>
      </c>
      <c r="C162" s="35">
        <f>IF(Inskrivning!A164="m",Inskrivning!K164,0)</f>
        <v>0</v>
      </c>
      <c r="D162" s="16">
        <f>IF(Inskrivning!A164="m",Inskrivning!L164,0)</f>
        <v>0</v>
      </c>
      <c r="E162" s="16">
        <f>IF(Inskrivning!A164="m",Inskrivning!M164,0)</f>
        <v>0</v>
      </c>
      <c r="F162" s="16">
        <f>IF(Inskrivning!A164="m",Inskrivning!N164,0)</f>
        <v>0</v>
      </c>
      <c r="G162" s="16">
        <f>IF(Inskrivning!A164="m",Inskrivning!O164,0)</f>
        <v>0</v>
      </c>
      <c r="H162" s="16">
        <f>IF(Inskrivning!A164="m",Inskrivning!P164,0)</f>
        <v>0</v>
      </c>
      <c r="I162" s="73">
        <f>IF(Inskrivning!A164="m",Inskrivning!Q164,0)</f>
        <v>0</v>
      </c>
      <c r="J162" s="16">
        <f>IF(Inskrivning!A164="m",Inskrivning!R164,0)</f>
        <v>0</v>
      </c>
      <c r="K162" s="16">
        <f>IF(Inskrivning!A164="m",Inskrivning!S164,0)</f>
        <v>0</v>
      </c>
      <c r="L162" s="16">
        <f>IF(Inskrivning!A164="m",Inskrivning!T164,0)</f>
        <v>0</v>
      </c>
      <c r="M162" s="16">
        <f>IF(Inskrivning!A164="m",Inskrivning!U164,0)</f>
        <v>0</v>
      </c>
      <c r="N162" s="16">
        <f>IF(Inskrivning!A164="m",Inskrivning!V164,0)</f>
        <v>0</v>
      </c>
      <c r="O162" s="73">
        <f>IF(Inskrivning!A164="m",Inskrivning!W164,0)</f>
        <v>0</v>
      </c>
      <c r="P162" s="73">
        <f>IF(Inskrivning!A164="m",Inskrivning!X164,0)</f>
        <v>0</v>
      </c>
      <c r="Q162" s="113"/>
    </row>
    <row r="163" spans="2:17" ht="15.6" x14ac:dyDescent="0.3">
      <c r="B163" s="55">
        <f>IF(Inskrivning!A165="m",Inskrivning!J165,0)</f>
        <v>0</v>
      </c>
      <c r="C163" s="35">
        <f>IF(Inskrivning!A165="m",Inskrivning!K165,0)</f>
        <v>0</v>
      </c>
      <c r="D163" s="16">
        <f>IF(Inskrivning!A165="m",Inskrivning!L165,0)</f>
        <v>0</v>
      </c>
      <c r="E163" s="16">
        <f>IF(Inskrivning!A165="m",Inskrivning!M165,0)</f>
        <v>0</v>
      </c>
      <c r="F163" s="16">
        <f>IF(Inskrivning!A165="m",Inskrivning!N165,0)</f>
        <v>0</v>
      </c>
      <c r="G163" s="16">
        <f>IF(Inskrivning!A165="m",Inskrivning!O165,0)</f>
        <v>0</v>
      </c>
      <c r="H163" s="16">
        <f>IF(Inskrivning!A165="m",Inskrivning!P165,0)</f>
        <v>0</v>
      </c>
      <c r="I163" s="73">
        <f>IF(Inskrivning!A165="m",Inskrivning!Q165,0)</f>
        <v>0</v>
      </c>
      <c r="J163" s="16">
        <f>IF(Inskrivning!A165="m",Inskrivning!R165,0)</f>
        <v>0</v>
      </c>
      <c r="K163" s="16">
        <f>IF(Inskrivning!A165="m",Inskrivning!S165,0)</f>
        <v>0</v>
      </c>
      <c r="L163" s="16">
        <f>IF(Inskrivning!A165="m",Inskrivning!T165,0)</f>
        <v>0</v>
      </c>
      <c r="M163" s="16">
        <f>IF(Inskrivning!A165="m",Inskrivning!U165,0)</f>
        <v>0</v>
      </c>
      <c r="N163" s="16">
        <f>IF(Inskrivning!A165="m",Inskrivning!V165,0)</f>
        <v>0</v>
      </c>
      <c r="O163" s="73">
        <f>IF(Inskrivning!A165="m",Inskrivning!W165,0)</f>
        <v>0</v>
      </c>
      <c r="P163" s="73">
        <f>IF(Inskrivning!A165="m",Inskrivning!X165,0)</f>
        <v>0</v>
      </c>
      <c r="Q163" s="113"/>
    </row>
    <row r="164" spans="2:17" ht="15.6" x14ac:dyDescent="0.3">
      <c r="B164" s="55">
        <f>IF(Inskrivning!A166="m",Inskrivning!J166,0)</f>
        <v>0</v>
      </c>
      <c r="C164" s="35">
        <f>IF(Inskrivning!A166="m",Inskrivning!K166,0)</f>
        <v>0</v>
      </c>
      <c r="D164" s="16">
        <f>IF(Inskrivning!A166="m",Inskrivning!L166,0)</f>
        <v>0</v>
      </c>
      <c r="E164" s="16">
        <f>IF(Inskrivning!A166="m",Inskrivning!M166,0)</f>
        <v>0</v>
      </c>
      <c r="F164" s="16">
        <f>IF(Inskrivning!A166="m",Inskrivning!N166,0)</f>
        <v>0</v>
      </c>
      <c r="G164" s="16">
        <f>IF(Inskrivning!A166="m",Inskrivning!O166,0)</f>
        <v>0</v>
      </c>
      <c r="H164" s="16">
        <f>IF(Inskrivning!A166="m",Inskrivning!P166,0)</f>
        <v>0</v>
      </c>
      <c r="I164" s="73">
        <f>IF(Inskrivning!A166="m",Inskrivning!Q166,0)</f>
        <v>0</v>
      </c>
      <c r="J164" s="16">
        <f>IF(Inskrivning!A166="m",Inskrivning!R166,0)</f>
        <v>0</v>
      </c>
      <c r="K164" s="16">
        <f>IF(Inskrivning!A166="m",Inskrivning!S166,0)</f>
        <v>0</v>
      </c>
      <c r="L164" s="16">
        <f>IF(Inskrivning!A166="m",Inskrivning!T166,0)</f>
        <v>0</v>
      </c>
      <c r="M164" s="16">
        <f>IF(Inskrivning!A166="m",Inskrivning!U166,0)</f>
        <v>0</v>
      </c>
      <c r="N164" s="16">
        <f>IF(Inskrivning!A166="m",Inskrivning!V166,0)</f>
        <v>0</v>
      </c>
      <c r="O164" s="73">
        <f>IF(Inskrivning!A166="m",Inskrivning!W166,0)</f>
        <v>0</v>
      </c>
      <c r="P164" s="73">
        <f>IF(Inskrivning!A166="m",Inskrivning!X166,0)</f>
        <v>0</v>
      </c>
      <c r="Q164" s="113"/>
    </row>
    <row r="165" spans="2:17" ht="15.6" x14ac:dyDescent="0.3">
      <c r="B165" s="55">
        <f>IF(Inskrivning!A167="m",Inskrivning!J167,0)</f>
        <v>0</v>
      </c>
      <c r="C165" s="35">
        <f>IF(Inskrivning!A167="m",Inskrivning!K167,0)</f>
        <v>0</v>
      </c>
      <c r="D165" s="16">
        <f>IF(Inskrivning!A167="m",Inskrivning!L167,0)</f>
        <v>0</v>
      </c>
      <c r="E165" s="16">
        <f>IF(Inskrivning!A167="m",Inskrivning!M167,0)</f>
        <v>0</v>
      </c>
      <c r="F165" s="16">
        <f>IF(Inskrivning!A167="m",Inskrivning!N167,0)</f>
        <v>0</v>
      </c>
      <c r="G165" s="16">
        <f>IF(Inskrivning!A167="m",Inskrivning!O167,0)</f>
        <v>0</v>
      </c>
      <c r="H165" s="16">
        <f>IF(Inskrivning!A167="m",Inskrivning!P167,0)</f>
        <v>0</v>
      </c>
      <c r="I165" s="73">
        <f>IF(Inskrivning!A167="m",Inskrivning!Q167,0)</f>
        <v>0</v>
      </c>
      <c r="J165" s="16">
        <f>IF(Inskrivning!A167="m",Inskrivning!R167,0)</f>
        <v>0</v>
      </c>
      <c r="K165" s="16">
        <f>IF(Inskrivning!A167="m",Inskrivning!S167,0)</f>
        <v>0</v>
      </c>
      <c r="L165" s="16">
        <f>IF(Inskrivning!A167="m",Inskrivning!T167,0)</f>
        <v>0</v>
      </c>
      <c r="M165" s="16">
        <f>IF(Inskrivning!A167="m",Inskrivning!U167,0)</f>
        <v>0</v>
      </c>
      <c r="N165" s="16">
        <f>IF(Inskrivning!A167="m",Inskrivning!V167,0)</f>
        <v>0</v>
      </c>
      <c r="O165" s="73">
        <f>IF(Inskrivning!A167="m",Inskrivning!W167,0)</f>
        <v>0</v>
      </c>
      <c r="P165" s="73">
        <f>IF(Inskrivning!A167="m",Inskrivning!X167,0)</f>
        <v>0</v>
      </c>
      <c r="Q165" s="113"/>
    </row>
    <row r="166" spans="2:17" ht="15.6" x14ac:dyDescent="0.3">
      <c r="B166" s="55">
        <f>IF(Inskrivning!A168="m",Inskrivning!J168,0)</f>
        <v>0</v>
      </c>
      <c r="C166" s="35">
        <f>IF(Inskrivning!A168="m",Inskrivning!K168,0)</f>
        <v>0</v>
      </c>
      <c r="D166" s="16">
        <f>IF(Inskrivning!A168="m",Inskrivning!L168,0)</f>
        <v>0</v>
      </c>
      <c r="E166" s="16">
        <f>IF(Inskrivning!A168="m",Inskrivning!M168,0)</f>
        <v>0</v>
      </c>
      <c r="F166" s="16">
        <f>IF(Inskrivning!A168="m",Inskrivning!N168,0)</f>
        <v>0</v>
      </c>
      <c r="G166" s="16">
        <f>IF(Inskrivning!A168="m",Inskrivning!O168,0)</f>
        <v>0</v>
      </c>
      <c r="H166" s="16">
        <f>IF(Inskrivning!A168="m",Inskrivning!P168,0)</f>
        <v>0</v>
      </c>
      <c r="I166" s="73">
        <f>IF(Inskrivning!A168="m",Inskrivning!Q168,0)</f>
        <v>0</v>
      </c>
      <c r="J166" s="16">
        <f>IF(Inskrivning!A168="m",Inskrivning!R168,0)</f>
        <v>0</v>
      </c>
      <c r="K166" s="16">
        <f>IF(Inskrivning!A168="m",Inskrivning!S168,0)</f>
        <v>0</v>
      </c>
      <c r="L166" s="16">
        <f>IF(Inskrivning!A168="m",Inskrivning!T168,0)</f>
        <v>0</v>
      </c>
      <c r="M166" s="16">
        <f>IF(Inskrivning!A168="m",Inskrivning!U168,0)</f>
        <v>0</v>
      </c>
      <c r="N166" s="16">
        <f>IF(Inskrivning!A168="m",Inskrivning!V168,0)</f>
        <v>0</v>
      </c>
      <c r="O166" s="73">
        <f>IF(Inskrivning!A168="m",Inskrivning!W168,0)</f>
        <v>0</v>
      </c>
      <c r="P166" s="73">
        <f>IF(Inskrivning!A168="m",Inskrivning!X168,0)</f>
        <v>0</v>
      </c>
      <c r="Q166" s="113"/>
    </row>
    <row r="167" spans="2:17" ht="15.6" x14ac:dyDescent="0.3">
      <c r="B167" s="55">
        <f>IF(Inskrivning!A169="m",Inskrivning!J169,0)</f>
        <v>0</v>
      </c>
      <c r="C167" s="35">
        <f>IF(Inskrivning!A169="m",Inskrivning!K169,0)</f>
        <v>0</v>
      </c>
      <c r="D167" s="16">
        <f>IF(Inskrivning!A169="m",Inskrivning!L169,0)</f>
        <v>0</v>
      </c>
      <c r="E167" s="16">
        <f>IF(Inskrivning!A169="m",Inskrivning!M169,0)</f>
        <v>0</v>
      </c>
      <c r="F167" s="16">
        <f>IF(Inskrivning!A169="m",Inskrivning!N169,0)</f>
        <v>0</v>
      </c>
      <c r="G167" s="16">
        <f>IF(Inskrivning!A169="m",Inskrivning!O169,0)</f>
        <v>0</v>
      </c>
      <c r="H167" s="16">
        <f>IF(Inskrivning!A169="m",Inskrivning!P169,0)</f>
        <v>0</v>
      </c>
      <c r="I167" s="73">
        <f>IF(Inskrivning!A169="m",Inskrivning!Q169,0)</f>
        <v>0</v>
      </c>
      <c r="J167" s="16">
        <f>IF(Inskrivning!A169="m",Inskrivning!R169,0)</f>
        <v>0</v>
      </c>
      <c r="K167" s="16">
        <f>IF(Inskrivning!A169="m",Inskrivning!S169,0)</f>
        <v>0</v>
      </c>
      <c r="L167" s="16">
        <f>IF(Inskrivning!A169="m",Inskrivning!T169,0)</f>
        <v>0</v>
      </c>
      <c r="M167" s="16">
        <f>IF(Inskrivning!A169="m",Inskrivning!U169,0)</f>
        <v>0</v>
      </c>
      <c r="N167" s="16">
        <f>IF(Inskrivning!A169="m",Inskrivning!V169,0)</f>
        <v>0</v>
      </c>
      <c r="O167" s="73">
        <f>IF(Inskrivning!A169="m",Inskrivning!W169,0)</f>
        <v>0</v>
      </c>
      <c r="P167" s="73">
        <f>IF(Inskrivning!A169="m",Inskrivning!X169,0)</f>
        <v>0</v>
      </c>
      <c r="Q167" s="113"/>
    </row>
    <row r="168" spans="2:17" ht="15.6" x14ac:dyDescent="0.3">
      <c r="B168" s="55">
        <f>IF(Inskrivning!A170="m",Inskrivning!J170,0)</f>
        <v>0</v>
      </c>
      <c r="C168" s="35">
        <f>IF(Inskrivning!A170="m",Inskrivning!K170,0)</f>
        <v>0</v>
      </c>
      <c r="D168" s="16">
        <f>IF(Inskrivning!A170="m",Inskrivning!L170,0)</f>
        <v>0</v>
      </c>
      <c r="E168" s="16">
        <f>IF(Inskrivning!A170="m",Inskrivning!M170,0)</f>
        <v>0</v>
      </c>
      <c r="F168" s="16">
        <f>IF(Inskrivning!A170="m",Inskrivning!N170,0)</f>
        <v>0</v>
      </c>
      <c r="G168" s="16">
        <f>IF(Inskrivning!A170="m",Inskrivning!O170,0)</f>
        <v>0</v>
      </c>
      <c r="H168" s="16">
        <f>IF(Inskrivning!A170="m",Inskrivning!P170,0)</f>
        <v>0</v>
      </c>
      <c r="I168" s="73">
        <f>IF(Inskrivning!A170="m",Inskrivning!Q170,0)</f>
        <v>0</v>
      </c>
      <c r="J168" s="16">
        <f>IF(Inskrivning!A170="m",Inskrivning!R170,0)</f>
        <v>0</v>
      </c>
      <c r="K168" s="16">
        <f>IF(Inskrivning!A170="m",Inskrivning!S170,0)</f>
        <v>0</v>
      </c>
      <c r="L168" s="16">
        <f>IF(Inskrivning!A170="m",Inskrivning!T170,0)</f>
        <v>0</v>
      </c>
      <c r="M168" s="16">
        <f>IF(Inskrivning!A170="m",Inskrivning!U170,0)</f>
        <v>0</v>
      </c>
      <c r="N168" s="16">
        <f>IF(Inskrivning!A170="m",Inskrivning!V170,0)</f>
        <v>0</v>
      </c>
      <c r="O168" s="73">
        <f>IF(Inskrivning!A170="m",Inskrivning!W170,0)</f>
        <v>0</v>
      </c>
      <c r="P168" s="73">
        <f>IF(Inskrivning!A170="m",Inskrivning!X170,0)</f>
        <v>0</v>
      </c>
      <c r="Q168" s="113"/>
    </row>
    <row r="169" spans="2:17" ht="15.6" x14ac:dyDescent="0.3">
      <c r="B169" s="55">
        <f>IF(Inskrivning!A171="m",Inskrivning!J171,0)</f>
        <v>0</v>
      </c>
      <c r="C169" s="35">
        <f>IF(Inskrivning!A171="m",Inskrivning!K171,0)</f>
        <v>0</v>
      </c>
      <c r="D169" s="16">
        <f>IF(Inskrivning!A171="m",Inskrivning!L171,0)</f>
        <v>0</v>
      </c>
      <c r="E169" s="16">
        <f>IF(Inskrivning!A171="m",Inskrivning!M171,0)</f>
        <v>0</v>
      </c>
      <c r="F169" s="16">
        <f>IF(Inskrivning!A171="m",Inskrivning!N171,0)</f>
        <v>0</v>
      </c>
      <c r="G169" s="16">
        <f>IF(Inskrivning!A171="m",Inskrivning!O171,0)</f>
        <v>0</v>
      </c>
      <c r="H169" s="16">
        <f>IF(Inskrivning!A171="m",Inskrivning!P171,0)</f>
        <v>0</v>
      </c>
      <c r="I169" s="73">
        <f>IF(Inskrivning!A171="m",Inskrivning!Q171,0)</f>
        <v>0</v>
      </c>
      <c r="J169" s="16">
        <f>IF(Inskrivning!A171="m",Inskrivning!R171,0)</f>
        <v>0</v>
      </c>
      <c r="K169" s="16">
        <f>IF(Inskrivning!A171="m",Inskrivning!S171,0)</f>
        <v>0</v>
      </c>
      <c r="L169" s="16">
        <f>IF(Inskrivning!A171="m",Inskrivning!T171,0)</f>
        <v>0</v>
      </c>
      <c r="M169" s="16">
        <f>IF(Inskrivning!A171="m",Inskrivning!U171,0)</f>
        <v>0</v>
      </c>
      <c r="N169" s="16">
        <f>IF(Inskrivning!A171="m",Inskrivning!V171,0)</f>
        <v>0</v>
      </c>
      <c r="O169" s="73">
        <f>IF(Inskrivning!A171="m",Inskrivning!W171,0)</f>
        <v>0</v>
      </c>
      <c r="P169" s="73">
        <f>IF(Inskrivning!A171="m",Inskrivning!X171,0)</f>
        <v>0</v>
      </c>
      <c r="Q169" s="113"/>
    </row>
    <row r="170" spans="2:17" ht="15.6" x14ac:dyDescent="0.3">
      <c r="B170" s="55">
        <f>IF(Inskrivning!A172="m",Inskrivning!J172,0)</f>
        <v>0</v>
      </c>
      <c r="C170" s="35">
        <f>IF(Inskrivning!A172="m",Inskrivning!K172,0)</f>
        <v>0</v>
      </c>
      <c r="D170" s="16">
        <f>IF(Inskrivning!A172="m",Inskrivning!L172,0)</f>
        <v>0</v>
      </c>
      <c r="E170" s="16">
        <f>IF(Inskrivning!A172="m",Inskrivning!M172,0)</f>
        <v>0</v>
      </c>
      <c r="F170" s="16">
        <f>IF(Inskrivning!A172="m",Inskrivning!N172,0)</f>
        <v>0</v>
      </c>
      <c r="G170" s="16">
        <f>IF(Inskrivning!A172="m",Inskrivning!O172,0)</f>
        <v>0</v>
      </c>
      <c r="H170" s="16">
        <f>IF(Inskrivning!A172="m",Inskrivning!P172,0)</f>
        <v>0</v>
      </c>
      <c r="I170" s="73">
        <f>IF(Inskrivning!A172="m",Inskrivning!Q172,0)</f>
        <v>0</v>
      </c>
      <c r="J170" s="16">
        <f>IF(Inskrivning!A172="m",Inskrivning!R172,0)</f>
        <v>0</v>
      </c>
      <c r="K170" s="16">
        <f>IF(Inskrivning!A172="m",Inskrivning!S172,0)</f>
        <v>0</v>
      </c>
      <c r="L170" s="16">
        <f>IF(Inskrivning!A172="m",Inskrivning!T172,0)</f>
        <v>0</v>
      </c>
      <c r="M170" s="16">
        <f>IF(Inskrivning!A172="m",Inskrivning!U172,0)</f>
        <v>0</v>
      </c>
      <c r="N170" s="16">
        <f>IF(Inskrivning!A172="m",Inskrivning!V172,0)</f>
        <v>0</v>
      </c>
      <c r="O170" s="73">
        <f>IF(Inskrivning!A172="m",Inskrivning!W172,0)</f>
        <v>0</v>
      </c>
      <c r="P170" s="73">
        <f>IF(Inskrivning!A172="m",Inskrivning!X172,0)</f>
        <v>0</v>
      </c>
      <c r="Q170" s="113"/>
    </row>
    <row r="171" spans="2:17" ht="15.6" x14ac:dyDescent="0.3">
      <c r="B171" s="55">
        <f>IF(Inskrivning!A173="m",Inskrivning!J173,0)</f>
        <v>0</v>
      </c>
      <c r="C171" s="35">
        <f>IF(Inskrivning!A173="m",Inskrivning!K173,0)</f>
        <v>0</v>
      </c>
      <c r="D171" s="16">
        <f>IF(Inskrivning!A173="m",Inskrivning!L173,0)</f>
        <v>0</v>
      </c>
      <c r="E171" s="16">
        <f>IF(Inskrivning!A173="m",Inskrivning!M173,0)</f>
        <v>0</v>
      </c>
      <c r="F171" s="16">
        <f>IF(Inskrivning!A173="m",Inskrivning!N173,0)</f>
        <v>0</v>
      </c>
      <c r="G171" s="16">
        <f>IF(Inskrivning!A173="m",Inskrivning!O173,0)</f>
        <v>0</v>
      </c>
      <c r="H171" s="16">
        <f>IF(Inskrivning!A173="m",Inskrivning!P173,0)</f>
        <v>0</v>
      </c>
      <c r="I171" s="73">
        <f>IF(Inskrivning!A173="m",Inskrivning!Q173,0)</f>
        <v>0</v>
      </c>
      <c r="J171" s="16">
        <f>IF(Inskrivning!A173="m",Inskrivning!R173,0)</f>
        <v>0</v>
      </c>
      <c r="K171" s="16">
        <f>IF(Inskrivning!A173="m",Inskrivning!S173,0)</f>
        <v>0</v>
      </c>
      <c r="L171" s="16">
        <f>IF(Inskrivning!A173="m",Inskrivning!T173,0)</f>
        <v>0</v>
      </c>
      <c r="M171" s="16">
        <f>IF(Inskrivning!A173="m",Inskrivning!U173,0)</f>
        <v>0</v>
      </c>
      <c r="N171" s="16">
        <f>IF(Inskrivning!A173="m",Inskrivning!V173,0)</f>
        <v>0</v>
      </c>
      <c r="O171" s="73">
        <f>IF(Inskrivning!A173="m",Inskrivning!W173,0)</f>
        <v>0</v>
      </c>
      <c r="P171" s="73">
        <f>IF(Inskrivning!A173="m",Inskrivning!X173,0)</f>
        <v>0</v>
      </c>
      <c r="Q171" s="113"/>
    </row>
    <row r="172" spans="2:17" ht="15.6" x14ac:dyDescent="0.3">
      <c r="B172" s="55">
        <f>IF(Inskrivning!A174="m",Inskrivning!J174,0)</f>
        <v>0</v>
      </c>
      <c r="C172" s="35">
        <f>IF(Inskrivning!A174="m",Inskrivning!K174,0)</f>
        <v>0</v>
      </c>
      <c r="D172" s="16">
        <f>IF(Inskrivning!A174="m",Inskrivning!L174,0)</f>
        <v>0</v>
      </c>
      <c r="E172" s="16">
        <f>IF(Inskrivning!A174="m",Inskrivning!M174,0)</f>
        <v>0</v>
      </c>
      <c r="F172" s="16">
        <f>IF(Inskrivning!A174="m",Inskrivning!N174,0)</f>
        <v>0</v>
      </c>
      <c r="G172" s="16">
        <f>IF(Inskrivning!A174="m",Inskrivning!O174,0)</f>
        <v>0</v>
      </c>
      <c r="H172" s="16">
        <f>IF(Inskrivning!A174="m",Inskrivning!P174,0)</f>
        <v>0</v>
      </c>
      <c r="I172" s="73">
        <f>IF(Inskrivning!A174="m",Inskrivning!Q174,0)</f>
        <v>0</v>
      </c>
      <c r="J172" s="16">
        <f>IF(Inskrivning!A174="m",Inskrivning!R174,0)</f>
        <v>0</v>
      </c>
      <c r="K172" s="16">
        <f>IF(Inskrivning!A174="m",Inskrivning!S174,0)</f>
        <v>0</v>
      </c>
      <c r="L172" s="16">
        <f>IF(Inskrivning!A174="m",Inskrivning!T174,0)</f>
        <v>0</v>
      </c>
      <c r="M172" s="16">
        <f>IF(Inskrivning!A174="m",Inskrivning!U174,0)</f>
        <v>0</v>
      </c>
      <c r="N172" s="16">
        <f>IF(Inskrivning!A174="m",Inskrivning!V174,0)</f>
        <v>0</v>
      </c>
      <c r="O172" s="73">
        <f>IF(Inskrivning!A174="m",Inskrivning!W174,0)</f>
        <v>0</v>
      </c>
      <c r="P172" s="73">
        <f>IF(Inskrivning!A174="m",Inskrivning!X174,0)</f>
        <v>0</v>
      </c>
      <c r="Q172" s="113"/>
    </row>
    <row r="173" spans="2:17" ht="15.6" x14ac:dyDescent="0.3">
      <c r="B173" s="55">
        <f>IF(Inskrivning!A175="m",Inskrivning!J175,0)</f>
        <v>0</v>
      </c>
      <c r="C173" s="35">
        <f>IF(Inskrivning!A175="m",Inskrivning!K175,0)</f>
        <v>0</v>
      </c>
      <c r="D173" s="16">
        <f>IF(Inskrivning!A175="m",Inskrivning!L175,0)</f>
        <v>0</v>
      </c>
      <c r="E173" s="16">
        <f>IF(Inskrivning!A175="m",Inskrivning!M175,0)</f>
        <v>0</v>
      </c>
      <c r="F173" s="16">
        <f>IF(Inskrivning!A175="m",Inskrivning!N175,0)</f>
        <v>0</v>
      </c>
      <c r="G173" s="16">
        <f>IF(Inskrivning!A175="m",Inskrivning!O175,0)</f>
        <v>0</v>
      </c>
      <c r="H173" s="16">
        <f>IF(Inskrivning!A175="m",Inskrivning!P175,0)</f>
        <v>0</v>
      </c>
      <c r="I173" s="73">
        <f>IF(Inskrivning!A175="m",Inskrivning!Q175,0)</f>
        <v>0</v>
      </c>
      <c r="J173" s="16">
        <f>IF(Inskrivning!A175="m",Inskrivning!R175,0)</f>
        <v>0</v>
      </c>
      <c r="K173" s="16">
        <f>IF(Inskrivning!A175="m",Inskrivning!S175,0)</f>
        <v>0</v>
      </c>
      <c r="L173" s="16">
        <f>IF(Inskrivning!A175="m",Inskrivning!T175,0)</f>
        <v>0</v>
      </c>
      <c r="M173" s="16">
        <f>IF(Inskrivning!A175="m",Inskrivning!U175,0)</f>
        <v>0</v>
      </c>
      <c r="N173" s="16">
        <f>IF(Inskrivning!A175="m",Inskrivning!V175,0)</f>
        <v>0</v>
      </c>
      <c r="O173" s="73">
        <f>IF(Inskrivning!A175="m",Inskrivning!W175,0)</f>
        <v>0</v>
      </c>
      <c r="P173" s="73">
        <f>IF(Inskrivning!A175="m",Inskrivning!X175,0)</f>
        <v>0</v>
      </c>
      <c r="Q173" s="113"/>
    </row>
    <row r="174" spans="2:17" ht="15.6" x14ac:dyDescent="0.3">
      <c r="B174" s="55">
        <f>IF(Inskrivning!A176="m",Inskrivning!J176,0)</f>
        <v>0</v>
      </c>
      <c r="C174" s="35">
        <f>IF(Inskrivning!A176="m",Inskrivning!K176,0)</f>
        <v>0</v>
      </c>
      <c r="D174" s="16">
        <f>IF(Inskrivning!A176="m",Inskrivning!L176,0)</f>
        <v>0</v>
      </c>
      <c r="E174" s="16">
        <f>IF(Inskrivning!A176="m",Inskrivning!M176,0)</f>
        <v>0</v>
      </c>
      <c r="F174" s="16">
        <f>IF(Inskrivning!A176="m",Inskrivning!N176,0)</f>
        <v>0</v>
      </c>
      <c r="G174" s="16">
        <f>IF(Inskrivning!A176="m",Inskrivning!O176,0)</f>
        <v>0</v>
      </c>
      <c r="H174" s="16">
        <f>IF(Inskrivning!A176="m",Inskrivning!P176,0)</f>
        <v>0</v>
      </c>
      <c r="I174" s="73">
        <f>IF(Inskrivning!A176="m",Inskrivning!Q176,0)</f>
        <v>0</v>
      </c>
      <c r="J174" s="16">
        <f>IF(Inskrivning!A176="m",Inskrivning!R176,0)</f>
        <v>0</v>
      </c>
      <c r="K174" s="16">
        <f>IF(Inskrivning!A176="m",Inskrivning!S176,0)</f>
        <v>0</v>
      </c>
      <c r="L174" s="16">
        <f>IF(Inskrivning!A176="m",Inskrivning!T176,0)</f>
        <v>0</v>
      </c>
      <c r="M174" s="16">
        <f>IF(Inskrivning!A176="m",Inskrivning!U176,0)</f>
        <v>0</v>
      </c>
      <c r="N174" s="16">
        <f>IF(Inskrivning!A176="m",Inskrivning!V176,0)</f>
        <v>0</v>
      </c>
      <c r="O174" s="73">
        <f>IF(Inskrivning!A176="m",Inskrivning!W176,0)</f>
        <v>0</v>
      </c>
      <c r="P174" s="73">
        <f>IF(Inskrivning!A176="m",Inskrivning!X176,0)</f>
        <v>0</v>
      </c>
      <c r="Q174" s="113"/>
    </row>
    <row r="175" spans="2:17" ht="15.6" x14ac:dyDescent="0.3">
      <c r="B175" s="55">
        <f>IF(Inskrivning!A177="m",Inskrivning!J177,0)</f>
        <v>0</v>
      </c>
      <c r="C175" s="35">
        <f>IF(Inskrivning!A177="m",Inskrivning!K177,0)</f>
        <v>0</v>
      </c>
      <c r="D175" s="16">
        <f>IF(Inskrivning!A177="m",Inskrivning!L177,0)</f>
        <v>0</v>
      </c>
      <c r="E175" s="16">
        <f>IF(Inskrivning!A177="m",Inskrivning!M177,0)</f>
        <v>0</v>
      </c>
      <c r="F175" s="16">
        <f>IF(Inskrivning!A177="m",Inskrivning!N177,0)</f>
        <v>0</v>
      </c>
      <c r="G175" s="16">
        <f>IF(Inskrivning!A177="m",Inskrivning!O177,0)</f>
        <v>0</v>
      </c>
      <c r="H175" s="16">
        <f>IF(Inskrivning!A177="m",Inskrivning!P177,0)</f>
        <v>0</v>
      </c>
      <c r="I175" s="73">
        <f>IF(Inskrivning!A177="m",Inskrivning!Q177,0)</f>
        <v>0</v>
      </c>
      <c r="J175" s="16">
        <f>IF(Inskrivning!A177="m",Inskrivning!R177,0)</f>
        <v>0</v>
      </c>
      <c r="K175" s="16">
        <f>IF(Inskrivning!A177="m",Inskrivning!S177,0)</f>
        <v>0</v>
      </c>
      <c r="L175" s="16">
        <f>IF(Inskrivning!A177="m",Inskrivning!T177,0)</f>
        <v>0</v>
      </c>
      <c r="M175" s="16">
        <f>IF(Inskrivning!A177="m",Inskrivning!U177,0)</f>
        <v>0</v>
      </c>
      <c r="N175" s="16">
        <f>IF(Inskrivning!A177="m",Inskrivning!V177,0)</f>
        <v>0</v>
      </c>
      <c r="O175" s="73">
        <f>IF(Inskrivning!A177="m",Inskrivning!W177,0)</f>
        <v>0</v>
      </c>
      <c r="P175" s="73">
        <f>IF(Inskrivning!A177="m",Inskrivning!X177,0)</f>
        <v>0</v>
      </c>
      <c r="Q175" s="113"/>
    </row>
    <row r="176" spans="2:17" ht="15.6" x14ac:dyDescent="0.3">
      <c r="B176" s="55">
        <f>IF(Inskrivning!A178="m",Inskrivning!J178,0)</f>
        <v>0</v>
      </c>
      <c r="C176" s="35">
        <f>IF(Inskrivning!A178="m",Inskrivning!K178,0)</f>
        <v>0</v>
      </c>
      <c r="D176" s="16">
        <f>IF(Inskrivning!A178="m",Inskrivning!L178,0)</f>
        <v>0</v>
      </c>
      <c r="E176" s="16">
        <f>IF(Inskrivning!A178="m",Inskrivning!M178,0)</f>
        <v>0</v>
      </c>
      <c r="F176" s="16">
        <f>IF(Inskrivning!A178="m",Inskrivning!N178,0)</f>
        <v>0</v>
      </c>
      <c r="G176" s="16">
        <f>IF(Inskrivning!A178="m",Inskrivning!O178,0)</f>
        <v>0</v>
      </c>
      <c r="H176" s="16">
        <f>IF(Inskrivning!A178="m",Inskrivning!P178,0)</f>
        <v>0</v>
      </c>
      <c r="I176" s="73">
        <f>IF(Inskrivning!A178="m",Inskrivning!Q178,0)</f>
        <v>0</v>
      </c>
      <c r="J176" s="16">
        <f>IF(Inskrivning!A178="m",Inskrivning!R178,0)</f>
        <v>0</v>
      </c>
      <c r="K176" s="16">
        <f>IF(Inskrivning!A178="m",Inskrivning!S178,0)</f>
        <v>0</v>
      </c>
      <c r="L176" s="16">
        <f>IF(Inskrivning!A178="m",Inskrivning!T178,0)</f>
        <v>0</v>
      </c>
      <c r="M176" s="16">
        <f>IF(Inskrivning!A178="m",Inskrivning!U178,0)</f>
        <v>0</v>
      </c>
      <c r="N176" s="16">
        <f>IF(Inskrivning!A178="m",Inskrivning!V178,0)</f>
        <v>0</v>
      </c>
      <c r="O176" s="73">
        <f>IF(Inskrivning!A178="m",Inskrivning!W178,0)</f>
        <v>0</v>
      </c>
      <c r="P176" s="73">
        <f>IF(Inskrivning!A178="m",Inskrivning!X178,0)</f>
        <v>0</v>
      </c>
      <c r="Q176" s="113"/>
    </row>
    <row r="177" spans="2:17" ht="15.6" x14ac:dyDescent="0.3">
      <c r="B177" s="55">
        <f>IF(Inskrivning!A179="m",Inskrivning!J179,0)</f>
        <v>0</v>
      </c>
      <c r="C177" s="35">
        <f>IF(Inskrivning!A179="m",Inskrivning!K179,0)</f>
        <v>0</v>
      </c>
      <c r="D177" s="16">
        <f>IF(Inskrivning!A179="m",Inskrivning!L179,0)</f>
        <v>0</v>
      </c>
      <c r="E177" s="16">
        <f>IF(Inskrivning!A179="m",Inskrivning!M179,0)</f>
        <v>0</v>
      </c>
      <c r="F177" s="16">
        <f>IF(Inskrivning!A179="m",Inskrivning!N179,0)</f>
        <v>0</v>
      </c>
      <c r="G177" s="16">
        <f>IF(Inskrivning!A179="m",Inskrivning!O179,0)</f>
        <v>0</v>
      </c>
      <c r="H177" s="16">
        <f>IF(Inskrivning!A179="m",Inskrivning!P179,0)</f>
        <v>0</v>
      </c>
      <c r="I177" s="73">
        <f>IF(Inskrivning!A179="m",Inskrivning!Q179,0)</f>
        <v>0</v>
      </c>
      <c r="J177" s="16">
        <f>IF(Inskrivning!A179="m",Inskrivning!R179,0)</f>
        <v>0</v>
      </c>
      <c r="K177" s="16">
        <f>IF(Inskrivning!A179="m",Inskrivning!S179,0)</f>
        <v>0</v>
      </c>
      <c r="L177" s="16">
        <f>IF(Inskrivning!A179="m",Inskrivning!T179,0)</f>
        <v>0</v>
      </c>
      <c r="M177" s="16">
        <f>IF(Inskrivning!A179="m",Inskrivning!U179,0)</f>
        <v>0</v>
      </c>
      <c r="N177" s="16">
        <f>IF(Inskrivning!A179="m",Inskrivning!V179,0)</f>
        <v>0</v>
      </c>
      <c r="O177" s="73">
        <f>IF(Inskrivning!A179="m",Inskrivning!W179,0)</f>
        <v>0</v>
      </c>
      <c r="P177" s="73">
        <f>IF(Inskrivning!A179="m",Inskrivning!X179,0)</f>
        <v>0</v>
      </c>
      <c r="Q177" s="113"/>
    </row>
    <row r="178" spans="2:17" ht="15.6" x14ac:dyDescent="0.3">
      <c r="B178" s="55">
        <f>IF(Inskrivning!A180="m",Inskrivning!J180,0)</f>
        <v>0</v>
      </c>
      <c r="C178" s="35">
        <f>IF(Inskrivning!A180="m",Inskrivning!K180,0)</f>
        <v>0</v>
      </c>
      <c r="D178" s="16">
        <f>IF(Inskrivning!A180="m",Inskrivning!L180,0)</f>
        <v>0</v>
      </c>
      <c r="E178" s="16">
        <f>IF(Inskrivning!A180="m",Inskrivning!M180,0)</f>
        <v>0</v>
      </c>
      <c r="F178" s="16">
        <f>IF(Inskrivning!A180="m",Inskrivning!N180,0)</f>
        <v>0</v>
      </c>
      <c r="G178" s="16">
        <f>IF(Inskrivning!A180="m",Inskrivning!O180,0)</f>
        <v>0</v>
      </c>
      <c r="H178" s="16">
        <f>IF(Inskrivning!A180="m",Inskrivning!P180,0)</f>
        <v>0</v>
      </c>
      <c r="I178" s="73">
        <f>IF(Inskrivning!A180="m",Inskrivning!Q180,0)</f>
        <v>0</v>
      </c>
      <c r="J178" s="16">
        <f>IF(Inskrivning!A180="m",Inskrivning!R180,0)</f>
        <v>0</v>
      </c>
      <c r="K178" s="16">
        <f>IF(Inskrivning!A180="m",Inskrivning!S180,0)</f>
        <v>0</v>
      </c>
      <c r="L178" s="16">
        <f>IF(Inskrivning!A180="m",Inskrivning!T180,0)</f>
        <v>0</v>
      </c>
      <c r="M178" s="16">
        <f>IF(Inskrivning!A180="m",Inskrivning!U180,0)</f>
        <v>0</v>
      </c>
      <c r="N178" s="16">
        <f>IF(Inskrivning!A180="m",Inskrivning!V180,0)</f>
        <v>0</v>
      </c>
      <c r="O178" s="73">
        <f>IF(Inskrivning!A180="m",Inskrivning!W180,0)</f>
        <v>0</v>
      </c>
      <c r="P178" s="73">
        <f>IF(Inskrivning!A180="m",Inskrivning!X180,0)</f>
        <v>0</v>
      </c>
      <c r="Q178" s="113"/>
    </row>
    <row r="179" spans="2:17" ht="15.6" x14ac:dyDescent="0.3">
      <c r="B179" s="55">
        <f>IF(Inskrivning!A181="m",Inskrivning!J181,0)</f>
        <v>0</v>
      </c>
      <c r="C179" s="35">
        <f>IF(Inskrivning!A181="m",Inskrivning!K181,0)</f>
        <v>0</v>
      </c>
      <c r="D179" s="16">
        <f>IF(Inskrivning!A181="m",Inskrivning!L181,0)</f>
        <v>0</v>
      </c>
      <c r="E179" s="16">
        <f>IF(Inskrivning!A181="m",Inskrivning!M181,0)</f>
        <v>0</v>
      </c>
      <c r="F179" s="16">
        <f>IF(Inskrivning!A181="m",Inskrivning!N181,0)</f>
        <v>0</v>
      </c>
      <c r="G179" s="16">
        <f>IF(Inskrivning!A181="m",Inskrivning!O181,0)</f>
        <v>0</v>
      </c>
      <c r="H179" s="16">
        <f>IF(Inskrivning!A181="m",Inskrivning!P181,0)</f>
        <v>0</v>
      </c>
      <c r="I179" s="73">
        <f>IF(Inskrivning!A181="m",Inskrivning!Q181,0)</f>
        <v>0</v>
      </c>
      <c r="J179" s="16">
        <f>IF(Inskrivning!A181="m",Inskrivning!R181,0)</f>
        <v>0</v>
      </c>
      <c r="K179" s="16">
        <f>IF(Inskrivning!A181="m",Inskrivning!S181,0)</f>
        <v>0</v>
      </c>
      <c r="L179" s="16">
        <f>IF(Inskrivning!A181="m",Inskrivning!T181,0)</f>
        <v>0</v>
      </c>
      <c r="M179" s="16">
        <f>IF(Inskrivning!A181="m",Inskrivning!U181,0)</f>
        <v>0</v>
      </c>
      <c r="N179" s="16">
        <f>IF(Inskrivning!A181="m",Inskrivning!V181,0)</f>
        <v>0</v>
      </c>
      <c r="O179" s="73">
        <f>IF(Inskrivning!A181="m",Inskrivning!W181,0)</f>
        <v>0</v>
      </c>
      <c r="P179" s="73">
        <f>IF(Inskrivning!A181="m",Inskrivning!X181,0)</f>
        <v>0</v>
      </c>
      <c r="Q179" s="113"/>
    </row>
    <row r="180" spans="2:17" ht="15.6" x14ac:dyDescent="0.3">
      <c r="B180" s="55">
        <f>IF(Inskrivning!A182="m",Inskrivning!J182,0)</f>
        <v>0</v>
      </c>
      <c r="C180" s="35">
        <f>IF(Inskrivning!A182="m",Inskrivning!K182,0)</f>
        <v>0</v>
      </c>
      <c r="D180" s="16">
        <f>IF(Inskrivning!A182="m",Inskrivning!L182,0)</f>
        <v>0</v>
      </c>
      <c r="E180" s="16">
        <f>IF(Inskrivning!A182="m",Inskrivning!M182,0)</f>
        <v>0</v>
      </c>
      <c r="F180" s="16">
        <f>IF(Inskrivning!A182="m",Inskrivning!N182,0)</f>
        <v>0</v>
      </c>
      <c r="G180" s="16">
        <f>IF(Inskrivning!A182="m",Inskrivning!O182,0)</f>
        <v>0</v>
      </c>
      <c r="H180" s="16">
        <f>IF(Inskrivning!A182="m",Inskrivning!P182,0)</f>
        <v>0</v>
      </c>
      <c r="I180" s="73">
        <f>IF(Inskrivning!A182="m",Inskrivning!Q182,0)</f>
        <v>0</v>
      </c>
      <c r="J180" s="16">
        <f>IF(Inskrivning!A182="m",Inskrivning!R182,0)</f>
        <v>0</v>
      </c>
      <c r="K180" s="16">
        <f>IF(Inskrivning!A182="m",Inskrivning!S182,0)</f>
        <v>0</v>
      </c>
      <c r="L180" s="16">
        <f>IF(Inskrivning!A182="m",Inskrivning!T182,0)</f>
        <v>0</v>
      </c>
      <c r="M180" s="16">
        <f>IF(Inskrivning!A182="m",Inskrivning!U182,0)</f>
        <v>0</v>
      </c>
      <c r="N180" s="16">
        <f>IF(Inskrivning!A182="m",Inskrivning!V182,0)</f>
        <v>0</v>
      </c>
      <c r="O180" s="73">
        <f>IF(Inskrivning!A182="m",Inskrivning!W182,0)</f>
        <v>0</v>
      </c>
      <c r="P180" s="73">
        <f>IF(Inskrivning!A182="m",Inskrivning!X182,0)</f>
        <v>0</v>
      </c>
      <c r="Q180" s="113"/>
    </row>
    <row r="181" spans="2:17" ht="15.6" x14ac:dyDescent="0.3">
      <c r="B181" s="55">
        <f>IF(Inskrivning!A183="m",Inskrivning!J183,0)</f>
        <v>0</v>
      </c>
      <c r="C181" s="35">
        <f>IF(Inskrivning!A183="m",Inskrivning!K183,0)</f>
        <v>0</v>
      </c>
      <c r="D181" s="16">
        <f>IF(Inskrivning!A183="m",Inskrivning!L183,0)</f>
        <v>0</v>
      </c>
      <c r="E181" s="16">
        <f>IF(Inskrivning!A183="m",Inskrivning!M183,0)</f>
        <v>0</v>
      </c>
      <c r="F181" s="16">
        <f>IF(Inskrivning!A183="m",Inskrivning!N183,0)</f>
        <v>0</v>
      </c>
      <c r="G181" s="16">
        <f>IF(Inskrivning!A183="m",Inskrivning!O183,0)</f>
        <v>0</v>
      </c>
      <c r="H181" s="16">
        <f>IF(Inskrivning!A183="m",Inskrivning!P183,0)</f>
        <v>0</v>
      </c>
      <c r="I181" s="73">
        <f>IF(Inskrivning!A183="m",Inskrivning!Q183,0)</f>
        <v>0</v>
      </c>
      <c r="J181" s="16">
        <f>IF(Inskrivning!A183="m",Inskrivning!R183,0)</f>
        <v>0</v>
      </c>
      <c r="K181" s="16">
        <f>IF(Inskrivning!A183="m",Inskrivning!S183,0)</f>
        <v>0</v>
      </c>
      <c r="L181" s="16">
        <f>IF(Inskrivning!A183="m",Inskrivning!T183,0)</f>
        <v>0</v>
      </c>
      <c r="M181" s="16">
        <f>IF(Inskrivning!A183="m",Inskrivning!U183,0)</f>
        <v>0</v>
      </c>
      <c r="N181" s="16">
        <f>IF(Inskrivning!A183="m",Inskrivning!V183,0)</f>
        <v>0</v>
      </c>
      <c r="O181" s="73">
        <f>IF(Inskrivning!A183="m",Inskrivning!W183,0)</f>
        <v>0</v>
      </c>
      <c r="P181" s="73">
        <f>IF(Inskrivning!A183="m",Inskrivning!X183,0)</f>
        <v>0</v>
      </c>
      <c r="Q181" s="113"/>
    </row>
    <row r="182" spans="2:17" ht="15.6" x14ac:dyDescent="0.3">
      <c r="B182" s="55">
        <f>IF(Inskrivning!A184="m",Inskrivning!J184,0)</f>
        <v>0</v>
      </c>
      <c r="C182" s="35">
        <f>IF(Inskrivning!A184="m",Inskrivning!K184,0)</f>
        <v>0</v>
      </c>
      <c r="D182" s="16">
        <f>IF(Inskrivning!A184="m",Inskrivning!L184,0)</f>
        <v>0</v>
      </c>
      <c r="E182" s="16">
        <f>IF(Inskrivning!A184="m",Inskrivning!M184,0)</f>
        <v>0</v>
      </c>
      <c r="F182" s="16">
        <f>IF(Inskrivning!A184="m",Inskrivning!N184,0)</f>
        <v>0</v>
      </c>
      <c r="G182" s="16">
        <f>IF(Inskrivning!A184="m",Inskrivning!O184,0)</f>
        <v>0</v>
      </c>
      <c r="H182" s="16">
        <f>IF(Inskrivning!A184="m",Inskrivning!P184,0)</f>
        <v>0</v>
      </c>
      <c r="I182" s="73">
        <f>IF(Inskrivning!A184="m",Inskrivning!Q184,0)</f>
        <v>0</v>
      </c>
      <c r="J182" s="16">
        <f>IF(Inskrivning!A184="m",Inskrivning!R184,0)</f>
        <v>0</v>
      </c>
      <c r="K182" s="16">
        <f>IF(Inskrivning!A184="m",Inskrivning!S184,0)</f>
        <v>0</v>
      </c>
      <c r="L182" s="16">
        <f>IF(Inskrivning!A184="m",Inskrivning!T184,0)</f>
        <v>0</v>
      </c>
      <c r="M182" s="16">
        <f>IF(Inskrivning!A184="m",Inskrivning!U184,0)</f>
        <v>0</v>
      </c>
      <c r="N182" s="16">
        <f>IF(Inskrivning!A184="m",Inskrivning!V184,0)</f>
        <v>0</v>
      </c>
      <c r="O182" s="73">
        <f>IF(Inskrivning!A184="m",Inskrivning!W184,0)</f>
        <v>0</v>
      </c>
      <c r="P182" s="73">
        <f>IF(Inskrivning!A184="m",Inskrivning!X184,0)</f>
        <v>0</v>
      </c>
      <c r="Q182" s="113"/>
    </row>
    <row r="183" spans="2:17" ht="15.6" x14ac:dyDescent="0.3">
      <c r="B183" s="55">
        <f>IF(Inskrivning!A185="m",Inskrivning!J185,0)</f>
        <v>0</v>
      </c>
      <c r="C183" s="35">
        <f>IF(Inskrivning!A185="m",Inskrivning!K185,0)</f>
        <v>0</v>
      </c>
      <c r="D183" s="16">
        <f>IF(Inskrivning!A185="m",Inskrivning!L185,0)</f>
        <v>0</v>
      </c>
      <c r="E183" s="16">
        <f>IF(Inskrivning!A185="m",Inskrivning!M185,0)</f>
        <v>0</v>
      </c>
      <c r="F183" s="16">
        <f>IF(Inskrivning!A185="m",Inskrivning!N185,0)</f>
        <v>0</v>
      </c>
      <c r="G183" s="16">
        <f>IF(Inskrivning!A185="m",Inskrivning!O185,0)</f>
        <v>0</v>
      </c>
      <c r="H183" s="16">
        <f>IF(Inskrivning!A185="m",Inskrivning!P185,0)</f>
        <v>0</v>
      </c>
      <c r="I183" s="73">
        <f>IF(Inskrivning!A185="m",Inskrivning!Q185,0)</f>
        <v>0</v>
      </c>
      <c r="J183" s="16">
        <f>IF(Inskrivning!A185="m",Inskrivning!R185,0)</f>
        <v>0</v>
      </c>
      <c r="K183" s="16">
        <f>IF(Inskrivning!A185="m",Inskrivning!S185,0)</f>
        <v>0</v>
      </c>
      <c r="L183" s="16">
        <f>IF(Inskrivning!A185="m",Inskrivning!T185,0)</f>
        <v>0</v>
      </c>
      <c r="M183" s="16">
        <f>IF(Inskrivning!A185="m",Inskrivning!U185,0)</f>
        <v>0</v>
      </c>
      <c r="N183" s="16">
        <f>IF(Inskrivning!A185="m",Inskrivning!V185,0)</f>
        <v>0</v>
      </c>
      <c r="O183" s="73">
        <f>IF(Inskrivning!A185="m",Inskrivning!W185,0)</f>
        <v>0</v>
      </c>
      <c r="P183" s="73">
        <f>IF(Inskrivning!A185="m",Inskrivning!X185,0)</f>
        <v>0</v>
      </c>
      <c r="Q183" s="113"/>
    </row>
    <row r="184" spans="2:17" ht="15.6" x14ac:dyDescent="0.3">
      <c r="B184" s="55">
        <f>IF(Inskrivning!A186="m",Inskrivning!J186,0)</f>
        <v>0</v>
      </c>
      <c r="C184" s="35">
        <f>IF(Inskrivning!A186="m",Inskrivning!K186,0)</f>
        <v>0</v>
      </c>
      <c r="D184" s="16">
        <f>IF(Inskrivning!A186="m",Inskrivning!L186,0)</f>
        <v>0</v>
      </c>
      <c r="E184" s="16">
        <f>IF(Inskrivning!A186="m",Inskrivning!M186,0)</f>
        <v>0</v>
      </c>
      <c r="F184" s="16">
        <f>IF(Inskrivning!A186="m",Inskrivning!N186,0)</f>
        <v>0</v>
      </c>
      <c r="G184" s="16">
        <f>IF(Inskrivning!A186="m",Inskrivning!O186,0)</f>
        <v>0</v>
      </c>
      <c r="H184" s="16">
        <f>IF(Inskrivning!A186="m",Inskrivning!P186,0)</f>
        <v>0</v>
      </c>
      <c r="I184" s="73">
        <f>IF(Inskrivning!A186="m",Inskrivning!Q186,0)</f>
        <v>0</v>
      </c>
      <c r="J184" s="16">
        <f>IF(Inskrivning!A186="m",Inskrivning!R186,0)</f>
        <v>0</v>
      </c>
      <c r="K184" s="16">
        <f>IF(Inskrivning!A186="m",Inskrivning!S186,0)</f>
        <v>0</v>
      </c>
      <c r="L184" s="16">
        <f>IF(Inskrivning!A186="m",Inskrivning!T186,0)</f>
        <v>0</v>
      </c>
      <c r="M184" s="16">
        <f>IF(Inskrivning!A186="m",Inskrivning!U186,0)</f>
        <v>0</v>
      </c>
      <c r="N184" s="16">
        <f>IF(Inskrivning!A186="m",Inskrivning!V186,0)</f>
        <v>0</v>
      </c>
      <c r="O184" s="73">
        <f>IF(Inskrivning!A186="m",Inskrivning!W186,0)</f>
        <v>0</v>
      </c>
      <c r="P184" s="73">
        <f>IF(Inskrivning!A186="m",Inskrivning!X186,0)</f>
        <v>0</v>
      </c>
      <c r="Q184" s="113"/>
    </row>
    <row r="185" spans="2:17" ht="15.6" x14ac:dyDescent="0.3">
      <c r="B185" s="55">
        <f>IF(Inskrivning!A187="m",Inskrivning!J187,0)</f>
        <v>0</v>
      </c>
      <c r="C185" s="35">
        <f>IF(Inskrivning!A187="m",Inskrivning!K187,0)</f>
        <v>0</v>
      </c>
      <c r="D185" s="16">
        <f>IF(Inskrivning!A187="m",Inskrivning!L187,0)</f>
        <v>0</v>
      </c>
      <c r="E185" s="16">
        <f>IF(Inskrivning!A187="m",Inskrivning!M187,0)</f>
        <v>0</v>
      </c>
      <c r="F185" s="16">
        <f>IF(Inskrivning!A187="m",Inskrivning!N187,0)</f>
        <v>0</v>
      </c>
      <c r="G185" s="16">
        <f>IF(Inskrivning!A187="m",Inskrivning!O187,0)</f>
        <v>0</v>
      </c>
      <c r="H185" s="16">
        <f>IF(Inskrivning!A187="m",Inskrivning!P187,0)</f>
        <v>0</v>
      </c>
      <c r="I185" s="73">
        <f>IF(Inskrivning!A187="m",Inskrivning!Q187,0)</f>
        <v>0</v>
      </c>
      <c r="J185" s="16">
        <f>IF(Inskrivning!A187="m",Inskrivning!R187,0)</f>
        <v>0</v>
      </c>
      <c r="K185" s="16">
        <f>IF(Inskrivning!A187="m",Inskrivning!S187,0)</f>
        <v>0</v>
      </c>
      <c r="L185" s="16">
        <f>IF(Inskrivning!A187="m",Inskrivning!T187,0)</f>
        <v>0</v>
      </c>
      <c r="M185" s="16">
        <f>IF(Inskrivning!A187="m",Inskrivning!U187,0)</f>
        <v>0</v>
      </c>
      <c r="N185" s="16">
        <f>IF(Inskrivning!A187="m",Inskrivning!V187,0)</f>
        <v>0</v>
      </c>
      <c r="O185" s="73">
        <f>IF(Inskrivning!A187="m",Inskrivning!W187,0)</f>
        <v>0</v>
      </c>
      <c r="P185" s="73">
        <f>IF(Inskrivning!A187="m",Inskrivning!X187,0)</f>
        <v>0</v>
      </c>
      <c r="Q185" s="113"/>
    </row>
    <row r="186" spans="2:17" ht="15.6" x14ac:dyDescent="0.3">
      <c r="B186" s="55">
        <f>IF(Inskrivning!A188="m",Inskrivning!J188,0)</f>
        <v>0</v>
      </c>
      <c r="C186" s="35">
        <f>IF(Inskrivning!A188="m",Inskrivning!K188,0)</f>
        <v>0</v>
      </c>
      <c r="D186" s="16">
        <f>IF(Inskrivning!A188="m",Inskrivning!L188,0)</f>
        <v>0</v>
      </c>
      <c r="E186" s="16">
        <f>IF(Inskrivning!A188="m",Inskrivning!M188,0)</f>
        <v>0</v>
      </c>
      <c r="F186" s="16">
        <f>IF(Inskrivning!A188="m",Inskrivning!N188,0)</f>
        <v>0</v>
      </c>
      <c r="G186" s="16">
        <f>IF(Inskrivning!A188="m",Inskrivning!O188,0)</f>
        <v>0</v>
      </c>
      <c r="H186" s="16">
        <f>IF(Inskrivning!A188="m",Inskrivning!P188,0)</f>
        <v>0</v>
      </c>
      <c r="I186" s="73">
        <f>IF(Inskrivning!A188="m",Inskrivning!Q188,0)</f>
        <v>0</v>
      </c>
      <c r="J186" s="16">
        <f>IF(Inskrivning!A188="m",Inskrivning!R188,0)</f>
        <v>0</v>
      </c>
      <c r="K186" s="16">
        <f>IF(Inskrivning!A188="m",Inskrivning!S188,0)</f>
        <v>0</v>
      </c>
      <c r="L186" s="16">
        <f>IF(Inskrivning!A188="m",Inskrivning!T188,0)</f>
        <v>0</v>
      </c>
      <c r="M186" s="16">
        <f>IF(Inskrivning!A188="m",Inskrivning!U188,0)</f>
        <v>0</v>
      </c>
      <c r="N186" s="16">
        <f>IF(Inskrivning!A188="m",Inskrivning!V188,0)</f>
        <v>0</v>
      </c>
      <c r="O186" s="73">
        <f>IF(Inskrivning!A188="m",Inskrivning!W188,0)</f>
        <v>0</v>
      </c>
      <c r="P186" s="73">
        <f>IF(Inskrivning!A188="m",Inskrivning!X188,0)</f>
        <v>0</v>
      </c>
      <c r="Q186" s="113"/>
    </row>
    <row r="187" spans="2:17" ht="15.6" x14ac:dyDescent="0.3">
      <c r="B187" s="55">
        <f>IF(Inskrivning!A189="m",Inskrivning!J189,0)</f>
        <v>0</v>
      </c>
      <c r="C187" s="35">
        <f>IF(Inskrivning!A189="m",Inskrivning!K189,0)</f>
        <v>0</v>
      </c>
      <c r="D187" s="16">
        <f>IF(Inskrivning!A189="m",Inskrivning!L189,0)</f>
        <v>0</v>
      </c>
      <c r="E187" s="16">
        <f>IF(Inskrivning!A189="m",Inskrivning!M189,0)</f>
        <v>0</v>
      </c>
      <c r="F187" s="16">
        <f>IF(Inskrivning!A189="m",Inskrivning!N189,0)</f>
        <v>0</v>
      </c>
      <c r="G187" s="16">
        <f>IF(Inskrivning!A189="m",Inskrivning!O189,0)</f>
        <v>0</v>
      </c>
      <c r="H187" s="16">
        <f>IF(Inskrivning!A189="m",Inskrivning!P189,0)</f>
        <v>0</v>
      </c>
      <c r="I187" s="73">
        <f>IF(Inskrivning!A189="m",Inskrivning!Q189,0)</f>
        <v>0</v>
      </c>
      <c r="J187" s="16">
        <f>IF(Inskrivning!A189="m",Inskrivning!R189,0)</f>
        <v>0</v>
      </c>
      <c r="K187" s="16">
        <f>IF(Inskrivning!A189="m",Inskrivning!S189,0)</f>
        <v>0</v>
      </c>
      <c r="L187" s="16">
        <f>IF(Inskrivning!A189="m",Inskrivning!T189,0)</f>
        <v>0</v>
      </c>
      <c r="M187" s="16">
        <f>IF(Inskrivning!A189="m",Inskrivning!U189,0)</f>
        <v>0</v>
      </c>
      <c r="N187" s="16">
        <f>IF(Inskrivning!A189="m",Inskrivning!V189,0)</f>
        <v>0</v>
      </c>
      <c r="O187" s="73">
        <f>IF(Inskrivning!A189="m",Inskrivning!W189,0)</f>
        <v>0</v>
      </c>
      <c r="P187" s="73">
        <f>IF(Inskrivning!A189="m",Inskrivning!X189,0)</f>
        <v>0</v>
      </c>
      <c r="Q187" s="113"/>
    </row>
    <row r="188" spans="2:17" ht="15.6" x14ac:dyDescent="0.3">
      <c r="B188" s="55">
        <f>IF(Inskrivning!A190="m",Inskrivning!J190,0)</f>
        <v>0</v>
      </c>
      <c r="C188" s="35">
        <f>IF(Inskrivning!A190="m",Inskrivning!K190,0)</f>
        <v>0</v>
      </c>
      <c r="D188" s="16">
        <f>IF(Inskrivning!A190="m",Inskrivning!L190,0)</f>
        <v>0</v>
      </c>
      <c r="E188" s="16">
        <f>IF(Inskrivning!A190="m",Inskrivning!M190,0)</f>
        <v>0</v>
      </c>
      <c r="F188" s="16">
        <f>IF(Inskrivning!A190="m",Inskrivning!N190,0)</f>
        <v>0</v>
      </c>
      <c r="G188" s="16">
        <f>IF(Inskrivning!A190="m",Inskrivning!O190,0)</f>
        <v>0</v>
      </c>
      <c r="H188" s="16">
        <f>IF(Inskrivning!A190="m",Inskrivning!P190,0)</f>
        <v>0</v>
      </c>
      <c r="I188" s="73">
        <f>IF(Inskrivning!A190="m",Inskrivning!Q190,0)</f>
        <v>0</v>
      </c>
      <c r="J188" s="16">
        <f>IF(Inskrivning!A190="m",Inskrivning!R190,0)</f>
        <v>0</v>
      </c>
      <c r="K188" s="16">
        <f>IF(Inskrivning!A190="m",Inskrivning!S190,0)</f>
        <v>0</v>
      </c>
      <c r="L188" s="16">
        <f>IF(Inskrivning!A190="m",Inskrivning!T190,0)</f>
        <v>0</v>
      </c>
      <c r="M188" s="16">
        <f>IF(Inskrivning!A190="m",Inskrivning!U190,0)</f>
        <v>0</v>
      </c>
      <c r="N188" s="16">
        <f>IF(Inskrivning!A190="m",Inskrivning!V190,0)</f>
        <v>0</v>
      </c>
      <c r="O188" s="73">
        <f>IF(Inskrivning!A190="m",Inskrivning!W190,0)</f>
        <v>0</v>
      </c>
      <c r="P188" s="73">
        <f>IF(Inskrivning!A190="m",Inskrivning!X190,0)</f>
        <v>0</v>
      </c>
      <c r="Q188" s="113"/>
    </row>
    <row r="189" spans="2:17" ht="15.6" x14ac:dyDescent="0.3">
      <c r="B189" s="55">
        <f>IF(Inskrivning!A191="m",Inskrivning!J191,0)</f>
        <v>0</v>
      </c>
      <c r="C189" s="35">
        <f>IF(Inskrivning!A191="m",Inskrivning!K191,0)</f>
        <v>0</v>
      </c>
      <c r="D189" s="16">
        <f>IF(Inskrivning!A191="m",Inskrivning!L191,0)</f>
        <v>0</v>
      </c>
      <c r="E189" s="16">
        <f>IF(Inskrivning!A191="m",Inskrivning!M191,0)</f>
        <v>0</v>
      </c>
      <c r="F189" s="16">
        <f>IF(Inskrivning!A191="m",Inskrivning!N191,0)</f>
        <v>0</v>
      </c>
      <c r="G189" s="16">
        <f>IF(Inskrivning!A191="m",Inskrivning!O191,0)</f>
        <v>0</v>
      </c>
      <c r="H189" s="16">
        <f>IF(Inskrivning!A191="m",Inskrivning!P191,0)</f>
        <v>0</v>
      </c>
      <c r="I189" s="73">
        <f>IF(Inskrivning!A191="m",Inskrivning!Q191,0)</f>
        <v>0</v>
      </c>
      <c r="J189" s="16">
        <f>IF(Inskrivning!A191="m",Inskrivning!R191,0)</f>
        <v>0</v>
      </c>
      <c r="K189" s="16">
        <f>IF(Inskrivning!A191="m",Inskrivning!S191,0)</f>
        <v>0</v>
      </c>
      <c r="L189" s="16">
        <f>IF(Inskrivning!A191="m",Inskrivning!T191,0)</f>
        <v>0</v>
      </c>
      <c r="M189" s="16">
        <f>IF(Inskrivning!A191="m",Inskrivning!U191,0)</f>
        <v>0</v>
      </c>
      <c r="N189" s="16">
        <f>IF(Inskrivning!A191="m",Inskrivning!V191,0)</f>
        <v>0</v>
      </c>
      <c r="O189" s="73">
        <f>IF(Inskrivning!A191="m",Inskrivning!W191,0)</f>
        <v>0</v>
      </c>
      <c r="P189" s="73">
        <f>IF(Inskrivning!A191="m",Inskrivning!X191,0)</f>
        <v>0</v>
      </c>
      <c r="Q189" s="113"/>
    </row>
    <row r="190" spans="2:17" ht="15.6" x14ac:dyDescent="0.3">
      <c r="B190" s="55">
        <f>IF(Inskrivning!A192="m",Inskrivning!J192,0)</f>
        <v>0</v>
      </c>
      <c r="C190" s="35">
        <f>IF(Inskrivning!A192="m",Inskrivning!K192,0)</f>
        <v>0</v>
      </c>
      <c r="D190" s="16">
        <f>IF(Inskrivning!A192="m",Inskrivning!L192,0)</f>
        <v>0</v>
      </c>
      <c r="E190" s="16">
        <f>IF(Inskrivning!A192="m",Inskrivning!M192,0)</f>
        <v>0</v>
      </c>
      <c r="F190" s="16">
        <f>IF(Inskrivning!A192="m",Inskrivning!N192,0)</f>
        <v>0</v>
      </c>
      <c r="G190" s="16">
        <f>IF(Inskrivning!A192="m",Inskrivning!O192,0)</f>
        <v>0</v>
      </c>
      <c r="H190" s="16">
        <f>IF(Inskrivning!A192="m",Inskrivning!P192,0)</f>
        <v>0</v>
      </c>
      <c r="I190" s="73">
        <f>IF(Inskrivning!A192="m",Inskrivning!Q192,0)</f>
        <v>0</v>
      </c>
      <c r="J190" s="16">
        <f>IF(Inskrivning!A192="m",Inskrivning!R192,0)</f>
        <v>0</v>
      </c>
      <c r="K190" s="16">
        <f>IF(Inskrivning!A192="m",Inskrivning!S192,0)</f>
        <v>0</v>
      </c>
      <c r="L190" s="16">
        <f>IF(Inskrivning!A192="m",Inskrivning!T192,0)</f>
        <v>0</v>
      </c>
      <c r="M190" s="16">
        <f>IF(Inskrivning!A192="m",Inskrivning!U192,0)</f>
        <v>0</v>
      </c>
      <c r="N190" s="16">
        <f>IF(Inskrivning!A192="m",Inskrivning!V192,0)</f>
        <v>0</v>
      </c>
      <c r="O190" s="73">
        <f>IF(Inskrivning!A192="m",Inskrivning!W192,0)</f>
        <v>0</v>
      </c>
      <c r="P190" s="73">
        <f>IF(Inskrivning!A192="m",Inskrivning!X192,0)</f>
        <v>0</v>
      </c>
      <c r="Q190" s="113"/>
    </row>
    <row r="191" spans="2:17" ht="15.6" x14ac:dyDescent="0.3">
      <c r="B191" s="55">
        <f>IF(Inskrivning!A193="m",Inskrivning!J193,0)</f>
        <v>0</v>
      </c>
      <c r="C191" s="35">
        <f>IF(Inskrivning!A193="m",Inskrivning!K193,0)</f>
        <v>0</v>
      </c>
      <c r="D191" s="16">
        <f>IF(Inskrivning!A193="m",Inskrivning!L193,0)</f>
        <v>0</v>
      </c>
      <c r="E191" s="16">
        <f>IF(Inskrivning!A193="m",Inskrivning!M193,0)</f>
        <v>0</v>
      </c>
      <c r="F191" s="16">
        <f>IF(Inskrivning!A193="m",Inskrivning!N193,0)</f>
        <v>0</v>
      </c>
      <c r="G191" s="16">
        <f>IF(Inskrivning!A193="m",Inskrivning!O193,0)</f>
        <v>0</v>
      </c>
      <c r="H191" s="16">
        <f>IF(Inskrivning!A193="m",Inskrivning!P193,0)</f>
        <v>0</v>
      </c>
      <c r="I191" s="73">
        <f>IF(Inskrivning!A193="m",Inskrivning!Q193,0)</f>
        <v>0</v>
      </c>
      <c r="J191" s="16">
        <f>IF(Inskrivning!A193="m",Inskrivning!R193,0)</f>
        <v>0</v>
      </c>
      <c r="K191" s="16">
        <f>IF(Inskrivning!A193="m",Inskrivning!S193,0)</f>
        <v>0</v>
      </c>
      <c r="L191" s="16">
        <f>IF(Inskrivning!A193="m",Inskrivning!T193,0)</f>
        <v>0</v>
      </c>
      <c r="M191" s="16">
        <f>IF(Inskrivning!A193="m",Inskrivning!U193,0)</f>
        <v>0</v>
      </c>
      <c r="N191" s="16">
        <f>IF(Inskrivning!A193="m",Inskrivning!V193,0)</f>
        <v>0</v>
      </c>
      <c r="O191" s="73">
        <f>IF(Inskrivning!A193="m",Inskrivning!W193,0)</f>
        <v>0</v>
      </c>
      <c r="P191" s="73">
        <f>IF(Inskrivning!A193="m",Inskrivning!X193,0)</f>
        <v>0</v>
      </c>
      <c r="Q191" s="113"/>
    </row>
    <row r="192" spans="2:17" ht="15.6" x14ac:dyDescent="0.3">
      <c r="B192" s="55">
        <f>IF(Inskrivning!A194="m",Inskrivning!J194,0)</f>
        <v>0</v>
      </c>
      <c r="C192" s="35">
        <f>IF(Inskrivning!A194="m",Inskrivning!K194,0)</f>
        <v>0</v>
      </c>
      <c r="D192" s="16">
        <f>IF(Inskrivning!A194="m",Inskrivning!L194,0)</f>
        <v>0</v>
      </c>
      <c r="E192" s="16">
        <f>IF(Inskrivning!A194="m",Inskrivning!M194,0)</f>
        <v>0</v>
      </c>
      <c r="F192" s="16">
        <f>IF(Inskrivning!A194="m",Inskrivning!N194,0)</f>
        <v>0</v>
      </c>
      <c r="G192" s="16">
        <f>IF(Inskrivning!A194="m",Inskrivning!O194,0)</f>
        <v>0</v>
      </c>
      <c r="H192" s="16">
        <f>IF(Inskrivning!A194="m",Inskrivning!P194,0)</f>
        <v>0</v>
      </c>
      <c r="I192" s="73">
        <f>IF(Inskrivning!A194="m",Inskrivning!Q194,0)</f>
        <v>0</v>
      </c>
      <c r="J192" s="16">
        <f>IF(Inskrivning!A194="m",Inskrivning!R194,0)</f>
        <v>0</v>
      </c>
      <c r="K192" s="16">
        <f>IF(Inskrivning!A194="m",Inskrivning!S194,0)</f>
        <v>0</v>
      </c>
      <c r="L192" s="16">
        <f>IF(Inskrivning!A194="m",Inskrivning!T194,0)</f>
        <v>0</v>
      </c>
      <c r="M192" s="16">
        <f>IF(Inskrivning!A194="m",Inskrivning!U194,0)</f>
        <v>0</v>
      </c>
      <c r="N192" s="16">
        <f>IF(Inskrivning!A194="m",Inskrivning!V194,0)</f>
        <v>0</v>
      </c>
      <c r="O192" s="73">
        <f>IF(Inskrivning!A194="m",Inskrivning!W194,0)</f>
        <v>0</v>
      </c>
      <c r="P192" s="73">
        <f>IF(Inskrivning!A194="m",Inskrivning!X194,0)</f>
        <v>0</v>
      </c>
      <c r="Q192" s="113"/>
    </row>
    <row r="193" spans="2:17" ht="15.6" x14ac:dyDescent="0.3">
      <c r="B193" s="55">
        <f>IF(Inskrivning!A195="m",Inskrivning!J195,0)</f>
        <v>0</v>
      </c>
      <c r="C193" s="35">
        <f>IF(Inskrivning!A195="m",Inskrivning!K195,0)</f>
        <v>0</v>
      </c>
      <c r="D193" s="16">
        <f>IF(Inskrivning!A195="m",Inskrivning!L195,0)</f>
        <v>0</v>
      </c>
      <c r="E193" s="16">
        <f>IF(Inskrivning!A195="m",Inskrivning!M195,0)</f>
        <v>0</v>
      </c>
      <c r="F193" s="16">
        <f>IF(Inskrivning!A195="m",Inskrivning!N195,0)</f>
        <v>0</v>
      </c>
      <c r="G193" s="16">
        <f>IF(Inskrivning!A195="m",Inskrivning!O195,0)</f>
        <v>0</v>
      </c>
      <c r="H193" s="16">
        <f>IF(Inskrivning!A195="m",Inskrivning!P195,0)</f>
        <v>0</v>
      </c>
      <c r="I193" s="73">
        <f>IF(Inskrivning!A195="m",Inskrivning!Q195,0)</f>
        <v>0</v>
      </c>
      <c r="J193" s="16">
        <f>IF(Inskrivning!A195="m",Inskrivning!R195,0)</f>
        <v>0</v>
      </c>
      <c r="K193" s="16">
        <f>IF(Inskrivning!A195="m",Inskrivning!S195,0)</f>
        <v>0</v>
      </c>
      <c r="L193" s="16">
        <f>IF(Inskrivning!A195="m",Inskrivning!T195,0)</f>
        <v>0</v>
      </c>
      <c r="M193" s="16">
        <f>IF(Inskrivning!A195="m",Inskrivning!U195,0)</f>
        <v>0</v>
      </c>
      <c r="N193" s="16">
        <f>IF(Inskrivning!A195="m",Inskrivning!V195,0)</f>
        <v>0</v>
      </c>
      <c r="O193" s="73">
        <f>IF(Inskrivning!A195="m",Inskrivning!W195,0)</f>
        <v>0</v>
      </c>
      <c r="P193" s="73">
        <f>IF(Inskrivning!A195="m",Inskrivning!X195,0)</f>
        <v>0</v>
      </c>
      <c r="Q193" s="113"/>
    </row>
    <row r="194" spans="2:17" ht="15.6" x14ac:dyDescent="0.3">
      <c r="B194" s="55">
        <f>IF(Inskrivning!A196="m",Inskrivning!J196,0)</f>
        <v>0</v>
      </c>
      <c r="C194" s="35">
        <f>IF(Inskrivning!A196="m",Inskrivning!K196,0)</f>
        <v>0</v>
      </c>
      <c r="D194" s="16">
        <f>IF(Inskrivning!A196="m",Inskrivning!L196,0)</f>
        <v>0</v>
      </c>
      <c r="E194" s="16">
        <f>IF(Inskrivning!A196="m",Inskrivning!M196,0)</f>
        <v>0</v>
      </c>
      <c r="F194" s="16">
        <f>IF(Inskrivning!A196="m",Inskrivning!N196,0)</f>
        <v>0</v>
      </c>
      <c r="G194" s="16">
        <f>IF(Inskrivning!A196="m",Inskrivning!O196,0)</f>
        <v>0</v>
      </c>
      <c r="H194" s="16">
        <f>IF(Inskrivning!A196="m",Inskrivning!P196,0)</f>
        <v>0</v>
      </c>
      <c r="I194" s="73">
        <f>IF(Inskrivning!A196="m",Inskrivning!Q196,0)</f>
        <v>0</v>
      </c>
      <c r="J194" s="16">
        <f>IF(Inskrivning!A196="m",Inskrivning!R196,0)</f>
        <v>0</v>
      </c>
      <c r="K194" s="16">
        <f>IF(Inskrivning!A196="m",Inskrivning!S196,0)</f>
        <v>0</v>
      </c>
      <c r="L194" s="16">
        <f>IF(Inskrivning!A196="m",Inskrivning!T196,0)</f>
        <v>0</v>
      </c>
      <c r="M194" s="16">
        <f>IF(Inskrivning!A196="m",Inskrivning!U196,0)</f>
        <v>0</v>
      </c>
      <c r="N194" s="16">
        <f>IF(Inskrivning!A196="m",Inskrivning!V196,0)</f>
        <v>0</v>
      </c>
      <c r="O194" s="73">
        <f>IF(Inskrivning!A196="m",Inskrivning!W196,0)</f>
        <v>0</v>
      </c>
      <c r="P194" s="73">
        <f>IF(Inskrivning!A196="m",Inskrivning!X196,0)</f>
        <v>0</v>
      </c>
      <c r="Q194" s="113"/>
    </row>
    <row r="195" spans="2:17" ht="15.6" x14ac:dyDescent="0.3">
      <c r="B195" s="55">
        <f>IF(Inskrivning!A197="m",Inskrivning!J197,0)</f>
        <v>0</v>
      </c>
      <c r="C195" s="35">
        <f>IF(Inskrivning!A197="m",Inskrivning!K197,0)</f>
        <v>0</v>
      </c>
      <c r="D195" s="16">
        <f>IF(Inskrivning!A197="m",Inskrivning!L197,0)</f>
        <v>0</v>
      </c>
      <c r="E195" s="16">
        <f>IF(Inskrivning!A197="m",Inskrivning!M197,0)</f>
        <v>0</v>
      </c>
      <c r="F195" s="16">
        <f>IF(Inskrivning!A197="m",Inskrivning!N197,0)</f>
        <v>0</v>
      </c>
      <c r="G195" s="16">
        <f>IF(Inskrivning!A197="m",Inskrivning!O197,0)</f>
        <v>0</v>
      </c>
      <c r="H195" s="16">
        <f>IF(Inskrivning!A197="m",Inskrivning!P197,0)</f>
        <v>0</v>
      </c>
      <c r="I195" s="73">
        <f>IF(Inskrivning!A197="m",Inskrivning!Q197,0)</f>
        <v>0</v>
      </c>
      <c r="J195" s="16">
        <f>IF(Inskrivning!A197="m",Inskrivning!R197,0)</f>
        <v>0</v>
      </c>
      <c r="K195" s="16">
        <f>IF(Inskrivning!A197="m",Inskrivning!S197,0)</f>
        <v>0</v>
      </c>
      <c r="L195" s="16">
        <f>IF(Inskrivning!A197="m",Inskrivning!T197,0)</f>
        <v>0</v>
      </c>
      <c r="M195" s="16">
        <f>IF(Inskrivning!A197="m",Inskrivning!U197,0)</f>
        <v>0</v>
      </c>
      <c r="N195" s="16">
        <f>IF(Inskrivning!A197="m",Inskrivning!V197,0)</f>
        <v>0</v>
      </c>
      <c r="O195" s="73">
        <f>IF(Inskrivning!A197="m",Inskrivning!W197,0)</f>
        <v>0</v>
      </c>
      <c r="P195" s="73">
        <f>IF(Inskrivning!A197="m",Inskrivning!X197,0)</f>
        <v>0</v>
      </c>
      <c r="Q195" s="113"/>
    </row>
    <row r="196" spans="2:17" ht="15.6" x14ac:dyDescent="0.3">
      <c r="B196" s="55">
        <f>IF(Inskrivning!A198="m",Inskrivning!J198,0)</f>
        <v>0</v>
      </c>
      <c r="C196" s="35">
        <f>IF(Inskrivning!A198="m",Inskrivning!K198,0)</f>
        <v>0</v>
      </c>
      <c r="D196" s="16">
        <f>IF(Inskrivning!A198="m",Inskrivning!L198,0)</f>
        <v>0</v>
      </c>
      <c r="E196" s="16">
        <f>IF(Inskrivning!A198="m",Inskrivning!M198,0)</f>
        <v>0</v>
      </c>
      <c r="F196" s="16">
        <f>IF(Inskrivning!A198="m",Inskrivning!N198,0)</f>
        <v>0</v>
      </c>
      <c r="G196" s="16">
        <f>IF(Inskrivning!A198="m",Inskrivning!O198,0)</f>
        <v>0</v>
      </c>
      <c r="H196" s="16">
        <f>IF(Inskrivning!A198="m",Inskrivning!P198,0)</f>
        <v>0</v>
      </c>
      <c r="I196" s="73">
        <f>IF(Inskrivning!A198="m",Inskrivning!Q198,0)</f>
        <v>0</v>
      </c>
      <c r="J196" s="16">
        <f>IF(Inskrivning!A198="m",Inskrivning!R198,0)</f>
        <v>0</v>
      </c>
      <c r="K196" s="16">
        <f>IF(Inskrivning!A198="m",Inskrivning!S198,0)</f>
        <v>0</v>
      </c>
      <c r="L196" s="16">
        <f>IF(Inskrivning!A198="m",Inskrivning!T198,0)</f>
        <v>0</v>
      </c>
      <c r="M196" s="16">
        <f>IF(Inskrivning!A198="m",Inskrivning!U198,0)</f>
        <v>0</v>
      </c>
      <c r="N196" s="16">
        <f>IF(Inskrivning!A198="m",Inskrivning!V198,0)</f>
        <v>0</v>
      </c>
      <c r="O196" s="73">
        <f>IF(Inskrivning!A198="m",Inskrivning!W198,0)</f>
        <v>0</v>
      </c>
      <c r="P196" s="73">
        <f>IF(Inskrivning!A198="m",Inskrivning!X198,0)</f>
        <v>0</v>
      </c>
      <c r="Q196" s="113"/>
    </row>
    <row r="197" spans="2:17" ht="15.6" x14ac:dyDescent="0.3">
      <c r="B197" s="55">
        <f>IF(Inskrivning!A199="m",Inskrivning!J199,0)</f>
        <v>0</v>
      </c>
      <c r="C197" s="35">
        <f>IF(Inskrivning!A199="m",Inskrivning!K199,0)</f>
        <v>0</v>
      </c>
      <c r="D197" s="16">
        <f>IF(Inskrivning!A199="m",Inskrivning!L199,0)</f>
        <v>0</v>
      </c>
      <c r="E197" s="16">
        <f>IF(Inskrivning!A199="m",Inskrivning!M199,0)</f>
        <v>0</v>
      </c>
      <c r="F197" s="16">
        <f>IF(Inskrivning!A199="m",Inskrivning!N199,0)</f>
        <v>0</v>
      </c>
      <c r="G197" s="16">
        <f>IF(Inskrivning!A199="m",Inskrivning!O199,0)</f>
        <v>0</v>
      </c>
      <c r="H197" s="16">
        <f>IF(Inskrivning!A199="m",Inskrivning!P199,0)</f>
        <v>0</v>
      </c>
      <c r="I197" s="73">
        <f>IF(Inskrivning!A199="m",Inskrivning!Q199,0)</f>
        <v>0</v>
      </c>
      <c r="J197" s="16">
        <f>IF(Inskrivning!A199="m",Inskrivning!R199,0)</f>
        <v>0</v>
      </c>
      <c r="K197" s="16">
        <f>IF(Inskrivning!A199="m",Inskrivning!S199,0)</f>
        <v>0</v>
      </c>
      <c r="L197" s="16">
        <f>IF(Inskrivning!A199="m",Inskrivning!T199,0)</f>
        <v>0</v>
      </c>
      <c r="M197" s="16">
        <f>IF(Inskrivning!A199="m",Inskrivning!U199,0)</f>
        <v>0</v>
      </c>
      <c r="N197" s="16">
        <f>IF(Inskrivning!A199="m",Inskrivning!V199,0)</f>
        <v>0</v>
      </c>
      <c r="O197" s="73">
        <f>IF(Inskrivning!A199="m",Inskrivning!W199,0)</f>
        <v>0</v>
      </c>
      <c r="P197" s="73">
        <f>IF(Inskrivning!A199="m",Inskrivning!X199,0)</f>
        <v>0</v>
      </c>
      <c r="Q197" s="113"/>
    </row>
    <row r="198" spans="2:17" ht="15.6" x14ac:dyDescent="0.3">
      <c r="B198" s="55">
        <f>IF(Inskrivning!A200="m",Inskrivning!J200,0)</f>
        <v>0</v>
      </c>
      <c r="C198" s="35">
        <f>IF(Inskrivning!A200="m",Inskrivning!K200,0)</f>
        <v>0</v>
      </c>
      <c r="D198" s="16">
        <f>IF(Inskrivning!A200="m",Inskrivning!L200,0)</f>
        <v>0</v>
      </c>
      <c r="E198" s="16">
        <f>IF(Inskrivning!A200="m",Inskrivning!M200,0)</f>
        <v>0</v>
      </c>
      <c r="F198" s="16">
        <f>IF(Inskrivning!A200="m",Inskrivning!N200,0)</f>
        <v>0</v>
      </c>
      <c r="G198" s="16">
        <f>IF(Inskrivning!A200="m",Inskrivning!O200,0)</f>
        <v>0</v>
      </c>
      <c r="H198" s="16">
        <f>IF(Inskrivning!A200="m",Inskrivning!P200,0)</f>
        <v>0</v>
      </c>
      <c r="I198" s="73">
        <f>IF(Inskrivning!A200="m",Inskrivning!Q200,0)</f>
        <v>0</v>
      </c>
      <c r="J198" s="16">
        <f>IF(Inskrivning!A200="m",Inskrivning!R200,0)</f>
        <v>0</v>
      </c>
      <c r="K198" s="16">
        <f>IF(Inskrivning!A200="m",Inskrivning!S200,0)</f>
        <v>0</v>
      </c>
      <c r="L198" s="16">
        <f>IF(Inskrivning!A200="m",Inskrivning!T200,0)</f>
        <v>0</v>
      </c>
      <c r="M198" s="16">
        <f>IF(Inskrivning!A200="m",Inskrivning!U200,0)</f>
        <v>0</v>
      </c>
      <c r="N198" s="16">
        <f>IF(Inskrivning!A200="m",Inskrivning!V200,0)</f>
        <v>0</v>
      </c>
      <c r="O198" s="73">
        <f>IF(Inskrivning!A200="m",Inskrivning!W200,0)</f>
        <v>0</v>
      </c>
      <c r="P198" s="73">
        <f>IF(Inskrivning!A200="m",Inskrivning!X200,0)</f>
        <v>0</v>
      </c>
      <c r="Q198" s="113"/>
    </row>
    <row r="199" spans="2:17" ht="15.6" x14ac:dyDescent="0.3">
      <c r="B199" s="55">
        <f>IF(Inskrivning!A201="m",Inskrivning!J201,0)</f>
        <v>0</v>
      </c>
      <c r="C199" s="35">
        <f>IF(Inskrivning!A201="m",Inskrivning!K201,0)</f>
        <v>0</v>
      </c>
      <c r="D199" s="16">
        <f>IF(Inskrivning!A201="m",Inskrivning!L201,0)</f>
        <v>0</v>
      </c>
      <c r="E199" s="16">
        <f>IF(Inskrivning!A201="m",Inskrivning!M201,0)</f>
        <v>0</v>
      </c>
      <c r="F199" s="16">
        <f>IF(Inskrivning!A201="m",Inskrivning!N201,0)</f>
        <v>0</v>
      </c>
      <c r="G199" s="16">
        <f>IF(Inskrivning!A201="m",Inskrivning!O201,0)</f>
        <v>0</v>
      </c>
      <c r="H199" s="16">
        <f>IF(Inskrivning!A201="m",Inskrivning!P201,0)</f>
        <v>0</v>
      </c>
      <c r="I199" s="73">
        <f>IF(Inskrivning!A201="m",Inskrivning!Q201,0)</f>
        <v>0</v>
      </c>
      <c r="J199" s="16">
        <f>IF(Inskrivning!A201="m",Inskrivning!R201,0)</f>
        <v>0</v>
      </c>
      <c r="K199" s="16">
        <f>IF(Inskrivning!A201="m",Inskrivning!S201,0)</f>
        <v>0</v>
      </c>
      <c r="L199" s="16">
        <f>IF(Inskrivning!A201="m",Inskrivning!T201,0)</f>
        <v>0</v>
      </c>
      <c r="M199" s="16">
        <f>IF(Inskrivning!A201="m",Inskrivning!U201,0)</f>
        <v>0</v>
      </c>
      <c r="N199" s="16">
        <f>IF(Inskrivning!A201="m",Inskrivning!V201,0)</f>
        <v>0</v>
      </c>
      <c r="O199" s="73">
        <f>IF(Inskrivning!A201="m",Inskrivning!W201,0)</f>
        <v>0</v>
      </c>
      <c r="P199" s="73">
        <f>IF(Inskrivning!A201="m",Inskrivning!X201,0)</f>
        <v>0</v>
      </c>
      <c r="Q199" s="113"/>
    </row>
    <row r="200" spans="2:17" ht="15.6" x14ac:dyDescent="0.3">
      <c r="B200" s="55">
        <f>IF(Inskrivning!A202="m",Inskrivning!J202,0)</f>
        <v>0</v>
      </c>
      <c r="C200" s="35">
        <f>IF(Inskrivning!A202="m",Inskrivning!K202,0)</f>
        <v>0</v>
      </c>
      <c r="D200" s="16">
        <f>IF(Inskrivning!A202="m",Inskrivning!L202,0)</f>
        <v>0</v>
      </c>
      <c r="E200" s="16">
        <f>IF(Inskrivning!A202="m",Inskrivning!M202,0)</f>
        <v>0</v>
      </c>
      <c r="F200" s="16">
        <f>IF(Inskrivning!A202="m",Inskrivning!N202,0)</f>
        <v>0</v>
      </c>
      <c r="G200" s="16">
        <f>IF(Inskrivning!A202="m",Inskrivning!O202,0)</f>
        <v>0</v>
      </c>
      <c r="H200" s="16">
        <f>IF(Inskrivning!A202="m",Inskrivning!P202,0)</f>
        <v>0</v>
      </c>
      <c r="I200" s="73">
        <f>IF(Inskrivning!A202="m",Inskrivning!Q202,0)</f>
        <v>0</v>
      </c>
      <c r="J200" s="16">
        <f>IF(Inskrivning!A202="m",Inskrivning!R202,0)</f>
        <v>0</v>
      </c>
      <c r="K200" s="16">
        <f>IF(Inskrivning!A202="m",Inskrivning!S202,0)</f>
        <v>0</v>
      </c>
      <c r="L200" s="16">
        <f>IF(Inskrivning!A202="m",Inskrivning!T202,0)</f>
        <v>0</v>
      </c>
      <c r="M200" s="16">
        <f>IF(Inskrivning!A202="m",Inskrivning!U202,0)</f>
        <v>0</v>
      </c>
      <c r="N200" s="16">
        <f>IF(Inskrivning!A202="m",Inskrivning!V202,0)</f>
        <v>0</v>
      </c>
      <c r="O200" s="73">
        <f>IF(Inskrivning!A202="m",Inskrivning!W202,0)</f>
        <v>0</v>
      </c>
      <c r="P200" s="73">
        <f>IF(Inskrivning!A202="m",Inskrivning!X202,0)</f>
        <v>0</v>
      </c>
      <c r="Q200" s="113"/>
    </row>
    <row r="201" spans="2:17" ht="15.6" x14ac:dyDescent="0.3">
      <c r="B201" s="55">
        <f>IF(Inskrivning!A203="m",Inskrivning!J203,0)</f>
        <v>0</v>
      </c>
      <c r="C201" s="35">
        <f>IF(Inskrivning!A203="m",Inskrivning!K203,0)</f>
        <v>0</v>
      </c>
      <c r="D201" s="16">
        <f>IF(Inskrivning!A203="m",Inskrivning!L203,0)</f>
        <v>0</v>
      </c>
      <c r="E201" s="16">
        <f>IF(Inskrivning!A203="m",Inskrivning!M203,0)</f>
        <v>0</v>
      </c>
      <c r="F201" s="16">
        <f>IF(Inskrivning!A203="m",Inskrivning!N203,0)</f>
        <v>0</v>
      </c>
      <c r="G201" s="16">
        <f>IF(Inskrivning!A203="m",Inskrivning!O203,0)</f>
        <v>0</v>
      </c>
      <c r="H201" s="16">
        <f>IF(Inskrivning!A203="m",Inskrivning!P203,0)</f>
        <v>0</v>
      </c>
      <c r="I201" s="73">
        <f>IF(Inskrivning!A203="m",Inskrivning!Q203,0)</f>
        <v>0</v>
      </c>
      <c r="J201" s="16">
        <f>IF(Inskrivning!A203="m",Inskrivning!R203,0)</f>
        <v>0</v>
      </c>
      <c r="K201" s="16">
        <f>IF(Inskrivning!A203="m",Inskrivning!S203,0)</f>
        <v>0</v>
      </c>
      <c r="L201" s="16">
        <f>IF(Inskrivning!A203="m",Inskrivning!T203,0)</f>
        <v>0</v>
      </c>
      <c r="M201" s="16">
        <f>IF(Inskrivning!A203="m",Inskrivning!U203,0)</f>
        <v>0</v>
      </c>
      <c r="N201" s="16">
        <f>IF(Inskrivning!A203="m",Inskrivning!V203,0)</f>
        <v>0</v>
      </c>
      <c r="O201" s="73">
        <f>IF(Inskrivning!A203="m",Inskrivning!W203,0)</f>
        <v>0</v>
      </c>
      <c r="P201" s="73">
        <f>IF(Inskrivning!A203="m",Inskrivning!X203,0)</f>
        <v>0</v>
      </c>
      <c r="Q201" s="113"/>
    </row>
    <row r="202" spans="2:17" ht="15.6" x14ac:dyDescent="0.3">
      <c r="B202" s="55">
        <f>IF(Inskrivning!A204="m",Inskrivning!J204,0)</f>
        <v>0</v>
      </c>
      <c r="C202" s="35">
        <f>IF(Inskrivning!A204="m",Inskrivning!K204,0)</f>
        <v>0</v>
      </c>
      <c r="D202" s="16">
        <f>IF(Inskrivning!A204="m",Inskrivning!L204,0)</f>
        <v>0</v>
      </c>
      <c r="E202" s="16">
        <f>IF(Inskrivning!A204="m",Inskrivning!M204,0)</f>
        <v>0</v>
      </c>
      <c r="F202" s="16">
        <f>IF(Inskrivning!A204="m",Inskrivning!N204,0)</f>
        <v>0</v>
      </c>
      <c r="G202" s="16">
        <f>IF(Inskrivning!A204="m",Inskrivning!O204,0)</f>
        <v>0</v>
      </c>
      <c r="H202" s="16">
        <f>IF(Inskrivning!A204="m",Inskrivning!P204,0)</f>
        <v>0</v>
      </c>
      <c r="I202" s="73">
        <f>IF(Inskrivning!A204="m",Inskrivning!Q204,0)</f>
        <v>0</v>
      </c>
      <c r="J202" s="16">
        <f>IF(Inskrivning!A204="m",Inskrivning!R204,0)</f>
        <v>0</v>
      </c>
      <c r="K202" s="16">
        <f>IF(Inskrivning!A204="m",Inskrivning!S204,0)</f>
        <v>0</v>
      </c>
      <c r="L202" s="16">
        <f>IF(Inskrivning!A204="m",Inskrivning!T204,0)</f>
        <v>0</v>
      </c>
      <c r="M202" s="16">
        <f>IF(Inskrivning!A204="m",Inskrivning!U204,0)</f>
        <v>0</v>
      </c>
      <c r="N202" s="16">
        <f>IF(Inskrivning!A204="m",Inskrivning!V204,0)</f>
        <v>0</v>
      </c>
      <c r="O202" s="73">
        <f>IF(Inskrivning!A204="m",Inskrivning!W204,0)</f>
        <v>0</v>
      </c>
      <c r="P202" s="73">
        <f>IF(Inskrivning!A204="m",Inskrivning!X204,0)</f>
        <v>0</v>
      </c>
      <c r="Q202" s="113"/>
    </row>
    <row r="203" spans="2:17" ht="15.6" x14ac:dyDescent="0.3">
      <c r="B203" s="55">
        <f>IF(Inskrivning!A205="m",Inskrivning!J205,0)</f>
        <v>0</v>
      </c>
      <c r="C203" s="35">
        <f>IF(Inskrivning!A205="m",Inskrivning!K205,0)</f>
        <v>0</v>
      </c>
      <c r="D203" s="16">
        <f>IF(Inskrivning!A205="m",Inskrivning!L205,0)</f>
        <v>0</v>
      </c>
      <c r="E203" s="16">
        <f>IF(Inskrivning!A205="m",Inskrivning!M205,0)</f>
        <v>0</v>
      </c>
      <c r="F203" s="16">
        <f>IF(Inskrivning!A205="m",Inskrivning!N205,0)</f>
        <v>0</v>
      </c>
      <c r="G203" s="16">
        <f>IF(Inskrivning!A205="m",Inskrivning!O205,0)</f>
        <v>0</v>
      </c>
      <c r="H203" s="16">
        <f>IF(Inskrivning!A205="m",Inskrivning!P205,0)</f>
        <v>0</v>
      </c>
      <c r="I203" s="73">
        <f>IF(Inskrivning!A205="m",Inskrivning!Q205,0)</f>
        <v>0</v>
      </c>
      <c r="J203" s="16">
        <f>IF(Inskrivning!A205="m",Inskrivning!R205,0)</f>
        <v>0</v>
      </c>
      <c r="K203" s="16">
        <f>IF(Inskrivning!A205="m",Inskrivning!S205,0)</f>
        <v>0</v>
      </c>
      <c r="L203" s="16">
        <f>IF(Inskrivning!A205="m",Inskrivning!T205,0)</f>
        <v>0</v>
      </c>
      <c r="M203" s="16">
        <f>IF(Inskrivning!A205="m",Inskrivning!U205,0)</f>
        <v>0</v>
      </c>
      <c r="N203" s="16">
        <f>IF(Inskrivning!A205="m",Inskrivning!V205,0)</f>
        <v>0</v>
      </c>
      <c r="O203" s="73">
        <f>IF(Inskrivning!A205="m",Inskrivning!W205,0)</f>
        <v>0</v>
      </c>
      <c r="P203" s="73">
        <f>IF(Inskrivning!A205="m",Inskrivning!X205,0)</f>
        <v>0</v>
      </c>
      <c r="Q203" s="113"/>
    </row>
    <row r="204" spans="2:17" ht="15.6" x14ac:dyDescent="0.3">
      <c r="B204" s="55">
        <f>IF(Inskrivning!A206="m",Inskrivning!J206,0)</f>
        <v>0</v>
      </c>
      <c r="C204" s="35">
        <f>IF(Inskrivning!A206="m",Inskrivning!K206,0)</f>
        <v>0</v>
      </c>
      <c r="D204" s="16">
        <f>IF(Inskrivning!A206="m",Inskrivning!L206,0)</f>
        <v>0</v>
      </c>
      <c r="E204" s="16">
        <f>IF(Inskrivning!A206="m",Inskrivning!M206,0)</f>
        <v>0</v>
      </c>
      <c r="F204" s="16">
        <f>IF(Inskrivning!A206="m",Inskrivning!N206,0)</f>
        <v>0</v>
      </c>
      <c r="G204" s="16">
        <f>IF(Inskrivning!A206="m",Inskrivning!O206,0)</f>
        <v>0</v>
      </c>
      <c r="H204" s="16">
        <f>IF(Inskrivning!A206="m",Inskrivning!P206,0)</f>
        <v>0</v>
      </c>
      <c r="I204" s="73">
        <f>IF(Inskrivning!A206="m",Inskrivning!Q206,0)</f>
        <v>0</v>
      </c>
      <c r="J204" s="16">
        <f>IF(Inskrivning!A206="m",Inskrivning!R206,0)</f>
        <v>0</v>
      </c>
      <c r="K204" s="16">
        <f>IF(Inskrivning!A206="m",Inskrivning!S206,0)</f>
        <v>0</v>
      </c>
      <c r="L204" s="16">
        <f>IF(Inskrivning!A206="m",Inskrivning!T206,0)</f>
        <v>0</v>
      </c>
      <c r="M204" s="16">
        <f>IF(Inskrivning!A206="m",Inskrivning!U206,0)</f>
        <v>0</v>
      </c>
      <c r="N204" s="16">
        <f>IF(Inskrivning!A206="m",Inskrivning!V206,0)</f>
        <v>0</v>
      </c>
      <c r="O204" s="73">
        <f>IF(Inskrivning!A206="m",Inskrivning!W206,0)</f>
        <v>0</v>
      </c>
      <c r="P204" s="73">
        <f>IF(Inskrivning!A206="m",Inskrivning!X206,0)</f>
        <v>0</v>
      </c>
      <c r="Q204" s="113"/>
    </row>
    <row r="301" spans="1:20" ht="24.6" x14ac:dyDescent="0.4">
      <c r="B301" s="71" t="s">
        <v>516</v>
      </c>
      <c r="T301" s="4"/>
    </row>
    <row r="303" spans="1:20" x14ac:dyDescent="0.25">
      <c r="B303" s="38"/>
      <c r="C303" s="21"/>
      <c r="D303" s="2" t="s">
        <v>1</v>
      </c>
      <c r="E303" s="2" t="s">
        <v>1</v>
      </c>
      <c r="F303" s="2" t="s">
        <v>1</v>
      </c>
      <c r="G303" s="2" t="s">
        <v>1</v>
      </c>
      <c r="H303" s="2" t="s">
        <v>1</v>
      </c>
      <c r="I303" s="1" t="s">
        <v>2</v>
      </c>
      <c r="J303" s="2" t="s">
        <v>1</v>
      </c>
      <c r="K303" s="2" t="s">
        <v>1</v>
      </c>
      <c r="L303" s="2" t="s">
        <v>1</v>
      </c>
      <c r="M303" s="2" t="s">
        <v>3</v>
      </c>
      <c r="N303" s="2" t="s">
        <v>1</v>
      </c>
      <c r="O303" s="1" t="s">
        <v>2</v>
      </c>
      <c r="P303" s="1"/>
      <c r="Q303" s="109" t="s">
        <v>459</v>
      </c>
    </row>
    <row r="304" spans="1:20" ht="13.8" x14ac:dyDescent="0.25">
      <c r="A304" s="2" t="s">
        <v>22</v>
      </c>
      <c r="B304" s="58" t="s">
        <v>5</v>
      </c>
      <c r="C304" s="54" t="s">
        <v>6</v>
      </c>
      <c r="D304" s="47">
        <v>1</v>
      </c>
      <c r="E304" s="47">
        <v>2</v>
      </c>
      <c r="F304" s="47">
        <v>3</v>
      </c>
      <c r="G304" s="47">
        <v>4</v>
      </c>
      <c r="H304" s="47">
        <v>5</v>
      </c>
      <c r="I304" s="48" t="s">
        <v>7</v>
      </c>
      <c r="J304" s="47">
        <v>6</v>
      </c>
      <c r="K304" s="47">
        <v>7</v>
      </c>
      <c r="L304" s="47">
        <v>8</v>
      </c>
      <c r="M304" s="47">
        <v>9</v>
      </c>
      <c r="N304" s="47">
        <v>10</v>
      </c>
      <c r="O304" s="48" t="s">
        <v>8</v>
      </c>
      <c r="P304" s="49" t="s">
        <v>9</v>
      </c>
      <c r="Q304" s="109" t="s">
        <v>239</v>
      </c>
      <c r="T304" s="2">
        <f>Inskrivning!$Q$1003</f>
        <v>0</v>
      </c>
    </row>
    <row r="305" spans="1:17" ht="15.6" x14ac:dyDescent="0.3">
      <c r="A305" s="16">
        <f>IF(B305=0,1,1)</f>
        <v>1</v>
      </c>
      <c r="B305" s="55">
        <f>IF(Inskrivning!A1015="m",Inskrivning!J1015,0)</f>
        <v>0</v>
      </c>
      <c r="C305" s="35">
        <f>IF(Inskrivning!A1015="m",Inskrivning!K1015,0)</f>
        <v>0</v>
      </c>
      <c r="D305" s="16">
        <f>IF(Inskrivning!A1015="m",Inskrivning!L1015,0)</f>
        <v>0</v>
      </c>
      <c r="E305" s="16">
        <f>IF(Inskrivning!A1015="m",Inskrivning!M1015,0)</f>
        <v>0</v>
      </c>
      <c r="F305" s="16">
        <f>IF(Inskrivning!A1015="m",Inskrivning!N1015,0)</f>
        <v>0</v>
      </c>
      <c r="G305" s="16">
        <f>IF(Inskrivning!A1015="m",Inskrivning!O1015,0)</f>
        <v>0</v>
      </c>
      <c r="H305" s="16">
        <f>IF(Inskrivning!A1015="m",Inskrivning!P1015,0)</f>
        <v>0</v>
      </c>
      <c r="I305" s="73">
        <f>IF(Inskrivning!A1015="m",Inskrivning!Q1015,0)</f>
        <v>0</v>
      </c>
      <c r="J305" s="16">
        <f>IF(Inskrivning!A1015="m",Inskrivning!R1015,0)</f>
        <v>0</v>
      </c>
      <c r="K305" s="16">
        <f>IF(Inskrivning!A1015="m",Inskrivning!S1015,0)</f>
        <v>0</v>
      </c>
      <c r="L305" s="16">
        <f>IF(Inskrivning!A1015="m",Inskrivning!T1015,0)</f>
        <v>0</v>
      </c>
      <c r="M305" s="16">
        <f>IF(Inskrivning!A1015="m",Inskrivning!U1015,0)</f>
        <v>0</v>
      </c>
      <c r="N305" s="16">
        <f>IF(Inskrivning!A1015="m",Inskrivning!V1015,0)</f>
        <v>0</v>
      </c>
      <c r="O305" s="73">
        <f>IF(Inskrivning!A1015="m",Inskrivning!W1015,0)</f>
        <v>0</v>
      </c>
      <c r="P305" s="73">
        <f>IF(Inskrivning!A1015="m",Inskrivning!X1015,0)</f>
        <v>0</v>
      </c>
      <c r="Q305" s="113"/>
    </row>
    <row r="306" spans="1:17" ht="15.6" x14ac:dyDescent="0.3">
      <c r="A306" s="16">
        <f>IF(B306=0,ROW(2:2),IF(AND(P306=P305,Q306&lt;Q305),ROW(2:2),IF(P306=P305,A305,ROW(2:2))))</f>
        <v>2</v>
      </c>
      <c r="B306" s="55">
        <f>IF(Inskrivning!A1017="m",Inskrivning!J1017,0)</f>
        <v>0</v>
      </c>
      <c r="C306" s="35">
        <f>IF(Inskrivning!A1017="m",Inskrivning!K1017,0)</f>
        <v>0</v>
      </c>
      <c r="D306" s="16">
        <f>IF(Inskrivning!A1017="m",Inskrivning!L1017,0)</f>
        <v>0</v>
      </c>
      <c r="E306" s="16">
        <f>IF(Inskrivning!A1017="m",Inskrivning!M1017,0)</f>
        <v>0</v>
      </c>
      <c r="F306" s="16">
        <f>IF(Inskrivning!A1017="m",Inskrivning!N1017,0)</f>
        <v>0</v>
      </c>
      <c r="G306" s="16">
        <f>IF(Inskrivning!A1017="m",Inskrivning!O1017,0)</f>
        <v>0</v>
      </c>
      <c r="H306" s="16">
        <f>IF(Inskrivning!A1017="m",Inskrivning!P1017,0)</f>
        <v>0</v>
      </c>
      <c r="I306" s="73">
        <f>IF(Inskrivning!A1017="m",Inskrivning!Q1017,0)</f>
        <v>0</v>
      </c>
      <c r="J306" s="16">
        <f>IF(Inskrivning!A1017="m",Inskrivning!R1017,0)</f>
        <v>0</v>
      </c>
      <c r="K306" s="16">
        <f>IF(Inskrivning!A1017="m",Inskrivning!S1017,0)</f>
        <v>0</v>
      </c>
      <c r="L306" s="16">
        <f>IF(Inskrivning!A1017="m",Inskrivning!T1017,0)</f>
        <v>0</v>
      </c>
      <c r="M306" s="16">
        <f>IF(Inskrivning!A1017="m",Inskrivning!U1017,0)</f>
        <v>0</v>
      </c>
      <c r="N306" s="16">
        <f>IF(Inskrivning!A1017="m",Inskrivning!V1017,0)</f>
        <v>0</v>
      </c>
      <c r="O306" s="73">
        <f>IF(Inskrivning!A1017="m",Inskrivning!W1017,0)</f>
        <v>0</v>
      </c>
      <c r="P306" s="73">
        <f>IF(Inskrivning!A1017="m",Inskrivning!X1017,0)</f>
        <v>0</v>
      </c>
      <c r="Q306" s="113"/>
    </row>
    <row r="307" spans="1:17" ht="15.6" x14ac:dyDescent="0.3">
      <c r="A307" s="16">
        <f t="shared" ref="A307:A314" si="2">IF(B307=0,ROW(3:3),IF(AND(P307=P306,Q307&lt;Q306),ROW(3:3),IF(P307=P306,A306,ROW(3:3))))</f>
        <v>3</v>
      </c>
      <c r="B307" s="55">
        <f>IF(Inskrivning!A1016="m",Inskrivning!J1016,0)</f>
        <v>0</v>
      </c>
      <c r="C307" s="35">
        <f>IF(Inskrivning!A1016="m",Inskrivning!K1016,0)</f>
        <v>0</v>
      </c>
      <c r="D307" s="16">
        <f>IF(Inskrivning!A1016="m",Inskrivning!L1016,0)</f>
        <v>0</v>
      </c>
      <c r="E307" s="16">
        <f>IF(Inskrivning!A1016="m",Inskrivning!M1016,0)</f>
        <v>0</v>
      </c>
      <c r="F307" s="16">
        <f>IF(Inskrivning!A1016="m",Inskrivning!N1016,0)</f>
        <v>0</v>
      </c>
      <c r="G307" s="16">
        <f>IF(Inskrivning!A1016="m",Inskrivning!O1016,0)</f>
        <v>0</v>
      </c>
      <c r="H307" s="16">
        <f>IF(Inskrivning!A1016="m",Inskrivning!P1016,0)</f>
        <v>0</v>
      </c>
      <c r="I307" s="73">
        <f>IF(Inskrivning!A1016="m",Inskrivning!Q1016,0)</f>
        <v>0</v>
      </c>
      <c r="J307" s="16">
        <f>IF(Inskrivning!A1016="m",Inskrivning!R1016,0)</f>
        <v>0</v>
      </c>
      <c r="K307" s="16">
        <f>IF(Inskrivning!A1016="m",Inskrivning!S1016,0)</f>
        <v>0</v>
      </c>
      <c r="L307" s="16">
        <f>IF(Inskrivning!A1016="m",Inskrivning!T1016,0)</f>
        <v>0</v>
      </c>
      <c r="M307" s="16">
        <f>IF(Inskrivning!A1016="m",Inskrivning!U1016,0)</f>
        <v>0</v>
      </c>
      <c r="N307" s="16">
        <f>IF(Inskrivning!A1016="m",Inskrivning!V1016,0)</f>
        <v>0</v>
      </c>
      <c r="O307" s="73">
        <f>IF(Inskrivning!A1016="m",Inskrivning!W1016,0)</f>
        <v>0</v>
      </c>
      <c r="P307" s="73">
        <f>IF(Inskrivning!A1016="m",Inskrivning!X1016,0)</f>
        <v>0</v>
      </c>
      <c r="Q307" s="113"/>
    </row>
    <row r="308" spans="1:17" ht="15.6" x14ac:dyDescent="0.3">
      <c r="A308" s="16">
        <f t="shared" si="2"/>
        <v>4</v>
      </c>
      <c r="B308" s="55">
        <f>IF(Inskrivning!A1007="m",Inskrivning!J1007,0)</f>
        <v>0</v>
      </c>
      <c r="C308" s="35">
        <f>IF(Inskrivning!A1007="m",Inskrivning!K1007,0)</f>
        <v>0</v>
      </c>
      <c r="D308" s="16">
        <f>IF(Inskrivning!A1007="m",Inskrivning!L1007,0)</f>
        <v>0</v>
      </c>
      <c r="E308" s="16">
        <f>IF(Inskrivning!A1007="m",Inskrivning!M1007,0)</f>
        <v>0</v>
      </c>
      <c r="F308" s="16">
        <f>IF(Inskrivning!A1007="m",Inskrivning!N1007,0)</f>
        <v>0</v>
      </c>
      <c r="G308" s="16">
        <f>IF(Inskrivning!A1007="m",Inskrivning!O1007,0)</f>
        <v>0</v>
      </c>
      <c r="H308" s="16">
        <f>IF(Inskrivning!A1007="m",Inskrivning!P1007,0)</f>
        <v>0</v>
      </c>
      <c r="I308" s="73">
        <f>IF(Inskrivning!A1007="m",Inskrivning!Q1007,0)</f>
        <v>0</v>
      </c>
      <c r="J308" s="16">
        <f>IF(Inskrivning!A1007="m",Inskrivning!R1007,0)</f>
        <v>0</v>
      </c>
      <c r="K308" s="16">
        <f>IF(Inskrivning!A1007="m",Inskrivning!S1007,0)</f>
        <v>0</v>
      </c>
      <c r="L308" s="16">
        <f>IF(Inskrivning!A1007="m",Inskrivning!T1007,0)</f>
        <v>0</v>
      </c>
      <c r="M308" s="16">
        <f>IF(Inskrivning!A1007="m",Inskrivning!U1007,0)</f>
        <v>0</v>
      </c>
      <c r="N308" s="16">
        <f>IF(Inskrivning!A1007="m",Inskrivning!V1007,0)</f>
        <v>0</v>
      </c>
      <c r="O308" s="73">
        <f>IF(Inskrivning!A1007="m",Inskrivning!W1007,0)</f>
        <v>0</v>
      </c>
      <c r="P308" s="73">
        <f>IF(Inskrivning!A1007="m",Inskrivning!X1007,0)</f>
        <v>0</v>
      </c>
      <c r="Q308" s="113"/>
    </row>
    <row r="309" spans="1:17" ht="15.6" x14ac:dyDescent="0.3">
      <c r="A309" s="16">
        <f t="shared" si="2"/>
        <v>5</v>
      </c>
      <c r="B309" s="55">
        <f>IF(Inskrivning!A1008="m",Inskrivning!J1008,0)</f>
        <v>0</v>
      </c>
      <c r="C309" s="35">
        <f>IF(Inskrivning!A1008="m",Inskrivning!K1008,0)</f>
        <v>0</v>
      </c>
      <c r="D309" s="16">
        <f>IF(Inskrivning!A1008="m",Inskrivning!L1008,0)</f>
        <v>0</v>
      </c>
      <c r="E309" s="16">
        <f>IF(Inskrivning!A1008="m",Inskrivning!M1008,0)</f>
        <v>0</v>
      </c>
      <c r="F309" s="16">
        <f>IF(Inskrivning!A1008="m",Inskrivning!N1008,0)</f>
        <v>0</v>
      </c>
      <c r="G309" s="16">
        <f>IF(Inskrivning!A1008="m",Inskrivning!O1008,0)</f>
        <v>0</v>
      </c>
      <c r="H309" s="16">
        <f>IF(Inskrivning!A1008="m",Inskrivning!P1008,0)</f>
        <v>0</v>
      </c>
      <c r="I309" s="73">
        <f>IF(Inskrivning!A1008="m",Inskrivning!Q1008,0)</f>
        <v>0</v>
      </c>
      <c r="J309" s="16">
        <f>IF(Inskrivning!A1008="m",Inskrivning!R1008,0)</f>
        <v>0</v>
      </c>
      <c r="K309" s="16">
        <f>IF(Inskrivning!A1008="m",Inskrivning!S1008,0)</f>
        <v>0</v>
      </c>
      <c r="L309" s="16">
        <f>IF(Inskrivning!A1008="m",Inskrivning!T1008,0)</f>
        <v>0</v>
      </c>
      <c r="M309" s="16">
        <f>IF(Inskrivning!A1008="m",Inskrivning!U1008,0)</f>
        <v>0</v>
      </c>
      <c r="N309" s="16">
        <f>IF(Inskrivning!A1008="m",Inskrivning!V1008,0)</f>
        <v>0</v>
      </c>
      <c r="O309" s="73">
        <f>IF(Inskrivning!A1008="m",Inskrivning!W1008,0)</f>
        <v>0</v>
      </c>
      <c r="P309" s="73">
        <f>IF(Inskrivning!A1008="m",Inskrivning!X1008,0)</f>
        <v>0</v>
      </c>
      <c r="Q309" s="113"/>
    </row>
    <row r="310" spans="1:17" ht="15.6" x14ac:dyDescent="0.3">
      <c r="A310" s="16">
        <f t="shared" si="2"/>
        <v>6</v>
      </c>
      <c r="B310" s="55">
        <f>IF(Inskrivning!A1009="m",Inskrivning!J1009,0)</f>
        <v>0</v>
      </c>
      <c r="C310" s="35">
        <f>IF(Inskrivning!A1009="m",Inskrivning!K1009,0)</f>
        <v>0</v>
      </c>
      <c r="D310" s="16">
        <f>IF(Inskrivning!A1009="m",Inskrivning!L1009,0)</f>
        <v>0</v>
      </c>
      <c r="E310" s="16">
        <f>IF(Inskrivning!A1009="m",Inskrivning!M1009,0)</f>
        <v>0</v>
      </c>
      <c r="F310" s="16">
        <f>IF(Inskrivning!A1009="m",Inskrivning!N1009,0)</f>
        <v>0</v>
      </c>
      <c r="G310" s="16">
        <f>IF(Inskrivning!A1009="m",Inskrivning!O1009,0)</f>
        <v>0</v>
      </c>
      <c r="H310" s="16">
        <f>IF(Inskrivning!A1009="m",Inskrivning!P1009,0)</f>
        <v>0</v>
      </c>
      <c r="I310" s="73">
        <f>IF(Inskrivning!A1009="m",Inskrivning!Q1009,0)</f>
        <v>0</v>
      </c>
      <c r="J310" s="16">
        <f>IF(Inskrivning!A1009="m",Inskrivning!R1009,0)</f>
        <v>0</v>
      </c>
      <c r="K310" s="16">
        <f>IF(Inskrivning!A1009="m",Inskrivning!S1009,0)</f>
        <v>0</v>
      </c>
      <c r="L310" s="16">
        <f>IF(Inskrivning!A1009="m",Inskrivning!T1009,0)</f>
        <v>0</v>
      </c>
      <c r="M310" s="16">
        <f>IF(Inskrivning!A1009="m",Inskrivning!U1009,0)</f>
        <v>0</v>
      </c>
      <c r="N310" s="16">
        <f>IF(Inskrivning!A1009="m",Inskrivning!V1009,0)</f>
        <v>0</v>
      </c>
      <c r="O310" s="73">
        <f>IF(Inskrivning!A1009="m",Inskrivning!W1009,0)</f>
        <v>0</v>
      </c>
      <c r="P310" s="73">
        <f>IF(Inskrivning!A1009="m",Inskrivning!X1009,0)</f>
        <v>0</v>
      </c>
      <c r="Q310" s="113"/>
    </row>
    <row r="311" spans="1:17" ht="15.6" x14ac:dyDescent="0.3">
      <c r="A311" s="16">
        <f t="shared" si="2"/>
        <v>7</v>
      </c>
      <c r="B311" s="55">
        <f>IF(Inskrivning!A1010="m",Inskrivning!J1010,0)</f>
        <v>0</v>
      </c>
      <c r="C311" s="35">
        <f>IF(Inskrivning!A1010="m",Inskrivning!K1010,0)</f>
        <v>0</v>
      </c>
      <c r="D311" s="16">
        <f>IF(Inskrivning!A1010="m",Inskrivning!L1010,0)</f>
        <v>0</v>
      </c>
      <c r="E311" s="16">
        <f>IF(Inskrivning!A1010="m",Inskrivning!M1010,0)</f>
        <v>0</v>
      </c>
      <c r="F311" s="16">
        <f>IF(Inskrivning!A1010="m",Inskrivning!N1010,0)</f>
        <v>0</v>
      </c>
      <c r="G311" s="16">
        <f>IF(Inskrivning!A1010="m",Inskrivning!O1010,0)</f>
        <v>0</v>
      </c>
      <c r="H311" s="16">
        <f>IF(Inskrivning!A1010="m",Inskrivning!P1010,0)</f>
        <v>0</v>
      </c>
      <c r="I311" s="73">
        <f>IF(Inskrivning!A1010="m",Inskrivning!Q1010,0)</f>
        <v>0</v>
      </c>
      <c r="J311" s="16">
        <f>IF(Inskrivning!A1010="m",Inskrivning!R1010,0)</f>
        <v>0</v>
      </c>
      <c r="K311" s="16">
        <f>IF(Inskrivning!A1010="m",Inskrivning!S1010,0)</f>
        <v>0</v>
      </c>
      <c r="L311" s="16">
        <f>IF(Inskrivning!A1010="m",Inskrivning!T1010,0)</f>
        <v>0</v>
      </c>
      <c r="M311" s="16">
        <f>IF(Inskrivning!A1010="m",Inskrivning!U1010,0)</f>
        <v>0</v>
      </c>
      <c r="N311" s="16">
        <f>IF(Inskrivning!A1010="m",Inskrivning!V1010,0)</f>
        <v>0</v>
      </c>
      <c r="O311" s="73">
        <f>IF(Inskrivning!A1010="m",Inskrivning!W1010,0)</f>
        <v>0</v>
      </c>
      <c r="P311" s="73">
        <f>IF(Inskrivning!A1010="m",Inskrivning!X1010,0)</f>
        <v>0</v>
      </c>
      <c r="Q311" s="113"/>
    </row>
    <row r="312" spans="1:17" ht="15.6" x14ac:dyDescent="0.3">
      <c r="A312" s="16">
        <f t="shared" si="2"/>
        <v>8</v>
      </c>
      <c r="B312" s="55">
        <f>IF(Inskrivning!A1011="m",Inskrivning!J1011,0)</f>
        <v>0</v>
      </c>
      <c r="C312" s="35">
        <f>IF(Inskrivning!A1011="m",Inskrivning!K1011,0)</f>
        <v>0</v>
      </c>
      <c r="D312" s="16">
        <f>IF(Inskrivning!A1011="m",Inskrivning!L1011,0)</f>
        <v>0</v>
      </c>
      <c r="E312" s="16">
        <f>IF(Inskrivning!A1011="m",Inskrivning!M1011,0)</f>
        <v>0</v>
      </c>
      <c r="F312" s="16">
        <f>IF(Inskrivning!A1011="m",Inskrivning!N1011,0)</f>
        <v>0</v>
      </c>
      <c r="G312" s="16">
        <f>IF(Inskrivning!A1011="m",Inskrivning!O1011,0)</f>
        <v>0</v>
      </c>
      <c r="H312" s="16">
        <f>IF(Inskrivning!A1011="m",Inskrivning!P1011,0)</f>
        <v>0</v>
      </c>
      <c r="I312" s="73">
        <f>IF(Inskrivning!A1011="m",Inskrivning!Q1011,0)</f>
        <v>0</v>
      </c>
      <c r="J312" s="16">
        <f>IF(Inskrivning!A1011="m",Inskrivning!R1011,0)</f>
        <v>0</v>
      </c>
      <c r="K312" s="16">
        <f>IF(Inskrivning!A1011="m",Inskrivning!S1011,0)</f>
        <v>0</v>
      </c>
      <c r="L312" s="16">
        <f>IF(Inskrivning!A1011="m",Inskrivning!T1011,0)</f>
        <v>0</v>
      </c>
      <c r="M312" s="16">
        <f>IF(Inskrivning!A1011="m",Inskrivning!U1011,0)</f>
        <v>0</v>
      </c>
      <c r="N312" s="16">
        <f>IF(Inskrivning!A1011="m",Inskrivning!V1011,0)</f>
        <v>0</v>
      </c>
      <c r="O312" s="73">
        <f>IF(Inskrivning!A1011="m",Inskrivning!W1011,0)</f>
        <v>0</v>
      </c>
      <c r="P312" s="73">
        <f>IF(Inskrivning!A1011="m",Inskrivning!X1011,0)</f>
        <v>0</v>
      </c>
      <c r="Q312" s="113"/>
    </row>
    <row r="313" spans="1:17" ht="15.6" x14ac:dyDescent="0.3">
      <c r="A313" s="16">
        <f t="shared" si="2"/>
        <v>9</v>
      </c>
      <c r="B313" s="55">
        <f>IF(Inskrivning!A1012="m",Inskrivning!J1012,0)</f>
        <v>0</v>
      </c>
      <c r="C313" s="35">
        <f>IF(Inskrivning!A1012="m",Inskrivning!K1012,0)</f>
        <v>0</v>
      </c>
      <c r="D313" s="16">
        <f>IF(Inskrivning!A1012="m",Inskrivning!L1012,0)</f>
        <v>0</v>
      </c>
      <c r="E313" s="16">
        <f>IF(Inskrivning!A1012="m",Inskrivning!M1012,0)</f>
        <v>0</v>
      </c>
      <c r="F313" s="16">
        <f>IF(Inskrivning!A1012="m",Inskrivning!N1012,0)</f>
        <v>0</v>
      </c>
      <c r="G313" s="16">
        <f>IF(Inskrivning!A1012="m",Inskrivning!O1012,0)</f>
        <v>0</v>
      </c>
      <c r="H313" s="16">
        <f>IF(Inskrivning!A1012="m",Inskrivning!P1012,0)</f>
        <v>0</v>
      </c>
      <c r="I313" s="73">
        <f>IF(Inskrivning!A1012="m",Inskrivning!Q1012,0)</f>
        <v>0</v>
      </c>
      <c r="J313" s="16">
        <f>IF(Inskrivning!A1012="m",Inskrivning!R1012,0)</f>
        <v>0</v>
      </c>
      <c r="K313" s="16">
        <f>IF(Inskrivning!A1012="m",Inskrivning!S1012,0)</f>
        <v>0</v>
      </c>
      <c r="L313" s="16">
        <f>IF(Inskrivning!A1012="m",Inskrivning!T1012,0)</f>
        <v>0</v>
      </c>
      <c r="M313" s="16">
        <f>IF(Inskrivning!A1012="m",Inskrivning!U1012,0)</f>
        <v>0</v>
      </c>
      <c r="N313" s="16">
        <f>IF(Inskrivning!A1012="m",Inskrivning!V1012,0)</f>
        <v>0</v>
      </c>
      <c r="O313" s="73">
        <f>IF(Inskrivning!A1012="m",Inskrivning!W1012,0)</f>
        <v>0</v>
      </c>
      <c r="P313" s="73">
        <f>IF(Inskrivning!A1012="m",Inskrivning!X1012,0)</f>
        <v>0</v>
      </c>
      <c r="Q313" s="113"/>
    </row>
    <row r="314" spans="1:17" ht="15.6" x14ac:dyDescent="0.3">
      <c r="A314" s="16">
        <f t="shared" si="2"/>
        <v>10</v>
      </c>
      <c r="B314" s="55">
        <f>IF(Inskrivning!A1013="m",Inskrivning!J1013,0)</f>
        <v>0</v>
      </c>
      <c r="C314" s="35">
        <f>IF(Inskrivning!A1013="m",Inskrivning!K1013,0)</f>
        <v>0</v>
      </c>
      <c r="D314" s="16">
        <f>IF(Inskrivning!A1013="m",Inskrivning!L1013,0)</f>
        <v>0</v>
      </c>
      <c r="E314" s="16">
        <f>IF(Inskrivning!A1013="m",Inskrivning!M1013,0)</f>
        <v>0</v>
      </c>
      <c r="F314" s="16">
        <f>IF(Inskrivning!A1013="m",Inskrivning!N1013,0)</f>
        <v>0</v>
      </c>
      <c r="G314" s="16">
        <f>IF(Inskrivning!A1013="m",Inskrivning!O1013,0)</f>
        <v>0</v>
      </c>
      <c r="H314" s="16">
        <f>IF(Inskrivning!A1013="m",Inskrivning!P1013,0)</f>
        <v>0</v>
      </c>
      <c r="I314" s="73">
        <f>IF(Inskrivning!A1013="m",Inskrivning!Q1013,0)</f>
        <v>0</v>
      </c>
      <c r="J314" s="16">
        <f>IF(Inskrivning!A1013="m",Inskrivning!R1013,0)</f>
        <v>0</v>
      </c>
      <c r="K314" s="16">
        <f>IF(Inskrivning!A1013="m",Inskrivning!S1013,0)</f>
        <v>0</v>
      </c>
      <c r="L314" s="16">
        <f>IF(Inskrivning!A1013="m",Inskrivning!T1013,0)</f>
        <v>0</v>
      </c>
      <c r="M314" s="16">
        <f>IF(Inskrivning!A1013="m",Inskrivning!U1013,0)</f>
        <v>0</v>
      </c>
      <c r="N314" s="16">
        <f>IF(Inskrivning!A1013="m",Inskrivning!V1013,0)</f>
        <v>0</v>
      </c>
      <c r="O314" s="73">
        <f>IF(Inskrivning!A1013="m",Inskrivning!W1013,0)</f>
        <v>0</v>
      </c>
      <c r="P314" s="73">
        <f>IF(Inskrivning!A1013="m",Inskrivning!X1013,0)</f>
        <v>0</v>
      </c>
      <c r="Q314" s="113"/>
    </row>
    <row r="315" spans="1:17" ht="15.6" x14ac:dyDescent="0.3">
      <c r="B315" s="55">
        <f>IF(Inskrivning!A1014="m",Inskrivning!J1014,0)</f>
        <v>0</v>
      </c>
      <c r="C315" s="35">
        <f>IF(Inskrivning!A1014="m",Inskrivning!K1014,0)</f>
        <v>0</v>
      </c>
      <c r="D315" s="16">
        <f>IF(Inskrivning!A1014="m",Inskrivning!L1014,0)</f>
        <v>0</v>
      </c>
      <c r="E315" s="16">
        <f>IF(Inskrivning!A1014="m",Inskrivning!M1014,0)</f>
        <v>0</v>
      </c>
      <c r="F315" s="16">
        <f>IF(Inskrivning!A1014="m",Inskrivning!N1014,0)</f>
        <v>0</v>
      </c>
      <c r="G315" s="16">
        <f>IF(Inskrivning!A1014="m",Inskrivning!O1014,0)</f>
        <v>0</v>
      </c>
      <c r="H315" s="16">
        <f>IF(Inskrivning!A1014="m",Inskrivning!P1014,0)</f>
        <v>0</v>
      </c>
      <c r="I315" s="73">
        <f>IF(Inskrivning!A1014="m",Inskrivning!Q1014,0)</f>
        <v>0</v>
      </c>
      <c r="J315" s="16">
        <f>IF(Inskrivning!A1014="m",Inskrivning!R1014,0)</f>
        <v>0</v>
      </c>
      <c r="K315" s="16">
        <f>IF(Inskrivning!A1014="m",Inskrivning!S1014,0)</f>
        <v>0</v>
      </c>
      <c r="L315" s="16">
        <f>IF(Inskrivning!A1014="m",Inskrivning!T1014,0)</f>
        <v>0</v>
      </c>
      <c r="M315" s="16">
        <f>IF(Inskrivning!A1014="m",Inskrivning!U1014,0)</f>
        <v>0</v>
      </c>
      <c r="N315" s="16">
        <f>IF(Inskrivning!A1014="m",Inskrivning!V1014,0)</f>
        <v>0</v>
      </c>
      <c r="O315" s="73">
        <f>IF(Inskrivning!A1014="m",Inskrivning!W1014,0)</f>
        <v>0</v>
      </c>
      <c r="P315" s="73">
        <f>IF(Inskrivning!A1014="m",Inskrivning!X1014,0)</f>
        <v>0</v>
      </c>
      <c r="Q315" s="113"/>
    </row>
    <row r="316" spans="1:17" ht="15.6" x14ac:dyDescent="0.3">
      <c r="B316" s="55">
        <f>IF(Inskrivning!A1018="m",Inskrivning!J1018,0)</f>
        <v>0</v>
      </c>
      <c r="C316" s="35">
        <f>IF(Inskrivning!A1018="m",Inskrivning!K1018,0)</f>
        <v>0</v>
      </c>
      <c r="D316" s="16">
        <f>IF(Inskrivning!A1018="m",Inskrivning!L1018,0)</f>
        <v>0</v>
      </c>
      <c r="E316" s="16">
        <f>IF(Inskrivning!A1018="m",Inskrivning!M1018,0)</f>
        <v>0</v>
      </c>
      <c r="F316" s="16">
        <f>IF(Inskrivning!A1018="m",Inskrivning!N1018,0)</f>
        <v>0</v>
      </c>
      <c r="G316" s="16">
        <f>IF(Inskrivning!A1018="m",Inskrivning!O1018,0)</f>
        <v>0</v>
      </c>
      <c r="H316" s="16">
        <f>IF(Inskrivning!A1018="m",Inskrivning!P1018,0)</f>
        <v>0</v>
      </c>
      <c r="I316" s="73">
        <f>IF(Inskrivning!A1018="m",Inskrivning!Q1018,0)</f>
        <v>0</v>
      </c>
      <c r="J316" s="16">
        <f>IF(Inskrivning!A1018="m",Inskrivning!R1018,0)</f>
        <v>0</v>
      </c>
      <c r="K316" s="16">
        <f>IF(Inskrivning!A1018="m",Inskrivning!S1018,0)</f>
        <v>0</v>
      </c>
      <c r="L316" s="16">
        <f>IF(Inskrivning!A1018="m",Inskrivning!T1018,0)</f>
        <v>0</v>
      </c>
      <c r="M316" s="16">
        <f>IF(Inskrivning!A1018="m",Inskrivning!U1018,0)</f>
        <v>0</v>
      </c>
      <c r="N316" s="16">
        <f>IF(Inskrivning!A1018="m",Inskrivning!V1018,0)</f>
        <v>0</v>
      </c>
      <c r="O316" s="73">
        <f>IF(Inskrivning!A1018="m",Inskrivning!W1018,0)</f>
        <v>0</v>
      </c>
      <c r="P316" s="73">
        <f>IF(Inskrivning!A1018="m",Inskrivning!X1018,0)</f>
        <v>0</v>
      </c>
      <c r="Q316" s="113"/>
    </row>
    <row r="317" spans="1:17" ht="15.6" x14ac:dyDescent="0.3">
      <c r="B317" s="55">
        <f>IF(Inskrivning!A1019="m",Inskrivning!J1019,0)</f>
        <v>0</v>
      </c>
      <c r="C317" s="35">
        <f>IF(Inskrivning!A1019="m",Inskrivning!K1019,0)</f>
        <v>0</v>
      </c>
      <c r="D317" s="16">
        <f>IF(Inskrivning!A1019="m",Inskrivning!L1019,0)</f>
        <v>0</v>
      </c>
      <c r="E317" s="16">
        <f>IF(Inskrivning!A1019="m",Inskrivning!M1019,0)</f>
        <v>0</v>
      </c>
      <c r="F317" s="16">
        <f>IF(Inskrivning!A1019="m",Inskrivning!N1019,0)</f>
        <v>0</v>
      </c>
      <c r="G317" s="16">
        <f>IF(Inskrivning!A1019="m",Inskrivning!O1019,0)</f>
        <v>0</v>
      </c>
      <c r="H317" s="16">
        <f>IF(Inskrivning!A1019="m",Inskrivning!P1019,0)</f>
        <v>0</v>
      </c>
      <c r="I317" s="73">
        <f>IF(Inskrivning!A1019="m",Inskrivning!Q1019,0)</f>
        <v>0</v>
      </c>
      <c r="J317" s="16">
        <f>IF(Inskrivning!A1019="m",Inskrivning!R1019,0)</f>
        <v>0</v>
      </c>
      <c r="K317" s="16">
        <f>IF(Inskrivning!A1019="m",Inskrivning!S1019,0)</f>
        <v>0</v>
      </c>
      <c r="L317" s="16">
        <f>IF(Inskrivning!A1019="m",Inskrivning!T1019,0)</f>
        <v>0</v>
      </c>
      <c r="M317" s="16">
        <f>IF(Inskrivning!A1019="m",Inskrivning!U1019,0)</f>
        <v>0</v>
      </c>
      <c r="N317" s="16">
        <f>IF(Inskrivning!A1019="m",Inskrivning!V1019,0)</f>
        <v>0</v>
      </c>
      <c r="O317" s="73">
        <f>IF(Inskrivning!A1019="m",Inskrivning!W1019,0)</f>
        <v>0</v>
      </c>
      <c r="P317" s="73">
        <f>IF(Inskrivning!A1019="m",Inskrivning!X1019,0)</f>
        <v>0</v>
      </c>
      <c r="Q317" s="113"/>
    </row>
    <row r="318" spans="1:17" ht="15.6" x14ac:dyDescent="0.3">
      <c r="B318" s="55">
        <f>IF(Inskrivning!A1020="m",Inskrivning!J1020,0)</f>
        <v>0</v>
      </c>
      <c r="C318" s="35">
        <f>IF(Inskrivning!A1020="m",Inskrivning!K1020,0)</f>
        <v>0</v>
      </c>
      <c r="D318" s="16">
        <f>IF(Inskrivning!A1020="m",Inskrivning!L1020,0)</f>
        <v>0</v>
      </c>
      <c r="E318" s="16">
        <f>IF(Inskrivning!A1020="m",Inskrivning!M1020,0)</f>
        <v>0</v>
      </c>
      <c r="F318" s="16">
        <f>IF(Inskrivning!A1020="m",Inskrivning!N1020,0)</f>
        <v>0</v>
      </c>
      <c r="G318" s="16">
        <f>IF(Inskrivning!A1020="m",Inskrivning!O1020,0)</f>
        <v>0</v>
      </c>
      <c r="H318" s="16">
        <f>IF(Inskrivning!A1020="m",Inskrivning!P1020,0)</f>
        <v>0</v>
      </c>
      <c r="I318" s="73">
        <f>IF(Inskrivning!A1020="m",Inskrivning!Q1020,0)</f>
        <v>0</v>
      </c>
      <c r="J318" s="16">
        <f>IF(Inskrivning!A1020="m",Inskrivning!R1020,0)</f>
        <v>0</v>
      </c>
      <c r="K318" s="16">
        <f>IF(Inskrivning!A1020="m",Inskrivning!S1020,0)</f>
        <v>0</v>
      </c>
      <c r="L318" s="16">
        <f>IF(Inskrivning!A1020="m",Inskrivning!T1020,0)</f>
        <v>0</v>
      </c>
      <c r="M318" s="16">
        <f>IF(Inskrivning!A1020="m",Inskrivning!U1020,0)</f>
        <v>0</v>
      </c>
      <c r="N318" s="16">
        <f>IF(Inskrivning!A1020="m",Inskrivning!V1020,0)</f>
        <v>0</v>
      </c>
      <c r="O318" s="73">
        <f>IF(Inskrivning!A1020="m",Inskrivning!W1020,0)</f>
        <v>0</v>
      </c>
      <c r="P318" s="73">
        <f>IF(Inskrivning!A1020="m",Inskrivning!X1020,0)</f>
        <v>0</v>
      </c>
      <c r="Q318" s="113"/>
    </row>
    <row r="319" spans="1:17" ht="15.6" x14ac:dyDescent="0.3">
      <c r="B319" s="55">
        <f>IF(Inskrivning!A1021="m",Inskrivning!J1021,0)</f>
        <v>0</v>
      </c>
      <c r="C319" s="35">
        <f>IF(Inskrivning!A1021="m",Inskrivning!K1021,0)</f>
        <v>0</v>
      </c>
      <c r="D319" s="16">
        <f>IF(Inskrivning!A1021="m",Inskrivning!L1021,0)</f>
        <v>0</v>
      </c>
      <c r="E319" s="16">
        <f>IF(Inskrivning!A1021="m",Inskrivning!M1021,0)</f>
        <v>0</v>
      </c>
      <c r="F319" s="16">
        <f>IF(Inskrivning!A1021="m",Inskrivning!N1021,0)</f>
        <v>0</v>
      </c>
      <c r="G319" s="16">
        <f>IF(Inskrivning!A1021="m",Inskrivning!O1021,0)</f>
        <v>0</v>
      </c>
      <c r="H319" s="16">
        <f>IF(Inskrivning!A1021="m",Inskrivning!P1021,0)</f>
        <v>0</v>
      </c>
      <c r="I319" s="73">
        <f>IF(Inskrivning!A1021="m",Inskrivning!Q1021,0)</f>
        <v>0</v>
      </c>
      <c r="J319" s="16">
        <f>IF(Inskrivning!A1021="m",Inskrivning!R1021,0)</f>
        <v>0</v>
      </c>
      <c r="K319" s="16">
        <f>IF(Inskrivning!A1021="m",Inskrivning!S1021,0)</f>
        <v>0</v>
      </c>
      <c r="L319" s="16">
        <f>IF(Inskrivning!A1021="m",Inskrivning!T1021,0)</f>
        <v>0</v>
      </c>
      <c r="M319" s="16">
        <f>IF(Inskrivning!A1021="m",Inskrivning!U1021,0)</f>
        <v>0</v>
      </c>
      <c r="N319" s="16">
        <f>IF(Inskrivning!A1021="m",Inskrivning!V1021,0)</f>
        <v>0</v>
      </c>
      <c r="O319" s="73">
        <f>IF(Inskrivning!A1021="m",Inskrivning!W1021,0)</f>
        <v>0</v>
      </c>
      <c r="P319" s="73">
        <f>IF(Inskrivning!A1021="m",Inskrivning!X1021,0)</f>
        <v>0</v>
      </c>
      <c r="Q319" s="113"/>
    </row>
    <row r="320" spans="1:17" ht="15.6" x14ac:dyDescent="0.3">
      <c r="B320" s="55">
        <f>IF(Inskrivning!A1022="m",Inskrivning!J1022,0)</f>
        <v>0</v>
      </c>
      <c r="C320" s="35">
        <f>IF(Inskrivning!A1022="m",Inskrivning!K1022,0)</f>
        <v>0</v>
      </c>
      <c r="D320" s="16">
        <f>IF(Inskrivning!A1022="m",Inskrivning!L1022,0)</f>
        <v>0</v>
      </c>
      <c r="E320" s="16">
        <f>IF(Inskrivning!A1022="m",Inskrivning!M1022,0)</f>
        <v>0</v>
      </c>
      <c r="F320" s="16">
        <f>IF(Inskrivning!A1022="m",Inskrivning!N1022,0)</f>
        <v>0</v>
      </c>
      <c r="G320" s="16">
        <f>IF(Inskrivning!A1022="m",Inskrivning!O1022,0)</f>
        <v>0</v>
      </c>
      <c r="H320" s="16">
        <f>IF(Inskrivning!A1022="m",Inskrivning!P1022,0)</f>
        <v>0</v>
      </c>
      <c r="I320" s="73">
        <f>IF(Inskrivning!A1022="m",Inskrivning!Q1022,0)</f>
        <v>0</v>
      </c>
      <c r="J320" s="16">
        <f>IF(Inskrivning!A1022="m",Inskrivning!R1022,0)</f>
        <v>0</v>
      </c>
      <c r="K320" s="16">
        <f>IF(Inskrivning!A1022="m",Inskrivning!S1022,0)</f>
        <v>0</v>
      </c>
      <c r="L320" s="16">
        <f>IF(Inskrivning!A1022="m",Inskrivning!T1022,0)</f>
        <v>0</v>
      </c>
      <c r="M320" s="16">
        <f>IF(Inskrivning!A1022="m",Inskrivning!U1022,0)</f>
        <v>0</v>
      </c>
      <c r="N320" s="16">
        <f>IF(Inskrivning!A1022="m",Inskrivning!V1022,0)</f>
        <v>0</v>
      </c>
      <c r="O320" s="73">
        <f>IF(Inskrivning!A1022="m",Inskrivning!W1022,0)</f>
        <v>0</v>
      </c>
      <c r="P320" s="73">
        <f>IF(Inskrivning!A1022="m",Inskrivning!X1022,0)</f>
        <v>0</v>
      </c>
      <c r="Q320" s="113"/>
    </row>
    <row r="321" spans="2:17" ht="15.6" x14ac:dyDescent="0.3">
      <c r="B321" s="55">
        <f>IF(Inskrivning!A1023="m",Inskrivning!J1023,0)</f>
        <v>0</v>
      </c>
      <c r="C321" s="35">
        <f>IF(Inskrivning!A1023="m",Inskrivning!K1023,0)</f>
        <v>0</v>
      </c>
      <c r="D321" s="16">
        <f>IF(Inskrivning!A1023="m",Inskrivning!L1023,0)</f>
        <v>0</v>
      </c>
      <c r="E321" s="16">
        <f>IF(Inskrivning!A1023="m",Inskrivning!M1023,0)</f>
        <v>0</v>
      </c>
      <c r="F321" s="16">
        <f>IF(Inskrivning!A1023="m",Inskrivning!N1023,0)</f>
        <v>0</v>
      </c>
      <c r="G321" s="16">
        <f>IF(Inskrivning!A1023="m",Inskrivning!O1023,0)</f>
        <v>0</v>
      </c>
      <c r="H321" s="16">
        <f>IF(Inskrivning!A1023="m",Inskrivning!P1023,0)</f>
        <v>0</v>
      </c>
      <c r="I321" s="73">
        <f>IF(Inskrivning!A1023="m",Inskrivning!Q1023,0)</f>
        <v>0</v>
      </c>
      <c r="J321" s="16">
        <f>IF(Inskrivning!A1023="m",Inskrivning!R1023,0)</f>
        <v>0</v>
      </c>
      <c r="K321" s="16">
        <f>IF(Inskrivning!A1023="m",Inskrivning!S1023,0)</f>
        <v>0</v>
      </c>
      <c r="L321" s="16">
        <f>IF(Inskrivning!A1023="m",Inskrivning!T1023,0)</f>
        <v>0</v>
      </c>
      <c r="M321" s="16">
        <f>IF(Inskrivning!A1023="m",Inskrivning!U1023,0)</f>
        <v>0</v>
      </c>
      <c r="N321" s="16">
        <f>IF(Inskrivning!A1023="m",Inskrivning!V1023,0)</f>
        <v>0</v>
      </c>
      <c r="O321" s="73">
        <f>IF(Inskrivning!A1023="m",Inskrivning!W1023,0)</f>
        <v>0</v>
      </c>
      <c r="P321" s="73">
        <f>IF(Inskrivning!A1023="m",Inskrivning!X1023,0)</f>
        <v>0</v>
      </c>
      <c r="Q321" s="113"/>
    </row>
    <row r="322" spans="2:17" ht="15.6" x14ac:dyDescent="0.3">
      <c r="B322" s="55">
        <f>IF(Inskrivning!A1024="m",Inskrivning!J1024,0)</f>
        <v>0</v>
      </c>
      <c r="C322" s="35">
        <f>IF(Inskrivning!A1024="m",Inskrivning!K1024,0)</f>
        <v>0</v>
      </c>
      <c r="D322" s="16">
        <f>IF(Inskrivning!A1024="m",Inskrivning!L1024,0)</f>
        <v>0</v>
      </c>
      <c r="E322" s="16">
        <f>IF(Inskrivning!A1024="m",Inskrivning!M1024,0)</f>
        <v>0</v>
      </c>
      <c r="F322" s="16">
        <f>IF(Inskrivning!A1024="m",Inskrivning!N1024,0)</f>
        <v>0</v>
      </c>
      <c r="G322" s="16">
        <f>IF(Inskrivning!A1024="m",Inskrivning!O1024,0)</f>
        <v>0</v>
      </c>
      <c r="H322" s="16">
        <f>IF(Inskrivning!A1024="m",Inskrivning!P1024,0)</f>
        <v>0</v>
      </c>
      <c r="I322" s="73">
        <f>IF(Inskrivning!A1024="m",Inskrivning!Q1024,0)</f>
        <v>0</v>
      </c>
      <c r="J322" s="16">
        <f>IF(Inskrivning!A1024="m",Inskrivning!R1024,0)</f>
        <v>0</v>
      </c>
      <c r="K322" s="16">
        <f>IF(Inskrivning!A1024="m",Inskrivning!S1024,0)</f>
        <v>0</v>
      </c>
      <c r="L322" s="16">
        <f>IF(Inskrivning!A1024="m",Inskrivning!T1024,0)</f>
        <v>0</v>
      </c>
      <c r="M322" s="16">
        <f>IF(Inskrivning!A1024="m",Inskrivning!U1024,0)</f>
        <v>0</v>
      </c>
      <c r="N322" s="16">
        <f>IF(Inskrivning!A1024="m",Inskrivning!V1024,0)</f>
        <v>0</v>
      </c>
      <c r="O322" s="73">
        <f>IF(Inskrivning!A1024="m",Inskrivning!W1024,0)</f>
        <v>0</v>
      </c>
      <c r="P322" s="73">
        <f>IF(Inskrivning!A1024="m",Inskrivning!X1024,0)</f>
        <v>0</v>
      </c>
      <c r="Q322" s="113"/>
    </row>
    <row r="323" spans="2:17" ht="15.6" x14ac:dyDescent="0.3">
      <c r="B323" s="55">
        <f>IF(Inskrivning!A1025="m",Inskrivning!J1025,0)</f>
        <v>0</v>
      </c>
      <c r="C323" s="35">
        <f>IF(Inskrivning!A1025="m",Inskrivning!K1025,0)</f>
        <v>0</v>
      </c>
      <c r="D323" s="16">
        <f>IF(Inskrivning!A1025="m",Inskrivning!L1025,0)</f>
        <v>0</v>
      </c>
      <c r="E323" s="16">
        <f>IF(Inskrivning!A1025="m",Inskrivning!M1025,0)</f>
        <v>0</v>
      </c>
      <c r="F323" s="16">
        <f>IF(Inskrivning!A1025="m",Inskrivning!N1025,0)</f>
        <v>0</v>
      </c>
      <c r="G323" s="16">
        <f>IF(Inskrivning!A1025="m",Inskrivning!O1025,0)</f>
        <v>0</v>
      </c>
      <c r="H323" s="16">
        <f>IF(Inskrivning!A1025="m",Inskrivning!P1025,0)</f>
        <v>0</v>
      </c>
      <c r="I323" s="73">
        <f>IF(Inskrivning!A1025="m",Inskrivning!Q1025,0)</f>
        <v>0</v>
      </c>
      <c r="J323" s="16">
        <f>IF(Inskrivning!A1025="m",Inskrivning!R1025,0)</f>
        <v>0</v>
      </c>
      <c r="K323" s="16">
        <f>IF(Inskrivning!A1025="m",Inskrivning!S1025,0)</f>
        <v>0</v>
      </c>
      <c r="L323" s="16">
        <f>IF(Inskrivning!A1025="m",Inskrivning!T1025,0)</f>
        <v>0</v>
      </c>
      <c r="M323" s="16">
        <f>IF(Inskrivning!A1025="m",Inskrivning!U1025,0)</f>
        <v>0</v>
      </c>
      <c r="N323" s="16">
        <f>IF(Inskrivning!A1025="m",Inskrivning!V1025,0)</f>
        <v>0</v>
      </c>
      <c r="O323" s="73">
        <f>IF(Inskrivning!A1025="m",Inskrivning!W1025,0)</f>
        <v>0</v>
      </c>
      <c r="P323" s="73">
        <f>IF(Inskrivning!A1025="m",Inskrivning!X1025,0)</f>
        <v>0</v>
      </c>
      <c r="Q323" s="113"/>
    </row>
    <row r="324" spans="2:17" ht="15.6" x14ac:dyDescent="0.3">
      <c r="B324" s="55">
        <f>IF(Inskrivning!A1026="m",Inskrivning!J1026,0)</f>
        <v>0</v>
      </c>
      <c r="C324" s="35">
        <f>IF(Inskrivning!A1026="m",Inskrivning!K1026,0)</f>
        <v>0</v>
      </c>
      <c r="D324" s="16">
        <f>IF(Inskrivning!A1026="m",Inskrivning!L1026,0)</f>
        <v>0</v>
      </c>
      <c r="E324" s="16">
        <f>IF(Inskrivning!A1026="m",Inskrivning!M1026,0)</f>
        <v>0</v>
      </c>
      <c r="F324" s="16">
        <f>IF(Inskrivning!A1026="m",Inskrivning!N1026,0)</f>
        <v>0</v>
      </c>
      <c r="G324" s="16">
        <f>IF(Inskrivning!A1026="m",Inskrivning!O1026,0)</f>
        <v>0</v>
      </c>
      <c r="H324" s="16">
        <f>IF(Inskrivning!A1026="m",Inskrivning!P1026,0)</f>
        <v>0</v>
      </c>
      <c r="I324" s="73">
        <f>IF(Inskrivning!A1026="m",Inskrivning!Q1026,0)</f>
        <v>0</v>
      </c>
      <c r="J324" s="16">
        <f>IF(Inskrivning!A1026="m",Inskrivning!R1026,0)</f>
        <v>0</v>
      </c>
      <c r="K324" s="16">
        <f>IF(Inskrivning!A1026="m",Inskrivning!S1026,0)</f>
        <v>0</v>
      </c>
      <c r="L324" s="16">
        <f>IF(Inskrivning!A1026="m",Inskrivning!T1026,0)</f>
        <v>0</v>
      </c>
      <c r="M324" s="16">
        <f>IF(Inskrivning!A1026="m",Inskrivning!U1026,0)</f>
        <v>0</v>
      </c>
      <c r="N324" s="16">
        <f>IF(Inskrivning!A1026="m",Inskrivning!V1026,0)</f>
        <v>0</v>
      </c>
      <c r="O324" s="73">
        <f>IF(Inskrivning!A1026="m",Inskrivning!W1026,0)</f>
        <v>0</v>
      </c>
      <c r="P324" s="73">
        <f>IF(Inskrivning!A1026="m",Inskrivning!X1026,0)</f>
        <v>0</v>
      </c>
      <c r="Q324" s="113"/>
    </row>
    <row r="325" spans="2:17" ht="15.6" x14ac:dyDescent="0.3">
      <c r="B325" s="55">
        <f>IF(Inskrivning!A1027="m",Inskrivning!J1027,0)</f>
        <v>0</v>
      </c>
      <c r="C325" s="35">
        <f>IF(Inskrivning!A1027="m",Inskrivning!K1027,0)</f>
        <v>0</v>
      </c>
      <c r="D325" s="16">
        <f>IF(Inskrivning!A1027="m",Inskrivning!L1027,0)</f>
        <v>0</v>
      </c>
      <c r="E325" s="16">
        <f>IF(Inskrivning!A1027="m",Inskrivning!M1027,0)</f>
        <v>0</v>
      </c>
      <c r="F325" s="16">
        <f>IF(Inskrivning!A1027="m",Inskrivning!N1027,0)</f>
        <v>0</v>
      </c>
      <c r="G325" s="16">
        <f>IF(Inskrivning!A1027="m",Inskrivning!O1027,0)</f>
        <v>0</v>
      </c>
      <c r="H325" s="16">
        <f>IF(Inskrivning!A1027="m",Inskrivning!P1027,0)</f>
        <v>0</v>
      </c>
      <c r="I325" s="73">
        <f>IF(Inskrivning!A1027="m",Inskrivning!Q1027,0)</f>
        <v>0</v>
      </c>
      <c r="J325" s="16">
        <f>IF(Inskrivning!A1027="m",Inskrivning!R1027,0)</f>
        <v>0</v>
      </c>
      <c r="K325" s="16">
        <f>IF(Inskrivning!A1027="m",Inskrivning!S1027,0)</f>
        <v>0</v>
      </c>
      <c r="L325" s="16">
        <f>IF(Inskrivning!A1027="m",Inskrivning!T1027,0)</f>
        <v>0</v>
      </c>
      <c r="M325" s="16">
        <f>IF(Inskrivning!A1027="m",Inskrivning!U1027,0)</f>
        <v>0</v>
      </c>
      <c r="N325" s="16">
        <f>IF(Inskrivning!A1027="m",Inskrivning!V1027,0)</f>
        <v>0</v>
      </c>
      <c r="O325" s="73">
        <f>IF(Inskrivning!A1027="m",Inskrivning!W1027,0)</f>
        <v>0</v>
      </c>
      <c r="P325" s="73">
        <f>IF(Inskrivning!A1027="m",Inskrivning!X1027,0)</f>
        <v>0</v>
      </c>
      <c r="Q325" s="113"/>
    </row>
    <row r="326" spans="2:17" ht="15.6" x14ac:dyDescent="0.3">
      <c r="B326" s="55">
        <f>IF(Inskrivning!A1028="m",Inskrivning!J1028,0)</f>
        <v>0</v>
      </c>
      <c r="C326" s="35">
        <f>IF(Inskrivning!A1028="m",Inskrivning!K1028,0)</f>
        <v>0</v>
      </c>
      <c r="D326" s="16">
        <f>IF(Inskrivning!A1028="m",Inskrivning!L1028,0)</f>
        <v>0</v>
      </c>
      <c r="E326" s="16">
        <f>IF(Inskrivning!A1028="m",Inskrivning!M1028,0)</f>
        <v>0</v>
      </c>
      <c r="F326" s="16">
        <f>IF(Inskrivning!A1028="m",Inskrivning!N1028,0)</f>
        <v>0</v>
      </c>
      <c r="G326" s="16">
        <f>IF(Inskrivning!A1028="m",Inskrivning!O1028,0)</f>
        <v>0</v>
      </c>
      <c r="H326" s="16">
        <f>IF(Inskrivning!A1028="m",Inskrivning!P1028,0)</f>
        <v>0</v>
      </c>
      <c r="I326" s="73">
        <f>IF(Inskrivning!A1028="m",Inskrivning!Q1028,0)</f>
        <v>0</v>
      </c>
      <c r="J326" s="16">
        <f>IF(Inskrivning!A1028="m",Inskrivning!R1028,0)</f>
        <v>0</v>
      </c>
      <c r="K326" s="16">
        <f>IF(Inskrivning!A1028="m",Inskrivning!S1028,0)</f>
        <v>0</v>
      </c>
      <c r="L326" s="16">
        <f>IF(Inskrivning!A1028="m",Inskrivning!T1028,0)</f>
        <v>0</v>
      </c>
      <c r="M326" s="16">
        <f>IF(Inskrivning!A1028="m",Inskrivning!U1028,0)</f>
        <v>0</v>
      </c>
      <c r="N326" s="16">
        <f>IF(Inskrivning!A1028="m",Inskrivning!V1028,0)</f>
        <v>0</v>
      </c>
      <c r="O326" s="73">
        <f>IF(Inskrivning!A1028="m",Inskrivning!W1028,0)</f>
        <v>0</v>
      </c>
      <c r="P326" s="73">
        <f>IF(Inskrivning!A1028="m",Inskrivning!X1028,0)</f>
        <v>0</v>
      </c>
      <c r="Q326" s="113"/>
    </row>
    <row r="327" spans="2:17" ht="15.6" x14ac:dyDescent="0.3">
      <c r="B327" s="55">
        <f>IF(Inskrivning!A1029="m",Inskrivning!J1029,0)</f>
        <v>0</v>
      </c>
      <c r="C327" s="35">
        <f>IF(Inskrivning!A1029="m",Inskrivning!K1029,0)</f>
        <v>0</v>
      </c>
      <c r="D327" s="16">
        <f>IF(Inskrivning!A1029="m",Inskrivning!L1029,0)</f>
        <v>0</v>
      </c>
      <c r="E327" s="16">
        <f>IF(Inskrivning!A1029="m",Inskrivning!M1029,0)</f>
        <v>0</v>
      </c>
      <c r="F327" s="16">
        <f>IF(Inskrivning!A1029="m",Inskrivning!N1029,0)</f>
        <v>0</v>
      </c>
      <c r="G327" s="16">
        <f>IF(Inskrivning!A1029="m",Inskrivning!O1029,0)</f>
        <v>0</v>
      </c>
      <c r="H327" s="16">
        <f>IF(Inskrivning!A1029="m",Inskrivning!P1029,0)</f>
        <v>0</v>
      </c>
      <c r="I327" s="73">
        <f>IF(Inskrivning!A1029="m",Inskrivning!Q1029,0)</f>
        <v>0</v>
      </c>
      <c r="J327" s="16">
        <f>IF(Inskrivning!A1029="m",Inskrivning!R1029,0)</f>
        <v>0</v>
      </c>
      <c r="K327" s="16">
        <f>IF(Inskrivning!A1029="m",Inskrivning!S1029,0)</f>
        <v>0</v>
      </c>
      <c r="L327" s="16">
        <f>IF(Inskrivning!A1029="m",Inskrivning!T1029,0)</f>
        <v>0</v>
      </c>
      <c r="M327" s="16">
        <f>IF(Inskrivning!A1029="m",Inskrivning!U1029,0)</f>
        <v>0</v>
      </c>
      <c r="N327" s="16">
        <f>IF(Inskrivning!A1029="m",Inskrivning!V1029,0)</f>
        <v>0</v>
      </c>
      <c r="O327" s="73">
        <f>IF(Inskrivning!A1029="m",Inskrivning!W1029,0)</f>
        <v>0</v>
      </c>
      <c r="P327" s="73">
        <f>IF(Inskrivning!A1029="m",Inskrivning!X1029,0)</f>
        <v>0</v>
      </c>
      <c r="Q327" s="113"/>
    </row>
    <row r="328" spans="2:17" ht="15.6" x14ac:dyDescent="0.3">
      <c r="B328" s="55">
        <f>IF(Inskrivning!A1030="m",Inskrivning!J1030,0)</f>
        <v>0</v>
      </c>
      <c r="C328" s="35">
        <f>IF(Inskrivning!A1030="m",Inskrivning!K1030,0)</f>
        <v>0</v>
      </c>
      <c r="D328" s="16">
        <f>IF(Inskrivning!A1030="m",Inskrivning!L1030,0)</f>
        <v>0</v>
      </c>
      <c r="E328" s="16">
        <f>IF(Inskrivning!A1030="m",Inskrivning!M1030,0)</f>
        <v>0</v>
      </c>
      <c r="F328" s="16">
        <f>IF(Inskrivning!A1030="m",Inskrivning!N1030,0)</f>
        <v>0</v>
      </c>
      <c r="G328" s="16">
        <f>IF(Inskrivning!A1030="m",Inskrivning!O1030,0)</f>
        <v>0</v>
      </c>
      <c r="H328" s="16">
        <f>IF(Inskrivning!A1030="m",Inskrivning!P1030,0)</f>
        <v>0</v>
      </c>
      <c r="I328" s="73">
        <f>IF(Inskrivning!A1030="m",Inskrivning!Q1030,0)</f>
        <v>0</v>
      </c>
      <c r="J328" s="16">
        <f>IF(Inskrivning!A1030="m",Inskrivning!R1030,0)</f>
        <v>0</v>
      </c>
      <c r="K328" s="16">
        <f>IF(Inskrivning!A1030="m",Inskrivning!S1030,0)</f>
        <v>0</v>
      </c>
      <c r="L328" s="16">
        <f>IF(Inskrivning!A1030="m",Inskrivning!T1030,0)</f>
        <v>0</v>
      </c>
      <c r="M328" s="16">
        <f>IF(Inskrivning!A1030="m",Inskrivning!U1030,0)</f>
        <v>0</v>
      </c>
      <c r="N328" s="16">
        <f>IF(Inskrivning!A1030="m",Inskrivning!V1030,0)</f>
        <v>0</v>
      </c>
      <c r="O328" s="73">
        <f>IF(Inskrivning!A1030="m",Inskrivning!W1030,0)</f>
        <v>0</v>
      </c>
      <c r="P328" s="73">
        <f>IF(Inskrivning!A1030="m",Inskrivning!X1030,0)</f>
        <v>0</v>
      </c>
      <c r="Q328" s="113"/>
    </row>
    <row r="329" spans="2:17" ht="15.6" x14ac:dyDescent="0.3">
      <c r="B329" s="55">
        <f>IF(Inskrivning!A1031="m",Inskrivning!J1031,0)</f>
        <v>0</v>
      </c>
      <c r="C329" s="35">
        <f>IF(Inskrivning!A1031="m",Inskrivning!K1031,0)</f>
        <v>0</v>
      </c>
      <c r="D329" s="16">
        <f>IF(Inskrivning!A1031="m",Inskrivning!L1031,0)</f>
        <v>0</v>
      </c>
      <c r="E329" s="16">
        <f>IF(Inskrivning!A1031="m",Inskrivning!M1031,0)</f>
        <v>0</v>
      </c>
      <c r="F329" s="16">
        <f>IF(Inskrivning!A1031="m",Inskrivning!N1031,0)</f>
        <v>0</v>
      </c>
      <c r="G329" s="16">
        <f>IF(Inskrivning!A1031="m",Inskrivning!O1031,0)</f>
        <v>0</v>
      </c>
      <c r="H329" s="16">
        <f>IF(Inskrivning!A1031="m",Inskrivning!P1031,0)</f>
        <v>0</v>
      </c>
      <c r="I329" s="73">
        <f>IF(Inskrivning!A1031="m",Inskrivning!Q1031,0)</f>
        <v>0</v>
      </c>
      <c r="J329" s="16">
        <f>IF(Inskrivning!A1031="m",Inskrivning!R1031,0)</f>
        <v>0</v>
      </c>
      <c r="K329" s="16">
        <f>IF(Inskrivning!A1031="m",Inskrivning!S1031,0)</f>
        <v>0</v>
      </c>
      <c r="L329" s="16">
        <f>IF(Inskrivning!A1031="m",Inskrivning!T1031,0)</f>
        <v>0</v>
      </c>
      <c r="M329" s="16">
        <f>IF(Inskrivning!A1031="m",Inskrivning!U1031,0)</f>
        <v>0</v>
      </c>
      <c r="N329" s="16">
        <f>IF(Inskrivning!A1031="m",Inskrivning!V1031,0)</f>
        <v>0</v>
      </c>
      <c r="O329" s="73">
        <f>IF(Inskrivning!A1031="m",Inskrivning!W1031,0)</f>
        <v>0</v>
      </c>
      <c r="P329" s="73">
        <f>IF(Inskrivning!A1031="m",Inskrivning!X1031,0)</f>
        <v>0</v>
      </c>
      <c r="Q329" s="113"/>
    </row>
    <row r="330" spans="2:17" ht="15.6" x14ac:dyDescent="0.3">
      <c r="B330" s="55">
        <f>IF(Inskrivning!A1032="m",Inskrivning!J1032,0)</f>
        <v>0</v>
      </c>
      <c r="C330" s="35">
        <f>IF(Inskrivning!A1032="m",Inskrivning!K1032,0)</f>
        <v>0</v>
      </c>
      <c r="D330" s="16">
        <f>IF(Inskrivning!A1032="m",Inskrivning!L1032,0)</f>
        <v>0</v>
      </c>
      <c r="E330" s="16">
        <f>IF(Inskrivning!A1032="m",Inskrivning!M1032,0)</f>
        <v>0</v>
      </c>
      <c r="F330" s="16">
        <f>IF(Inskrivning!A1032="m",Inskrivning!N1032,0)</f>
        <v>0</v>
      </c>
      <c r="G330" s="16">
        <f>IF(Inskrivning!A1032="m",Inskrivning!O1032,0)</f>
        <v>0</v>
      </c>
      <c r="H330" s="16">
        <f>IF(Inskrivning!A1032="m",Inskrivning!P1032,0)</f>
        <v>0</v>
      </c>
      <c r="I330" s="73">
        <f>IF(Inskrivning!A1032="m",Inskrivning!Q1032,0)</f>
        <v>0</v>
      </c>
      <c r="J330" s="16">
        <f>IF(Inskrivning!A1032="m",Inskrivning!R1032,0)</f>
        <v>0</v>
      </c>
      <c r="K330" s="16">
        <f>IF(Inskrivning!A1032="m",Inskrivning!S1032,0)</f>
        <v>0</v>
      </c>
      <c r="L330" s="16">
        <f>IF(Inskrivning!A1032="m",Inskrivning!T1032,0)</f>
        <v>0</v>
      </c>
      <c r="M330" s="16">
        <f>IF(Inskrivning!A1032="m",Inskrivning!U1032,0)</f>
        <v>0</v>
      </c>
      <c r="N330" s="16">
        <f>IF(Inskrivning!A1032="m",Inskrivning!V1032,0)</f>
        <v>0</v>
      </c>
      <c r="O330" s="73">
        <f>IF(Inskrivning!A1032="m",Inskrivning!W1032,0)</f>
        <v>0</v>
      </c>
      <c r="P330" s="73">
        <f>IF(Inskrivning!A1032="m",Inskrivning!X1032,0)</f>
        <v>0</v>
      </c>
      <c r="Q330" s="113"/>
    </row>
    <row r="331" spans="2:17" ht="15.6" x14ac:dyDescent="0.3">
      <c r="B331" s="55">
        <f>IF(Inskrivning!A1033="m",Inskrivning!J1033,0)</f>
        <v>0</v>
      </c>
      <c r="C331" s="35">
        <f>IF(Inskrivning!A1033="m",Inskrivning!K1033,0)</f>
        <v>0</v>
      </c>
      <c r="D331" s="16">
        <f>IF(Inskrivning!A1033="m",Inskrivning!L1033,0)</f>
        <v>0</v>
      </c>
      <c r="E331" s="16">
        <f>IF(Inskrivning!A1033="m",Inskrivning!M1033,0)</f>
        <v>0</v>
      </c>
      <c r="F331" s="16">
        <f>IF(Inskrivning!A1033="m",Inskrivning!N1033,0)</f>
        <v>0</v>
      </c>
      <c r="G331" s="16">
        <f>IF(Inskrivning!A1033="m",Inskrivning!O1033,0)</f>
        <v>0</v>
      </c>
      <c r="H331" s="16">
        <f>IF(Inskrivning!A1033="m",Inskrivning!P1033,0)</f>
        <v>0</v>
      </c>
      <c r="I331" s="73">
        <f>IF(Inskrivning!A1033="m",Inskrivning!Q1033,0)</f>
        <v>0</v>
      </c>
      <c r="J331" s="16">
        <f>IF(Inskrivning!A1033="m",Inskrivning!R1033,0)</f>
        <v>0</v>
      </c>
      <c r="K331" s="16">
        <f>IF(Inskrivning!A1033="m",Inskrivning!S1033,0)</f>
        <v>0</v>
      </c>
      <c r="L331" s="16">
        <f>IF(Inskrivning!A1033="m",Inskrivning!T1033,0)</f>
        <v>0</v>
      </c>
      <c r="M331" s="16">
        <f>IF(Inskrivning!A1033="m",Inskrivning!U1033,0)</f>
        <v>0</v>
      </c>
      <c r="N331" s="16">
        <f>IF(Inskrivning!A1033="m",Inskrivning!V1033,0)</f>
        <v>0</v>
      </c>
      <c r="O331" s="73">
        <f>IF(Inskrivning!A1033="m",Inskrivning!W1033,0)</f>
        <v>0</v>
      </c>
      <c r="P331" s="73">
        <f>IF(Inskrivning!A1033="m",Inskrivning!X1033,0)</f>
        <v>0</v>
      </c>
      <c r="Q331" s="113"/>
    </row>
    <row r="332" spans="2:17" ht="15.6" x14ac:dyDescent="0.3">
      <c r="B332" s="55">
        <f>IF(Inskrivning!A1034="m",Inskrivning!J1034,0)</f>
        <v>0</v>
      </c>
      <c r="C332" s="35">
        <f>IF(Inskrivning!A1034="m",Inskrivning!K1034,0)</f>
        <v>0</v>
      </c>
      <c r="D332" s="16">
        <f>IF(Inskrivning!A1034="m",Inskrivning!L1034,0)</f>
        <v>0</v>
      </c>
      <c r="E332" s="16">
        <f>IF(Inskrivning!A1034="m",Inskrivning!M1034,0)</f>
        <v>0</v>
      </c>
      <c r="F332" s="16">
        <f>IF(Inskrivning!A1034="m",Inskrivning!N1034,0)</f>
        <v>0</v>
      </c>
      <c r="G332" s="16">
        <f>IF(Inskrivning!A1034="m",Inskrivning!O1034,0)</f>
        <v>0</v>
      </c>
      <c r="H332" s="16">
        <f>IF(Inskrivning!A1034="m",Inskrivning!P1034,0)</f>
        <v>0</v>
      </c>
      <c r="I332" s="73">
        <f>IF(Inskrivning!A1034="m",Inskrivning!Q1034,0)</f>
        <v>0</v>
      </c>
      <c r="J332" s="16">
        <f>IF(Inskrivning!A1034="m",Inskrivning!R1034,0)</f>
        <v>0</v>
      </c>
      <c r="K332" s="16">
        <f>IF(Inskrivning!A1034="m",Inskrivning!S1034,0)</f>
        <v>0</v>
      </c>
      <c r="L332" s="16">
        <f>IF(Inskrivning!A1034="m",Inskrivning!T1034,0)</f>
        <v>0</v>
      </c>
      <c r="M332" s="16">
        <f>IF(Inskrivning!A1034="m",Inskrivning!U1034,0)</f>
        <v>0</v>
      </c>
      <c r="N332" s="16">
        <f>IF(Inskrivning!A1034="m",Inskrivning!V1034,0)</f>
        <v>0</v>
      </c>
      <c r="O332" s="73">
        <f>IF(Inskrivning!A1034="m",Inskrivning!W1034,0)</f>
        <v>0</v>
      </c>
      <c r="P332" s="73">
        <f>IF(Inskrivning!A1034="m",Inskrivning!X1034,0)</f>
        <v>0</v>
      </c>
      <c r="Q332" s="113"/>
    </row>
    <row r="333" spans="2:17" ht="15.6" x14ac:dyDescent="0.3">
      <c r="B333" s="55">
        <f>IF(Inskrivning!A1035="m",Inskrivning!J1035,0)</f>
        <v>0</v>
      </c>
      <c r="C333" s="35">
        <f>IF(Inskrivning!A1035="m",Inskrivning!K1035,0)</f>
        <v>0</v>
      </c>
      <c r="D333" s="16">
        <f>IF(Inskrivning!A1035="m",Inskrivning!L1035,0)</f>
        <v>0</v>
      </c>
      <c r="E333" s="16">
        <f>IF(Inskrivning!A1035="m",Inskrivning!M1035,0)</f>
        <v>0</v>
      </c>
      <c r="F333" s="16">
        <f>IF(Inskrivning!A1035="m",Inskrivning!N1035,0)</f>
        <v>0</v>
      </c>
      <c r="G333" s="16">
        <f>IF(Inskrivning!A1035="m",Inskrivning!O1035,0)</f>
        <v>0</v>
      </c>
      <c r="H333" s="16">
        <f>IF(Inskrivning!A1035="m",Inskrivning!P1035,0)</f>
        <v>0</v>
      </c>
      <c r="I333" s="73">
        <f>IF(Inskrivning!A1035="m",Inskrivning!Q1035,0)</f>
        <v>0</v>
      </c>
      <c r="J333" s="16">
        <f>IF(Inskrivning!A1035="m",Inskrivning!R1035,0)</f>
        <v>0</v>
      </c>
      <c r="K333" s="16">
        <f>IF(Inskrivning!A1035="m",Inskrivning!S1035,0)</f>
        <v>0</v>
      </c>
      <c r="L333" s="16">
        <f>IF(Inskrivning!A1035="m",Inskrivning!T1035,0)</f>
        <v>0</v>
      </c>
      <c r="M333" s="16">
        <f>IF(Inskrivning!A1035="m",Inskrivning!U1035,0)</f>
        <v>0</v>
      </c>
      <c r="N333" s="16">
        <f>IF(Inskrivning!A1035="m",Inskrivning!V1035,0)</f>
        <v>0</v>
      </c>
      <c r="O333" s="73">
        <f>IF(Inskrivning!A1035="m",Inskrivning!W1035,0)</f>
        <v>0</v>
      </c>
      <c r="P333" s="73">
        <f>IF(Inskrivning!A1035="m",Inskrivning!X1035,0)</f>
        <v>0</v>
      </c>
      <c r="Q333" s="113"/>
    </row>
    <row r="334" spans="2:17" ht="15.6" x14ac:dyDescent="0.3">
      <c r="B334" s="55">
        <f>IF(Inskrivning!A1036="m",Inskrivning!J1036,0)</f>
        <v>0</v>
      </c>
      <c r="C334" s="35">
        <f>IF(Inskrivning!A1036="m",Inskrivning!K1036,0)</f>
        <v>0</v>
      </c>
      <c r="D334" s="16">
        <f>IF(Inskrivning!A1036="m",Inskrivning!L1036,0)</f>
        <v>0</v>
      </c>
      <c r="E334" s="16">
        <f>IF(Inskrivning!A1036="m",Inskrivning!M1036,0)</f>
        <v>0</v>
      </c>
      <c r="F334" s="16">
        <f>IF(Inskrivning!A1036="m",Inskrivning!N1036,0)</f>
        <v>0</v>
      </c>
      <c r="G334" s="16">
        <f>IF(Inskrivning!A1036="m",Inskrivning!O1036,0)</f>
        <v>0</v>
      </c>
      <c r="H334" s="16">
        <f>IF(Inskrivning!A1036="m",Inskrivning!P1036,0)</f>
        <v>0</v>
      </c>
      <c r="I334" s="73">
        <f>IF(Inskrivning!A1036="m",Inskrivning!Q1036,0)</f>
        <v>0</v>
      </c>
      <c r="J334" s="16">
        <f>IF(Inskrivning!A1036="m",Inskrivning!R1036,0)</f>
        <v>0</v>
      </c>
      <c r="K334" s="16">
        <f>IF(Inskrivning!A1036="m",Inskrivning!S1036,0)</f>
        <v>0</v>
      </c>
      <c r="L334" s="16">
        <f>IF(Inskrivning!A1036="m",Inskrivning!T1036,0)</f>
        <v>0</v>
      </c>
      <c r="M334" s="16">
        <f>IF(Inskrivning!A1036="m",Inskrivning!U1036,0)</f>
        <v>0</v>
      </c>
      <c r="N334" s="16">
        <f>IF(Inskrivning!A1036="m",Inskrivning!V1036,0)</f>
        <v>0</v>
      </c>
      <c r="O334" s="73">
        <f>IF(Inskrivning!A1036="m",Inskrivning!W1036,0)</f>
        <v>0</v>
      </c>
      <c r="P334" s="73">
        <f>IF(Inskrivning!A1036="m",Inskrivning!X1036,0)</f>
        <v>0</v>
      </c>
      <c r="Q334" s="113"/>
    </row>
    <row r="335" spans="2:17" ht="15.6" x14ac:dyDescent="0.3">
      <c r="B335" s="55">
        <f>IF(Inskrivning!A1037="m",Inskrivning!J1037,0)</f>
        <v>0</v>
      </c>
      <c r="C335" s="35">
        <f>IF(Inskrivning!A1037="m",Inskrivning!K1037,0)</f>
        <v>0</v>
      </c>
      <c r="D335" s="16">
        <f>IF(Inskrivning!A1037="m",Inskrivning!L1037,0)</f>
        <v>0</v>
      </c>
      <c r="E335" s="16">
        <f>IF(Inskrivning!A1037="m",Inskrivning!M1037,0)</f>
        <v>0</v>
      </c>
      <c r="F335" s="16">
        <f>IF(Inskrivning!A1037="m",Inskrivning!N1037,0)</f>
        <v>0</v>
      </c>
      <c r="G335" s="16">
        <f>IF(Inskrivning!A1037="m",Inskrivning!O1037,0)</f>
        <v>0</v>
      </c>
      <c r="H335" s="16">
        <f>IF(Inskrivning!A1037="m",Inskrivning!P1037,0)</f>
        <v>0</v>
      </c>
      <c r="I335" s="73">
        <f>IF(Inskrivning!A1037="m",Inskrivning!Q1037,0)</f>
        <v>0</v>
      </c>
      <c r="J335" s="16">
        <f>IF(Inskrivning!A1037="m",Inskrivning!R1037,0)</f>
        <v>0</v>
      </c>
      <c r="K335" s="16">
        <f>IF(Inskrivning!A1037="m",Inskrivning!S1037,0)</f>
        <v>0</v>
      </c>
      <c r="L335" s="16">
        <f>IF(Inskrivning!A1037="m",Inskrivning!T1037,0)</f>
        <v>0</v>
      </c>
      <c r="M335" s="16">
        <f>IF(Inskrivning!A1037="m",Inskrivning!U1037,0)</f>
        <v>0</v>
      </c>
      <c r="N335" s="16">
        <f>IF(Inskrivning!A1037="m",Inskrivning!V1037,0)</f>
        <v>0</v>
      </c>
      <c r="O335" s="73">
        <f>IF(Inskrivning!A1037="m",Inskrivning!W1037,0)</f>
        <v>0</v>
      </c>
      <c r="P335" s="73">
        <f>IF(Inskrivning!A1037="m",Inskrivning!X1037,0)</f>
        <v>0</v>
      </c>
      <c r="Q335" s="113"/>
    </row>
    <row r="336" spans="2:17" ht="15.6" x14ac:dyDescent="0.3">
      <c r="B336" s="55">
        <f>IF(Inskrivning!A1038="m",Inskrivning!J1038,0)</f>
        <v>0</v>
      </c>
      <c r="C336" s="35">
        <f>IF(Inskrivning!A1038="m",Inskrivning!K1038,0)</f>
        <v>0</v>
      </c>
      <c r="D336" s="16">
        <f>IF(Inskrivning!A1038="m",Inskrivning!L1038,0)</f>
        <v>0</v>
      </c>
      <c r="E336" s="16">
        <f>IF(Inskrivning!A1038="m",Inskrivning!M1038,0)</f>
        <v>0</v>
      </c>
      <c r="F336" s="16">
        <f>IF(Inskrivning!A1038="m",Inskrivning!N1038,0)</f>
        <v>0</v>
      </c>
      <c r="G336" s="16">
        <f>IF(Inskrivning!A1038="m",Inskrivning!O1038,0)</f>
        <v>0</v>
      </c>
      <c r="H336" s="16">
        <f>IF(Inskrivning!A1038="m",Inskrivning!P1038,0)</f>
        <v>0</v>
      </c>
      <c r="I336" s="73">
        <f>IF(Inskrivning!A1038="m",Inskrivning!Q1038,0)</f>
        <v>0</v>
      </c>
      <c r="J336" s="16">
        <f>IF(Inskrivning!A1038="m",Inskrivning!R1038,0)</f>
        <v>0</v>
      </c>
      <c r="K336" s="16">
        <f>IF(Inskrivning!A1038="m",Inskrivning!S1038,0)</f>
        <v>0</v>
      </c>
      <c r="L336" s="16">
        <f>IF(Inskrivning!A1038="m",Inskrivning!T1038,0)</f>
        <v>0</v>
      </c>
      <c r="M336" s="16">
        <f>IF(Inskrivning!A1038="m",Inskrivning!U1038,0)</f>
        <v>0</v>
      </c>
      <c r="N336" s="16">
        <f>IF(Inskrivning!A1038="m",Inskrivning!V1038,0)</f>
        <v>0</v>
      </c>
      <c r="O336" s="73">
        <f>IF(Inskrivning!A1038="m",Inskrivning!W1038,0)</f>
        <v>0</v>
      </c>
      <c r="P336" s="73">
        <f>IF(Inskrivning!A1038="m",Inskrivning!X1038,0)</f>
        <v>0</v>
      </c>
      <c r="Q336" s="113"/>
    </row>
    <row r="337" spans="2:17" ht="15.6" x14ac:dyDescent="0.3">
      <c r="B337" s="55">
        <f>IF(Inskrivning!A1039="m",Inskrivning!J1039,0)</f>
        <v>0</v>
      </c>
      <c r="C337" s="35">
        <f>IF(Inskrivning!A1039="m",Inskrivning!K1039,0)</f>
        <v>0</v>
      </c>
      <c r="D337" s="16">
        <f>IF(Inskrivning!A1039="m",Inskrivning!L1039,0)</f>
        <v>0</v>
      </c>
      <c r="E337" s="16">
        <f>IF(Inskrivning!A1039="m",Inskrivning!M1039,0)</f>
        <v>0</v>
      </c>
      <c r="F337" s="16">
        <f>IF(Inskrivning!A1039="m",Inskrivning!N1039,0)</f>
        <v>0</v>
      </c>
      <c r="G337" s="16">
        <f>IF(Inskrivning!A1039="m",Inskrivning!O1039,0)</f>
        <v>0</v>
      </c>
      <c r="H337" s="16">
        <f>IF(Inskrivning!A1039="m",Inskrivning!P1039,0)</f>
        <v>0</v>
      </c>
      <c r="I337" s="73">
        <f>IF(Inskrivning!A1039="m",Inskrivning!Q1039,0)</f>
        <v>0</v>
      </c>
      <c r="J337" s="16">
        <f>IF(Inskrivning!A1039="m",Inskrivning!R1039,0)</f>
        <v>0</v>
      </c>
      <c r="K337" s="16">
        <f>IF(Inskrivning!A1039="m",Inskrivning!S1039,0)</f>
        <v>0</v>
      </c>
      <c r="L337" s="16">
        <f>IF(Inskrivning!A1039="m",Inskrivning!T1039,0)</f>
        <v>0</v>
      </c>
      <c r="M337" s="16">
        <f>IF(Inskrivning!A1039="m",Inskrivning!U1039,0)</f>
        <v>0</v>
      </c>
      <c r="N337" s="16">
        <f>IF(Inskrivning!A1039="m",Inskrivning!V1039,0)</f>
        <v>0</v>
      </c>
      <c r="O337" s="73">
        <f>IF(Inskrivning!A1039="m",Inskrivning!W1039,0)</f>
        <v>0</v>
      </c>
      <c r="P337" s="73">
        <f>IF(Inskrivning!A1039="m",Inskrivning!X1039,0)</f>
        <v>0</v>
      </c>
      <c r="Q337" s="113"/>
    </row>
    <row r="338" spans="2:17" ht="15.6" x14ac:dyDescent="0.3">
      <c r="B338" s="55">
        <f>IF(Inskrivning!A1040="m",Inskrivning!J1040,0)</f>
        <v>0</v>
      </c>
      <c r="C338" s="35">
        <f>IF(Inskrivning!A1040="m",Inskrivning!K1040,0)</f>
        <v>0</v>
      </c>
      <c r="D338" s="16">
        <f>IF(Inskrivning!A1040="m",Inskrivning!L1040,0)</f>
        <v>0</v>
      </c>
      <c r="E338" s="16">
        <f>IF(Inskrivning!A1040="m",Inskrivning!M1040,0)</f>
        <v>0</v>
      </c>
      <c r="F338" s="16">
        <f>IF(Inskrivning!A1040="m",Inskrivning!N1040,0)</f>
        <v>0</v>
      </c>
      <c r="G338" s="16">
        <f>IF(Inskrivning!A1040="m",Inskrivning!O1040,0)</f>
        <v>0</v>
      </c>
      <c r="H338" s="16">
        <f>IF(Inskrivning!A1040="m",Inskrivning!P1040,0)</f>
        <v>0</v>
      </c>
      <c r="I338" s="73">
        <f>IF(Inskrivning!A1040="m",Inskrivning!Q1040,0)</f>
        <v>0</v>
      </c>
      <c r="J338" s="16">
        <f>IF(Inskrivning!A1040="m",Inskrivning!R1040,0)</f>
        <v>0</v>
      </c>
      <c r="K338" s="16">
        <f>IF(Inskrivning!A1040="m",Inskrivning!S1040,0)</f>
        <v>0</v>
      </c>
      <c r="L338" s="16">
        <f>IF(Inskrivning!A1040="m",Inskrivning!T1040,0)</f>
        <v>0</v>
      </c>
      <c r="M338" s="16">
        <f>IF(Inskrivning!A1040="m",Inskrivning!U1040,0)</f>
        <v>0</v>
      </c>
      <c r="N338" s="16">
        <f>IF(Inskrivning!A1040="m",Inskrivning!V1040,0)</f>
        <v>0</v>
      </c>
      <c r="O338" s="73">
        <f>IF(Inskrivning!A1040="m",Inskrivning!W1040,0)</f>
        <v>0</v>
      </c>
      <c r="P338" s="73">
        <f>IF(Inskrivning!A1040="m",Inskrivning!X1040,0)</f>
        <v>0</v>
      </c>
      <c r="Q338" s="113"/>
    </row>
    <row r="339" spans="2:17" ht="15.6" x14ac:dyDescent="0.3">
      <c r="B339" s="55">
        <f>IF(Inskrivning!A1041="m",Inskrivning!J1041,0)</f>
        <v>0</v>
      </c>
      <c r="C339" s="35">
        <f>IF(Inskrivning!A1041="m",Inskrivning!K1041,0)</f>
        <v>0</v>
      </c>
      <c r="D339" s="16">
        <f>IF(Inskrivning!A1041="m",Inskrivning!L1041,0)</f>
        <v>0</v>
      </c>
      <c r="E339" s="16">
        <f>IF(Inskrivning!A1041="m",Inskrivning!M1041,0)</f>
        <v>0</v>
      </c>
      <c r="F339" s="16">
        <f>IF(Inskrivning!A1041="m",Inskrivning!N1041,0)</f>
        <v>0</v>
      </c>
      <c r="G339" s="16">
        <f>IF(Inskrivning!A1041="m",Inskrivning!O1041,0)</f>
        <v>0</v>
      </c>
      <c r="H339" s="16">
        <f>IF(Inskrivning!A1041="m",Inskrivning!P1041,0)</f>
        <v>0</v>
      </c>
      <c r="I339" s="73">
        <f>IF(Inskrivning!A1041="m",Inskrivning!Q1041,0)</f>
        <v>0</v>
      </c>
      <c r="J339" s="16">
        <f>IF(Inskrivning!A1041="m",Inskrivning!R1041,0)</f>
        <v>0</v>
      </c>
      <c r="K339" s="16">
        <f>IF(Inskrivning!A1041="m",Inskrivning!S1041,0)</f>
        <v>0</v>
      </c>
      <c r="L339" s="16">
        <f>IF(Inskrivning!A1041="m",Inskrivning!T1041,0)</f>
        <v>0</v>
      </c>
      <c r="M339" s="16">
        <f>IF(Inskrivning!A1041="m",Inskrivning!U1041,0)</f>
        <v>0</v>
      </c>
      <c r="N339" s="16">
        <f>IF(Inskrivning!A1041="m",Inskrivning!V1041,0)</f>
        <v>0</v>
      </c>
      <c r="O339" s="73">
        <f>IF(Inskrivning!A1041="m",Inskrivning!W1041,0)</f>
        <v>0</v>
      </c>
      <c r="P339" s="73">
        <f>IF(Inskrivning!A1041="m",Inskrivning!X1041,0)</f>
        <v>0</v>
      </c>
      <c r="Q339" s="113"/>
    </row>
    <row r="340" spans="2:17" ht="15.6" x14ac:dyDescent="0.3">
      <c r="B340" s="55">
        <f>IF(Inskrivning!A1042="m",Inskrivning!J1042,0)</f>
        <v>0</v>
      </c>
      <c r="C340" s="35">
        <f>IF(Inskrivning!A1042="m",Inskrivning!K1042,0)</f>
        <v>0</v>
      </c>
      <c r="D340" s="16">
        <f>IF(Inskrivning!A1042="m",Inskrivning!L1042,0)</f>
        <v>0</v>
      </c>
      <c r="E340" s="16">
        <f>IF(Inskrivning!A1042="m",Inskrivning!M1042,0)</f>
        <v>0</v>
      </c>
      <c r="F340" s="16">
        <f>IF(Inskrivning!A1042="m",Inskrivning!N1042,0)</f>
        <v>0</v>
      </c>
      <c r="G340" s="16">
        <f>IF(Inskrivning!A1042="m",Inskrivning!O1042,0)</f>
        <v>0</v>
      </c>
      <c r="H340" s="16">
        <f>IF(Inskrivning!A1042="m",Inskrivning!P1042,0)</f>
        <v>0</v>
      </c>
      <c r="I340" s="73">
        <f>IF(Inskrivning!A1042="m",Inskrivning!Q1042,0)</f>
        <v>0</v>
      </c>
      <c r="J340" s="16">
        <f>IF(Inskrivning!A1042="m",Inskrivning!R1042,0)</f>
        <v>0</v>
      </c>
      <c r="K340" s="16">
        <f>IF(Inskrivning!A1042="m",Inskrivning!S1042,0)</f>
        <v>0</v>
      </c>
      <c r="L340" s="16">
        <f>IF(Inskrivning!A1042="m",Inskrivning!T1042,0)</f>
        <v>0</v>
      </c>
      <c r="M340" s="16">
        <f>IF(Inskrivning!A1042="m",Inskrivning!U1042,0)</f>
        <v>0</v>
      </c>
      <c r="N340" s="16">
        <f>IF(Inskrivning!A1042="m",Inskrivning!V1042,0)</f>
        <v>0</v>
      </c>
      <c r="O340" s="73">
        <f>IF(Inskrivning!A1042="m",Inskrivning!W1042,0)</f>
        <v>0</v>
      </c>
      <c r="P340" s="73">
        <f>IF(Inskrivning!A1042="m",Inskrivning!X1042,0)</f>
        <v>0</v>
      </c>
      <c r="Q340" s="113"/>
    </row>
    <row r="341" spans="2:17" ht="15.6" x14ac:dyDescent="0.3">
      <c r="B341" s="55">
        <f>IF(Inskrivning!A1043="m",Inskrivning!J1043,0)</f>
        <v>0</v>
      </c>
      <c r="C341" s="35">
        <f>IF(Inskrivning!A1043="m",Inskrivning!K1043,0)</f>
        <v>0</v>
      </c>
      <c r="D341" s="16">
        <f>IF(Inskrivning!A1043="m",Inskrivning!L1043,0)</f>
        <v>0</v>
      </c>
      <c r="E341" s="16">
        <f>IF(Inskrivning!A1043="m",Inskrivning!M1043,0)</f>
        <v>0</v>
      </c>
      <c r="F341" s="16">
        <f>IF(Inskrivning!A1043="m",Inskrivning!N1043,0)</f>
        <v>0</v>
      </c>
      <c r="G341" s="16">
        <f>IF(Inskrivning!A1043="m",Inskrivning!O1043,0)</f>
        <v>0</v>
      </c>
      <c r="H341" s="16">
        <f>IF(Inskrivning!A1043="m",Inskrivning!P1043,0)</f>
        <v>0</v>
      </c>
      <c r="I341" s="73">
        <f>IF(Inskrivning!A1043="m",Inskrivning!Q1043,0)</f>
        <v>0</v>
      </c>
      <c r="J341" s="16">
        <f>IF(Inskrivning!A1043="m",Inskrivning!R1043,0)</f>
        <v>0</v>
      </c>
      <c r="K341" s="16">
        <f>IF(Inskrivning!A1043="m",Inskrivning!S1043,0)</f>
        <v>0</v>
      </c>
      <c r="L341" s="16">
        <f>IF(Inskrivning!A1043="m",Inskrivning!T1043,0)</f>
        <v>0</v>
      </c>
      <c r="M341" s="16">
        <f>IF(Inskrivning!A1043="m",Inskrivning!U1043,0)</f>
        <v>0</v>
      </c>
      <c r="N341" s="16">
        <f>IF(Inskrivning!A1043="m",Inskrivning!V1043,0)</f>
        <v>0</v>
      </c>
      <c r="O341" s="73">
        <f>IF(Inskrivning!A1043="m",Inskrivning!W1043,0)</f>
        <v>0</v>
      </c>
      <c r="P341" s="73">
        <f>IF(Inskrivning!A1043="m",Inskrivning!X1043,0)</f>
        <v>0</v>
      </c>
      <c r="Q341" s="113"/>
    </row>
    <row r="342" spans="2:17" ht="15.6" x14ac:dyDescent="0.3">
      <c r="B342" s="55">
        <f>IF(Inskrivning!A1044="m",Inskrivning!J1044,0)</f>
        <v>0</v>
      </c>
      <c r="C342" s="35">
        <f>IF(Inskrivning!A1044="m",Inskrivning!K1044,0)</f>
        <v>0</v>
      </c>
      <c r="D342" s="16">
        <f>IF(Inskrivning!A1044="m",Inskrivning!L1044,0)</f>
        <v>0</v>
      </c>
      <c r="E342" s="16">
        <f>IF(Inskrivning!A1044="m",Inskrivning!M1044,0)</f>
        <v>0</v>
      </c>
      <c r="F342" s="16">
        <f>IF(Inskrivning!A1044="m",Inskrivning!N1044,0)</f>
        <v>0</v>
      </c>
      <c r="G342" s="16">
        <f>IF(Inskrivning!A1044="m",Inskrivning!O1044,0)</f>
        <v>0</v>
      </c>
      <c r="H342" s="16">
        <f>IF(Inskrivning!A1044="m",Inskrivning!P1044,0)</f>
        <v>0</v>
      </c>
      <c r="I342" s="73">
        <f>IF(Inskrivning!A1044="m",Inskrivning!Q1044,0)</f>
        <v>0</v>
      </c>
      <c r="J342" s="16">
        <f>IF(Inskrivning!A1044="m",Inskrivning!R1044,0)</f>
        <v>0</v>
      </c>
      <c r="K342" s="16">
        <f>IF(Inskrivning!A1044="m",Inskrivning!S1044,0)</f>
        <v>0</v>
      </c>
      <c r="L342" s="16">
        <f>IF(Inskrivning!A1044="m",Inskrivning!T1044,0)</f>
        <v>0</v>
      </c>
      <c r="M342" s="16">
        <f>IF(Inskrivning!A1044="m",Inskrivning!U1044,0)</f>
        <v>0</v>
      </c>
      <c r="N342" s="16">
        <f>IF(Inskrivning!A1044="m",Inskrivning!V1044,0)</f>
        <v>0</v>
      </c>
      <c r="O342" s="73">
        <f>IF(Inskrivning!A1044="m",Inskrivning!W1044,0)</f>
        <v>0</v>
      </c>
      <c r="P342" s="73">
        <f>IF(Inskrivning!A1044="m",Inskrivning!X1044,0)</f>
        <v>0</v>
      </c>
      <c r="Q342" s="113"/>
    </row>
    <row r="343" spans="2:17" ht="15.6" x14ac:dyDescent="0.3">
      <c r="B343" s="55">
        <f>IF(Inskrivning!A1045="m",Inskrivning!J1045,0)</f>
        <v>0</v>
      </c>
      <c r="C343" s="35">
        <f>IF(Inskrivning!A1045="m",Inskrivning!K1045,0)</f>
        <v>0</v>
      </c>
      <c r="D343" s="16">
        <f>IF(Inskrivning!A1045="m",Inskrivning!L1045,0)</f>
        <v>0</v>
      </c>
      <c r="E343" s="16">
        <f>IF(Inskrivning!A1045="m",Inskrivning!M1045,0)</f>
        <v>0</v>
      </c>
      <c r="F343" s="16">
        <f>IF(Inskrivning!A1045="m",Inskrivning!N1045,0)</f>
        <v>0</v>
      </c>
      <c r="G343" s="16">
        <f>IF(Inskrivning!A1045="m",Inskrivning!O1045,0)</f>
        <v>0</v>
      </c>
      <c r="H343" s="16">
        <f>IF(Inskrivning!A1045="m",Inskrivning!P1045,0)</f>
        <v>0</v>
      </c>
      <c r="I343" s="73">
        <f>IF(Inskrivning!A1045="m",Inskrivning!Q1045,0)</f>
        <v>0</v>
      </c>
      <c r="J343" s="16">
        <f>IF(Inskrivning!A1045="m",Inskrivning!R1045,0)</f>
        <v>0</v>
      </c>
      <c r="K343" s="16">
        <f>IF(Inskrivning!A1045="m",Inskrivning!S1045,0)</f>
        <v>0</v>
      </c>
      <c r="L343" s="16">
        <f>IF(Inskrivning!A1045="m",Inskrivning!T1045,0)</f>
        <v>0</v>
      </c>
      <c r="M343" s="16">
        <f>IF(Inskrivning!A1045="m",Inskrivning!U1045,0)</f>
        <v>0</v>
      </c>
      <c r="N343" s="16">
        <f>IF(Inskrivning!A1045="m",Inskrivning!V1045,0)</f>
        <v>0</v>
      </c>
      <c r="O343" s="73">
        <f>IF(Inskrivning!A1045="m",Inskrivning!W1045,0)</f>
        <v>0</v>
      </c>
      <c r="P343" s="73">
        <f>IF(Inskrivning!A1045="m",Inskrivning!X1045,0)</f>
        <v>0</v>
      </c>
      <c r="Q343" s="113"/>
    </row>
    <row r="344" spans="2:17" ht="15.6" x14ac:dyDescent="0.3">
      <c r="B344" s="55">
        <f>IF(Inskrivning!A1046="m",Inskrivning!J1046,0)</f>
        <v>0</v>
      </c>
      <c r="C344" s="35">
        <f>IF(Inskrivning!A1046="m",Inskrivning!K1046,0)</f>
        <v>0</v>
      </c>
      <c r="D344" s="16">
        <f>IF(Inskrivning!A1046="m",Inskrivning!L1046,0)</f>
        <v>0</v>
      </c>
      <c r="E344" s="16">
        <f>IF(Inskrivning!A1046="m",Inskrivning!M1046,0)</f>
        <v>0</v>
      </c>
      <c r="F344" s="16">
        <f>IF(Inskrivning!A1046="m",Inskrivning!N1046,0)</f>
        <v>0</v>
      </c>
      <c r="G344" s="16">
        <f>IF(Inskrivning!A1046="m",Inskrivning!O1046,0)</f>
        <v>0</v>
      </c>
      <c r="H344" s="16">
        <f>IF(Inskrivning!A1046="m",Inskrivning!P1046,0)</f>
        <v>0</v>
      </c>
      <c r="I344" s="73">
        <f>IF(Inskrivning!A1046="m",Inskrivning!Q1046,0)</f>
        <v>0</v>
      </c>
      <c r="J344" s="16">
        <f>IF(Inskrivning!A1046="m",Inskrivning!R1046,0)</f>
        <v>0</v>
      </c>
      <c r="K344" s="16">
        <f>IF(Inskrivning!A1046="m",Inskrivning!S1046,0)</f>
        <v>0</v>
      </c>
      <c r="L344" s="16">
        <f>IF(Inskrivning!A1046="m",Inskrivning!T1046,0)</f>
        <v>0</v>
      </c>
      <c r="M344" s="16">
        <f>IF(Inskrivning!A1046="m",Inskrivning!U1046,0)</f>
        <v>0</v>
      </c>
      <c r="N344" s="16">
        <f>IF(Inskrivning!A1046="m",Inskrivning!V1046,0)</f>
        <v>0</v>
      </c>
      <c r="O344" s="73">
        <f>IF(Inskrivning!A1046="m",Inskrivning!W1046,0)</f>
        <v>0</v>
      </c>
      <c r="P344" s="73">
        <f>IF(Inskrivning!A1046="m",Inskrivning!X1046,0)</f>
        <v>0</v>
      </c>
      <c r="Q344" s="113"/>
    </row>
    <row r="345" spans="2:17" ht="15.6" x14ac:dyDescent="0.3">
      <c r="B345" s="55">
        <f>IF(Inskrivning!A1047="m",Inskrivning!J1047,0)</f>
        <v>0</v>
      </c>
      <c r="C345" s="35">
        <f>IF(Inskrivning!A1047="m",Inskrivning!K1047,0)</f>
        <v>0</v>
      </c>
      <c r="D345" s="16">
        <f>IF(Inskrivning!A1047="m",Inskrivning!L1047,0)</f>
        <v>0</v>
      </c>
      <c r="E345" s="16">
        <f>IF(Inskrivning!A1047="m",Inskrivning!M1047,0)</f>
        <v>0</v>
      </c>
      <c r="F345" s="16">
        <f>IF(Inskrivning!A1047="m",Inskrivning!N1047,0)</f>
        <v>0</v>
      </c>
      <c r="G345" s="16">
        <f>IF(Inskrivning!A1047="m",Inskrivning!O1047,0)</f>
        <v>0</v>
      </c>
      <c r="H345" s="16">
        <f>IF(Inskrivning!A1047="m",Inskrivning!P1047,0)</f>
        <v>0</v>
      </c>
      <c r="I345" s="73">
        <f>IF(Inskrivning!A1047="m",Inskrivning!Q1047,0)</f>
        <v>0</v>
      </c>
      <c r="J345" s="16">
        <f>IF(Inskrivning!A1047="m",Inskrivning!R1047,0)</f>
        <v>0</v>
      </c>
      <c r="K345" s="16">
        <f>IF(Inskrivning!A1047="m",Inskrivning!S1047,0)</f>
        <v>0</v>
      </c>
      <c r="L345" s="16">
        <f>IF(Inskrivning!A1047="m",Inskrivning!T1047,0)</f>
        <v>0</v>
      </c>
      <c r="M345" s="16">
        <f>IF(Inskrivning!A1047="m",Inskrivning!U1047,0)</f>
        <v>0</v>
      </c>
      <c r="N345" s="16">
        <f>IF(Inskrivning!A1047="m",Inskrivning!V1047,0)</f>
        <v>0</v>
      </c>
      <c r="O345" s="73">
        <f>IF(Inskrivning!A1047="m",Inskrivning!W1047,0)</f>
        <v>0</v>
      </c>
      <c r="P345" s="73">
        <f>IF(Inskrivning!A1047="m",Inskrivning!X1047,0)</f>
        <v>0</v>
      </c>
      <c r="Q345" s="113"/>
    </row>
    <row r="346" spans="2:17" ht="15.6" x14ac:dyDescent="0.3">
      <c r="B346" s="55">
        <f>IF(Inskrivning!A1048="m",Inskrivning!J1048,0)</f>
        <v>0</v>
      </c>
      <c r="C346" s="35">
        <f>IF(Inskrivning!A1048="m",Inskrivning!K1048,0)</f>
        <v>0</v>
      </c>
      <c r="D346" s="16">
        <f>IF(Inskrivning!A1048="m",Inskrivning!L1048,0)</f>
        <v>0</v>
      </c>
      <c r="E346" s="16">
        <f>IF(Inskrivning!A1048="m",Inskrivning!M1048,0)</f>
        <v>0</v>
      </c>
      <c r="F346" s="16">
        <f>IF(Inskrivning!A1048="m",Inskrivning!N1048,0)</f>
        <v>0</v>
      </c>
      <c r="G346" s="16">
        <f>IF(Inskrivning!A1048="m",Inskrivning!O1048,0)</f>
        <v>0</v>
      </c>
      <c r="H346" s="16">
        <f>IF(Inskrivning!A1048="m",Inskrivning!P1048,0)</f>
        <v>0</v>
      </c>
      <c r="I346" s="73">
        <f>IF(Inskrivning!A1048="m",Inskrivning!Q1048,0)</f>
        <v>0</v>
      </c>
      <c r="J346" s="16">
        <f>IF(Inskrivning!A1048="m",Inskrivning!R1048,0)</f>
        <v>0</v>
      </c>
      <c r="K346" s="16">
        <f>IF(Inskrivning!A1048="m",Inskrivning!S1048,0)</f>
        <v>0</v>
      </c>
      <c r="L346" s="16">
        <f>IF(Inskrivning!A1048="m",Inskrivning!T1048,0)</f>
        <v>0</v>
      </c>
      <c r="M346" s="16">
        <f>IF(Inskrivning!A1048="m",Inskrivning!U1048,0)</f>
        <v>0</v>
      </c>
      <c r="N346" s="16">
        <f>IF(Inskrivning!A1048="m",Inskrivning!V1048,0)</f>
        <v>0</v>
      </c>
      <c r="O346" s="73">
        <f>IF(Inskrivning!A1048="m",Inskrivning!W1048,0)</f>
        <v>0</v>
      </c>
      <c r="P346" s="73">
        <f>IF(Inskrivning!A1048="m",Inskrivning!X1048,0)</f>
        <v>0</v>
      </c>
      <c r="Q346" s="113"/>
    </row>
    <row r="347" spans="2:17" ht="15.6" x14ac:dyDescent="0.3">
      <c r="B347" s="55">
        <f>IF(Inskrivning!A1049="m",Inskrivning!J1049,0)</f>
        <v>0</v>
      </c>
      <c r="C347" s="35">
        <f>IF(Inskrivning!A1049="m",Inskrivning!K1049,0)</f>
        <v>0</v>
      </c>
      <c r="D347" s="16">
        <f>IF(Inskrivning!A1049="m",Inskrivning!L1049,0)</f>
        <v>0</v>
      </c>
      <c r="E347" s="16">
        <f>IF(Inskrivning!A1049="m",Inskrivning!M1049,0)</f>
        <v>0</v>
      </c>
      <c r="F347" s="16">
        <f>IF(Inskrivning!A1049="m",Inskrivning!N1049,0)</f>
        <v>0</v>
      </c>
      <c r="G347" s="16">
        <f>IF(Inskrivning!A1049="m",Inskrivning!O1049,0)</f>
        <v>0</v>
      </c>
      <c r="H347" s="16">
        <f>IF(Inskrivning!A1049="m",Inskrivning!P1049,0)</f>
        <v>0</v>
      </c>
      <c r="I347" s="73">
        <f>IF(Inskrivning!A1049="m",Inskrivning!Q1049,0)</f>
        <v>0</v>
      </c>
      <c r="J347" s="16">
        <f>IF(Inskrivning!A1049="m",Inskrivning!R1049,0)</f>
        <v>0</v>
      </c>
      <c r="K347" s="16">
        <f>IF(Inskrivning!A1049="m",Inskrivning!S1049,0)</f>
        <v>0</v>
      </c>
      <c r="L347" s="16">
        <f>IF(Inskrivning!A1049="m",Inskrivning!T1049,0)</f>
        <v>0</v>
      </c>
      <c r="M347" s="16">
        <f>IF(Inskrivning!A1049="m",Inskrivning!U1049,0)</f>
        <v>0</v>
      </c>
      <c r="N347" s="16">
        <f>IF(Inskrivning!A1049="m",Inskrivning!V1049,0)</f>
        <v>0</v>
      </c>
      <c r="O347" s="73">
        <f>IF(Inskrivning!A1049="m",Inskrivning!W1049,0)</f>
        <v>0</v>
      </c>
      <c r="P347" s="73">
        <f>IF(Inskrivning!A1049="m",Inskrivning!X1049,0)</f>
        <v>0</v>
      </c>
      <c r="Q347" s="113"/>
    </row>
    <row r="348" spans="2:17" ht="15.6" x14ac:dyDescent="0.3">
      <c r="B348" s="55">
        <f>IF(Inskrivning!A1050="m",Inskrivning!J1050,0)</f>
        <v>0</v>
      </c>
      <c r="C348" s="35">
        <f>IF(Inskrivning!A1050="m",Inskrivning!K1050,0)</f>
        <v>0</v>
      </c>
      <c r="D348" s="16">
        <f>IF(Inskrivning!A1050="m",Inskrivning!L1050,0)</f>
        <v>0</v>
      </c>
      <c r="E348" s="16">
        <f>IF(Inskrivning!A1050="m",Inskrivning!M1050,0)</f>
        <v>0</v>
      </c>
      <c r="F348" s="16">
        <f>IF(Inskrivning!A1050="m",Inskrivning!N1050,0)</f>
        <v>0</v>
      </c>
      <c r="G348" s="16">
        <f>IF(Inskrivning!A1050="m",Inskrivning!O1050,0)</f>
        <v>0</v>
      </c>
      <c r="H348" s="16">
        <f>IF(Inskrivning!A1050="m",Inskrivning!P1050,0)</f>
        <v>0</v>
      </c>
      <c r="I348" s="73">
        <f>IF(Inskrivning!A1050="m",Inskrivning!Q1050,0)</f>
        <v>0</v>
      </c>
      <c r="J348" s="16">
        <f>IF(Inskrivning!A1050="m",Inskrivning!R1050,0)</f>
        <v>0</v>
      </c>
      <c r="K348" s="16">
        <f>IF(Inskrivning!A1050="m",Inskrivning!S1050,0)</f>
        <v>0</v>
      </c>
      <c r="L348" s="16">
        <f>IF(Inskrivning!A1050="m",Inskrivning!T1050,0)</f>
        <v>0</v>
      </c>
      <c r="M348" s="16">
        <f>IF(Inskrivning!A1050="m",Inskrivning!U1050,0)</f>
        <v>0</v>
      </c>
      <c r="N348" s="16">
        <f>IF(Inskrivning!A1050="m",Inskrivning!V1050,0)</f>
        <v>0</v>
      </c>
      <c r="O348" s="73">
        <f>IF(Inskrivning!A1050="m",Inskrivning!W1050,0)</f>
        <v>0</v>
      </c>
      <c r="P348" s="73">
        <f>IF(Inskrivning!A1050="m",Inskrivning!X1050,0)</f>
        <v>0</v>
      </c>
      <c r="Q348" s="113"/>
    </row>
    <row r="349" spans="2:17" ht="15.6" x14ac:dyDescent="0.3">
      <c r="B349" s="55">
        <f>IF(Inskrivning!A1051="m",Inskrivning!J1051,0)</f>
        <v>0</v>
      </c>
      <c r="C349" s="35">
        <f>IF(Inskrivning!A1051="m",Inskrivning!K1051,0)</f>
        <v>0</v>
      </c>
      <c r="D349" s="16">
        <f>IF(Inskrivning!A1051="m",Inskrivning!L1051,0)</f>
        <v>0</v>
      </c>
      <c r="E349" s="16">
        <f>IF(Inskrivning!A1051="m",Inskrivning!M1051,0)</f>
        <v>0</v>
      </c>
      <c r="F349" s="16">
        <f>IF(Inskrivning!A1051="m",Inskrivning!N1051,0)</f>
        <v>0</v>
      </c>
      <c r="G349" s="16">
        <f>IF(Inskrivning!A1051="m",Inskrivning!O1051,0)</f>
        <v>0</v>
      </c>
      <c r="H349" s="16">
        <f>IF(Inskrivning!A1051="m",Inskrivning!P1051,0)</f>
        <v>0</v>
      </c>
      <c r="I349" s="73">
        <f>IF(Inskrivning!A1051="m",Inskrivning!Q1051,0)</f>
        <v>0</v>
      </c>
      <c r="J349" s="16">
        <f>IF(Inskrivning!A1051="m",Inskrivning!R1051,0)</f>
        <v>0</v>
      </c>
      <c r="K349" s="16">
        <f>IF(Inskrivning!A1051="m",Inskrivning!S1051,0)</f>
        <v>0</v>
      </c>
      <c r="L349" s="16">
        <f>IF(Inskrivning!A1051="m",Inskrivning!T1051,0)</f>
        <v>0</v>
      </c>
      <c r="M349" s="16">
        <f>IF(Inskrivning!A1051="m",Inskrivning!U1051,0)</f>
        <v>0</v>
      </c>
      <c r="N349" s="16">
        <f>IF(Inskrivning!A1051="m",Inskrivning!V1051,0)</f>
        <v>0</v>
      </c>
      <c r="O349" s="73">
        <f>IF(Inskrivning!A1051="m",Inskrivning!W1051,0)</f>
        <v>0</v>
      </c>
      <c r="P349" s="73">
        <f>IF(Inskrivning!A1051="m",Inskrivning!X1051,0)</f>
        <v>0</v>
      </c>
      <c r="Q349" s="113"/>
    </row>
    <row r="350" spans="2:17" ht="15.6" x14ac:dyDescent="0.3">
      <c r="B350" s="55">
        <f>IF(Inskrivning!A1052="m",Inskrivning!J1052,0)</f>
        <v>0</v>
      </c>
      <c r="C350" s="35">
        <f>IF(Inskrivning!A1052="m",Inskrivning!K1052,0)</f>
        <v>0</v>
      </c>
      <c r="D350" s="16">
        <f>IF(Inskrivning!A1052="m",Inskrivning!L1052,0)</f>
        <v>0</v>
      </c>
      <c r="E350" s="16">
        <f>IF(Inskrivning!A1052="m",Inskrivning!M1052,0)</f>
        <v>0</v>
      </c>
      <c r="F350" s="16">
        <f>IF(Inskrivning!A1052="m",Inskrivning!N1052,0)</f>
        <v>0</v>
      </c>
      <c r="G350" s="16">
        <f>IF(Inskrivning!A1052="m",Inskrivning!O1052,0)</f>
        <v>0</v>
      </c>
      <c r="H350" s="16">
        <f>IF(Inskrivning!A1052="m",Inskrivning!P1052,0)</f>
        <v>0</v>
      </c>
      <c r="I350" s="73">
        <f>IF(Inskrivning!A1052="m",Inskrivning!Q1052,0)</f>
        <v>0</v>
      </c>
      <c r="J350" s="16">
        <f>IF(Inskrivning!A1052="m",Inskrivning!R1052,0)</f>
        <v>0</v>
      </c>
      <c r="K350" s="16">
        <f>IF(Inskrivning!A1052="m",Inskrivning!S1052,0)</f>
        <v>0</v>
      </c>
      <c r="L350" s="16">
        <f>IF(Inskrivning!A1052="m",Inskrivning!T1052,0)</f>
        <v>0</v>
      </c>
      <c r="M350" s="16">
        <f>IF(Inskrivning!A1052="m",Inskrivning!U1052,0)</f>
        <v>0</v>
      </c>
      <c r="N350" s="16">
        <f>IF(Inskrivning!A1052="m",Inskrivning!V1052,0)</f>
        <v>0</v>
      </c>
      <c r="O350" s="73">
        <f>IF(Inskrivning!A1052="m",Inskrivning!W1052,0)</f>
        <v>0</v>
      </c>
      <c r="P350" s="73">
        <f>IF(Inskrivning!A1052="m",Inskrivning!X1052,0)</f>
        <v>0</v>
      </c>
      <c r="Q350" s="113"/>
    </row>
    <row r="351" spans="2:17" ht="15.6" x14ac:dyDescent="0.3">
      <c r="B351" s="55">
        <f>IF(Inskrivning!A1053="m",Inskrivning!J1053,0)</f>
        <v>0</v>
      </c>
      <c r="C351" s="35">
        <f>IF(Inskrivning!A1053="m",Inskrivning!K1053,0)</f>
        <v>0</v>
      </c>
      <c r="D351" s="16">
        <f>IF(Inskrivning!A1053="m",Inskrivning!L1053,0)</f>
        <v>0</v>
      </c>
      <c r="E351" s="16">
        <f>IF(Inskrivning!A1053="m",Inskrivning!M1053,0)</f>
        <v>0</v>
      </c>
      <c r="F351" s="16">
        <f>IF(Inskrivning!A1053="m",Inskrivning!N1053,0)</f>
        <v>0</v>
      </c>
      <c r="G351" s="16">
        <f>IF(Inskrivning!A1053="m",Inskrivning!O1053,0)</f>
        <v>0</v>
      </c>
      <c r="H351" s="16">
        <f>IF(Inskrivning!A1053="m",Inskrivning!P1053,0)</f>
        <v>0</v>
      </c>
      <c r="I351" s="73">
        <f>IF(Inskrivning!A1053="m",Inskrivning!Q1053,0)</f>
        <v>0</v>
      </c>
      <c r="J351" s="16">
        <f>IF(Inskrivning!A1053="m",Inskrivning!R1053,0)</f>
        <v>0</v>
      </c>
      <c r="K351" s="16">
        <f>IF(Inskrivning!A1053="m",Inskrivning!S1053,0)</f>
        <v>0</v>
      </c>
      <c r="L351" s="16">
        <f>IF(Inskrivning!A1053="m",Inskrivning!T1053,0)</f>
        <v>0</v>
      </c>
      <c r="M351" s="16">
        <f>IF(Inskrivning!A1053="m",Inskrivning!U1053,0)</f>
        <v>0</v>
      </c>
      <c r="N351" s="16">
        <f>IF(Inskrivning!A1053="m",Inskrivning!V1053,0)</f>
        <v>0</v>
      </c>
      <c r="O351" s="73">
        <f>IF(Inskrivning!A1053="m",Inskrivning!W1053,0)</f>
        <v>0</v>
      </c>
      <c r="P351" s="73">
        <f>IF(Inskrivning!A1053="m",Inskrivning!X1053,0)</f>
        <v>0</v>
      </c>
      <c r="Q351" s="113"/>
    </row>
    <row r="352" spans="2:17" ht="15.6" x14ac:dyDescent="0.3">
      <c r="B352" s="55">
        <f>IF(Inskrivning!A1054="m",Inskrivning!J1054,0)</f>
        <v>0</v>
      </c>
      <c r="C352" s="35">
        <f>IF(Inskrivning!A1054="m",Inskrivning!K1054,0)</f>
        <v>0</v>
      </c>
      <c r="D352" s="16">
        <f>IF(Inskrivning!A1054="m",Inskrivning!L1054,0)</f>
        <v>0</v>
      </c>
      <c r="E352" s="16">
        <f>IF(Inskrivning!A1054="m",Inskrivning!M1054,0)</f>
        <v>0</v>
      </c>
      <c r="F352" s="16">
        <f>IF(Inskrivning!A1054="m",Inskrivning!N1054,0)</f>
        <v>0</v>
      </c>
      <c r="G352" s="16">
        <f>IF(Inskrivning!A1054="m",Inskrivning!O1054,0)</f>
        <v>0</v>
      </c>
      <c r="H352" s="16">
        <f>IF(Inskrivning!A1054="m",Inskrivning!P1054,0)</f>
        <v>0</v>
      </c>
      <c r="I352" s="73">
        <f>IF(Inskrivning!A1054="m",Inskrivning!Q1054,0)</f>
        <v>0</v>
      </c>
      <c r="J352" s="16">
        <f>IF(Inskrivning!A1054="m",Inskrivning!R1054,0)</f>
        <v>0</v>
      </c>
      <c r="K352" s="16">
        <f>IF(Inskrivning!A1054="m",Inskrivning!S1054,0)</f>
        <v>0</v>
      </c>
      <c r="L352" s="16">
        <f>IF(Inskrivning!A1054="m",Inskrivning!T1054,0)</f>
        <v>0</v>
      </c>
      <c r="M352" s="16">
        <f>IF(Inskrivning!A1054="m",Inskrivning!U1054,0)</f>
        <v>0</v>
      </c>
      <c r="N352" s="16">
        <f>IF(Inskrivning!A1054="m",Inskrivning!V1054,0)</f>
        <v>0</v>
      </c>
      <c r="O352" s="73">
        <f>IF(Inskrivning!A1054="m",Inskrivning!W1054,0)</f>
        <v>0</v>
      </c>
      <c r="P352" s="73">
        <f>IF(Inskrivning!A1054="m",Inskrivning!X1054,0)</f>
        <v>0</v>
      </c>
      <c r="Q352" s="113"/>
    </row>
    <row r="353" spans="2:17" ht="15.6" x14ac:dyDescent="0.3">
      <c r="B353" s="55">
        <f>IF(Inskrivning!A1055="m",Inskrivning!J1055,0)</f>
        <v>0</v>
      </c>
      <c r="C353" s="35">
        <f>IF(Inskrivning!A1055="m",Inskrivning!K1055,0)</f>
        <v>0</v>
      </c>
      <c r="D353" s="16">
        <f>IF(Inskrivning!A1055="m",Inskrivning!L1055,0)</f>
        <v>0</v>
      </c>
      <c r="E353" s="16">
        <f>IF(Inskrivning!A1055="m",Inskrivning!M1055,0)</f>
        <v>0</v>
      </c>
      <c r="F353" s="16">
        <f>IF(Inskrivning!A1055="m",Inskrivning!N1055,0)</f>
        <v>0</v>
      </c>
      <c r="G353" s="16">
        <f>IF(Inskrivning!A1055="m",Inskrivning!O1055,0)</f>
        <v>0</v>
      </c>
      <c r="H353" s="16">
        <f>IF(Inskrivning!A1055="m",Inskrivning!P1055,0)</f>
        <v>0</v>
      </c>
      <c r="I353" s="73">
        <f>IF(Inskrivning!A1055="m",Inskrivning!Q1055,0)</f>
        <v>0</v>
      </c>
      <c r="J353" s="16">
        <f>IF(Inskrivning!A1055="m",Inskrivning!R1055,0)</f>
        <v>0</v>
      </c>
      <c r="K353" s="16">
        <f>IF(Inskrivning!A1055="m",Inskrivning!S1055,0)</f>
        <v>0</v>
      </c>
      <c r="L353" s="16">
        <f>IF(Inskrivning!A1055="m",Inskrivning!T1055,0)</f>
        <v>0</v>
      </c>
      <c r="M353" s="16">
        <f>IF(Inskrivning!A1055="m",Inskrivning!U1055,0)</f>
        <v>0</v>
      </c>
      <c r="N353" s="16">
        <f>IF(Inskrivning!A1055="m",Inskrivning!V1055,0)</f>
        <v>0</v>
      </c>
      <c r="O353" s="73">
        <f>IF(Inskrivning!A1055="m",Inskrivning!W1055,0)</f>
        <v>0</v>
      </c>
      <c r="P353" s="73">
        <f>IF(Inskrivning!A1055="m",Inskrivning!X1055,0)</f>
        <v>0</v>
      </c>
      <c r="Q353" s="113"/>
    </row>
    <row r="354" spans="2:17" ht="15.6" x14ac:dyDescent="0.3">
      <c r="B354" s="55">
        <f>IF(Inskrivning!A1056="m",Inskrivning!J1056,0)</f>
        <v>0</v>
      </c>
      <c r="C354" s="35">
        <f>IF(Inskrivning!A1056="m",Inskrivning!K1056,0)</f>
        <v>0</v>
      </c>
      <c r="D354" s="16">
        <f>IF(Inskrivning!A1056="m",Inskrivning!L1056,0)</f>
        <v>0</v>
      </c>
      <c r="E354" s="16">
        <f>IF(Inskrivning!A1056="m",Inskrivning!M1056,0)</f>
        <v>0</v>
      </c>
      <c r="F354" s="16">
        <f>IF(Inskrivning!A1056="m",Inskrivning!N1056,0)</f>
        <v>0</v>
      </c>
      <c r="G354" s="16">
        <f>IF(Inskrivning!A1056="m",Inskrivning!O1056,0)</f>
        <v>0</v>
      </c>
      <c r="H354" s="16">
        <f>IF(Inskrivning!A1056="m",Inskrivning!P1056,0)</f>
        <v>0</v>
      </c>
      <c r="I354" s="73">
        <f>IF(Inskrivning!A1056="m",Inskrivning!Q1056,0)</f>
        <v>0</v>
      </c>
      <c r="J354" s="16">
        <f>IF(Inskrivning!A1056="m",Inskrivning!R1056,0)</f>
        <v>0</v>
      </c>
      <c r="K354" s="16">
        <f>IF(Inskrivning!A1056="m",Inskrivning!S1056,0)</f>
        <v>0</v>
      </c>
      <c r="L354" s="16">
        <f>IF(Inskrivning!A1056="m",Inskrivning!T1056,0)</f>
        <v>0</v>
      </c>
      <c r="M354" s="16">
        <f>IF(Inskrivning!A1056="m",Inskrivning!U1056,0)</f>
        <v>0</v>
      </c>
      <c r="N354" s="16">
        <f>IF(Inskrivning!A1056="m",Inskrivning!V1056,0)</f>
        <v>0</v>
      </c>
      <c r="O354" s="73">
        <f>IF(Inskrivning!A1056="m",Inskrivning!W1056,0)</f>
        <v>0</v>
      </c>
      <c r="P354" s="73">
        <f>IF(Inskrivning!A1056="m",Inskrivning!X1056,0)</f>
        <v>0</v>
      </c>
      <c r="Q354" s="113"/>
    </row>
    <row r="355" spans="2:17" ht="15.6" x14ac:dyDescent="0.3">
      <c r="B355" s="55">
        <f>IF(Inskrivning!A1057="m",Inskrivning!J1057,0)</f>
        <v>0</v>
      </c>
      <c r="C355" s="35">
        <f>IF(Inskrivning!A1057="m",Inskrivning!K1057,0)</f>
        <v>0</v>
      </c>
      <c r="D355" s="16">
        <f>IF(Inskrivning!A1057="m",Inskrivning!L1057,0)</f>
        <v>0</v>
      </c>
      <c r="E355" s="16">
        <f>IF(Inskrivning!A1057="m",Inskrivning!M1057,0)</f>
        <v>0</v>
      </c>
      <c r="F355" s="16">
        <f>IF(Inskrivning!A1057="m",Inskrivning!N1057,0)</f>
        <v>0</v>
      </c>
      <c r="G355" s="16">
        <f>IF(Inskrivning!A1057="m",Inskrivning!O1057,0)</f>
        <v>0</v>
      </c>
      <c r="H355" s="16">
        <f>IF(Inskrivning!A1057="m",Inskrivning!P1057,0)</f>
        <v>0</v>
      </c>
      <c r="I355" s="73">
        <f>IF(Inskrivning!A1057="m",Inskrivning!Q1057,0)</f>
        <v>0</v>
      </c>
      <c r="J355" s="16">
        <f>IF(Inskrivning!A1057="m",Inskrivning!R1057,0)</f>
        <v>0</v>
      </c>
      <c r="K355" s="16">
        <f>IF(Inskrivning!A1057="m",Inskrivning!S1057,0)</f>
        <v>0</v>
      </c>
      <c r="L355" s="16">
        <f>IF(Inskrivning!A1057="m",Inskrivning!T1057,0)</f>
        <v>0</v>
      </c>
      <c r="M355" s="16">
        <f>IF(Inskrivning!A1057="m",Inskrivning!U1057,0)</f>
        <v>0</v>
      </c>
      <c r="N355" s="16">
        <f>IF(Inskrivning!A1057="m",Inskrivning!V1057,0)</f>
        <v>0</v>
      </c>
      <c r="O355" s="73">
        <f>IF(Inskrivning!A1057="m",Inskrivning!W1057,0)</f>
        <v>0</v>
      </c>
      <c r="P355" s="73">
        <f>IF(Inskrivning!A1057="m",Inskrivning!X1057,0)</f>
        <v>0</v>
      </c>
      <c r="Q355" s="113"/>
    </row>
    <row r="356" spans="2:17" ht="15.6" x14ac:dyDescent="0.3">
      <c r="B356" s="55">
        <f>IF(Inskrivning!A1058="m",Inskrivning!J1058,0)</f>
        <v>0</v>
      </c>
      <c r="C356" s="35">
        <f>IF(Inskrivning!A1058="m",Inskrivning!K1058,0)</f>
        <v>0</v>
      </c>
      <c r="D356" s="16">
        <f>IF(Inskrivning!A1058="m",Inskrivning!L1058,0)</f>
        <v>0</v>
      </c>
      <c r="E356" s="16">
        <f>IF(Inskrivning!A1058="m",Inskrivning!M1058,0)</f>
        <v>0</v>
      </c>
      <c r="F356" s="16">
        <f>IF(Inskrivning!A1058="m",Inskrivning!N1058,0)</f>
        <v>0</v>
      </c>
      <c r="G356" s="16">
        <f>IF(Inskrivning!A1058="m",Inskrivning!O1058,0)</f>
        <v>0</v>
      </c>
      <c r="H356" s="16">
        <f>IF(Inskrivning!A1058="m",Inskrivning!P1058,0)</f>
        <v>0</v>
      </c>
      <c r="I356" s="73">
        <f>IF(Inskrivning!A1058="m",Inskrivning!Q1058,0)</f>
        <v>0</v>
      </c>
      <c r="J356" s="16">
        <f>IF(Inskrivning!A1058="m",Inskrivning!R1058,0)</f>
        <v>0</v>
      </c>
      <c r="K356" s="16">
        <f>IF(Inskrivning!A1058="m",Inskrivning!S1058,0)</f>
        <v>0</v>
      </c>
      <c r="L356" s="16">
        <f>IF(Inskrivning!A1058="m",Inskrivning!T1058,0)</f>
        <v>0</v>
      </c>
      <c r="M356" s="16">
        <f>IF(Inskrivning!A1058="m",Inskrivning!U1058,0)</f>
        <v>0</v>
      </c>
      <c r="N356" s="16">
        <f>IF(Inskrivning!A1058="m",Inskrivning!V1058,0)</f>
        <v>0</v>
      </c>
      <c r="O356" s="73">
        <f>IF(Inskrivning!A1058="m",Inskrivning!W1058,0)</f>
        <v>0</v>
      </c>
      <c r="P356" s="73">
        <f>IF(Inskrivning!A1058="m",Inskrivning!X1058,0)</f>
        <v>0</v>
      </c>
      <c r="Q356" s="113"/>
    </row>
    <row r="357" spans="2:17" ht="15.6" x14ac:dyDescent="0.3">
      <c r="B357" s="55">
        <f>IF(Inskrivning!A1059="m",Inskrivning!J1059,0)</f>
        <v>0</v>
      </c>
      <c r="C357" s="35">
        <f>IF(Inskrivning!A1059="m",Inskrivning!K1059,0)</f>
        <v>0</v>
      </c>
      <c r="D357" s="16">
        <f>IF(Inskrivning!A1059="m",Inskrivning!L1059,0)</f>
        <v>0</v>
      </c>
      <c r="E357" s="16">
        <f>IF(Inskrivning!A1059="m",Inskrivning!M1059,0)</f>
        <v>0</v>
      </c>
      <c r="F357" s="16">
        <f>IF(Inskrivning!A1059="m",Inskrivning!N1059,0)</f>
        <v>0</v>
      </c>
      <c r="G357" s="16">
        <f>IF(Inskrivning!A1059="m",Inskrivning!O1059,0)</f>
        <v>0</v>
      </c>
      <c r="H357" s="16">
        <f>IF(Inskrivning!A1059="m",Inskrivning!P1059,0)</f>
        <v>0</v>
      </c>
      <c r="I357" s="73">
        <f>IF(Inskrivning!A1059="m",Inskrivning!Q1059,0)</f>
        <v>0</v>
      </c>
      <c r="J357" s="16">
        <f>IF(Inskrivning!A1059="m",Inskrivning!R1059,0)</f>
        <v>0</v>
      </c>
      <c r="K357" s="16">
        <f>IF(Inskrivning!A1059="m",Inskrivning!S1059,0)</f>
        <v>0</v>
      </c>
      <c r="L357" s="16">
        <f>IF(Inskrivning!A1059="m",Inskrivning!T1059,0)</f>
        <v>0</v>
      </c>
      <c r="M357" s="16">
        <f>IF(Inskrivning!A1059="m",Inskrivning!U1059,0)</f>
        <v>0</v>
      </c>
      <c r="N357" s="16">
        <f>IF(Inskrivning!A1059="m",Inskrivning!V1059,0)</f>
        <v>0</v>
      </c>
      <c r="O357" s="73">
        <f>IF(Inskrivning!A1059="m",Inskrivning!W1059,0)</f>
        <v>0</v>
      </c>
      <c r="P357" s="73">
        <f>IF(Inskrivning!A1059="m",Inskrivning!X1059,0)</f>
        <v>0</v>
      </c>
      <c r="Q357" s="113"/>
    </row>
    <row r="358" spans="2:17" ht="15.6" x14ac:dyDescent="0.3">
      <c r="B358" s="55">
        <f>IF(Inskrivning!A1060="m",Inskrivning!J1060,0)</f>
        <v>0</v>
      </c>
      <c r="C358" s="35">
        <f>IF(Inskrivning!A1060="m",Inskrivning!K1060,0)</f>
        <v>0</v>
      </c>
      <c r="D358" s="16">
        <f>IF(Inskrivning!A1060="m",Inskrivning!L1060,0)</f>
        <v>0</v>
      </c>
      <c r="E358" s="16">
        <f>IF(Inskrivning!A1060="m",Inskrivning!M1060,0)</f>
        <v>0</v>
      </c>
      <c r="F358" s="16">
        <f>IF(Inskrivning!A1060="m",Inskrivning!N1060,0)</f>
        <v>0</v>
      </c>
      <c r="G358" s="16">
        <f>IF(Inskrivning!A1060="m",Inskrivning!O1060,0)</f>
        <v>0</v>
      </c>
      <c r="H358" s="16">
        <f>IF(Inskrivning!A1060="m",Inskrivning!P1060,0)</f>
        <v>0</v>
      </c>
      <c r="I358" s="73">
        <f>IF(Inskrivning!A1060="m",Inskrivning!Q1060,0)</f>
        <v>0</v>
      </c>
      <c r="J358" s="16">
        <f>IF(Inskrivning!A1060="m",Inskrivning!R1060,0)</f>
        <v>0</v>
      </c>
      <c r="K358" s="16">
        <f>IF(Inskrivning!A1060="m",Inskrivning!S1060,0)</f>
        <v>0</v>
      </c>
      <c r="L358" s="16">
        <f>IF(Inskrivning!A1060="m",Inskrivning!T1060,0)</f>
        <v>0</v>
      </c>
      <c r="M358" s="16">
        <f>IF(Inskrivning!A1060="m",Inskrivning!U1060,0)</f>
        <v>0</v>
      </c>
      <c r="N358" s="16">
        <f>IF(Inskrivning!A1060="m",Inskrivning!V1060,0)</f>
        <v>0</v>
      </c>
      <c r="O358" s="73">
        <f>IF(Inskrivning!A1060="m",Inskrivning!W1060,0)</f>
        <v>0</v>
      </c>
      <c r="P358" s="73">
        <f>IF(Inskrivning!A1060="m",Inskrivning!X1060,0)</f>
        <v>0</v>
      </c>
      <c r="Q358" s="113"/>
    </row>
    <row r="359" spans="2:17" ht="15.6" x14ac:dyDescent="0.3">
      <c r="B359" s="55">
        <f>IF(Inskrivning!A1061="m",Inskrivning!J1061,0)</f>
        <v>0</v>
      </c>
      <c r="C359" s="35">
        <f>IF(Inskrivning!A1061="m",Inskrivning!K1061,0)</f>
        <v>0</v>
      </c>
      <c r="D359" s="16">
        <f>IF(Inskrivning!A1061="m",Inskrivning!L1061,0)</f>
        <v>0</v>
      </c>
      <c r="E359" s="16">
        <f>IF(Inskrivning!A1061="m",Inskrivning!M1061,0)</f>
        <v>0</v>
      </c>
      <c r="F359" s="16">
        <f>IF(Inskrivning!A1061="m",Inskrivning!N1061,0)</f>
        <v>0</v>
      </c>
      <c r="G359" s="16">
        <f>IF(Inskrivning!A1061="m",Inskrivning!O1061,0)</f>
        <v>0</v>
      </c>
      <c r="H359" s="16">
        <f>IF(Inskrivning!A1061="m",Inskrivning!P1061,0)</f>
        <v>0</v>
      </c>
      <c r="I359" s="73">
        <f>IF(Inskrivning!A1061="m",Inskrivning!Q1061,0)</f>
        <v>0</v>
      </c>
      <c r="J359" s="16">
        <f>IF(Inskrivning!A1061="m",Inskrivning!R1061,0)</f>
        <v>0</v>
      </c>
      <c r="K359" s="16">
        <f>IF(Inskrivning!A1061="m",Inskrivning!S1061,0)</f>
        <v>0</v>
      </c>
      <c r="L359" s="16">
        <f>IF(Inskrivning!A1061="m",Inskrivning!T1061,0)</f>
        <v>0</v>
      </c>
      <c r="M359" s="16">
        <f>IF(Inskrivning!A1061="m",Inskrivning!U1061,0)</f>
        <v>0</v>
      </c>
      <c r="N359" s="16">
        <f>IF(Inskrivning!A1061="m",Inskrivning!V1061,0)</f>
        <v>0</v>
      </c>
      <c r="O359" s="73">
        <f>IF(Inskrivning!A1061="m",Inskrivning!W1061,0)</f>
        <v>0</v>
      </c>
      <c r="P359" s="73">
        <f>IF(Inskrivning!A1061="m",Inskrivning!X1061,0)</f>
        <v>0</v>
      </c>
      <c r="Q359" s="113"/>
    </row>
    <row r="360" spans="2:17" ht="15.6" x14ac:dyDescent="0.3">
      <c r="B360" s="55">
        <f>IF(Inskrivning!A1062="m",Inskrivning!J1062,0)</f>
        <v>0</v>
      </c>
      <c r="C360" s="35">
        <f>IF(Inskrivning!A1062="m",Inskrivning!K1062,0)</f>
        <v>0</v>
      </c>
      <c r="D360" s="16">
        <f>IF(Inskrivning!A1062="m",Inskrivning!L1062,0)</f>
        <v>0</v>
      </c>
      <c r="E360" s="16">
        <f>IF(Inskrivning!A1062="m",Inskrivning!M1062,0)</f>
        <v>0</v>
      </c>
      <c r="F360" s="16">
        <f>IF(Inskrivning!A1062="m",Inskrivning!N1062,0)</f>
        <v>0</v>
      </c>
      <c r="G360" s="16">
        <f>IF(Inskrivning!A1062="m",Inskrivning!O1062,0)</f>
        <v>0</v>
      </c>
      <c r="H360" s="16">
        <f>IF(Inskrivning!A1062="m",Inskrivning!P1062,0)</f>
        <v>0</v>
      </c>
      <c r="I360" s="73">
        <f>IF(Inskrivning!A1062="m",Inskrivning!Q1062,0)</f>
        <v>0</v>
      </c>
      <c r="J360" s="16">
        <f>IF(Inskrivning!A1062="m",Inskrivning!R1062,0)</f>
        <v>0</v>
      </c>
      <c r="K360" s="16">
        <f>IF(Inskrivning!A1062="m",Inskrivning!S1062,0)</f>
        <v>0</v>
      </c>
      <c r="L360" s="16">
        <f>IF(Inskrivning!A1062="m",Inskrivning!T1062,0)</f>
        <v>0</v>
      </c>
      <c r="M360" s="16">
        <f>IF(Inskrivning!A1062="m",Inskrivning!U1062,0)</f>
        <v>0</v>
      </c>
      <c r="N360" s="16">
        <f>IF(Inskrivning!A1062="m",Inskrivning!V1062,0)</f>
        <v>0</v>
      </c>
      <c r="O360" s="73">
        <f>IF(Inskrivning!A1062="m",Inskrivning!W1062,0)</f>
        <v>0</v>
      </c>
      <c r="P360" s="73">
        <f>IF(Inskrivning!A1062="m",Inskrivning!X1062,0)</f>
        <v>0</v>
      </c>
      <c r="Q360" s="113"/>
    </row>
    <row r="361" spans="2:17" ht="15.6" x14ac:dyDescent="0.3">
      <c r="B361" s="55">
        <f>IF(Inskrivning!A1063="m",Inskrivning!J1063,0)</f>
        <v>0</v>
      </c>
      <c r="C361" s="35">
        <f>IF(Inskrivning!A1063="m",Inskrivning!K1063,0)</f>
        <v>0</v>
      </c>
      <c r="D361" s="16">
        <f>IF(Inskrivning!A1063="m",Inskrivning!L1063,0)</f>
        <v>0</v>
      </c>
      <c r="E361" s="16">
        <f>IF(Inskrivning!A1063="m",Inskrivning!M1063,0)</f>
        <v>0</v>
      </c>
      <c r="F361" s="16">
        <f>IF(Inskrivning!A1063="m",Inskrivning!N1063,0)</f>
        <v>0</v>
      </c>
      <c r="G361" s="16">
        <f>IF(Inskrivning!A1063="m",Inskrivning!O1063,0)</f>
        <v>0</v>
      </c>
      <c r="H361" s="16">
        <f>IF(Inskrivning!A1063="m",Inskrivning!P1063,0)</f>
        <v>0</v>
      </c>
      <c r="I361" s="73">
        <f>IF(Inskrivning!A1063="m",Inskrivning!Q1063,0)</f>
        <v>0</v>
      </c>
      <c r="J361" s="16">
        <f>IF(Inskrivning!A1063="m",Inskrivning!R1063,0)</f>
        <v>0</v>
      </c>
      <c r="K361" s="16">
        <f>IF(Inskrivning!A1063="m",Inskrivning!S1063,0)</f>
        <v>0</v>
      </c>
      <c r="L361" s="16">
        <f>IF(Inskrivning!A1063="m",Inskrivning!T1063,0)</f>
        <v>0</v>
      </c>
      <c r="M361" s="16">
        <f>IF(Inskrivning!A1063="m",Inskrivning!U1063,0)</f>
        <v>0</v>
      </c>
      <c r="N361" s="16">
        <f>IF(Inskrivning!A1063="m",Inskrivning!V1063,0)</f>
        <v>0</v>
      </c>
      <c r="O361" s="73">
        <f>IF(Inskrivning!A1063="m",Inskrivning!W1063,0)</f>
        <v>0</v>
      </c>
      <c r="P361" s="73">
        <f>IF(Inskrivning!A1063="m",Inskrivning!X1063,0)</f>
        <v>0</v>
      </c>
      <c r="Q361" s="113"/>
    </row>
    <row r="362" spans="2:17" ht="15.6" x14ac:dyDescent="0.3">
      <c r="B362" s="55">
        <f>IF(Inskrivning!A1064="m",Inskrivning!J1064,0)</f>
        <v>0</v>
      </c>
      <c r="C362" s="35">
        <f>IF(Inskrivning!A1064="m",Inskrivning!K1064,0)</f>
        <v>0</v>
      </c>
      <c r="D362" s="16">
        <f>IF(Inskrivning!A1064="m",Inskrivning!L1064,0)</f>
        <v>0</v>
      </c>
      <c r="E362" s="16">
        <f>IF(Inskrivning!A1064="m",Inskrivning!M1064,0)</f>
        <v>0</v>
      </c>
      <c r="F362" s="16">
        <f>IF(Inskrivning!A1064="m",Inskrivning!N1064,0)</f>
        <v>0</v>
      </c>
      <c r="G362" s="16">
        <f>IF(Inskrivning!A1064="m",Inskrivning!O1064,0)</f>
        <v>0</v>
      </c>
      <c r="H362" s="16">
        <f>IF(Inskrivning!A1064="m",Inskrivning!P1064,0)</f>
        <v>0</v>
      </c>
      <c r="I362" s="73">
        <f>IF(Inskrivning!A1064="m",Inskrivning!Q1064,0)</f>
        <v>0</v>
      </c>
      <c r="J362" s="16">
        <f>IF(Inskrivning!A1064="m",Inskrivning!R1064,0)</f>
        <v>0</v>
      </c>
      <c r="K362" s="16">
        <f>IF(Inskrivning!A1064="m",Inskrivning!S1064,0)</f>
        <v>0</v>
      </c>
      <c r="L362" s="16">
        <f>IF(Inskrivning!A1064="m",Inskrivning!T1064,0)</f>
        <v>0</v>
      </c>
      <c r="M362" s="16">
        <f>IF(Inskrivning!A1064="m",Inskrivning!U1064,0)</f>
        <v>0</v>
      </c>
      <c r="N362" s="16">
        <f>IF(Inskrivning!A1064="m",Inskrivning!V1064,0)</f>
        <v>0</v>
      </c>
      <c r="O362" s="73">
        <f>IF(Inskrivning!A1064="m",Inskrivning!W1064,0)</f>
        <v>0</v>
      </c>
      <c r="P362" s="73">
        <f>IF(Inskrivning!A1064="m",Inskrivning!X1064,0)</f>
        <v>0</v>
      </c>
      <c r="Q362" s="113"/>
    </row>
    <row r="363" spans="2:17" ht="15.6" x14ac:dyDescent="0.3">
      <c r="B363" s="55">
        <f>IF(Inskrivning!A1065="m",Inskrivning!J1065,0)</f>
        <v>0</v>
      </c>
      <c r="C363" s="35">
        <f>IF(Inskrivning!A1065="m",Inskrivning!K1065,0)</f>
        <v>0</v>
      </c>
      <c r="D363" s="16">
        <f>IF(Inskrivning!A1065="m",Inskrivning!L1065,0)</f>
        <v>0</v>
      </c>
      <c r="E363" s="16">
        <f>IF(Inskrivning!A1065="m",Inskrivning!M1065,0)</f>
        <v>0</v>
      </c>
      <c r="F363" s="16">
        <f>IF(Inskrivning!A1065="m",Inskrivning!N1065,0)</f>
        <v>0</v>
      </c>
      <c r="G363" s="16">
        <f>IF(Inskrivning!A1065="m",Inskrivning!O1065,0)</f>
        <v>0</v>
      </c>
      <c r="H363" s="16">
        <f>IF(Inskrivning!A1065="m",Inskrivning!P1065,0)</f>
        <v>0</v>
      </c>
      <c r="I363" s="73">
        <f>IF(Inskrivning!A1065="m",Inskrivning!Q1065,0)</f>
        <v>0</v>
      </c>
      <c r="J363" s="16">
        <f>IF(Inskrivning!A1065="m",Inskrivning!R1065,0)</f>
        <v>0</v>
      </c>
      <c r="K363" s="16">
        <f>IF(Inskrivning!A1065="m",Inskrivning!S1065,0)</f>
        <v>0</v>
      </c>
      <c r="L363" s="16">
        <f>IF(Inskrivning!A1065="m",Inskrivning!T1065,0)</f>
        <v>0</v>
      </c>
      <c r="M363" s="16">
        <f>IF(Inskrivning!A1065="m",Inskrivning!U1065,0)</f>
        <v>0</v>
      </c>
      <c r="N363" s="16">
        <f>IF(Inskrivning!A1065="m",Inskrivning!V1065,0)</f>
        <v>0</v>
      </c>
      <c r="O363" s="73">
        <f>IF(Inskrivning!A1065="m",Inskrivning!W1065,0)</f>
        <v>0</v>
      </c>
      <c r="P363" s="73">
        <f>IF(Inskrivning!A1065="m",Inskrivning!X1065,0)</f>
        <v>0</v>
      </c>
      <c r="Q363" s="113"/>
    </row>
    <row r="364" spans="2:17" ht="15.6" x14ac:dyDescent="0.3">
      <c r="B364" s="55">
        <f>IF(Inskrivning!A1066="m",Inskrivning!J1066,0)</f>
        <v>0</v>
      </c>
      <c r="C364" s="35">
        <f>IF(Inskrivning!A1066="m",Inskrivning!K1066,0)</f>
        <v>0</v>
      </c>
      <c r="D364" s="16">
        <f>IF(Inskrivning!A1066="m",Inskrivning!L1066,0)</f>
        <v>0</v>
      </c>
      <c r="E364" s="16">
        <f>IF(Inskrivning!A1066="m",Inskrivning!M1066,0)</f>
        <v>0</v>
      </c>
      <c r="F364" s="16">
        <f>IF(Inskrivning!A1066="m",Inskrivning!N1066,0)</f>
        <v>0</v>
      </c>
      <c r="G364" s="16">
        <f>IF(Inskrivning!A1066="m",Inskrivning!O1066,0)</f>
        <v>0</v>
      </c>
      <c r="H364" s="16">
        <f>IF(Inskrivning!A1066="m",Inskrivning!P1066,0)</f>
        <v>0</v>
      </c>
      <c r="I364" s="73">
        <f>IF(Inskrivning!A1066="m",Inskrivning!Q1066,0)</f>
        <v>0</v>
      </c>
      <c r="J364" s="16">
        <f>IF(Inskrivning!A1066="m",Inskrivning!R1066,0)</f>
        <v>0</v>
      </c>
      <c r="K364" s="16">
        <f>IF(Inskrivning!A1066="m",Inskrivning!S1066,0)</f>
        <v>0</v>
      </c>
      <c r="L364" s="16">
        <f>IF(Inskrivning!A1066="m",Inskrivning!T1066,0)</f>
        <v>0</v>
      </c>
      <c r="M364" s="16">
        <f>IF(Inskrivning!A1066="m",Inskrivning!U1066,0)</f>
        <v>0</v>
      </c>
      <c r="N364" s="16">
        <f>IF(Inskrivning!A1066="m",Inskrivning!V1066,0)</f>
        <v>0</v>
      </c>
      <c r="O364" s="73">
        <f>IF(Inskrivning!A1066="m",Inskrivning!W1066,0)</f>
        <v>0</v>
      </c>
      <c r="P364" s="73">
        <f>IF(Inskrivning!A1066="m",Inskrivning!X1066,0)</f>
        <v>0</v>
      </c>
      <c r="Q364" s="113"/>
    </row>
    <row r="365" spans="2:17" ht="15.6" x14ac:dyDescent="0.3">
      <c r="B365" s="55">
        <f>IF(Inskrivning!A1067="m",Inskrivning!J1067,0)</f>
        <v>0</v>
      </c>
      <c r="C365" s="35">
        <f>IF(Inskrivning!A1067="m",Inskrivning!K1067,0)</f>
        <v>0</v>
      </c>
      <c r="D365" s="16">
        <f>IF(Inskrivning!A1067="m",Inskrivning!L1067,0)</f>
        <v>0</v>
      </c>
      <c r="E365" s="16">
        <f>IF(Inskrivning!A1067="m",Inskrivning!M1067,0)</f>
        <v>0</v>
      </c>
      <c r="F365" s="16">
        <f>IF(Inskrivning!A1067="m",Inskrivning!N1067,0)</f>
        <v>0</v>
      </c>
      <c r="G365" s="16">
        <f>IF(Inskrivning!A1067="m",Inskrivning!O1067,0)</f>
        <v>0</v>
      </c>
      <c r="H365" s="16">
        <f>IF(Inskrivning!A1067="m",Inskrivning!P1067,0)</f>
        <v>0</v>
      </c>
      <c r="I365" s="73">
        <f>IF(Inskrivning!A1067="m",Inskrivning!Q1067,0)</f>
        <v>0</v>
      </c>
      <c r="J365" s="16">
        <f>IF(Inskrivning!A1067="m",Inskrivning!R1067,0)</f>
        <v>0</v>
      </c>
      <c r="K365" s="16">
        <f>IF(Inskrivning!A1067="m",Inskrivning!S1067,0)</f>
        <v>0</v>
      </c>
      <c r="L365" s="16">
        <f>IF(Inskrivning!A1067="m",Inskrivning!T1067,0)</f>
        <v>0</v>
      </c>
      <c r="M365" s="16">
        <f>IF(Inskrivning!A1067="m",Inskrivning!U1067,0)</f>
        <v>0</v>
      </c>
      <c r="N365" s="16">
        <f>IF(Inskrivning!A1067="m",Inskrivning!V1067,0)</f>
        <v>0</v>
      </c>
      <c r="O365" s="73">
        <f>IF(Inskrivning!A1067="m",Inskrivning!W1067,0)</f>
        <v>0</v>
      </c>
      <c r="P365" s="73">
        <f>IF(Inskrivning!A1067="m",Inskrivning!X1067,0)</f>
        <v>0</v>
      </c>
      <c r="Q365" s="113"/>
    </row>
    <row r="366" spans="2:17" ht="15.6" x14ac:dyDescent="0.3">
      <c r="B366" s="55">
        <f>IF(Inskrivning!A1068="m",Inskrivning!J1068,0)</f>
        <v>0</v>
      </c>
      <c r="C366" s="35">
        <f>IF(Inskrivning!A1068="m",Inskrivning!K1068,0)</f>
        <v>0</v>
      </c>
      <c r="D366" s="16">
        <f>IF(Inskrivning!A1068="m",Inskrivning!L1068,0)</f>
        <v>0</v>
      </c>
      <c r="E366" s="16">
        <f>IF(Inskrivning!A1068="m",Inskrivning!M1068,0)</f>
        <v>0</v>
      </c>
      <c r="F366" s="16">
        <f>IF(Inskrivning!A1068="m",Inskrivning!N1068,0)</f>
        <v>0</v>
      </c>
      <c r="G366" s="16">
        <f>IF(Inskrivning!A1068="m",Inskrivning!O1068,0)</f>
        <v>0</v>
      </c>
      <c r="H366" s="16">
        <f>IF(Inskrivning!A1068="m",Inskrivning!P1068,0)</f>
        <v>0</v>
      </c>
      <c r="I366" s="73">
        <f>IF(Inskrivning!A1068="m",Inskrivning!Q1068,0)</f>
        <v>0</v>
      </c>
      <c r="J366" s="16">
        <f>IF(Inskrivning!A1068="m",Inskrivning!R1068,0)</f>
        <v>0</v>
      </c>
      <c r="K366" s="16">
        <f>IF(Inskrivning!A1068="m",Inskrivning!S1068,0)</f>
        <v>0</v>
      </c>
      <c r="L366" s="16">
        <f>IF(Inskrivning!A1068="m",Inskrivning!T1068,0)</f>
        <v>0</v>
      </c>
      <c r="M366" s="16">
        <f>IF(Inskrivning!A1068="m",Inskrivning!U1068,0)</f>
        <v>0</v>
      </c>
      <c r="N366" s="16">
        <f>IF(Inskrivning!A1068="m",Inskrivning!V1068,0)</f>
        <v>0</v>
      </c>
      <c r="O366" s="73">
        <f>IF(Inskrivning!A1068="m",Inskrivning!W1068,0)</f>
        <v>0</v>
      </c>
      <c r="P366" s="73">
        <f>IF(Inskrivning!A1068="m",Inskrivning!X1068,0)</f>
        <v>0</v>
      </c>
      <c r="Q366" s="113"/>
    </row>
    <row r="367" spans="2:17" ht="15.6" x14ac:dyDescent="0.3">
      <c r="B367" s="55">
        <f>IF(Inskrivning!A1069="m",Inskrivning!J1069,0)</f>
        <v>0</v>
      </c>
      <c r="C367" s="35">
        <f>IF(Inskrivning!A1069="m",Inskrivning!K1069,0)</f>
        <v>0</v>
      </c>
      <c r="D367" s="16">
        <f>IF(Inskrivning!A1069="m",Inskrivning!L1069,0)</f>
        <v>0</v>
      </c>
      <c r="E367" s="16">
        <f>IF(Inskrivning!A1069="m",Inskrivning!M1069,0)</f>
        <v>0</v>
      </c>
      <c r="F367" s="16">
        <f>IF(Inskrivning!A1069="m",Inskrivning!N1069,0)</f>
        <v>0</v>
      </c>
      <c r="G367" s="16">
        <f>IF(Inskrivning!A1069="m",Inskrivning!O1069,0)</f>
        <v>0</v>
      </c>
      <c r="H367" s="16">
        <f>IF(Inskrivning!A1069="m",Inskrivning!P1069,0)</f>
        <v>0</v>
      </c>
      <c r="I367" s="73">
        <f>IF(Inskrivning!A1069="m",Inskrivning!Q1069,0)</f>
        <v>0</v>
      </c>
      <c r="J367" s="16">
        <f>IF(Inskrivning!A1069="m",Inskrivning!R1069,0)</f>
        <v>0</v>
      </c>
      <c r="K367" s="16">
        <f>IF(Inskrivning!A1069="m",Inskrivning!S1069,0)</f>
        <v>0</v>
      </c>
      <c r="L367" s="16">
        <f>IF(Inskrivning!A1069="m",Inskrivning!T1069,0)</f>
        <v>0</v>
      </c>
      <c r="M367" s="16">
        <f>IF(Inskrivning!A1069="m",Inskrivning!U1069,0)</f>
        <v>0</v>
      </c>
      <c r="N367" s="16">
        <f>IF(Inskrivning!A1069="m",Inskrivning!V1069,0)</f>
        <v>0</v>
      </c>
      <c r="O367" s="73">
        <f>IF(Inskrivning!A1069="m",Inskrivning!W1069,0)</f>
        <v>0</v>
      </c>
      <c r="P367" s="73">
        <f>IF(Inskrivning!A1069="m",Inskrivning!X1069,0)</f>
        <v>0</v>
      </c>
      <c r="Q367" s="113"/>
    </row>
    <row r="368" spans="2:17" ht="15.6" x14ac:dyDescent="0.3">
      <c r="B368" s="55">
        <f>IF(Inskrivning!A1070="m",Inskrivning!J1070,0)</f>
        <v>0</v>
      </c>
      <c r="C368" s="35">
        <f>IF(Inskrivning!A1070="m",Inskrivning!K1070,0)</f>
        <v>0</v>
      </c>
      <c r="D368" s="16">
        <f>IF(Inskrivning!A1070="m",Inskrivning!L1070,0)</f>
        <v>0</v>
      </c>
      <c r="E368" s="16">
        <f>IF(Inskrivning!A1070="m",Inskrivning!M1070,0)</f>
        <v>0</v>
      </c>
      <c r="F368" s="16">
        <f>IF(Inskrivning!A1070="m",Inskrivning!N1070,0)</f>
        <v>0</v>
      </c>
      <c r="G368" s="16">
        <f>IF(Inskrivning!A1070="m",Inskrivning!O1070,0)</f>
        <v>0</v>
      </c>
      <c r="H368" s="16">
        <f>IF(Inskrivning!A1070="m",Inskrivning!P1070,0)</f>
        <v>0</v>
      </c>
      <c r="I368" s="73">
        <f>IF(Inskrivning!A1070="m",Inskrivning!Q1070,0)</f>
        <v>0</v>
      </c>
      <c r="J368" s="16">
        <f>IF(Inskrivning!A1070="m",Inskrivning!R1070,0)</f>
        <v>0</v>
      </c>
      <c r="K368" s="16">
        <f>IF(Inskrivning!A1070="m",Inskrivning!S1070,0)</f>
        <v>0</v>
      </c>
      <c r="L368" s="16">
        <f>IF(Inskrivning!A1070="m",Inskrivning!T1070,0)</f>
        <v>0</v>
      </c>
      <c r="M368" s="16">
        <f>IF(Inskrivning!A1070="m",Inskrivning!U1070,0)</f>
        <v>0</v>
      </c>
      <c r="N368" s="16">
        <f>IF(Inskrivning!A1070="m",Inskrivning!V1070,0)</f>
        <v>0</v>
      </c>
      <c r="O368" s="73">
        <f>IF(Inskrivning!A1070="m",Inskrivning!W1070,0)</f>
        <v>0</v>
      </c>
      <c r="P368" s="73">
        <f>IF(Inskrivning!A1070="m",Inskrivning!X1070,0)</f>
        <v>0</v>
      </c>
      <c r="Q368" s="113"/>
    </row>
    <row r="369" spans="2:17" ht="15.6" x14ac:dyDescent="0.3">
      <c r="B369" s="55">
        <f>IF(Inskrivning!A1071="m",Inskrivning!J1071,0)</f>
        <v>0</v>
      </c>
      <c r="C369" s="35">
        <f>IF(Inskrivning!A1071="m",Inskrivning!K1071,0)</f>
        <v>0</v>
      </c>
      <c r="D369" s="16">
        <f>IF(Inskrivning!A1071="m",Inskrivning!L1071,0)</f>
        <v>0</v>
      </c>
      <c r="E369" s="16">
        <f>IF(Inskrivning!A1071="m",Inskrivning!M1071,0)</f>
        <v>0</v>
      </c>
      <c r="F369" s="16">
        <f>IF(Inskrivning!A1071="m",Inskrivning!N1071,0)</f>
        <v>0</v>
      </c>
      <c r="G369" s="16">
        <f>IF(Inskrivning!A1071="m",Inskrivning!O1071,0)</f>
        <v>0</v>
      </c>
      <c r="H369" s="16">
        <f>IF(Inskrivning!A1071="m",Inskrivning!P1071,0)</f>
        <v>0</v>
      </c>
      <c r="I369" s="73">
        <f>IF(Inskrivning!A1071="m",Inskrivning!Q1071,0)</f>
        <v>0</v>
      </c>
      <c r="J369" s="16">
        <f>IF(Inskrivning!A1071="m",Inskrivning!R1071,0)</f>
        <v>0</v>
      </c>
      <c r="K369" s="16">
        <f>IF(Inskrivning!A1071="m",Inskrivning!S1071,0)</f>
        <v>0</v>
      </c>
      <c r="L369" s="16">
        <f>IF(Inskrivning!A1071="m",Inskrivning!T1071,0)</f>
        <v>0</v>
      </c>
      <c r="M369" s="16">
        <f>IF(Inskrivning!A1071="m",Inskrivning!U1071,0)</f>
        <v>0</v>
      </c>
      <c r="N369" s="16">
        <f>IF(Inskrivning!A1071="m",Inskrivning!V1071,0)</f>
        <v>0</v>
      </c>
      <c r="O369" s="73">
        <f>IF(Inskrivning!A1071="m",Inskrivning!W1071,0)</f>
        <v>0</v>
      </c>
      <c r="P369" s="73">
        <f>IF(Inskrivning!A1071="m",Inskrivning!X1071,0)</f>
        <v>0</v>
      </c>
      <c r="Q369" s="113"/>
    </row>
    <row r="370" spans="2:17" ht="15.6" x14ac:dyDescent="0.3">
      <c r="B370" s="55">
        <f>IF(Inskrivning!A1072="m",Inskrivning!J1072,0)</f>
        <v>0</v>
      </c>
      <c r="C370" s="35">
        <f>IF(Inskrivning!A1072="m",Inskrivning!K1072,0)</f>
        <v>0</v>
      </c>
      <c r="D370" s="16">
        <f>IF(Inskrivning!A1072="m",Inskrivning!L1072,0)</f>
        <v>0</v>
      </c>
      <c r="E370" s="16">
        <f>IF(Inskrivning!A1072="m",Inskrivning!M1072,0)</f>
        <v>0</v>
      </c>
      <c r="F370" s="16">
        <f>IF(Inskrivning!A1072="m",Inskrivning!N1072,0)</f>
        <v>0</v>
      </c>
      <c r="G370" s="16">
        <f>IF(Inskrivning!A1072="m",Inskrivning!O1072,0)</f>
        <v>0</v>
      </c>
      <c r="H370" s="16">
        <f>IF(Inskrivning!A1072="m",Inskrivning!P1072,0)</f>
        <v>0</v>
      </c>
      <c r="I370" s="73">
        <f>IF(Inskrivning!A1072="m",Inskrivning!Q1072,0)</f>
        <v>0</v>
      </c>
      <c r="J370" s="16">
        <f>IF(Inskrivning!A1072="m",Inskrivning!R1072,0)</f>
        <v>0</v>
      </c>
      <c r="K370" s="16">
        <f>IF(Inskrivning!A1072="m",Inskrivning!S1072,0)</f>
        <v>0</v>
      </c>
      <c r="L370" s="16">
        <f>IF(Inskrivning!A1072="m",Inskrivning!T1072,0)</f>
        <v>0</v>
      </c>
      <c r="M370" s="16">
        <f>IF(Inskrivning!A1072="m",Inskrivning!U1072,0)</f>
        <v>0</v>
      </c>
      <c r="N370" s="16">
        <f>IF(Inskrivning!A1072="m",Inskrivning!V1072,0)</f>
        <v>0</v>
      </c>
      <c r="O370" s="73">
        <f>IF(Inskrivning!A1072="m",Inskrivning!W1072,0)</f>
        <v>0</v>
      </c>
      <c r="P370" s="73">
        <f>IF(Inskrivning!A1072="m",Inskrivning!X1072,0)</f>
        <v>0</v>
      </c>
      <c r="Q370" s="113"/>
    </row>
    <row r="371" spans="2:17" ht="15.6" x14ac:dyDescent="0.3">
      <c r="B371" s="55">
        <f>IF(Inskrivning!A1073="m",Inskrivning!J1073,0)</f>
        <v>0</v>
      </c>
      <c r="C371" s="35">
        <f>IF(Inskrivning!A1073="m",Inskrivning!K1073,0)</f>
        <v>0</v>
      </c>
      <c r="D371" s="16">
        <f>IF(Inskrivning!A1073="m",Inskrivning!L1073,0)</f>
        <v>0</v>
      </c>
      <c r="E371" s="16">
        <f>IF(Inskrivning!A1073="m",Inskrivning!M1073,0)</f>
        <v>0</v>
      </c>
      <c r="F371" s="16">
        <f>IF(Inskrivning!A1073="m",Inskrivning!N1073,0)</f>
        <v>0</v>
      </c>
      <c r="G371" s="16">
        <f>IF(Inskrivning!A1073="m",Inskrivning!O1073,0)</f>
        <v>0</v>
      </c>
      <c r="H371" s="16">
        <f>IF(Inskrivning!A1073="m",Inskrivning!P1073,0)</f>
        <v>0</v>
      </c>
      <c r="I371" s="73">
        <f>IF(Inskrivning!A1073="m",Inskrivning!Q1073,0)</f>
        <v>0</v>
      </c>
      <c r="J371" s="16">
        <f>IF(Inskrivning!A1073="m",Inskrivning!R1073,0)</f>
        <v>0</v>
      </c>
      <c r="K371" s="16">
        <f>IF(Inskrivning!A1073="m",Inskrivning!S1073,0)</f>
        <v>0</v>
      </c>
      <c r="L371" s="16">
        <f>IF(Inskrivning!A1073="m",Inskrivning!T1073,0)</f>
        <v>0</v>
      </c>
      <c r="M371" s="16">
        <f>IF(Inskrivning!A1073="m",Inskrivning!U1073,0)</f>
        <v>0</v>
      </c>
      <c r="N371" s="16">
        <f>IF(Inskrivning!A1073="m",Inskrivning!V1073,0)</f>
        <v>0</v>
      </c>
      <c r="O371" s="73">
        <f>IF(Inskrivning!A1073="m",Inskrivning!W1073,0)</f>
        <v>0</v>
      </c>
      <c r="P371" s="73">
        <f>IF(Inskrivning!A1073="m",Inskrivning!X1073,0)</f>
        <v>0</v>
      </c>
      <c r="Q371" s="113"/>
    </row>
    <row r="372" spans="2:17" ht="15.6" x14ac:dyDescent="0.3">
      <c r="B372" s="55">
        <f>IF(Inskrivning!A1074="m",Inskrivning!J1074,0)</f>
        <v>0</v>
      </c>
      <c r="C372" s="35">
        <f>IF(Inskrivning!A1074="m",Inskrivning!K1074,0)</f>
        <v>0</v>
      </c>
      <c r="D372" s="16">
        <f>IF(Inskrivning!A1074="m",Inskrivning!L1074,0)</f>
        <v>0</v>
      </c>
      <c r="E372" s="16">
        <f>IF(Inskrivning!A1074="m",Inskrivning!M1074,0)</f>
        <v>0</v>
      </c>
      <c r="F372" s="16">
        <f>IF(Inskrivning!A1074="m",Inskrivning!N1074,0)</f>
        <v>0</v>
      </c>
      <c r="G372" s="16">
        <f>IF(Inskrivning!A1074="m",Inskrivning!O1074,0)</f>
        <v>0</v>
      </c>
      <c r="H372" s="16">
        <f>IF(Inskrivning!A1074="m",Inskrivning!P1074,0)</f>
        <v>0</v>
      </c>
      <c r="I372" s="73">
        <f>IF(Inskrivning!A1074="m",Inskrivning!Q1074,0)</f>
        <v>0</v>
      </c>
      <c r="J372" s="16">
        <f>IF(Inskrivning!A1074="m",Inskrivning!R1074,0)</f>
        <v>0</v>
      </c>
      <c r="K372" s="16">
        <f>IF(Inskrivning!A1074="m",Inskrivning!S1074,0)</f>
        <v>0</v>
      </c>
      <c r="L372" s="16">
        <f>IF(Inskrivning!A1074="m",Inskrivning!T1074,0)</f>
        <v>0</v>
      </c>
      <c r="M372" s="16">
        <f>IF(Inskrivning!A1074="m",Inskrivning!U1074,0)</f>
        <v>0</v>
      </c>
      <c r="N372" s="16">
        <f>IF(Inskrivning!A1074="m",Inskrivning!V1074,0)</f>
        <v>0</v>
      </c>
      <c r="O372" s="73">
        <f>IF(Inskrivning!A1074="m",Inskrivning!W1074,0)</f>
        <v>0</v>
      </c>
      <c r="P372" s="73">
        <f>IF(Inskrivning!A1074="m",Inskrivning!X1074,0)</f>
        <v>0</v>
      </c>
      <c r="Q372" s="113"/>
    </row>
    <row r="373" spans="2:17" ht="15.6" x14ac:dyDescent="0.3">
      <c r="B373" s="55">
        <f>IF(Inskrivning!A1075="m",Inskrivning!J1075,0)</f>
        <v>0</v>
      </c>
      <c r="C373" s="35">
        <f>IF(Inskrivning!A1075="m",Inskrivning!K1075,0)</f>
        <v>0</v>
      </c>
      <c r="D373" s="16">
        <f>IF(Inskrivning!A1075="m",Inskrivning!L1075,0)</f>
        <v>0</v>
      </c>
      <c r="E373" s="16">
        <f>IF(Inskrivning!A1075="m",Inskrivning!M1075,0)</f>
        <v>0</v>
      </c>
      <c r="F373" s="16">
        <f>IF(Inskrivning!A1075="m",Inskrivning!N1075,0)</f>
        <v>0</v>
      </c>
      <c r="G373" s="16">
        <f>IF(Inskrivning!A1075="m",Inskrivning!O1075,0)</f>
        <v>0</v>
      </c>
      <c r="H373" s="16">
        <f>IF(Inskrivning!A1075="m",Inskrivning!P1075,0)</f>
        <v>0</v>
      </c>
      <c r="I373" s="73">
        <f>IF(Inskrivning!A1075="m",Inskrivning!Q1075,0)</f>
        <v>0</v>
      </c>
      <c r="J373" s="16">
        <f>IF(Inskrivning!A1075="m",Inskrivning!R1075,0)</f>
        <v>0</v>
      </c>
      <c r="K373" s="16">
        <f>IF(Inskrivning!A1075="m",Inskrivning!S1075,0)</f>
        <v>0</v>
      </c>
      <c r="L373" s="16">
        <f>IF(Inskrivning!A1075="m",Inskrivning!T1075,0)</f>
        <v>0</v>
      </c>
      <c r="M373" s="16">
        <f>IF(Inskrivning!A1075="m",Inskrivning!U1075,0)</f>
        <v>0</v>
      </c>
      <c r="N373" s="16">
        <f>IF(Inskrivning!A1075="m",Inskrivning!V1075,0)</f>
        <v>0</v>
      </c>
      <c r="O373" s="73">
        <f>IF(Inskrivning!A1075="m",Inskrivning!W1075,0)</f>
        <v>0</v>
      </c>
      <c r="P373" s="73">
        <f>IF(Inskrivning!A1075="m",Inskrivning!X1075,0)</f>
        <v>0</v>
      </c>
      <c r="Q373" s="113"/>
    </row>
    <row r="374" spans="2:17" ht="15.6" x14ac:dyDescent="0.3">
      <c r="B374" s="55">
        <f>IF(Inskrivning!A1076="m",Inskrivning!J1076,0)</f>
        <v>0</v>
      </c>
      <c r="C374" s="35">
        <f>IF(Inskrivning!A1076="m",Inskrivning!K1076,0)</f>
        <v>0</v>
      </c>
      <c r="D374" s="16">
        <f>IF(Inskrivning!A1076="m",Inskrivning!L1076,0)</f>
        <v>0</v>
      </c>
      <c r="E374" s="16">
        <f>IF(Inskrivning!A1076="m",Inskrivning!M1076,0)</f>
        <v>0</v>
      </c>
      <c r="F374" s="16">
        <f>IF(Inskrivning!A1076="m",Inskrivning!N1076,0)</f>
        <v>0</v>
      </c>
      <c r="G374" s="16">
        <f>IF(Inskrivning!A1076="m",Inskrivning!O1076,0)</f>
        <v>0</v>
      </c>
      <c r="H374" s="16">
        <f>IF(Inskrivning!A1076="m",Inskrivning!P1076,0)</f>
        <v>0</v>
      </c>
      <c r="I374" s="73">
        <f>IF(Inskrivning!A1076="m",Inskrivning!Q1076,0)</f>
        <v>0</v>
      </c>
      <c r="J374" s="16">
        <f>IF(Inskrivning!A1076="m",Inskrivning!R1076,0)</f>
        <v>0</v>
      </c>
      <c r="K374" s="16">
        <f>IF(Inskrivning!A1076="m",Inskrivning!S1076,0)</f>
        <v>0</v>
      </c>
      <c r="L374" s="16">
        <f>IF(Inskrivning!A1076="m",Inskrivning!T1076,0)</f>
        <v>0</v>
      </c>
      <c r="M374" s="16">
        <f>IF(Inskrivning!A1076="m",Inskrivning!U1076,0)</f>
        <v>0</v>
      </c>
      <c r="N374" s="16">
        <f>IF(Inskrivning!A1076="m",Inskrivning!V1076,0)</f>
        <v>0</v>
      </c>
      <c r="O374" s="73">
        <f>IF(Inskrivning!A1076="m",Inskrivning!W1076,0)</f>
        <v>0</v>
      </c>
      <c r="P374" s="73">
        <f>IF(Inskrivning!A1076="m",Inskrivning!X1076,0)</f>
        <v>0</v>
      </c>
      <c r="Q374" s="113"/>
    </row>
    <row r="375" spans="2:17" ht="15.6" x14ac:dyDescent="0.3">
      <c r="B375" s="55">
        <f>IF(Inskrivning!A1077="m",Inskrivning!J1077,0)</f>
        <v>0</v>
      </c>
      <c r="C375" s="35">
        <f>IF(Inskrivning!A1077="m",Inskrivning!K1077,0)</f>
        <v>0</v>
      </c>
      <c r="D375" s="16">
        <f>IF(Inskrivning!A1077="m",Inskrivning!L1077,0)</f>
        <v>0</v>
      </c>
      <c r="E375" s="16">
        <f>IF(Inskrivning!A1077="m",Inskrivning!M1077,0)</f>
        <v>0</v>
      </c>
      <c r="F375" s="16">
        <f>IF(Inskrivning!A1077="m",Inskrivning!N1077,0)</f>
        <v>0</v>
      </c>
      <c r="G375" s="16">
        <f>IF(Inskrivning!A1077="m",Inskrivning!O1077,0)</f>
        <v>0</v>
      </c>
      <c r="H375" s="16">
        <f>IF(Inskrivning!A1077="m",Inskrivning!P1077,0)</f>
        <v>0</v>
      </c>
      <c r="I375" s="73">
        <f>IF(Inskrivning!A1077="m",Inskrivning!Q1077,0)</f>
        <v>0</v>
      </c>
      <c r="J375" s="16">
        <f>IF(Inskrivning!A1077="m",Inskrivning!R1077,0)</f>
        <v>0</v>
      </c>
      <c r="K375" s="16">
        <f>IF(Inskrivning!A1077="m",Inskrivning!S1077,0)</f>
        <v>0</v>
      </c>
      <c r="L375" s="16">
        <f>IF(Inskrivning!A1077="m",Inskrivning!T1077,0)</f>
        <v>0</v>
      </c>
      <c r="M375" s="16">
        <f>IF(Inskrivning!A1077="m",Inskrivning!U1077,0)</f>
        <v>0</v>
      </c>
      <c r="N375" s="16">
        <f>IF(Inskrivning!A1077="m",Inskrivning!V1077,0)</f>
        <v>0</v>
      </c>
      <c r="O375" s="73">
        <f>IF(Inskrivning!A1077="m",Inskrivning!W1077,0)</f>
        <v>0</v>
      </c>
      <c r="P375" s="73">
        <f>IF(Inskrivning!A1077="m",Inskrivning!X1077,0)</f>
        <v>0</v>
      </c>
      <c r="Q375" s="113"/>
    </row>
    <row r="376" spans="2:17" ht="15.6" x14ac:dyDescent="0.3">
      <c r="B376" s="55">
        <f>IF(Inskrivning!A1078="m",Inskrivning!J1078,0)</f>
        <v>0</v>
      </c>
      <c r="C376" s="35">
        <f>IF(Inskrivning!A1078="m",Inskrivning!K1078,0)</f>
        <v>0</v>
      </c>
      <c r="D376" s="16">
        <f>IF(Inskrivning!A1078="m",Inskrivning!L1078,0)</f>
        <v>0</v>
      </c>
      <c r="E376" s="16">
        <f>IF(Inskrivning!A1078="m",Inskrivning!M1078,0)</f>
        <v>0</v>
      </c>
      <c r="F376" s="16">
        <f>IF(Inskrivning!A1078="m",Inskrivning!N1078,0)</f>
        <v>0</v>
      </c>
      <c r="G376" s="16">
        <f>IF(Inskrivning!A1078="m",Inskrivning!O1078,0)</f>
        <v>0</v>
      </c>
      <c r="H376" s="16">
        <f>IF(Inskrivning!A1078="m",Inskrivning!P1078,0)</f>
        <v>0</v>
      </c>
      <c r="I376" s="73">
        <f>IF(Inskrivning!A1078="m",Inskrivning!Q1078,0)</f>
        <v>0</v>
      </c>
      <c r="J376" s="16">
        <f>IF(Inskrivning!A1078="m",Inskrivning!R1078,0)</f>
        <v>0</v>
      </c>
      <c r="K376" s="16">
        <f>IF(Inskrivning!A1078="m",Inskrivning!S1078,0)</f>
        <v>0</v>
      </c>
      <c r="L376" s="16">
        <f>IF(Inskrivning!A1078="m",Inskrivning!T1078,0)</f>
        <v>0</v>
      </c>
      <c r="M376" s="16">
        <f>IF(Inskrivning!A1078="m",Inskrivning!U1078,0)</f>
        <v>0</v>
      </c>
      <c r="N376" s="16">
        <f>IF(Inskrivning!A1078="m",Inskrivning!V1078,0)</f>
        <v>0</v>
      </c>
      <c r="O376" s="73">
        <f>IF(Inskrivning!A1078="m",Inskrivning!W1078,0)</f>
        <v>0</v>
      </c>
      <c r="P376" s="73">
        <f>IF(Inskrivning!A1078="m",Inskrivning!X1078,0)</f>
        <v>0</v>
      </c>
      <c r="Q376" s="113"/>
    </row>
    <row r="377" spans="2:17" ht="15.6" x14ac:dyDescent="0.3">
      <c r="B377" s="55">
        <f>IF(Inskrivning!A1079="m",Inskrivning!J1079,0)</f>
        <v>0</v>
      </c>
      <c r="C377" s="35">
        <f>IF(Inskrivning!A1079="m",Inskrivning!K1079,0)</f>
        <v>0</v>
      </c>
      <c r="D377" s="16">
        <f>IF(Inskrivning!A1079="m",Inskrivning!L1079,0)</f>
        <v>0</v>
      </c>
      <c r="E377" s="16">
        <f>IF(Inskrivning!A1079="m",Inskrivning!M1079,0)</f>
        <v>0</v>
      </c>
      <c r="F377" s="16">
        <f>IF(Inskrivning!A1079="m",Inskrivning!N1079,0)</f>
        <v>0</v>
      </c>
      <c r="G377" s="16">
        <f>IF(Inskrivning!A1079="m",Inskrivning!O1079,0)</f>
        <v>0</v>
      </c>
      <c r="H377" s="16">
        <f>IF(Inskrivning!A1079="m",Inskrivning!P1079,0)</f>
        <v>0</v>
      </c>
      <c r="I377" s="73">
        <f>IF(Inskrivning!A1079="m",Inskrivning!Q1079,0)</f>
        <v>0</v>
      </c>
      <c r="J377" s="16">
        <f>IF(Inskrivning!A1079="m",Inskrivning!R1079,0)</f>
        <v>0</v>
      </c>
      <c r="K377" s="16">
        <f>IF(Inskrivning!A1079="m",Inskrivning!S1079,0)</f>
        <v>0</v>
      </c>
      <c r="L377" s="16">
        <f>IF(Inskrivning!A1079="m",Inskrivning!T1079,0)</f>
        <v>0</v>
      </c>
      <c r="M377" s="16">
        <f>IF(Inskrivning!A1079="m",Inskrivning!U1079,0)</f>
        <v>0</v>
      </c>
      <c r="N377" s="16">
        <f>IF(Inskrivning!A1079="m",Inskrivning!V1079,0)</f>
        <v>0</v>
      </c>
      <c r="O377" s="73">
        <f>IF(Inskrivning!A1079="m",Inskrivning!W1079,0)</f>
        <v>0</v>
      </c>
      <c r="P377" s="73">
        <f>IF(Inskrivning!A1079="m",Inskrivning!X1079,0)</f>
        <v>0</v>
      </c>
      <c r="Q377" s="113"/>
    </row>
    <row r="378" spans="2:17" ht="15.6" x14ac:dyDescent="0.3">
      <c r="B378" s="55">
        <f>IF(Inskrivning!A1080="m",Inskrivning!J1080,0)</f>
        <v>0</v>
      </c>
      <c r="C378" s="35">
        <f>IF(Inskrivning!A1080="m",Inskrivning!K1080,0)</f>
        <v>0</v>
      </c>
      <c r="D378" s="16">
        <f>IF(Inskrivning!A1080="m",Inskrivning!L1080,0)</f>
        <v>0</v>
      </c>
      <c r="E378" s="16">
        <f>IF(Inskrivning!A1080="m",Inskrivning!M1080,0)</f>
        <v>0</v>
      </c>
      <c r="F378" s="16">
        <f>IF(Inskrivning!A1080="m",Inskrivning!N1080,0)</f>
        <v>0</v>
      </c>
      <c r="G378" s="16">
        <f>IF(Inskrivning!A1080="m",Inskrivning!O1080,0)</f>
        <v>0</v>
      </c>
      <c r="H378" s="16">
        <f>IF(Inskrivning!A1080="m",Inskrivning!P1080,0)</f>
        <v>0</v>
      </c>
      <c r="I378" s="73">
        <f>IF(Inskrivning!A1080="m",Inskrivning!Q1080,0)</f>
        <v>0</v>
      </c>
      <c r="J378" s="16">
        <f>IF(Inskrivning!A1080="m",Inskrivning!R1080,0)</f>
        <v>0</v>
      </c>
      <c r="K378" s="16">
        <f>IF(Inskrivning!A1080="m",Inskrivning!S1080,0)</f>
        <v>0</v>
      </c>
      <c r="L378" s="16">
        <f>IF(Inskrivning!A1080="m",Inskrivning!T1080,0)</f>
        <v>0</v>
      </c>
      <c r="M378" s="16">
        <f>IF(Inskrivning!A1080="m",Inskrivning!U1080,0)</f>
        <v>0</v>
      </c>
      <c r="N378" s="16">
        <f>IF(Inskrivning!A1080="m",Inskrivning!V1080,0)</f>
        <v>0</v>
      </c>
      <c r="O378" s="73">
        <f>IF(Inskrivning!A1080="m",Inskrivning!W1080,0)</f>
        <v>0</v>
      </c>
      <c r="P378" s="73">
        <f>IF(Inskrivning!A1080="m",Inskrivning!X1080,0)</f>
        <v>0</v>
      </c>
      <c r="Q378" s="113"/>
    </row>
    <row r="379" spans="2:17" ht="15.6" x14ac:dyDescent="0.3">
      <c r="B379" s="55">
        <f>IF(Inskrivning!A1081="m",Inskrivning!J1081,0)</f>
        <v>0</v>
      </c>
      <c r="C379" s="35">
        <f>IF(Inskrivning!A1081="m",Inskrivning!K1081,0)</f>
        <v>0</v>
      </c>
      <c r="D379" s="16">
        <f>IF(Inskrivning!A1081="m",Inskrivning!L1081,0)</f>
        <v>0</v>
      </c>
      <c r="E379" s="16">
        <f>IF(Inskrivning!A1081="m",Inskrivning!M1081,0)</f>
        <v>0</v>
      </c>
      <c r="F379" s="16">
        <f>IF(Inskrivning!A1081="m",Inskrivning!N1081,0)</f>
        <v>0</v>
      </c>
      <c r="G379" s="16">
        <f>IF(Inskrivning!A1081="m",Inskrivning!O1081,0)</f>
        <v>0</v>
      </c>
      <c r="H379" s="16">
        <f>IF(Inskrivning!A1081="m",Inskrivning!P1081,0)</f>
        <v>0</v>
      </c>
      <c r="I379" s="73">
        <f>IF(Inskrivning!A1081="m",Inskrivning!Q1081,0)</f>
        <v>0</v>
      </c>
      <c r="J379" s="16">
        <f>IF(Inskrivning!A1081="m",Inskrivning!R1081,0)</f>
        <v>0</v>
      </c>
      <c r="K379" s="16">
        <f>IF(Inskrivning!A1081="m",Inskrivning!S1081,0)</f>
        <v>0</v>
      </c>
      <c r="L379" s="16">
        <f>IF(Inskrivning!A1081="m",Inskrivning!T1081,0)</f>
        <v>0</v>
      </c>
      <c r="M379" s="16">
        <f>IF(Inskrivning!A1081="m",Inskrivning!U1081,0)</f>
        <v>0</v>
      </c>
      <c r="N379" s="16">
        <f>IF(Inskrivning!A1081="m",Inskrivning!V1081,0)</f>
        <v>0</v>
      </c>
      <c r="O379" s="73">
        <f>IF(Inskrivning!A1081="m",Inskrivning!W1081,0)</f>
        <v>0</v>
      </c>
      <c r="P379" s="73">
        <f>IF(Inskrivning!A1081="m",Inskrivning!X1081,0)</f>
        <v>0</v>
      </c>
      <c r="Q379" s="113"/>
    </row>
    <row r="380" spans="2:17" ht="15.6" x14ac:dyDescent="0.3">
      <c r="B380" s="55">
        <f>IF(Inskrivning!A1082="m",Inskrivning!J1082,0)</f>
        <v>0</v>
      </c>
      <c r="C380" s="35">
        <f>IF(Inskrivning!A1082="m",Inskrivning!K1082,0)</f>
        <v>0</v>
      </c>
      <c r="D380" s="16">
        <f>IF(Inskrivning!A1082="m",Inskrivning!L1082,0)</f>
        <v>0</v>
      </c>
      <c r="E380" s="16">
        <f>IF(Inskrivning!A1082="m",Inskrivning!M1082,0)</f>
        <v>0</v>
      </c>
      <c r="F380" s="16">
        <f>IF(Inskrivning!A1082="m",Inskrivning!N1082,0)</f>
        <v>0</v>
      </c>
      <c r="G380" s="16">
        <f>IF(Inskrivning!A1082="m",Inskrivning!O1082,0)</f>
        <v>0</v>
      </c>
      <c r="H380" s="16">
        <f>IF(Inskrivning!A1082="m",Inskrivning!P1082,0)</f>
        <v>0</v>
      </c>
      <c r="I380" s="73">
        <f>IF(Inskrivning!A1082="m",Inskrivning!Q1082,0)</f>
        <v>0</v>
      </c>
      <c r="J380" s="16">
        <f>IF(Inskrivning!A1082="m",Inskrivning!R1082,0)</f>
        <v>0</v>
      </c>
      <c r="K380" s="16">
        <f>IF(Inskrivning!A1082="m",Inskrivning!S1082,0)</f>
        <v>0</v>
      </c>
      <c r="L380" s="16">
        <f>IF(Inskrivning!A1082="m",Inskrivning!T1082,0)</f>
        <v>0</v>
      </c>
      <c r="M380" s="16">
        <f>IF(Inskrivning!A1082="m",Inskrivning!U1082,0)</f>
        <v>0</v>
      </c>
      <c r="N380" s="16">
        <f>IF(Inskrivning!A1082="m",Inskrivning!V1082,0)</f>
        <v>0</v>
      </c>
      <c r="O380" s="73">
        <f>IF(Inskrivning!A1082="m",Inskrivning!W1082,0)</f>
        <v>0</v>
      </c>
      <c r="P380" s="73">
        <f>IF(Inskrivning!A1082="m",Inskrivning!X1082,0)</f>
        <v>0</v>
      </c>
      <c r="Q380" s="113"/>
    </row>
    <row r="381" spans="2:17" ht="15.6" x14ac:dyDescent="0.3">
      <c r="B381" s="55">
        <f>IF(Inskrivning!A1083="m",Inskrivning!J1083,0)</f>
        <v>0</v>
      </c>
      <c r="C381" s="35">
        <f>IF(Inskrivning!A1083="m",Inskrivning!K1083,0)</f>
        <v>0</v>
      </c>
      <c r="D381" s="16">
        <f>IF(Inskrivning!A1083="m",Inskrivning!L1083,0)</f>
        <v>0</v>
      </c>
      <c r="E381" s="16">
        <f>IF(Inskrivning!A1083="m",Inskrivning!M1083,0)</f>
        <v>0</v>
      </c>
      <c r="F381" s="16">
        <f>IF(Inskrivning!A1083="m",Inskrivning!N1083,0)</f>
        <v>0</v>
      </c>
      <c r="G381" s="16">
        <f>IF(Inskrivning!A1083="m",Inskrivning!O1083,0)</f>
        <v>0</v>
      </c>
      <c r="H381" s="16">
        <f>IF(Inskrivning!A1083="m",Inskrivning!P1083,0)</f>
        <v>0</v>
      </c>
      <c r="I381" s="73">
        <f>IF(Inskrivning!A1083="m",Inskrivning!Q1083,0)</f>
        <v>0</v>
      </c>
      <c r="J381" s="16">
        <f>IF(Inskrivning!A1083="m",Inskrivning!R1083,0)</f>
        <v>0</v>
      </c>
      <c r="K381" s="16">
        <f>IF(Inskrivning!A1083="m",Inskrivning!S1083,0)</f>
        <v>0</v>
      </c>
      <c r="L381" s="16">
        <f>IF(Inskrivning!A1083="m",Inskrivning!T1083,0)</f>
        <v>0</v>
      </c>
      <c r="M381" s="16">
        <f>IF(Inskrivning!A1083="m",Inskrivning!U1083,0)</f>
        <v>0</v>
      </c>
      <c r="N381" s="16">
        <f>IF(Inskrivning!A1083="m",Inskrivning!V1083,0)</f>
        <v>0</v>
      </c>
      <c r="O381" s="73">
        <f>IF(Inskrivning!A1083="m",Inskrivning!W1083,0)</f>
        <v>0</v>
      </c>
      <c r="P381" s="73">
        <f>IF(Inskrivning!A1083="m",Inskrivning!X1083,0)</f>
        <v>0</v>
      </c>
      <c r="Q381" s="113"/>
    </row>
    <row r="382" spans="2:17" ht="15.6" x14ac:dyDescent="0.3">
      <c r="B382" s="55">
        <f>IF(Inskrivning!A1084="m",Inskrivning!J1084,0)</f>
        <v>0</v>
      </c>
      <c r="C382" s="35">
        <f>IF(Inskrivning!A1084="m",Inskrivning!K1084,0)</f>
        <v>0</v>
      </c>
      <c r="D382" s="16">
        <f>IF(Inskrivning!A1084="m",Inskrivning!L1084,0)</f>
        <v>0</v>
      </c>
      <c r="E382" s="16">
        <f>IF(Inskrivning!A1084="m",Inskrivning!M1084,0)</f>
        <v>0</v>
      </c>
      <c r="F382" s="16">
        <f>IF(Inskrivning!A1084="m",Inskrivning!N1084,0)</f>
        <v>0</v>
      </c>
      <c r="G382" s="16">
        <f>IF(Inskrivning!A1084="m",Inskrivning!O1084,0)</f>
        <v>0</v>
      </c>
      <c r="H382" s="16">
        <f>IF(Inskrivning!A1084="m",Inskrivning!P1084,0)</f>
        <v>0</v>
      </c>
      <c r="I382" s="73">
        <f>IF(Inskrivning!A1084="m",Inskrivning!Q1084,0)</f>
        <v>0</v>
      </c>
      <c r="J382" s="16">
        <f>IF(Inskrivning!A1084="m",Inskrivning!R1084,0)</f>
        <v>0</v>
      </c>
      <c r="K382" s="16">
        <f>IF(Inskrivning!A1084="m",Inskrivning!S1084,0)</f>
        <v>0</v>
      </c>
      <c r="L382" s="16">
        <f>IF(Inskrivning!A1084="m",Inskrivning!T1084,0)</f>
        <v>0</v>
      </c>
      <c r="M382" s="16">
        <f>IF(Inskrivning!A1084="m",Inskrivning!U1084,0)</f>
        <v>0</v>
      </c>
      <c r="N382" s="16">
        <f>IF(Inskrivning!A1084="m",Inskrivning!V1084,0)</f>
        <v>0</v>
      </c>
      <c r="O382" s="73">
        <f>IF(Inskrivning!A1084="m",Inskrivning!W1084,0)</f>
        <v>0</v>
      </c>
      <c r="P382" s="73">
        <f>IF(Inskrivning!A1084="m",Inskrivning!X1084,0)</f>
        <v>0</v>
      </c>
      <c r="Q382" s="113"/>
    </row>
    <row r="383" spans="2:17" ht="15.6" x14ac:dyDescent="0.3">
      <c r="B383" s="55">
        <f>IF(Inskrivning!A1085="m",Inskrivning!J1085,0)</f>
        <v>0</v>
      </c>
      <c r="C383" s="35">
        <f>IF(Inskrivning!A1085="m",Inskrivning!K1085,0)</f>
        <v>0</v>
      </c>
      <c r="D383" s="16">
        <f>IF(Inskrivning!A1085="m",Inskrivning!L1085,0)</f>
        <v>0</v>
      </c>
      <c r="E383" s="16">
        <f>IF(Inskrivning!A1085="m",Inskrivning!M1085,0)</f>
        <v>0</v>
      </c>
      <c r="F383" s="16">
        <f>IF(Inskrivning!A1085="m",Inskrivning!N1085,0)</f>
        <v>0</v>
      </c>
      <c r="G383" s="16">
        <f>IF(Inskrivning!A1085="m",Inskrivning!O1085,0)</f>
        <v>0</v>
      </c>
      <c r="H383" s="16">
        <f>IF(Inskrivning!A1085="m",Inskrivning!P1085,0)</f>
        <v>0</v>
      </c>
      <c r="I383" s="73">
        <f>IF(Inskrivning!A1085="m",Inskrivning!Q1085,0)</f>
        <v>0</v>
      </c>
      <c r="J383" s="16">
        <f>IF(Inskrivning!A1085="m",Inskrivning!R1085,0)</f>
        <v>0</v>
      </c>
      <c r="K383" s="16">
        <f>IF(Inskrivning!A1085="m",Inskrivning!S1085,0)</f>
        <v>0</v>
      </c>
      <c r="L383" s="16">
        <f>IF(Inskrivning!A1085="m",Inskrivning!T1085,0)</f>
        <v>0</v>
      </c>
      <c r="M383" s="16">
        <f>IF(Inskrivning!A1085="m",Inskrivning!U1085,0)</f>
        <v>0</v>
      </c>
      <c r="N383" s="16">
        <f>IF(Inskrivning!A1085="m",Inskrivning!V1085,0)</f>
        <v>0</v>
      </c>
      <c r="O383" s="73">
        <f>IF(Inskrivning!A1085="m",Inskrivning!W1085,0)</f>
        <v>0</v>
      </c>
      <c r="P383" s="73">
        <f>IF(Inskrivning!A1085="m",Inskrivning!X1085,0)</f>
        <v>0</v>
      </c>
      <c r="Q383" s="113"/>
    </row>
    <row r="384" spans="2:17" ht="15.6" x14ac:dyDescent="0.3">
      <c r="B384" s="55">
        <f>IF(Inskrivning!A1086="m",Inskrivning!J1086,0)</f>
        <v>0</v>
      </c>
      <c r="C384" s="35">
        <f>IF(Inskrivning!A1086="m",Inskrivning!K1086,0)</f>
        <v>0</v>
      </c>
      <c r="D384" s="16">
        <f>IF(Inskrivning!A1086="m",Inskrivning!L1086,0)</f>
        <v>0</v>
      </c>
      <c r="E384" s="16">
        <f>IF(Inskrivning!A1086="m",Inskrivning!M1086,0)</f>
        <v>0</v>
      </c>
      <c r="F384" s="16">
        <f>IF(Inskrivning!A1086="m",Inskrivning!N1086,0)</f>
        <v>0</v>
      </c>
      <c r="G384" s="16">
        <f>IF(Inskrivning!A1086="m",Inskrivning!O1086,0)</f>
        <v>0</v>
      </c>
      <c r="H384" s="16">
        <f>IF(Inskrivning!A1086="m",Inskrivning!P1086,0)</f>
        <v>0</v>
      </c>
      <c r="I384" s="73">
        <f>IF(Inskrivning!A1086="m",Inskrivning!Q1086,0)</f>
        <v>0</v>
      </c>
      <c r="J384" s="16">
        <f>IF(Inskrivning!A1086="m",Inskrivning!R1086,0)</f>
        <v>0</v>
      </c>
      <c r="K384" s="16">
        <f>IF(Inskrivning!A1086="m",Inskrivning!S1086,0)</f>
        <v>0</v>
      </c>
      <c r="L384" s="16">
        <f>IF(Inskrivning!A1086="m",Inskrivning!T1086,0)</f>
        <v>0</v>
      </c>
      <c r="M384" s="16">
        <f>IF(Inskrivning!A1086="m",Inskrivning!U1086,0)</f>
        <v>0</v>
      </c>
      <c r="N384" s="16">
        <f>IF(Inskrivning!A1086="m",Inskrivning!V1086,0)</f>
        <v>0</v>
      </c>
      <c r="O384" s="73">
        <f>IF(Inskrivning!A1086="m",Inskrivning!W1086,0)</f>
        <v>0</v>
      </c>
      <c r="P384" s="73">
        <f>IF(Inskrivning!A1086="m",Inskrivning!X1086,0)</f>
        <v>0</v>
      </c>
      <c r="Q384" s="113"/>
    </row>
    <row r="385" spans="2:17" ht="15.6" x14ac:dyDescent="0.3">
      <c r="B385" s="55">
        <f>IF(Inskrivning!A1087="m",Inskrivning!J1087,0)</f>
        <v>0</v>
      </c>
      <c r="C385" s="35">
        <f>IF(Inskrivning!A1087="m",Inskrivning!K1087,0)</f>
        <v>0</v>
      </c>
      <c r="D385" s="16">
        <f>IF(Inskrivning!A1087="m",Inskrivning!L1087,0)</f>
        <v>0</v>
      </c>
      <c r="E385" s="16">
        <f>IF(Inskrivning!A1087="m",Inskrivning!M1087,0)</f>
        <v>0</v>
      </c>
      <c r="F385" s="16">
        <f>IF(Inskrivning!A1087="m",Inskrivning!N1087,0)</f>
        <v>0</v>
      </c>
      <c r="G385" s="16">
        <f>IF(Inskrivning!A1087="m",Inskrivning!O1087,0)</f>
        <v>0</v>
      </c>
      <c r="H385" s="16">
        <f>IF(Inskrivning!A1087="m",Inskrivning!P1087,0)</f>
        <v>0</v>
      </c>
      <c r="I385" s="73">
        <f>IF(Inskrivning!A1087="m",Inskrivning!Q1087,0)</f>
        <v>0</v>
      </c>
      <c r="J385" s="16">
        <f>IF(Inskrivning!A1087="m",Inskrivning!R1087,0)</f>
        <v>0</v>
      </c>
      <c r="K385" s="16">
        <f>IF(Inskrivning!A1087="m",Inskrivning!S1087,0)</f>
        <v>0</v>
      </c>
      <c r="L385" s="16">
        <f>IF(Inskrivning!A1087="m",Inskrivning!T1087,0)</f>
        <v>0</v>
      </c>
      <c r="M385" s="16">
        <f>IF(Inskrivning!A1087="m",Inskrivning!U1087,0)</f>
        <v>0</v>
      </c>
      <c r="N385" s="16">
        <f>IF(Inskrivning!A1087="m",Inskrivning!V1087,0)</f>
        <v>0</v>
      </c>
      <c r="O385" s="73">
        <f>IF(Inskrivning!A1087="m",Inskrivning!W1087,0)</f>
        <v>0</v>
      </c>
      <c r="P385" s="73">
        <f>IF(Inskrivning!A1087="m",Inskrivning!X1087,0)</f>
        <v>0</v>
      </c>
      <c r="Q385" s="113"/>
    </row>
    <row r="386" spans="2:17" ht="15.6" x14ac:dyDescent="0.3">
      <c r="B386" s="55">
        <f>IF(Inskrivning!A1088="m",Inskrivning!J1088,0)</f>
        <v>0</v>
      </c>
      <c r="C386" s="35">
        <f>IF(Inskrivning!A1088="m",Inskrivning!K1088,0)</f>
        <v>0</v>
      </c>
      <c r="D386" s="16">
        <f>IF(Inskrivning!A1088="m",Inskrivning!L1088,0)</f>
        <v>0</v>
      </c>
      <c r="E386" s="16">
        <f>IF(Inskrivning!A1088="m",Inskrivning!M1088,0)</f>
        <v>0</v>
      </c>
      <c r="F386" s="16">
        <f>IF(Inskrivning!A1088="m",Inskrivning!N1088,0)</f>
        <v>0</v>
      </c>
      <c r="G386" s="16">
        <f>IF(Inskrivning!A1088="m",Inskrivning!O1088,0)</f>
        <v>0</v>
      </c>
      <c r="H386" s="16">
        <f>IF(Inskrivning!A1088="m",Inskrivning!P1088,0)</f>
        <v>0</v>
      </c>
      <c r="I386" s="73">
        <f>IF(Inskrivning!A1088="m",Inskrivning!Q1088,0)</f>
        <v>0</v>
      </c>
      <c r="J386" s="16">
        <f>IF(Inskrivning!A1088="m",Inskrivning!R1088,0)</f>
        <v>0</v>
      </c>
      <c r="K386" s="16">
        <f>IF(Inskrivning!A1088="m",Inskrivning!S1088,0)</f>
        <v>0</v>
      </c>
      <c r="L386" s="16">
        <f>IF(Inskrivning!A1088="m",Inskrivning!T1088,0)</f>
        <v>0</v>
      </c>
      <c r="M386" s="16">
        <f>IF(Inskrivning!A1088="m",Inskrivning!U1088,0)</f>
        <v>0</v>
      </c>
      <c r="N386" s="16">
        <f>IF(Inskrivning!A1088="m",Inskrivning!V1088,0)</f>
        <v>0</v>
      </c>
      <c r="O386" s="73">
        <f>IF(Inskrivning!A1088="m",Inskrivning!W1088,0)</f>
        <v>0</v>
      </c>
      <c r="P386" s="73">
        <f>IF(Inskrivning!A1088="m",Inskrivning!X1088,0)</f>
        <v>0</v>
      </c>
      <c r="Q386" s="113"/>
    </row>
    <row r="387" spans="2:17" ht="15.6" x14ac:dyDescent="0.3">
      <c r="B387" s="55">
        <f>IF(Inskrivning!A1089="m",Inskrivning!J1089,0)</f>
        <v>0</v>
      </c>
      <c r="C387" s="35">
        <f>IF(Inskrivning!A1089="m",Inskrivning!K1089,0)</f>
        <v>0</v>
      </c>
      <c r="D387" s="16">
        <f>IF(Inskrivning!A1089="m",Inskrivning!L1089,0)</f>
        <v>0</v>
      </c>
      <c r="E387" s="16">
        <f>IF(Inskrivning!A1089="m",Inskrivning!M1089,0)</f>
        <v>0</v>
      </c>
      <c r="F387" s="16">
        <f>IF(Inskrivning!A1089="m",Inskrivning!N1089,0)</f>
        <v>0</v>
      </c>
      <c r="G387" s="16">
        <f>IF(Inskrivning!A1089="m",Inskrivning!O1089,0)</f>
        <v>0</v>
      </c>
      <c r="H387" s="16">
        <f>IF(Inskrivning!A1089="m",Inskrivning!P1089,0)</f>
        <v>0</v>
      </c>
      <c r="I387" s="73">
        <f>IF(Inskrivning!A1089="m",Inskrivning!Q1089,0)</f>
        <v>0</v>
      </c>
      <c r="J387" s="16">
        <f>IF(Inskrivning!A1089="m",Inskrivning!R1089,0)</f>
        <v>0</v>
      </c>
      <c r="K387" s="16">
        <f>IF(Inskrivning!A1089="m",Inskrivning!S1089,0)</f>
        <v>0</v>
      </c>
      <c r="L387" s="16">
        <f>IF(Inskrivning!A1089="m",Inskrivning!T1089,0)</f>
        <v>0</v>
      </c>
      <c r="M387" s="16">
        <f>IF(Inskrivning!A1089="m",Inskrivning!U1089,0)</f>
        <v>0</v>
      </c>
      <c r="N387" s="16">
        <f>IF(Inskrivning!A1089="m",Inskrivning!V1089,0)</f>
        <v>0</v>
      </c>
      <c r="O387" s="73">
        <f>IF(Inskrivning!A1089="m",Inskrivning!W1089,0)</f>
        <v>0</v>
      </c>
      <c r="P387" s="73">
        <f>IF(Inskrivning!A1089="m",Inskrivning!X1089,0)</f>
        <v>0</v>
      </c>
      <c r="Q387" s="113"/>
    </row>
    <row r="388" spans="2:17" ht="15.6" x14ac:dyDescent="0.3">
      <c r="B388" s="55">
        <f>IF(Inskrivning!A1090="m",Inskrivning!J1090,0)</f>
        <v>0</v>
      </c>
      <c r="C388" s="35">
        <f>IF(Inskrivning!A1090="m",Inskrivning!K1090,0)</f>
        <v>0</v>
      </c>
      <c r="D388" s="16">
        <f>IF(Inskrivning!A1090="m",Inskrivning!L1090,0)</f>
        <v>0</v>
      </c>
      <c r="E388" s="16">
        <f>IF(Inskrivning!A1090="m",Inskrivning!M1090,0)</f>
        <v>0</v>
      </c>
      <c r="F388" s="16">
        <f>IF(Inskrivning!A1090="m",Inskrivning!N1090,0)</f>
        <v>0</v>
      </c>
      <c r="G388" s="16">
        <f>IF(Inskrivning!A1090="m",Inskrivning!O1090,0)</f>
        <v>0</v>
      </c>
      <c r="H388" s="16">
        <f>IF(Inskrivning!A1090="m",Inskrivning!P1090,0)</f>
        <v>0</v>
      </c>
      <c r="I388" s="73">
        <f>IF(Inskrivning!A1090="m",Inskrivning!Q1090,0)</f>
        <v>0</v>
      </c>
      <c r="J388" s="16">
        <f>IF(Inskrivning!A1090="m",Inskrivning!R1090,0)</f>
        <v>0</v>
      </c>
      <c r="K388" s="16">
        <f>IF(Inskrivning!A1090="m",Inskrivning!S1090,0)</f>
        <v>0</v>
      </c>
      <c r="L388" s="16">
        <f>IF(Inskrivning!A1090="m",Inskrivning!T1090,0)</f>
        <v>0</v>
      </c>
      <c r="M388" s="16">
        <f>IF(Inskrivning!A1090="m",Inskrivning!U1090,0)</f>
        <v>0</v>
      </c>
      <c r="N388" s="16">
        <f>IF(Inskrivning!A1090="m",Inskrivning!V1090,0)</f>
        <v>0</v>
      </c>
      <c r="O388" s="73">
        <f>IF(Inskrivning!A1090="m",Inskrivning!W1090,0)</f>
        <v>0</v>
      </c>
      <c r="P388" s="73">
        <f>IF(Inskrivning!A1090="m",Inskrivning!X1090,0)</f>
        <v>0</v>
      </c>
      <c r="Q388" s="113"/>
    </row>
    <row r="389" spans="2:17" ht="15.6" x14ac:dyDescent="0.3">
      <c r="B389" s="55">
        <f>IF(Inskrivning!A1091="m",Inskrivning!J1091,0)</f>
        <v>0</v>
      </c>
      <c r="C389" s="35">
        <f>IF(Inskrivning!A1091="m",Inskrivning!K1091,0)</f>
        <v>0</v>
      </c>
      <c r="D389" s="16">
        <f>IF(Inskrivning!A1091="m",Inskrivning!L1091,0)</f>
        <v>0</v>
      </c>
      <c r="E389" s="16">
        <f>IF(Inskrivning!A1091="m",Inskrivning!M1091,0)</f>
        <v>0</v>
      </c>
      <c r="F389" s="16">
        <f>IF(Inskrivning!A1091="m",Inskrivning!N1091,0)</f>
        <v>0</v>
      </c>
      <c r="G389" s="16">
        <f>IF(Inskrivning!A1091="m",Inskrivning!O1091,0)</f>
        <v>0</v>
      </c>
      <c r="H389" s="16">
        <f>IF(Inskrivning!A1091="m",Inskrivning!P1091,0)</f>
        <v>0</v>
      </c>
      <c r="I389" s="73">
        <f>IF(Inskrivning!A1091="m",Inskrivning!Q1091,0)</f>
        <v>0</v>
      </c>
      <c r="J389" s="16">
        <f>IF(Inskrivning!A1091="m",Inskrivning!R1091,0)</f>
        <v>0</v>
      </c>
      <c r="K389" s="16">
        <f>IF(Inskrivning!A1091="m",Inskrivning!S1091,0)</f>
        <v>0</v>
      </c>
      <c r="L389" s="16">
        <f>IF(Inskrivning!A1091="m",Inskrivning!T1091,0)</f>
        <v>0</v>
      </c>
      <c r="M389" s="16">
        <f>IF(Inskrivning!A1091="m",Inskrivning!U1091,0)</f>
        <v>0</v>
      </c>
      <c r="N389" s="16">
        <f>IF(Inskrivning!A1091="m",Inskrivning!V1091,0)</f>
        <v>0</v>
      </c>
      <c r="O389" s="73">
        <f>IF(Inskrivning!A1091="m",Inskrivning!W1091,0)</f>
        <v>0</v>
      </c>
      <c r="P389" s="73">
        <f>IF(Inskrivning!A1091="m",Inskrivning!X1091,0)</f>
        <v>0</v>
      </c>
      <c r="Q389" s="113"/>
    </row>
    <row r="390" spans="2:17" ht="15.6" x14ac:dyDescent="0.3">
      <c r="B390" s="55">
        <f>IF(Inskrivning!A1092="m",Inskrivning!J1092,0)</f>
        <v>0</v>
      </c>
      <c r="C390" s="35">
        <f>IF(Inskrivning!A1092="m",Inskrivning!K1092,0)</f>
        <v>0</v>
      </c>
      <c r="D390" s="16">
        <f>IF(Inskrivning!A1092="m",Inskrivning!L1092,0)</f>
        <v>0</v>
      </c>
      <c r="E390" s="16">
        <f>IF(Inskrivning!A1092="m",Inskrivning!M1092,0)</f>
        <v>0</v>
      </c>
      <c r="F390" s="16">
        <f>IF(Inskrivning!A1092="m",Inskrivning!N1092,0)</f>
        <v>0</v>
      </c>
      <c r="G390" s="16">
        <f>IF(Inskrivning!A1092="m",Inskrivning!O1092,0)</f>
        <v>0</v>
      </c>
      <c r="H390" s="16">
        <f>IF(Inskrivning!A1092="m",Inskrivning!P1092,0)</f>
        <v>0</v>
      </c>
      <c r="I390" s="73">
        <f>IF(Inskrivning!A1092="m",Inskrivning!Q1092,0)</f>
        <v>0</v>
      </c>
      <c r="J390" s="16">
        <f>IF(Inskrivning!A1092="m",Inskrivning!R1092,0)</f>
        <v>0</v>
      </c>
      <c r="K390" s="16">
        <f>IF(Inskrivning!A1092="m",Inskrivning!S1092,0)</f>
        <v>0</v>
      </c>
      <c r="L390" s="16">
        <f>IF(Inskrivning!A1092="m",Inskrivning!T1092,0)</f>
        <v>0</v>
      </c>
      <c r="M390" s="16">
        <f>IF(Inskrivning!A1092="m",Inskrivning!U1092,0)</f>
        <v>0</v>
      </c>
      <c r="N390" s="16">
        <f>IF(Inskrivning!A1092="m",Inskrivning!V1092,0)</f>
        <v>0</v>
      </c>
      <c r="O390" s="73">
        <f>IF(Inskrivning!A1092="m",Inskrivning!W1092,0)</f>
        <v>0</v>
      </c>
      <c r="P390" s="73">
        <f>IF(Inskrivning!A1092="m",Inskrivning!X1092,0)</f>
        <v>0</v>
      </c>
      <c r="Q390" s="113"/>
    </row>
    <row r="391" spans="2:17" ht="15.6" x14ac:dyDescent="0.3">
      <c r="B391" s="55">
        <f>IF(Inskrivning!A1093="m",Inskrivning!J1093,0)</f>
        <v>0</v>
      </c>
      <c r="C391" s="35">
        <f>IF(Inskrivning!A1093="m",Inskrivning!K1093,0)</f>
        <v>0</v>
      </c>
      <c r="D391" s="16">
        <f>IF(Inskrivning!A1093="m",Inskrivning!L1093,0)</f>
        <v>0</v>
      </c>
      <c r="E391" s="16">
        <f>IF(Inskrivning!A1093="m",Inskrivning!M1093,0)</f>
        <v>0</v>
      </c>
      <c r="F391" s="16">
        <f>IF(Inskrivning!A1093="m",Inskrivning!N1093,0)</f>
        <v>0</v>
      </c>
      <c r="G391" s="16">
        <f>IF(Inskrivning!A1093="m",Inskrivning!O1093,0)</f>
        <v>0</v>
      </c>
      <c r="H391" s="16">
        <f>IF(Inskrivning!A1093="m",Inskrivning!P1093,0)</f>
        <v>0</v>
      </c>
      <c r="I391" s="73">
        <f>IF(Inskrivning!A1093="m",Inskrivning!Q1093,0)</f>
        <v>0</v>
      </c>
      <c r="J391" s="16">
        <f>IF(Inskrivning!A1093="m",Inskrivning!R1093,0)</f>
        <v>0</v>
      </c>
      <c r="K391" s="16">
        <f>IF(Inskrivning!A1093="m",Inskrivning!S1093,0)</f>
        <v>0</v>
      </c>
      <c r="L391" s="16">
        <f>IF(Inskrivning!A1093="m",Inskrivning!T1093,0)</f>
        <v>0</v>
      </c>
      <c r="M391" s="16">
        <f>IF(Inskrivning!A1093="m",Inskrivning!U1093,0)</f>
        <v>0</v>
      </c>
      <c r="N391" s="16">
        <f>IF(Inskrivning!A1093="m",Inskrivning!V1093,0)</f>
        <v>0</v>
      </c>
      <c r="O391" s="73">
        <f>IF(Inskrivning!A1093="m",Inskrivning!W1093,0)</f>
        <v>0</v>
      </c>
      <c r="P391" s="73">
        <f>IF(Inskrivning!A1093="m",Inskrivning!X1093,0)</f>
        <v>0</v>
      </c>
      <c r="Q391" s="113"/>
    </row>
    <row r="392" spans="2:17" ht="15.6" x14ac:dyDescent="0.3">
      <c r="B392" s="55">
        <f>IF(Inskrivning!A1094="m",Inskrivning!J1094,0)</f>
        <v>0</v>
      </c>
      <c r="C392" s="35">
        <f>IF(Inskrivning!A1094="m",Inskrivning!K1094,0)</f>
        <v>0</v>
      </c>
      <c r="D392" s="16">
        <f>IF(Inskrivning!A1094="m",Inskrivning!L1094,0)</f>
        <v>0</v>
      </c>
      <c r="E392" s="16">
        <f>IF(Inskrivning!A1094="m",Inskrivning!M1094,0)</f>
        <v>0</v>
      </c>
      <c r="F392" s="16">
        <f>IF(Inskrivning!A1094="m",Inskrivning!N1094,0)</f>
        <v>0</v>
      </c>
      <c r="G392" s="16">
        <f>IF(Inskrivning!A1094="m",Inskrivning!O1094,0)</f>
        <v>0</v>
      </c>
      <c r="H392" s="16">
        <f>IF(Inskrivning!A1094="m",Inskrivning!P1094,0)</f>
        <v>0</v>
      </c>
      <c r="I392" s="73">
        <f>IF(Inskrivning!A1094="m",Inskrivning!Q1094,0)</f>
        <v>0</v>
      </c>
      <c r="J392" s="16">
        <f>IF(Inskrivning!A1094="m",Inskrivning!R1094,0)</f>
        <v>0</v>
      </c>
      <c r="K392" s="16">
        <f>IF(Inskrivning!A1094="m",Inskrivning!S1094,0)</f>
        <v>0</v>
      </c>
      <c r="L392" s="16">
        <f>IF(Inskrivning!A1094="m",Inskrivning!T1094,0)</f>
        <v>0</v>
      </c>
      <c r="M392" s="16">
        <f>IF(Inskrivning!A1094="m",Inskrivning!U1094,0)</f>
        <v>0</v>
      </c>
      <c r="N392" s="16">
        <f>IF(Inskrivning!A1094="m",Inskrivning!V1094,0)</f>
        <v>0</v>
      </c>
      <c r="O392" s="73">
        <f>IF(Inskrivning!A1094="m",Inskrivning!W1094,0)</f>
        <v>0</v>
      </c>
      <c r="P392" s="73">
        <f>IF(Inskrivning!A1094="m",Inskrivning!X1094,0)</f>
        <v>0</v>
      </c>
      <c r="Q392" s="113"/>
    </row>
    <row r="393" spans="2:17" ht="15.6" x14ac:dyDescent="0.3">
      <c r="B393" s="55">
        <f>IF(Inskrivning!A1095="m",Inskrivning!J1095,0)</f>
        <v>0</v>
      </c>
      <c r="C393" s="35">
        <f>IF(Inskrivning!A1095="m",Inskrivning!K1095,0)</f>
        <v>0</v>
      </c>
      <c r="D393" s="16">
        <f>IF(Inskrivning!A1095="m",Inskrivning!L1095,0)</f>
        <v>0</v>
      </c>
      <c r="E393" s="16">
        <f>IF(Inskrivning!A1095="m",Inskrivning!M1095,0)</f>
        <v>0</v>
      </c>
      <c r="F393" s="16">
        <f>IF(Inskrivning!A1095="m",Inskrivning!N1095,0)</f>
        <v>0</v>
      </c>
      <c r="G393" s="16">
        <f>IF(Inskrivning!A1095="m",Inskrivning!O1095,0)</f>
        <v>0</v>
      </c>
      <c r="H393" s="16">
        <f>IF(Inskrivning!A1095="m",Inskrivning!P1095,0)</f>
        <v>0</v>
      </c>
      <c r="I393" s="73">
        <f>IF(Inskrivning!A1095="m",Inskrivning!Q1095,0)</f>
        <v>0</v>
      </c>
      <c r="J393" s="16">
        <f>IF(Inskrivning!A1095="m",Inskrivning!R1095,0)</f>
        <v>0</v>
      </c>
      <c r="K393" s="16">
        <f>IF(Inskrivning!A1095="m",Inskrivning!S1095,0)</f>
        <v>0</v>
      </c>
      <c r="L393" s="16">
        <f>IF(Inskrivning!A1095="m",Inskrivning!T1095,0)</f>
        <v>0</v>
      </c>
      <c r="M393" s="16">
        <f>IF(Inskrivning!A1095="m",Inskrivning!U1095,0)</f>
        <v>0</v>
      </c>
      <c r="N393" s="16">
        <f>IF(Inskrivning!A1095="m",Inskrivning!V1095,0)</f>
        <v>0</v>
      </c>
      <c r="O393" s="73">
        <f>IF(Inskrivning!A1095="m",Inskrivning!W1095,0)</f>
        <v>0</v>
      </c>
      <c r="P393" s="73">
        <f>IF(Inskrivning!A1095="m",Inskrivning!X1095,0)</f>
        <v>0</v>
      </c>
      <c r="Q393" s="113"/>
    </row>
    <row r="394" spans="2:17" ht="15.6" x14ac:dyDescent="0.3">
      <c r="B394" s="55">
        <f>IF(Inskrivning!A1096="m",Inskrivning!J1096,0)</f>
        <v>0</v>
      </c>
      <c r="C394" s="35">
        <f>IF(Inskrivning!A1096="m",Inskrivning!K1096,0)</f>
        <v>0</v>
      </c>
      <c r="D394" s="16">
        <f>IF(Inskrivning!A1096="m",Inskrivning!L1096,0)</f>
        <v>0</v>
      </c>
      <c r="E394" s="16">
        <f>IF(Inskrivning!A1096="m",Inskrivning!M1096,0)</f>
        <v>0</v>
      </c>
      <c r="F394" s="16">
        <f>IF(Inskrivning!A1096="m",Inskrivning!N1096,0)</f>
        <v>0</v>
      </c>
      <c r="G394" s="16">
        <f>IF(Inskrivning!A1096="m",Inskrivning!O1096,0)</f>
        <v>0</v>
      </c>
      <c r="H394" s="16">
        <f>IF(Inskrivning!A1096="m",Inskrivning!P1096,0)</f>
        <v>0</v>
      </c>
      <c r="I394" s="73">
        <f>IF(Inskrivning!A1096="m",Inskrivning!Q1096,0)</f>
        <v>0</v>
      </c>
      <c r="J394" s="16">
        <f>IF(Inskrivning!A1096="m",Inskrivning!R1096,0)</f>
        <v>0</v>
      </c>
      <c r="K394" s="16">
        <f>IF(Inskrivning!A1096="m",Inskrivning!S1096,0)</f>
        <v>0</v>
      </c>
      <c r="L394" s="16">
        <f>IF(Inskrivning!A1096="m",Inskrivning!T1096,0)</f>
        <v>0</v>
      </c>
      <c r="M394" s="16">
        <f>IF(Inskrivning!A1096="m",Inskrivning!U1096,0)</f>
        <v>0</v>
      </c>
      <c r="N394" s="16">
        <f>IF(Inskrivning!A1096="m",Inskrivning!V1096,0)</f>
        <v>0</v>
      </c>
      <c r="O394" s="73">
        <f>IF(Inskrivning!A1096="m",Inskrivning!W1096,0)</f>
        <v>0</v>
      </c>
      <c r="P394" s="73">
        <f>IF(Inskrivning!A1096="m",Inskrivning!X1096,0)</f>
        <v>0</v>
      </c>
      <c r="Q394" s="113"/>
    </row>
    <row r="395" spans="2:17" ht="15.6" x14ac:dyDescent="0.3">
      <c r="B395" s="55">
        <f>IF(Inskrivning!A1097="m",Inskrivning!J1097,0)</f>
        <v>0</v>
      </c>
      <c r="C395" s="35">
        <f>IF(Inskrivning!A1097="m",Inskrivning!K1097,0)</f>
        <v>0</v>
      </c>
      <c r="D395" s="16">
        <f>IF(Inskrivning!A1097="m",Inskrivning!L1097,0)</f>
        <v>0</v>
      </c>
      <c r="E395" s="16">
        <f>IF(Inskrivning!A1097="m",Inskrivning!M1097,0)</f>
        <v>0</v>
      </c>
      <c r="F395" s="16">
        <f>IF(Inskrivning!A1097="m",Inskrivning!N1097,0)</f>
        <v>0</v>
      </c>
      <c r="G395" s="16">
        <f>IF(Inskrivning!A1097="m",Inskrivning!O1097,0)</f>
        <v>0</v>
      </c>
      <c r="H395" s="16">
        <f>IF(Inskrivning!A1097="m",Inskrivning!P1097,0)</f>
        <v>0</v>
      </c>
      <c r="I395" s="73">
        <f>IF(Inskrivning!A1097="m",Inskrivning!Q1097,0)</f>
        <v>0</v>
      </c>
      <c r="J395" s="16">
        <f>IF(Inskrivning!A1097="m",Inskrivning!R1097,0)</f>
        <v>0</v>
      </c>
      <c r="K395" s="16">
        <f>IF(Inskrivning!A1097="m",Inskrivning!S1097,0)</f>
        <v>0</v>
      </c>
      <c r="L395" s="16">
        <f>IF(Inskrivning!A1097="m",Inskrivning!T1097,0)</f>
        <v>0</v>
      </c>
      <c r="M395" s="16">
        <f>IF(Inskrivning!A1097="m",Inskrivning!U1097,0)</f>
        <v>0</v>
      </c>
      <c r="N395" s="16">
        <f>IF(Inskrivning!A1097="m",Inskrivning!V1097,0)</f>
        <v>0</v>
      </c>
      <c r="O395" s="73">
        <f>IF(Inskrivning!A1097="m",Inskrivning!W1097,0)</f>
        <v>0</v>
      </c>
      <c r="P395" s="73">
        <f>IF(Inskrivning!A1097="m",Inskrivning!X1097,0)</f>
        <v>0</v>
      </c>
      <c r="Q395" s="113"/>
    </row>
    <row r="396" spans="2:17" ht="15.6" x14ac:dyDescent="0.3">
      <c r="B396" s="55">
        <f>IF(Inskrivning!A1098="m",Inskrivning!J1098,0)</f>
        <v>0</v>
      </c>
      <c r="C396" s="35">
        <f>IF(Inskrivning!A1098="m",Inskrivning!K1098,0)</f>
        <v>0</v>
      </c>
      <c r="D396" s="16">
        <f>IF(Inskrivning!A1098="m",Inskrivning!L1098,0)</f>
        <v>0</v>
      </c>
      <c r="E396" s="16">
        <f>IF(Inskrivning!A1098="m",Inskrivning!M1098,0)</f>
        <v>0</v>
      </c>
      <c r="F396" s="16">
        <f>IF(Inskrivning!A1098="m",Inskrivning!N1098,0)</f>
        <v>0</v>
      </c>
      <c r="G396" s="16">
        <f>IF(Inskrivning!A1098="m",Inskrivning!O1098,0)</f>
        <v>0</v>
      </c>
      <c r="H396" s="16">
        <f>IF(Inskrivning!A1098="m",Inskrivning!P1098,0)</f>
        <v>0</v>
      </c>
      <c r="I396" s="73">
        <f>IF(Inskrivning!A1098="m",Inskrivning!Q1098,0)</f>
        <v>0</v>
      </c>
      <c r="J396" s="16">
        <f>IF(Inskrivning!A1098="m",Inskrivning!R1098,0)</f>
        <v>0</v>
      </c>
      <c r="K396" s="16">
        <f>IF(Inskrivning!A1098="m",Inskrivning!S1098,0)</f>
        <v>0</v>
      </c>
      <c r="L396" s="16">
        <f>IF(Inskrivning!A1098="m",Inskrivning!T1098,0)</f>
        <v>0</v>
      </c>
      <c r="M396" s="16">
        <f>IF(Inskrivning!A1098="m",Inskrivning!U1098,0)</f>
        <v>0</v>
      </c>
      <c r="N396" s="16">
        <f>IF(Inskrivning!A1098="m",Inskrivning!V1098,0)</f>
        <v>0</v>
      </c>
      <c r="O396" s="73">
        <f>IF(Inskrivning!A1098="m",Inskrivning!W1098,0)</f>
        <v>0</v>
      </c>
      <c r="P396" s="73">
        <f>IF(Inskrivning!A1098="m",Inskrivning!X1098,0)</f>
        <v>0</v>
      </c>
      <c r="Q396" s="113"/>
    </row>
    <row r="397" spans="2:17" ht="15.6" x14ac:dyDescent="0.3">
      <c r="B397" s="55">
        <f>IF(Inskrivning!A1099="m",Inskrivning!J1099,0)</f>
        <v>0</v>
      </c>
      <c r="C397" s="35">
        <f>IF(Inskrivning!A1099="m",Inskrivning!K1099,0)</f>
        <v>0</v>
      </c>
      <c r="D397" s="16">
        <f>IF(Inskrivning!A1099="m",Inskrivning!L1099,0)</f>
        <v>0</v>
      </c>
      <c r="E397" s="16">
        <f>IF(Inskrivning!A1099="m",Inskrivning!M1099,0)</f>
        <v>0</v>
      </c>
      <c r="F397" s="16">
        <f>IF(Inskrivning!A1099="m",Inskrivning!N1099,0)</f>
        <v>0</v>
      </c>
      <c r="G397" s="16">
        <f>IF(Inskrivning!A1099="m",Inskrivning!O1099,0)</f>
        <v>0</v>
      </c>
      <c r="H397" s="16">
        <f>IF(Inskrivning!A1099="m",Inskrivning!P1099,0)</f>
        <v>0</v>
      </c>
      <c r="I397" s="73">
        <f>IF(Inskrivning!A1099="m",Inskrivning!Q1099,0)</f>
        <v>0</v>
      </c>
      <c r="J397" s="16">
        <f>IF(Inskrivning!A1099="m",Inskrivning!R1099,0)</f>
        <v>0</v>
      </c>
      <c r="K397" s="16">
        <f>IF(Inskrivning!A1099="m",Inskrivning!S1099,0)</f>
        <v>0</v>
      </c>
      <c r="L397" s="16">
        <f>IF(Inskrivning!A1099="m",Inskrivning!T1099,0)</f>
        <v>0</v>
      </c>
      <c r="M397" s="16">
        <f>IF(Inskrivning!A1099="m",Inskrivning!U1099,0)</f>
        <v>0</v>
      </c>
      <c r="N397" s="16">
        <f>IF(Inskrivning!A1099="m",Inskrivning!V1099,0)</f>
        <v>0</v>
      </c>
      <c r="O397" s="73">
        <f>IF(Inskrivning!A1099="m",Inskrivning!W1099,0)</f>
        <v>0</v>
      </c>
      <c r="P397" s="73">
        <f>IF(Inskrivning!A1099="m",Inskrivning!X1099,0)</f>
        <v>0</v>
      </c>
      <c r="Q397" s="113"/>
    </row>
    <row r="398" spans="2:17" ht="15.6" x14ac:dyDescent="0.3">
      <c r="B398" s="55">
        <f>IF(Inskrivning!A1100="m",Inskrivning!J1100,0)</f>
        <v>0</v>
      </c>
      <c r="C398" s="35">
        <f>IF(Inskrivning!A1100="m",Inskrivning!K1100,0)</f>
        <v>0</v>
      </c>
      <c r="D398" s="16">
        <f>IF(Inskrivning!A1100="m",Inskrivning!L1100,0)</f>
        <v>0</v>
      </c>
      <c r="E398" s="16">
        <f>IF(Inskrivning!A1100="m",Inskrivning!M1100,0)</f>
        <v>0</v>
      </c>
      <c r="F398" s="16">
        <f>IF(Inskrivning!A1100="m",Inskrivning!N1100,0)</f>
        <v>0</v>
      </c>
      <c r="G398" s="16">
        <f>IF(Inskrivning!A1100="m",Inskrivning!O1100,0)</f>
        <v>0</v>
      </c>
      <c r="H398" s="16">
        <f>IF(Inskrivning!A1100="m",Inskrivning!P1100,0)</f>
        <v>0</v>
      </c>
      <c r="I398" s="73">
        <f>IF(Inskrivning!A1100="m",Inskrivning!Q1100,0)</f>
        <v>0</v>
      </c>
      <c r="J398" s="16">
        <f>IF(Inskrivning!A1100="m",Inskrivning!R1100,0)</f>
        <v>0</v>
      </c>
      <c r="K398" s="16">
        <f>IF(Inskrivning!A1100="m",Inskrivning!S1100,0)</f>
        <v>0</v>
      </c>
      <c r="L398" s="16">
        <f>IF(Inskrivning!A1100="m",Inskrivning!T1100,0)</f>
        <v>0</v>
      </c>
      <c r="M398" s="16">
        <f>IF(Inskrivning!A1100="m",Inskrivning!U1100,0)</f>
        <v>0</v>
      </c>
      <c r="N398" s="16">
        <f>IF(Inskrivning!A1100="m",Inskrivning!V1100,0)</f>
        <v>0</v>
      </c>
      <c r="O398" s="73">
        <f>IF(Inskrivning!A1100="m",Inskrivning!W1100,0)</f>
        <v>0</v>
      </c>
      <c r="P398" s="73">
        <f>IF(Inskrivning!A1100="m",Inskrivning!X1100,0)</f>
        <v>0</v>
      </c>
      <c r="Q398" s="113"/>
    </row>
    <row r="399" spans="2:17" ht="15.6" x14ac:dyDescent="0.3">
      <c r="B399" s="55">
        <f>IF(Inskrivning!A1101="m",Inskrivning!J1101,0)</f>
        <v>0</v>
      </c>
      <c r="C399" s="35">
        <f>IF(Inskrivning!A1101="m",Inskrivning!K1101,0)</f>
        <v>0</v>
      </c>
      <c r="D399" s="16">
        <f>IF(Inskrivning!A1101="m",Inskrivning!L1101,0)</f>
        <v>0</v>
      </c>
      <c r="E399" s="16">
        <f>IF(Inskrivning!A1101="m",Inskrivning!M1101,0)</f>
        <v>0</v>
      </c>
      <c r="F399" s="16">
        <f>IF(Inskrivning!A1101="m",Inskrivning!N1101,0)</f>
        <v>0</v>
      </c>
      <c r="G399" s="16">
        <f>IF(Inskrivning!A1101="m",Inskrivning!O1101,0)</f>
        <v>0</v>
      </c>
      <c r="H399" s="16">
        <f>IF(Inskrivning!A1101="m",Inskrivning!P1101,0)</f>
        <v>0</v>
      </c>
      <c r="I399" s="73">
        <f>IF(Inskrivning!A1101="m",Inskrivning!Q1101,0)</f>
        <v>0</v>
      </c>
      <c r="J399" s="16">
        <f>IF(Inskrivning!A1101="m",Inskrivning!R1101,0)</f>
        <v>0</v>
      </c>
      <c r="K399" s="16">
        <f>IF(Inskrivning!A1101="m",Inskrivning!S1101,0)</f>
        <v>0</v>
      </c>
      <c r="L399" s="16">
        <f>IF(Inskrivning!A1101="m",Inskrivning!T1101,0)</f>
        <v>0</v>
      </c>
      <c r="M399" s="16">
        <f>IF(Inskrivning!A1101="m",Inskrivning!U1101,0)</f>
        <v>0</v>
      </c>
      <c r="N399" s="16">
        <f>IF(Inskrivning!A1101="m",Inskrivning!V1101,0)</f>
        <v>0</v>
      </c>
      <c r="O399" s="73">
        <f>IF(Inskrivning!A1101="m",Inskrivning!W1101,0)</f>
        <v>0</v>
      </c>
      <c r="P399" s="73">
        <f>IF(Inskrivning!A1101="m",Inskrivning!X1101,0)</f>
        <v>0</v>
      </c>
      <c r="Q399" s="113"/>
    </row>
    <row r="400" spans="2:17" ht="15.6" x14ac:dyDescent="0.3">
      <c r="B400" s="55">
        <f>IF(Inskrivning!A1102="m",Inskrivning!J1102,0)</f>
        <v>0</v>
      </c>
      <c r="C400" s="35">
        <f>IF(Inskrivning!A1102="m",Inskrivning!K1102,0)</f>
        <v>0</v>
      </c>
      <c r="D400" s="16">
        <f>IF(Inskrivning!A1102="m",Inskrivning!L1102,0)</f>
        <v>0</v>
      </c>
      <c r="E400" s="16">
        <f>IF(Inskrivning!A1102="m",Inskrivning!M1102,0)</f>
        <v>0</v>
      </c>
      <c r="F400" s="16">
        <f>IF(Inskrivning!A1102="m",Inskrivning!N1102,0)</f>
        <v>0</v>
      </c>
      <c r="G400" s="16">
        <f>IF(Inskrivning!A1102="m",Inskrivning!O1102,0)</f>
        <v>0</v>
      </c>
      <c r="H400" s="16">
        <f>IF(Inskrivning!A1102="m",Inskrivning!P1102,0)</f>
        <v>0</v>
      </c>
      <c r="I400" s="73">
        <f>IF(Inskrivning!A1102="m",Inskrivning!Q1102,0)</f>
        <v>0</v>
      </c>
      <c r="J400" s="16">
        <f>IF(Inskrivning!A1102="m",Inskrivning!R1102,0)</f>
        <v>0</v>
      </c>
      <c r="K400" s="16">
        <f>IF(Inskrivning!A1102="m",Inskrivning!S1102,0)</f>
        <v>0</v>
      </c>
      <c r="L400" s="16">
        <f>IF(Inskrivning!A1102="m",Inskrivning!T1102,0)</f>
        <v>0</v>
      </c>
      <c r="M400" s="16">
        <f>IF(Inskrivning!A1102="m",Inskrivning!U1102,0)</f>
        <v>0</v>
      </c>
      <c r="N400" s="16">
        <f>IF(Inskrivning!A1102="m",Inskrivning!V1102,0)</f>
        <v>0</v>
      </c>
      <c r="O400" s="73">
        <f>IF(Inskrivning!A1102="m",Inskrivning!W1102,0)</f>
        <v>0</v>
      </c>
      <c r="P400" s="73">
        <f>IF(Inskrivning!A1102="m",Inskrivning!X1102,0)</f>
        <v>0</v>
      </c>
      <c r="Q400" s="113"/>
    </row>
    <row r="401" spans="2:17" ht="15.6" x14ac:dyDescent="0.3">
      <c r="B401" s="55">
        <f>IF(Inskrivning!A1103="m",Inskrivning!J1103,0)</f>
        <v>0</v>
      </c>
      <c r="C401" s="35">
        <f>IF(Inskrivning!A1103="m",Inskrivning!K1103,0)</f>
        <v>0</v>
      </c>
      <c r="D401" s="16">
        <f>IF(Inskrivning!A1103="m",Inskrivning!L1103,0)</f>
        <v>0</v>
      </c>
      <c r="E401" s="16">
        <f>IF(Inskrivning!A1103="m",Inskrivning!M1103,0)</f>
        <v>0</v>
      </c>
      <c r="F401" s="16">
        <f>IF(Inskrivning!A1103="m",Inskrivning!N1103,0)</f>
        <v>0</v>
      </c>
      <c r="G401" s="16">
        <f>IF(Inskrivning!A1103="m",Inskrivning!O1103,0)</f>
        <v>0</v>
      </c>
      <c r="H401" s="16">
        <f>IF(Inskrivning!A1103="m",Inskrivning!P1103,0)</f>
        <v>0</v>
      </c>
      <c r="I401" s="73">
        <f>IF(Inskrivning!A1103="m",Inskrivning!Q1103,0)</f>
        <v>0</v>
      </c>
      <c r="J401" s="16">
        <f>IF(Inskrivning!A1103="m",Inskrivning!R1103,0)</f>
        <v>0</v>
      </c>
      <c r="K401" s="16">
        <f>IF(Inskrivning!A1103="m",Inskrivning!S1103,0)</f>
        <v>0</v>
      </c>
      <c r="L401" s="16">
        <f>IF(Inskrivning!A1103="m",Inskrivning!T1103,0)</f>
        <v>0</v>
      </c>
      <c r="M401" s="16">
        <f>IF(Inskrivning!A1103="m",Inskrivning!U1103,0)</f>
        <v>0</v>
      </c>
      <c r="N401" s="16">
        <f>IF(Inskrivning!A1103="m",Inskrivning!V1103,0)</f>
        <v>0</v>
      </c>
      <c r="O401" s="73">
        <f>IF(Inskrivning!A1103="m",Inskrivning!W1103,0)</f>
        <v>0</v>
      </c>
      <c r="P401" s="73">
        <f>IF(Inskrivning!A1103="m",Inskrivning!X1103,0)</f>
        <v>0</v>
      </c>
      <c r="Q401" s="113"/>
    </row>
    <row r="402" spans="2:17" ht="15.6" x14ac:dyDescent="0.3">
      <c r="B402" s="55">
        <f>IF(Inskrivning!A1104="m",Inskrivning!J1104,0)</f>
        <v>0</v>
      </c>
      <c r="C402" s="35">
        <f>IF(Inskrivning!A1104="m",Inskrivning!K1104,0)</f>
        <v>0</v>
      </c>
      <c r="D402" s="16">
        <f>IF(Inskrivning!A1104="m",Inskrivning!L1104,0)</f>
        <v>0</v>
      </c>
      <c r="E402" s="16">
        <f>IF(Inskrivning!A1104="m",Inskrivning!M1104,0)</f>
        <v>0</v>
      </c>
      <c r="F402" s="16">
        <f>IF(Inskrivning!A1104="m",Inskrivning!N1104,0)</f>
        <v>0</v>
      </c>
      <c r="G402" s="16">
        <f>IF(Inskrivning!A1104="m",Inskrivning!O1104,0)</f>
        <v>0</v>
      </c>
      <c r="H402" s="16">
        <f>IF(Inskrivning!A1104="m",Inskrivning!P1104,0)</f>
        <v>0</v>
      </c>
      <c r="I402" s="73">
        <f>IF(Inskrivning!A1104="m",Inskrivning!Q1104,0)</f>
        <v>0</v>
      </c>
      <c r="J402" s="16">
        <f>IF(Inskrivning!A1104="m",Inskrivning!R1104,0)</f>
        <v>0</v>
      </c>
      <c r="K402" s="16">
        <f>IF(Inskrivning!A1104="m",Inskrivning!S1104,0)</f>
        <v>0</v>
      </c>
      <c r="L402" s="16">
        <f>IF(Inskrivning!A1104="m",Inskrivning!T1104,0)</f>
        <v>0</v>
      </c>
      <c r="M402" s="16">
        <f>IF(Inskrivning!A1104="m",Inskrivning!U1104,0)</f>
        <v>0</v>
      </c>
      <c r="N402" s="16">
        <f>IF(Inskrivning!A1104="m",Inskrivning!V1104,0)</f>
        <v>0</v>
      </c>
      <c r="O402" s="73">
        <f>IF(Inskrivning!A1104="m",Inskrivning!W1104,0)</f>
        <v>0</v>
      </c>
      <c r="P402" s="73">
        <f>IF(Inskrivning!A1104="m",Inskrivning!X1104,0)</f>
        <v>0</v>
      </c>
      <c r="Q402" s="113"/>
    </row>
    <row r="403" spans="2:17" ht="15.6" x14ac:dyDescent="0.3">
      <c r="B403" s="55">
        <f>IF(Inskrivning!A1105="m",Inskrivning!J1105,0)</f>
        <v>0</v>
      </c>
      <c r="C403" s="35">
        <f>IF(Inskrivning!A1105="m",Inskrivning!K1105,0)</f>
        <v>0</v>
      </c>
      <c r="D403" s="16">
        <f>IF(Inskrivning!A1105="m",Inskrivning!L1105,0)</f>
        <v>0</v>
      </c>
      <c r="E403" s="16">
        <f>IF(Inskrivning!A1105="m",Inskrivning!M1105,0)</f>
        <v>0</v>
      </c>
      <c r="F403" s="16">
        <f>IF(Inskrivning!A1105="m",Inskrivning!N1105,0)</f>
        <v>0</v>
      </c>
      <c r="G403" s="16">
        <f>IF(Inskrivning!A1105="m",Inskrivning!O1105,0)</f>
        <v>0</v>
      </c>
      <c r="H403" s="16">
        <f>IF(Inskrivning!A1105="m",Inskrivning!P1105,0)</f>
        <v>0</v>
      </c>
      <c r="I403" s="73">
        <f>IF(Inskrivning!A1105="m",Inskrivning!Q1105,0)</f>
        <v>0</v>
      </c>
      <c r="J403" s="16">
        <f>IF(Inskrivning!A1105="m",Inskrivning!R1105,0)</f>
        <v>0</v>
      </c>
      <c r="K403" s="16">
        <f>IF(Inskrivning!A1105="m",Inskrivning!S1105,0)</f>
        <v>0</v>
      </c>
      <c r="L403" s="16">
        <f>IF(Inskrivning!A1105="m",Inskrivning!T1105,0)</f>
        <v>0</v>
      </c>
      <c r="M403" s="16">
        <f>IF(Inskrivning!A1105="m",Inskrivning!U1105,0)</f>
        <v>0</v>
      </c>
      <c r="N403" s="16">
        <f>IF(Inskrivning!A1105="m",Inskrivning!V1105,0)</f>
        <v>0</v>
      </c>
      <c r="O403" s="73">
        <f>IF(Inskrivning!A1105="m",Inskrivning!W1105,0)</f>
        <v>0</v>
      </c>
      <c r="P403" s="73">
        <f>IF(Inskrivning!A1105="m",Inskrivning!X1105,0)</f>
        <v>0</v>
      </c>
      <c r="Q403" s="113"/>
    </row>
    <row r="404" spans="2:17" ht="15.6" x14ac:dyDescent="0.3">
      <c r="B404" s="55">
        <f>IF(Inskrivning!A1106="m",Inskrivning!J1106,0)</f>
        <v>0</v>
      </c>
      <c r="C404" s="35">
        <f>IF(Inskrivning!A1106="m",Inskrivning!K1106,0)</f>
        <v>0</v>
      </c>
      <c r="D404" s="16">
        <f>IF(Inskrivning!A1106="m",Inskrivning!L1106,0)</f>
        <v>0</v>
      </c>
      <c r="E404" s="16">
        <f>IF(Inskrivning!A1106="m",Inskrivning!M1106,0)</f>
        <v>0</v>
      </c>
      <c r="F404" s="16">
        <f>IF(Inskrivning!A1106="m",Inskrivning!N1106,0)</f>
        <v>0</v>
      </c>
      <c r="G404" s="16">
        <f>IF(Inskrivning!A1106="m",Inskrivning!O1106,0)</f>
        <v>0</v>
      </c>
      <c r="H404" s="16">
        <f>IF(Inskrivning!A1106="m",Inskrivning!P1106,0)</f>
        <v>0</v>
      </c>
      <c r="I404" s="73">
        <f>IF(Inskrivning!A1106="m",Inskrivning!Q1106,0)</f>
        <v>0</v>
      </c>
      <c r="J404" s="16">
        <f>IF(Inskrivning!A1106="m",Inskrivning!R1106,0)</f>
        <v>0</v>
      </c>
      <c r="K404" s="16">
        <f>IF(Inskrivning!A1106="m",Inskrivning!S1106,0)</f>
        <v>0</v>
      </c>
      <c r="L404" s="16">
        <f>IF(Inskrivning!A1106="m",Inskrivning!T1106,0)</f>
        <v>0</v>
      </c>
      <c r="M404" s="16">
        <f>IF(Inskrivning!A1106="m",Inskrivning!U1106,0)</f>
        <v>0</v>
      </c>
      <c r="N404" s="16">
        <f>IF(Inskrivning!A1106="m",Inskrivning!V1106,0)</f>
        <v>0</v>
      </c>
      <c r="O404" s="73">
        <f>IF(Inskrivning!A1106="m",Inskrivning!W1106,0)</f>
        <v>0</v>
      </c>
      <c r="P404" s="73">
        <f>IF(Inskrivning!A1106="m",Inskrivning!X1106,0)</f>
        <v>0</v>
      </c>
      <c r="Q404" s="113"/>
    </row>
    <row r="405" spans="2:17" ht="15.6" x14ac:dyDescent="0.3">
      <c r="B405" s="55">
        <f>IF(Inskrivning!A1107="m",Inskrivning!J1107,0)</f>
        <v>0</v>
      </c>
      <c r="C405" s="35">
        <f>IF(Inskrivning!A1107="m",Inskrivning!K1107,0)</f>
        <v>0</v>
      </c>
      <c r="D405" s="16">
        <f>IF(Inskrivning!A1107="m",Inskrivning!L1107,0)</f>
        <v>0</v>
      </c>
      <c r="E405" s="16">
        <f>IF(Inskrivning!A1107="m",Inskrivning!M1107,0)</f>
        <v>0</v>
      </c>
      <c r="F405" s="16">
        <f>IF(Inskrivning!A1107="m",Inskrivning!N1107,0)</f>
        <v>0</v>
      </c>
      <c r="G405" s="16">
        <f>IF(Inskrivning!A1107="m",Inskrivning!O1107,0)</f>
        <v>0</v>
      </c>
      <c r="H405" s="16">
        <f>IF(Inskrivning!A1107="m",Inskrivning!P1107,0)</f>
        <v>0</v>
      </c>
      <c r="I405" s="73">
        <f>IF(Inskrivning!A1107="m",Inskrivning!Q1107,0)</f>
        <v>0</v>
      </c>
      <c r="J405" s="16">
        <f>IF(Inskrivning!A1107="m",Inskrivning!R1107,0)</f>
        <v>0</v>
      </c>
      <c r="K405" s="16">
        <f>IF(Inskrivning!A1107="m",Inskrivning!S1107,0)</f>
        <v>0</v>
      </c>
      <c r="L405" s="16">
        <f>IF(Inskrivning!A1107="m",Inskrivning!T1107,0)</f>
        <v>0</v>
      </c>
      <c r="M405" s="16">
        <f>IF(Inskrivning!A1107="m",Inskrivning!U1107,0)</f>
        <v>0</v>
      </c>
      <c r="N405" s="16">
        <f>IF(Inskrivning!A1107="m",Inskrivning!V1107,0)</f>
        <v>0</v>
      </c>
      <c r="O405" s="73">
        <f>IF(Inskrivning!A1107="m",Inskrivning!W1107,0)</f>
        <v>0</v>
      </c>
      <c r="P405" s="73">
        <f>IF(Inskrivning!A1107="m",Inskrivning!X1107,0)</f>
        <v>0</v>
      </c>
      <c r="Q405" s="113"/>
    </row>
    <row r="406" spans="2:17" ht="15.6" x14ac:dyDescent="0.3">
      <c r="B406" s="55">
        <f>IF(Inskrivning!A1108="m",Inskrivning!J1108,0)</f>
        <v>0</v>
      </c>
      <c r="C406" s="35">
        <f>IF(Inskrivning!A1108="m",Inskrivning!K1108,0)</f>
        <v>0</v>
      </c>
      <c r="D406" s="16">
        <f>IF(Inskrivning!A1108="m",Inskrivning!L1108,0)</f>
        <v>0</v>
      </c>
      <c r="E406" s="16">
        <f>IF(Inskrivning!A1108="m",Inskrivning!M1108,0)</f>
        <v>0</v>
      </c>
      <c r="F406" s="16">
        <f>IF(Inskrivning!A1108="m",Inskrivning!N1108,0)</f>
        <v>0</v>
      </c>
      <c r="G406" s="16">
        <f>IF(Inskrivning!A1108="m",Inskrivning!O1108,0)</f>
        <v>0</v>
      </c>
      <c r="H406" s="16">
        <f>IF(Inskrivning!A1108="m",Inskrivning!P1108,0)</f>
        <v>0</v>
      </c>
      <c r="I406" s="73">
        <f>IF(Inskrivning!A1108="m",Inskrivning!Q1108,0)</f>
        <v>0</v>
      </c>
      <c r="J406" s="16">
        <f>IF(Inskrivning!A1108="m",Inskrivning!R1108,0)</f>
        <v>0</v>
      </c>
      <c r="K406" s="16">
        <f>IF(Inskrivning!A1108="m",Inskrivning!S1108,0)</f>
        <v>0</v>
      </c>
      <c r="L406" s="16">
        <f>IF(Inskrivning!A1108="m",Inskrivning!T1108,0)</f>
        <v>0</v>
      </c>
      <c r="M406" s="16">
        <f>IF(Inskrivning!A1108="m",Inskrivning!U1108,0)</f>
        <v>0</v>
      </c>
      <c r="N406" s="16">
        <f>IF(Inskrivning!A1108="m",Inskrivning!V1108,0)</f>
        <v>0</v>
      </c>
      <c r="O406" s="73">
        <f>IF(Inskrivning!A1108="m",Inskrivning!W1108,0)</f>
        <v>0</v>
      </c>
      <c r="P406" s="73">
        <f>IF(Inskrivning!A1108="m",Inskrivning!X1108,0)</f>
        <v>0</v>
      </c>
      <c r="Q406" s="113"/>
    </row>
    <row r="407" spans="2:17" ht="15.6" x14ac:dyDescent="0.3">
      <c r="B407" s="55">
        <f>IF(Inskrivning!A1109="m",Inskrivning!J1109,0)</f>
        <v>0</v>
      </c>
      <c r="C407" s="35">
        <f>IF(Inskrivning!A1109="m",Inskrivning!K1109,0)</f>
        <v>0</v>
      </c>
      <c r="D407" s="16">
        <f>IF(Inskrivning!A1109="m",Inskrivning!L1109,0)</f>
        <v>0</v>
      </c>
      <c r="E407" s="16">
        <f>IF(Inskrivning!A1109="m",Inskrivning!M1109,0)</f>
        <v>0</v>
      </c>
      <c r="F407" s="16">
        <f>IF(Inskrivning!A1109="m",Inskrivning!N1109,0)</f>
        <v>0</v>
      </c>
      <c r="G407" s="16">
        <f>IF(Inskrivning!A1109="m",Inskrivning!O1109,0)</f>
        <v>0</v>
      </c>
      <c r="H407" s="16">
        <f>IF(Inskrivning!A1109="m",Inskrivning!P1109,0)</f>
        <v>0</v>
      </c>
      <c r="I407" s="73">
        <f>IF(Inskrivning!A1109="m",Inskrivning!Q1109,0)</f>
        <v>0</v>
      </c>
      <c r="J407" s="16">
        <f>IF(Inskrivning!A1109="m",Inskrivning!R1109,0)</f>
        <v>0</v>
      </c>
      <c r="K407" s="16">
        <f>IF(Inskrivning!A1109="m",Inskrivning!S1109,0)</f>
        <v>0</v>
      </c>
      <c r="L407" s="16">
        <f>IF(Inskrivning!A1109="m",Inskrivning!T1109,0)</f>
        <v>0</v>
      </c>
      <c r="M407" s="16">
        <f>IF(Inskrivning!A1109="m",Inskrivning!U1109,0)</f>
        <v>0</v>
      </c>
      <c r="N407" s="16">
        <f>IF(Inskrivning!A1109="m",Inskrivning!V1109,0)</f>
        <v>0</v>
      </c>
      <c r="O407" s="73">
        <f>IF(Inskrivning!A1109="m",Inskrivning!W1109,0)</f>
        <v>0</v>
      </c>
      <c r="P407" s="73">
        <f>IF(Inskrivning!A1109="m",Inskrivning!X1109,0)</f>
        <v>0</v>
      </c>
      <c r="Q407" s="113"/>
    </row>
    <row r="408" spans="2:17" ht="15.6" x14ac:dyDescent="0.3">
      <c r="B408" s="55">
        <f>IF(Inskrivning!A1110="m",Inskrivning!J1110,0)</f>
        <v>0</v>
      </c>
      <c r="C408" s="35">
        <f>IF(Inskrivning!A1110="m",Inskrivning!K1110,0)</f>
        <v>0</v>
      </c>
      <c r="D408" s="16">
        <f>IF(Inskrivning!A1110="m",Inskrivning!L1110,0)</f>
        <v>0</v>
      </c>
      <c r="E408" s="16">
        <f>IF(Inskrivning!A1110="m",Inskrivning!M1110,0)</f>
        <v>0</v>
      </c>
      <c r="F408" s="16">
        <f>IF(Inskrivning!A1110="m",Inskrivning!N1110,0)</f>
        <v>0</v>
      </c>
      <c r="G408" s="16">
        <f>IF(Inskrivning!A1110="m",Inskrivning!O1110,0)</f>
        <v>0</v>
      </c>
      <c r="H408" s="16">
        <f>IF(Inskrivning!A1110="m",Inskrivning!P1110,0)</f>
        <v>0</v>
      </c>
      <c r="I408" s="73">
        <f>IF(Inskrivning!A1110="m",Inskrivning!Q1110,0)</f>
        <v>0</v>
      </c>
      <c r="J408" s="16">
        <f>IF(Inskrivning!A1110="m",Inskrivning!R1110,0)</f>
        <v>0</v>
      </c>
      <c r="K408" s="16">
        <f>IF(Inskrivning!A1110="m",Inskrivning!S1110,0)</f>
        <v>0</v>
      </c>
      <c r="L408" s="16">
        <f>IF(Inskrivning!A1110="m",Inskrivning!T1110,0)</f>
        <v>0</v>
      </c>
      <c r="M408" s="16">
        <f>IF(Inskrivning!A1110="m",Inskrivning!U1110,0)</f>
        <v>0</v>
      </c>
      <c r="N408" s="16">
        <f>IF(Inskrivning!A1110="m",Inskrivning!V1110,0)</f>
        <v>0</v>
      </c>
      <c r="O408" s="73">
        <f>IF(Inskrivning!A1110="m",Inskrivning!W1110,0)</f>
        <v>0</v>
      </c>
      <c r="P408" s="73">
        <f>IF(Inskrivning!A1110="m",Inskrivning!X1110,0)</f>
        <v>0</v>
      </c>
      <c r="Q408" s="113"/>
    </row>
    <row r="409" spans="2:17" ht="15.6" x14ac:dyDescent="0.3">
      <c r="B409" s="55">
        <f>IF(Inskrivning!A1111="m",Inskrivning!J1111,0)</f>
        <v>0</v>
      </c>
      <c r="C409" s="35">
        <f>IF(Inskrivning!A1111="m",Inskrivning!K1111,0)</f>
        <v>0</v>
      </c>
      <c r="D409" s="16">
        <f>IF(Inskrivning!A1111="m",Inskrivning!L1111,0)</f>
        <v>0</v>
      </c>
      <c r="E409" s="16">
        <f>IF(Inskrivning!A1111="m",Inskrivning!M1111,0)</f>
        <v>0</v>
      </c>
      <c r="F409" s="16">
        <f>IF(Inskrivning!A1111="m",Inskrivning!N1111,0)</f>
        <v>0</v>
      </c>
      <c r="G409" s="16">
        <f>IF(Inskrivning!A1111="m",Inskrivning!O1111,0)</f>
        <v>0</v>
      </c>
      <c r="H409" s="16">
        <f>IF(Inskrivning!A1111="m",Inskrivning!P1111,0)</f>
        <v>0</v>
      </c>
      <c r="I409" s="73">
        <f>IF(Inskrivning!A1111="m",Inskrivning!Q1111,0)</f>
        <v>0</v>
      </c>
      <c r="J409" s="16">
        <f>IF(Inskrivning!A1111="m",Inskrivning!R1111,0)</f>
        <v>0</v>
      </c>
      <c r="K409" s="16">
        <f>IF(Inskrivning!A1111="m",Inskrivning!S1111,0)</f>
        <v>0</v>
      </c>
      <c r="L409" s="16">
        <f>IF(Inskrivning!A1111="m",Inskrivning!T1111,0)</f>
        <v>0</v>
      </c>
      <c r="M409" s="16">
        <f>IF(Inskrivning!A1111="m",Inskrivning!U1111,0)</f>
        <v>0</v>
      </c>
      <c r="N409" s="16">
        <f>IF(Inskrivning!A1111="m",Inskrivning!V1111,0)</f>
        <v>0</v>
      </c>
      <c r="O409" s="73">
        <f>IF(Inskrivning!A1111="m",Inskrivning!W1111,0)</f>
        <v>0</v>
      </c>
      <c r="P409" s="73">
        <f>IF(Inskrivning!A1111="m",Inskrivning!X1111,0)</f>
        <v>0</v>
      </c>
      <c r="Q409" s="113"/>
    </row>
    <row r="410" spans="2:17" ht="15.6" x14ac:dyDescent="0.3">
      <c r="B410" s="55">
        <f>IF(Inskrivning!A1112="m",Inskrivning!J1112,0)</f>
        <v>0</v>
      </c>
      <c r="C410" s="35">
        <f>IF(Inskrivning!A1112="m",Inskrivning!K1112,0)</f>
        <v>0</v>
      </c>
      <c r="D410" s="16">
        <f>IF(Inskrivning!A1112="m",Inskrivning!L1112,0)</f>
        <v>0</v>
      </c>
      <c r="E410" s="16">
        <f>IF(Inskrivning!A1112="m",Inskrivning!M1112,0)</f>
        <v>0</v>
      </c>
      <c r="F410" s="16">
        <f>IF(Inskrivning!A1112="m",Inskrivning!N1112,0)</f>
        <v>0</v>
      </c>
      <c r="G410" s="16">
        <f>IF(Inskrivning!A1112="m",Inskrivning!O1112,0)</f>
        <v>0</v>
      </c>
      <c r="H410" s="16">
        <f>IF(Inskrivning!A1112="m",Inskrivning!P1112,0)</f>
        <v>0</v>
      </c>
      <c r="I410" s="73">
        <f>IF(Inskrivning!A1112="m",Inskrivning!Q1112,0)</f>
        <v>0</v>
      </c>
      <c r="J410" s="16">
        <f>IF(Inskrivning!A1112="m",Inskrivning!R1112,0)</f>
        <v>0</v>
      </c>
      <c r="K410" s="16">
        <f>IF(Inskrivning!A1112="m",Inskrivning!S1112,0)</f>
        <v>0</v>
      </c>
      <c r="L410" s="16">
        <f>IF(Inskrivning!A1112="m",Inskrivning!T1112,0)</f>
        <v>0</v>
      </c>
      <c r="M410" s="16">
        <f>IF(Inskrivning!A1112="m",Inskrivning!U1112,0)</f>
        <v>0</v>
      </c>
      <c r="N410" s="16">
        <f>IF(Inskrivning!A1112="m",Inskrivning!V1112,0)</f>
        <v>0</v>
      </c>
      <c r="O410" s="73">
        <f>IF(Inskrivning!A1112="m",Inskrivning!W1112,0)</f>
        <v>0</v>
      </c>
      <c r="P410" s="73">
        <f>IF(Inskrivning!A1112="m",Inskrivning!X1112,0)</f>
        <v>0</v>
      </c>
      <c r="Q410" s="113"/>
    </row>
    <row r="411" spans="2:17" ht="15.6" x14ac:dyDescent="0.3">
      <c r="B411" s="55">
        <f>IF(Inskrivning!A1113="m",Inskrivning!J1113,0)</f>
        <v>0</v>
      </c>
      <c r="C411" s="35">
        <f>IF(Inskrivning!A1113="m",Inskrivning!K1113,0)</f>
        <v>0</v>
      </c>
      <c r="D411" s="16">
        <f>IF(Inskrivning!A1113="m",Inskrivning!L1113,0)</f>
        <v>0</v>
      </c>
      <c r="E411" s="16">
        <f>IF(Inskrivning!A1113="m",Inskrivning!M1113,0)</f>
        <v>0</v>
      </c>
      <c r="F411" s="16">
        <f>IF(Inskrivning!A1113="m",Inskrivning!N1113,0)</f>
        <v>0</v>
      </c>
      <c r="G411" s="16">
        <f>IF(Inskrivning!A1113="m",Inskrivning!O1113,0)</f>
        <v>0</v>
      </c>
      <c r="H411" s="16">
        <f>IF(Inskrivning!A1113="m",Inskrivning!P1113,0)</f>
        <v>0</v>
      </c>
      <c r="I411" s="73">
        <f>IF(Inskrivning!A1113="m",Inskrivning!Q1113,0)</f>
        <v>0</v>
      </c>
      <c r="J411" s="16">
        <f>IF(Inskrivning!A1113="m",Inskrivning!R1113,0)</f>
        <v>0</v>
      </c>
      <c r="K411" s="16">
        <f>IF(Inskrivning!A1113="m",Inskrivning!S1113,0)</f>
        <v>0</v>
      </c>
      <c r="L411" s="16">
        <f>IF(Inskrivning!A1113="m",Inskrivning!T1113,0)</f>
        <v>0</v>
      </c>
      <c r="M411" s="16">
        <f>IF(Inskrivning!A1113="m",Inskrivning!U1113,0)</f>
        <v>0</v>
      </c>
      <c r="N411" s="16">
        <f>IF(Inskrivning!A1113="m",Inskrivning!V1113,0)</f>
        <v>0</v>
      </c>
      <c r="O411" s="73">
        <f>IF(Inskrivning!A1113="m",Inskrivning!W1113,0)</f>
        <v>0</v>
      </c>
      <c r="P411" s="73">
        <f>IF(Inskrivning!A1113="m",Inskrivning!X1113,0)</f>
        <v>0</v>
      </c>
      <c r="Q411" s="113"/>
    </row>
    <row r="412" spans="2:17" ht="15.6" x14ac:dyDescent="0.3">
      <c r="B412" s="55">
        <f>IF(Inskrivning!A1114="m",Inskrivning!J1114,0)</f>
        <v>0</v>
      </c>
      <c r="C412" s="35">
        <f>IF(Inskrivning!A1114="m",Inskrivning!K1114,0)</f>
        <v>0</v>
      </c>
      <c r="D412" s="16">
        <f>IF(Inskrivning!A1114="m",Inskrivning!L1114,0)</f>
        <v>0</v>
      </c>
      <c r="E412" s="16">
        <f>IF(Inskrivning!A1114="m",Inskrivning!M1114,0)</f>
        <v>0</v>
      </c>
      <c r="F412" s="16">
        <f>IF(Inskrivning!A1114="m",Inskrivning!N1114,0)</f>
        <v>0</v>
      </c>
      <c r="G412" s="16">
        <f>IF(Inskrivning!A1114="m",Inskrivning!O1114,0)</f>
        <v>0</v>
      </c>
      <c r="H412" s="16">
        <f>IF(Inskrivning!A1114="m",Inskrivning!P1114,0)</f>
        <v>0</v>
      </c>
      <c r="I412" s="73">
        <f>IF(Inskrivning!A1114="m",Inskrivning!Q1114,0)</f>
        <v>0</v>
      </c>
      <c r="J412" s="16">
        <f>IF(Inskrivning!A1114="m",Inskrivning!R1114,0)</f>
        <v>0</v>
      </c>
      <c r="K412" s="16">
        <f>IF(Inskrivning!A1114="m",Inskrivning!S1114,0)</f>
        <v>0</v>
      </c>
      <c r="L412" s="16">
        <f>IF(Inskrivning!A1114="m",Inskrivning!T1114,0)</f>
        <v>0</v>
      </c>
      <c r="M412" s="16">
        <f>IF(Inskrivning!A1114="m",Inskrivning!U1114,0)</f>
        <v>0</v>
      </c>
      <c r="N412" s="16">
        <f>IF(Inskrivning!A1114="m",Inskrivning!V1114,0)</f>
        <v>0</v>
      </c>
      <c r="O412" s="73">
        <f>IF(Inskrivning!A1114="m",Inskrivning!W1114,0)</f>
        <v>0</v>
      </c>
      <c r="P412" s="73">
        <f>IF(Inskrivning!A1114="m",Inskrivning!X1114,0)</f>
        <v>0</v>
      </c>
      <c r="Q412" s="113"/>
    </row>
    <row r="413" spans="2:17" ht="15.6" x14ac:dyDescent="0.3">
      <c r="B413" s="55">
        <f>IF(Inskrivning!A1115="m",Inskrivning!J1115,0)</f>
        <v>0</v>
      </c>
      <c r="C413" s="35">
        <f>IF(Inskrivning!A1115="m",Inskrivning!K1115,0)</f>
        <v>0</v>
      </c>
      <c r="D413" s="16">
        <f>IF(Inskrivning!A1115="m",Inskrivning!L1115,0)</f>
        <v>0</v>
      </c>
      <c r="E413" s="16">
        <f>IF(Inskrivning!A1115="m",Inskrivning!M1115,0)</f>
        <v>0</v>
      </c>
      <c r="F413" s="16">
        <f>IF(Inskrivning!A1115="m",Inskrivning!N1115,0)</f>
        <v>0</v>
      </c>
      <c r="G413" s="16">
        <f>IF(Inskrivning!A1115="m",Inskrivning!O1115,0)</f>
        <v>0</v>
      </c>
      <c r="H413" s="16">
        <f>IF(Inskrivning!A1115="m",Inskrivning!P1115,0)</f>
        <v>0</v>
      </c>
      <c r="I413" s="73">
        <f>IF(Inskrivning!A1115="m",Inskrivning!Q1115,0)</f>
        <v>0</v>
      </c>
      <c r="J413" s="16">
        <f>IF(Inskrivning!A1115="m",Inskrivning!R1115,0)</f>
        <v>0</v>
      </c>
      <c r="K413" s="16">
        <f>IF(Inskrivning!A1115="m",Inskrivning!S1115,0)</f>
        <v>0</v>
      </c>
      <c r="L413" s="16">
        <f>IF(Inskrivning!A1115="m",Inskrivning!T1115,0)</f>
        <v>0</v>
      </c>
      <c r="M413" s="16">
        <f>IF(Inskrivning!A1115="m",Inskrivning!U1115,0)</f>
        <v>0</v>
      </c>
      <c r="N413" s="16">
        <f>IF(Inskrivning!A1115="m",Inskrivning!V1115,0)</f>
        <v>0</v>
      </c>
      <c r="O413" s="73">
        <f>IF(Inskrivning!A1115="m",Inskrivning!W1115,0)</f>
        <v>0</v>
      </c>
      <c r="P413" s="73">
        <f>IF(Inskrivning!A1115="m",Inskrivning!X1115,0)</f>
        <v>0</v>
      </c>
      <c r="Q413" s="113"/>
    </row>
    <row r="414" spans="2:17" ht="15.6" x14ac:dyDescent="0.3">
      <c r="B414" s="55">
        <f>IF(Inskrivning!A1116="m",Inskrivning!J1116,0)</f>
        <v>0</v>
      </c>
      <c r="C414" s="35">
        <f>IF(Inskrivning!A1116="m",Inskrivning!K1116,0)</f>
        <v>0</v>
      </c>
      <c r="D414" s="16">
        <f>IF(Inskrivning!A1116="m",Inskrivning!L1116,0)</f>
        <v>0</v>
      </c>
      <c r="E414" s="16">
        <f>IF(Inskrivning!A1116="m",Inskrivning!M1116,0)</f>
        <v>0</v>
      </c>
      <c r="F414" s="16">
        <f>IF(Inskrivning!A1116="m",Inskrivning!N1116,0)</f>
        <v>0</v>
      </c>
      <c r="G414" s="16">
        <f>IF(Inskrivning!A1116="m",Inskrivning!O1116,0)</f>
        <v>0</v>
      </c>
      <c r="H414" s="16">
        <f>IF(Inskrivning!A1116="m",Inskrivning!P1116,0)</f>
        <v>0</v>
      </c>
      <c r="I414" s="73">
        <f>IF(Inskrivning!A1116="m",Inskrivning!Q1116,0)</f>
        <v>0</v>
      </c>
      <c r="J414" s="16">
        <f>IF(Inskrivning!A1116="m",Inskrivning!R1116,0)</f>
        <v>0</v>
      </c>
      <c r="K414" s="16">
        <f>IF(Inskrivning!A1116="m",Inskrivning!S1116,0)</f>
        <v>0</v>
      </c>
      <c r="L414" s="16">
        <f>IF(Inskrivning!A1116="m",Inskrivning!T1116,0)</f>
        <v>0</v>
      </c>
      <c r="M414" s="16">
        <f>IF(Inskrivning!A1116="m",Inskrivning!U1116,0)</f>
        <v>0</v>
      </c>
      <c r="N414" s="16">
        <f>IF(Inskrivning!A1116="m",Inskrivning!V1116,0)</f>
        <v>0</v>
      </c>
      <c r="O414" s="73">
        <f>IF(Inskrivning!A1116="m",Inskrivning!W1116,0)</f>
        <v>0</v>
      </c>
      <c r="P414" s="73">
        <f>IF(Inskrivning!A1116="m",Inskrivning!X1116,0)</f>
        <v>0</v>
      </c>
      <c r="Q414" s="113"/>
    </row>
    <row r="415" spans="2:17" ht="15.6" x14ac:dyDescent="0.3">
      <c r="B415" s="55">
        <f>IF(Inskrivning!A1117="m",Inskrivning!J1117,0)</f>
        <v>0</v>
      </c>
      <c r="C415" s="35">
        <f>IF(Inskrivning!A1117="m",Inskrivning!K1117,0)</f>
        <v>0</v>
      </c>
      <c r="D415" s="16">
        <f>IF(Inskrivning!A1117="m",Inskrivning!L1117,0)</f>
        <v>0</v>
      </c>
      <c r="E415" s="16">
        <f>IF(Inskrivning!A1117="m",Inskrivning!M1117,0)</f>
        <v>0</v>
      </c>
      <c r="F415" s="16">
        <f>IF(Inskrivning!A1117="m",Inskrivning!N1117,0)</f>
        <v>0</v>
      </c>
      <c r="G415" s="16">
        <f>IF(Inskrivning!A1117="m",Inskrivning!O1117,0)</f>
        <v>0</v>
      </c>
      <c r="H415" s="16">
        <f>IF(Inskrivning!A1117="m",Inskrivning!P1117,0)</f>
        <v>0</v>
      </c>
      <c r="I415" s="73">
        <f>IF(Inskrivning!A1117="m",Inskrivning!Q1117,0)</f>
        <v>0</v>
      </c>
      <c r="J415" s="16">
        <f>IF(Inskrivning!A1117="m",Inskrivning!R1117,0)</f>
        <v>0</v>
      </c>
      <c r="K415" s="16">
        <f>IF(Inskrivning!A1117="m",Inskrivning!S1117,0)</f>
        <v>0</v>
      </c>
      <c r="L415" s="16">
        <f>IF(Inskrivning!A1117="m",Inskrivning!T1117,0)</f>
        <v>0</v>
      </c>
      <c r="M415" s="16">
        <f>IF(Inskrivning!A1117="m",Inskrivning!U1117,0)</f>
        <v>0</v>
      </c>
      <c r="N415" s="16">
        <f>IF(Inskrivning!A1117="m",Inskrivning!V1117,0)</f>
        <v>0</v>
      </c>
      <c r="O415" s="73">
        <f>IF(Inskrivning!A1117="m",Inskrivning!W1117,0)</f>
        <v>0</v>
      </c>
      <c r="P415" s="73">
        <f>IF(Inskrivning!A1117="m",Inskrivning!X1117,0)</f>
        <v>0</v>
      </c>
      <c r="Q415" s="113"/>
    </row>
    <row r="416" spans="2:17" ht="15.6" x14ac:dyDescent="0.3">
      <c r="B416" s="55">
        <f>IF(Inskrivning!A1118="m",Inskrivning!J1118,0)</f>
        <v>0</v>
      </c>
      <c r="C416" s="35">
        <f>IF(Inskrivning!A1118="m",Inskrivning!K1118,0)</f>
        <v>0</v>
      </c>
      <c r="D416" s="16">
        <f>IF(Inskrivning!A1118="m",Inskrivning!L1118,0)</f>
        <v>0</v>
      </c>
      <c r="E416" s="16">
        <f>IF(Inskrivning!A1118="m",Inskrivning!M1118,0)</f>
        <v>0</v>
      </c>
      <c r="F416" s="16">
        <f>IF(Inskrivning!A1118="m",Inskrivning!N1118,0)</f>
        <v>0</v>
      </c>
      <c r="G416" s="16">
        <f>IF(Inskrivning!A1118="m",Inskrivning!O1118,0)</f>
        <v>0</v>
      </c>
      <c r="H416" s="16">
        <f>IF(Inskrivning!A1118="m",Inskrivning!P1118,0)</f>
        <v>0</v>
      </c>
      <c r="I416" s="73">
        <f>IF(Inskrivning!A1118="m",Inskrivning!Q1118,0)</f>
        <v>0</v>
      </c>
      <c r="J416" s="16">
        <f>IF(Inskrivning!A1118="m",Inskrivning!R1118,0)</f>
        <v>0</v>
      </c>
      <c r="K416" s="16">
        <f>IF(Inskrivning!A1118="m",Inskrivning!S1118,0)</f>
        <v>0</v>
      </c>
      <c r="L416" s="16">
        <f>IF(Inskrivning!A1118="m",Inskrivning!T1118,0)</f>
        <v>0</v>
      </c>
      <c r="M416" s="16">
        <f>IF(Inskrivning!A1118="m",Inskrivning!U1118,0)</f>
        <v>0</v>
      </c>
      <c r="N416" s="16">
        <f>IF(Inskrivning!A1118="m",Inskrivning!V1118,0)</f>
        <v>0</v>
      </c>
      <c r="O416" s="73">
        <f>IF(Inskrivning!A1118="m",Inskrivning!W1118,0)</f>
        <v>0</v>
      </c>
      <c r="P416" s="73">
        <f>IF(Inskrivning!A1118="m",Inskrivning!X1118,0)</f>
        <v>0</v>
      </c>
      <c r="Q416" s="113"/>
    </row>
    <row r="417" spans="2:17" ht="15.6" x14ac:dyDescent="0.3">
      <c r="B417" s="55">
        <f>IF(Inskrivning!A1119="m",Inskrivning!J1119,0)</f>
        <v>0</v>
      </c>
      <c r="C417" s="35">
        <f>IF(Inskrivning!A1119="m",Inskrivning!K1119,0)</f>
        <v>0</v>
      </c>
      <c r="D417" s="16">
        <f>IF(Inskrivning!A1119="m",Inskrivning!L1119,0)</f>
        <v>0</v>
      </c>
      <c r="E417" s="16">
        <f>IF(Inskrivning!A1119="m",Inskrivning!M1119,0)</f>
        <v>0</v>
      </c>
      <c r="F417" s="16">
        <f>IF(Inskrivning!A1119="m",Inskrivning!N1119,0)</f>
        <v>0</v>
      </c>
      <c r="G417" s="16">
        <f>IF(Inskrivning!A1119="m",Inskrivning!O1119,0)</f>
        <v>0</v>
      </c>
      <c r="H417" s="16">
        <f>IF(Inskrivning!A1119="m",Inskrivning!P1119,0)</f>
        <v>0</v>
      </c>
      <c r="I417" s="73">
        <f>IF(Inskrivning!A1119="m",Inskrivning!Q1119,0)</f>
        <v>0</v>
      </c>
      <c r="J417" s="16">
        <f>IF(Inskrivning!A1119="m",Inskrivning!R1119,0)</f>
        <v>0</v>
      </c>
      <c r="K417" s="16">
        <f>IF(Inskrivning!A1119="m",Inskrivning!S1119,0)</f>
        <v>0</v>
      </c>
      <c r="L417" s="16">
        <f>IF(Inskrivning!A1119="m",Inskrivning!T1119,0)</f>
        <v>0</v>
      </c>
      <c r="M417" s="16">
        <f>IF(Inskrivning!A1119="m",Inskrivning!U1119,0)</f>
        <v>0</v>
      </c>
      <c r="N417" s="16">
        <f>IF(Inskrivning!A1119="m",Inskrivning!V1119,0)</f>
        <v>0</v>
      </c>
      <c r="O417" s="73">
        <f>IF(Inskrivning!A1119="m",Inskrivning!W1119,0)</f>
        <v>0</v>
      </c>
      <c r="P417" s="73">
        <f>IF(Inskrivning!A1119="m",Inskrivning!X1119,0)</f>
        <v>0</v>
      </c>
      <c r="Q417" s="113"/>
    </row>
    <row r="418" spans="2:17" ht="15.6" x14ac:dyDescent="0.3">
      <c r="B418" s="55">
        <f>IF(Inskrivning!A1120="m",Inskrivning!J1120,0)</f>
        <v>0</v>
      </c>
      <c r="C418" s="35">
        <f>IF(Inskrivning!A1120="m",Inskrivning!K1120,0)</f>
        <v>0</v>
      </c>
      <c r="D418" s="16">
        <f>IF(Inskrivning!A1120="m",Inskrivning!L1120,0)</f>
        <v>0</v>
      </c>
      <c r="E418" s="16">
        <f>IF(Inskrivning!A1120="m",Inskrivning!M1120,0)</f>
        <v>0</v>
      </c>
      <c r="F418" s="16">
        <f>IF(Inskrivning!A1120="m",Inskrivning!N1120,0)</f>
        <v>0</v>
      </c>
      <c r="G418" s="16">
        <f>IF(Inskrivning!A1120="m",Inskrivning!O1120,0)</f>
        <v>0</v>
      </c>
      <c r="H418" s="16">
        <f>IF(Inskrivning!A1120="m",Inskrivning!P1120,0)</f>
        <v>0</v>
      </c>
      <c r="I418" s="73">
        <f>IF(Inskrivning!A1120="m",Inskrivning!Q1120,0)</f>
        <v>0</v>
      </c>
      <c r="J418" s="16">
        <f>IF(Inskrivning!A1120="m",Inskrivning!R1120,0)</f>
        <v>0</v>
      </c>
      <c r="K418" s="16">
        <f>IF(Inskrivning!A1120="m",Inskrivning!S1120,0)</f>
        <v>0</v>
      </c>
      <c r="L418" s="16">
        <f>IF(Inskrivning!A1120="m",Inskrivning!T1120,0)</f>
        <v>0</v>
      </c>
      <c r="M418" s="16">
        <f>IF(Inskrivning!A1120="m",Inskrivning!U1120,0)</f>
        <v>0</v>
      </c>
      <c r="N418" s="16">
        <f>IF(Inskrivning!A1120="m",Inskrivning!V1120,0)</f>
        <v>0</v>
      </c>
      <c r="O418" s="73">
        <f>IF(Inskrivning!A1120="m",Inskrivning!W1120,0)</f>
        <v>0</v>
      </c>
      <c r="P418" s="73">
        <f>IF(Inskrivning!A1120="m",Inskrivning!X1120,0)</f>
        <v>0</v>
      </c>
      <c r="Q418" s="113"/>
    </row>
    <row r="419" spans="2:17" ht="15.6" x14ac:dyDescent="0.3">
      <c r="B419" s="55">
        <f>IF(Inskrivning!A1121="m",Inskrivning!J1121,0)</f>
        <v>0</v>
      </c>
      <c r="C419" s="35">
        <f>IF(Inskrivning!A1121="m",Inskrivning!K1121,0)</f>
        <v>0</v>
      </c>
      <c r="D419" s="16">
        <f>IF(Inskrivning!A1121="m",Inskrivning!L1121,0)</f>
        <v>0</v>
      </c>
      <c r="E419" s="16">
        <f>IF(Inskrivning!A1121="m",Inskrivning!M1121,0)</f>
        <v>0</v>
      </c>
      <c r="F419" s="16">
        <f>IF(Inskrivning!A1121="m",Inskrivning!N1121,0)</f>
        <v>0</v>
      </c>
      <c r="G419" s="16">
        <f>IF(Inskrivning!A1121="m",Inskrivning!O1121,0)</f>
        <v>0</v>
      </c>
      <c r="H419" s="16">
        <f>IF(Inskrivning!A1121="m",Inskrivning!P1121,0)</f>
        <v>0</v>
      </c>
      <c r="I419" s="73">
        <f>IF(Inskrivning!A1121="m",Inskrivning!Q1121,0)</f>
        <v>0</v>
      </c>
      <c r="J419" s="16">
        <f>IF(Inskrivning!A1121="m",Inskrivning!R1121,0)</f>
        <v>0</v>
      </c>
      <c r="K419" s="16">
        <f>IF(Inskrivning!A1121="m",Inskrivning!S1121,0)</f>
        <v>0</v>
      </c>
      <c r="L419" s="16">
        <f>IF(Inskrivning!A1121="m",Inskrivning!T1121,0)</f>
        <v>0</v>
      </c>
      <c r="M419" s="16">
        <f>IF(Inskrivning!A1121="m",Inskrivning!U1121,0)</f>
        <v>0</v>
      </c>
      <c r="N419" s="16">
        <f>IF(Inskrivning!A1121="m",Inskrivning!V1121,0)</f>
        <v>0</v>
      </c>
      <c r="O419" s="73">
        <f>IF(Inskrivning!A1121="m",Inskrivning!W1121,0)</f>
        <v>0</v>
      </c>
      <c r="P419" s="73">
        <f>IF(Inskrivning!A1121="m",Inskrivning!X1121,0)</f>
        <v>0</v>
      </c>
      <c r="Q419" s="113"/>
    </row>
    <row r="420" spans="2:17" ht="15.6" x14ac:dyDescent="0.3">
      <c r="B420" s="55">
        <f>IF(Inskrivning!A1122="m",Inskrivning!J1122,0)</f>
        <v>0</v>
      </c>
      <c r="C420" s="35">
        <f>IF(Inskrivning!A1122="m",Inskrivning!K1122,0)</f>
        <v>0</v>
      </c>
      <c r="D420" s="16">
        <f>IF(Inskrivning!A1122="m",Inskrivning!L1122,0)</f>
        <v>0</v>
      </c>
      <c r="E420" s="16">
        <f>IF(Inskrivning!A1122="m",Inskrivning!M1122,0)</f>
        <v>0</v>
      </c>
      <c r="F420" s="16">
        <f>IF(Inskrivning!A1122="m",Inskrivning!N1122,0)</f>
        <v>0</v>
      </c>
      <c r="G420" s="16">
        <f>IF(Inskrivning!A1122="m",Inskrivning!O1122,0)</f>
        <v>0</v>
      </c>
      <c r="H420" s="16">
        <f>IF(Inskrivning!A1122="m",Inskrivning!P1122,0)</f>
        <v>0</v>
      </c>
      <c r="I420" s="73">
        <f>IF(Inskrivning!A1122="m",Inskrivning!Q1122,0)</f>
        <v>0</v>
      </c>
      <c r="J420" s="16">
        <f>IF(Inskrivning!A1122="m",Inskrivning!R1122,0)</f>
        <v>0</v>
      </c>
      <c r="K420" s="16">
        <f>IF(Inskrivning!A1122="m",Inskrivning!S1122,0)</f>
        <v>0</v>
      </c>
      <c r="L420" s="16">
        <f>IF(Inskrivning!A1122="m",Inskrivning!T1122,0)</f>
        <v>0</v>
      </c>
      <c r="M420" s="16">
        <f>IF(Inskrivning!A1122="m",Inskrivning!U1122,0)</f>
        <v>0</v>
      </c>
      <c r="N420" s="16">
        <f>IF(Inskrivning!A1122="m",Inskrivning!V1122,0)</f>
        <v>0</v>
      </c>
      <c r="O420" s="73">
        <f>IF(Inskrivning!A1122="m",Inskrivning!W1122,0)</f>
        <v>0</v>
      </c>
      <c r="P420" s="73">
        <f>IF(Inskrivning!A1122="m",Inskrivning!X1122,0)</f>
        <v>0</v>
      </c>
      <c r="Q420" s="113"/>
    </row>
    <row r="421" spans="2:17" ht="15.6" x14ac:dyDescent="0.3">
      <c r="B421" s="55">
        <f>IF(Inskrivning!A1123="m",Inskrivning!J1123,0)</f>
        <v>0</v>
      </c>
      <c r="C421" s="35">
        <f>IF(Inskrivning!A1123="m",Inskrivning!K1123,0)</f>
        <v>0</v>
      </c>
      <c r="D421" s="16">
        <f>IF(Inskrivning!A1123="m",Inskrivning!L1123,0)</f>
        <v>0</v>
      </c>
      <c r="E421" s="16">
        <f>IF(Inskrivning!A1123="m",Inskrivning!M1123,0)</f>
        <v>0</v>
      </c>
      <c r="F421" s="16">
        <f>IF(Inskrivning!A1123="m",Inskrivning!N1123,0)</f>
        <v>0</v>
      </c>
      <c r="G421" s="16">
        <f>IF(Inskrivning!A1123="m",Inskrivning!O1123,0)</f>
        <v>0</v>
      </c>
      <c r="H421" s="16">
        <f>IF(Inskrivning!A1123="m",Inskrivning!P1123,0)</f>
        <v>0</v>
      </c>
      <c r="I421" s="73">
        <f>IF(Inskrivning!A1123="m",Inskrivning!Q1123,0)</f>
        <v>0</v>
      </c>
      <c r="J421" s="16">
        <f>IF(Inskrivning!A1123="m",Inskrivning!R1123,0)</f>
        <v>0</v>
      </c>
      <c r="K421" s="16">
        <f>IF(Inskrivning!A1123="m",Inskrivning!S1123,0)</f>
        <v>0</v>
      </c>
      <c r="L421" s="16">
        <f>IF(Inskrivning!A1123="m",Inskrivning!T1123,0)</f>
        <v>0</v>
      </c>
      <c r="M421" s="16">
        <f>IF(Inskrivning!A1123="m",Inskrivning!U1123,0)</f>
        <v>0</v>
      </c>
      <c r="N421" s="16">
        <f>IF(Inskrivning!A1123="m",Inskrivning!V1123,0)</f>
        <v>0</v>
      </c>
      <c r="O421" s="73">
        <f>IF(Inskrivning!A1123="m",Inskrivning!W1123,0)</f>
        <v>0</v>
      </c>
      <c r="P421" s="73">
        <f>IF(Inskrivning!A1123="m",Inskrivning!X1123,0)</f>
        <v>0</v>
      </c>
      <c r="Q421" s="113"/>
    </row>
    <row r="422" spans="2:17" ht="15.6" x14ac:dyDescent="0.3">
      <c r="B422" s="55">
        <f>IF(Inskrivning!A1124="m",Inskrivning!J1124,0)</f>
        <v>0</v>
      </c>
      <c r="C422" s="35">
        <f>IF(Inskrivning!A1124="m",Inskrivning!K1124,0)</f>
        <v>0</v>
      </c>
      <c r="D422" s="16">
        <f>IF(Inskrivning!A1124="m",Inskrivning!L1124,0)</f>
        <v>0</v>
      </c>
      <c r="E422" s="16">
        <f>IF(Inskrivning!A1124="m",Inskrivning!M1124,0)</f>
        <v>0</v>
      </c>
      <c r="F422" s="16">
        <f>IF(Inskrivning!A1124="m",Inskrivning!N1124,0)</f>
        <v>0</v>
      </c>
      <c r="G422" s="16">
        <f>IF(Inskrivning!A1124="m",Inskrivning!O1124,0)</f>
        <v>0</v>
      </c>
      <c r="H422" s="16">
        <f>IF(Inskrivning!A1124="m",Inskrivning!P1124,0)</f>
        <v>0</v>
      </c>
      <c r="I422" s="73">
        <f>IF(Inskrivning!A1124="m",Inskrivning!Q1124,0)</f>
        <v>0</v>
      </c>
      <c r="J422" s="16">
        <f>IF(Inskrivning!A1124="m",Inskrivning!R1124,0)</f>
        <v>0</v>
      </c>
      <c r="K422" s="16">
        <f>IF(Inskrivning!A1124="m",Inskrivning!S1124,0)</f>
        <v>0</v>
      </c>
      <c r="L422" s="16">
        <f>IF(Inskrivning!A1124="m",Inskrivning!T1124,0)</f>
        <v>0</v>
      </c>
      <c r="M422" s="16">
        <f>IF(Inskrivning!A1124="m",Inskrivning!U1124,0)</f>
        <v>0</v>
      </c>
      <c r="N422" s="16">
        <f>IF(Inskrivning!A1124="m",Inskrivning!V1124,0)</f>
        <v>0</v>
      </c>
      <c r="O422" s="73">
        <f>IF(Inskrivning!A1124="m",Inskrivning!W1124,0)</f>
        <v>0</v>
      </c>
      <c r="P422" s="73">
        <f>IF(Inskrivning!A1124="m",Inskrivning!X1124,0)</f>
        <v>0</v>
      </c>
      <c r="Q422" s="113"/>
    </row>
    <row r="423" spans="2:17" ht="15.6" x14ac:dyDescent="0.3">
      <c r="B423" s="55">
        <f>IF(Inskrivning!A1125="m",Inskrivning!J1125,0)</f>
        <v>0</v>
      </c>
      <c r="C423" s="35">
        <f>IF(Inskrivning!A1125="m",Inskrivning!K1125,0)</f>
        <v>0</v>
      </c>
      <c r="D423" s="16">
        <f>IF(Inskrivning!A1125="m",Inskrivning!L1125,0)</f>
        <v>0</v>
      </c>
      <c r="E423" s="16">
        <f>IF(Inskrivning!A1125="m",Inskrivning!M1125,0)</f>
        <v>0</v>
      </c>
      <c r="F423" s="16">
        <f>IF(Inskrivning!A1125="m",Inskrivning!N1125,0)</f>
        <v>0</v>
      </c>
      <c r="G423" s="16">
        <f>IF(Inskrivning!A1125="m",Inskrivning!O1125,0)</f>
        <v>0</v>
      </c>
      <c r="H423" s="16">
        <f>IF(Inskrivning!A1125="m",Inskrivning!P1125,0)</f>
        <v>0</v>
      </c>
      <c r="I423" s="73">
        <f>IF(Inskrivning!A1125="m",Inskrivning!Q1125,0)</f>
        <v>0</v>
      </c>
      <c r="J423" s="16">
        <f>IF(Inskrivning!A1125="m",Inskrivning!R1125,0)</f>
        <v>0</v>
      </c>
      <c r="K423" s="16">
        <f>IF(Inskrivning!A1125="m",Inskrivning!S1125,0)</f>
        <v>0</v>
      </c>
      <c r="L423" s="16">
        <f>IF(Inskrivning!A1125="m",Inskrivning!T1125,0)</f>
        <v>0</v>
      </c>
      <c r="M423" s="16">
        <f>IF(Inskrivning!A1125="m",Inskrivning!U1125,0)</f>
        <v>0</v>
      </c>
      <c r="N423" s="16">
        <f>IF(Inskrivning!A1125="m",Inskrivning!V1125,0)</f>
        <v>0</v>
      </c>
      <c r="O423" s="73">
        <f>IF(Inskrivning!A1125="m",Inskrivning!W1125,0)</f>
        <v>0</v>
      </c>
      <c r="P423" s="73">
        <f>IF(Inskrivning!A1125="m",Inskrivning!X1125,0)</f>
        <v>0</v>
      </c>
      <c r="Q423" s="113"/>
    </row>
    <row r="424" spans="2:17" ht="15.6" x14ac:dyDescent="0.3">
      <c r="B424" s="55">
        <f>IF(Inskrivning!A1126="m",Inskrivning!J1126,0)</f>
        <v>0</v>
      </c>
      <c r="C424" s="35">
        <f>IF(Inskrivning!A1126="m",Inskrivning!K1126,0)</f>
        <v>0</v>
      </c>
      <c r="D424" s="16">
        <f>IF(Inskrivning!A1126="m",Inskrivning!L1126,0)</f>
        <v>0</v>
      </c>
      <c r="E424" s="16">
        <f>IF(Inskrivning!A1126="m",Inskrivning!M1126,0)</f>
        <v>0</v>
      </c>
      <c r="F424" s="16">
        <f>IF(Inskrivning!A1126="m",Inskrivning!N1126,0)</f>
        <v>0</v>
      </c>
      <c r="G424" s="16">
        <f>IF(Inskrivning!A1126="m",Inskrivning!O1126,0)</f>
        <v>0</v>
      </c>
      <c r="H424" s="16">
        <f>IF(Inskrivning!A1126="m",Inskrivning!P1126,0)</f>
        <v>0</v>
      </c>
      <c r="I424" s="73">
        <f>IF(Inskrivning!A1126="m",Inskrivning!Q1126,0)</f>
        <v>0</v>
      </c>
      <c r="J424" s="16">
        <f>IF(Inskrivning!A1126="m",Inskrivning!R1126,0)</f>
        <v>0</v>
      </c>
      <c r="K424" s="16">
        <f>IF(Inskrivning!A1126="m",Inskrivning!S1126,0)</f>
        <v>0</v>
      </c>
      <c r="L424" s="16">
        <f>IF(Inskrivning!A1126="m",Inskrivning!T1126,0)</f>
        <v>0</v>
      </c>
      <c r="M424" s="16">
        <f>IF(Inskrivning!A1126="m",Inskrivning!U1126,0)</f>
        <v>0</v>
      </c>
      <c r="N424" s="16">
        <f>IF(Inskrivning!A1126="m",Inskrivning!V1126,0)</f>
        <v>0</v>
      </c>
      <c r="O424" s="73">
        <f>IF(Inskrivning!A1126="m",Inskrivning!W1126,0)</f>
        <v>0</v>
      </c>
      <c r="P424" s="73">
        <f>IF(Inskrivning!A1126="m",Inskrivning!X1126,0)</f>
        <v>0</v>
      </c>
      <c r="Q424" s="113"/>
    </row>
    <row r="425" spans="2:17" ht="15.6" x14ac:dyDescent="0.3">
      <c r="B425" s="55">
        <f>IF(Inskrivning!A1127="m",Inskrivning!J1127,0)</f>
        <v>0</v>
      </c>
      <c r="C425" s="35">
        <f>IF(Inskrivning!A1127="m",Inskrivning!K1127,0)</f>
        <v>0</v>
      </c>
      <c r="D425" s="16">
        <f>IF(Inskrivning!A1127="m",Inskrivning!L1127,0)</f>
        <v>0</v>
      </c>
      <c r="E425" s="16">
        <f>IF(Inskrivning!A1127="m",Inskrivning!M1127,0)</f>
        <v>0</v>
      </c>
      <c r="F425" s="16">
        <f>IF(Inskrivning!A1127="m",Inskrivning!N1127,0)</f>
        <v>0</v>
      </c>
      <c r="G425" s="16">
        <f>IF(Inskrivning!A1127="m",Inskrivning!O1127,0)</f>
        <v>0</v>
      </c>
      <c r="H425" s="16">
        <f>IF(Inskrivning!A1127="m",Inskrivning!P1127,0)</f>
        <v>0</v>
      </c>
      <c r="I425" s="73">
        <f>IF(Inskrivning!A1127="m",Inskrivning!Q1127,0)</f>
        <v>0</v>
      </c>
      <c r="J425" s="16">
        <f>IF(Inskrivning!A1127="m",Inskrivning!R1127,0)</f>
        <v>0</v>
      </c>
      <c r="K425" s="16">
        <f>IF(Inskrivning!A1127="m",Inskrivning!S1127,0)</f>
        <v>0</v>
      </c>
      <c r="L425" s="16">
        <f>IF(Inskrivning!A1127="m",Inskrivning!T1127,0)</f>
        <v>0</v>
      </c>
      <c r="M425" s="16">
        <f>IF(Inskrivning!A1127="m",Inskrivning!U1127,0)</f>
        <v>0</v>
      </c>
      <c r="N425" s="16">
        <f>IF(Inskrivning!A1127="m",Inskrivning!V1127,0)</f>
        <v>0</v>
      </c>
      <c r="O425" s="73">
        <f>IF(Inskrivning!A1127="m",Inskrivning!W1127,0)</f>
        <v>0</v>
      </c>
      <c r="P425" s="73">
        <f>IF(Inskrivning!A1127="m",Inskrivning!X1127,0)</f>
        <v>0</v>
      </c>
      <c r="Q425" s="113"/>
    </row>
    <row r="426" spans="2:17" ht="15.6" x14ac:dyDescent="0.3">
      <c r="B426" s="55">
        <f>IF(Inskrivning!A1128="m",Inskrivning!J1128,0)</f>
        <v>0</v>
      </c>
      <c r="C426" s="35">
        <f>IF(Inskrivning!A1128="m",Inskrivning!K1128,0)</f>
        <v>0</v>
      </c>
      <c r="D426" s="16">
        <f>IF(Inskrivning!A1128="m",Inskrivning!L1128,0)</f>
        <v>0</v>
      </c>
      <c r="E426" s="16">
        <f>IF(Inskrivning!A1128="m",Inskrivning!M1128,0)</f>
        <v>0</v>
      </c>
      <c r="F426" s="16">
        <f>IF(Inskrivning!A1128="m",Inskrivning!N1128,0)</f>
        <v>0</v>
      </c>
      <c r="G426" s="16">
        <f>IF(Inskrivning!A1128="m",Inskrivning!O1128,0)</f>
        <v>0</v>
      </c>
      <c r="H426" s="16">
        <f>IF(Inskrivning!A1128="m",Inskrivning!P1128,0)</f>
        <v>0</v>
      </c>
      <c r="I426" s="73">
        <f>IF(Inskrivning!A1128="m",Inskrivning!Q1128,0)</f>
        <v>0</v>
      </c>
      <c r="J426" s="16">
        <f>IF(Inskrivning!A1128="m",Inskrivning!R1128,0)</f>
        <v>0</v>
      </c>
      <c r="K426" s="16">
        <f>IF(Inskrivning!A1128="m",Inskrivning!S1128,0)</f>
        <v>0</v>
      </c>
      <c r="L426" s="16">
        <f>IF(Inskrivning!A1128="m",Inskrivning!T1128,0)</f>
        <v>0</v>
      </c>
      <c r="M426" s="16">
        <f>IF(Inskrivning!A1128="m",Inskrivning!U1128,0)</f>
        <v>0</v>
      </c>
      <c r="N426" s="16">
        <f>IF(Inskrivning!A1128="m",Inskrivning!V1128,0)</f>
        <v>0</v>
      </c>
      <c r="O426" s="73">
        <f>IF(Inskrivning!A1128="m",Inskrivning!W1128,0)</f>
        <v>0</v>
      </c>
      <c r="P426" s="73">
        <f>IF(Inskrivning!A1128="m",Inskrivning!X1128,0)</f>
        <v>0</v>
      </c>
      <c r="Q426" s="113"/>
    </row>
    <row r="427" spans="2:17" ht="15.6" x14ac:dyDescent="0.3">
      <c r="B427" s="55">
        <f>IF(Inskrivning!A1129="m",Inskrivning!J1129,0)</f>
        <v>0</v>
      </c>
      <c r="C427" s="35">
        <f>IF(Inskrivning!A1129="m",Inskrivning!K1129,0)</f>
        <v>0</v>
      </c>
      <c r="D427" s="16">
        <f>IF(Inskrivning!A1129="m",Inskrivning!L1129,0)</f>
        <v>0</v>
      </c>
      <c r="E427" s="16">
        <f>IF(Inskrivning!A1129="m",Inskrivning!M1129,0)</f>
        <v>0</v>
      </c>
      <c r="F427" s="16">
        <f>IF(Inskrivning!A1129="m",Inskrivning!N1129,0)</f>
        <v>0</v>
      </c>
      <c r="G427" s="16">
        <f>IF(Inskrivning!A1129="m",Inskrivning!O1129,0)</f>
        <v>0</v>
      </c>
      <c r="H427" s="16">
        <f>IF(Inskrivning!A1129="m",Inskrivning!P1129,0)</f>
        <v>0</v>
      </c>
      <c r="I427" s="73">
        <f>IF(Inskrivning!A1129="m",Inskrivning!Q1129,0)</f>
        <v>0</v>
      </c>
      <c r="J427" s="16">
        <f>IF(Inskrivning!A1129="m",Inskrivning!R1129,0)</f>
        <v>0</v>
      </c>
      <c r="K427" s="16">
        <f>IF(Inskrivning!A1129="m",Inskrivning!S1129,0)</f>
        <v>0</v>
      </c>
      <c r="L427" s="16">
        <f>IF(Inskrivning!A1129="m",Inskrivning!T1129,0)</f>
        <v>0</v>
      </c>
      <c r="M427" s="16">
        <f>IF(Inskrivning!A1129="m",Inskrivning!U1129,0)</f>
        <v>0</v>
      </c>
      <c r="N427" s="16">
        <f>IF(Inskrivning!A1129="m",Inskrivning!V1129,0)</f>
        <v>0</v>
      </c>
      <c r="O427" s="73">
        <f>IF(Inskrivning!A1129="m",Inskrivning!W1129,0)</f>
        <v>0</v>
      </c>
      <c r="P427" s="73">
        <f>IF(Inskrivning!A1129="m",Inskrivning!X1129,0)</f>
        <v>0</v>
      </c>
      <c r="Q427" s="113"/>
    </row>
    <row r="428" spans="2:17" ht="15.6" x14ac:dyDescent="0.3">
      <c r="B428" s="55">
        <f>IF(Inskrivning!A1130="m",Inskrivning!J1130,0)</f>
        <v>0</v>
      </c>
      <c r="C428" s="35">
        <f>IF(Inskrivning!A1130="m",Inskrivning!K1130,0)</f>
        <v>0</v>
      </c>
      <c r="D428" s="16">
        <f>IF(Inskrivning!A1130="m",Inskrivning!L1130,0)</f>
        <v>0</v>
      </c>
      <c r="E428" s="16">
        <f>IF(Inskrivning!A1130="m",Inskrivning!M1130,0)</f>
        <v>0</v>
      </c>
      <c r="F428" s="16">
        <f>IF(Inskrivning!A1130="m",Inskrivning!N1130,0)</f>
        <v>0</v>
      </c>
      <c r="G428" s="16">
        <f>IF(Inskrivning!A1130="m",Inskrivning!O1130,0)</f>
        <v>0</v>
      </c>
      <c r="H428" s="16">
        <f>IF(Inskrivning!A1130="m",Inskrivning!P1130,0)</f>
        <v>0</v>
      </c>
      <c r="I428" s="73">
        <f>IF(Inskrivning!A1130="m",Inskrivning!Q1130,0)</f>
        <v>0</v>
      </c>
      <c r="J428" s="16">
        <f>IF(Inskrivning!A1130="m",Inskrivning!R1130,0)</f>
        <v>0</v>
      </c>
      <c r="K428" s="16">
        <f>IF(Inskrivning!A1130="m",Inskrivning!S1130,0)</f>
        <v>0</v>
      </c>
      <c r="L428" s="16">
        <f>IF(Inskrivning!A1130="m",Inskrivning!T1130,0)</f>
        <v>0</v>
      </c>
      <c r="M428" s="16">
        <f>IF(Inskrivning!A1130="m",Inskrivning!U1130,0)</f>
        <v>0</v>
      </c>
      <c r="N428" s="16">
        <f>IF(Inskrivning!A1130="m",Inskrivning!V1130,0)</f>
        <v>0</v>
      </c>
      <c r="O428" s="73">
        <f>IF(Inskrivning!A1130="m",Inskrivning!W1130,0)</f>
        <v>0</v>
      </c>
      <c r="P428" s="73">
        <f>IF(Inskrivning!A1130="m",Inskrivning!X1130,0)</f>
        <v>0</v>
      </c>
      <c r="Q428" s="113"/>
    </row>
    <row r="429" spans="2:17" ht="15.6" x14ac:dyDescent="0.3">
      <c r="B429" s="55">
        <f>IF(Inskrivning!A1131="m",Inskrivning!J1131,0)</f>
        <v>0</v>
      </c>
      <c r="C429" s="35">
        <f>IF(Inskrivning!A1131="m",Inskrivning!K1131,0)</f>
        <v>0</v>
      </c>
      <c r="D429" s="16">
        <f>IF(Inskrivning!A1131="m",Inskrivning!L1131,0)</f>
        <v>0</v>
      </c>
      <c r="E429" s="16">
        <f>IF(Inskrivning!A1131="m",Inskrivning!M1131,0)</f>
        <v>0</v>
      </c>
      <c r="F429" s="16">
        <f>IF(Inskrivning!A1131="m",Inskrivning!N1131,0)</f>
        <v>0</v>
      </c>
      <c r="G429" s="16">
        <f>IF(Inskrivning!A1131="m",Inskrivning!O1131,0)</f>
        <v>0</v>
      </c>
      <c r="H429" s="16">
        <f>IF(Inskrivning!A1131="m",Inskrivning!P1131,0)</f>
        <v>0</v>
      </c>
      <c r="I429" s="73">
        <f>IF(Inskrivning!A1131="m",Inskrivning!Q1131,0)</f>
        <v>0</v>
      </c>
      <c r="J429" s="16">
        <f>IF(Inskrivning!A1131="m",Inskrivning!R1131,0)</f>
        <v>0</v>
      </c>
      <c r="K429" s="16">
        <f>IF(Inskrivning!A1131="m",Inskrivning!S1131,0)</f>
        <v>0</v>
      </c>
      <c r="L429" s="16">
        <f>IF(Inskrivning!A1131="m",Inskrivning!T1131,0)</f>
        <v>0</v>
      </c>
      <c r="M429" s="16">
        <f>IF(Inskrivning!A1131="m",Inskrivning!U1131,0)</f>
        <v>0</v>
      </c>
      <c r="N429" s="16">
        <f>IF(Inskrivning!A1131="m",Inskrivning!V1131,0)</f>
        <v>0</v>
      </c>
      <c r="O429" s="73">
        <f>IF(Inskrivning!A1131="m",Inskrivning!W1131,0)</f>
        <v>0</v>
      </c>
      <c r="P429" s="73">
        <f>IF(Inskrivning!A1131="m",Inskrivning!X1131,0)</f>
        <v>0</v>
      </c>
      <c r="Q429" s="113"/>
    </row>
    <row r="430" spans="2:17" ht="15.6" x14ac:dyDescent="0.3">
      <c r="B430" s="55">
        <f>IF(Inskrivning!A1132="m",Inskrivning!J1132,0)</f>
        <v>0</v>
      </c>
      <c r="C430" s="35">
        <f>IF(Inskrivning!A1132="m",Inskrivning!K1132,0)</f>
        <v>0</v>
      </c>
      <c r="D430" s="16">
        <f>IF(Inskrivning!A1132="m",Inskrivning!L1132,0)</f>
        <v>0</v>
      </c>
      <c r="E430" s="16">
        <f>IF(Inskrivning!A1132="m",Inskrivning!M1132,0)</f>
        <v>0</v>
      </c>
      <c r="F430" s="16">
        <f>IF(Inskrivning!A1132="m",Inskrivning!N1132,0)</f>
        <v>0</v>
      </c>
      <c r="G430" s="16">
        <f>IF(Inskrivning!A1132="m",Inskrivning!O1132,0)</f>
        <v>0</v>
      </c>
      <c r="H430" s="16">
        <f>IF(Inskrivning!A1132="m",Inskrivning!P1132,0)</f>
        <v>0</v>
      </c>
      <c r="I430" s="73">
        <f>IF(Inskrivning!A1132="m",Inskrivning!Q1132,0)</f>
        <v>0</v>
      </c>
      <c r="J430" s="16">
        <f>IF(Inskrivning!A1132="m",Inskrivning!R1132,0)</f>
        <v>0</v>
      </c>
      <c r="K430" s="16">
        <f>IF(Inskrivning!A1132="m",Inskrivning!S1132,0)</f>
        <v>0</v>
      </c>
      <c r="L430" s="16">
        <f>IF(Inskrivning!A1132="m",Inskrivning!T1132,0)</f>
        <v>0</v>
      </c>
      <c r="M430" s="16">
        <f>IF(Inskrivning!A1132="m",Inskrivning!U1132,0)</f>
        <v>0</v>
      </c>
      <c r="N430" s="16">
        <f>IF(Inskrivning!A1132="m",Inskrivning!V1132,0)</f>
        <v>0</v>
      </c>
      <c r="O430" s="73">
        <f>IF(Inskrivning!A1132="m",Inskrivning!W1132,0)</f>
        <v>0</v>
      </c>
      <c r="P430" s="73">
        <f>IF(Inskrivning!A1132="m",Inskrivning!X1132,0)</f>
        <v>0</v>
      </c>
      <c r="Q430" s="113"/>
    </row>
    <row r="431" spans="2:17" ht="15.6" x14ac:dyDescent="0.3">
      <c r="B431" s="55">
        <f>IF(Inskrivning!A1133="m",Inskrivning!J1133,0)</f>
        <v>0</v>
      </c>
      <c r="C431" s="35">
        <f>IF(Inskrivning!A1133="m",Inskrivning!K1133,0)</f>
        <v>0</v>
      </c>
      <c r="D431" s="16">
        <f>IF(Inskrivning!A1133="m",Inskrivning!L1133,0)</f>
        <v>0</v>
      </c>
      <c r="E431" s="16">
        <f>IF(Inskrivning!A1133="m",Inskrivning!M1133,0)</f>
        <v>0</v>
      </c>
      <c r="F431" s="16">
        <f>IF(Inskrivning!A1133="m",Inskrivning!N1133,0)</f>
        <v>0</v>
      </c>
      <c r="G431" s="16">
        <f>IF(Inskrivning!A1133="m",Inskrivning!O1133,0)</f>
        <v>0</v>
      </c>
      <c r="H431" s="16">
        <f>IF(Inskrivning!A1133="m",Inskrivning!P1133,0)</f>
        <v>0</v>
      </c>
      <c r="I431" s="73">
        <f>IF(Inskrivning!A1133="m",Inskrivning!Q1133,0)</f>
        <v>0</v>
      </c>
      <c r="J431" s="16">
        <f>IF(Inskrivning!A1133="m",Inskrivning!R1133,0)</f>
        <v>0</v>
      </c>
      <c r="K431" s="16">
        <f>IF(Inskrivning!A1133="m",Inskrivning!S1133,0)</f>
        <v>0</v>
      </c>
      <c r="L431" s="16">
        <f>IF(Inskrivning!A1133="m",Inskrivning!T1133,0)</f>
        <v>0</v>
      </c>
      <c r="M431" s="16">
        <f>IF(Inskrivning!A1133="m",Inskrivning!U1133,0)</f>
        <v>0</v>
      </c>
      <c r="N431" s="16">
        <f>IF(Inskrivning!A1133="m",Inskrivning!V1133,0)</f>
        <v>0</v>
      </c>
      <c r="O431" s="73">
        <f>IF(Inskrivning!A1133="m",Inskrivning!W1133,0)</f>
        <v>0</v>
      </c>
      <c r="P431" s="73">
        <f>IF(Inskrivning!A1133="m",Inskrivning!X1133,0)</f>
        <v>0</v>
      </c>
      <c r="Q431" s="113"/>
    </row>
    <row r="432" spans="2:17" ht="15.6" x14ac:dyDescent="0.3">
      <c r="B432" s="55">
        <f>IF(Inskrivning!A1134="m",Inskrivning!J1134,0)</f>
        <v>0</v>
      </c>
      <c r="C432" s="35">
        <f>IF(Inskrivning!A1134="m",Inskrivning!K1134,0)</f>
        <v>0</v>
      </c>
      <c r="D432" s="16">
        <f>IF(Inskrivning!A1134="m",Inskrivning!L1134,0)</f>
        <v>0</v>
      </c>
      <c r="E432" s="16">
        <f>IF(Inskrivning!A1134="m",Inskrivning!M1134,0)</f>
        <v>0</v>
      </c>
      <c r="F432" s="16">
        <f>IF(Inskrivning!A1134="m",Inskrivning!N1134,0)</f>
        <v>0</v>
      </c>
      <c r="G432" s="16">
        <f>IF(Inskrivning!A1134="m",Inskrivning!O1134,0)</f>
        <v>0</v>
      </c>
      <c r="H432" s="16">
        <f>IF(Inskrivning!A1134="m",Inskrivning!P1134,0)</f>
        <v>0</v>
      </c>
      <c r="I432" s="73">
        <f>IF(Inskrivning!A1134="m",Inskrivning!Q1134,0)</f>
        <v>0</v>
      </c>
      <c r="J432" s="16">
        <f>IF(Inskrivning!A1134="m",Inskrivning!R1134,0)</f>
        <v>0</v>
      </c>
      <c r="K432" s="16">
        <f>IF(Inskrivning!A1134="m",Inskrivning!S1134,0)</f>
        <v>0</v>
      </c>
      <c r="L432" s="16">
        <f>IF(Inskrivning!A1134="m",Inskrivning!T1134,0)</f>
        <v>0</v>
      </c>
      <c r="M432" s="16">
        <f>IF(Inskrivning!A1134="m",Inskrivning!U1134,0)</f>
        <v>0</v>
      </c>
      <c r="N432" s="16">
        <f>IF(Inskrivning!A1134="m",Inskrivning!V1134,0)</f>
        <v>0</v>
      </c>
      <c r="O432" s="73">
        <f>IF(Inskrivning!A1134="m",Inskrivning!W1134,0)</f>
        <v>0</v>
      </c>
      <c r="P432" s="73">
        <f>IF(Inskrivning!A1134="m",Inskrivning!X1134,0)</f>
        <v>0</v>
      </c>
      <c r="Q432" s="113"/>
    </row>
    <row r="433" spans="2:17" ht="15.6" x14ac:dyDescent="0.3">
      <c r="B433" s="55">
        <f>IF(Inskrivning!A1135="m",Inskrivning!J1135,0)</f>
        <v>0</v>
      </c>
      <c r="C433" s="35">
        <f>IF(Inskrivning!A1135="m",Inskrivning!K1135,0)</f>
        <v>0</v>
      </c>
      <c r="D433" s="16">
        <f>IF(Inskrivning!A1135="m",Inskrivning!L1135,0)</f>
        <v>0</v>
      </c>
      <c r="E433" s="16">
        <f>IF(Inskrivning!A1135="m",Inskrivning!M1135,0)</f>
        <v>0</v>
      </c>
      <c r="F433" s="16">
        <f>IF(Inskrivning!A1135="m",Inskrivning!N1135,0)</f>
        <v>0</v>
      </c>
      <c r="G433" s="16">
        <f>IF(Inskrivning!A1135="m",Inskrivning!O1135,0)</f>
        <v>0</v>
      </c>
      <c r="H433" s="16">
        <f>IF(Inskrivning!A1135="m",Inskrivning!P1135,0)</f>
        <v>0</v>
      </c>
      <c r="I433" s="73">
        <f>IF(Inskrivning!A1135="m",Inskrivning!Q1135,0)</f>
        <v>0</v>
      </c>
      <c r="J433" s="16">
        <f>IF(Inskrivning!A1135="m",Inskrivning!R1135,0)</f>
        <v>0</v>
      </c>
      <c r="K433" s="16">
        <f>IF(Inskrivning!A1135="m",Inskrivning!S1135,0)</f>
        <v>0</v>
      </c>
      <c r="L433" s="16">
        <f>IF(Inskrivning!A1135="m",Inskrivning!T1135,0)</f>
        <v>0</v>
      </c>
      <c r="M433" s="16">
        <f>IF(Inskrivning!A1135="m",Inskrivning!U1135,0)</f>
        <v>0</v>
      </c>
      <c r="N433" s="16">
        <f>IF(Inskrivning!A1135="m",Inskrivning!V1135,0)</f>
        <v>0</v>
      </c>
      <c r="O433" s="73">
        <f>IF(Inskrivning!A1135="m",Inskrivning!W1135,0)</f>
        <v>0</v>
      </c>
      <c r="P433" s="73">
        <f>IF(Inskrivning!A1135="m",Inskrivning!X1135,0)</f>
        <v>0</v>
      </c>
      <c r="Q433" s="113"/>
    </row>
    <row r="434" spans="2:17" ht="15.6" x14ac:dyDescent="0.3">
      <c r="B434" s="55">
        <f>IF(Inskrivning!A1136="m",Inskrivning!J1136,0)</f>
        <v>0</v>
      </c>
      <c r="C434" s="35">
        <f>IF(Inskrivning!A1136="m",Inskrivning!K1136,0)</f>
        <v>0</v>
      </c>
      <c r="D434" s="16">
        <f>IF(Inskrivning!A1136="m",Inskrivning!L1136,0)</f>
        <v>0</v>
      </c>
      <c r="E434" s="16">
        <f>IF(Inskrivning!A1136="m",Inskrivning!M1136,0)</f>
        <v>0</v>
      </c>
      <c r="F434" s="16">
        <f>IF(Inskrivning!A1136="m",Inskrivning!N1136,0)</f>
        <v>0</v>
      </c>
      <c r="G434" s="16">
        <f>IF(Inskrivning!A1136="m",Inskrivning!O1136,0)</f>
        <v>0</v>
      </c>
      <c r="H434" s="16">
        <f>IF(Inskrivning!A1136="m",Inskrivning!P1136,0)</f>
        <v>0</v>
      </c>
      <c r="I434" s="73">
        <f>IF(Inskrivning!A1136="m",Inskrivning!Q1136,0)</f>
        <v>0</v>
      </c>
      <c r="J434" s="16">
        <f>IF(Inskrivning!A1136="m",Inskrivning!R1136,0)</f>
        <v>0</v>
      </c>
      <c r="K434" s="16">
        <f>IF(Inskrivning!A1136="m",Inskrivning!S1136,0)</f>
        <v>0</v>
      </c>
      <c r="L434" s="16">
        <f>IF(Inskrivning!A1136="m",Inskrivning!T1136,0)</f>
        <v>0</v>
      </c>
      <c r="M434" s="16">
        <f>IF(Inskrivning!A1136="m",Inskrivning!U1136,0)</f>
        <v>0</v>
      </c>
      <c r="N434" s="16">
        <f>IF(Inskrivning!A1136="m",Inskrivning!V1136,0)</f>
        <v>0</v>
      </c>
      <c r="O434" s="73">
        <f>IF(Inskrivning!A1136="m",Inskrivning!W1136,0)</f>
        <v>0</v>
      </c>
      <c r="P434" s="73">
        <f>IF(Inskrivning!A1136="m",Inskrivning!X1136,0)</f>
        <v>0</v>
      </c>
      <c r="Q434" s="113"/>
    </row>
    <row r="435" spans="2:17" ht="15.6" x14ac:dyDescent="0.3">
      <c r="B435" s="55">
        <f>IF(Inskrivning!A1137="m",Inskrivning!J1137,0)</f>
        <v>0</v>
      </c>
      <c r="C435" s="35">
        <f>IF(Inskrivning!A1137="m",Inskrivning!K1137,0)</f>
        <v>0</v>
      </c>
      <c r="D435" s="16">
        <f>IF(Inskrivning!A1137="m",Inskrivning!L1137,0)</f>
        <v>0</v>
      </c>
      <c r="E435" s="16">
        <f>IF(Inskrivning!A1137="m",Inskrivning!M1137,0)</f>
        <v>0</v>
      </c>
      <c r="F435" s="16">
        <f>IF(Inskrivning!A1137="m",Inskrivning!N1137,0)</f>
        <v>0</v>
      </c>
      <c r="G435" s="16">
        <f>IF(Inskrivning!A1137="m",Inskrivning!O1137,0)</f>
        <v>0</v>
      </c>
      <c r="H435" s="16">
        <f>IF(Inskrivning!A1137="m",Inskrivning!P1137,0)</f>
        <v>0</v>
      </c>
      <c r="I435" s="73">
        <f>IF(Inskrivning!A1137="m",Inskrivning!Q1137,0)</f>
        <v>0</v>
      </c>
      <c r="J435" s="16">
        <f>IF(Inskrivning!A1137="m",Inskrivning!R1137,0)</f>
        <v>0</v>
      </c>
      <c r="K435" s="16">
        <f>IF(Inskrivning!A1137="m",Inskrivning!S1137,0)</f>
        <v>0</v>
      </c>
      <c r="L435" s="16">
        <f>IF(Inskrivning!A1137="m",Inskrivning!T1137,0)</f>
        <v>0</v>
      </c>
      <c r="M435" s="16">
        <f>IF(Inskrivning!A1137="m",Inskrivning!U1137,0)</f>
        <v>0</v>
      </c>
      <c r="N435" s="16">
        <f>IF(Inskrivning!A1137="m",Inskrivning!V1137,0)</f>
        <v>0</v>
      </c>
      <c r="O435" s="73">
        <f>IF(Inskrivning!A1137="m",Inskrivning!W1137,0)</f>
        <v>0</v>
      </c>
      <c r="P435" s="73">
        <f>IF(Inskrivning!A1137="m",Inskrivning!X1137,0)</f>
        <v>0</v>
      </c>
      <c r="Q435" s="113"/>
    </row>
    <row r="436" spans="2:17" ht="15.6" x14ac:dyDescent="0.3">
      <c r="B436" s="55">
        <f>IF(Inskrivning!A1138="m",Inskrivning!J1138,0)</f>
        <v>0</v>
      </c>
      <c r="C436" s="35">
        <f>IF(Inskrivning!A1138="m",Inskrivning!K1138,0)</f>
        <v>0</v>
      </c>
      <c r="D436" s="16">
        <f>IF(Inskrivning!A1138="m",Inskrivning!L1138,0)</f>
        <v>0</v>
      </c>
      <c r="E436" s="16">
        <f>IF(Inskrivning!A1138="m",Inskrivning!M1138,0)</f>
        <v>0</v>
      </c>
      <c r="F436" s="16">
        <f>IF(Inskrivning!A1138="m",Inskrivning!N1138,0)</f>
        <v>0</v>
      </c>
      <c r="G436" s="16">
        <f>IF(Inskrivning!A1138="m",Inskrivning!O1138,0)</f>
        <v>0</v>
      </c>
      <c r="H436" s="16">
        <f>IF(Inskrivning!A1138="m",Inskrivning!P1138,0)</f>
        <v>0</v>
      </c>
      <c r="I436" s="73">
        <f>IF(Inskrivning!A1138="m",Inskrivning!Q1138,0)</f>
        <v>0</v>
      </c>
      <c r="J436" s="16">
        <f>IF(Inskrivning!A1138="m",Inskrivning!R1138,0)</f>
        <v>0</v>
      </c>
      <c r="K436" s="16">
        <f>IF(Inskrivning!A1138="m",Inskrivning!S1138,0)</f>
        <v>0</v>
      </c>
      <c r="L436" s="16">
        <f>IF(Inskrivning!A1138="m",Inskrivning!T1138,0)</f>
        <v>0</v>
      </c>
      <c r="M436" s="16">
        <f>IF(Inskrivning!A1138="m",Inskrivning!U1138,0)</f>
        <v>0</v>
      </c>
      <c r="N436" s="16">
        <f>IF(Inskrivning!A1138="m",Inskrivning!V1138,0)</f>
        <v>0</v>
      </c>
      <c r="O436" s="73">
        <f>IF(Inskrivning!A1138="m",Inskrivning!W1138,0)</f>
        <v>0</v>
      </c>
      <c r="P436" s="73">
        <f>IF(Inskrivning!A1138="m",Inskrivning!X1138,0)</f>
        <v>0</v>
      </c>
      <c r="Q436" s="113"/>
    </row>
    <row r="437" spans="2:17" ht="15.6" x14ac:dyDescent="0.3">
      <c r="B437" s="55">
        <f>IF(Inskrivning!A1139="m",Inskrivning!J1139,0)</f>
        <v>0</v>
      </c>
      <c r="C437" s="35">
        <f>IF(Inskrivning!A1139="m",Inskrivning!K1139,0)</f>
        <v>0</v>
      </c>
      <c r="D437" s="16">
        <f>IF(Inskrivning!A1139="m",Inskrivning!L1139,0)</f>
        <v>0</v>
      </c>
      <c r="E437" s="16">
        <f>IF(Inskrivning!A1139="m",Inskrivning!M1139,0)</f>
        <v>0</v>
      </c>
      <c r="F437" s="16">
        <f>IF(Inskrivning!A1139="m",Inskrivning!N1139,0)</f>
        <v>0</v>
      </c>
      <c r="G437" s="16">
        <f>IF(Inskrivning!A1139="m",Inskrivning!O1139,0)</f>
        <v>0</v>
      </c>
      <c r="H437" s="16">
        <f>IF(Inskrivning!A1139="m",Inskrivning!P1139,0)</f>
        <v>0</v>
      </c>
      <c r="I437" s="73">
        <f>IF(Inskrivning!A1139="m",Inskrivning!Q1139,0)</f>
        <v>0</v>
      </c>
      <c r="J437" s="16">
        <f>IF(Inskrivning!A1139="m",Inskrivning!R1139,0)</f>
        <v>0</v>
      </c>
      <c r="K437" s="16">
        <f>IF(Inskrivning!A1139="m",Inskrivning!S1139,0)</f>
        <v>0</v>
      </c>
      <c r="L437" s="16">
        <f>IF(Inskrivning!A1139="m",Inskrivning!T1139,0)</f>
        <v>0</v>
      </c>
      <c r="M437" s="16">
        <f>IF(Inskrivning!A1139="m",Inskrivning!U1139,0)</f>
        <v>0</v>
      </c>
      <c r="N437" s="16">
        <f>IF(Inskrivning!A1139="m",Inskrivning!V1139,0)</f>
        <v>0</v>
      </c>
      <c r="O437" s="73">
        <f>IF(Inskrivning!A1139="m",Inskrivning!W1139,0)</f>
        <v>0</v>
      </c>
      <c r="P437" s="73">
        <f>IF(Inskrivning!A1139="m",Inskrivning!X1139,0)</f>
        <v>0</v>
      </c>
      <c r="Q437" s="113"/>
    </row>
    <row r="438" spans="2:17" ht="15.6" x14ac:dyDescent="0.3">
      <c r="B438" s="55">
        <f>IF(Inskrivning!A1140="m",Inskrivning!J1140,0)</f>
        <v>0</v>
      </c>
      <c r="C438" s="35">
        <f>IF(Inskrivning!A1140="m",Inskrivning!K1140,0)</f>
        <v>0</v>
      </c>
      <c r="D438" s="16">
        <f>IF(Inskrivning!A1140="m",Inskrivning!L1140,0)</f>
        <v>0</v>
      </c>
      <c r="E438" s="16">
        <f>IF(Inskrivning!A1140="m",Inskrivning!M1140,0)</f>
        <v>0</v>
      </c>
      <c r="F438" s="16">
        <f>IF(Inskrivning!A1140="m",Inskrivning!N1140,0)</f>
        <v>0</v>
      </c>
      <c r="G438" s="16">
        <f>IF(Inskrivning!A1140="m",Inskrivning!O1140,0)</f>
        <v>0</v>
      </c>
      <c r="H438" s="16">
        <f>IF(Inskrivning!A1140="m",Inskrivning!P1140,0)</f>
        <v>0</v>
      </c>
      <c r="I438" s="73">
        <f>IF(Inskrivning!A1140="m",Inskrivning!Q1140,0)</f>
        <v>0</v>
      </c>
      <c r="J438" s="16">
        <f>IF(Inskrivning!A1140="m",Inskrivning!R1140,0)</f>
        <v>0</v>
      </c>
      <c r="K438" s="16">
        <f>IF(Inskrivning!A1140="m",Inskrivning!S1140,0)</f>
        <v>0</v>
      </c>
      <c r="L438" s="16">
        <f>IF(Inskrivning!A1140="m",Inskrivning!T1140,0)</f>
        <v>0</v>
      </c>
      <c r="M438" s="16">
        <f>IF(Inskrivning!A1140="m",Inskrivning!U1140,0)</f>
        <v>0</v>
      </c>
      <c r="N438" s="16">
        <f>IF(Inskrivning!A1140="m",Inskrivning!V1140,0)</f>
        <v>0</v>
      </c>
      <c r="O438" s="73">
        <f>IF(Inskrivning!A1140="m",Inskrivning!W1140,0)</f>
        <v>0</v>
      </c>
      <c r="P438" s="73">
        <f>IF(Inskrivning!A1140="m",Inskrivning!X1140,0)</f>
        <v>0</v>
      </c>
      <c r="Q438" s="113"/>
    </row>
    <row r="439" spans="2:17" ht="15.6" x14ac:dyDescent="0.3">
      <c r="B439" s="55">
        <f>IF(Inskrivning!A1141="m",Inskrivning!J1141,0)</f>
        <v>0</v>
      </c>
      <c r="C439" s="35">
        <f>IF(Inskrivning!A1141="m",Inskrivning!K1141,0)</f>
        <v>0</v>
      </c>
      <c r="D439" s="16">
        <f>IF(Inskrivning!A1141="m",Inskrivning!L1141,0)</f>
        <v>0</v>
      </c>
      <c r="E439" s="16">
        <f>IF(Inskrivning!A1141="m",Inskrivning!M1141,0)</f>
        <v>0</v>
      </c>
      <c r="F439" s="16">
        <f>IF(Inskrivning!A1141="m",Inskrivning!N1141,0)</f>
        <v>0</v>
      </c>
      <c r="G439" s="16">
        <f>IF(Inskrivning!A1141="m",Inskrivning!O1141,0)</f>
        <v>0</v>
      </c>
      <c r="H439" s="16">
        <f>IF(Inskrivning!A1141="m",Inskrivning!P1141,0)</f>
        <v>0</v>
      </c>
      <c r="I439" s="73">
        <f>IF(Inskrivning!A1141="m",Inskrivning!Q1141,0)</f>
        <v>0</v>
      </c>
      <c r="J439" s="16">
        <f>IF(Inskrivning!A1141="m",Inskrivning!R1141,0)</f>
        <v>0</v>
      </c>
      <c r="K439" s="16">
        <f>IF(Inskrivning!A1141="m",Inskrivning!S1141,0)</f>
        <v>0</v>
      </c>
      <c r="L439" s="16">
        <f>IF(Inskrivning!A1141="m",Inskrivning!T1141,0)</f>
        <v>0</v>
      </c>
      <c r="M439" s="16">
        <f>IF(Inskrivning!A1141="m",Inskrivning!U1141,0)</f>
        <v>0</v>
      </c>
      <c r="N439" s="16">
        <f>IF(Inskrivning!A1141="m",Inskrivning!V1141,0)</f>
        <v>0</v>
      </c>
      <c r="O439" s="73">
        <f>IF(Inskrivning!A1141="m",Inskrivning!W1141,0)</f>
        <v>0</v>
      </c>
      <c r="P439" s="73">
        <f>IF(Inskrivning!A1141="m",Inskrivning!X1141,0)</f>
        <v>0</v>
      </c>
      <c r="Q439" s="113"/>
    </row>
    <row r="440" spans="2:17" ht="15.6" x14ac:dyDescent="0.3">
      <c r="B440" s="55">
        <f>IF(Inskrivning!A1142="m",Inskrivning!J1142,0)</f>
        <v>0</v>
      </c>
      <c r="C440" s="35">
        <f>IF(Inskrivning!A1142="m",Inskrivning!K1142,0)</f>
        <v>0</v>
      </c>
      <c r="D440" s="16">
        <f>IF(Inskrivning!A1142="m",Inskrivning!L1142,0)</f>
        <v>0</v>
      </c>
      <c r="E440" s="16">
        <f>IF(Inskrivning!A1142="m",Inskrivning!M1142,0)</f>
        <v>0</v>
      </c>
      <c r="F440" s="16">
        <f>IF(Inskrivning!A1142="m",Inskrivning!N1142,0)</f>
        <v>0</v>
      </c>
      <c r="G440" s="16">
        <f>IF(Inskrivning!A1142="m",Inskrivning!O1142,0)</f>
        <v>0</v>
      </c>
      <c r="H440" s="16">
        <f>IF(Inskrivning!A1142="m",Inskrivning!P1142,0)</f>
        <v>0</v>
      </c>
      <c r="I440" s="73">
        <f>IF(Inskrivning!A1142="m",Inskrivning!Q1142,0)</f>
        <v>0</v>
      </c>
      <c r="J440" s="16">
        <f>IF(Inskrivning!A1142="m",Inskrivning!R1142,0)</f>
        <v>0</v>
      </c>
      <c r="K440" s="16">
        <f>IF(Inskrivning!A1142="m",Inskrivning!S1142,0)</f>
        <v>0</v>
      </c>
      <c r="L440" s="16">
        <f>IF(Inskrivning!A1142="m",Inskrivning!T1142,0)</f>
        <v>0</v>
      </c>
      <c r="M440" s="16">
        <f>IF(Inskrivning!A1142="m",Inskrivning!U1142,0)</f>
        <v>0</v>
      </c>
      <c r="N440" s="16">
        <f>IF(Inskrivning!A1142="m",Inskrivning!V1142,0)</f>
        <v>0</v>
      </c>
      <c r="O440" s="73">
        <f>IF(Inskrivning!A1142="m",Inskrivning!W1142,0)</f>
        <v>0</v>
      </c>
      <c r="P440" s="73">
        <f>IF(Inskrivning!A1142="m",Inskrivning!X1142,0)</f>
        <v>0</v>
      </c>
      <c r="Q440" s="113"/>
    </row>
    <row r="441" spans="2:17" ht="15.6" x14ac:dyDescent="0.3">
      <c r="B441" s="55">
        <f>IF(Inskrivning!A1143="m",Inskrivning!J1143,0)</f>
        <v>0</v>
      </c>
      <c r="C441" s="35">
        <f>IF(Inskrivning!A1143="m",Inskrivning!K1143,0)</f>
        <v>0</v>
      </c>
      <c r="D441" s="16">
        <f>IF(Inskrivning!A1143="m",Inskrivning!L1143,0)</f>
        <v>0</v>
      </c>
      <c r="E441" s="16">
        <f>IF(Inskrivning!A1143="m",Inskrivning!M1143,0)</f>
        <v>0</v>
      </c>
      <c r="F441" s="16">
        <f>IF(Inskrivning!A1143="m",Inskrivning!N1143,0)</f>
        <v>0</v>
      </c>
      <c r="G441" s="16">
        <f>IF(Inskrivning!A1143="m",Inskrivning!O1143,0)</f>
        <v>0</v>
      </c>
      <c r="H441" s="16">
        <f>IF(Inskrivning!A1143="m",Inskrivning!P1143,0)</f>
        <v>0</v>
      </c>
      <c r="I441" s="73">
        <f>IF(Inskrivning!A1143="m",Inskrivning!Q1143,0)</f>
        <v>0</v>
      </c>
      <c r="J441" s="16">
        <f>IF(Inskrivning!A1143="m",Inskrivning!R1143,0)</f>
        <v>0</v>
      </c>
      <c r="K441" s="16">
        <f>IF(Inskrivning!A1143="m",Inskrivning!S1143,0)</f>
        <v>0</v>
      </c>
      <c r="L441" s="16">
        <f>IF(Inskrivning!A1143="m",Inskrivning!T1143,0)</f>
        <v>0</v>
      </c>
      <c r="M441" s="16">
        <f>IF(Inskrivning!A1143="m",Inskrivning!U1143,0)</f>
        <v>0</v>
      </c>
      <c r="N441" s="16">
        <f>IF(Inskrivning!A1143="m",Inskrivning!V1143,0)</f>
        <v>0</v>
      </c>
      <c r="O441" s="73">
        <f>IF(Inskrivning!A1143="m",Inskrivning!W1143,0)</f>
        <v>0</v>
      </c>
      <c r="P441" s="73">
        <f>IF(Inskrivning!A1143="m",Inskrivning!X1143,0)</f>
        <v>0</v>
      </c>
      <c r="Q441" s="113"/>
    </row>
    <row r="442" spans="2:17" ht="15.6" x14ac:dyDescent="0.3">
      <c r="B442" s="55">
        <f>IF(Inskrivning!A1144="m",Inskrivning!J1144,0)</f>
        <v>0</v>
      </c>
      <c r="C442" s="35">
        <f>IF(Inskrivning!A1144="m",Inskrivning!K1144,0)</f>
        <v>0</v>
      </c>
      <c r="D442" s="16">
        <f>IF(Inskrivning!A1144="m",Inskrivning!L1144,0)</f>
        <v>0</v>
      </c>
      <c r="E442" s="16">
        <f>IF(Inskrivning!A1144="m",Inskrivning!M1144,0)</f>
        <v>0</v>
      </c>
      <c r="F442" s="16">
        <f>IF(Inskrivning!A1144="m",Inskrivning!N1144,0)</f>
        <v>0</v>
      </c>
      <c r="G442" s="16">
        <f>IF(Inskrivning!A1144="m",Inskrivning!O1144,0)</f>
        <v>0</v>
      </c>
      <c r="H442" s="16">
        <f>IF(Inskrivning!A1144="m",Inskrivning!P1144,0)</f>
        <v>0</v>
      </c>
      <c r="I442" s="73">
        <f>IF(Inskrivning!A1144="m",Inskrivning!Q1144,0)</f>
        <v>0</v>
      </c>
      <c r="J442" s="16">
        <f>IF(Inskrivning!A1144="m",Inskrivning!R1144,0)</f>
        <v>0</v>
      </c>
      <c r="K442" s="16">
        <f>IF(Inskrivning!A1144="m",Inskrivning!S1144,0)</f>
        <v>0</v>
      </c>
      <c r="L442" s="16">
        <f>IF(Inskrivning!A1144="m",Inskrivning!T1144,0)</f>
        <v>0</v>
      </c>
      <c r="M442" s="16">
        <f>IF(Inskrivning!A1144="m",Inskrivning!U1144,0)</f>
        <v>0</v>
      </c>
      <c r="N442" s="16">
        <f>IF(Inskrivning!A1144="m",Inskrivning!V1144,0)</f>
        <v>0</v>
      </c>
      <c r="O442" s="73">
        <f>IF(Inskrivning!A1144="m",Inskrivning!W1144,0)</f>
        <v>0</v>
      </c>
      <c r="P442" s="73">
        <f>IF(Inskrivning!A1144="m",Inskrivning!X1144,0)</f>
        <v>0</v>
      </c>
      <c r="Q442" s="113"/>
    </row>
    <row r="443" spans="2:17" ht="15.6" x14ac:dyDescent="0.3">
      <c r="B443" s="55">
        <f>IF(Inskrivning!A1145="m",Inskrivning!J1145,0)</f>
        <v>0</v>
      </c>
      <c r="C443" s="35">
        <f>IF(Inskrivning!A1145="m",Inskrivning!K1145,0)</f>
        <v>0</v>
      </c>
      <c r="D443" s="16">
        <f>IF(Inskrivning!A1145="m",Inskrivning!L1145,0)</f>
        <v>0</v>
      </c>
      <c r="E443" s="16">
        <f>IF(Inskrivning!A1145="m",Inskrivning!M1145,0)</f>
        <v>0</v>
      </c>
      <c r="F443" s="16">
        <f>IF(Inskrivning!A1145="m",Inskrivning!N1145,0)</f>
        <v>0</v>
      </c>
      <c r="G443" s="16">
        <f>IF(Inskrivning!A1145="m",Inskrivning!O1145,0)</f>
        <v>0</v>
      </c>
      <c r="H443" s="16">
        <f>IF(Inskrivning!A1145="m",Inskrivning!P1145,0)</f>
        <v>0</v>
      </c>
      <c r="I443" s="73">
        <f>IF(Inskrivning!A1145="m",Inskrivning!Q1145,0)</f>
        <v>0</v>
      </c>
      <c r="J443" s="16">
        <f>IF(Inskrivning!A1145="m",Inskrivning!R1145,0)</f>
        <v>0</v>
      </c>
      <c r="K443" s="16">
        <f>IF(Inskrivning!A1145="m",Inskrivning!S1145,0)</f>
        <v>0</v>
      </c>
      <c r="L443" s="16">
        <f>IF(Inskrivning!A1145="m",Inskrivning!T1145,0)</f>
        <v>0</v>
      </c>
      <c r="M443" s="16">
        <f>IF(Inskrivning!A1145="m",Inskrivning!U1145,0)</f>
        <v>0</v>
      </c>
      <c r="N443" s="16">
        <f>IF(Inskrivning!A1145="m",Inskrivning!V1145,0)</f>
        <v>0</v>
      </c>
      <c r="O443" s="73">
        <f>IF(Inskrivning!A1145="m",Inskrivning!W1145,0)</f>
        <v>0</v>
      </c>
      <c r="P443" s="73">
        <f>IF(Inskrivning!A1145="m",Inskrivning!X1145,0)</f>
        <v>0</v>
      </c>
      <c r="Q443" s="113"/>
    </row>
    <row r="444" spans="2:17" ht="15.6" x14ac:dyDescent="0.3">
      <c r="B444" s="55">
        <f>IF(Inskrivning!A1146="m",Inskrivning!J1146,0)</f>
        <v>0</v>
      </c>
      <c r="C444" s="35">
        <f>IF(Inskrivning!A1146="m",Inskrivning!K1146,0)</f>
        <v>0</v>
      </c>
      <c r="D444" s="16">
        <f>IF(Inskrivning!A1146="m",Inskrivning!L1146,0)</f>
        <v>0</v>
      </c>
      <c r="E444" s="16">
        <f>IF(Inskrivning!A1146="m",Inskrivning!M1146,0)</f>
        <v>0</v>
      </c>
      <c r="F444" s="16">
        <f>IF(Inskrivning!A1146="m",Inskrivning!N1146,0)</f>
        <v>0</v>
      </c>
      <c r="G444" s="16">
        <f>IF(Inskrivning!A1146="m",Inskrivning!O1146,0)</f>
        <v>0</v>
      </c>
      <c r="H444" s="16">
        <f>IF(Inskrivning!A1146="m",Inskrivning!P1146,0)</f>
        <v>0</v>
      </c>
      <c r="I444" s="73">
        <f>IF(Inskrivning!A1146="m",Inskrivning!Q1146,0)</f>
        <v>0</v>
      </c>
      <c r="J444" s="16">
        <f>IF(Inskrivning!A1146="m",Inskrivning!R1146,0)</f>
        <v>0</v>
      </c>
      <c r="K444" s="16">
        <f>IF(Inskrivning!A1146="m",Inskrivning!S1146,0)</f>
        <v>0</v>
      </c>
      <c r="L444" s="16">
        <f>IF(Inskrivning!A1146="m",Inskrivning!T1146,0)</f>
        <v>0</v>
      </c>
      <c r="M444" s="16">
        <f>IF(Inskrivning!A1146="m",Inskrivning!U1146,0)</f>
        <v>0</v>
      </c>
      <c r="N444" s="16">
        <f>IF(Inskrivning!A1146="m",Inskrivning!V1146,0)</f>
        <v>0</v>
      </c>
      <c r="O444" s="73">
        <f>IF(Inskrivning!A1146="m",Inskrivning!W1146,0)</f>
        <v>0</v>
      </c>
      <c r="P444" s="73">
        <f>IF(Inskrivning!A1146="m",Inskrivning!X1146,0)</f>
        <v>0</v>
      </c>
      <c r="Q444" s="113"/>
    </row>
    <row r="445" spans="2:17" ht="15.6" x14ac:dyDescent="0.3">
      <c r="B445" s="55">
        <f>IF(Inskrivning!A1147="m",Inskrivning!J1147,0)</f>
        <v>0</v>
      </c>
      <c r="C445" s="35">
        <f>IF(Inskrivning!A1147="m",Inskrivning!K1147,0)</f>
        <v>0</v>
      </c>
      <c r="D445" s="16">
        <f>IF(Inskrivning!A1147="m",Inskrivning!L1147,0)</f>
        <v>0</v>
      </c>
      <c r="E445" s="16">
        <f>IF(Inskrivning!A1147="m",Inskrivning!M1147,0)</f>
        <v>0</v>
      </c>
      <c r="F445" s="16">
        <f>IF(Inskrivning!A1147="m",Inskrivning!N1147,0)</f>
        <v>0</v>
      </c>
      <c r="G445" s="16">
        <f>IF(Inskrivning!A1147="m",Inskrivning!O1147,0)</f>
        <v>0</v>
      </c>
      <c r="H445" s="16">
        <f>IF(Inskrivning!A1147="m",Inskrivning!P1147,0)</f>
        <v>0</v>
      </c>
      <c r="I445" s="73">
        <f>IF(Inskrivning!A1147="m",Inskrivning!Q1147,0)</f>
        <v>0</v>
      </c>
      <c r="J445" s="16">
        <f>IF(Inskrivning!A1147="m",Inskrivning!R1147,0)</f>
        <v>0</v>
      </c>
      <c r="K445" s="16">
        <f>IF(Inskrivning!A1147="m",Inskrivning!S1147,0)</f>
        <v>0</v>
      </c>
      <c r="L445" s="16">
        <f>IF(Inskrivning!A1147="m",Inskrivning!T1147,0)</f>
        <v>0</v>
      </c>
      <c r="M445" s="16">
        <f>IF(Inskrivning!A1147="m",Inskrivning!U1147,0)</f>
        <v>0</v>
      </c>
      <c r="N445" s="16">
        <f>IF(Inskrivning!A1147="m",Inskrivning!V1147,0)</f>
        <v>0</v>
      </c>
      <c r="O445" s="73">
        <f>IF(Inskrivning!A1147="m",Inskrivning!W1147,0)</f>
        <v>0</v>
      </c>
      <c r="P445" s="73">
        <f>IF(Inskrivning!A1147="m",Inskrivning!X1147,0)</f>
        <v>0</v>
      </c>
      <c r="Q445" s="113"/>
    </row>
    <row r="446" spans="2:17" ht="15.6" x14ac:dyDescent="0.3">
      <c r="B446" s="55">
        <f>IF(Inskrivning!A1148="m",Inskrivning!J1148,0)</f>
        <v>0</v>
      </c>
      <c r="C446" s="35">
        <f>IF(Inskrivning!A1148="m",Inskrivning!K1148,0)</f>
        <v>0</v>
      </c>
      <c r="D446" s="16">
        <f>IF(Inskrivning!A1148="m",Inskrivning!L1148,0)</f>
        <v>0</v>
      </c>
      <c r="E446" s="16">
        <f>IF(Inskrivning!A1148="m",Inskrivning!M1148,0)</f>
        <v>0</v>
      </c>
      <c r="F446" s="16">
        <f>IF(Inskrivning!A1148="m",Inskrivning!N1148,0)</f>
        <v>0</v>
      </c>
      <c r="G446" s="16">
        <f>IF(Inskrivning!A1148="m",Inskrivning!O1148,0)</f>
        <v>0</v>
      </c>
      <c r="H446" s="16">
        <f>IF(Inskrivning!A1148="m",Inskrivning!P1148,0)</f>
        <v>0</v>
      </c>
      <c r="I446" s="73">
        <f>IF(Inskrivning!A1148="m",Inskrivning!Q1148,0)</f>
        <v>0</v>
      </c>
      <c r="J446" s="16">
        <f>IF(Inskrivning!A1148="m",Inskrivning!R1148,0)</f>
        <v>0</v>
      </c>
      <c r="K446" s="16">
        <f>IF(Inskrivning!A1148="m",Inskrivning!S1148,0)</f>
        <v>0</v>
      </c>
      <c r="L446" s="16">
        <f>IF(Inskrivning!A1148="m",Inskrivning!T1148,0)</f>
        <v>0</v>
      </c>
      <c r="M446" s="16">
        <f>IF(Inskrivning!A1148="m",Inskrivning!U1148,0)</f>
        <v>0</v>
      </c>
      <c r="N446" s="16">
        <f>IF(Inskrivning!A1148="m",Inskrivning!V1148,0)</f>
        <v>0</v>
      </c>
      <c r="O446" s="73">
        <f>IF(Inskrivning!A1148="m",Inskrivning!W1148,0)</f>
        <v>0</v>
      </c>
      <c r="P446" s="73">
        <f>IF(Inskrivning!A1148="m",Inskrivning!X1148,0)</f>
        <v>0</v>
      </c>
      <c r="Q446" s="113"/>
    </row>
    <row r="447" spans="2:17" ht="15.6" x14ac:dyDescent="0.3">
      <c r="B447" s="55">
        <f>IF(Inskrivning!A1149="m",Inskrivning!J1149,0)</f>
        <v>0</v>
      </c>
      <c r="C447" s="35">
        <f>IF(Inskrivning!A1149="m",Inskrivning!K1149,0)</f>
        <v>0</v>
      </c>
      <c r="D447" s="16">
        <f>IF(Inskrivning!A1149="m",Inskrivning!L1149,0)</f>
        <v>0</v>
      </c>
      <c r="E447" s="16">
        <f>IF(Inskrivning!A1149="m",Inskrivning!M1149,0)</f>
        <v>0</v>
      </c>
      <c r="F447" s="16">
        <f>IF(Inskrivning!A1149="m",Inskrivning!N1149,0)</f>
        <v>0</v>
      </c>
      <c r="G447" s="16">
        <f>IF(Inskrivning!A1149="m",Inskrivning!O1149,0)</f>
        <v>0</v>
      </c>
      <c r="H447" s="16">
        <f>IF(Inskrivning!A1149="m",Inskrivning!P1149,0)</f>
        <v>0</v>
      </c>
      <c r="I447" s="73">
        <f>IF(Inskrivning!A1149="m",Inskrivning!Q1149,0)</f>
        <v>0</v>
      </c>
      <c r="J447" s="16">
        <f>IF(Inskrivning!A1149="m",Inskrivning!R1149,0)</f>
        <v>0</v>
      </c>
      <c r="K447" s="16">
        <f>IF(Inskrivning!A1149="m",Inskrivning!S1149,0)</f>
        <v>0</v>
      </c>
      <c r="L447" s="16">
        <f>IF(Inskrivning!A1149="m",Inskrivning!T1149,0)</f>
        <v>0</v>
      </c>
      <c r="M447" s="16">
        <f>IF(Inskrivning!A1149="m",Inskrivning!U1149,0)</f>
        <v>0</v>
      </c>
      <c r="N447" s="16">
        <f>IF(Inskrivning!A1149="m",Inskrivning!V1149,0)</f>
        <v>0</v>
      </c>
      <c r="O447" s="73">
        <f>IF(Inskrivning!A1149="m",Inskrivning!W1149,0)</f>
        <v>0</v>
      </c>
      <c r="P447" s="73">
        <f>IF(Inskrivning!A1149="m",Inskrivning!X1149,0)</f>
        <v>0</v>
      </c>
      <c r="Q447" s="113"/>
    </row>
    <row r="448" spans="2:17" ht="15.6" x14ac:dyDescent="0.3">
      <c r="B448" s="55">
        <f>IF(Inskrivning!A1150="m",Inskrivning!J1150,0)</f>
        <v>0</v>
      </c>
      <c r="C448" s="35">
        <f>IF(Inskrivning!A1150="m",Inskrivning!K1150,0)</f>
        <v>0</v>
      </c>
      <c r="D448" s="16">
        <f>IF(Inskrivning!A1150="m",Inskrivning!L1150,0)</f>
        <v>0</v>
      </c>
      <c r="E448" s="16">
        <f>IF(Inskrivning!A1150="m",Inskrivning!M1150,0)</f>
        <v>0</v>
      </c>
      <c r="F448" s="16">
        <f>IF(Inskrivning!A1150="m",Inskrivning!N1150,0)</f>
        <v>0</v>
      </c>
      <c r="G448" s="16">
        <f>IF(Inskrivning!A1150="m",Inskrivning!O1150,0)</f>
        <v>0</v>
      </c>
      <c r="H448" s="16">
        <f>IF(Inskrivning!A1150="m",Inskrivning!P1150,0)</f>
        <v>0</v>
      </c>
      <c r="I448" s="73">
        <f>IF(Inskrivning!A1150="m",Inskrivning!Q1150,0)</f>
        <v>0</v>
      </c>
      <c r="J448" s="16">
        <f>IF(Inskrivning!A1150="m",Inskrivning!R1150,0)</f>
        <v>0</v>
      </c>
      <c r="K448" s="16">
        <f>IF(Inskrivning!A1150="m",Inskrivning!S1150,0)</f>
        <v>0</v>
      </c>
      <c r="L448" s="16">
        <f>IF(Inskrivning!A1150="m",Inskrivning!T1150,0)</f>
        <v>0</v>
      </c>
      <c r="M448" s="16">
        <f>IF(Inskrivning!A1150="m",Inskrivning!U1150,0)</f>
        <v>0</v>
      </c>
      <c r="N448" s="16">
        <f>IF(Inskrivning!A1150="m",Inskrivning!V1150,0)</f>
        <v>0</v>
      </c>
      <c r="O448" s="73">
        <f>IF(Inskrivning!A1150="m",Inskrivning!W1150,0)</f>
        <v>0</v>
      </c>
      <c r="P448" s="73">
        <f>IF(Inskrivning!A1150="m",Inskrivning!X1150,0)</f>
        <v>0</v>
      </c>
      <c r="Q448" s="113"/>
    </row>
    <row r="449" spans="2:17" ht="15.6" x14ac:dyDescent="0.3">
      <c r="B449" s="55">
        <f>IF(Inskrivning!A1151="m",Inskrivning!J1151,0)</f>
        <v>0</v>
      </c>
      <c r="C449" s="35">
        <f>IF(Inskrivning!A1151="m",Inskrivning!K1151,0)</f>
        <v>0</v>
      </c>
      <c r="D449" s="16">
        <f>IF(Inskrivning!A1151="m",Inskrivning!L1151,0)</f>
        <v>0</v>
      </c>
      <c r="E449" s="16">
        <f>IF(Inskrivning!A1151="m",Inskrivning!M1151,0)</f>
        <v>0</v>
      </c>
      <c r="F449" s="16">
        <f>IF(Inskrivning!A1151="m",Inskrivning!N1151,0)</f>
        <v>0</v>
      </c>
      <c r="G449" s="16">
        <f>IF(Inskrivning!A1151="m",Inskrivning!O1151,0)</f>
        <v>0</v>
      </c>
      <c r="H449" s="16">
        <f>IF(Inskrivning!A1151="m",Inskrivning!P1151,0)</f>
        <v>0</v>
      </c>
      <c r="I449" s="73">
        <f>IF(Inskrivning!A1151="m",Inskrivning!Q1151,0)</f>
        <v>0</v>
      </c>
      <c r="J449" s="16">
        <f>IF(Inskrivning!A1151="m",Inskrivning!R1151,0)</f>
        <v>0</v>
      </c>
      <c r="K449" s="16">
        <f>IF(Inskrivning!A1151="m",Inskrivning!S1151,0)</f>
        <v>0</v>
      </c>
      <c r="L449" s="16">
        <f>IF(Inskrivning!A1151="m",Inskrivning!T1151,0)</f>
        <v>0</v>
      </c>
      <c r="M449" s="16">
        <f>IF(Inskrivning!A1151="m",Inskrivning!U1151,0)</f>
        <v>0</v>
      </c>
      <c r="N449" s="16">
        <f>IF(Inskrivning!A1151="m",Inskrivning!V1151,0)</f>
        <v>0</v>
      </c>
      <c r="O449" s="73">
        <f>IF(Inskrivning!A1151="m",Inskrivning!W1151,0)</f>
        <v>0</v>
      </c>
      <c r="P449" s="73">
        <f>IF(Inskrivning!A1151="m",Inskrivning!X1151,0)</f>
        <v>0</v>
      </c>
      <c r="Q449" s="113"/>
    </row>
    <row r="450" spans="2:17" ht="15.6" x14ac:dyDescent="0.3">
      <c r="B450" s="55">
        <f>IF(Inskrivning!A1152="m",Inskrivning!J1152,0)</f>
        <v>0</v>
      </c>
      <c r="C450" s="35">
        <f>IF(Inskrivning!A1152="m",Inskrivning!K1152,0)</f>
        <v>0</v>
      </c>
      <c r="D450" s="16">
        <f>IF(Inskrivning!A1152="m",Inskrivning!L1152,0)</f>
        <v>0</v>
      </c>
      <c r="E450" s="16">
        <f>IF(Inskrivning!A1152="m",Inskrivning!M1152,0)</f>
        <v>0</v>
      </c>
      <c r="F450" s="16">
        <f>IF(Inskrivning!A1152="m",Inskrivning!N1152,0)</f>
        <v>0</v>
      </c>
      <c r="G450" s="16">
        <f>IF(Inskrivning!A1152="m",Inskrivning!O1152,0)</f>
        <v>0</v>
      </c>
      <c r="H450" s="16">
        <f>IF(Inskrivning!A1152="m",Inskrivning!P1152,0)</f>
        <v>0</v>
      </c>
      <c r="I450" s="73">
        <f>IF(Inskrivning!A1152="m",Inskrivning!Q1152,0)</f>
        <v>0</v>
      </c>
      <c r="J450" s="16">
        <f>IF(Inskrivning!A1152="m",Inskrivning!R1152,0)</f>
        <v>0</v>
      </c>
      <c r="K450" s="16">
        <f>IF(Inskrivning!A1152="m",Inskrivning!S1152,0)</f>
        <v>0</v>
      </c>
      <c r="L450" s="16">
        <f>IF(Inskrivning!A1152="m",Inskrivning!T1152,0)</f>
        <v>0</v>
      </c>
      <c r="M450" s="16">
        <f>IF(Inskrivning!A1152="m",Inskrivning!U1152,0)</f>
        <v>0</v>
      </c>
      <c r="N450" s="16">
        <f>IF(Inskrivning!A1152="m",Inskrivning!V1152,0)</f>
        <v>0</v>
      </c>
      <c r="O450" s="73">
        <f>IF(Inskrivning!A1152="m",Inskrivning!W1152,0)</f>
        <v>0</v>
      </c>
      <c r="P450" s="73">
        <f>IF(Inskrivning!A1152="m",Inskrivning!X1152,0)</f>
        <v>0</v>
      </c>
      <c r="Q450" s="113"/>
    </row>
    <row r="451" spans="2:17" ht="15.6" x14ac:dyDescent="0.3">
      <c r="B451" s="55">
        <f>IF(Inskrivning!A1153="m",Inskrivning!J1153,0)</f>
        <v>0</v>
      </c>
      <c r="C451" s="35">
        <f>IF(Inskrivning!A1153="m",Inskrivning!K1153,0)</f>
        <v>0</v>
      </c>
      <c r="D451" s="16">
        <f>IF(Inskrivning!A1153="m",Inskrivning!L1153,0)</f>
        <v>0</v>
      </c>
      <c r="E451" s="16">
        <f>IF(Inskrivning!A1153="m",Inskrivning!M1153,0)</f>
        <v>0</v>
      </c>
      <c r="F451" s="16">
        <f>IF(Inskrivning!A1153="m",Inskrivning!N1153,0)</f>
        <v>0</v>
      </c>
      <c r="G451" s="16">
        <f>IF(Inskrivning!A1153="m",Inskrivning!O1153,0)</f>
        <v>0</v>
      </c>
      <c r="H451" s="16">
        <f>IF(Inskrivning!A1153="m",Inskrivning!P1153,0)</f>
        <v>0</v>
      </c>
      <c r="I451" s="73">
        <f>IF(Inskrivning!A1153="m",Inskrivning!Q1153,0)</f>
        <v>0</v>
      </c>
      <c r="J451" s="16">
        <f>IF(Inskrivning!A1153="m",Inskrivning!R1153,0)</f>
        <v>0</v>
      </c>
      <c r="K451" s="16">
        <f>IF(Inskrivning!A1153="m",Inskrivning!S1153,0)</f>
        <v>0</v>
      </c>
      <c r="L451" s="16">
        <f>IF(Inskrivning!A1153="m",Inskrivning!T1153,0)</f>
        <v>0</v>
      </c>
      <c r="M451" s="16">
        <f>IF(Inskrivning!A1153="m",Inskrivning!U1153,0)</f>
        <v>0</v>
      </c>
      <c r="N451" s="16">
        <f>IF(Inskrivning!A1153="m",Inskrivning!V1153,0)</f>
        <v>0</v>
      </c>
      <c r="O451" s="73">
        <f>IF(Inskrivning!A1153="m",Inskrivning!W1153,0)</f>
        <v>0</v>
      </c>
      <c r="P451" s="73">
        <f>IF(Inskrivning!A1153="m",Inskrivning!X1153,0)</f>
        <v>0</v>
      </c>
      <c r="Q451" s="113"/>
    </row>
    <row r="452" spans="2:17" ht="15.6" x14ac:dyDescent="0.3">
      <c r="B452" s="55">
        <f>IF(Inskrivning!A1154="m",Inskrivning!J1154,0)</f>
        <v>0</v>
      </c>
      <c r="C452" s="35">
        <f>IF(Inskrivning!A1154="m",Inskrivning!K1154,0)</f>
        <v>0</v>
      </c>
      <c r="D452" s="16">
        <f>IF(Inskrivning!A1154="m",Inskrivning!L1154,0)</f>
        <v>0</v>
      </c>
      <c r="E452" s="16">
        <f>IF(Inskrivning!A1154="m",Inskrivning!M1154,0)</f>
        <v>0</v>
      </c>
      <c r="F452" s="16">
        <f>IF(Inskrivning!A1154="m",Inskrivning!N1154,0)</f>
        <v>0</v>
      </c>
      <c r="G452" s="16">
        <f>IF(Inskrivning!A1154="m",Inskrivning!O1154,0)</f>
        <v>0</v>
      </c>
      <c r="H452" s="16">
        <f>IF(Inskrivning!A1154="m",Inskrivning!P1154,0)</f>
        <v>0</v>
      </c>
      <c r="I452" s="73">
        <f>IF(Inskrivning!A1154="m",Inskrivning!Q1154,0)</f>
        <v>0</v>
      </c>
      <c r="J452" s="16">
        <f>IF(Inskrivning!A1154="m",Inskrivning!R1154,0)</f>
        <v>0</v>
      </c>
      <c r="K452" s="16">
        <f>IF(Inskrivning!A1154="m",Inskrivning!S1154,0)</f>
        <v>0</v>
      </c>
      <c r="L452" s="16">
        <f>IF(Inskrivning!A1154="m",Inskrivning!T1154,0)</f>
        <v>0</v>
      </c>
      <c r="M452" s="16">
        <f>IF(Inskrivning!A1154="m",Inskrivning!U1154,0)</f>
        <v>0</v>
      </c>
      <c r="N452" s="16">
        <f>IF(Inskrivning!A1154="m",Inskrivning!V1154,0)</f>
        <v>0</v>
      </c>
      <c r="O452" s="73">
        <f>IF(Inskrivning!A1154="m",Inskrivning!W1154,0)</f>
        <v>0</v>
      </c>
      <c r="P452" s="73">
        <f>IF(Inskrivning!A1154="m",Inskrivning!X1154,0)</f>
        <v>0</v>
      </c>
      <c r="Q452" s="113"/>
    </row>
    <row r="453" spans="2:17" ht="15.6" x14ac:dyDescent="0.3">
      <c r="B453" s="55">
        <f>IF(Inskrivning!A1155="m",Inskrivning!J1155,0)</f>
        <v>0</v>
      </c>
      <c r="C453" s="35">
        <f>IF(Inskrivning!A1155="m",Inskrivning!K1155,0)</f>
        <v>0</v>
      </c>
      <c r="D453" s="16">
        <f>IF(Inskrivning!A1155="m",Inskrivning!L1155,0)</f>
        <v>0</v>
      </c>
      <c r="E453" s="16">
        <f>IF(Inskrivning!A1155="m",Inskrivning!M1155,0)</f>
        <v>0</v>
      </c>
      <c r="F453" s="16">
        <f>IF(Inskrivning!A1155="m",Inskrivning!N1155,0)</f>
        <v>0</v>
      </c>
      <c r="G453" s="16">
        <f>IF(Inskrivning!A1155="m",Inskrivning!O1155,0)</f>
        <v>0</v>
      </c>
      <c r="H453" s="16">
        <f>IF(Inskrivning!A1155="m",Inskrivning!P1155,0)</f>
        <v>0</v>
      </c>
      <c r="I453" s="73">
        <f>IF(Inskrivning!A1155="m",Inskrivning!Q1155,0)</f>
        <v>0</v>
      </c>
      <c r="J453" s="16">
        <f>IF(Inskrivning!A1155="m",Inskrivning!R1155,0)</f>
        <v>0</v>
      </c>
      <c r="K453" s="16">
        <f>IF(Inskrivning!A1155="m",Inskrivning!S1155,0)</f>
        <v>0</v>
      </c>
      <c r="L453" s="16">
        <f>IF(Inskrivning!A1155="m",Inskrivning!T1155,0)</f>
        <v>0</v>
      </c>
      <c r="M453" s="16">
        <f>IF(Inskrivning!A1155="m",Inskrivning!U1155,0)</f>
        <v>0</v>
      </c>
      <c r="N453" s="16">
        <f>IF(Inskrivning!A1155="m",Inskrivning!V1155,0)</f>
        <v>0</v>
      </c>
      <c r="O453" s="73">
        <f>IF(Inskrivning!A1155="m",Inskrivning!W1155,0)</f>
        <v>0</v>
      </c>
      <c r="P453" s="73">
        <f>IF(Inskrivning!A1155="m",Inskrivning!X1155,0)</f>
        <v>0</v>
      </c>
      <c r="Q453" s="113"/>
    </row>
    <row r="454" spans="2:17" ht="15.6" x14ac:dyDescent="0.3">
      <c r="B454" s="55">
        <f>IF(Inskrivning!A1156="m",Inskrivning!J1156,0)</f>
        <v>0</v>
      </c>
      <c r="C454" s="35">
        <f>IF(Inskrivning!A1156="m",Inskrivning!K1156,0)</f>
        <v>0</v>
      </c>
      <c r="D454" s="16">
        <f>IF(Inskrivning!A1156="m",Inskrivning!L1156,0)</f>
        <v>0</v>
      </c>
      <c r="E454" s="16">
        <f>IF(Inskrivning!A1156="m",Inskrivning!M1156,0)</f>
        <v>0</v>
      </c>
      <c r="F454" s="16">
        <f>IF(Inskrivning!A1156="m",Inskrivning!N1156,0)</f>
        <v>0</v>
      </c>
      <c r="G454" s="16">
        <f>IF(Inskrivning!A1156="m",Inskrivning!O1156,0)</f>
        <v>0</v>
      </c>
      <c r="H454" s="16">
        <f>IF(Inskrivning!A1156="m",Inskrivning!P1156,0)</f>
        <v>0</v>
      </c>
      <c r="I454" s="73">
        <f>IF(Inskrivning!A1156="m",Inskrivning!Q1156,0)</f>
        <v>0</v>
      </c>
      <c r="J454" s="16">
        <f>IF(Inskrivning!A1156="m",Inskrivning!R1156,0)</f>
        <v>0</v>
      </c>
      <c r="K454" s="16">
        <f>IF(Inskrivning!A1156="m",Inskrivning!S1156,0)</f>
        <v>0</v>
      </c>
      <c r="L454" s="16">
        <f>IF(Inskrivning!A1156="m",Inskrivning!T1156,0)</f>
        <v>0</v>
      </c>
      <c r="M454" s="16">
        <f>IF(Inskrivning!A1156="m",Inskrivning!U1156,0)</f>
        <v>0</v>
      </c>
      <c r="N454" s="16">
        <f>IF(Inskrivning!A1156="m",Inskrivning!V1156,0)</f>
        <v>0</v>
      </c>
      <c r="O454" s="73">
        <f>IF(Inskrivning!A1156="m",Inskrivning!W1156,0)</f>
        <v>0</v>
      </c>
      <c r="P454" s="73">
        <f>IF(Inskrivning!A1156="m",Inskrivning!X1156,0)</f>
        <v>0</v>
      </c>
      <c r="Q454" s="113"/>
    </row>
    <row r="455" spans="2:17" ht="15.6" x14ac:dyDescent="0.3">
      <c r="B455" s="55">
        <f>IF(Inskrivning!A1157="m",Inskrivning!J1157,0)</f>
        <v>0</v>
      </c>
      <c r="C455" s="35">
        <f>IF(Inskrivning!A1157="m",Inskrivning!K1157,0)</f>
        <v>0</v>
      </c>
      <c r="D455" s="16">
        <f>IF(Inskrivning!A1157="m",Inskrivning!L1157,0)</f>
        <v>0</v>
      </c>
      <c r="E455" s="16">
        <f>IF(Inskrivning!A1157="m",Inskrivning!M1157,0)</f>
        <v>0</v>
      </c>
      <c r="F455" s="16">
        <f>IF(Inskrivning!A1157="m",Inskrivning!N1157,0)</f>
        <v>0</v>
      </c>
      <c r="G455" s="16">
        <f>IF(Inskrivning!A1157="m",Inskrivning!O1157,0)</f>
        <v>0</v>
      </c>
      <c r="H455" s="16">
        <f>IF(Inskrivning!A1157="m",Inskrivning!P1157,0)</f>
        <v>0</v>
      </c>
      <c r="I455" s="73">
        <f>IF(Inskrivning!A1157="m",Inskrivning!Q1157,0)</f>
        <v>0</v>
      </c>
      <c r="J455" s="16">
        <f>IF(Inskrivning!A1157="m",Inskrivning!R1157,0)</f>
        <v>0</v>
      </c>
      <c r="K455" s="16">
        <f>IF(Inskrivning!A1157="m",Inskrivning!S1157,0)</f>
        <v>0</v>
      </c>
      <c r="L455" s="16">
        <f>IF(Inskrivning!A1157="m",Inskrivning!T1157,0)</f>
        <v>0</v>
      </c>
      <c r="M455" s="16">
        <f>IF(Inskrivning!A1157="m",Inskrivning!U1157,0)</f>
        <v>0</v>
      </c>
      <c r="N455" s="16">
        <f>IF(Inskrivning!A1157="m",Inskrivning!V1157,0)</f>
        <v>0</v>
      </c>
      <c r="O455" s="73">
        <f>IF(Inskrivning!A1157="m",Inskrivning!W1157,0)</f>
        <v>0</v>
      </c>
      <c r="P455" s="73">
        <f>IF(Inskrivning!A1157="m",Inskrivning!X1157,0)</f>
        <v>0</v>
      </c>
      <c r="Q455" s="113"/>
    </row>
    <row r="456" spans="2:17" ht="15.6" x14ac:dyDescent="0.3">
      <c r="B456" s="55">
        <f>IF(Inskrivning!A1158="m",Inskrivning!J1158,0)</f>
        <v>0</v>
      </c>
      <c r="C456" s="35">
        <f>IF(Inskrivning!A1158="m",Inskrivning!K1158,0)</f>
        <v>0</v>
      </c>
      <c r="D456" s="16">
        <f>IF(Inskrivning!A1158="m",Inskrivning!L1158,0)</f>
        <v>0</v>
      </c>
      <c r="E456" s="16">
        <f>IF(Inskrivning!A1158="m",Inskrivning!M1158,0)</f>
        <v>0</v>
      </c>
      <c r="F456" s="16">
        <f>IF(Inskrivning!A1158="m",Inskrivning!N1158,0)</f>
        <v>0</v>
      </c>
      <c r="G456" s="16">
        <f>IF(Inskrivning!A1158="m",Inskrivning!O1158,0)</f>
        <v>0</v>
      </c>
      <c r="H456" s="16">
        <f>IF(Inskrivning!A1158="m",Inskrivning!P1158,0)</f>
        <v>0</v>
      </c>
      <c r="I456" s="73">
        <f>IF(Inskrivning!A1158="m",Inskrivning!Q1158,0)</f>
        <v>0</v>
      </c>
      <c r="J456" s="16">
        <f>IF(Inskrivning!A1158="m",Inskrivning!R1158,0)</f>
        <v>0</v>
      </c>
      <c r="K456" s="16">
        <f>IF(Inskrivning!A1158="m",Inskrivning!S1158,0)</f>
        <v>0</v>
      </c>
      <c r="L456" s="16">
        <f>IF(Inskrivning!A1158="m",Inskrivning!T1158,0)</f>
        <v>0</v>
      </c>
      <c r="M456" s="16">
        <f>IF(Inskrivning!A1158="m",Inskrivning!U1158,0)</f>
        <v>0</v>
      </c>
      <c r="N456" s="16">
        <f>IF(Inskrivning!A1158="m",Inskrivning!V1158,0)</f>
        <v>0</v>
      </c>
      <c r="O456" s="73">
        <f>IF(Inskrivning!A1158="m",Inskrivning!W1158,0)</f>
        <v>0</v>
      </c>
      <c r="P456" s="73">
        <f>IF(Inskrivning!A1158="m",Inskrivning!X1158,0)</f>
        <v>0</v>
      </c>
      <c r="Q456" s="113"/>
    </row>
    <row r="457" spans="2:17" ht="15.6" x14ac:dyDescent="0.3">
      <c r="B457" s="55">
        <f>IF(Inskrivning!A1159="m",Inskrivning!J1159,0)</f>
        <v>0</v>
      </c>
      <c r="C457" s="35">
        <f>IF(Inskrivning!A1159="m",Inskrivning!K1159,0)</f>
        <v>0</v>
      </c>
      <c r="D457" s="16">
        <f>IF(Inskrivning!A1159="m",Inskrivning!L1159,0)</f>
        <v>0</v>
      </c>
      <c r="E457" s="16">
        <f>IF(Inskrivning!A1159="m",Inskrivning!M1159,0)</f>
        <v>0</v>
      </c>
      <c r="F457" s="16">
        <f>IF(Inskrivning!A1159="m",Inskrivning!N1159,0)</f>
        <v>0</v>
      </c>
      <c r="G457" s="16">
        <f>IF(Inskrivning!A1159="m",Inskrivning!O1159,0)</f>
        <v>0</v>
      </c>
      <c r="H457" s="16">
        <f>IF(Inskrivning!A1159="m",Inskrivning!P1159,0)</f>
        <v>0</v>
      </c>
      <c r="I457" s="73">
        <f>IF(Inskrivning!A1159="m",Inskrivning!Q1159,0)</f>
        <v>0</v>
      </c>
      <c r="J457" s="16">
        <f>IF(Inskrivning!A1159="m",Inskrivning!R1159,0)</f>
        <v>0</v>
      </c>
      <c r="K457" s="16">
        <f>IF(Inskrivning!A1159="m",Inskrivning!S1159,0)</f>
        <v>0</v>
      </c>
      <c r="L457" s="16">
        <f>IF(Inskrivning!A1159="m",Inskrivning!T1159,0)</f>
        <v>0</v>
      </c>
      <c r="M457" s="16">
        <f>IF(Inskrivning!A1159="m",Inskrivning!U1159,0)</f>
        <v>0</v>
      </c>
      <c r="N457" s="16">
        <f>IF(Inskrivning!A1159="m",Inskrivning!V1159,0)</f>
        <v>0</v>
      </c>
      <c r="O457" s="73">
        <f>IF(Inskrivning!A1159="m",Inskrivning!W1159,0)</f>
        <v>0</v>
      </c>
      <c r="P457" s="73">
        <f>IF(Inskrivning!A1159="m",Inskrivning!X1159,0)</f>
        <v>0</v>
      </c>
      <c r="Q457" s="113"/>
    </row>
    <row r="458" spans="2:17" ht="15.6" x14ac:dyDescent="0.3">
      <c r="B458" s="55">
        <f>IF(Inskrivning!A1160="m",Inskrivning!J1160,0)</f>
        <v>0</v>
      </c>
      <c r="C458" s="35">
        <f>IF(Inskrivning!A1160="m",Inskrivning!K1160,0)</f>
        <v>0</v>
      </c>
      <c r="D458" s="16">
        <f>IF(Inskrivning!A1160="m",Inskrivning!L1160,0)</f>
        <v>0</v>
      </c>
      <c r="E458" s="16">
        <f>IF(Inskrivning!A1160="m",Inskrivning!M1160,0)</f>
        <v>0</v>
      </c>
      <c r="F458" s="16">
        <f>IF(Inskrivning!A1160="m",Inskrivning!N1160,0)</f>
        <v>0</v>
      </c>
      <c r="G458" s="16">
        <f>IF(Inskrivning!A1160="m",Inskrivning!O1160,0)</f>
        <v>0</v>
      </c>
      <c r="H458" s="16">
        <f>IF(Inskrivning!A1160="m",Inskrivning!P1160,0)</f>
        <v>0</v>
      </c>
      <c r="I458" s="73">
        <f>IF(Inskrivning!A1160="m",Inskrivning!Q1160,0)</f>
        <v>0</v>
      </c>
      <c r="J458" s="16">
        <f>IF(Inskrivning!A1160="m",Inskrivning!R1160,0)</f>
        <v>0</v>
      </c>
      <c r="K458" s="16">
        <f>IF(Inskrivning!A1160="m",Inskrivning!S1160,0)</f>
        <v>0</v>
      </c>
      <c r="L458" s="16">
        <f>IF(Inskrivning!A1160="m",Inskrivning!T1160,0)</f>
        <v>0</v>
      </c>
      <c r="M458" s="16">
        <f>IF(Inskrivning!A1160="m",Inskrivning!U1160,0)</f>
        <v>0</v>
      </c>
      <c r="N458" s="16">
        <f>IF(Inskrivning!A1160="m",Inskrivning!V1160,0)</f>
        <v>0</v>
      </c>
      <c r="O458" s="73">
        <f>IF(Inskrivning!A1160="m",Inskrivning!W1160,0)</f>
        <v>0</v>
      </c>
      <c r="P458" s="73">
        <f>IF(Inskrivning!A1160="m",Inskrivning!X1160,0)</f>
        <v>0</v>
      </c>
      <c r="Q458" s="113"/>
    </row>
    <row r="459" spans="2:17" ht="15.6" x14ac:dyDescent="0.3">
      <c r="B459" s="55">
        <f>IF(Inskrivning!A1161="m",Inskrivning!J1161,0)</f>
        <v>0</v>
      </c>
      <c r="C459" s="35">
        <f>IF(Inskrivning!A1161="m",Inskrivning!K1161,0)</f>
        <v>0</v>
      </c>
      <c r="D459" s="16">
        <f>IF(Inskrivning!A1161="m",Inskrivning!L1161,0)</f>
        <v>0</v>
      </c>
      <c r="E459" s="16">
        <f>IF(Inskrivning!A1161="m",Inskrivning!M1161,0)</f>
        <v>0</v>
      </c>
      <c r="F459" s="16">
        <f>IF(Inskrivning!A1161="m",Inskrivning!N1161,0)</f>
        <v>0</v>
      </c>
      <c r="G459" s="16">
        <f>IF(Inskrivning!A1161="m",Inskrivning!O1161,0)</f>
        <v>0</v>
      </c>
      <c r="H459" s="16">
        <f>IF(Inskrivning!A1161="m",Inskrivning!P1161,0)</f>
        <v>0</v>
      </c>
      <c r="I459" s="73">
        <f>IF(Inskrivning!A1161="m",Inskrivning!Q1161,0)</f>
        <v>0</v>
      </c>
      <c r="J459" s="16">
        <f>IF(Inskrivning!A1161="m",Inskrivning!R1161,0)</f>
        <v>0</v>
      </c>
      <c r="K459" s="16">
        <f>IF(Inskrivning!A1161="m",Inskrivning!S1161,0)</f>
        <v>0</v>
      </c>
      <c r="L459" s="16">
        <f>IF(Inskrivning!A1161="m",Inskrivning!T1161,0)</f>
        <v>0</v>
      </c>
      <c r="M459" s="16">
        <f>IF(Inskrivning!A1161="m",Inskrivning!U1161,0)</f>
        <v>0</v>
      </c>
      <c r="N459" s="16">
        <f>IF(Inskrivning!A1161="m",Inskrivning!V1161,0)</f>
        <v>0</v>
      </c>
      <c r="O459" s="73">
        <f>IF(Inskrivning!A1161="m",Inskrivning!W1161,0)</f>
        <v>0</v>
      </c>
      <c r="P459" s="73">
        <f>IF(Inskrivning!A1161="m",Inskrivning!X1161,0)</f>
        <v>0</v>
      </c>
      <c r="Q459" s="113"/>
    </row>
    <row r="460" spans="2:17" ht="15.6" x14ac:dyDescent="0.3">
      <c r="B460" s="55">
        <f>IF(Inskrivning!A1162="m",Inskrivning!J1162,0)</f>
        <v>0</v>
      </c>
      <c r="C460" s="35">
        <f>IF(Inskrivning!A1162="m",Inskrivning!K1162,0)</f>
        <v>0</v>
      </c>
      <c r="D460" s="16">
        <f>IF(Inskrivning!A1162="m",Inskrivning!L1162,0)</f>
        <v>0</v>
      </c>
      <c r="E460" s="16">
        <f>IF(Inskrivning!A1162="m",Inskrivning!M1162,0)</f>
        <v>0</v>
      </c>
      <c r="F460" s="16">
        <f>IF(Inskrivning!A1162="m",Inskrivning!N1162,0)</f>
        <v>0</v>
      </c>
      <c r="G460" s="16">
        <f>IF(Inskrivning!A1162="m",Inskrivning!O1162,0)</f>
        <v>0</v>
      </c>
      <c r="H460" s="16">
        <f>IF(Inskrivning!A1162="m",Inskrivning!P1162,0)</f>
        <v>0</v>
      </c>
      <c r="I460" s="73">
        <f>IF(Inskrivning!A1162="m",Inskrivning!Q1162,0)</f>
        <v>0</v>
      </c>
      <c r="J460" s="16">
        <f>IF(Inskrivning!A1162="m",Inskrivning!R1162,0)</f>
        <v>0</v>
      </c>
      <c r="K460" s="16">
        <f>IF(Inskrivning!A1162="m",Inskrivning!S1162,0)</f>
        <v>0</v>
      </c>
      <c r="L460" s="16">
        <f>IF(Inskrivning!A1162="m",Inskrivning!T1162,0)</f>
        <v>0</v>
      </c>
      <c r="M460" s="16">
        <f>IF(Inskrivning!A1162="m",Inskrivning!U1162,0)</f>
        <v>0</v>
      </c>
      <c r="N460" s="16">
        <f>IF(Inskrivning!A1162="m",Inskrivning!V1162,0)</f>
        <v>0</v>
      </c>
      <c r="O460" s="73">
        <f>IF(Inskrivning!A1162="m",Inskrivning!W1162,0)</f>
        <v>0</v>
      </c>
      <c r="P460" s="73">
        <f>IF(Inskrivning!A1162="m",Inskrivning!X1162,0)</f>
        <v>0</v>
      </c>
      <c r="Q460" s="113"/>
    </row>
    <row r="461" spans="2:17" ht="15.6" x14ac:dyDescent="0.3">
      <c r="B461" s="55">
        <f>IF(Inskrivning!A1163="m",Inskrivning!J1163,0)</f>
        <v>0</v>
      </c>
      <c r="C461" s="35">
        <f>IF(Inskrivning!A1163="m",Inskrivning!K1163,0)</f>
        <v>0</v>
      </c>
      <c r="D461" s="16">
        <f>IF(Inskrivning!A1163="m",Inskrivning!L1163,0)</f>
        <v>0</v>
      </c>
      <c r="E461" s="16">
        <f>IF(Inskrivning!A1163="m",Inskrivning!M1163,0)</f>
        <v>0</v>
      </c>
      <c r="F461" s="16">
        <f>IF(Inskrivning!A1163="m",Inskrivning!N1163,0)</f>
        <v>0</v>
      </c>
      <c r="G461" s="16">
        <f>IF(Inskrivning!A1163="m",Inskrivning!O1163,0)</f>
        <v>0</v>
      </c>
      <c r="H461" s="16">
        <f>IF(Inskrivning!A1163="m",Inskrivning!P1163,0)</f>
        <v>0</v>
      </c>
      <c r="I461" s="73">
        <f>IF(Inskrivning!A1163="m",Inskrivning!Q1163,0)</f>
        <v>0</v>
      </c>
      <c r="J461" s="16">
        <f>IF(Inskrivning!A1163="m",Inskrivning!R1163,0)</f>
        <v>0</v>
      </c>
      <c r="K461" s="16">
        <f>IF(Inskrivning!A1163="m",Inskrivning!S1163,0)</f>
        <v>0</v>
      </c>
      <c r="L461" s="16">
        <f>IF(Inskrivning!A1163="m",Inskrivning!T1163,0)</f>
        <v>0</v>
      </c>
      <c r="M461" s="16">
        <f>IF(Inskrivning!A1163="m",Inskrivning!U1163,0)</f>
        <v>0</v>
      </c>
      <c r="N461" s="16">
        <f>IF(Inskrivning!A1163="m",Inskrivning!V1163,0)</f>
        <v>0</v>
      </c>
      <c r="O461" s="73">
        <f>IF(Inskrivning!A1163="m",Inskrivning!W1163,0)</f>
        <v>0</v>
      </c>
      <c r="P461" s="73">
        <f>IF(Inskrivning!A1163="m",Inskrivning!X1163,0)</f>
        <v>0</v>
      </c>
      <c r="Q461" s="113"/>
    </row>
    <row r="462" spans="2:17" ht="15.6" x14ac:dyDescent="0.3">
      <c r="B462" s="55">
        <f>IF(Inskrivning!A1164="m",Inskrivning!J1164,0)</f>
        <v>0</v>
      </c>
      <c r="C462" s="35">
        <f>IF(Inskrivning!A1164="m",Inskrivning!K1164,0)</f>
        <v>0</v>
      </c>
      <c r="D462" s="16">
        <f>IF(Inskrivning!A1164="m",Inskrivning!L1164,0)</f>
        <v>0</v>
      </c>
      <c r="E462" s="16">
        <f>IF(Inskrivning!A1164="m",Inskrivning!M1164,0)</f>
        <v>0</v>
      </c>
      <c r="F462" s="16">
        <f>IF(Inskrivning!A1164="m",Inskrivning!N1164,0)</f>
        <v>0</v>
      </c>
      <c r="G462" s="16">
        <f>IF(Inskrivning!A1164="m",Inskrivning!O1164,0)</f>
        <v>0</v>
      </c>
      <c r="H462" s="16">
        <f>IF(Inskrivning!A1164="m",Inskrivning!P1164,0)</f>
        <v>0</v>
      </c>
      <c r="I462" s="73">
        <f>IF(Inskrivning!A1164="m",Inskrivning!Q1164,0)</f>
        <v>0</v>
      </c>
      <c r="J462" s="16">
        <f>IF(Inskrivning!A1164="m",Inskrivning!R1164,0)</f>
        <v>0</v>
      </c>
      <c r="K462" s="16">
        <f>IF(Inskrivning!A1164="m",Inskrivning!S1164,0)</f>
        <v>0</v>
      </c>
      <c r="L462" s="16">
        <f>IF(Inskrivning!A1164="m",Inskrivning!T1164,0)</f>
        <v>0</v>
      </c>
      <c r="M462" s="16">
        <f>IF(Inskrivning!A1164="m",Inskrivning!U1164,0)</f>
        <v>0</v>
      </c>
      <c r="N462" s="16">
        <f>IF(Inskrivning!A1164="m",Inskrivning!V1164,0)</f>
        <v>0</v>
      </c>
      <c r="O462" s="73">
        <f>IF(Inskrivning!A1164="m",Inskrivning!W1164,0)</f>
        <v>0</v>
      </c>
      <c r="P462" s="73">
        <f>IF(Inskrivning!A1164="m",Inskrivning!X1164,0)</f>
        <v>0</v>
      </c>
      <c r="Q462" s="113"/>
    </row>
    <row r="463" spans="2:17" ht="15.6" x14ac:dyDescent="0.3">
      <c r="B463" s="55">
        <f>IF(Inskrivning!A1165="m",Inskrivning!J1165,0)</f>
        <v>0</v>
      </c>
      <c r="C463" s="35">
        <f>IF(Inskrivning!A1165="m",Inskrivning!K1165,0)</f>
        <v>0</v>
      </c>
      <c r="D463" s="16">
        <f>IF(Inskrivning!A1165="m",Inskrivning!L1165,0)</f>
        <v>0</v>
      </c>
      <c r="E463" s="16">
        <f>IF(Inskrivning!A1165="m",Inskrivning!M1165,0)</f>
        <v>0</v>
      </c>
      <c r="F463" s="16">
        <f>IF(Inskrivning!A1165="m",Inskrivning!N1165,0)</f>
        <v>0</v>
      </c>
      <c r="G463" s="16">
        <f>IF(Inskrivning!A1165="m",Inskrivning!O1165,0)</f>
        <v>0</v>
      </c>
      <c r="H463" s="16">
        <f>IF(Inskrivning!A1165="m",Inskrivning!P1165,0)</f>
        <v>0</v>
      </c>
      <c r="I463" s="73">
        <f>IF(Inskrivning!A1165="m",Inskrivning!Q1165,0)</f>
        <v>0</v>
      </c>
      <c r="J463" s="16">
        <f>IF(Inskrivning!A1165="m",Inskrivning!R1165,0)</f>
        <v>0</v>
      </c>
      <c r="K463" s="16">
        <f>IF(Inskrivning!A1165="m",Inskrivning!S1165,0)</f>
        <v>0</v>
      </c>
      <c r="L463" s="16">
        <f>IF(Inskrivning!A1165="m",Inskrivning!T1165,0)</f>
        <v>0</v>
      </c>
      <c r="M463" s="16">
        <f>IF(Inskrivning!A1165="m",Inskrivning!U1165,0)</f>
        <v>0</v>
      </c>
      <c r="N463" s="16">
        <f>IF(Inskrivning!A1165="m",Inskrivning!V1165,0)</f>
        <v>0</v>
      </c>
      <c r="O463" s="73">
        <f>IF(Inskrivning!A1165="m",Inskrivning!W1165,0)</f>
        <v>0</v>
      </c>
      <c r="P463" s="73">
        <f>IF(Inskrivning!A1165="m",Inskrivning!X1165,0)</f>
        <v>0</v>
      </c>
      <c r="Q463" s="113"/>
    </row>
    <row r="464" spans="2:17" ht="15.6" x14ac:dyDescent="0.3">
      <c r="B464" s="55">
        <f>IF(Inskrivning!A1166="m",Inskrivning!J1166,0)</f>
        <v>0</v>
      </c>
      <c r="C464" s="35">
        <f>IF(Inskrivning!A1166="m",Inskrivning!K1166,0)</f>
        <v>0</v>
      </c>
      <c r="D464" s="16">
        <f>IF(Inskrivning!A1166="m",Inskrivning!L1166,0)</f>
        <v>0</v>
      </c>
      <c r="E464" s="16">
        <f>IF(Inskrivning!A1166="m",Inskrivning!M1166,0)</f>
        <v>0</v>
      </c>
      <c r="F464" s="16">
        <f>IF(Inskrivning!A1166="m",Inskrivning!N1166,0)</f>
        <v>0</v>
      </c>
      <c r="G464" s="16">
        <f>IF(Inskrivning!A1166="m",Inskrivning!O1166,0)</f>
        <v>0</v>
      </c>
      <c r="H464" s="16">
        <f>IF(Inskrivning!A1166="m",Inskrivning!P1166,0)</f>
        <v>0</v>
      </c>
      <c r="I464" s="73">
        <f>IF(Inskrivning!A1166="m",Inskrivning!Q1166,0)</f>
        <v>0</v>
      </c>
      <c r="J464" s="16">
        <f>IF(Inskrivning!A1166="m",Inskrivning!R1166,0)</f>
        <v>0</v>
      </c>
      <c r="K464" s="16">
        <f>IF(Inskrivning!A1166="m",Inskrivning!S1166,0)</f>
        <v>0</v>
      </c>
      <c r="L464" s="16">
        <f>IF(Inskrivning!A1166="m",Inskrivning!T1166,0)</f>
        <v>0</v>
      </c>
      <c r="M464" s="16">
        <f>IF(Inskrivning!A1166="m",Inskrivning!U1166,0)</f>
        <v>0</v>
      </c>
      <c r="N464" s="16">
        <f>IF(Inskrivning!A1166="m",Inskrivning!V1166,0)</f>
        <v>0</v>
      </c>
      <c r="O464" s="73">
        <f>IF(Inskrivning!A1166="m",Inskrivning!W1166,0)</f>
        <v>0</v>
      </c>
      <c r="P464" s="73">
        <f>IF(Inskrivning!A1166="m",Inskrivning!X1166,0)</f>
        <v>0</v>
      </c>
      <c r="Q464" s="113"/>
    </row>
    <row r="465" spans="2:17" ht="15.6" x14ac:dyDescent="0.3">
      <c r="B465" s="55">
        <f>IF(Inskrivning!A1167="m",Inskrivning!J1167,0)</f>
        <v>0</v>
      </c>
      <c r="C465" s="35">
        <f>IF(Inskrivning!A1167="m",Inskrivning!K1167,0)</f>
        <v>0</v>
      </c>
      <c r="D465" s="16">
        <f>IF(Inskrivning!A1167="m",Inskrivning!L1167,0)</f>
        <v>0</v>
      </c>
      <c r="E465" s="16">
        <f>IF(Inskrivning!A1167="m",Inskrivning!M1167,0)</f>
        <v>0</v>
      </c>
      <c r="F465" s="16">
        <f>IF(Inskrivning!A1167="m",Inskrivning!N1167,0)</f>
        <v>0</v>
      </c>
      <c r="G465" s="16">
        <f>IF(Inskrivning!A1167="m",Inskrivning!O1167,0)</f>
        <v>0</v>
      </c>
      <c r="H465" s="16">
        <f>IF(Inskrivning!A1167="m",Inskrivning!P1167,0)</f>
        <v>0</v>
      </c>
      <c r="I465" s="73">
        <f>IF(Inskrivning!A1167="m",Inskrivning!Q1167,0)</f>
        <v>0</v>
      </c>
      <c r="J465" s="16">
        <f>IF(Inskrivning!A1167="m",Inskrivning!R1167,0)</f>
        <v>0</v>
      </c>
      <c r="K465" s="16">
        <f>IF(Inskrivning!A1167="m",Inskrivning!S1167,0)</f>
        <v>0</v>
      </c>
      <c r="L465" s="16">
        <f>IF(Inskrivning!A1167="m",Inskrivning!T1167,0)</f>
        <v>0</v>
      </c>
      <c r="M465" s="16">
        <f>IF(Inskrivning!A1167="m",Inskrivning!U1167,0)</f>
        <v>0</v>
      </c>
      <c r="N465" s="16">
        <f>IF(Inskrivning!A1167="m",Inskrivning!V1167,0)</f>
        <v>0</v>
      </c>
      <c r="O465" s="73">
        <f>IF(Inskrivning!A1167="m",Inskrivning!W1167,0)</f>
        <v>0</v>
      </c>
      <c r="P465" s="73">
        <f>IF(Inskrivning!A1167="m",Inskrivning!X1167,0)</f>
        <v>0</v>
      </c>
      <c r="Q465" s="113"/>
    </row>
    <row r="466" spans="2:17" ht="15.6" x14ac:dyDescent="0.3">
      <c r="B466" s="55">
        <f>IF(Inskrivning!A1168="m",Inskrivning!J1168,0)</f>
        <v>0</v>
      </c>
      <c r="C466" s="35">
        <f>IF(Inskrivning!A1168="m",Inskrivning!K1168,0)</f>
        <v>0</v>
      </c>
      <c r="D466" s="16">
        <f>IF(Inskrivning!A1168="m",Inskrivning!L1168,0)</f>
        <v>0</v>
      </c>
      <c r="E466" s="16">
        <f>IF(Inskrivning!A1168="m",Inskrivning!M1168,0)</f>
        <v>0</v>
      </c>
      <c r="F466" s="16">
        <f>IF(Inskrivning!A1168="m",Inskrivning!N1168,0)</f>
        <v>0</v>
      </c>
      <c r="G466" s="16">
        <f>IF(Inskrivning!A1168="m",Inskrivning!O1168,0)</f>
        <v>0</v>
      </c>
      <c r="H466" s="16">
        <f>IF(Inskrivning!A1168="m",Inskrivning!P1168,0)</f>
        <v>0</v>
      </c>
      <c r="I466" s="73">
        <f>IF(Inskrivning!A1168="m",Inskrivning!Q1168,0)</f>
        <v>0</v>
      </c>
      <c r="J466" s="16">
        <f>IF(Inskrivning!A1168="m",Inskrivning!R1168,0)</f>
        <v>0</v>
      </c>
      <c r="K466" s="16">
        <f>IF(Inskrivning!A1168="m",Inskrivning!S1168,0)</f>
        <v>0</v>
      </c>
      <c r="L466" s="16">
        <f>IF(Inskrivning!A1168="m",Inskrivning!T1168,0)</f>
        <v>0</v>
      </c>
      <c r="M466" s="16">
        <f>IF(Inskrivning!A1168="m",Inskrivning!U1168,0)</f>
        <v>0</v>
      </c>
      <c r="N466" s="16">
        <f>IF(Inskrivning!A1168="m",Inskrivning!V1168,0)</f>
        <v>0</v>
      </c>
      <c r="O466" s="73">
        <f>IF(Inskrivning!A1168="m",Inskrivning!W1168,0)</f>
        <v>0</v>
      </c>
      <c r="P466" s="73">
        <f>IF(Inskrivning!A1168="m",Inskrivning!X1168,0)</f>
        <v>0</v>
      </c>
      <c r="Q466" s="113"/>
    </row>
    <row r="467" spans="2:17" ht="15.6" x14ac:dyDescent="0.3">
      <c r="B467" s="55">
        <f>IF(Inskrivning!A1169="m",Inskrivning!J1169,0)</f>
        <v>0</v>
      </c>
      <c r="C467" s="35">
        <f>IF(Inskrivning!A1169="m",Inskrivning!K1169,0)</f>
        <v>0</v>
      </c>
      <c r="D467" s="16">
        <f>IF(Inskrivning!A1169="m",Inskrivning!L1169,0)</f>
        <v>0</v>
      </c>
      <c r="E467" s="16">
        <f>IF(Inskrivning!A1169="m",Inskrivning!M1169,0)</f>
        <v>0</v>
      </c>
      <c r="F467" s="16">
        <f>IF(Inskrivning!A1169="m",Inskrivning!N1169,0)</f>
        <v>0</v>
      </c>
      <c r="G467" s="16">
        <f>IF(Inskrivning!A1169="m",Inskrivning!O1169,0)</f>
        <v>0</v>
      </c>
      <c r="H467" s="16">
        <f>IF(Inskrivning!A1169="m",Inskrivning!P1169,0)</f>
        <v>0</v>
      </c>
      <c r="I467" s="73">
        <f>IF(Inskrivning!A1169="m",Inskrivning!Q1169,0)</f>
        <v>0</v>
      </c>
      <c r="J467" s="16">
        <f>IF(Inskrivning!A1169="m",Inskrivning!R1169,0)</f>
        <v>0</v>
      </c>
      <c r="K467" s="16">
        <f>IF(Inskrivning!A1169="m",Inskrivning!S1169,0)</f>
        <v>0</v>
      </c>
      <c r="L467" s="16">
        <f>IF(Inskrivning!A1169="m",Inskrivning!T1169,0)</f>
        <v>0</v>
      </c>
      <c r="M467" s="16">
        <f>IF(Inskrivning!A1169="m",Inskrivning!U1169,0)</f>
        <v>0</v>
      </c>
      <c r="N467" s="16">
        <f>IF(Inskrivning!A1169="m",Inskrivning!V1169,0)</f>
        <v>0</v>
      </c>
      <c r="O467" s="73">
        <f>IF(Inskrivning!A1169="m",Inskrivning!W1169,0)</f>
        <v>0</v>
      </c>
      <c r="P467" s="73">
        <f>IF(Inskrivning!A1169="m",Inskrivning!X1169,0)</f>
        <v>0</v>
      </c>
      <c r="Q467" s="113"/>
    </row>
    <row r="468" spans="2:17" ht="15.6" x14ac:dyDescent="0.3">
      <c r="B468" s="55">
        <f>IF(Inskrivning!A1170="m",Inskrivning!J1170,0)</f>
        <v>0</v>
      </c>
      <c r="C468" s="35">
        <f>IF(Inskrivning!A1170="m",Inskrivning!K1170,0)</f>
        <v>0</v>
      </c>
      <c r="D468" s="16">
        <f>IF(Inskrivning!A1170="m",Inskrivning!L1170,0)</f>
        <v>0</v>
      </c>
      <c r="E468" s="16">
        <f>IF(Inskrivning!A1170="m",Inskrivning!M1170,0)</f>
        <v>0</v>
      </c>
      <c r="F468" s="16">
        <f>IF(Inskrivning!A1170="m",Inskrivning!N1170,0)</f>
        <v>0</v>
      </c>
      <c r="G468" s="16">
        <f>IF(Inskrivning!A1170="m",Inskrivning!O1170,0)</f>
        <v>0</v>
      </c>
      <c r="H468" s="16">
        <f>IF(Inskrivning!A1170="m",Inskrivning!P1170,0)</f>
        <v>0</v>
      </c>
      <c r="I468" s="73">
        <f>IF(Inskrivning!A1170="m",Inskrivning!Q1170,0)</f>
        <v>0</v>
      </c>
      <c r="J468" s="16">
        <f>IF(Inskrivning!A1170="m",Inskrivning!R1170,0)</f>
        <v>0</v>
      </c>
      <c r="K468" s="16">
        <f>IF(Inskrivning!A1170="m",Inskrivning!S1170,0)</f>
        <v>0</v>
      </c>
      <c r="L468" s="16">
        <f>IF(Inskrivning!A1170="m",Inskrivning!T1170,0)</f>
        <v>0</v>
      </c>
      <c r="M468" s="16">
        <f>IF(Inskrivning!A1170="m",Inskrivning!U1170,0)</f>
        <v>0</v>
      </c>
      <c r="N468" s="16">
        <f>IF(Inskrivning!A1170="m",Inskrivning!V1170,0)</f>
        <v>0</v>
      </c>
      <c r="O468" s="73">
        <f>IF(Inskrivning!A1170="m",Inskrivning!W1170,0)</f>
        <v>0</v>
      </c>
      <c r="P468" s="73">
        <f>IF(Inskrivning!A1170="m",Inskrivning!X1170,0)</f>
        <v>0</v>
      </c>
      <c r="Q468" s="113"/>
    </row>
    <row r="469" spans="2:17" ht="15.6" x14ac:dyDescent="0.3">
      <c r="B469" s="55">
        <f>IF(Inskrivning!A1171="m",Inskrivning!J1171,0)</f>
        <v>0</v>
      </c>
      <c r="C469" s="35">
        <f>IF(Inskrivning!A1171="m",Inskrivning!K1171,0)</f>
        <v>0</v>
      </c>
      <c r="D469" s="16">
        <f>IF(Inskrivning!A1171="m",Inskrivning!L1171,0)</f>
        <v>0</v>
      </c>
      <c r="E469" s="16">
        <f>IF(Inskrivning!A1171="m",Inskrivning!M1171,0)</f>
        <v>0</v>
      </c>
      <c r="F469" s="16">
        <f>IF(Inskrivning!A1171="m",Inskrivning!N1171,0)</f>
        <v>0</v>
      </c>
      <c r="G469" s="16">
        <f>IF(Inskrivning!A1171="m",Inskrivning!O1171,0)</f>
        <v>0</v>
      </c>
      <c r="H469" s="16">
        <f>IF(Inskrivning!A1171="m",Inskrivning!P1171,0)</f>
        <v>0</v>
      </c>
      <c r="I469" s="73">
        <f>IF(Inskrivning!A1171="m",Inskrivning!Q1171,0)</f>
        <v>0</v>
      </c>
      <c r="J469" s="16">
        <f>IF(Inskrivning!A1171="m",Inskrivning!R1171,0)</f>
        <v>0</v>
      </c>
      <c r="K469" s="16">
        <f>IF(Inskrivning!A1171="m",Inskrivning!S1171,0)</f>
        <v>0</v>
      </c>
      <c r="L469" s="16">
        <f>IF(Inskrivning!A1171="m",Inskrivning!T1171,0)</f>
        <v>0</v>
      </c>
      <c r="M469" s="16">
        <f>IF(Inskrivning!A1171="m",Inskrivning!U1171,0)</f>
        <v>0</v>
      </c>
      <c r="N469" s="16">
        <f>IF(Inskrivning!A1171="m",Inskrivning!V1171,0)</f>
        <v>0</v>
      </c>
      <c r="O469" s="73">
        <f>IF(Inskrivning!A1171="m",Inskrivning!W1171,0)</f>
        <v>0</v>
      </c>
      <c r="P469" s="73">
        <f>IF(Inskrivning!A1171="m",Inskrivning!X1171,0)</f>
        <v>0</v>
      </c>
      <c r="Q469" s="113"/>
    </row>
    <row r="470" spans="2:17" ht="15.6" x14ac:dyDescent="0.3">
      <c r="B470" s="55">
        <f>IF(Inskrivning!A1172="m",Inskrivning!J1172,0)</f>
        <v>0</v>
      </c>
      <c r="C470" s="35">
        <f>IF(Inskrivning!A1172="m",Inskrivning!K1172,0)</f>
        <v>0</v>
      </c>
      <c r="D470" s="16">
        <f>IF(Inskrivning!A1172="m",Inskrivning!L1172,0)</f>
        <v>0</v>
      </c>
      <c r="E470" s="16">
        <f>IF(Inskrivning!A1172="m",Inskrivning!M1172,0)</f>
        <v>0</v>
      </c>
      <c r="F470" s="16">
        <f>IF(Inskrivning!A1172="m",Inskrivning!N1172,0)</f>
        <v>0</v>
      </c>
      <c r="G470" s="16">
        <f>IF(Inskrivning!A1172="m",Inskrivning!O1172,0)</f>
        <v>0</v>
      </c>
      <c r="H470" s="16">
        <f>IF(Inskrivning!A1172="m",Inskrivning!P1172,0)</f>
        <v>0</v>
      </c>
      <c r="I470" s="73">
        <f>IF(Inskrivning!A1172="m",Inskrivning!Q1172,0)</f>
        <v>0</v>
      </c>
      <c r="J470" s="16">
        <f>IF(Inskrivning!A1172="m",Inskrivning!R1172,0)</f>
        <v>0</v>
      </c>
      <c r="K470" s="16">
        <f>IF(Inskrivning!A1172="m",Inskrivning!S1172,0)</f>
        <v>0</v>
      </c>
      <c r="L470" s="16">
        <f>IF(Inskrivning!A1172="m",Inskrivning!T1172,0)</f>
        <v>0</v>
      </c>
      <c r="M470" s="16">
        <f>IF(Inskrivning!A1172="m",Inskrivning!U1172,0)</f>
        <v>0</v>
      </c>
      <c r="N470" s="16">
        <f>IF(Inskrivning!A1172="m",Inskrivning!V1172,0)</f>
        <v>0</v>
      </c>
      <c r="O470" s="73">
        <f>IF(Inskrivning!A1172="m",Inskrivning!W1172,0)</f>
        <v>0</v>
      </c>
      <c r="P470" s="73">
        <f>IF(Inskrivning!A1172="m",Inskrivning!X1172,0)</f>
        <v>0</v>
      </c>
      <c r="Q470" s="113"/>
    </row>
    <row r="471" spans="2:17" ht="15.6" x14ac:dyDescent="0.3">
      <c r="B471" s="55">
        <f>IF(Inskrivning!A1173="m",Inskrivning!J1173,0)</f>
        <v>0</v>
      </c>
      <c r="C471" s="35">
        <f>IF(Inskrivning!A1173="m",Inskrivning!K1173,0)</f>
        <v>0</v>
      </c>
      <c r="D471" s="16">
        <f>IF(Inskrivning!A1173="m",Inskrivning!L1173,0)</f>
        <v>0</v>
      </c>
      <c r="E471" s="16">
        <f>IF(Inskrivning!A1173="m",Inskrivning!M1173,0)</f>
        <v>0</v>
      </c>
      <c r="F471" s="16">
        <f>IF(Inskrivning!A1173="m",Inskrivning!N1173,0)</f>
        <v>0</v>
      </c>
      <c r="G471" s="16">
        <f>IF(Inskrivning!A1173="m",Inskrivning!O1173,0)</f>
        <v>0</v>
      </c>
      <c r="H471" s="16">
        <f>IF(Inskrivning!A1173="m",Inskrivning!P1173,0)</f>
        <v>0</v>
      </c>
      <c r="I471" s="73">
        <f>IF(Inskrivning!A1173="m",Inskrivning!Q1173,0)</f>
        <v>0</v>
      </c>
      <c r="J471" s="16">
        <f>IF(Inskrivning!A1173="m",Inskrivning!R1173,0)</f>
        <v>0</v>
      </c>
      <c r="K471" s="16">
        <f>IF(Inskrivning!A1173="m",Inskrivning!S1173,0)</f>
        <v>0</v>
      </c>
      <c r="L471" s="16">
        <f>IF(Inskrivning!A1173="m",Inskrivning!T1173,0)</f>
        <v>0</v>
      </c>
      <c r="M471" s="16">
        <f>IF(Inskrivning!A1173="m",Inskrivning!U1173,0)</f>
        <v>0</v>
      </c>
      <c r="N471" s="16">
        <f>IF(Inskrivning!A1173="m",Inskrivning!V1173,0)</f>
        <v>0</v>
      </c>
      <c r="O471" s="73">
        <f>IF(Inskrivning!A1173="m",Inskrivning!W1173,0)</f>
        <v>0</v>
      </c>
      <c r="P471" s="73">
        <f>IF(Inskrivning!A1173="m",Inskrivning!X1173,0)</f>
        <v>0</v>
      </c>
      <c r="Q471" s="113"/>
    </row>
    <row r="472" spans="2:17" ht="15.6" x14ac:dyDescent="0.3">
      <c r="B472" s="55">
        <f>IF(Inskrivning!A1174="m",Inskrivning!J1174,0)</f>
        <v>0</v>
      </c>
      <c r="C472" s="35">
        <f>IF(Inskrivning!A1174="m",Inskrivning!K1174,0)</f>
        <v>0</v>
      </c>
      <c r="D472" s="16">
        <f>IF(Inskrivning!A1174="m",Inskrivning!L1174,0)</f>
        <v>0</v>
      </c>
      <c r="E472" s="16">
        <f>IF(Inskrivning!A1174="m",Inskrivning!M1174,0)</f>
        <v>0</v>
      </c>
      <c r="F472" s="16">
        <f>IF(Inskrivning!A1174="m",Inskrivning!N1174,0)</f>
        <v>0</v>
      </c>
      <c r="G472" s="16">
        <f>IF(Inskrivning!A1174="m",Inskrivning!O1174,0)</f>
        <v>0</v>
      </c>
      <c r="H472" s="16">
        <f>IF(Inskrivning!A1174="m",Inskrivning!P1174,0)</f>
        <v>0</v>
      </c>
      <c r="I472" s="73">
        <f>IF(Inskrivning!A1174="m",Inskrivning!Q1174,0)</f>
        <v>0</v>
      </c>
      <c r="J472" s="16">
        <f>IF(Inskrivning!A1174="m",Inskrivning!R1174,0)</f>
        <v>0</v>
      </c>
      <c r="K472" s="16">
        <f>IF(Inskrivning!A1174="m",Inskrivning!S1174,0)</f>
        <v>0</v>
      </c>
      <c r="L472" s="16">
        <f>IF(Inskrivning!A1174="m",Inskrivning!T1174,0)</f>
        <v>0</v>
      </c>
      <c r="M472" s="16">
        <f>IF(Inskrivning!A1174="m",Inskrivning!U1174,0)</f>
        <v>0</v>
      </c>
      <c r="N472" s="16">
        <f>IF(Inskrivning!A1174="m",Inskrivning!V1174,0)</f>
        <v>0</v>
      </c>
      <c r="O472" s="73">
        <f>IF(Inskrivning!A1174="m",Inskrivning!W1174,0)</f>
        <v>0</v>
      </c>
      <c r="P472" s="73">
        <f>IF(Inskrivning!A1174="m",Inskrivning!X1174,0)</f>
        <v>0</v>
      </c>
      <c r="Q472" s="113"/>
    </row>
    <row r="473" spans="2:17" ht="15.6" x14ac:dyDescent="0.3">
      <c r="B473" s="55">
        <f>IF(Inskrivning!A1175="m",Inskrivning!J1175,0)</f>
        <v>0</v>
      </c>
      <c r="C473" s="35">
        <f>IF(Inskrivning!A1175="m",Inskrivning!K1175,0)</f>
        <v>0</v>
      </c>
      <c r="D473" s="16">
        <f>IF(Inskrivning!A1175="m",Inskrivning!L1175,0)</f>
        <v>0</v>
      </c>
      <c r="E473" s="16">
        <f>IF(Inskrivning!A1175="m",Inskrivning!M1175,0)</f>
        <v>0</v>
      </c>
      <c r="F473" s="16">
        <f>IF(Inskrivning!A1175="m",Inskrivning!N1175,0)</f>
        <v>0</v>
      </c>
      <c r="G473" s="16">
        <f>IF(Inskrivning!A1175="m",Inskrivning!O1175,0)</f>
        <v>0</v>
      </c>
      <c r="H473" s="16">
        <f>IF(Inskrivning!A1175="m",Inskrivning!P1175,0)</f>
        <v>0</v>
      </c>
      <c r="I473" s="73">
        <f>IF(Inskrivning!A1175="m",Inskrivning!Q1175,0)</f>
        <v>0</v>
      </c>
      <c r="J473" s="16">
        <f>IF(Inskrivning!A1175="m",Inskrivning!R1175,0)</f>
        <v>0</v>
      </c>
      <c r="K473" s="16">
        <f>IF(Inskrivning!A1175="m",Inskrivning!S1175,0)</f>
        <v>0</v>
      </c>
      <c r="L473" s="16">
        <f>IF(Inskrivning!A1175="m",Inskrivning!T1175,0)</f>
        <v>0</v>
      </c>
      <c r="M473" s="16">
        <f>IF(Inskrivning!A1175="m",Inskrivning!U1175,0)</f>
        <v>0</v>
      </c>
      <c r="N473" s="16">
        <f>IF(Inskrivning!A1175="m",Inskrivning!V1175,0)</f>
        <v>0</v>
      </c>
      <c r="O473" s="73">
        <f>IF(Inskrivning!A1175="m",Inskrivning!W1175,0)</f>
        <v>0</v>
      </c>
      <c r="P473" s="73">
        <f>IF(Inskrivning!A1175="m",Inskrivning!X1175,0)</f>
        <v>0</v>
      </c>
      <c r="Q473" s="113"/>
    </row>
    <row r="474" spans="2:17" ht="15.6" x14ac:dyDescent="0.3">
      <c r="B474" s="55">
        <f>IF(Inskrivning!A1176="m",Inskrivning!J1176,0)</f>
        <v>0</v>
      </c>
      <c r="C474" s="35">
        <f>IF(Inskrivning!A1176="m",Inskrivning!K1176,0)</f>
        <v>0</v>
      </c>
      <c r="D474" s="16">
        <f>IF(Inskrivning!A1176="m",Inskrivning!L1176,0)</f>
        <v>0</v>
      </c>
      <c r="E474" s="16">
        <f>IF(Inskrivning!A1176="m",Inskrivning!M1176,0)</f>
        <v>0</v>
      </c>
      <c r="F474" s="16">
        <f>IF(Inskrivning!A1176="m",Inskrivning!N1176,0)</f>
        <v>0</v>
      </c>
      <c r="G474" s="16">
        <f>IF(Inskrivning!A1176="m",Inskrivning!O1176,0)</f>
        <v>0</v>
      </c>
      <c r="H474" s="16">
        <f>IF(Inskrivning!A1176="m",Inskrivning!P1176,0)</f>
        <v>0</v>
      </c>
      <c r="I474" s="73">
        <f>IF(Inskrivning!A1176="m",Inskrivning!Q1176,0)</f>
        <v>0</v>
      </c>
      <c r="J474" s="16">
        <f>IF(Inskrivning!A1176="m",Inskrivning!R1176,0)</f>
        <v>0</v>
      </c>
      <c r="K474" s="16">
        <f>IF(Inskrivning!A1176="m",Inskrivning!S1176,0)</f>
        <v>0</v>
      </c>
      <c r="L474" s="16">
        <f>IF(Inskrivning!A1176="m",Inskrivning!T1176,0)</f>
        <v>0</v>
      </c>
      <c r="M474" s="16">
        <f>IF(Inskrivning!A1176="m",Inskrivning!U1176,0)</f>
        <v>0</v>
      </c>
      <c r="N474" s="16">
        <f>IF(Inskrivning!A1176="m",Inskrivning!V1176,0)</f>
        <v>0</v>
      </c>
      <c r="O474" s="73">
        <f>IF(Inskrivning!A1176="m",Inskrivning!W1176,0)</f>
        <v>0</v>
      </c>
      <c r="P474" s="73">
        <f>IF(Inskrivning!A1176="m",Inskrivning!X1176,0)</f>
        <v>0</v>
      </c>
      <c r="Q474" s="113"/>
    </row>
    <row r="475" spans="2:17" ht="15.6" x14ac:dyDescent="0.3">
      <c r="B475" s="55">
        <f>IF(Inskrivning!A1177="m",Inskrivning!J1177,0)</f>
        <v>0</v>
      </c>
      <c r="C475" s="35">
        <f>IF(Inskrivning!A1177="m",Inskrivning!K1177,0)</f>
        <v>0</v>
      </c>
      <c r="D475" s="16">
        <f>IF(Inskrivning!A1177="m",Inskrivning!L1177,0)</f>
        <v>0</v>
      </c>
      <c r="E475" s="16">
        <f>IF(Inskrivning!A1177="m",Inskrivning!M1177,0)</f>
        <v>0</v>
      </c>
      <c r="F475" s="16">
        <f>IF(Inskrivning!A1177="m",Inskrivning!N1177,0)</f>
        <v>0</v>
      </c>
      <c r="G475" s="16">
        <f>IF(Inskrivning!A1177="m",Inskrivning!O1177,0)</f>
        <v>0</v>
      </c>
      <c r="H475" s="16">
        <f>IF(Inskrivning!A1177="m",Inskrivning!P1177,0)</f>
        <v>0</v>
      </c>
      <c r="I475" s="73">
        <f>IF(Inskrivning!A1177="m",Inskrivning!Q1177,0)</f>
        <v>0</v>
      </c>
      <c r="J475" s="16">
        <f>IF(Inskrivning!A1177="m",Inskrivning!R1177,0)</f>
        <v>0</v>
      </c>
      <c r="K475" s="16">
        <f>IF(Inskrivning!A1177="m",Inskrivning!S1177,0)</f>
        <v>0</v>
      </c>
      <c r="L475" s="16">
        <f>IF(Inskrivning!A1177="m",Inskrivning!T1177,0)</f>
        <v>0</v>
      </c>
      <c r="M475" s="16">
        <f>IF(Inskrivning!A1177="m",Inskrivning!U1177,0)</f>
        <v>0</v>
      </c>
      <c r="N475" s="16">
        <f>IF(Inskrivning!A1177="m",Inskrivning!V1177,0)</f>
        <v>0</v>
      </c>
      <c r="O475" s="73">
        <f>IF(Inskrivning!A1177="m",Inskrivning!W1177,0)</f>
        <v>0</v>
      </c>
      <c r="P475" s="73">
        <f>IF(Inskrivning!A1177="m",Inskrivning!X1177,0)</f>
        <v>0</v>
      </c>
      <c r="Q475" s="113"/>
    </row>
    <row r="476" spans="2:17" ht="15.6" x14ac:dyDescent="0.3">
      <c r="B476" s="55">
        <f>IF(Inskrivning!A1178="m",Inskrivning!J1178,0)</f>
        <v>0</v>
      </c>
      <c r="C476" s="35">
        <f>IF(Inskrivning!A1178="m",Inskrivning!K1178,0)</f>
        <v>0</v>
      </c>
      <c r="D476" s="16">
        <f>IF(Inskrivning!A1178="m",Inskrivning!L1178,0)</f>
        <v>0</v>
      </c>
      <c r="E476" s="16">
        <f>IF(Inskrivning!A1178="m",Inskrivning!M1178,0)</f>
        <v>0</v>
      </c>
      <c r="F476" s="16">
        <f>IF(Inskrivning!A1178="m",Inskrivning!N1178,0)</f>
        <v>0</v>
      </c>
      <c r="G476" s="16">
        <f>IF(Inskrivning!A1178="m",Inskrivning!O1178,0)</f>
        <v>0</v>
      </c>
      <c r="H476" s="16">
        <f>IF(Inskrivning!A1178="m",Inskrivning!P1178,0)</f>
        <v>0</v>
      </c>
      <c r="I476" s="73">
        <f>IF(Inskrivning!A1178="m",Inskrivning!Q1178,0)</f>
        <v>0</v>
      </c>
      <c r="J476" s="16">
        <f>IF(Inskrivning!A1178="m",Inskrivning!R1178,0)</f>
        <v>0</v>
      </c>
      <c r="K476" s="16">
        <f>IF(Inskrivning!A1178="m",Inskrivning!S1178,0)</f>
        <v>0</v>
      </c>
      <c r="L476" s="16">
        <f>IF(Inskrivning!A1178="m",Inskrivning!T1178,0)</f>
        <v>0</v>
      </c>
      <c r="M476" s="16">
        <f>IF(Inskrivning!A1178="m",Inskrivning!U1178,0)</f>
        <v>0</v>
      </c>
      <c r="N476" s="16">
        <f>IF(Inskrivning!A1178="m",Inskrivning!V1178,0)</f>
        <v>0</v>
      </c>
      <c r="O476" s="73">
        <f>IF(Inskrivning!A1178="m",Inskrivning!W1178,0)</f>
        <v>0</v>
      </c>
      <c r="P476" s="73">
        <f>IF(Inskrivning!A1178="m",Inskrivning!X1178,0)</f>
        <v>0</v>
      </c>
      <c r="Q476" s="113"/>
    </row>
    <row r="477" spans="2:17" ht="15.6" x14ac:dyDescent="0.3">
      <c r="B477" s="55">
        <f>IF(Inskrivning!A1179="m",Inskrivning!J1179,0)</f>
        <v>0</v>
      </c>
      <c r="C477" s="35">
        <f>IF(Inskrivning!A1179="m",Inskrivning!K1179,0)</f>
        <v>0</v>
      </c>
      <c r="D477" s="16">
        <f>IF(Inskrivning!A1179="m",Inskrivning!L1179,0)</f>
        <v>0</v>
      </c>
      <c r="E477" s="16">
        <f>IF(Inskrivning!A1179="m",Inskrivning!M1179,0)</f>
        <v>0</v>
      </c>
      <c r="F477" s="16">
        <f>IF(Inskrivning!A1179="m",Inskrivning!N1179,0)</f>
        <v>0</v>
      </c>
      <c r="G477" s="16">
        <f>IF(Inskrivning!A1179="m",Inskrivning!O1179,0)</f>
        <v>0</v>
      </c>
      <c r="H477" s="16">
        <f>IF(Inskrivning!A1179="m",Inskrivning!P1179,0)</f>
        <v>0</v>
      </c>
      <c r="I477" s="73">
        <f>IF(Inskrivning!A1179="m",Inskrivning!Q1179,0)</f>
        <v>0</v>
      </c>
      <c r="J477" s="16">
        <f>IF(Inskrivning!A1179="m",Inskrivning!R1179,0)</f>
        <v>0</v>
      </c>
      <c r="K477" s="16">
        <f>IF(Inskrivning!A1179="m",Inskrivning!S1179,0)</f>
        <v>0</v>
      </c>
      <c r="L477" s="16">
        <f>IF(Inskrivning!A1179="m",Inskrivning!T1179,0)</f>
        <v>0</v>
      </c>
      <c r="M477" s="16">
        <f>IF(Inskrivning!A1179="m",Inskrivning!U1179,0)</f>
        <v>0</v>
      </c>
      <c r="N477" s="16">
        <f>IF(Inskrivning!A1179="m",Inskrivning!V1179,0)</f>
        <v>0</v>
      </c>
      <c r="O477" s="73">
        <f>IF(Inskrivning!A1179="m",Inskrivning!W1179,0)</f>
        <v>0</v>
      </c>
      <c r="P477" s="73">
        <f>IF(Inskrivning!A1179="m",Inskrivning!X1179,0)</f>
        <v>0</v>
      </c>
      <c r="Q477" s="113"/>
    </row>
    <row r="478" spans="2:17" ht="15.6" x14ac:dyDescent="0.3">
      <c r="B478" s="55">
        <f>IF(Inskrivning!A1180="m",Inskrivning!J1180,0)</f>
        <v>0</v>
      </c>
      <c r="C478" s="35">
        <f>IF(Inskrivning!A1180="m",Inskrivning!K1180,0)</f>
        <v>0</v>
      </c>
      <c r="D478" s="16">
        <f>IF(Inskrivning!A1180="m",Inskrivning!L1180,0)</f>
        <v>0</v>
      </c>
      <c r="E478" s="16">
        <f>IF(Inskrivning!A1180="m",Inskrivning!M1180,0)</f>
        <v>0</v>
      </c>
      <c r="F478" s="16">
        <f>IF(Inskrivning!A1180="m",Inskrivning!N1180,0)</f>
        <v>0</v>
      </c>
      <c r="G478" s="16">
        <f>IF(Inskrivning!A1180="m",Inskrivning!O1180,0)</f>
        <v>0</v>
      </c>
      <c r="H478" s="16">
        <f>IF(Inskrivning!A1180="m",Inskrivning!P1180,0)</f>
        <v>0</v>
      </c>
      <c r="I478" s="73">
        <f>IF(Inskrivning!A1180="m",Inskrivning!Q1180,0)</f>
        <v>0</v>
      </c>
      <c r="J478" s="16">
        <f>IF(Inskrivning!A1180="m",Inskrivning!R1180,0)</f>
        <v>0</v>
      </c>
      <c r="K478" s="16">
        <f>IF(Inskrivning!A1180="m",Inskrivning!S1180,0)</f>
        <v>0</v>
      </c>
      <c r="L478" s="16">
        <f>IF(Inskrivning!A1180="m",Inskrivning!T1180,0)</f>
        <v>0</v>
      </c>
      <c r="M478" s="16">
        <f>IF(Inskrivning!A1180="m",Inskrivning!U1180,0)</f>
        <v>0</v>
      </c>
      <c r="N478" s="16">
        <f>IF(Inskrivning!A1180="m",Inskrivning!V1180,0)</f>
        <v>0</v>
      </c>
      <c r="O478" s="73">
        <f>IF(Inskrivning!A1180="m",Inskrivning!W1180,0)</f>
        <v>0</v>
      </c>
      <c r="P478" s="73">
        <f>IF(Inskrivning!A1180="m",Inskrivning!X1180,0)</f>
        <v>0</v>
      </c>
      <c r="Q478" s="113"/>
    </row>
    <row r="479" spans="2:17" ht="15.6" x14ac:dyDescent="0.3">
      <c r="B479" s="55">
        <f>IF(Inskrivning!A1181="m",Inskrivning!J1181,0)</f>
        <v>0</v>
      </c>
      <c r="C479" s="35">
        <f>IF(Inskrivning!A1181="m",Inskrivning!K1181,0)</f>
        <v>0</v>
      </c>
      <c r="D479" s="16">
        <f>IF(Inskrivning!A1181="m",Inskrivning!L1181,0)</f>
        <v>0</v>
      </c>
      <c r="E479" s="16">
        <f>IF(Inskrivning!A1181="m",Inskrivning!M1181,0)</f>
        <v>0</v>
      </c>
      <c r="F479" s="16">
        <f>IF(Inskrivning!A1181="m",Inskrivning!N1181,0)</f>
        <v>0</v>
      </c>
      <c r="G479" s="16">
        <f>IF(Inskrivning!A1181="m",Inskrivning!O1181,0)</f>
        <v>0</v>
      </c>
      <c r="H479" s="16">
        <f>IF(Inskrivning!A1181="m",Inskrivning!P1181,0)</f>
        <v>0</v>
      </c>
      <c r="I479" s="73">
        <f>IF(Inskrivning!A1181="m",Inskrivning!Q1181,0)</f>
        <v>0</v>
      </c>
      <c r="J479" s="16">
        <f>IF(Inskrivning!A1181="m",Inskrivning!R1181,0)</f>
        <v>0</v>
      </c>
      <c r="K479" s="16">
        <f>IF(Inskrivning!A1181="m",Inskrivning!S1181,0)</f>
        <v>0</v>
      </c>
      <c r="L479" s="16">
        <f>IF(Inskrivning!A1181="m",Inskrivning!T1181,0)</f>
        <v>0</v>
      </c>
      <c r="M479" s="16">
        <f>IF(Inskrivning!A1181="m",Inskrivning!U1181,0)</f>
        <v>0</v>
      </c>
      <c r="N479" s="16">
        <f>IF(Inskrivning!A1181="m",Inskrivning!V1181,0)</f>
        <v>0</v>
      </c>
      <c r="O479" s="73">
        <f>IF(Inskrivning!A1181="m",Inskrivning!W1181,0)</f>
        <v>0</v>
      </c>
      <c r="P479" s="73">
        <f>IF(Inskrivning!A1181="m",Inskrivning!X1181,0)</f>
        <v>0</v>
      </c>
      <c r="Q479" s="113"/>
    </row>
    <row r="480" spans="2:17" ht="15.6" x14ac:dyDescent="0.3">
      <c r="B480" s="55">
        <f>IF(Inskrivning!A1182="m",Inskrivning!J1182,0)</f>
        <v>0</v>
      </c>
      <c r="C480" s="35">
        <f>IF(Inskrivning!A1182="m",Inskrivning!K1182,0)</f>
        <v>0</v>
      </c>
      <c r="D480" s="16">
        <f>IF(Inskrivning!A1182="m",Inskrivning!L1182,0)</f>
        <v>0</v>
      </c>
      <c r="E480" s="16">
        <f>IF(Inskrivning!A1182="m",Inskrivning!M1182,0)</f>
        <v>0</v>
      </c>
      <c r="F480" s="16">
        <f>IF(Inskrivning!A1182="m",Inskrivning!N1182,0)</f>
        <v>0</v>
      </c>
      <c r="G480" s="16">
        <f>IF(Inskrivning!A1182="m",Inskrivning!O1182,0)</f>
        <v>0</v>
      </c>
      <c r="H480" s="16">
        <f>IF(Inskrivning!A1182="m",Inskrivning!P1182,0)</f>
        <v>0</v>
      </c>
      <c r="I480" s="73">
        <f>IF(Inskrivning!A1182="m",Inskrivning!Q1182,0)</f>
        <v>0</v>
      </c>
      <c r="J480" s="16">
        <f>IF(Inskrivning!A1182="m",Inskrivning!R1182,0)</f>
        <v>0</v>
      </c>
      <c r="K480" s="16">
        <f>IF(Inskrivning!A1182="m",Inskrivning!S1182,0)</f>
        <v>0</v>
      </c>
      <c r="L480" s="16">
        <f>IF(Inskrivning!A1182="m",Inskrivning!T1182,0)</f>
        <v>0</v>
      </c>
      <c r="M480" s="16">
        <f>IF(Inskrivning!A1182="m",Inskrivning!U1182,0)</f>
        <v>0</v>
      </c>
      <c r="N480" s="16">
        <f>IF(Inskrivning!A1182="m",Inskrivning!V1182,0)</f>
        <v>0</v>
      </c>
      <c r="O480" s="73">
        <f>IF(Inskrivning!A1182="m",Inskrivning!W1182,0)</f>
        <v>0</v>
      </c>
      <c r="P480" s="73">
        <f>IF(Inskrivning!A1182="m",Inskrivning!X1182,0)</f>
        <v>0</v>
      </c>
      <c r="Q480" s="113"/>
    </row>
    <row r="481" spans="2:17" ht="15.6" x14ac:dyDescent="0.3">
      <c r="B481" s="55">
        <f>IF(Inskrivning!A1183="m",Inskrivning!J1183,0)</f>
        <v>0</v>
      </c>
      <c r="C481" s="35">
        <f>IF(Inskrivning!A1183="m",Inskrivning!K1183,0)</f>
        <v>0</v>
      </c>
      <c r="D481" s="16">
        <f>IF(Inskrivning!A1183="m",Inskrivning!L1183,0)</f>
        <v>0</v>
      </c>
      <c r="E481" s="16">
        <f>IF(Inskrivning!A1183="m",Inskrivning!M1183,0)</f>
        <v>0</v>
      </c>
      <c r="F481" s="16">
        <f>IF(Inskrivning!A1183="m",Inskrivning!N1183,0)</f>
        <v>0</v>
      </c>
      <c r="G481" s="16">
        <f>IF(Inskrivning!A1183="m",Inskrivning!O1183,0)</f>
        <v>0</v>
      </c>
      <c r="H481" s="16">
        <f>IF(Inskrivning!A1183="m",Inskrivning!P1183,0)</f>
        <v>0</v>
      </c>
      <c r="I481" s="73">
        <f>IF(Inskrivning!A1183="m",Inskrivning!Q1183,0)</f>
        <v>0</v>
      </c>
      <c r="J481" s="16">
        <f>IF(Inskrivning!A1183="m",Inskrivning!R1183,0)</f>
        <v>0</v>
      </c>
      <c r="K481" s="16">
        <f>IF(Inskrivning!A1183="m",Inskrivning!S1183,0)</f>
        <v>0</v>
      </c>
      <c r="L481" s="16">
        <f>IF(Inskrivning!A1183="m",Inskrivning!T1183,0)</f>
        <v>0</v>
      </c>
      <c r="M481" s="16">
        <f>IF(Inskrivning!A1183="m",Inskrivning!U1183,0)</f>
        <v>0</v>
      </c>
      <c r="N481" s="16">
        <f>IF(Inskrivning!A1183="m",Inskrivning!V1183,0)</f>
        <v>0</v>
      </c>
      <c r="O481" s="73">
        <f>IF(Inskrivning!A1183="m",Inskrivning!W1183,0)</f>
        <v>0</v>
      </c>
      <c r="P481" s="73">
        <f>IF(Inskrivning!A1183="m",Inskrivning!X1183,0)</f>
        <v>0</v>
      </c>
      <c r="Q481" s="113"/>
    </row>
    <row r="482" spans="2:17" ht="15.6" x14ac:dyDescent="0.3">
      <c r="B482" s="55">
        <f>IF(Inskrivning!A1184="m",Inskrivning!J1184,0)</f>
        <v>0</v>
      </c>
      <c r="C482" s="35">
        <f>IF(Inskrivning!A1184="m",Inskrivning!K1184,0)</f>
        <v>0</v>
      </c>
      <c r="D482" s="16">
        <f>IF(Inskrivning!A1184="m",Inskrivning!L1184,0)</f>
        <v>0</v>
      </c>
      <c r="E482" s="16">
        <f>IF(Inskrivning!A1184="m",Inskrivning!M1184,0)</f>
        <v>0</v>
      </c>
      <c r="F482" s="16">
        <f>IF(Inskrivning!A1184="m",Inskrivning!N1184,0)</f>
        <v>0</v>
      </c>
      <c r="G482" s="16">
        <f>IF(Inskrivning!A1184="m",Inskrivning!O1184,0)</f>
        <v>0</v>
      </c>
      <c r="H482" s="16">
        <f>IF(Inskrivning!A1184="m",Inskrivning!P1184,0)</f>
        <v>0</v>
      </c>
      <c r="I482" s="73">
        <f>IF(Inskrivning!A1184="m",Inskrivning!Q1184,0)</f>
        <v>0</v>
      </c>
      <c r="J482" s="16">
        <f>IF(Inskrivning!A1184="m",Inskrivning!R1184,0)</f>
        <v>0</v>
      </c>
      <c r="K482" s="16">
        <f>IF(Inskrivning!A1184="m",Inskrivning!S1184,0)</f>
        <v>0</v>
      </c>
      <c r="L482" s="16">
        <f>IF(Inskrivning!A1184="m",Inskrivning!T1184,0)</f>
        <v>0</v>
      </c>
      <c r="M482" s="16">
        <f>IF(Inskrivning!A1184="m",Inskrivning!U1184,0)</f>
        <v>0</v>
      </c>
      <c r="N482" s="16">
        <f>IF(Inskrivning!A1184="m",Inskrivning!V1184,0)</f>
        <v>0</v>
      </c>
      <c r="O482" s="73">
        <f>IF(Inskrivning!A1184="m",Inskrivning!W1184,0)</f>
        <v>0</v>
      </c>
      <c r="P482" s="73">
        <f>IF(Inskrivning!A1184="m",Inskrivning!X1184,0)</f>
        <v>0</v>
      </c>
      <c r="Q482" s="113"/>
    </row>
    <row r="483" spans="2:17" ht="15.6" x14ac:dyDescent="0.3">
      <c r="B483" s="55">
        <f>IF(Inskrivning!A1185="m",Inskrivning!J1185,0)</f>
        <v>0</v>
      </c>
      <c r="C483" s="35">
        <f>IF(Inskrivning!A1185="m",Inskrivning!K1185,0)</f>
        <v>0</v>
      </c>
      <c r="D483" s="16">
        <f>IF(Inskrivning!A1185="m",Inskrivning!L1185,0)</f>
        <v>0</v>
      </c>
      <c r="E483" s="16">
        <f>IF(Inskrivning!A1185="m",Inskrivning!M1185,0)</f>
        <v>0</v>
      </c>
      <c r="F483" s="16">
        <f>IF(Inskrivning!A1185="m",Inskrivning!N1185,0)</f>
        <v>0</v>
      </c>
      <c r="G483" s="16">
        <f>IF(Inskrivning!A1185="m",Inskrivning!O1185,0)</f>
        <v>0</v>
      </c>
      <c r="H483" s="16">
        <f>IF(Inskrivning!A1185="m",Inskrivning!P1185,0)</f>
        <v>0</v>
      </c>
      <c r="I483" s="73">
        <f>IF(Inskrivning!A1185="m",Inskrivning!Q1185,0)</f>
        <v>0</v>
      </c>
      <c r="J483" s="16">
        <f>IF(Inskrivning!A1185="m",Inskrivning!R1185,0)</f>
        <v>0</v>
      </c>
      <c r="K483" s="16">
        <f>IF(Inskrivning!A1185="m",Inskrivning!S1185,0)</f>
        <v>0</v>
      </c>
      <c r="L483" s="16">
        <f>IF(Inskrivning!A1185="m",Inskrivning!T1185,0)</f>
        <v>0</v>
      </c>
      <c r="M483" s="16">
        <f>IF(Inskrivning!A1185="m",Inskrivning!U1185,0)</f>
        <v>0</v>
      </c>
      <c r="N483" s="16">
        <f>IF(Inskrivning!A1185="m",Inskrivning!V1185,0)</f>
        <v>0</v>
      </c>
      <c r="O483" s="73">
        <f>IF(Inskrivning!A1185="m",Inskrivning!W1185,0)</f>
        <v>0</v>
      </c>
      <c r="P483" s="73">
        <f>IF(Inskrivning!A1185="m",Inskrivning!X1185,0)</f>
        <v>0</v>
      </c>
      <c r="Q483" s="113"/>
    </row>
    <row r="484" spans="2:17" ht="15.6" x14ac:dyDescent="0.3">
      <c r="B484" s="55">
        <f>IF(Inskrivning!A1186="m",Inskrivning!J1186,0)</f>
        <v>0</v>
      </c>
      <c r="C484" s="35">
        <f>IF(Inskrivning!A1186="m",Inskrivning!K1186,0)</f>
        <v>0</v>
      </c>
      <c r="D484" s="16">
        <f>IF(Inskrivning!A1186="m",Inskrivning!L1186,0)</f>
        <v>0</v>
      </c>
      <c r="E484" s="16">
        <f>IF(Inskrivning!A1186="m",Inskrivning!M1186,0)</f>
        <v>0</v>
      </c>
      <c r="F484" s="16">
        <f>IF(Inskrivning!A1186="m",Inskrivning!N1186,0)</f>
        <v>0</v>
      </c>
      <c r="G484" s="16">
        <f>IF(Inskrivning!A1186="m",Inskrivning!O1186,0)</f>
        <v>0</v>
      </c>
      <c r="H484" s="16">
        <f>IF(Inskrivning!A1186="m",Inskrivning!P1186,0)</f>
        <v>0</v>
      </c>
      <c r="I484" s="73">
        <f>IF(Inskrivning!A1186="m",Inskrivning!Q1186,0)</f>
        <v>0</v>
      </c>
      <c r="J484" s="16">
        <f>IF(Inskrivning!A1186="m",Inskrivning!R1186,0)</f>
        <v>0</v>
      </c>
      <c r="K484" s="16">
        <f>IF(Inskrivning!A1186="m",Inskrivning!S1186,0)</f>
        <v>0</v>
      </c>
      <c r="L484" s="16">
        <f>IF(Inskrivning!A1186="m",Inskrivning!T1186,0)</f>
        <v>0</v>
      </c>
      <c r="M484" s="16">
        <f>IF(Inskrivning!A1186="m",Inskrivning!U1186,0)</f>
        <v>0</v>
      </c>
      <c r="N484" s="16">
        <f>IF(Inskrivning!A1186="m",Inskrivning!V1186,0)</f>
        <v>0</v>
      </c>
      <c r="O484" s="73">
        <f>IF(Inskrivning!A1186="m",Inskrivning!W1186,0)</f>
        <v>0</v>
      </c>
      <c r="P484" s="73">
        <f>IF(Inskrivning!A1186="m",Inskrivning!X1186,0)</f>
        <v>0</v>
      </c>
      <c r="Q484" s="113"/>
    </row>
    <row r="485" spans="2:17" ht="15.6" x14ac:dyDescent="0.3">
      <c r="B485" s="55">
        <f>IF(Inskrivning!A1187="m",Inskrivning!J1187,0)</f>
        <v>0</v>
      </c>
      <c r="C485" s="35">
        <f>IF(Inskrivning!A1187="m",Inskrivning!K1187,0)</f>
        <v>0</v>
      </c>
      <c r="D485" s="16">
        <f>IF(Inskrivning!A1187="m",Inskrivning!L1187,0)</f>
        <v>0</v>
      </c>
      <c r="E485" s="16">
        <f>IF(Inskrivning!A1187="m",Inskrivning!M1187,0)</f>
        <v>0</v>
      </c>
      <c r="F485" s="16">
        <f>IF(Inskrivning!A1187="m",Inskrivning!N1187,0)</f>
        <v>0</v>
      </c>
      <c r="G485" s="16">
        <f>IF(Inskrivning!A1187="m",Inskrivning!O1187,0)</f>
        <v>0</v>
      </c>
      <c r="H485" s="16">
        <f>IF(Inskrivning!A1187="m",Inskrivning!P1187,0)</f>
        <v>0</v>
      </c>
      <c r="I485" s="73">
        <f>IF(Inskrivning!A1187="m",Inskrivning!Q1187,0)</f>
        <v>0</v>
      </c>
      <c r="J485" s="16">
        <f>IF(Inskrivning!A1187="m",Inskrivning!R1187,0)</f>
        <v>0</v>
      </c>
      <c r="K485" s="16">
        <f>IF(Inskrivning!A1187="m",Inskrivning!S1187,0)</f>
        <v>0</v>
      </c>
      <c r="L485" s="16">
        <f>IF(Inskrivning!A1187="m",Inskrivning!T1187,0)</f>
        <v>0</v>
      </c>
      <c r="M485" s="16">
        <f>IF(Inskrivning!A1187="m",Inskrivning!U1187,0)</f>
        <v>0</v>
      </c>
      <c r="N485" s="16">
        <f>IF(Inskrivning!A1187="m",Inskrivning!V1187,0)</f>
        <v>0</v>
      </c>
      <c r="O485" s="73">
        <f>IF(Inskrivning!A1187="m",Inskrivning!W1187,0)</f>
        <v>0</v>
      </c>
      <c r="P485" s="73">
        <f>IF(Inskrivning!A1187="m",Inskrivning!X1187,0)</f>
        <v>0</v>
      </c>
      <c r="Q485" s="113"/>
    </row>
    <row r="486" spans="2:17" ht="15.6" x14ac:dyDescent="0.3">
      <c r="B486" s="55">
        <f>IF(Inskrivning!A1188="m",Inskrivning!J1188,0)</f>
        <v>0</v>
      </c>
      <c r="C486" s="35">
        <f>IF(Inskrivning!A1188="m",Inskrivning!K1188,0)</f>
        <v>0</v>
      </c>
      <c r="D486" s="16">
        <f>IF(Inskrivning!A1188="m",Inskrivning!L1188,0)</f>
        <v>0</v>
      </c>
      <c r="E486" s="16">
        <f>IF(Inskrivning!A1188="m",Inskrivning!M1188,0)</f>
        <v>0</v>
      </c>
      <c r="F486" s="16">
        <f>IF(Inskrivning!A1188="m",Inskrivning!N1188,0)</f>
        <v>0</v>
      </c>
      <c r="G486" s="16">
        <f>IF(Inskrivning!A1188="m",Inskrivning!O1188,0)</f>
        <v>0</v>
      </c>
      <c r="H486" s="16">
        <f>IF(Inskrivning!A1188="m",Inskrivning!P1188,0)</f>
        <v>0</v>
      </c>
      <c r="I486" s="73">
        <f>IF(Inskrivning!A1188="m",Inskrivning!Q1188,0)</f>
        <v>0</v>
      </c>
      <c r="J486" s="16">
        <f>IF(Inskrivning!A1188="m",Inskrivning!R1188,0)</f>
        <v>0</v>
      </c>
      <c r="K486" s="16">
        <f>IF(Inskrivning!A1188="m",Inskrivning!S1188,0)</f>
        <v>0</v>
      </c>
      <c r="L486" s="16">
        <f>IF(Inskrivning!A1188="m",Inskrivning!T1188,0)</f>
        <v>0</v>
      </c>
      <c r="M486" s="16">
        <f>IF(Inskrivning!A1188="m",Inskrivning!U1188,0)</f>
        <v>0</v>
      </c>
      <c r="N486" s="16">
        <f>IF(Inskrivning!A1188="m",Inskrivning!V1188,0)</f>
        <v>0</v>
      </c>
      <c r="O486" s="73">
        <f>IF(Inskrivning!A1188="m",Inskrivning!W1188,0)</f>
        <v>0</v>
      </c>
      <c r="P486" s="73">
        <f>IF(Inskrivning!A1188="m",Inskrivning!X1188,0)</f>
        <v>0</v>
      </c>
      <c r="Q486" s="113"/>
    </row>
    <row r="487" spans="2:17" ht="15.6" x14ac:dyDescent="0.3">
      <c r="B487" s="55">
        <f>IF(Inskrivning!A1189="m",Inskrivning!J1189,0)</f>
        <v>0</v>
      </c>
      <c r="C487" s="35">
        <f>IF(Inskrivning!A1189="m",Inskrivning!K1189,0)</f>
        <v>0</v>
      </c>
      <c r="D487" s="16">
        <f>IF(Inskrivning!A1189="m",Inskrivning!L1189,0)</f>
        <v>0</v>
      </c>
      <c r="E487" s="16">
        <f>IF(Inskrivning!A1189="m",Inskrivning!M1189,0)</f>
        <v>0</v>
      </c>
      <c r="F487" s="16">
        <f>IF(Inskrivning!A1189="m",Inskrivning!N1189,0)</f>
        <v>0</v>
      </c>
      <c r="G487" s="16">
        <f>IF(Inskrivning!A1189="m",Inskrivning!O1189,0)</f>
        <v>0</v>
      </c>
      <c r="H487" s="16">
        <f>IF(Inskrivning!A1189="m",Inskrivning!P1189,0)</f>
        <v>0</v>
      </c>
      <c r="I487" s="73">
        <f>IF(Inskrivning!A1189="m",Inskrivning!Q1189,0)</f>
        <v>0</v>
      </c>
      <c r="J487" s="16">
        <f>IF(Inskrivning!A1189="m",Inskrivning!R1189,0)</f>
        <v>0</v>
      </c>
      <c r="K487" s="16">
        <f>IF(Inskrivning!A1189="m",Inskrivning!S1189,0)</f>
        <v>0</v>
      </c>
      <c r="L487" s="16">
        <f>IF(Inskrivning!A1189="m",Inskrivning!T1189,0)</f>
        <v>0</v>
      </c>
      <c r="M487" s="16">
        <f>IF(Inskrivning!A1189="m",Inskrivning!U1189,0)</f>
        <v>0</v>
      </c>
      <c r="N487" s="16">
        <f>IF(Inskrivning!A1189="m",Inskrivning!V1189,0)</f>
        <v>0</v>
      </c>
      <c r="O487" s="73">
        <f>IF(Inskrivning!A1189="m",Inskrivning!W1189,0)</f>
        <v>0</v>
      </c>
      <c r="P487" s="73">
        <f>IF(Inskrivning!A1189="m",Inskrivning!X1189,0)</f>
        <v>0</v>
      </c>
      <c r="Q487" s="113"/>
    </row>
    <row r="488" spans="2:17" ht="15.6" x14ac:dyDescent="0.3">
      <c r="B488" s="55">
        <f>IF(Inskrivning!A1190="m",Inskrivning!J1190,0)</f>
        <v>0</v>
      </c>
      <c r="C488" s="35">
        <f>IF(Inskrivning!A1190="m",Inskrivning!K1190,0)</f>
        <v>0</v>
      </c>
      <c r="D488" s="16">
        <f>IF(Inskrivning!A1190="m",Inskrivning!L1190,0)</f>
        <v>0</v>
      </c>
      <c r="E488" s="16">
        <f>IF(Inskrivning!A1190="m",Inskrivning!M1190,0)</f>
        <v>0</v>
      </c>
      <c r="F488" s="16">
        <f>IF(Inskrivning!A1190="m",Inskrivning!N1190,0)</f>
        <v>0</v>
      </c>
      <c r="G488" s="16">
        <f>IF(Inskrivning!A1190="m",Inskrivning!O1190,0)</f>
        <v>0</v>
      </c>
      <c r="H488" s="16">
        <f>IF(Inskrivning!A1190="m",Inskrivning!P1190,0)</f>
        <v>0</v>
      </c>
      <c r="I488" s="73">
        <f>IF(Inskrivning!A1190="m",Inskrivning!Q1190,0)</f>
        <v>0</v>
      </c>
      <c r="J488" s="16">
        <f>IF(Inskrivning!A1190="m",Inskrivning!R1190,0)</f>
        <v>0</v>
      </c>
      <c r="K488" s="16">
        <f>IF(Inskrivning!A1190="m",Inskrivning!S1190,0)</f>
        <v>0</v>
      </c>
      <c r="L488" s="16">
        <f>IF(Inskrivning!A1190="m",Inskrivning!T1190,0)</f>
        <v>0</v>
      </c>
      <c r="M488" s="16">
        <f>IF(Inskrivning!A1190="m",Inskrivning!U1190,0)</f>
        <v>0</v>
      </c>
      <c r="N488" s="16">
        <f>IF(Inskrivning!A1190="m",Inskrivning!V1190,0)</f>
        <v>0</v>
      </c>
      <c r="O488" s="73">
        <f>IF(Inskrivning!A1190="m",Inskrivning!W1190,0)</f>
        <v>0</v>
      </c>
      <c r="P488" s="73">
        <f>IF(Inskrivning!A1190="m",Inskrivning!X1190,0)</f>
        <v>0</v>
      </c>
      <c r="Q488" s="113"/>
    </row>
    <row r="489" spans="2:17" ht="15.6" x14ac:dyDescent="0.3">
      <c r="B489" s="55">
        <f>IF(Inskrivning!A1191="m",Inskrivning!J1191,0)</f>
        <v>0</v>
      </c>
      <c r="C489" s="35">
        <f>IF(Inskrivning!A1191="m",Inskrivning!K1191,0)</f>
        <v>0</v>
      </c>
      <c r="D489" s="16">
        <f>IF(Inskrivning!A1191="m",Inskrivning!L1191,0)</f>
        <v>0</v>
      </c>
      <c r="E489" s="16">
        <f>IF(Inskrivning!A1191="m",Inskrivning!M1191,0)</f>
        <v>0</v>
      </c>
      <c r="F489" s="16">
        <f>IF(Inskrivning!A1191="m",Inskrivning!N1191,0)</f>
        <v>0</v>
      </c>
      <c r="G489" s="16">
        <f>IF(Inskrivning!A1191="m",Inskrivning!O1191,0)</f>
        <v>0</v>
      </c>
      <c r="H489" s="16">
        <f>IF(Inskrivning!A1191="m",Inskrivning!P1191,0)</f>
        <v>0</v>
      </c>
      <c r="I489" s="73">
        <f>IF(Inskrivning!A1191="m",Inskrivning!Q1191,0)</f>
        <v>0</v>
      </c>
      <c r="J489" s="16">
        <f>IF(Inskrivning!A1191="m",Inskrivning!R1191,0)</f>
        <v>0</v>
      </c>
      <c r="K489" s="16">
        <f>IF(Inskrivning!A1191="m",Inskrivning!S1191,0)</f>
        <v>0</v>
      </c>
      <c r="L489" s="16">
        <f>IF(Inskrivning!A1191="m",Inskrivning!T1191,0)</f>
        <v>0</v>
      </c>
      <c r="M489" s="16">
        <f>IF(Inskrivning!A1191="m",Inskrivning!U1191,0)</f>
        <v>0</v>
      </c>
      <c r="N489" s="16">
        <f>IF(Inskrivning!A1191="m",Inskrivning!V1191,0)</f>
        <v>0</v>
      </c>
      <c r="O489" s="73">
        <f>IF(Inskrivning!A1191="m",Inskrivning!W1191,0)</f>
        <v>0</v>
      </c>
      <c r="P489" s="73">
        <f>IF(Inskrivning!A1191="m",Inskrivning!X1191,0)</f>
        <v>0</v>
      </c>
      <c r="Q489" s="113"/>
    </row>
    <row r="490" spans="2:17" ht="15.6" x14ac:dyDescent="0.3">
      <c r="B490" s="55">
        <f>IF(Inskrivning!A1192="m",Inskrivning!J1192,0)</f>
        <v>0</v>
      </c>
      <c r="C490" s="35">
        <f>IF(Inskrivning!A1192="m",Inskrivning!K1192,0)</f>
        <v>0</v>
      </c>
      <c r="D490" s="16">
        <f>IF(Inskrivning!A1192="m",Inskrivning!L1192,0)</f>
        <v>0</v>
      </c>
      <c r="E490" s="16">
        <f>IF(Inskrivning!A1192="m",Inskrivning!M1192,0)</f>
        <v>0</v>
      </c>
      <c r="F490" s="16">
        <f>IF(Inskrivning!A1192="m",Inskrivning!N1192,0)</f>
        <v>0</v>
      </c>
      <c r="G490" s="16">
        <f>IF(Inskrivning!A1192="m",Inskrivning!O1192,0)</f>
        <v>0</v>
      </c>
      <c r="H490" s="16">
        <f>IF(Inskrivning!A1192="m",Inskrivning!P1192,0)</f>
        <v>0</v>
      </c>
      <c r="I490" s="73">
        <f>IF(Inskrivning!A1192="m",Inskrivning!Q1192,0)</f>
        <v>0</v>
      </c>
      <c r="J490" s="16">
        <f>IF(Inskrivning!A1192="m",Inskrivning!R1192,0)</f>
        <v>0</v>
      </c>
      <c r="K490" s="16">
        <f>IF(Inskrivning!A1192="m",Inskrivning!S1192,0)</f>
        <v>0</v>
      </c>
      <c r="L490" s="16">
        <f>IF(Inskrivning!A1192="m",Inskrivning!T1192,0)</f>
        <v>0</v>
      </c>
      <c r="M490" s="16">
        <f>IF(Inskrivning!A1192="m",Inskrivning!U1192,0)</f>
        <v>0</v>
      </c>
      <c r="N490" s="16">
        <f>IF(Inskrivning!A1192="m",Inskrivning!V1192,0)</f>
        <v>0</v>
      </c>
      <c r="O490" s="73">
        <f>IF(Inskrivning!A1192="m",Inskrivning!W1192,0)</f>
        <v>0</v>
      </c>
      <c r="P490" s="73">
        <f>IF(Inskrivning!A1192="m",Inskrivning!X1192,0)</f>
        <v>0</v>
      </c>
      <c r="Q490" s="113"/>
    </row>
    <row r="491" spans="2:17" ht="15.6" x14ac:dyDescent="0.3">
      <c r="B491" s="55">
        <f>IF(Inskrivning!A1193="m",Inskrivning!J1193,0)</f>
        <v>0</v>
      </c>
      <c r="C491" s="35">
        <f>IF(Inskrivning!A1193="m",Inskrivning!K1193,0)</f>
        <v>0</v>
      </c>
      <c r="D491" s="16">
        <f>IF(Inskrivning!A1193="m",Inskrivning!L1193,0)</f>
        <v>0</v>
      </c>
      <c r="E491" s="16">
        <f>IF(Inskrivning!A1193="m",Inskrivning!M1193,0)</f>
        <v>0</v>
      </c>
      <c r="F491" s="16">
        <f>IF(Inskrivning!A1193="m",Inskrivning!N1193,0)</f>
        <v>0</v>
      </c>
      <c r="G491" s="16">
        <f>IF(Inskrivning!A1193="m",Inskrivning!O1193,0)</f>
        <v>0</v>
      </c>
      <c r="H491" s="16">
        <f>IF(Inskrivning!A1193="m",Inskrivning!P1193,0)</f>
        <v>0</v>
      </c>
      <c r="I491" s="73">
        <f>IF(Inskrivning!A1193="m",Inskrivning!Q1193,0)</f>
        <v>0</v>
      </c>
      <c r="J491" s="16">
        <f>IF(Inskrivning!A1193="m",Inskrivning!R1193,0)</f>
        <v>0</v>
      </c>
      <c r="K491" s="16">
        <f>IF(Inskrivning!A1193="m",Inskrivning!S1193,0)</f>
        <v>0</v>
      </c>
      <c r="L491" s="16">
        <f>IF(Inskrivning!A1193="m",Inskrivning!T1193,0)</f>
        <v>0</v>
      </c>
      <c r="M491" s="16">
        <f>IF(Inskrivning!A1193="m",Inskrivning!U1193,0)</f>
        <v>0</v>
      </c>
      <c r="N491" s="16">
        <f>IF(Inskrivning!A1193="m",Inskrivning!V1193,0)</f>
        <v>0</v>
      </c>
      <c r="O491" s="73">
        <f>IF(Inskrivning!A1193="m",Inskrivning!W1193,0)</f>
        <v>0</v>
      </c>
      <c r="P491" s="73">
        <f>IF(Inskrivning!A1193="m",Inskrivning!X1193,0)</f>
        <v>0</v>
      </c>
      <c r="Q491" s="113"/>
    </row>
    <row r="492" spans="2:17" ht="15.6" x14ac:dyDescent="0.3">
      <c r="B492" s="55">
        <f>IF(Inskrivning!A1194="m",Inskrivning!J1194,0)</f>
        <v>0</v>
      </c>
      <c r="C492" s="35">
        <f>IF(Inskrivning!A1194="m",Inskrivning!K1194,0)</f>
        <v>0</v>
      </c>
      <c r="D492" s="16">
        <f>IF(Inskrivning!A1194="m",Inskrivning!L1194,0)</f>
        <v>0</v>
      </c>
      <c r="E492" s="16">
        <f>IF(Inskrivning!A1194="m",Inskrivning!M1194,0)</f>
        <v>0</v>
      </c>
      <c r="F492" s="16">
        <f>IF(Inskrivning!A1194="m",Inskrivning!N1194,0)</f>
        <v>0</v>
      </c>
      <c r="G492" s="16">
        <f>IF(Inskrivning!A1194="m",Inskrivning!O1194,0)</f>
        <v>0</v>
      </c>
      <c r="H492" s="16">
        <f>IF(Inskrivning!A1194="m",Inskrivning!P1194,0)</f>
        <v>0</v>
      </c>
      <c r="I492" s="73">
        <f>IF(Inskrivning!A1194="m",Inskrivning!Q1194,0)</f>
        <v>0</v>
      </c>
      <c r="J492" s="16">
        <f>IF(Inskrivning!A1194="m",Inskrivning!R1194,0)</f>
        <v>0</v>
      </c>
      <c r="K492" s="16">
        <f>IF(Inskrivning!A1194="m",Inskrivning!S1194,0)</f>
        <v>0</v>
      </c>
      <c r="L492" s="16">
        <f>IF(Inskrivning!A1194="m",Inskrivning!T1194,0)</f>
        <v>0</v>
      </c>
      <c r="M492" s="16">
        <f>IF(Inskrivning!A1194="m",Inskrivning!U1194,0)</f>
        <v>0</v>
      </c>
      <c r="N492" s="16">
        <f>IF(Inskrivning!A1194="m",Inskrivning!V1194,0)</f>
        <v>0</v>
      </c>
      <c r="O492" s="73">
        <f>IF(Inskrivning!A1194="m",Inskrivning!W1194,0)</f>
        <v>0</v>
      </c>
      <c r="P492" s="73">
        <f>IF(Inskrivning!A1194="m",Inskrivning!X1194,0)</f>
        <v>0</v>
      </c>
      <c r="Q492" s="113"/>
    </row>
    <row r="493" spans="2:17" ht="15.6" x14ac:dyDescent="0.3">
      <c r="B493" s="55">
        <f>IF(Inskrivning!A1195="m",Inskrivning!J1195,0)</f>
        <v>0</v>
      </c>
      <c r="C493" s="35">
        <f>IF(Inskrivning!A1195="m",Inskrivning!K1195,0)</f>
        <v>0</v>
      </c>
      <c r="D493" s="16">
        <f>IF(Inskrivning!A1195="m",Inskrivning!L1195,0)</f>
        <v>0</v>
      </c>
      <c r="E493" s="16">
        <f>IF(Inskrivning!A1195="m",Inskrivning!M1195,0)</f>
        <v>0</v>
      </c>
      <c r="F493" s="16">
        <f>IF(Inskrivning!A1195="m",Inskrivning!N1195,0)</f>
        <v>0</v>
      </c>
      <c r="G493" s="16">
        <f>IF(Inskrivning!A1195="m",Inskrivning!O1195,0)</f>
        <v>0</v>
      </c>
      <c r="H493" s="16">
        <f>IF(Inskrivning!A1195="m",Inskrivning!P1195,0)</f>
        <v>0</v>
      </c>
      <c r="I493" s="73">
        <f>IF(Inskrivning!A1195="m",Inskrivning!Q1195,0)</f>
        <v>0</v>
      </c>
      <c r="J493" s="16">
        <f>IF(Inskrivning!A1195="m",Inskrivning!R1195,0)</f>
        <v>0</v>
      </c>
      <c r="K493" s="16">
        <f>IF(Inskrivning!A1195="m",Inskrivning!S1195,0)</f>
        <v>0</v>
      </c>
      <c r="L493" s="16">
        <f>IF(Inskrivning!A1195="m",Inskrivning!T1195,0)</f>
        <v>0</v>
      </c>
      <c r="M493" s="16">
        <f>IF(Inskrivning!A1195="m",Inskrivning!U1195,0)</f>
        <v>0</v>
      </c>
      <c r="N493" s="16">
        <f>IF(Inskrivning!A1195="m",Inskrivning!V1195,0)</f>
        <v>0</v>
      </c>
      <c r="O493" s="73">
        <f>IF(Inskrivning!A1195="m",Inskrivning!W1195,0)</f>
        <v>0</v>
      </c>
      <c r="P493" s="73">
        <f>IF(Inskrivning!A1195="m",Inskrivning!X1195,0)</f>
        <v>0</v>
      </c>
      <c r="Q493" s="113"/>
    </row>
    <row r="494" spans="2:17" ht="15.6" x14ac:dyDescent="0.3">
      <c r="B494" s="55">
        <f>IF(Inskrivning!A1196="m",Inskrivning!J1196,0)</f>
        <v>0</v>
      </c>
      <c r="C494" s="35">
        <f>IF(Inskrivning!A1196="m",Inskrivning!K1196,0)</f>
        <v>0</v>
      </c>
      <c r="D494" s="16">
        <f>IF(Inskrivning!A1196="m",Inskrivning!L1196,0)</f>
        <v>0</v>
      </c>
      <c r="E494" s="16">
        <f>IF(Inskrivning!A1196="m",Inskrivning!M1196,0)</f>
        <v>0</v>
      </c>
      <c r="F494" s="16">
        <f>IF(Inskrivning!A1196="m",Inskrivning!N1196,0)</f>
        <v>0</v>
      </c>
      <c r="G494" s="16">
        <f>IF(Inskrivning!A1196="m",Inskrivning!O1196,0)</f>
        <v>0</v>
      </c>
      <c r="H494" s="16">
        <f>IF(Inskrivning!A1196="m",Inskrivning!P1196,0)</f>
        <v>0</v>
      </c>
      <c r="I494" s="73">
        <f>IF(Inskrivning!A1196="m",Inskrivning!Q1196,0)</f>
        <v>0</v>
      </c>
      <c r="J494" s="16">
        <f>IF(Inskrivning!A1196="m",Inskrivning!R1196,0)</f>
        <v>0</v>
      </c>
      <c r="K494" s="16">
        <f>IF(Inskrivning!A1196="m",Inskrivning!S1196,0)</f>
        <v>0</v>
      </c>
      <c r="L494" s="16">
        <f>IF(Inskrivning!A1196="m",Inskrivning!T1196,0)</f>
        <v>0</v>
      </c>
      <c r="M494" s="16">
        <f>IF(Inskrivning!A1196="m",Inskrivning!U1196,0)</f>
        <v>0</v>
      </c>
      <c r="N494" s="16">
        <f>IF(Inskrivning!A1196="m",Inskrivning!V1196,0)</f>
        <v>0</v>
      </c>
      <c r="O494" s="73">
        <f>IF(Inskrivning!A1196="m",Inskrivning!W1196,0)</f>
        <v>0</v>
      </c>
      <c r="P494" s="73">
        <f>IF(Inskrivning!A1196="m",Inskrivning!X1196,0)</f>
        <v>0</v>
      </c>
      <c r="Q494" s="113"/>
    </row>
    <row r="495" spans="2:17" ht="15.6" x14ac:dyDescent="0.3">
      <c r="B495" s="55">
        <f>IF(Inskrivning!A1197="m",Inskrivning!J1197,0)</f>
        <v>0</v>
      </c>
      <c r="C495" s="35">
        <f>IF(Inskrivning!A1197="m",Inskrivning!K1197,0)</f>
        <v>0</v>
      </c>
      <c r="D495" s="16">
        <f>IF(Inskrivning!A1197="m",Inskrivning!L1197,0)</f>
        <v>0</v>
      </c>
      <c r="E495" s="16">
        <f>IF(Inskrivning!A1197="m",Inskrivning!M1197,0)</f>
        <v>0</v>
      </c>
      <c r="F495" s="16">
        <f>IF(Inskrivning!A1197="m",Inskrivning!N1197,0)</f>
        <v>0</v>
      </c>
      <c r="G495" s="16">
        <f>IF(Inskrivning!A1197="m",Inskrivning!O1197,0)</f>
        <v>0</v>
      </c>
      <c r="H495" s="16">
        <f>IF(Inskrivning!A1197="m",Inskrivning!P1197,0)</f>
        <v>0</v>
      </c>
      <c r="I495" s="73">
        <f>IF(Inskrivning!A1197="m",Inskrivning!Q1197,0)</f>
        <v>0</v>
      </c>
      <c r="J495" s="16">
        <f>IF(Inskrivning!A1197="m",Inskrivning!R1197,0)</f>
        <v>0</v>
      </c>
      <c r="K495" s="16">
        <f>IF(Inskrivning!A1197="m",Inskrivning!S1197,0)</f>
        <v>0</v>
      </c>
      <c r="L495" s="16">
        <f>IF(Inskrivning!A1197="m",Inskrivning!T1197,0)</f>
        <v>0</v>
      </c>
      <c r="M495" s="16">
        <f>IF(Inskrivning!A1197="m",Inskrivning!U1197,0)</f>
        <v>0</v>
      </c>
      <c r="N495" s="16">
        <f>IF(Inskrivning!A1197="m",Inskrivning!V1197,0)</f>
        <v>0</v>
      </c>
      <c r="O495" s="73">
        <f>IF(Inskrivning!A1197="m",Inskrivning!W1197,0)</f>
        <v>0</v>
      </c>
      <c r="P495" s="73">
        <f>IF(Inskrivning!A1197="m",Inskrivning!X1197,0)</f>
        <v>0</v>
      </c>
      <c r="Q495" s="113"/>
    </row>
    <row r="496" spans="2:17" ht="15.6" x14ac:dyDescent="0.3">
      <c r="B496" s="55">
        <f>IF(Inskrivning!A1198="m",Inskrivning!J1198,0)</f>
        <v>0</v>
      </c>
      <c r="C496" s="35">
        <f>IF(Inskrivning!A1198="m",Inskrivning!K1198,0)</f>
        <v>0</v>
      </c>
      <c r="D496" s="16">
        <f>IF(Inskrivning!A1198="m",Inskrivning!L1198,0)</f>
        <v>0</v>
      </c>
      <c r="E496" s="16">
        <f>IF(Inskrivning!A1198="m",Inskrivning!M1198,0)</f>
        <v>0</v>
      </c>
      <c r="F496" s="16">
        <f>IF(Inskrivning!A1198="m",Inskrivning!N1198,0)</f>
        <v>0</v>
      </c>
      <c r="G496" s="16">
        <f>IF(Inskrivning!A1198="m",Inskrivning!O1198,0)</f>
        <v>0</v>
      </c>
      <c r="H496" s="16">
        <f>IF(Inskrivning!A1198="m",Inskrivning!P1198,0)</f>
        <v>0</v>
      </c>
      <c r="I496" s="73">
        <f>IF(Inskrivning!A1198="m",Inskrivning!Q1198,0)</f>
        <v>0</v>
      </c>
      <c r="J496" s="16">
        <f>IF(Inskrivning!A1198="m",Inskrivning!R1198,0)</f>
        <v>0</v>
      </c>
      <c r="K496" s="16">
        <f>IF(Inskrivning!A1198="m",Inskrivning!S1198,0)</f>
        <v>0</v>
      </c>
      <c r="L496" s="16">
        <f>IF(Inskrivning!A1198="m",Inskrivning!T1198,0)</f>
        <v>0</v>
      </c>
      <c r="M496" s="16">
        <f>IF(Inskrivning!A1198="m",Inskrivning!U1198,0)</f>
        <v>0</v>
      </c>
      <c r="N496" s="16">
        <f>IF(Inskrivning!A1198="m",Inskrivning!V1198,0)</f>
        <v>0</v>
      </c>
      <c r="O496" s="73">
        <f>IF(Inskrivning!A1198="m",Inskrivning!W1198,0)</f>
        <v>0</v>
      </c>
      <c r="P496" s="73">
        <f>IF(Inskrivning!A1198="m",Inskrivning!X1198,0)</f>
        <v>0</v>
      </c>
      <c r="Q496" s="113"/>
    </row>
    <row r="497" spans="2:17" ht="15.6" x14ac:dyDescent="0.3">
      <c r="B497" s="55">
        <f>IF(Inskrivning!A1199="m",Inskrivning!J1199,0)</f>
        <v>0</v>
      </c>
      <c r="C497" s="35">
        <f>IF(Inskrivning!A1199="m",Inskrivning!K1199,0)</f>
        <v>0</v>
      </c>
      <c r="D497" s="16">
        <f>IF(Inskrivning!A1199="m",Inskrivning!L1199,0)</f>
        <v>0</v>
      </c>
      <c r="E497" s="16">
        <f>IF(Inskrivning!A1199="m",Inskrivning!M1199,0)</f>
        <v>0</v>
      </c>
      <c r="F497" s="16">
        <f>IF(Inskrivning!A1199="m",Inskrivning!N1199,0)</f>
        <v>0</v>
      </c>
      <c r="G497" s="16">
        <f>IF(Inskrivning!A1199="m",Inskrivning!O1199,0)</f>
        <v>0</v>
      </c>
      <c r="H497" s="16">
        <f>IF(Inskrivning!A1199="m",Inskrivning!P1199,0)</f>
        <v>0</v>
      </c>
      <c r="I497" s="73">
        <f>IF(Inskrivning!A1199="m",Inskrivning!Q1199,0)</f>
        <v>0</v>
      </c>
      <c r="J497" s="16">
        <f>IF(Inskrivning!A1199="m",Inskrivning!R1199,0)</f>
        <v>0</v>
      </c>
      <c r="K497" s="16">
        <f>IF(Inskrivning!A1199="m",Inskrivning!S1199,0)</f>
        <v>0</v>
      </c>
      <c r="L497" s="16">
        <f>IF(Inskrivning!A1199="m",Inskrivning!T1199,0)</f>
        <v>0</v>
      </c>
      <c r="M497" s="16">
        <f>IF(Inskrivning!A1199="m",Inskrivning!U1199,0)</f>
        <v>0</v>
      </c>
      <c r="N497" s="16">
        <f>IF(Inskrivning!A1199="m",Inskrivning!V1199,0)</f>
        <v>0</v>
      </c>
      <c r="O497" s="73">
        <f>IF(Inskrivning!A1199="m",Inskrivning!W1199,0)</f>
        <v>0</v>
      </c>
      <c r="P497" s="73">
        <f>IF(Inskrivning!A1199="m",Inskrivning!X1199,0)</f>
        <v>0</v>
      </c>
      <c r="Q497" s="113"/>
    </row>
    <row r="498" spans="2:17" ht="15.6" x14ac:dyDescent="0.3">
      <c r="B498" s="55">
        <f>IF(Inskrivning!A1200="m",Inskrivning!J1200,0)</f>
        <v>0</v>
      </c>
      <c r="C498" s="35">
        <f>IF(Inskrivning!A1200="m",Inskrivning!K1200,0)</f>
        <v>0</v>
      </c>
      <c r="D498" s="16">
        <f>IF(Inskrivning!A1200="m",Inskrivning!L1200,0)</f>
        <v>0</v>
      </c>
      <c r="E498" s="16">
        <f>IF(Inskrivning!A1200="m",Inskrivning!M1200,0)</f>
        <v>0</v>
      </c>
      <c r="F498" s="16">
        <f>IF(Inskrivning!A1200="m",Inskrivning!N1200,0)</f>
        <v>0</v>
      </c>
      <c r="G498" s="16">
        <f>IF(Inskrivning!A1200="m",Inskrivning!O1200,0)</f>
        <v>0</v>
      </c>
      <c r="H498" s="16">
        <f>IF(Inskrivning!A1200="m",Inskrivning!P1200,0)</f>
        <v>0</v>
      </c>
      <c r="I498" s="73">
        <f>IF(Inskrivning!A1200="m",Inskrivning!Q1200,0)</f>
        <v>0</v>
      </c>
      <c r="J498" s="16">
        <f>IF(Inskrivning!A1200="m",Inskrivning!R1200,0)</f>
        <v>0</v>
      </c>
      <c r="K498" s="16">
        <f>IF(Inskrivning!A1200="m",Inskrivning!S1200,0)</f>
        <v>0</v>
      </c>
      <c r="L498" s="16">
        <f>IF(Inskrivning!A1200="m",Inskrivning!T1200,0)</f>
        <v>0</v>
      </c>
      <c r="M498" s="16">
        <f>IF(Inskrivning!A1200="m",Inskrivning!U1200,0)</f>
        <v>0</v>
      </c>
      <c r="N498" s="16">
        <f>IF(Inskrivning!A1200="m",Inskrivning!V1200,0)</f>
        <v>0</v>
      </c>
      <c r="O498" s="73">
        <f>IF(Inskrivning!A1200="m",Inskrivning!W1200,0)</f>
        <v>0</v>
      </c>
      <c r="P498" s="73">
        <f>IF(Inskrivning!A1200="m",Inskrivning!X1200,0)</f>
        <v>0</v>
      </c>
      <c r="Q498" s="113"/>
    </row>
    <row r="499" spans="2:17" ht="15.6" x14ac:dyDescent="0.3">
      <c r="B499" s="55">
        <f>IF(Inskrivning!A1201="m",Inskrivning!J1201,0)</f>
        <v>0</v>
      </c>
      <c r="C499" s="35">
        <f>IF(Inskrivning!A1201="m",Inskrivning!K1201,0)</f>
        <v>0</v>
      </c>
      <c r="D499" s="16">
        <f>IF(Inskrivning!A1201="m",Inskrivning!L1201,0)</f>
        <v>0</v>
      </c>
      <c r="E499" s="16">
        <f>IF(Inskrivning!A1201="m",Inskrivning!M1201,0)</f>
        <v>0</v>
      </c>
      <c r="F499" s="16">
        <f>IF(Inskrivning!A1201="m",Inskrivning!N1201,0)</f>
        <v>0</v>
      </c>
      <c r="G499" s="16">
        <f>IF(Inskrivning!A1201="m",Inskrivning!O1201,0)</f>
        <v>0</v>
      </c>
      <c r="H499" s="16">
        <f>IF(Inskrivning!A1201="m",Inskrivning!P1201,0)</f>
        <v>0</v>
      </c>
      <c r="I499" s="73">
        <f>IF(Inskrivning!A1201="m",Inskrivning!Q1201,0)</f>
        <v>0</v>
      </c>
      <c r="J499" s="16">
        <f>IF(Inskrivning!A1201="m",Inskrivning!R1201,0)</f>
        <v>0</v>
      </c>
      <c r="K499" s="16">
        <f>IF(Inskrivning!A1201="m",Inskrivning!S1201,0)</f>
        <v>0</v>
      </c>
      <c r="L499" s="16">
        <f>IF(Inskrivning!A1201="m",Inskrivning!T1201,0)</f>
        <v>0</v>
      </c>
      <c r="M499" s="16">
        <f>IF(Inskrivning!A1201="m",Inskrivning!U1201,0)</f>
        <v>0</v>
      </c>
      <c r="N499" s="16">
        <f>IF(Inskrivning!A1201="m",Inskrivning!V1201,0)</f>
        <v>0</v>
      </c>
      <c r="O499" s="73">
        <f>IF(Inskrivning!A1201="m",Inskrivning!W1201,0)</f>
        <v>0</v>
      </c>
      <c r="P499" s="73">
        <f>IF(Inskrivning!A1201="m",Inskrivning!X1201,0)</f>
        <v>0</v>
      </c>
      <c r="Q499" s="113"/>
    </row>
    <row r="500" spans="2:17" ht="15.6" x14ac:dyDescent="0.3">
      <c r="B500" s="55">
        <f>IF(Inskrivning!A1202="m",Inskrivning!J1202,0)</f>
        <v>0</v>
      </c>
      <c r="C500" s="35">
        <f>IF(Inskrivning!A1202="m",Inskrivning!K1202,0)</f>
        <v>0</v>
      </c>
      <c r="D500" s="16">
        <f>IF(Inskrivning!A1202="m",Inskrivning!L1202,0)</f>
        <v>0</v>
      </c>
      <c r="E500" s="16">
        <f>IF(Inskrivning!A1202="m",Inskrivning!M1202,0)</f>
        <v>0</v>
      </c>
      <c r="F500" s="16">
        <f>IF(Inskrivning!A1202="m",Inskrivning!N1202,0)</f>
        <v>0</v>
      </c>
      <c r="G500" s="16">
        <f>IF(Inskrivning!A1202="m",Inskrivning!O1202,0)</f>
        <v>0</v>
      </c>
      <c r="H500" s="16">
        <f>IF(Inskrivning!A1202="m",Inskrivning!P1202,0)</f>
        <v>0</v>
      </c>
      <c r="I500" s="73">
        <f>IF(Inskrivning!A1202="m",Inskrivning!Q1202,0)</f>
        <v>0</v>
      </c>
      <c r="J500" s="16">
        <f>IF(Inskrivning!A1202="m",Inskrivning!R1202,0)</f>
        <v>0</v>
      </c>
      <c r="K500" s="16">
        <f>IF(Inskrivning!A1202="m",Inskrivning!S1202,0)</f>
        <v>0</v>
      </c>
      <c r="L500" s="16">
        <f>IF(Inskrivning!A1202="m",Inskrivning!T1202,0)</f>
        <v>0</v>
      </c>
      <c r="M500" s="16">
        <f>IF(Inskrivning!A1202="m",Inskrivning!U1202,0)</f>
        <v>0</v>
      </c>
      <c r="N500" s="16">
        <f>IF(Inskrivning!A1202="m",Inskrivning!V1202,0)</f>
        <v>0</v>
      </c>
      <c r="O500" s="73">
        <f>IF(Inskrivning!A1202="m",Inskrivning!W1202,0)</f>
        <v>0</v>
      </c>
      <c r="P500" s="73">
        <f>IF(Inskrivning!A1202="m",Inskrivning!X1202,0)</f>
        <v>0</v>
      </c>
      <c r="Q500" s="113"/>
    </row>
    <row r="501" spans="2:17" ht="15.6" x14ac:dyDescent="0.3">
      <c r="B501" s="55">
        <f>IF(Inskrivning!A1203="m",Inskrivning!J1203,0)</f>
        <v>0</v>
      </c>
      <c r="C501" s="35">
        <f>IF(Inskrivning!A1203="m",Inskrivning!K1203,0)</f>
        <v>0</v>
      </c>
      <c r="D501" s="16">
        <f>IF(Inskrivning!A1203="m",Inskrivning!L1203,0)</f>
        <v>0</v>
      </c>
      <c r="E501" s="16">
        <f>IF(Inskrivning!A1203="m",Inskrivning!M1203,0)</f>
        <v>0</v>
      </c>
      <c r="F501" s="16">
        <f>IF(Inskrivning!A1203="m",Inskrivning!N1203,0)</f>
        <v>0</v>
      </c>
      <c r="G501" s="16">
        <f>IF(Inskrivning!A1203="m",Inskrivning!O1203,0)</f>
        <v>0</v>
      </c>
      <c r="H501" s="16">
        <f>IF(Inskrivning!A1203="m",Inskrivning!P1203,0)</f>
        <v>0</v>
      </c>
      <c r="I501" s="73">
        <f>IF(Inskrivning!A1203="m",Inskrivning!Q1203,0)</f>
        <v>0</v>
      </c>
      <c r="J501" s="16">
        <f>IF(Inskrivning!A1203="m",Inskrivning!R1203,0)</f>
        <v>0</v>
      </c>
      <c r="K501" s="16">
        <f>IF(Inskrivning!A1203="m",Inskrivning!S1203,0)</f>
        <v>0</v>
      </c>
      <c r="L501" s="16">
        <f>IF(Inskrivning!A1203="m",Inskrivning!T1203,0)</f>
        <v>0</v>
      </c>
      <c r="M501" s="16">
        <f>IF(Inskrivning!A1203="m",Inskrivning!U1203,0)</f>
        <v>0</v>
      </c>
      <c r="N501" s="16">
        <f>IF(Inskrivning!A1203="m",Inskrivning!V1203,0)</f>
        <v>0</v>
      </c>
      <c r="O501" s="73">
        <f>IF(Inskrivning!A1203="m",Inskrivning!W1203,0)</f>
        <v>0</v>
      </c>
      <c r="P501" s="73">
        <f>IF(Inskrivning!A1203="m",Inskrivning!X1203,0)</f>
        <v>0</v>
      </c>
      <c r="Q501" s="113"/>
    </row>
    <row r="502" spans="2:17" ht="15.6" x14ac:dyDescent="0.3">
      <c r="B502" s="55">
        <f>IF(Inskrivning!A1204="m",Inskrivning!J1204,0)</f>
        <v>0</v>
      </c>
      <c r="C502" s="35">
        <f>IF(Inskrivning!A1204="m",Inskrivning!K1204,0)</f>
        <v>0</v>
      </c>
      <c r="D502" s="16">
        <f>IF(Inskrivning!A1204="m",Inskrivning!L1204,0)</f>
        <v>0</v>
      </c>
      <c r="E502" s="16">
        <f>IF(Inskrivning!A1204="m",Inskrivning!M1204,0)</f>
        <v>0</v>
      </c>
      <c r="F502" s="16">
        <f>IF(Inskrivning!A1204="m",Inskrivning!N1204,0)</f>
        <v>0</v>
      </c>
      <c r="G502" s="16">
        <f>IF(Inskrivning!A1204="m",Inskrivning!O1204,0)</f>
        <v>0</v>
      </c>
      <c r="H502" s="16">
        <f>IF(Inskrivning!A1204="m",Inskrivning!P1204,0)</f>
        <v>0</v>
      </c>
      <c r="I502" s="73">
        <f>IF(Inskrivning!A1204="m",Inskrivning!Q1204,0)</f>
        <v>0</v>
      </c>
      <c r="J502" s="16">
        <f>IF(Inskrivning!A1204="m",Inskrivning!R1204,0)</f>
        <v>0</v>
      </c>
      <c r="K502" s="16">
        <f>IF(Inskrivning!A1204="m",Inskrivning!S1204,0)</f>
        <v>0</v>
      </c>
      <c r="L502" s="16">
        <f>IF(Inskrivning!A1204="m",Inskrivning!T1204,0)</f>
        <v>0</v>
      </c>
      <c r="M502" s="16">
        <f>IF(Inskrivning!A1204="m",Inskrivning!U1204,0)</f>
        <v>0</v>
      </c>
      <c r="N502" s="16">
        <f>IF(Inskrivning!A1204="m",Inskrivning!V1204,0)</f>
        <v>0</v>
      </c>
      <c r="O502" s="73">
        <f>IF(Inskrivning!A1204="m",Inskrivning!W1204,0)</f>
        <v>0</v>
      </c>
      <c r="P502" s="73">
        <f>IF(Inskrivning!A1204="m",Inskrivning!X1204,0)</f>
        <v>0</v>
      </c>
      <c r="Q502" s="113"/>
    </row>
    <row r="503" spans="2:17" ht="15.6" x14ac:dyDescent="0.3">
      <c r="B503" s="55">
        <f>IF(Inskrivning!A1205="m",Inskrivning!J1205,0)</f>
        <v>0</v>
      </c>
      <c r="C503" s="35">
        <f>IF(Inskrivning!A1205="m",Inskrivning!K1205,0)</f>
        <v>0</v>
      </c>
      <c r="D503" s="16">
        <f>IF(Inskrivning!A1205="m",Inskrivning!L1205,0)</f>
        <v>0</v>
      </c>
      <c r="E503" s="16">
        <f>IF(Inskrivning!A1205="m",Inskrivning!M1205,0)</f>
        <v>0</v>
      </c>
      <c r="F503" s="16">
        <f>IF(Inskrivning!A1205="m",Inskrivning!N1205,0)</f>
        <v>0</v>
      </c>
      <c r="G503" s="16">
        <f>IF(Inskrivning!A1205="m",Inskrivning!O1205,0)</f>
        <v>0</v>
      </c>
      <c r="H503" s="16">
        <f>IF(Inskrivning!A1205="m",Inskrivning!P1205,0)</f>
        <v>0</v>
      </c>
      <c r="I503" s="73">
        <f>IF(Inskrivning!A1205="m",Inskrivning!Q1205,0)</f>
        <v>0</v>
      </c>
      <c r="J503" s="16">
        <f>IF(Inskrivning!A1205="m",Inskrivning!R1205,0)</f>
        <v>0</v>
      </c>
      <c r="K503" s="16">
        <f>IF(Inskrivning!A1205="m",Inskrivning!S1205,0)</f>
        <v>0</v>
      </c>
      <c r="L503" s="16">
        <f>IF(Inskrivning!A1205="m",Inskrivning!T1205,0)</f>
        <v>0</v>
      </c>
      <c r="M503" s="16">
        <f>IF(Inskrivning!A1205="m",Inskrivning!U1205,0)</f>
        <v>0</v>
      </c>
      <c r="N503" s="16">
        <f>IF(Inskrivning!A1205="m",Inskrivning!V1205,0)</f>
        <v>0</v>
      </c>
      <c r="O503" s="73">
        <f>IF(Inskrivning!A1205="m",Inskrivning!W1205,0)</f>
        <v>0</v>
      </c>
      <c r="P503" s="73">
        <f>IF(Inskrivning!A1205="m",Inskrivning!X1205,0)</f>
        <v>0</v>
      </c>
      <c r="Q503" s="113"/>
    </row>
    <row r="504" spans="2:17" ht="15.6" x14ac:dyDescent="0.3">
      <c r="B504" s="55">
        <f>IF(Inskrivning!A1206="m",Inskrivning!J1206,0)</f>
        <v>0</v>
      </c>
      <c r="C504" s="35">
        <f>IF(Inskrivning!A1206="m",Inskrivning!K1206,0)</f>
        <v>0</v>
      </c>
      <c r="D504" s="16">
        <f>IF(Inskrivning!A1206="m",Inskrivning!L1206,0)</f>
        <v>0</v>
      </c>
      <c r="E504" s="16">
        <f>IF(Inskrivning!A1206="m",Inskrivning!M1206,0)</f>
        <v>0</v>
      </c>
      <c r="F504" s="16">
        <f>IF(Inskrivning!A1206="m",Inskrivning!N1206,0)</f>
        <v>0</v>
      </c>
      <c r="G504" s="16">
        <f>IF(Inskrivning!A1206="m",Inskrivning!O1206,0)</f>
        <v>0</v>
      </c>
      <c r="H504" s="16">
        <f>IF(Inskrivning!A1206="m",Inskrivning!P1206,0)</f>
        <v>0</v>
      </c>
      <c r="I504" s="73">
        <f>IF(Inskrivning!A1206="m",Inskrivning!Q1206,0)</f>
        <v>0</v>
      </c>
      <c r="J504" s="16">
        <f>IF(Inskrivning!A1206="m",Inskrivning!R1206,0)</f>
        <v>0</v>
      </c>
      <c r="K504" s="16">
        <f>IF(Inskrivning!A1206="m",Inskrivning!S1206,0)</f>
        <v>0</v>
      </c>
      <c r="L504" s="16">
        <f>IF(Inskrivning!A1206="m",Inskrivning!T1206,0)</f>
        <v>0</v>
      </c>
      <c r="M504" s="16">
        <f>IF(Inskrivning!A1206="m",Inskrivning!U1206,0)</f>
        <v>0</v>
      </c>
      <c r="N504" s="16">
        <f>IF(Inskrivning!A1206="m",Inskrivning!V1206,0)</f>
        <v>0</v>
      </c>
      <c r="O504" s="73">
        <f>IF(Inskrivning!A1206="m",Inskrivning!W1206,0)</f>
        <v>0</v>
      </c>
      <c r="P504" s="73">
        <f>IF(Inskrivning!A1206="m",Inskrivning!X1206,0)</f>
        <v>0</v>
      </c>
      <c r="Q504" s="113"/>
    </row>
  </sheetData>
  <sortState xmlns:xlrd2="http://schemas.microsoft.com/office/spreadsheetml/2017/richdata2" ref="B305:Q504">
    <sortCondition descending="1" ref="P305:P504"/>
    <sortCondition descending="1" ref="Q305:Q504"/>
  </sortState>
  <phoneticPr fontId="4" type="noConversion"/>
  <pageMargins left="0.7" right="0.7" top="0.75" bottom="0.75" header="0.3" footer="0.3"/>
  <pageSetup paperSize="9"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26">
    <tabColor indexed="13"/>
  </sheetPr>
  <dimension ref="A1:X504"/>
  <sheetViews>
    <sheetView topLeftCell="A294" workbookViewId="0">
      <selection activeCell="B301" sqref="B301"/>
    </sheetView>
  </sheetViews>
  <sheetFormatPr defaultRowHeight="15" x14ac:dyDescent="0.25"/>
  <cols>
    <col min="1" max="1" width="5.6640625" style="4" customWidth="1"/>
    <col min="2" max="2" width="25.6640625" style="56" customWidth="1"/>
    <col min="3" max="3" width="15.6640625" style="22" customWidth="1"/>
    <col min="4" max="8" width="4.88671875" customWidth="1"/>
    <col min="9" max="9" width="8" style="13" bestFit="1" customWidth="1"/>
    <col min="10" max="14" width="4.88671875" customWidth="1"/>
    <col min="15" max="15" width="8" style="13" bestFit="1" customWidth="1"/>
    <col min="16" max="16" width="7.6640625" style="13" bestFit="1" customWidth="1"/>
    <col min="17" max="17" width="4.77734375" style="15" customWidth="1"/>
  </cols>
  <sheetData>
    <row r="1" spans="1:24" ht="24.6" x14ac:dyDescent="0.4">
      <c r="B1" s="71" t="s">
        <v>39</v>
      </c>
      <c r="T1" s="4"/>
      <c r="X1" s="4"/>
    </row>
    <row r="3" spans="1:24" x14ac:dyDescent="0.25">
      <c r="B3" s="38"/>
      <c r="C3" s="21"/>
      <c r="D3" s="2" t="s">
        <v>1</v>
      </c>
      <c r="E3" s="2" t="s">
        <v>1</v>
      </c>
      <c r="F3" s="2" t="s">
        <v>1</v>
      </c>
      <c r="G3" s="2" t="s">
        <v>1</v>
      </c>
      <c r="H3" s="2" t="s">
        <v>1</v>
      </c>
      <c r="I3" s="1" t="s">
        <v>2</v>
      </c>
      <c r="J3" s="2" t="s">
        <v>1</v>
      </c>
      <c r="K3" s="2" t="s">
        <v>1</v>
      </c>
      <c r="L3" s="2" t="s">
        <v>1</v>
      </c>
      <c r="M3" s="2" t="s">
        <v>3</v>
      </c>
      <c r="N3" s="2" t="s">
        <v>1</v>
      </c>
      <c r="O3" s="1" t="s">
        <v>2</v>
      </c>
      <c r="P3" s="1"/>
      <c r="Q3" s="109" t="s">
        <v>459</v>
      </c>
    </row>
    <row r="4" spans="1:24" ht="13.8" x14ac:dyDescent="0.25">
      <c r="A4" s="2" t="s">
        <v>22</v>
      </c>
      <c r="B4" s="25" t="s">
        <v>5</v>
      </c>
      <c r="C4" s="34" t="s">
        <v>6</v>
      </c>
      <c r="D4" s="2">
        <v>1</v>
      </c>
      <c r="E4" s="2">
        <v>2</v>
      </c>
      <c r="F4" s="2">
        <v>3</v>
      </c>
      <c r="G4" s="2">
        <v>4</v>
      </c>
      <c r="H4" s="2">
        <v>5</v>
      </c>
      <c r="I4" s="3" t="s">
        <v>7</v>
      </c>
      <c r="J4" s="2">
        <v>6</v>
      </c>
      <c r="K4" s="2">
        <v>7</v>
      </c>
      <c r="L4" s="2">
        <v>8</v>
      </c>
      <c r="M4" s="2">
        <v>9</v>
      </c>
      <c r="N4" s="2">
        <v>10</v>
      </c>
      <c r="O4" s="3" t="s">
        <v>8</v>
      </c>
      <c r="P4" s="1" t="s">
        <v>9</v>
      </c>
      <c r="Q4" s="109" t="s">
        <v>239</v>
      </c>
      <c r="T4" s="2">
        <f>Inskrivning!$S$3</f>
        <v>0</v>
      </c>
    </row>
    <row r="5" spans="1:24" ht="17.100000000000001" customHeight="1" x14ac:dyDescent="0.3">
      <c r="A5" s="16">
        <f>IF(B5=0,1,1)</f>
        <v>1</v>
      </c>
      <c r="B5" s="55">
        <f>IF(Inskrivning!A15="h",Inskrivning!J15,0)</f>
        <v>0</v>
      </c>
      <c r="C5" s="35">
        <f>IF(Inskrivning!A15="h",Inskrivning!K15,0)</f>
        <v>0</v>
      </c>
      <c r="D5" s="16">
        <f>IF(Inskrivning!A15="h",Inskrivning!L15,0)</f>
        <v>0</v>
      </c>
      <c r="E5" s="16">
        <f>IF(Inskrivning!A15="h",Inskrivning!M15,0)</f>
        <v>0</v>
      </c>
      <c r="F5" s="16">
        <f>IF(Inskrivning!A15="h",Inskrivning!N15,0)</f>
        <v>0</v>
      </c>
      <c r="G5" s="16">
        <f>IF(Inskrivning!A15="h",Inskrivning!O15,0)</f>
        <v>0</v>
      </c>
      <c r="H5" s="16">
        <f>IF(Inskrivning!A15="h",Inskrivning!P15,0)</f>
        <v>0</v>
      </c>
      <c r="I5" s="73">
        <f>IF(Inskrivning!A15="h",Inskrivning!Q15,0)</f>
        <v>0</v>
      </c>
      <c r="J5" s="16">
        <f>IF(Inskrivning!A15="h",Inskrivning!R15,0)</f>
        <v>0</v>
      </c>
      <c r="K5" s="16">
        <f>IF(Inskrivning!A15="h",Inskrivning!S15,0)</f>
        <v>0</v>
      </c>
      <c r="L5" s="16">
        <f>IF(Inskrivning!A15="h",Inskrivning!T15,0)</f>
        <v>0</v>
      </c>
      <c r="M5" s="16">
        <f>IF(Inskrivning!A15="h",Inskrivning!U15,0)</f>
        <v>0</v>
      </c>
      <c r="N5" s="16">
        <f>IF(Inskrivning!A15="h",Inskrivning!V15,0)</f>
        <v>0</v>
      </c>
      <c r="O5" s="73">
        <f>IF(Inskrivning!A15="h",Inskrivning!W15,0)</f>
        <v>0</v>
      </c>
      <c r="P5" s="73">
        <f>IF(Inskrivning!A15="h",Inskrivning!X15,0)</f>
        <v>0</v>
      </c>
      <c r="Q5" s="113"/>
    </row>
    <row r="6" spans="1:24" ht="17.100000000000001" customHeight="1" x14ac:dyDescent="0.3">
      <c r="A6" s="16">
        <f>IF(B6=0,ROW(2:2),IF(AND(P6=P5,Q6&lt;Q5),ROW(2:2),IF(P6=P5,A5,ROW(2:2))))</f>
        <v>2</v>
      </c>
      <c r="B6" s="55">
        <f>IF(Inskrivning!A14="h",Inskrivning!J14,0)</f>
        <v>0</v>
      </c>
      <c r="C6" s="35">
        <f>IF(Inskrivning!A14="h",Inskrivning!K14,0)</f>
        <v>0</v>
      </c>
      <c r="D6" s="16">
        <f>IF(Inskrivning!A14="h",Inskrivning!L14,0)</f>
        <v>0</v>
      </c>
      <c r="E6" s="16">
        <f>IF(Inskrivning!A14="h",Inskrivning!M14,0)</f>
        <v>0</v>
      </c>
      <c r="F6" s="16">
        <f>IF(Inskrivning!A14="h",Inskrivning!N14,0)</f>
        <v>0</v>
      </c>
      <c r="G6" s="16">
        <f>IF(Inskrivning!A14="h",Inskrivning!O14,0)</f>
        <v>0</v>
      </c>
      <c r="H6" s="16">
        <f>IF(Inskrivning!A14="h",Inskrivning!P14,0)</f>
        <v>0</v>
      </c>
      <c r="I6" s="73">
        <f>IF(Inskrivning!A14="h",Inskrivning!Q14,0)</f>
        <v>0</v>
      </c>
      <c r="J6" s="16">
        <f>IF(Inskrivning!A14="h",Inskrivning!R14,0)</f>
        <v>0</v>
      </c>
      <c r="K6" s="16">
        <f>IF(Inskrivning!A14="h",Inskrivning!S14,0)</f>
        <v>0</v>
      </c>
      <c r="L6" s="16">
        <f>IF(Inskrivning!A14="h",Inskrivning!T14,0)</f>
        <v>0</v>
      </c>
      <c r="M6" s="16">
        <f>IF(Inskrivning!A14="h",Inskrivning!U14,0)</f>
        <v>0</v>
      </c>
      <c r="N6" s="16">
        <f>IF(Inskrivning!A14="h",Inskrivning!V14,0)</f>
        <v>0</v>
      </c>
      <c r="O6" s="73">
        <f>IF(Inskrivning!A14="h",Inskrivning!W14,0)</f>
        <v>0</v>
      </c>
      <c r="P6" s="73">
        <f>IF(Inskrivning!A14="h",Inskrivning!X14,0)</f>
        <v>0</v>
      </c>
      <c r="Q6" s="113"/>
    </row>
    <row r="7" spans="1:24" ht="17.100000000000001" customHeight="1" x14ac:dyDescent="0.3">
      <c r="A7" s="16">
        <f t="shared" ref="A7:A10" si="0">IF(B7=0,ROW(3:3),IF(AND(P7=P6,Q7&lt;Q6),ROW(3:3),IF(P7=P6,A6,ROW(3:3))))</f>
        <v>3</v>
      </c>
      <c r="B7" s="55">
        <f>IF(Inskrivning!A23="h",Inskrivning!J23,0)</f>
        <v>0</v>
      </c>
      <c r="C7" s="35">
        <f>IF(Inskrivning!A23="h",Inskrivning!K23,0)</f>
        <v>0</v>
      </c>
      <c r="D7" s="16">
        <f>IF(Inskrivning!A23="h",Inskrivning!L23,0)</f>
        <v>0</v>
      </c>
      <c r="E7" s="16">
        <f>IF(Inskrivning!A23="h",Inskrivning!M23,0)</f>
        <v>0</v>
      </c>
      <c r="F7" s="16">
        <f>IF(Inskrivning!A23="h",Inskrivning!N23,0)</f>
        <v>0</v>
      </c>
      <c r="G7" s="16">
        <f>IF(Inskrivning!A23="h",Inskrivning!O23,0)</f>
        <v>0</v>
      </c>
      <c r="H7" s="16">
        <f>IF(Inskrivning!A23="h",Inskrivning!P23,0)</f>
        <v>0</v>
      </c>
      <c r="I7" s="73">
        <f>IF(Inskrivning!A23="h",Inskrivning!Q23,0)</f>
        <v>0</v>
      </c>
      <c r="J7" s="16">
        <f>IF(Inskrivning!A23="h",Inskrivning!R23,0)</f>
        <v>0</v>
      </c>
      <c r="K7" s="16">
        <f>IF(Inskrivning!A23="h",Inskrivning!S23,0)</f>
        <v>0</v>
      </c>
      <c r="L7" s="16">
        <f>IF(Inskrivning!A23="h",Inskrivning!T23,0)</f>
        <v>0</v>
      </c>
      <c r="M7" s="16">
        <f>IF(Inskrivning!A23="h",Inskrivning!U23,0)</f>
        <v>0</v>
      </c>
      <c r="N7" s="16">
        <f>IF(Inskrivning!A23="h",Inskrivning!V23,0)</f>
        <v>0</v>
      </c>
      <c r="O7" s="73">
        <f>IF(Inskrivning!A23="h",Inskrivning!W23,0)</f>
        <v>0</v>
      </c>
      <c r="P7" s="73">
        <f>IF(Inskrivning!A23="h",Inskrivning!X23,0)</f>
        <v>0</v>
      </c>
      <c r="Q7" s="113"/>
    </row>
    <row r="8" spans="1:24" ht="17.100000000000001" customHeight="1" x14ac:dyDescent="0.3">
      <c r="A8" s="16">
        <f t="shared" si="0"/>
        <v>4</v>
      </c>
      <c r="B8" s="55">
        <f>IF(Inskrivning!A21="h",Inskrivning!J21,0)</f>
        <v>0</v>
      </c>
      <c r="C8" s="35">
        <f>IF(Inskrivning!A21="h",Inskrivning!K21,0)</f>
        <v>0</v>
      </c>
      <c r="D8" s="16">
        <f>IF(Inskrivning!A21="h",Inskrivning!L21,0)</f>
        <v>0</v>
      </c>
      <c r="E8" s="16">
        <f>IF(Inskrivning!A21="h",Inskrivning!M21,0)</f>
        <v>0</v>
      </c>
      <c r="F8" s="16">
        <f>IF(Inskrivning!A21="h",Inskrivning!N21,0)</f>
        <v>0</v>
      </c>
      <c r="G8" s="16">
        <f>IF(Inskrivning!A21="h",Inskrivning!O21,0)</f>
        <v>0</v>
      </c>
      <c r="H8" s="16">
        <f>IF(Inskrivning!A21="h",Inskrivning!P21,0)</f>
        <v>0</v>
      </c>
      <c r="I8" s="73">
        <f>IF(Inskrivning!A21="h",Inskrivning!Q21,0)</f>
        <v>0</v>
      </c>
      <c r="J8" s="16">
        <f>IF(Inskrivning!A21="h",Inskrivning!R21,0)</f>
        <v>0</v>
      </c>
      <c r="K8" s="16">
        <f>IF(Inskrivning!A21="h",Inskrivning!S21,0)</f>
        <v>0</v>
      </c>
      <c r="L8" s="16">
        <f>IF(Inskrivning!A21="h",Inskrivning!T21,0)</f>
        <v>0</v>
      </c>
      <c r="M8" s="16">
        <f>IF(Inskrivning!A21="h",Inskrivning!U21,0)</f>
        <v>0</v>
      </c>
      <c r="N8" s="16">
        <f>IF(Inskrivning!A21="h",Inskrivning!V21,0)</f>
        <v>0</v>
      </c>
      <c r="O8" s="73">
        <f>IF(Inskrivning!A21="h",Inskrivning!W21,0)</f>
        <v>0</v>
      </c>
      <c r="P8" s="73">
        <f>IF(Inskrivning!A21="h",Inskrivning!X21,0)</f>
        <v>0</v>
      </c>
      <c r="Q8" s="113"/>
    </row>
    <row r="9" spans="1:24" ht="17.100000000000001" customHeight="1" x14ac:dyDescent="0.3">
      <c r="A9" s="16">
        <f t="shared" si="0"/>
        <v>5</v>
      </c>
      <c r="B9" s="55">
        <f>IF(Inskrivning!A13="h",Inskrivning!J13,0)</f>
        <v>0</v>
      </c>
      <c r="C9" s="35">
        <f>IF(Inskrivning!A13="h",Inskrivning!K13,0)</f>
        <v>0</v>
      </c>
      <c r="D9" s="16">
        <f>IF(Inskrivning!A13="h",Inskrivning!L13,0)</f>
        <v>0</v>
      </c>
      <c r="E9" s="16">
        <f>IF(Inskrivning!A13="h",Inskrivning!M13,0)</f>
        <v>0</v>
      </c>
      <c r="F9" s="16">
        <f>IF(Inskrivning!A13="h",Inskrivning!N13,0)</f>
        <v>0</v>
      </c>
      <c r="G9" s="16">
        <f>IF(Inskrivning!A13="h",Inskrivning!O13,0)</f>
        <v>0</v>
      </c>
      <c r="H9" s="16">
        <f>IF(Inskrivning!A13="h",Inskrivning!P13,0)</f>
        <v>0</v>
      </c>
      <c r="I9" s="73">
        <f>IF(Inskrivning!A13="h",Inskrivning!Q13,0)</f>
        <v>0</v>
      </c>
      <c r="J9" s="16">
        <f>IF(Inskrivning!A13="h",Inskrivning!R13,0)</f>
        <v>0</v>
      </c>
      <c r="K9" s="16">
        <f>IF(Inskrivning!A13="h",Inskrivning!S13,0)</f>
        <v>0</v>
      </c>
      <c r="L9" s="16">
        <f>IF(Inskrivning!A13="h",Inskrivning!T13,0)</f>
        <v>0</v>
      </c>
      <c r="M9" s="16">
        <f>IF(Inskrivning!A13="h",Inskrivning!U13,0)</f>
        <v>0</v>
      </c>
      <c r="N9" s="16">
        <f>IF(Inskrivning!A13="h",Inskrivning!V13,0)</f>
        <v>0</v>
      </c>
      <c r="O9" s="73">
        <f>IF(Inskrivning!A13="h",Inskrivning!W13,0)</f>
        <v>0</v>
      </c>
      <c r="P9" s="73">
        <f>IF(Inskrivning!A13="h",Inskrivning!X13,0)</f>
        <v>0</v>
      </c>
      <c r="Q9" s="113"/>
    </row>
    <row r="10" spans="1:24" ht="17.100000000000001" customHeight="1" x14ac:dyDescent="0.3">
      <c r="A10" s="16">
        <f t="shared" si="0"/>
        <v>6</v>
      </c>
      <c r="B10" s="55">
        <f>IF(Inskrivning!A12="h",Inskrivning!J12,0)</f>
        <v>0</v>
      </c>
      <c r="C10" s="35">
        <f>IF(Inskrivning!A12="h",Inskrivning!K12,0)</f>
        <v>0</v>
      </c>
      <c r="D10" s="16">
        <f>IF(Inskrivning!A12="h",Inskrivning!L12,0)</f>
        <v>0</v>
      </c>
      <c r="E10" s="16">
        <f>IF(Inskrivning!A12="h",Inskrivning!M12,0)</f>
        <v>0</v>
      </c>
      <c r="F10" s="16">
        <f>IF(Inskrivning!A12="h",Inskrivning!N12,0)</f>
        <v>0</v>
      </c>
      <c r="G10" s="16">
        <f>IF(Inskrivning!A12="h",Inskrivning!O12,0)</f>
        <v>0</v>
      </c>
      <c r="H10" s="16">
        <f>IF(Inskrivning!A12="h",Inskrivning!P12,0)</f>
        <v>0</v>
      </c>
      <c r="I10" s="73">
        <f>IF(Inskrivning!A12="h",Inskrivning!Q12,0)</f>
        <v>0</v>
      </c>
      <c r="J10" s="16">
        <f>IF(Inskrivning!A12="h",Inskrivning!R12,0)</f>
        <v>0</v>
      </c>
      <c r="K10" s="16">
        <f>IF(Inskrivning!A12="h",Inskrivning!S12,0)</f>
        <v>0</v>
      </c>
      <c r="L10" s="16">
        <f>IF(Inskrivning!A12="h",Inskrivning!T12,0)</f>
        <v>0</v>
      </c>
      <c r="M10" s="16">
        <f>IF(Inskrivning!A12="h",Inskrivning!U12,0)</f>
        <v>0</v>
      </c>
      <c r="N10" s="16">
        <f>IF(Inskrivning!A12="h",Inskrivning!V12,0)</f>
        <v>0</v>
      </c>
      <c r="O10" s="73">
        <f>IF(Inskrivning!A12="h",Inskrivning!W12,0)</f>
        <v>0</v>
      </c>
      <c r="P10" s="73">
        <f>IF(Inskrivning!A12="h",Inskrivning!X12,0)</f>
        <v>0</v>
      </c>
      <c r="Q10" s="113"/>
    </row>
    <row r="11" spans="1:24" ht="17.100000000000001" customHeight="1" x14ac:dyDescent="0.3">
      <c r="A11" s="16">
        <f>IF(B11=0,ROW(7:7),IF(P11=P7,A7,IF(P11=P8,A8,IF(P11=P9,A9,IF(P11=P10,A10,ROW(7:7))))))</f>
        <v>7</v>
      </c>
      <c r="B11" s="55">
        <f>IF(Inskrivning!A9="h",Inskrivning!J9,0)</f>
        <v>0</v>
      </c>
      <c r="C11" s="35">
        <f>IF(Inskrivning!A9="h",Inskrivning!K9,0)</f>
        <v>0</v>
      </c>
      <c r="D11" s="16">
        <f>IF(Inskrivning!A9="h",Inskrivning!L9,0)</f>
        <v>0</v>
      </c>
      <c r="E11" s="16">
        <f>IF(Inskrivning!A9="h",Inskrivning!M9,0)</f>
        <v>0</v>
      </c>
      <c r="F11" s="16">
        <f>IF(Inskrivning!A9="h",Inskrivning!N9,0)</f>
        <v>0</v>
      </c>
      <c r="G11" s="16">
        <f>IF(Inskrivning!A9="h",Inskrivning!O9,0)</f>
        <v>0</v>
      </c>
      <c r="H11" s="16">
        <f>IF(Inskrivning!A9="h",Inskrivning!P9,0)</f>
        <v>0</v>
      </c>
      <c r="I11" s="73">
        <f>IF(Inskrivning!A9="h",Inskrivning!Q9,0)</f>
        <v>0</v>
      </c>
      <c r="J11" s="16">
        <f>IF(Inskrivning!A9="h",Inskrivning!R9,0)</f>
        <v>0</v>
      </c>
      <c r="K11" s="16">
        <f>IF(Inskrivning!A9="h",Inskrivning!S9,0)</f>
        <v>0</v>
      </c>
      <c r="L11" s="16">
        <f>IF(Inskrivning!A9="h",Inskrivning!T9,0)</f>
        <v>0</v>
      </c>
      <c r="M11" s="16">
        <f>IF(Inskrivning!A9="h",Inskrivning!U9,0)</f>
        <v>0</v>
      </c>
      <c r="N11" s="16">
        <f>IF(Inskrivning!A9="h",Inskrivning!V9,0)</f>
        <v>0</v>
      </c>
      <c r="O11" s="73">
        <f>IF(Inskrivning!A9="h",Inskrivning!W9,0)</f>
        <v>0</v>
      </c>
      <c r="P11" s="73">
        <f>IF(Inskrivning!A9="h",Inskrivning!X9,0)</f>
        <v>0</v>
      </c>
      <c r="Q11" s="113"/>
    </row>
    <row r="12" spans="1:24" ht="17.100000000000001" customHeight="1" x14ac:dyDescent="0.3">
      <c r="A12" s="16">
        <f t="shared" ref="A12:A75" si="1">IF(B12=0,ROW(8:8),IF(P12=P8,A8,IF(P12=P9,A9,IF(P12=P10,A10,IF(P12=P11,A11,ROW(8:8))))))</f>
        <v>8</v>
      </c>
      <c r="B12" s="55">
        <f>IF(Inskrivning!A8="h",Inskrivning!J8,0)</f>
        <v>0</v>
      </c>
      <c r="C12" s="35">
        <f>IF(Inskrivning!A8="h",Inskrivning!K8,0)</f>
        <v>0</v>
      </c>
      <c r="D12" s="16">
        <f>IF(Inskrivning!A8="h",Inskrivning!L8,0)</f>
        <v>0</v>
      </c>
      <c r="E12" s="16">
        <f>IF(Inskrivning!A8="h",Inskrivning!M8,0)</f>
        <v>0</v>
      </c>
      <c r="F12" s="16">
        <f>IF(Inskrivning!A8="h",Inskrivning!N8,0)</f>
        <v>0</v>
      </c>
      <c r="G12" s="16">
        <f>IF(Inskrivning!A8="h",Inskrivning!O8,0)</f>
        <v>0</v>
      </c>
      <c r="H12" s="16">
        <f>IF(Inskrivning!A8="h",Inskrivning!P8,0)</f>
        <v>0</v>
      </c>
      <c r="I12" s="73">
        <f>IF(Inskrivning!A8="h",Inskrivning!Q8,0)</f>
        <v>0</v>
      </c>
      <c r="J12" s="16">
        <f>IF(Inskrivning!A8="h",Inskrivning!R8,0)</f>
        <v>0</v>
      </c>
      <c r="K12" s="16">
        <f>IF(Inskrivning!A8="h",Inskrivning!S8,0)</f>
        <v>0</v>
      </c>
      <c r="L12" s="16">
        <f>IF(Inskrivning!A8="h",Inskrivning!T8,0)</f>
        <v>0</v>
      </c>
      <c r="M12" s="16">
        <f>IF(Inskrivning!A8="h",Inskrivning!U8,0)</f>
        <v>0</v>
      </c>
      <c r="N12" s="16">
        <f>IF(Inskrivning!A8="h",Inskrivning!V8,0)</f>
        <v>0</v>
      </c>
      <c r="O12" s="73">
        <f>IF(Inskrivning!A8="h",Inskrivning!W8,0)</f>
        <v>0</v>
      </c>
      <c r="P12" s="73">
        <f>IF(Inskrivning!A8="h",Inskrivning!X8,0)</f>
        <v>0</v>
      </c>
      <c r="Q12" s="113"/>
    </row>
    <row r="13" spans="1:24" ht="17.100000000000001" customHeight="1" x14ac:dyDescent="0.3">
      <c r="A13" s="16">
        <f t="shared" si="1"/>
        <v>9</v>
      </c>
      <c r="B13" s="55">
        <f>IF(Inskrivning!A29="h",Inskrivning!J29,0)</f>
        <v>0</v>
      </c>
      <c r="C13" s="35">
        <f>IF(Inskrivning!A29="h",Inskrivning!K29,0)</f>
        <v>0</v>
      </c>
      <c r="D13" s="16">
        <f>IF(Inskrivning!A29="h",Inskrivning!L29,0)</f>
        <v>0</v>
      </c>
      <c r="E13" s="16">
        <f>IF(Inskrivning!A29="h",Inskrivning!M29,0)</f>
        <v>0</v>
      </c>
      <c r="F13" s="16">
        <f>IF(Inskrivning!A29="h",Inskrivning!N29,0)</f>
        <v>0</v>
      </c>
      <c r="G13" s="16">
        <f>IF(Inskrivning!A29="h",Inskrivning!O29,0)</f>
        <v>0</v>
      </c>
      <c r="H13" s="16">
        <f>IF(Inskrivning!A29="h",Inskrivning!P29,0)</f>
        <v>0</v>
      </c>
      <c r="I13" s="73">
        <f>IF(Inskrivning!A29="h",Inskrivning!Q29,0)</f>
        <v>0</v>
      </c>
      <c r="J13" s="16">
        <f>IF(Inskrivning!A29="h",Inskrivning!R29,0)</f>
        <v>0</v>
      </c>
      <c r="K13" s="16">
        <f>IF(Inskrivning!A29="h",Inskrivning!S29,0)</f>
        <v>0</v>
      </c>
      <c r="L13" s="16">
        <f>IF(Inskrivning!A29="h",Inskrivning!T29,0)</f>
        <v>0</v>
      </c>
      <c r="M13" s="16">
        <f>IF(Inskrivning!A29="h",Inskrivning!U29,0)</f>
        <v>0</v>
      </c>
      <c r="N13" s="16">
        <f>IF(Inskrivning!A29="h",Inskrivning!V29,0)</f>
        <v>0</v>
      </c>
      <c r="O13" s="73">
        <f>IF(Inskrivning!A29="h",Inskrivning!W29,0)</f>
        <v>0</v>
      </c>
      <c r="P13" s="73">
        <f>IF(Inskrivning!A29="h",Inskrivning!X29,0)</f>
        <v>0</v>
      </c>
      <c r="Q13" s="113"/>
    </row>
    <row r="14" spans="1:24" ht="17.100000000000001" customHeight="1" x14ac:dyDescent="0.3">
      <c r="A14" s="16">
        <f t="shared" si="1"/>
        <v>10</v>
      </c>
      <c r="B14" s="55">
        <f>IF(Inskrivning!A17="h",Inskrivning!J17,0)</f>
        <v>0</v>
      </c>
      <c r="C14" s="35">
        <f>IF(Inskrivning!A17="h",Inskrivning!K17,0)</f>
        <v>0</v>
      </c>
      <c r="D14" s="16">
        <f>IF(Inskrivning!A17="h",Inskrivning!L17,0)</f>
        <v>0</v>
      </c>
      <c r="E14" s="16">
        <f>IF(Inskrivning!A17="h",Inskrivning!M17,0)</f>
        <v>0</v>
      </c>
      <c r="F14" s="16">
        <f>IF(Inskrivning!A17="h",Inskrivning!N17,0)</f>
        <v>0</v>
      </c>
      <c r="G14" s="16">
        <f>IF(Inskrivning!A17="h",Inskrivning!O17,0)</f>
        <v>0</v>
      </c>
      <c r="H14" s="16">
        <f>IF(Inskrivning!A17="h",Inskrivning!P17,0)</f>
        <v>0</v>
      </c>
      <c r="I14" s="73">
        <f>IF(Inskrivning!A17="h",Inskrivning!Q17,0)</f>
        <v>0</v>
      </c>
      <c r="J14" s="16">
        <f>IF(Inskrivning!A17="h",Inskrivning!R17,0)</f>
        <v>0</v>
      </c>
      <c r="K14" s="16">
        <f>IF(Inskrivning!A17="h",Inskrivning!S17,0)</f>
        <v>0</v>
      </c>
      <c r="L14" s="16">
        <f>IF(Inskrivning!A17="h",Inskrivning!T17,0)</f>
        <v>0</v>
      </c>
      <c r="M14" s="16">
        <f>IF(Inskrivning!A17="h",Inskrivning!U17,0)</f>
        <v>0</v>
      </c>
      <c r="N14" s="16">
        <f>IF(Inskrivning!A17="h",Inskrivning!V17,0)</f>
        <v>0</v>
      </c>
      <c r="O14" s="73">
        <f>IF(Inskrivning!A17="h",Inskrivning!W17,0)</f>
        <v>0</v>
      </c>
      <c r="P14" s="73">
        <f>IF(Inskrivning!A17="h",Inskrivning!X17,0)</f>
        <v>0</v>
      </c>
      <c r="Q14" s="113"/>
    </row>
    <row r="15" spans="1:24" ht="17.100000000000001" customHeight="1" x14ac:dyDescent="0.3">
      <c r="A15" s="16">
        <f t="shared" si="1"/>
        <v>11</v>
      </c>
      <c r="B15" s="55">
        <f>IF(Inskrivning!A19="h",Inskrivning!J19,0)</f>
        <v>0</v>
      </c>
      <c r="C15" s="35">
        <f>IF(Inskrivning!A19="h",Inskrivning!K19,0)</f>
        <v>0</v>
      </c>
      <c r="D15" s="16">
        <f>IF(Inskrivning!A19="h",Inskrivning!L19,0)</f>
        <v>0</v>
      </c>
      <c r="E15" s="16">
        <f>IF(Inskrivning!A19="h",Inskrivning!M19,0)</f>
        <v>0</v>
      </c>
      <c r="F15" s="16">
        <f>IF(Inskrivning!A19="h",Inskrivning!N19,0)</f>
        <v>0</v>
      </c>
      <c r="G15" s="16">
        <f>IF(Inskrivning!A19="h",Inskrivning!O19,0)</f>
        <v>0</v>
      </c>
      <c r="H15" s="16">
        <f>IF(Inskrivning!A19="h",Inskrivning!P19,0)</f>
        <v>0</v>
      </c>
      <c r="I15" s="73">
        <f>IF(Inskrivning!A19="h",Inskrivning!Q19,0)</f>
        <v>0</v>
      </c>
      <c r="J15" s="16">
        <f>IF(Inskrivning!A19="h",Inskrivning!R19,0)</f>
        <v>0</v>
      </c>
      <c r="K15" s="16">
        <f>IF(Inskrivning!A19="h",Inskrivning!S19,0)</f>
        <v>0</v>
      </c>
      <c r="L15" s="16">
        <f>IF(Inskrivning!A19="h",Inskrivning!T19,0)</f>
        <v>0</v>
      </c>
      <c r="M15" s="16">
        <f>IF(Inskrivning!A19="h",Inskrivning!U19,0)</f>
        <v>0</v>
      </c>
      <c r="N15" s="16">
        <f>IF(Inskrivning!A19="h",Inskrivning!V19,0)</f>
        <v>0</v>
      </c>
      <c r="O15" s="73">
        <f>IF(Inskrivning!A19="h",Inskrivning!W19,0)</f>
        <v>0</v>
      </c>
      <c r="P15" s="73">
        <f>IF(Inskrivning!A19="h",Inskrivning!X19,0)</f>
        <v>0</v>
      </c>
      <c r="Q15" s="113"/>
    </row>
    <row r="16" spans="1:24" ht="17.100000000000001" customHeight="1" x14ac:dyDescent="0.3">
      <c r="A16" s="16">
        <f t="shared" si="1"/>
        <v>12</v>
      </c>
      <c r="B16" s="55">
        <f>IF(Inskrivning!A31="h",Inskrivning!J31,0)</f>
        <v>0</v>
      </c>
      <c r="C16" s="35">
        <f>IF(Inskrivning!A31="h",Inskrivning!K31,0)</f>
        <v>0</v>
      </c>
      <c r="D16" s="16">
        <f>IF(Inskrivning!A31="h",Inskrivning!L31,0)</f>
        <v>0</v>
      </c>
      <c r="E16" s="16">
        <f>IF(Inskrivning!A31="h",Inskrivning!M31,0)</f>
        <v>0</v>
      </c>
      <c r="F16" s="16">
        <f>IF(Inskrivning!A31="h",Inskrivning!N31,0)</f>
        <v>0</v>
      </c>
      <c r="G16" s="16">
        <f>IF(Inskrivning!A31="h",Inskrivning!O31,0)</f>
        <v>0</v>
      </c>
      <c r="H16" s="16">
        <f>IF(Inskrivning!A31="h",Inskrivning!P31,0)</f>
        <v>0</v>
      </c>
      <c r="I16" s="73">
        <f>IF(Inskrivning!A31="h",Inskrivning!Q31,0)</f>
        <v>0</v>
      </c>
      <c r="J16" s="16">
        <f>IF(Inskrivning!A31="h",Inskrivning!R31,0)</f>
        <v>0</v>
      </c>
      <c r="K16" s="16">
        <f>IF(Inskrivning!A31="h",Inskrivning!S31,0)</f>
        <v>0</v>
      </c>
      <c r="L16" s="16">
        <f>IF(Inskrivning!A31="h",Inskrivning!T31,0)</f>
        <v>0</v>
      </c>
      <c r="M16" s="16">
        <f>IF(Inskrivning!A31="h",Inskrivning!U31,0)</f>
        <v>0</v>
      </c>
      <c r="N16" s="16">
        <f>IF(Inskrivning!A31="h",Inskrivning!V31,0)</f>
        <v>0</v>
      </c>
      <c r="O16" s="73">
        <f>IF(Inskrivning!A31="h",Inskrivning!W31,0)</f>
        <v>0</v>
      </c>
      <c r="P16" s="73">
        <f>IF(Inskrivning!A31="h",Inskrivning!X31,0)</f>
        <v>0</v>
      </c>
      <c r="Q16" s="113"/>
    </row>
    <row r="17" spans="1:17" ht="17.100000000000001" customHeight="1" x14ac:dyDescent="0.3">
      <c r="A17" s="16">
        <f t="shared" si="1"/>
        <v>13</v>
      </c>
      <c r="B17" s="55">
        <f>IF(Inskrivning!A10="h",Inskrivning!J10,0)</f>
        <v>0</v>
      </c>
      <c r="C17" s="35">
        <f>IF(Inskrivning!A10="h",Inskrivning!K10,0)</f>
        <v>0</v>
      </c>
      <c r="D17" s="16">
        <f>IF(Inskrivning!A10="h",Inskrivning!L10,0)</f>
        <v>0</v>
      </c>
      <c r="E17" s="16">
        <f>IF(Inskrivning!A10="h",Inskrivning!M10,0)</f>
        <v>0</v>
      </c>
      <c r="F17" s="16">
        <f>IF(Inskrivning!A10="h",Inskrivning!N10,0)</f>
        <v>0</v>
      </c>
      <c r="G17" s="16">
        <f>IF(Inskrivning!A10="h",Inskrivning!O10,0)</f>
        <v>0</v>
      </c>
      <c r="H17" s="16">
        <f>IF(Inskrivning!A10="h",Inskrivning!P10,0)</f>
        <v>0</v>
      </c>
      <c r="I17" s="73">
        <f>IF(Inskrivning!A10="h",Inskrivning!Q10,0)</f>
        <v>0</v>
      </c>
      <c r="J17" s="16">
        <f>IF(Inskrivning!A10="h",Inskrivning!R10,0)</f>
        <v>0</v>
      </c>
      <c r="K17" s="16">
        <f>IF(Inskrivning!A10="h",Inskrivning!S10,0)</f>
        <v>0</v>
      </c>
      <c r="L17" s="16">
        <f>IF(Inskrivning!A10="h",Inskrivning!T10,0)</f>
        <v>0</v>
      </c>
      <c r="M17" s="16">
        <f>IF(Inskrivning!A10="h",Inskrivning!U10,0)</f>
        <v>0</v>
      </c>
      <c r="N17" s="16">
        <f>IF(Inskrivning!A10="h",Inskrivning!V10,0)</f>
        <v>0</v>
      </c>
      <c r="O17" s="73">
        <f>IF(Inskrivning!A10="h",Inskrivning!W10,0)</f>
        <v>0</v>
      </c>
      <c r="P17" s="73">
        <f>IF(Inskrivning!A10="h",Inskrivning!X10,0)</f>
        <v>0</v>
      </c>
      <c r="Q17" s="113"/>
    </row>
    <row r="18" spans="1:17" ht="17.100000000000001" customHeight="1" x14ac:dyDescent="0.3">
      <c r="A18" s="16">
        <f t="shared" si="1"/>
        <v>14</v>
      </c>
      <c r="B18" s="55">
        <f>IF(Inskrivning!A28="h",Inskrivning!J28,0)</f>
        <v>0</v>
      </c>
      <c r="C18" s="35">
        <f>IF(Inskrivning!A28="h",Inskrivning!K28,0)</f>
        <v>0</v>
      </c>
      <c r="D18" s="16">
        <f>IF(Inskrivning!A28="h",Inskrivning!L28,0)</f>
        <v>0</v>
      </c>
      <c r="E18" s="16">
        <f>IF(Inskrivning!A28="h",Inskrivning!M28,0)</f>
        <v>0</v>
      </c>
      <c r="F18" s="16">
        <f>IF(Inskrivning!A28="h",Inskrivning!N28,0)</f>
        <v>0</v>
      </c>
      <c r="G18" s="16">
        <f>IF(Inskrivning!A28="h",Inskrivning!O28,0)</f>
        <v>0</v>
      </c>
      <c r="H18" s="16">
        <f>IF(Inskrivning!A28="h",Inskrivning!P28,0)</f>
        <v>0</v>
      </c>
      <c r="I18" s="73">
        <f>IF(Inskrivning!A28="h",Inskrivning!Q28,0)</f>
        <v>0</v>
      </c>
      <c r="J18" s="16">
        <f>IF(Inskrivning!A28="h",Inskrivning!R28,0)</f>
        <v>0</v>
      </c>
      <c r="K18" s="16">
        <f>IF(Inskrivning!A28="h",Inskrivning!S28,0)</f>
        <v>0</v>
      </c>
      <c r="L18" s="16">
        <f>IF(Inskrivning!A28="h",Inskrivning!T28,0)</f>
        <v>0</v>
      </c>
      <c r="M18" s="16">
        <f>IF(Inskrivning!A28="h",Inskrivning!U28,0)</f>
        <v>0</v>
      </c>
      <c r="N18" s="16">
        <f>IF(Inskrivning!A28="h",Inskrivning!V28,0)</f>
        <v>0</v>
      </c>
      <c r="O18" s="73">
        <f>IF(Inskrivning!A28="h",Inskrivning!W28,0)</f>
        <v>0</v>
      </c>
      <c r="P18" s="73">
        <f>IF(Inskrivning!A28="h",Inskrivning!X28,0)</f>
        <v>0</v>
      </c>
      <c r="Q18" s="113"/>
    </row>
    <row r="19" spans="1:17" ht="17.100000000000001" customHeight="1" x14ac:dyDescent="0.3">
      <c r="A19" s="16">
        <f t="shared" si="1"/>
        <v>15</v>
      </c>
      <c r="B19" s="55">
        <f>IF(Inskrivning!A22="h",Inskrivning!J22,0)</f>
        <v>0</v>
      </c>
      <c r="C19" s="35">
        <f>IF(Inskrivning!A22="h",Inskrivning!K22,0)</f>
        <v>0</v>
      </c>
      <c r="D19" s="16">
        <f>IF(Inskrivning!A22="h",Inskrivning!L22,0)</f>
        <v>0</v>
      </c>
      <c r="E19" s="16">
        <f>IF(Inskrivning!A22="h",Inskrivning!M22,0)</f>
        <v>0</v>
      </c>
      <c r="F19" s="16">
        <f>IF(Inskrivning!A22="h",Inskrivning!N22,0)</f>
        <v>0</v>
      </c>
      <c r="G19" s="16">
        <f>IF(Inskrivning!A22="h",Inskrivning!O22,0)</f>
        <v>0</v>
      </c>
      <c r="H19" s="16">
        <f>IF(Inskrivning!A22="h",Inskrivning!P22,0)</f>
        <v>0</v>
      </c>
      <c r="I19" s="73">
        <f>IF(Inskrivning!A22="h",Inskrivning!Q22,0)</f>
        <v>0</v>
      </c>
      <c r="J19" s="16">
        <f>IF(Inskrivning!A22="h",Inskrivning!R22,0)</f>
        <v>0</v>
      </c>
      <c r="K19" s="16">
        <f>IF(Inskrivning!A22="h",Inskrivning!S22,0)</f>
        <v>0</v>
      </c>
      <c r="L19" s="16">
        <f>IF(Inskrivning!A22="h",Inskrivning!T22,0)</f>
        <v>0</v>
      </c>
      <c r="M19" s="16">
        <f>IF(Inskrivning!A22="h",Inskrivning!U22,0)</f>
        <v>0</v>
      </c>
      <c r="N19" s="16">
        <f>IF(Inskrivning!A22="h",Inskrivning!V22,0)</f>
        <v>0</v>
      </c>
      <c r="O19" s="73">
        <f>IF(Inskrivning!A22="h",Inskrivning!W22,0)</f>
        <v>0</v>
      </c>
      <c r="P19" s="73">
        <f>IF(Inskrivning!A22="h",Inskrivning!X22,0)</f>
        <v>0</v>
      </c>
      <c r="Q19" s="113"/>
    </row>
    <row r="20" spans="1:17" ht="17.100000000000001" customHeight="1" x14ac:dyDescent="0.3">
      <c r="A20" s="16">
        <f t="shared" si="1"/>
        <v>16</v>
      </c>
      <c r="B20" s="55">
        <f>IF(Inskrivning!A27="h",Inskrivning!J27,0)</f>
        <v>0</v>
      </c>
      <c r="C20" s="35">
        <f>IF(Inskrivning!A27="h",Inskrivning!K27,0)</f>
        <v>0</v>
      </c>
      <c r="D20" s="16">
        <f>IF(Inskrivning!A27="h",Inskrivning!L27,0)</f>
        <v>0</v>
      </c>
      <c r="E20" s="16">
        <f>IF(Inskrivning!A27="h",Inskrivning!M27,0)</f>
        <v>0</v>
      </c>
      <c r="F20" s="16">
        <f>IF(Inskrivning!A27="h",Inskrivning!N27,0)</f>
        <v>0</v>
      </c>
      <c r="G20" s="16">
        <f>IF(Inskrivning!A27="h",Inskrivning!O27,0)</f>
        <v>0</v>
      </c>
      <c r="H20" s="16">
        <f>IF(Inskrivning!A27="h",Inskrivning!P27,0)</f>
        <v>0</v>
      </c>
      <c r="I20" s="73">
        <f>IF(Inskrivning!A27="h",Inskrivning!Q27,0)</f>
        <v>0</v>
      </c>
      <c r="J20" s="16">
        <f>IF(Inskrivning!A27="h",Inskrivning!R27,0)</f>
        <v>0</v>
      </c>
      <c r="K20" s="16">
        <f>IF(Inskrivning!A27="h",Inskrivning!S27,0)</f>
        <v>0</v>
      </c>
      <c r="L20" s="16">
        <f>IF(Inskrivning!A27="h",Inskrivning!T27,0)</f>
        <v>0</v>
      </c>
      <c r="M20" s="16">
        <f>IF(Inskrivning!A27="h",Inskrivning!U27,0)</f>
        <v>0</v>
      </c>
      <c r="N20" s="16">
        <f>IF(Inskrivning!A27="h",Inskrivning!V27,0)</f>
        <v>0</v>
      </c>
      <c r="O20" s="73">
        <f>IF(Inskrivning!A27="h",Inskrivning!W27,0)</f>
        <v>0</v>
      </c>
      <c r="P20" s="73">
        <f>IF(Inskrivning!A27="h",Inskrivning!X27,0)</f>
        <v>0</v>
      </c>
      <c r="Q20" s="113"/>
    </row>
    <row r="21" spans="1:17" ht="17.100000000000001" customHeight="1" x14ac:dyDescent="0.3">
      <c r="A21" s="16">
        <f t="shared" si="1"/>
        <v>17</v>
      </c>
      <c r="B21" s="55">
        <f>IF(Inskrivning!A18="h",Inskrivning!J18,0)</f>
        <v>0</v>
      </c>
      <c r="C21" s="35">
        <f>IF(Inskrivning!A18="h",Inskrivning!K18,0)</f>
        <v>0</v>
      </c>
      <c r="D21" s="16">
        <f>IF(Inskrivning!A18="h",Inskrivning!L18,0)</f>
        <v>0</v>
      </c>
      <c r="E21" s="16">
        <f>IF(Inskrivning!A18="h",Inskrivning!M18,0)</f>
        <v>0</v>
      </c>
      <c r="F21" s="16">
        <f>IF(Inskrivning!A18="h",Inskrivning!N18,0)</f>
        <v>0</v>
      </c>
      <c r="G21" s="16">
        <f>IF(Inskrivning!A18="h",Inskrivning!O18,0)</f>
        <v>0</v>
      </c>
      <c r="H21" s="16">
        <f>IF(Inskrivning!A18="h",Inskrivning!P18,0)</f>
        <v>0</v>
      </c>
      <c r="I21" s="73">
        <f>IF(Inskrivning!A18="h",Inskrivning!Q18,0)</f>
        <v>0</v>
      </c>
      <c r="J21" s="16">
        <f>IF(Inskrivning!A18="h",Inskrivning!R18,0)</f>
        <v>0</v>
      </c>
      <c r="K21" s="16">
        <f>IF(Inskrivning!A18="h",Inskrivning!S18,0)</f>
        <v>0</v>
      </c>
      <c r="L21" s="16">
        <f>IF(Inskrivning!A18="h",Inskrivning!T18,0)</f>
        <v>0</v>
      </c>
      <c r="M21" s="16">
        <f>IF(Inskrivning!A18="h",Inskrivning!U18,0)</f>
        <v>0</v>
      </c>
      <c r="N21" s="16">
        <f>IF(Inskrivning!A18="h",Inskrivning!V18,0)</f>
        <v>0</v>
      </c>
      <c r="O21" s="73">
        <f>IF(Inskrivning!A18="h",Inskrivning!W18,0)</f>
        <v>0</v>
      </c>
      <c r="P21" s="73">
        <f>IF(Inskrivning!A18="h",Inskrivning!X18,0)</f>
        <v>0</v>
      </c>
      <c r="Q21" s="113"/>
    </row>
    <row r="22" spans="1:17" ht="17.100000000000001" customHeight="1" x14ac:dyDescent="0.3">
      <c r="A22" s="16">
        <f t="shared" si="1"/>
        <v>18</v>
      </c>
      <c r="B22" s="55">
        <f>IF(Inskrivning!A24="h",Inskrivning!J24,0)</f>
        <v>0</v>
      </c>
      <c r="C22" s="35">
        <f>IF(Inskrivning!A24="h",Inskrivning!K24,0)</f>
        <v>0</v>
      </c>
      <c r="D22" s="16">
        <f>IF(Inskrivning!A24="h",Inskrivning!L24,0)</f>
        <v>0</v>
      </c>
      <c r="E22" s="16">
        <f>IF(Inskrivning!A24="h",Inskrivning!M24,0)</f>
        <v>0</v>
      </c>
      <c r="F22" s="16">
        <f>IF(Inskrivning!A24="h",Inskrivning!N24,0)</f>
        <v>0</v>
      </c>
      <c r="G22" s="16">
        <f>IF(Inskrivning!A24="h",Inskrivning!O24,0)</f>
        <v>0</v>
      </c>
      <c r="H22" s="16">
        <f>IF(Inskrivning!A24="h",Inskrivning!P24,0)</f>
        <v>0</v>
      </c>
      <c r="I22" s="73">
        <f>IF(Inskrivning!A24="h",Inskrivning!Q24,0)</f>
        <v>0</v>
      </c>
      <c r="J22" s="16">
        <f>IF(Inskrivning!A24="h",Inskrivning!R24,0)</f>
        <v>0</v>
      </c>
      <c r="K22" s="16">
        <f>IF(Inskrivning!A24="h",Inskrivning!S24,0)</f>
        <v>0</v>
      </c>
      <c r="L22" s="16">
        <f>IF(Inskrivning!A24="h",Inskrivning!T24,0)</f>
        <v>0</v>
      </c>
      <c r="M22" s="16">
        <f>IF(Inskrivning!A24="h",Inskrivning!U24,0)</f>
        <v>0</v>
      </c>
      <c r="N22" s="16">
        <f>IF(Inskrivning!A24="h",Inskrivning!V24,0)</f>
        <v>0</v>
      </c>
      <c r="O22" s="73">
        <f>IF(Inskrivning!A24="h",Inskrivning!W24,0)</f>
        <v>0</v>
      </c>
      <c r="P22" s="73">
        <f>IF(Inskrivning!A24="h",Inskrivning!X24,0)</f>
        <v>0</v>
      </c>
      <c r="Q22" s="113"/>
    </row>
    <row r="23" spans="1:17" ht="17.100000000000001" customHeight="1" x14ac:dyDescent="0.3">
      <c r="A23" s="16">
        <f t="shared" si="1"/>
        <v>19</v>
      </c>
      <c r="B23" s="55">
        <f>IF(Inskrivning!A37="h",Inskrivning!J37,0)</f>
        <v>0</v>
      </c>
      <c r="C23" s="35">
        <f>IF(Inskrivning!A37="h",Inskrivning!K37,0)</f>
        <v>0</v>
      </c>
      <c r="D23" s="16">
        <f>IF(Inskrivning!A37="h",Inskrivning!L37,0)</f>
        <v>0</v>
      </c>
      <c r="E23" s="16">
        <f>IF(Inskrivning!A37="h",Inskrivning!M37,0)</f>
        <v>0</v>
      </c>
      <c r="F23" s="16">
        <f>IF(Inskrivning!A37="h",Inskrivning!N37,0)</f>
        <v>0</v>
      </c>
      <c r="G23" s="16">
        <f>IF(Inskrivning!A37="h",Inskrivning!O37,0)</f>
        <v>0</v>
      </c>
      <c r="H23" s="16">
        <f>IF(Inskrivning!A37="h",Inskrivning!P37,0)</f>
        <v>0</v>
      </c>
      <c r="I23" s="73">
        <f>IF(Inskrivning!A37="h",Inskrivning!Q37,0)</f>
        <v>0</v>
      </c>
      <c r="J23" s="16">
        <f>IF(Inskrivning!A37="h",Inskrivning!R37,0)</f>
        <v>0</v>
      </c>
      <c r="K23" s="16">
        <f>IF(Inskrivning!A37="h",Inskrivning!S37,0)</f>
        <v>0</v>
      </c>
      <c r="L23" s="16">
        <f>IF(Inskrivning!A37="h",Inskrivning!T37,0)</f>
        <v>0</v>
      </c>
      <c r="M23" s="16">
        <f>IF(Inskrivning!A37="h",Inskrivning!U37,0)</f>
        <v>0</v>
      </c>
      <c r="N23" s="16">
        <f>IF(Inskrivning!A37="h",Inskrivning!V37,0)</f>
        <v>0</v>
      </c>
      <c r="O23" s="73">
        <f>IF(Inskrivning!A37="h",Inskrivning!W37,0)</f>
        <v>0</v>
      </c>
      <c r="P23" s="73">
        <f>IF(Inskrivning!A37="h",Inskrivning!X37,0)</f>
        <v>0</v>
      </c>
      <c r="Q23" s="113"/>
    </row>
    <row r="24" spans="1:17" ht="17.100000000000001" customHeight="1" x14ac:dyDescent="0.3">
      <c r="A24" s="16">
        <f t="shared" si="1"/>
        <v>20</v>
      </c>
      <c r="B24" s="55">
        <f>IF(Inskrivning!A39="h",Inskrivning!J39,0)</f>
        <v>0</v>
      </c>
      <c r="C24" s="35">
        <f>IF(Inskrivning!A39="h",Inskrivning!K39,0)</f>
        <v>0</v>
      </c>
      <c r="D24" s="16">
        <f>IF(Inskrivning!A39="h",Inskrivning!L39,0)</f>
        <v>0</v>
      </c>
      <c r="E24" s="16">
        <f>IF(Inskrivning!A39="h",Inskrivning!M39,0)</f>
        <v>0</v>
      </c>
      <c r="F24" s="16">
        <f>IF(Inskrivning!A39="h",Inskrivning!N39,0)</f>
        <v>0</v>
      </c>
      <c r="G24" s="16">
        <f>IF(Inskrivning!A39="h",Inskrivning!O39,0)</f>
        <v>0</v>
      </c>
      <c r="H24" s="16">
        <f>IF(Inskrivning!A39="h",Inskrivning!P39,0)</f>
        <v>0</v>
      </c>
      <c r="I24" s="73">
        <f>IF(Inskrivning!A39="h",Inskrivning!Q39,0)</f>
        <v>0</v>
      </c>
      <c r="J24" s="16">
        <f>IF(Inskrivning!A39="h",Inskrivning!R39,0)</f>
        <v>0</v>
      </c>
      <c r="K24" s="16">
        <f>IF(Inskrivning!A39="h",Inskrivning!S39,0)</f>
        <v>0</v>
      </c>
      <c r="L24" s="16">
        <f>IF(Inskrivning!A39="h",Inskrivning!T39,0)</f>
        <v>0</v>
      </c>
      <c r="M24" s="16">
        <f>IF(Inskrivning!A39="h",Inskrivning!U39,0)</f>
        <v>0</v>
      </c>
      <c r="N24" s="16">
        <f>IF(Inskrivning!A39="h",Inskrivning!V39,0)</f>
        <v>0</v>
      </c>
      <c r="O24" s="73">
        <f>IF(Inskrivning!A39="h",Inskrivning!W39,0)</f>
        <v>0</v>
      </c>
      <c r="P24" s="73">
        <f>IF(Inskrivning!A39="h",Inskrivning!X39,0)</f>
        <v>0</v>
      </c>
      <c r="Q24" s="113"/>
    </row>
    <row r="25" spans="1:17" ht="17.100000000000001" customHeight="1" x14ac:dyDescent="0.3">
      <c r="A25" s="16">
        <f t="shared" si="1"/>
        <v>21</v>
      </c>
      <c r="B25" s="55">
        <f>IF(Inskrivning!A30="h",Inskrivning!J30,0)</f>
        <v>0</v>
      </c>
      <c r="C25" s="35">
        <f>IF(Inskrivning!A30="h",Inskrivning!K30,0)</f>
        <v>0</v>
      </c>
      <c r="D25" s="16">
        <f>IF(Inskrivning!A30="h",Inskrivning!L30,0)</f>
        <v>0</v>
      </c>
      <c r="E25" s="16">
        <f>IF(Inskrivning!A30="h",Inskrivning!M30,0)</f>
        <v>0</v>
      </c>
      <c r="F25" s="16">
        <f>IF(Inskrivning!A30="h",Inskrivning!N30,0)</f>
        <v>0</v>
      </c>
      <c r="G25" s="16">
        <f>IF(Inskrivning!A30="h",Inskrivning!O30,0)</f>
        <v>0</v>
      </c>
      <c r="H25" s="16">
        <f>IF(Inskrivning!A30="h",Inskrivning!P30,0)</f>
        <v>0</v>
      </c>
      <c r="I25" s="73">
        <f>IF(Inskrivning!A30="h",Inskrivning!Q30,0)</f>
        <v>0</v>
      </c>
      <c r="J25" s="16">
        <f>IF(Inskrivning!A30="h",Inskrivning!R30,0)</f>
        <v>0</v>
      </c>
      <c r="K25" s="16">
        <f>IF(Inskrivning!A30="h",Inskrivning!S30,0)</f>
        <v>0</v>
      </c>
      <c r="L25" s="16">
        <f>IF(Inskrivning!A30="h",Inskrivning!T30,0)</f>
        <v>0</v>
      </c>
      <c r="M25" s="16">
        <f>IF(Inskrivning!A30="h",Inskrivning!U30,0)</f>
        <v>0</v>
      </c>
      <c r="N25" s="16">
        <f>IF(Inskrivning!A30="h",Inskrivning!V30,0)</f>
        <v>0</v>
      </c>
      <c r="O25" s="73">
        <f>IF(Inskrivning!A30="h",Inskrivning!W30,0)</f>
        <v>0</v>
      </c>
      <c r="P25" s="73">
        <f>IF(Inskrivning!A30="h",Inskrivning!X30,0)</f>
        <v>0</v>
      </c>
      <c r="Q25" s="113"/>
    </row>
    <row r="26" spans="1:17" ht="17.100000000000001" customHeight="1" x14ac:dyDescent="0.3">
      <c r="A26" s="16">
        <f t="shared" si="1"/>
        <v>22</v>
      </c>
      <c r="B26" s="55">
        <f>IF(Inskrivning!A33="h",Inskrivning!J33,0)</f>
        <v>0</v>
      </c>
      <c r="C26" s="35">
        <f>IF(Inskrivning!A33="h",Inskrivning!K33,0)</f>
        <v>0</v>
      </c>
      <c r="D26" s="16">
        <f>IF(Inskrivning!A33="h",Inskrivning!L33,0)</f>
        <v>0</v>
      </c>
      <c r="E26" s="16">
        <f>IF(Inskrivning!A33="h",Inskrivning!M33,0)</f>
        <v>0</v>
      </c>
      <c r="F26" s="16">
        <f>IF(Inskrivning!A33="h",Inskrivning!N33,0)</f>
        <v>0</v>
      </c>
      <c r="G26" s="16">
        <f>IF(Inskrivning!A33="h",Inskrivning!O33,0)</f>
        <v>0</v>
      </c>
      <c r="H26" s="16">
        <f>IF(Inskrivning!A33="h",Inskrivning!P33,0)</f>
        <v>0</v>
      </c>
      <c r="I26" s="73">
        <f>IF(Inskrivning!A33="h",Inskrivning!Q33,0)</f>
        <v>0</v>
      </c>
      <c r="J26" s="16">
        <f>IF(Inskrivning!A33="h",Inskrivning!R33,0)</f>
        <v>0</v>
      </c>
      <c r="K26" s="16">
        <f>IF(Inskrivning!A33="h",Inskrivning!S33,0)</f>
        <v>0</v>
      </c>
      <c r="L26" s="16">
        <f>IF(Inskrivning!A33="h",Inskrivning!T33,0)</f>
        <v>0</v>
      </c>
      <c r="M26" s="16">
        <f>IF(Inskrivning!A33="h",Inskrivning!U33,0)</f>
        <v>0</v>
      </c>
      <c r="N26" s="16">
        <f>IF(Inskrivning!A33="h",Inskrivning!V33,0)</f>
        <v>0</v>
      </c>
      <c r="O26" s="73">
        <f>IF(Inskrivning!A33="h",Inskrivning!W33,0)</f>
        <v>0</v>
      </c>
      <c r="P26" s="73">
        <f>IF(Inskrivning!A33="h",Inskrivning!X33,0)</f>
        <v>0</v>
      </c>
      <c r="Q26" s="113"/>
    </row>
    <row r="27" spans="1:17" ht="17.100000000000001" customHeight="1" x14ac:dyDescent="0.3">
      <c r="A27" s="16">
        <f t="shared" si="1"/>
        <v>23</v>
      </c>
      <c r="B27" s="55">
        <f>IF(Inskrivning!A38="h",Inskrivning!J38,0)</f>
        <v>0</v>
      </c>
      <c r="C27" s="35">
        <f>IF(Inskrivning!A38="h",Inskrivning!K38,0)</f>
        <v>0</v>
      </c>
      <c r="D27" s="16">
        <f>IF(Inskrivning!A38="h",Inskrivning!L38,0)</f>
        <v>0</v>
      </c>
      <c r="E27" s="16">
        <f>IF(Inskrivning!A38="h",Inskrivning!M38,0)</f>
        <v>0</v>
      </c>
      <c r="F27" s="16">
        <f>IF(Inskrivning!A38="h",Inskrivning!N38,0)</f>
        <v>0</v>
      </c>
      <c r="G27" s="16">
        <f>IF(Inskrivning!A38="h",Inskrivning!O38,0)</f>
        <v>0</v>
      </c>
      <c r="H27" s="16">
        <f>IF(Inskrivning!A38="h",Inskrivning!P38,0)</f>
        <v>0</v>
      </c>
      <c r="I27" s="73">
        <f>IF(Inskrivning!A38="h",Inskrivning!Q38,0)</f>
        <v>0</v>
      </c>
      <c r="J27" s="16">
        <f>IF(Inskrivning!A38="h",Inskrivning!R38,0)</f>
        <v>0</v>
      </c>
      <c r="K27" s="16">
        <f>IF(Inskrivning!A38="h",Inskrivning!S38,0)</f>
        <v>0</v>
      </c>
      <c r="L27" s="16">
        <f>IF(Inskrivning!A38="h",Inskrivning!T38,0)</f>
        <v>0</v>
      </c>
      <c r="M27" s="16">
        <f>IF(Inskrivning!A38="h",Inskrivning!U38,0)</f>
        <v>0</v>
      </c>
      <c r="N27" s="16">
        <f>IF(Inskrivning!A38="h",Inskrivning!V38,0)</f>
        <v>0</v>
      </c>
      <c r="O27" s="73">
        <f>IF(Inskrivning!A38="h",Inskrivning!W38,0)</f>
        <v>0</v>
      </c>
      <c r="P27" s="73">
        <f>IF(Inskrivning!A38="h",Inskrivning!X38,0)</f>
        <v>0</v>
      </c>
      <c r="Q27" s="113"/>
    </row>
    <row r="28" spans="1:17" ht="17.100000000000001" customHeight="1" x14ac:dyDescent="0.3">
      <c r="A28" s="16">
        <f t="shared" si="1"/>
        <v>24</v>
      </c>
      <c r="B28" s="55">
        <f>IF(Inskrivning!A34="h",Inskrivning!J34,0)</f>
        <v>0</v>
      </c>
      <c r="C28" s="35">
        <f>IF(Inskrivning!A34="h",Inskrivning!K34,0)</f>
        <v>0</v>
      </c>
      <c r="D28" s="16">
        <f>IF(Inskrivning!A34="h",Inskrivning!L34,0)</f>
        <v>0</v>
      </c>
      <c r="E28" s="16">
        <f>IF(Inskrivning!A34="h",Inskrivning!M34,0)</f>
        <v>0</v>
      </c>
      <c r="F28" s="16">
        <f>IF(Inskrivning!A34="h",Inskrivning!N34,0)</f>
        <v>0</v>
      </c>
      <c r="G28" s="16">
        <f>IF(Inskrivning!A34="h",Inskrivning!O34,0)</f>
        <v>0</v>
      </c>
      <c r="H28" s="16">
        <f>IF(Inskrivning!A34="h",Inskrivning!P34,0)</f>
        <v>0</v>
      </c>
      <c r="I28" s="73">
        <f>IF(Inskrivning!A34="h",Inskrivning!Q34,0)</f>
        <v>0</v>
      </c>
      <c r="J28" s="16">
        <f>IF(Inskrivning!A34="h",Inskrivning!R34,0)</f>
        <v>0</v>
      </c>
      <c r="K28" s="16">
        <f>IF(Inskrivning!A34="h",Inskrivning!S34,0)</f>
        <v>0</v>
      </c>
      <c r="L28" s="16">
        <f>IF(Inskrivning!A34="h",Inskrivning!T34,0)</f>
        <v>0</v>
      </c>
      <c r="M28" s="16">
        <f>IF(Inskrivning!A34="h",Inskrivning!U34,0)</f>
        <v>0</v>
      </c>
      <c r="N28" s="16">
        <f>IF(Inskrivning!A34="h",Inskrivning!V34,0)</f>
        <v>0</v>
      </c>
      <c r="O28" s="73">
        <f>IF(Inskrivning!A34="h",Inskrivning!W34,0)</f>
        <v>0</v>
      </c>
      <c r="P28" s="73">
        <f>IF(Inskrivning!A34="h",Inskrivning!X34,0)</f>
        <v>0</v>
      </c>
      <c r="Q28" s="113"/>
    </row>
    <row r="29" spans="1:17" ht="17.100000000000001" customHeight="1" x14ac:dyDescent="0.3">
      <c r="A29" s="16">
        <f t="shared" si="1"/>
        <v>25</v>
      </c>
      <c r="B29" s="55">
        <f>IF(Inskrivning!A11="h",Inskrivning!J11,0)</f>
        <v>0</v>
      </c>
      <c r="C29" s="35">
        <f>IF(Inskrivning!A11="h",Inskrivning!K11,0)</f>
        <v>0</v>
      </c>
      <c r="D29" s="16">
        <f>IF(Inskrivning!A11="h",Inskrivning!L11,0)</f>
        <v>0</v>
      </c>
      <c r="E29" s="16">
        <f>IF(Inskrivning!A11="h",Inskrivning!M11,0)</f>
        <v>0</v>
      </c>
      <c r="F29" s="16">
        <f>IF(Inskrivning!A11="h",Inskrivning!N11,0)</f>
        <v>0</v>
      </c>
      <c r="G29" s="16">
        <f>IF(Inskrivning!A11="h",Inskrivning!O11,0)</f>
        <v>0</v>
      </c>
      <c r="H29" s="16">
        <f>IF(Inskrivning!A11="h",Inskrivning!P11,0)</f>
        <v>0</v>
      </c>
      <c r="I29" s="73">
        <f>IF(Inskrivning!A11="h",Inskrivning!Q11,0)</f>
        <v>0</v>
      </c>
      <c r="J29" s="16">
        <f>IF(Inskrivning!A11="h",Inskrivning!R11,0)</f>
        <v>0</v>
      </c>
      <c r="K29" s="16">
        <f>IF(Inskrivning!A11="h",Inskrivning!S11,0)</f>
        <v>0</v>
      </c>
      <c r="L29" s="16">
        <f>IF(Inskrivning!A11="h",Inskrivning!T11,0)</f>
        <v>0</v>
      </c>
      <c r="M29" s="16">
        <f>IF(Inskrivning!A11="h",Inskrivning!U11,0)</f>
        <v>0</v>
      </c>
      <c r="N29" s="16">
        <f>IF(Inskrivning!A11="h",Inskrivning!V11,0)</f>
        <v>0</v>
      </c>
      <c r="O29" s="73">
        <f>IF(Inskrivning!A11="h",Inskrivning!W11,0)</f>
        <v>0</v>
      </c>
      <c r="P29" s="73">
        <f>IF(Inskrivning!A11="h",Inskrivning!X11,0)</f>
        <v>0</v>
      </c>
      <c r="Q29" s="113"/>
    </row>
    <row r="30" spans="1:17" ht="17.100000000000001" customHeight="1" x14ac:dyDescent="0.3">
      <c r="A30" s="16">
        <f t="shared" si="1"/>
        <v>26</v>
      </c>
      <c r="B30" s="55">
        <f>IF(Inskrivning!A48="h",Inskrivning!J48,0)</f>
        <v>0</v>
      </c>
      <c r="C30" s="35">
        <f>IF(Inskrivning!A48="h",Inskrivning!K48,0)</f>
        <v>0</v>
      </c>
      <c r="D30" s="16">
        <f>IF(Inskrivning!A48="h",Inskrivning!L48,0)</f>
        <v>0</v>
      </c>
      <c r="E30" s="16">
        <f>IF(Inskrivning!A48="h",Inskrivning!M48,0)</f>
        <v>0</v>
      </c>
      <c r="F30" s="16">
        <f>IF(Inskrivning!A48="h",Inskrivning!N48,0)</f>
        <v>0</v>
      </c>
      <c r="G30" s="16">
        <f>IF(Inskrivning!A48="h",Inskrivning!O48,0)</f>
        <v>0</v>
      </c>
      <c r="H30" s="16">
        <f>IF(Inskrivning!A48="h",Inskrivning!P48,0)</f>
        <v>0</v>
      </c>
      <c r="I30" s="73">
        <f>IF(Inskrivning!A48="h",Inskrivning!Q48,0)</f>
        <v>0</v>
      </c>
      <c r="J30" s="16">
        <f>IF(Inskrivning!A48="h",Inskrivning!R48,0)</f>
        <v>0</v>
      </c>
      <c r="K30" s="16">
        <f>IF(Inskrivning!A48="h",Inskrivning!S48,0)</f>
        <v>0</v>
      </c>
      <c r="L30" s="16">
        <f>IF(Inskrivning!A48="h",Inskrivning!T48,0)</f>
        <v>0</v>
      </c>
      <c r="M30" s="16">
        <f>IF(Inskrivning!A48="h",Inskrivning!U48,0)</f>
        <v>0</v>
      </c>
      <c r="N30" s="16">
        <f>IF(Inskrivning!A48="h",Inskrivning!V48,0)</f>
        <v>0</v>
      </c>
      <c r="O30" s="73">
        <f>IF(Inskrivning!A48="h",Inskrivning!W48,0)</f>
        <v>0</v>
      </c>
      <c r="P30" s="73">
        <f>IF(Inskrivning!A48="h",Inskrivning!X48,0)</f>
        <v>0</v>
      </c>
      <c r="Q30" s="113"/>
    </row>
    <row r="31" spans="1:17" ht="17.100000000000001" customHeight="1" x14ac:dyDescent="0.3">
      <c r="A31" s="16">
        <f t="shared" si="1"/>
        <v>27</v>
      </c>
      <c r="B31" s="55">
        <f>IF(Inskrivning!A32="h",Inskrivning!J32,0)</f>
        <v>0</v>
      </c>
      <c r="C31" s="35">
        <f>IF(Inskrivning!A32="h",Inskrivning!K32,0)</f>
        <v>0</v>
      </c>
      <c r="D31" s="16">
        <f>IF(Inskrivning!A32="h",Inskrivning!L32,0)</f>
        <v>0</v>
      </c>
      <c r="E31" s="16">
        <f>IF(Inskrivning!A32="h",Inskrivning!M32,0)</f>
        <v>0</v>
      </c>
      <c r="F31" s="16">
        <f>IF(Inskrivning!A32="h",Inskrivning!N32,0)</f>
        <v>0</v>
      </c>
      <c r="G31" s="16">
        <f>IF(Inskrivning!A32="h",Inskrivning!O32,0)</f>
        <v>0</v>
      </c>
      <c r="H31" s="16">
        <f>IF(Inskrivning!A32="h",Inskrivning!P32,0)</f>
        <v>0</v>
      </c>
      <c r="I31" s="73">
        <f>IF(Inskrivning!A32="h",Inskrivning!Q32,0)</f>
        <v>0</v>
      </c>
      <c r="J31" s="16">
        <f>IF(Inskrivning!A32="h",Inskrivning!R32,0)</f>
        <v>0</v>
      </c>
      <c r="K31" s="16">
        <f>IF(Inskrivning!A32="h",Inskrivning!S32,0)</f>
        <v>0</v>
      </c>
      <c r="L31" s="16">
        <f>IF(Inskrivning!A32="h",Inskrivning!T32,0)</f>
        <v>0</v>
      </c>
      <c r="M31" s="16">
        <f>IF(Inskrivning!A32="h",Inskrivning!U32,0)</f>
        <v>0</v>
      </c>
      <c r="N31" s="16">
        <f>IF(Inskrivning!A32="h",Inskrivning!V32,0)</f>
        <v>0</v>
      </c>
      <c r="O31" s="73">
        <f>IF(Inskrivning!A32="h",Inskrivning!W32,0)</f>
        <v>0</v>
      </c>
      <c r="P31" s="73">
        <f>IF(Inskrivning!A32="h",Inskrivning!X32,0)</f>
        <v>0</v>
      </c>
      <c r="Q31" s="113"/>
    </row>
    <row r="32" spans="1:17" ht="17.100000000000001" customHeight="1" x14ac:dyDescent="0.3">
      <c r="A32" s="16">
        <f t="shared" si="1"/>
        <v>28</v>
      </c>
      <c r="B32" s="55">
        <f>IF(Inskrivning!A20="h",Inskrivning!J20,0)</f>
        <v>0</v>
      </c>
      <c r="C32" s="35">
        <f>IF(Inskrivning!A20="h",Inskrivning!K20,0)</f>
        <v>0</v>
      </c>
      <c r="D32" s="16">
        <f>IF(Inskrivning!A20="h",Inskrivning!L20,0)</f>
        <v>0</v>
      </c>
      <c r="E32" s="16">
        <f>IF(Inskrivning!A20="h",Inskrivning!M20,0)</f>
        <v>0</v>
      </c>
      <c r="F32" s="16">
        <f>IF(Inskrivning!A20="h",Inskrivning!N20,0)</f>
        <v>0</v>
      </c>
      <c r="G32" s="16">
        <f>IF(Inskrivning!A20="h",Inskrivning!O20,0)</f>
        <v>0</v>
      </c>
      <c r="H32" s="16">
        <f>IF(Inskrivning!A20="h",Inskrivning!P20,0)</f>
        <v>0</v>
      </c>
      <c r="I32" s="73">
        <f>IF(Inskrivning!A20="h",Inskrivning!Q20,0)</f>
        <v>0</v>
      </c>
      <c r="J32" s="16">
        <f>IF(Inskrivning!A20="h",Inskrivning!R20,0)</f>
        <v>0</v>
      </c>
      <c r="K32" s="16">
        <f>IF(Inskrivning!A20="h",Inskrivning!S20,0)</f>
        <v>0</v>
      </c>
      <c r="L32" s="16">
        <f>IF(Inskrivning!A20="h",Inskrivning!T20,0)</f>
        <v>0</v>
      </c>
      <c r="M32" s="16">
        <f>IF(Inskrivning!A20="h",Inskrivning!U20,0)</f>
        <v>0</v>
      </c>
      <c r="N32" s="16">
        <f>IF(Inskrivning!A20="h",Inskrivning!V20,0)</f>
        <v>0</v>
      </c>
      <c r="O32" s="73">
        <f>IF(Inskrivning!A20="h",Inskrivning!W20,0)</f>
        <v>0</v>
      </c>
      <c r="P32" s="73">
        <f>IF(Inskrivning!A20="h",Inskrivning!X20,0)</f>
        <v>0</v>
      </c>
      <c r="Q32" s="113"/>
    </row>
    <row r="33" spans="1:17" ht="17.100000000000001" customHeight="1" x14ac:dyDescent="0.3">
      <c r="A33" s="16">
        <f t="shared" si="1"/>
        <v>29</v>
      </c>
      <c r="B33" s="55">
        <f>IF(Inskrivning!A35="h",Inskrivning!J35,0)</f>
        <v>0</v>
      </c>
      <c r="C33" s="35">
        <f>IF(Inskrivning!A35="h",Inskrivning!K35,0)</f>
        <v>0</v>
      </c>
      <c r="D33" s="16">
        <f>IF(Inskrivning!A35="h",Inskrivning!L35,0)</f>
        <v>0</v>
      </c>
      <c r="E33" s="16">
        <f>IF(Inskrivning!A35="h",Inskrivning!M35,0)</f>
        <v>0</v>
      </c>
      <c r="F33" s="16">
        <f>IF(Inskrivning!A35="h",Inskrivning!N35,0)</f>
        <v>0</v>
      </c>
      <c r="G33" s="16">
        <f>IF(Inskrivning!A35="h",Inskrivning!O35,0)</f>
        <v>0</v>
      </c>
      <c r="H33" s="16">
        <f>IF(Inskrivning!A35="h",Inskrivning!P35,0)</f>
        <v>0</v>
      </c>
      <c r="I33" s="73">
        <f>IF(Inskrivning!A35="h",Inskrivning!Q35,0)</f>
        <v>0</v>
      </c>
      <c r="J33" s="16">
        <f>IF(Inskrivning!A35="h",Inskrivning!R35,0)</f>
        <v>0</v>
      </c>
      <c r="K33" s="16">
        <f>IF(Inskrivning!A35="h",Inskrivning!S35,0)</f>
        <v>0</v>
      </c>
      <c r="L33" s="16">
        <f>IF(Inskrivning!A35="h",Inskrivning!T35,0)</f>
        <v>0</v>
      </c>
      <c r="M33" s="16">
        <f>IF(Inskrivning!A35="h",Inskrivning!U35,0)</f>
        <v>0</v>
      </c>
      <c r="N33" s="16">
        <f>IF(Inskrivning!A35="h",Inskrivning!V35,0)</f>
        <v>0</v>
      </c>
      <c r="O33" s="73">
        <f>IF(Inskrivning!A35="h",Inskrivning!W35,0)</f>
        <v>0</v>
      </c>
      <c r="P33" s="73">
        <f>IF(Inskrivning!A35="h",Inskrivning!X35,0)</f>
        <v>0</v>
      </c>
      <c r="Q33" s="113"/>
    </row>
    <row r="34" spans="1:17" ht="17.100000000000001" customHeight="1" x14ac:dyDescent="0.3">
      <c r="A34" s="16">
        <f t="shared" si="1"/>
        <v>30</v>
      </c>
      <c r="B34" s="55">
        <f>IF(Inskrivning!A85="h",Inskrivning!J85,0)</f>
        <v>0</v>
      </c>
      <c r="C34" s="35">
        <f>IF(Inskrivning!A85="h",Inskrivning!K85,0)</f>
        <v>0</v>
      </c>
      <c r="D34" s="16">
        <f>IF(Inskrivning!A85="h",Inskrivning!L85,0)</f>
        <v>0</v>
      </c>
      <c r="E34" s="16">
        <f>IF(Inskrivning!A85="h",Inskrivning!M85,0)</f>
        <v>0</v>
      </c>
      <c r="F34" s="16">
        <f>IF(Inskrivning!A85="h",Inskrivning!N85,0)</f>
        <v>0</v>
      </c>
      <c r="G34" s="16">
        <f>IF(Inskrivning!A85="h",Inskrivning!O85,0)</f>
        <v>0</v>
      </c>
      <c r="H34" s="16">
        <f>IF(Inskrivning!A85="h",Inskrivning!P85,0)</f>
        <v>0</v>
      </c>
      <c r="I34" s="73">
        <f>IF(Inskrivning!A85="h",Inskrivning!Q85,0)</f>
        <v>0</v>
      </c>
      <c r="J34" s="16">
        <f>IF(Inskrivning!A85="h",Inskrivning!R85,0)</f>
        <v>0</v>
      </c>
      <c r="K34" s="16">
        <f>IF(Inskrivning!A85="h",Inskrivning!S85,0)</f>
        <v>0</v>
      </c>
      <c r="L34" s="16">
        <f>IF(Inskrivning!A85="h",Inskrivning!T85,0)</f>
        <v>0</v>
      </c>
      <c r="M34" s="16">
        <f>IF(Inskrivning!A85="h",Inskrivning!U85,0)</f>
        <v>0</v>
      </c>
      <c r="N34" s="16">
        <f>IF(Inskrivning!A85="h",Inskrivning!V85,0)</f>
        <v>0</v>
      </c>
      <c r="O34" s="73">
        <f>IF(Inskrivning!A85="h",Inskrivning!W85,0)</f>
        <v>0</v>
      </c>
      <c r="P34" s="73">
        <f>IF(Inskrivning!A85="h",Inskrivning!X85,0)</f>
        <v>0</v>
      </c>
      <c r="Q34" s="113"/>
    </row>
    <row r="35" spans="1:17" ht="17.100000000000001" customHeight="1" x14ac:dyDescent="0.3">
      <c r="A35" s="16">
        <f t="shared" si="1"/>
        <v>31</v>
      </c>
      <c r="B35" s="55">
        <f>IF(Inskrivning!A75="h",Inskrivning!J75,0)</f>
        <v>0</v>
      </c>
      <c r="C35" s="35">
        <f>IF(Inskrivning!A75="h",Inskrivning!K75,0)</f>
        <v>0</v>
      </c>
      <c r="D35" s="16">
        <f>IF(Inskrivning!A75="h",Inskrivning!L75,0)</f>
        <v>0</v>
      </c>
      <c r="E35" s="16">
        <f>IF(Inskrivning!A75="h",Inskrivning!M75,0)</f>
        <v>0</v>
      </c>
      <c r="F35" s="16">
        <f>IF(Inskrivning!A75="h",Inskrivning!N75,0)</f>
        <v>0</v>
      </c>
      <c r="G35" s="16">
        <f>IF(Inskrivning!A75="h",Inskrivning!O75,0)</f>
        <v>0</v>
      </c>
      <c r="H35" s="16">
        <f>IF(Inskrivning!A75="h",Inskrivning!P75,0)</f>
        <v>0</v>
      </c>
      <c r="I35" s="73">
        <f>IF(Inskrivning!A75="h",Inskrivning!Q75,0)</f>
        <v>0</v>
      </c>
      <c r="J35" s="16">
        <f>IF(Inskrivning!A75="h",Inskrivning!R75,0)</f>
        <v>0</v>
      </c>
      <c r="K35" s="16">
        <f>IF(Inskrivning!A75="h",Inskrivning!S75,0)</f>
        <v>0</v>
      </c>
      <c r="L35" s="16">
        <f>IF(Inskrivning!A75="h",Inskrivning!T75,0)</f>
        <v>0</v>
      </c>
      <c r="M35" s="16">
        <f>IF(Inskrivning!A75="h",Inskrivning!U75,0)</f>
        <v>0</v>
      </c>
      <c r="N35" s="16">
        <f>IF(Inskrivning!A75="h",Inskrivning!V75,0)</f>
        <v>0</v>
      </c>
      <c r="O35" s="73">
        <f>IF(Inskrivning!A75="h",Inskrivning!W75,0)</f>
        <v>0</v>
      </c>
      <c r="P35" s="73">
        <f>IF(Inskrivning!A75="h",Inskrivning!X75,0)</f>
        <v>0</v>
      </c>
      <c r="Q35" s="113"/>
    </row>
    <row r="36" spans="1:17" ht="17.100000000000001" customHeight="1" x14ac:dyDescent="0.3">
      <c r="A36" s="16">
        <f t="shared" si="1"/>
        <v>32</v>
      </c>
      <c r="B36" s="55">
        <f>IF(Inskrivning!A49="h",Inskrivning!J49,0)</f>
        <v>0</v>
      </c>
      <c r="C36" s="35">
        <f>IF(Inskrivning!A49="h",Inskrivning!K49,0)</f>
        <v>0</v>
      </c>
      <c r="D36" s="16">
        <f>IF(Inskrivning!A49="h",Inskrivning!L49,0)</f>
        <v>0</v>
      </c>
      <c r="E36" s="16">
        <f>IF(Inskrivning!A49="h",Inskrivning!M49,0)</f>
        <v>0</v>
      </c>
      <c r="F36" s="16">
        <f>IF(Inskrivning!A49="h",Inskrivning!N49,0)</f>
        <v>0</v>
      </c>
      <c r="G36" s="16">
        <f>IF(Inskrivning!A49="h",Inskrivning!O49,0)</f>
        <v>0</v>
      </c>
      <c r="H36" s="16">
        <f>IF(Inskrivning!A49="h",Inskrivning!P49,0)</f>
        <v>0</v>
      </c>
      <c r="I36" s="73">
        <f>IF(Inskrivning!A49="h",Inskrivning!Q49,0)</f>
        <v>0</v>
      </c>
      <c r="J36" s="16">
        <f>IF(Inskrivning!A49="h",Inskrivning!R49,0)</f>
        <v>0</v>
      </c>
      <c r="K36" s="16">
        <f>IF(Inskrivning!A49="h",Inskrivning!S49,0)</f>
        <v>0</v>
      </c>
      <c r="L36" s="16">
        <f>IF(Inskrivning!A49="h",Inskrivning!T49,0)</f>
        <v>0</v>
      </c>
      <c r="M36" s="16">
        <f>IF(Inskrivning!A49="h",Inskrivning!U49,0)</f>
        <v>0</v>
      </c>
      <c r="N36" s="16">
        <f>IF(Inskrivning!A49="h",Inskrivning!V49,0)</f>
        <v>0</v>
      </c>
      <c r="O36" s="73">
        <f>IF(Inskrivning!A49="h",Inskrivning!W49,0)</f>
        <v>0</v>
      </c>
      <c r="P36" s="73">
        <f>IF(Inskrivning!A49="h",Inskrivning!X49,0)</f>
        <v>0</v>
      </c>
      <c r="Q36" s="113"/>
    </row>
    <row r="37" spans="1:17" ht="17.100000000000001" customHeight="1" x14ac:dyDescent="0.3">
      <c r="A37" s="16">
        <f t="shared" si="1"/>
        <v>33</v>
      </c>
      <c r="B37" s="55">
        <f>IF(Inskrivning!A73="h",Inskrivning!J73,0)</f>
        <v>0</v>
      </c>
      <c r="C37" s="35">
        <f>IF(Inskrivning!A73="h",Inskrivning!K73,0)</f>
        <v>0</v>
      </c>
      <c r="D37" s="16">
        <f>IF(Inskrivning!A73="h",Inskrivning!L73,0)</f>
        <v>0</v>
      </c>
      <c r="E37" s="16">
        <f>IF(Inskrivning!A73="h",Inskrivning!M73,0)</f>
        <v>0</v>
      </c>
      <c r="F37" s="16">
        <f>IF(Inskrivning!A73="h",Inskrivning!N73,0)</f>
        <v>0</v>
      </c>
      <c r="G37" s="16">
        <f>IF(Inskrivning!A73="h",Inskrivning!O73,0)</f>
        <v>0</v>
      </c>
      <c r="H37" s="16">
        <f>IF(Inskrivning!A73="h",Inskrivning!P73,0)</f>
        <v>0</v>
      </c>
      <c r="I37" s="73">
        <f>IF(Inskrivning!A73="h",Inskrivning!Q73,0)</f>
        <v>0</v>
      </c>
      <c r="J37" s="16">
        <f>IF(Inskrivning!A73="h",Inskrivning!R73,0)</f>
        <v>0</v>
      </c>
      <c r="K37" s="16">
        <f>IF(Inskrivning!A73="h",Inskrivning!S73,0)</f>
        <v>0</v>
      </c>
      <c r="L37" s="16">
        <f>IF(Inskrivning!A73="h",Inskrivning!T73,0)</f>
        <v>0</v>
      </c>
      <c r="M37" s="16">
        <f>IF(Inskrivning!A73="h",Inskrivning!U73,0)</f>
        <v>0</v>
      </c>
      <c r="N37" s="16">
        <f>IF(Inskrivning!A73="h",Inskrivning!V73,0)</f>
        <v>0</v>
      </c>
      <c r="O37" s="73">
        <f>IF(Inskrivning!A73="h",Inskrivning!W73,0)</f>
        <v>0</v>
      </c>
      <c r="P37" s="73">
        <f>IF(Inskrivning!A73="h",Inskrivning!X73,0)</f>
        <v>0</v>
      </c>
      <c r="Q37" s="113"/>
    </row>
    <row r="38" spans="1:17" ht="17.100000000000001" customHeight="1" x14ac:dyDescent="0.3">
      <c r="A38" s="16">
        <f t="shared" si="1"/>
        <v>34</v>
      </c>
      <c r="B38" s="55">
        <f>IF(Inskrivning!A68="h",Inskrivning!J68,0)</f>
        <v>0</v>
      </c>
      <c r="C38" s="35">
        <f>IF(Inskrivning!A68="h",Inskrivning!K68,0)</f>
        <v>0</v>
      </c>
      <c r="D38" s="16">
        <f>IF(Inskrivning!A68="h",Inskrivning!L68,0)</f>
        <v>0</v>
      </c>
      <c r="E38" s="16">
        <f>IF(Inskrivning!A68="h",Inskrivning!M68,0)</f>
        <v>0</v>
      </c>
      <c r="F38" s="16">
        <f>IF(Inskrivning!A68="h",Inskrivning!N68,0)</f>
        <v>0</v>
      </c>
      <c r="G38" s="16">
        <f>IF(Inskrivning!A68="h",Inskrivning!O68,0)</f>
        <v>0</v>
      </c>
      <c r="H38" s="16">
        <f>IF(Inskrivning!A68="h",Inskrivning!P68,0)</f>
        <v>0</v>
      </c>
      <c r="I38" s="73">
        <f>IF(Inskrivning!A68="h",Inskrivning!Q68,0)</f>
        <v>0</v>
      </c>
      <c r="J38" s="16">
        <f>IF(Inskrivning!A68="h",Inskrivning!R68,0)</f>
        <v>0</v>
      </c>
      <c r="K38" s="16">
        <f>IF(Inskrivning!A68="h",Inskrivning!S68,0)</f>
        <v>0</v>
      </c>
      <c r="L38" s="16">
        <f>IF(Inskrivning!A68="h",Inskrivning!T68,0)</f>
        <v>0</v>
      </c>
      <c r="M38" s="16">
        <f>IF(Inskrivning!A68="h",Inskrivning!U68,0)</f>
        <v>0</v>
      </c>
      <c r="N38" s="16">
        <f>IF(Inskrivning!A68="h",Inskrivning!V68,0)</f>
        <v>0</v>
      </c>
      <c r="O38" s="73">
        <f>IF(Inskrivning!A68="h",Inskrivning!W68,0)</f>
        <v>0</v>
      </c>
      <c r="P38" s="73">
        <f>IF(Inskrivning!A68="h",Inskrivning!X68,0)</f>
        <v>0</v>
      </c>
      <c r="Q38" s="113"/>
    </row>
    <row r="39" spans="1:17" ht="17.100000000000001" customHeight="1" x14ac:dyDescent="0.3">
      <c r="A39" s="16">
        <f t="shared" si="1"/>
        <v>35</v>
      </c>
      <c r="B39" s="55">
        <f>IF(Inskrivning!A52="h",Inskrivning!J52,0)</f>
        <v>0</v>
      </c>
      <c r="C39" s="35">
        <f>IF(Inskrivning!A52="h",Inskrivning!K52,0)</f>
        <v>0</v>
      </c>
      <c r="D39" s="16">
        <f>IF(Inskrivning!A52="h",Inskrivning!L52,0)</f>
        <v>0</v>
      </c>
      <c r="E39" s="16">
        <f>IF(Inskrivning!A52="h",Inskrivning!M52,0)</f>
        <v>0</v>
      </c>
      <c r="F39" s="16">
        <f>IF(Inskrivning!A52="h",Inskrivning!N52,0)</f>
        <v>0</v>
      </c>
      <c r="G39" s="16">
        <f>IF(Inskrivning!A52="h",Inskrivning!O52,0)</f>
        <v>0</v>
      </c>
      <c r="H39" s="16">
        <f>IF(Inskrivning!A52="h",Inskrivning!P52,0)</f>
        <v>0</v>
      </c>
      <c r="I39" s="73">
        <f>IF(Inskrivning!A52="h",Inskrivning!Q52,0)</f>
        <v>0</v>
      </c>
      <c r="J39" s="16">
        <f>IF(Inskrivning!A52="h",Inskrivning!R52,0)</f>
        <v>0</v>
      </c>
      <c r="K39" s="16">
        <f>IF(Inskrivning!A52="h",Inskrivning!S52,0)</f>
        <v>0</v>
      </c>
      <c r="L39" s="16">
        <f>IF(Inskrivning!A52="h",Inskrivning!T52,0)</f>
        <v>0</v>
      </c>
      <c r="M39" s="16">
        <f>IF(Inskrivning!A52="h",Inskrivning!U52,0)</f>
        <v>0</v>
      </c>
      <c r="N39" s="16">
        <f>IF(Inskrivning!A52="h",Inskrivning!V52,0)</f>
        <v>0</v>
      </c>
      <c r="O39" s="73">
        <f>IF(Inskrivning!A52="h",Inskrivning!W52,0)</f>
        <v>0</v>
      </c>
      <c r="P39" s="73">
        <f>IF(Inskrivning!A52="h",Inskrivning!X52,0)</f>
        <v>0</v>
      </c>
      <c r="Q39" s="113"/>
    </row>
    <row r="40" spans="1:17" ht="17.100000000000001" customHeight="1" x14ac:dyDescent="0.3">
      <c r="A40" s="16">
        <f t="shared" si="1"/>
        <v>36</v>
      </c>
      <c r="B40" s="55">
        <f>IF(Inskrivning!A71="h",Inskrivning!J71,0)</f>
        <v>0</v>
      </c>
      <c r="C40" s="35">
        <f>IF(Inskrivning!A71="h",Inskrivning!K71,0)</f>
        <v>0</v>
      </c>
      <c r="D40" s="16">
        <f>IF(Inskrivning!A71="h",Inskrivning!L71,0)</f>
        <v>0</v>
      </c>
      <c r="E40" s="16">
        <f>IF(Inskrivning!A71="h",Inskrivning!M71,0)</f>
        <v>0</v>
      </c>
      <c r="F40" s="16">
        <f>IF(Inskrivning!A71="h",Inskrivning!N71,0)</f>
        <v>0</v>
      </c>
      <c r="G40" s="16">
        <f>IF(Inskrivning!A71="h",Inskrivning!O71,0)</f>
        <v>0</v>
      </c>
      <c r="H40" s="16">
        <f>IF(Inskrivning!A71="h",Inskrivning!P71,0)</f>
        <v>0</v>
      </c>
      <c r="I40" s="73">
        <f>IF(Inskrivning!A71="h",Inskrivning!Q71,0)</f>
        <v>0</v>
      </c>
      <c r="J40" s="16">
        <f>IF(Inskrivning!A71="h",Inskrivning!R71,0)</f>
        <v>0</v>
      </c>
      <c r="K40" s="16">
        <f>IF(Inskrivning!A71="h",Inskrivning!S71,0)</f>
        <v>0</v>
      </c>
      <c r="L40" s="16">
        <f>IF(Inskrivning!A71="h",Inskrivning!T71,0)</f>
        <v>0</v>
      </c>
      <c r="M40" s="16">
        <f>IF(Inskrivning!A71="h",Inskrivning!U71,0)</f>
        <v>0</v>
      </c>
      <c r="N40" s="16">
        <f>IF(Inskrivning!A71="h",Inskrivning!V71,0)</f>
        <v>0</v>
      </c>
      <c r="O40" s="73">
        <f>IF(Inskrivning!A71="h",Inskrivning!W71,0)</f>
        <v>0</v>
      </c>
      <c r="P40" s="73">
        <f>IF(Inskrivning!A71="h",Inskrivning!X71,0)</f>
        <v>0</v>
      </c>
      <c r="Q40" s="113"/>
    </row>
    <row r="41" spans="1:17" ht="17.100000000000001" customHeight="1" x14ac:dyDescent="0.3">
      <c r="A41" s="16">
        <f t="shared" si="1"/>
        <v>37</v>
      </c>
      <c r="B41" s="55">
        <f>IF(Inskrivning!A69="h",Inskrivning!J69,0)</f>
        <v>0</v>
      </c>
      <c r="C41" s="35">
        <f>IF(Inskrivning!A69="h",Inskrivning!K69,0)</f>
        <v>0</v>
      </c>
      <c r="D41" s="16">
        <f>IF(Inskrivning!A69="h",Inskrivning!L69,0)</f>
        <v>0</v>
      </c>
      <c r="E41" s="16">
        <f>IF(Inskrivning!A69="h",Inskrivning!M69,0)</f>
        <v>0</v>
      </c>
      <c r="F41" s="16">
        <f>IF(Inskrivning!A69="h",Inskrivning!N69,0)</f>
        <v>0</v>
      </c>
      <c r="G41" s="16">
        <f>IF(Inskrivning!A69="h",Inskrivning!O69,0)</f>
        <v>0</v>
      </c>
      <c r="H41" s="16">
        <f>IF(Inskrivning!A69="h",Inskrivning!P69,0)</f>
        <v>0</v>
      </c>
      <c r="I41" s="73">
        <f>IF(Inskrivning!A69="h",Inskrivning!Q69,0)</f>
        <v>0</v>
      </c>
      <c r="J41" s="16">
        <f>IF(Inskrivning!A69="h",Inskrivning!R69,0)</f>
        <v>0</v>
      </c>
      <c r="K41" s="16">
        <f>IF(Inskrivning!A69="h",Inskrivning!S69,0)</f>
        <v>0</v>
      </c>
      <c r="L41" s="16">
        <f>IF(Inskrivning!A69="h",Inskrivning!T69,0)</f>
        <v>0</v>
      </c>
      <c r="M41" s="16">
        <f>IF(Inskrivning!A69="h",Inskrivning!U69,0)</f>
        <v>0</v>
      </c>
      <c r="N41" s="16">
        <f>IF(Inskrivning!A69="h",Inskrivning!V69,0)</f>
        <v>0</v>
      </c>
      <c r="O41" s="73">
        <f>IF(Inskrivning!A69="h",Inskrivning!W69,0)</f>
        <v>0</v>
      </c>
      <c r="P41" s="73">
        <f>IF(Inskrivning!A69="h",Inskrivning!X69,0)</f>
        <v>0</v>
      </c>
      <c r="Q41" s="113"/>
    </row>
    <row r="42" spans="1:17" ht="17.100000000000001" customHeight="1" x14ac:dyDescent="0.3">
      <c r="A42" s="16">
        <f t="shared" si="1"/>
        <v>38</v>
      </c>
      <c r="B42" s="55">
        <f>IF(Inskrivning!A84="h",Inskrivning!J84,0)</f>
        <v>0</v>
      </c>
      <c r="C42" s="35">
        <f>IF(Inskrivning!A84="h",Inskrivning!K84,0)</f>
        <v>0</v>
      </c>
      <c r="D42" s="16">
        <f>IF(Inskrivning!A84="h",Inskrivning!L84,0)</f>
        <v>0</v>
      </c>
      <c r="E42" s="16">
        <f>IF(Inskrivning!A84="h",Inskrivning!M84,0)</f>
        <v>0</v>
      </c>
      <c r="F42" s="16">
        <f>IF(Inskrivning!A84="h",Inskrivning!N84,0)</f>
        <v>0</v>
      </c>
      <c r="G42" s="16">
        <f>IF(Inskrivning!A84="h",Inskrivning!O84,0)</f>
        <v>0</v>
      </c>
      <c r="H42" s="16">
        <f>IF(Inskrivning!A84="h",Inskrivning!P84,0)</f>
        <v>0</v>
      </c>
      <c r="I42" s="73">
        <f>IF(Inskrivning!A84="h",Inskrivning!Q84,0)</f>
        <v>0</v>
      </c>
      <c r="J42" s="16">
        <f>IF(Inskrivning!A84="h",Inskrivning!R84,0)</f>
        <v>0</v>
      </c>
      <c r="K42" s="16">
        <f>IF(Inskrivning!A84="h",Inskrivning!S84,0)</f>
        <v>0</v>
      </c>
      <c r="L42" s="16">
        <f>IF(Inskrivning!A84="h",Inskrivning!T84,0)</f>
        <v>0</v>
      </c>
      <c r="M42" s="16">
        <f>IF(Inskrivning!A84="h",Inskrivning!U84,0)</f>
        <v>0</v>
      </c>
      <c r="N42" s="16">
        <f>IF(Inskrivning!A84="h",Inskrivning!V84,0)</f>
        <v>0</v>
      </c>
      <c r="O42" s="73">
        <f>IF(Inskrivning!A84="h",Inskrivning!W84,0)</f>
        <v>0</v>
      </c>
      <c r="P42" s="73">
        <f>IF(Inskrivning!A84="h",Inskrivning!X84,0)</f>
        <v>0</v>
      </c>
      <c r="Q42" s="113"/>
    </row>
    <row r="43" spans="1:17" ht="17.100000000000001" customHeight="1" x14ac:dyDescent="0.3">
      <c r="A43" s="16">
        <f t="shared" si="1"/>
        <v>39</v>
      </c>
      <c r="B43" s="55">
        <f>IF(Inskrivning!A58="h",Inskrivning!J58,0)</f>
        <v>0</v>
      </c>
      <c r="C43" s="35">
        <f>IF(Inskrivning!A58="h",Inskrivning!K58,0)</f>
        <v>0</v>
      </c>
      <c r="D43" s="16">
        <f>IF(Inskrivning!A58="h",Inskrivning!L58,0)</f>
        <v>0</v>
      </c>
      <c r="E43" s="16">
        <f>IF(Inskrivning!A58="h",Inskrivning!M58,0)</f>
        <v>0</v>
      </c>
      <c r="F43" s="16">
        <f>IF(Inskrivning!A58="h",Inskrivning!N58,0)</f>
        <v>0</v>
      </c>
      <c r="G43" s="16">
        <f>IF(Inskrivning!A58="h",Inskrivning!O58,0)</f>
        <v>0</v>
      </c>
      <c r="H43" s="16">
        <f>IF(Inskrivning!A58="h",Inskrivning!P58,0)</f>
        <v>0</v>
      </c>
      <c r="I43" s="73">
        <f>IF(Inskrivning!A58="h",Inskrivning!Q58,0)</f>
        <v>0</v>
      </c>
      <c r="J43" s="16">
        <f>IF(Inskrivning!A58="h",Inskrivning!R58,0)</f>
        <v>0</v>
      </c>
      <c r="K43" s="16">
        <f>IF(Inskrivning!A58="h",Inskrivning!S58,0)</f>
        <v>0</v>
      </c>
      <c r="L43" s="16">
        <f>IF(Inskrivning!A58="h",Inskrivning!T58,0)</f>
        <v>0</v>
      </c>
      <c r="M43" s="16">
        <f>IF(Inskrivning!A58="h",Inskrivning!U58,0)</f>
        <v>0</v>
      </c>
      <c r="N43" s="16">
        <f>IF(Inskrivning!A58="h",Inskrivning!V58,0)</f>
        <v>0</v>
      </c>
      <c r="O43" s="73">
        <f>IF(Inskrivning!A58="h",Inskrivning!W58,0)</f>
        <v>0</v>
      </c>
      <c r="P43" s="73">
        <f>IF(Inskrivning!A58="h",Inskrivning!X58,0)</f>
        <v>0</v>
      </c>
      <c r="Q43" s="113"/>
    </row>
    <row r="44" spans="1:17" ht="17.100000000000001" customHeight="1" x14ac:dyDescent="0.3">
      <c r="A44" s="16">
        <f t="shared" si="1"/>
        <v>40</v>
      </c>
      <c r="B44" s="55">
        <f>IF(Inskrivning!A72="h",Inskrivning!J72,0)</f>
        <v>0</v>
      </c>
      <c r="C44" s="35">
        <f>IF(Inskrivning!A72="h",Inskrivning!K72,0)</f>
        <v>0</v>
      </c>
      <c r="D44" s="16">
        <f>IF(Inskrivning!A72="h",Inskrivning!L72,0)</f>
        <v>0</v>
      </c>
      <c r="E44" s="16">
        <f>IF(Inskrivning!A72="h",Inskrivning!M72,0)</f>
        <v>0</v>
      </c>
      <c r="F44" s="16">
        <f>IF(Inskrivning!A72="h",Inskrivning!N72,0)</f>
        <v>0</v>
      </c>
      <c r="G44" s="16">
        <f>IF(Inskrivning!A72="h",Inskrivning!O72,0)</f>
        <v>0</v>
      </c>
      <c r="H44" s="16">
        <f>IF(Inskrivning!A72="h",Inskrivning!P72,0)</f>
        <v>0</v>
      </c>
      <c r="I44" s="73">
        <f>IF(Inskrivning!A72="h",Inskrivning!Q72,0)</f>
        <v>0</v>
      </c>
      <c r="J44" s="16">
        <f>IF(Inskrivning!A72="h",Inskrivning!R72,0)</f>
        <v>0</v>
      </c>
      <c r="K44" s="16">
        <f>IF(Inskrivning!A72="h",Inskrivning!S72,0)</f>
        <v>0</v>
      </c>
      <c r="L44" s="16">
        <f>IF(Inskrivning!A72="h",Inskrivning!T72,0)</f>
        <v>0</v>
      </c>
      <c r="M44" s="16">
        <f>IF(Inskrivning!A72="h",Inskrivning!U72,0)</f>
        <v>0</v>
      </c>
      <c r="N44" s="16">
        <f>IF(Inskrivning!A72="h",Inskrivning!V72,0)</f>
        <v>0</v>
      </c>
      <c r="O44" s="73">
        <f>IF(Inskrivning!A72="h",Inskrivning!W72,0)</f>
        <v>0</v>
      </c>
      <c r="P44" s="73">
        <f>IF(Inskrivning!A72="h",Inskrivning!X72,0)</f>
        <v>0</v>
      </c>
      <c r="Q44" s="113"/>
    </row>
    <row r="45" spans="1:17" ht="17.100000000000001" customHeight="1" x14ac:dyDescent="0.3">
      <c r="A45" s="16">
        <f t="shared" si="1"/>
        <v>41</v>
      </c>
      <c r="B45" s="55">
        <f>IF(Inskrivning!A40="h",Inskrivning!J40,0)</f>
        <v>0</v>
      </c>
      <c r="C45" s="35">
        <f>IF(Inskrivning!A40="h",Inskrivning!K40,0)</f>
        <v>0</v>
      </c>
      <c r="D45" s="16">
        <f>IF(Inskrivning!A40="h",Inskrivning!L40,0)</f>
        <v>0</v>
      </c>
      <c r="E45" s="16">
        <f>IF(Inskrivning!A40="h",Inskrivning!M40,0)</f>
        <v>0</v>
      </c>
      <c r="F45" s="16">
        <f>IF(Inskrivning!A40="h",Inskrivning!N40,0)</f>
        <v>0</v>
      </c>
      <c r="G45" s="16">
        <f>IF(Inskrivning!A40="h",Inskrivning!O40,0)</f>
        <v>0</v>
      </c>
      <c r="H45" s="16">
        <f>IF(Inskrivning!A40="h",Inskrivning!P40,0)</f>
        <v>0</v>
      </c>
      <c r="I45" s="73">
        <f>IF(Inskrivning!A40="h",Inskrivning!Q40,0)</f>
        <v>0</v>
      </c>
      <c r="J45" s="16">
        <f>IF(Inskrivning!A40="h",Inskrivning!R40,0)</f>
        <v>0</v>
      </c>
      <c r="K45" s="16">
        <f>IF(Inskrivning!A40="h",Inskrivning!S40,0)</f>
        <v>0</v>
      </c>
      <c r="L45" s="16">
        <f>IF(Inskrivning!A40="h",Inskrivning!T40,0)</f>
        <v>0</v>
      </c>
      <c r="M45" s="16">
        <f>IF(Inskrivning!A40="h",Inskrivning!U40,0)</f>
        <v>0</v>
      </c>
      <c r="N45" s="16">
        <f>IF(Inskrivning!A40="h",Inskrivning!V40,0)</f>
        <v>0</v>
      </c>
      <c r="O45" s="73">
        <f>IF(Inskrivning!A40="h",Inskrivning!W40,0)</f>
        <v>0</v>
      </c>
      <c r="P45" s="73">
        <f>IF(Inskrivning!A40="h",Inskrivning!X40,0)</f>
        <v>0</v>
      </c>
      <c r="Q45" s="113"/>
    </row>
    <row r="46" spans="1:17" ht="17.100000000000001" customHeight="1" x14ac:dyDescent="0.3">
      <c r="A46" s="16">
        <f t="shared" si="1"/>
        <v>42</v>
      </c>
      <c r="B46" s="55">
        <f>IF(Inskrivning!A44="h",Inskrivning!J44,0)</f>
        <v>0</v>
      </c>
      <c r="C46" s="35">
        <f>IF(Inskrivning!A44="h",Inskrivning!K44,0)</f>
        <v>0</v>
      </c>
      <c r="D46" s="16">
        <f>IF(Inskrivning!A44="h",Inskrivning!L44,0)</f>
        <v>0</v>
      </c>
      <c r="E46" s="16">
        <f>IF(Inskrivning!A44="h",Inskrivning!M44,0)</f>
        <v>0</v>
      </c>
      <c r="F46" s="16">
        <f>IF(Inskrivning!A44="h",Inskrivning!N44,0)</f>
        <v>0</v>
      </c>
      <c r="G46" s="16">
        <f>IF(Inskrivning!A44="h",Inskrivning!O44,0)</f>
        <v>0</v>
      </c>
      <c r="H46" s="16">
        <f>IF(Inskrivning!A44="h",Inskrivning!P44,0)</f>
        <v>0</v>
      </c>
      <c r="I46" s="73">
        <f>IF(Inskrivning!A44="h",Inskrivning!Q44,0)</f>
        <v>0</v>
      </c>
      <c r="J46" s="16">
        <f>IF(Inskrivning!A44="h",Inskrivning!R44,0)</f>
        <v>0</v>
      </c>
      <c r="K46" s="16">
        <f>IF(Inskrivning!A44="h",Inskrivning!S44,0)</f>
        <v>0</v>
      </c>
      <c r="L46" s="16">
        <f>IF(Inskrivning!A44="h",Inskrivning!T44,0)</f>
        <v>0</v>
      </c>
      <c r="M46" s="16">
        <f>IF(Inskrivning!A44="h",Inskrivning!U44,0)</f>
        <v>0</v>
      </c>
      <c r="N46" s="16">
        <f>IF(Inskrivning!A44="h",Inskrivning!V44,0)</f>
        <v>0</v>
      </c>
      <c r="O46" s="73">
        <f>IF(Inskrivning!A44="h",Inskrivning!W44,0)</f>
        <v>0</v>
      </c>
      <c r="P46" s="73">
        <f>IF(Inskrivning!A44="h",Inskrivning!X44,0)</f>
        <v>0</v>
      </c>
      <c r="Q46" s="113"/>
    </row>
    <row r="47" spans="1:17" ht="17.100000000000001" customHeight="1" x14ac:dyDescent="0.3">
      <c r="A47" s="16">
        <f t="shared" si="1"/>
        <v>43</v>
      </c>
      <c r="B47" s="55">
        <f>IF(Inskrivning!A51="h",Inskrivning!J51,0)</f>
        <v>0</v>
      </c>
      <c r="C47" s="35">
        <f>IF(Inskrivning!A51="h",Inskrivning!K51,0)</f>
        <v>0</v>
      </c>
      <c r="D47" s="16">
        <f>IF(Inskrivning!A51="h",Inskrivning!L51,0)</f>
        <v>0</v>
      </c>
      <c r="E47" s="16">
        <f>IF(Inskrivning!A51="h",Inskrivning!M51,0)</f>
        <v>0</v>
      </c>
      <c r="F47" s="16">
        <f>IF(Inskrivning!A51="h",Inskrivning!N51,0)</f>
        <v>0</v>
      </c>
      <c r="G47" s="16">
        <f>IF(Inskrivning!A51="h",Inskrivning!O51,0)</f>
        <v>0</v>
      </c>
      <c r="H47" s="16">
        <f>IF(Inskrivning!A51="h",Inskrivning!P51,0)</f>
        <v>0</v>
      </c>
      <c r="I47" s="73">
        <f>IF(Inskrivning!A51="h",Inskrivning!Q51,0)</f>
        <v>0</v>
      </c>
      <c r="J47" s="16">
        <f>IF(Inskrivning!A51="h",Inskrivning!R51,0)</f>
        <v>0</v>
      </c>
      <c r="K47" s="16">
        <f>IF(Inskrivning!A51="h",Inskrivning!S51,0)</f>
        <v>0</v>
      </c>
      <c r="L47" s="16">
        <f>IF(Inskrivning!A51="h",Inskrivning!T51,0)</f>
        <v>0</v>
      </c>
      <c r="M47" s="16">
        <f>IF(Inskrivning!A51="h",Inskrivning!U51,0)</f>
        <v>0</v>
      </c>
      <c r="N47" s="16">
        <f>IF(Inskrivning!A51="h",Inskrivning!V51,0)</f>
        <v>0</v>
      </c>
      <c r="O47" s="73">
        <f>IF(Inskrivning!A51="h",Inskrivning!W51,0)</f>
        <v>0</v>
      </c>
      <c r="P47" s="73">
        <f>IF(Inskrivning!A51="h",Inskrivning!X51,0)</f>
        <v>0</v>
      </c>
      <c r="Q47" s="113"/>
    </row>
    <row r="48" spans="1:17" ht="17.100000000000001" customHeight="1" x14ac:dyDescent="0.3">
      <c r="A48" s="16">
        <f t="shared" si="1"/>
        <v>44</v>
      </c>
      <c r="B48" s="55">
        <f>IF(Inskrivning!A43="h",Inskrivning!J43,0)</f>
        <v>0</v>
      </c>
      <c r="C48" s="35">
        <f>IF(Inskrivning!A43="h",Inskrivning!K43,0)</f>
        <v>0</v>
      </c>
      <c r="D48" s="16">
        <f>IF(Inskrivning!A43="h",Inskrivning!L43,0)</f>
        <v>0</v>
      </c>
      <c r="E48" s="16">
        <f>IF(Inskrivning!A43="h",Inskrivning!M43,0)</f>
        <v>0</v>
      </c>
      <c r="F48" s="16">
        <f>IF(Inskrivning!A43="h",Inskrivning!N43,0)</f>
        <v>0</v>
      </c>
      <c r="G48" s="16">
        <f>IF(Inskrivning!A43="h",Inskrivning!O43,0)</f>
        <v>0</v>
      </c>
      <c r="H48" s="16">
        <f>IF(Inskrivning!A43="h",Inskrivning!P43,0)</f>
        <v>0</v>
      </c>
      <c r="I48" s="73">
        <f>IF(Inskrivning!A43="h",Inskrivning!Q43,0)</f>
        <v>0</v>
      </c>
      <c r="J48" s="16">
        <f>IF(Inskrivning!A43="h",Inskrivning!R43,0)</f>
        <v>0</v>
      </c>
      <c r="K48" s="16">
        <f>IF(Inskrivning!A43="h",Inskrivning!S43,0)</f>
        <v>0</v>
      </c>
      <c r="L48" s="16">
        <f>IF(Inskrivning!A43="h",Inskrivning!T43,0)</f>
        <v>0</v>
      </c>
      <c r="M48" s="16">
        <f>IF(Inskrivning!A43="h",Inskrivning!U43,0)</f>
        <v>0</v>
      </c>
      <c r="N48" s="16">
        <f>IF(Inskrivning!A43="h",Inskrivning!V43,0)</f>
        <v>0</v>
      </c>
      <c r="O48" s="73">
        <f>IF(Inskrivning!A43="h",Inskrivning!W43,0)</f>
        <v>0</v>
      </c>
      <c r="P48" s="73">
        <f>IF(Inskrivning!A43="h",Inskrivning!X43,0)</f>
        <v>0</v>
      </c>
      <c r="Q48" s="113"/>
    </row>
    <row r="49" spans="1:17" ht="17.100000000000001" customHeight="1" x14ac:dyDescent="0.3">
      <c r="A49" s="16">
        <f t="shared" si="1"/>
        <v>45</v>
      </c>
      <c r="B49" s="55">
        <f>IF(Inskrivning!A42="h",Inskrivning!J42,0)</f>
        <v>0</v>
      </c>
      <c r="C49" s="35">
        <f>IF(Inskrivning!A42="h",Inskrivning!K42,0)</f>
        <v>0</v>
      </c>
      <c r="D49" s="16">
        <f>IF(Inskrivning!A42="h",Inskrivning!L42,0)</f>
        <v>0</v>
      </c>
      <c r="E49" s="16">
        <f>IF(Inskrivning!A42="h",Inskrivning!M42,0)</f>
        <v>0</v>
      </c>
      <c r="F49" s="16">
        <f>IF(Inskrivning!A42="h",Inskrivning!N42,0)</f>
        <v>0</v>
      </c>
      <c r="G49" s="16">
        <f>IF(Inskrivning!A42="h",Inskrivning!O42,0)</f>
        <v>0</v>
      </c>
      <c r="H49" s="16">
        <f>IF(Inskrivning!A42="h",Inskrivning!P42,0)</f>
        <v>0</v>
      </c>
      <c r="I49" s="73">
        <f>IF(Inskrivning!A42="h",Inskrivning!Q42,0)</f>
        <v>0</v>
      </c>
      <c r="J49" s="16">
        <f>IF(Inskrivning!A42="h",Inskrivning!R42,0)</f>
        <v>0</v>
      </c>
      <c r="K49" s="16">
        <f>IF(Inskrivning!A42="h",Inskrivning!S42,0)</f>
        <v>0</v>
      </c>
      <c r="L49" s="16">
        <f>IF(Inskrivning!A42="h",Inskrivning!T42,0)</f>
        <v>0</v>
      </c>
      <c r="M49" s="16">
        <f>IF(Inskrivning!A42="h",Inskrivning!U42,0)</f>
        <v>0</v>
      </c>
      <c r="N49" s="16">
        <f>IF(Inskrivning!A42="h",Inskrivning!V42,0)</f>
        <v>0</v>
      </c>
      <c r="O49" s="73">
        <f>IF(Inskrivning!A42="h",Inskrivning!W42,0)</f>
        <v>0</v>
      </c>
      <c r="P49" s="73">
        <f>IF(Inskrivning!A42="h",Inskrivning!X42,0)</f>
        <v>0</v>
      </c>
      <c r="Q49" s="113"/>
    </row>
    <row r="50" spans="1:17" ht="17.100000000000001" customHeight="1" x14ac:dyDescent="0.3">
      <c r="A50" s="16">
        <f t="shared" si="1"/>
        <v>46</v>
      </c>
      <c r="B50" s="55">
        <f>IF(Inskrivning!A77="h",Inskrivning!J77,0)</f>
        <v>0</v>
      </c>
      <c r="C50" s="35">
        <f>IF(Inskrivning!A77="h",Inskrivning!K77,0)</f>
        <v>0</v>
      </c>
      <c r="D50" s="16">
        <f>IF(Inskrivning!A77="h",Inskrivning!L77,0)</f>
        <v>0</v>
      </c>
      <c r="E50" s="16">
        <f>IF(Inskrivning!A77="h",Inskrivning!M77,0)</f>
        <v>0</v>
      </c>
      <c r="F50" s="16">
        <f>IF(Inskrivning!A77="h",Inskrivning!N77,0)</f>
        <v>0</v>
      </c>
      <c r="G50" s="16">
        <f>IF(Inskrivning!A77="h",Inskrivning!O77,0)</f>
        <v>0</v>
      </c>
      <c r="H50" s="16">
        <f>IF(Inskrivning!A77="h",Inskrivning!P77,0)</f>
        <v>0</v>
      </c>
      <c r="I50" s="73">
        <f>IF(Inskrivning!A77="h",Inskrivning!Q77,0)</f>
        <v>0</v>
      </c>
      <c r="J50" s="16">
        <f>IF(Inskrivning!A77="h",Inskrivning!R77,0)</f>
        <v>0</v>
      </c>
      <c r="K50" s="16">
        <f>IF(Inskrivning!A77="h",Inskrivning!S77,0)</f>
        <v>0</v>
      </c>
      <c r="L50" s="16">
        <f>IF(Inskrivning!A77="h",Inskrivning!T77,0)</f>
        <v>0</v>
      </c>
      <c r="M50" s="16">
        <f>IF(Inskrivning!A77="h",Inskrivning!U77,0)</f>
        <v>0</v>
      </c>
      <c r="N50" s="16">
        <f>IF(Inskrivning!A77="h",Inskrivning!V77,0)</f>
        <v>0</v>
      </c>
      <c r="O50" s="73">
        <f>IF(Inskrivning!A77="h",Inskrivning!W77,0)</f>
        <v>0</v>
      </c>
      <c r="P50" s="73">
        <f>IF(Inskrivning!A77="h",Inskrivning!X77,0)</f>
        <v>0</v>
      </c>
      <c r="Q50" s="113"/>
    </row>
    <row r="51" spans="1:17" ht="17.100000000000001" customHeight="1" x14ac:dyDescent="0.3">
      <c r="A51" s="16">
        <f t="shared" si="1"/>
        <v>47</v>
      </c>
      <c r="B51" s="55">
        <f>IF(Inskrivning!A60="h",Inskrivning!J60,0)</f>
        <v>0</v>
      </c>
      <c r="C51" s="35">
        <f>IF(Inskrivning!A60="h",Inskrivning!K60,0)</f>
        <v>0</v>
      </c>
      <c r="D51" s="16">
        <f>IF(Inskrivning!A60="h",Inskrivning!L60,0)</f>
        <v>0</v>
      </c>
      <c r="E51" s="16">
        <f>IF(Inskrivning!A60="h",Inskrivning!M60,0)</f>
        <v>0</v>
      </c>
      <c r="F51" s="16">
        <f>IF(Inskrivning!A60="h",Inskrivning!N60,0)</f>
        <v>0</v>
      </c>
      <c r="G51" s="16">
        <f>IF(Inskrivning!A60="h",Inskrivning!O60,0)</f>
        <v>0</v>
      </c>
      <c r="H51" s="16">
        <f>IF(Inskrivning!A60="h",Inskrivning!P60,0)</f>
        <v>0</v>
      </c>
      <c r="I51" s="73">
        <f>IF(Inskrivning!A60="h",Inskrivning!Q60,0)</f>
        <v>0</v>
      </c>
      <c r="J51" s="16">
        <f>IF(Inskrivning!A60="h",Inskrivning!R60,0)</f>
        <v>0</v>
      </c>
      <c r="K51" s="16">
        <f>IF(Inskrivning!A60="h",Inskrivning!S60,0)</f>
        <v>0</v>
      </c>
      <c r="L51" s="16">
        <f>IF(Inskrivning!A60="h",Inskrivning!T60,0)</f>
        <v>0</v>
      </c>
      <c r="M51" s="16">
        <f>IF(Inskrivning!A60="h",Inskrivning!U60,0)</f>
        <v>0</v>
      </c>
      <c r="N51" s="16">
        <f>IF(Inskrivning!A60="h",Inskrivning!V60,0)</f>
        <v>0</v>
      </c>
      <c r="O51" s="73">
        <f>IF(Inskrivning!A60="h",Inskrivning!W60,0)</f>
        <v>0</v>
      </c>
      <c r="P51" s="73">
        <f>IF(Inskrivning!A60="h",Inskrivning!X60,0)</f>
        <v>0</v>
      </c>
      <c r="Q51" s="113"/>
    </row>
    <row r="52" spans="1:17" ht="17.100000000000001" customHeight="1" x14ac:dyDescent="0.3">
      <c r="A52" s="16">
        <f t="shared" si="1"/>
        <v>48</v>
      </c>
      <c r="B52" s="55">
        <f>IF(Inskrivning!A55="h",Inskrivning!J55,0)</f>
        <v>0</v>
      </c>
      <c r="C52" s="35">
        <f>IF(Inskrivning!A55="h",Inskrivning!K55,0)</f>
        <v>0</v>
      </c>
      <c r="D52" s="16">
        <f>IF(Inskrivning!A55="h",Inskrivning!L55,0)</f>
        <v>0</v>
      </c>
      <c r="E52" s="16">
        <f>IF(Inskrivning!A55="h",Inskrivning!M55,0)</f>
        <v>0</v>
      </c>
      <c r="F52" s="16">
        <f>IF(Inskrivning!A55="h",Inskrivning!N55,0)</f>
        <v>0</v>
      </c>
      <c r="G52" s="16">
        <f>IF(Inskrivning!A55="h",Inskrivning!O55,0)</f>
        <v>0</v>
      </c>
      <c r="H52" s="16">
        <f>IF(Inskrivning!A55="h",Inskrivning!P55,0)</f>
        <v>0</v>
      </c>
      <c r="I52" s="73">
        <f>IF(Inskrivning!A55="h",Inskrivning!Q55,0)</f>
        <v>0</v>
      </c>
      <c r="J52" s="16">
        <f>IF(Inskrivning!A55="h",Inskrivning!R55,0)</f>
        <v>0</v>
      </c>
      <c r="K52" s="16">
        <f>IF(Inskrivning!A55="h",Inskrivning!S55,0)</f>
        <v>0</v>
      </c>
      <c r="L52" s="16">
        <f>IF(Inskrivning!A55="h",Inskrivning!T55,0)</f>
        <v>0</v>
      </c>
      <c r="M52" s="16">
        <f>IF(Inskrivning!A55="h",Inskrivning!U55,0)</f>
        <v>0</v>
      </c>
      <c r="N52" s="16">
        <f>IF(Inskrivning!A55="h",Inskrivning!V55,0)</f>
        <v>0</v>
      </c>
      <c r="O52" s="73">
        <f>IF(Inskrivning!A55="h",Inskrivning!W55,0)</f>
        <v>0</v>
      </c>
      <c r="P52" s="73">
        <f>IF(Inskrivning!A55="h",Inskrivning!X55,0)</f>
        <v>0</v>
      </c>
      <c r="Q52" s="113"/>
    </row>
    <row r="53" spans="1:17" ht="17.100000000000001" customHeight="1" x14ac:dyDescent="0.3">
      <c r="A53" s="16">
        <f t="shared" si="1"/>
        <v>49</v>
      </c>
      <c r="B53" s="55">
        <f>IF(Inskrivning!A50="h",Inskrivning!J50,0)</f>
        <v>0</v>
      </c>
      <c r="C53" s="35">
        <f>IF(Inskrivning!A50="h",Inskrivning!K50,0)</f>
        <v>0</v>
      </c>
      <c r="D53" s="16">
        <f>IF(Inskrivning!A50="h",Inskrivning!L50,0)</f>
        <v>0</v>
      </c>
      <c r="E53" s="16">
        <f>IF(Inskrivning!A50="h",Inskrivning!M50,0)</f>
        <v>0</v>
      </c>
      <c r="F53" s="16">
        <f>IF(Inskrivning!A50="h",Inskrivning!N50,0)</f>
        <v>0</v>
      </c>
      <c r="G53" s="16">
        <f>IF(Inskrivning!A50="h",Inskrivning!O50,0)</f>
        <v>0</v>
      </c>
      <c r="H53" s="16">
        <f>IF(Inskrivning!A50="h",Inskrivning!P50,0)</f>
        <v>0</v>
      </c>
      <c r="I53" s="73">
        <f>IF(Inskrivning!A50="h",Inskrivning!Q50,0)</f>
        <v>0</v>
      </c>
      <c r="J53" s="16">
        <f>IF(Inskrivning!A50="h",Inskrivning!R50,0)</f>
        <v>0</v>
      </c>
      <c r="K53" s="16">
        <f>IF(Inskrivning!A50="h",Inskrivning!S50,0)</f>
        <v>0</v>
      </c>
      <c r="L53" s="16">
        <f>IF(Inskrivning!A50="h",Inskrivning!T50,0)</f>
        <v>0</v>
      </c>
      <c r="M53" s="16">
        <f>IF(Inskrivning!A50="h",Inskrivning!U50,0)</f>
        <v>0</v>
      </c>
      <c r="N53" s="16">
        <f>IF(Inskrivning!A50="h",Inskrivning!V50,0)</f>
        <v>0</v>
      </c>
      <c r="O53" s="73">
        <f>IF(Inskrivning!A50="h",Inskrivning!W50,0)</f>
        <v>0</v>
      </c>
      <c r="P53" s="73">
        <f>IF(Inskrivning!A50="h",Inskrivning!X50,0)</f>
        <v>0</v>
      </c>
      <c r="Q53" s="113"/>
    </row>
    <row r="54" spans="1:17" ht="17.100000000000001" customHeight="1" x14ac:dyDescent="0.3">
      <c r="A54" s="16">
        <f t="shared" si="1"/>
        <v>50</v>
      </c>
      <c r="B54" s="55">
        <f>IF(Inskrivning!A78="h",Inskrivning!J78,0)</f>
        <v>0</v>
      </c>
      <c r="C54" s="35">
        <f>IF(Inskrivning!A78="h",Inskrivning!K78,0)</f>
        <v>0</v>
      </c>
      <c r="D54" s="16">
        <f>IF(Inskrivning!A78="h",Inskrivning!L78,0)</f>
        <v>0</v>
      </c>
      <c r="E54" s="16">
        <f>IF(Inskrivning!A78="h",Inskrivning!M78,0)</f>
        <v>0</v>
      </c>
      <c r="F54" s="16">
        <f>IF(Inskrivning!A78="h",Inskrivning!N78,0)</f>
        <v>0</v>
      </c>
      <c r="G54" s="16">
        <f>IF(Inskrivning!A78="h",Inskrivning!O78,0)</f>
        <v>0</v>
      </c>
      <c r="H54" s="16">
        <f>IF(Inskrivning!A78="h",Inskrivning!P78,0)</f>
        <v>0</v>
      </c>
      <c r="I54" s="73">
        <f>IF(Inskrivning!A78="h",Inskrivning!Q78,0)</f>
        <v>0</v>
      </c>
      <c r="J54" s="16">
        <f>IF(Inskrivning!A78="h",Inskrivning!R78,0)</f>
        <v>0</v>
      </c>
      <c r="K54" s="16">
        <f>IF(Inskrivning!A78="h",Inskrivning!S78,0)</f>
        <v>0</v>
      </c>
      <c r="L54" s="16">
        <f>IF(Inskrivning!A78="h",Inskrivning!T78,0)</f>
        <v>0</v>
      </c>
      <c r="M54" s="16">
        <f>IF(Inskrivning!A78="h",Inskrivning!U78,0)</f>
        <v>0</v>
      </c>
      <c r="N54" s="16">
        <f>IF(Inskrivning!A78="h",Inskrivning!V78,0)</f>
        <v>0</v>
      </c>
      <c r="O54" s="73">
        <f>IF(Inskrivning!A78="h",Inskrivning!W78,0)</f>
        <v>0</v>
      </c>
      <c r="P54" s="73">
        <f>IF(Inskrivning!A78="h",Inskrivning!X78,0)</f>
        <v>0</v>
      </c>
      <c r="Q54" s="113"/>
    </row>
    <row r="55" spans="1:17" ht="17.100000000000001" customHeight="1" x14ac:dyDescent="0.3">
      <c r="A55" s="16">
        <f t="shared" si="1"/>
        <v>51</v>
      </c>
      <c r="B55" s="55">
        <f>IF(Inskrivning!A57="h",Inskrivning!J57,0)</f>
        <v>0</v>
      </c>
      <c r="C55" s="35">
        <f>IF(Inskrivning!A57="h",Inskrivning!K57,0)</f>
        <v>0</v>
      </c>
      <c r="D55" s="16">
        <f>IF(Inskrivning!A57="h",Inskrivning!L57,0)</f>
        <v>0</v>
      </c>
      <c r="E55" s="16">
        <f>IF(Inskrivning!A57="h",Inskrivning!M57,0)</f>
        <v>0</v>
      </c>
      <c r="F55" s="16">
        <f>IF(Inskrivning!A57="h",Inskrivning!N57,0)</f>
        <v>0</v>
      </c>
      <c r="G55" s="16">
        <f>IF(Inskrivning!A57="h",Inskrivning!O57,0)</f>
        <v>0</v>
      </c>
      <c r="H55" s="16">
        <f>IF(Inskrivning!A57="h",Inskrivning!P57,0)</f>
        <v>0</v>
      </c>
      <c r="I55" s="73">
        <f>IF(Inskrivning!A57="h",Inskrivning!Q57,0)</f>
        <v>0</v>
      </c>
      <c r="J55" s="16">
        <f>IF(Inskrivning!A57="h",Inskrivning!R57,0)</f>
        <v>0</v>
      </c>
      <c r="K55" s="16">
        <f>IF(Inskrivning!A57="h",Inskrivning!S57,0)</f>
        <v>0</v>
      </c>
      <c r="L55" s="16">
        <f>IF(Inskrivning!A57="h",Inskrivning!T57,0)</f>
        <v>0</v>
      </c>
      <c r="M55" s="16">
        <f>IF(Inskrivning!A57="h",Inskrivning!U57,0)</f>
        <v>0</v>
      </c>
      <c r="N55" s="16">
        <f>IF(Inskrivning!A57="h",Inskrivning!V57,0)</f>
        <v>0</v>
      </c>
      <c r="O55" s="73">
        <f>IF(Inskrivning!A57="h",Inskrivning!W57,0)</f>
        <v>0</v>
      </c>
      <c r="P55" s="73">
        <f>IF(Inskrivning!A57="h",Inskrivning!X57,0)</f>
        <v>0</v>
      </c>
      <c r="Q55" s="113"/>
    </row>
    <row r="56" spans="1:17" ht="17.100000000000001" customHeight="1" x14ac:dyDescent="0.3">
      <c r="A56" s="16">
        <f t="shared" si="1"/>
        <v>52</v>
      </c>
      <c r="B56" s="55">
        <f>IF(Inskrivning!A45="h",Inskrivning!J45,0)</f>
        <v>0</v>
      </c>
      <c r="C56" s="35">
        <f>IF(Inskrivning!A45="h",Inskrivning!K45,0)</f>
        <v>0</v>
      </c>
      <c r="D56" s="16">
        <f>IF(Inskrivning!A45="h",Inskrivning!L45,0)</f>
        <v>0</v>
      </c>
      <c r="E56" s="16">
        <f>IF(Inskrivning!A45="h",Inskrivning!M45,0)</f>
        <v>0</v>
      </c>
      <c r="F56" s="16">
        <f>IF(Inskrivning!A45="h",Inskrivning!N45,0)</f>
        <v>0</v>
      </c>
      <c r="G56" s="16">
        <f>IF(Inskrivning!A45="h",Inskrivning!O45,0)</f>
        <v>0</v>
      </c>
      <c r="H56" s="16">
        <f>IF(Inskrivning!A45="h",Inskrivning!P45,0)</f>
        <v>0</v>
      </c>
      <c r="I56" s="73">
        <f>IF(Inskrivning!A45="h",Inskrivning!Q45,0)</f>
        <v>0</v>
      </c>
      <c r="J56" s="16">
        <f>IF(Inskrivning!A45="h",Inskrivning!R45,0)</f>
        <v>0</v>
      </c>
      <c r="K56" s="16">
        <f>IF(Inskrivning!A45="h",Inskrivning!S45,0)</f>
        <v>0</v>
      </c>
      <c r="L56" s="16">
        <f>IF(Inskrivning!A45="h",Inskrivning!T45,0)</f>
        <v>0</v>
      </c>
      <c r="M56" s="16">
        <f>IF(Inskrivning!A45="h",Inskrivning!U45,0)</f>
        <v>0</v>
      </c>
      <c r="N56" s="16">
        <f>IF(Inskrivning!A45="h",Inskrivning!V45,0)</f>
        <v>0</v>
      </c>
      <c r="O56" s="73">
        <f>IF(Inskrivning!A45="h",Inskrivning!W45,0)</f>
        <v>0</v>
      </c>
      <c r="P56" s="73">
        <f>IF(Inskrivning!A45="h",Inskrivning!X45,0)</f>
        <v>0</v>
      </c>
      <c r="Q56" s="113"/>
    </row>
    <row r="57" spans="1:17" ht="17.100000000000001" customHeight="1" x14ac:dyDescent="0.3">
      <c r="A57" s="16">
        <f t="shared" si="1"/>
        <v>53</v>
      </c>
      <c r="B57" s="55">
        <f>IF(Inskrivning!A7="h",Inskrivning!J7,0)</f>
        <v>0</v>
      </c>
      <c r="C57" s="35">
        <f>IF(Inskrivning!A7="h",Inskrivning!K7,0)</f>
        <v>0</v>
      </c>
      <c r="D57" s="16">
        <f>IF(Inskrivning!A7="h",Inskrivning!L7,0)</f>
        <v>0</v>
      </c>
      <c r="E57" s="16">
        <f>IF(Inskrivning!A7="h",Inskrivning!M7,0)</f>
        <v>0</v>
      </c>
      <c r="F57" s="16">
        <f>IF(Inskrivning!A7="h",Inskrivning!N7,0)</f>
        <v>0</v>
      </c>
      <c r="G57" s="16">
        <f>IF(Inskrivning!A7="h",Inskrivning!O7,0)</f>
        <v>0</v>
      </c>
      <c r="H57" s="16">
        <f>IF(Inskrivning!A7="h",Inskrivning!P7,0)</f>
        <v>0</v>
      </c>
      <c r="I57" s="73">
        <f>IF(Inskrivning!A7="h",Inskrivning!Q7,0)</f>
        <v>0</v>
      </c>
      <c r="J57" s="16">
        <f>IF(Inskrivning!A7="h",Inskrivning!R7,0)</f>
        <v>0</v>
      </c>
      <c r="K57" s="16">
        <f>IF(Inskrivning!A7="h",Inskrivning!S7,0)</f>
        <v>0</v>
      </c>
      <c r="L57" s="16">
        <f>IF(Inskrivning!A7="h",Inskrivning!T7,0)</f>
        <v>0</v>
      </c>
      <c r="M57" s="16">
        <f>IF(Inskrivning!A7="h",Inskrivning!U7,0)</f>
        <v>0</v>
      </c>
      <c r="N57" s="16">
        <f>IF(Inskrivning!A7="h",Inskrivning!V7,0)</f>
        <v>0</v>
      </c>
      <c r="O57" s="73">
        <f>IF(Inskrivning!A7="h",Inskrivning!W7,0)</f>
        <v>0</v>
      </c>
      <c r="P57" s="73">
        <f>IF(Inskrivning!A7="h",Inskrivning!X7,0)</f>
        <v>0</v>
      </c>
      <c r="Q57" s="113"/>
    </row>
    <row r="58" spans="1:17" ht="17.100000000000001" customHeight="1" x14ac:dyDescent="0.3">
      <c r="A58" s="16">
        <f t="shared" si="1"/>
        <v>54</v>
      </c>
      <c r="B58" s="55">
        <f>IF(Inskrivning!A16="h",Inskrivning!J16,0)</f>
        <v>0</v>
      </c>
      <c r="C58" s="35">
        <f>IF(Inskrivning!A16="h",Inskrivning!K16,0)</f>
        <v>0</v>
      </c>
      <c r="D58" s="16">
        <f>IF(Inskrivning!A16="h",Inskrivning!L16,0)</f>
        <v>0</v>
      </c>
      <c r="E58" s="16">
        <f>IF(Inskrivning!A16="h",Inskrivning!M16,0)</f>
        <v>0</v>
      </c>
      <c r="F58" s="16">
        <f>IF(Inskrivning!A16="h",Inskrivning!N16,0)</f>
        <v>0</v>
      </c>
      <c r="G58" s="16">
        <f>IF(Inskrivning!A16="h",Inskrivning!O16,0)</f>
        <v>0</v>
      </c>
      <c r="H58" s="16">
        <f>IF(Inskrivning!A16="h",Inskrivning!P16,0)</f>
        <v>0</v>
      </c>
      <c r="I58" s="73">
        <f>IF(Inskrivning!A16="h",Inskrivning!Q16,0)</f>
        <v>0</v>
      </c>
      <c r="J58" s="16">
        <f>IF(Inskrivning!A16="h",Inskrivning!R16,0)</f>
        <v>0</v>
      </c>
      <c r="K58" s="16">
        <f>IF(Inskrivning!A16="h",Inskrivning!S16,0)</f>
        <v>0</v>
      </c>
      <c r="L58" s="16">
        <f>IF(Inskrivning!A16="h",Inskrivning!T16,0)</f>
        <v>0</v>
      </c>
      <c r="M58" s="16">
        <f>IF(Inskrivning!A16="h",Inskrivning!U16,0)</f>
        <v>0</v>
      </c>
      <c r="N58" s="16">
        <f>IF(Inskrivning!A16="h",Inskrivning!V16,0)</f>
        <v>0</v>
      </c>
      <c r="O58" s="73">
        <f>IF(Inskrivning!A16="h",Inskrivning!W16,0)</f>
        <v>0</v>
      </c>
      <c r="P58" s="73">
        <f>IF(Inskrivning!A16="h",Inskrivning!X16,0)</f>
        <v>0</v>
      </c>
      <c r="Q58" s="113"/>
    </row>
    <row r="59" spans="1:17" ht="17.100000000000001" customHeight="1" x14ac:dyDescent="0.3">
      <c r="A59" s="16">
        <f t="shared" si="1"/>
        <v>55</v>
      </c>
      <c r="B59" s="55">
        <f>IF(Inskrivning!A25="h",Inskrivning!J25,0)</f>
        <v>0</v>
      </c>
      <c r="C59" s="35">
        <f>IF(Inskrivning!A25="h",Inskrivning!K25,0)</f>
        <v>0</v>
      </c>
      <c r="D59" s="16">
        <f>IF(Inskrivning!A25="h",Inskrivning!L25,0)</f>
        <v>0</v>
      </c>
      <c r="E59" s="16">
        <f>IF(Inskrivning!A25="h",Inskrivning!M25,0)</f>
        <v>0</v>
      </c>
      <c r="F59" s="16">
        <f>IF(Inskrivning!A25="h",Inskrivning!N25,0)</f>
        <v>0</v>
      </c>
      <c r="G59" s="16">
        <f>IF(Inskrivning!A25="h",Inskrivning!O25,0)</f>
        <v>0</v>
      </c>
      <c r="H59" s="16">
        <f>IF(Inskrivning!A25="h",Inskrivning!P25,0)</f>
        <v>0</v>
      </c>
      <c r="I59" s="73">
        <f>IF(Inskrivning!A25="h",Inskrivning!Q25,0)</f>
        <v>0</v>
      </c>
      <c r="J59" s="16">
        <f>IF(Inskrivning!A25="h",Inskrivning!R25,0)</f>
        <v>0</v>
      </c>
      <c r="K59" s="16">
        <f>IF(Inskrivning!A25="h",Inskrivning!S25,0)</f>
        <v>0</v>
      </c>
      <c r="L59" s="16">
        <f>IF(Inskrivning!A25="h",Inskrivning!T25,0)</f>
        <v>0</v>
      </c>
      <c r="M59" s="16">
        <f>IF(Inskrivning!A25="h",Inskrivning!U25,0)</f>
        <v>0</v>
      </c>
      <c r="N59" s="16">
        <f>IF(Inskrivning!A25="h",Inskrivning!V25,0)</f>
        <v>0</v>
      </c>
      <c r="O59" s="73">
        <f>IF(Inskrivning!A25="h",Inskrivning!W25,0)</f>
        <v>0</v>
      </c>
      <c r="P59" s="73">
        <f>IF(Inskrivning!A25="h",Inskrivning!X25,0)</f>
        <v>0</v>
      </c>
      <c r="Q59" s="113"/>
    </row>
    <row r="60" spans="1:17" ht="17.100000000000001" customHeight="1" x14ac:dyDescent="0.3">
      <c r="A60" s="16">
        <f t="shared" si="1"/>
        <v>56</v>
      </c>
      <c r="B60" s="55">
        <f>IF(Inskrivning!A26="h",Inskrivning!J26,0)</f>
        <v>0</v>
      </c>
      <c r="C60" s="35">
        <f>IF(Inskrivning!A26="h",Inskrivning!K26,0)</f>
        <v>0</v>
      </c>
      <c r="D60" s="16">
        <f>IF(Inskrivning!A26="h",Inskrivning!L26,0)</f>
        <v>0</v>
      </c>
      <c r="E60" s="16">
        <f>IF(Inskrivning!A26="h",Inskrivning!M26,0)</f>
        <v>0</v>
      </c>
      <c r="F60" s="16">
        <f>IF(Inskrivning!A26="h",Inskrivning!N26,0)</f>
        <v>0</v>
      </c>
      <c r="G60" s="16">
        <f>IF(Inskrivning!A26="h",Inskrivning!O26,0)</f>
        <v>0</v>
      </c>
      <c r="H60" s="16">
        <f>IF(Inskrivning!A26="h",Inskrivning!P26,0)</f>
        <v>0</v>
      </c>
      <c r="I60" s="73">
        <f>IF(Inskrivning!A26="h",Inskrivning!Q26,0)</f>
        <v>0</v>
      </c>
      <c r="J60" s="16">
        <f>IF(Inskrivning!A26="h",Inskrivning!R26,0)</f>
        <v>0</v>
      </c>
      <c r="K60" s="16">
        <f>IF(Inskrivning!A26="h",Inskrivning!S26,0)</f>
        <v>0</v>
      </c>
      <c r="L60" s="16">
        <f>IF(Inskrivning!A26="h",Inskrivning!T26,0)</f>
        <v>0</v>
      </c>
      <c r="M60" s="16">
        <f>IF(Inskrivning!A26="h",Inskrivning!U26,0)</f>
        <v>0</v>
      </c>
      <c r="N60" s="16">
        <f>IF(Inskrivning!A26="h",Inskrivning!V26,0)</f>
        <v>0</v>
      </c>
      <c r="O60" s="73">
        <f>IF(Inskrivning!A26="h",Inskrivning!W26,0)</f>
        <v>0</v>
      </c>
      <c r="P60" s="73">
        <f>IF(Inskrivning!A26="h",Inskrivning!X26,0)</f>
        <v>0</v>
      </c>
      <c r="Q60" s="113"/>
    </row>
    <row r="61" spans="1:17" ht="17.100000000000001" customHeight="1" x14ac:dyDescent="0.3">
      <c r="A61" s="16">
        <f t="shared" si="1"/>
        <v>57</v>
      </c>
      <c r="B61" s="55">
        <f>IF(Inskrivning!A36="h",Inskrivning!J36,0)</f>
        <v>0</v>
      </c>
      <c r="C61" s="35">
        <f>IF(Inskrivning!A36="h",Inskrivning!K36,0)</f>
        <v>0</v>
      </c>
      <c r="D61" s="16">
        <f>IF(Inskrivning!A36="h",Inskrivning!L36,0)</f>
        <v>0</v>
      </c>
      <c r="E61" s="16">
        <f>IF(Inskrivning!A36="h",Inskrivning!M36,0)</f>
        <v>0</v>
      </c>
      <c r="F61" s="16">
        <f>IF(Inskrivning!A36="h",Inskrivning!N36,0)</f>
        <v>0</v>
      </c>
      <c r="G61" s="16">
        <f>IF(Inskrivning!A36="h",Inskrivning!O36,0)</f>
        <v>0</v>
      </c>
      <c r="H61" s="16">
        <f>IF(Inskrivning!A36="h",Inskrivning!P36,0)</f>
        <v>0</v>
      </c>
      <c r="I61" s="73">
        <f>IF(Inskrivning!A36="h",Inskrivning!Q36,0)</f>
        <v>0</v>
      </c>
      <c r="J61" s="16">
        <f>IF(Inskrivning!A36="h",Inskrivning!R36,0)</f>
        <v>0</v>
      </c>
      <c r="K61" s="16">
        <f>IF(Inskrivning!A36="h",Inskrivning!S36,0)</f>
        <v>0</v>
      </c>
      <c r="L61" s="16">
        <f>IF(Inskrivning!A36="h",Inskrivning!T36,0)</f>
        <v>0</v>
      </c>
      <c r="M61" s="16">
        <f>IF(Inskrivning!A36="h",Inskrivning!U36,0)</f>
        <v>0</v>
      </c>
      <c r="N61" s="16">
        <f>IF(Inskrivning!A36="h",Inskrivning!V36,0)</f>
        <v>0</v>
      </c>
      <c r="O61" s="73">
        <f>IF(Inskrivning!A36="h",Inskrivning!W36,0)</f>
        <v>0</v>
      </c>
      <c r="P61" s="73">
        <f>IF(Inskrivning!A36="h",Inskrivning!X36,0)</f>
        <v>0</v>
      </c>
      <c r="Q61" s="113"/>
    </row>
    <row r="62" spans="1:17" ht="17.100000000000001" customHeight="1" x14ac:dyDescent="0.3">
      <c r="A62" s="16">
        <f t="shared" si="1"/>
        <v>58</v>
      </c>
      <c r="B62" s="55">
        <f>IF(Inskrivning!A41="h",Inskrivning!J41,0)</f>
        <v>0</v>
      </c>
      <c r="C62" s="35">
        <f>IF(Inskrivning!A41="h",Inskrivning!K41,0)</f>
        <v>0</v>
      </c>
      <c r="D62" s="16">
        <f>IF(Inskrivning!A41="h",Inskrivning!L41,0)</f>
        <v>0</v>
      </c>
      <c r="E62" s="16">
        <f>IF(Inskrivning!A41="h",Inskrivning!M41,0)</f>
        <v>0</v>
      </c>
      <c r="F62" s="16">
        <f>IF(Inskrivning!A41="h",Inskrivning!N41,0)</f>
        <v>0</v>
      </c>
      <c r="G62" s="16">
        <f>IF(Inskrivning!A41="h",Inskrivning!O41,0)</f>
        <v>0</v>
      </c>
      <c r="H62" s="16">
        <f>IF(Inskrivning!A41="h",Inskrivning!P41,0)</f>
        <v>0</v>
      </c>
      <c r="I62" s="73">
        <f>IF(Inskrivning!A41="h",Inskrivning!Q41,0)</f>
        <v>0</v>
      </c>
      <c r="J62" s="16">
        <f>IF(Inskrivning!A41="h",Inskrivning!R41,0)</f>
        <v>0</v>
      </c>
      <c r="K62" s="16">
        <f>IF(Inskrivning!A41="h",Inskrivning!S41,0)</f>
        <v>0</v>
      </c>
      <c r="L62" s="16">
        <f>IF(Inskrivning!A41="h",Inskrivning!T41,0)</f>
        <v>0</v>
      </c>
      <c r="M62" s="16">
        <f>IF(Inskrivning!A41="h",Inskrivning!U41,0)</f>
        <v>0</v>
      </c>
      <c r="N62" s="16">
        <f>IF(Inskrivning!A41="h",Inskrivning!V41,0)</f>
        <v>0</v>
      </c>
      <c r="O62" s="73">
        <f>IF(Inskrivning!A41="h",Inskrivning!W41,0)</f>
        <v>0</v>
      </c>
      <c r="P62" s="73">
        <f>IF(Inskrivning!A41="h",Inskrivning!X41,0)</f>
        <v>0</v>
      </c>
      <c r="Q62" s="113"/>
    </row>
    <row r="63" spans="1:17" ht="17.100000000000001" customHeight="1" x14ac:dyDescent="0.3">
      <c r="A63" s="16">
        <f t="shared" si="1"/>
        <v>59</v>
      </c>
      <c r="B63" s="55">
        <f>IF(Inskrivning!A46="h",Inskrivning!J46,0)</f>
        <v>0</v>
      </c>
      <c r="C63" s="35">
        <f>IF(Inskrivning!A46="h",Inskrivning!K46,0)</f>
        <v>0</v>
      </c>
      <c r="D63" s="16">
        <f>IF(Inskrivning!A46="h",Inskrivning!L46,0)</f>
        <v>0</v>
      </c>
      <c r="E63" s="16">
        <f>IF(Inskrivning!A46="h",Inskrivning!M46,0)</f>
        <v>0</v>
      </c>
      <c r="F63" s="16">
        <f>IF(Inskrivning!A46="h",Inskrivning!N46,0)</f>
        <v>0</v>
      </c>
      <c r="G63" s="16">
        <f>IF(Inskrivning!A46="h",Inskrivning!O46,0)</f>
        <v>0</v>
      </c>
      <c r="H63" s="16">
        <f>IF(Inskrivning!A46="h",Inskrivning!P46,0)</f>
        <v>0</v>
      </c>
      <c r="I63" s="73">
        <f>IF(Inskrivning!A46="h",Inskrivning!Q46,0)</f>
        <v>0</v>
      </c>
      <c r="J63" s="16">
        <f>IF(Inskrivning!A46="h",Inskrivning!R46,0)</f>
        <v>0</v>
      </c>
      <c r="K63" s="16">
        <f>IF(Inskrivning!A46="h",Inskrivning!S46,0)</f>
        <v>0</v>
      </c>
      <c r="L63" s="16">
        <f>IF(Inskrivning!A46="h",Inskrivning!T46,0)</f>
        <v>0</v>
      </c>
      <c r="M63" s="16">
        <f>IF(Inskrivning!A46="h",Inskrivning!U46,0)</f>
        <v>0</v>
      </c>
      <c r="N63" s="16">
        <f>IF(Inskrivning!A46="h",Inskrivning!V46,0)</f>
        <v>0</v>
      </c>
      <c r="O63" s="73">
        <f>IF(Inskrivning!A46="h",Inskrivning!W46,0)</f>
        <v>0</v>
      </c>
      <c r="P63" s="73">
        <f>IF(Inskrivning!A46="h",Inskrivning!X46,0)</f>
        <v>0</v>
      </c>
      <c r="Q63" s="113"/>
    </row>
    <row r="64" spans="1:17" ht="17.100000000000001" customHeight="1" x14ac:dyDescent="0.3">
      <c r="A64" s="16">
        <f t="shared" si="1"/>
        <v>60</v>
      </c>
      <c r="B64" s="55">
        <f>IF(Inskrivning!A47="h",Inskrivning!J47,0)</f>
        <v>0</v>
      </c>
      <c r="C64" s="35">
        <f>IF(Inskrivning!A47="h",Inskrivning!K47,0)</f>
        <v>0</v>
      </c>
      <c r="D64" s="16">
        <f>IF(Inskrivning!A47="h",Inskrivning!L47,0)</f>
        <v>0</v>
      </c>
      <c r="E64" s="16">
        <f>IF(Inskrivning!A47="h",Inskrivning!M47,0)</f>
        <v>0</v>
      </c>
      <c r="F64" s="16">
        <f>IF(Inskrivning!A47="h",Inskrivning!N47,0)</f>
        <v>0</v>
      </c>
      <c r="G64" s="16">
        <f>IF(Inskrivning!A47="h",Inskrivning!O47,0)</f>
        <v>0</v>
      </c>
      <c r="H64" s="16">
        <f>IF(Inskrivning!A47="h",Inskrivning!P47,0)</f>
        <v>0</v>
      </c>
      <c r="I64" s="73">
        <f>IF(Inskrivning!A47="h",Inskrivning!Q47,0)</f>
        <v>0</v>
      </c>
      <c r="J64" s="16">
        <f>IF(Inskrivning!A47="h",Inskrivning!R47,0)</f>
        <v>0</v>
      </c>
      <c r="K64" s="16">
        <f>IF(Inskrivning!A47="h",Inskrivning!S47,0)</f>
        <v>0</v>
      </c>
      <c r="L64" s="16">
        <f>IF(Inskrivning!A47="h",Inskrivning!T47,0)</f>
        <v>0</v>
      </c>
      <c r="M64" s="16">
        <f>IF(Inskrivning!A47="h",Inskrivning!U47,0)</f>
        <v>0</v>
      </c>
      <c r="N64" s="16">
        <f>IF(Inskrivning!A47="h",Inskrivning!V47,0)</f>
        <v>0</v>
      </c>
      <c r="O64" s="73">
        <f>IF(Inskrivning!A47="h",Inskrivning!W47,0)</f>
        <v>0</v>
      </c>
      <c r="P64" s="73">
        <f>IF(Inskrivning!A47="h",Inskrivning!X47,0)</f>
        <v>0</v>
      </c>
      <c r="Q64" s="113"/>
    </row>
    <row r="65" spans="1:17" ht="17.100000000000001" customHeight="1" x14ac:dyDescent="0.3">
      <c r="A65" s="16">
        <f t="shared" si="1"/>
        <v>61</v>
      </c>
      <c r="B65" s="55">
        <f>IF(Inskrivning!A53="h",Inskrivning!J53,0)</f>
        <v>0</v>
      </c>
      <c r="C65" s="35">
        <f>IF(Inskrivning!A53="h",Inskrivning!K53,0)</f>
        <v>0</v>
      </c>
      <c r="D65" s="16">
        <f>IF(Inskrivning!A53="h",Inskrivning!L53,0)</f>
        <v>0</v>
      </c>
      <c r="E65" s="16">
        <f>IF(Inskrivning!A53="h",Inskrivning!M53,0)</f>
        <v>0</v>
      </c>
      <c r="F65" s="16">
        <f>IF(Inskrivning!A53="h",Inskrivning!N53,0)</f>
        <v>0</v>
      </c>
      <c r="G65" s="16">
        <f>IF(Inskrivning!A53="h",Inskrivning!O53,0)</f>
        <v>0</v>
      </c>
      <c r="H65" s="16">
        <f>IF(Inskrivning!A53="h",Inskrivning!P53,0)</f>
        <v>0</v>
      </c>
      <c r="I65" s="73">
        <f>IF(Inskrivning!A53="h",Inskrivning!Q53,0)</f>
        <v>0</v>
      </c>
      <c r="J65" s="16">
        <f>IF(Inskrivning!A53="h",Inskrivning!R53,0)</f>
        <v>0</v>
      </c>
      <c r="K65" s="16">
        <f>IF(Inskrivning!A53="h",Inskrivning!S53,0)</f>
        <v>0</v>
      </c>
      <c r="L65" s="16">
        <f>IF(Inskrivning!A53="h",Inskrivning!T53,0)</f>
        <v>0</v>
      </c>
      <c r="M65" s="16">
        <f>IF(Inskrivning!A53="h",Inskrivning!U53,0)</f>
        <v>0</v>
      </c>
      <c r="N65" s="16">
        <f>IF(Inskrivning!A53="h",Inskrivning!V53,0)</f>
        <v>0</v>
      </c>
      <c r="O65" s="73">
        <f>IF(Inskrivning!A53="h",Inskrivning!W53,0)</f>
        <v>0</v>
      </c>
      <c r="P65" s="73">
        <f>IF(Inskrivning!A53="h",Inskrivning!X53,0)</f>
        <v>0</v>
      </c>
      <c r="Q65" s="113"/>
    </row>
    <row r="66" spans="1:17" ht="17.100000000000001" customHeight="1" x14ac:dyDescent="0.3">
      <c r="A66" s="16">
        <f t="shared" si="1"/>
        <v>62</v>
      </c>
      <c r="B66" s="55">
        <f>IF(Inskrivning!A54="h",Inskrivning!J54,0)</f>
        <v>0</v>
      </c>
      <c r="C66" s="35">
        <f>IF(Inskrivning!A54="h",Inskrivning!K54,0)</f>
        <v>0</v>
      </c>
      <c r="D66" s="16">
        <f>IF(Inskrivning!A54="h",Inskrivning!L54,0)</f>
        <v>0</v>
      </c>
      <c r="E66" s="16">
        <f>IF(Inskrivning!A54="h",Inskrivning!M54,0)</f>
        <v>0</v>
      </c>
      <c r="F66" s="16">
        <f>IF(Inskrivning!A54="h",Inskrivning!N54,0)</f>
        <v>0</v>
      </c>
      <c r="G66" s="16">
        <f>IF(Inskrivning!A54="h",Inskrivning!O54,0)</f>
        <v>0</v>
      </c>
      <c r="H66" s="16">
        <f>IF(Inskrivning!A54="h",Inskrivning!P54,0)</f>
        <v>0</v>
      </c>
      <c r="I66" s="73">
        <f>IF(Inskrivning!A54="h",Inskrivning!Q54,0)</f>
        <v>0</v>
      </c>
      <c r="J66" s="16">
        <f>IF(Inskrivning!A54="h",Inskrivning!R54,0)</f>
        <v>0</v>
      </c>
      <c r="K66" s="16">
        <f>IF(Inskrivning!A54="h",Inskrivning!S54,0)</f>
        <v>0</v>
      </c>
      <c r="L66" s="16">
        <f>IF(Inskrivning!A54="h",Inskrivning!T54,0)</f>
        <v>0</v>
      </c>
      <c r="M66" s="16">
        <f>IF(Inskrivning!A54="h",Inskrivning!U54,0)</f>
        <v>0</v>
      </c>
      <c r="N66" s="16">
        <f>IF(Inskrivning!A54="h",Inskrivning!V54,0)</f>
        <v>0</v>
      </c>
      <c r="O66" s="73">
        <f>IF(Inskrivning!A54="h",Inskrivning!W54,0)</f>
        <v>0</v>
      </c>
      <c r="P66" s="73">
        <f>IF(Inskrivning!A54="h",Inskrivning!X54,0)</f>
        <v>0</v>
      </c>
      <c r="Q66" s="113"/>
    </row>
    <row r="67" spans="1:17" ht="17.100000000000001" customHeight="1" x14ac:dyDescent="0.3">
      <c r="A67" s="16">
        <f t="shared" si="1"/>
        <v>63</v>
      </c>
      <c r="B67" s="55">
        <f>IF(Inskrivning!A56="h",Inskrivning!J56,0)</f>
        <v>0</v>
      </c>
      <c r="C67" s="35">
        <f>IF(Inskrivning!A56="h",Inskrivning!K56,0)</f>
        <v>0</v>
      </c>
      <c r="D67" s="16">
        <f>IF(Inskrivning!A56="h",Inskrivning!L56,0)</f>
        <v>0</v>
      </c>
      <c r="E67" s="16">
        <f>IF(Inskrivning!A56="h",Inskrivning!M56,0)</f>
        <v>0</v>
      </c>
      <c r="F67" s="16">
        <f>IF(Inskrivning!A56="h",Inskrivning!N56,0)</f>
        <v>0</v>
      </c>
      <c r="G67" s="16">
        <f>IF(Inskrivning!A56="h",Inskrivning!O56,0)</f>
        <v>0</v>
      </c>
      <c r="H67" s="16">
        <f>IF(Inskrivning!A56="h",Inskrivning!P56,0)</f>
        <v>0</v>
      </c>
      <c r="I67" s="73">
        <f>IF(Inskrivning!A56="h",Inskrivning!Q56,0)</f>
        <v>0</v>
      </c>
      <c r="J67" s="16">
        <f>IF(Inskrivning!A56="h",Inskrivning!R56,0)</f>
        <v>0</v>
      </c>
      <c r="K67" s="16">
        <f>IF(Inskrivning!A56="h",Inskrivning!S56,0)</f>
        <v>0</v>
      </c>
      <c r="L67" s="16">
        <f>IF(Inskrivning!A56="h",Inskrivning!T56,0)</f>
        <v>0</v>
      </c>
      <c r="M67" s="16">
        <f>IF(Inskrivning!A56="h",Inskrivning!U56,0)</f>
        <v>0</v>
      </c>
      <c r="N67" s="16">
        <f>IF(Inskrivning!A56="h",Inskrivning!V56,0)</f>
        <v>0</v>
      </c>
      <c r="O67" s="73">
        <f>IF(Inskrivning!A56="h",Inskrivning!W56,0)</f>
        <v>0</v>
      </c>
      <c r="P67" s="73">
        <f>IF(Inskrivning!A56="h",Inskrivning!X56,0)</f>
        <v>0</v>
      </c>
      <c r="Q67" s="113"/>
    </row>
    <row r="68" spans="1:17" ht="17.100000000000001" customHeight="1" x14ac:dyDescent="0.3">
      <c r="A68" s="16">
        <f t="shared" si="1"/>
        <v>64</v>
      </c>
      <c r="B68" s="55">
        <f>IF(Inskrivning!A59="h",Inskrivning!J59,0)</f>
        <v>0</v>
      </c>
      <c r="C68" s="35">
        <f>IF(Inskrivning!A59="h",Inskrivning!K59,0)</f>
        <v>0</v>
      </c>
      <c r="D68" s="16">
        <f>IF(Inskrivning!A59="h",Inskrivning!L59,0)</f>
        <v>0</v>
      </c>
      <c r="E68" s="16">
        <f>IF(Inskrivning!A59="h",Inskrivning!M59,0)</f>
        <v>0</v>
      </c>
      <c r="F68" s="16">
        <f>IF(Inskrivning!A59="h",Inskrivning!N59,0)</f>
        <v>0</v>
      </c>
      <c r="G68" s="16">
        <f>IF(Inskrivning!A59="h",Inskrivning!O59,0)</f>
        <v>0</v>
      </c>
      <c r="H68" s="16">
        <f>IF(Inskrivning!A59="h",Inskrivning!P59,0)</f>
        <v>0</v>
      </c>
      <c r="I68" s="73">
        <f>IF(Inskrivning!A59="h",Inskrivning!Q59,0)</f>
        <v>0</v>
      </c>
      <c r="J68" s="16">
        <f>IF(Inskrivning!A59="h",Inskrivning!R59,0)</f>
        <v>0</v>
      </c>
      <c r="K68" s="16">
        <f>IF(Inskrivning!A59="h",Inskrivning!S59,0)</f>
        <v>0</v>
      </c>
      <c r="L68" s="16">
        <f>IF(Inskrivning!A59="h",Inskrivning!T59,0)</f>
        <v>0</v>
      </c>
      <c r="M68" s="16">
        <f>IF(Inskrivning!A59="h",Inskrivning!U59,0)</f>
        <v>0</v>
      </c>
      <c r="N68" s="16">
        <f>IF(Inskrivning!A59="h",Inskrivning!V59,0)</f>
        <v>0</v>
      </c>
      <c r="O68" s="73">
        <f>IF(Inskrivning!A59="h",Inskrivning!W59,0)</f>
        <v>0</v>
      </c>
      <c r="P68" s="73">
        <f>IF(Inskrivning!A59="h",Inskrivning!X59,0)</f>
        <v>0</v>
      </c>
      <c r="Q68" s="113"/>
    </row>
    <row r="69" spans="1:17" ht="17.100000000000001" customHeight="1" x14ac:dyDescent="0.3">
      <c r="A69" s="16">
        <f t="shared" si="1"/>
        <v>65</v>
      </c>
      <c r="B69" s="55">
        <f>IF(Inskrivning!A61="h",Inskrivning!J61,0)</f>
        <v>0</v>
      </c>
      <c r="C69" s="35">
        <f>IF(Inskrivning!A61="h",Inskrivning!K61,0)</f>
        <v>0</v>
      </c>
      <c r="D69" s="16">
        <f>IF(Inskrivning!A61="h",Inskrivning!L61,0)</f>
        <v>0</v>
      </c>
      <c r="E69" s="16">
        <f>IF(Inskrivning!A61="h",Inskrivning!M61,0)</f>
        <v>0</v>
      </c>
      <c r="F69" s="16">
        <f>IF(Inskrivning!A61="h",Inskrivning!N61,0)</f>
        <v>0</v>
      </c>
      <c r="G69" s="16">
        <f>IF(Inskrivning!A61="h",Inskrivning!O61,0)</f>
        <v>0</v>
      </c>
      <c r="H69" s="16">
        <f>IF(Inskrivning!A61="h",Inskrivning!P61,0)</f>
        <v>0</v>
      </c>
      <c r="I69" s="73">
        <f>IF(Inskrivning!A61="h",Inskrivning!Q61,0)</f>
        <v>0</v>
      </c>
      <c r="J69" s="16">
        <f>IF(Inskrivning!A61="h",Inskrivning!R61,0)</f>
        <v>0</v>
      </c>
      <c r="K69" s="16">
        <f>IF(Inskrivning!A61="h",Inskrivning!S61,0)</f>
        <v>0</v>
      </c>
      <c r="L69" s="16">
        <f>IF(Inskrivning!A61="h",Inskrivning!T61,0)</f>
        <v>0</v>
      </c>
      <c r="M69" s="16">
        <f>IF(Inskrivning!A61="h",Inskrivning!U61,0)</f>
        <v>0</v>
      </c>
      <c r="N69" s="16">
        <f>IF(Inskrivning!A61="h",Inskrivning!V61,0)</f>
        <v>0</v>
      </c>
      <c r="O69" s="73">
        <f>IF(Inskrivning!A61="h",Inskrivning!W61,0)</f>
        <v>0</v>
      </c>
      <c r="P69" s="73">
        <f>IF(Inskrivning!A61="h",Inskrivning!X61,0)</f>
        <v>0</v>
      </c>
      <c r="Q69" s="113"/>
    </row>
    <row r="70" spans="1:17" ht="17.100000000000001" customHeight="1" x14ac:dyDescent="0.3">
      <c r="A70" s="16">
        <f t="shared" si="1"/>
        <v>66</v>
      </c>
      <c r="B70" s="55">
        <f>IF(Inskrivning!A62="h",Inskrivning!J62,0)</f>
        <v>0</v>
      </c>
      <c r="C70" s="35">
        <f>IF(Inskrivning!A62="h",Inskrivning!K62,0)</f>
        <v>0</v>
      </c>
      <c r="D70" s="16">
        <f>IF(Inskrivning!A62="h",Inskrivning!L62,0)</f>
        <v>0</v>
      </c>
      <c r="E70" s="16">
        <f>IF(Inskrivning!A62="h",Inskrivning!M62,0)</f>
        <v>0</v>
      </c>
      <c r="F70" s="16">
        <f>IF(Inskrivning!A62="h",Inskrivning!N62,0)</f>
        <v>0</v>
      </c>
      <c r="G70" s="16">
        <f>IF(Inskrivning!A62="h",Inskrivning!O62,0)</f>
        <v>0</v>
      </c>
      <c r="H70" s="16">
        <f>IF(Inskrivning!A62="h",Inskrivning!P62,0)</f>
        <v>0</v>
      </c>
      <c r="I70" s="73">
        <f>IF(Inskrivning!A62="h",Inskrivning!Q62,0)</f>
        <v>0</v>
      </c>
      <c r="J70" s="16">
        <f>IF(Inskrivning!A62="h",Inskrivning!R62,0)</f>
        <v>0</v>
      </c>
      <c r="K70" s="16">
        <f>IF(Inskrivning!A62="h",Inskrivning!S62,0)</f>
        <v>0</v>
      </c>
      <c r="L70" s="16">
        <f>IF(Inskrivning!A62="h",Inskrivning!T62,0)</f>
        <v>0</v>
      </c>
      <c r="M70" s="16">
        <f>IF(Inskrivning!A62="h",Inskrivning!U62,0)</f>
        <v>0</v>
      </c>
      <c r="N70" s="16">
        <f>IF(Inskrivning!A62="h",Inskrivning!V62,0)</f>
        <v>0</v>
      </c>
      <c r="O70" s="73">
        <f>IF(Inskrivning!A62="h",Inskrivning!W62,0)</f>
        <v>0</v>
      </c>
      <c r="P70" s="73">
        <f>IF(Inskrivning!A62="h",Inskrivning!X62,0)</f>
        <v>0</v>
      </c>
      <c r="Q70" s="113"/>
    </row>
    <row r="71" spans="1:17" ht="17.100000000000001" customHeight="1" x14ac:dyDescent="0.3">
      <c r="A71" s="16">
        <f t="shared" si="1"/>
        <v>67</v>
      </c>
      <c r="B71" s="55">
        <f>IF(Inskrivning!A63="h",Inskrivning!J63,0)</f>
        <v>0</v>
      </c>
      <c r="C71" s="35">
        <f>IF(Inskrivning!A63="h",Inskrivning!K63,0)</f>
        <v>0</v>
      </c>
      <c r="D71" s="16">
        <f>IF(Inskrivning!A63="h",Inskrivning!L63,0)</f>
        <v>0</v>
      </c>
      <c r="E71" s="16">
        <f>IF(Inskrivning!A63="h",Inskrivning!M63,0)</f>
        <v>0</v>
      </c>
      <c r="F71" s="16">
        <f>IF(Inskrivning!A63="h",Inskrivning!N63,0)</f>
        <v>0</v>
      </c>
      <c r="G71" s="16">
        <f>IF(Inskrivning!A63="h",Inskrivning!O63,0)</f>
        <v>0</v>
      </c>
      <c r="H71" s="16">
        <f>IF(Inskrivning!A63="h",Inskrivning!P63,0)</f>
        <v>0</v>
      </c>
      <c r="I71" s="73">
        <f>IF(Inskrivning!A63="h",Inskrivning!Q63,0)</f>
        <v>0</v>
      </c>
      <c r="J71" s="16">
        <f>IF(Inskrivning!A63="h",Inskrivning!R63,0)</f>
        <v>0</v>
      </c>
      <c r="K71" s="16">
        <f>IF(Inskrivning!A63="h",Inskrivning!S63,0)</f>
        <v>0</v>
      </c>
      <c r="L71" s="16">
        <f>IF(Inskrivning!A63="h",Inskrivning!T63,0)</f>
        <v>0</v>
      </c>
      <c r="M71" s="16">
        <f>IF(Inskrivning!A63="h",Inskrivning!U63,0)</f>
        <v>0</v>
      </c>
      <c r="N71" s="16">
        <f>IF(Inskrivning!A63="h",Inskrivning!V63,0)</f>
        <v>0</v>
      </c>
      <c r="O71" s="73">
        <f>IF(Inskrivning!A63="h",Inskrivning!W63,0)</f>
        <v>0</v>
      </c>
      <c r="P71" s="73">
        <f>IF(Inskrivning!A63="h",Inskrivning!X63,0)</f>
        <v>0</v>
      </c>
      <c r="Q71" s="113"/>
    </row>
    <row r="72" spans="1:17" ht="17.100000000000001" customHeight="1" x14ac:dyDescent="0.3">
      <c r="A72" s="16">
        <f t="shared" si="1"/>
        <v>68</v>
      </c>
      <c r="B72" s="55">
        <f>IF(Inskrivning!A64="h",Inskrivning!J64,0)</f>
        <v>0</v>
      </c>
      <c r="C72" s="35">
        <f>IF(Inskrivning!A64="h",Inskrivning!K64,0)</f>
        <v>0</v>
      </c>
      <c r="D72" s="16">
        <f>IF(Inskrivning!A64="h",Inskrivning!L64,0)</f>
        <v>0</v>
      </c>
      <c r="E72" s="16">
        <f>IF(Inskrivning!A64="h",Inskrivning!M64,0)</f>
        <v>0</v>
      </c>
      <c r="F72" s="16">
        <f>IF(Inskrivning!A64="h",Inskrivning!N64,0)</f>
        <v>0</v>
      </c>
      <c r="G72" s="16">
        <f>IF(Inskrivning!A64="h",Inskrivning!O64,0)</f>
        <v>0</v>
      </c>
      <c r="H72" s="16">
        <f>IF(Inskrivning!A64="h",Inskrivning!P64,0)</f>
        <v>0</v>
      </c>
      <c r="I72" s="73">
        <f>IF(Inskrivning!A64="h",Inskrivning!Q64,0)</f>
        <v>0</v>
      </c>
      <c r="J72" s="16">
        <f>IF(Inskrivning!A64="h",Inskrivning!R64,0)</f>
        <v>0</v>
      </c>
      <c r="K72" s="16">
        <f>IF(Inskrivning!A64="h",Inskrivning!S64,0)</f>
        <v>0</v>
      </c>
      <c r="L72" s="16">
        <f>IF(Inskrivning!A64="h",Inskrivning!T64,0)</f>
        <v>0</v>
      </c>
      <c r="M72" s="16">
        <f>IF(Inskrivning!A64="h",Inskrivning!U64,0)</f>
        <v>0</v>
      </c>
      <c r="N72" s="16">
        <f>IF(Inskrivning!A64="h",Inskrivning!V64,0)</f>
        <v>0</v>
      </c>
      <c r="O72" s="73">
        <f>IF(Inskrivning!A64="h",Inskrivning!W64,0)</f>
        <v>0</v>
      </c>
      <c r="P72" s="73">
        <f>IF(Inskrivning!A64="h",Inskrivning!X64,0)</f>
        <v>0</v>
      </c>
      <c r="Q72" s="113"/>
    </row>
    <row r="73" spans="1:17" ht="17.100000000000001" customHeight="1" x14ac:dyDescent="0.3">
      <c r="A73" s="16">
        <f t="shared" si="1"/>
        <v>69</v>
      </c>
      <c r="B73" s="55">
        <f>IF(Inskrivning!A65="h",Inskrivning!J65,0)</f>
        <v>0</v>
      </c>
      <c r="C73" s="35">
        <f>IF(Inskrivning!A65="h",Inskrivning!K65,0)</f>
        <v>0</v>
      </c>
      <c r="D73" s="16">
        <f>IF(Inskrivning!A65="h",Inskrivning!L65,0)</f>
        <v>0</v>
      </c>
      <c r="E73" s="16">
        <f>IF(Inskrivning!A65="h",Inskrivning!M65,0)</f>
        <v>0</v>
      </c>
      <c r="F73" s="16">
        <f>IF(Inskrivning!A65="h",Inskrivning!N65,0)</f>
        <v>0</v>
      </c>
      <c r="G73" s="16">
        <f>IF(Inskrivning!A65="h",Inskrivning!O65,0)</f>
        <v>0</v>
      </c>
      <c r="H73" s="16">
        <f>IF(Inskrivning!A65="h",Inskrivning!P65,0)</f>
        <v>0</v>
      </c>
      <c r="I73" s="73">
        <f>IF(Inskrivning!A65="h",Inskrivning!Q65,0)</f>
        <v>0</v>
      </c>
      <c r="J73" s="16">
        <f>IF(Inskrivning!A65="h",Inskrivning!R65,0)</f>
        <v>0</v>
      </c>
      <c r="K73" s="16">
        <f>IF(Inskrivning!A65="h",Inskrivning!S65,0)</f>
        <v>0</v>
      </c>
      <c r="L73" s="16">
        <f>IF(Inskrivning!A65="h",Inskrivning!T65,0)</f>
        <v>0</v>
      </c>
      <c r="M73" s="16">
        <f>IF(Inskrivning!A65="h",Inskrivning!U65,0)</f>
        <v>0</v>
      </c>
      <c r="N73" s="16">
        <f>IF(Inskrivning!A65="h",Inskrivning!V65,0)</f>
        <v>0</v>
      </c>
      <c r="O73" s="73">
        <f>IF(Inskrivning!A65="h",Inskrivning!W65,0)</f>
        <v>0</v>
      </c>
      <c r="P73" s="73">
        <f>IF(Inskrivning!A65="h",Inskrivning!X65,0)</f>
        <v>0</v>
      </c>
      <c r="Q73" s="113"/>
    </row>
    <row r="74" spans="1:17" ht="17.100000000000001" customHeight="1" x14ac:dyDescent="0.3">
      <c r="A74" s="16">
        <f t="shared" si="1"/>
        <v>70</v>
      </c>
      <c r="B74" s="55">
        <f>IF(Inskrivning!A66="h",Inskrivning!J66,0)</f>
        <v>0</v>
      </c>
      <c r="C74" s="35">
        <f>IF(Inskrivning!A66="h",Inskrivning!K66,0)</f>
        <v>0</v>
      </c>
      <c r="D74" s="16">
        <f>IF(Inskrivning!A66="h",Inskrivning!L66,0)</f>
        <v>0</v>
      </c>
      <c r="E74" s="16">
        <f>IF(Inskrivning!A66="h",Inskrivning!M66,0)</f>
        <v>0</v>
      </c>
      <c r="F74" s="16">
        <f>IF(Inskrivning!A66="h",Inskrivning!N66,0)</f>
        <v>0</v>
      </c>
      <c r="G74" s="16">
        <f>IF(Inskrivning!A66="h",Inskrivning!O66,0)</f>
        <v>0</v>
      </c>
      <c r="H74" s="16">
        <f>IF(Inskrivning!A66="h",Inskrivning!P66,0)</f>
        <v>0</v>
      </c>
      <c r="I74" s="73">
        <f>IF(Inskrivning!A66="h",Inskrivning!Q66,0)</f>
        <v>0</v>
      </c>
      <c r="J74" s="16">
        <f>IF(Inskrivning!A66="h",Inskrivning!R66,0)</f>
        <v>0</v>
      </c>
      <c r="K74" s="16">
        <f>IF(Inskrivning!A66="h",Inskrivning!S66,0)</f>
        <v>0</v>
      </c>
      <c r="L74" s="16">
        <f>IF(Inskrivning!A66="h",Inskrivning!T66,0)</f>
        <v>0</v>
      </c>
      <c r="M74" s="16">
        <f>IF(Inskrivning!A66="h",Inskrivning!U66,0)</f>
        <v>0</v>
      </c>
      <c r="N74" s="16">
        <f>IF(Inskrivning!A66="h",Inskrivning!V66,0)</f>
        <v>0</v>
      </c>
      <c r="O74" s="73">
        <f>IF(Inskrivning!A66="h",Inskrivning!W66,0)</f>
        <v>0</v>
      </c>
      <c r="P74" s="73">
        <f>IF(Inskrivning!A66="h",Inskrivning!X66,0)</f>
        <v>0</v>
      </c>
      <c r="Q74" s="113"/>
    </row>
    <row r="75" spans="1:17" ht="17.100000000000001" customHeight="1" x14ac:dyDescent="0.3">
      <c r="A75" s="16">
        <f t="shared" si="1"/>
        <v>71</v>
      </c>
      <c r="B75" s="55">
        <f>IF(Inskrivning!A67="h",Inskrivning!J67,0)</f>
        <v>0</v>
      </c>
      <c r="C75" s="35">
        <f>IF(Inskrivning!A67="h",Inskrivning!K67,0)</f>
        <v>0</v>
      </c>
      <c r="D75" s="16">
        <f>IF(Inskrivning!A67="h",Inskrivning!L67,0)</f>
        <v>0</v>
      </c>
      <c r="E75" s="16">
        <f>IF(Inskrivning!A67="h",Inskrivning!M67,0)</f>
        <v>0</v>
      </c>
      <c r="F75" s="16">
        <f>IF(Inskrivning!A67="h",Inskrivning!N67,0)</f>
        <v>0</v>
      </c>
      <c r="G75" s="16">
        <f>IF(Inskrivning!A67="h",Inskrivning!O67,0)</f>
        <v>0</v>
      </c>
      <c r="H75" s="16">
        <f>IF(Inskrivning!A67="h",Inskrivning!P67,0)</f>
        <v>0</v>
      </c>
      <c r="I75" s="73">
        <f>IF(Inskrivning!A67="h",Inskrivning!Q67,0)</f>
        <v>0</v>
      </c>
      <c r="J75" s="16">
        <f>IF(Inskrivning!A67="h",Inskrivning!R67,0)</f>
        <v>0</v>
      </c>
      <c r="K75" s="16">
        <f>IF(Inskrivning!A67="h",Inskrivning!S67,0)</f>
        <v>0</v>
      </c>
      <c r="L75" s="16">
        <f>IF(Inskrivning!A67="h",Inskrivning!T67,0)</f>
        <v>0</v>
      </c>
      <c r="M75" s="16">
        <f>IF(Inskrivning!A67="h",Inskrivning!U67,0)</f>
        <v>0</v>
      </c>
      <c r="N75" s="16">
        <f>IF(Inskrivning!A67="h",Inskrivning!V67,0)</f>
        <v>0</v>
      </c>
      <c r="O75" s="73">
        <f>IF(Inskrivning!A67="h",Inskrivning!W67,0)</f>
        <v>0</v>
      </c>
      <c r="P75" s="73">
        <f>IF(Inskrivning!A67="h",Inskrivning!X67,0)</f>
        <v>0</v>
      </c>
      <c r="Q75" s="113"/>
    </row>
    <row r="76" spans="1:17" ht="17.100000000000001" customHeight="1" x14ac:dyDescent="0.3">
      <c r="A76" s="16">
        <f t="shared" ref="A76:A104" si="2">IF(B76=0,ROW(72:72),IF(P76=P72,A72,IF(P76=P73,A73,IF(P76=P74,A74,IF(P76=P75,A75,ROW(72:72))))))</f>
        <v>72</v>
      </c>
      <c r="B76" s="55">
        <f>IF(Inskrivning!A70="h",Inskrivning!J70,0)</f>
        <v>0</v>
      </c>
      <c r="C76" s="35">
        <f>IF(Inskrivning!A70="h",Inskrivning!K70,0)</f>
        <v>0</v>
      </c>
      <c r="D76" s="16">
        <f>IF(Inskrivning!A70="h",Inskrivning!L70,0)</f>
        <v>0</v>
      </c>
      <c r="E76" s="16">
        <f>IF(Inskrivning!A70="h",Inskrivning!M70,0)</f>
        <v>0</v>
      </c>
      <c r="F76" s="16">
        <f>IF(Inskrivning!A70="h",Inskrivning!N70,0)</f>
        <v>0</v>
      </c>
      <c r="G76" s="16">
        <f>IF(Inskrivning!A70="h",Inskrivning!O70,0)</f>
        <v>0</v>
      </c>
      <c r="H76" s="16">
        <f>IF(Inskrivning!A70="h",Inskrivning!P70,0)</f>
        <v>0</v>
      </c>
      <c r="I76" s="73">
        <f>IF(Inskrivning!A70="h",Inskrivning!Q70,0)</f>
        <v>0</v>
      </c>
      <c r="J76" s="16">
        <f>IF(Inskrivning!A70="h",Inskrivning!R70,0)</f>
        <v>0</v>
      </c>
      <c r="K76" s="16">
        <f>IF(Inskrivning!A70="h",Inskrivning!S70,0)</f>
        <v>0</v>
      </c>
      <c r="L76" s="16">
        <f>IF(Inskrivning!A70="h",Inskrivning!T70,0)</f>
        <v>0</v>
      </c>
      <c r="M76" s="16">
        <f>IF(Inskrivning!A70="h",Inskrivning!U70,0)</f>
        <v>0</v>
      </c>
      <c r="N76" s="16">
        <f>IF(Inskrivning!A70="h",Inskrivning!V70,0)</f>
        <v>0</v>
      </c>
      <c r="O76" s="73">
        <f>IF(Inskrivning!A70="h",Inskrivning!W70,0)</f>
        <v>0</v>
      </c>
      <c r="P76" s="73">
        <f>IF(Inskrivning!A70="h",Inskrivning!X70,0)</f>
        <v>0</v>
      </c>
      <c r="Q76" s="113"/>
    </row>
    <row r="77" spans="1:17" ht="17.100000000000001" customHeight="1" x14ac:dyDescent="0.3">
      <c r="A77" s="16">
        <f t="shared" si="2"/>
        <v>73</v>
      </c>
      <c r="B77" s="55">
        <f>IF(Inskrivning!A74="h",Inskrivning!J74,0)</f>
        <v>0</v>
      </c>
      <c r="C77" s="35">
        <f>IF(Inskrivning!A74="h",Inskrivning!K74,0)</f>
        <v>0</v>
      </c>
      <c r="D77" s="16">
        <f>IF(Inskrivning!A74="h",Inskrivning!L74,0)</f>
        <v>0</v>
      </c>
      <c r="E77" s="16">
        <f>IF(Inskrivning!A74="h",Inskrivning!M74,0)</f>
        <v>0</v>
      </c>
      <c r="F77" s="16">
        <f>IF(Inskrivning!A74="h",Inskrivning!N74,0)</f>
        <v>0</v>
      </c>
      <c r="G77" s="16">
        <f>IF(Inskrivning!A74="h",Inskrivning!O74,0)</f>
        <v>0</v>
      </c>
      <c r="H77" s="16">
        <f>IF(Inskrivning!A74="h",Inskrivning!P74,0)</f>
        <v>0</v>
      </c>
      <c r="I77" s="73">
        <f>IF(Inskrivning!A74="h",Inskrivning!Q74,0)</f>
        <v>0</v>
      </c>
      <c r="J77" s="16">
        <f>IF(Inskrivning!A74="h",Inskrivning!R74,0)</f>
        <v>0</v>
      </c>
      <c r="K77" s="16">
        <f>IF(Inskrivning!A74="h",Inskrivning!S74,0)</f>
        <v>0</v>
      </c>
      <c r="L77" s="16">
        <f>IF(Inskrivning!A74="h",Inskrivning!T74,0)</f>
        <v>0</v>
      </c>
      <c r="M77" s="16">
        <f>IF(Inskrivning!A74="h",Inskrivning!U74,0)</f>
        <v>0</v>
      </c>
      <c r="N77" s="16">
        <f>IF(Inskrivning!A74="h",Inskrivning!V74,0)</f>
        <v>0</v>
      </c>
      <c r="O77" s="73">
        <f>IF(Inskrivning!A74="h",Inskrivning!W74,0)</f>
        <v>0</v>
      </c>
      <c r="P77" s="73">
        <f>IF(Inskrivning!A74="h",Inskrivning!X74,0)</f>
        <v>0</v>
      </c>
      <c r="Q77" s="113"/>
    </row>
    <row r="78" spans="1:17" ht="17.100000000000001" customHeight="1" x14ac:dyDescent="0.3">
      <c r="A78" s="16">
        <f t="shared" si="2"/>
        <v>74</v>
      </c>
      <c r="B78" s="55">
        <f>IF(Inskrivning!A76="h",Inskrivning!J76,0)</f>
        <v>0</v>
      </c>
      <c r="C78" s="35">
        <f>IF(Inskrivning!A76="h",Inskrivning!K76,0)</f>
        <v>0</v>
      </c>
      <c r="D78" s="16">
        <f>IF(Inskrivning!A76="h",Inskrivning!L76,0)</f>
        <v>0</v>
      </c>
      <c r="E78" s="16">
        <f>IF(Inskrivning!A76="h",Inskrivning!M76,0)</f>
        <v>0</v>
      </c>
      <c r="F78" s="16">
        <f>IF(Inskrivning!A76="h",Inskrivning!N76,0)</f>
        <v>0</v>
      </c>
      <c r="G78" s="16">
        <f>IF(Inskrivning!A76="h",Inskrivning!O76,0)</f>
        <v>0</v>
      </c>
      <c r="H78" s="16">
        <f>IF(Inskrivning!A76="h",Inskrivning!P76,0)</f>
        <v>0</v>
      </c>
      <c r="I78" s="73">
        <f>IF(Inskrivning!A76="h",Inskrivning!Q76,0)</f>
        <v>0</v>
      </c>
      <c r="J78" s="16">
        <f>IF(Inskrivning!A76="h",Inskrivning!R76,0)</f>
        <v>0</v>
      </c>
      <c r="K78" s="16">
        <f>IF(Inskrivning!A76="h",Inskrivning!S76,0)</f>
        <v>0</v>
      </c>
      <c r="L78" s="16">
        <f>IF(Inskrivning!A76="h",Inskrivning!T76,0)</f>
        <v>0</v>
      </c>
      <c r="M78" s="16">
        <f>IF(Inskrivning!A76="h",Inskrivning!U76,0)</f>
        <v>0</v>
      </c>
      <c r="N78" s="16">
        <f>IF(Inskrivning!A76="h",Inskrivning!V76,0)</f>
        <v>0</v>
      </c>
      <c r="O78" s="73">
        <f>IF(Inskrivning!A76="h",Inskrivning!W76,0)</f>
        <v>0</v>
      </c>
      <c r="P78" s="73">
        <f>IF(Inskrivning!A76="h",Inskrivning!X76,0)</f>
        <v>0</v>
      </c>
      <c r="Q78" s="113"/>
    </row>
    <row r="79" spans="1:17" ht="17.100000000000001" customHeight="1" x14ac:dyDescent="0.3">
      <c r="A79" s="16">
        <f t="shared" si="2"/>
        <v>75</v>
      </c>
      <c r="B79" s="55">
        <f>IF(Inskrivning!A79="h",Inskrivning!J79,0)</f>
        <v>0</v>
      </c>
      <c r="C79" s="35">
        <f>IF(Inskrivning!A79="h",Inskrivning!K79,0)</f>
        <v>0</v>
      </c>
      <c r="D79" s="16">
        <f>IF(Inskrivning!A79="h",Inskrivning!L79,0)</f>
        <v>0</v>
      </c>
      <c r="E79" s="16">
        <f>IF(Inskrivning!A79="h",Inskrivning!M79,0)</f>
        <v>0</v>
      </c>
      <c r="F79" s="16">
        <f>IF(Inskrivning!A79="h",Inskrivning!N79,0)</f>
        <v>0</v>
      </c>
      <c r="G79" s="16">
        <f>IF(Inskrivning!A79="h",Inskrivning!O79,0)</f>
        <v>0</v>
      </c>
      <c r="H79" s="16">
        <f>IF(Inskrivning!A79="h",Inskrivning!P79,0)</f>
        <v>0</v>
      </c>
      <c r="I79" s="73">
        <f>IF(Inskrivning!A79="h",Inskrivning!Q79,0)</f>
        <v>0</v>
      </c>
      <c r="J79" s="16">
        <f>IF(Inskrivning!A79="h",Inskrivning!R79,0)</f>
        <v>0</v>
      </c>
      <c r="K79" s="16">
        <f>IF(Inskrivning!A79="h",Inskrivning!S79,0)</f>
        <v>0</v>
      </c>
      <c r="L79" s="16">
        <f>IF(Inskrivning!A79="h",Inskrivning!T79,0)</f>
        <v>0</v>
      </c>
      <c r="M79" s="16">
        <f>IF(Inskrivning!A79="h",Inskrivning!U79,0)</f>
        <v>0</v>
      </c>
      <c r="N79" s="16">
        <f>IF(Inskrivning!A79="h",Inskrivning!V79,0)</f>
        <v>0</v>
      </c>
      <c r="O79" s="73">
        <f>IF(Inskrivning!A79="h",Inskrivning!W79,0)</f>
        <v>0</v>
      </c>
      <c r="P79" s="73">
        <f>IF(Inskrivning!A79="h",Inskrivning!X79,0)</f>
        <v>0</v>
      </c>
      <c r="Q79" s="113"/>
    </row>
    <row r="80" spans="1:17" ht="17.100000000000001" customHeight="1" x14ac:dyDescent="0.3">
      <c r="A80" s="16">
        <f t="shared" si="2"/>
        <v>76</v>
      </c>
      <c r="B80" s="55">
        <f>IF(Inskrivning!A80="h",Inskrivning!J80,0)</f>
        <v>0</v>
      </c>
      <c r="C80" s="35">
        <f>IF(Inskrivning!A80="h",Inskrivning!K80,0)</f>
        <v>0</v>
      </c>
      <c r="D80" s="16">
        <f>IF(Inskrivning!A80="h",Inskrivning!L80,0)</f>
        <v>0</v>
      </c>
      <c r="E80" s="16">
        <f>IF(Inskrivning!A80="h",Inskrivning!M80,0)</f>
        <v>0</v>
      </c>
      <c r="F80" s="16">
        <f>IF(Inskrivning!A80="h",Inskrivning!N80,0)</f>
        <v>0</v>
      </c>
      <c r="G80" s="16">
        <f>IF(Inskrivning!A80="h",Inskrivning!O80,0)</f>
        <v>0</v>
      </c>
      <c r="H80" s="16">
        <f>IF(Inskrivning!A80="h",Inskrivning!P80,0)</f>
        <v>0</v>
      </c>
      <c r="I80" s="73">
        <f>IF(Inskrivning!A80="h",Inskrivning!Q80,0)</f>
        <v>0</v>
      </c>
      <c r="J80" s="16">
        <f>IF(Inskrivning!A80="h",Inskrivning!R80,0)</f>
        <v>0</v>
      </c>
      <c r="K80" s="16">
        <f>IF(Inskrivning!A80="h",Inskrivning!S80,0)</f>
        <v>0</v>
      </c>
      <c r="L80" s="16">
        <f>IF(Inskrivning!A80="h",Inskrivning!T80,0)</f>
        <v>0</v>
      </c>
      <c r="M80" s="16">
        <f>IF(Inskrivning!A80="h",Inskrivning!U80,0)</f>
        <v>0</v>
      </c>
      <c r="N80" s="16">
        <f>IF(Inskrivning!A80="h",Inskrivning!V80,0)</f>
        <v>0</v>
      </c>
      <c r="O80" s="73">
        <f>IF(Inskrivning!A80="h",Inskrivning!W80,0)</f>
        <v>0</v>
      </c>
      <c r="P80" s="73">
        <f>IF(Inskrivning!A80="h",Inskrivning!X80,0)</f>
        <v>0</v>
      </c>
      <c r="Q80" s="113"/>
    </row>
    <row r="81" spans="1:17" ht="17.100000000000001" customHeight="1" x14ac:dyDescent="0.3">
      <c r="A81" s="16">
        <f t="shared" si="2"/>
        <v>77</v>
      </c>
      <c r="B81" s="55">
        <f>IF(Inskrivning!A81="h",Inskrivning!J81,0)</f>
        <v>0</v>
      </c>
      <c r="C81" s="35">
        <f>IF(Inskrivning!A81="h",Inskrivning!K81,0)</f>
        <v>0</v>
      </c>
      <c r="D81" s="16">
        <f>IF(Inskrivning!A81="h",Inskrivning!L81,0)</f>
        <v>0</v>
      </c>
      <c r="E81" s="16">
        <f>IF(Inskrivning!A81="h",Inskrivning!M81,0)</f>
        <v>0</v>
      </c>
      <c r="F81" s="16">
        <f>IF(Inskrivning!A81="h",Inskrivning!N81,0)</f>
        <v>0</v>
      </c>
      <c r="G81" s="16">
        <f>IF(Inskrivning!A81="h",Inskrivning!O81,0)</f>
        <v>0</v>
      </c>
      <c r="H81" s="16">
        <f>IF(Inskrivning!A81="h",Inskrivning!P81,0)</f>
        <v>0</v>
      </c>
      <c r="I81" s="73">
        <f>IF(Inskrivning!A81="h",Inskrivning!Q81,0)</f>
        <v>0</v>
      </c>
      <c r="J81" s="16">
        <f>IF(Inskrivning!A81="h",Inskrivning!R81,0)</f>
        <v>0</v>
      </c>
      <c r="K81" s="16">
        <f>IF(Inskrivning!A81="h",Inskrivning!S81,0)</f>
        <v>0</v>
      </c>
      <c r="L81" s="16">
        <f>IF(Inskrivning!A81="h",Inskrivning!T81,0)</f>
        <v>0</v>
      </c>
      <c r="M81" s="16">
        <f>IF(Inskrivning!A81="h",Inskrivning!U81,0)</f>
        <v>0</v>
      </c>
      <c r="N81" s="16">
        <f>IF(Inskrivning!A81="h",Inskrivning!V81,0)</f>
        <v>0</v>
      </c>
      <c r="O81" s="73">
        <f>IF(Inskrivning!A81="h",Inskrivning!W81,0)</f>
        <v>0</v>
      </c>
      <c r="P81" s="73">
        <f>IF(Inskrivning!A81="h",Inskrivning!X81,0)</f>
        <v>0</v>
      </c>
      <c r="Q81" s="113"/>
    </row>
    <row r="82" spans="1:17" ht="17.100000000000001" customHeight="1" x14ac:dyDescent="0.3">
      <c r="A82" s="16">
        <f t="shared" si="2"/>
        <v>78</v>
      </c>
      <c r="B82" s="55">
        <f>IF(Inskrivning!A82="h",Inskrivning!J82,0)</f>
        <v>0</v>
      </c>
      <c r="C82" s="35">
        <f>IF(Inskrivning!A82="h",Inskrivning!K82,0)</f>
        <v>0</v>
      </c>
      <c r="D82" s="16">
        <f>IF(Inskrivning!A82="h",Inskrivning!L82,0)</f>
        <v>0</v>
      </c>
      <c r="E82" s="16">
        <f>IF(Inskrivning!A82="h",Inskrivning!M82,0)</f>
        <v>0</v>
      </c>
      <c r="F82" s="16">
        <f>IF(Inskrivning!A82="h",Inskrivning!N82,0)</f>
        <v>0</v>
      </c>
      <c r="G82" s="16">
        <f>IF(Inskrivning!A82="h",Inskrivning!O82,0)</f>
        <v>0</v>
      </c>
      <c r="H82" s="16">
        <f>IF(Inskrivning!A82="h",Inskrivning!P82,0)</f>
        <v>0</v>
      </c>
      <c r="I82" s="73">
        <f>IF(Inskrivning!A82="h",Inskrivning!Q82,0)</f>
        <v>0</v>
      </c>
      <c r="J82" s="16">
        <f>IF(Inskrivning!A82="h",Inskrivning!R82,0)</f>
        <v>0</v>
      </c>
      <c r="K82" s="16">
        <f>IF(Inskrivning!A82="h",Inskrivning!S82,0)</f>
        <v>0</v>
      </c>
      <c r="L82" s="16">
        <f>IF(Inskrivning!A82="h",Inskrivning!T82,0)</f>
        <v>0</v>
      </c>
      <c r="M82" s="16">
        <f>IF(Inskrivning!A82="h",Inskrivning!U82,0)</f>
        <v>0</v>
      </c>
      <c r="N82" s="16">
        <f>IF(Inskrivning!A82="h",Inskrivning!V82,0)</f>
        <v>0</v>
      </c>
      <c r="O82" s="73">
        <f>IF(Inskrivning!A82="h",Inskrivning!W82,0)</f>
        <v>0</v>
      </c>
      <c r="P82" s="73">
        <f>IF(Inskrivning!A82="h",Inskrivning!X82,0)</f>
        <v>0</v>
      </c>
      <c r="Q82" s="113"/>
    </row>
    <row r="83" spans="1:17" ht="17.100000000000001" customHeight="1" x14ac:dyDescent="0.3">
      <c r="A83" s="16">
        <f t="shared" si="2"/>
        <v>79</v>
      </c>
      <c r="B83" s="55">
        <f>IF(Inskrivning!A83="h",Inskrivning!J83,0)</f>
        <v>0</v>
      </c>
      <c r="C83" s="35">
        <f>IF(Inskrivning!A83="h",Inskrivning!K83,0)</f>
        <v>0</v>
      </c>
      <c r="D83" s="16">
        <f>IF(Inskrivning!A83="h",Inskrivning!L83,0)</f>
        <v>0</v>
      </c>
      <c r="E83" s="16">
        <f>IF(Inskrivning!A83="h",Inskrivning!M83,0)</f>
        <v>0</v>
      </c>
      <c r="F83" s="16">
        <f>IF(Inskrivning!A83="h",Inskrivning!N83,0)</f>
        <v>0</v>
      </c>
      <c r="G83" s="16">
        <f>IF(Inskrivning!A83="h",Inskrivning!O83,0)</f>
        <v>0</v>
      </c>
      <c r="H83" s="16">
        <f>IF(Inskrivning!A83="h",Inskrivning!P83,0)</f>
        <v>0</v>
      </c>
      <c r="I83" s="73">
        <f>IF(Inskrivning!A83="h",Inskrivning!Q83,0)</f>
        <v>0</v>
      </c>
      <c r="J83" s="16">
        <f>IF(Inskrivning!A83="h",Inskrivning!R83,0)</f>
        <v>0</v>
      </c>
      <c r="K83" s="16">
        <f>IF(Inskrivning!A83="h",Inskrivning!S83,0)</f>
        <v>0</v>
      </c>
      <c r="L83" s="16">
        <f>IF(Inskrivning!A83="h",Inskrivning!T83,0)</f>
        <v>0</v>
      </c>
      <c r="M83" s="16">
        <f>IF(Inskrivning!A83="h",Inskrivning!U83,0)</f>
        <v>0</v>
      </c>
      <c r="N83" s="16">
        <f>IF(Inskrivning!A83="h",Inskrivning!V83,0)</f>
        <v>0</v>
      </c>
      <c r="O83" s="73">
        <f>IF(Inskrivning!A83="h",Inskrivning!W83,0)</f>
        <v>0</v>
      </c>
      <c r="P83" s="73">
        <f>IF(Inskrivning!A83="h",Inskrivning!X83,0)</f>
        <v>0</v>
      </c>
      <c r="Q83" s="113"/>
    </row>
    <row r="84" spans="1:17" ht="17.100000000000001" customHeight="1" x14ac:dyDescent="0.3">
      <c r="A84" s="16">
        <f t="shared" si="2"/>
        <v>80</v>
      </c>
      <c r="B84" s="55">
        <f>IF(Inskrivning!A86="h",Inskrivning!J86,0)</f>
        <v>0</v>
      </c>
      <c r="C84" s="35">
        <f>IF(Inskrivning!A86="h",Inskrivning!K86,0)</f>
        <v>0</v>
      </c>
      <c r="D84" s="16">
        <f>IF(Inskrivning!A86="h",Inskrivning!L86,0)</f>
        <v>0</v>
      </c>
      <c r="E84" s="16">
        <f>IF(Inskrivning!A86="h",Inskrivning!M86,0)</f>
        <v>0</v>
      </c>
      <c r="F84" s="16">
        <f>IF(Inskrivning!A86="h",Inskrivning!N86,0)</f>
        <v>0</v>
      </c>
      <c r="G84" s="16">
        <f>IF(Inskrivning!A86="h",Inskrivning!O86,0)</f>
        <v>0</v>
      </c>
      <c r="H84" s="16">
        <f>IF(Inskrivning!A86="h",Inskrivning!P86,0)</f>
        <v>0</v>
      </c>
      <c r="I84" s="73">
        <f>IF(Inskrivning!A86="h",Inskrivning!Q86,0)</f>
        <v>0</v>
      </c>
      <c r="J84" s="16">
        <f>IF(Inskrivning!A86="h",Inskrivning!R86,0)</f>
        <v>0</v>
      </c>
      <c r="K84" s="16">
        <f>IF(Inskrivning!A86="h",Inskrivning!S86,0)</f>
        <v>0</v>
      </c>
      <c r="L84" s="16">
        <f>IF(Inskrivning!A86="h",Inskrivning!T86,0)</f>
        <v>0</v>
      </c>
      <c r="M84" s="16">
        <f>IF(Inskrivning!A86="h",Inskrivning!U86,0)</f>
        <v>0</v>
      </c>
      <c r="N84" s="16">
        <f>IF(Inskrivning!A86="h",Inskrivning!V86,0)</f>
        <v>0</v>
      </c>
      <c r="O84" s="73">
        <f>IF(Inskrivning!A86="h",Inskrivning!W86,0)</f>
        <v>0</v>
      </c>
      <c r="P84" s="73">
        <f>IF(Inskrivning!A86="h",Inskrivning!X86,0)</f>
        <v>0</v>
      </c>
      <c r="Q84" s="113"/>
    </row>
    <row r="85" spans="1:17" ht="17.100000000000001" customHeight="1" x14ac:dyDescent="0.3">
      <c r="A85" s="16">
        <f t="shared" si="2"/>
        <v>81</v>
      </c>
      <c r="B85" s="55">
        <f>IF(Inskrivning!A87="h",Inskrivning!J87,0)</f>
        <v>0</v>
      </c>
      <c r="C85" s="35">
        <f>IF(Inskrivning!A87="h",Inskrivning!K87,0)</f>
        <v>0</v>
      </c>
      <c r="D85" s="16">
        <f>IF(Inskrivning!A87="h",Inskrivning!L87,0)</f>
        <v>0</v>
      </c>
      <c r="E85" s="16">
        <f>IF(Inskrivning!A87="h",Inskrivning!M87,0)</f>
        <v>0</v>
      </c>
      <c r="F85" s="16">
        <f>IF(Inskrivning!A87="h",Inskrivning!N87,0)</f>
        <v>0</v>
      </c>
      <c r="G85" s="16">
        <f>IF(Inskrivning!A87="h",Inskrivning!O87,0)</f>
        <v>0</v>
      </c>
      <c r="H85" s="16">
        <f>IF(Inskrivning!A87="h",Inskrivning!P87,0)</f>
        <v>0</v>
      </c>
      <c r="I85" s="73">
        <f>IF(Inskrivning!A87="h",Inskrivning!Q87,0)</f>
        <v>0</v>
      </c>
      <c r="J85" s="16">
        <f>IF(Inskrivning!A87="h",Inskrivning!R87,0)</f>
        <v>0</v>
      </c>
      <c r="K85" s="16">
        <f>IF(Inskrivning!A87="h",Inskrivning!S87,0)</f>
        <v>0</v>
      </c>
      <c r="L85" s="16">
        <f>IF(Inskrivning!A87="h",Inskrivning!T87,0)</f>
        <v>0</v>
      </c>
      <c r="M85" s="16">
        <f>IF(Inskrivning!A87="h",Inskrivning!U87,0)</f>
        <v>0</v>
      </c>
      <c r="N85" s="16">
        <f>IF(Inskrivning!A87="h",Inskrivning!V87,0)</f>
        <v>0</v>
      </c>
      <c r="O85" s="73">
        <f>IF(Inskrivning!A87="h",Inskrivning!W87,0)</f>
        <v>0</v>
      </c>
      <c r="P85" s="73">
        <f>IF(Inskrivning!A87="h",Inskrivning!X87,0)</f>
        <v>0</v>
      </c>
      <c r="Q85" s="113"/>
    </row>
    <row r="86" spans="1:17" ht="17.100000000000001" customHeight="1" x14ac:dyDescent="0.3">
      <c r="A86" s="16">
        <f t="shared" si="2"/>
        <v>82</v>
      </c>
      <c r="B86" s="55">
        <f>IF(Inskrivning!A88="h",Inskrivning!J88,0)</f>
        <v>0</v>
      </c>
      <c r="C86" s="35">
        <f>IF(Inskrivning!A88="h",Inskrivning!K88,0)</f>
        <v>0</v>
      </c>
      <c r="D86" s="16">
        <f>IF(Inskrivning!A88="h",Inskrivning!L88,0)</f>
        <v>0</v>
      </c>
      <c r="E86" s="16">
        <f>IF(Inskrivning!A88="h",Inskrivning!M88,0)</f>
        <v>0</v>
      </c>
      <c r="F86" s="16">
        <f>IF(Inskrivning!A88="h",Inskrivning!N88,0)</f>
        <v>0</v>
      </c>
      <c r="G86" s="16">
        <f>IF(Inskrivning!A88="h",Inskrivning!O88,0)</f>
        <v>0</v>
      </c>
      <c r="H86" s="16">
        <f>IF(Inskrivning!A88="h",Inskrivning!P88,0)</f>
        <v>0</v>
      </c>
      <c r="I86" s="73">
        <f>IF(Inskrivning!A88="h",Inskrivning!Q88,0)</f>
        <v>0</v>
      </c>
      <c r="J86" s="16">
        <f>IF(Inskrivning!A88="h",Inskrivning!R88,0)</f>
        <v>0</v>
      </c>
      <c r="K86" s="16">
        <f>IF(Inskrivning!A88="h",Inskrivning!S88,0)</f>
        <v>0</v>
      </c>
      <c r="L86" s="16">
        <f>IF(Inskrivning!A88="h",Inskrivning!T88,0)</f>
        <v>0</v>
      </c>
      <c r="M86" s="16">
        <f>IF(Inskrivning!A88="h",Inskrivning!U88,0)</f>
        <v>0</v>
      </c>
      <c r="N86" s="16">
        <f>IF(Inskrivning!A88="h",Inskrivning!V88,0)</f>
        <v>0</v>
      </c>
      <c r="O86" s="73">
        <f>IF(Inskrivning!A88="h",Inskrivning!W88,0)</f>
        <v>0</v>
      </c>
      <c r="P86" s="73">
        <f>IF(Inskrivning!A88="h",Inskrivning!X88,0)</f>
        <v>0</v>
      </c>
      <c r="Q86" s="113"/>
    </row>
    <row r="87" spans="1:17" ht="17.100000000000001" customHeight="1" x14ac:dyDescent="0.3">
      <c r="A87" s="16">
        <f t="shared" si="2"/>
        <v>83</v>
      </c>
      <c r="B87" s="55">
        <f>IF(Inskrivning!A89="h",Inskrivning!J89,0)</f>
        <v>0</v>
      </c>
      <c r="C87" s="35">
        <f>IF(Inskrivning!A89="h",Inskrivning!K89,0)</f>
        <v>0</v>
      </c>
      <c r="D87" s="16">
        <f>IF(Inskrivning!A89="h",Inskrivning!L89,0)</f>
        <v>0</v>
      </c>
      <c r="E87" s="16">
        <f>IF(Inskrivning!A89="h",Inskrivning!M89,0)</f>
        <v>0</v>
      </c>
      <c r="F87" s="16">
        <f>IF(Inskrivning!A89="h",Inskrivning!N89,0)</f>
        <v>0</v>
      </c>
      <c r="G87" s="16">
        <f>IF(Inskrivning!A89="h",Inskrivning!O89,0)</f>
        <v>0</v>
      </c>
      <c r="H87" s="16">
        <f>IF(Inskrivning!A89="h",Inskrivning!P89,0)</f>
        <v>0</v>
      </c>
      <c r="I87" s="73">
        <f>IF(Inskrivning!A89="h",Inskrivning!Q89,0)</f>
        <v>0</v>
      </c>
      <c r="J87" s="16">
        <f>IF(Inskrivning!A89="h",Inskrivning!R89,0)</f>
        <v>0</v>
      </c>
      <c r="K87" s="16">
        <f>IF(Inskrivning!A89="h",Inskrivning!S89,0)</f>
        <v>0</v>
      </c>
      <c r="L87" s="16">
        <f>IF(Inskrivning!A89="h",Inskrivning!T89,0)</f>
        <v>0</v>
      </c>
      <c r="M87" s="16">
        <f>IF(Inskrivning!A89="h",Inskrivning!U89,0)</f>
        <v>0</v>
      </c>
      <c r="N87" s="16">
        <f>IF(Inskrivning!A89="h",Inskrivning!V89,0)</f>
        <v>0</v>
      </c>
      <c r="O87" s="73">
        <f>IF(Inskrivning!A89="h",Inskrivning!W89,0)</f>
        <v>0</v>
      </c>
      <c r="P87" s="73">
        <f>IF(Inskrivning!A89="h",Inskrivning!X89,0)</f>
        <v>0</v>
      </c>
      <c r="Q87" s="113"/>
    </row>
    <row r="88" spans="1:17" ht="17.100000000000001" customHeight="1" x14ac:dyDescent="0.3">
      <c r="A88" s="16">
        <f t="shared" si="2"/>
        <v>84</v>
      </c>
      <c r="B88" s="55">
        <f>IF(Inskrivning!A90="h",Inskrivning!J90,0)</f>
        <v>0</v>
      </c>
      <c r="C88" s="35">
        <f>IF(Inskrivning!A90="h",Inskrivning!K90,0)</f>
        <v>0</v>
      </c>
      <c r="D88" s="16">
        <f>IF(Inskrivning!A90="h",Inskrivning!L90,0)</f>
        <v>0</v>
      </c>
      <c r="E88" s="16">
        <f>IF(Inskrivning!A90="h",Inskrivning!M90,0)</f>
        <v>0</v>
      </c>
      <c r="F88" s="16">
        <f>IF(Inskrivning!A90="h",Inskrivning!N90,0)</f>
        <v>0</v>
      </c>
      <c r="G88" s="16">
        <f>IF(Inskrivning!A90="h",Inskrivning!O90,0)</f>
        <v>0</v>
      </c>
      <c r="H88" s="16">
        <f>IF(Inskrivning!A90="h",Inskrivning!P90,0)</f>
        <v>0</v>
      </c>
      <c r="I88" s="73">
        <f>IF(Inskrivning!A90="h",Inskrivning!Q90,0)</f>
        <v>0</v>
      </c>
      <c r="J88" s="16">
        <f>IF(Inskrivning!A90="h",Inskrivning!R90,0)</f>
        <v>0</v>
      </c>
      <c r="K88" s="16">
        <f>IF(Inskrivning!A90="h",Inskrivning!S90,0)</f>
        <v>0</v>
      </c>
      <c r="L88" s="16">
        <f>IF(Inskrivning!A90="h",Inskrivning!T90,0)</f>
        <v>0</v>
      </c>
      <c r="M88" s="16">
        <f>IF(Inskrivning!A90="h",Inskrivning!U90,0)</f>
        <v>0</v>
      </c>
      <c r="N88" s="16">
        <f>IF(Inskrivning!A90="h",Inskrivning!V90,0)</f>
        <v>0</v>
      </c>
      <c r="O88" s="73">
        <f>IF(Inskrivning!A90="h",Inskrivning!W90,0)</f>
        <v>0</v>
      </c>
      <c r="P88" s="73">
        <f>IF(Inskrivning!A90="h",Inskrivning!X90,0)</f>
        <v>0</v>
      </c>
      <c r="Q88" s="113"/>
    </row>
    <row r="89" spans="1:17" ht="17.100000000000001" customHeight="1" x14ac:dyDescent="0.3">
      <c r="A89" s="16">
        <f t="shared" si="2"/>
        <v>85</v>
      </c>
      <c r="B89" s="55">
        <f>IF(Inskrivning!A91="h",Inskrivning!J91,0)</f>
        <v>0</v>
      </c>
      <c r="C89" s="35">
        <f>IF(Inskrivning!A91="h",Inskrivning!K91,0)</f>
        <v>0</v>
      </c>
      <c r="D89" s="16">
        <f>IF(Inskrivning!A91="h",Inskrivning!L91,0)</f>
        <v>0</v>
      </c>
      <c r="E89" s="16">
        <f>IF(Inskrivning!A91="h",Inskrivning!M91,0)</f>
        <v>0</v>
      </c>
      <c r="F89" s="16">
        <f>IF(Inskrivning!A91="h",Inskrivning!N91,0)</f>
        <v>0</v>
      </c>
      <c r="G89" s="16">
        <f>IF(Inskrivning!A91="h",Inskrivning!O91,0)</f>
        <v>0</v>
      </c>
      <c r="H89" s="16">
        <f>IF(Inskrivning!A91="h",Inskrivning!P91,0)</f>
        <v>0</v>
      </c>
      <c r="I89" s="73">
        <f>IF(Inskrivning!A91="h",Inskrivning!Q91,0)</f>
        <v>0</v>
      </c>
      <c r="J89" s="16">
        <f>IF(Inskrivning!A91="h",Inskrivning!R91,0)</f>
        <v>0</v>
      </c>
      <c r="K89" s="16">
        <f>IF(Inskrivning!A91="h",Inskrivning!S91,0)</f>
        <v>0</v>
      </c>
      <c r="L89" s="16">
        <f>IF(Inskrivning!A91="h",Inskrivning!T91,0)</f>
        <v>0</v>
      </c>
      <c r="M89" s="16">
        <f>IF(Inskrivning!A91="h",Inskrivning!U91,0)</f>
        <v>0</v>
      </c>
      <c r="N89" s="16">
        <f>IF(Inskrivning!A91="h",Inskrivning!V91,0)</f>
        <v>0</v>
      </c>
      <c r="O89" s="73">
        <f>IF(Inskrivning!A91="h",Inskrivning!W91,0)</f>
        <v>0</v>
      </c>
      <c r="P89" s="73">
        <f>IF(Inskrivning!A91="h",Inskrivning!X91,0)</f>
        <v>0</v>
      </c>
      <c r="Q89" s="113"/>
    </row>
    <row r="90" spans="1:17" ht="17.100000000000001" customHeight="1" x14ac:dyDescent="0.3">
      <c r="A90" s="16">
        <f t="shared" si="2"/>
        <v>86</v>
      </c>
      <c r="B90" s="55">
        <f>IF(Inskrivning!A92="h",Inskrivning!J92,0)</f>
        <v>0</v>
      </c>
      <c r="C90" s="35">
        <f>IF(Inskrivning!A92="h",Inskrivning!K92,0)</f>
        <v>0</v>
      </c>
      <c r="D90" s="16">
        <f>IF(Inskrivning!A92="h",Inskrivning!L92,0)</f>
        <v>0</v>
      </c>
      <c r="E90" s="16">
        <f>IF(Inskrivning!A92="h",Inskrivning!M92,0)</f>
        <v>0</v>
      </c>
      <c r="F90" s="16">
        <f>IF(Inskrivning!A92="h",Inskrivning!N92,0)</f>
        <v>0</v>
      </c>
      <c r="G90" s="16">
        <f>IF(Inskrivning!A92="h",Inskrivning!O92,0)</f>
        <v>0</v>
      </c>
      <c r="H90" s="16">
        <f>IF(Inskrivning!A92="h",Inskrivning!P92,0)</f>
        <v>0</v>
      </c>
      <c r="I90" s="73">
        <f>IF(Inskrivning!A92="h",Inskrivning!Q92,0)</f>
        <v>0</v>
      </c>
      <c r="J90" s="16">
        <f>IF(Inskrivning!A92="h",Inskrivning!R92,0)</f>
        <v>0</v>
      </c>
      <c r="K90" s="16">
        <f>IF(Inskrivning!A92="h",Inskrivning!S92,0)</f>
        <v>0</v>
      </c>
      <c r="L90" s="16">
        <f>IF(Inskrivning!A92="h",Inskrivning!T92,0)</f>
        <v>0</v>
      </c>
      <c r="M90" s="16">
        <f>IF(Inskrivning!A92="h",Inskrivning!U92,0)</f>
        <v>0</v>
      </c>
      <c r="N90" s="16">
        <f>IF(Inskrivning!A92="h",Inskrivning!V92,0)</f>
        <v>0</v>
      </c>
      <c r="O90" s="73">
        <f>IF(Inskrivning!A92="h",Inskrivning!W92,0)</f>
        <v>0</v>
      </c>
      <c r="P90" s="73">
        <f>IF(Inskrivning!A92="h",Inskrivning!X92,0)</f>
        <v>0</v>
      </c>
      <c r="Q90" s="113"/>
    </row>
    <row r="91" spans="1:17" ht="17.100000000000001" customHeight="1" x14ac:dyDescent="0.3">
      <c r="A91" s="16">
        <f t="shared" si="2"/>
        <v>87</v>
      </c>
      <c r="B91" s="55">
        <f>IF(Inskrivning!A93="h",Inskrivning!J93,0)</f>
        <v>0</v>
      </c>
      <c r="C91" s="35">
        <f>IF(Inskrivning!A93="h",Inskrivning!K93,0)</f>
        <v>0</v>
      </c>
      <c r="D91" s="16">
        <f>IF(Inskrivning!A93="h",Inskrivning!L93,0)</f>
        <v>0</v>
      </c>
      <c r="E91" s="16">
        <f>IF(Inskrivning!A93="h",Inskrivning!M93,0)</f>
        <v>0</v>
      </c>
      <c r="F91" s="16">
        <f>IF(Inskrivning!A93="h",Inskrivning!N93,0)</f>
        <v>0</v>
      </c>
      <c r="G91" s="16">
        <f>IF(Inskrivning!A93="h",Inskrivning!O93,0)</f>
        <v>0</v>
      </c>
      <c r="H91" s="16">
        <f>IF(Inskrivning!A93="h",Inskrivning!P93,0)</f>
        <v>0</v>
      </c>
      <c r="I91" s="73">
        <f>IF(Inskrivning!A93="h",Inskrivning!Q93,0)</f>
        <v>0</v>
      </c>
      <c r="J91" s="16">
        <f>IF(Inskrivning!A93="h",Inskrivning!R93,0)</f>
        <v>0</v>
      </c>
      <c r="K91" s="16">
        <f>IF(Inskrivning!A93="h",Inskrivning!S93,0)</f>
        <v>0</v>
      </c>
      <c r="L91" s="16">
        <f>IF(Inskrivning!A93="h",Inskrivning!T93,0)</f>
        <v>0</v>
      </c>
      <c r="M91" s="16">
        <f>IF(Inskrivning!A93="h",Inskrivning!U93,0)</f>
        <v>0</v>
      </c>
      <c r="N91" s="16">
        <f>IF(Inskrivning!A93="h",Inskrivning!V93,0)</f>
        <v>0</v>
      </c>
      <c r="O91" s="73">
        <f>IF(Inskrivning!A93="h",Inskrivning!W93,0)</f>
        <v>0</v>
      </c>
      <c r="P91" s="73">
        <f>IF(Inskrivning!A93="h",Inskrivning!X93,0)</f>
        <v>0</v>
      </c>
      <c r="Q91" s="113"/>
    </row>
    <row r="92" spans="1:17" ht="17.100000000000001" customHeight="1" x14ac:dyDescent="0.3">
      <c r="A92" s="16">
        <f t="shared" si="2"/>
        <v>88</v>
      </c>
      <c r="B92" s="55">
        <f>IF(Inskrivning!A94="h",Inskrivning!J94,0)</f>
        <v>0</v>
      </c>
      <c r="C92" s="35">
        <f>IF(Inskrivning!A94="h",Inskrivning!K94,0)</f>
        <v>0</v>
      </c>
      <c r="D92" s="16">
        <f>IF(Inskrivning!A94="h",Inskrivning!L94,0)</f>
        <v>0</v>
      </c>
      <c r="E92" s="16">
        <f>IF(Inskrivning!A94="h",Inskrivning!M94,0)</f>
        <v>0</v>
      </c>
      <c r="F92" s="16">
        <f>IF(Inskrivning!A94="h",Inskrivning!N94,0)</f>
        <v>0</v>
      </c>
      <c r="G92" s="16">
        <f>IF(Inskrivning!A94="h",Inskrivning!O94,0)</f>
        <v>0</v>
      </c>
      <c r="H92" s="16">
        <f>IF(Inskrivning!A94="h",Inskrivning!P94,0)</f>
        <v>0</v>
      </c>
      <c r="I92" s="73">
        <f>IF(Inskrivning!A94="h",Inskrivning!Q94,0)</f>
        <v>0</v>
      </c>
      <c r="J92" s="16">
        <f>IF(Inskrivning!A94="h",Inskrivning!R94,0)</f>
        <v>0</v>
      </c>
      <c r="K92" s="16">
        <f>IF(Inskrivning!A94="h",Inskrivning!S94,0)</f>
        <v>0</v>
      </c>
      <c r="L92" s="16">
        <f>IF(Inskrivning!A94="h",Inskrivning!T94,0)</f>
        <v>0</v>
      </c>
      <c r="M92" s="16">
        <f>IF(Inskrivning!A94="h",Inskrivning!U94,0)</f>
        <v>0</v>
      </c>
      <c r="N92" s="16">
        <f>IF(Inskrivning!A94="h",Inskrivning!V94,0)</f>
        <v>0</v>
      </c>
      <c r="O92" s="73">
        <f>IF(Inskrivning!A94="h",Inskrivning!W94,0)</f>
        <v>0</v>
      </c>
      <c r="P92" s="73">
        <f>IF(Inskrivning!A94="h",Inskrivning!X94,0)</f>
        <v>0</v>
      </c>
      <c r="Q92" s="113"/>
    </row>
    <row r="93" spans="1:17" ht="17.100000000000001" customHeight="1" x14ac:dyDescent="0.3">
      <c r="A93" s="16">
        <f t="shared" si="2"/>
        <v>89</v>
      </c>
      <c r="B93" s="55">
        <f>IF(Inskrivning!A95="h",Inskrivning!J95,0)</f>
        <v>0</v>
      </c>
      <c r="C93" s="35">
        <f>IF(Inskrivning!A95="h",Inskrivning!K95,0)</f>
        <v>0</v>
      </c>
      <c r="D93" s="16">
        <f>IF(Inskrivning!A95="h",Inskrivning!L95,0)</f>
        <v>0</v>
      </c>
      <c r="E93" s="16">
        <f>IF(Inskrivning!A95="h",Inskrivning!M95,0)</f>
        <v>0</v>
      </c>
      <c r="F93" s="16">
        <f>IF(Inskrivning!A95="h",Inskrivning!N95,0)</f>
        <v>0</v>
      </c>
      <c r="G93" s="16">
        <f>IF(Inskrivning!A95="h",Inskrivning!O95,0)</f>
        <v>0</v>
      </c>
      <c r="H93" s="16">
        <f>IF(Inskrivning!A95="h",Inskrivning!P95,0)</f>
        <v>0</v>
      </c>
      <c r="I93" s="73">
        <f>IF(Inskrivning!A95="h",Inskrivning!Q95,0)</f>
        <v>0</v>
      </c>
      <c r="J93" s="16">
        <f>IF(Inskrivning!A95="h",Inskrivning!R95,0)</f>
        <v>0</v>
      </c>
      <c r="K93" s="16">
        <f>IF(Inskrivning!A95="h",Inskrivning!S95,0)</f>
        <v>0</v>
      </c>
      <c r="L93" s="16">
        <f>IF(Inskrivning!A95="h",Inskrivning!T95,0)</f>
        <v>0</v>
      </c>
      <c r="M93" s="16">
        <f>IF(Inskrivning!A95="h",Inskrivning!U95,0)</f>
        <v>0</v>
      </c>
      <c r="N93" s="16">
        <f>IF(Inskrivning!A95="h",Inskrivning!V95,0)</f>
        <v>0</v>
      </c>
      <c r="O93" s="73">
        <f>IF(Inskrivning!A95="h",Inskrivning!W95,0)</f>
        <v>0</v>
      </c>
      <c r="P93" s="73">
        <f>IF(Inskrivning!A95="h",Inskrivning!X95,0)</f>
        <v>0</v>
      </c>
      <c r="Q93" s="113"/>
    </row>
    <row r="94" spans="1:17" ht="17.100000000000001" customHeight="1" x14ac:dyDescent="0.3">
      <c r="A94" s="16">
        <f t="shared" si="2"/>
        <v>90</v>
      </c>
      <c r="B94" s="55">
        <f>IF(Inskrivning!A96="h",Inskrivning!J96,0)</f>
        <v>0</v>
      </c>
      <c r="C94" s="35">
        <f>IF(Inskrivning!A96="h",Inskrivning!K96,0)</f>
        <v>0</v>
      </c>
      <c r="D94" s="16">
        <f>IF(Inskrivning!A96="h",Inskrivning!L96,0)</f>
        <v>0</v>
      </c>
      <c r="E94" s="16">
        <f>IF(Inskrivning!A96="h",Inskrivning!M96,0)</f>
        <v>0</v>
      </c>
      <c r="F94" s="16">
        <f>IF(Inskrivning!A96="h",Inskrivning!N96,0)</f>
        <v>0</v>
      </c>
      <c r="G94" s="16">
        <f>IF(Inskrivning!A96="h",Inskrivning!O96,0)</f>
        <v>0</v>
      </c>
      <c r="H94" s="16">
        <f>IF(Inskrivning!A96="h",Inskrivning!P96,0)</f>
        <v>0</v>
      </c>
      <c r="I94" s="73">
        <f>IF(Inskrivning!A96="h",Inskrivning!Q96,0)</f>
        <v>0</v>
      </c>
      <c r="J94" s="16">
        <f>IF(Inskrivning!A96="h",Inskrivning!R96,0)</f>
        <v>0</v>
      </c>
      <c r="K94" s="16">
        <f>IF(Inskrivning!A96="h",Inskrivning!S96,0)</f>
        <v>0</v>
      </c>
      <c r="L94" s="16">
        <f>IF(Inskrivning!A96="h",Inskrivning!T96,0)</f>
        <v>0</v>
      </c>
      <c r="M94" s="16">
        <f>IF(Inskrivning!A96="h",Inskrivning!U96,0)</f>
        <v>0</v>
      </c>
      <c r="N94" s="16">
        <f>IF(Inskrivning!A96="h",Inskrivning!V96,0)</f>
        <v>0</v>
      </c>
      <c r="O94" s="73">
        <f>IF(Inskrivning!A96="h",Inskrivning!W96,0)</f>
        <v>0</v>
      </c>
      <c r="P94" s="73">
        <f>IF(Inskrivning!A96="h",Inskrivning!X96,0)</f>
        <v>0</v>
      </c>
      <c r="Q94" s="113"/>
    </row>
    <row r="95" spans="1:17" ht="17.100000000000001" customHeight="1" x14ac:dyDescent="0.3">
      <c r="A95" s="16">
        <f t="shared" si="2"/>
        <v>91</v>
      </c>
      <c r="B95" s="55">
        <f>IF(Inskrivning!A97="h",Inskrivning!J97,0)</f>
        <v>0</v>
      </c>
      <c r="C95" s="35">
        <f>IF(Inskrivning!A97="h",Inskrivning!K97,0)</f>
        <v>0</v>
      </c>
      <c r="D95" s="16">
        <f>IF(Inskrivning!A97="h",Inskrivning!L97,0)</f>
        <v>0</v>
      </c>
      <c r="E95" s="16">
        <f>IF(Inskrivning!A97="h",Inskrivning!M97,0)</f>
        <v>0</v>
      </c>
      <c r="F95" s="16">
        <f>IF(Inskrivning!A97="h",Inskrivning!N97,0)</f>
        <v>0</v>
      </c>
      <c r="G95" s="16">
        <f>IF(Inskrivning!A97="h",Inskrivning!O97,0)</f>
        <v>0</v>
      </c>
      <c r="H95" s="16">
        <f>IF(Inskrivning!A97="h",Inskrivning!P97,0)</f>
        <v>0</v>
      </c>
      <c r="I95" s="73">
        <f>IF(Inskrivning!A97="h",Inskrivning!Q97,0)</f>
        <v>0</v>
      </c>
      <c r="J95" s="16">
        <f>IF(Inskrivning!A97="h",Inskrivning!R97,0)</f>
        <v>0</v>
      </c>
      <c r="K95" s="16">
        <f>IF(Inskrivning!A97="h",Inskrivning!S97,0)</f>
        <v>0</v>
      </c>
      <c r="L95" s="16">
        <f>IF(Inskrivning!A97="h",Inskrivning!T97,0)</f>
        <v>0</v>
      </c>
      <c r="M95" s="16">
        <f>IF(Inskrivning!A97="h",Inskrivning!U97,0)</f>
        <v>0</v>
      </c>
      <c r="N95" s="16">
        <f>IF(Inskrivning!A97="h",Inskrivning!V97,0)</f>
        <v>0</v>
      </c>
      <c r="O95" s="73">
        <f>IF(Inskrivning!A97="h",Inskrivning!W97,0)</f>
        <v>0</v>
      </c>
      <c r="P95" s="73">
        <f>IF(Inskrivning!A97="h",Inskrivning!X97,0)</f>
        <v>0</v>
      </c>
      <c r="Q95" s="113"/>
    </row>
    <row r="96" spans="1:17" ht="17.100000000000001" customHeight="1" x14ac:dyDescent="0.3">
      <c r="A96" s="16">
        <f t="shared" si="2"/>
        <v>92</v>
      </c>
      <c r="B96" s="55">
        <f>IF(Inskrivning!A98="h",Inskrivning!J98,0)</f>
        <v>0</v>
      </c>
      <c r="C96" s="35">
        <f>IF(Inskrivning!A98="h",Inskrivning!K98,0)</f>
        <v>0</v>
      </c>
      <c r="D96" s="16">
        <f>IF(Inskrivning!A98="h",Inskrivning!L98,0)</f>
        <v>0</v>
      </c>
      <c r="E96" s="16">
        <f>IF(Inskrivning!A98="h",Inskrivning!M98,0)</f>
        <v>0</v>
      </c>
      <c r="F96" s="16">
        <f>IF(Inskrivning!A98="h",Inskrivning!N98,0)</f>
        <v>0</v>
      </c>
      <c r="G96" s="16">
        <f>IF(Inskrivning!A98="h",Inskrivning!O98,0)</f>
        <v>0</v>
      </c>
      <c r="H96" s="16">
        <f>IF(Inskrivning!A98="h",Inskrivning!P98,0)</f>
        <v>0</v>
      </c>
      <c r="I96" s="73">
        <f>IF(Inskrivning!A98="h",Inskrivning!Q98,0)</f>
        <v>0</v>
      </c>
      <c r="J96" s="16">
        <f>IF(Inskrivning!A98="h",Inskrivning!R98,0)</f>
        <v>0</v>
      </c>
      <c r="K96" s="16">
        <f>IF(Inskrivning!A98="h",Inskrivning!S98,0)</f>
        <v>0</v>
      </c>
      <c r="L96" s="16">
        <f>IF(Inskrivning!A98="h",Inskrivning!T98,0)</f>
        <v>0</v>
      </c>
      <c r="M96" s="16">
        <f>IF(Inskrivning!A98="h",Inskrivning!U98,0)</f>
        <v>0</v>
      </c>
      <c r="N96" s="16">
        <f>IF(Inskrivning!A98="h",Inskrivning!V98,0)</f>
        <v>0</v>
      </c>
      <c r="O96" s="73">
        <f>IF(Inskrivning!A98="h",Inskrivning!W98,0)</f>
        <v>0</v>
      </c>
      <c r="P96" s="73">
        <f>IF(Inskrivning!A98="h",Inskrivning!X98,0)</f>
        <v>0</v>
      </c>
      <c r="Q96" s="113"/>
    </row>
    <row r="97" spans="1:17" ht="17.100000000000001" customHeight="1" x14ac:dyDescent="0.3">
      <c r="A97" s="16">
        <f t="shared" si="2"/>
        <v>93</v>
      </c>
      <c r="B97" s="55">
        <f>IF(Inskrivning!A99="h",Inskrivning!J99,0)</f>
        <v>0</v>
      </c>
      <c r="C97" s="35">
        <f>IF(Inskrivning!A99="h",Inskrivning!K99,0)</f>
        <v>0</v>
      </c>
      <c r="D97" s="16">
        <f>IF(Inskrivning!A99="h",Inskrivning!L99,0)</f>
        <v>0</v>
      </c>
      <c r="E97" s="16">
        <f>IF(Inskrivning!A99="h",Inskrivning!M99,0)</f>
        <v>0</v>
      </c>
      <c r="F97" s="16">
        <f>IF(Inskrivning!A99="h",Inskrivning!N99,0)</f>
        <v>0</v>
      </c>
      <c r="G97" s="16">
        <f>IF(Inskrivning!A99="h",Inskrivning!O99,0)</f>
        <v>0</v>
      </c>
      <c r="H97" s="16">
        <f>IF(Inskrivning!A99="h",Inskrivning!P99,0)</f>
        <v>0</v>
      </c>
      <c r="I97" s="73">
        <f>IF(Inskrivning!A99="h",Inskrivning!Q99,0)</f>
        <v>0</v>
      </c>
      <c r="J97" s="16">
        <f>IF(Inskrivning!A99="h",Inskrivning!R99,0)</f>
        <v>0</v>
      </c>
      <c r="K97" s="16">
        <f>IF(Inskrivning!A99="h",Inskrivning!S99,0)</f>
        <v>0</v>
      </c>
      <c r="L97" s="16">
        <f>IF(Inskrivning!A99="h",Inskrivning!T99,0)</f>
        <v>0</v>
      </c>
      <c r="M97" s="16">
        <f>IF(Inskrivning!A99="h",Inskrivning!U99,0)</f>
        <v>0</v>
      </c>
      <c r="N97" s="16">
        <f>IF(Inskrivning!A99="h",Inskrivning!V99,0)</f>
        <v>0</v>
      </c>
      <c r="O97" s="73">
        <f>IF(Inskrivning!A99="h",Inskrivning!W99,0)</f>
        <v>0</v>
      </c>
      <c r="P97" s="73">
        <f>IF(Inskrivning!A99="h",Inskrivning!X99,0)</f>
        <v>0</v>
      </c>
      <c r="Q97" s="113"/>
    </row>
    <row r="98" spans="1:17" ht="17.100000000000001" customHeight="1" x14ac:dyDescent="0.3">
      <c r="A98" s="16">
        <f t="shared" si="2"/>
        <v>94</v>
      </c>
      <c r="B98" s="55">
        <f>IF(Inskrivning!A100="h",Inskrivning!J100,0)</f>
        <v>0</v>
      </c>
      <c r="C98" s="35">
        <f>IF(Inskrivning!A100="h",Inskrivning!K100,0)</f>
        <v>0</v>
      </c>
      <c r="D98" s="16">
        <f>IF(Inskrivning!A100="h",Inskrivning!L100,0)</f>
        <v>0</v>
      </c>
      <c r="E98" s="16">
        <f>IF(Inskrivning!A100="h",Inskrivning!M100,0)</f>
        <v>0</v>
      </c>
      <c r="F98" s="16">
        <f>IF(Inskrivning!A100="h",Inskrivning!N100,0)</f>
        <v>0</v>
      </c>
      <c r="G98" s="16">
        <f>IF(Inskrivning!A100="h",Inskrivning!O100,0)</f>
        <v>0</v>
      </c>
      <c r="H98" s="16">
        <f>IF(Inskrivning!A100="h",Inskrivning!P100,0)</f>
        <v>0</v>
      </c>
      <c r="I98" s="73">
        <f>IF(Inskrivning!A100="h",Inskrivning!Q100,0)</f>
        <v>0</v>
      </c>
      <c r="J98" s="16">
        <f>IF(Inskrivning!A100="h",Inskrivning!R100,0)</f>
        <v>0</v>
      </c>
      <c r="K98" s="16">
        <f>IF(Inskrivning!A100="h",Inskrivning!S100,0)</f>
        <v>0</v>
      </c>
      <c r="L98" s="16">
        <f>IF(Inskrivning!A100="h",Inskrivning!T100,0)</f>
        <v>0</v>
      </c>
      <c r="M98" s="16">
        <f>IF(Inskrivning!A100="h",Inskrivning!U100,0)</f>
        <v>0</v>
      </c>
      <c r="N98" s="16">
        <f>IF(Inskrivning!A100="h",Inskrivning!V100,0)</f>
        <v>0</v>
      </c>
      <c r="O98" s="73">
        <f>IF(Inskrivning!A100="h",Inskrivning!W100,0)</f>
        <v>0</v>
      </c>
      <c r="P98" s="73">
        <f>IF(Inskrivning!A100="h",Inskrivning!X100,0)</f>
        <v>0</v>
      </c>
      <c r="Q98" s="113"/>
    </row>
    <row r="99" spans="1:17" ht="17.100000000000001" customHeight="1" x14ac:dyDescent="0.3">
      <c r="A99" s="16">
        <f t="shared" si="2"/>
        <v>95</v>
      </c>
      <c r="B99" s="55">
        <f>IF(Inskrivning!A101="h",Inskrivning!J101,0)</f>
        <v>0</v>
      </c>
      <c r="C99" s="35">
        <f>IF(Inskrivning!A101="h",Inskrivning!K101,0)</f>
        <v>0</v>
      </c>
      <c r="D99" s="16">
        <f>IF(Inskrivning!A101="h",Inskrivning!L101,0)</f>
        <v>0</v>
      </c>
      <c r="E99" s="16">
        <f>IF(Inskrivning!A101="h",Inskrivning!M101,0)</f>
        <v>0</v>
      </c>
      <c r="F99" s="16">
        <f>IF(Inskrivning!A101="h",Inskrivning!N101,0)</f>
        <v>0</v>
      </c>
      <c r="G99" s="16">
        <f>IF(Inskrivning!A101="h",Inskrivning!O101,0)</f>
        <v>0</v>
      </c>
      <c r="H99" s="16">
        <f>IF(Inskrivning!A101="h",Inskrivning!P101,0)</f>
        <v>0</v>
      </c>
      <c r="I99" s="73">
        <f>IF(Inskrivning!A101="h",Inskrivning!Q101,0)</f>
        <v>0</v>
      </c>
      <c r="J99" s="16">
        <f>IF(Inskrivning!A101="h",Inskrivning!R101,0)</f>
        <v>0</v>
      </c>
      <c r="K99" s="16">
        <f>IF(Inskrivning!A101="h",Inskrivning!S101,0)</f>
        <v>0</v>
      </c>
      <c r="L99" s="16">
        <f>IF(Inskrivning!A101="h",Inskrivning!T101,0)</f>
        <v>0</v>
      </c>
      <c r="M99" s="16">
        <f>IF(Inskrivning!A101="h",Inskrivning!U101,0)</f>
        <v>0</v>
      </c>
      <c r="N99" s="16">
        <f>IF(Inskrivning!A101="h",Inskrivning!V101,0)</f>
        <v>0</v>
      </c>
      <c r="O99" s="73">
        <f>IF(Inskrivning!A101="h",Inskrivning!W101,0)</f>
        <v>0</v>
      </c>
      <c r="P99" s="73">
        <f>IF(Inskrivning!A101="h",Inskrivning!X101,0)</f>
        <v>0</v>
      </c>
      <c r="Q99" s="113"/>
    </row>
    <row r="100" spans="1:17" ht="17.100000000000001" customHeight="1" x14ac:dyDescent="0.3">
      <c r="A100" s="16">
        <f t="shared" si="2"/>
        <v>96</v>
      </c>
      <c r="B100" s="55">
        <f>IF(Inskrivning!A102="h",Inskrivning!J102,0)</f>
        <v>0</v>
      </c>
      <c r="C100" s="35">
        <f>IF(Inskrivning!A102="h",Inskrivning!K102,0)</f>
        <v>0</v>
      </c>
      <c r="D100" s="16">
        <f>IF(Inskrivning!A102="h",Inskrivning!L102,0)</f>
        <v>0</v>
      </c>
      <c r="E100" s="16">
        <f>IF(Inskrivning!A102="h",Inskrivning!M102,0)</f>
        <v>0</v>
      </c>
      <c r="F100" s="16">
        <f>IF(Inskrivning!A102="h",Inskrivning!N102,0)</f>
        <v>0</v>
      </c>
      <c r="G100" s="16">
        <f>IF(Inskrivning!A102="h",Inskrivning!O102,0)</f>
        <v>0</v>
      </c>
      <c r="H100" s="16">
        <f>IF(Inskrivning!A102="h",Inskrivning!P102,0)</f>
        <v>0</v>
      </c>
      <c r="I100" s="73">
        <f>IF(Inskrivning!A102="h",Inskrivning!Q102,0)</f>
        <v>0</v>
      </c>
      <c r="J100" s="16">
        <f>IF(Inskrivning!A102="h",Inskrivning!R102,0)</f>
        <v>0</v>
      </c>
      <c r="K100" s="16">
        <f>IF(Inskrivning!A102="h",Inskrivning!S102,0)</f>
        <v>0</v>
      </c>
      <c r="L100" s="16">
        <f>IF(Inskrivning!A102="h",Inskrivning!T102,0)</f>
        <v>0</v>
      </c>
      <c r="M100" s="16">
        <f>IF(Inskrivning!A102="h",Inskrivning!U102,0)</f>
        <v>0</v>
      </c>
      <c r="N100" s="16">
        <f>IF(Inskrivning!A102="h",Inskrivning!V102,0)</f>
        <v>0</v>
      </c>
      <c r="O100" s="73">
        <f>IF(Inskrivning!A102="h",Inskrivning!W102,0)</f>
        <v>0</v>
      </c>
      <c r="P100" s="73">
        <f>IF(Inskrivning!A102="h",Inskrivning!X102,0)</f>
        <v>0</v>
      </c>
      <c r="Q100" s="113"/>
    </row>
    <row r="101" spans="1:17" ht="17.100000000000001" customHeight="1" x14ac:dyDescent="0.3">
      <c r="A101" s="16">
        <f t="shared" si="2"/>
        <v>97</v>
      </c>
      <c r="B101" s="55">
        <f>IF(Inskrivning!A103="h",Inskrivning!J103,0)</f>
        <v>0</v>
      </c>
      <c r="C101" s="35">
        <f>IF(Inskrivning!A103="h",Inskrivning!K103,0)</f>
        <v>0</v>
      </c>
      <c r="D101" s="16">
        <f>IF(Inskrivning!A103="h",Inskrivning!L103,0)</f>
        <v>0</v>
      </c>
      <c r="E101" s="16">
        <f>IF(Inskrivning!A103="h",Inskrivning!M103,0)</f>
        <v>0</v>
      </c>
      <c r="F101" s="16">
        <f>IF(Inskrivning!A103="h",Inskrivning!N103,0)</f>
        <v>0</v>
      </c>
      <c r="G101" s="16">
        <f>IF(Inskrivning!A103="h",Inskrivning!O103,0)</f>
        <v>0</v>
      </c>
      <c r="H101" s="16">
        <f>IF(Inskrivning!A103="h",Inskrivning!P103,0)</f>
        <v>0</v>
      </c>
      <c r="I101" s="73">
        <f>IF(Inskrivning!A103="h",Inskrivning!Q103,0)</f>
        <v>0</v>
      </c>
      <c r="J101" s="16">
        <f>IF(Inskrivning!A103="h",Inskrivning!R103,0)</f>
        <v>0</v>
      </c>
      <c r="K101" s="16">
        <f>IF(Inskrivning!A103="h",Inskrivning!S103,0)</f>
        <v>0</v>
      </c>
      <c r="L101" s="16">
        <f>IF(Inskrivning!A103="h",Inskrivning!T103,0)</f>
        <v>0</v>
      </c>
      <c r="M101" s="16">
        <f>IF(Inskrivning!A103="h",Inskrivning!U103,0)</f>
        <v>0</v>
      </c>
      <c r="N101" s="16">
        <f>IF(Inskrivning!A103="h",Inskrivning!V103,0)</f>
        <v>0</v>
      </c>
      <c r="O101" s="73">
        <f>IF(Inskrivning!A103="h",Inskrivning!W103,0)</f>
        <v>0</v>
      </c>
      <c r="P101" s="73">
        <f>IF(Inskrivning!A103="h",Inskrivning!X103,0)</f>
        <v>0</v>
      </c>
      <c r="Q101" s="113"/>
    </row>
    <row r="102" spans="1:17" ht="17.100000000000001" customHeight="1" x14ac:dyDescent="0.3">
      <c r="A102" s="16">
        <f t="shared" si="2"/>
        <v>98</v>
      </c>
      <c r="B102" s="55">
        <f>IF(Inskrivning!A104="h",Inskrivning!J104,0)</f>
        <v>0</v>
      </c>
      <c r="C102" s="35">
        <f>IF(Inskrivning!A104="h",Inskrivning!K104,0)</f>
        <v>0</v>
      </c>
      <c r="D102" s="16">
        <f>IF(Inskrivning!A104="h",Inskrivning!L104,0)</f>
        <v>0</v>
      </c>
      <c r="E102" s="16">
        <f>IF(Inskrivning!A104="h",Inskrivning!M104,0)</f>
        <v>0</v>
      </c>
      <c r="F102" s="16">
        <f>IF(Inskrivning!A104="h",Inskrivning!N104,0)</f>
        <v>0</v>
      </c>
      <c r="G102" s="16">
        <f>IF(Inskrivning!A104="h",Inskrivning!O104,0)</f>
        <v>0</v>
      </c>
      <c r="H102" s="16">
        <f>IF(Inskrivning!A104="h",Inskrivning!P104,0)</f>
        <v>0</v>
      </c>
      <c r="I102" s="73">
        <f>IF(Inskrivning!A104="h",Inskrivning!Q104,0)</f>
        <v>0</v>
      </c>
      <c r="J102" s="16">
        <f>IF(Inskrivning!A104="h",Inskrivning!R104,0)</f>
        <v>0</v>
      </c>
      <c r="K102" s="16">
        <f>IF(Inskrivning!A104="h",Inskrivning!S104,0)</f>
        <v>0</v>
      </c>
      <c r="L102" s="16">
        <f>IF(Inskrivning!A104="h",Inskrivning!T104,0)</f>
        <v>0</v>
      </c>
      <c r="M102" s="16">
        <f>IF(Inskrivning!A104="h",Inskrivning!U104,0)</f>
        <v>0</v>
      </c>
      <c r="N102" s="16">
        <f>IF(Inskrivning!A104="h",Inskrivning!V104,0)</f>
        <v>0</v>
      </c>
      <c r="O102" s="73">
        <f>IF(Inskrivning!A104="h",Inskrivning!W104,0)</f>
        <v>0</v>
      </c>
      <c r="P102" s="73">
        <f>IF(Inskrivning!A104="h",Inskrivning!X104,0)</f>
        <v>0</v>
      </c>
      <c r="Q102" s="113"/>
    </row>
    <row r="103" spans="1:17" ht="17.100000000000001" customHeight="1" x14ac:dyDescent="0.3">
      <c r="A103" s="16">
        <f t="shared" si="2"/>
        <v>99</v>
      </c>
      <c r="B103" s="55">
        <f>IF(Inskrivning!A105="h",Inskrivning!J105,0)</f>
        <v>0</v>
      </c>
      <c r="C103" s="35">
        <f>IF(Inskrivning!A105="h",Inskrivning!K105,0)</f>
        <v>0</v>
      </c>
      <c r="D103" s="16">
        <f>IF(Inskrivning!A105="h",Inskrivning!L105,0)</f>
        <v>0</v>
      </c>
      <c r="E103" s="16">
        <f>IF(Inskrivning!A105="h",Inskrivning!M105,0)</f>
        <v>0</v>
      </c>
      <c r="F103" s="16">
        <f>IF(Inskrivning!A105="h",Inskrivning!N105,0)</f>
        <v>0</v>
      </c>
      <c r="G103" s="16">
        <f>IF(Inskrivning!A105="h",Inskrivning!O105,0)</f>
        <v>0</v>
      </c>
      <c r="H103" s="16">
        <f>IF(Inskrivning!A105="h",Inskrivning!P105,0)</f>
        <v>0</v>
      </c>
      <c r="I103" s="73">
        <f>IF(Inskrivning!A105="h",Inskrivning!Q105,0)</f>
        <v>0</v>
      </c>
      <c r="J103" s="16">
        <f>IF(Inskrivning!A105="h",Inskrivning!R105,0)</f>
        <v>0</v>
      </c>
      <c r="K103" s="16">
        <f>IF(Inskrivning!A105="h",Inskrivning!S105,0)</f>
        <v>0</v>
      </c>
      <c r="L103" s="16">
        <f>IF(Inskrivning!A105="h",Inskrivning!T105,0)</f>
        <v>0</v>
      </c>
      <c r="M103" s="16">
        <f>IF(Inskrivning!A105="h",Inskrivning!U105,0)</f>
        <v>0</v>
      </c>
      <c r="N103" s="16">
        <f>IF(Inskrivning!A105="h",Inskrivning!V105,0)</f>
        <v>0</v>
      </c>
      <c r="O103" s="73">
        <f>IF(Inskrivning!A105="h",Inskrivning!W105,0)</f>
        <v>0</v>
      </c>
      <c r="P103" s="73">
        <f>IF(Inskrivning!A105="h",Inskrivning!X105,0)</f>
        <v>0</v>
      </c>
      <c r="Q103" s="113"/>
    </row>
    <row r="104" spans="1:17" ht="17.100000000000001" customHeight="1" x14ac:dyDescent="0.3">
      <c r="A104" s="16">
        <f t="shared" si="2"/>
        <v>100</v>
      </c>
      <c r="B104" s="55">
        <f>IF(Inskrivning!A106="h",Inskrivning!J106,0)</f>
        <v>0</v>
      </c>
      <c r="C104" s="35">
        <f>IF(Inskrivning!A106="h",Inskrivning!K106,0)</f>
        <v>0</v>
      </c>
      <c r="D104" s="16">
        <f>IF(Inskrivning!A106="h",Inskrivning!L106,0)</f>
        <v>0</v>
      </c>
      <c r="E104" s="16">
        <f>IF(Inskrivning!A106="h",Inskrivning!M106,0)</f>
        <v>0</v>
      </c>
      <c r="F104" s="16">
        <f>IF(Inskrivning!A106="h",Inskrivning!N106,0)</f>
        <v>0</v>
      </c>
      <c r="G104" s="16">
        <f>IF(Inskrivning!A106="h",Inskrivning!O106,0)</f>
        <v>0</v>
      </c>
      <c r="H104" s="16">
        <f>IF(Inskrivning!A106="h",Inskrivning!P106,0)</f>
        <v>0</v>
      </c>
      <c r="I104" s="73">
        <f>IF(Inskrivning!A106="h",Inskrivning!Q106,0)</f>
        <v>0</v>
      </c>
      <c r="J104" s="16">
        <f>IF(Inskrivning!A106="h",Inskrivning!R106,0)</f>
        <v>0</v>
      </c>
      <c r="K104" s="16">
        <f>IF(Inskrivning!A106="h",Inskrivning!S106,0)</f>
        <v>0</v>
      </c>
      <c r="L104" s="16">
        <f>IF(Inskrivning!A106="h",Inskrivning!T106,0)</f>
        <v>0</v>
      </c>
      <c r="M104" s="16">
        <f>IF(Inskrivning!A106="h",Inskrivning!U106,0)</f>
        <v>0</v>
      </c>
      <c r="N104" s="16">
        <f>IF(Inskrivning!A106="h",Inskrivning!V106,0)</f>
        <v>0</v>
      </c>
      <c r="O104" s="73">
        <f>IF(Inskrivning!A106="h",Inskrivning!W106,0)</f>
        <v>0</v>
      </c>
      <c r="P104" s="73">
        <f>IF(Inskrivning!A106="h",Inskrivning!X106,0)</f>
        <v>0</v>
      </c>
      <c r="Q104" s="113"/>
    </row>
    <row r="105" spans="1:17" ht="15.6" x14ac:dyDescent="0.3">
      <c r="B105" s="55">
        <f>IF(Inskrivning!A107="h",Inskrivning!J107,0)</f>
        <v>0</v>
      </c>
      <c r="C105" s="35">
        <f>IF(Inskrivning!A107="h",Inskrivning!K107,0)</f>
        <v>0</v>
      </c>
      <c r="D105" s="16">
        <f>IF(Inskrivning!A107="h",Inskrivning!L107,0)</f>
        <v>0</v>
      </c>
      <c r="E105" s="16">
        <f>IF(Inskrivning!A107="h",Inskrivning!M107,0)</f>
        <v>0</v>
      </c>
      <c r="F105" s="16">
        <f>IF(Inskrivning!A107="h",Inskrivning!N107,0)</f>
        <v>0</v>
      </c>
      <c r="G105" s="16">
        <f>IF(Inskrivning!A107="h",Inskrivning!O107,0)</f>
        <v>0</v>
      </c>
      <c r="H105" s="16">
        <f>IF(Inskrivning!A107="h",Inskrivning!P107,0)</f>
        <v>0</v>
      </c>
      <c r="I105" s="73">
        <f>IF(Inskrivning!A107="h",Inskrivning!Q107,0)</f>
        <v>0</v>
      </c>
      <c r="J105" s="16">
        <f>IF(Inskrivning!A107="h",Inskrivning!R107,0)</f>
        <v>0</v>
      </c>
      <c r="K105" s="16">
        <f>IF(Inskrivning!A107="h",Inskrivning!S107,0)</f>
        <v>0</v>
      </c>
      <c r="L105" s="16">
        <f>IF(Inskrivning!A107="h",Inskrivning!T107,0)</f>
        <v>0</v>
      </c>
      <c r="M105" s="16">
        <f>IF(Inskrivning!A107="h",Inskrivning!U107,0)</f>
        <v>0</v>
      </c>
      <c r="N105" s="16">
        <f>IF(Inskrivning!A107="h",Inskrivning!V107,0)</f>
        <v>0</v>
      </c>
      <c r="O105" s="73">
        <f>IF(Inskrivning!A107="h",Inskrivning!W107,0)</f>
        <v>0</v>
      </c>
      <c r="P105" s="73">
        <f>IF(Inskrivning!A107="h",Inskrivning!X107,0)</f>
        <v>0</v>
      </c>
      <c r="Q105" s="113"/>
    </row>
    <row r="106" spans="1:17" ht="15.6" x14ac:dyDescent="0.3">
      <c r="B106" s="55">
        <f>IF(Inskrivning!A108="h",Inskrivning!J108,0)</f>
        <v>0</v>
      </c>
      <c r="C106" s="35">
        <f>IF(Inskrivning!A108="h",Inskrivning!K108,0)</f>
        <v>0</v>
      </c>
      <c r="D106" s="16">
        <f>IF(Inskrivning!A108="h",Inskrivning!L108,0)</f>
        <v>0</v>
      </c>
      <c r="E106" s="16">
        <f>IF(Inskrivning!A108="h",Inskrivning!M108,0)</f>
        <v>0</v>
      </c>
      <c r="F106" s="16">
        <f>IF(Inskrivning!A108="h",Inskrivning!N108,0)</f>
        <v>0</v>
      </c>
      <c r="G106" s="16">
        <f>IF(Inskrivning!A108="h",Inskrivning!O108,0)</f>
        <v>0</v>
      </c>
      <c r="H106" s="16">
        <f>IF(Inskrivning!A108="h",Inskrivning!P108,0)</f>
        <v>0</v>
      </c>
      <c r="I106" s="73">
        <f>IF(Inskrivning!A108="h",Inskrivning!Q108,0)</f>
        <v>0</v>
      </c>
      <c r="J106" s="16">
        <f>IF(Inskrivning!A108="h",Inskrivning!R108,0)</f>
        <v>0</v>
      </c>
      <c r="K106" s="16">
        <f>IF(Inskrivning!A108="h",Inskrivning!S108,0)</f>
        <v>0</v>
      </c>
      <c r="L106" s="16">
        <f>IF(Inskrivning!A108="h",Inskrivning!T108,0)</f>
        <v>0</v>
      </c>
      <c r="M106" s="16">
        <f>IF(Inskrivning!A108="h",Inskrivning!U108,0)</f>
        <v>0</v>
      </c>
      <c r="N106" s="16">
        <f>IF(Inskrivning!A108="h",Inskrivning!V108,0)</f>
        <v>0</v>
      </c>
      <c r="O106" s="73">
        <f>IF(Inskrivning!A108="h",Inskrivning!W108,0)</f>
        <v>0</v>
      </c>
      <c r="P106" s="73">
        <f>IF(Inskrivning!A108="h",Inskrivning!X108,0)</f>
        <v>0</v>
      </c>
      <c r="Q106" s="113"/>
    </row>
    <row r="107" spans="1:17" ht="15.6" x14ac:dyDescent="0.3">
      <c r="B107" s="55">
        <f>IF(Inskrivning!A109="h",Inskrivning!J109,0)</f>
        <v>0</v>
      </c>
      <c r="C107" s="35">
        <f>IF(Inskrivning!A109="h",Inskrivning!K109,0)</f>
        <v>0</v>
      </c>
      <c r="D107" s="16">
        <f>IF(Inskrivning!A109="h",Inskrivning!L109,0)</f>
        <v>0</v>
      </c>
      <c r="E107" s="16">
        <f>IF(Inskrivning!A109="h",Inskrivning!M109,0)</f>
        <v>0</v>
      </c>
      <c r="F107" s="16">
        <f>IF(Inskrivning!A109="h",Inskrivning!N109,0)</f>
        <v>0</v>
      </c>
      <c r="G107" s="16">
        <f>IF(Inskrivning!A109="h",Inskrivning!O109,0)</f>
        <v>0</v>
      </c>
      <c r="H107" s="16">
        <f>IF(Inskrivning!A109="h",Inskrivning!P109,0)</f>
        <v>0</v>
      </c>
      <c r="I107" s="73">
        <f>IF(Inskrivning!A109="h",Inskrivning!Q109,0)</f>
        <v>0</v>
      </c>
      <c r="J107" s="16">
        <f>IF(Inskrivning!A109="h",Inskrivning!R109,0)</f>
        <v>0</v>
      </c>
      <c r="K107" s="16">
        <f>IF(Inskrivning!A109="h",Inskrivning!S109,0)</f>
        <v>0</v>
      </c>
      <c r="L107" s="16">
        <f>IF(Inskrivning!A109="h",Inskrivning!T109,0)</f>
        <v>0</v>
      </c>
      <c r="M107" s="16">
        <f>IF(Inskrivning!A109="h",Inskrivning!U109,0)</f>
        <v>0</v>
      </c>
      <c r="N107" s="16">
        <f>IF(Inskrivning!A109="h",Inskrivning!V109,0)</f>
        <v>0</v>
      </c>
      <c r="O107" s="73">
        <f>IF(Inskrivning!A109="h",Inskrivning!W109,0)</f>
        <v>0</v>
      </c>
      <c r="P107" s="73">
        <f>IF(Inskrivning!A109="h",Inskrivning!X109,0)</f>
        <v>0</v>
      </c>
      <c r="Q107" s="113"/>
    </row>
    <row r="108" spans="1:17" ht="15.6" x14ac:dyDescent="0.3">
      <c r="B108" s="55">
        <f>IF(Inskrivning!A110="h",Inskrivning!J110,0)</f>
        <v>0</v>
      </c>
      <c r="C108" s="35">
        <f>IF(Inskrivning!A110="h",Inskrivning!K110,0)</f>
        <v>0</v>
      </c>
      <c r="D108" s="16">
        <f>IF(Inskrivning!A110="h",Inskrivning!L110,0)</f>
        <v>0</v>
      </c>
      <c r="E108" s="16">
        <f>IF(Inskrivning!A110="h",Inskrivning!M110,0)</f>
        <v>0</v>
      </c>
      <c r="F108" s="16">
        <f>IF(Inskrivning!A110="h",Inskrivning!N110,0)</f>
        <v>0</v>
      </c>
      <c r="G108" s="16">
        <f>IF(Inskrivning!A110="h",Inskrivning!O110,0)</f>
        <v>0</v>
      </c>
      <c r="H108" s="16">
        <f>IF(Inskrivning!A110="h",Inskrivning!P110,0)</f>
        <v>0</v>
      </c>
      <c r="I108" s="73">
        <f>IF(Inskrivning!A110="h",Inskrivning!Q110,0)</f>
        <v>0</v>
      </c>
      <c r="J108" s="16">
        <f>IF(Inskrivning!A110="h",Inskrivning!R110,0)</f>
        <v>0</v>
      </c>
      <c r="K108" s="16">
        <f>IF(Inskrivning!A110="h",Inskrivning!S110,0)</f>
        <v>0</v>
      </c>
      <c r="L108" s="16">
        <f>IF(Inskrivning!A110="h",Inskrivning!T110,0)</f>
        <v>0</v>
      </c>
      <c r="M108" s="16">
        <f>IF(Inskrivning!A110="h",Inskrivning!U110,0)</f>
        <v>0</v>
      </c>
      <c r="N108" s="16">
        <f>IF(Inskrivning!A110="h",Inskrivning!V110,0)</f>
        <v>0</v>
      </c>
      <c r="O108" s="73">
        <f>IF(Inskrivning!A110="h",Inskrivning!W110,0)</f>
        <v>0</v>
      </c>
      <c r="P108" s="73">
        <f>IF(Inskrivning!A110="h",Inskrivning!X110,0)</f>
        <v>0</v>
      </c>
      <c r="Q108" s="113"/>
    </row>
    <row r="109" spans="1:17" ht="15.6" x14ac:dyDescent="0.3">
      <c r="B109" s="55">
        <f>IF(Inskrivning!A111="h",Inskrivning!J111,0)</f>
        <v>0</v>
      </c>
      <c r="C109" s="35">
        <f>IF(Inskrivning!A111="h",Inskrivning!K111,0)</f>
        <v>0</v>
      </c>
      <c r="D109" s="16">
        <f>IF(Inskrivning!A111="h",Inskrivning!L111,0)</f>
        <v>0</v>
      </c>
      <c r="E109" s="16">
        <f>IF(Inskrivning!A111="h",Inskrivning!M111,0)</f>
        <v>0</v>
      </c>
      <c r="F109" s="16">
        <f>IF(Inskrivning!A111="h",Inskrivning!N111,0)</f>
        <v>0</v>
      </c>
      <c r="G109" s="16">
        <f>IF(Inskrivning!A111="h",Inskrivning!O111,0)</f>
        <v>0</v>
      </c>
      <c r="H109" s="16">
        <f>IF(Inskrivning!A111="h",Inskrivning!P111,0)</f>
        <v>0</v>
      </c>
      <c r="I109" s="73">
        <f>IF(Inskrivning!A111="h",Inskrivning!Q111,0)</f>
        <v>0</v>
      </c>
      <c r="J109" s="16">
        <f>IF(Inskrivning!A111="h",Inskrivning!R111,0)</f>
        <v>0</v>
      </c>
      <c r="K109" s="16">
        <f>IF(Inskrivning!A111="h",Inskrivning!S111,0)</f>
        <v>0</v>
      </c>
      <c r="L109" s="16">
        <f>IF(Inskrivning!A111="h",Inskrivning!T111,0)</f>
        <v>0</v>
      </c>
      <c r="M109" s="16">
        <f>IF(Inskrivning!A111="h",Inskrivning!U111,0)</f>
        <v>0</v>
      </c>
      <c r="N109" s="16">
        <f>IF(Inskrivning!A111="h",Inskrivning!V111,0)</f>
        <v>0</v>
      </c>
      <c r="O109" s="73">
        <f>IF(Inskrivning!A111="h",Inskrivning!W111,0)</f>
        <v>0</v>
      </c>
      <c r="P109" s="73">
        <f>IF(Inskrivning!A111="h",Inskrivning!X111,0)</f>
        <v>0</v>
      </c>
      <c r="Q109" s="113"/>
    </row>
    <row r="110" spans="1:17" ht="15.6" x14ac:dyDescent="0.3">
      <c r="B110" s="55">
        <f>IF(Inskrivning!A112="h",Inskrivning!J112,0)</f>
        <v>0</v>
      </c>
      <c r="C110" s="35">
        <f>IF(Inskrivning!A112="h",Inskrivning!K112,0)</f>
        <v>0</v>
      </c>
      <c r="D110" s="16">
        <f>IF(Inskrivning!A112="h",Inskrivning!L112,0)</f>
        <v>0</v>
      </c>
      <c r="E110" s="16">
        <f>IF(Inskrivning!A112="h",Inskrivning!M112,0)</f>
        <v>0</v>
      </c>
      <c r="F110" s="16">
        <f>IF(Inskrivning!A112="h",Inskrivning!N112,0)</f>
        <v>0</v>
      </c>
      <c r="G110" s="16">
        <f>IF(Inskrivning!A112="h",Inskrivning!O112,0)</f>
        <v>0</v>
      </c>
      <c r="H110" s="16">
        <f>IF(Inskrivning!A112="h",Inskrivning!P112,0)</f>
        <v>0</v>
      </c>
      <c r="I110" s="73">
        <f>IF(Inskrivning!A112="h",Inskrivning!Q112,0)</f>
        <v>0</v>
      </c>
      <c r="J110" s="16">
        <f>IF(Inskrivning!A112="h",Inskrivning!R112,0)</f>
        <v>0</v>
      </c>
      <c r="K110" s="16">
        <f>IF(Inskrivning!A112="h",Inskrivning!S112,0)</f>
        <v>0</v>
      </c>
      <c r="L110" s="16">
        <f>IF(Inskrivning!A112="h",Inskrivning!T112,0)</f>
        <v>0</v>
      </c>
      <c r="M110" s="16">
        <f>IF(Inskrivning!A112="h",Inskrivning!U112,0)</f>
        <v>0</v>
      </c>
      <c r="N110" s="16">
        <f>IF(Inskrivning!A112="h",Inskrivning!V112,0)</f>
        <v>0</v>
      </c>
      <c r="O110" s="73">
        <f>IF(Inskrivning!A112="h",Inskrivning!W112,0)</f>
        <v>0</v>
      </c>
      <c r="P110" s="73">
        <f>IF(Inskrivning!A112="h",Inskrivning!X112,0)</f>
        <v>0</v>
      </c>
      <c r="Q110" s="113"/>
    </row>
    <row r="111" spans="1:17" ht="15.6" x14ac:dyDescent="0.3">
      <c r="B111" s="55">
        <f>IF(Inskrivning!A113="h",Inskrivning!J113,0)</f>
        <v>0</v>
      </c>
      <c r="C111" s="35">
        <f>IF(Inskrivning!A113="h",Inskrivning!K113,0)</f>
        <v>0</v>
      </c>
      <c r="D111" s="16">
        <f>IF(Inskrivning!A113="h",Inskrivning!L113,0)</f>
        <v>0</v>
      </c>
      <c r="E111" s="16">
        <f>IF(Inskrivning!A113="h",Inskrivning!M113,0)</f>
        <v>0</v>
      </c>
      <c r="F111" s="16">
        <f>IF(Inskrivning!A113="h",Inskrivning!N113,0)</f>
        <v>0</v>
      </c>
      <c r="G111" s="16">
        <f>IF(Inskrivning!A113="h",Inskrivning!O113,0)</f>
        <v>0</v>
      </c>
      <c r="H111" s="16">
        <f>IF(Inskrivning!A113="h",Inskrivning!P113,0)</f>
        <v>0</v>
      </c>
      <c r="I111" s="73">
        <f>IF(Inskrivning!A113="h",Inskrivning!Q113,0)</f>
        <v>0</v>
      </c>
      <c r="J111" s="16">
        <f>IF(Inskrivning!A113="h",Inskrivning!R113,0)</f>
        <v>0</v>
      </c>
      <c r="K111" s="16">
        <f>IF(Inskrivning!A113="h",Inskrivning!S113,0)</f>
        <v>0</v>
      </c>
      <c r="L111" s="16">
        <f>IF(Inskrivning!A113="h",Inskrivning!T113,0)</f>
        <v>0</v>
      </c>
      <c r="M111" s="16">
        <f>IF(Inskrivning!A113="h",Inskrivning!U113,0)</f>
        <v>0</v>
      </c>
      <c r="N111" s="16">
        <f>IF(Inskrivning!A113="h",Inskrivning!V113,0)</f>
        <v>0</v>
      </c>
      <c r="O111" s="73">
        <f>IF(Inskrivning!A113="h",Inskrivning!W113,0)</f>
        <v>0</v>
      </c>
      <c r="P111" s="73">
        <f>IF(Inskrivning!A113="h",Inskrivning!X113,0)</f>
        <v>0</v>
      </c>
      <c r="Q111" s="113"/>
    </row>
    <row r="112" spans="1:17" ht="15.6" x14ac:dyDescent="0.3">
      <c r="B112" s="55">
        <f>IF(Inskrivning!A114="h",Inskrivning!J114,0)</f>
        <v>0</v>
      </c>
      <c r="C112" s="35">
        <f>IF(Inskrivning!A114="h",Inskrivning!K114,0)</f>
        <v>0</v>
      </c>
      <c r="D112" s="16">
        <f>IF(Inskrivning!A114="h",Inskrivning!L114,0)</f>
        <v>0</v>
      </c>
      <c r="E112" s="16">
        <f>IF(Inskrivning!A114="h",Inskrivning!M114,0)</f>
        <v>0</v>
      </c>
      <c r="F112" s="16">
        <f>IF(Inskrivning!A114="h",Inskrivning!N114,0)</f>
        <v>0</v>
      </c>
      <c r="G112" s="16">
        <f>IF(Inskrivning!A114="h",Inskrivning!O114,0)</f>
        <v>0</v>
      </c>
      <c r="H112" s="16">
        <f>IF(Inskrivning!A114="h",Inskrivning!P114,0)</f>
        <v>0</v>
      </c>
      <c r="I112" s="73">
        <f>IF(Inskrivning!A114="h",Inskrivning!Q114,0)</f>
        <v>0</v>
      </c>
      <c r="J112" s="16">
        <f>IF(Inskrivning!A114="h",Inskrivning!R114,0)</f>
        <v>0</v>
      </c>
      <c r="K112" s="16">
        <f>IF(Inskrivning!A114="h",Inskrivning!S114,0)</f>
        <v>0</v>
      </c>
      <c r="L112" s="16">
        <f>IF(Inskrivning!A114="h",Inskrivning!T114,0)</f>
        <v>0</v>
      </c>
      <c r="M112" s="16">
        <f>IF(Inskrivning!A114="h",Inskrivning!U114,0)</f>
        <v>0</v>
      </c>
      <c r="N112" s="16">
        <f>IF(Inskrivning!A114="h",Inskrivning!V114,0)</f>
        <v>0</v>
      </c>
      <c r="O112" s="73">
        <f>IF(Inskrivning!A114="h",Inskrivning!W114,0)</f>
        <v>0</v>
      </c>
      <c r="P112" s="73">
        <f>IF(Inskrivning!A114="h",Inskrivning!X114,0)</f>
        <v>0</v>
      </c>
      <c r="Q112" s="113"/>
    </row>
    <row r="113" spans="2:17" ht="15.6" x14ac:dyDescent="0.3">
      <c r="B113" s="55">
        <f>IF(Inskrivning!A115="h",Inskrivning!J115,0)</f>
        <v>0</v>
      </c>
      <c r="C113" s="35">
        <f>IF(Inskrivning!A115="h",Inskrivning!K115,0)</f>
        <v>0</v>
      </c>
      <c r="D113" s="16">
        <f>IF(Inskrivning!A115="h",Inskrivning!L115,0)</f>
        <v>0</v>
      </c>
      <c r="E113" s="16">
        <f>IF(Inskrivning!A115="h",Inskrivning!M115,0)</f>
        <v>0</v>
      </c>
      <c r="F113" s="16">
        <f>IF(Inskrivning!A115="h",Inskrivning!N115,0)</f>
        <v>0</v>
      </c>
      <c r="G113" s="16">
        <f>IF(Inskrivning!A115="h",Inskrivning!O115,0)</f>
        <v>0</v>
      </c>
      <c r="H113" s="16">
        <f>IF(Inskrivning!A115="h",Inskrivning!P115,0)</f>
        <v>0</v>
      </c>
      <c r="I113" s="73">
        <f>IF(Inskrivning!A115="h",Inskrivning!Q115,0)</f>
        <v>0</v>
      </c>
      <c r="J113" s="16">
        <f>IF(Inskrivning!A115="h",Inskrivning!R115,0)</f>
        <v>0</v>
      </c>
      <c r="K113" s="16">
        <f>IF(Inskrivning!A115="h",Inskrivning!S115,0)</f>
        <v>0</v>
      </c>
      <c r="L113" s="16">
        <f>IF(Inskrivning!A115="h",Inskrivning!T115,0)</f>
        <v>0</v>
      </c>
      <c r="M113" s="16">
        <f>IF(Inskrivning!A115="h",Inskrivning!U115,0)</f>
        <v>0</v>
      </c>
      <c r="N113" s="16">
        <f>IF(Inskrivning!A115="h",Inskrivning!V115,0)</f>
        <v>0</v>
      </c>
      <c r="O113" s="73">
        <f>IF(Inskrivning!A115="h",Inskrivning!W115,0)</f>
        <v>0</v>
      </c>
      <c r="P113" s="73">
        <f>IF(Inskrivning!A115="h",Inskrivning!X115,0)</f>
        <v>0</v>
      </c>
      <c r="Q113" s="113"/>
    </row>
    <row r="114" spans="2:17" ht="15.6" x14ac:dyDescent="0.3">
      <c r="B114" s="55">
        <f>IF(Inskrivning!A116="h",Inskrivning!J116,0)</f>
        <v>0</v>
      </c>
      <c r="C114" s="35">
        <f>IF(Inskrivning!A116="h",Inskrivning!K116,0)</f>
        <v>0</v>
      </c>
      <c r="D114" s="16">
        <f>IF(Inskrivning!A116="h",Inskrivning!L116,0)</f>
        <v>0</v>
      </c>
      <c r="E114" s="16">
        <f>IF(Inskrivning!A116="h",Inskrivning!M116,0)</f>
        <v>0</v>
      </c>
      <c r="F114" s="16">
        <f>IF(Inskrivning!A116="h",Inskrivning!N116,0)</f>
        <v>0</v>
      </c>
      <c r="G114" s="16">
        <f>IF(Inskrivning!A116="h",Inskrivning!O116,0)</f>
        <v>0</v>
      </c>
      <c r="H114" s="16">
        <f>IF(Inskrivning!A116="h",Inskrivning!P116,0)</f>
        <v>0</v>
      </c>
      <c r="I114" s="73">
        <f>IF(Inskrivning!A116="h",Inskrivning!Q116,0)</f>
        <v>0</v>
      </c>
      <c r="J114" s="16">
        <f>IF(Inskrivning!A116="h",Inskrivning!R116,0)</f>
        <v>0</v>
      </c>
      <c r="K114" s="16">
        <f>IF(Inskrivning!A116="h",Inskrivning!S116,0)</f>
        <v>0</v>
      </c>
      <c r="L114" s="16">
        <f>IF(Inskrivning!A116="h",Inskrivning!T116,0)</f>
        <v>0</v>
      </c>
      <c r="M114" s="16">
        <f>IF(Inskrivning!A116="h",Inskrivning!U116,0)</f>
        <v>0</v>
      </c>
      <c r="N114" s="16">
        <f>IF(Inskrivning!A116="h",Inskrivning!V116,0)</f>
        <v>0</v>
      </c>
      <c r="O114" s="73">
        <f>IF(Inskrivning!A116="h",Inskrivning!W116,0)</f>
        <v>0</v>
      </c>
      <c r="P114" s="73">
        <f>IF(Inskrivning!A116="h",Inskrivning!X116,0)</f>
        <v>0</v>
      </c>
      <c r="Q114" s="113"/>
    </row>
    <row r="115" spans="2:17" ht="15.6" x14ac:dyDescent="0.3">
      <c r="B115" s="55">
        <f>IF(Inskrivning!A117="h",Inskrivning!J117,0)</f>
        <v>0</v>
      </c>
      <c r="C115" s="35">
        <f>IF(Inskrivning!A117="h",Inskrivning!K117,0)</f>
        <v>0</v>
      </c>
      <c r="D115" s="16">
        <f>IF(Inskrivning!A117="h",Inskrivning!L117,0)</f>
        <v>0</v>
      </c>
      <c r="E115" s="16">
        <f>IF(Inskrivning!A117="h",Inskrivning!M117,0)</f>
        <v>0</v>
      </c>
      <c r="F115" s="16">
        <f>IF(Inskrivning!A117="h",Inskrivning!N117,0)</f>
        <v>0</v>
      </c>
      <c r="G115" s="16">
        <f>IF(Inskrivning!A117="h",Inskrivning!O117,0)</f>
        <v>0</v>
      </c>
      <c r="H115" s="16">
        <f>IF(Inskrivning!A117="h",Inskrivning!P117,0)</f>
        <v>0</v>
      </c>
      <c r="I115" s="73">
        <f>IF(Inskrivning!A117="h",Inskrivning!Q117,0)</f>
        <v>0</v>
      </c>
      <c r="J115" s="16">
        <f>IF(Inskrivning!A117="h",Inskrivning!R117,0)</f>
        <v>0</v>
      </c>
      <c r="K115" s="16">
        <f>IF(Inskrivning!A117="h",Inskrivning!S117,0)</f>
        <v>0</v>
      </c>
      <c r="L115" s="16">
        <f>IF(Inskrivning!A117="h",Inskrivning!T117,0)</f>
        <v>0</v>
      </c>
      <c r="M115" s="16">
        <f>IF(Inskrivning!A117="h",Inskrivning!U117,0)</f>
        <v>0</v>
      </c>
      <c r="N115" s="16">
        <f>IF(Inskrivning!A117="h",Inskrivning!V117,0)</f>
        <v>0</v>
      </c>
      <c r="O115" s="73">
        <f>IF(Inskrivning!A117="h",Inskrivning!W117,0)</f>
        <v>0</v>
      </c>
      <c r="P115" s="73">
        <f>IF(Inskrivning!A117="h",Inskrivning!X117,0)</f>
        <v>0</v>
      </c>
      <c r="Q115" s="113"/>
    </row>
    <row r="116" spans="2:17" ht="15.6" x14ac:dyDescent="0.3">
      <c r="B116" s="55">
        <f>IF(Inskrivning!A118="h",Inskrivning!J118,0)</f>
        <v>0</v>
      </c>
      <c r="C116" s="35">
        <f>IF(Inskrivning!A118="h",Inskrivning!K118,0)</f>
        <v>0</v>
      </c>
      <c r="D116" s="16">
        <f>IF(Inskrivning!A118="h",Inskrivning!L118,0)</f>
        <v>0</v>
      </c>
      <c r="E116" s="16">
        <f>IF(Inskrivning!A118="h",Inskrivning!M118,0)</f>
        <v>0</v>
      </c>
      <c r="F116" s="16">
        <f>IF(Inskrivning!A118="h",Inskrivning!N118,0)</f>
        <v>0</v>
      </c>
      <c r="G116" s="16">
        <f>IF(Inskrivning!A118="h",Inskrivning!O118,0)</f>
        <v>0</v>
      </c>
      <c r="H116" s="16">
        <f>IF(Inskrivning!A118="h",Inskrivning!P118,0)</f>
        <v>0</v>
      </c>
      <c r="I116" s="73">
        <f>IF(Inskrivning!A118="h",Inskrivning!Q118,0)</f>
        <v>0</v>
      </c>
      <c r="J116" s="16">
        <f>IF(Inskrivning!A118="h",Inskrivning!R118,0)</f>
        <v>0</v>
      </c>
      <c r="K116" s="16">
        <f>IF(Inskrivning!A118="h",Inskrivning!S118,0)</f>
        <v>0</v>
      </c>
      <c r="L116" s="16">
        <f>IF(Inskrivning!A118="h",Inskrivning!T118,0)</f>
        <v>0</v>
      </c>
      <c r="M116" s="16">
        <f>IF(Inskrivning!A118="h",Inskrivning!U118,0)</f>
        <v>0</v>
      </c>
      <c r="N116" s="16">
        <f>IF(Inskrivning!A118="h",Inskrivning!V118,0)</f>
        <v>0</v>
      </c>
      <c r="O116" s="73">
        <f>IF(Inskrivning!A118="h",Inskrivning!W118,0)</f>
        <v>0</v>
      </c>
      <c r="P116" s="73">
        <f>IF(Inskrivning!A118="h",Inskrivning!X118,0)</f>
        <v>0</v>
      </c>
      <c r="Q116" s="113"/>
    </row>
    <row r="117" spans="2:17" ht="15.6" x14ac:dyDescent="0.3">
      <c r="B117" s="55">
        <f>IF(Inskrivning!A119="h",Inskrivning!J119,0)</f>
        <v>0</v>
      </c>
      <c r="C117" s="35">
        <f>IF(Inskrivning!A119="h",Inskrivning!K119,0)</f>
        <v>0</v>
      </c>
      <c r="D117" s="16">
        <f>IF(Inskrivning!A119="h",Inskrivning!L119,0)</f>
        <v>0</v>
      </c>
      <c r="E117" s="16">
        <f>IF(Inskrivning!A119="h",Inskrivning!M119,0)</f>
        <v>0</v>
      </c>
      <c r="F117" s="16">
        <f>IF(Inskrivning!A119="h",Inskrivning!N119,0)</f>
        <v>0</v>
      </c>
      <c r="G117" s="16">
        <f>IF(Inskrivning!A119="h",Inskrivning!O119,0)</f>
        <v>0</v>
      </c>
      <c r="H117" s="16">
        <f>IF(Inskrivning!A119="h",Inskrivning!P119,0)</f>
        <v>0</v>
      </c>
      <c r="I117" s="73">
        <f>IF(Inskrivning!A119="h",Inskrivning!Q119,0)</f>
        <v>0</v>
      </c>
      <c r="J117" s="16">
        <f>IF(Inskrivning!A119="h",Inskrivning!R119,0)</f>
        <v>0</v>
      </c>
      <c r="K117" s="16">
        <f>IF(Inskrivning!A119="h",Inskrivning!S119,0)</f>
        <v>0</v>
      </c>
      <c r="L117" s="16">
        <f>IF(Inskrivning!A119="h",Inskrivning!T119,0)</f>
        <v>0</v>
      </c>
      <c r="M117" s="16">
        <f>IF(Inskrivning!A119="h",Inskrivning!U119,0)</f>
        <v>0</v>
      </c>
      <c r="N117" s="16">
        <f>IF(Inskrivning!A119="h",Inskrivning!V119,0)</f>
        <v>0</v>
      </c>
      <c r="O117" s="73">
        <f>IF(Inskrivning!A119="h",Inskrivning!W119,0)</f>
        <v>0</v>
      </c>
      <c r="P117" s="73">
        <f>IF(Inskrivning!A119="h",Inskrivning!X119,0)</f>
        <v>0</v>
      </c>
      <c r="Q117" s="113"/>
    </row>
    <row r="118" spans="2:17" ht="15.6" x14ac:dyDescent="0.3">
      <c r="B118" s="55">
        <f>IF(Inskrivning!A120="h",Inskrivning!J120,0)</f>
        <v>0</v>
      </c>
      <c r="C118" s="35">
        <f>IF(Inskrivning!A120="h",Inskrivning!K120,0)</f>
        <v>0</v>
      </c>
      <c r="D118" s="16">
        <f>IF(Inskrivning!A120="h",Inskrivning!L120,0)</f>
        <v>0</v>
      </c>
      <c r="E118" s="16">
        <f>IF(Inskrivning!A120="h",Inskrivning!M120,0)</f>
        <v>0</v>
      </c>
      <c r="F118" s="16">
        <f>IF(Inskrivning!A120="h",Inskrivning!N120,0)</f>
        <v>0</v>
      </c>
      <c r="G118" s="16">
        <f>IF(Inskrivning!A120="h",Inskrivning!O120,0)</f>
        <v>0</v>
      </c>
      <c r="H118" s="16">
        <f>IF(Inskrivning!A120="h",Inskrivning!P120,0)</f>
        <v>0</v>
      </c>
      <c r="I118" s="73">
        <f>IF(Inskrivning!A120="h",Inskrivning!Q120,0)</f>
        <v>0</v>
      </c>
      <c r="J118" s="16">
        <f>IF(Inskrivning!A120="h",Inskrivning!R120,0)</f>
        <v>0</v>
      </c>
      <c r="K118" s="16">
        <f>IF(Inskrivning!A120="h",Inskrivning!S120,0)</f>
        <v>0</v>
      </c>
      <c r="L118" s="16">
        <f>IF(Inskrivning!A120="h",Inskrivning!T120,0)</f>
        <v>0</v>
      </c>
      <c r="M118" s="16">
        <f>IF(Inskrivning!A120="h",Inskrivning!U120,0)</f>
        <v>0</v>
      </c>
      <c r="N118" s="16">
        <f>IF(Inskrivning!A120="h",Inskrivning!V120,0)</f>
        <v>0</v>
      </c>
      <c r="O118" s="73">
        <f>IF(Inskrivning!A120="h",Inskrivning!W120,0)</f>
        <v>0</v>
      </c>
      <c r="P118" s="73">
        <f>IF(Inskrivning!A120="h",Inskrivning!X120,0)</f>
        <v>0</v>
      </c>
      <c r="Q118" s="113"/>
    </row>
    <row r="119" spans="2:17" ht="15.6" x14ac:dyDescent="0.3">
      <c r="B119" s="55">
        <f>IF(Inskrivning!A121="h",Inskrivning!J121,0)</f>
        <v>0</v>
      </c>
      <c r="C119" s="35">
        <f>IF(Inskrivning!A121="h",Inskrivning!K121,0)</f>
        <v>0</v>
      </c>
      <c r="D119" s="16">
        <f>IF(Inskrivning!A121="h",Inskrivning!L121,0)</f>
        <v>0</v>
      </c>
      <c r="E119" s="16">
        <f>IF(Inskrivning!A121="h",Inskrivning!M121,0)</f>
        <v>0</v>
      </c>
      <c r="F119" s="16">
        <f>IF(Inskrivning!A121="h",Inskrivning!N121,0)</f>
        <v>0</v>
      </c>
      <c r="G119" s="16">
        <f>IF(Inskrivning!A121="h",Inskrivning!O121,0)</f>
        <v>0</v>
      </c>
      <c r="H119" s="16">
        <f>IF(Inskrivning!A121="h",Inskrivning!P121,0)</f>
        <v>0</v>
      </c>
      <c r="I119" s="73">
        <f>IF(Inskrivning!A121="h",Inskrivning!Q121,0)</f>
        <v>0</v>
      </c>
      <c r="J119" s="16">
        <f>IF(Inskrivning!A121="h",Inskrivning!R121,0)</f>
        <v>0</v>
      </c>
      <c r="K119" s="16">
        <f>IF(Inskrivning!A121="h",Inskrivning!S121,0)</f>
        <v>0</v>
      </c>
      <c r="L119" s="16">
        <f>IF(Inskrivning!A121="h",Inskrivning!T121,0)</f>
        <v>0</v>
      </c>
      <c r="M119" s="16">
        <f>IF(Inskrivning!A121="h",Inskrivning!U121,0)</f>
        <v>0</v>
      </c>
      <c r="N119" s="16">
        <f>IF(Inskrivning!A121="h",Inskrivning!V121,0)</f>
        <v>0</v>
      </c>
      <c r="O119" s="73">
        <f>IF(Inskrivning!A121="h",Inskrivning!W121,0)</f>
        <v>0</v>
      </c>
      <c r="P119" s="73">
        <f>IF(Inskrivning!A121="h",Inskrivning!X121,0)</f>
        <v>0</v>
      </c>
      <c r="Q119" s="113"/>
    </row>
    <row r="120" spans="2:17" ht="15.6" x14ac:dyDescent="0.3">
      <c r="B120" s="55">
        <f>IF(Inskrivning!A122="h",Inskrivning!J122,0)</f>
        <v>0</v>
      </c>
      <c r="C120" s="35">
        <f>IF(Inskrivning!A122="h",Inskrivning!K122,0)</f>
        <v>0</v>
      </c>
      <c r="D120" s="16">
        <f>IF(Inskrivning!A122="h",Inskrivning!L122,0)</f>
        <v>0</v>
      </c>
      <c r="E120" s="16">
        <f>IF(Inskrivning!A122="h",Inskrivning!M122,0)</f>
        <v>0</v>
      </c>
      <c r="F120" s="16">
        <f>IF(Inskrivning!A122="h",Inskrivning!N122,0)</f>
        <v>0</v>
      </c>
      <c r="G120" s="16">
        <f>IF(Inskrivning!A122="h",Inskrivning!O122,0)</f>
        <v>0</v>
      </c>
      <c r="H120" s="16">
        <f>IF(Inskrivning!A122="h",Inskrivning!P122,0)</f>
        <v>0</v>
      </c>
      <c r="I120" s="73">
        <f>IF(Inskrivning!A122="h",Inskrivning!Q122,0)</f>
        <v>0</v>
      </c>
      <c r="J120" s="16">
        <f>IF(Inskrivning!A122="h",Inskrivning!R122,0)</f>
        <v>0</v>
      </c>
      <c r="K120" s="16">
        <f>IF(Inskrivning!A122="h",Inskrivning!S122,0)</f>
        <v>0</v>
      </c>
      <c r="L120" s="16">
        <f>IF(Inskrivning!A122="h",Inskrivning!T122,0)</f>
        <v>0</v>
      </c>
      <c r="M120" s="16">
        <f>IF(Inskrivning!A122="h",Inskrivning!U122,0)</f>
        <v>0</v>
      </c>
      <c r="N120" s="16">
        <f>IF(Inskrivning!A122="h",Inskrivning!V122,0)</f>
        <v>0</v>
      </c>
      <c r="O120" s="73">
        <f>IF(Inskrivning!A122="h",Inskrivning!W122,0)</f>
        <v>0</v>
      </c>
      <c r="P120" s="73">
        <f>IF(Inskrivning!A122="h",Inskrivning!X122,0)</f>
        <v>0</v>
      </c>
      <c r="Q120" s="113"/>
    </row>
    <row r="121" spans="2:17" ht="15.6" x14ac:dyDescent="0.3">
      <c r="B121" s="55">
        <f>IF(Inskrivning!A123="h",Inskrivning!J123,0)</f>
        <v>0</v>
      </c>
      <c r="C121" s="35">
        <f>IF(Inskrivning!A123="h",Inskrivning!K123,0)</f>
        <v>0</v>
      </c>
      <c r="D121" s="16">
        <f>IF(Inskrivning!A123="h",Inskrivning!L123,0)</f>
        <v>0</v>
      </c>
      <c r="E121" s="16">
        <f>IF(Inskrivning!A123="h",Inskrivning!M123,0)</f>
        <v>0</v>
      </c>
      <c r="F121" s="16">
        <f>IF(Inskrivning!A123="h",Inskrivning!N123,0)</f>
        <v>0</v>
      </c>
      <c r="G121" s="16">
        <f>IF(Inskrivning!A123="h",Inskrivning!O123,0)</f>
        <v>0</v>
      </c>
      <c r="H121" s="16">
        <f>IF(Inskrivning!A123="h",Inskrivning!P123,0)</f>
        <v>0</v>
      </c>
      <c r="I121" s="73">
        <f>IF(Inskrivning!A123="h",Inskrivning!Q123,0)</f>
        <v>0</v>
      </c>
      <c r="J121" s="16">
        <f>IF(Inskrivning!A123="h",Inskrivning!R123,0)</f>
        <v>0</v>
      </c>
      <c r="K121" s="16">
        <f>IF(Inskrivning!A123="h",Inskrivning!S123,0)</f>
        <v>0</v>
      </c>
      <c r="L121" s="16">
        <f>IF(Inskrivning!A123="h",Inskrivning!T123,0)</f>
        <v>0</v>
      </c>
      <c r="M121" s="16">
        <f>IF(Inskrivning!A123="h",Inskrivning!U123,0)</f>
        <v>0</v>
      </c>
      <c r="N121" s="16">
        <f>IF(Inskrivning!A123="h",Inskrivning!V123,0)</f>
        <v>0</v>
      </c>
      <c r="O121" s="73">
        <f>IF(Inskrivning!A123="h",Inskrivning!W123,0)</f>
        <v>0</v>
      </c>
      <c r="P121" s="73">
        <f>IF(Inskrivning!A123="h",Inskrivning!X123,0)</f>
        <v>0</v>
      </c>
      <c r="Q121" s="113"/>
    </row>
    <row r="122" spans="2:17" ht="15.6" x14ac:dyDescent="0.3">
      <c r="B122" s="55">
        <f>IF(Inskrivning!A124="h",Inskrivning!J124,0)</f>
        <v>0</v>
      </c>
      <c r="C122" s="35">
        <f>IF(Inskrivning!A124="h",Inskrivning!K124,0)</f>
        <v>0</v>
      </c>
      <c r="D122" s="16">
        <f>IF(Inskrivning!A124="h",Inskrivning!L124,0)</f>
        <v>0</v>
      </c>
      <c r="E122" s="16">
        <f>IF(Inskrivning!A124="h",Inskrivning!M124,0)</f>
        <v>0</v>
      </c>
      <c r="F122" s="16">
        <f>IF(Inskrivning!A124="h",Inskrivning!N124,0)</f>
        <v>0</v>
      </c>
      <c r="G122" s="16">
        <f>IF(Inskrivning!A124="h",Inskrivning!O124,0)</f>
        <v>0</v>
      </c>
      <c r="H122" s="16">
        <f>IF(Inskrivning!A124="h",Inskrivning!P124,0)</f>
        <v>0</v>
      </c>
      <c r="I122" s="73">
        <f>IF(Inskrivning!A124="h",Inskrivning!Q124,0)</f>
        <v>0</v>
      </c>
      <c r="J122" s="16">
        <f>IF(Inskrivning!A124="h",Inskrivning!R124,0)</f>
        <v>0</v>
      </c>
      <c r="K122" s="16">
        <f>IF(Inskrivning!A124="h",Inskrivning!S124,0)</f>
        <v>0</v>
      </c>
      <c r="L122" s="16">
        <f>IF(Inskrivning!A124="h",Inskrivning!T124,0)</f>
        <v>0</v>
      </c>
      <c r="M122" s="16">
        <f>IF(Inskrivning!A124="h",Inskrivning!U124,0)</f>
        <v>0</v>
      </c>
      <c r="N122" s="16">
        <f>IF(Inskrivning!A124="h",Inskrivning!V124,0)</f>
        <v>0</v>
      </c>
      <c r="O122" s="73">
        <f>IF(Inskrivning!A124="h",Inskrivning!W124,0)</f>
        <v>0</v>
      </c>
      <c r="P122" s="73">
        <f>IF(Inskrivning!A124="h",Inskrivning!X124,0)</f>
        <v>0</v>
      </c>
      <c r="Q122" s="113"/>
    </row>
    <row r="123" spans="2:17" ht="15.6" x14ac:dyDescent="0.3">
      <c r="B123" s="55">
        <f>IF(Inskrivning!A125="h",Inskrivning!J125,0)</f>
        <v>0</v>
      </c>
      <c r="C123" s="35">
        <f>IF(Inskrivning!A125="h",Inskrivning!K125,0)</f>
        <v>0</v>
      </c>
      <c r="D123" s="16">
        <f>IF(Inskrivning!A125="h",Inskrivning!L125,0)</f>
        <v>0</v>
      </c>
      <c r="E123" s="16">
        <f>IF(Inskrivning!A125="h",Inskrivning!M125,0)</f>
        <v>0</v>
      </c>
      <c r="F123" s="16">
        <f>IF(Inskrivning!A125="h",Inskrivning!N125,0)</f>
        <v>0</v>
      </c>
      <c r="G123" s="16">
        <f>IF(Inskrivning!A125="h",Inskrivning!O125,0)</f>
        <v>0</v>
      </c>
      <c r="H123" s="16">
        <f>IF(Inskrivning!A125="h",Inskrivning!P125,0)</f>
        <v>0</v>
      </c>
      <c r="I123" s="73">
        <f>IF(Inskrivning!A125="h",Inskrivning!Q125,0)</f>
        <v>0</v>
      </c>
      <c r="J123" s="16">
        <f>IF(Inskrivning!A125="h",Inskrivning!R125,0)</f>
        <v>0</v>
      </c>
      <c r="K123" s="16">
        <f>IF(Inskrivning!A125="h",Inskrivning!S125,0)</f>
        <v>0</v>
      </c>
      <c r="L123" s="16">
        <f>IF(Inskrivning!A125="h",Inskrivning!T125,0)</f>
        <v>0</v>
      </c>
      <c r="M123" s="16">
        <f>IF(Inskrivning!A125="h",Inskrivning!U125,0)</f>
        <v>0</v>
      </c>
      <c r="N123" s="16">
        <f>IF(Inskrivning!A125="h",Inskrivning!V125,0)</f>
        <v>0</v>
      </c>
      <c r="O123" s="73">
        <f>IF(Inskrivning!A125="h",Inskrivning!W125,0)</f>
        <v>0</v>
      </c>
      <c r="P123" s="73">
        <f>IF(Inskrivning!A125="h",Inskrivning!X125,0)</f>
        <v>0</v>
      </c>
      <c r="Q123" s="113"/>
    </row>
    <row r="124" spans="2:17" ht="15.6" x14ac:dyDescent="0.3">
      <c r="B124" s="55">
        <f>IF(Inskrivning!A126="h",Inskrivning!J126,0)</f>
        <v>0</v>
      </c>
      <c r="C124" s="35">
        <f>IF(Inskrivning!A126="h",Inskrivning!K126,0)</f>
        <v>0</v>
      </c>
      <c r="D124" s="16">
        <f>IF(Inskrivning!A126="h",Inskrivning!L126,0)</f>
        <v>0</v>
      </c>
      <c r="E124" s="16">
        <f>IF(Inskrivning!A126="h",Inskrivning!M126,0)</f>
        <v>0</v>
      </c>
      <c r="F124" s="16">
        <f>IF(Inskrivning!A126="h",Inskrivning!N126,0)</f>
        <v>0</v>
      </c>
      <c r="G124" s="16">
        <f>IF(Inskrivning!A126="h",Inskrivning!O126,0)</f>
        <v>0</v>
      </c>
      <c r="H124" s="16">
        <f>IF(Inskrivning!A126="h",Inskrivning!P126,0)</f>
        <v>0</v>
      </c>
      <c r="I124" s="73">
        <f>IF(Inskrivning!A126="h",Inskrivning!Q126,0)</f>
        <v>0</v>
      </c>
      <c r="J124" s="16">
        <f>IF(Inskrivning!A126="h",Inskrivning!R126,0)</f>
        <v>0</v>
      </c>
      <c r="K124" s="16">
        <f>IF(Inskrivning!A126="h",Inskrivning!S126,0)</f>
        <v>0</v>
      </c>
      <c r="L124" s="16">
        <f>IF(Inskrivning!A126="h",Inskrivning!T126,0)</f>
        <v>0</v>
      </c>
      <c r="M124" s="16">
        <f>IF(Inskrivning!A126="h",Inskrivning!U126,0)</f>
        <v>0</v>
      </c>
      <c r="N124" s="16">
        <f>IF(Inskrivning!A126="h",Inskrivning!V126,0)</f>
        <v>0</v>
      </c>
      <c r="O124" s="73">
        <f>IF(Inskrivning!A126="h",Inskrivning!W126,0)</f>
        <v>0</v>
      </c>
      <c r="P124" s="73">
        <f>IF(Inskrivning!A126="h",Inskrivning!X126,0)</f>
        <v>0</v>
      </c>
      <c r="Q124" s="113"/>
    </row>
    <row r="125" spans="2:17" ht="15.6" x14ac:dyDescent="0.3">
      <c r="B125" s="55">
        <f>IF(Inskrivning!A127="h",Inskrivning!J127,0)</f>
        <v>0</v>
      </c>
      <c r="C125" s="35">
        <f>IF(Inskrivning!A127="h",Inskrivning!K127,0)</f>
        <v>0</v>
      </c>
      <c r="D125" s="16">
        <f>IF(Inskrivning!A127="h",Inskrivning!L127,0)</f>
        <v>0</v>
      </c>
      <c r="E125" s="16">
        <f>IF(Inskrivning!A127="h",Inskrivning!M127,0)</f>
        <v>0</v>
      </c>
      <c r="F125" s="16">
        <f>IF(Inskrivning!A127="h",Inskrivning!N127,0)</f>
        <v>0</v>
      </c>
      <c r="G125" s="16">
        <f>IF(Inskrivning!A127="h",Inskrivning!O127,0)</f>
        <v>0</v>
      </c>
      <c r="H125" s="16">
        <f>IF(Inskrivning!A127="h",Inskrivning!P127,0)</f>
        <v>0</v>
      </c>
      <c r="I125" s="73">
        <f>IF(Inskrivning!A127="h",Inskrivning!Q127,0)</f>
        <v>0</v>
      </c>
      <c r="J125" s="16">
        <f>IF(Inskrivning!A127="h",Inskrivning!R127,0)</f>
        <v>0</v>
      </c>
      <c r="K125" s="16">
        <f>IF(Inskrivning!A127="h",Inskrivning!S127,0)</f>
        <v>0</v>
      </c>
      <c r="L125" s="16">
        <f>IF(Inskrivning!A127="h",Inskrivning!T127,0)</f>
        <v>0</v>
      </c>
      <c r="M125" s="16">
        <f>IF(Inskrivning!A127="h",Inskrivning!U127,0)</f>
        <v>0</v>
      </c>
      <c r="N125" s="16">
        <f>IF(Inskrivning!A127="h",Inskrivning!V127,0)</f>
        <v>0</v>
      </c>
      <c r="O125" s="73">
        <f>IF(Inskrivning!A127="h",Inskrivning!W127,0)</f>
        <v>0</v>
      </c>
      <c r="P125" s="73">
        <f>IF(Inskrivning!A127="h",Inskrivning!X127,0)</f>
        <v>0</v>
      </c>
      <c r="Q125" s="113"/>
    </row>
    <row r="126" spans="2:17" ht="15.6" x14ac:dyDescent="0.3">
      <c r="B126" s="55">
        <f>IF(Inskrivning!A128="h",Inskrivning!J128,0)</f>
        <v>0</v>
      </c>
      <c r="C126" s="35">
        <f>IF(Inskrivning!A128="h",Inskrivning!K128,0)</f>
        <v>0</v>
      </c>
      <c r="D126" s="16">
        <f>IF(Inskrivning!A128="h",Inskrivning!L128,0)</f>
        <v>0</v>
      </c>
      <c r="E126" s="16">
        <f>IF(Inskrivning!A128="h",Inskrivning!M128,0)</f>
        <v>0</v>
      </c>
      <c r="F126" s="16">
        <f>IF(Inskrivning!A128="h",Inskrivning!N128,0)</f>
        <v>0</v>
      </c>
      <c r="G126" s="16">
        <f>IF(Inskrivning!A128="h",Inskrivning!O128,0)</f>
        <v>0</v>
      </c>
      <c r="H126" s="16">
        <f>IF(Inskrivning!A128="h",Inskrivning!P128,0)</f>
        <v>0</v>
      </c>
      <c r="I126" s="73">
        <f>IF(Inskrivning!A128="h",Inskrivning!Q128,0)</f>
        <v>0</v>
      </c>
      <c r="J126" s="16">
        <f>IF(Inskrivning!A128="h",Inskrivning!R128,0)</f>
        <v>0</v>
      </c>
      <c r="K126" s="16">
        <f>IF(Inskrivning!A128="h",Inskrivning!S128,0)</f>
        <v>0</v>
      </c>
      <c r="L126" s="16">
        <f>IF(Inskrivning!A128="h",Inskrivning!T128,0)</f>
        <v>0</v>
      </c>
      <c r="M126" s="16">
        <f>IF(Inskrivning!A128="h",Inskrivning!U128,0)</f>
        <v>0</v>
      </c>
      <c r="N126" s="16">
        <f>IF(Inskrivning!A128="h",Inskrivning!V128,0)</f>
        <v>0</v>
      </c>
      <c r="O126" s="73">
        <f>IF(Inskrivning!A128="h",Inskrivning!W128,0)</f>
        <v>0</v>
      </c>
      <c r="P126" s="73">
        <f>IF(Inskrivning!A128="h",Inskrivning!X128,0)</f>
        <v>0</v>
      </c>
      <c r="Q126" s="113"/>
    </row>
    <row r="127" spans="2:17" ht="15.6" x14ac:dyDescent="0.3">
      <c r="B127" s="55">
        <f>IF(Inskrivning!A129="h",Inskrivning!J129,0)</f>
        <v>0</v>
      </c>
      <c r="C127" s="35">
        <f>IF(Inskrivning!A129="h",Inskrivning!K129,0)</f>
        <v>0</v>
      </c>
      <c r="D127" s="16">
        <f>IF(Inskrivning!A129="h",Inskrivning!L129,0)</f>
        <v>0</v>
      </c>
      <c r="E127" s="16">
        <f>IF(Inskrivning!A129="h",Inskrivning!M129,0)</f>
        <v>0</v>
      </c>
      <c r="F127" s="16">
        <f>IF(Inskrivning!A129="h",Inskrivning!N129,0)</f>
        <v>0</v>
      </c>
      <c r="G127" s="16">
        <f>IF(Inskrivning!A129="h",Inskrivning!O129,0)</f>
        <v>0</v>
      </c>
      <c r="H127" s="16">
        <f>IF(Inskrivning!A129="h",Inskrivning!P129,0)</f>
        <v>0</v>
      </c>
      <c r="I127" s="73">
        <f>IF(Inskrivning!A129="h",Inskrivning!Q129,0)</f>
        <v>0</v>
      </c>
      <c r="J127" s="16">
        <f>IF(Inskrivning!A129="h",Inskrivning!R129,0)</f>
        <v>0</v>
      </c>
      <c r="K127" s="16">
        <f>IF(Inskrivning!A129="h",Inskrivning!S129,0)</f>
        <v>0</v>
      </c>
      <c r="L127" s="16">
        <f>IF(Inskrivning!A129="h",Inskrivning!T129,0)</f>
        <v>0</v>
      </c>
      <c r="M127" s="16">
        <f>IF(Inskrivning!A129="h",Inskrivning!U129,0)</f>
        <v>0</v>
      </c>
      <c r="N127" s="16">
        <f>IF(Inskrivning!A129="h",Inskrivning!V129,0)</f>
        <v>0</v>
      </c>
      <c r="O127" s="73">
        <f>IF(Inskrivning!A129="h",Inskrivning!W129,0)</f>
        <v>0</v>
      </c>
      <c r="P127" s="73">
        <f>IF(Inskrivning!A129="h",Inskrivning!X129,0)</f>
        <v>0</v>
      </c>
      <c r="Q127" s="113"/>
    </row>
    <row r="128" spans="2:17" ht="15.6" x14ac:dyDescent="0.3">
      <c r="B128" s="55">
        <f>IF(Inskrivning!A130="h",Inskrivning!J130,0)</f>
        <v>0</v>
      </c>
      <c r="C128" s="35">
        <f>IF(Inskrivning!A130="h",Inskrivning!K130,0)</f>
        <v>0</v>
      </c>
      <c r="D128" s="16">
        <f>IF(Inskrivning!A130="h",Inskrivning!L130,0)</f>
        <v>0</v>
      </c>
      <c r="E128" s="16">
        <f>IF(Inskrivning!A130="h",Inskrivning!M130,0)</f>
        <v>0</v>
      </c>
      <c r="F128" s="16">
        <f>IF(Inskrivning!A130="h",Inskrivning!N130,0)</f>
        <v>0</v>
      </c>
      <c r="G128" s="16">
        <f>IF(Inskrivning!A130="h",Inskrivning!O130,0)</f>
        <v>0</v>
      </c>
      <c r="H128" s="16">
        <f>IF(Inskrivning!A130="h",Inskrivning!P130,0)</f>
        <v>0</v>
      </c>
      <c r="I128" s="73">
        <f>IF(Inskrivning!A130="h",Inskrivning!Q130,0)</f>
        <v>0</v>
      </c>
      <c r="J128" s="16">
        <f>IF(Inskrivning!A130="h",Inskrivning!R130,0)</f>
        <v>0</v>
      </c>
      <c r="K128" s="16">
        <f>IF(Inskrivning!A130="h",Inskrivning!S130,0)</f>
        <v>0</v>
      </c>
      <c r="L128" s="16">
        <f>IF(Inskrivning!A130="h",Inskrivning!T130,0)</f>
        <v>0</v>
      </c>
      <c r="M128" s="16">
        <f>IF(Inskrivning!A130="h",Inskrivning!U130,0)</f>
        <v>0</v>
      </c>
      <c r="N128" s="16">
        <f>IF(Inskrivning!A130="h",Inskrivning!V130,0)</f>
        <v>0</v>
      </c>
      <c r="O128" s="73">
        <f>IF(Inskrivning!A130="h",Inskrivning!W130,0)</f>
        <v>0</v>
      </c>
      <c r="P128" s="73">
        <f>IF(Inskrivning!A130="h",Inskrivning!X130,0)</f>
        <v>0</v>
      </c>
      <c r="Q128" s="113"/>
    </row>
    <row r="129" spans="2:17" ht="15.6" x14ac:dyDescent="0.3">
      <c r="B129" s="55">
        <f>IF(Inskrivning!A131="h",Inskrivning!J131,0)</f>
        <v>0</v>
      </c>
      <c r="C129" s="35">
        <f>IF(Inskrivning!A131="h",Inskrivning!K131,0)</f>
        <v>0</v>
      </c>
      <c r="D129" s="16">
        <f>IF(Inskrivning!A131="h",Inskrivning!L131,0)</f>
        <v>0</v>
      </c>
      <c r="E129" s="16">
        <f>IF(Inskrivning!A131="h",Inskrivning!M131,0)</f>
        <v>0</v>
      </c>
      <c r="F129" s="16">
        <f>IF(Inskrivning!A131="h",Inskrivning!N131,0)</f>
        <v>0</v>
      </c>
      <c r="G129" s="16">
        <f>IF(Inskrivning!A131="h",Inskrivning!O131,0)</f>
        <v>0</v>
      </c>
      <c r="H129" s="16">
        <f>IF(Inskrivning!A131="h",Inskrivning!P131,0)</f>
        <v>0</v>
      </c>
      <c r="I129" s="73">
        <f>IF(Inskrivning!A131="h",Inskrivning!Q131,0)</f>
        <v>0</v>
      </c>
      <c r="J129" s="16">
        <f>IF(Inskrivning!A131="h",Inskrivning!R131,0)</f>
        <v>0</v>
      </c>
      <c r="K129" s="16">
        <f>IF(Inskrivning!A131="h",Inskrivning!S131,0)</f>
        <v>0</v>
      </c>
      <c r="L129" s="16">
        <f>IF(Inskrivning!A131="h",Inskrivning!T131,0)</f>
        <v>0</v>
      </c>
      <c r="M129" s="16">
        <f>IF(Inskrivning!A131="h",Inskrivning!U131,0)</f>
        <v>0</v>
      </c>
      <c r="N129" s="16">
        <f>IF(Inskrivning!A131="h",Inskrivning!V131,0)</f>
        <v>0</v>
      </c>
      <c r="O129" s="73">
        <f>IF(Inskrivning!A131="h",Inskrivning!W131,0)</f>
        <v>0</v>
      </c>
      <c r="P129" s="73">
        <f>IF(Inskrivning!A131="h",Inskrivning!X131,0)</f>
        <v>0</v>
      </c>
      <c r="Q129" s="113"/>
    </row>
    <row r="130" spans="2:17" ht="15.6" x14ac:dyDescent="0.3">
      <c r="B130" s="55">
        <f>IF(Inskrivning!A132="h",Inskrivning!J132,0)</f>
        <v>0</v>
      </c>
      <c r="C130" s="35">
        <f>IF(Inskrivning!A132="h",Inskrivning!K132,0)</f>
        <v>0</v>
      </c>
      <c r="D130" s="16">
        <f>IF(Inskrivning!A132="h",Inskrivning!L132,0)</f>
        <v>0</v>
      </c>
      <c r="E130" s="16">
        <f>IF(Inskrivning!A132="h",Inskrivning!M132,0)</f>
        <v>0</v>
      </c>
      <c r="F130" s="16">
        <f>IF(Inskrivning!A132="h",Inskrivning!N132,0)</f>
        <v>0</v>
      </c>
      <c r="G130" s="16">
        <f>IF(Inskrivning!A132="h",Inskrivning!O132,0)</f>
        <v>0</v>
      </c>
      <c r="H130" s="16">
        <f>IF(Inskrivning!A132="h",Inskrivning!P132,0)</f>
        <v>0</v>
      </c>
      <c r="I130" s="73">
        <f>IF(Inskrivning!A132="h",Inskrivning!Q132,0)</f>
        <v>0</v>
      </c>
      <c r="J130" s="16">
        <f>IF(Inskrivning!A132="h",Inskrivning!R132,0)</f>
        <v>0</v>
      </c>
      <c r="K130" s="16">
        <f>IF(Inskrivning!A132="h",Inskrivning!S132,0)</f>
        <v>0</v>
      </c>
      <c r="L130" s="16">
        <f>IF(Inskrivning!A132="h",Inskrivning!T132,0)</f>
        <v>0</v>
      </c>
      <c r="M130" s="16">
        <f>IF(Inskrivning!A132="h",Inskrivning!U132,0)</f>
        <v>0</v>
      </c>
      <c r="N130" s="16">
        <f>IF(Inskrivning!A132="h",Inskrivning!V132,0)</f>
        <v>0</v>
      </c>
      <c r="O130" s="73">
        <f>IF(Inskrivning!A132="h",Inskrivning!W132,0)</f>
        <v>0</v>
      </c>
      <c r="P130" s="73">
        <f>IF(Inskrivning!A132="h",Inskrivning!X132,0)</f>
        <v>0</v>
      </c>
      <c r="Q130" s="113"/>
    </row>
    <row r="131" spans="2:17" ht="15.6" x14ac:dyDescent="0.3">
      <c r="B131" s="55">
        <f>IF(Inskrivning!A133="h",Inskrivning!J133,0)</f>
        <v>0</v>
      </c>
      <c r="C131" s="35">
        <f>IF(Inskrivning!A133="h",Inskrivning!K133,0)</f>
        <v>0</v>
      </c>
      <c r="D131" s="16">
        <f>IF(Inskrivning!A133="h",Inskrivning!L133,0)</f>
        <v>0</v>
      </c>
      <c r="E131" s="16">
        <f>IF(Inskrivning!A133="h",Inskrivning!M133,0)</f>
        <v>0</v>
      </c>
      <c r="F131" s="16">
        <f>IF(Inskrivning!A133="h",Inskrivning!N133,0)</f>
        <v>0</v>
      </c>
      <c r="G131" s="16">
        <f>IF(Inskrivning!A133="h",Inskrivning!O133,0)</f>
        <v>0</v>
      </c>
      <c r="H131" s="16">
        <f>IF(Inskrivning!A133="h",Inskrivning!P133,0)</f>
        <v>0</v>
      </c>
      <c r="I131" s="73">
        <f>IF(Inskrivning!A133="h",Inskrivning!Q133,0)</f>
        <v>0</v>
      </c>
      <c r="J131" s="16">
        <f>IF(Inskrivning!A133="h",Inskrivning!R133,0)</f>
        <v>0</v>
      </c>
      <c r="K131" s="16">
        <f>IF(Inskrivning!A133="h",Inskrivning!S133,0)</f>
        <v>0</v>
      </c>
      <c r="L131" s="16">
        <f>IF(Inskrivning!A133="h",Inskrivning!T133,0)</f>
        <v>0</v>
      </c>
      <c r="M131" s="16">
        <f>IF(Inskrivning!A133="h",Inskrivning!U133,0)</f>
        <v>0</v>
      </c>
      <c r="N131" s="16">
        <f>IF(Inskrivning!A133="h",Inskrivning!V133,0)</f>
        <v>0</v>
      </c>
      <c r="O131" s="73">
        <f>IF(Inskrivning!A133="h",Inskrivning!W133,0)</f>
        <v>0</v>
      </c>
      <c r="P131" s="73">
        <f>IF(Inskrivning!A133="h",Inskrivning!X133,0)</f>
        <v>0</v>
      </c>
      <c r="Q131" s="113"/>
    </row>
    <row r="132" spans="2:17" ht="15.6" x14ac:dyDescent="0.3">
      <c r="B132" s="55">
        <f>IF(Inskrivning!A134="h",Inskrivning!J134,0)</f>
        <v>0</v>
      </c>
      <c r="C132" s="35">
        <f>IF(Inskrivning!A134="h",Inskrivning!K134,0)</f>
        <v>0</v>
      </c>
      <c r="D132" s="16">
        <f>IF(Inskrivning!A134="h",Inskrivning!L134,0)</f>
        <v>0</v>
      </c>
      <c r="E132" s="16">
        <f>IF(Inskrivning!A134="h",Inskrivning!M134,0)</f>
        <v>0</v>
      </c>
      <c r="F132" s="16">
        <f>IF(Inskrivning!A134="h",Inskrivning!N134,0)</f>
        <v>0</v>
      </c>
      <c r="G132" s="16">
        <f>IF(Inskrivning!A134="h",Inskrivning!O134,0)</f>
        <v>0</v>
      </c>
      <c r="H132" s="16">
        <f>IF(Inskrivning!A134="h",Inskrivning!P134,0)</f>
        <v>0</v>
      </c>
      <c r="I132" s="73">
        <f>IF(Inskrivning!A134="h",Inskrivning!Q134,0)</f>
        <v>0</v>
      </c>
      <c r="J132" s="16">
        <f>IF(Inskrivning!A134="h",Inskrivning!R134,0)</f>
        <v>0</v>
      </c>
      <c r="K132" s="16">
        <f>IF(Inskrivning!A134="h",Inskrivning!S134,0)</f>
        <v>0</v>
      </c>
      <c r="L132" s="16">
        <f>IF(Inskrivning!A134="h",Inskrivning!T134,0)</f>
        <v>0</v>
      </c>
      <c r="M132" s="16">
        <f>IF(Inskrivning!A134="h",Inskrivning!U134,0)</f>
        <v>0</v>
      </c>
      <c r="N132" s="16">
        <f>IF(Inskrivning!A134="h",Inskrivning!V134,0)</f>
        <v>0</v>
      </c>
      <c r="O132" s="73">
        <f>IF(Inskrivning!A134="h",Inskrivning!W134,0)</f>
        <v>0</v>
      </c>
      <c r="P132" s="73">
        <f>IF(Inskrivning!A134="h",Inskrivning!X134,0)</f>
        <v>0</v>
      </c>
      <c r="Q132" s="113"/>
    </row>
    <row r="133" spans="2:17" ht="15.6" x14ac:dyDescent="0.3">
      <c r="B133" s="55">
        <f>IF(Inskrivning!A135="h",Inskrivning!J135,0)</f>
        <v>0</v>
      </c>
      <c r="C133" s="35">
        <f>IF(Inskrivning!A135="h",Inskrivning!K135,0)</f>
        <v>0</v>
      </c>
      <c r="D133" s="16">
        <f>IF(Inskrivning!A135="h",Inskrivning!L135,0)</f>
        <v>0</v>
      </c>
      <c r="E133" s="16">
        <f>IF(Inskrivning!A135="h",Inskrivning!M135,0)</f>
        <v>0</v>
      </c>
      <c r="F133" s="16">
        <f>IF(Inskrivning!A135="h",Inskrivning!N135,0)</f>
        <v>0</v>
      </c>
      <c r="G133" s="16">
        <f>IF(Inskrivning!A135="h",Inskrivning!O135,0)</f>
        <v>0</v>
      </c>
      <c r="H133" s="16">
        <f>IF(Inskrivning!A135="h",Inskrivning!P135,0)</f>
        <v>0</v>
      </c>
      <c r="I133" s="73">
        <f>IF(Inskrivning!A135="h",Inskrivning!Q135,0)</f>
        <v>0</v>
      </c>
      <c r="J133" s="16">
        <f>IF(Inskrivning!A135="h",Inskrivning!R135,0)</f>
        <v>0</v>
      </c>
      <c r="K133" s="16">
        <f>IF(Inskrivning!A135="h",Inskrivning!S135,0)</f>
        <v>0</v>
      </c>
      <c r="L133" s="16">
        <f>IF(Inskrivning!A135="h",Inskrivning!T135,0)</f>
        <v>0</v>
      </c>
      <c r="M133" s="16">
        <f>IF(Inskrivning!A135="h",Inskrivning!U135,0)</f>
        <v>0</v>
      </c>
      <c r="N133" s="16">
        <f>IF(Inskrivning!A135="h",Inskrivning!V135,0)</f>
        <v>0</v>
      </c>
      <c r="O133" s="73">
        <f>IF(Inskrivning!A135="h",Inskrivning!W135,0)</f>
        <v>0</v>
      </c>
      <c r="P133" s="73">
        <f>IF(Inskrivning!A135="h",Inskrivning!X135,0)</f>
        <v>0</v>
      </c>
      <c r="Q133" s="113"/>
    </row>
    <row r="134" spans="2:17" ht="15.6" x14ac:dyDescent="0.3">
      <c r="B134" s="55">
        <f>IF(Inskrivning!A136="h",Inskrivning!J136,0)</f>
        <v>0</v>
      </c>
      <c r="C134" s="35">
        <f>IF(Inskrivning!A136="h",Inskrivning!K136,0)</f>
        <v>0</v>
      </c>
      <c r="D134" s="16">
        <f>IF(Inskrivning!A136="h",Inskrivning!L136,0)</f>
        <v>0</v>
      </c>
      <c r="E134" s="16">
        <f>IF(Inskrivning!A136="h",Inskrivning!M136,0)</f>
        <v>0</v>
      </c>
      <c r="F134" s="16">
        <f>IF(Inskrivning!A136="h",Inskrivning!N136,0)</f>
        <v>0</v>
      </c>
      <c r="G134" s="16">
        <f>IF(Inskrivning!A136="h",Inskrivning!O136,0)</f>
        <v>0</v>
      </c>
      <c r="H134" s="16">
        <f>IF(Inskrivning!A136="h",Inskrivning!P136,0)</f>
        <v>0</v>
      </c>
      <c r="I134" s="73">
        <f>IF(Inskrivning!A136="h",Inskrivning!Q136,0)</f>
        <v>0</v>
      </c>
      <c r="J134" s="16">
        <f>IF(Inskrivning!A136="h",Inskrivning!R136,0)</f>
        <v>0</v>
      </c>
      <c r="K134" s="16">
        <f>IF(Inskrivning!A136="h",Inskrivning!S136,0)</f>
        <v>0</v>
      </c>
      <c r="L134" s="16">
        <f>IF(Inskrivning!A136="h",Inskrivning!T136,0)</f>
        <v>0</v>
      </c>
      <c r="M134" s="16">
        <f>IF(Inskrivning!A136="h",Inskrivning!U136,0)</f>
        <v>0</v>
      </c>
      <c r="N134" s="16">
        <f>IF(Inskrivning!A136="h",Inskrivning!V136,0)</f>
        <v>0</v>
      </c>
      <c r="O134" s="73">
        <f>IF(Inskrivning!A136="h",Inskrivning!W136,0)</f>
        <v>0</v>
      </c>
      <c r="P134" s="73">
        <f>IF(Inskrivning!A136="h",Inskrivning!X136,0)</f>
        <v>0</v>
      </c>
      <c r="Q134" s="113"/>
    </row>
    <row r="135" spans="2:17" ht="15.6" x14ac:dyDescent="0.3">
      <c r="B135" s="55">
        <f>IF(Inskrivning!A137="h",Inskrivning!J137,0)</f>
        <v>0</v>
      </c>
      <c r="C135" s="35">
        <f>IF(Inskrivning!A137="h",Inskrivning!K137,0)</f>
        <v>0</v>
      </c>
      <c r="D135" s="16">
        <f>IF(Inskrivning!A137="h",Inskrivning!L137,0)</f>
        <v>0</v>
      </c>
      <c r="E135" s="16">
        <f>IF(Inskrivning!A137="h",Inskrivning!M137,0)</f>
        <v>0</v>
      </c>
      <c r="F135" s="16">
        <f>IF(Inskrivning!A137="h",Inskrivning!N137,0)</f>
        <v>0</v>
      </c>
      <c r="G135" s="16">
        <f>IF(Inskrivning!A137="h",Inskrivning!O137,0)</f>
        <v>0</v>
      </c>
      <c r="H135" s="16">
        <f>IF(Inskrivning!A137="h",Inskrivning!P137,0)</f>
        <v>0</v>
      </c>
      <c r="I135" s="73">
        <f>IF(Inskrivning!A137="h",Inskrivning!Q137,0)</f>
        <v>0</v>
      </c>
      <c r="J135" s="16">
        <f>IF(Inskrivning!A137="h",Inskrivning!R137,0)</f>
        <v>0</v>
      </c>
      <c r="K135" s="16">
        <f>IF(Inskrivning!A137="h",Inskrivning!S137,0)</f>
        <v>0</v>
      </c>
      <c r="L135" s="16">
        <f>IF(Inskrivning!A137="h",Inskrivning!T137,0)</f>
        <v>0</v>
      </c>
      <c r="M135" s="16">
        <f>IF(Inskrivning!A137="h",Inskrivning!U137,0)</f>
        <v>0</v>
      </c>
      <c r="N135" s="16">
        <f>IF(Inskrivning!A137="h",Inskrivning!V137,0)</f>
        <v>0</v>
      </c>
      <c r="O135" s="73">
        <f>IF(Inskrivning!A137="h",Inskrivning!W137,0)</f>
        <v>0</v>
      </c>
      <c r="P135" s="73">
        <f>IF(Inskrivning!A137="h",Inskrivning!X137,0)</f>
        <v>0</v>
      </c>
      <c r="Q135" s="113"/>
    </row>
    <row r="136" spans="2:17" ht="15.6" x14ac:dyDescent="0.3">
      <c r="B136" s="55">
        <f>IF(Inskrivning!A138="h",Inskrivning!J138,0)</f>
        <v>0</v>
      </c>
      <c r="C136" s="35">
        <f>IF(Inskrivning!A138="h",Inskrivning!K138,0)</f>
        <v>0</v>
      </c>
      <c r="D136" s="16">
        <f>IF(Inskrivning!A138="h",Inskrivning!L138,0)</f>
        <v>0</v>
      </c>
      <c r="E136" s="16">
        <f>IF(Inskrivning!A138="h",Inskrivning!M138,0)</f>
        <v>0</v>
      </c>
      <c r="F136" s="16">
        <f>IF(Inskrivning!A138="h",Inskrivning!N138,0)</f>
        <v>0</v>
      </c>
      <c r="G136" s="16">
        <f>IF(Inskrivning!A138="h",Inskrivning!O138,0)</f>
        <v>0</v>
      </c>
      <c r="H136" s="16">
        <f>IF(Inskrivning!A138="h",Inskrivning!P138,0)</f>
        <v>0</v>
      </c>
      <c r="I136" s="73">
        <f>IF(Inskrivning!A138="h",Inskrivning!Q138,0)</f>
        <v>0</v>
      </c>
      <c r="J136" s="16">
        <f>IF(Inskrivning!A138="h",Inskrivning!R138,0)</f>
        <v>0</v>
      </c>
      <c r="K136" s="16">
        <f>IF(Inskrivning!A138="h",Inskrivning!S138,0)</f>
        <v>0</v>
      </c>
      <c r="L136" s="16">
        <f>IF(Inskrivning!A138="h",Inskrivning!T138,0)</f>
        <v>0</v>
      </c>
      <c r="M136" s="16">
        <f>IF(Inskrivning!A138="h",Inskrivning!U138,0)</f>
        <v>0</v>
      </c>
      <c r="N136" s="16">
        <f>IF(Inskrivning!A138="h",Inskrivning!V138,0)</f>
        <v>0</v>
      </c>
      <c r="O136" s="73">
        <f>IF(Inskrivning!A138="h",Inskrivning!W138,0)</f>
        <v>0</v>
      </c>
      <c r="P136" s="73">
        <f>IF(Inskrivning!A138="h",Inskrivning!X138,0)</f>
        <v>0</v>
      </c>
      <c r="Q136" s="113"/>
    </row>
    <row r="137" spans="2:17" ht="15.6" x14ac:dyDescent="0.3">
      <c r="B137" s="55">
        <f>IF(Inskrivning!A139="h",Inskrivning!J139,0)</f>
        <v>0</v>
      </c>
      <c r="C137" s="35">
        <f>IF(Inskrivning!A139="h",Inskrivning!K139,0)</f>
        <v>0</v>
      </c>
      <c r="D137" s="16">
        <f>IF(Inskrivning!A139="h",Inskrivning!L139,0)</f>
        <v>0</v>
      </c>
      <c r="E137" s="16">
        <f>IF(Inskrivning!A139="h",Inskrivning!M139,0)</f>
        <v>0</v>
      </c>
      <c r="F137" s="16">
        <f>IF(Inskrivning!A139="h",Inskrivning!N139,0)</f>
        <v>0</v>
      </c>
      <c r="G137" s="16">
        <f>IF(Inskrivning!A139="h",Inskrivning!O139,0)</f>
        <v>0</v>
      </c>
      <c r="H137" s="16">
        <f>IF(Inskrivning!A139="h",Inskrivning!P139,0)</f>
        <v>0</v>
      </c>
      <c r="I137" s="73">
        <f>IF(Inskrivning!A139="h",Inskrivning!Q139,0)</f>
        <v>0</v>
      </c>
      <c r="J137" s="16">
        <f>IF(Inskrivning!A139="h",Inskrivning!R139,0)</f>
        <v>0</v>
      </c>
      <c r="K137" s="16">
        <f>IF(Inskrivning!A139="h",Inskrivning!S139,0)</f>
        <v>0</v>
      </c>
      <c r="L137" s="16">
        <f>IF(Inskrivning!A139="h",Inskrivning!T139,0)</f>
        <v>0</v>
      </c>
      <c r="M137" s="16">
        <f>IF(Inskrivning!A139="h",Inskrivning!U139,0)</f>
        <v>0</v>
      </c>
      <c r="N137" s="16">
        <f>IF(Inskrivning!A139="h",Inskrivning!V139,0)</f>
        <v>0</v>
      </c>
      <c r="O137" s="73">
        <f>IF(Inskrivning!A139="h",Inskrivning!W139,0)</f>
        <v>0</v>
      </c>
      <c r="P137" s="73">
        <f>IF(Inskrivning!A139="h",Inskrivning!X139,0)</f>
        <v>0</v>
      </c>
      <c r="Q137" s="113"/>
    </row>
    <row r="138" spans="2:17" ht="15.6" x14ac:dyDescent="0.3">
      <c r="B138" s="55">
        <f>IF(Inskrivning!A140="h",Inskrivning!J140,0)</f>
        <v>0</v>
      </c>
      <c r="C138" s="35">
        <f>IF(Inskrivning!A140="h",Inskrivning!K140,0)</f>
        <v>0</v>
      </c>
      <c r="D138" s="16">
        <f>IF(Inskrivning!A140="h",Inskrivning!L140,0)</f>
        <v>0</v>
      </c>
      <c r="E138" s="16">
        <f>IF(Inskrivning!A140="h",Inskrivning!M140,0)</f>
        <v>0</v>
      </c>
      <c r="F138" s="16">
        <f>IF(Inskrivning!A140="h",Inskrivning!N140,0)</f>
        <v>0</v>
      </c>
      <c r="G138" s="16">
        <f>IF(Inskrivning!A140="h",Inskrivning!O140,0)</f>
        <v>0</v>
      </c>
      <c r="H138" s="16">
        <f>IF(Inskrivning!A140="h",Inskrivning!P140,0)</f>
        <v>0</v>
      </c>
      <c r="I138" s="73">
        <f>IF(Inskrivning!A140="h",Inskrivning!Q140,0)</f>
        <v>0</v>
      </c>
      <c r="J138" s="16">
        <f>IF(Inskrivning!A140="h",Inskrivning!R140,0)</f>
        <v>0</v>
      </c>
      <c r="K138" s="16">
        <f>IF(Inskrivning!A140="h",Inskrivning!S140,0)</f>
        <v>0</v>
      </c>
      <c r="L138" s="16">
        <f>IF(Inskrivning!A140="h",Inskrivning!T140,0)</f>
        <v>0</v>
      </c>
      <c r="M138" s="16">
        <f>IF(Inskrivning!A140="h",Inskrivning!U140,0)</f>
        <v>0</v>
      </c>
      <c r="N138" s="16">
        <f>IF(Inskrivning!A140="h",Inskrivning!V140,0)</f>
        <v>0</v>
      </c>
      <c r="O138" s="73">
        <f>IF(Inskrivning!A140="h",Inskrivning!W140,0)</f>
        <v>0</v>
      </c>
      <c r="P138" s="73">
        <f>IF(Inskrivning!A140="h",Inskrivning!X140,0)</f>
        <v>0</v>
      </c>
      <c r="Q138" s="113"/>
    </row>
    <row r="139" spans="2:17" ht="15.6" x14ac:dyDescent="0.3">
      <c r="B139" s="55">
        <f>IF(Inskrivning!A141="h",Inskrivning!J141,0)</f>
        <v>0</v>
      </c>
      <c r="C139" s="35">
        <f>IF(Inskrivning!A141="h",Inskrivning!K141,0)</f>
        <v>0</v>
      </c>
      <c r="D139" s="16">
        <f>IF(Inskrivning!A141="h",Inskrivning!L141,0)</f>
        <v>0</v>
      </c>
      <c r="E139" s="16">
        <f>IF(Inskrivning!A141="h",Inskrivning!M141,0)</f>
        <v>0</v>
      </c>
      <c r="F139" s="16">
        <f>IF(Inskrivning!A141="h",Inskrivning!N141,0)</f>
        <v>0</v>
      </c>
      <c r="G139" s="16">
        <f>IF(Inskrivning!A141="h",Inskrivning!O141,0)</f>
        <v>0</v>
      </c>
      <c r="H139" s="16">
        <f>IF(Inskrivning!A141="h",Inskrivning!P141,0)</f>
        <v>0</v>
      </c>
      <c r="I139" s="73">
        <f>IF(Inskrivning!A141="h",Inskrivning!Q141,0)</f>
        <v>0</v>
      </c>
      <c r="J139" s="16">
        <f>IF(Inskrivning!A141="h",Inskrivning!R141,0)</f>
        <v>0</v>
      </c>
      <c r="K139" s="16">
        <f>IF(Inskrivning!A141="h",Inskrivning!S141,0)</f>
        <v>0</v>
      </c>
      <c r="L139" s="16">
        <f>IF(Inskrivning!A141="h",Inskrivning!T141,0)</f>
        <v>0</v>
      </c>
      <c r="M139" s="16">
        <f>IF(Inskrivning!A141="h",Inskrivning!U141,0)</f>
        <v>0</v>
      </c>
      <c r="N139" s="16">
        <f>IF(Inskrivning!A141="h",Inskrivning!V141,0)</f>
        <v>0</v>
      </c>
      <c r="O139" s="73">
        <f>IF(Inskrivning!A141="h",Inskrivning!W141,0)</f>
        <v>0</v>
      </c>
      <c r="P139" s="73">
        <f>IF(Inskrivning!A141="h",Inskrivning!X141,0)</f>
        <v>0</v>
      </c>
      <c r="Q139" s="113"/>
    </row>
    <row r="140" spans="2:17" ht="15.6" x14ac:dyDescent="0.3">
      <c r="B140" s="55">
        <f>IF(Inskrivning!A142="h",Inskrivning!J142,0)</f>
        <v>0</v>
      </c>
      <c r="C140" s="35">
        <f>IF(Inskrivning!A142="h",Inskrivning!K142,0)</f>
        <v>0</v>
      </c>
      <c r="D140" s="16">
        <f>IF(Inskrivning!A142="h",Inskrivning!L142,0)</f>
        <v>0</v>
      </c>
      <c r="E140" s="16">
        <f>IF(Inskrivning!A142="h",Inskrivning!M142,0)</f>
        <v>0</v>
      </c>
      <c r="F140" s="16">
        <f>IF(Inskrivning!A142="h",Inskrivning!N142,0)</f>
        <v>0</v>
      </c>
      <c r="G140" s="16">
        <f>IF(Inskrivning!A142="h",Inskrivning!O142,0)</f>
        <v>0</v>
      </c>
      <c r="H140" s="16">
        <f>IF(Inskrivning!A142="h",Inskrivning!P142,0)</f>
        <v>0</v>
      </c>
      <c r="I140" s="73">
        <f>IF(Inskrivning!A142="h",Inskrivning!Q142,0)</f>
        <v>0</v>
      </c>
      <c r="J140" s="16">
        <f>IF(Inskrivning!A142="h",Inskrivning!R142,0)</f>
        <v>0</v>
      </c>
      <c r="K140" s="16">
        <f>IF(Inskrivning!A142="h",Inskrivning!S142,0)</f>
        <v>0</v>
      </c>
      <c r="L140" s="16">
        <f>IF(Inskrivning!A142="h",Inskrivning!T142,0)</f>
        <v>0</v>
      </c>
      <c r="M140" s="16">
        <f>IF(Inskrivning!A142="h",Inskrivning!U142,0)</f>
        <v>0</v>
      </c>
      <c r="N140" s="16">
        <f>IF(Inskrivning!A142="h",Inskrivning!V142,0)</f>
        <v>0</v>
      </c>
      <c r="O140" s="73">
        <f>IF(Inskrivning!A142="h",Inskrivning!W142,0)</f>
        <v>0</v>
      </c>
      <c r="P140" s="73">
        <f>IF(Inskrivning!A142="h",Inskrivning!X142,0)</f>
        <v>0</v>
      </c>
      <c r="Q140" s="113"/>
    </row>
    <row r="141" spans="2:17" ht="15.6" x14ac:dyDescent="0.3">
      <c r="B141" s="55">
        <f>IF(Inskrivning!A143="h",Inskrivning!J143,0)</f>
        <v>0</v>
      </c>
      <c r="C141" s="35">
        <f>IF(Inskrivning!A143="h",Inskrivning!K143,0)</f>
        <v>0</v>
      </c>
      <c r="D141" s="16">
        <f>IF(Inskrivning!A143="h",Inskrivning!L143,0)</f>
        <v>0</v>
      </c>
      <c r="E141" s="16">
        <f>IF(Inskrivning!A143="h",Inskrivning!M143,0)</f>
        <v>0</v>
      </c>
      <c r="F141" s="16">
        <f>IF(Inskrivning!A143="h",Inskrivning!N143,0)</f>
        <v>0</v>
      </c>
      <c r="G141" s="16">
        <f>IF(Inskrivning!A143="h",Inskrivning!O143,0)</f>
        <v>0</v>
      </c>
      <c r="H141" s="16">
        <f>IF(Inskrivning!A143="h",Inskrivning!P143,0)</f>
        <v>0</v>
      </c>
      <c r="I141" s="73">
        <f>IF(Inskrivning!A143="h",Inskrivning!Q143,0)</f>
        <v>0</v>
      </c>
      <c r="J141" s="16">
        <f>IF(Inskrivning!A143="h",Inskrivning!R143,0)</f>
        <v>0</v>
      </c>
      <c r="K141" s="16">
        <f>IF(Inskrivning!A143="h",Inskrivning!S143,0)</f>
        <v>0</v>
      </c>
      <c r="L141" s="16">
        <f>IF(Inskrivning!A143="h",Inskrivning!T143,0)</f>
        <v>0</v>
      </c>
      <c r="M141" s="16">
        <f>IF(Inskrivning!A143="h",Inskrivning!U143,0)</f>
        <v>0</v>
      </c>
      <c r="N141" s="16">
        <f>IF(Inskrivning!A143="h",Inskrivning!V143,0)</f>
        <v>0</v>
      </c>
      <c r="O141" s="73">
        <f>IF(Inskrivning!A143="h",Inskrivning!W143,0)</f>
        <v>0</v>
      </c>
      <c r="P141" s="73">
        <f>IF(Inskrivning!A143="h",Inskrivning!X143,0)</f>
        <v>0</v>
      </c>
      <c r="Q141" s="113"/>
    </row>
    <row r="142" spans="2:17" ht="15.6" x14ac:dyDescent="0.3">
      <c r="B142" s="55">
        <f>IF(Inskrivning!A144="h",Inskrivning!J144,0)</f>
        <v>0</v>
      </c>
      <c r="C142" s="35">
        <f>IF(Inskrivning!A144="h",Inskrivning!K144,0)</f>
        <v>0</v>
      </c>
      <c r="D142" s="16">
        <f>IF(Inskrivning!A144="h",Inskrivning!L144,0)</f>
        <v>0</v>
      </c>
      <c r="E142" s="16">
        <f>IF(Inskrivning!A144="h",Inskrivning!M144,0)</f>
        <v>0</v>
      </c>
      <c r="F142" s="16">
        <f>IF(Inskrivning!A144="h",Inskrivning!N144,0)</f>
        <v>0</v>
      </c>
      <c r="G142" s="16">
        <f>IF(Inskrivning!A144="h",Inskrivning!O144,0)</f>
        <v>0</v>
      </c>
      <c r="H142" s="16">
        <f>IF(Inskrivning!A144="h",Inskrivning!P144,0)</f>
        <v>0</v>
      </c>
      <c r="I142" s="73">
        <f>IF(Inskrivning!A144="h",Inskrivning!Q144,0)</f>
        <v>0</v>
      </c>
      <c r="J142" s="16">
        <f>IF(Inskrivning!A144="h",Inskrivning!R144,0)</f>
        <v>0</v>
      </c>
      <c r="K142" s="16">
        <f>IF(Inskrivning!A144="h",Inskrivning!S144,0)</f>
        <v>0</v>
      </c>
      <c r="L142" s="16">
        <f>IF(Inskrivning!A144="h",Inskrivning!T144,0)</f>
        <v>0</v>
      </c>
      <c r="M142" s="16">
        <f>IF(Inskrivning!A144="h",Inskrivning!U144,0)</f>
        <v>0</v>
      </c>
      <c r="N142" s="16">
        <f>IF(Inskrivning!A144="h",Inskrivning!V144,0)</f>
        <v>0</v>
      </c>
      <c r="O142" s="73">
        <f>IF(Inskrivning!A144="h",Inskrivning!W144,0)</f>
        <v>0</v>
      </c>
      <c r="P142" s="73">
        <f>IF(Inskrivning!A144="h",Inskrivning!X144,0)</f>
        <v>0</v>
      </c>
      <c r="Q142" s="113"/>
    </row>
    <row r="143" spans="2:17" ht="15.6" x14ac:dyDescent="0.3">
      <c r="B143" s="55">
        <f>IF(Inskrivning!A145="h",Inskrivning!J145,0)</f>
        <v>0</v>
      </c>
      <c r="C143" s="35">
        <f>IF(Inskrivning!A145="h",Inskrivning!K145,0)</f>
        <v>0</v>
      </c>
      <c r="D143" s="16">
        <f>IF(Inskrivning!A145="h",Inskrivning!L145,0)</f>
        <v>0</v>
      </c>
      <c r="E143" s="16">
        <f>IF(Inskrivning!A145="h",Inskrivning!M145,0)</f>
        <v>0</v>
      </c>
      <c r="F143" s="16">
        <f>IF(Inskrivning!A145="h",Inskrivning!N145,0)</f>
        <v>0</v>
      </c>
      <c r="G143" s="16">
        <f>IF(Inskrivning!A145="h",Inskrivning!O145,0)</f>
        <v>0</v>
      </c>
      <c r="H143" s="16">
        <f>IF(Inskrivning!A145="h",Inskrivning!P145,0)</f>
        <v>0</v>
      </c>
      <c r="I143" s="73">
        <f>IF(Inskrivning!A145="h",Inskrivning!Q145,0)</f>
        <v>0</v>
      </c>
      <c r="J143" s="16">
        <f>IF(Inskrivning!A145="h",Inskrivning!R145,0)</f>
        <v>0</v>
      </c>
      <c r="K143" s="16">
        <f>IF(Inskrivning!A145="h",Inskrivning!S145,0)</f>
        <v>0</v>
      </c>
      <c r="L143" s="16">
        <f>IF(Inskrivning!A145="h",Inskrivning!T145,0)</f>
        <v>0</v>
      </c>
      <c r="M143" s="16">
        <f>IF(Inskrivning!A145="h",Inskrivning!U145,0)</f>
        <v>0</v>
      </c>
      <c r="N143" s="16">
        <f>IF(Inskrivning!A145="h",Inskrivning!V145,0)</f>
        <v>0</v>
      </c>
      <c r="O143" s="73">
        <f>IF(Inskrivning!A145="h",Inskrivning!W145,0)</f>
        <v>0</v>
      </c>
      <c r="P143" s="73">
        <f>IF(Inskrivning!A145="h",Inskrivning!X145,0)</f>
        <v>0</v>
      </c>
      <c r="Q143" s="113"/>
    </row>
    <row r="144" spans="2:17" ht="15.6" x14ac:dyDescent="0.3">
      <c r="B144" s="55">
        <f>IF(Inskrivning!A146="h",Inskrivning!J146,0)</f>
        <v>0</v>
      </c>
      <c r="C144" s="35">
        <f>IF(Inskrivning!A146="h",Inskrivning!K146,0)</f>
        <v>0</v>
      </c>
      <c r="D144" s="16">
        <f>IF(Inskrivning!A146="h",Inskrivning!L146,0)</f>
        <v>0</v>
      </c>
      <c r="E144" s="16">
        <f>IF(Inskrivning!A146="h",Inskrivning!M146,0)</f>
        <v>0</v>
      </c>
      <c r="F144" s="16">
        <f>IF(Inskrivning!A146="h",Inskrivning!N146,0)</f>
        <v>0</v>
      </c>
      <c r="G144" s="16">
        <f>IF(Inskrivning!A146="h",Inskrivning!O146,0)</f>
        <v>0</v>
      </c>
      <c r="H144" s="16">
        <f>IF(Inskrivning!A146="h",Inskrivning!P146,0)</f>
        <v>0</v>
      </c>
      <c r="I144" s="73">
        <f>IF(Inskrivning!A146="h",Inskrivning!Q146,0)</f>
        <v>0</v>
      </c>
      <c r="J144" s="16">
        <f>IF(Inskrivning!A146="h",Inskrivning!R146,0)</f>
        <v>0</v>
      </c>
      <c r="K144" s="16">
        <f>IF(Inskrivning!A146="h",Inskrivning!S146,0)</f>
        <v>0</v>
      </c>
      <c r="L144" s="16">
        <f>IF(Inskrivning!A146="h",Inskrivning!T146,0)</f>
        <v>0</v>
      </c>
      <c r="M144" s="16">
        <f>IF(Inskrivning!A146="h",Inskrivning!U146,0)</f>
        <v>0</v>
      </c>
      <c r="N144" s="16">
        <f>IF(Inskrivning!A146="h",Inskrivning!V146,0)</f>
        <v>0</v>
      </c>
      <c r="O144" s="73">
        <f>IF(Inskrivning!A146="h",Inskrivning!W146,0)</f>
        <v>0</v>
      </c>
      <c r="P144" s="73">
        <f>IF(Inskrivning!A146="h",Inskrivning!X146,0)</f>
        <v>0</v>
      </c>
      <c r="Q144" s="113"/>
    </row>
    <row r="145" spans="2:17" ht="15.6" x14ac:dyDescent="0.3">
      <c r="B145" s="55">
        <f>IF(Inskrivning!A147="h",Inskrivning!J147,0)</f>
        <v>0</v>
      </c>
      <c r="C145" s="35">
        <f>IF(Inskrivning!A147="h",Inskrivning!K147,0)</f>
        <v>0</v>
      </c>
      <c r="D145" s="16">
        <f>IF(Inskrivning!A147="h",Inskrivning!L147,0)</f>
        <v>0</v>
      </c>
      <c r="E145" s="16">
        <f>IF(Inskrivning!A147="h",Inskrivning!M147,0)</f>
        <v>0</v>
      </c>
      <c r="F145" s="16">
        <f>IF(Inskrivning!A147="h",Inskrivning!N147,0)</f>
        <v>0</v>
      </c>
      <c r="G145" s="16">
        <f>IF(Inskrivning!A147="h",Inskrivning!O147,0)</f>
        <v>0</v>
      </c>
      <c r="H145" s="16">
        <f>IF(Inskrivning!A147="h",Inskrivning!P147,0)</f>
        <v>0</v>
      </c>
      <c r="I145" s="73">
        <f>IF(Inskrivning!A147="h",Inskrivning!Q147,0)</f>
        <v>0</v>
      </c>
      <c r="J145" s="16">
        <f>IF(Inskrivning!A147="h",Inskrivning!R147,0)</f>
        <v>0</v>
      </c>
      <c r="K145" s="16">
        <f>IF(Inskrivning!A147="h",Inskrivning!S147,0)</f>
        <v>0</v>
      </c>
      <c r="L145" s="16">
        <f>IF(Inskrivning!A147="h",Inskrivning!T147,0)</f>
        <v>0</v>
      </c>
      <c r="M145" s="16">
        <f>IF(Inskrivning!A147="h",Inskrivning!U147,0)</f>
        <v>0</v>
      </c>
      <c r="N145" s="16">
        <f>IF(Inskrivning!A147="h",Inskrivning!V147,0)</f>
        <v>0</v>
      </c>
      <c r="O145" s="73">
        <f>IF(Inskrivning!A147="h",Inskrivning!W147,0)</f>
        <v>0</v>
      </c>
      <c r="P145" s="73">
        <f>IF(Inskrivning!A147="h",Inskrivning!X147,0)</f>
        <v>0</v>
      </c>
      <c r="Q145" s="113"/>
    </row>
    <row r="146" spans="2:17" ht="15.6" x14ac:dyDescent="0.3">
      <c r="B146" s="55">
        <f>IF(Inskrivning!A148="h",Inskrivning!J148,0)</f>
        <v>0</v>
      </c>
      <c r="C146" s="35">
        <f>IF(Inskrivning!A148="h",Inskrivning!K148,0)</f>
        <v>0</v>
      </c>
      <c r="D146" s="16">
        <f>IF(Inskrivning!A148="h",Inskrivning!L148,0)</f>
        <v>0</v>
      </c>
      <c r="E146" s="16">
        <f>IF(Inskrivning!A148="h",Inskrivning!M148,0)</f>
        <v>0</v>
      </c>
      <c r="F146" s="16">
        <f>IF(Inskrivning!A148="h",Inskrivning!N148,0)</f>
        <v>0</v>
      </c>
      <c r="G146" s="16">
        <f>IF(Inskrivning!A148="h",Inskrivning!O148,0)</f>
        <v>0</v>
      </c>
      <c r="H146" s="16">
        <f>IF(Inskrivning!A148="h",Inskrivning!P148,0)</f>
        <v>0</v>
      </c>
      <c r="I146" s="73">
        <f>IF(Inskrivning!A148="h",Inskrivning!Q148,0)</f>
        <v>0</v>
      </c>
      <c r="J146" s="16">
        <f>IF(Inskrivning!A148="h",Inskrivning!R148,0)</f>
        <v>0</v>
      </c>
      <c r="K146" s="16">
        <f>IF(Inskrivning!A148="h",Inskrivning!S148,0)</f>
        <v>0</v>
      </c>
      <c r="L146" s="16">
        <f>IF(Inskrivning!A148="h",Inskrivning!T148,0)</f>
        <v>0</v>
      </c>
      <c r="M146" s="16">
        <f>IF(Inskrivning!A148="h",Inskrivning!U148,0)</f>
        <v>0</v>
      </c>
      <c r="N146" s="16">
        <f>IF(Inskrivning!A148="h",Inskrivning!V148,0)</f>
        <v>0</v>
      </c>
      <c r="O146" s="73">
        <f>IF(Inskrivning!A148="h",Inskrivning!W148,0)</f>
        <v>0</v>
      </c>
      <c r="P146" s="73">
        <f>IF(Inskrivning!A148="h",Inskrivning!X148,0)</f>
        <v>0</v>
      </c>
      <c r="Q146" s="113"/>
    </row>
    <row r="147" spans="2:17" ht="15.6" x14ac:dyDescent="0.3">
      <c r="B147" s="55">
        <f>IF(Inskrivning!A149="h",Inskrivning!J149,0)</f>
        <v>0</v>
      </c>
      <c r="C147" s="35">
        <f>IF(Inskrivning!A149="h",Inskrivning!K149,0)</f>
        <v>0</v>
      </c>
      <c r="D147" s="16">
        <f>IF(Inskrivning!A149="h",Inskrivning!L149,0)</f>
        <v>0</v>
      </c>
      <c r="E147" s="16">
        <f>IF(Inskrivning!A149="h",Inskrivning!M149,0)</f>
        <v>0</v>
      </c>
      <c r="F147" s="16">
        <f>IF(Inskrivning!A149="h",Inskrivning!N149,0)</f>
        <v>0</v>
      </c>
      <c r="G147" s="16">
        <f>IF(Inskrivning!A149="h",Inskrivning!O149,0)</f>
        <v>0</v>
      </c>
      <c r="H147" s="16">
        <f>IF(Inskrivning!A149="h",Inskrivning!P149,0)</f>
        <v>0</v>
      </c>
      <c r="I147" s="73">
        <f>IF(Inskrivning!A149="h",Inskrivning!Q149,0)</f>
        <v>0</v>
      </c>
      <c r="J147" s="16">
        <f>IF(Inskrivning!A149="h",Inskrivning!R149,0)</f>
        <v>0</v>
      </c>
      <c r="K147" s="16">
        <f>IF(Inskrivning!A149="h",Inskrivning!S149,0)</f>
        <v>0</v>
      </c>
      <c r="L147" s="16">
        <f>IF(Inskrivning!A149="h",Inskrivning!T149,0)</f>
        <v>0</v>
      </c>
      <c r="M147" s="16">
        <f>IF(Inskrivning!A149="h",Inskrivning!U149,0)</f>
        <v>0</v>
      </c>
      <c r="N147" s="16">
        <f>IF(Inskrivning!A149="h",Inskrivning!V149,0)</f>
        <v>0</v>
      </c>
      <c r="O147" s="73">
        <f>IF(Inskrivning!A149="h",Inskrivning!W149,0)</f>
        <v>0</v>
      </c>
      <c r="P147" s="73">
        <f>IF(Inskrivning!A149="h",Inskrivning!X149,0)</f>
        <v>0</v>
      </c>
      <c r="Q147" s="113"/>
    </row>
    <row r="148" spans="2:17" ht="15.6" x14ac:dyDescent="0.3">
      <c r="B148" s="55">
        <f>IF(Inskrivning!A150="h",Inskrivning!J150,0)</f>
        <v>0</v>
      </c>
      <c r="C148" s="35">
        <f>IF(Inskrivning!A150="h",Inskrivning!K150,0)</f>
        <v>0</v>
      </c>
      <c r="D148" s="16">
        <f>IF(Inskrivning!A150="h",Inskrivning!L150,0)</f>
        <v>0</v>
      </c>
      <c r="E148" s="16">
        <f>IF(Inskrivning!A150="h",Inskrivning!M150,0)</f>
        <v>0</v>
      </c>
      <c r="F148" s="16">
        <f>IF(Inskrivning!A150="h",Inskrivning!N150,0)</f>
        <v>0</v>
      </c>
      <c r="G148" s="16">
        <f>IF(Inskrivning!A150="h",Inskrivning!O150,0)</f>
        <v>0</v>
      </c>
      <c r="H148" s="16">
        <f>IF(Inskrivning!A150="h",Inskrivning!P150,0)</f>
        <v>0</v>
      </c>
      <c r="I148" s="73">
        <f>IF(Inskrivning!A150="h",Inskrivning!Q150,0)</f>
        <v>0</v>
      </c>
      <c r="J148" s="16">
        <f>IF(Inskrivning!A150="h",Inskrivning!R150,0)</f>
        <v>0</v>
      </c>
      <c r="K148" s="16">
        <f>IF(Inskrivning!A150="h",Inskrivning!S150,0)</f>
        <v>0</v>
      </c>
      <c r="L148" s="16">
        <f>IF(Inskrivning!A150="h",Inskrivning!T150,0)</f>
        <v>0</v>
      </c>
      <c r="M148" s="16">
        <f>IF(Inskrivning!A150="h",Inskrivning!U150,0)</f>
        <v>0</v>
      </c>
      <c r="N148" s="16">
        <f>IF(Inskrivning!A150="h",Inskrivning!V150,0)</f>
        <v>0</v>
      </c>
      <c r="O148" s="73">
        <f>IF(Inskrivning!A150="h",Inskrivning!W150,0)</f>
        <v>0</v>
      </c>
      <c r="P148" s="73">
        <f>IF(Inskrivning!A150="h",Inskrivning!X150,0)</f>
        <v>0</v>
      </c>
      <c r="Q148" s="113"/>
    </row>
    <row r="149" spans="2:17" ht="15.6" x14ac:dyDescent="0.3">
      <c r="B149" s="55">
        <f>IF(Inskrivning!A151="h",Inskrivning!J151,0)</f>
        <v>0</v>
      </c>
      <c r="C149" s="35">
        <f>IF(Inskrivning!A151="h",Inskrivning!K151,0)</f>
        <v>0</v>
      </c>
      <c r="D149" s="16">
        <f>IF(Inskrivning!A151="h",Inskrivning!L151,0)</f>
        <v>0</v>
      </c>
      <c r="E149" s="16">
        <f>IF(Inskrivning!A151="h",Inskrivning!M151,0)</f>
        <v>0</v>
      </c>
      <c r="F149" s="16">
        <f>IF(Inskrivning!A151="h",Inskrivning!N151,0)</f>
        <v>0</v>
      </c>
      <c r="G149" s="16">
        <f>IF(Inskrivning!A151="h",Inskrivning!O151,0)</f>
        <v>0</v>
      </c>
      <c r="H149" s="16">
        <f>IF(Inskrivning!A151="h",Inskrivning!P151,0)</f>
        <v>0</v>
      </c>
      <c r="I149" s="73">
        <f>IF(Inskrivning!A151="h",Inskrivning!Q151,0)</f>
        <v>0</v>
      </c>
      <c r="J149" s="16">
        <f>IF(Inskrivning!A151="h",Inskrivning!R151,0)</f>
        <v>0</v>
      </c>
      <c r="K149" s="16">
        <f>IF(Inskrivning!A151="h",Inskrivning!S151,0)</f>
        <v>0</v>
      </c>
      <c r="L149" s="16">
        <f>IF(Inskrivning!A151="h",Inskrivning!T151,0)</f>
        <v>0</v>
      </c>
      <c r="M149" s="16">
        <f>IF(Inskrivning!A151="h",Inskrivning!U151,0)</f>
        <v>0</v>
      </c>
      <c r="N149" s="16">
        <f>IF(Inskrivning!A151="h",Inskrivning!V151,0)</f>
        <v>0</v>
      </c>
      <c r="O149" s="73">
        <f>IF(Inskrivning!A151="h",Inskrivning!W151,0)</f>
        <v>0</v>
      </c>
      <c r="P149" s="73">
        <f>IF(Inskrivning!A151="h",Inskrivning!X151,0)</f>
        <v>0</v>
      </c>
      <c r="Q149" s="113"/>
    </row>
    <row r="150" spans="2:17" ht="15.6" x14ac:dyDescent="0.3">
      <c r="B150" s="55">
        <f>IF(Inskrivning!A152="h",Inskrivning!J152,0)</f>
        <v>0</v>
      </c>
      <c r="C150" s="35">
        <f>IF(Inskrivning!A152="h",Inskrivning!K152,0)</f>
        <v>0</v>
      </c>
      <c r="D150" s="16">
        <f>IF(Inskrivning!A152="h",Inskrivning!L152,0)</f>
        <v>0</v>
      </c>
      <c r="E150" s="16">
        <f>IF(Inskrivning!A152="h",Inskrivning!M152,0)</f>
        <v>0</v>
      </c>
      <c r="F150" s="16">
        <f>IF(Inskrivning!A152="h",Inskrivning!N152,0)</f>
        <v>0</v>
      </c>
      <c r="G150" s="16">
        <f>IF(Inskrivning!A152="h",Inskrivning!O152,0)</f>
        <v>0</v>
      </c>
      <c r="H150" s="16">
        <f>IF(Inskrivning!A152="h",Inskrivning!P152,0)</f>
        <v>0</v>
      </c>
      <c r="I150" s="73">
        <f>IF(Inskrivning!A152="h",Inskrivning!Q152,0)</f>
        <v>0</v>
      </c>
      <c r="J150" s="16">
        <f>IF(Inskrivning!A152="h",Inskrivning!R152,0)</f>
        <v>0</v>
      </c>
      <c r="K150" s="16">
        <f>IF(Inskrivning!A152="h",Inskrivning!S152,0)</f>
        <v>0</v>
      </c>
      <c r="L150" s="16">
        <f>IF(Inskrivning!A152="h",Inskrivning!T152,0)</f>
        <v>0</v>
      </c>
      <c r="M150" s="16">
        <f>IF(Inskrivning!A152="h",Inskrivning!U152,0)</f>
        <v>0</v>
      </c>
      <c r="N150" s="16">
        <f>IF(Inskrivning!A152="h",Inskrivning!V152,0)</f>
        <v>0</v>
      </c>
      <c r="O150" s="73">
        <f>IF(Inskrivning!A152="h",Inskrivning!W152,0)</f>
        <v>0</v>
      </c>
      <c r="P150" s="73">
        <f>IF(Inskrivning!A152="h",Inskrivning!X152,0)</f>
        <v>0</v>
      </c>
      <c r="Q150" s="113"/>
    </row>
    <row r="151" spans="2:17" ht="15.6" x14ac:dyDescent="0.3">
      <c r="B151" s="55">
        <f>IF(Inskrivning!A153="h",Inskrivning!J153,0)</f>
        <v>0</v>
      </c>
      <c r="C151" s="35">
        <f>IF(Inskrivning!A153="h",Inskrivning!K153,0)</f>
        <v>0</v>
      </c>
      <c r="D151" s="16">
        <f>IF(Inskrivning!A153="h",Inskrivning!L153,0)</f>
        <v>0</v>
      </c>
      <c r="E151" s="16">
        <f>IF(Inskrivning!A153="h",Inskrivning!M153,0)</f>
        <v>0</v>
      </c>
      <c r="F151" s="16">
        <f>IF(Inskrivning!A153="h",Inskrivning!N153,0)</f>
        <v>0</v>
      </c>
      <c r="G151" s="16">
        <f>IF(Inskrivning!A153="h",Inskrivning!O153,0)</f>
        <v>0</v>
      </c>
      <c r="H151" s="16">
        <f>IF(Inskrivning!A153="h",Inskrivning!P153,0)</f>
        <v>0</v>
      </c>
      <c r="I151" s="73">
        <f>IF(Inskrivning!A153="h",Inskrivning!Q153,0)</f>
        <v>0</v>
      </c>
      <c r="J151" s="16">
        <f>IF(Inskrivning!A153="h",Inskrivning!R153,0)</f>
        <v>0</v>
      </c>
      <c r="K151" s="16">
        <f>IF(Inskrivning!A153="h",Inskrivning!S153,0)</f>
        <v>0</v>
      </c>
      <c r="L151" s="16">
        <f>IF(Inskrivning!A153="h",Inskrivning!T153,0)</f>
        <v>0</v>
      </c>
      <c r="M151" s="16">
        <f>IF(Inskrivning!A153="h",Inskrivning!U153,0)</f>
        <v>0</v>
      </c>
      <c r="N151" s="16">
        <f>IF(Inskrivning!A153="h",Inskrivning!V153,0)</f>
        <v>0</v>
      </c>
      <c r="O151" s="73">
        <f>IF(Inskrivning!A153="h",Inskrivning!W153,0)</f>
        <v>0</v>
      </c>
      <c r="P151" s="73">
        <f>IF(Inskrivning!A153="h",Inskrivning!X153,0)</f>
        <v>0</v>
      </c>
      <c r="Q151" s="113"/>
    </row>
    <row r="152" spans="2:17" ht="15.6" x14ac:dyDescent="0.3">
      <c r="B152" s="55">
        <f>IF(Inskrivning!A154="h",Inskrivning!J154,0)</f>
        <v>0</v>
      </c>
      <c r="C152" s="35">
        <f>IF(Inskrivning!A154="h",Inskrivning!K154,0)</f>
        <v>0</v>
      </c>
      <c r="D152" s="16">
        <f>IF(Inskrivning!A154="h",Inskrivning!L154,0)</f>
        <v>0</v>
      </c>
      <c r="E152" s="16">
        <f>IF(Inskrivning!A154="h",Inskrivning!M154,0)</f>
        <v>0</v>
      </c>
      <c r="F152" s="16">
        <f>IF(Inskrivning!A154="h",Inskrivning!N154,0)</f>
        <v>0</v>
      </c>
      <c r="G152" s="16">
        <f>IF(Inskrivning!A154="h",Inskrivning!O154,0)</f>
        <v>0</v>
      </c>
      <c r="H152" s="16">
        <f>IF(Inskrivning!A154="h",Inskrivning!P154,0)</f>
        <v>0</v>
      </c>
      <c r="I152" s="73">
        <f>IF(Inskrivning!A154="h",Inskrivning!Q154,0)</f>
        <v>0</v>
      </c>
      <c r="J152" s="16">
        <f>IF(Inskrivning!A154="h",Inskrivning!R154,0)</f>
        <v>0</v>
      </c>
      <c r="K152" s="16">
        <f>IF(Inskrivning!A154="h",Inskrivning!S154,0)</f>
        <v>0</v>
      </c>
      <c r="L152" s="16">
        <f>IF(Inskrivning!A154="h",Inskrivning!T154,0)</f>
        <v>0</v>
      </c>
      <c r="M152" s="16">
        <f>IF(Inskrivning!A154="h",Inskrivning!U154,0)</f>
        <v>0</v>
      </c>
      <c r="N152" s="16">
        <f>IF(Inskrivning!A154="h",Inskrivning!V154,0)</f>
        <v>0</v>
      </c>
      <c r="O152" s="73">
        <f>IF(Inskrivning!A154="h",Inskrivning!W154,0)</f>
        <v>0</v>
      </c>
      <c r="P152" s="73">
        <f>IF(Inskrivning!A154="h",Inskrivning!X154,0)</f>
        <v>0</v>
      </c>
      <c r="Q152" s="113"/>
    </row>
    <row r="153" spans="2:17" ht="15.6" x14ac:dyDescent="0.3">
      <c r="B153" s="55">
        <f>IF(Inskrivning!A155="h",Inskrivning!J155,0)</f>
        <v>0</v>
      </c>
      <c r="C153" s="35">
        <f>IF(Inskrivning!A155="h",Inskrivning!K155,0)</f>
        <v>0</v>
      </c>
      <c r="D153" s="16">
        <f>IF(Inskrivning!A155="h",Inskrivning!L155,0)</f>
        <v>0</v>
      </c>
      <c r="E153" s="16">
        <f>IF(Inskrivning!A155="h",Inskrivning!M155,0)</f>
        <v>0</v>
      </c>
      <c r="F153" s="16">
        <f>IF(Inskrivning!A155="h",Inskrivning!N155,0)</f>
        <v>0</v>
      </c>
      <c r="G153" s="16">
        <f>IF(Inskrivning!A155="h",Inskrivning!O155,0)</f>
        <v>0</v>
      </c>
      <c r="H153" s="16">
        <f>IF(Inskrivning!A155="h",Inskrivning!P155,0)</f>
        <v>0</v>
      </c>
      <c r="I153" s="73">
        <f>IF(Inskrivning!A155="h",Inskrivning!Q155,0)</f>
        <v>0</v>
      </c>
      <c r="J153" s="16">
        <f>IF(Inskrivning!A155="h",Inskrivning!R155,0)</f>
        <v>0</v>
      </c>
      <c r="K153" s="16">
        <f>IF(Inskrivning!A155="h",Inskrivning!S155,0)</f>
        <v>0</v>
      </c>
      <c r="L153" s="16">
        <f>IF(Inskrivning!A155="h",Inskrivning!T155,0)</f>
        <v>0</v>
      </c>
      <c r="M153" s="16">
        <f>IF(Inskrivning!A155="h",Inskrivning!U155,0)</f>
        <v>0</v>
      </c>
      <c r="N153" s="16">
        <f>IF(Inskrivning!A155="h",Inskrivning!V155,0)</f>
        <v>0</v>
      </c>
      <c r="O153" s="73">
        <f>IF(Inskrivning!A155="h",Inskrivning!W155,0)</f>
        <v>0</v>
      </c>
      <c r="P153" s="73">
        <f>IF(Inskrivning!A155="h",Inskrivning!X155,0)</f>
        <v>0</v>
      </c>
      <c r="Q153" s="113"/>
    </row>
    <row r="154" spans="2:17" ht="15.6" x14ac:dyDescent="0.3">
      <c r="B154" s="55">
        <f>IF(Inskrivning!A156="h",Inskrivning!J156,0)</f>
        <v>0</v>
      </c>
      <c r="C154" s="35">
        <f>IF(Inskrivning!A156="h",Inskrivning!K156,0)</f>
        <v>0</v>
      </c>
      <c r="D154" s="16">
        <f>IF(Inskrivning!A156="h",Inskrivning!L156,0)</f>
        <v>0</v>
      </c>
      <c r="E154" s="16">
        <f>IF(Inskrivning!A156="h",Inskrivning!M156,0)</f>
        <v>0</v>
      </c>
      <c r="F154" s="16">
        <f>IF(Inskrivning!A156="h",Inskrivning!N156,0)</f>
        <v>0</v>
      </c>
      <c r="G154" s="16">
        <f>IF(Inskrivning!A156="h",Inskrivning!O156,0)</f>
        <v>0</v>
      </c>
      <c r="H154" s="16">
        <f>IF(Inskrivning!A156="h",Inskrivning!P156,0)</f>
        <v>0</v>
      </c>
      <c r="I154" s="73">
        <f>IF(Inskrivning!A156="h",Inskrivning!Q156,0)</f>
        <v>0</v>
      </c>
      <c r="J154" s="16">
        <f>IF(Inskrivning!A156="h",Inskrivning!R156,0)</f>
        <v>0</v>
      </c>
      <c r="K154" s="16">
        <f>IF(Inskrivning!A156="h",Inskrivning!S156,0)</f>
        <v>0</v>
      </c>
      <c r="L154" s="16">
        <f>IF(Inskrivning!A156="h",Inskrivning!T156,0)</f>
        <v>0</v>
      </c>
      <c r="M154" s="16">
        <f>IF(Inskrivning!A156="h",Inskrivning!U156,0)</f>
        <v>0</v>
      </c>
      <c r="N154" s="16">
        <f>IF(Inskrivning!A156="h",Inskrivning!V156,0)</f>
        <v>0</v>
      </c>
      <c r="O154" s="73">
        <f>IF(Inskrivning!A156="h",Inskrivning!W156,0)</f>
        <v>0</v>
      </c>
      <c r="P154" s="73">
        <f>IF(Inskrivning!A156="h",Inskrivning!X156,0)</f>
        <v>0</v>
      </c>
      <c r="Q154" s="113"/>
    </row>
    <row r="155" spans="2:17" ht="15.6" x14ac:dyDescent="0.3">
      <c r="B155" s="55">
        <f>IF(Inskrivning!A157="h",Inskrivning!J157,0)</f>
        <v>0</v>
      </c>
      <c r="C155" s="35">
        <f>IF(Inskrivning!A157="h",Inskrivning!K157,0)</f>
        <v>0</v>
      </c>
      <c r="D155" s="16">
        <f>IF(Inskrivning!A157="h",Inskrivning!L157,0)</f>
        <v>0</v>
      </c>
      <c r="E155" s="16">
        <f>IF(Inskrivning!A157="h",Inskrivning!M157,0)</f>
        <v>0</v>
      </c>
      <c r="F155" s="16">
        <f>IF(Inskrivning!A157="h",Inskrivning!N157,0)</f>
        <v>0</v>
      </c>
      <c r="G155" s="16">
        <f>IF(Inskrivning!A157="h",Inskrivning!O157,0)</f>
        <v>0</v>
      </c>
      <c r="H155" s="16">
        <f>IF(Inskrivning!A157="h",Inskrivning!P157,0)</f>
        <v>0</v>
      </c>
      <c r="I155" s="73">
        <f>IF(Inskrivning!A157="h",Inskrivning!Q157,0)</f>
        <v>0</v>
      </c>
      <c r="J155" s="16">
        <f>IF(Inskrivning!A157="h",Inskrivning!R157,0)</f>
        <v>0</v>
      </c>
      <c r="K155" s="16">
        <f>IF(Inskrivning!A157="h",Inskrivning!S157,0)</f>
        <v>0</v>
      </c>
      <c r="L155" s="16">
        <f>IF(Inskrivning!A157="h",Inskrivning!T157,0)</f>
        <v>0</v>
      </c>
      <c r="M155" s="16">
        <f>IF(Inskrivning!A157="h",Inskrivning!U157,0)</f>
        <v>0</v>
      </c>
      <c r="N155" s="16">
        <f>IF(Inskrivning!A157="h",Inskrivning!V157,0)</f>
        <v>0</v>
      </c>
      <c r="O155" s="73">
        <f>IF(Inskrivning!A157="h",Inskrivning!W157,0)</f>
        <v>0</v>
      </c>
      <c r="P155" s="73">
        <f>IF(Inskrivning!A157="h",Inskrivning!X157,0)</f>
        <v>0</v>
      </c>
      <c r="Q155" s="113"/>
    </row>
    <row r="156" spans="2:17" ht="15.6" x14ac:dyDescent="0.3">
      <c r="B156" s="55">
        <f>IF(Inskrivning!A158="h",Inskrivning!J158,0)</f>
        <v>0</v>
      </c>
      <c r="C156" s="35">
        <f>IF(Inskrivning!A158="h",Inskrivning!K158,0)</f>
        <v>0</v>
      </c>
      <c r="D156" s="16">
        <f>IF(Inskrivning!A158="h",Inskrivning!L158,0)</f>
        <v>0</v>
      </c>
      <c r="E156" s="16">
        <f>IF(Inskrivning!A158="h",Inskrivning!M158,0)</f>
        <v>0</v>
      </c>
      <c r="F156" s="16">
        <f>IF(Inskrivning!A158="h",Inskrivning!N158,0)</f>
        <v>0</v>
      </c>
      <c r="G156" s="16">
        <f>IF(Inskrivning!A158="h",Inskrivning!O158,0)</f>
        <v>0</v>
      </c>
      <c r="H156" s="16">
        <f>IF(Inskrivning!A158="h",Inskrivning!P158,0)</f>
        <v>0</v>
      </c>
      <c r="I156" s="73">
        <f>IF(Inskrivning!A158="h",Inskrivning!Q158,0)</f>
        <v>0</v>
      </c>
      <c r="J156" s="16">
        <f>IF(Inskrivning!A158="h",Inskrivning!R158,0)</f>
        <v>0</v>
      </c>
      <c r="K156" s="16">
        <f>IF(Inskrivning!A158="h",Inskrivning!S158,0)</f>
        <v>0</v>
      </c>
      <c r="L156" s="16">
        <f>IF(Inskrivning!A158="h",Inskrivning!T158,0)</f>
        <v>0</v>
      </c>
      <c r="M156" s="16">
        <f>IF(Inskrivning!A158="h",Inskrivning!U158,0)</f>
        <v>0</v>
      </c>
      <c r="N156" s="16">
        <f>IF(Inskrivning!A158="h",Inskrivning!V158,0)</f>
        <v>0</v>
      </c>
      <c r="O156" s="73">
        <f>IF(Inskrivning!A158="h",Inskrivning!W158,0)</f>
        <v>0</v>
      </c>
      <c r="P156" s="73">
        <f>IF(Inskrivning!A158="h",Inskrivning!X158,0)</f>
        <v>0</v>
      </c>
      <c r="Q156" s="113"/>
    </row>
    <row r="157" spans="2:17" ht="15.6" x14ac:dyDescent="0.3">
      <c r="B157" s="55">
        <f>IF(Inskrivning!A159="h",Inskrivning!J159,0)</f>
        <v>0</v>
      </c>
      <c r="C157" s="35">
        <f>IF(Inskrivning!A159="h",Inskrivning!K159,0)</f>
        <v>0</v>
      </c>
      <c r="D157" s="16">
        <f>IF(Inskrivning!A159="h",Inskrivning!L159,0)</f>
        <v>0</v>
      </c>
      <c r="E157" s="16">
        <f>IF(Inskrivning!A159="h",Inskrivning!M159,0)</f>
        <v>0</v>
      </c>
      <c r="F157" s="16">
        <f>IF(Inskrivning!A159="h",Inskrivning!N159,0)</f>
        <v>0</v>
      </c>
      <c r="G157" s="16">
        <f>IF(Inskrivning!A159="h",Inskrivning!O159,0)</f>
        <v>0</v>
      </c>
      <c r="H157" s="16">
        <f>IF(Inskrivning!A159="h",Inskrivning!P159,0)</f>
        <v>0</v>
      </c>
      <c r="I157" s="73">
        <f>IF(Inskrivning!A159="h",Inskrivning!Q159,0)</f>
        <v>0</v>
      </c>
      <c r="J157" s="16">
        <f>IF(Inskrivning!A159="h",Inskrivning!R159,0)</f>
        <v>0</v>
      </c>
      <c r="K157" s="16">
        <f>IF(Inskrivning!A159="h",Inskrivning!S159,0)</f>
        <v>0</v>
      </c>
      <c r="L157" s="16">
        <f>IF(Inskrivning!A159="h",Inskrivning!T159,0)</f>
        <v>0</v>
      </c>
      <c r="M157" s="16">
        <f>IF(Inskrivning!A159="h",Inskrivning!U159,0)</f>
        <v>0</v>
      </c>
      <c r="N157" s="16">
        <f>IF(Inskrivning!A159="h",Inskrivning!V159,0)</f>
        <v>0</v>
      </c>
      <c r="O157" s="73">
        <f>IF(Inskrivning!A159="h",Inskrivning!W159,0)</f>
        <v>0</v>
      </c>
      <c r="P157" s="73">
        <f>IF(Inskrivning!A159="h",Inskrivning!X159,0)</f>
        <v>0</v>
      </c>
      <c r="Q157" s="113"/>
    </row>
    <row r="158" spans="2:17" ht="15.6" x14ac:dyDescent="0.3">
      <c r="B158" s="55">
        <f>IF(Inskrivning!A160="h",Inskrivning!J160,0)</f>
        <v>0</v>
      </c>
      <c r="C158" s="35">
        <f>IF(Inskrivning!A160="h",Inskrivning!K160,0)</f>
        <v>0</v>
      </c>
      <c r="D158" s="16">
        <f>IF(Inskrivning!A160="h",Inskrivning!L160,0)</f>
        <v>0</v>
      </c>
      <c r="E158" s="16">
        <f>IF(Inskrivning!A160="h",Inskrivning!M160,0)</f>
        <v>0</v>
      </c>
      <c r="F158" s="16">
        <f>IF(Inskrivning!A160="h",Inskrivning!N160,0)</f>
        <v>0</v>
      </c>
      <c r="G158" s="16">
        <f>IF(Inskrivning!A160="h",Inskrivning!O160,0)</f>
        <v>0</v>
      </c>
      <c r="H158" s="16">
        <f>IF(Inskrivning!A160="h",Inskrivning!P160,0)</f>
        <v>0</v>
      </c>
      <c r="I158" s="73">
        <f>IF(Inskrivning!A160="h",Inskrivning!Q160,0)</f>
        <v>0</v>
      </c>
      <c r="J158" s="16">
        <f>IF(Inskrivning!A160="h",Inskrivning!R160,0)</f>
        <v>0</v>
      </c>
      <c r="K158" s="16">
        <f>IF(Inskrivning!A160="h",Inskrivning!S160,0)</f>
        <v>0</v>
      </c>
      <c r="L158" s="16">
        <f>IF(Inskrivning!A160="h",Inskrivning!T160,0)</f>
        <v>0</v>
      </c>
      <c r="M158" s="16">
        <f>IF(Inskrivning!A160="h",Inskrivning!U160,0)</f>
        <v>0</v>
      </c>
      <c r="N158" s="16">
        <f>IF(Inskrivning!A160="h",Inskrivning!V160,0)</f>
        <v>0</v>
      </c>
      <c r="O158" s="73">
        <f>IF(Inskrivning!A160="h",Inskrivning!W160,0)</f>
        <v>0</v>
      </c>
      <c r="P158" s="73">
        <f>IF(Inskrivning!A160="h",Inskrivning!X160,0)</f>
        <v>0</v>
      </c>
      <c r="Q158" s="113"/>
    </row>
    <row r="159" spans="2:17" ht="15.6" x14ac:dyDescent="0.3">
      <c r="B159" s="55">
        <f>IF(Inskrivning!A161="h",Inskrivning!J161,0)</f>
        <v>0</v>
      </c>
      <c r="C159" s="35">
        <f>IF(Inskrivning!A161="h",Inskrivning!K161,0)</f>
        <v>0</v>
      </c>
      <c r="D159" s="16">
        <f>IF(Inskrivning!A161="h",Inskrivning!L161,0)</f>
        <v>0</v>
      </c>
      <c r="E159" s="16">
        <f>IF(Inskrivning!A161="h",Inskrivning!M161,0)</f>
        <v>0</v>
      </c>
      <c r="F159" s="16">
        <f>IF(Inskrivning!A161="h",Inskrivning!N161,0)</f>
        <v>0</v>
      </c>
      <c r="G159" s="16">
        <f>IF(Inskrivning!A161="h",Inskrivning!O161,0)</f>
        <v>0</v>
      </c>
      <c r="H159" s="16">
        <f>IF(Inskrivning!A161="h",Inskrivning!P161,0)</f>
        <v>0</v>
      </c>
      <c r="I159" s="73">
        <f>IF(Inskrivning!A161="h",Inskrivning!Q161,0)</f>
        <v>0</v>
      </c>
      <c r="J159" s="16">
        <f>IF(Inskrivning!A161="h",Inskrivning!R161,0)</f>
        <v>0</v>
      </c>
      <c r="K159" s="16">
        <f>IF(Inskrivning!A161="h",Inskrivning!S161,0)</f>
        <v>0</v>
      </c>
      <c r="L159" s="16">
        <f>IF(Inskrivning!A161="h",Inskrivning!T161,0)</f>
        <v>0</v>
      </c>
      <c r="M159" s="16">
        <f>IF(Inskrivning!A161="h",Inskrivning!U161,0)</f>
        <v>0</v>
      </c>
      <c r="N159" s="16">
        <f>IF(Inskrivning!A161="h",Inskrivning!V161,0)</f>
        <v>0</v>
      </c>
      <c r="O159" s="73">
        <f>IF(Inskrivning!A161="h",Inskrivning!W161,0)</f>
        <v>0</v>
      </c>
      <c r="P159" s="73">
        <f>IF(Inskrivning!A161="h",Inskrivning!X161,0)</f>
        <v>0</v>
      </c>
      <c r="Q159" s="113"/>
    </row>
    <row r="160" spans="2:17" ht="15.6" x14ac:dyDescent="0.3">
      <c r="B160" s="55">
        <f>IF(Inskrivning!A162="h",Inskrivning!J162,0)</f>
        <v>0</v>
      </c>
      <c r="C160" s="35">
        <f>IF(Inskrivning!A162="h",Inskrivning!K162,0)</f>
        <v>0</v>
      </c>
      <c r="D160" s="16">
        <f>IF(Inskrivning!A162="h",Inskrivning!L162,0)</f>
        <v>0</v>
      </c>
      <c r="E160" s="16">
        <f>IF(Inskrivning!A162="h",Inskrivning!M162,0)</f>
        <v>0</v>
      </c>
      <c r="F160" s="16">
        <f>IF(Inskrivning!A162="h",Inskrivning!N162,0)</f>
        <v>0</v>
      </c>
      <c r="G160" s="16">
        <f>IF(Inskrivning!A162="h",Inskrivning!O162,0)</f>
        <v>0</v>
      </c>
      <c r="H160" s="16">
        <f>IF(Inskrivning!A162="h",Inskrivning!P162,0)</f>
        <v>0</v>
      </c>
      <c r="I160" s="73">
        <f>IF(Inskrivning!A162="h",Inskrivning!Q162,0)</f>
        <v>0</v>
      </c>
      <c r="J160" s="16">
        <f>IF(Inskrivning!A162="h",Inskrivning!R162,0)</f>
        <v>0</v>
      </c>
      <c r="K160" s="16">
        <f>IF(Inskrivning!A162="h",Inskrivning!S162,0)</f>
        <v>0</v>
      </c>
      <c r="L160" s="16">
        <f>IF(Inskrivning!A162="h",Inskrivning!T162,0)</f>
        <v>0</v>
      </c>
      <c r="M160" s="16">
        <f>IF(Inskrivning!A162="h",Inskrivning!U162,0)</f>
        <v>0</v>
      </c>
      <c r="N160" s="16">
        <f>IF(Inskrivning!A162="h",Inskrivning!V162,0)</f>
        <v>0</v>
      </c>
      <c r="O160" s="73">
        <f>IF(Inskrivning!A162="h",Inskrivning!W162,0)</f>
        <v>0</v>
      </c>
      <c r="P160" s="73">
        <f>IF(Inskrivning!A162="h",Inskrivning!X162,0)</f>
        <v>0</v>
      </c>
      <c r="Q160" s="113"/>
    </row>
    <row r="161" spans="2:17" ht="15.6" x14ac:dyDescent="0.3">
      <c r="B161" s="55">
        <f>IF(Inskrivning!A163="h",Inskrivning!J163,0)</f>
        <v>0</v>
      </c>
      <c r="C161" s="35">
        <f>IF(Inskrivning!A163="h",Inskrivning!K163,0)</f>
        <v>0</v>
      </c>
      <c r="D161" s="16">
        <f>IF(Inskrivning!A163="h",Inskrivning!L163,0)</f>
        <v>0</v>
      </c>
      <c r="E161" s="16">
        <f>IF(Inskrivning!A163="h",Inskrivning!M163,0)</f>
        <v>0</v>
      </c>
      <c r="F161" s="16">
        <f>IF(Inskrivning!A163="h",Inskrivning!N163,0)</f>
        <v>0</v>
      </c>
      <c r="G161" s="16">
        <f>IF(Inskrivning!A163="h",Inskrivning!O163,0)</f>
        <v>0</v>
      </c>
      <c r="H161" s="16">
        <f>IF(Inskrivning!A163="h",Inskrivning!P163,0)</f>
        <v>0</v>
      </c>
      <c r="I161" s="73">
        <f>IF(Inskrivning!A163="h",Inskrivning!Q163,0)</f>
        <v>0</v>
      </c>
      <c r="J161" s="16">
        <f>IF(Inskrivning!A163="h",Inskrivning!R163,0)</f>
        <v>0</v>
      </c>
      <c r="K161" s="16">
        <f>IF(Inskrivning!A163="h",Inskrivning!S163,0)</f>
        <v>0</v>
      </c>
      <c r="L161" s="16">
        <f>IF(Inskrivning!A163="h",Inskrivning!T163,0)</f>
        <v>0</v>
      </c>
      <c r="M161" s="16">
        <f>IF(Inskrivning!A163="h",Inskrivning!U163,0)</f>
        <v>0</v>
      </c>
      <c r="N161" s="16">
        <f>IF(Inskrivning!A163="h",Inskrivning!V163,0)</f>
        <v>0</v>
      </c>
      <c r="O161" s="73">
        <f>IF(Inskrivning!A163="h",Inskrivning!W163,0)</f>
        <v>0</v>
      </c>
      <c r="P161" s="73">
        <f>IF(Inskrivning!A163="h",Inskrivning!X163,0)</f>
        <v>0</v>
      </c>
      <c r="Q161" s="113"/>
    </row>
    <row r="162" spans="2:17" ht="15.6" x14ac:dyDescent="0.3">
      <c r="B162" s="55">
        <f>IF(Inskrivning!A164="h",Inskrivning!J164,0)</f>
        <v>0</v>
      </c>
      <c r="C162" s="35">
        <f>IF(Inskrivning!A164="h",Inskrivning!K164,0)</f>
        <v>0</v>
      </c>
      <c r="D162" s="16">
        <f>IF(Inskrivning!A164="h",Inskrivning!L164,0)</f>
        <v>0</v>
      </c>
      <c r="E162" s="16">
        <f>IF(Inskrivning!A164="h",Inskrivning!M164,0)</f>
        <v>0</v>
      </c>
      <c r="F162" s="16">
        <f>IF(Inskrivning!A164="h",Inskrivning!N164,0)</f>
        <v>0</v>
      </c>
      <c r="G162" s="16">
        <f>IF(Inskrivning!A164="h",Inskrivning!O164,0)</f>
        <v>0</v>
      </c>
      <c r="H162" s="16">
        <f>IF(Inskrivning!A164="h",Inskrivning!P164,0)</f>
        <v>0</v>
      </c>
      <c r="I162" s="73">
        <f>IF(Inskrivning!A164="h",Inskrivning!Q164,0)</f>
        <v>0</v>
      </c>
      <c r="J162" s="16">
        <f>IF(Inskrivning!A164="h",Inskrivning!R164,0)</f>
        <v>0</v>
      </c>
      <c r="K162" s="16">
        <f>IF(Inskrivning!A164="h",Inskrivning!S164,0)</f>
        <v>0</v>
      </c>
      <c r="L162" s="16">
        <f>IF(Inskrivning!A164="h",Inskrivning!T164,0)</f>
        <v>0</v>
      </c>
      <c r="M162" s="16">
        <f>IF(Inskrivning!A164="h",Inskrivning!U164,0)</f>
        <v>0</v>
      </c>
      <c r="N162" s="16">
        <f>IF(Inskrivning!A164="h",Inskrivning!V164,0)</f>
        <v>0</v>
      </c>
      <c r="O162" s="73">
        <f>IF(Inskrivning!A164="h",Inskrivning!W164,0)</f>
        <v>0</v>
      </c>
      <c r="P162" s="73">
        <f>IF(Inskrivning!A164="h",Inskrivning!X164,0)</f>
        <v>0</v>
      </c>
      <c r="Q162" s="113"/>
    </row>
    <row r="163" spans="2:17" ht="15.6" x14ac:dyDescent="0.3">
      <c r="B163" s="55">
        <f>IF(Inskrivning!A165="h",Inskrivning!J165,0)</f>
        <v>0</v>
      </c>
      <c r="C163" s="35">
        <f>IF(Inskrivning!A165="h",Inskrivning!K165,0)</f>
        <v>0</v>
      </c>
      <c r="D163" s="16">
        <f>IF(Inskrivning!A165="h",Inskrivning!L165,0)</f>
        <v>0</v>
      </c>
      <c r="E163" s="16">
        <f>IF(Inskrivning!A165="h",Inskrivning!M165,0)</f>
        <v>0</v>
      </c>
      <c r="F163" s="16">
        <f>IF(Inskrivning!A165="h",Inskrivning!N165,0)</f>
        <v>0</v>
      </c>
      <c r="G163" s="16">
        <f>IF(Inskrivning!A165="h",Inskrivning!O165,0)</f>
        <v>0</v>
      </c>
      <c r="H163" s="16">
        <f>IF(Inskrivning!A165="h",Inskrivning!P165,0)</f>
        <v>0</v>
      </c>
      <c r="I163" s="73">
        <f>IF(Inskrivning!A165="h",Inskrivning!Q165,0)</f>
        <v>0</v>
      </c>
      <c r="J163" s="16">
        <f>IF(Inskrivning!A165="h",Inskrivning!R165,0)</f>
        <v>0</v>
      </c>
      <c r="K163" s="16">
        <f>IF(Inskrivning!A165="h",Inskrivning!S165,0)</f>
        <v>0</v>
      </c>
      <c r="L163" s="16">
        <f>IF(Inskrivning!A165="h",Inskrivning!T165,0)</f>
        <v>0</v>
      </c>
      <c r="M163" s="16">
        <f>IF(Inskrivning!A165="h",Inskrivning!U165,0)</f>
        <v>0</v>
      </c>
      <c r="N163" s="16">
        <f>IF(Inskrivning!A165="h",Inskrivning!V165,0)</f>
        <v>0</v>
      </c>
      <c r="O163" s="73">
        <f>IF(Inskrivning!A165="h",Inskrivning!W165,0)</f>
        <v>0</v>
      </c>
      <c r="P163" s="73">
        <f>IF(Inskrivning!A165="h",Inskrivning!X165,0)</f>
        <v>0</v>
      </c>
      <c r="Q163" s="113"/>
    </row>
    <row r="164" spans="2:17" ht="15.6" x14ac:dyDescent="0.3">
      <c r="B164" s="55">
        <f>IF(Inskrivning!A166="h",Inskrivning!J166,0)</f>
        <v>0</v>
      </c>
      <c r="C164" s="35">
        <f>IF(Inskrivning!A166="h",Inskrivning!K166,0)</f>
        <v>0</v>
      </c>
      <c r="D164" s="16">
        <f>IF(Inskrivning!A166="h",Inskrivning!L166,0)</f>
        <v>0</v>
      </c>
      <c r="E164" s="16">
        <f>IF(Inskrivning!A166="h",Inskrivning!M166,0)</f>
        <v>0</v>
      </c>
      <c r="F164" s="16">
        <f>IF(Inskrivning!A166="h",Inskrivning!N166,0)</f>
        <v>0</v>
      </c>
      <c r="G164" s="16">
        <f>IF(Inskrivning!A166="h",Inskrivning!O166,0)</f>
        <v>0</v>
      </c>
      <c r="H164" s="16">
        <f>IF(Inskrivning!A166="h",Inskrivning!P166,0)</f>
        <v>0</v>
      </c>
      <c r="I164" s="73">
        <f>IF(Inskrivning!A166="h",Inskrivning!Q166,0)</f>
        <v>0</v>
      </c>
      <c r="J164" s="16">
        <f>IF(Inskrivning!A166="h",Inskrivning!R166,0)</f>
        <v>0</v>
      </c>
      <c r="K164" s="16">
        <f>IF(Inskrivning!A166="h",Inskrivning!S166,0)</f>
        <v>0</v>
      </c>
      <c r="L164" s="16">
        <f>IF(Inskrivning!A166="h",Inskrivning!T166,0)</f>
        <v>0</v>
      </c>
      <c r="M164" s="16">
        <f>IF(Inskrivning!A166="h",Inskrivning!U166,0)</f>
        <v>0</v>
      </c>
      <c r="N164" s="16">
        <f>IF(Inskrivning!A166="h",Inskrivning!V166,0)</f>
        <v>0</v>
      </c>
      <c r="O164" s="73">
        <f>IF(Inskrivning!A166="h",Inskrivning!W166,0)</f>
        <v>0</v>
      </c>
      <c r="P164" s="73">
        <f>IF(Inskrivning!A166="h",Inskrivning!X166,0)</f>
        <v>0</v>
      </c>
      <c r="Q164" s="113"/>
    </row>
    <row r="165" spans="2:17" ht="15.6" x14ac:dyDescent="0.3">
      <c r="B165" s="55">
        <f>IF(Inskrivning!A167="h",Inskrivning!J167,0)</f>
        <v>0</v>
      </c>
      <c r="C165" s="35">
        <f>IF(Inskrivning!A167="h",Inskrivning!K167,0)</f>
        <v>0</v>
      </c>
      <c r="D165" s="16">
        <f>IF(Inskrivning!A167="h",Inskrivning!L167,0)</f>
        <v>0</v>
      </c>
      <c r="E165" s="16">
        <f>IF(Inskrivning!A167="h",Inskrivning!M167,0)</f>
        <v>0</v>
      </c>
      <c r="F165" s="16">
        <f>IF(Inskrivning!A167="h",Inskrivning!N167,0)</f>
        <v>0</v>
      </c>
      <c r="G165" s="16">
        <f>IF(Inskrivning!A167="h",Inskrivning!O167,0)</f>
        <v>0</v>
      </c>
      <c r="H165" s="16">
        <f>IF(Inskrivning!A167="h",Inskrivning!P167,0)</f>
        <v>0</v>
      </c>
      <c r="I165" s="73">
        <f>IF(Inskrivning!A167="h",Inskrivning!Q167,0)</f>
        <v>0</v>
      </c>
      <c r="J165" s="16">
        <f>IF(Inskrivning!A167="h",Inskrivning!R167,0)</f>
        <v>0</v>
      </c>
      <c r="K165" s="16">
        <f>IF(Inskrivning!A167="h",Inskrivning!S167,0)</f>
        <v>0</v>
      </c>
      <c r="L165" s="16">
        <f>IF(Inskrivning!A167="h",Inskrivning!T167,0)</f>
        <v>0</v>
      </c>
      <c r="M165" s="16">
        <f>IF(Inskrivning!A167="h",Inskrivning!U167,0)</f>
        <v>0</v>
      </c>
      <c r="N165" s="16">
        <f>IF(Inskrivning!A167="h",Inskrivning!V167,0)</f>
        <v>0</v>
      </c>
      <c r="O165" s="73">
        <f>IF(Inskrivning!A167="h",Inskrivning!W167,0)</f>
        <v>0</v>
      </c>
      <c r="P165" s="73">
        <f>IF(Inskrivning!A167="h",Inskrivning!X167,0)</f>
        <v>0</v>
      </c>
      <c r="Q165" s="113"/>
    </row>
    <row r="166" spans="2:17" ht="15.6" x14ac:dyDescent="0.3">
      <c r="B166" s="55">
        <f>IF(Inskrivning!A168="h",Inskrivning!J168,0)</f>
        <v>0</v>
      </c>
      <c r="C166" s="35">
        <f>IF(Inskrivning!A168="h",Inskrivning!K168,0)</f>
        <v>0</v>
      </c>
      <c r="D166" s="16">
        <f>IF(Inskrivning!A168="h",Inskrivning!L168,0)</f>
        <v>0</v>
      </c>
      <c r="E166" s="16">
        <f>IF(Inskrivning!A168="h",Inskrivning!M168,0)</f>
        <v>0</v>
      </c>
      <c r="F166" s="16">
        <f>IF(Inskrivning!A168="h",Inskrivning!N168,0)</f>
        <v>0</v>
      </c>
      <c r="G166" s="16">
        <f>IF(Inskrivning!A168="h",Inskrivning!O168,0)</f>
        <v>0</v>
      </c>
      <c r="H166" s="16">
        <f>IF(Inskrivning!A168="h",Inskrivning!P168,0)</f>
        <v>0</v>
      </c>
      <c r="I166" s="73">
        <f>IF(Inskrivning!A168="h",Inskrivning!Q168,0)</f>
        <v>0</v>
      </c>
      <c r="J166" s="16">
        <f>IF(Inskrivning!A168="h",Inskrivning!R168,0)</f>
        <v>0</v>
      </c>
      <c r="K166" s="16">
        <f>IF(Inskrivning!A168="h",Inskrivning!S168,0)</f>
        <v>0</v>
      </c>
      <c r="L166" s="16">
        <f>IF(Inskrivning!A168="h",Inskrivning!T168,0)</f>
        <v>0</v>
      </c>
      <c r="M166" s="16">
        <f>IF(Inskrivning!A168="h",Inskrivning!U168,0)</f>
        <v>0</v>
      </c>
      <c r="N166" s="16">
        <f>IF(Inskrivning!A168="h",Inskrivning!V168,0)</f>
        <v>0</v>
      </c>
      <c r="O166" s="73">
        <f>IF(Inskrivning!A168="h",Inskrivning!W168,0)</f>
        <v>0</v>
      </c>
      <c r="P166" s="73">
        <f>IF(Inskrivning!A168="h",Inskrivning!X168,0)</f>
        <v>0</v>
      </c>
      <c r="Q166" s="113"/>
    </row>
    <row r="167" spans="2:17" ht="15.6" x14ac:dyDescent="0.3">
      <c r="B167" s="55">
        <f>IF(Inskrivning!A169="h",Inskrivning!J169,0)</f>
        <v>0</v>
      </c>
      <c r="C167" s="35">
        <f>IF(Inskrivning!A169="h",Inskrivning!K169,0)</f>
        <v>0</v>
      </c>
      <c r="D167" s="16">
        <f>IF(Inskrivning!A169="h",Inskrivning!L169,0)</f>
        <v>0</v>
      </c>
      <c r="E167" s="16">
        <f>IF(Inskrivning!A169="h",Inskrivning!M169,0)</f>
        <v>0</v>
      </c>
      <c r="F167" s="16">
        <f>IF(Inskrivning!A169="h",Inskrivning!N169,0)</f>
        <v>0</v>
      </c>
      <c r="G167" s="16">
        <f>IF(Inskrivning!A169="h",Inskrivning!O169,0)</f>
        <v>0</v>
      </c>
      <c r="H167" s="16">
        <f>IF(Inskrivning!A169="h",Inskrivning!P169,0)</f>
        <v>0</v>
      </c>
      <c r="I167" s="73">
        <f>IF(Inskrivning!A169="h",Inskrivning!Q169,0)</f>
        <v>0</v>
      </c>
      <c r="J167" s="16">
        <f>IF(Inskrivning!A169="h",Inskrivning!R169,0)</f>
        <v>0</v>
      </c>
      <c r="K167" s="16">
        <f>IF(Inskrivning!A169="h",Inskrivning!S169,0)</f>
        <v>0</v>
      </c>
      <c r="L167" s="16">
        <f>IF(Inskrivning!A169="h",Inskrivning!T169,0)</f>
        <v>0</v>
      </c>
      <c r="M167" s="16">
        <f>IF(Inskrivning!A169="h",Inskrivning!U169,0)</f>
        <v>0</v>
      </c>
      <c r="N167" s="16">
        <f>IF(Inskrivning!A169="h",Inskrivning!V169,0)</f>
        <v>0</v>
      </c>
      <c r="O167" s="73">
        <f>IF(Inskrivning!A169="h",Inskrivning!W169,0)</f>
        <v>0</v>
      </c>
      <c r="P167" s="73">
        <f>IF(Inskrivning!A169="h",Inskrivning!X169,0)</f>
        <v>0</v>
      </c>
      <c r="Q167" s="113"/>
    </row>
    <row r="168" spans="2:17" ht="15.6" x14ac:dyDescent="0.3">
      <c r="B168" s="55">
        <f>IF(Inskrivning!A170="h",Inskrivning!J170,0)</f>
        <v>0</v>
      </c>
      <c r="C168" s="35">
        <f>IF(Inskrivning!A170="h",Inskrivning!K170,0)</f>
        <v>0</v>
      </c>
      <c r="D168" s="16">
        <f>IF(Inskrivning!A170="h",Inskrivning!L170,0)</f>
        <v>0</v>
      </c>
      <c r="E168" s="16">
        <f>IF(Inskrivning!A170="h",Inskrivning!M170,0)</f>
        <v>0</v>
      </c>
      <c r="F168" s="16">
        <f>IF(Inskrivning!A170="h",Inskrivning!N170,0)</f>
        <v>0</v>
      </c>
      <c r="G168" s="16">
        <f>IF(Inskrivning!A170="h",Inskrivning!O170,0)</f>
        <v>0</v>
      </c>
      <c r="H168" s="16">
        <f>IF(Inskrivning!A170="h",Inskrivning!P170,0)</f>
        <v>0</v>
      </c>
      <c r="I168" s="73">
        <f>IF(Inskrivning!A170="h",Inskrivning!Q170,0)</f>
        <v>0</v>
      </c>
      <c r="J168" s="16">
        <f>IF(Inskrivning!A170="h",Inskrivning!R170,0)</f>
        <v>0</v>
      </c>
      <c r="K168" s="16">
        <f>IF(Inskrivning!A170="h",Inskrivning!S170,0)</f>
        <v>0</v>
      </c>
      <c r="L168" s="16">
        <f>IF(Inskrivning!A170="h",Inskrivning!T170,0)</f>
        <v>0</v>
      </c>
      <c r="M168" s="16">
        <f>IF(Inskrivning!A170="h",Inskrivning!U170,0)</f>
        <v>0</v>
      </c>
      <c r="N168" s="16">
        <f>IF(Inskrivning!A170="h",Inskrivning!V170,0)</f>
        <v>0</v>
      </c>
      <c r="O168" s="73">
        <f>IF(Inskrivning!A170="h",Inskrivning!W170,0)</f>
        <v>0</v>
      </c>
      <c r="P168" s="73">
        <f>IF(Inskrivning!A170="h",Inskrivning!X170,0)</f>
        <v>0</v>
      </c>
      <c r="Q168" s="113"/>
    </row>
    <row r="169" spans="2:17" ht="15.6" x14ac:dyDescent="0.3">
      <c r="B169" s="55">
        <f>IF(Inskrivning!A171="h",Inskrivning!J171,0)</f>
        <v>0</v>
      </c>
      <c r="C169" s="35">
        <f>IF(Inskrivning!A171="h",Inskrivning!K171,0)</f>
        <v>0</v>
      </c>
      <c r="D169" s="16">
        <f>IF(Inskrivning!A171="h",Inskrivning!L171,0)</f>
        <v>0</v>
      </c>
      <c r="E169" s="16">
        <f>IF(Inskrivning!A171="h",Inskrivning!M171,0)</f>
        <v>0</v>
      </c>
      <c r="F169" s="16">
        <f>IF(Inskrivning!A171="h",Inskrivning!N171,0)</f>
        <v>0</v>
      </c>
      <c r="G169" s="16">
        <f>IF(Inskrivning!A171="h",Inskrivning!O171,0)</f>
        <v>0</v>
      </c>
      <c r="H169" s="16">
        <f>IF(Inskrivning!A171="h",Inskrivning!P171,0)</f>
        <v>0</v>
      </c>
      <c r="I169" s="73">
        <f>IF(Inskrivning!A171="h",Inskrivning!Q171,0)</f>
        <v>0</v>
      </c>
      <c r="J169" s="16">
        <f>IF(Inskrivning!A171="h",Inskrivning!R171,0)</f>
        <v>0</v>
      </c>
      <c r="K169" s="16">
        <f>IF(Inskrivning!A171="h",Inskrivning!S171,0)</f>
        <v>0</v>
      </c>
      <c r="L169" s="16">
        <f>IF(Inskrivning!A171="h",Inskrivning!T171,0)</f>
        <v>0</v>
      </c>
      <c r="M169" s="16">
        <f>IF(Inskrivning!A171="h",Inskrivning!U171,0)</f>
        <v>0</v>
      </c>
      <c r="N169" s="16">
        <f>IF(Inskrivning!A171="h",Inskrivning!V171,0)</f>
        <v>0</v>
      </c>
      <c r="O169" s="73">
        <f>IF(Inskrivning!A171="h",Inskrivning!W171,0)</f>
        <v>0</v>
      </c>
      <c r="P169" s="73">
        <f>IF(Inskrivning!A171="h",Inskrivning!X171,0)</f>
        <v>0</v>
      </c>
      <c r="Q169" s="113"/>
    </row>
    <row r="170" spans="2:17" ht="15.6" x14ac:dyDescent="0.3">
      <c r="B170" s="55">
        <f>IF(Inskrivning!A172="h",Inskrivning!J172,0)</f>
        <v>0</v>
      </c>
      <c r="C170" s="35">
        <f>IF(Inskrivning!A172="h",Inskrivning!K172,0)</f>
        <v>0</v>
      </c>
      <c r="D170" s="16">
        <f>IF(Inskrivning!A172="h",Inskrivning!L172,0)</f>
        <v>0</v>
      </c>
      <c r="E170" s="16">
        <f>IF(Inskrivning!A172="h",Inskrivning!M172,0)</f>
        <v>0</v>
      </c>
      <c r="F170" s="16">
        <f>IF(Inskrivning!A172="h",Inskrivning!N172,0)</f>
        <v>0</v>
      </c>
      <c r="G170" s="16">
        <f>IF(Inskrivning!A172="h",Inskrivning!O172,0)</f>
        <v>0</v>
      </c>
      <c r="H170" s="16">
        <f>IF(Inskrivning!A172="h",Inskrivning!P172,0)</f>
        <v>0</v>
      </c>
      <c r="I170" s="73">
        <f>IF(Inskrivning!A172="h",Inskrivning!Q172,0)</f>
        <v>0</v>
      </c>
      <c r="J170" s="16">
        <f>IF(Inskrivning!A172="h",Inskrivning!R172,0)</f>
        <v>0</v>
      </c>
      <c r="K170" s="16">
        <f>IF(Inskrivning!A172="h",Inskrivning!S172,0)</f>
        <v>0</v>
      </c>
      <c r="L170" s="16">
        <f>IF(Inskrivning!A172="h",Inskrivning!T172,0)</f>
        <v>0</v>
      </c>
      <c r="M170" s="16">
        <f>IF(Inskrivning!A172="h",Inskrivning!U172,0)</f>
        <v>0</v>
      </c>
      <c r="N170" s="16">
        <f>IF(Inskrivning!A172="h",Inskrivning!V172,0)</f>
        <v>0</v>
      </c>
      <c r="O170" s="73">
        <f>IF(Inskrivning!A172="h",Inskrivning!W172,0)</f>
        <v>0</v>
      </c>
      <c r="P170" s="73">
        <f>IF(Inskrivning!A172="h",Inskrivning!X172,0)</f>
        <v>0</v>
      </c>
      <c r="Q170" s="113"/>
    </row>
    <row r="171" spans="2:17" ht="15.6" x14ac:dyDescent="0.3">
      <c r="B171" s="55">
        <f>IF(Inskrivning!A173="h",Inskrivning!J173,0)</f>
        <v>0</v>
      </c>
      <c r="C171" s="35">
        <f>IF(Inskrivning!A173="h",Inskrivning!K173,0)</f>
        <v>0</v>
      </c>
      <c r="D171" s="16">
        <f>IF(Inskrivning!A173="h",Inskrivning!L173,0)</f>
        <v>0</v>
      </c>
      <c r="E171" s="16">
        <f>IF(Inskrivning!A173="h",Inskrivning!M173,0)</f>
        <v>0</v>
      </c>
      <c r="F171" s="16">
        <f>IF(Inskrivning!A173="h",Inskrivning!N173,0)</f>
        <v>0</v>
      </c>
      <c r="G171" s="16">
        <f>IF(Inskrivning!A173="h",Inskrivning!O173,0)</f>
        <v>0</v>
      </c>
      <c r="H171" s="16">
        <f>IF(Inskrivning!A173="h",Inskrivning!P173,0)</f>
        <v>0</v>
      </c>
      <c r="I171" s="73">
        <f>IF(Inskrivning!A173="h",Inskrivning!Q173,0)</f>
        <v>0</v>
      </c>
      <c r="J171" s="16">
        <f>IF(Inskrivning!A173="h",Inskrivning!R173,0)</f>
        <v>0</v>
      </c>
      <c r="K171" s="16">
        <f>IF(Inskrivning!A173="h",Inskrivning!S173,0)</f>
        <v>0</v>
      </c>
      <c r="L171" s="16">
        <f>IF(Inskrivning!A173="h",Inskrivning!T173,0)</f>
        <v>0</v>
      </c>
      <c r="M171" s="16">
        <f>IF(Inskrivning!A173="h",Inskrivning!U173,0)</f>
        <v>0</v>
      </c>
      <c r="N171" s="16">
        <f>IF(Inskrivning!A173="h",Inskrivning!V173,0)</f>
        <v>0</v>
      </c>
      <c r="O171" s="73">
        <f>IF(Inskrivning!A173="h",Inskrivning!W173,0)</f>
        <v>0</v>
      </c>
      <c r="P171" s="73">
        <f>IF(Inskrivning!A173="h",Inskrivning!X173,0)</f>
        <v>0</v>
      </c>
      <c r="Q171" s="113"/>
    </row>
    <row r="172" spans="2:17" ht="15.6" x14ac:dyDescent="0.3">
      <c r="B172" s="55">
        <f>IF(Inskrivning!A174="h",Inskrivning!J174,0)</f>
        <v>0</v>
      </c>
      <c r="C172" s="35">
        <f>IF(Inskrivning!A174="h",Inskrivning!K174,0)</f>
        <v>0</v>
      </c>
      <c r="D172" s="16">
        <f>IF(Inskrivning!A174="h",Inskrivning!L174,0)</f>
        <v>0</v>
      </c>
      <c r="E172" s="16">
        <f>IF(Inskrivning!A174="h",Inskrivning!M174,0)</f>
        <v>0</v>
      </c>
      <c r="F172" s="16">
        <f>IF(Inskrivning!A174="h",Inskrivning!N174,0)</f>
        <v>0</v>
      </c>
      <c r="G172" s="16">
        <f>IF(Inskrivning!A174="h",Inskrivning!O174,0)</f>
        <v>0</v>
      </c>
      <c r="H172" s="16">
        <f>IF(Inskrivning!A174="h",Inskrivning!P174,0)</f>
        <v>0</v>
      </c>
      <c r="I172" s="73">
        <f>IF(Inskrivning!A174="h",Inskrivning!Q174,0)</f>
        <v>0</v>
      </c>
      <c r="J172" s="16">
        <f>IF(Inskrivning!A174="h",Inskrivning!R174,0)</f>
        <v>0</v>
      </c>
      <c r="K172" s="16">
        <f>IF(Inskrivning!A174="h",Inskrivning!S174,0)</f>
        <v>0</v>
      </c>
      <c r="L172" s="16">
        <f>IF(Inskrivning!A174="h",Inskrivning!T174,0)</f>
        <v>0</v>
      </c>
      <c r="M172" s="16">
        <f>IF(Inskrivning!A174="h",Inskrivning!U174,0)</f>
        <v>0</v>
      </c>
      <c r="N172" s="16">
        <f>IF(Inskrivning!A174="h",Inskrivning!V174,0)</f>
        <v>0</v>
      </c>
      <c r="O172" s="73">
        <f>IF(Inskrivning!A174="h",Inskrivning!W174,0)</f>
        <v>0</v>
      </c>
      <c r="P172" s="73">
        <f>IF(Inskrivning!A174="h",Inskrivning!X174,0)</f>
        <v>0</v>
      </c>
      <c r="Q172" s="113"/>
    </row>
    <row r="173" spans="2:17" ht="15.6" x14ac:dyDescent="0.3">
      <c r="B173" s="55">
        <f>IF(Inskrivning!A175="h",Inskrivning!J175,0)</f>
        <v>0</v>
      </c>
      <c r="C173" s="35">
        <f>IF(Inskrivning!A175="h",Inskrivning!K175,0)</f>
        <v>0</v>
      </c>
      <c r="D173" s="16">
        <f>IF(Inskrivning!A175="h",Inskrivning!L175,0)</f>
        <v>0</v>
      </c>
      <c r="E173" s="16">
        <f>IF(Inskrivning!A175="h",Inskrivning!M175,0)</f>
        <v>0</v>
      </c>
      <c r="F173" s="16">
        <f>IF(Inskrivning!A175="h",Inskrivning!N175,0)</f>
        <v>0</v>
      </c>
      <c r="G173" s="16">
        <f>IF(Inskrivning!A175="h",Inskrivning!O175,0)</f>
        <v>0</v>
      </c>
      <c r="H173" s="16">
        <f>IF(Inskrivning!A175="h",Inskrivning!P175,0)</f>
        <v>0</v>
      </c>
      <c r="I173" s="73">
        <f>IF(Inskrivning!A175="h",Inskrivning!Q175,0)</f>
        <v>0</v>
      </c>
      <c r="J173" s="16">
        <f>IF(Inskrivning!A175="h",Inskrivning!R175,0)</f>
        <v>0</v>
      </c>
      <c r="K173" s="16">
        <f>IF(Inskrivning!A175="h",Inskrivning!S175,0)</f>
        <v>0</v>
      </c>
      <c r="L173" s="16">
        <f>IF(Inskrivning!A175="h",Inskrivning!T175,0)</f>
        <v>0</v>
      </c>
      <c r="M173" s="16">
        <f>IF(Inskrivning!A175="h",Inskrivning!U175,0)</f>
        <v>0</v>
      </c>
      <c r="N173" s="16">
        <f>IF(Inskrivning!A175="h",Inskrivning!V175,0)</f>
        <v>0</v>
      </c>
      <c r="O173" s="73">
        <f>IF(Inskrivning!A175="h",Inskrivning!W175,0)</f>
        <v>0</v>
      </c>
      <c r="P173" s="73">
        <f>IF(Inskrivning!A175="h",Inskrivning!X175,0)</f>
        <v>0</v>
      </c>
      <c r="Q173" s="113"/>
    </row>
    <row r="174" spans="2:17" ht="15.6" x14ac:dyDescent="0.3">
      <c r="B174" s="55">
        <f>IF(Inskrivning!A176="h",Inskrivning!J176,0)</f>
        <v>0</v>
      </c>
      <c r="C174" s="35">
        <f>IF(Inskrivning!A176="h",Inskrivning!K176,0)</f>
        <v>0</v>
      </c>
      <c r="D174" s="16">
        <f>IF(Inskrivning!A176="h",Inskrivning!L176,0)</f>
        <v>0</v>
      </c>
      <c r="E174" s="16">
        <f>IF(Inskrivning!A176="h",Inskrivning!M176,0)</f>
        <v>0</v>
      </c>
      <c r="F174" s="16">
        <f>IF(Inskrivning!A176="h",Inskrivning!N176,0)</f>
        <v>0</v>
      </c>
      <c r="G174" s="16">
        <f>IF(Inskrivning!A176="h",Inskrivning!O176,0)</f>
        <v>0</v>
      </c>
      <c r="H174" s="16">
        <f>IF(Inskrivning!A176="h",Inskrivning!P176,0)</f>
        <v>0</v>
      </c>
      <c r="I174" s="73">
        <f>IF(Inskrivning!A176="h",Inskrivning!Q176,0)</f>
        <v>0</v>
      </c>
      <c r="J174" s="16">
        <f>IF(Inskrivning!A176="h",Inskrivning!R176,0)</f>
        <v>0</v>
      </c>
      <c r="K174" s="16">
        <f>IF(Inskrivning!A176="h",Inskrivning!S176,0)</f>
        <v>0</v>
      </c>
      <c r="L174" s="16">
        <f>IF(Inskrivning!A176="h",Inskrivning!T176,0)</f>
        <v>0</v>
      </c>
      <c r="M174" s="16">
        <f>IF(Inskrivning!A176="h",Inskrivning!U176,0)</f>
        <v>0</v>
      </c>
      <c r="N174" s="16">
        <f>IF(Inskrivning!A176="h",Inskrivning!V176,0)</f>
        <v>0</v>
      </c>
      <c r="O174" s="73">
        <f>IF(Inskrivning!A176="h",Inskrivning!W176,0)</f>
        <v>0</v>
      </c>
      <c r="P174" s="73">
        <f>IF(Inskrivning!A176="h",Inskrivning!X176,0)</f>
        <v>0</v>
      </c>
      <c r="Q174" s="113"/>
    </row>
    <row r="175" spans="2:17" ht="15.6" x14ac:dyDescent="0.3">
      <c r="B175" s="55">
        <f>IF(Inskrivning!A177="h",Inskrivning!J177,0)</f>
        <v>0</v>
      </c>
      <c r="C175" s="35">
        <f>IF(Inskrivning!A177="h",Inskrivning!K177,0)</f>
        <v>0</v>
      </c>
      <c r="D175" s="16">
        <f>IF(Inskrivning!A177="h",Inskrivning!L177,0)</f>
        <v>0</v>
      </c>
      <c r="E175" s="16">
        <f>IF(Inskrivning!A177="h",Inskrivning!M177,0)</f>
        <v>0</v>
      </c>
      <c r="F175" s="16">
        <f>IF(Inskrivning!A177="h",Inskrivning!N177,0)</f>
        <v>0</v>
      </c>
      <c r="G175" s="16">
        <f>IF(Inskrivning!A177="h",Inskrivning!O177,0)</f>
        <v>0</v>
      </c>
      <c r="H175" s="16">
        <f>IF(Inskrivning!A177="h",Inskrivning!P177,0)</f>
        <v>0</v>
      </c>
      <c r="I175" s="73">
        <f>IF(Inskrivning!A177="h",Inskrivning!Q177,0)</f>
        <v>0</v>
      </c>
      <c r="J175" s="16">
        <f>IF(Inskrivning!A177="h",Inskrivning!R177,0)</f>
        <v>0</v>
      </c>
      <c r="K175" s="16">
        <f>IF(Inskrivning!A177="h",Inskrivning!S177,0)</f>
        <v>0</v>
      </c>
      <c r="L175" s="16">
        <f>IF(Inskrivning!A177="h",Inskrivning!T177,0)</f>
        <v>0</v>
      </c>
      <c r="M175" s="16">
        <f>IF(Inskrivning!A177="h",Inskrivning!U177,0)</f>
        <v>0</v>
      </c>
      <c r="N175" s="16">
        <f>IF(Inskrivning!A177="h",Inskrivning!V177,0)</f>
        <v>0</v>
      </c>
      <c r="O175" s="73">
        <f>IF(Inskrivning!A177="h",Inskrivning!W177,0)</f>
        <v>0</v>
      </c>
      <c r="P175" s="73">
        <f>IF(Inskrivning!A177="h",Inskrivning!X177,0)</f>
        <v>0</v>
      </c>
      <c r="Q175" s="113"/>
    </row>
    <row r="176" spans="2:17" ht="15.6" x14ac:dyDescent="0.3">
      <c r="B176" s="55">
        <f>IF(Inskrivning!A178="h",Inskrivning!J178,0)</f>
        <v>0</v>
      </c>
      <c r="C176" s="35">
        <f>IF(Inskrivning!A178="h",Inskrivning!K178,0)</f>
        <v>0</v>
      </c>
      <c r="D176" s="16">
        <f>IF(Inskrivning!A178="h",Inskrivning!L178,0)</f>
        <v>0</v>
      </c>
      <c r="E176" s="16">
        <f>IF(Inskrivning!A178="h",Inskrivning!M178,0)</f>
        <v>0</v>
      </c>
      <c r="F176" s="16">
        <f>IF(Inskrivning!A178="h",Inskrivning!N178,0)</f>
        <v>0</v>
      </c>
      <c r="G176" s="16">
        <f>IF(Inskrivning!A178="h",Inskrivning!O178,0)</f>
        <v>0</v>
      </c>
      <c r="H176" s="16">
        <f>IF(Inskrivning!A178="h",Inskrivning!P178,0)</f>
        <v>0</v>
      </c>
      <c r="I176" s="73">
        <f>IF(Inskrivning!A178="h",Inskrivning!Q178,0)</f>
        <v>0</v>
      </c>
      <c r="J176" s="16">
        <f>IF(Inskrivning!A178="h",Inskrivning!R178,0)</f>
        <v>0</v>
      </c>
      <c r="K176" s="16">
        <f>IF(Inskrivning!A178="h",Inskrivning!S178,0)</f>
        <v>0</v>
      </c>
      <c r="L176" s="16">
        <f>IF(Inskrivning!A178="h",Inskrivning!T178,0)</f>
        <v>0</v>
      </c>
      <c r="M176" s="16">
        <f>IF(Inskrivning!A178="h",Inskrivning!U178,0)</f>
        <v>0</v>
      </c>
      <c r="N176" s="16">
        <f>IF(Inskrivning!A178="h",Inskrivning!V178,0)</f>
        <v>0</v>
      </c>
      <c r="O176" s="73">
        <f>IF(Inskrivning!A178="h",Inskrivning!W178,0)</f>
        <v>0</v>
      </c>
      <c r="P176" s="73">
        <f>IF(Inskrivning!A178="h",Inskrivning!X178,0)</f>
        <v>0</v>
      </c>
      <c r="Q176" s="113"/>
    </row>
    <row r="177" spans="2:17" ht="15.6" x14ac:dyDescent="0.3">
      <c r="B177" s="55">
        <f>IF(Inskrivning!A179="h",Inskrivning!J179,0)</f>
        <v>0</v>
      </c>
      <c r="C177" s="35">
        <f>IF(Inskrivning!A179="h",Inskrivning!K179,0)</f>
        <v>0</v>
      </c>
      <c r="D177" s="16">
        <f>IF(Inskrivning!A179="h",Inskrivning!L179,0)</f>
        <v>0</v>
      </c>
      <c r="E177" s="16">
        <f>IF(Inskrivning!A179="h",Inskrivning!M179,0)</f>
        <v>0</v>
      </c>
      <c r="F177" s="16">
        <f>IF(Inskrivning!A179="h",Inskrivning!N179,0)</f>
        <v>0</v>
      </c>
      <c r="G177" s="16">
        <f>IF(Inskrivning!A179="h",Inskrivning!O179,0)</f>
        <v>0</v>
      </c>
      <c r="H177" s="16">
        <f>IF(Inskrivning!A179="h",Inskrivning!P179,0)</f>
        <v>0</v>
      </c>
      <c r="I177" s="73">
        <f>IF(Inskrivning!A179="h",Inskrivning!Q179,0)</f>
        <v>0</v>
      </c>
      <c r="J177" s="16">
        <f>IF(Inskrivning!A179="h",Inskrivning!R179,0)</f>
        <v>0</v>
      </c>
      <c r="K177" s="16">
        <f>IF(Inskrivning!A179="h",Inskrivning!S179,0)</f>
        <v>0</v>
      </c>
      <c r="L177" s="16">
        <f>IF(Inskrivning!A179="h",Inskrivning!T179,0)</f>
        <v>0</v>
      </c>
      <c r="M177" s="16">
        <f>IF(Inskrivning!A179="h",Inskrivning!U179,0)</f>
        <v>0</v>
      </c>
      <c r="N177" s="16">
        <f>IF(Inskrivning!A179="h",Inskrivning!V179,0)</f>
        <v>0</v>
      </c>
      <c r="O177" s="73">
        <f>IF(Inskrivning!A179="h",Inskrivning!W179,0)</f>
        <v>0</v>
      </c>
      <c r="P177" s="73">
        <f>IF(Inskrivning!A179="h",Inskrivning!X179,0)</f>
        <v>0</v>
      </c>
      <c r="Q177" s="113"/>
    </row>
    <row r="178" spans="2:17" ht="15.6" x14ac:dyDescent="0.3">
      <c r="B178" s="55">
        <f>IF(Inskrivning!A180="h",Inskrivning!J180,0)</f>
        <v>0</v>
      </c>
      <c r="C178" s="35">
        <f>IF(Inskrivning!A180="h",Inskrivning!K180,0)</f>
        <v>0</v>
      </c>
      <c r="D178" s="16">
        <f>IF(Inskrivning!A180="h",Inskrivning!L180,0)</f>
        <v>0</v>
      </c>
      <c r="E178" s="16">
        <f>IF(Inskrivning!A180="h",Inskrivning!M180,0)</f>
        <v>0</v>
      </c>
      <c r="F178" s="16">
        <f>IF(Inskrivning!A180="h",Inskrivning!N180,0)</f>
        <v>0</v>
      </c>
      <c r="G178" s="16">
        <f>IF(Inskrivning!A180="h",Inskrivning!O180,0)</f>
        <v>0</v>
      </c>
      <c r="H178" s="16">
        <f>IF(Inskrivning!A180="h",Inskrivning!P180,0)</f>
        <v>0</v>
      </c>
      <c r="I178" s="73">
        <f>IF(Inskrivning!A180="h",Inskrivning!Q180,0)</f>
        <v>0</v>
      </c>
      <c r="J178" s="16">
        <f>IF(Inskrivning!A180="h",Inskrivning!R180,0)</f>
        <v>0</v>
      </c>
      <c r="K178" s="16">
        <f>IF(Inskrivning!A180="h",Inskrivning!S180,0)</f>
        <v>0</v>
      </c>
      <c r="L178" s="16">
        <f>IF(Inskrivning!A180="h",Inskrivning!T180,0)</f>
        <v>0</v>
      </c>
      <c r="M178" s="16">
        <f>IF(Inskrivning!A180="h",Inskrivning!U180,0)</f>
        <v>0</v>
      </c>
      <c r="N178" s="16">
        <f>IF(Inskrivning!A180="h",Inskrivning!V180,0)</f>
        <v>0</v>
      </c>
      <c r="O178" s="73">
        <f>IF(Inskrivning!A180="h",Inskrivning!W180,0)</f>
        <v>0</v>
      </c>
      <c r="P178" s="73">
        <f>IF(Inskrivning!A180="h",Inskrivning!X180,0)</f>
        <v>0</v>
      </c>
      <c r="Q178" s="113"/>
    </row>
    <row r="179" spans="2:17" ht="15.6" x14ac:dyDescent="0.3">
      <c r="B179" s="55">
        <f>IF(Inskrivning!A181="h",Inskrivning!J181,0)</f>
        <v>0</v>
      </c>
      <c r="C179" s="35">
        <f>IF(Inskrivning!A181="h",Inskrivning!K181,0)</f>
        <v>0</v>
      </c>
      <c r="D179" s="16">
        <f>IF(Inskrivning!A181="h",Inskrivning!L181,0)</f>
        <v>0</v>
      </c>
      <c r="E179" s="16">
        <f>IF(Inskrivning!A181="h",Inskrivning!M181,0)</f>
        <v>0</v>
      </c>
      <c r="F179" s="16">
        <f>IF(Inskrivning!A181="h",Inskrivning!N181,0)</f>
        <v>0</v>
      </c>
      <c r="G179" s="16">
        <f>IF(Inskrivning!A181="h",Inskrivning!O181,0)</f>
        <v>0</v>
      </c>
      <c r="H179" s="16">
        <f>IF(Inskrivning!A181="h",Inskrivning!P181,0)</f>
        <v>0</v>
      </c>
      <c r="I179" s="73">
        <f>IF(Inskrivning!A181="h",Inskrivning!Q181,0)</f>
        <v>0</v>
      </c>
      <c r="J179" s="16">
        <f>IF(Inskrivning!A181="h",Inskrivning!R181,0)</f>
        <v>0</v>
      </c>
      <c r="K179" s="16">
        <f>IF(Inskrivning!A181="h",Inskrivning!S181,0)</f>
        <v>0</v>
      </c>
      <c r="L179" s="16">
        <f>IF(Inskrivning!A181="h",Inskrivning!T181,0)</f>
        <v>0</v>
      </c>
      <c r="M179" s="16">
        <f>IF(Inskrivning!A181="h",Inskrivning!U181,0)</f>
        <v>0</v>
      </c>
      <c r="N179" s="16">
        <f>IF(Inskrivning!A181="h",Inskrivning!V181,0)</f>
        <v>0</v>
      </c>
      <c r="O179" s="73">
        <f>IF(Inskrivning!A181="h",Inskrivning!W181,0)</f>
        <v>0</v>
      </c>
      <c r="P179" s="73">
        <f>IF(Inskrivning!A181="h",Inskrivning!X181,0)</f>
        <v>0</v>
      </c>
      <c r="Q179" s="113"/>
    </row>
    <row r="180" spans="2:17" ht="15.6" x14ac:dyDescent="0.3">
      <c r="B180" s="55">
        <f>IF(Inskrivning!A182="h",Inskrivning!J182,0)</f>
        <v>0</v>
      </c>
      <c r="C180" s="35">
        <f>IF(Inskrivning!A182="h",Inskrivning!K182,0)</f>
        <v>0</v>
      </c>
      <c r="D180" s="16">
        <f>IF(Inskrivning!A182="h",Inskrivning!L182,0)</f>
        <v>0</v>
      </c>
      <c r="E180" s="16">
        <f>IF(Inskrivning!A182="h",Inskrivning!M182,0)</f>
        <v>0</v>
      </c>
      <c r="F180" s="16">
        <f>IF(Inskrivning!A182="h",Inskrivning!N182,0)</f>
        <v>0</v>
      </c>
      <c r="G180" s="16">
        <f>IF(Inskrivning!A182="h",Inskrivning!O182,0)</f>
        <v>0</v>
      </c>
      <c r="H180" s="16">
        <f>IF(Inskrivning!A182="h",Inskrivning!P182,0)</f>
        <v>0</v>
      </c>
      <c r="I180" s="73">
        <f>IF(Inskrivning!A182="h",Inskrivning!Q182,0)</f>
        <v>0</v>
      </c>
      <c r="J180" s="16">
        <f>IF(Inskrivning!A182="h",Inskrivning!R182,0)</f>
        <v>0</v>
      </c>
      <c r="K180" s="16">
        <f>IF(Inskrivning!A182="h",Inskrivning!S182,0)</f>
        <v>0</v>
      </c>
      <c r="L180" s="16">
        <f>IF(Inskrivning!A182="h",Inskrivning!T182,0)</f>
        <v>0</v>
      </c>
      <c r="M180" s="16">
        <f>IF(Inskrivning!A182="h",Inskrivning!U182,0)</f>
        <v>0</v>
      </c>
      <c r="N180" s="16">
        <f>IF(Inskrivning!A182="h",Inskrivning!V182,0)</f>
        <v>0</v>
      </c>
      <c r="O180" s="73">
        <f>IF(Inskrivning!A182="h",Inskrivning!W182,0)</f>
        <v>0</v>
      </c>
      <c r="P180" s="73">
        <f>IF(Inskrivning!A182="h",Inskrivning!X182,0)</f>
        <v>0</v>
      </c>
      <c r="Q180" s="113"/>
    </row>
    <row r="181" spans="2:17" ht="15.6" x14ac:dyDescent="0.3">
      <c r="B181" s="55">
        <f>IF(Inskrivning!A183="h",Inskrivning!J183,0)</f>
        <v>0</v>
      </c>
      <c r="C181" s="35">
        <f>IF(Inskrivning!A183="h",Inskrivning!K183,0)</f>
        <v>0</v>
      </c>
      <c r="D181" s="16">
        <f>IF(Inskrivning!A183="h",Inskrivning!L183,0)</f>
        <v>0</v>
      </c>
      <c r="E181" s="16">
        <f>IF(Inskrivning!A183="h",Inskrivning!M183,0)</f>
        <v>0</v>
      </c>
      <c r="F181" s="16">
        <f>IF(Inskrivning!A183="h",Inskrivning!N183,0)</f>
        <v>0</v>
      </c>
      <c r="G181" s="16">
        <f>IF(Inskrivning!A183="h",Inskrivning!O183,0)</f>
        <v>0</v>
      </c>
      <c r="H181" s="16">
        <f>IF(Inskrivning!A183="h",Inskrivning!P183,0)</f>
        <v>0</v>
      </c>
      <c r="I181" s="73">
        <f>IF(Inskrivning!A183="h",Inskrivning!Q183,0)</f>
        <v>0</v>
      </c>
      <c r="J181" s="16">
        <f>IF(Inskrivning!A183="h",Inskrivning!R183,0)</f>
        <v>0</v>
      </c>
      <c r="K181" s="16">
        <f>IF(Inskrivning!A183="h",Inskrivning!S183,0)</f>
        <v>0</v>
      </c>
      <c r="L181" s="16">
        <f>IF(Inskrivning!A183="h",Inskrivning!T183,0)</f>
        <v>0</v>
      </c>
      <c r="M181" s="16">
        <f>IF(Inskrivning!A183="h",Inskrivning!U183,0)</f>
        <v>0</v>
      </c>
      <c r="N181" s="16">
        <f>IF(Inskrivning!A183="h",Inskrivning!V183,0)</f>
        <v>0</v>
      </c>
      <c r="O181" s="73">
        <f>IF(Inskrivning!A183="h",Inskrivning!W183,0)</f>
        <v>0</v>
      </c>
      <c r="P181" s="73">
        <f>IF(Inskrivning!A183="h",Inskrivning!X183,0)</f>
        <v>0</v>
      </c>
      <c r="Q181" s="113"/>
    </row>
    <row r="182" spans="2:17" ht="15.6" x14ac:dyDescent="0.3">
      <c r="B182" s="55">
        <f>IF(Inskrivning!A184="h",Inskrivning!J184,0)</f>
        <v>0</v>
      </c>
      <c r="C182" s="35">
        <f>IF(Inskrivning!A184="h",Inskrivning!K184,0)</f>
        <v>0</v>
      </c>
      <c r="D182" s="16">
        <f>IF(Inskrivning!A184="h",Inskrivning!L184,0)</f>
        <v>0</v>
      </c>
      <c r="E182" s="16">
        <f>IF(Inskrivning!A184="h",Inskrivning!M184,0)</f>
        <v>0</v>
      </c>
      <c r="F182" s="16">
        <f>IF(Inskrivning!A184="h",Inskrivning!N184,0)</f>
        <v>0</v>
      </c>
      <c r="G182" s="16">
        <f>IF(Inskrivning!A184="h",Inskrivning!O184,0)</f>
        <v>0</v>
      </c>
      <c r="H182" s="16">
        <f>IF(Inskrivning!A184="h",Inskrivning!P184,0)</f>
        <v>0</v>
      </c>
      <c r="I182" s="73">
        <f>IF(Inskrivning!A184="h",Inskrivning!Q184,0)</f>
        <v>0</v>
      </c>
      <c r="J182" s="16">
        <f>IF(Inskrivning!A184="h",Inskrivning!R184,0)</f>
        <v>0</v>
      </c>
      <c r="K182" s="16">
        <f>IF(Inskrivning!A184="h",Inskrivning!S184,0)</f>
        <v>0</v>
      </c>
      <c r="L182" s="16">
        <f>IF(Inskrivning!A184="h",Inskrivning!T184,0)</f>
        <v>0</v>
      </c>
      <c r="M182" s="16">
        <f>IF(Inskrivning!A184="h",Inskrivning!U184,0)</f>
        <v>0</v>
      </c>
      <c r="N182" s="16">
        <f>IF(Inskrivning!A184="h",Inskrivning!V184,0)</f>
        <v>0</v>
      </c>
      <c r="O182" s="73">
        <f>IF(Inskrivning!A184="h",Inskrivning!W184,0)</f>
        <v>0</v>
      </c>
      <c r="P182" s="73">
        <f>IF(Inskrivning!A184="h",Inskrivning!X184,0)</f>
        <v>0</v>
      </c>
      <c r="Q182" s="113"/>
    </row>
    <row r="183" spans="2:17" ht="15.6" x14ac:dyDescent="0.3">
      <c r="B183" s="55">
        <f>IF(Inskrivning!A185="h",Inskrivning!J185,0)</f>
        <v>0</v>
      </c>
      <c r="C183" s="35">
        <f>IF(Inskrivning!A185="h",Inskrivning!K185,0)</f>
        <v>0</v>
      </c>
      <c r="D183" s="16">
        <f>IF(Inskrivning!A185="h",Inskrivning!L185,0)</f>
        <v>0</v>
      </c>
      <c r="E183" s="16">
        <f>IF(Inskrivning!A185="h",Inskrivning!M185,0)</f>
        <v>0</v>
      </c>
      <c r="F183" s="16">
        <f>IF(Inskrivning!A185="h",Inskrivning!N185,0)</f>
        <v>0</v>
      </c>
      <c r="G183" s="16">
        <f>IF(Inskrivning!A185="h",Inskrivning!O185,0)</f>
        <v>0</v>
      </c>
      <c r="H183" s="16">
        <f>IF(Inskrivning!A185="h",Inskrivning!P185,0)</f>
        <v>0</v>
      </c>
      <c r="I183" s="73">
        <f>IF(Inskrivning!A185="h",Inskrivning!Q185,0)</f>
        <v>0</v>
      </c>
      <c r="J183" s="16">
        <f>IF(Inskrivning!A185="h",Inskrivning!R185,0)</f>
        <v>0</v>
      </c>
      <c r="K183" s="16">
        <f>IF(Inskrivning!A185="h",Inskrivning!S185,0)</f>
        <v>0</v>
      </c>
      <c r="L183" s="16">
        <f>IF(Inskrivning!A185="h",Inskrivning!T185,0)</f>
        <v>0</v>
      </c>
      <c r="M183" s="16">
        <f>IF(Inskrivning!A185="h",Inskrivning!U185,0)</f>
        <v>0</v>
      </c>
      <c r="N183" s="16">
        <f>IF(Inskrivning!A185="h",Inskrivning!V185,0)</f>
        <v>0</v>
      </c>
      <c r="O183" s="73">
        <f>IF(Inskrivning!A185="h",Inskrivning!W185,0)</f>
        <v>0</v>
      </c>
      <c r="P183" s="73">
        <f>IF(Inskrivning!A185="h",Inskrivning!X185,0)</f>
        <v>0</v>
      </c>
      <c r="Q183" s="113"/>
    </row>
    <row r="184" spans="2:17" ht="15.6" x14ac:dyDescent="0.3">
      <c r="B184" s="55">
        <f>IF(Inskrivning!A186="h",Inskrivning!J186,0)</f>
        <v>0</v>
      </c>
      <c r="C184" s="35">
        <f>IF(Inskrivning!A186="h",Inskrivning!K186,0)</f>
        <v>0</v>
      </c>
      <c r="D184" s="16">
        <f>IF(Inskrivning!A186="h",Inskrivning!L186,0)</f>
        <v>0</v>
      </c>
      <c r="E184" s="16">
        <f>IF(Inskrivning!A186="h",Inskrivning!M186,0)</f>
        <v>0</v>
      </c>
      <c r="F184" s="16">
        <f>IF(Inskrivning!A186="h",Inskrivning!N186,0)</f>
        <v>0</v>
      </c>
      <c r="G184" s="16">
        <f>IF(Inskrivning!A186="h",Inskrivning!O186,0)</f>
        <v>0</v>
      </c>
      <c r="H184" s="16">
        <f>IF(Inskrivning!A186="h",Inskrivning!P186,0)</f>
        <v>0</v>
      </c>
      <c r="I184" s="73">
        <f>IF(Inskrivning!A186="h",Inskrivning!Q186,0)</f>
        <v>0</v>
      </c>
      <c r="J184" s="16">
        <f>IF(Inskrivning!A186="h",Inskrivning!R186,0)</f>
        <v>0</v>
      </c>
      <c r="K184" s="16">
        <f>IF(Inskrivning!A186="h",Inskrivning!S186,0)</f>
        <v>0</v>
      </c>
      <c r="L184" s="16">
        <f>IF(Inskrivning!A186="h",Inskrivning!T186,0)</f>
        <v>0</v>
      </c>
      <c r="M184" s="16">
        <f>IF(Inskrivning!A186="h",Inskrivning!U186,0)</f>
        <v>0</v>
      </c>
      <c r="N184" s="16">
        <f>IF(Inskrivning!A186="h",Inskrivning!V186,0)</f>
        <v>0</v>
      </c>
      <c r="O184" s="73">
        <f>IF(Inskrivning!A186="h",Inskrivning!W186,0)</f>
        <v>0</v>
      </c>
      <c r="P184" s="73">
        <f>IF(Inskrivning!A186="h",Inskrivning!X186,0)</f>
        <v>0</v>
      </c>
      <c r="Q184" s="113"/>
    </row>
    <row r="185" spans="2:17" ht="15.6" x14ac:dyDescent="0.3">
      <c r="B185" s="55">
        <f>IF(Inskrivning!A187="h",Inskrivning!J187,0)</f>
        <v>0</v>
      </c>
      <c r="C185" s="35">
        <f>IF(Inskrivning!A187="h",Inskrivning!K187,0)</f>
        <v>0</v>
      </c>
      <c r="D185" s="16">
        <f>IF(Inskrivning!A187="h",Inskrivning!L187,0)</f>
        <v>0</v>
      </c>
      <c r="E185" s="16">
        <f>IF(Inskrivning!A187="h",Inskrivning!M187,0)</f>
        <v>0</v>
      </c>
      <c r="F185" s="16">
        <f>IF(Inskrivning!A187="h",Inskrivning!N187,0)</f>
        <v>0</v>
      </c>
      <c r="G185" s="16">
        <f>IF(Inskrivning!A187="h",Inskrivning!O187,0)</f>
        <v>0</v>
      </c>
      <c r="H185" s="16">
        <f>IF(Inskrivning!A187="h",Inskrivning!P187,0)</f>
        <v>0</v>
      </c>
      <c r="I185" s="73">
        <f>IF(Inskrivning!A187="h",Inskrivning!Q187,0)</f>
        <v>0</v>
      </c>
      <c r="J185" s="16">
        <f>IF(Inskrivning!A187="h",Inskrivning!R187,0)</f>
        <v>0</v>
      </c>
      <c r="K185" s="16">
        <f>IF(Inskrivning!A187="h",Inskrivning!S187,0)</f>
        <v>0</v>
      </c>
      <c r="L185" s="16">
        <f>IF(Inskrivning!A187="h",Inskrivning!T187,0)</f>
        <v>0</v>
      </c>
      <c r="M185" s="16">
        <f>IF(Inskrivning!A187="h",Inskrivning!U187,0)</f>
        <v>0</v>
      </c>
      <c r="N185" s="16">
        <f>IF(Inskrivning!A187="h",Inskrivning!V187,0)</f>
        <v>0</v>
      </c>
      <c r="O185" s="73">
        <f>IF(Inskrivning!A187="h",Inskrivning!W187,0)</f>
        <v>0</v>
      </c>
      <c r="P185" s="73">
        <f>IF(Inskrivning!A187="h",Inskrivning!X187,0)</f>
        <v>0</v>
      </c>
      <c r="Q185" s="113"/>
    </row>
    <row r="186" spans="2:17" ht="15.6" x14ac:dyDescent="0.3">
      <c r="B186" s="55">
        <f>IF(Inskrivning!A188="h",Inskrivning!J188,0)</f>
        <v>0</v>
      </c>
      <c r="C186" s="35">
        <f>IF(Inskrivning!A188="h",Inskrivning!K188,0)</f>
        <v>0</v>
      </c>
      <c r="D186" s="16">
        <f>IF(Inskrivning!A188="h",Inskrivning!L188,0)</f>
        <v>0</v>
      </c>
      <c r="E186" s="16">
        <f>IF(Inskrivning!A188="h",Inskrivning!M188,0)</f>
        <v>0</v>
      </c>
      <c r="F186" s="16">
        <f>IF(Inskrivning!A188="h",Inskrivning!N188,0)</f>
        <v>0</v>
      </c>
      <c r="G186" s="16">
        <f>IF(Inskrivning!A188="h",Inskrivning!O188,0)</f>
        <v>0</v>
      </c>
      <c r="H186" s="16">
        <f>IF(Inskrivning!A188="h",Inskrivning!P188,0)</f>
        <v>0</v>
      </c>
      <c r="I186" s="73">
        <f>IF(Inskrivning!A188="h",Inskrivning!Q188,0)</f>
        <v>0</v>
      </c>
      <c r="J186" s="16">
        <f>IF(Inskrivning!A188="h",Inskrivning!R188,0)</f>
        <v>0</v>
      </c>
      <c r="K186" s="16">
        <f>IF(Inskrivning!A188="h",Inskrivning!S188,0)</f>
        <v>0</v>
      </c>
      <c r="L186" s="16">
        <f>IF(Inskrivning!A188="h",Inskrivning!T188,0)</f>
        <v>0</v>
      </c>
      <c r="M186" s="16">
        <f>IF(Inskrivning!A188="h",Inskrivning!U188,0)</f>
        <v>0</v>
      </c>
      <c r="N186" s="16">
        <f>IF(Inskrivning!A188="h",Inskrivning!V188,0)</f>
        <v>0</v>
      </c>
      <c r="O186" s="73">
        <f>IF(Inskrivning!A188="h",Inskrivning!W188,0)</f>
        <v>0</v>
      </c>
      <c r="P186" s="73">
        <f>IF(Inskrivning!A188="h",Inskrivning!X188,0)</f>
        <v>0</v>
      </c>
      <c r="Q186" s="113"/>
    </row>
    <row r="187" spans="2:17" ht="15.6" x14ac:dyDescent="0.3">
      <c r="B187" s="55">
        <f>IF(Inskrivning!A189="h",Inskrivning!J189,0)</f>
        <v>0</v>
      </c>
      <c r="C187" s="35">
        <f>IF(Inskrivning!A189="h",Inskrivning!K189,0)</f>
        <v>0</v>
      </c>
      <c r="D187" s="16">
        <f>IF(Inskrivning!A189="h",Inskrivning!L189,0)</f>
        <v>0</v>
      </c>
      <c r="E187" s="16">
        <f>IF(Inskrivning!A189="h",Inskrivning!M189,0)</f>
        <v>0</v>
      </c>
      <c r="F187" s="16">
        <f>IF(Inskrivning!A189="h",Inskrivning!N189,0)</f>
        <v>0</v>
      </c>
      <c r="G187" s="16">
        <f>IF(Inskrivning!A189="h",Inskrivning!O189,0)</f>
        <v>0</v>
      </c>
      <c r="H187" s="16">
        <f>IF(Inskrivning!A189="h",Inskrivning!P189,0)</f>
        <v>0</v>
      </c>
      <c r="I187" s="73">
        <f>IF(Inskrivning!A189="h",Inskrivning!Q189,0)</f>
        <v>0</v>
      </c>
      <c r="J187" s="16">
        <f>IF(Inskrivning!A189="h",Inskrivning!R189,0)</f>
        <v>0</v>
      </c>
      <c r="K187" s="16">
        <f>IF(Inskrivning!A189="h",Inskrivning!S189,0)</f>
        <v>0</v>
      </c>
      <c r="L187" s="16">
        <f>IF(Inskrivning!A189="h",Inskrivning!T189,0)</f>
        <v>0</v>
      </c>
      <c r="M187" s="16">
        <f>IF(Inskrivning!A189="h",Inskrivning!U189,0)</f>
        <v>0</v>
      </c>
      <c r="N187" s="16">
        <f>IF(Inskrivning!A189="h",Inskrivning!V189,0)</f>
        <v>0</v>
      </c>
      <c r="O187" s="73">
        <f>IF(Inskrivning!A189="h",Inskrivning!W189,0)</f>
        <v>0</v>
      </c>
      <c r="P187" s="73">
        <f>IF(Inskrivning!A189="h",Inskrivning!X189,0)</f>
        <v>0</v>
      </c>
      <c r="Q187" s="113"/>
    </row>
    <row r="188" spans="2:17" ht="15.6" x14ac:dyDescent="0.3">
      <c r="B188" s="55">
        <f>IF(Inskrivning!A190="h",Inskrivning!J190,0)</f>
        <v>0</v>
      </c>
      <c r="C188" s="35">
        <f>IF(Inskrivning!A190="h",Inskrivning!K190,0)</f>
        <v>0</v>
      </c>
      <c r="D188" s="16">
        <f>IF(Inskrivning!A190="h",Inskrivning!L190,0)</f>
        <v>0</v>
      </c>
      <c r="E188" s="16">
        <f>IF(Inskrivning!A190="h",Inskrivning!M190,0)</f>
        <v>0</v>
      </c>
      <c r="F188" s="16">
        <f>IF(Inskrivning!A190="h",Inskrivning!N190,0)</f>
        <v>0</v>
      </c>
      <c r="G188" s="16">
        <f>IF(Inskrivning!A190="h",Inskrivning!O190,0)</f>
        <v>0</v>
      </c>
      <c r="H188" s="16">
        <f>IF(Inskrivning!A190="h",Inskrivning!P190,0)</f>
        <v>0</v>
      </c>
      <c r="I188" s="73">
        <f>IF(Inskrivning!A190="h",Inskrivning!Q190,0)</f>
        <v>0</v>
      </c>
      <c r="J188" s="16">
        <f>IF(Inskrivning!A190="h",Inskrivning!R190,0)</f>
        <v>0</v>
      </c>
      <c r="K188" s="16">
        <f>IF(Inskrivning!A190="h",Inskrivning!S190,0)</f>
        <v>0</v>
      </c>
      <c r="L188" s="16">
        <f>IF(Inskrivning!A190="h",Inskrivning!T190,0)</f>
        <v>0</v>
      </c>
      <c r="M188" s="16">
        <f>IF(Inskrivning!A190="h",Inskrivning!U190,0)</f>
        <v>0</v>
      </c>
      <c r="N188" s="16">
        <f>IF(Inskrivning!A190="h",Inskrivning!V190,0)</f>
        <v>0</v>
      </c>
      <c r="O188" s="73">
        <f>IF(Inskrivning!A190="h",Inskrivning!W190,0)</f>
        <v>0</v>
      </c>
      <c r="P188" s="73">
        <f>IF(Inskrivning!A190="h",Inskrivning!X190,0)</f>
        <v>0</v>
      </c>
      <c r="Q188" s="113"/>
    </row>
    <row r="189" spans="2:17" ht="15.6" x14ac:dyDescent="0.3">
      <c r="B189" s="55">
        <f>IF(Inskrivning!A191="h",Inskrivning!J191,0)</f>
        <v>0</v>
      </c>
      <c r="C189" s="35">
        <f>IF(Inskrivning!A191="h",Inskrivning!K191,0)</f>
        <v>0</v>
      </c>
      <c r="D189" s="16">
        <f>IF(Inskrivning!A191="h",Inskrivning!L191,0)</f>
        <v>0</v>
      </c>
      <c r="E189" s="16">
        <f>IF(Inskrivning!A191="h",Inskrivning!M191,0)</f>
        <v>0</v>
      </c>
      <c r="F189" s="16">
        <f>IF(Inskrivning!A191="h",Inskrivning!N191,0)</f>
        <v>0</v>
      </c>
      <c r="G189" s="16">
        <f>IF(Inskrivning!A191="h",Inskrivning!O191,0)</f>
        <v>0</v>
      </c>
      <c r="H189" s="16">
        <f>IF(Inskrivning!A191="h",Inskrivning!P191,0)</f>
        <v>0</v>
      </c>
      <c r="I189" s="73">
        <f>IF(Inskrivning!A191="h",Inskrivning!Q191,0)</f>
        <v>0</v>
      </c>
      <c r="J189" s="16">
        <f>IF(Inskrivning!A191="h",Inskrivning!R191,0)</f>
        <v>0</v>
      </c>
      <c r="K189" s="16">
        <f>IF(Inskrivning!A191="h",Inskrivning!S191,0)</f>
        <v>0</v>
      </c>
      <c r="L189" s="16">
        <f>IF(Inskrivning!A191="h",Inskrivning!T191,0)</f>
        <v>0</v>
      </c>
      <c r="M189" s="16">
        <f>IF(Inskrivning!A191="h",Inskrivning!U191,0)</f>
        <v>0</v>
      </c>
      <c r="N189" s="16">
        <f>IF(Inskrivning!A191="h",Inskrivning!V191,0)</f>
        <v>0</v>
      </c>
      <c r="O189" s="73">
        <f>IF(Inskrivning!A191="h",Inskrivning!W191,0)</f>
        <v>0</v>
      </c>
      <c r="P189" s="73">
        <f>IF(Inskrivning!A191="h",Inskrivning!X191,0)</f>
        <v>0</v>
      </c>
      <c r="Q189" s="113"/>
    </row>
    <row r="190" spans="2:17" ht="15.6" x14ac:dyDescent="0.3">
      <c r="B190" s="55">
        <f>IF(Inskrivning!A192="h",Inskrivning!J192,0)</f>
        <v>0</v>
      </c>
      <c r="C190" s="35">
        <f>IF(Inskrivning!A192="h",Inskrivning!K192,0)</f>
        <v>0</v>
      </c>
      <c r="D190" s="16">
        <f>IF(Inskrivning!A192="h",Inskrivning!L192,0)</f>
        <v>0</v>
      </c>
      <c r="E190" s="16">
        <f>IF(Inskrivning!A192="h",Inskrivning!M192,0)</f>
        <v>0</v>
      </c>
      <c r="F190" s="16">
        <f>IF(Inskrivning!A192="h",Inskrivning!N192,0)</f>
        <v>0</v>
      </c>
      <c r="G190" s="16">
        <f>IF(Inskrivning!A192="h",Inskrivning!O192,0)</f>
        <v>0</v>
      </c>
      <c r="H190" s="16">
        <f>IF(Inskrivning!A192="h",Inskrivning!P192,0)</f>
        <v>0</v>
      </c>
      <c r="I190" s="73">
        <f>IF(Inskrivning!A192="h",Inskrivning!Q192,0)</f>
        <v>0</v>
      </c>
      <c r="J190" s="16">
        <f>IF(Inskrivning!A192="h",Inskrivning!R192,0)</f>
        <v>0</v>
      </c>
      <c r="K190" s="16">
        <f>IF(Inskrivning!A192="h",Inskrivning!S192,0)</f>
        <v>0</v>
      </c>
      <c r="L190" s="16">
        <f>IF(Inskrivning!A192="h",Inskrivning!T192,0)</f>
        <v>0</v>
      </c>
      <c r="M190" s="16">
        <f>IF(Inskrivning!A192="h",Inskrivning!U192,0)</f>
        <v>0</v>
      </c>
      <c r="N190" s="16">
        <f>IF(Inskrivning!A192="h",Inskrivning!V192,0)</f>
        <v>0</v>
      </c>
      <c r="O190" s="73">
        <f>IF(Inskrivning!A192="h",Inskrivning!W192,0)</f>
        <v>0</v>
      </c>
      <c r="P190" s="73">
        <f>IF(Inskrivning!A192="h",Inskrivning!X192,0)</f>
        <v>0</v>
      </c>
      <c r="Q190" s="113"/>
    </row>
    <row r="191" spans="2:17" ht="15.6" x14ac:dyDescent="0.3">
      <c r="B191" s="55">
        <f>IF(Inskrivning!A193="h",Inskrivning!J193,0)</f>
        <v>0</v>
      </c>
      <c r="C191" s="35">
        <f>IF(Inskrivning!A193="h",Inskrivning!K193,0)</f>
        <v>0</v>
      </c>
      <c r="D191" s="16">
        <f>IF(Inskrivning!A193="h",Inskrivning!L193,0)</f>
        <v>0</v>
      </c>
      <c r="E191" s="16">
        <f>IF(Inskrivning!A193="h",Inskrivning!M193,0)</f>
        <v>0</v>
      </c>
      <c r="F191" s="16">
        <f>IF(Inskrivning!A193="h",Inskrivning!N193,0)</f>
        <v>0</v>
      </c>
      <c r="G191" s="16">
        <f>IF(Inskrivning!A193="h",Inskrivning!O193,0)</f>
        <v>0</v>
      </c>
      <c r="H191" s="16">
        <f>IF(Inskrivning!A193="h",Inskrivning!P193,0)</f>
        <v>0</v>
      </c>
      <c r="I191" s="73">
        <f>IF(Inskrivning!A193="h",Inskrivning!Q193,0)</f>
        <v>0</v>
      </c>
      <c r="J191" s="16">
        <f>IF(Inskrivning!A193="h",Inskrivning!R193,0)</f>
        <v>0</v>
      </c>
      <c r="K191" s="16">
        <f>IF(Inskrivning!A193="h",Inskrivning!S193,0)</f>
        <v>0</v>
      </c>
      <c r="L191" s="16">
        <f>IF(Inskrivning!A193="h",Inskrivning!T193,0)</f>
        <v>0</v>
      </c>
      <c r="M191" s="16">
        <f>IF(Inskrivning!A193="h",Inskrivning!U193,0)</f>
        <v>0</v>
      </c>
      <c r="N191" s="16">
        <f>IF(Inskrivning!A193="h",Inskrivning!V193,0)</f>
        <v>0</v>
      </c>
      <c r="O191" s="73">
        <f>IF(Inskrivning!A193="h",Inskrivning!W193,0)</f>
        <v>0</v>
      </c>
      <c r="P191" s="73">
        <f>IF(Inskrivning!A193="h",Inskrivning!X193,0)</f>
        <v>0</v>
      </c>
      <c r="Q191" s="113"/>
    </row>
    <row r="192" spans="2:17" ht="15.6" x14ac:dyDescent="0.3">
      <c r="B192" s="55">
        <f>IF(Inskrivning!A194="h",Inskrivning!J194,0)</f>
        <v>0</v>
      </c>
      <c r="C192" s="35">
        <f>IF(Inskrivning!A194="h",Inskrivning!K194,0)</f>
        <v>0</v>
      </c>
      <c r="D192" s="16">
        <f>IF(Inskrivning!A194="h",Inskrivning!L194,0)</f>
        <v>0</v>
      </c>
      <c r="E192" s="16">
        <f>IF(Inskrivning!A194="h",Inskrivning!M194,0)</f>
        <v>0</v>
      </c>
      <c r="F192" s="16">
        <f>IF(Inskrivning!A194="h",Inskrivning!N194,0)</f>
        <v>0</v>
      </c>
      <c r="G192" s="16">
        <f>IF(Inskrivning!A194="h",Inskrivning!O194,0)</f>
        <v>0</v>
      </c>
      <c r="H192" s="16">
        <f>IF(Inskrivning!A194="h",Inskrivning!P194,0)</f>
        <v>0</v>
      </c>
      <c r="I192" s="73">
        <f>IF(Inskrivning!A194="h",Inskrivning!Q194,0)</f>
        <v>0</v>
      </c>
      <c r="J192" s="16">
        <f>IF(Inskrivning!A194="h",Inskrivning!R194,0)</f>
        <v>0</v>
      </c>
      <c r="K192" s="16">
        <f>IF(Inskrivning!A194="h",Inskrivning!S194,0)</f>
        <v>0</v>
      </c>
      <c r="L192" s="16">
        <f>IF(Inskrivning!A194="h",Inskrivning!T194,0)</f>
        <v>0</v>
      </c>
      <c r="M192" s="16">
        <f>IF(Inskrivning!A194="h",Inskrivning!U194,0)</f>
        <v>0</v>
      </c>
      <c r="N192" s="16">
        <f>IF(Inskrivning!A194="h",Inskrivning!V194,0)</f>
        <v>0</v>
      </c>
      <c r="O192" s="73">
        <f>IF(Inskrivning!A194="h",Inskrivning!W194,0)</f>
        <v>0</v>
      </c>
      <c r="P192" s="73">
        <f>IF(Inskrivning!A194="h",Inskrivning!X194,0)</f>
        <v>0</v>
      </c>
      <c r="Q192" s="113"/>
    </row>
    <row r="193" spans="2:17" ht="15.6" x14ac:dyDescent="0.3">
      <c r="B193" s="55">
        <f>IF(Inskrivning!A195="h",Inskrivning!J195,0)</f>
        <v>0</v>
      </c>
      <c r="C193" s="35">
        <f>IF(Inskrivning!A195="h",Inskrivning!K195,0)</f>
        <v>0</v>
      </c>
      <c r="D193" s="16">
        <f>IF(Inskrivning!A195="h",Inskrivning!L195,0)</f>
        <v>0</v>
      </c>
      <c r="E193" s="16">
        <f>IF(Inskrivning!A195="h",Inskrivning!M195,0)</f>
        <v>0</v>
      </c>
      <c r="F193" s="16">
        <f>IF(Inskrivning!A195="h",Inskrivning!N195,0)</f>
        <v>0</v>
      </c>
      <c r="G193" s="16">
        <f>IF(Inskrivning!A195="h",Inskrivning!O195,0)</f>
        <v>0</v>
      </c>
      <c r="H193" s="16">
        <f>IF(Inskrivning!A195="h",Inskrivning!P195,0)</f>
        <v>0</v>
      </c>
      <c r="I193" s="73">
        <f>IF(Inskrivning!A195="h",Inskrivning!Q195,0)</f>
        <v>0</v>
      </c>
      <c r="J193" s="16">
        <f>IF(Inskrivning!A195="h",Inskrivning!R195,0)</f>
        <v>0</v>
      </c>
      <c r="K193" s="16">
        <f>IF(Inskrivning!A195="h",Inskrivning!S195,0)</f>
        <v>0</v>
      </c>
      <c r="L193" s="16">
        <f>IF(Inskrivning!A195="h",Inskrivning!T195,0)</f>
        <v>0</v>
      </c>
      <c r="M193" s="16">
        <f>IF(Inskrivning!A195="h",Inskrivning!U195,0)</f>
        <v>0</v>
      </c>
      <c r="N193" s="16">
        <f>IF(Inskrivning!A195="h",Inskrivning!V195,0)</f>
        <v>0</v>
      </c>
      <c r="O193" s="73">
        <f>IF(Inskrivning!A195="h",Inskrivning!W195,0)</f>
        <v>0</v>
      </c>
      <c r="P193" s="73">
        <f>IF(Inskrivning!A195="h",Inskrivning!X195,0)</f>
        <v>0</v>
      </c>
      <c r="Q193" s="113"/>
    </row>
    <row r="194" spans="2:17" ht="15.6" x14ac:dyDescent="0.3">
      <c r="B194" s="55">
        <f>IF(Inskrivning!A196="h",Inskrivning!J196,0)</f>
        <v>0</v>
      </c>
      <c r="C194" s="35">
        <f>IF(Inskrivning!A196="h",Inskrivning!K196,0)</f>
        <v>0</v>
      </c>
      <c r="D194" s="16">
        <f>IF(Inskrivning!A196="h",Inskrivning!L196,0)</f>
        <v>0</v>
      </c>
      <c r="E194" s="16">
        <f>IF(Inskrivning!A196="h",Inskrivning!M196,0)</f>
        <v>0</v>
      </c>
      <c r="F194" s="16">
        <f>IF(Inskrivning!A196="h",Inskrivning!N196,0)</f>
        <v>0</v>
      </c>
      <c r="G194" s="16">
        <f>IF(Inskrivning!A196="h",Inskrivning!O196,0)</f>
        <v>0</v>
      </c>
      <c r="H194" s="16">
        <f>IF(Inskrivning!A196="h",Inskrivning!P196,0)</f>
        <v>0</v>
      </c>
      <c r="I194" s="73">
        <f>IF(Inskrivning!A196="h",Inskrivning!Q196,0)</f>
        <v>0</v>
      </c>
      <c r="J194" s="16">
        <f>IF(Inskrivning!A196="h",Inskrivning!R196,0)</f>
        <v>0</v>
      </c>
      <c r="K194" s="16">
        <f>IF(Inskrivning!A196="h",Inskrivning!S196,0)</f>
        <v>0</v>
      </c>
      <c r="L194" s="16">
        <f>IF(Inskrivning!A196="h",Inskrivning!T196,0)</f>
        <v>0</v>
      </c>
      <c r="M194" s="16">
        <f>IF(Inskrivning!A196="h",Inskrivning!U196,0)</f>
        <v>0</v>
      </c>
      <c r="N194" s="16">
        <f>IF(Inskrivning!A196="h",Inskrivning!V196,0)</f>
        <v>0</v>
      </c>
      <c r="O194" s="73">
        <f>IF(Inskrivning!A196="h",Inskrivning!W196,0)</f>
        <v>0</v>
      </c>
      <c r="P194" s="73">
        <f>IF(Inskrivning!A196="h",Inskrivning!X196,0)</f>
        <v>0</v>
      </c>
      <c r="Q194" s="113"/>
    </row>
    <row r="195" spans="2:17" ht="15.6" x14ac:dyDescent="0.3">
      <c r="B195" s="55">
        <f>IF(Inskrivning!A197="h",Inskrivning!J197,0)</f>
        <v>0</v>
      </c>
      <c r="C195" s="35">
        <f>IF(Inskrivning!A197="h",Inskrivning!K197,0)</f>
        <v>0</v>
      </c>
      <c r="D195" s="16">
        <f>IF(Inskrivning!A197="h",Inskrivning!L197,0)</f>
        <v>0</v>
      </c>
      <c r="E195" s="16">
        <f>IF(Inskrivning!A197="h",Inskrivning!M197,0)</f>
        <v>0</v>
      </c>
      <c r="F195" s="16">
        <f>IF(Inskrivning!A197="h",Inskrivning!N197,0)</f>
        <v>0</v>
      </c>
      <c r="G195" s="16">
        <f>IF(Inskrivning!A197="h",Inskrivning!O197,0)</f>
        <v>0</v>
      </c>
      <c r="H195" s="16">
        <f>IF(Inskrivning!A197="h",Inskrivning!P197,0)</f>
        <v>0</v>
      </c>
      <c r="I195" s="73">
        <f>IF(Inskrivning!A197="h",Inskrivning!Q197,0)</f>
        <v>0</v>
      </c>
      <c r="J195" s="16">
        <f>IF(Inskrivning!A197="h",Inskrivning!R197,0)</f>
        <v>0</v>
      </c>
      <c r="K195" s="16">
        <f>IF(Inskrivning!A197="h",Inskrivning!S197,0)</f>
        <v>0</v>
      </c>
      <c r="L195" s="16">
        <f>IF(Inskrivning!A197="h",Inskrivning!T197,0)</f>
        <v>0</v>
      </c>
      <c r="M195" s="16">
        <f>IF(Inskrivning!A197="h",Inskrivning!U197,0)</f>
        <v>0</v>
      </c>
      <c r="N195" s="16">
        <f>IF(Inskrivning!A197="h",Inskrivning!V197,0)</f>
        <v>0</v>
      </c>
      <c r="O195" s="73">
        <f>IF(Inskrivning!A197="h",Inskrivning!W197,0)</f>
        <v>0</v>
      </c>
      <c r="P195" s="73">
        <f>IF(Inskrivning!A197="h",Inskrivning!X197,0)</f>
        <v>0</v>
      </c>
      <c r="Q195" s="113"/>
    </row>
    <row r="196" spans="2:17" ht="15.6" x14ac:dyDescent="0.3">
      <c r="B196" s="55">
        <f>IF(Inskrivning!A198="h",Inskrivning!J198,0)</f>
        <v>0</v>
      </c>
      <c r="C196" s="35">
        <f>IF(Inskrivning!A198="h",Inskrivning!K198,0)</f>
        <v>0</v>
      </c>
      <c r="D196" s="16">
        <f>IF(Inskrivning!A198="h",Inskrivning!L198,0)</f>
        <v>0</v>
      </c>
      <c r="E196" s="16">
        <f>IF(Inskrivning!A198="h",Inskrivning!M198,0)</f>
        <v>0</v>
      </c>
      <c r="F196" s="16">
        <f>IF(Inskrivning!A198="h",Inskrivning!N198,0)</f>
        <v>0</v>
      </c>
      <c r="G196" s="16">
        <f>IF(Inskrivning!A198="h",Inskrivning!O198,0)</f>
        <v>0</v>
      </c>
      <c r="H196" s="16">
        <f>IF(Inskrivning!A198="h",Inskrivning!P198,0)</f>
        <v>0</v>
      </c>
      <c r="I196" s="73">
        <f>IF(Inskrivning!A198="h",Inskrivning!Q198,0)</f>
        <v>0</v>
      </c>
      <c r="J196" s="16">
        <f>IF(Inskrivning!A198="h",Inskrivning!R198,0)</f>
        <v>0</v>
      </c>
      <c r="K196" s="16">
        <f>IF(Inskrivning!A198="h",Inskrivning!S198,0)</f>
        <v>0</v>
      </c>
      <c r="L196" s="16">
        <f>IF(Inskrivning!A198="h",Inskrivning!T198,0)</f>
        <v>0</v>
      </c>
      <c r="M196" s="16">
        <f>IF(Inskrivning!A198="h",Inskrivning!U198,0)</f>
        <v>0</v>
      </c>
      <c r="N196" s="16">
        <f>IF(Inskrivning!A198="h",Inskrivning!V198,0)</f>
        <v>0</v>
      </c>
      <c r="O196" s="73">
        <f>IF(Inskrivning!A198="h",Inskrivning!W198,0)</f>
        <v>0</v>
      </c>
      <c r="P196" s="73">
        <f>IF(Inskrivning!A198="h",Inskrivning!X198,0)</f>
        <v>0</v>
      </c>
      <c r="Q196" s="113"/>
    </row>
    <row r="197" spans="2:17" ht="15.6" x14ac:dyDescent="0.3">
      <c r="B197" s="55">
        <f>IF(Inskrivning!A199="h",Inskrivning!J199,0)</f>
        <v>0</v>
      </c>
      <c r="C197" s="35">
        <f>IF(Inskrivning!A199="h",Inskrivning!K199,0)</f>
        <v>0</v>
      </c>
      <c r="D197" s="16">
        <f>IF(Inskrivning!A199="h",Inskrivning!L199,0)</f>
        <v>0</v>
      </c>
      <c r="E197" s="16">
        <f>IF(Inskrivning!A199="h",Inskrivning!M199,0)</f>
        <v>0</v>
      </c>
      <c r="F197" s="16">
        <f>IF(Inskrivning!A199="h",Inskrivning!N199,0)</f>
        <v>0</v>
      </c>
      <c r="G197" s="16">
        <f>IF(Inskrivning!A199="h",Inskrivning!O199,0)</f>
        <v>0</v>
      </c>
      <c r="H197" s="16">
        <f>IF(Inskrivning!A199="h",Inskrivning!P199,0)</f>
        <v>0</v>
      </c>
      <c r="I197" s="73">
        <f>IF(Inskrivning!A199="h",Inskrivning!Q199,0)</f>
        <v>0</v>
      </c>
      <c r="J197" s="16">
        <f>IF(Inskrivning!A199="h",Inskrivning!R199,0)</f>
        <v>0</v>
      </c>
      <c r="K197" s="16">
        <f>IF(Inskrivning!A199="h",Inskrivning!S199,0)</f>
        <v>0</v>
      </c>
      <c r="L197" s="16">
        <f>IF(Inskrivning!A199="h",Inskrivning!T199,0)</f>
        <v>0</v>
      </c>
      <c r="M197" s="16">
        <f>IF(Inskrivning!A199="h",Inskrivning!U199,0)</f>
        <v>0</v>
      </c>
      <c r="N197" s="16">
        <f>IF(Inskrivning!A199="h",Inskrivning!V199,0)</f>
        <v>0</v>
      </c>
      <c r="O197" s="73">
        <f>IF(Inskrivning!A199="h",Inskrivning!W199,0)</f>
        <v>0</v>
      </c>
      <c r="P197" s="73">
        <f>IF(Inskrivning!A199="h",Inskrivning!X199,0)</f>
        <v>0</v>
      </c>
      <c r="Q197" s="113"/>
    </row>
    <row r="198" spans="2:17" ht="15.6" x14ac:dyDescent="0.3">
      <c r="B198" s="55">
        <f>IF(Inskrivning!A200="h",Inskrivning!J200,0)</f>
        <v>0</v>
      </c>
      <c r="C198" s="35">
        <f>IF(Inskrivning!A200="h",Inskrivning!K200,0)</f>
        <v>0</v>
      </c>
      <c r="D198" s="16">
        <f>IF(Inskrivning!A200="h",Inskrivning!L200,0)</f>
        <v>0</v>
      </c>
      <c r="E198" s="16">
        <f>IF(Inskrivning!A200="h",Inskrivning!M200,0)</f>
        <v>0</v>
      </c>
      <c r="F198" s="16">
        <f>IF(Inskrivning!A200="h",Inskrivning!N200,0)</f>
        <v>0</v>
      </c>
      <c r="G198" s="16">
        <f>IF(Inskrivning!A200="h",Inskrivning!O200,0)</f>
        <v>0</v>
      </c>
      <c r="H198" s="16">
        <f>IF(Inskrivning!A200="h",Inskrivning!P200,0)</f>
        <v>0</v>
      </c>
      <c r="I198" s="73">
        <f>IF(Inskrivning!A200="h",Inskrivning!Q200,0)</f>
        <v>0</v>
      </c>
      <c r="J198" s="16">
        <f>IF(Inskrivning!A200="h",Inskrivning!R200,0)</f>
        <v>0</v>
      </c>
      <c r="K198" s="16">
        <f>IF(Inskrivning!A200="h",Inskrivning!S200,0)</f>
        <v>0</v>
      </c>
      <c r="L198" s="16">
        <f>IF(Inskrivning!A200="h",Inskrivning!T200,0)</f>
        <v>0</v>
      </c>
      <c r="M198" s="16">
        <f>IF(Inskrivning!A200="h",Inskrivning!U200,0)</f>
        <v>0</v>
      </c>
      <c r="N198" s="16">
        <f>IF(Inskrivning!A200="h",Inskrivning!V200,0)</f>
        <v>0</v>
      </c>
      <c r="O198" s="73">
        <f>IF(Inskrivning!A200="h",Inskrivning!W200,0)</f>
        <v>0</v>
      </c>
      <c r="P198" s="73">
        <f>IF(Inskrivning!A200="h",Inskrivning!X200,0)</f>
        <v>0</v>
      </c>
      <c r="Q198" s="113"/>
    </row>
    <row r="199" spans="2:17" ht="15.6" x14ac:dyDescent="0.3">
      <c r="B199" s="55">
        <f>IF(Inskrivning!A201="h",Inskrivning!J201,0)</f>
        <v>0</v>
      </c>
      <c r="C199" s="35">
        <f>IF(Inskrivning!A201="h",Inskrivning!K201,0)</f>
        <v>0</v>
      </c>
      <c r="D199" s="16">
        <f>IF(Inskrivning!A201="h",Inskrivning!L201,0)</f>
        <v>0</v>
      </c>
      <c r="E199" s="16">
        <f>IF(Inskrivning!A201="h",Inskrivning!M201,0)</f>
        <v>0</v>
      </c>
      <c r="F199" s="16">
        <f>IF(Inskrivning!A201="h",Inskrivning!N201,0)</f>
        <v>0</v>
      </c>
      <c r="G199" s="16">
        <f>IF(Inskrivning!A201="h",Inskrivning!O201,0)</f>
        <v>0</v>
      </c>
      <c r="H199" s="16">
        <f>IF(Inskrivning!A201="h",Inskrivning!P201,0)</f>
        <v>0</v>
      </c>
      <c r="I199" s="73">
        <f>IF(Inskrivning!A201="h",Inskrivning!Q201,0)</f>
        <v>0</v>
      </c>
      <c r="J199" s="16">
        <f>IF(Inskrivning!A201="h",Inskrivning!R201,0)</f>
        <v>0</v>
      </c>
      <c r="K199" s="16">
        <f>IF(Inskrivning!A201="h",Inskrivning!S201,0)</f>
        <v>0</v>
      </c>
      <c r="L199" s="16">
        <f>IF(Inskrivning!A201="h",Inskrivning!T201,0)</f>
        <v>0</v>
      </c>
      <c r="M199" s="16">
        <f>IF(Inskrivning!A201="h",Inskrivning!U201,0)</f>
        <v>0</v>
      </c>
      <c r="N199" s="16">
        <f>IF(Inskrivning!A201="h",Inskrivning!V201,0)</f>
        <v>0</v>
      </c>
      <c r="O199" s="73">
        <f>IF(Inskrivning!A201="h",Inskrivning!W201,0)</f>
        <v>0</v>
      </c>
      <c r="P199" s="73">
        <f>IF(Inskrivning!A201="h",Inskrivning!X201,0)</f>
        <v>0</v>
      </c>
      <c r="Q199" s="113"/>
    </row>
    <row r="200" spans="2:17" ht="15.6" x14ac:dyDescent="0.3">
      <c r="B200" s="55">
        <f>IF(Inskrivning!A202="h",Inskrivning!J202,0)</f>
        <v>0</v>
      </c>
      <c r="C200" s="35">
        <f>IF(Inskrivning!A202="h",Inskrivning!K202,0)</f>
        <v>0</v>
      </c>
      <c r="D200" s="16">
        <f>IF(Inskrivning!A202="h",Inskrivning!L202,0)</f>
        <v>0</v>
      </c>
      <c r="E200" s="16">
        <f>IF(Inskrivning!A202="h",Inskrivning!M202,0)</f>
        <v>0</v>
      </c>
      <c r="F200" s="16">
        <f>IF(Inskrivning!A202="h",Inskrivning!N202,0)</f>
        <v>0</v>
      </c>
      <c r="G200" s="16">
        <f>IF(Inskrivning!A202="h",Inskrivning!O202,0)</f>
        <v>0</v>
      </c>
      <c r="H200" s="16">
        <f>IF(Inskrivning!A202="h",Inskrivning!P202,0)</f>
        <v>0</v>
      </c>
      <c r="I200" s="73">
        <f>IF(Inskrivning!A202="h",Inskrivning!Q202,0)</f>
        <v>0</v>
      </c>
      <c r="J200" s="16">
        <f>IF(Inskrivning!A202="h",Inskrivning!R202,0)</f>
        <v>0</v>
      </c>
      <c r="K200" s="16">
        <f>IF(Inskrivning!A202="h",Inskrivning!S202,0)</f>
        <v>0</v>
      </c>
      <c r="L200" s="16">
        <f>IF(Inskrivning!A202="h",Inskrivning!T202,0)</f>
        <v>0</v>
      </c>
      <c r="M200" s="16">
        <f>IF(Inskrivning!A202="h",Inskrivning!U202,0)</f>
        <v>0</v>
      </c>
      <c r="N200" s="16">
        <f>IF(Inskrivning!A202="h",Inskrivning!V202,0)</f>
        <v>0</v>
      </c>
      <c r="O200" s="73">
        <f>IF(Inskrivning!A202="h",Inskrivning!W202,0)</f>
        <v>0</v>
      </c>
      <c r="P200" s="73">
        <f>IF(Inskrivning!A202="h",Inskrivning!X202,0)</f>
        <v>0</v>
      </c>
      <c r="Q200" s="113"/>
    </row>
    <row r="201" spans="2:17" ht="15.6" x14ac:dyDescent="0.3">
      <c r="B201" s="55">
        <f>IF(Inskrivning!A203="h",Inskrivning!J203,0)</f>
        <v>0</v>
      </c>
      <c r="C201" s="35">
        <f>IF(Inskrivning!A203="h",Inskrivning!K203,0)</f>
        <v>0</v>
      </c>
      <c r="D201" s="16">
        <f>IF(Inskrivning!A203="h",Inskrivning!L203,0)</f>
        <v>0</v>
      </c>
      <c r="E201" s="16">
        <f>IF(Inskrivning!A203="h",Inskrivning!M203,0)</f>
        <v>0</v>
      </c>
      <c r="F201" s="16">
        <f>IF(Inskrivning!A203="h",Inskrivning!N203,0)</f>
        <v>0</v>
      </c>
      <c r="G201" s="16">
        <f>IF(Inskrivning!A203="h",Inskrivning!O203,0)</f>
        <v>0</v>
      </c>
      <c r="H201" s="16">
        <f>IF(Inskrivning!A203="h",Inskrivning!P203,0)</f>
        <v>0</v>
      </c>
      <c r="I201" s="73">
        <f>IF(Inskrivning!A203="h",Inskrivning!Q203,0)</f>
        <v>0</v>
      </c>
      <c r="J201" s="16">
        <f>IF(Inskrivning!A203="h",Inskrivning!R203,0)</f>
        <v>0</v>
      </c>
      <c r="K201" s="16">
        <f>IF(Inskrivning!A203="h",Inskrivning!S203,0)</f>
        <v>0</v>
      </c>
      <c r="L201" s="16">
        <f>IF(Inskrivning!A203="h",Inskrivning!T203,0)</f>
        <v>0</v>
      </c>
      <c r="M201" s="16">
        <f>IF(Inskrivning!A203="h",Inskrivning!U203,0)</f>
        <v>0</v>
      </c>
      <c r="N201" s="16">
        <f>IF(Inskrivning!A203="h",Inskrivning!V203,0)</f>
        <v>0</v>
      </c>
      <c r="O201" s="73">
        <f>IF(Inskrivning!A203="h",Inskrivning!W203,0)</f>
        <v>0</v>
      </c>
      <c r="P201" s="73">
        <f>IF(Inskrivning!A203="h",Inskrivning!X203,0)</f>
        <v>0</v>
      </c>
      <c r="Q201" s="113"/>
    </row>
    <row r="202" spans="2:17" ht="15.6" x14ac:dyDescent="0.3">
      <c r="B202" s="55">
        <f>IF(Inskrivning!A204="h",Inskrivning!J204,0)</f>
        <v>0</v>
      </c>
      <c r="C202" s="35">
        <f>IF(Inskrivning!A204="h",Inskrivning!K204,0)</f>
        <v>0</v>
      </c>
      <c r="D202" s="16">
        <f>IF(Inskrivning!A204="h",Inskrivning!L204,0)</f>
        <v>0</v>
      </c>
      <c r="E202" s="16">
        <f>IF(Inskrivning!A204="h",Inskrivning!M204,0)</f>
        <v>0</v>
      </c>
      <c r="F202" s="16">
        <f>IF(Inskrivning!A204="h",Inskrivning!N204,0)</f>
        <v>0</v>
      </c>
      <c r="G202" s="16">
        <f>IF(Inskrivning!A204="h",Inskrivning!O204,0)</f>
        <v>0</v>
      </c>
      <c r="H202" s="16">
        <f>IF(Inskrivning!A204="h",Inskrivning!P204,0)</f>
        <v>0</v>
      </c>
      <c r="I202" s="73">
        <f>IF(Inskrivning!A204="h",Inskrivning!Q204,0)</f>
        <v>0</v>
      </c>
      <c r="J202" s="16">
        <f>IF(Inskrivning!A204="h",Inskrivning!R204,0)</f>
        <v>0</v>
      </c>
      <c r="K202" s="16">
        <f>IF(Inskrivning!A204="h",Inskrivning!S204,0)</f>
        <v>0</v>
      </c>
      <c r="L202" s="16">
        <f>IF(Inskrivning!A204="h",Inskrivning!T204,0)</f>
        <v>0</v>
      </c>
      <c r="M202" s="16">
        <f>IF(Inskrivning!A204="h",Inskrivning!U204,0)</f>
        <v>0</v>
      </c>
      <c r="N202" s="16">
        <f>IF(Inskrivning!A204="h",Inskrivning!V204,0)</f>
        <v>0</v>
      </c>
      <c r="O202" s="73">
        <f>IF(Inskrivning!A204="h",Inskrivning!W204,0)</f>
        <v>0</v>
      </c>
      <c r="P202" s="73">
        <f>IF(Inskrivning!A204="h",Inskrivning!X204,0)</f>
        <v>0</v>
      </c>
      <c r="Q202" s="113"/>
    </row>
    <row r="203" spans="2:17" ht="15.6" x14ac:dyDescent="0.3">
      <c r="B203" s="55">
        <f>IF(Inskrivning!A205="h",Inskrivning!J205,0)</f>
        <v>0</v>
      </c>
      <c r="C203" s="35">
        <f>IF(Inskrivning!A205="h",Inskrivning!K205,0)</f>
        <v>0</v>
      </c>
      <c r="D203" s="16">
        <f>IF(Inskrivning!A205="h",Inskrivning!L205,0)</f>
        <v>0</v>
      </c>
      <c r="E203" s="16">
        <f>IF(Inskrivning!A205="h",Inskrivning!M205,0)</f>
        <v>0</v>
      </c>
      <c r="F203" s="16">
        <f>IF(Inskrivning!A205="h",Inskrivning!N205,0)</f>
        <v>0</v>
      </c>
      <c r="G203" s="16">
        <f>IF(Inskrivning!A205="h",Inskrivning!O205,0)</f>
        <v>0</v>
      </c>
      <c r="H203" s="16">
        <f>IF(Inskrivning!A205="h",Inskrivning!P205,0)</f>
        <v>0</v>
      </c>
      <c r="I203" s="73">
        <f>IF(Inskrivning!A205="h",Inskrivning!Q205,0)</f>
        <v>0</v>
      </c>
      <c r="J203" s="16">
        <f>IF(Inskrivning!A205="h",Inskrivning!R205,0)</f>
        <v>0</v>
      </c>
      <c r="K203" s="16">
        <f>IF(Inskrivning!A205="h",Inskrivning!S205,0)</f>
        <v>0</v>
      </c>
      <c r="L203" s="16">
        <f>IF(Inskrivning!A205="h",Inskrivning!T205,0)</f>
        <v>0</v>
      </c>
      <c r="M203" s="16">
        <f>IF(Inskrivning!A205="h",Inskrivning!U205,0)</f>
        <v>0</v>
      </c>
      <c r="N203" s="16">
        <f>IF(Inskrivning!A205="h",Inskrivning!V205,0)</f>
        <v>0</v>
      </c>
      <c r="O203" s="73">
        <f>IF(Inskrivning!A205="h",Inskrivning!W205,0)</f>
        <v>0</v>
      </c>
      <c r="P203" s="73">
        <f>IF(Inskrivning!A205="h",Inskrivning!X205,0)</f>
        <v>0</v>
      </c>
      <c r="Q203" s="113"/>
    </row>
    <row r="204" spans="2:17" ht="15.6" x14ac:dyDescent="0.3">
      <c r="B204" s="55">
        <f>IF(Inskrivning!A206="h",Inskrivning!J206,0)</f>
        <v>0</v>
      </c>
      <c r="C204" s="35">
        <f>IF(Inskrivning!A206="h",Inskrivning!K206,0)</f>
        <v>0</v>
      </c>
      <c r="D204" s="16">
        <f>IF(Inskrivning!A206="h",Inskrivning!L206,0)</f>
        <v>0</v>
      </c>
      <c r="E204" s="16">
        <f>IF(Inskrivning!A206="h",Inskrivning!M206,0)</f>
        <v>0</v>
      </c>
      <c r="F204" s="16">
        <f>IF(Inskrivning!A206="h",Inskrivning!N206,0)</f>
        <v>0</v>
      </c>
      <c r="G204" s="16">
        <f>IF(Inskrivning!A206="h",Inskrivning!O206,0)</f>
        <v>0</v>
      </c>
      <c r="H204" s="16">
        <f>IF(Inskrivning!A206="h",Inskrivning!P206,0)</f>
        <v>0</v>
      </c>
      <c r="I204" s="73">
        <f>IF(Inskrivning!A206="h",Inskrivning!Q206,0)</f>
        <v>0</v>
      </c>
      <c r="J204" s="16">
        <f>IF(Inskrivning!A206="h",Inskrivning!R206,0)</f>
        <v>0</v>
      </c>
      <c r="K204" s="16">
        <f>IF(Inskrivning!A206="h",Inskrivning!S206,0)</f>
        <v>0</v>
      </c>
      <c r="L204" s="16">
        <f>IF(Inskrivning!A206="h",Inskrivning!T206,0)</f>
        <v>0</v>
      </c>
      <c r="M204" s="16">
        <f>IF(Inskrivning!A206="h",Inskrivning!U206,0)</f>
        <v>0</v>
      </c>
      <c r="N204" s="16">
        <f>IF(Inskrivning!A206="h",Inskrivning!V206,0)</f>
        <v>0</v>
      </c>
      <c r="O204" s="73">
        <f>IF(Inskrivning!A206="h",Inskrivning!W206,0)</f>
        <v>0</v>
      </c>
      <c r="P204" s="73">
        <f>IF(Inskrivning!A206="h",Inskrivning!X206,0)</f>
        <v>0</v>
      </c>
      <c r="Q204" s="113"/>
    </row>
    <row r="301" spans="1:20" ht="24.6" x14ac:dyDescent="0.4">
      <c r="B301" s="71" t="s">
        <v>517</v>
      </c>
      <c r="T301" s="4"/>
    </row>
    <row r="303" spans="1:20" x14ac:dyDescent="0.25">
      <c r="B303" s="38"/>
      <c r="C303" s="21"/>
      <c r="D303" s="2" t="s">
        <v>1</v>
      </c>
      <c r="E303" s="2" t="s">
        <v>1</v>
      </c>
      <c r="F303" s="2" t="s">
        <v>1</v>
      </c>
      <c r="G303" s="2" t="s">
        <v>1</v>
      </c>
      <c r="H303" s="2" t="s">
        <v>1</v>
      </c>
      <c r="I303" s="1" t="s">
        <v>2</v>
      </c>
      <c r="J303" s="2" t="s">
        <v>1</v>
      </c>
      <c r="K303" s="2" t="s">
        <v>1</v>
      </c>
      <c r="L303" s="2" t="s">
        <v>1</v>
      </c>
      <c r="M303" s="2" t="s">
        <v>3</v>
      </c>
      <c r="N303" s="2" t="s">
        <v>1</v>
      </c>
      <c r="O303" s="1" t="s">
        <v>2</v>
      </c>
      <c r="P303" s="1"/>
      <c r="Q303" s="109" t="s">
        <v>459</v>
      </c>
    </row>
    <row r="304" spans="1:20" ht="13.8" x14ac:dyDescent="0.25">
      <c r="A304" s="2" t="s">
        <v>22</v>
      </c>
      <c r="B304" s="58" t="s">
        <v>5</v>
      </c>
      <c r="C304" s="54" t="s">
        <v>6</v>
      </c>
      <c r="D304" s="47">
        <v>1</v>
      </c>
      <c r="E304" s="47">
        <v>2</v>
      </c>
      <c r="F304" s="47">
        <v>3</v>
      </c>
      <c r="G304" s="47">
        <v>4</v>
      </c>
      <c r="H304" s="47">
        <v>5</v>
      </c>
      <c r="I304" s="48" t="s">
        <v>7</v>
      </c>
      <c r="J304" s="47">
        <v>6</v>
      </c>
      <c r="K304" s="47">
        <v>7</v>
      </c>
      <c r="L304" s="47">
        <v>8</v>
      </c>
      <c r="M304" s="47">
        <v>9</v>
      </c>
      <c r="N304" s="47">
        <v>10</v>
      </c>
      <c r="O304" s="48" t="s">
        <v>8</v>
      </c>
      <c r="P304" s="49" t="s">
        <v>9</v>
      </c>
      <c r="Q304" s="109" t="s">
        <v>239</v>
      </c>
      <c r="T304" s="2">
        <f>Inskrivning!$S$1003</f>
        <v>0</v>
      </c>
    </row>
    <row r="305" spans="1:17" ht="15.6" x14ac:dyDescent="0.3">
      <c r="A305" s="16">
        <f>IF(B305=0,1,1)</f>
        <v>1</v>
      </c>
      <c r="B305" s="55">
        <f>IF(Inskrivning!A1010="h",Inskrivning!J1010,0)</f>
        <v>0</v>
      </c>
      <c r="C305" s="35">
        <f>IF(Inskrivning!A1010="h",Inskrivning!K1010,0)</f>
        <v>0</v>
      </c>
      <c r="D305" s="16">
        <f>IF(Inskrivning!A1010="h",Inskrivning!L1010,0)</f>
        <v>0</v>
      </c>
      <c r="E305" s="16">
        <f>IF(Inskrivning!A1010="h",Inskrivning!M1010,0)</f>
        <v>0</v>
      </c>
      <c r="F305" s="16">
        <f>IF(Inskrivning!A1010="h",Inskrivning!N1010,0)</f>
        <v>0</v>
      </c>
      <c r="G305" s="16">
        <f>IF(Inskrivning!A1010="h",Inskrivning!O1010,0)</f>
        <v>0</v>
      </c>
      <c r="H305" s="16">
        <f>IF(Inskrivning!A1010="h",Inskrivning!P1010,0)</f>
        <v>0</v>
      </c>
      <c r="I305" s="73">
        <f>IF(Inskrivning!A1010="h",Inskrivning!Q1010,0)</f>
        <v>0</v>
      </c>
      <c r="J305" s="16">
        <f>IF(Inskrivning!A1010="h",Inskrivning!R1010,0)</f>
        <v>0</v>
      </c>
      <c r="K305" s="16">
        <f>IF(Inskrivning!A1010="h",Inskrivning!S1010,0)</f>
        <v>0</v>
      </c>
      <c r="L305" s="16">
        <f>IF(Inskrivning!A1010="h",Inskrivning!T1010,0)</f>
        <v>0</v>
      </c>
      <c r="M305" s="16">
        <f>IF(Inskrivning!A1010="h",Inskrivning!U1010,0)</f>
        <v>0</v>
      </c>
      <c r="N305" s="16">
        <f>IF(Inskrivning!A1010="h",Inskrivning!V1010,0)</f>
        <v>0</v>
      </c>
      <c r="O305" s="73">
        <f>IF(Inskrivning!A1010="h",Inskrivning!W1010,0)</f>
        <v>0</v>
      </c>
      <c r="P305" s="73">
        <f>IF(Inskrivning!A1010="h",Inskrivning!X1010,0)</f>
        <v>0</v>
      </c>
      <c r="Q305" s="113"/>
    </row>
    <row r="306" spans="1:17" ht="15.6" x14ac:dyDescent="0.3">
      <c r="A306" s="16">
        <f>IF(B306=0,ROW(2:2),IF(AND(P306=P305,Q306&lt;Q305),ROW(2:2),IF(P306=P305,A305,ROW(2:2))))</f>
        <v>2</v>
      </c>
      <c r="B306" s="55">
        <f>IF(Inskrivning!A1046="h",Inskrivning!J1046,0)</f>
        <v>0</v>
      </c>
      <c r="C306" s="35">
        <f>IF(Inskrivning!A1046="h",Inskrivning!K1046,0)</f>
        <v>0</v>
      </c>
      <c r="D306" s="16">
        <f>IF(Inskrivning!A1046="h",Inskrivning!L1046,0)</f>
        <v>0</v>
      </c>
      <c r="E306" s="16">
        <f>IF(Inskrivning!A1046="h",Inskrivning!M1046,0)</f>
        <v>0</v>
      </c>
      <c r="F306" s="16">
        <f>IF(Inskrivning!A1046="h",Inskrivning!N1046,0)</f>
        <v>0</v>
      </c>
      <c r="G306" s="16">
        <f>IF(Inskrivning!A1046="h",Inskrivning!O1046,0)</f>
        <v>0</v>
      </c>
      <c r="H306" s="16">
        <f>IF(Inskrivning!A1046="h",Inskrivning!P1046,0)</f>
        <v>0</v>
      </c>
      <c r="I306" s="73">
        <f>IF(Inskrivning!A1046="h",Inskrivning!Q1046,0)</f>
        <v>0</v>
      </c>
      <c r="J306" s="16">
        <f>IF(Inskrivning!A1046="h",Inskrivning!R1046,0)</f>
        <v>0</v>
      </c>
      <c r="K306" s="16">
        <f>IF(Inskrivning!A1046="h",Inskrivning!S1046,0)</f>
        <v>0</v>
      </c>
      <c r="L306" s="16">
        <f>IF(Inskrivning!A1046="h",Inskrivning!T1046,0)</f>
        <v>0</v>
      </c>
      <c r="M306" s="16">
        <f>IF(Inskrivning!A1046="h",Inskrivning!U1046,0)</f>
        <v>0</v>
      </c>
      <c r="N306" s="16">
        <f>IF(Inskrivning!A1046="h",Inskrivning!V1046,0)</f>
        <v>0</v>
      </c>
      <c r="O306" s="73">
        <f>IF(Inskrivning!A1046="h",Inskrivning!W1046,0)</f>
        <v>0</v>
      </c>
      <c r="P306" s="73">
        <f>IF(Inskrivning!A1046="h",Inskrivning!X1046,0)</f>
        <v>0</v>
      </c>
      <c r="Q306" s="113"/>
    </row>
    <row r="307" spans="1:17" ht="15.6" x14ac:dyDescent="0.3">
      <c r="A307" s="16">
        <f t="shared" ref="A307:A370" si="3">IF(B307=0,ROW(3:3),IF(AND(P307=P306,Q307&lt;Q306),ROW(3:3),IF(P307=P306,A306,ROW(3:3))))</f>
        <v>3</v>
      </c>
      <c r="B307" s="55">
        <f>IF(Inskrivning!A1008="h",Inskrivning!J1008,0)</f>
        <v>0</v>
      </c>
      <c r="C307" s="35">
        <f>IF(Inskrivning!A1008="h",Inskrivning!K1008,0)</f>
        <v>0</v>
      </c>
      <c r="D307" s="16">
        <f>IF(Inskrivning!A1008="h",Inskrivning!L1008,0)</f>
        <v>0</v>
      </c>
      <c r="E307" s="16">
        <f>IF(Inskrivning!A1008="h",Inskrivning!M1008,0)</f>
        <v>0</v>
      </c>
      <c r="F307" s="16">
        <f>IF(Inskrivning!A1008="h",Inskrivning!N1008,0)</f>
        <v>0</v>
      </c>
      <c r="G307" s="16">
        <f>IF(Inskrivning!A1008="h",Inskrivning!O1008,0)</f>
        <v>0</v>
      </c>
      <c r="H307" s="16">
        <f>IF(Inskrivning!A1008="h",Inskrivning!P1008,0)</f>
        <v>0</v>
      </c>
      <c r="I307" s="73">
        <f>IF(Inskrivning!A1008="h",Inskrivning!Q1008,0)</f>
        <v>0</v>
      </c>
      <c r="J307" s="16">
        <f>IF(Inskrivning!A1008="h",Inskrivning!R1008,0)</f>
        <v>0</v>
      </c>
      <c r="K307" s="16">
        <f>IF(Inskrivning!A1008="h",Inskrivning!S1008,0)</f>
        <v>0</v>
      </c>
      <c r="L307" s="16">
        <f>IF(Inskrivning!A1008="h",Inskrivning!T1008,0)</f>
        <v>0</v>
      </c>
      <c r="M307" s="16">
        <f>IF(Inskrivning!A1008="h",Inskrivning!U1008,0)</f>
        <v>0</v>
      </c>
      <c r="N307" s="16">
        <f>IF(Inskrivning!A1008="h",Inskrivning!V1008,0)</f>
        <v>0</v>
      </c>
      <c r="O307" s="73">
        <f>IF(Inskrivning!A1008="h",Inskrivning!W1008,0)</f>
        <v>0</v>
      </c>
      <c r="P307" s="73">
        <f>IF(Inskrivning!A1008="h",Inskrivning!X1008,0)</f>
        <v>0</v>
      </c>
      <c r="Q307" s="113"/>
    </row>
    <row r="308" spans="1:17" ht="15.6" x14ac:dyDescent="0.3">
      <c r="A308" s="16">
        <f t="shared" si="3"/>
        <v>4</v>
      </c>
      <c r="B308" s="55">
        <f>IF(Inskrivning!A1009="h",Inskrivning!J1009,0)</f>
        <v>0</v>
      </c>
      <c r="C308" s="35">
        <f>IF(Inskrivning!A1009="h",Inskrivning!K1009,0)</f>
        <v>0</v>
      </c>
      <c r="D308" s="16">
        <f>IF(Inskrivning!A1009="h",Inskrivning!L1009,0)</f>
        <v>0</v>
      </c>
      <c r="E308" s="16">
        <f>IF(Inskrivning!A1009="h",Inskrivning!M1009,0)</f>
        <v>0</v>
      </c>
      <c r="F308" s="16">
        <f>IF(Inskrivning!A1009="h",Inskrivning!N1009,0)</f>
        <v>0</v>
      </c>
      <c r="G308" s="16">
        <f>IF(Inskrivning!A1009="h",Inskrivning!O1009,0)</f>
        <v>0</v>
      </c>
      <c r="H308" s="16">
        <f>IF(Inskrivning!A1009="h",Inskrivning!P1009,0)</f>
        <v>0</v>
      </c>
      <c r="I308" s="73">
        <f>IF(Inskrivning!A1009="h",Inskrivning!Q1009,0)</f>
        <v>0</v>
      </c>
      <c r="J308" s="16">
        <f>IF(Inskrivning!A1009="h",Inskrivning!R1009,0)</f>
        <v>0</v>
      </c>
      <c r="K308" s="16">
        <f>IF(Inskrivning!A1009="h",Inskrivning!S1009,0)</f>
        <v>0</v>
      </c>
      <c r="L308" s="16">
        <f>IF(Inskrivning!A1009="h",Inskrivning!T1009,0)</f>
        <v>0</v>
      </c>
      <c r="M308" s="16">
        <f>IF(Inskrivning!A1009="h",Inskrivning!U1009,0)</f>
        <v>0</v>
      </c>
      <c r="N308" s="16">
        <f>IF(Inskrivning!A1009="h",Inskrivning!V1009,0)</f>
        <v>0</v>
      </c>
      <c r="O308" s="73">
        <f>IF(Inskrivning!A1009="h",Inskrivning!W1009,0)</f>
        <v>0</v>
      </c>
      <c r="P308" s="73">
        <f>IF(Inskrivning!A1009="h",Inskrivning!X1009,0)</f>
        <v>0</v>
      </c>
      <c r="Q308" s="113"/>
    </row>
    <row r="309" spans="1:17" ht="15.6" x14ac:dyDescent="0.3">
      <c r="A309" s="16">
        <f t="shared" si="3"/>
        <v>5</v>
      </c>
      <c r="B309" s="55">
        <f>IF(Inskrivning!A1012="h",Inskrivning!J1012,0)</f>
        <v>0</v>
      </c>
      <c r="C309" s="35">
        <f>IF(Inskrivning!A1012="h",Inskrivning!K1012,0)</f>
        <v>0</v>
      </c>
      <c r="D309" s="16">
        <f>IF(Inskrivning!A1012="h",Inskrivning!L1012,0)</f>
        <v>0</v>
      </c>
      <c r="E309" s="16">
        <f>IF(Inskrivning!A1012="h",Inskrivning!M1012,0)</f>
        <v>0</v>
      </c>
      <c r="F309" s="16">
        <f>IF(Inskrivning!A1012="h",Inskrivning!N1012,0)</f>
        <v>0</v>
      </c>
      <c r="G309" s="16">
        <f>IF(Inskrivning!A1012="h",Inskrivning!O1012,0)</f>
        <v>0</v>
      </c>
      <c r="H309" s="16">
        <f>IF(Inskrivning!A1012="h",Inskrivning!P1012,0)</f>
        <v>0</v>
      </c>
      <c r="I309" s="73">
        <f>IF(Inskrivning!A1012="h",Inskrivning!Q1012,0)</f>
        <v>0</v>
      </c>
      <c r="J309" s="16">
        <f>IF(Inskrivning!A1012="h",Inskrivning!R1012,0)</f>
        <v>0</v>
      </c>
      <c r="K309" s="16">
        <f>IF(Inskrivning!A1012="h",Inskrivning!S1012,0)</f>
        <v>0</v>
      </c>
      <c r="L309" s="16">
        <f>IF(Inskrivning!A1012="h",Inskrivning!T1012,0)</f>
        <v>0</v>
      </c>
      <c r="M309" s="16">
        <f>IF(Inskrivning!A1012="h",Inskrivning!U1012,0)</f>
        <v>0</v>
      </c>
      <c r="N309" s="16">
        <f>IF(Inskrivning!A1012="h",Inskrivning!V1012,0)</f>
        <v>0</v>
      </c>
      <c r="O309" s="73">
        <f>IF(Inskrivning!A1012="h",Inskrivning!W1012,0)</f>
        <v>0</v>
      </c>
      <c r="P309" s="73">
        <f>IF(Inskrivning!A1012="h",Inskrivning!X1012,0)</f>
        <v>0</v>
      </c>
      <c r="Q309" s="113"/>
    </row>
    <row r="310" spans="1:17" ht="15.6" x14ac:dyDescent="0.3">
      <c r="A310" s="16">
        <f t="shared" si="3"/>
        <v>6</v>
      </c>
      <c r="B310" s="55">
        <f>IF(Inskrivning!A1063="h",Inskrivning!J1063,0)</f>
        <v>0</v>
      </c>
      <c r="C310" s="35">
        <f>IF(Inskrivning!A1063="h",Inskrivning!K1063,0)</f>
        <v>0</v>
      </c>
      <c r="D310" s="16">
        <f>IF(Inskrivning!A1063="h",Inskrivning!L1063,0)</f>
        <v>0</v>
      </c>
      <c r="E310" s="16">
        <f>IF(Inskrivning!A1063="h",Inskrivning!M1063,0)</f>
        <v>0</v>
      </c>
      <c r="F310" s="16">
        <f>IF(Inskrivning!A1063="h",Inskrivning!N1063,0)</f>
        <v>0</v>
      </c>
      <c r="G310" s="16">
        <f>IF(Inskrivning!A1063="h",Inskrivning!O1063,0)</f>
        <v>0</v>
      </c>
      <c r="H310" s="16">
        <f>IF(Inskrivning!A1063="h",Inskrivning!P1063,0)</f>
        <v>0</v>
      </c>
      <c r="I310" s="73">
        <f>IF(Inskrivning!A1063="h",Inskrivning!Q1063,0)</f>
        <v>0</v>
      </c>
      <c r="J310" s="16">
        <f>IF(Inskrivning!A1063="h",Inskrivning!R1063,0)</f>
        <v>0</v>
      </c>
      <c r="K310" s="16">
        <f>IF(Inskrivning!A1063="h",Inskrivning!S1063,0)</f>
        <v>0</v>
      </c>
      <c r="L310" s="16">
        <f>IF(Inskrivning!A1063="h",Inskrivning!T1063,0)</f>
        <v>0</v>
      </c>
      <c r="M310" s="16">
        <f>IF(Inskrivning!A1063="h",Inskrivning!U1063,0)</f>
        <v>0</v>
      </c>
      <c r="N310" s="16">
        <f>IF(Inskrivning!A1063="h",Inskrivning!V1063,0)</f>
        <v>0</v>
      </c>
      <c r="O310" s="73">
        <f>IF(Inskrivning!A1063="h",Inskrivning!W1063,0)</f>
        <v>0</v>
      </c>
      <c r="P310" s="73">
        <f>IF(Inskrivning!A1063="h",Inskrivning!X1063,0)</f>
        <v>0</v>
      </c>
      <c r="Q310" s="113"/>
    </row>
    <row r="311" spans="1:17" ht="15.6" x14ac:dyDescent="0.3">
      <c r="A311" s="16">
        <f t="shared" si="3"/>
        <v>7</v>
      </c>
      <c r="B311" s="55">
        <f>IF(Inskrivning!A1098="h",Inskrivning!J1098,0)</f>
        <v>0</v>
      </c>
      <c r="C311" s="35">
        <f>IF(Inskrivning!A1098="h",Inskrivning!K1098,0)</f>
        <v>0</v>
      </c>
      <c r="D311" s="16">
        <f>IF(Inskrivning!A1098="h",Inskrivning!L1098,0)</f>
        <v>0</v>
      </c>
      <c r="E311" s="16">
        <f>IF(Inskrivning!A1098="h",Inskrivning!M1098,0)</f>
        <v>0</v>
      </c>
      <c r="F311" s="16">
        <f>IF(Inskrivning!A1098="h",Inskrivning!N1098,0)</f>
        <v>0</v>
      </c>
      <c r="G311" s="16">
        <f>IF(Inskrivning!A1098="h",Inskrivning!O1098,0)</f>
        <v>0</v>
      </c>
      <c r="H311" s="16">
        <f>IF(Inskrivning!A1098="h",Inskrivning!P1098,0)</f>
        <v>0</v>
      </c>
      <c r="I311" s="73">
        <f>IF(Inskrivning!A1098="h",Inskrivning!Q1098,0)</f>
        <v>0</v>
      </c>
      <c r="J311" s="16">
        <f>IF(Inskrivning!A1098="h",Inskrivning!R1098,0)</f>
        <v>0</v>
      </c>
      <c r="K311" s="16">
        <f>IF(Inskrivning!A1098="h",Inskrivning!S1098,0)</f>
        <v>0</v>
      </c>
      <c r="L311" s="16">
        <f>IF(Inskrivning!A1098="h",Inskrivning!T1098,0)</f>
        <v>0</v>
      </c>
      <c r="M311" s="16">
        <f>IF(Inskrivning!A1098="h",Inskrivning!U1098,0)</f>
        <v>0</v>
      </c>
      <c r="N311" s="16">
        <f>IF(Inskrivning!A1098="h",Inskrivning!V1098,0)</f>
        <v>0</v>
      </c>
      <c r="O311" s="73">
        <f>IF(Inskrivning!A1098="h",Inskrivning!W1098,0)</f>
        <v>0</v>
      </c>
      <c r="P311" s="73">
        <f>IF(Inskrivning!A1098="h",Inskrivning!X1098,0)</f>
        <v>0</v>
      </c>
      <c r="Q311" s="113"/>
    </row>
    <row r="312" spans="1:17" ht="15.6" x14ac:dyDescent="0.3">
      <c r="A312" s="16">
        <f t="shared" si="3"/>
        <v>8</v>
      </c>
      <c r="B312" s="55">
        <f>IF(Inskrivning!A1082="h",Inskrivning!J1082,0)</f>
        <v>0</v>
      </c>
      <c r="C312" s="35">
        <f>IF(Inskrivning!A1082="h",Inskrivning!K1082,0)</f>
        <v>0</v>
      </c>
      <c r="D312" s="16">
        <f>IF(Inskrivning!A1082="h",Inskrivning!L1082,0)</f>
        <v>0</v>
      </c>
      <c r="E312" s="16">
        <f>IF(Inskrivning!A1082="h",Inskrivning!M1082,0)</f>
        <v>0</v>
      </c>
      <c r="F312" s="16">
        <f>IF(Inskrivning!A1082="h",Inskrivning!N1082,0)</f>
        <v>0</v>
      </c>
      <c r="G312" s="16">
        <f>IF(Inskrivning!A1082="h",Inskrivning!O1082,0)</f>
        <v>0</v>
      </c>
      <c r="H312" s="16">
        <f>IF(Inskrivning!A1082="h",Inskrivning!P1082,0)</f>
        <v>0</v>
      </c>
      <c r="I312" s="73">
        <f>IF(Inskrivning!A1082="h",Inskrivning!Q1082,0)</f>
        <v>0</v>
      </c>
      <c r="J312" s="16">
        <f>IF(Inskrivning!A1082="h",Inskrivning!R1082,0)</f>
        <v>0</v>
      </c>
      <c r="K312" s="16">
        <f>IF(Inskrivning!A1082="h",Inskrivning!S1082,0)</f>
        <v>0</v>
      </c>
      <c r="L312" s="16">
        <f>IF(Inskrivning!A1082="h",Inskrivning!T1082,0)</f>
        <v>0</v>
      </c>
      <c r="M312" s="16">
        <f>IF(Inskrivning!A1082="h",Inskrivning!U1082,0)</f>
        <v>0</v>
      </c>
      <c r="N312" s="16">
        <f>IF(Inskrivning!A1082="h",Inskrivning!V1082,0)</f>
        <v>0</v>
      </c>
      <c r="O312" s="73">
        <f>IF(Inskrivning!A1082="h",Inskrivning!W1082,0)</f>
        <v>0</v>
      </c>
      <c r="P312" s="73">
        <f>IF(Inskrivning!A1082="h",Inskrivning!X1082,0)</f>
        <v>0</v>
      </c>
      <c r="Q312" s="113"/>
    </row>
    <row r="313" spans="1:17" ht="15.6" x14ac:dyDescent="0.3">
      <c r="A313" s="16">
        <f t="shared" si="3"/>
        <v>9</v>
      </c>
      <c r="B313" s="55">
        <f>IF(Inskrivning!A1007="h",Inskrivning!J1007,0)</f>
        <v>0</v>
      </c>
      <c r="C313" s="35">
        <f>IF(Inskrivning!A1007="h",Inskrivning!K1007,0)</f>
        <v>0</v>
      </c>
      <c r="D313" s="16">
        <f>IF(Inskrivning!A1007="h",Inskrivning!L1007,0)</f>
        <v>0</v>
      </c>
      <c r="E313" s="16">
        <f>IF(Inskrivning!A1007="h",Inskrivning!M1007,0)</f>
        <v>0</v>
      </c>
      <c r="F313" s="16">
        <f>IF(Inskrivning!A1007="h",Inskrivning!N1007,0)</f>
        <v>0</v>
      </c>
      <c r="G313" s="16">
        <f>IF(Inskrivning!A1007="h",Inskrivning!O1007,0)</f>
        <v>0</v>
      </c>
      <c r="H313" s="16">
        <f>IF(Inskrivning!A1007="h",Inskrivning!P1007,0)</f>
        <v>0</v>
      </c>
      <c r="I313" s="73">
        <f>IF(Inskrivning!A1007="h",Inskrivning!Q1007,0)</f>
        <v>0</v>
      </c>
      <c r="J313" s="16">
        <f>IF(Inskrivning!A1007="h",Inskrivning!R1007,0)</f>
        <v>0</v>
      </c>
      <c r="K313" s="16">
        <f>IF(Inskrivning!A1007="h",Inskrivning!S1007,0)</f>
        <v>0</v>
      </c>
      <c r="L313" s="16">
        <f>IF(Inskrivning!A1007="h",Inskrivning!T1007,0)</f>
        <v>0</v>
      </c>
      <c r="M313" s="16">
        <f>IF(Inskrivning!A1007="h",Inskrivning!U1007,0)</f>
        <v>0</v>
      </c>
      <c r="N313" s="16">
        <f>IF(Inskrivning!A1007="h",Inskrivning!V1007,0)</f>
        <v>0</v>
      </c>
      <c r="O313" s="73">
        <f>IF(Inskrivning!A1007="h",Inskrivning!W1007,0)</f>
        <v>0</v>
      </c>
      <c r="P313" s="73">
        <f>IF(Inskrivning!A1007="h",Inskrivning!X1007,0)</f>
        <v>0</v>
      </c>
      <c r="Q313" s="113"/>
    </row>
    <row r="314" spans="1:17" ht="15.6" x14ac:dyDescent="0.3">
      <c r="A314" s="16">
        <f t="shared" si="3"/>
        <v>10</v>
      </c>
      <c r="B314" s="55">
        <f>IF(Inskrivning!A1011="h",Inskrivning!J1011,0)</f>
        <v>0</v>
      </c>
      <c r="C314" s="35">
        <f>IF(Inskrivning!A1011="h",Inskrivning!K1011,0)</f>
        <v>0</v>
      </c>
      <c r="D314" s="16">
        <f>IF(Inskrivning!A1011="h",Inskrivning!L1011,0)</f>
        <v>0</v>
      </c>
      <c r="E314" s="16">
        <f>IF(Inskrivning!A1011="h",Inskrivning!M1011,0)</f>
        <v>0</v>
      </c>
      <c r="F314" s="16">
        <f>IF(Inskrivning!A1011="h",Inskrivning!N1011,0)</f>
        <v>0</v>
      </c>
      <c r="G314" s="16">
        <f>IF(Inskrivning!A1011="h",Inskrivning!O1011,0)</f>
        <v>0</v>
      </c>
      <c r="H314" s="16">
        <f>IF(Inskrivning!A1011="h",Inskrivning!P1011,0)</f>
        <v>0</v>
      </c>
      <c r="I314" s="73">
        <f>IF(Inskrivning!A1011="h",Inskrivning!Q1011,0)</f>
        <v>0</v>
      </c>
      <c r="J314" s="16">
        <f>IF(Inskrivning!A1011="h",Inskrivning!R1011,0)</f>
        <v>0</v>
      </c>
      <c r="K314" s="16">
        <f>IF(Inskrivning!A1011="h",Inskrivning!S1011,0)</f>
        <v>0</v>
      </c>
      <c r="L314" s="16">
        <f>IF(Inskrivning!A1011="h",Inskrivning!T1011,0)</f>
        <v>0</v>
      </c>
      <c r="M314" s="16">
        <f>IF(Inskrivning!A1011="h",Inskrivning!U1011,0)</f>
        <v>0</v>
      </c>
      <c r="N314" s="16">
        <f>IF(Inskrivning!A1011="h",Inskrivning!V1011,0)</f>
        <v>0</v>
      </c>
      <c r="O314" s="73">
        <f>IF(Inskrivning!A1011="h",Inskrivning!W1011,0)</f>
        <v>0</v>
      </c>
      <c r="P314" s="73">
        <f>IF(Inskrivning!A1011="h",Inskrivning!X1011,0)</f>
        <v>0</v>
      </c>
      <c r="Q314" s="113"/>
    </row>
    <row r="315" spans="1:17" ht="15.6" x14ac:dyDescent="0.3">
      <c r="A315" s="16">
        <f t="shared" si="3"/>
        <v>11</v>
      </c>
      <c r="B315" s="55">
        <f>IF(Inskrivning!A1013="h",Inskrivning!J1013,0)</f>
        <v>0</v>
      </c>
      <c r="C315" s="35">
        <f>IF(Inskrivning!A1013="h",Inskrivning!K1013,0)</f>
        <v>0</v>
      </c>
      <c r="D315" s="16">
        <f>IF(Inskrivning!A1013="h",Inskrivning!L1013,0)</f>
        <v>0</v>
      </c>
      <c r="E315" s="16">
        <f>IF(Inskrivning!A1013="h",Inskrivning!M1013,0)</f>
        <v>0</v>
      </c>
      <c r="F315" s="16">
        <f>IF(Inskrivning!A1013="h",Inskrivning!N1013,0)</f>
        <v>0</v>
      </c>
      <c r="G315" s="16">
        <f>IF(Inskrivning!A1013="h",Inskrivning!O1013,0)</f>
        <v>0</v>
      </c>
      <c r="H315" s="16">
        <f>IF(Inskrivning!A1013="h",Inskrivning!P1013,0)</f>
        <v>0</v>
      </c>
      <c r="I315" s="73">
        <f>IF(Inskrivning!A1013="h",Inskrivning!Q1013,0)</f>
        <v>0</v>
      </c>
      <c r="J315" s="16">
        <f>IF(Inskrivning!A1013="h",Inskrivning!R1013,0)</f>
        <v>0</v>
      </c>
      <c r="K315" s="16">
        <f>IF(Inskrivning!A1013="h",Inskrivning!S1013,0)</f>
        <v>0</v>
      </c>
      <c r="L315" s="16">
        <f>IF(Inskrivning!A1013="h",Inskrivning!T1013,0)</f>
        <v>0</v>
      </c>
      <c r="M315" s="16">
        <f>IF(Inskrivning!A1013="h",Inskrivning!U1013,0)</f>
        <v>0</v>
      </c>
      <c r="N315" s="16">
        <f>IF(Inskrivning!A1013="h",Inskrivning!V1013,0)</f>
        <v>0</v>
      </c>
      <c r="O315" s="73">
        <f>IF(Inskrivning!A1013="h",Inskrivning!W1013,0)</f>
        <v>0</v>
      </c>
      <c r="P315" s="73">
        <f>IF(Inskrivning!A1013="h",Inskrivning!X1013,0)</f>
        <v>0</v>
      </c>
      <c r="Q315" s="113"/>
    </row>
    <row r="316" spans="1:17" ht="15.6" x14ac:dyDescent="0.3">
      <c r="A316" s="16">
        <f t="shared" si="3"/>
        <v>12</v>
      </c>
      <c r="B316" s="55">
        <f>IF(Inskrivning!A1014="h",Inskrivning!J1014,0)</f>
        <v>0</v>
      </c>
      <c r="C316" s="35">
        <f>IF(Inskrivning!A1014="h",Inskrivning!K1014,0)</f>
        <v>0</v>
      </c>
      <c r="D316" s="16">
        <f>IF(Inskrivning!A1014="h",Inskrivning!L1014,0)</f>
        <v>0</v>
      </c>
      <c r="E316" s="16">
        <f>IF(Inskrivning!A1014="h",Inskrivning!M1014,0)</f>
        <v>0</v>
      </c>
      <c r="F316" s="16">
        <f>IF(Inskrivning!A1014="h",Inskrivning!N1014,0)</f>
        <v>0</v>
      </c>
      <c r="G316" s="16">
        <f>IF(Inskrivning!A1014="h",Inskrivning!O1014,0)</f>
        <v>0</v>
      </c>
      <c r="H316" s="16">
        <f>IF(Inskrivning!A1014="h",Inskrivning!P1014,0)</f>
        <v>0</v>
      </c>
      <c r="I316" s="73">
        <f>IF(Inskrivning!A1014="h",Inskrivning!Q1014,0)</f>
        <v>0</v>
      </c>
      <c r="J316" s="16">
        <f>IF(Inskrivning!A1014="h",Inskrivning!R1014,0)</f>
        <v>0</v>
      </c>
      <c r="K316" s="16">
        <f>IF(Inskrivning!A1014="h",Inskrivning!S1014,0)</f>
        <v>0</v>
      </c>
      <c r="L316" s="16">
        <f>IF(Inskrivning!A1014="h",Inskrivning!T1014,0)</f>
        <v>0</v>
      </c>
      <c r="M316" s="16">
        <f>IF(Inskrivning!A1014="h",Inskrivning!U1014,0)</f>
        <v>0</v>
      </c>
      <c r="N316" s="16">
        <f>IF(Inskrivning!A1014="h",Inskrivning!V1014,0)</f>
        <v>0</v>
      </c>
      <c r="O316" s="73">
        <f>IF(Inskrivning!A1014="h",Inskrivning!W1014,0)</f>
        <v>0</v>
      </c>
      <c r="P316" s="73">
        <f>IF(Inskrivning!A1014="h",Inskrivning!X1014,0)</f>
        <v>0</v>
      </c>
      <c r="Q316" s="113"/>
    </row>
    <row r="317" spans="1:17" ht="15.6" x14ac:dyDescent="0.3">
      <c r="A317" s="16">
        <f t="shared" si="3"/>
        <v>13</v>
      </c>
      <c r="B317" s="55">
        <f>IF(Inskrivning!A1015="h",Inskrivning!J1015,0)</f>
        <v>0</v>
      </c>
      <c r="C317" s="35">
        <f>IF(Inskrivning!A1015="h",Inskrivning!K1015,0)</f>
        <v>0</v>
      </c>
      <c r="D317" s="16">
        <f>IF(Inskrivning!A1015="h",Inskrivning!L1015,0)</f>
        <v>0</v>
      </c>
      <c r="E317" s="16">
        <f>IF(Inskrivning!A1015="h",Inskrivning!M1015,0)</f>
        <v>0</v>
      </c>
      <c r="F317" s="16">
        <f>IF(Inskrivning!A1015="h",Inskrivning!N1015,0)</f>
        <v>0</v>
      </c>
      <c r="G317" s="16">
        <f>IF(Inskrivning!A1015="h",Inskrivning!O1015,0)</f>
        <v>0</v>
      </c>
      <c r="H317" s="16">
        <f>IF(Inskrivning!A1015="h",Inskrivning!P1015,0)</f>
        <v>0</v>
      </c>
      <c r="I317" s="73">
        <f>IF(Inskrivning!A1015="h",Inskrivning!Q1015,0)</f>
        <v>0</v>
      </c>
      <c r="J317" s="16">
        <f>IF(Inskrivning!A1015="h",Inskrivning!R1015,0)</f>
        <v>0</v>
      </c>
      <c r="K317" s="16">
        <f>IF(Inskrivning!A1015="h",Inskrivning!S1015,0)</f>
        <v>0</v>
      </c>
      <c r="L317" s="16">
        <f>IF(Inskrivning!A1015="h",Inskrivning!T1015,0)</f>
        <v>0</v>
      </c>
      <c r="M317" s="16">
        <f>IF(Inskrivning!A1015="h",Inskrivning!U1015,0)</f>
        <v>0</v>
      </c>
      <c r="N317" s="16">
        <f>IF(Inskrivning!A1015="h",Inskrivning!V1015,0)</f>
        <v>0</v>
      </c>
      <c r="O317" s="73">
        <f>IF(Inskrivning!A1015="h",Inskrivning!W1015,0)</f>
        <v>0</v>
      </c>
      <c r="P317" s="73">
        <f>IF(Inskrivning!A1015="h",Inskrivning!X1015,0)</f>
        <v>0</v>
      </c>
      <c r="Q317" s="113"/>
    </row>
    <row r="318" spans="1:17" ht="15.6" x14ac:dyDescent="0.3">
      <c r="A318" s="16">
        <f t="shared" si="3"/>
        <v>14</v>
      </c>
      <c r="B318" s="55">
        <f>IF(Inskrivning!A1016="h",Inskrivning!J1016,0)</f>
        <v>0</v>
      </c>
      <c r="C318" s="35">
        <f>IF(Inskrivning!A1016="h",Inskrivning!K1016,0)</f>
        <v>0</v>
      </c>
      <c r="D318" s="16">
        <f>IF(Inskrivning!A1016="h",Inskrivning!L1016,0)</f>
        <v>0</v>
      </c>
      <c r="E318" s="16">
        <f>IF(Inskrivning!A1016="h",Inskrivning!M1016,0)</f>
        <v>0</v>
      </c>
      <c r="F318" s="16">
        <f>IF(Inskrivning!A1016="h",Inskrivning!N1016,0)</f>
        <v>0</v>
      </c>
      <c r="G318" s="16">
        <f>IF(Inskrivning!A1016="h",Inskrivning!O1016,0)</f>
        <v>0</v>
      </c>
      <c r="H318" s="16">
        <f>IF(Inskrivning!A1016="h",Inskrivning!P1016,0)</f>
        <v>0</v>
      </c>
      <c r="I318" s="73">
        <f>IF(Inskrivning!A1016="h",Inskrivning!Q1016,0)</f>
        <v>0</v>
      </c>
      <c r="J318" s="16">
        <f>IF(Inskrivning!A1016="h",Inskrivning!R1016,0)</f>
        <v>0</v>
      </c>
      <c r="K318" s="16">
        <f>IF(Inskrivning!A1016="h",Inskrivning!S1016,0)</f>
        <v>0</v>
      </c>
      <c r="L318" s="16">
        <f>IF(Inskrivning!A1016="h",Inskrivning!T1016,0)</f>
        <v>0</v>
      </c>
      <c r="M318" s="16">
        <f>IF(Inskrivning!A1016="h",Inskrivning!U1016,0)</f>
        <v>0</v>
      </c>
      <c r="N318" s="16">
        <f>IF(Inskrivning!A1016="h",Inskrivning!V1016,0)</f>
        <v>0</v>
      </c>
      <c r="O318" s="73">
        <f>IF(Inskrivning!A1016="h",Inskrivning!W1016,0)</f>
        <v>0</v>
      </c>
      <c r="P318" s="73">
        <f>IF(Inskrivning!A1016="h",Inskrivning!X1016,0)</f>
        <v>0</v>
      </c>
      <c r="Q318" s="113"/>
    </row>
    <row r="319" spans="1:17" ht="15.6" x14ac:dyDescent="0.3">
      <c r="A319" s="16">
        <f t="shared" si="3"/>
        <v>15</v>
      </c>
      <c r="B319" s="55">
        <f>IF(Inskrivning!A1017="h",Inskrivning!J1017,0)</f>
        <v>0</v>
      </c>
      <c r="C319" s="35">
        <f>IF(Inskrivning!A1017="h",Inskrivning!K1017,0)</f>
        <v>0</v>
      </c>
      <c r="D319" s="16">
        <f>IF(Inskrivning!A1017="h",Inskrivning!L1017,0)</f>
        <v>0</v>
      </c>
      <c r="E319" s="16">
        <f>IF(Inskrivning!A1017="h",Inskrivning!M1017,0)</f>
        <v>0</v>
      </c>
      <c r="F319" s="16">
        <f>IF(Inskrivning!A1017="h",Inskrivning!N1017,0)</f>
        <v>0</v>
      </c>
      <c r="G319" s="16">
        <f>IF(Inskrivning!A1017="h",Inskrivning!O1017,0)</f>
        <v>0</v>
      </c>
      <c r="H319" s="16">
        <f>IF(Inskrivning!A1017="h",Inskrivning!P1017,0)</f>
        <v>0</v>
      </c>
      <c r="I319" s="73">
        <f>IF(Inskrivning!A1017="h",Inskrivning!Q1017,0)</f>
        <v>0</v>
      </c>
      <c r="J319" s="16">
        <f>IF(Inskrivning!A1017="h",Inskrivning!R1017,0)</f>
        <v>0</v>
      </c>
      <c r="K319" s="16">
        <f>IF(Inskrivning!A1017="h",Inskrivning!S1017,0)</f>
        <v>0</v>
      </c>
      <c r="L319" s="16">
        <f>IF(Inskrivning!A1017="h",Inskrivning!T1017,0)</f>
        <v>0</v>
      </c>
      <c r="M319" s="16">
        <f>IF(Inskrivning!A1017="h",Inskrivning!U1017,0)</f>
        <v>0</v>
      </c>
      <c r="N319" s="16">
        <f>IF(Inskrivning!A1017="h",Inskrivning!V1017,0)</f>
        <v>0</v>
      </c>
      <c r="O319" s="73">
        <f>IF(Inskrivning!A1017="h",Inskrivning!W1017,0)</f>
        <v>0</v>
      </c>
      <c r="P319" s="73">
        <f>IF(Inskrivning!A1017="h",Inskrivning!X1017,0)</f>
        <v>0</v>
      </c>
      <c r="Q319" s="113"/>
    </row>
    <row r="320" spans="1:17" ht="15.6" x14ac:dyDescent="0.3">
      <c r="A320" s="16">
        <f t="shared" si="3"/>
        <v>16</v>
      </c>
      <c r="B320" s="55">
        <f>IF(Inskrivning!A1018="h",Inskrivning!J1018,0)</f>
        <v>0</v>
      </c>
      <c r="C320" s="35">
        <f>IF(Inskrivning!A1018="h",Inskrivning!K1018,0)</f>
        <v>0</v>
      </c>
      <c r="D320" s="16">
        <f>IF(Inskrivning!A1018="h",Inskrivning!L1018,0)</f>
        <v>0</v>
      </c>
      <c r="E320" s="16">
        <f>IF(Inskrivning!A1018="h",Inskrivning!M1018,0)</f>
        <v>0</v>
      </c>
      <c r="F320" s="16">
        <f>IF(Inskrivning!A1018="h",Inskrivning!N1018,0)</f>
        <v>0</v>
      </c>
      <c r="G320" s="16">
        <f>IF(Inskrivning!A1018="h",Inskrivning!O1018,0)</f>
        <v>0</v>
      </c>
      <c r="H320" s="16">
        <f>IF(Inskrivning!A1018="h",Inskrivning!P1018,0)</f>
        <v>0</v>
      </c>
      <c r="I320" s="73">
        <f>IF(Inskrivning!A1018="h",Inskrivning!Q1018,0)</f>
        <v>0</v>
      </c>
      <c r="J320" s="16">
        <f>IF(Inskrivning!A1018="h",Inskrivning!R1018,0)</f>
        <v>0</v>
      </c>
      <c r="K320" s="16">
        <f>IF(Inskrivning!A1018="h",Inskrivning!S1018,0)</f>
        <v>0</v>
      </c>
      <c r="L320" s="16">
        <f>IF(Inskrivning!A1018="h",Inskrivning!T1018,0)</f>
        <v>0</v>
      </c>
      <c r="M320" s="16">
        <f>IF(Inskrivning!A1018="h",Inskrivning!U1018,0)</f>
        <v>0</v>
      </c>
      <c r="N320" s="16">
        <f>IF(Inskrivning!A1018="h",Inskrivning!V1018,0)</f>
        <v>0</v>
      </c>
      <c r="O320" s="73">
        <f>IF(Inskrivning!A1018="h",Inskrivning!W1018,0)</f>
        <v>0</v>
      </c>
      <c r="P320" s="73">
        <f>IF(Inskrivning!A1018="h",Inskrivning!X1018,0)</f>
        <v>0</v>
      </c>
      <c r="Q320" s="113"/>
    </row>
    <row r="321" spans="1:17" ht="15.6" x14ac:dyDescent="0.3">
      <c r="A321" s="16">
        <f t="shared" si="3"/>
        <v>17</v>
      </c>
      <c r="B321" s="55">
        <f>IF(Inskrivning!A1019="h",Inskrivning!J1019,0)</f>
        <v>0</v>
      </c>
      <c r="C321" s="35">
        <f>IF(Inskrivning!A1019="h",Inskrivning!K1019,0)</f>
        <v>0</v>
      </c>
      <c r="D321" s="16">
        <f>IF(Inskrivning!A1019="h",Inskrivning!L1019,0)</f>
        <v>0</v>
      </c>
      <c r="E321" s="16">
        <f>IF(Inskrivning!A1019="h",Inskrivning!M1019,0)</f>
        <v>0</v>
      </c>
      <c r="F321" s="16">
        <f>IF(Inskrivning!A1019="h",Inskrivning!N1019,0)</f>
        <v>0</v>
      </c>
      <c r="G321" s="16">
        <f>IF(Inskrivning!A1019="h",Inskrivning!O1019,0)</f>
        <v>0</v>
      </c>
      <c r="H321" s="16">
        <f>IF(Inskrivning!A1019="h",Inskrivning!P1019,0)</f>
        <v>0</v>
      </c>
      <c r="I321" s="73">
        <f>IF(Inskrivning!A1019="h",Inskrivning!Q1019,0)</f>
        <v>0</v>
      </c>
      <c r="J321" s="16">
        <f>IF(Inskrivning!A1019="h",Inskrivning!R1019,0)</f>
        <v>0</v>
      </c>
      <c r="K321" s="16">
        <f>IF(Inskrivning!A1019="h",Inskrivning!S1019,0)</f>
        <v>0</v>
      </c>
      <c r="L321" s="16">
        <f>IF(Inskrivning!A1019="h",Inskrivning!T1019,0)</f>
        <v>0</v>
      </c>
      <c r="M321" s="16">
        <f>IF(Inskrivning!A1019="h",Inskrivning!U1019,0)</f>
        <v>0</v>
      </c>
      <c r="N321" s="16">
        <f>IF(Inskrivning!A1019="h",Inskrivning!V1019,0)</f>
        <v>0</v>
      </c>
      <c r="O321" s="73">
        <f>IF(Inskrivning!A1019="h",Inskrivning!W1019,0)</f>
        <v>0</v>
      </c>
      <c r="P321" s="73">
        <f>IF(Inskrivning!A1019="h",Inskrivning!X1019,0)</f>
        <v>0</v>
      </c>
      <c r="Q321" s="113"/>
    </row>
    <row r="322" spans="1:17" ht="15.6" x14ac:dyDescent="0.3">
      <c r="A322" s="16">
        <f t="shared" si="3"/>
        <v>18</v>
      </c>
      <c r="B322" s="55">
        <f>IF(Inskrivning!A1020="h",Inskrivning!J1020,0)</f>
        <v>0</v>
      </c>
      <c r="C322" s="35">
        <f>IF(Inskrivning!A1020="h",Inskrivning!K1020,0)</f>
        <v>0</v>
      </c>
      <c r="D322" s="16">
        <f>IF(Inskrivning!A1020="h",Inskrivning!L1020,0)</f>
        <v>0</v>
      </c>
      <c r="E322" s="16">
        <f>IF(Inskrivning!A1020="h",Inskrivning!M1020,0)</f>
        <v>0</v>
      </c>
      <c r="F322" s="16">
        <f>IF(Inskrivning!A1020="h",Inskrivning!N1020,0)</f>
        <v>0</v>
      </c>
      <c r="G322" s="16">
        <f>IF(Inskrivning!A1020="h",Inskrivning!O1020,0)</f>
        <v>0</v>
      </c>
      <c r="H322" s="16">
        <f>IF(Inskrivning!A1020="h",Inskrivning!P1020,0)</f>
        <v>0</v>
      </c>
      <c r="I322" s="73">
        <f>IF(Inskrivning!A1020="h",Inskrivning!Q1020,0)</f>
        <v>0</v>
      </c>
      <c r="J322" s="16">
        <f>IF(Inskrivning!A1020="h",Inskrivning!R1020,0)</f>
        <v>0</v>
      </c>
      <c r="K322" s="16">
        <f>IF(Inskrivning!A1020="h",Inskrivning!S1020,0)</f>
        <v>0</v>
      </c>
      <c r="L322" s="16">
        <f>IF(Inskrivning!A1020="h",Inskrivning!T1020,0)</f>
        <v>0</v>
      </c>
      <c r="M322" s="16">
        <f>IF(Inskrivning!A1020="h",Inskrivning!U1020,0)</f>
        <v>0</v>
      </c>
      <c r="N322" s="16">
        <f>IF(Inskrivning!A1020="h",Inskrivning!V1020,0)</f>
        <v>0</v>
      </c>
      <c r="O322" s="73">
        <f>IF(Inskrivning!A1020="h",Inskrivning!W1020,0)</f>
        <v>0</v>
      </c>
      <c r="P322" s="73">
        <f>IF(Inskrivning!A1020="h",Inskrivning!X1020,0)</f>
        <v>0</v>
      </c>
      <c r="Q322" s="113"/>
    </row>
    <row r="323" spans="1:17" ht="15.6" x14ac:dyDescent="0.3">
      <c r="A323" s="16">
        <f t="shared" si="3"/>
        <v>19</v>
      </c>
      <c r="B323" s="55">
        <f>IF(Inskrivning!A1021="h",Inskrivning!J1021,0)</f>
        <v>0</v>
      </c>
      <c r="C323" s="35">
        <f>IF(Inskrivning!A1021="h",Inskrivning!K1021,0)</f>
        <v>0</v>
      </c>
      <c r="D323" s="16">
        <f>IF(Inskrivning!A1021="h",Inskrivning!L1021,0)</f>
        <v>0</v>
      </c>
      <c r="E323" s="16">
        <f>IF(Inskrivning!A1021="h",Inskrivning!M1021,0)</f>
        <v>0</v>
      </c>
      <c r="F323" s="16">
        <f>IF(Inskrivning!A1021="h",Inskrivning!N1021,0)</f>
        <v>0</v>
      </c>
      <c r="G323" s="16">
        <f>IF(Inskrivning!A1021="h",Inskrivning!O1021,0)</f>
        <v>0</v>
      </c>
      <c r="H323" s="16">
        <f>IF(Inskrivning!A1021="h",Inskrivning!P1021,0)</f>
        <v>0</v>
      </c>
      <c r="I323" s="73">
        <f>IF(Inskrivning!A1021="h",Inskrivning!Q1021,0)</f>
        <v>0</v>
      </c>
      <c r="J323" s="16">
        <f>IF(Inskrivning!A1021="h",Inskrivning!R1021,0)</f>
        <v>0</v>
      </c>
      <c r="K323" s="16">
        <f>IF(Inskrivning!A1021="h",Inskrivning!S1021,0)</f>
        <v>0</v>
      </c>
      <c r="L323" s="16">
        <f>IF(Inskrivning!A1021="h",Inskrivning!T1021,0)</f>
        <v>0</v>
      </c>
      <c r="M323" s="16">
        <f>IF(Inskrivning!A1021="h",Inskrivning!U1021,0)</f>
        <v>0</v>
      </c>
      <c r="N323" s="16">
        <f>IF(Inskrivning!A1021="h",Inskrivning!V1021,0)</f>
        <v>0</v>
      </c>
      <c r="O323" s="73">
        <f>IF(Inskrivning!A1021="h",Inskrivning!W1021,0)</f>
        <v>0</v>
      </c>
      <c r="P323" s="73">
        <f>IF(Inskrivning!A1021="h",Inskrivning!X1021,0)</f>
        <v>0</v>
      </c>
      <c r="Q323" s="113"/>
    </row>
    <row r="324" spans="1:17" ht="15.6" x14ac:dyDescent="0.3">
      <c r="A324" s="16">
        <f t="shared" si="3"/>
        <v>20</v>
      </c>
      <c r="B324" s="55">
        <f>IF(Inskrivning!A1022="h",Inskrivning!J1022,0)</f>
        <v>0</v>
      </c>
      <c r="C324" s="35">
        <f>IF(Inskrivning!A1022="h",Inskrivning!K1022,0)</f>
        <v>0</v>
      </c>
      <c r="D324" s="16">
        <f>IF(Inskrivning!A1022="h",Inskrivning!L1022,0)</f>
        <v>0</v>
      </c>
      <c r="E324" s="16">
        <f>IF(Inskrivning!A1022="h",Inskrivning!M1022,0)</f>
        <v>0</v>
      </c>
      <c r="F324" s="16">
        <f>IF(Inskrivning!A1022="h",Inskrivning!N1022,0)</f>
        <v>0</v>
      </c>
      <c r="G324" s="16">
        <f>IF(Inskrivning!A1022="h",Inskrivning!O1022,0)</f>
        <v>0</v>
      </c>
      <c r="H324" s="16">
        <f>IF(Inskrivning!A1022="h",Inskrivning!P1022,0)</f>
        <v>0</v>
      </c>
      <c r="I324" s="73">
        <f>IF(Inskrivning!A1022="h",Inskrivning!Q1022,0)</f>
        <v>0</v>
      </c>
      <c r="J324" s="16">
        <f>IF(Inskrivning!A1022="h",Inskrivning!R1022,0)</f>
        <v>0</v>
      </c>
      <c r="K324" s="16">
        <f>IF(Inskrivning!A1022="h",Inskrivning!S1022,0)</f>
        <v>0</v>
      </c>
      <c r="L324" s="16">
        <f>IF(Inskrivning!A1022="h",Inskrivning!T1022,0)</f>
        <v>0</v>
      </c>
      <c r="M324" s="16">
        <f>IF(Inskrivning!A1022="h",Inskrivning!U1022,0)</f>
        <v>0</v>
      </c>
      <c r="N324" s="16">
        <f>IF(Inskrivning!A1022="h",Inskrivning!V1022,0)</f>
        <v>0</v>
      </c>
      <c r="O324" s="73">
        <f>IF(Inskrivning!A1022="h",Inskrivning!W1022,0)</f>
        <v>0</v>
      </c>
      <c r="P324" s="73">
        <f>IF(Inskrivning!A1022="h",Inskrivning!X1022,0)</f>
        <v>0</v>
      </c>
      <c r="Q324" s="113"/>
    </row>
    <row r="325" spans="1:17" ht="15.6" x14ac:dyDescent="0.3">
      <c r="A325" s="16">
        <f t="shared" si="3"/>
        <v>21</v>
      </c>
      <c r="B325" s="55">
        <f>IF(Inskrivning!A1023="h",Inskrivning!J1023,0)</f>
        <v>0</v>
      </c>
      <c r="C325" s="35">
        <f>IF(Inskrivning!A1023="h",Inskrivning!K1023,0)</f>
        <v>0</v>
      </c>
      <c r="D325" s="16">
        <f>IF(Inskrivning!A1023="h",Inskrivning!L1023,0)</f>
        <v>0</v>
      </c>
      <c r="E325" s="16">
        <f>IF(Inskrivning!A1023="h",Inskrivning!M1023,0)</f>
        <v>0</v>
      </c>
      <c r="F325" s="16">
        <f>IF(Inskrivning!A1023="h",Inskrivning!N1023,0)</f>
        <v>0</v>
      </c>
      <c r="G325" s="16">
        <f>IF(Inskrivning!A1023="h",Inskrivning!O1023,0)</f>
        <v>0</v>
      </c>
      <c r="H325" s="16">
        <f>IF(Inskrivning!A1023="h",Inskrivning!P1023,0)</f>
        <v>0</v>
      </c>
      <c r="I325" s="73">
        <f>IF(Inskrivning!A1023="h",Inskrivning!Q1023,0)</f>
        <v>0</v>
      </c>
      <c r="J325" s="16">
        <f>IF(Inskrivning!A1023="h",Inskrivning!R1023,0)</f>
        <v>0</v>
      </c>
      <c r="K325" s="16">
        <f>IF(Inskrivning!A1023="h",Inskrivning!S1023,0)</f>
        <v>0</v>
      </c>
      <c r="L325" s="16">
        <f>IF(Inskrivning!A1023="h",Inskrivning!T1023,0)</f>
        <v>0</v>
      </c>
      <c r="M325" s="16">
        <f>IF(Inskrivning!A1023="h",Inskrivning!U1023,0)</f>
        <v>0</v>
      </c>
      <c r="N325" s="16">
        <f>IF(Inskrivning!A1023="h",Inskrivning!V1023,0)</f>
        <v>0</v>
      </c>
      <c r="O325" s="73">
        <f>IF(Inskrivning!A1023="h",Inskrivning!W1023,0)</f>
        <v>0</v>
      </c>
      <c r="P325" s="73">
        <f>IF(Inskrivning!A1023="h",Inskrivning!X1023,0)</f>
        <v>0</v>
      </c>
      <c r="Q325" s="113"/>
    </row>
    <row r="326" spans="1:17" ht="15.6" x14ac:dyDescent="0.3">
      <c r="A326" s="16">
        <f t="shared" si="3"/>
        <v>22</v>
      </c>
      <c r="B326" s="55">
        <f>IF(Inskrivning!A1024="h",Inskrivning!J1024,0)</f>
        <v>0</v>
      </c>
      <c r="C326" s="35">
        <f>IF(Inskrivning!A1024="h",Inskrivning!K1024,0)</f>
        <v>0</v>
      </c>
      <c r="D326" s="16">
        <f>IF(Inskrivning!A1024="h",Inskrivning!L1024,0)</f>
        <v>0</v>
      </c>
      <c r="E326" s="16">
        <f>IF(Inskrivning!A1024="h",Inskrivning!M1024,0)</f>
        <v>0</v>
      </c>
      <c r="F326" s="16">
        <f>IF(Inskrivning!A1024="h",Inskrivning!N1024,0)</f>
        <v>0</v>
      </c>
      <c r="G326" s="16">
        <f>IF(Inskrivning!A1024="h",Inskrivning!O1024,0)</f>
        <v>0</v>
      </c>
      <c r="H326" s="16">
        <f>IF(Inskrivning!A1024="h",Inskrivning!P1024,0)</f>
        <v>0</v>
      </c>
      <c r="I326" s="73">
        <f>IF(Inskrivning!A1024="h",Inskrivning!Q1024,0)</f>
        <v>0</v>
      </c>
      <c r="J326" s="16">
        <f>IF(Inskrivning!A1024="h",Inskrivning!R1024,0)</f>
        <v>0</v>
      </c>
      <c r="K326" s="16">
        <f>IF(Inskrivning!A1024="h",Inskrivning!S1024,0)</f>
        <v>0</v>
      </c>
      <c r="L326" s="16">
        <f>IF(Inskrivning!A1024="h",Inskrivning!T1024,0)</f>
        <v>0</v>
      </c>
      <c r="M326" s="16">
        <f>IF(Inskrivning!A1024="h",Inskrivning!U1024,0)</f>
        <v>0</v>
      </c>
      <c r="N326" s="16">
        <f>IF(Inskrivning!A1024="h",Inskrivning!V1024,0)</f>
        <v>0</v>
      </c>
      <c r="O326" s="73">
        <f>IF(Inskrivning!A1024="h",Inskrivning!W1024,0)</f>
        <v>0</v>
      </c>
      <c r="P326" s="73">
        <f>IF(Inskrivning!A1024="h",Inskrivning!X1024,0)</f>
        <v>0</v>
      </c>
      <c r="Q326" s="113"/>
    </row>
    <row r="327" spans="1:17" ht="15.6" x14ac:dyDescent="0.3">
      <c r="A327" s="16">
        <f t="shared" si="3"/>
        <v>23</v>
      </c>
      <c r="B327" s="55">
        <f>IF(Inskrivning!A1025="h",Inskrivning!J1025,0)</f>
        <v>0</v>
      </c>
      <c r="C327" s="35">
        <f>IF(Inskrivning!A1025="h",Inskrivning!K1025,0)</f>
        <v>0</v>
      </c>
      <c r="D327" s="16">
        <f>IF(Inskrivning!A1025="h",Inskrivning!L1025,0)</f>
        <v>0</v>
      </c>
      <c r="E327" s="16">
        <f>IF(Inskrivning!A1025="h",Inskrivning!M1025,0)</f>
        <v>0</v>
      </c>
      <c r="F327" s="16">
        <f>IF(Inskrivning!A1025="h",Inskrivning!N1025,0)</f>
        <v>0</v>
      </c>
      <c r="G327" s="16">
        <f>IF(Inskrivning!A1025="h",Inskrivning!O1025,0)</f>
        <v>0</v>
      </c>
      <c r="H327" s="16">
        <f>IF(Inskrivning!A1025="h",Inskrivning!P1025,0)</f>
        <v>0</v>
      </c>
      <c r="I327" s="73">
        <f>IF(Inskrivning!A1025="h",Inskrivning!Q1025,0)</f>
        <v>0</v>
      </c>
      <c r="J327" s="16">
        <f>IF(Inskrivning!A1025="h",Inskrivning!R1025,0)</f>
        <v>0</v>
      </c>
      <c r="K327" s="16">
        <f>IF(Inskrivning!A1025="h",Inskrivning!S1025,0)</f>
        <v>0</v>
      </c>
      <c r="L327" s="16">
        <f>IF(Inskrivning!A1025="h",Inskrivning!T1025,0)</f>
        <v>0</v>
      </c>
      <c r="M327" s="16">
        <f>IF(Inskrivning!A1025="h",Inskrivning!U1025,0)</f>
        <v>0</v>
      </c>
      <c r="N327" s="16">
        <f>IF(Inskrivning!A1025="h",Inskrivning!V1025,0)</f>
        <v>0</v>
      </c>
      <c r="O327" s="73">
        <f>IF(Inskrivning!A1025="h",Inskrivning!W1025,0)</f>
        <v>0</v>
      </c>
      <c r="P327" s="73">
        <f>IF(Inskrivning!A1025="h",Inskrivning!X1025,0)</f>
        <v>0</v>
      </c>
      <c r="Q327" s="113"/>
    </row>
    <row r="328" spans="1:17" ht="15.6" x14ac:dyDescent="0.3">
      <c r="A328" s="16">
        <f t="shared" si="3"/>
        <v>24</v>
      </c>
      <c r="B328" s="55">
        <f>IF(Inskrivning!A1026="h",Inskrivning!J1026,0)</f>
        <v>0</v>
      </c>
      <c r="C328" s="35">
        <f>IF(Inskrivning!A1026="h",Inskrivning!K1026,0)</f>
        <v>0</v>
      </c>
      <c r="D328" s="16">
        <f>IF(Inskrivning!A1026="h",Inskrivning!L1026,0)</f>
        <v>0</v>
      </c>
      <c r="E328" s="16">
        <f>IF(Inskrivning!A1026="h",Inskrivning!M1026,0)</f>
        <v>0</v>
      </c>
      <c r="F328" s="16">
        <f>IF(Inskrivning!A1026="h",Inskrivning!N1026,0)</f>
        <v>0</v>
      </c>
      <c r="G328" s="16">
        <f>IF(Inskrivning!A1026="h",Inskrivning!O1026,0)</f>
        <v>0</v>
      </c>
      <c r="H328" s="16">
        <f>IF(Inskrivning!A1026="h",Inskrivning!P1026,0)</f>
        <v>0</v>
      </c>
      <c r="I328" s="73">
        <f>IF(Inskrivning!A1026="h",Inskrivning!Q1026,0)</f>
        <v>0</v>
      </c>
      <c r="J328" s="16">
        <f>IF(Inskrivning!A1026="h",Inskrivning!R1026,0)</f>
        <v>0</v>
      </c>
      <c r="K328" s="16">
        <f>IF(Inskrivning!A1026="h",Inskrivning!S1026,0)</f>
        <v>0</v>
      </c>
      <c r="L328" s="16">
        <f>IF(Inskrivning!A1026="h",Inskrivning!T1026,0)</f>
        <v>0</v>
      </c>
      <c r="M328" s="16">
        <f>IF(Inskrivning!A1026="h",Inskrivning!U1026,0)</f>
        <v>0</v>
      </c>
      <c r="N328" s="16">
        <f>IF(Inskrivning!A1026="h",Inskrivning!V1026,0)</f>
        <v>0</v>
      </c>
      <c r="O328" s="73">
        <f>IF(Inskrivning!A1026="h",Inskrivning!W1026,0)</f>
        <v>0</v>
      </c>
      <c r="P328" s="73">
        <f>IF(Inskrivning!A1026="h",Inskrivning!X1026,0)</f>
        <v>0</v>
      </c>
      <c r="Q328" s="113"/>
    </row>
    <row r="329" spans="1:17" ht="15.6" x14ac:dyDescent="0.3">
      <c r="A329" s="16">
        <f t="shared" si="3"/>
        <v>25</v>
      </c>
      <c r="B329" s="55">
        <f>IF(Inskrivning!A1027="h",Inskrivning!J1027,0)</f>
        <v>0</v>
      </c>
      <c r="C329" s="35">
        <f>IF(Inskrivning!A1027="h",Inskrivning!K1027,0)</f>
        <v>0</v>
      </c>
      <c r="D329" s="16">
        <f>IF(Inskrivning!A1027="h",Inskrivning!L1027,0)</f>
        <v>0</v>
      </c>
      <c r="E329" s="16">
        <f>IF(Inskrivning!A1027="h",Inskrivning!M1027,0)</f>
        <v>0</v>
      </c>
      <c r="F329" s="16">
        <f>IF(Inskrivning!A1027="h",Inskrivning!N1027,0)</f>
        <v>0</v>
      </c>
      <c r="G329" s="16">
        <f>IF(Inskrivning!A1027="h",Inskrivning!O1027,0)</f>
        <v>0</v>
      </c>
      <c r="H329" s="16">
        <f>IF(Inskrivning!A1027="h",Inskrivning!P1027,0)</f>
        <v>0</v>
      </c>
      <c r="I329" s="73">
        <f>IF(Inskrivning!A1027="h",Inskrivning!Q1027,0)</f>
        <v>0</v>
      </c>
      <c r="J329" s="16">
        <f>IF(Inskrivning!A1027="h",Inskrivning!R1027,0)</f>
        <v>0</v>
      </c>
      <c r="K329" s="16">
        <f>IF(Inskrivning!A1027="h",Inskrivning!S1027,0)</f>
        <v>0</v>
      </c>
      <c r="L329" s="16">
        <f>IF(Inskrivning!A1027="h",Inskrivning!T1027,0)</f>
        <v>0</v>
      </c>
      <c r="M329" s="16">
        <f>IF(Inskrivning!A1027="h",Inskrivning!U1027,0)</f>
        <v>0</v>
      </c>
      <c r="N329" s="16">
        <f>IF(Inskrivning!A1027="h",Inskrivning!V1027,0)</f>
        <v>0</v>
      </c>
      <c r="O329" s="73">
        <f>IF(Inskrivning!A1027="h",Inskrivning!W1027,0)</f>
        <v>0</v>
      </c>
      <c r="P329" s="73">
        <f>IF(Inskrivning!A1027="h",Inskrivning!X1027,0)</f>
        <v>0</v>
      </c>
      <c r="Q329" s="113"/>
    </row>
    <row r="330" spans="1:17" ht="15.6" x14ac:dyDescent="0.3">
      <c r="A330" s="16">
        <f t="shared" si="3"/>
        <v>26</v>
      </c>
      <c r="B330" s="55">
        <f>IF(Inskrivning!A1028="h",Inskrivning!J1028,0)</f>
        <v>0</v>
      </c>
      <c r="C330" s="35">
        <f>IF(Inskrivning!A1028="h",Inskrivning!K1028,0)</f>
        <v>0</v>
      </c>
      <c r="D330" s="16">
        <f>IF(Inskrivning!A1028="h",Inskrivning!L1028,0)</f>
        <v>0</v>
      </c>
      <c r="E330" s="16">
        <f>IF(Inskrivning!A1028="h",Inskrivning!M1028,0)</f>
        <v>0</v>
      </c>
      <c r="F330" s="16">
        <f>IF(Inskrivning!A1028="h",Inskrivning!N1028,0)</f>
        <v>0</v>
      </c>
      <c r="G330" s="16">
        <f>IF(Inskrivning!A1028="h",Inskrivning!O1028,0)</f>
        <v>0</v>
      </c>
      <c r="H330" s="16">
        <f>IF(Inskrivning!A1028="h",Inskrivning!P1028,0)</f>
        <v>0</v>
      </c>
      <c r="I330" s="73">
        <f>IF(Inskrivning!A1028="h",Inskrivning!Q1028,0)</f>
        <v>0</v>
      </c>
      <c r="J330" s="16">
        <f>IF(Inskrivning!A1028="h",Inskrivning!R1028,0)</f>
        <v>0</v>
      </c>
      <c r="K330" s="16">
        <f>IF(Inskrivning!A1028="h",Inskrivning!S1028,0)</f>
        <v>0</v>
      </c>
      <c r="L330" s="16">
        <f>IF(Inskrivning!A1028="h",Inskrivning!T1028,0)</f>
        <v>0</v>
      </c>
      <c r="M330" s="16">
        <f>IF(Inskrivning!A1028="h",Inskrivning!U1028,0)</f>
        <v>0</v>
      </c>
      <c r="N330" s="16">
        <f>IF(Inskrivning!A1028="h",Inskrivning!V1028,0)</f>
        <v>0</v>
      </c>
      <c r="O330" s="73">
        <f>IF(Inskrivning!A1028="h",Inskrivning!W1028,0)</f>
        <v>0</v>
      </c>
      <c r="P330" s="73">
        <f>IF(Inskrivning!A1028="h",Inskrivning!X1028,0)</f>
        <v>0</v>
      </c>
      <c r="Q330" s="113"/>
    </row>
    <row r="331" spans="1:17" ht="15.6" x14ac:dyDescent="0.3">
      <c r="A331" s="16">
        <f t="shared" si="3"/>
        <v>27</v>
      </c>
      <c r="B331" s="55">
        <f>IF(Inskrivning!A1029="h",Inskrivning!J1029,0)</f>
        <v>0</v>
      </c>
      <c r="C331" s="35">
        <f>IF(Inskrivning!A1029="h",Inskrivning!K1029,0)</f>
        <v>0</v>
      </c>
      <c r="D331" s="16">
        <f>IF(Inskrivning!A1029="h",Inskrivning!L1029,0)</f>
        <v>0</v>
      </c>
      <c r="E331" s="16">
        <f>IF(Inskrivning!A1029="h",Inskrivning!M1029,0)</f>
        <v>0</v>
      </c>
      <c r="F331" s="16">
        <f>IF(Inskrivning!A1029="h",Inskrivning!N1029,0)</f>
        <v>0</v>
      </c>
      <c r="G331" s="16">
        <f>IF(Inskrivning!A1029="h",Inskrivning!O1029,0)</f>
        <v>0</v>
      </c>
      <c r="H331" s="16">
        <f>IF(Inskrivning!A1029="h",Inskrivning!P1029,0)</f>
        <v>0</v>
      </c>
      <c r="I331" s="73">
        <f>IF(Inskrivning!A1029="h",Inskrivning!Q1029,0)</f>
        <v>0</v>
      </c>
      <c r="J331" s="16">
        <f>IF(Inskrivning!A1029="h",Inskrivning!R1029,0)</f>
        <v>0</v>
      </c>
      <c r="K331" s="16">
        <f>IF(Inskrivning!A1029="h",Inskrivning!S1029,0)</f>
        <v>0</v>
      </c>
      <c r="L331" s="16">
        <f>IF(Inskrivning!A1029="h",Inskrivning!T1029,0)</f>
        <v>0</v>
      </c>
      <c r="M331" s="16">
        <f>IF(Inskrivning!A1029="h",Inskrivning!U1029,0)</f>
        <v>0</v>
      </c>
      <c r="N331" s="16">
        <f>IF(Inskrivning!A1029="h",Inskrivning!V1029,0)</f>
        <v>0</v>
      </c>
      <c r="O331" s="73">
        <f>IF(Inskrivning!A1029="h",Inskrivning!W1029,0)</f>
        <v>0</v>
      </c>
      <c r="P331" s="73">
        <f>IF(Inskrivning!A1029="h",Inskrivning!X1029,0)</f>
        <v>0</v>
      </c>
      <c r="Q331" s="113"/>
    </row>
    <row r="332" spans="1:17" ht="15.6" x14ac:dyDescent="0.3">
      <c r="A332" s="16">
        <f t="shared" si="3"/>
        <v>28</v>
      </c>
      <c r="B332" s="55">
        <f>IF(Inskrivning!A1030="h",Inskrivning!J1030,0)</f>
        <v>0</v>
      </c>
      <c r="C332" s="35">
        <f>IF(Inskrivning!A1030="h",Inskrivning!K1030,0)</f>
        <v>0</v>
      </c>
      <c r="D332" s="16">
        <f>IF(Inskrivning!A1030="h",Inskrivning!L1030,0)</f>
        <v>0</v>
      </c>
      <c r="E332" s="16">
        <f>IF(Inskrivning!A1030="h",Inskrivning!M1030,0)</f>
        <v>0</v>
      </c>
      <c r="F332" s="16">
        <f>IF(Inskrivning!A1030="h",Inskrivning!N1030,0)</f>
        <v>0</v>
      </c>
      <c r="G332" s="16">
        <f>IF(Inskrivning!A1030="h",Inskrivning!O1030,0)</f>
        <v>0</v>
      </c>
      <c r="H332" s="16">
        <f>IF(Inskrivning!A1030="h",Inskrivning!P1030,0)</f>
        <v>0</v>
      </c>
      <c r="I332" s="73">
        <f>IF(Inskrivning!A1030="h",Inskrivning!Q1030,0)</f>
        <v>0</v>
      </c>
      <c r="J332" s="16">
        <f>IF(Inskrivning!A1030="h",Inskrivning!R1030,0)</f>
        <v>0</v>
      </c>
      <c r="K332" s="16">
        <f>IF(Inskrivning!A1030="h",Inskrivning!S1030,0)</f>
        <v>0</v>
      </c>
      <c r="L332" s="16">
        <f>IF(Inskrivning!A1030="h",Inskrivning!T1030,0)</f>
        <v>0</v>
      </c>
      <c r="M332" s="16">
        <f>IF(Inskrivning!A1030="h",Inskrivning!U1030,0)</f>
        <v>0</v>
      </c>
      <c r="N332" s="16">
        <f>IF(Inskrivning!A1030="h",Inskrivning!V1030,0)</f>
        <v>0</v>
      </c>
      <c r="O332" s="73">
        <f>IF(Inskrivning!A1030="h",Inskrivning!W1030,0)</f>
        <v>0</v>
      </c>
      <c r="P332" s="73">
        <f>IF(Inskrivning!A1030="h",Inskrivning!X1030,0)</f>
        <v>0</v>
      </c>
      <c r="Q332" s="113"/>
    </row>
    <row r="333" spans="1:17" ht="15.6" x14ac:dyDescent="0.3">
      <c r="A333" s="16">
        <f t="shared" si="3"/>
        <v>29</v>
      </c>
      <c r="B333" s="55">
        <f>IF(Inskrivning!A1031="h",Inskrivning!J1031,0)</f>
        <v>0</v>
      </c>
      <c r="C333" s="35">
        <f>IF(Inskrivning!A1031="h",Inskrivning!K1031,0)</f>
        <v>0</v>
      </c>
      <c r="D333" s="16">
        <f>IF(Inskrivning!A1031="h",Inskrivning!L1031,0)</f>
        <v>0</v>
      </c>
      <c r="E333" s="16">
        <f>IF(Inskrivning!A1031="h",Inskrivning!M1031,0)</f>
        <v>0</v>
      </c>
      <c r="F333" s="16">
        <f>IF(Inskrivning!A1031="h",Inskrivning!N1031,0)</f>
        <v>0</v>
      </c>
      <c r="G333" s="16">
        <f>IF(Inskrivning!A1031="h",Inskrivning!O1031,0)</f>
        <v>0</v>
      </c>
      <c r="H333" s="16">
        <f>IF(Inskrivning!A1031="h",Inskrivning!P1031,0)</f>
        <v>0</v>
      </c>
      <c r="I333" s="73">
        <f>IF(Inskrivning!A1031="h",Inskrivning!Q1031,0)</f>
        <v>0</v>
      </c>
      <c r="J333" s="16">
        <f>IF(Inskrivning!A1031="h",Inskrivning!R1031,0)</f>
        <v>0</v>
      </c>
      <c r="K333" s="16">
        <f>IF(Inskrivning!A1031="h",Inskrivning!S1031,0)</f>
        <v>0</v>
      </c>
      <c r="L333" s="16">
        <f>IF(Inskrivning!A1031="h",Inskrivning!T1031,0)</f>
        <v>0</v>
      </c>
      <c r="M333" s="16">
        <f>IF(Inskrivning!A1031="h",Inskrivning!U1031,0)</f>
        <v>0</v>
      </c>
      <c r="N333" s="16">
        <f>IF(Inskrivning!A1031="h",Inskrivning!V1031,0)</f>
        <v>0</v>
      </c>
      <c r="O333" s="73">
        <f>IF(Inskrivning!A1031="h",Inskrivning!W1031,0)</f>
        <v>0</v>
      </c>
      <c r="P333" s="73">
        <f>IF(Inskrivning!A1031="h",Inskrivning!X1031,0)</f>
        <v>0</v>
      </c>
      <c r="Q333" s="113"/>
    </row>
    <row r="334" spans="1:17" ht="15.6" x14ac:dyDescent="0.3">
      <c r="A334" s="16">
        <f t="shared" si="3"/>
        <v>30</v>
      </c>
      <c r="B334" s="55">
        <f>IF(Inskrivning!A1032="h",Inskrivning!J1032,0)</f>
        <v>0</v>
      </c>
      <c r="C334" s="35">
        <f>IF(Inskrivning!A1032="h",Inskrivning!K1032,0)</f>
        <v>0</v>
      </c>
      <c r="D334" s="16">
        <f>IF(Inskrivning!A1032="h",Inskrivning!L1032,0)</f>
        <v>0</v>
      </c>
      <c r="E334" s="16">
        <f>IF(Inskrivning!A1032="h",Inskrivning!M1032,0)</f>
        <v>0</v>
      </c>
      <c r="F334" s="16">
        <f>IF(Inskrivning!A1032="h",Inskrivning!N1032,0)</f>
        <v>0</v>
      </c>
      <c r="G334" s="16">
        <f>IF(Inskrivning!A1032="h",Inskrivning!O1032,0)</f>
        <v>0</v>
      </c>
      <c r="H334" s="16">
        <f>IF(Inskrivning!A1032="h",Inskrivning!P1032,0)</f>
        <v>0</v>
      </c>
      <c r="I334" s="73">
        <f>IF(Inskrivning!A1032="h",Inskrivning!Q1032,0)</f>
        <v>0</v>
      </c>
      <c r="J334" s="16">
        <f>IF(Inskrivning!A1032="h",Inskrivning!R1032,0)</f>
        <v>0</v>
      </c>
      <c r="K334" s="16">
        <f>IF(Inskrivning!A1032="h",Inskrivning!S1032,0)</f>
        <v>0</v>
      </c>
      <c r="L334" s="16">
        <f>IF(Inskrivning!A1032="h",Inskrivning!T1032,0)</f>
        <v>0</v>
      </c>
      <c r="M334" s="16">
        <f>IF(Inskrivning!A1032="h",Inskrivning!U1032,0)</f>
        <v>0</v>
      </c>
      <c r="N334" s="16">
        <f>IF(Inskrivning!A1032="h",Inskrivning!V1032,0)</f>
        <v>0</v>
      </c>
      <c r="O334" s="73">
        <f>IF(Inskrivning!A1032="h",Inskrivning!W1032,0)</f>
        <v>0</v>
      </c>
      <c r="P334" s="73">
        <f>IF(Inskrivning!A1032="h",Inskrivning!X1032,0)</f>
        <v>0</v>
      </c>
      <c r="Q334" s="113"/>
    </row>
    <row r="335" spans="1:17" ht="15.6" x14ac:dyDescent="0.3">
      <c r="A335" s="16">
        <f t="shared" si="3"/>
        <v>31</v>
      </c>
      <c r="B335" s="55">
        <f>IF(Inskrivning!A1033="h",Inskrivning!J1033,0)</f>
        <v>0</v>
      </c>
      <c r="C335" s="35">
        <f>IF(Inskrivning!A1033="h",Inskrivning!K1033,0)</f>
        <v>0</v>
      </c>
      <c r="D335" s="16">
        <f>IF(Inskrivning!A1033="h",Inskrivning!L1033,0)</f>
        <v>0</v>
      </c>
      <c r="E335" s="16">
        <f>IF(Inskrivning!A1033="h",Inskrivning!M1033,0)</f>
        <v>0</v>
      </c>
      <c r="F335" s="16">
        <f>IF(Inskrivning!A1033="h",Inskrivning!N1033,0)</f>
        <v>0</v>
      </c>
      <c r="G335" s="16">
        <f>IF(Inskrivning!A1033="h",Inskrivning!O1033,0)</f>
        <v>0</v>
      </c>
      <c r="H335" s="16">
        <f>IF(Inskrivning!A1033="h",Inskrivning!P1033,0)</f>
        <v>0</v>
      </c>
      <c r="I335" s="73">
        <f>IF(Inskrivning!A1033="h",Inskrivning!Q1033,0)</f>
        <v>0</v>
      </c>
      <c r="J335" s="16">
        <f>IF(Inskrivning!A1033="h",Inskrivning!R1033,0)</f>
        <v>0</v>
      </c>
      <c r="K335" s="16">
        <f>IF(Inskrivning!A1033="h",Inskrivning!S1033,0)</f>
        <v>0</v>
      </c>
      <c r="L335" s="16">
        <f>IF(Inskrivning!A1033="h",Inskrivning!T1033,0)</f>
        <v>0</v>
      </c>
      <c r="M335" s="16">
        <f>IF(Inskrivning!A1033="h",Inskrivning!U1033,0)</f>
        <v>0</v>
      </c>
      <c r="N335" s="16">
        <f>IF(Inskrivning!A1033="h",Inskrivning!V1033,0)</f>
        <v>0</v>
      </c>
      <c r="O335" s="73">
        <f>IF(Inskrivning!A1033="h",Inskrivning!W1033,0)</f>
        <v>0</v>
      </c>
      <c r="P335" s="73">
        <f>IF(Inskrivning!A1033="h",Inskrivning!X1033,0)</f>
        <v>0</v>
      </c>
      <c r="Q335" s="113"/>
    </row>
    <row r="336" spans="1:17" ht="15.6" x14ac:dyDescent="0.3">
      <c r="A336" s="16">
        <f t="shared" si="3"/>
        <v>32</v>
      </c>
      <c r="B336" s="55">
        <f>IF(Inskrivning!A1034="h",Inskrivning!J1034,0)</f>
        <v>0</v>
      </c>
      <c r="C336" s="35">
        <f>IF(Inskrivning!A1034="h",Inskrivning!K1034,0)</f>
        <v>0</v>
      </c>
      <c r="D336" s="16">
        <f>IF(Inskrivning!A1034="h",Inskrivning!L1034,0)</f>
        <v>0</v>
      </c>
      <c r="E336" s="16">
        <f>IF(Inskrivning!A1034="h",Inskrivning!M1034,0)</f>
        <v>0</v>
      </c>
      <c r="F336" s="16">
        <f>IF(Inskrivning!A1034="h",Inskrivning!N1034,0)</f>
        <v>0</v>
      </c>
      <c r="G336" s="16">
        <f>IF(Inskrivning!A1034="h",Inskrivning!O1034,0)</f>
        <v>0</v>
      </c>
      <c r="H336" s="16">
        <f>IF(Inskrivning!A1034="h",Inskrivning!P1034,0)</f>
        <v>0</v>
      </c>
      <c r="I336" s="73">
        <f>IF(Inskrivning!A1034="h",Inskrivning!Q1034,0)</f>
        <v>0</v>
      </c>
      <c r="J336" s="16">
        <f>IF(Inskrivning!A1034="h",Inskrivning!R1034,0)</f>
        <v>0</v>
      </c>
      <c r="K336" s="16">
        <f>IF(Inskrivning!A1034="h",Inskrivning!S1034,0)</f>
        <v>0</v>
      </c>
      <c r="L336" s="16">
        <f>IF(Inskrivning!A1034="h",Inskrivning!T1034,0)</f>
        <v>0</v>
      </c>
      <c r="M336" s="16">
        <f>IF(Inskrivning!A1034="h",Inskrivning!U1034,0)</f>
        <v>0</v>
      </c>
      <c r="N336" s="16">
        <f>IF(Inskrivning!A1034="h",Inskrivning!V1034,0)</f>
        <v>0</v>
      </c>
      <c r="O336" s="73">
        <f>IF(Inskrivning!A1034="h",Inskrivning!W1034,0)</f>
        <v>0</v>
      </c>
      <c r="P336" s="73">
        <f>IF(Inskrivning!A1034="h",Inskrivning!X1034,0)</f>
        <v>0</v>
      </c>
      <c r="Q336" s="113"/>
    </row>
    <row r="337" spans="1:17" ht="15.6" x14ac:dyDescent="0.3">
      <c r="A337" s="16">
        <f t="shared" si="3"/>
        <v>33</v>
      </c>
      <c r="B337" s="55">
        <f>IF(Inskrivning!A1035="h",Inskrivning!J1035,0)</f>
        <v>0</v>
      </c>
      <c r="C337" s="35">
        <f>IF(Inskrivning!A1035="h",Inskrivning!K1035,0)</f>
        <v>0</v>
      </c>
      <c r="D337" s="16">
        <f>IF(Inskrivning!A1035="h",Inskrivning!L1035,0)</f>
        <v>0</v>
      </c>
      <c r="E337" s="16">
        <f>IF(Inskrivning!A1035="h",Inskrivning!M1035,0)</f>
        <v>0</v>
      </c>
      <c r="F337" s="16">
        <f>IF(Inskrivning!A1035="h",Inskrivning!N1035,0)</f>
        <v>0</v>
      </c>
      <c r="G337" s="16">
        <f>IF(Inskrivning!A1035="h",Inskrivning!O1035,0)</f>
        <v>0</v>
      </c>
      <c r="H337" s="16">
        <f>IF(Inskrivning!A1035="h",Inskrivning!P1035,0)</f>
        <v>0</v>
      </c>
      <c r="I337" s="73">
        <f>IF(Inskrivning!A1035="h",Inskrivning!Q1035,0)</f>
        <v>0</v>
      </c>
      <c r="J337" s="16">
        <f>IF(Inskrivning!A1035="h",Inskrivning!R1035,0)</f>
        <v>0</v>
      </c>
      <c r="K337" s="16">
        <f>IF(Inskrivning!A1035="h",Inskrivning!S1035,0)</f>
        <v>0</v>
      </c>
      <c r="L337" s="16">
        <f>IF(Inskrivning!A1035="h",Inskrivning!T1035,0)</f>
        <v>0</v>
      </c>
      <c r="M337" s="16">
        <f>IF(Inskrivning!A1035="h",Inskrivning!U1035,0)</f>
        <v>0</v>
      </c>
      <c r="N337" s="16">
        <f>IF(Inskrivning!A1035="h",Inskrivning!V1035,0)</f>
        <v>0</v>
      </c>
      <c r="O337" s="73">
        <f>IF(Inskrivning!A1035="h",Inskrivning!W1035,0)</f>
        <v>0</v>
      </c>
      <c r="P337" s="73">
        <f>IF(Inskrivning!A1035="h",Inskrivning!X1035,0)</f>
        <v>0</v>
      </c>
      <c r="Q337" s="113"/>
    </row>
    <row r="338" spans="1:17" ht="15.6" x14ac:dyDescent="0.3">
      <c r="A338" s="16">
        <f t="shared" si="3"/>
        <v>34</v>
      </c>
      <c r="B338" s="55">
        <f>IF(Inskrivning!A1036="h",Inskrivning!J1036,0)</f>
        <v>0</v>
      </c>
      <c r="C338" s="35">
        <f>IF(Inskrivning!A1036="h",Inskrivning!K1036,0)</f>
        <v>0</v>
      </c>
      <c r="D338" s="16">
        <f>IF(Inskrivning!A1036="h",Inskrivning!L1036,0)</f>
        <v>0</v>
      </c>
      <c r="E338" s="16">
        <f>IF(Inskrivning!A1036="h",Inskrivning!M1036,0)</f>
        <v>0</v>
      </c>
      <c r="F338" s="16">
        <f>IF(Inskrivning!A1036="h",Inskrivning!N1036,0)</f>
        <v>0</v>
      </c>
      <c r="G338" s="16">
        <f>IF(Inskrivning!A1036="h",Inskrivning!O1036,0)</f>
        <v>0</v>
      </c>
      <c r="H338" s="16">
        <f>IF(Inskrivning!A1036="h",Inskrivning!P1036,0)</f>
        <v>0</v>
      </c>
      <c r="I338" s="73">
        <f>IF(Inskrivning!A1036="h",Inskrivning!Q1036,0)</f>
        <v>0</v>
      </c>
      <c r="J338" s="16">
        <f>IF(Inskrivning!A1036="h",Inskrivning!R1036,0)</f>
        <v>0</v>
      </c>
      <c r="K338" s="16">
        <f>IF(Inskrivning!A1036="h",Inskrivning!S1036,0)</f>
        <v>0</v>
      </c>
      <c r="L338" s="16">
        <f>IF(Inskrivning!A1036="h",Inskrivning!T1036,0)</f>
        <v>0</v>
      </c>
      <c r="M338" s="16">
        <f>IF(Inskrivning!A1036="h",Inskrivning!U1036,0)</f>
        <v>0</v>
      </c>
      <c r="N338" s="16">
        <f>IF(Inskrivning!A1036="h",Inskrivning!V1036,0)</f>
        <v>0</v>
      </c>
      <c r="O338" s="73">
        <f>IF(Inskrivning!A1036="h",Inskrivning!W1036,0)</f>
        <v>0</v>
      </c>
      <c r="P338" s="73">
        <f>IF(Inskrivning!A1036="h",Inskrivning!X1036,0)</f>
        <v>0</v>
      </c>
      <c r="Q338" s="113"/>
    </row>
    <row r="339" spans="1:17" ht="15.6" x14ac:dyDescent="0.3">
      <c r="A339" s="16">
        <f t="shared" si="3"/>
        <v>35</v>
      </c>
      <c r="B339" s="55">
        <f>IF(Inskrivning!A1037="h",Inskrivning!J1037,0)</f>
        <v>0</v>
      </c>
      <c r="C339" s="35">
        <f>IF(Inskrivning!A1037="h",Inskrivning!K1037,0)</f>
        <v>0</v>
      </c>
      <c r="D339" s="16">
        <f>IF(Inskrivning!A1037="h",Inskrivning!L1037,0)</f>
        <v>0</v>
      </c>
      <c r="E339" s="16">
        <f>IF(Inskrivning!A1037="h",Inskrivning!M1037,0)</f>
        <v>0</v>
      </c>
      <c r="F339" s="16">
        <f>IF(Inskrivning!A1037="h",Inskrivning!N1037,0)</f>
        <v>0</v>
      </c>
      <c r="G339" s="16">
        <f>IF(Inskrivning!A1037="h",Inskrivning!O1037,0)</f>
        <v>0</v>
      </c>
      <c r="H339" s="16">
        <f>IF(Inskrivning!A1037="h",Inskrivning!P1037,0)</f>
        <v>0</v>
      </c>
      <c r="I339" s="73">
        <f>IF(Inskrivning!A1037="h",Inskrivning!Q1037,0)</f>
        <v>0</v>
      </c>
      <c r="J339" s="16">
        <f>IF(Inskrivning!A1037="h",Inskrivning!R1037,0)</f>
        <v>0</v>
      </c>
      <c r="K339" s="16">
        <f>IF(Inskrivning!A1037="h",Inskrivning!S1037,0)</f>
        <v>0</v>
      </c>
      <c r="L339" s="16">
        <f>IF(Inskrivning!A1037="h",Inskrivning!T1037,0)</f>
        <v>0</v>
      </c>
      <c r="M339" s="16">
        <f>IF(Inskrivning!A1037="h",Inskrivning!U1037,0)</f>
        <v>0</v>
      </c>
      <c r="N339" s="16">
        <f>IF(Inskrivning!A1037="h",Inskrivning!V1037,0)</f>
        <v>0</v>
      </c>
      <c r="O339" s="73">
        <f>IF(Inskrivning!A1037="h",Inskrivning!W1037,0)</f>
        <v>0</v>
      </c>
      <c r="P339" s="73">
        <f>IF(Inskrivning!A1037="h",Inskrivning!X1037,0)</f>
        <v>0</v>
      </c>
      <c r="Q339" s="113"/>
    </row>
    <row r="340" spans="1:17" ht="15.6" x14ac:dyDescent="0.3">
      <c r="A340" s="16">
        <f t="shared" si="3"/>
        <v>36</v>
      </c>
      <c r="B340" s="55">
        <f>IF(Inskrivning!A1038="h",Inskrivning!J1038,0)</f>
        <v>0</v>
      </c>
      <c r="C340" s="35">
        <f>IF(Inskrivning!A1038="h",Inskrivning!K1038,0)</f>
        <v>0</v>
      </c>
      <c r="D340" s="16">
        <f>IF(Inskrivning!A1038="h",Inskrivning!L1038,0)</f>
        <v>0</v>
      </c>
      <c r="E340" s="16">
        <f>IF(Inskrivning!A1038="h",Inskrivning!M1038,0)</f>
        <v>0</v>
      </c>
      <c r="F340" s="16">
        <f>IF(Inskrivning!A1038="h",Inskrivning!N1038,0)</f>
        <v>0</v>
      </c>
      <c r="G340" s="16">
        <f>IF(Inskrivning!A1038="h",Inskrivning!O1038,0)</f>
        <v>0</v>
      </c>
      <c r="H340" s="16">
        <f>IF(Inskrivning!A1038="h",Inskrivning!P1038,0)</f>
        <v>0</v>
      </c>
      <c r="I340" s="73">
        <f>IF(Inskrivning!A1038="h",Inskrivning!Q1038,0)</f>
        <v>0</v>
      </c>
      <c r="J340" s="16">
        <f>IF(Inskrivning!A1038="h",Inskrivning!R1038,0)</f>
        <v>0</v>
      </c>
      <c r="K340" s="16">
        <f>IF(Inskrivning!A1038="h",Inskrivning!S1038,0)</f>
        <v>0</v>
      </c>
      <c r="L340" s="16">
        <f>IF(Inskrivning!A1038="h",Inskrivning!T1038,0)</f>
        <v>0</v>
      </c>
      <c r="M340" s="16">
        <f>IF(Inskrivning!A1038="h",Inskrivning!U1038,0)</f>
        <v>0</v>
      </c>
      <c r="N340" s="16">
        <f>IF(Inskrivning!A1038="h",Inskrivning!V1038,0)</f>
        <v>0</v>
      </c>
      <c r="O340" s="73">
        <f>IF(Inskrivning!A1038="h",Inskrivning!W1038,0)</f>
        <v>0</v>
      </c>
      <c r="P340" s="73">
        <f>IF(Inskrivning!A1038="h",Inskrivning!X1038,0)</f>
        <v>0</v>
      </c>
      <c r="Q340" s="113"/>
    </row>
    <row r="341" spans="1:17" ht="15.6" x14ac:dyDescent="0.3">
      <c r="A341" s="16">
        <f t="shared" si="3"/>
        <v>37</v>
      </c>
      <c r="B341" s="55">
        <f>IF(Inskrivning!A1039="h",Inskrivning!J1039,0)</f>
        <v>0</v>
      </c>
      <c r="C341" s="35">
        <f>IF(Inskrivning!A1039="h",Inskrivning!K1039,0)</f>
        <v>0</v>
      </c>
      <c r="D341" s="16">
        <f>IF(Inskrivning!A1039="h",Inskrivning!L1039,0)</f>
        <v>0</v>
      </c>
      <c r="E341" s="16">
        <f>IF(Inskrivning!A1039="h",Inskrivning!M1039,0)</f>
        <v>0</v>
      </c>
      <c r="F341" s="16">
        <f>IF(Inskrivning!A1039="h",Inskrivning!N1039,0)</f>
        <v>0</v>
      </c>
      <c r="G341" s="16">
        <f>IF(Inskrivning!A1039="h",Inskrivning!O1039,0)</f>
        <v>0</v>
      </c>
      <c r="H341" s="16">
        <f>IF(Inskrivning!A1039="h",Inskrivning!P1039,0)</f>
        <v>0</v>
      </c>
      <c r="I341" s="73">
        <f>IF(Inskrivning!A1039="h",Inskrivning!Q1039,0)</f>
        <v>0</v>
      </c>
      <c r="J341" s="16">
        <f>IF(Inskrivning!A1039="h",Inskrivning!R1039,0)</f>
        <v>0</v>
      </c>
      <c r="K341" s="16">
        <f>IF(Inskrivning!A1039="h",Inskrivning!S1039,0)</f>
        <v>0</v>
      </c>
      <c r="L341" s="16">
        <f>IF(Inskrivning!A1039="h",Inskrivning!T1039,0)</f>
        <v>0</v>
      </c>
      <c r="M341" s="16">
        <f>IF(Inskrivning!A1039="h",Inskrivning!U1039,0)</f>
        <v>0</v>
      </c>
      <c r="N341" s="16">
        <f>IF(Inskrivning!A1039="h",Inskrivning!V1039,0)</f>
        <v>0</v>
      </c>
      <c r="O341" s="73">
        <f>IF(Inskrivning!A1039="h",Inskrivning!W1039,0)</f>
        <v>0</v>
      </c>
      <c r="P341" s="73">
        <f>IF(Inskrivning!A1039="h",Inskrivning!X1039,0)</f>
        <v>0</v>
      </c>
      <c r="Q341" s="113"/>
    </row>
    <row r="342" spans="1:17" ht="15.6" x14ac:dyDescent="0.3">
      <c r="A342" s="16">
        <f t="shared" si="3"/>
        <v>38</v>
      </c>
      <c r="B342" s="55">
        <f>IF(Inskrivning!A1040="h",Inskrivning!J1040,0)</f>
        <v>0</v>
      </c>
      <c r="C342" s="35">
        <f>IF(Inskrivning!A1040="h",Inskrivning!K1040,0)</f>
        <v>0</v>
      </c>
      <c r="D342" s="16">
        <f>IF(Inskrivning!A1040="h",Inskrivning!L1040,0)</f>
        <v>0</v>
      </c>
      <c r="E342" s="16">
        <f>IF(Inskrivning!A1040="h",Inskrivning!M1040,0)</f>
        <v>0</v>
      </c>
      <c r="F342" s="16">
        <f>IF(Inskrivning!A1040="h",Inskrivning!N1040,0)</f>
        <v>0</v>
      </c>
      <c r="G342" s="16">
        <f>IF(Inskrivning!A1040="h",Inskrivning!O1040,0)</f>
        <v>0</v>
      </c>
      <c r="H342" s="16">
        <f>IF(Inskrivning!A1040="h",Inskrivning!P1040,0)</f>
        <v>0</v>
      </c>
      <c r="I342" s="73">
        <f>IF(Inskrivning!A1040="h",Inskrivning!Q1040,0)</f>
        <v>0</v>
      </c>
      <c r="J342" s="16">
        <f>IF(Inskrivning!A1040="h",Inskrivning!R1040,0)</f>
        <v>0</v>
      </c>
      <c r="K342" s="16">
        <f>IF(Inskrivning!A1040="h",Inskrivning!S1040,0)</f>
        <v>0</v>
      </c>
      <c r="L342" s="16">
        <f>IF(Inskrivning!A1040="h",Inskrivning!T1040,0)</f>
        <v>0</v>
      </c>
      <c r="M342" s="16">
        <f>IF(Inskrivning!A1040="h",Inskrivning!U1040,0)</f>
        <v>0</v>
      </c>
      <c r="N342" s="16">
        <f>IF(Inskrivning!A1040="h",Inskrivning!V1040,0)</f>
        <v>0</v>
      </c>
      <c r="O342" s="73">
        <f>IF(Inskrivning!A1040="h",Inskrivning!W1040,0)</f>
        <v>0</v>
      </c>
      <c r="P342" s="73">
        <f>IF(Inskrivning!A1040="h",Inskrivning!X1040,0)</f>
        <v>0</v>
      </c>
      <c r="Q342" s="113"/>
    </row>
    <row r="343" spans="1:17" ht="15.6" x14ac:dyDescent="0.3">
      <c r="A343" s="16">
        <f t="shared" si="3"/>
        <v>39</v>
      </c>
      <c r="B343" s="55">
        <f>IF(Inskrivning!A1041="h",Inskrivning!J1041,0)</f>
        <v>0</v>
      </c>
      <c r="C343" s="35">
        <f>IF(Inskrivning!A1041="h",Inskrivning!K1041,0)</f>
        <v>0</v>
      </c>
      <c r="D343" s="16">
        <f>IF(Inskrivning!A1041="h",Inskrivning!L1041,0)</f>
        <v>0</v>
      </c>
      <c r="E343" s="16">
        <f>IF(Inskrivning!A1041="h",Inskrivning!M1041,0)</f>
        <v>0</v>
      </c>
      <c r="F343" s="16">
        <f>IF(Inskrivning!A1041="h",Inskrivning!N1041,0)</f>
        <v>0</v>
      </c>
      <c r="G343" s="16">
        <f>IF(Inskrivning!A1041="h",Inskrivning!O1041,0)</f>
        <v>0</v>
      </c>
      <c r="H343" s="16">
        <f>IF(Inskrivning!A1041="h",Inskrivning!P1041,0)</f>
        <v>0</v>
      </c>
      <c r="I343" s="73">
        <f>IF(Inskrivning!A1041="h",Inskrivning!Q1041,0)</f>
        <v>0</v>
      </c>
      <c r="J343" s="16">
        <f>IF(Inskrivning!A1041="h",Inskrivning!R1041,0)</f>
        <v>0</v>
      </c>
      <c r="K343" s="16">
        <f>IF(Inskrivning!A1041="h",Inskrivning!S1041,0)</f>
        <v>0</v>
      </c>
      <c r="L343" s="16">
        <f>IF(Inskrivning!A1041="h",Inskrivning!T1041,0)</f>
        <v>0</v>
      </c>
      <c r="M343" s="16">
        <f>IF(Inskrivning!A1041="h",Inskrivning!U1041,0)</f>
        <v>0</v>
      </c>
      <c r="N343" s="16">
        <f>IF(Inskrivning!A1041="h",Inskrivning!V1041,0)</f>
        <v>0</v>
      </c>
      <c r="O343" s="73">
        <f>IF(Inskrivning!A1041="h",Inskrivning!W1041,0)</f>
        <v>0</v>
      </c>
      <c r="P343" s="73">
        <f>IF(Inskrivning!A1041="h",Inskrivning!X1041,0)</f>
        <v>0</v>
      </c>
      <c r="Q343" s="113"/>
    </row>
    <row r="344" spans="1:17" ht="15.6" x14ac:dyDescent="0.3">
      <c r="A344" s="16">
        <f t="shared" si="3"/>
        <v>40</v>
      </c>
      <c r="B344" s="55">
        <f>IF(Inskrivning!A1042="h",Inskrivning!J1042,0)</f>
        <v>0</v>
      </c>
      <c r="C344" s="35">
        <f>IF(Inskrivning!A1042="h",Inskrivning!K1042,0)</f>
        <v>0</v>
      </c>
      <c r="D344" s="16">
        <f>IF(Inskrivning!A1042="h",Inskrivning!L1042,0)</f>
        <v>0</v>
      </c>
      <c r="E344" s="16">
        <f>IF(Inskrivning!A1042="h",Inskrivning!M1042,0)</f>
        <v>0</v>
      </c>
      <c r="F344" s="16">
        <f>IF(Inskrivning!A1042="h",Inskrivning!N1042,0)</f>
        <v>0</v>
      </c>
      <c r="G344" s="16">
        <f>IF(Inskrivning!A1042="h",Inskrivning!O1042,0)</f>
        <v>0</v>
      </c>
      <c r="H344" s="16">
        <f>IF(Inskrivning!A1042="h",Inskrivning!P1042,0)</f>
        <v>0</v>
      </c>
      <c r="I344" s="73">
        <f>IF(Inskrivning!A1042="h",Inskrivning!Q1042,0)</f>
        <v>0</v>
      </c>
      <c r="J344" s="16">
        <f>IF(Inskrivning!A1042="h",Inskrivning!R1042,0)</f>
        <v>0</v>
      </c>
      <c r="K344" s="16">
        <f>IF(Inskrivning!A1042="h",Inskrivning!S1042,0)</f>
        <v>0</v>
      </c>
      <c r="L344" s="16">
        <f>IF(Inskrivning!A1042="h",Inskrivning!T1042,0)</f>
        <v>0</v>
      </c>
      <c r="M344" s="16">
        <f>IF(Inskrivning!A1042="h",Inskrivning!U1042,0)</f>
        <v>0</v>
      </c>
      <c r="N344" s="16">
        <f>IF(Inskrivning!A1042="h",Inskrivning!V1042,0)</f>
        <v>0</v>
      </c>
      <c r="O344" s="73">
        <f>IF(Inskrivning!A1042="h",Inskrivning!W1042,0)</f>
        <v>0</v>
      </c>
      <c r="P344" s="73">
        <f>IF(Inskrivning!A1042="h",Inskrivning!X1042,0)</f>
        <v>0</v>
      </c>
      <c r="Q344" s="113"/>
    </row>
    <row r="345" spans="1:17" ht="15.6" x14ac:dyDescent="0.3">
      <c r="A345" s="16">
        <f t="shared" si="3"/>
        <v>41</v>
      </c>
      <c r="B345" s="55">
        <f>IF(Inskrivning!A1043="h",Inskrivning!J1043,0)</f>
        <v>0</v>
      </c>
      <c r="C345" s="35">
        <f>IF(Inskrivning!A1043="h",Inskrivning!K1043,0)</f>
        <v>0</v>
      </c>
      <c r="D345" s="16">
        <f>IF(Inskrivning!A1043="h",Inskrivning!L1043,0)</f>
        <v>0</v>
      </c>
      <c r="E345" s="16">
        <f>IF(Inskrivning!A1043="h",Inskrivning!M1043,0)</f>
        <v>0</v>
      </c>
      <c r="F345" s="16">
        <f>IF(Inskrivning!A1043="h",Inskrivning!N1043,0)</f>
        <v>0</v>
      </c>
      <c r="G345" s="16">
        <f>IF(Inskrivning!A1043="h",Inskrivning!O1043,0)</f>
        <v>0</v>
      </c>
      <c r="H345" s="16">
        <f>IF(Inskrivning!A1043="h",Inskrivning!P1043,0)</f>
        <v>0</v>
      </c>
      <c r="I345" s="73">
        <f>IF(Inskrivning!A1043="h",Inskrivning!Q1043,0)</f>
        <v>0</v>
      </c>
      <c r="J345" s="16">
        <f>IF(Inskrivning!A1043="h",Inskrivning!R1043,0)</f>
        <v>0</v>
      </c>
      <c r="K345" s="16">
        <f>IF(Inskrivning!A1043="h",Inskrivning!S1043,0)</f>
        <v>0</v>
      </c>
      <c r="L345" s="16">
        <f>IF(Inskrivning!A1043="h",Inskrivning!T1043,0)</f>
        <v>0</v>
      </c>
      <c r="M345" s="16">
        <f>IF(Inskrivning!A1043="h",Inskrivning!U1043,0)</f>
        <v>0</v>
      </c>
      <c r="N345" s="16">
        <f>IF(Inskrivning!A1043="h",Inskrivning!V1043,0)</f>
        <v>0</v>
      </c>
      <c r="O345" s="73">
        <f>IF(Inskrivning!A1043="h",Inskrivning!W1043,0)</f>
        <v>0</v>
      </c>
      <c r="P345" s="73">
        <f>IF(Inskrivning!A1043="h",Inskrivning!X1043,0)</f>
        <v>0</v>
      </c>
      <c r="Q345" s="113"/>
    </row>
    <row r="346" spans="1:17" ht="15.6" x14ac:dyDescent="0.3">
      <c r="A346" s="16">
        <f t="shared" si="3"/>
        <v>42</v>
      </c>
      <c r="B346" s="55">
        <f>IF(Inskrivning!A1044="h",Inskrivning!J1044,0)</f>
        <v>0</v>
      </c>
      <c r="C346" s="35">
        <f>IF(Inskrivning!A1044="h",Inskrivning!K1044,0)</f>
        <v>0</v>
      </c>
      <c r="D346" s="16">
        <f>IF(Inskrivning!A1044="h",Inskrivning!L1044,0)</f>
        <v>0</v>
      </c>
      <c r="E346" s="16">
        <f>IF(Inskrivning!A1044="h",Inskrivning!M1044,0)</f>
        <v>0</v>
      </c>
      <c r="F346" s="16">
        <f>IF(Inskrivning!A1044="h",Inskrivning!N1044,0)</f>
        <v>0</v>
      </c>
      <c r="G346" s="16">
        <f>IF(Inskrivning!A1044="h",Inskrivning!O1044,0)</f>
        <v>0</v>
      </c>
      <c r="H346" s="16">
        <f>IF(Inskrivning!A1044="h",Inskrivning!P1044,0)</f>
        <v>0</v>
      </c>
      <c r="I346" s="73">
        <f>IF(Inskrivning!A1044="h",Inskrivning!Q1044,0)</f>
        <v>0</v>
      </c>
      <c r="J346" s="16">
        <f>IF(Inskrivning!A1044="h",Inskrivning!R1044,0)</f>
        <v>0</v>
      </c>
      <c r="K346" s="16">
        <f>IF(Inskrivning!A1044="h",Inskrivning!S1044,0)</f>
        <v>0</v>
      </c>
      <c r="L346" s="16">
        <f>IF(Inskrivning!A1044="h",Inskrivning!T1044,0)</f>
        <v>0</v>
      </c>
      <c r="M346" s="16">
        <f>IF(Inskrivning!A1044="h",Inskrivning!U1044,0)</f>
        <v>0</v>
      </c>
      <c r="N346" s="16">
        <f>IF(Inskrivning!A1044="h",Inskrivning!V1044,0)</f>
        <v>0</v>
      </c>
      <c r="O346" s="73">
        <f>IF(Inskrivning!A1044="h",Inskrivning!W1044,0)</f>
        <v>0</v>
      </c>
      <c r="P346" s="73">
        <f>IF(Inskrivning!A1044="h",Inskrivning!X1044,0)</f>
        <v>0</v>
      </c>
      <c r="Q346" s="113"/>
    </row>
    <row r="347" spans="1:17" ht="15.6" x14ac:dyDescent="0.3">
      <c r="A347" s="16">
        <f t="shared" si="3"/>
        <v>43</v>
      </c>
      <c r="B347" s="55">
        <f>IF(Inskrivning!A1045="h",Inskrivning!J1045,0)</f>
        <v>0</v>
      </c>
      <c r="C347" s="35">
        <f>IF(Inskrivning!A1045="h",Inskrivning!K1045,0)</f>
        <v>0</v>
      </c>
      <c r="D347" s="16">
        <f>IF(Inskrivning!A1045="h",Inskrivning!L1045,0)</f>
        <v>0</v>
      </c>
      <c r="E347" s="16">
        <f>IF(Inskrivning!A1045="h",Inskrivning!M1045,0)</f>
        <v>0</v>
      </c>
      <c r="F347" s="16">
        <f>IF(Inskrivning!A1045="h",Inskrivning!N1045,0)</f>
        <v>0</v>
      </c>
      <c r="G347" s="16">
        <f>IF(Inskrivning!A1045="h",Inskrivning!O1045,0)</f>
        <v>0</v>
      </c>
      <c r="H347" s="16">
        <f>IF(Inskrivning!A1045="h",Inskrivning!P1045,0)</f>
        <v>0</v>
      </c>
      <c r="I347" s="73">
        <f>IF(Inskrivning!A1045="h",Inskrivning!Q1045,0)</f>
        <v>0</v>
      </c>
      <c r="J347" s="16">
        <f>IF(Inskrivning!A1045="h",Inskrivning!R1045,0)</f>
        <v>0</v>
      </c>
      <c r="K347" s="16">
        <f>IF(Inskrivning!A1045="h",Inskrivning!S1045,0)</f>
        <v>0</v>
      </c>
      <c r="L347" s="16">
        <f>IF(Inskrivning!A1045="h",Inskrivning!T1045,0)</f>
        <v>0</v>
      </c>
      <c r="M347" s="16">
        <f>IF(Inskrivning!A1045="h",Inskrivning!U1045,0)</f>
        <v>0</v>
      </c>
      <c r="N347" s="16">
        <f>IF(Inskrivning!A1045="h",Inskrivning!V1045,0)</f>
        <v>0</v>
      </c>
      <c r="O347" s="73">
        <f>IF(Inskrivning!A1045="h",Inskrivning!W1045,0)</f>
        <v>0</v>
      </c>
      <c r="P347" s="73">
        <f>IF(Inskrivning!A1045="h",Inskrivning!X1045,0)</f>
        <v>0</v>
      </c>
      <c r="Q347" s="113"/>
    </row>
    <row r="348" spans="1:17" ht="15.6" x14ac:dyDescent="0.3">
      <c r="A348" s="16">
        <f t="shared" si="3"/>
        <v>44</v>
      </c>
      <c r="B348" s="55">
        <f>IF(Inskrivning!A1047="h",Inskrivning!J1047,0)</f>
        <v>0</v>
      </c>
      <c r="C348" s="35">
        <f>IF(Inskrivning!A1047="h",Inskrivning!K1047,0)</f>
        <v>0</v>
      </c>
      <c r="D348" s="16">
        <f>IF(Inskrivning!A1047="h",Inskrivning!L1047,0)</f>
        <v>0</v>
      </c>
      <c r="E348" s="16">
        <f>IF(Inskrivning!A1047="h",Inskrivning!M1047,0)</f>
        <v>0</v>
      </c>
      <c r="F348" s="16">
        <f>IF(Inskrivning!A1047="h",Inskrivning!N1047,0)</f>
        <v>0</v>
      </c>
      <c r="G348" s="16">
        <f>IF(Inskrivning!A1047="h",Inskrivning!O1047,0)</f>
        <v>0</v>
      </c>
      <c r="H348" s="16">
        <f>IF(Inskrivning!A1047="h",Inskrivning!P1047,0)</f>
        <v>0</v>
      </c>
      <c r="I348" s="73">
        <f>IF(Inskrivning!A1047="h",Inskrivning!Q1047,0)</f>
        <v>0</v>
      </c>
      <c r="J348" s="16">
        <f>IF(Inskrivning!A1047="h",Inskrivning!R1047,0)</f>
        <v>0</v>
      </c>
      <c r="K348" s="16">
        <f>IF(Inskrivning!A1047="h",Inskrivning!S1047,0)</f>
        <v>0</v>
      </c>
      <c r="L348" s="16">
        <f>IF(Inskrivning!A1047="h",Inskrivning!T1047,0)</f>
        <v>0</v>
      </c>
      <c r="M348" s="16">
        <f>IF(Inskrivning!A1047="h",Inskrivning!U1047,0)</f>
        <v>0</v>
      </c>
      <c r="N348" s="16">
        <f>IF(Inskrivning!A1047="h",Inskrivning!V1047,0)</f>
        <v>0</v>
      </c>
      <c r="O348" s="73">
        <f>IF(Inskrivning!A1047="h",Inskrivning!W1047,0)</f>
        <v>0</v>
      </c>
      <c r="P348" s="73">
        <f>IF(Inskrivning!A1047="h",Inskrivning!X1047,0)</f>
        <v>0</v>
      </c>
      <c r="Q348" s="113"/>
    </row>
    <row r="349" spans="1:17" ht="15.6" x14ac:dyDescent="0.3">
      <c r="A349" s="16">
        <f t="shared" si="3"/>
        <v>45</v>
      </c>
      <c r="B349" s="55">
        <f>IF(Inskrivning!A1048="h",Inskrivning!J1048,0)</f>
        <v>0</v>
      </c>
      <c r="C349" s="35">
        <f>IF(Inskrivning!A1048="h",Inskrivning!K1048,0)</f>
        <v>0</v>
      </c>
      <c r="D349" s="16">
        <f>IF(Inskrivning!A1048="h",Inskrivning!L1048,0)</f>
        <v>0</v>
      </c>
      <c r="E349" s="16">
        <f>IF(Inskrivning!A1048="h",Inskrivning!M1048,0)</f>
        <v>0</v>
      </c>
      <c r="F349" s="16">
        <f>IF(Inskrivning!A1048="h",Inskrivning!N1048,0)</f>
        <v>0</v>
      </c>
      <c r="G349" s="16">
        <f>IF(Inskrivning!A1048="h",Inskrivning!O1048,0)</f>
        <v>0</v>
      </c>
      <c r="H349" s="16">
        <f>IF(Inskrivning!A1048="h",Inskrivning!P1048,0)</f>
        <v>0</v>
      </c>
      <c r="I349" s="73">
        <f>IF(Inskrivning!A1048="h",Inskrivning!Q1048,0)</f>
        <v>0</v>
      </c>
      <c r="J349" s="16">
        <f>IF(Inskrivning!A1048="h",Inskrivning!R1048,0)</f>
        <v>0</v>
      </c>
      <c r="K349" s="16">
        <f>IF(Inskrivning!A1048="h",Inskrivning!S1048,0)</f>
        <v>0</v>
      </c>
      <c r="L349" s="16">
        <f>IF(Inskrivning!A1048="h",Inskrivning!T1048,0)</f>
        <v>0</v>
      </c>
      <c r="M349" s="16">
        <f>IF(Inskrivning!A1048="h",Inskrivning!U1048,0)</f>
        <v>0</v>
      </c>
      <c r="N349" s="16">
        <f>IF(Inskrivning!A1048="h",Inskrivning!V1048,0)</f>
        <v>0</v>
      </c>
      <c r="O349" s="73">
        <f>IF(Inskrivning!A1048="h",Inskrivning!W1048,0)</f>
        <v>0</v>
      </c>
      <c r="P349" s="73">
        <f>IF(Inskrivning!A1048="h",Inskrivning!X1048,0)</f>
        <v>0</v>
      </c>
      <c r="Q349" s="113"/>
    </row>
    <row r="350" spans="1:17" ht="15.6" x14ac:dyDescent="0.3">
      <c r="A350" s="16">
        <f t="shared" si="3"/>
        <v>46</v>
      </c>
      <c r="B350" s="55">
        <f>IF(Inskrivning!A1049="h",Inskrivning!J1049,0)</f>
        <v>0</v>
      </c>
      <c r="C350" s="35">
        <f>IF(Inskrivning!A1049="h",Inskrivning!K1049,0)</f>
        <v>0</v>
      </c>
      <c r="D350" s="16">
        <f>IF(Inskrivning!A1049="h",Inskrivning!L1049,0)</f>
        <v>0</v>
      </c>
      <c r="E350" s="16">
        <f>IF(Inskrivning!A1049="h",Inskrivning!M1049,0)</f>
        <v>0</v>
      </c>
      <c r="F350" s="16">
        <f>IF(Inskrivning!A1049="h",Inskrivning!N1049,0)</f>
        <v>0</v>
      </c>
      <c r="G350" s="16">
        <f>IF(Inskrivning!A1049="h",Inskrivning!O1049,0)</f>
        <v>0</v>
      </c>
      <c r="H350" s="16">
        <f>IF(Inskrivning!A1049="h",Inskrivning!P1049,0)</f>
        <v>0</v>
      </c>
      <c r="I350" s="73">
        <f>IF(Inskrivning!A1049="h",Inskrivning!Q1049,0)</f>
        <v>0</v>
      </c>
      <c r="J350" s="16">
        <f>IF(Inskrivning!A1049="h",Inskrivning!R1049,0)</f>
        <v>0</v>
      </c>
      <c r="K350" s="16">
        <f>IF(Inskrivning!A1049="h",Inskrivning!S1049,0)</f>
        <v>0</v>
      </c>
      <c r="L350" s="16">
        <f>IF(Inskrivning!A1049="h",Inskrivning!T1049,0)</f>
        <v>0</v>
      </c>
      <c r="M350" s="16">
        <f>IF(Inskrivning!A1049="h",Inskrivning!U1049,0)</f>
        <v>0</v>
      </c>
      <c r="N350" s="16">
        <f>IF(Inskrivning!A1049="h",Inskrivning!V1049,0)</f>
        <v>0</v>
      </c>
      <c r="O350" s="73">
        <f>IF(Inskrivning!A1049="h",Inskrivning!W1049,0)</f>
        <v>0</v>
      </c>
      <c r="P350" s="73">
        <f>IF(Inskrivning!A1049="h",Inskrivning!X1049,0)</f>
        <v>0</v>
      </c>
      <c r="Q350" s="113"/>
    </row>
    <row r="351" spans="1:17" ht="15.6" x14ac:dyDescent="0.3">
      <c r="A351" s="16">
        <f t="shared" si="3"/>
        <v>47</v>
      </c>
      <c r="B351" s="55">
        <f>IF(Inskrivning!A1050="h",Inskrivning!J1050,0)</f>
        <v>0</v>
      </c>
      <c r="C351" s="35">
        <f>IF(Inskrivning!A1050="h",Inskrivning!K1050,0)</f>
        <v>0</v>
      </c>
      <c r="D351" s="16">
        <f>IF(Inskrivning!A1050="h",Inskrivning!L1050,0)</f>
        <v>0</v>
      </c>
      <c r="E351" s="16">
        <f>IF(Inskrivning!A1050="h",Inskrivning!M1050,0)</f>
        <v>0</v>
      </c>
      <c r="F351" s="16">
        <f>IF(Inskrivning!A1050="h",Inskrivning!N1050,0)</f>
        <v>0</v>
      </c>
      <c r="G351" s="16">
        <f>IF(Inskrivning!A1050="h",Inskrivning!O1050,0)</f>
        <v>0</v>
      </c>
      <c r="H351" s="16">
        <f>IF(Inskrivning!A1050="h",Inskrivning!P1050,0)</f>
        <v>0</v>
      </c>
      <c r="I351" s="73">
        <f>IF(Inskrivning!A1050="h",Inskrivning!Q1050,0)</f>
        <v>0</v>
      </c>
      <c r="J351" s="16">
        <f>IF(Inskrivning!A1050="h",Inskrivning!R1050,0)</f>
        <v>0</v>
      </c>
      <c r="K351" s="16">
        <f>IF(Inskrivning!A1050="h",Inskrivning!S1050,0)</f>
        <v>0</v>
      </c>
      <c r="L351" s="16">
        <f>IF(Inskrivning!A1050="h",Inskrivning!T1050,0)</f>
        <v>0</v>
      </c>
      <c r="M351" s="16">
        <f>IF(Inskrivning!A1050="h",Inskrivning!U1050,0)</f>
        <v>0</v>
      </c>
      <c r="N351" s="16">
        <f>IF(Inskrivning!A1050="h",Inskrivning!V1050,0)</f>
        <v>0</v>
      </c>
      <c r="O351" s="73">
        <f>IF(Inskrivning!A1050="h",Inskrivning!W1050,0)</f>
        <v>0</v>
      </c>
      <c r="P351" s="73">
        <f>IF(Inskrivning!A1050="h",Inskrivning!X1050,0)</f>
        <v>0</v>
      </c>
      <c r="Q351" s="113"/>
    </row>
    <row r="352" spans="1:17" ht="15.6" x14ac:dyDescent="0.3">
      <c r="A352" s="16">
        <f t="shared" si="3"/>
        <v>48</v>
      </c>
      <c r="B352" s="55">
        <f>IF(Inskrivning!A1051="h",Inskrivning!J1051,0)</f>
        <v>0</v>
      </c>
      <c r="C352" s="35">
        <f>IF(Inskrivning!A1051="h",Inskrivning!K1051,0)</f>
        <v>0</v>
      </c>
      <c r="D352" s="16">
        <f>IF(Inskrivning!A1051="h",Inskrivning!L1051,0)</f>
        <v>0</v>
      </c>
      <c r="E352" s="16">
        <f>IF(Inskrivning!A1051="h",Inskrivning!M1051,0)</f>
        <v>0</v>
      </c>
      <c r="F352" s="16">
        <f>IF(Inskrivning!A1051="h",Inskrivning!N1051,0)</f>
        <v>0</v>
      </c>
      <c r="G352" s="16">
        <f>IF(Inskrivning!A1051="h",Inskrivning!O1051,0)</f>
        <v>0</v>
      </c>
      <c r="H352" s="16">
        <f>IF(Inskrivning!A1051="h",Inskrivning!P1051,0)</f>
        <v>0</v>
      </c>
      <c r="I352" s="73">
        <f>IF(Inskrivning!A1051="h",Inskrivning!Q1051,0)</f>
        <v>0</v>
      </c>
      <c r="J352" s="16">
        <f>IF(Inskrivning!A1051="h",Inskrivning!R1051,0)</f>
        <v>0</v>
      </c>
      <c r="K352" s="16">
        <f>IF(Inskrivning!A1051="h",Inskrivning!S1051,0)</f>
        <v>0</v>
      </c>
      <c r="L352" s="16">
        <f>IF(Inskrivning!A1051="h",Inskrivning!T1051,0)</f>
        <v>0</v>
      </c>
      <c r="M352" s="16">
        <f>IF(Inskrivning!A1051="h",Inskrivning!U1051,0)</f>
        <v>0</v>
      </c>
      <c r="N352" s="16">
        <f>IF(Inskrivning!A1051="h",Inskrivning!V1051,0)</f>
        <v>0</v>
      </c>
      <c r="O352" s="73">
        <f>IF(Inskrivning!A1051="h",Inskrivning!W1051,0)</f>
        <v>0</v>
      </c>
      <c r="P352" s="73">
        <f>IF(Inskrivning!A1051="h",Inskrivning!X1051,0)</f>
        <v>0</v>
      </c>
      <c r="Q352" s="113"/>
    </row>
    <row r="353" spans="1:17" ht="15.6" x14ac:dyDescent="0.3">
      <c r="A353" s="16">
        <f t="shared" si="3"/>
        <v>49</v>
      </c>
      <c r="B353" s="55">
        <f>IF(Inskrivning!A1052="h",Inskrivning!J1052,0)</f>
        <v>0</v>
      </c>
      <c r="C353" s="35">
        <f>IF(Inskrivning!A1052="h",Inskrivning!K1052,0)</f>
        <v>0</v>
      </c>
      <c r="D353" s="16">
        <f>IF(Inskrivning!A1052="h",Inskrivning!L1052,0)</f>
        <v>0</v>
      </c>
      <c r="E353" s="16">
        <f>IF(Inskrivning!A1052="h",Inskrivning!M1052,0)</f>
        <v>0</v>
      </c>
      <c r="F353" s="16">
        <f>IF(Inskrivning!A1052="h",Inskrivning!N1052,0)</f>
        <v>0</v>
      </c>
      <c r="G353" s="16">
        <f>IF(Inskrivning!A1052="h",Inskrivning!O1052,0)</f>
        <v>0</v>
      </c>
      <c r="H353" s="16">
        <f>IF(Inskrivning!A1052="h",Inskrivning!P1052,0)</f>
        <v>0</v>
      </c>
      <c r="I353" s="73">
        <f>IF(Inskrivning!A1052="h",Inskrivning!Q1052,0)</f>
        <v>0</v>
      </c>
      <c r="J353" s="16">
        <f>IF(Inskrivning!A1052="h",Inskrivning!R1052,0)</f>
        <v>0</v>
      </c>
      <c r="K353" s="16">
        <f>IF(Inskrivning!A1052="h",Inskrivning!S1052,0)</f>
        <v>0</v>
      </c>
      <c r="L353" s="16">
        <f>IF(Inskrivning!A1052="h",Inskrivning!T1052,0)</f>
        <v>0</v>
      </c>
      <c r="M353" s="16">
        <f>IF(Inskrivning!A1052="h",Inskrivning!U1052,0)</f>
        <v>0</v>
      </c>
      <c r="N353" s="16">
        <f>IF(Inskrivning!A1052="h",Inskrivning!V1052,0)</f>
        <v>0</v>
      </c>
      <c r="O353" s="73">
        <f>IF(Inskrivning!A1052="h",Inskrivning!W1052,0)</f>
        <v>0</v>
      </c>
      <c r="P353" s="73">
        <f>IF(Inskrivning!A1052="h",Inskrivning!X1052,0)</f>
        <v>0</v>
      </c>
      <c r="Q353" s="113"/>
    </row>
    <row r="354" spans="1:17" ht="15.6" x14ac:dyDescent="0.3">
      <c r="A354" s="16">
        <f t="shared" si="3"/>
        <v>50</v>
      </c>
      <c r="B354" s="55">
        <f>IF(Inskrivning!A1053="h",Inskrivning!J1053,0)</f>
        <v>0</v>
      </c>
      <c r="C354" s="35">
        <f>IF(Inskrivning!A1053="h",Inskrivning!K1053,0)</f>
        <v>0</v>
      </c>
      <c r="D354" s="16">
        <f>IF(Inskrivning!A1053="h",Inskrivning!L1053,0)</f>
        <v>0</v>
      </c>
      <c r="E354" s="16">
        <f>IF(Inskrivning!A1053="h",Inskrivning!M1053,0)</f>
        <v>0</v>
      </c>
      <c r="F354" s="16">
        <f>IF(Inskrivning!A1053="h",Inskrivning!N1053,0)</f>
        <v>0</v>
      </c>
      <c r="G354" s="16">
        <f>IF(Inskrivning!A1053="h",Inskrivning!O1053,0)</f>
        <v>0</v>
      </c>
      <c r="H354" s="16">
        <f>IF(Inskrivning!A1053="h",Inskrivning!P1053,0)</f>
        <v>0</v>
      </c>
      <c r="I354" s="73">
        <f>IF(Inskrivning!A1053="h",Inskrivning!Q1053,0)</f>
        <v>0</v>
      </c>
      <c r="J354" s="16">
        <f>IF(Inskrivning!A1053="h",Inskrivning!R1053,0)</f>
        <v>0</v>
      </c>
      <c r="K354" s="16">
        <f>IF(Inskrivning!A1053="h",Inskrivning!S1053,0)</f>
        <v>0</v>
      </c>
      <c r="L354" s="16">
        <f>IF(Inskrivning!A1053="h",Inskrivning!T1053,0)</f>
        <v>0</v>
      </c>
      <c r="M354" s="16">
        <f>IF(Inskrivning!A1053="h",Inskrivning!U1053,0)</f>
        <v>0</v>
      </c>
      <c r="N354" s="16">
        <f>IF(Inskrivning!A1053="h",Inskrivning!V1053,0)</f>
        <v>0</v>
      </c>
      <c r="O354" s="73">
        <f>IF(Inskrivning!A1053="h",Inskrivning!W1053,0)</f>
        <v>0</v>
      </c>
      <c r="P354" s="73">
        <f>IF(Inskrivning!A1053="h",Inskrivning!X1053,0)</f>
        <v>0</v>
      </c>
      <c r="Q354" s="113"/>
    </row>
    <row r="355" spans="1:17" ht="15.6" x14ac:dyDescent="0.3">
      <c r="A355" s="16">
        <f t="shared" si="3"/>
        <v>51</v>
      </c>
      <c r="B355" s="55">
        <f>IF(Inskrivning!A1054="h",Inskrivning!J1054,0)</f>
        <v>0</v>
      </c>
      <c r="C355" s="35">
        <f>IF(Inskrivning!A1054="h",Inskrivning!K1054,0)</f>
        <v>0</v>
      </c>
      <c r="D355" s="16">
        <f>IF(Inskrivning!A1054="h",Inskrivning!L1054,0)</f>
        <v>0</v>
      </c>
      <c r="E355" s="16">
        <f>IF(Inskrivning!A1054="h",Inskrivning!M1054,0)</f>
        <v>0</v>
      </c>
      <c r="F355" s="16">
        <f>IF(Inskrivning!A1054="h",Inskrivning!N1054,0)</f>
        <v>0</v>
      </c>
      <c r="G355" s="16">
        <f>IF(Inskrivning!A1054="h",Inskrivning!O1054,0)</f>
        <v>0</v>
      </c>
      <c r="H355" s="16">
        <f>IF(Inskrivning!A1054="h",Inskrivning!P1054,0)</f>
        <v>0</v>
      </c>
      <c r="I355" s="73">
        <f>IF(Inskrivning!A1054="h",Inskrivning!Q1054,0)</f>
        <v>0</v>
      </c>
      <c r="J355" s="16">
        <f>IF(Inskrivning!A1054="h",Inskrivning!R1054,0)</f>
        <v>0</v>
      </c>
      <c r="K355" s="16">
        <f>IF(Inskrivning!A1054="h",Inskrivning!S1054,0)</f>
        <v>0</v>
      </c>
      <c r="L355" s="16">
        <f>IF(Inskrivning!A1054="h",Inskrivning!T1054,0)</f>
        <v>0</v>
      </c>
      <c r="M355" s="16">
        <f>IF(Inskrivning!A1054="h",Inskrivning!U1054,0)</f>
        <v>0</v>
      </c>
      <c r="N355" s="16">
        <f>IF(Inskrivning!A1054="h",Inskrivning!V1054,0)</f>
        <v>0</v>
      </c>
      <c r="O355" s="73">
        <f>IF(Inskrivning!A1054="h",Inskrivning!W1054,0)</f>
        <v>0</v>
      </c>
      <c r="P355" s="73">
        <f>IF(Inskrivning!A1054="h",Inskrivning!X1054,0)</f>
        <v>0</v>
      </c>
      <c r="Q355" s="113"/>
    </row>
    <row r="356" spans="1:17" ht="15.6" x14ac:dyDescent="0.3">
      <c r="A356" s="16">
        <f t="shared" si="3"/>
        <v>52</v>
      </c>
      <c r="B356" s="55">
        <f>IF(Inskrivning!A1055="h",Inskrivning!J1055,0)</f>
        <v>0</v>
      </c>
      <c r="C356" s="35">
        <f>IF(Inskrivning!A1055="h",Inskrivning!K1055,0)</f>
        <v>0</v>
      </c>
      <c r="D356" s="16">
        <f>IF(Inskrivning!A1055="h",Inskrivning!L1055,0)</f>
        <v>0</v>
      </c>
      <c r="E356" s="16">
        <f>IF(Inskrivning!A1055="h",Inskrivning!M1055,0)</f>
        <v>0</v>
      </c>
      <c r="F356" s="16">
        <f>IF(Inskrivning!A1055="h",Inskrivning!N1055,0)</f>
        <v>0</v>
      </c>
      <c r="G356" s="16">
        <f>IF(Inskrivning!A1055="h",Inskrivning!O1055,0)</f>
        <v>0</v>
      </c>
      <c r="H356" s="16">
        <f>IF(Inskrivning!A1055="h",Inskrivning!P1055,0)</f>
        <v>0</v>
      </c>
      <c r="I356" s="73">
        <f>IF(Inskrivning!A1055="h",Inskrivning!Q1055,0)</f>
        <v>0</v>
      </c>
      <c r="J356" s="16">
        <f>IF(Inskrivning!A1055="h",Inskrivning!R1055,0)</f>
        <v>0</v>
      </c>
      <c r="K356" s="16">
        <f>IF(Inskrivning!A1055="h",Inskrivning!S1055,0)</f>
        <v>0</v>
      </c>
      <c r="L356" s="16">
        <f>IF(Inskrivning!A1055="h",Inskrivning!T1055,0)</f>
        <v>0</v>
      </c>
      <c r="M356" s="16">
        <f>IF(Inskrivning!A1055="h",Inskrivning!U1055,0)</f>
        <v>0</v>
      </c>
      <c r="N356" s="16">
        <f>IF(Inskrivning!A1055="h",Inskrivning!V1055,0)</f>
        <v>0</v>
      </c>
      <c r="O356" s="73">
        <f>IF(Inskrivning!A1055="h",Inskrivning!W1055,0)</f>
        <v>0</v>
      </c>
      <c r="P356" s="73">
        <f>IF(Inskrivning!A1055="h",Inskrivning!X1055,0)</f>
        <v>0</v>
      </c>
      <c r="Q356" s="113"/>
    </row>
    <row r="357" spans="1:17" ht="15.6" x14ac:dyDescent="0.3">
      <c r="A357" s="16">
        <f t="shared" si="3"/>
        <v>53</v>
      </c>
      <c r="B357" s="55">
        <f>IF(Inskrivning!A1056="h",Inskrivning!J1056,0)</f>
        <v>0</v>
      </c>
      <c r="C357" s="35">
        <f>IF(Inskrivning!A1056="h",Inskrivning!K1056,0)</f>
        <v>0</v>
      </c>
      <c r="D357" s="16">
        <f>IF(Inskrivning!A1056="h",Inskrivning!L1056,0)</f>
        <v>0</v>
      </c>
      <c r="E357" s="16">
        <f>IF(Inskrivning!A1056="h",Inskrivning!M1056,0)</f>
        <v>0</v>
      </c>
      <c r="F357" s="16">
        <f>IF(Inskrivning!A1056="h",Inskrivning!N1056,0)</f>
        <v>0</v>
      </c>
      <c r="G357" s="16">
        <f>IF(Inskrivning!A1056="h",Inskrivning!O1056,0)</f>
        <v>0</v>
      </c>
      <c r="H357" s="16">
        <f>IF(Inskrivning!A1056="h",Inskrivning!P1056,0)</f>
        <v>0</v>
      </c>
      <c r="I357" s="73">
        <f>IF(Inskrivning!A1056="h",Inskrivning!Q1056,0)</f>
        <v>0</v>
      </c>
      <c r="J357" s="16">
        <f>IF(Inskrivning!A1056="h",Inskrivning!R1056,0)</f>
        <v>0</v>
      </c>
      <c r="K357" s="16">
        <f>IF(Inskrivning!A1056="h",Inskrivning!S1056,0)</f>
        <v>0</v>
      </c>
      <c r="L357" s="16">
        <f>IF(Inskrivning!A1056="h",Inskrivning!T1056,0)</f>
        <v>0</v>
      </c>
      <c r="M357" s="16">
        <f>IF(Inskrivning!A1056="h",Inskrivning!U1056,0)</f>
        <v>0</v>
      </c>
      <c r="N357" s="16">
        <f>IF(Inskrivning!A1056="h",Inskrivning!V1056,0)</f>
        <v>0</v>
      </c>
      <c r="O357" s="73">
        <f>IF(Inskrivning!A1056="h",Inskrivning!W1056,0)</f>
        <v>0</v>
      </c>
      <c r="P357" s="73">
        <f>IF(Inskrivning!A1056="h",Inskrivning!X1056,0)</f>
        <v>0</v>
      </c>
      <c r="Q357" s="113"/>
    </row>
    <row r="358" spans="1:17" ht="15.6" x14ac:dyDescent="0.3">
      <c r="A358" s="16">
        <f t="shared" si="3"/>
        <v>54</v>
      </c>
      <c r="B358" s="55">
        <f>IF(Inskrivning!A1057="h",Inskrivning!J1057,0)</f>
        <v>0</v>
      </c>
      <c r="C358" s="35">
        <f>IF(Inskrivning!A1057="h",Inskrivning!K1057,0)</f>
        <v>0</v>
      </c>
      <c r="D358" s="16">
        <f>IF(Inskrivning!A1057="h",Inskrivning!L1057,0)</f>
        <v>0</v>
      </c>
      <c r="E358" s="16">
        <f>IF(Inskrivning!A1057="h",Inskrivning!M1057,0)</f>
        <v>0</v>
      </c>
      <c r="F358" s="16">
        <f>IF(Inskrivning!A1057="h",Inskrivning!N1057,0)</f>
        <v>0</v>
      </c>
      <c r="G358" s="16">
        <f>IF(Inskrivning!A1057="h",Inskrivning!O1057,0)</f>
        <v>0</v>
      </c>
      <c r="H358" s="16">
        <f>IF(Inskrivning!A1057="h",Inskrivning!P1057,0)</f>
        <v>0</v>
      </c>
      <c r="I358" s="73">
        <f>IF(Inskrivning!A1057="h",Inskrivning!Q1057,0)</f>
        <v>0</v>
      </c>
      <c r="J358" s="16">
        <f>IF(Inskrivning!A1057="h",Inskrivning!R1057,0)</f>
        <v>0</v>
      </c>
      <c r="K358" s="16">
        <f>IF(Inskrivning!A1057="h",Inskrivning!S1057,0)</f>
        <v>0</v>
      </c>
      <c r="L358" s="16">
        <f>IF(Inskrivning!A1057="h",Inskrivning!T1057,0)</f>
        <v>0</v>
      </c>
      <c r="M358" s="16">
        <f>IF(Inskrivning!A1057="h",Inskrivning!U1057,0)</f>
        <v>0</v>
      </c>
      <c r="N358" s="16">
        <f>IF(Inskrivning!A1057="h",Inskrivning!V1057,0)</f>
        <v>0</v>
      </c>
      <c r="O358" s="73">
        <f>IF(Inskrivning!A1057="h",Inskrivning!W1057,0)</f>
        <v>0</v>
      </c>
      <c r="P358" s="73">
        <f>IF(Inskrivning!A1057="h",Inskrivning!X1057,0)</f>
        <v>0</v>
      </c>
      <c r="Q358" s="113"/>
    </row>
    <row r="359" spans="1:17" ht="15.6" x14ac:dyDescent="0.3">
      <c r="A359" s="16">
        <f t="shared" si="3"/>
        <v>55</v>
      </c>
      <c r="B359" s="55">
        <f>IF(Inskrivning!A1058="h",Inskrivning!J1058,0)</f>
        <v>0</v>
      </c>
      <c r="C359" s="35">
        <f>IF(Inskrivning!A1058="h",Inskrivning!K1058,0)</f>
        <v>0</v>
      </c>
      <c r="D359" s="16">
        <f>IF(Inskrivning!A1058="h",Inskrivning!L1058,0)</f>
        <v>0</v>
      </c>
      <c r="E359" s="16">
        <f>IF(Inskrivning!A1058="h",Inskrivning!M1058,0)</f>
        <v>0</v>
      </c>
      <c r="F359" s="16">
        <f>IF(Inskrivning!A1058="h",Inskrivning!N1058,0)</f>
        <v>0</v>
      </c>
      <c r="G359" s="16">
        <f>IF(Inskrivning!A1058="h",Inskrivning!O1058,0)</f>
        <v>0</v>
      </c>
      <c r="H359" s="16">
        <f>IF(Inskrivning!A1058="h",Inskrivning!P1058,0)</f>
        <v>0</v>
      </c>
      <c r="I359" s="73">
        <f>IF(Inskrivning!A1058="h",Inskrivning!Q1058,0)</f>
        <v>0</v>
      </c>
      <c r="J359" s="16">
        <f>IF(Inskrivning!A1058="h",Inskrivning!R1058,0)</f>
        <v>0</v>
      </c>
      <c r="K359" s="16">
        <f>IF(Inskrivning!A1058="h",Inskrivning!S1058,0)</f>
        <v>0</v>
      </c>
      <c r="L359" s="16">
        <f>IF(Inskrivning!A1058="h",Inskrivning!T1058,0)</f>
        <v>0</v>
      </c>
      <c r="M359" s="16">
        <f>IF(Inskrivning!A1058="h",Inskrivning!U1058,0)</f>
        <v>0</v>
      </c>
      <c r="N359" s="16">
        <f>IF(Inskrivning!A1058="h",Inskrivning!V1058,0)</f>
        <v>0</v>
      </c>
      <c r="O359" s="73">
        <f>IF(Inskrivning!A1058="h",Inskrivning!W1058,0)</f>
        <v>0</v>
      </c>
      <c r="P359" s="73">
        <f>IF(Inskrivning!A1058="h",Inskrivning!X1058,0)</f>
        <v>0</v>
      </c>
      <c r="Q359" s="113"/>
    </row>
    <row r="360" spans="1:17" ht="15.6" x14ac:dyDescent="0.3">
      <c r="A360" s="16">
        <f t="shared" si="3"/>
        <v>56</v>
      </c>
      <c r="B360" s="55">
        <f>IF(Inskrivning!A1059="h",Inskrivning!J1059,0)</f>
        <v>0</v>
      </c>
      <c r="C360" s="35">
        <f>IF(Inskrivning!A1059="h",Inskrivning!K1059,0)</f>
        <v>0</v>
      </c>
      <c r="D360" s="16">
        <f>IF(Inskrivning!A1059="h",Inskrivning!L1059,0)</f>
        <v>0</v>
      </c>
      <c r="E360" s="16">
        <f>IF(Inskrivning!A1059="h",Inskrivning!M1059,0)</f>
        <v>0</v>
      </c>
      <c r="F360" s="16">
        <f>IF(Inskrivning!A1059="h",Inskrivning!N1059,0)</f>
        <v>0</v>
      </c>
      <c r="G360" s="16">
        <f>IF(Inskrivning!A1059="h",Inskrivning!O1059,0)</f>
        <v>0</v>
      </c>
      <c r="H360" s="16">
        <f>IF(Inskrivning!A1059="h",Inskrivning!P1059,0)</f>
        <v>0</v>
      </c>
      <c r="I360" s="73">
        <f>IF(Inskrivning!A1059="h",Inskrivning!Q1059,0)</f>
        <v>0</v>
      </c>
      <c r="J360" s="16">
        <f>IF(Inskrivning!A1059="h",Inskrivning!R1059,0)</f>
        <v>0</v>
      </c>
      <c r="K360" s="16">
        <f>IF(Inskrivning!A1059="h",Inskrivning!S1059,0)</f>
        <v>0</v>
      </c>
      <c r="L360" s="16">
        <f>IF(Inskrivning!A1059="h",Inskrivning!T1059,0)</f>
        <v>0</v>
      </c>
      <c r="M360" s="16">
        <f>IF(Inskrivning!A1059="h",Inskrivning!U1059,0)</f>
        <v>0</v>
      </c>
      <c r="N360" s="16">
        <f>IF(Inskrivning!A1059="h",Inskrivning!V1059,0)</f>
        <v>0</v>
      </c>
      <c r="O360" s="73">
        <f>IF(Inskrivning!A1059="h",Inskrivning!W1059,0)</f>
        <v>0</v>
      </c>
      <c r="P360" s="73">
        <f>IF(Inskrivning!A1059="h",Inskrivning!X1059,0)</f>
        <v>0</v>
      </c>
      <c r="Q360" s="113"/>
    </row>
    <row r="361" spans="1:17" ht="15.6" x14ac:dyDescent="0.3">
      <c r="A361" s="16">
        <f t="shared" si="3"/>
        <v>57</v>
      </c>
      <c r="B361" s="55">
        <f>IF(Inskrivning!A1060="h",Inskrivning!J1060,0)</f>
        <v>0</v>
      </c>
      <c r="C361" s="35">
        <f>IF(Inskrivning!A1060="h",Inskrivning!K1060,0)</f>
        <v>0</v>
      </c>
      <c r="D361" s="16">
        <f>IF(Inskrivning!A1060="h",Inskrivning!L1060,0)</f>
        <v>0</v>
      </c>
      <c r="E361" s="16">
        <f>IF(Inskrivning!A1060="h",Inskrivning!M1060,0)</f>
        <v>0</v>
      </c>
      <c r="F361" s="16">
        <f>IF(Inskrivning!A1060="h",Inskrivning!N1060,0)</f>
        <v>0</v>
      </c>
      <c r="G361" s="16">
        <f>IF(Inskrivning!A1060="h",Inskrivning!O1060,0)</f>
        <v>0</v>
      </c>
      <c r="H361" s="16">
        <f>IF(Inskrivning!A1060="h",Inskrivning!P1060,0)</f>
        <v>0</v>
      </c>
      <c r="I361" s="73">
        <f>IF(Inskrivning!A1060="h",Inskrivning!Q1060,0)</f>
        <v>0</v>
      </c>
      <c r="J361" s="16">
        <f>IF(Inskrivning!A1060="h",Inskrivning!R1060,0)</f>
        <v>0</v>
      </c>
      <c r="K361" s="16">
        <f>IF(Inskrivning!A1060="h",Inskrivning!S1060,0)</f>
        <v>0</v>
      </c>
      <c r="L361" s="16">
        <f>IF(Inskrivning!A1060="h",Inskrivning!T1060,0)</f>
        <v>0</v>
      </c>
      <c r="M361" s="16">
        <f>IF(Inskrivning!A1060="h",Inskrivning!U1060,0)</f>
        <v>0</v>
      </c>
      <c r="N361" s="16">
        <f>IF(Inskrivning!A1060="h",Inskrivning!V1060,0)</f>
        <v>0</v>
      </c>
      <c r="O361" s="73">
        <f>IF(Inskrivning!A1060="h",Inskrivning!W1060,0)</f>
        <v>0</v>
      </c>
      <c r="P361" s="73">
        <f>IF(Inskrivning!A1060="h",Inskrivning!X1060,0)</f>
        <v>0</v>
      </c>
      <c r="Q361" s="113"/>
    </row>
    <row r="362" spans="1:17" ht="15.6" x14ac:dyDescent="0.3">
      <c r="A362" s="16">
        <f t="shared" si="3"/>
        <v>58</v>
      </c>
      <c r="B362" s="55">
        <f>IF(Inskrivning!A1061="h",Inskrivning!J1061,0)</f>
        <v>0</v>
      </c>
      <c r="C362" s="35">
        <f>IF(Inskrivning!A1061="h",Inskrivning!K1061,0)</f>
        <v>0</v>
      </c>
      <c r="D362" s="16">
        <f>IF(Inskrivning!A1061="h",Inskrivning!L1061,0)</f>
        <v>0</v>
      </c>
      <c r="E362" s="16">
        <f>IF(Inskrivning!A1061="h",Inskrivning!M1061,0)</f>
        <v>0</v>
      </c>
      <c r="F362" s="16">
        <f>IF(Inskrivning!A1061="h",Inskrivning!N1061,0)</f>
        <v>0</v>
      </c>
      <c r="G362" s="16">
        <f>IF(Inskrivning!A1061="h",Inskrivning!O1061,0)</f>
        <v>0</v>
      </c>
      <c r="H362" s="16">
        <f>IF(Inskrivning!A1061="h",Inskrivning!P1061,0)</f>
        <v>0</v>
      </c>
      <c r="I362" s="73">
        <f>IF(Inskrivning!A1061="h",Inskrivning!Q1061,0)</f>
        <v>0</v>
      </c>
      <c r="J362" s="16">
        <f>IF(Inskrivning!A1061="h",Inskrivning!R1061,0)</f>
        <v>0</v>
      </c>
      <c r="K362" s="16">
        <f>IF(Inskrivning!A1061="h",Inskrivning!S1061,0)</f>
        <v>0</v>
      </c>
      <c r="L362" s="16">
        <f>IF(Inskrivning!A1061="h",Inskrivning!T1061,0)</f>
        <v>0</v>
      </c>
      <c r="M362" s="16">
        <f>IF(Inskrivning!A1061="h",Inskrivning!U1061,0)</f>
        <v>0</v>
      </c>
      <c r="N362" s="16">
        <f>IF(Inskrivning!A1061="h",Inskrivning!V1061,0)</f>
        <v>0</v>
      </c>
      <c r="O362" s="73">
        <f>IF(Inskrivning!A1061="h",Inskrivning!W1061,0)</f>
        <v>0</v>
      </c>
      <c r="P362" s="73">
        <f>IF(Inskrivning!A1061="h",Inskrivning!X1061,0)</f>
        <v>0</v>
      </c>
      <c r="Q362" s="113"/>
    </row>
    <row r="363" spans="1:17" ht="15.6" x14ac:dyDescent="0.3">
      <c r="A363" s="16">
        <f t="shared" si="3"/>
        <v>59</v>
      </c>
      <c r="B363" s="55">
        <f>IF(Inskrivning!A1062="h",Inskrivning!J1062,0)</f>
        <v>0</v>
      </c>
      <c r="C363" s="35">
        <f>IF(Inskrivning!A1062="h",Inskrivning!K1062,0)</f>
        <v>0</v>
      </c>
      <c r="D363" s="16">
        <f>IF(Inskrivning!A1062="h",Inskrivning!L1062,0)</f>
        <v>0</v>
      </c>
      <c r="E363" s="16">
        <f>IF(Inskrivning!A1062="h",Inskrivning!M1062,0)</f>
        <v>0</v>
      </c>
      <c r="F363" s="16">
        <f>IF(Inskrivning!A1062="h",Inskrivning!N1062,0)</f>
        <v>0</v>
      </c>
      <c r="G363" s="16">
        <f>IF(Inskrivning!A1062="h",Inskrivning!O1062,0)</f>
        <v>0</v>
      </c>
      <c r="H363" s="16">
        <f>IF(Inskrivning!A1062="h",Inskrivning!P1062,0)</f>
        <v>0</v>
      </c>
      <c r="I363" s="73">
        <f>IF(Inskrivning!A1062="h",Inskrivning!Q1062,0)</f>
        <v>0</v>
      </c>
      <c r="J363" s="16">
        <f>IF(Inskrivning!A1062="h",Inskrivning!R1062,0)</f>
        <v>0</v>
      </c>
      <c r="K363" s="16">
        <f>IF(Inskrivning!A1062="h",Inskrivning!S1062,0)</f>
        <v>0</v>
      </c>
      <c r="L363" s="16">
        <f>IF(Inskrivning!A1062="h",Inskrivning!T1062,0)</f>
        <v>0</v>
      </c>
      <c r="M363" s="16">
        <f>IF(Inskrivning!A1062="h",Inskrivning!U1062,0)</f>
        <v>0</v>
      </c>
      <c r="N363" s="16">
        <f>IF(Inskrivning!A1062="h",Inskrivning!V1062,0)</f>
        <v>0</v>
      </c>
      <c r="O363" s="73">
        <f>IF(Inskrivning!A1062="h",Inskrivning!W1062,0)</f>
        <v>0</v>
      </c>
      <c r="P363" s="73">
        <f>IF(Inskrivning!A1062="h",Inskrivning!X1062,0)</f>
        <v>0</v>
      </c>
      <c r="Q363" s="113"/>
    </row>
    <row r="364" spans="1:17" ht="15.6" x14ac:dyDescent="0.3">
      <c r="A364" s="16">
        <f t="shared" si="3"/>
        <v>60</v>
      </c>
      <c r="B364" s="55">
        <f>IF(Inskrivning!A1064="h",Inskrivning!J1064,0)</f>
        <v>0</v>
      </c>
      <c r="C364" s="35">
        <f>IF(Inskrivning!A1064="h",Inskrivning!K1064,0)</f>
        <v>0</v>
      </c>
      <c r="D364" s="16">
        <f>IF(Inskrivning!A1064="h",Inskrivning!L1064,0)</f>
        <v>0</v>
      </c>
      <c r="E364" s="16">
        <f>IF(Inskrivning!A1064="h",Inskrivning!M1064,0)</f>
        <v>0</v>
      </c>
      <c r="F364" s="16">
        <f>IF(Inskrivning!A1064="h",Inskrivning!N1064,0)</f>
        <v>0</v>
      </c>
      <c r="G364" s="16">
        <f>IF(Inskrivning!A1064="h",Inskrivning!O1064,0)</f>
        <v>0</v>
      </c>
      <c r="H364" s="16">
        <f>IF(Inskrivning!A1064="h",Inskrivning!P1064,0)</f>
        <v>0</v>
      </c>
      <c r="I364" s="73">
        <f>IF(Inskrivning!A1064="h",Inskrivning!Q1064,0)</f>
        <v>0</v>
      </c>
      <c r="J364" s="16">
        <f>IF(Inskrivning!A1064="h",Inskrivning!R1064,0)</f>
        <v>0</v>
      </c>
      <c r="K364" s="16">
        <f>IF(Inskrivning!A1064="h",Inskrivning!S1064,0)</f>
        <v>0</v>
      </c>
      <c r="L364" s="16">
        <f>IF(Inskrivning!A1064="h",Inskrivning!T1064,0)</f>
        <v>0</v>
      </c>
      <c r="M364" s="16">
        <f>IF(Inskrivning!A1064="h",Inskrivning!U1064,0)</f>
        <v>0</v>
      </c>
      <c r="N364" s="16">
        <f>IF(Inskrivning!A1064="h",Inskrivning!V1064,0)</f>
        <v>0</v>
      </c>
      <c r="O364" s="73">
        <f>IF(Inskrivning!A1064="h",Inskrivning!W1064,0)</f>
        <v>0</v>
      </c>
      <c r="P364" s="73">
        <f>IF(Inskrivning!A1064="h",Inskrivning!X1064,0)</f>
        <v>0</v>
      </c>
      <c r="Q364" s="113"/>
    </row>
    <row r="365" spans="1:17" ht="15.6" x14ac:dyDescent="0.3">
      <c r="A365" s="16">
        <f t="shared" si="3"/>
        <v>61</v>
      </c>
      <c r="B365" s="55">
        <f>IF(Inskrivning!A1065="h",Inskrivning!J1065,0)</f>
        <v>0</v>
      </c>
      <c r="C365" s="35">
        <f>IF(Inskrivning!A1065="h",Inskrivning!K1065,0)</f>
        <v>0</v>
      </c>
      <c r="D365" s="16">
        <f>IF(Inskrivning!A1065="h",Inskrivning!L1065,0)</f>
        <v>0</v>
      </c>
      <c r="E365" s="16">
        <f>IF(Inskrivning!A1065="h",Inskrivning!M1065,0)</f>
        <v>0</v>
      </c>
      <c r="F365" s="16">
        <f>IF(Inskrivning!A1065="h",Inskrivning!N1065,0)</f>
        <v>0</v>
      </c>
      <c r="G365" s="16">
        <f>IF(Inskrivning!A1065="h",Inskrivning!O1065,0)</f>
        <v>0</v>
      </c>
      <c r="H365" s="16">
        <f>IF(Inskrivning!A1065="h",Inskrivning!P1065,0)</f>
        <v>0</v>
      </c>
      <c r="I365" s="73">
        <f>IF(Inskrivning!A1065="h",Inskrivning!Q1065,0)</f>
        <v>0</v>
      </c>
      <c r="J365" s="16">
        <f>IF(Inskrivning!A1065="h",Inskrivning!R1065,0)</f>
        <v>0</v>
      </c>
      <c r="K365" s="16">
        <f>IF(Inskrivning!A1065="h",Inskrivning!S1065,0)</f>
        <v>0</v>
      </c>
      <c r="L365" s="16">
        <f>IF(Inskrivning!A1065="h",Inskrivning!T1065,0)</f>
        <v>0</v>
      </c>
      <c r="M365" s="16">
        <f>IF(Inskrivning!A1065="h",Inskrivning!U1065,0)</f>
        <v>0</v>
      </c>
      <c r="N365" s="16">
        <f>IF(Inskrivning!A1065="h",Inskrivning!V1065,0)</f>
        <v>0</v>
      </c>
      <c r="O365" s="73">
        <f>IF(Inskrivning!A1065="h",Inskrivning!W1065,0)</f>
        <v>0</v>
      </c>
      <c r="P365" s="73">
        <f>IF(Inskrivning!A1065="h",Inskrivning!X1065,0)</f>
        <v>0</v>
      </c>
      <c r="Q365" s="113"/>
    </row>
    <row r="366" spans="1:17" ht="15.6" x14ac:dyDescent="0.3">
      <c r="A366" s="16">
        <f t="shared" si="3"/>
        <v>62</v>
      </c>
      <c r="B366" s="55">
        <f>IF(Inskrivning!A1066="h",Inskrivning!J1066,0)</f>
        <v>0</v>
      </c>
      <c r="C366" s="35">
        <f>IF(Inskrivning!A1066="h",Inskrivning!K1066,0)</f>
        <v>0</v>
      </c>
      <c r="D366" s="16">
        <f>IF(Inskrivning!A1066="h",Inskrivning!L1066,0)</f>
        <v>0</v>
      </c>
      <c r="E366" s="16">
        <f>IF(Inskrivning!A1066="h",Inskrivning!M1066,0)</f>
        <v>0</v>
      </c>
      <c r="F366" s="16">
        <f>IF(Inskrivning!A1066="h",Inskrivning!N1066,0)</f>
        <v>0</v>
      </c>
      <c r="G366" s="16">
        <f>IF(Inskrivning!A1066="h",Inskrivning!O1066,0)</f>
        <v>0</v>
      </c>
      <c r="H366" s="16">
        <f>IF(Inskrivning!A1066="h",Inskrivning!P1066,0)</f>
        <v>0</v>
      </c>
      <c r="I366" s="73">
        <f>IF(Inskrivning!A1066="h",Inskrivning!Q1066,0)</f>
        <v>0</v>
      </c>
      <c r="J366" s="16">
        <f>IF(Inskrivning!A1066="h",Inskrivning!R1066,0)</f>
        <v>0</v>
      </c>
      <c r="K366" s="16">
        <f>IF(Inskrivning!A1066="h",Inskrivning!S1066,0)</f>
        <v>0</v>
      </c>
      <c r="L366" s="16">
        <f>IF(Inskrivning!A1066="h",Inskrivning!T1066,0)</f>
        <v>0</v>
      </c>
      <c r="M366" s="16">
        <f>IF(Inskrivning!A1066="h",Inskrivning!U1066,0)</f>
        <v>0</v>
      </c>
      <c r="N366" s="16">
        <f>IF(Inskrivning!A1066="h",Inskrivning!V1066,0)</f>
        <v>0</v>
      </c>
      <c r="O366" s="73">
        <f>IF(Inskrivning!A1066="h",Inskrivning!W1066,0)</f>
        <v>0</v>
      </c>
      <c r="P366" s="73">
        <f>IF(Inskrivning!A1066="h",Inskrivning!X1066,0)</f>
        <v>0</v>
      </c>
      <c r="Q366" s="113"/>
    </row>
    <row r="367" spans="1:17" ht="15.6" x14ac:dyDescent="0.3">
      <c r="A367" s="16">
        <f t="shared" si="3"/>
        <v>63</v>
      </c>
      <c r="B367" s="55">
        <f>IF(Inskrivning!A1067="h",Inskrivning!J1067,0)</f>
        <v>0</v>
      </c>
      <c r="C367" s="35">
        <f>IF(Inskrivning!A1067="h",Inskrivning!K1067,0)</f>
        <v>0</v>
      </c>
      <c r="D367" s="16">
        <f>IF(Inskrivning!A1067="h",Inskrivning!L1067,0)</f>
        <v>0</v>
      </c>
      <c r="E367" s="16">
        <f>IF(Inskrivning!A1067="h",Inskrivning!M1067,0)</f>
        <v>0</v>
      </c>
      <c r="F367" s="16">
        <f>IF(Inskrivning!A1067="h",Inskrivning!N1067,0)</f>
        <v>0</v>
      </c>
      <c r="G367" s="16">
        <f>IF(Inskrivning!A1067="h",Inskrivning!O1067,0)</f>
        <v>0</v>
      </c>
      <c r="H367" s="16">
        <f>IF(Inskrivning!A1067="h",Inskrivning!P1067,0)</f>
        <v>0</v>
      </c>
      <c r="I367" s="73">
        <f>IF(Inskrivning!A1067="h",Inskrivning!Q1067,0)</f>
        <v>0</v>
      </c>
      <c r="J367" s="16">
        <f>IF(Inskrivning!A1067="h",Inskrivning!R1067,0)</f>
        <v>0</v>
      </c>
      <c r="K367" s="16">
        <f>IF(Inskrivning!A1067="h",Inskrivning!S1067,0)</f>
        <v>0</v>
      </c>
      <c r="L367" s="16">
        <f>IF(Inskrivning!A1067="h",Inskrivning!T1067,0)</f>
        <v>0</v>
      </c>
      <c r="M367" s="16">
        <f>IF(Inskrivning!A1067="h",Inskrivning!U1067,0)</f>
        <v>0</v>
      </c>
      <c r="N367" s="16">
        <f>IF(Inskrivning!A1067="h",Inskrivning!V1067,0)</f>
        <v>0</v>
      </c>
      <c r="O367" s="73">
        <f>IF(Inskrivning!A1067="h",Inskrivning!W1067,0)</f>
        <v>0</v>
      </c>
      <c r="P367" s="73">
        <f>IF(Inskrivning!A1067="h",Inskrivning!X1067,0)</f>
        <v>0</v>
      </c>
      <c r="Q367" s="113"/>
    </row>
    <row r="368" spans="1:17" ht="15.6" x14ac:dyDescent="0.3">
      <c r="A368" s="16">
        <f t="shared" si="3"/>
        <v>64</v>
      </c>
      <c r="B368" s="55">
        <f>IF(Inskrivning!A1068="h",Inskrivning!J1068,0)</f>
        <v>0</v>
      </c>
      <c r="C368" s="35">
        <f>IF(Inskrivning!A1068="h",Inskrivning!K1068,0)</f>
        <v>0</v>
      </c>
      <c r="D368" s="16">
        <f>IF(Inskrivning!A1068="h",Inskrivning!L1068,0)</f>
        <v>0</v>
      </c>
      <c r="E368" s="16">
        <f>IF(Inskrivning!A1068="h",Inskrivning!M1068,0)</f>
        <v>0</v>
      </c>
      <c r="F368" s="16">
        <f>IF(Inskrivning!A1068="h",Inskrivning!N1068,0)</f>
        <v>0</v>
      </c>
      <c r="G368" s="16">
        <f>IF(Inskrivning!A1068="h",Inskrivning!O1068,0)</f>
        <v>0</v>
      </c>
      <c r="H368" s="16">
        <f>IF(Inskrivning!A1068="h",Inskrivning!P1068,0)</f>
        <v>0</v>
      </c>
      <c r="I368" s="73">
        <f>IF(Inskrivning!A1068="h",Inskrivning!Q1068,0)</f>
        <v>0</v>
      </c>
      <c r="J368" s="16">
        <f>IF(Inskrivning!A1068="h",Inskrivning!R1068,0)</f>
        <v>0</v>
      </c>
      <c r="K368" s="16">
        <f>IF(Inskrivning!A1068="h",Inskrivning!S1068,0)</f>
        <v>0</v>
      </c>
      <c r="L368" s="16">
        <f>IF(Inskrivning!A1068="h",Inskrivning!T1068,0)</f>
        <v>0</v>
      </c>
      <c r="M368" s="16">
        <f>IF(Inskrivning!A1068="h",Inskrivning!U1068,0)</f>
        <v>0</v>
      </c>
      <c r="N368" s="16">
        <f>IF(Inskrivning!A1068="h",Inskrivning!V1068,0)</f>
        <v>0</v>
      </c>
      <c r="O368" s="73">
        <f>IF(Inskrivning!A1068="h",Inskrivning!W1068,0)</f>
        <v>0</v>
      </c>
      <c r="P368" s="73">
        <f>IF(Inskrivning!A1068="h",Inskrivning!X1068,0)</f>
        <v>0</v>
      </c>
      <c r="Q368" s="113"/>
    </row>
    <row r="369" spans="1:17" ht="15.6" x14ac:dyDescent="0.3">
      <c r="A369" s="16">
        <f t="shared" si="3"/>
        <v>65</v>
      </c>
      <c r="B369" s="55">
        <f>IF(Inskrivning!A1069="h",Inskrivning!J1069,0)</f>
        <v>0</v>
      </c>
      <c r="C369" s="35">
        <f>IF(Inskrivning!A1069="h",Inskrivning!K1069,0)</f>
        <v>0</v>
      </c>
      <c r="D369" s="16">
        <f>IF(Inskrivning!A1069="h",Inskrivning!L1069,0)</f>
        <v>0</v>
      </c>
      <c r="E369" s="16">
        <f>IF(Inskrivning!A1069="h",Inskrivning!M1069,0)</f>
        <v>0</v>
      </c>
      <c r="F369" s="16">
        <f>IF(Inskrivning!A1069="h",Inskrivning!N1069,0)</f>
        <v>0</v>
      </c>
      <c r="G369" s="16">
        <f>IF(Inskrivning!A1069="h",Inskrivning!O1069,0)</f>
        <v>0</v>
      </c>
      <c r="H369" s="16">
        <f>IF(Inskrivning!A1069="h",Inskrivning!P1069,0)</f>
        <v>0</v>
      </c>
      <c r="I369" s="73">
        <f>IF(Inskrivning!A1069="h",Inskrivning!Q1069,0)</f>
        <v>0</v>
      </c>
      <c r="J369" s="16">
        <f>IF(Inskrivning!A1069="h",Inskrivning!R1069,0)</f>
        <v>0</v>
      </c>
      <c r="K369" s="16">
        <f>IF(Inskrivning!A1069="h",Inskrivning!S1069,0)</f>
        <v>0</v>
      </c>
      <c r="L369" s="16">
        <f>IF(Inskrivning!A1069="h",Inskrivning!T1069,0)</f>
        <v>0</v>
      </c>
      <c r="M369" s="16">
        <f>IF(Inskrivning!A1069="h",Inskrivning!U1069,0)</f>
        <v>0</v>
      </c>
      <c r="N369" s="16">
        <f>IF(Inskrivning!A1069="h",Inskrivning!V1069,0)</f>
        <v>0</v>
      </c>
      <c r="O369" s="73">
        <f>IF(Inskrivning!A1069="h",Inskrivning!W1069,0)</f>
        <v>0</v>
      </c>
      <c r="P369" s="73">
        <f>IF(Inskrivning!A1069="h",Inskrivning!X1069,0)</f>
        <v>0</v>
      </c>
      <c r="Q369" s="113"/>
    </row>
    <row r="370" spans="1:17" ht="15.6" x14ac:dyDescent="0.3">
      <c r="A370" s="16">
        <f t="shared" si="3"/>
        <v>66</v>
      </c>
      <c r="B370" s="55">
        <f>IF(Inskrivning!A1070="h",Inskrivning!J1070,0)</f>
        <v>0</v>
      </c>
      <c r="C370" s="35">
        <f>IF(Inskrivning!A1070="h",Inskrivning!K1070,0)</f>
        <v>0</v>
      </c>
      <c r="D370" s="16">
        <f>IF(Inskrivning!A1070="h",Inskrivning!L1070,0)</f>
        <v>0</v>
      </c>
      <c r="E370" s="16">
        <f>IF(Inskrivning!A1070="h",Inskrivning!M1070,0)</f>
        <v>0</v>
      </c>
      <c r="F370" s="16">
        <f>IF(Inskrivning!A1070="h",Inskrivning!N1070,0)</f>
        <v>0</v>
      </c>
      <c r="G370" s="16">
        <f>IF(Inskrivning!A1070="h",Inskrivning!O1070,0)</f>
        <v>0</v>
      </c>
      <c r="H370" s="16">
        <f>IF(Inskrivning!A1070="h",Inskrivning!P1070,0)</f>
        <v>0</v>
      </c>
      <c r="I370" s="73">
        <f>IF(Inskrivning!A1070="h",Inskrivning!Q1070,0)</f>
        <v>0</v>
      </c>
      <c r="J370" s="16">
        <f>IF(Inskrivning!A1070="h",Inskrivning!R1070,0)</f>
        <v>0</v>
      </c>
      <c r="K370" s="16">
        <f>IF(Inskrivning!A1070="h",Inskrivning!S1070,0)</f>
        <v>0</v>
      </c>
      <c r="L370" s="16">
        <f>IF(Inskrivning!A1070="h",Inskrivning!T1070,0)</f>
        <v>0</v>
      </c>
      <c r="M370" s="16">
        <f>IF(Inskrivning!A1070="h",Inskrivning!U1070,0)</f>
        <v>0</v>
      </c>
      <c r="N370" s="16">
        <f>IF(Inskrivning!A1070="h",Inskrivning!V1070,0)</f>
        <v>0</v>
      </c>
      <c r="O370" s="73">
        <f>IF(Inskrivning!A1070="h",Inskrivning!W1070,0)</f>
        <v>0</v>
      </c>
      <c r="P370" s="73">
        <f>IF(Inskrivning!A1070="h",Inskrivning!X1070,0)</f>
        <v>0</v>
      </c>
      <c r="Q370" s="113"/>
    </row>
    <row r="371" spans="1:17" ht="15.6" x14ac:dyDescent="0.3">
      <c r="A371" s="16">
        <f t="shared" ref="A371:A434" si="4">IF(B371=0,ROW(67:67),IF(AND(P371=P370,Q371&lt;Q370),ROW(67:67),IF(P371=P370,A370,ROW(67:67))))</f>
        <v>67</v>
      </c>
      <c r="B371" s="55">
        <f>IF(Inskrivning!A1071="h",Inskrivning!J1071,0)</f>
        <v>0</v>
      </c>
      <c r="C371" s="35">
        <f>IF(Inskrivning!A1071="h",Inskrivning!K1071,0)</f>
        <v>0</v>
      </c>
      <c r="D371" s="16">
        <f>IF(Inskrivning!A1071="h",Inskrivning!L1071,0)</f>
        <v>0</v>
      </c>
      <c r="E371" s="16">
        <f>IF(Inskrivning!A1071="h",Inskrivning!M1071,0)</f>
        <v>0</v>
      </c>
      <c r="F371" s="16">
        <f>IF(Inskrivning!A1071="h",Inskrivning!N1071,0)</f>
        <v>0</v>
      </c>
      <c r="G371" s="16">
        <f>IF(Inskrivning!A1071="h",Inskrivning!O1071,0)</f>
        <v>0</v>
      </c>
      <c r="H371" s="16">
        <f>IF(Inskrivning!A1071="h",Inskrivning!P1071,0)</f>
        <v>0</v>
      </c>
      <c r="I371" s="73">
        <f>IF(Inskrivning!A1071="h",Inskrivning!Q1071,0)</f>
        <v>0</v>
      </c>
      <c r="J371" s="16">
        <f>IF(Inskrivning!A1071="h",Inskrivning!R1071,0)</f>
        <v>0</v>
      </c>
      <c r="K371" s="16">
        <f>IF(Inskrivning!A1071="h",Inskrivning!S1071,0)</f>
        <v>0</v>
      </c>
      <c r="L371" s="16">
        <f>IF(Inskrivning!A1071="h",Inskrivning!T1071,0)</f>
        <v>0</v>
      </c>
      <c r="M371" s="16">
        <f>IF(Inskrivning!A1071="h",Inskrivning!U1071,0)</f>
        <v>0</v>
      </c>
      <c r="N371" s="16">
        <f>IF(Inskrivning!A1071="h",Inskrivning!V1071,0)</f>
        <v>0</v>
      </c>
      <c r="O371" s="73">
        <f>IF(Inskrivning!A1071="h",Inskrivning!W1071,0)</f>
        <v>0</v>
      </c>
      <c r="P371" s="73">
        <f>IF(Inskrivning!A1071="h",Inskrivning!X1071,0)</f>
        <v>0</v>
      </c>
      <c r="Q371" s="113"/>
    </row>
    <row r="372" spans="1:17" ht="15.6" x14ac:dyDescent="0.3">
      <c r="A372" s="16">
        <f t="shared" si="4"/>
        <v>68</v>
      </c>
      <c r="B372" s="55">
        <f>IF(Inskrivning!A1072="h",Inskrivning!J1072,0)</f>
        <v>0</v>
      </c>
      <c r="C372" s="35">
        <f>IF(Inskrivning!A1072="h",Inskrivning!K1072,0)</f>
        <v>0</v>
      </c>
      <c r="D372" s="16">
        <f>IF(Inskrivning!A1072="h",Inskrivning!L1072,0)</f>
        <v>0</v>
      </c>
      <c r="E372" s="16">
        <f>IF(Inskrivning!A1072="h",Inskrivning!M1072,0)</f>
        <v>0</v>
      </c>
      <c r="F372" s="16">
        <f>IF(Inskrivning!A1072="h",Inskrivning!N1072,0)</f>
        <v>0</v>
      </c>
      <c r="G372" s="16">
        <f>IF(Inskrivning!A1072="h",Inskrivning!O1072,0)</f>
        <v>0</v>
      </c>
      <c r="H372" s="16">
        <f>IF(Inskrivning!A1072="h",Inskrivning!P1072,0)</f>
        <v>0</v>
      </c>
      <c r="I372" s="73">
        <f>IF(Inskrivning!A1072="h",Inskrivning!Q1072,0)</f>
        <v>0</v>
      </c>
      <c r="J372" s="16">
        <f>IF(Inskrivning!A1072="h",Inskrivning!R1072,0)</f>
        <v>0</v>
      </c>
      <c r="K372" s="16">
        <f>IF(Inskrivning!A1072="h",Inskrivning!S1072,0)</f>
        <v>0</v>
      </c>
      <c r="L372" s="16">
        <f>IF(Inskrivning!A1072="h",Inskrivning!T1072,0)</f>
        <v>0</v>
      </c>
      <c r="M372" s="16">
        <f>IF(Inskrivning!A1072="h",Inskrivning!U1072,0)</f>
        <v>0</v>
      </c>
      <c r="N372" s="16">
        <f>IF(Inskrivning!A1072="h",Inskrivning!V1072,0)</f>
        <v>0</v>
      </c>
      <c r="O372" s="73">
        <f>IF(Inskrivning!A1072="h",Inskrivning!W1072,0)</f>
        <v>0</v>
      </c>
      <c r="P372" s="73">
        <f>IF(Inskrivning!A1072="h",Inskrivning!X1072,0)</f>
        <v>0</v>
      </c>
      <c r="Q372" s="113"/>
    </row>
    <row r="373" spans="1:17" ht="15.6" x14ac:dyDescent="0.3">
      <c r="A373" s="16">
        <f t="shared" si="4"/>
        <v>69</v>
      </c>
      <c r="B373" s="55">
        <f>IF(Inskrivning!A1073="h",Inskrivning!J1073,0)</f>
        <v>0</v>
      </c>
      <c r="C373" s="35">
        <f>IF(Inskrivning!A1073="h",Inskrivning!K1073,0)</f>
        <v>0</v>
      </c>
      <c r="D373" s="16">
        <f>IF(Inskrivning!A1073="h",Inskrivning!L1073,0)</f>
        <v>0</v>
      </c>
      <c r="E373" s="16">
        <f>IF(Inskrivning!A1073="h",Inskrivning!M1073,0)</f>
        <v>0</v>
      </c>
      <c r="F373" s="16">
        <f>IF(Inskrivning!A1073="h",Inskrivning!N1073,0)</f>
        <v>0</v>
      </c>
      <c r="G373" s="16">
        <f>IF(Inskrivning!A1073="h",Inskrivning!O1073,0)</f>
        <v>0</v>
      </c>
      <c r="H373" s="16">
        <f>IF(Inskrivning!A1073="h",Inskrivning!P1073,0)</f>
        <v>0</v>
      </c>
      <c r="I373" s="73">
        <f>IF(Inskrivning!A1073="h",Inskrivning!Q1073,0)</f>
        <v>0</v>
      </c>
      <c r="J373" s="16">
        <f>IF(Inskrivning!A1073="h",Inskrivning!R1073,0)</f>
        <v>0</v>
      </c>
      <c r="K373" s="16">
        <f>IF(Inskrivning!A1073="h",Inskrivning!S1073,0)</f>
        <v>0</v>
      </c>
      <c r="L373" s="16">
        <f>IF(Inskrivning!A1073="h",Inskrivning!T1073,0)</f>
        <v>0</v>
      </c>
      <c r="M373" s="16">
        <f>IF(Inskrivning!A1073="h",Inskrivning!U1073,0)</f>
        <v>0</v>
      </c>
      <c r="N373" s="16">
        <f>IF(Inskrivning!A1073="h",Inskrivning!V1073,0)</f>
        <v>0</v>
      </c>
      <c r="O373" s="73">
        <f>IF(Inskrivning!A1073="h",Inskrivning!W1073,0)</f>
        <v>0</v>
      </c>
      <c r="P373" s="73">
        <f>IF(Inskrivning!A1073="h",Inskrivning!X1073,0)</f>
        <v>0</v>
      </c>
      <c r="Q373" s="113"/>
    </row>
    <row r="374" spans="1:17" ht="15.6" x14ac:dyDescent="0.3">
      <c r="A374" s="16">
        <f t="shared" si="4"/>
        <v>70</v>
      </c>
      <c r="B374" s="55">
        <f>IF(Inskrivning!A1074="h",Inskrivning!J1074,0)</f>
        <v>0</v>
      </c>
      <c r="C374" s="35">
        <f>IF(Inskrivning!A1074="h",Inskrivning!K1074,0)</f>
        <v>0</v>
      </c>
      <c r="D374" s="16">
        <f>IF(Inskrivning!A1074="h",Inskrivning!L1074,0)</f>
        <v>0</v>
      </c>
      <c r="E374" s="16">
        <f>IF(Inskrivning!A1074="h",Inskrivning!M1074,0)</f>
        <v>0</v>
      </c>
      <c r="F374" s="16">
        <f>IF(Inskrivning!A1074="h",Inskrivning!N1074,0)</f>
        <v>0</v>
      </c>
      <c r="G374" s="16">
        <f>IF(Inskrivning!A1074="h",Inskrivning!O1074,0)</f>
        <v>0</v>
      </c>
      <c r="H374" s="16">
        <f>IF(Inskrivning!A1074="h",Inskrivning!P1074,0)</f>
        <v>0</v>
      </c>
      <c r="I374" s="73">
        <f>IF(Inskrivning!A1074="h",Inskrivning!Q1074,0)</f>
        <v>0</v>
      </c>
      <c r="J374" s="16">
        <f>IF(Inskrivning!A1074="h",Inskrivning!R1074,0)</f>
        <v>0</v>
      </c>
      <c r="K374" s="16">
        <f>IF(Inskrivning!A1074="h",Inskrivning!S1074,0)</f>
        <v>0</v>
      </c>
      <c r="L374" s="16">
        <f>IF(Inskrivning!A1074="h",Inskrivning!T1074,0)</f>
        <v>0</v>
      </c>
      <c r="M374" s="16">
        <f>IF(Inskrivning!A1074="h",Inskrivning!U1074,0)</f>
        <v>0</v>
      </c>
      <c r="N374" s="16">
        <f>IF(Inskrivning!A1074="h",Inskrivning!V1074,0)</f>
        <v>0</v>
      </c>
      <c r="O374" s="73">
        <f>IF(Inskrivning!A1074="h",Inskrivning!W1074,0)</f>
        <v>0</v>
      </c>
      <c r="P374" s="73">
        <f>IF(Inskrivning!A1074="h",Inskrivning!X1074,0)</f>
        <v>0</v>
      </c>
      <c r="Q374" s="113"/>
    </row>
    <row r="375" spans="1:17" ht="15.6" x14ac:dyDescent="0.3">
      <c r="A375" s="16">
        <f t="shared" si="4"/>
        <v>71</v>
      </c>
      <c r="B375" s="55">
        <f>IF(Inskrivning!A1075="h",Inskrivning!J1075,0)</f>
        <v>0</v>
      </c>
      <c r="C375" s="35">
        <f>IF(Inskrivning!A1075="h",Inskrivning!K1075,0)</f>
        <v>0</v>
      </c>
      <c r="D375" s="16">
        <f>IF(Inskrivning!A1075="h",Inskrivning!L1075,0)</f>
        <v>0</v>
      </c>
      <c r="E375" s="16">
        <f>IF(Inskrivning!A1075="h",Inskrivning!M1075,0)</f>
        <v>0</v>
      </c>
      <c r="F375" s="16">
        <f>IF(Inskrivning!A1075="h",Inskrivning!N1075,0)</f>
        <v>0</v>
      </c>
      <c r="G375" s="16">
        <f>IF(Inskrivning!A1075="h",Inskrivning!O1075,0)</f>
        <v>0</v>
      </c>
      <c r="H375" s="16">
        <f>IF(Inskrivning!A1075="h",Inskrivning!P1075,0)</f>
        <v>0</v>
      </c>
      <c r="I375" s="73">
        <f>IF(Inskrivning!A1075="h",Inskrivning!Q1075,0)</f>
        <v>0</v>
      </c>
      <c r="J375" s="16">
        <f>IF(Inskrivning!A1075="h",Inskrivning!R1075,0)</f>
        <v>0</v>
      </c>
      <c r="K375" s="16">
        <f>IF(Inskrivning!A1075="h",Inskrivning!S1075,0)</f>
        <v>0</v>
      </c>
      <c r="L375" s="16">
        <f>IF(Inskrivning!A1075="h",Inskrivning!T1075,0)</f>
        <v>0</v>
      </c>
      <c r="M375" s="16">
        <f>IF(Inskrivning!A1075="h",Inskrivning!U1075,0)</f>
        <v>0</v>
      </c>
      <c r="N375" s="16">
        <f>IF(Inskrivning!A1075="h",Inskrivning!V1075,0)</f>
        <v>0</v>
      </c>
      <c r="O375" s="73">
        <f>IF(Inskrivning!A1075="h",Inskrivning!W1075,0)</f>
        <v>0</v>
      </c>
      <c r="P375" s="73">
        <f>IF(Inskrivning!A1075="h",Inskrivning!X1075,0)</f>
        <v>0</v>
      </c>
      <c r="Q375" s="113"/>
    </row>
    <row r="376" spans="1:17" ht="15.6" x14ac:dyDescent="0.3">
      <c r="A376" s="16">
        <f t="shared" si="4"/>
        <v>72</v>
      </c>
      <c r="B376" s="55">
        <f>IF(Inskrivning!A1076="h",Inskrivning!J1076,0)</f>
        <v>0</v>
      </c>
      <c r="C376" s="35">
        <f>IF(Inskrivning!A1076="h",Inskrivning!K1076,0)</f>
        <v>0</v>
      </c>
      <c r="D376" s="16">
        <f>IF(Inskrivning!A1076="h",Inskrivning!L1076,0)</f>
        <v>0</v>
      </c>
      <c r="E376" s="16">
        <f>IF(Inskrivning!A1076="h",Inskrivning!M1076,0)</f>
        <v>0</v>
      </c>
      <c r="F376" s="16">
        <f>IF(Inskrivning!A1076="h",Inskrivning!N1076,0)</f>
        <v>0</v>
      </c>
      <c r="G376" s="16">
        <f>IF(Inskrivning!A1076="h",Inskrivning!O1076,0)</f>
        <v>0</v>
      </c>
      <c r="H376" s="16">
        <f>IF(Inskrivning!A1076="h",Inskrivning!P1076,0)</f>
        <v>0</v>
      </c>
      <c r="I376" s="73">
        <f>IF(Inskrivning!A1076="h",Inskrivning!Q1076,0)</f>
        <v>0</v>
      </c>
      <c r="J376" s="16">
        <f>IF(Inskrivning!A1076="h",Inskrivning!R1076,0)</f>
        <v>0</v>
      </c>
      <c r="K376" s="16">
        <f>IF(Inskrivning!A1076="h",Inskrivning!S1076,0)</f>
        <v>0</v>
      </c>
      <c r="L376" s="16">
        <f>IF(Inskrivning!A1076="h",Inskrivning!T1076,0)</f>
        <v>0</v>
      </c>
      <c r="M376" s="16">
        <f>IF(Inskrivning!A1076="h",Inskrivning!U1076,0)</f>
        <v>0</v>
      </c>
      <c r="N376" s="16">
        <f>IF(Inskrivning!A1076="h",Inskrivning!V1076,0)</f>
        <v>0</v>
      </c>
      <c r="O376" s="73">
        <f>IF(Inskrivning!A1076="h",Inskrivning!W1076,0)</f>
        <v>0</v>
      </c>
      <c r="P376" s="73">
        <f>IF(Inskrivning!A1076="h",Inskrivning!X1076,0)</f>
        <v>0</v>
      </c>
      <c r="Q376" s="113"/>
    </row>
    <row r="377" spans="1:17" ht="15.6" x14ac:dyDescent="0.3">
      <c r="A377" s="16">
        <f t="shared" si="4"/>
        <v>73</v>
      </c>
      <c r="B377" s="55">
        <f>IF(Inskrivning!A1077="h",Inskrivning!J1077,0)</f>
        <v>0</v>
      </c>
      <c r="C377" s="35">
        <f>IF(Inskrivning!A1077="h",Inskrivning!K1077,0)</f>
        <v>0</v>
      </c>
      <c r="D377" s="16">
        <f>IF(Inskrivning!A1077="h",Inskrivning!L1077,0)</f>
        <v>0</v>
      </c>
      <c r="E377" s="16">
        <f>IF(Inskrivning!A1077="h",Inskrivning!M1077,0)</f>
        <v>0</v>
      </c>
      <c r="F377" s="16">
        <f>IF(Inskrivning!A1077="h",Inskrivning!N1077,0)</f>
        <v>0</v>
      </c>
      <c r="G377" s="16">
        <f>IF(Inskrivning!A1077="h",Inskrivning!O1077,0)</f>
        <v>0</v>
      </c>
      <c r="H377" s="16">
        <f>IF(Inskrivning!A1077="h",Inskrivning!P1077,0)</f>
        <v>0</v>
      </c>
      <c r="I377" s="73">
        <f>IF(Inskrivning!A1077="h",Inskrivning!Q1077,0)</f>
        <v>0</v>
      </c>
      <c r="J377" s="16">
        <f>IF(Inskrivning!A1077="h",Inskrivning!R1077,0)</f>
        <v>0</v>
      </c>
      <c r="K377" s="16">
        <f>IF(Inskrivning!A1077="h",Inskrivning!S1077,0)</f>
        <v>0</v>
      </c>
      <c r="L377" s="16">
        <f>IF(Inskrivning!A1077="h",Inskrivning!T1077,0)</f>
        <v>0</v>
      </c>
      <c r="M377" s="16">
        <f>IF(Inskrivning!A1077="h",Inskrivning!U1077,0)</f>
        <v>0</v>
      </c>
      <c r="N377" s="16">
        <f>IF(Inskrivning!A1077="h",Inskrivning!V1077,0)</f>
        <v>0</v>
      </c>
      <c r="O377" s="73">
        <f>IF(Inskrivning!A1077="h",Inskrivning!W1077,0)</f>
        <v>0</v>
      </c>
      <c r="P377" s="73">
        <f>IF(Inskrivning!A1077="h",Inskrivning!X1077,0)</f>
        <v>0</v>
      </c>
      <c r="Q377" s="113"/>
    </row>
    <row r="378" spans="1:17" ht="15.6" x14ac:dyDescent="0.3">
      <c r="A378" s="16">
        <f t="shared" si="4"/>
        <v>74</v>
      </c>
      <c r="B378" s="55">
        <f>IF(Inskrivning!A1078="h",Inskrivning!J1078,0)</f>
        <v>0</v>
      </c>
      <c r="C378" s="35">
        <f>IF(Inskrivning!A1078="h",Inskrivning!K1078,0)</f>
        <v>0</v>
      </c>
      <c r="D378" s="16">
        <f>IF(Inskrivning!A1078="h",Inskrivning!L1078,0)</f>
        <v>0</v>
      </c>
      <c r="E378" s="16">
        <f>IF(Inskrivning!A1078="h",Inskrivning!M1078,0)</f>
        <v>0</v>
      </c>
      <c r="F378" s="16">
        <f>IF(Inskrivning!A1078="h",Inskrivning!N1078,0)</f>
        <v>0</v>
      </c>
      <c r="G378" s="16">
        <f>IF(Inskrivning!A1078="h",Inskrivning!O1078,0)</f>
        <v>0</v>
      </c>
      <c r="H378" s="16">
        <f>IF(Inskrivning!A1078="h",Inskrivning!P1078,0)</f>
        <v>0</v>
      </c>
      <c r="I378" s="73">
        <f>IF(Inskrivning!A1078="h",Inskrivning!Q1078,0)</f>
        <v>0</v>
      </c>
      <c r="J378" s="16">
        <f>IF(Inskrivning!A1078="h",Inskrivning!R1078,0)</f>
        <v>0</v>
      </c>
      <c r="K378" s="16">
        <f>IF(Inskrivning!A1078="h",Inskrivning!S1078,0)</f>
        <v>0</v>
      </c>
      <c r="L378" s="16">
        <f>IF(Inskrivning!A1078="h",Inskrivning!T1078,0)</f>
        <v>0</v>
      </c>
      <c r="M378" s="16">
        <f>IF(Inskrivning!A1078="h",Inskrivning!U1078,0)</f>
        <v>0</v>
      </c>
      <c r="N378" s="16">
        <f>IF(Inskrivning!A1078="h",Inskrivning!V1078,0)</f>
        <v>0</v>
      </c>
      <c r="O378" s="73">
        <f>IF(Inskrivning!A1078="h",Inskrivning!W1078,0)</f>
        <v>0</v>
      </c>
      <c r="P378" s="73">
        <f>IF(Inskrivning!A1078="h",Inskrivning!X1078,0)</f>
        <v>0</v>
      </c>
      <c r="Q378" s="113"/>
    </row>
    <row r="379" spans="1:17" ht="15.6" x14ac:dyDescent="0.3">
      <c r="A379" s="16">
        <f t="shared" si="4"/>
        <v>75</v>
      </c>
      <c r="B379" s="55">
        <f>IF(Inskrivning!A1079="h",Inskrivning!J1079,0)</f>
        <v>0</v>
      </c>
      <c r="C379" s="35">
        <f>IF(Inskrivning!A1079="h",Inskrivning!K1079,0)</f>
        <v>0</v>
      </c>
      <c r="D379" s="16">
        <f>IF(Inskrivning!A1079="h",Inskrivning!L1079,0)</f>
        <v>0</v>
      </c>
      <c r="E379" s="16">
        <f>IF(Inskrivning!A1079="h",Inskrivning!M1079,0)</f>
        <v>0</v>
      </c>
      <c r="F379" s="16">
        <f>IF(Inskrivning!A1079="h",Inskrivning!N1079,0)</f>
        <v>0</v>
      </c>
      <c r="G379" s="16">
        <f>IF(Inskrivning!A1079="h",Inskrivning!O1079,0)</f>
        <v>0</v>
      </c>
      <c r="H379" s="16">
        <f>IF(Inskrivning!A1079="h",Inskrivning!P1079,0)</f>
        <v>0</v>
      </c>
      <c r="I379" s="73">
        <f>IF(Inskrivning!A1079="h",Inskrivning!Q1079,0)</f>
        <v>0</v>
      </c>
      <c r="J379" s="16">
        <f>IF(Inskrivning!A1079="h",Inskrivning!R1079,0)</f>
        <v>0</v>
      </c>
      <c r="K379" s="16">
        <f>IF(Inskrivning!A1079="h",Inskrivning!S1079,0)</f>
        <v>0</v>
      </c>
      <c r="L379" s="16">
        <f>IF(Inskrivning!A1079="h",Inskrivning!T1079,0)</f>
        <v>0</v>
      </c>
      <c r="M379" s="16">
        <f>IF(Inskrivning!A1079="h",Inskrivning!U1079,0)</f>
        <v>0</v>
      </c>
      <c r="N379" s="16">
        <f>IF(Inskrivning!A1079="h",Inskrivning!V1079,0)</f>
        <v>0</v>
      </c>
      <c r="O379" s="73">
        <f>IF(Inskrivning!A1079="h",Inskrivning!W1079,0)</f>
        <v>0</v>
      </c>
      <c r="P379" s="73">
        <f>IF(Inskrivning!A1079="h",Inskrivning!X1079,0)</f>
        <v>0</v>
      </c>
      <c r="Q379" s="113"/>
    </row>
    <row r="380" spans="1:17" ht="15.6" x14ac:dyDescent="0.3">
      <c r="A380" s="16">
        <f t="shared" si="4"/>
        <v>76</v>
      </c>
      <c r="B380" s="55">
        <f>IF(Inskrivning!A1080="h",Inskrivning!J1080,0)</f>
        <v>0</v>
      </c>
      <c r="C380" s="35">
        <f>IF(Inskrivning!A1080="h",Inskrivning!K1080,0)</f>
        <v>0</v>
      </c>
      <c r="D380" s="16">
        <f>IF(Inskrivning!A1080="h",Inskrivning!L1080,0)</f>
        <v>0</v>
      </c>
      <c r="E380" s="16">
        <f>IF(Inskrivning!A1080="h",Inskrivning!M1080,0)</f>
        <v>0</v>
      </c>
      <c r="F380" s="16">
        <f>IF(Inskrivning!A1080="h",Inskrivning!N1080,0)</f>
        <v>0</v>
      </c>
      <c r="G380" s="16">
        <f>IF(Inskrivning!A1080="h",Inskrivning!O1080,0)</f>
        <v>0</v>
      </c>
      <c r="H380" s="16">
        <f>IF(Inskrivning!A1080="h",Inskrivning!P1080,0)</f>
        <v>0</v>
      </c>
      <c r="I380" s="73">
        <f>IF(Inskrivning!A1080="h",Inskrivning!Q1080,0)</f>
        <v>0</v>
      </c>
      <c r="J380" s="16">
        <f>IF(Inskrivning!A1080="h",Inskrivning!R1080,0)</f>
        <v>0</v>
      </c>
      <c r="K380" s="16">
        <f>IF(Inskrivning!A1080="h",Inskrivning!S1080,0)</f>
        <v>0</v>
      </c>
      <c r="L380" s="16">
        <f>IF(Inskrivning!A1080="h",Inskrivning!T1080,0)</f>
        <v>0</v>
      </c>
      <c r="M380" s="16">
        <f>IF(Inskrivning!A1080="h",Inskrivning!U1080,0)</f>
        <v>0</v>
      </c>
      <c r="N380" s="16">
        <f>IF(Inskrivning!A1080="h",Inskrivning!V1080,0)</f>
        <v>0</v>
      </c>
      <c r="O380" s="73">
        <f>IF(Inskrivning!A1080="h",Inskrivning!W1080,0)</f>
        <v>0</v>
      </c>
      <c r="P380" s="73">
        <f>IF(Inskrivning!A1080="h",Inskrivning!X1080,0)</f>
        <v>0</v>
      </c>
      <c r="Q380" s="113"/>
    </row>
    <row r="381" spans="1:17" ht="15.6" x14ac:dyDescent="0.3">
      <c r="A381" s="16">
        <f t="shared" si="4"/>
        <v>77</v>
      </c>
      <c r="B381" s="55">
        <f>IF(Inskrivning!A1081="h",Inskrivning!J1081,0)</f>
        <v>0</v>
      </c>
      <c r="C381" s="35">
        <f>IF(Inskrivning!A1081="h",Inskrivning!K1081,0)</f>
        <v>0</v>
      </c>
      <c r="D381" s="16">
        <f>IF(Inskrivning!A1081="h",Inskrivning!L1081,0)</f>
        <v>0</v>
      </c>
      <c r="E381" s="16">
        <f>IF(Inskrivning!A1081="h",Inskrivning!M1081,0)</f>
        <v>0</v>
      </c>
      <c r="F381" s="16">
        <f>IF(Inskrivning!A1081="h",Inskrivning!N1081,0)</f>
        <v>0</v>
      </c>
      <c r="G381" s="16">
        <f>IF(Inskrivning!A1081="h",Inskrivning!O1081,0)</f>
        <v>0</v>
      </c>
      <c r="H381" s="16">
        <f>IF(Inskrivning!A1081="h",Inskrivning!P1081,0)</f>
        <v>0</v>
      </c>
      <c r="I381" s="73">
        <f>IF(Inskrivning!A1081="h",Inskrivning!Q1081,0)</f>
        <v>0</v>
      </c>
      <c r="J381" s="16">
        <f>IF(Inskrivning!A1081="h",Inskrivning!R1081,0)</f>
        <v>0</v>
      </c>
      <c r="K381" s="16">
        <f>IF(Inskrivning!A1081="h",Inskrivning!S1081,0)</f>
        <v>0</v>
      </c>
      <c r="L381" s="16">
        <f>IF(Inskrivning!A1081="h",Inskrivning!T1081,0)</f>
        <v>0</v>
      </c>
      <c r="M381" s="16">
        <f>IF(Inskrivning!A1081="h",Inskrivning!U1081,0)</f>
        <v>0</v>
      </c>
      <c r="N381" s="16">
        <f>IF(Inskrivning!A1081="h",Inskrivning!V1081,0)</f>
        <v>0</v>
      </c>
      <c r="O381" s="73">
        <f>IF(Inskrivning!A1081="h",Inskrivning!W1081,0)</f>
        <v>0</v>
      </c>
      <c r="P381" s="73">
        <f>IF(Inskrivning!A1081="h",Inskrivning!X1081,0)</f>
        <v>0</v>
      </c>
      <c r="Q381" s="113"/>
    </row>
    <row r="382" spans="1:17" ht="15.6" x14ac:dyDescent="0.3">
      <c r="A382" s="16">
        <f t="shared" si="4"/>
        <v>78</v>
      </c>
      <c r="B382" s="55">
        <f>IF(Inskrivning!A1083="h",Inskrivning!J1083,0)</f>
        <v>0</v>
      </c>
      <c r="C382" s="35">
        <f>IF(Inskrivning!A1083="h",Inskrivning!K1083,0)</f>
        <v>0</v>
      </c>
      <c r="D382" s="16">
        <f>IF(Inskrivning!A1083="h",Inskrivning!L1083,0)</f>
        <v>0</v>
      </c>
      <c r="E382" s="16">
        <f>IF(Inskrivning!A1083="h",Inskrivning!M1083,0)</f>
        <v>0</v>
      </c>
      <c r="F382" s="16">
        <f>IF(Inskrivning!A1083="h",Inskrivning!N1083,0)</f>
        <v>0</v>
      </c>
      <c r="G382" s="16">
        <f>IF(Inskrivning!A1083="h",Inskrivning!O1083,0)</f>
        <v>0</v>
      </c>
      <c r="H382" s="16">
        <f>IF(Inskrivning!A1083="h",Inskrivning!P1083,0)</f>
        <v>0</v>
      </c>
      <c r="I382" s="73">
        <f>IF(Inskrivning!A1083="h",Inskrivning!Q1083,0)</f>
        <v>0</v>
      </c>
      <c r="J382" s="16">
        <f>IF(Inskrivning!A1083="h",Inskrivning!R1083,0)</f>
        <v>0</v>
      </c>
      <c r="K382" s="16">
        <f>IF(Inskrivning!A1083="h",Inskrivning!S1083,0)</f>
        <v>0</v>
      </c>
      <c r="L382" s="16">
        <f>IF(Inskrivning!A1083="h",Inskrivning!T1083,0)</f>
        <v>0</v>
      </c>
      <c r="M382" s="16">
        <f>IF(Inskrivning!A1083="h",Inskrivning!U1083,0)</f>
        <v>0</v>
      </c>
      <c r="N382" s="16">
        <f>IF(Inskrivning!A1083="h",Inskrivning!V1083,0)</f>
        <v>0</v>
      </c>
      <c r="O382" s="73">
        <f>IF(Inskrivning!A1083="h",Inskrivning!W1083,0)</f>
        <v>0</v>
      </c>
      <c r="P382" s="73">
        <f>IF(Inskrivning!A1083="h",Inskrivning!X1083,0)</f>
        <v>0</v>
      </c>
      <c r="Q382" s="113"/>
    </row>
    <row r="383" spans="1:17" ht="15.6" x14ac:dyDescent="0.3">
      <c r="A383" s="16">
        <f t="shared" si="4"/>
        <v>79</v>
      </c>
      <c r="B383" s="55">
        <f>IF(Inskrivning!A1084="h",Inskrivning!J1084,0)</f>
        <v>0</v>
      </c>
      <c r="C383" s="35">
        <f>IF(Inskrivning!A1084="h",Inskrivning!K1084,0)</f>
        <v>0</v>
      </c>
      <c r="D383" s="16">
        <f>IF(Inskrivning!A1084="h",Inskrivning!L1084,0)</f>
        <v>0</v>
      </c>
      <c r="E383" s="16">
        <f>IF(Inskrivning!A1084="h",Inskrivning!M1084,0)</f>
        <v>0</v>
      </c>
      <c r="F383" s="16">
        <f>IF(Inskrivning!A1084="h",Inskrivning!N1084,0)</f>
        <v>0</v>
      </c>
      <c r="G383" s="16">
        <f>IF(Inskrivning!A1084="h",Inskrivning!O1084,0)</f>
        <v>0</v>
      </c>
      <c r="H383" s="16">
        <f>IF(Inskrivning!A1084="h",Inskrivning!P1084,0)</f>
        <v>0</v>
      </c>
      <c r="I383" s="73">
        <f>IF(Inskrivning!A1084="h",Inskrivning!Q1084,0)</f>
        <v>0</v>
      </c>
      <c r="J383" s="16">
        <f>IF(Inskrivning!A1084="h",Inskrivning!R1084,0)</f>
        <v>0</v>
      </c>
      <c r="K383" s="16">
        <f>IF(Inskrivning!A1084="h",Inskrivning!S1084,0)</f>
        <v>0</v>
      </c>
      <c r="L383" s="16">
        <f>IF(Inskrivning!A1084="h",Inskrivning!T1084,0)</f>
        <v>0</v>
      </c>
      <c r="M383" s="16">
        <f>IF(Inskrivning!A1084="h",Inskrivning!U1084,0)</f>
        <v>0</v>
      </c>
      <c r="N383" s="16">
        <f>IF(Inskrivning!A1084="h",Inskrivning!V1084,0)</f>
        <v>0</v>
      </c>
      <c r="O383" s="73">
        <f>IF(Inskrivning!A1084="h",Inskrivning!W1084,0)</f>
        <v>0</v>
      </c>
      <c r="P383" s="73">
        <f>IF(Inskrivning!A1084="h",Inskrivning!X1084,0)</f>
        <v>0</v>
      </c>
      <c r="Q383" s="113"/>
    </row>
    <row r="384" spans="1:17" ht="15.6" x14ac:dyDescent="0.3">
      <c r="A384" s="16">
        <f t="shared" si="4"/>
        <v>80</v>
      </c>
      <c r="B384" s="55">
        <f>IF(Inskrivning!A1085="h",Inskrivning!J1085,0)</f>
        <v>0</v>
      </c>
      <c r="C384" s="35">
        <f>IF(Inskrivning!A1085="h",Inskrivning!K1085,0)</f>
        <v>0</v>
      </c>
      <c r="D384" s="16">
        <f>IF(Inskrivning!A1085="h",Inskrivning!L1085,0)</f>
        <v>0</v>
      </c>
      <c r="E384" s="16">
        <f>IF(Inskrivning!A1085="h",Inskrivning!M1085,0)</f>
        <v>0</v>
      </c>
      <c r="F384" s="16">
        <f>IF(Inskrivning!A1085="h",Inskrivning!N1085,0)</f>
        <v>0</v>
      </c>
      <c r="G384" s="16">
        <f>IF(Inskrivning!A1085="h",Inskrivning!O1085,0)</f>
        <v>0</v>
      </c>
      <c r="H384" s="16">
        <f>IF(Inskrivning!A1085="h",Inskrivning!P1085,0)</f>
        <v>0</v>
      </c>
      <c r="I384" s="73">
        <f>IF(Inskrivning!A1085="h",Inskrivning!Q1085,0)</f>
        <v>0</v>
      </c>
      <c r="J384" s="16">
        <f>IF(Inskrivning!A1085="h",Inskrivning!R1085,0)</f>
        <v>0</v>
      </c>
      <c r="K384" s="16">
        <f>IF(Inskrivning!A1085="h",Inskrivning!S1085,0)</f>
        <v>0</v>
      </c>
      <c r="L384" s="16">
        <f>IF(Inskrivning!A1085="h",Inskrivning!T1085,0)</f>
        <v>0</v>
      </c>
      <c r="M384" s="16">
        <f>IF(Inskrivning!A1085="h",Inskrivning!U1085,0)</f>
        <v>0</v>
      </c>
      <c r="N384" s="16">
        <f>IF(Inskrivning!A1085="h",Inskrivning!V1085,0)</f>
        <v>0</v>
      </c>
      <c r="O384" s="73">
        <f>IF(Inskrivning!A1085="h",Inskrivning!W1085,0)</f>
        <v>0</v>
      </c>
      <c r="P384" s="73">
        <f>IF(Inskrivning!A1085="h",Inskrivning!X1085,0)</f>
        <v>0</v>
      </c>
      <c r="Q384" s="113"/>
    </row>
    <row r="385" spans="1:17" ht="15.6" x14ac:dyDescent="0.3">
      <c r="A385" s="16">
        <f t="shared" si="4"/>
        <v>81</v>
      </c>
      <c r="B385" s="55">
        <f>IF(Inskrivning!A1086="h",Inskrivning!J1086,0)</f>
        <v>0</v>
      </c>
      <c r="C385" s="35">
        <f>IF(Inskrivning!A1086="h",Inskrivning!K1086,0)</f>
        <v>0</v>
      </c>
      <c r="D385" s="16">
        <f>IF(Inskrivning!A1086="h",Inskrivning!L1086,0)</f>
        <v>0</v>
      </c>
      <c r="E385" s="16">
        <f>IF(Inskrivning!A1086="h",Inskrivning!M1086,0)</f>
        <v>0</v>
      </c>
      <c r="F385" s="16">
        <f>IF(Inskrivning!A1086="h",Inskrivning!N1086,0)</f>
        <v>0</v>
      </c>
      <c r="G385" s="16">
        <f>IF(Inskrivning!A1086="h",Inskrivning!O1086,0)</f>
        <v>0</v>
      </c>
      <c r="H385" s="16">
        <f>IF(Inskrivning!A1086="h",Inskrivning!P1086,0)</f>
        <v>0</v>
      </c>
      <c r="I385" s="73">
        <f>IF(Inskrivning!A1086="h",Inskrivning!Q1086,0)</f>
        <v>0</v>
      </c>
      <c r="J385" s="16">
        <f>IF(Inskrivning!A1086="h",Inskrivning!R1086,0)</f>
        <v>0</v>
      </c>
      <c r="K385" s="16">
        <f>IF(Inskrivning!A1086="h",Inskrivning!S1086,0)</f>
        <v>0</v>
      </c>
      <c r="L385" s="16">
        <f>IF(Inskrivning!A1086="h",Inskrivning!T1086,0)</f>
        <v>0</v>
      </c>
      <c r="M385" s="16">
        <f>IF(Inskrivning!A1086="h",Inskrivning!U1086,0)</f>
        <v>0</v>
      </c>
      <c r="N385" s="16">
        <f>IF(Inskrivning!A1086="h",Inskrivning!V1086,0)</f>
        <v>0</v>
      </c>
      <c r="O385" s="73">
        <f>IF(Inskrivning!A1086="h",Inskrivning!W1086,0)</f>
        <v>0</v>
      </c>
      <c r="P385" s="73">
        <f>IF(Inskrivning!A1086="h",Inskrivning!X1086,0)</f>
        <v>0</v>
      </c>
      <c r="Q385" s="113"/>
    </row>
    <row r="386" spans="1:17" ht="15.6" x14ac:dyDescent="0.3">
      <c r="A386" s="16">
        <f t="shared" si="4"/>
        <v>82</v>
      </c>
      <c r="B386" s="55">
        <f>IF(Inskrivning!A1087="h",Inskrivning!J1087,0)</f>
        <v>0</v>
      </c>
      <c r="C386" s="35">
        <f>IF(Inskrivning!A1087="h",Inskrivning!K1087,0)</f>
        <v>0</v>
      </c>
      <c r="D386" s="16">
        <f>IF(Inskrivning!A1087="h",Inskrivning!L1087,0)</f>
        <v>0</v>
      </c>
      <c r="E386" s="16">
        <f>IF(Inskrivning!A1087="h",Inskrivning!M1087,0)</f>
        <v>0</v>
      </c>
      <c r="F386" s="16">
        <f>IF(Inskrivning!A1087="h",Inskrivning!N1087,0)</f>
        <v>0</v>
      </c>
      <c r="G386" s="16">
        <f>IF(Inskrivning!A1087="h",Inskrivning!O1087,0)</f>
        <v>0</v>
      </c>
      <c r="H386" s="16">
        <f>IF(Inskrivning!A1087="h",Inskrivning!P1087,0)</f>
        <v>0</v>
      </c>
      <c r="I386" s="73">
        <f>IF(Inskrivning!A1087="h",Inskrivning!Q1087,0)</f>
        <v>0</v>
      </c>
      <c r="J386" s="16">
        <f>IF(Inskrivning!A1087="h",Inskrivning!R1087,0)</f>
        <v>0</v>
      </c>
      <c r="K386" s="16">
        <f>IF(Inskrivning!A1087="h",Inskrivning!S1087,0)</f>
        <v>0</v>
      </c>
      <c r="L386" s="16">
        <f>IF(Inskrivning!A1087="h",Inskrivning!T1087,0)</f>
        <v>0</v>
      </c>
      <c r="M386" s="16">
        <f>IF(Inskrivning!A1087="h",Inskrivning!U1087,0)</f>
        <v>0</v>
      </c>
      <c r="N386" s="16">
        <f>IF(Inskrivning!A1087="h",Inskrivning!V1087,0)</f>
        <v>0</v>
      </c>
      <c r="O386" s="73">
        <f>IF(Inskrivning!A1087="h",Inskrivning!W1087,0)</f>
        <v>0</v>
      </c>
      <c r="P386" s="73">
        <f>IF(Inskrivning!A1087="h",Inskrivning!X1087,0)</f>
        <v>0</v>
      </c>
      <c r="Q386" s="113"/>
    </row>
    <row r="387" spans="1:17" ht="15.6" x14ac:dyDescent="0.3">
      <c r="A387" s="16">
        <f t="shared" si="4"/>
        <v>83</v>
      </c>
      <c r="B387" s="55">
        <f>IF(Inskrivning!A1088="h",Inskrivning!J1088,0)</f>
        <v>0</v>
      </c>
      <c r="C387" s="35">
        <f>IF(Inskrivning!A1088="h",Inskrivning!K1088,0)</f>
        <v>0</v>
      </c>
      <c r="D387" s="16">
        <f>IF(Inskrivning!A1088="h",Inskrivning!L1088,0)</f>
        <v>0</v>
      </c>
      <c r="E387" s="16">
        <f>IF(Inskrivning!A1088="h",Inskrivning!M1088,0)</f>
        <v>0</v>
      </c>
      <c r="F387" s="16">
        <f>IF(Inskrivning!A1088="h",Inskrivning!N1088,0)</f>
        <v>0</v>
      </c>
      <c r="G387" s="16">
        <f>IF(Inskrivning!A1088="h",Inskrivning!O1088,0)</f>
        <v>0</v>
      </c>
      <c r="H387" s="16">
        <f>IF(Inskrivning!A1088="h",Inskrivning!P1088,0)</f>
        <v>0</v>
      </c>
      <c r="I387" s="73">
        <f>IF(Inskrivning!A1088="h",Inskrivning!Q1088,0)</f>
        <v>0</v>
      </c>
      <c r="J387" s="16">
        <f>IF(Inskrivning!A1088="h",Inskrivning!R1088,0)</f>
        <v>0</v>
      </c>
      <c r="K387" s="16">
        <f>IF(Inskrivning!A1088="h",Inskrivning!S1088,0)</f>
        <v>0</v>
      </c>
      <c r="L387" s="16">
        <f>IF(Inskrivning!A1088="h",Inskrivning!T1088,0)</f>
        <v>0</v>
      </c>
      <c r="M387" s="16">
        <f>IF(Inskrivning!A1088="h",Inskrivning!U1088,0)</f>
        <v>0</v>
      </c>
      <c r="N387" s="16">
        <f>IF(Inskrivning!A1088="h",Inskrivning!V1088,0)</f>
        <v>0</v>
      </c>
      <c r="O387" s="73">
        <f>IF(Inskrivning!A1088="h",Inskrivning!W1088,0)</f>
        <v>0</v>
      </c>
      <c r="P387" s="73">
        <f>IF(Inskrivning!A1088="h",Inskrivning!X1088,0)</f>
        <v>0</v>
      </c>
      <c r="Q387" s="113"/>
    </row>
    <row r="388" spans="1:17" ht="15.6" x14ac:dyDescent="0.3">
      <c r="A388" s="16">
        <f t="shared" si="4"/>
        <v>84</v>
      </c>
      <c r="B388" s="55">
        <f>IF(Inskrivning!A1089="h",Inskrivning!J1089,0)</f>
        <v>0</v>
      </c>
      <c r="C388" s="35">
        <f>IF(Inskrivning!A1089="h",Inskrivning!K1089,0)</f>
        <v>0</v>
      </c>
      <c r="D388" s="16">
        <f>IF(Inskrivning!A1089="h",Inskrivning!L1089,0)</f>
        <v>0</v>
      </c>
      <c r="E388" s="16">
        <f>IF(Inskrivning!A1089="h",Inskrivning!M1089,0)</f>
        <v>0</v>
      </c>
      <c r="F388" s="16">
        <f>IF(Inskrivning!A1089="h",Inskrivning!N1089,0)</f>
        <v>0</v>
      </c>
      <c r="G388" s="16">
        <f>IF(Inskrivning!A1089="h",Inskrivning!O1089,0)</f>
        <v>0</v>
      </c>
      <c r="H388" s="16">
        <f>IF(Inskrivning!A1089="h",Inskrivning!P1089,0)</f>
        <v>0</v>
      </c>
      <c r="I388" s="73">
        <f>IF(Inskrivning!A1089="h",Inskrivning!Q1089,0)</f>
        <v>0</v>
      </c>
      <c r="J388" s="16">
        <f>IF(Inskrivning!A1089="h",Inskrivning!R1089,0)</f>
        <v>0</v>
      </c>
      <c r="K388" s="16">
        <f>IF(Inskrivning!A1089="h",Inskrivning!S1089,0)</f>
        <v>0</v>
      </c>
      <c r="L388" s="16">
        <f>IF(Inskrivning!A1089="h",Inskrivning!T1089,0)</f>
        <v>0</v>
      </c>
      <c r="M388" s="16">
        <f>IF(Inskrivning!A1089="h",Inskrivning!U1089,0)</f>
        <v>0</v>
      </c>
      <c r="N388" s="16">
        <f>IF(Inskrivning!A1089="h",Inskrivning!V1089,0)</f>
        <v>0</v>
      </c>
      <c r="O388" s="73">
        <f>IF(Inskrivning!A1089="h",Inskrivning!W1089,0)</f>
        <v>0</v>
      </c>
      <c r="P388" s="73">
        <f>IF(Inskrivning!A1089="h",Inskrivning!X1089,0)</f>
        <v>0</v>
      </c>
      <c r="Q388" s="113"/>
    </row>
    <row r="389" spans="1:17" ht="15.6" x14ac:dyDescent="0.3">
      <c r="A389" s="16">
        <f t="shared" si="4"/>
        <v>85</v>
      </c>
      <c r="B389" s="55">
        <f>IF(Inskrivning!A1090="h",Inskrivning!J1090,0)</f>
        <v>0</v>
      </c>
      <c r="C389" s="35">
        <f>IF(Inskrivning!A1090="h",Inskrivning!K1090,0)</f>
        <v>0</v>
      </c>
      <c r="D389" s="16">
        <f>IF(Inskrivning!A1090="h",Inskrivning!L1090,0)</f>
        <v>0</v>
      </c>
      <c r="E389" s="16">
        <f>IF(Inskrivning!A1090="h",Inskrivning!M1090,0)</f>
        <v>0</v>
      </c>
      <c r="F389" s="16">
        <f>IF(Inskrivning!A1090="h",Inskrivning!N1090,0)</f>
        <v>0</v>
      </c>
      <c r="G389" s="16">
        <f>IF(Inskrivning!A1090="h",Inskrivning!O1090,0)</f>
        <v>0</v>
      </c>
      <c r="H389" s="16">
        <f>IF(Inskrivning!A1090="h",Inskrivning!P1090,0)</f>
        <v>0</v>
      </c>
      <c r="I389" s="73">
        <f>IF(Inskrivning!A1090="h",Inskrivning!Q1090,0)</f>
        <v>0</v>
      </c>
      <c r="J389" s="16">
        <f>IF(Inskrivning!A1090="h",Inskrivning!R1090,0)</f>
        <v>0</v>
      </c>
      <c r="K389" s="16">
        <f>IF(Inskrivning!A1090="h",Inskrivning!S1090,0)</f>
        <v>0</v>
      </c>
      <c r="L389" s="16">
        <f>IF(Inskrivning!A1090="h",Inskrivning!T1090,0)</f>
        <v>0</v>
      </c>
      <c r="M389" s="16">
        <f>IF(Inskrivning!A1090="h",Inskrivning!U1090,0)</f>
        <v>0</v>
      </c>
      <c r="N389" s="16">
        <f>IF(Inskrivning!A1090="h",Inskrivning!V1090,0)</f>
        <v>0</v>
      </c>
      <c r="O389" s="73">
        <f>IF(Inskrivning!A1090="h",Inskrivning!W1090,0)</f>
        <v>0</v>
      </c>
      <c r="P389" s="73">
        <f>IF(Inskrivning!A1090="h",Inskrivning!X1090,0)</f>
        <v>0</v>
      </c>
      <c r="Q389" s="113"/>
    </row>
    <row r="390" spans="1:17" ht="15.6" x14ac:dyDescent="0.3">
      <c r="A390" s="16">
        <f t="shared" si="4"/>
        <v>86</v>
      </c>
      <c r="B390" s="55">
        <f>IF(Inskrivning!A1091="h",Inskrivning!J1091,0)</f>
        <v>0</v>
      </c>
      <c r="C390" s="35">
        <f>IF(Inskrivning!A1091="h",Inskrivning!K1091,0)</f>
        <v>0</v>
      </c>
      <c r="D390" s="16">
        <f>IF(Inskrivning!A1091="h",Inskrivning!L1091,0)</f>
        <v>0</v>
      </c>
      <c r="E390" s="16">
        <f>IF(Inskrivning!A1091="h",Inskrivning!M1091,0)</f>
        <v>0</v>
      </c>
      <c r="F390" s="16">
        <f>IF(Inskrivning!A1091="h",Inskrivning!N1091,0)</f>
        <v>0</v>
      </c>
      <c r="G390" s="16">
        <f>IF(Inskrivning!A1091="h",Inskrivning!O1091,0)</f>
        <v>0</v>
      </c>
      <c r="H390" s="16">
        <f>IF(Inskrivning!A1091="h",Inskrivning!P1091,0)</f>
        <v>0</v>
      </c>
      <c r="I390" s="73">
        <f>IF(Inskrivning!A1091="h",Inskrivning!Q1091,0)</f>
        <v>0</v>
      </c>
      <c r="J390" s="16">
        <f>IF(Inskrivning!A1091="h",Inskrivning!R1091,0)</f>
        <v>0</v>
      </c>
      <c r="K390" s="16">
        <f>IF(Inskrivning!A1091="h",Inskrivning!S1091,0)</f>
        <v>0</v>
      </c>
      <c r="L390" s="16">
        <f>IF(Inskrivning!A1091="h",Inskrivning!T1091,0)</f>
        <v>0</v>
      </c>
      <c r="M390" s="16">
        <f>IF(Inskrivning!A1091="h",Inskrivning!U1091,0)</f>
        <v>0</v>
      </c>
      <c r="N390" s="16">
        <f>IF(Inskrivning!A1091="h",Inskrivning!V1091,0)</f>
        <v>0</v>
      </c>
      <c r="O390" s="73">
        <f>IF(Inskrivning!A1091="h",Inskrivning!W1091,0)</f>
        <v>0</v>
      </c>
      <c r="P390" s="73">
        <f>IF(Inskrivning!A1091="h",Inskrivning!X1091,0)</f>
        <v>0</v>
      </c>
      <c r="Q390" s="113"/>
    </row>
    <row r="391" spans="1:17" ht="15.6" x14ac:dyDescent="0.3">
      <c r="A391" s="16">
        <f t="shared" si="4"/>
        <v>87</v>
      </c>
      <c r="B391" s="55">
        <f>IF(Inskrivning!A1092="h",Inskrivning!J1092,0)</f>
        <v>0</v>
      </c>
      <c r="C391" s="35">
        <f>IF(Inskrivning!A1092="h",Inskrivning!K1092,0)</f>
        <v>0</v>
      </c>
      <c r="D391" s="16">
        <f>IF(Inskrivning!A1092="h",Inskrivning!L1092,0)</f>
        <v>0</v>
      </c>
      <c r="E391" s="16">
        <f>IF(Inskrivning!A1092="h",Inskrivning!M1092,0)</f>
        <v>0</v>
      </c>
      <c r="F391" s="16">
        <f>IF(Inskrivning!A1092="h",Inskrivning!N1092,0)</f>
        <v>0</v>
      </c>
      <c r="G391" s="16">
        <f>IF(Inskrivning!A1092="h",Inskrivning!O1092,0)</f>
        <v>0</v>
      </c>
      <c r="H391" s="16">
        <f>IF(Inskrivning!A1092="h",Inskrivning!P1092,0)</f>
        <v>0</v>
      </c>
      <c r="I391" s="73">
        <f>IF(Inskrivning!A1092="h",Inskrivning!Q1092,0)</f>
        <v>0</v>
      </c>
      <c r="J391" s="16">
        <f>IF(Inskrivning!A1092="h",Inskrivning!R1092,0)</f>
        <v>0</v>
      </c>
      <c r="K391" s="16">
        <f>IF(Inskrivning!A1092="h",Inskrivning!S1092,0)</f>
        <v>0</v>
      </c>
      <c r="L391" s="16">
        <f>IF(Inskrivning!A1092="h",Inskrivning!T1092,0)</f>
        <v>0</v>
      </c>
      <c r="M391" s="16">
        <f>IF(Inskrivning!A1092="h",Inskrivning!U1092,0)</f>
        <v>0</v>
      </c>
      <c r="N391" s="16">
        <f>IF(Inskrivning!A1092="h",Inskrivning!V1092,0)</f>
        <v>0</v>
      </c>
      <c r="O391" s="73">
        <f>IF(Inskrivning!A1092="h",Inskrivning!W1092,0)</f>
        <v>0</v>
      </c>
      <c r="P391" s="73">
        <f>IF(Inskrivning!A1092="h",Inskrivning!X1092,0)</f>
        <v>0</v>
      </c>
      <c r="Q391" s="113"/>
    </row>
    <row r="392" spans="1:17" ht="15.6" x14ac:dyDescent="0.3">
      <c r="A392" s="16">
        <f t="shared" si="4"/>
        <v>88</v>
      </c>
      <c r="B392" s="55">
        <f>IF(Inskrivning!A1093="h",Inskrivning!J1093,0)</f>
        <v>0</v>
      </c>
      <c r="C392" s="35">
        <f>IF(Inskrivning!A1093="h",Inskrivning!K1093,0)</f>
        <v>0</v>
      </c>
      <c r="D392" s="16">
        <f>IF(Inskrivning!A1093="h",Inskrivning!L1093,0)</f>
        <v>0</v>
      </c>
      <c r="E392" s="16">
        <f>IF(Inskrivning!A1093="h",Inskrivning!M1093,0)</f>
        <v>0</v>
      </c>
      <c r="F392" s="16">
        <f>IF(Inskrivning!A1093="h",Inskrivning!N1093,0)</f>
        <v>0</v>
      </c>
      <c r="G392" s="16">
        <f>IF(Inskrivning!A1093="h",Inskrivning!O1093,0)</f>
        <v>0</v>
      </c>
      <c r="H392" s="16">
        <f>IF(Inskrivning!A1093="h",Inskrivning!P1093,0)</f>
        <v>0</v>
      </c>
      <c r="I392" s="73">
        <f>IF(Inskrivning!A1093="h",Inskrivning!Q1093,0)</f>
        <v>0</v>
      </c>
      <c r="J392" s="16">
        <f>IF(Inskrivning!A1093="h",Inskrivning!R1093,0)</f>
        <v>0</v>
      </c>
      <c r="K392" s="16">
        <f>IF(Inskrivning!A1093="h",Inskrivning!S1093,0)</f>
        <v>0</v>
      </c>
      <c r="L392" s="16">
        <f>IF(Inskrivning!A1093="h",Inskrivning!T1093,0)</f>
        <v>0</v>
      </c>
      <c r="M392" s="16">
        <f>IF(Inskrivning!A1093="h",Inskrivning!U1093,0)</f>
        <v>0</v>
      </c>
      <c r="N392" s="16">
        <f>IF(Inskrivning!A1093="h",Inskrivning!V1093,0)</f>
        <v>0</v>
      </c>
      <c r="O392" s="73">
        <f>IF(Inskrivning!A1093="h",Inskrivning!W1093,0)</f>
        <v>0</v>
      </c>
      <c r="P392" s="73">
        <f>IF(Inskrivning!A1093="h",Inskrivning!X1093,0)</f>
        <v>0</v>
      </c>
      <c r="Q392" s="113"/>
    </row>
    <row r="393" spans="1:17" ht="15.6" x14ac:dyDescent="0.3">
      <c r="A393" s="16">
        <f t="shared" si="4"/>
        <v>89</v>
      </c>
      <c r="B393" s="55">
        <f>IF(Inskrivning!A1094="h",Inskrivning!J1094,0)</f>
        <v>0</v>
      </c>
      <c r="C393" s="35">
        <f>IF(Inskrivning!A1094="h",Inskrivning!K1094,0)</f>
        <v>0</v>
      </c>
      <c r="D393" s="16">
        <f>IF(Inskrivning!A1094="h",Inskrivning!L1094,0)</f>
        <v>0</v>
      </c>
      <c r="E393" s="16">
        <f>IF(Inskrivning!A1094="h",Inskrivning!M1094,0)</f>
        <v>0</v>
      </c>
      <c r="F393" s="16">
        <f>IF(Inskrivning!A1094="h",Inskrivning!N1094,0)</f>
        <v>0</v>
      </c>
      <c r="G393" s="16">
        <f>IF(Inskrivning!A1094="h",Inskrivning!O1094,0)</f>
        <v>0</v>
      </c>
      <c r="H393" s="16">
        <f>IF(Inskrivning!A1094="h",Inskrivning!P1094,0)</f>
        <v>0</v>
      </c>
      <c r="I393" s="73">
        <f>IF(Inskrivning!A1094="h",Inskrivning!Q1094,0)</f>
        <v>0</v>
      </c>
      <c r="J393" s="16">
        <f>IF(Inskrivning!A1094="h",Inskrivning!R1094,0)</f>
        <v>0</v>
      </c>
      <c r="K393" s="16">
        <f>IF(Inskrivning!A1094="h",Inskrivning!S1094,0)</f>
        <v>0</v>
      </c>
      <c r="L393" s="16">
        <f>IF(Inskrivning!A1094="h",Inskrivning!T1094,0)</f>
        <v>0</v>
      </c>
      <c r="M393" s="16">
        <f>IF(Inskrivning!A1094="h",Inskrivning!U1094,0)</f>
        <v>0</v>
      </c>
      <c r="N393" s="16">
        <f>IF(Inskrivning!A1094="h",Inskrivning!V1094,0)</f>
        <v>0</v>
      </c>
      <c r="O393" s="73">
        <f>IF(Inskrivning!A1094="h",Inskrivning!W1094,0)</f>
        <v>0</v>
      </c>
      <c r="P393" s="73">
        <f>IF(Inskrivning!A1094="h",Inskrivning!X1094,0)</f>
        <v>0</v>
      </c>
      <c r="Q393" s="113"/>
    </row>
    <row r="394" spans="1:17" ht="15.6" x14ac:dyDescent="0.3">
      <c r="A394" s="16">
        <f t="shared" si="4"/>
        <v>90</v>
      </c>
      <c r="B394" s="55">
        <f>IF(Inskrivning!A1095="h",Inskrivning!J1095,0)</f>
        <v>0</v>
      </c>
      <c r="C394" s="35">
        <f>IF(Inskrivning!A1095="h",Inskrivning!K1095,0)</f>
        <v>0</v>
      </c>
      <c r="D394" s="16">
        <f>IF(Inskrivning!A1095="h",Inskrivning!L1095,0)</f>
        <v>0</v>
      </c>
      <c r="E394" s="16">
        <f>IF(Inskrivning!A1095="h",Inskrivning!M1095,0)</f>
        <v>0</v>
      </c>
      <c r="F394" s="16">
        <f>IF(Inskrivning!A1095="h",Inskrivning!N1095,0)</f>
        <v>0</v>
      </c>
      <c r="G394" s="16">
        <f>IF(Inskrivning!A1095="h",Inskrivning!O1095,0)</f>
        <v>0</v>
      </c>
      <c r="H394" s="16">
        <f>IF(Inskrivning!A1095="h",Inskrivning!P1095,0)</f>
        <v>0</v>
      </c>
      <c r="I394" s="73">
        <f>IF(Inskrivning!A1095="h",Inskrivning!Q1095,0)</f>
        <v>0</v>
      </c>
      <c r="J394" s="16">
        <f>IF(Inskrivning!A1095="h",Inskrivning!R1095,0)</f>
        <v>0</v>
      </c>
      <c r="K394" s="16">
        <f>IF(Inskrivning!A1095="h",Inskrivning!S1095,0)</f>
        <v>0</v>
      </c>
      <c r="L394" s="16">
        <f>IF(Inskrivning!A1095="h",Inskrivning!T1095,0)</f>
        <v>0</v>
      </c>
      <c r="M394" s="16">
        <f>IF(Inskrivning!A1095="h",Inskrivning!U1095,0)</f>
        <v>0</v>
      </c>
      <c r="N394" s="16">
        <f>IF(Inskrivning!A1095="h",Inskrivning!V1095,0)</f>
        <v>0</v>
      </c>
      <c r="O394" s="73">
        <f>IF(Inskrivning!A1095="h",Inskrivning!W1095,0)</f>
        <v>0</v>
      </c>
      <c r="P394" s="73">
        <f>IF(Inskrivning!A1095="h",Inskrivning!X1095,0)</f>
        <v>0</v>
      </c>
      <c r="Q394" s="113"/>
    </row>
    <row r="395" spans="1:17" ht="15.6" x14ac:dyDescent="0.3">
      <c r="A395" s="16">
        <f t="shared" si="4"/>
        <v>91</v>
      </c>
      <c r="B395" s="55">
        <f>IF(Inskrivning!A1096="h",Inskrivning!J1096,0)</f>
        <v>0</v>
      </c>
      <c r="C395" s="35">
        <f>IF(Inskrivning!A1096="h",Inskrivning!K1096,0)</f>
        <v>0</v>
      </c>
      <c r="D395" s="16">
        <f>IF(Inskrivning!A1096="h",Inskrivning!L1096,0)</f>
        <v>0</v>
      </c>
      <c r="E395" s="16">
        <f>IF(Inskrivning!A1096="h",Inskrivning!M1096,0)</f>
        <v>0</v>
      </c>
      <c r="F395" s="16">
        <f>IF(Inskrivning!A1096="h",Inskrivning!N1096,0)</f>
        <v>0</v>
      </c>
      <c r="G395" s="16">
        <f>IF(Inskrivning!A1096="h",Inskrivning!O1096,0)</f>
        <v>0</v>
      </c>
      <c r="H395" s="16">
        <f>IF(Inskrivning!A1096="h",Inskrivning!P1096,0)</f>
        <v>0</v>
      </c>
      <c r="I395" s="73">
        <f>IF(Inskrivning!A1096="h",Inskrivning!Q1096,0)</f>
        <v>0</v>
      </c>
      <c r="J395" s="16">
        <f>IF(Inskrivning!A1096="h",Inskrivning!R1096,0)</f>
        <v>0</v>
      </c>
      <c r="K395" s="16">
        <f>IF(Inskrivning!A1096="h",Inskrivning!S1096,0)</f>
        <v>0</v>
      </c>
      <c r="L395" s="16">
        <f>IF(Inskrivning!A1096="h",Inskrivning!T1096,0)</f>
        <v>0</v>
      </c>
      <c r="M395" s="16">
        <f>IF(Inskrivning!A1096="h",Inskrivning!U1096,0)</f>
        <v>0</v>
      </c>
      <c r="N395" s="16">
        <f>IF(Inskrivning!A1096="h",Inskrivning!V1096,0)</f>
        <v>0</v>
      </c>
      <c r="O395" s="73">
        <f>IF(Inskrivning!A1096="h",Inskrivning!W1096,0)</f>
        <v>0</v>
      </c>
      <c r="P395" s="73">
        <f>IF(Inskrivning!A1096="h",Inskrivning!X1096,0)</f>
        <v>0</v>
      </c>
      <c r="Q395" s="113"/>
    </row>
    <row r="396" spans="1:17" ht="15.6" x14ac:dyDescent="0.3">
      <c r="A396" s="16">
        <f t="shared" si="4"/>
        <v>92</v>
      </c>
      <c r="B396" s="55">
        <f>IF(Inskrivning!A1097="h",Inskrivning!J1097,0)</f>
        <v>0</v>
      </c>
      <c r="C396" s="35">
        <f>IF(Inskrivning!A1097="h",Inskrivning!K1097,0)</f>
        <v>0</v>
      </c>
      <c r="D396" s="16">
        <f>IF(Inskrivning!A1097="h",Inskrivning!L1097,0)</f>
        <v>0</v>
      </c>
      <c r="E396" s="16">
        <f>IF(Inskrivning!A1097="h",Inskrivning!M1097,0)</f>
        <v>0</v>
      </c>
      <c r="F396" s="16">
        <f>IF(Inskrivning!A1097="h",Inskrivning!N1097,0)</f>
        <v>0</v>
      </c>
      <c r="G396" s="16">
        <f>IF(Inskrivning!A1097="h",Inskrivning!O1097,0)</f>
        <v>0</v>
      </c>
      <c r="H396" s="16">
        <f>IF(Inskrivning!A1097="h",Inskrivning!P1097,0)</f>
        <v>0</v>
      </c>
      <c r="I396" s="73">
        <f>IF(Inskrivning!A1097="h",Inskrivning!Q1097,0)</f>
        <v>0</v>
      </c>
      <c r="J396" s="16">
        <f>IF(Inskrivning!A1097="h",Inskrivning!R1097,0)</f>
        <v>0</v>
      </c>
      <c r="K396" s="16">
        <f>IF(Inskrivning!A1097="h",Inskrivning!S1097,0)</f>
        <v>0</v>
      </c>
      <c r="L396" s="16">
        <f>IF(Inskrivning!A1097="h",Inskrivning!T1097,0)</f>
        <v>0</v>
      </c>
      <c r="M396" s="16">
        <f>IF(Inskrivning!A1097="h",Inskrivning!U1097,0)</f>
        <v>0</v>
      </c>
      <c r="N396" s="16">
        <f>IF(Inskrivning!A1097="h",Inskrivning!V1097,0)</f>
        <v>0</v>
      </c>
      <c r="O396" s="73">
        <f>IF(Inskrivning!A1097="h",Inskrivning!W1097,0)</f>
        <v>0</v>
      </c>
      <c r="P396" s="73">
        <f>IF(Inskrivning!A1097="h",Inskrivning!X1097,0)</f>
        <v>0</v>
      </c>
      <c r="Q396" s="113"/>
    </row>
    <row r="397" spans="1:17" ht="15.6" x14ac:dyDescent="0.3">
      <c r="A397" s="16">
        <f t="shared" si="4"/>
        <v>93</v>
      </c>
      <c r="B397" s="55">
        <f>IF(Inskrivning!A1099="h",Inskrivning!J1099,0)</f>
        <v>0</v>
      </c>
      <c r="C397" s="35">
        <f>IF(Inskrivning!A1099="h",Inskrivning!K1099,0)</f>
        <v>0</v>
      </c>
      <c r="D397" s="16">
        <f>IF(Inskrivning!A1099="h",Inskrivning!L1099,0)</f>
        <v>0</v>
      </c>
      <c r="E397" s="16">
        <f>IF(Inskrivning!A1099="h",Inskrivning!M1099,0)</f>
        <v>0</v>
      </c>
      <c r="F397" s="16">
        <f>IF(Inskrivning!A1099="h",Inskrivning!N1099,0)</f>
        <v>0</v>
      </c>
      <c r="G397" s="16">
        <f>IF(Inskrivning!A1099="h",Inskrivning!O1099,0)</f>
        <v>0</v>
      </c>
      <c r="H397" s="16">
        <f>IF(Inskrivning!A1099="h",Inskrivning!P1099,0)</f>
        <v>0</v>
      </c>
      <c r="I397" s="73">
        <f>IF(Inskrivning!A1099="h",Inskrivning!Q1099,0)</f>
        <v>0</v>
      </c>
      <c r="J397" s="16">
        <f>IF(Inskrivning!A1099="h",Inskrivning!R1099,0)</f>
        <v>0</v>
      </c>
      <c r="K397" s="16">
        <f>IF(Inskrivning!A1099="h",Inskrivning!S1099,0)</f>
        <v>0</v>
      </c>
      <c r="L397" s="16">
        <f>IF(Inskrivning!A1099="h",Inskrivning!T1099,0)</f>
        <v>0</v>
      </c>
      <c r="M397" s="16">
        <f>IF(Inskrivning!A1099="h",Inskrivning!U1099,0)</f>
        <v>0</v>
      </c>
      <c r="N397" s="16">
        <f>IF(Inskrivning!A1099="h",Inskrivning!V1099,0)</f>
        <v>0</v>
      </c>
      <c r="O397" s="73">
        <f>IF(Inskrivning!A1099="h",Inskrivning!W1099,0)</f>
        <v>0</v>
      </c>
      <c r="P397" s="73">
        <f>IF(Inskrivning!A1099="h",Inskrivning!X1099,0)</f>
        <v>0</v>
      </c>
      <c r="Q397" s="113"/>
    </row>
    <row r="398" spans="1:17" ht="15.6" x14ac:dyDescent="0.3">
      <c r="A398" s="16">
        <f t="shared" si="4"/>
        <v>94</v>
      </c>
      <c r="B398" s="55">
        <f>IF(Inskrivning!A1100="h",Inskrivning!J1100,0)</f>
        <v>0</v>
      </c>
      <c r="C398" s="35">
        <f>IF(Inskrivning!A1100="h",Inskrivning!K1100,0)</f>
        <v>0</v>
      </c>
      <c r="D398" s="16">
        <f>IF(Inskrivning!A1100="h",Inskrivning!L1100,0)</f>
        <v>0</v>
      </c>
      <c r="E398" s="16">
        <f>IF(Inskrivning!A1100="h",Inskrivning!M1100,0)</f>
        <v>0</v>
      </c>
      <c r="F398" s="16">
        <f>IF(Inskrivning!A1100="h",Inskrivning!N1100,0)</f>
        <v>0</v>
      </c>
      <c r="G398" s="16">
        <f>IF(Inskrivning!A1100="h",Inskrivning!O1100,0)</f>
        <v>0</v>
      </c>
      <c r="H398" s="16">
        <f>IF(Inskrivning!A1100="h",Inskrivning!P1100,0)</f>
        <v>0</v>
      </c>
      <c r="I398" s="73">
        <f>IF(Inskrivning!A1100="h",Inskrivning!Q1100,0)</f>
        <v>0</v>
      </c>
      <c r="J398" s="16">
        <f>IF(Inskrivning!A1100="h",Inskrivning!R1100,0)</f>
        <v>0</v>
      </c>
      <c r="K398" s="16">
        <f>IF(Inskrivning!A1100="h",Inskrivning!S1100,0)</f>
        <v>0</v>
      </c>
      <c r="L398" s="16">
        <f>IF(Inskrivning!A1100="h",Inskrivning!T1100,0)</f>
        <v>0</v>
      </c>
      <c r="M398" s="16">
        <f>IF(Inskrivning!A1100="h",Inskrivning!U1100,0)</f>
        <v>0</v>
      </c>
      <c r="N398" s="16">
        <f>IF(Inskrivning!A1100="h",Inskrivning!V1100,0)</f>
        <v>0</v>
      </c>
      <c r="O398" s="73">
        <f>IF(Inskrivning!A1100="h",Inskrivning!W1100,0)</f>
        <v>0</v>
      </c>
      <c r="P398" s="73">
        <f>IF(Inskrivning!A1100="h",Inskrivning!X1100,0)</f>
        <v>0</v>
      </c>
      <c r="Q398" s="113"/>
    </row>
    <row r="399" spans="1:17" ht="15.6" x14ac:dyDescent="0.3">
      <c r="A399" s="16">
        <f t="shared" si="4"/>
        <v>95</v>
      </c>
      <c r="B399" s="55">
        <f>IF(Inskrivning!A1101="h",Inskrivning!J1101,0)</f>
        <v>0</v>
      </c>
      <c r="C399" s="35">
        <f>IF(Inskrivning!A1101="h",Inskrivning!K1101,0)</f>
        <v>0</v>
      </c>
      <c r="D399" s="16">
        <f>IF(Inskrivning!A1101="h",Inskrivning!L1101,0)</f>
        <v>0</v>
      </c>
      <c r="E399" s="16">
        <f>IF(Inskrivning!A1101="h",Inskrivning!M1101,0)</f>
        <v>0</v>
      </c>
      <c r="F399" s="16">
        <f>IF(Inskrivning!A1101="h",Inskrivning!N1101,0)</f>
        <v>0</v>
      </c>
      <c r="G399" s="16">
        <f>IF(Inskrivning!A1101="h",Inskrivning!O1101,0)</f>
        <v>0</v>
      </c>
      <c r="H399" s="16">
        <f>IF(Inskrivning!A1101="h",Inskrivning!P1101,0)</f>
        <v>0</v>
      </c>
      <c r="I399" s="73">
        <f>IF(Inskrivning!A1101="h",Inskrivning!Q1101,0)</f>
        <v>0</v>
      </c>
      <c r="J399" s="16">
        <f>IF(Inskrivning!A1101="h",Inskrivning!R1101,0)</f>
        <v>0</v>
      </c>
      <c r="K399" s="16">
        <f>IF(Inskrivning!A1101="h",Inskrivning!S1101,0)</f>
        <v>0</v>
      </c>
      <c r="L399" s="16">
        <f>IF(Inskrivning!A1101="h",Inskrivning!T1101,0)</f>
        <v>0</v>
      </c>
      <c r="M399" s="16">
        <f>IF(Inskrivning!A1101="h",Inskrivning!U1101,0)</f>
        <v>0</v>
      </c>
      <c r="N399" s="16">
        <f>IF(Inskrivning!A1101="h",Inskrivning!V1101,0)</f>
        <v>0</v>
      </c>
      <c r="O399" s="73">
        <f>IF(Inskrivning!A1101="h",Inskrivning!W1101,0)</f>
        <v>0</v>
      </c>
      <c r="P399" s="73">
        <f>IF(Inskrivning!A1101="h",Inskrivning!X1101,0)</f>
        <v>0</v>
      </c>
      <c r="Q399" s="113"/>
    </row>
    <row r="400" spans="1:17" ht="15.6" x14ac:dyDescent="0.3">
      <c r="A400" s="16">
        <f t="shared" si="4"/>
        <v>96</v>
      </c>
      <c r="B400" s="55">
        <f>IF(Inskrivning!A1102="h",Inskrivning!J1102,0)</f>
        <v>0</v>
      </c>
      <c r="C400" s="35">
        <f>IF(Inskrivning!A1102="h",Inskrivning!K1102,0)</f>
        <v>0</v>
      </c>
      <c r="D400" s="16">
        <f>IF(Inskrivning!A1102="h",Inskrivning!L1102,0)</f>
        <v>0</v>
      </c>
      <c r="E400" s="16">
        <f>IF(Inskrivning!A1102="h",Inskrivning!M1102,0)</f>
        <v>0</v>
      </c>
      <c r="F400" s="16">
        <f>IF(Inskrivning!A1102="h",Inskrivning!N1102,0)</f>
        <v>0</v>
      </c>
      <c r="G400" s="16">
        <f>IF(Inskrivning!A1102="h",Inskrivning!O1102,0)</f>
        <v>0</v>
      </c>
      <c r="H400" s="16">
        <f>IF(Inskrivning!A1102="h",Inskrivning!P1102,0)</f>
        <v>0</v>
      </c>
      <c r="I400" s="73">
        <f>IF(Inskrivning!A1102="h",Inskrivning!Q1102,0)</f>
        <v>0</v>
      </c>
      <c r="J400" s="16">
        <f>IF(Inskrivning!A1102="h",Inskrivning!R1102,0)</f>
        <v>0</v>
      </c>
      <c r="K400" s="16">
        <f>IF(Inskrivning!A1102="h",Inskrivning!S1102,0)</f>
        <v>0</v>
      </c>
      <c r="L400" s="16">
        <f>IF(Inskrivning!A1102="h",Inskrivning!T1102,0)</f>
        <v>0</v>
      </c>
      <c r="M400" s="16">
        <f>IF(Inskrivning!A1102="h",Inskrivning!U1102,0)</f>
        <v>0</v>
      </c>
      <c r="N400" s="16">
        <f>IF(Inskrivning!A1102="h",Inskrivning!V1102,0)</f>
        <v>0</v>
      </c>
      <c r="O400" s="73">
        <f>IF(Inskrivning!A1102="h",Inskrivning!W1102,0)</f>
        <v>0</v>
      </c>
      <c r="P400" s="73">
        <f>IF(Inskrivning!A1102="h",Inskrivning!X1102,0)</f>
        <v>0</v>
      </c>
      <c r="Q400" s="113"/>
    </row>
    <row r="401" spans="1:17" ht="15.6" x14ac:dyDescent="0.3">
      <c r="A401" s="16">
        <f t="shared" si="4"/>
        <v>97</v>
      </c>
      <c r="B401" s="55">
        <f>IF(Inskrivning!A1103="h",Inskrivning!J1103,0)</f>
        <v>0</v>
      </c>
      <c r="C401" s="35">
        <f>IF(Inskrivning!A1103="h",Inskrivning!K1103,0)</f>
        <v>0</v>
      </c>
      <c r="D401" s="16">
        <f>IF(Inskrivning!A1103="h",Inskrivning!L1103,0)</f>
        <v>0</v>
      </c>
      <c r="E401" s="16">
        <f>IF(Inskrivning!A1103="h",Inskrivning!M1103,0)</f>
        <v>0</v>
      </c>
      <c r="F401" s="16">
        <f>IF(Inskrivning!A1103="h",Inskrivning!N1103,0)</f>
        <v>0</v>
      </c>
      <c r="G401" s="16">
        <f>IF(Inskrivning!A1103="h",Inskrivning!O1103,0)</f>
        <v>0</v>
      </c>
      <c r="H401" s="16">
        <f>IF(Inskrivning!A1103="h",Inskrivning!P1103,0)</f>
        <v>0</v>
      </c>
      <c r="I401" s="73">
        <f>IF(Inskrivning!A1103="h",Inskrivning!Q1103,0)</f>
        <v>0</v>
      </c>
      <c r="J401" s="16">
        <f>IF(Inskrivning!A1103="h",Inskrivning!R1103,0)</f>
        <v>0</v>
      </c>
      <c r="K401" s="16">
        <f>IF(Inskrivning!A1103="h",Inskrivning!S1103,0)</f>
        <v>0</v>
      </c>
      <c r="L401" s="16">
        <f>IF(Inskrivning!A1103="h",Inskrivning!T1103,0)</f>
        <v>0</v>
      </c>
      <c r="M401" s="16">
        <f>IF(Inskrivning!A1103="h",Inskrivning!U1103,0)</f>
        <v>0</v>
      </c>
      <c r="N401" s="16">
        <f>IF(Inskrivning!A1103="h",Inskrivning!V1103,0)</f>
        <v>0</v>
      </c>
      <c r="O401" s="73">
        <f>IF(Inskrivning!A1103="h",Inskrivning!W1103,0)</f>
        <v>0</v>
      </c>
      <c r="P401" s="73">
        <f>IF(Inskrivning!A1103="h",Inskrivning!X1103,0)</f>
        <v>0</v>
      </c>
      <c r="Q401" s="113"/>
    </row>
    <row r="402" spans="1:17" ht="15.6" x14ac:dyDescent="0.3">
      <c r="A402" s="16">
        <f t="shared" si="4"/>
        <v>98</v>
      </c>
      <c r="B402" s="55">
        <f>IF(Inskrivning!A1104="h",Inskrivning!J1104,0)</f>
        <v>0</v>
      </c>
      <c r="C402" s="35">
        <f>IF(Inskrivning!A1104="h",Inskrivning!K1104,0)</f>
        <v>0</v>
      </c>
      <c r="D402" s="16">
        <f>IF(Inskrivning!A1104="h",Inskrivning!L1104,0)</f>
        <v>0</v>
      </c>
      <c r="E402" s="16">
        <f>IF(Inskrivning!A1104="h",Inskrivning!M1104,0)</f>
        <v>0</v>
      </c>
      <c r="F402" s="16">
        <f>IF(Inskrivning!A1104="h",Inskrivning!N1104,0)</f>
        <v>0</v>
      </c>
      <c r="G402" s="16">
        <f>IF(Inskrivning!A1104="h",Inskrivning!O1104,0)</f>
        <v>0</v>
      </c>
      <c r="H402" s="16">
        <f>IF(Inskrivning!A1104="h",Inskrivning!P1104,0)</f>
        <v>0</v>
      </c>
      <c r="I402" s="73">
        <f>IF(Inskrivning!A1104="h",Inskrivning!Q1104,0)</f>
        <v>0</v>
      </c>
      <c r="J402" s="16">
        <f>IF(Inskrivning!A1104="h",Inskrivning!R1104,0)</f>
        <v>0</v>
      </c>
      <c r="K402" s="16">
        <f>IF(Inskrivning!A1104="h",Inskrivning!S1104,0)</f>
        <v>0</v>
      </c>
      <c r="L402" s="16">
        <f>IF(Inskrivning!A1104="h",Inskrivning!T1104,0)</f>
        <v>0</v>
      </c>
      <c r="M402" s="16">
        <f>IF(Inskrivning!A1104="h",Inskrivning!U1104,0)</f>
        <v>0</v>
      </c>
      <c r="N402" s="16">
        <f>IF(Inskrivning!A1104="h",Inskrivning!V1104,0)</f>
        <v>0</v>
      </c>
      <c r="O402" s="73">
        <f>IF(Inskrivning!A1104="h",Inskrivning!W1104,0)</f>
        <v>0</v>
      </c>
      <c r="P402" s="73">
        <f>IF(Inskrivning!A1104="h",Inskrivning!X1104,0)</f>
        <v>0</v>
      </c>
      <c r="Q402" s="113"/>
    </row>
    <row r="403" spans="1:17" ht="15.6" x14ac:dyDescent="0.3">
      <c r="A403" s="16">
        <f t="shared" si="4"/>
        <v>99</v>
      </c>
      <c r="B403" s="55">
        <f>IF(Inskrivning!A1105="h",Inskrivning!J1105,0)</f>
        <v>0</v>
      </c>
      <c r="C403" s="35">
        <f>IF(Inskrivning!A1105="h",Inskrivning!K1105,0)</f>
        <v>0</v>
      </c>
      <c r="D403" s="16">
        <f>IF(Inskrivning!A1105="h",Inskrivning!L1105,0)</f>
        <v>0</v>
      </c>
      <c r="E403" s="16">
        <f>IF(Inskrivning!A1105="h",Inskrivning!M1105,0)</f>
        <v>0</v>
      </c>
      <c r="F403" s="16">
        <f>IF(Inskrivning!A1105="h",Inskrivning!N1105,0)</f>
        <v>0</v>
      </c>
      <c r="G403" s="16">
        <f>IF(Inskrivning!A1105="h",Inskrivning!O1105,0)</f>
        <v>0</v>
      </c>
      <c r="H403" s="16">
        <f>IF(Inskrivning!A1105="h",Inskrivning!P1105,0)</f>
        <v>0</v>
      </c>
      <c r="I403" s="73">
        <f>IF(Inskrivning!A1105="h",Inskrivning!Q1105,0)</f>
        <v>0</v>
      </c>
      <c r="J403" s="16">
        <f>IF(Inskrivning!A1105="h",Inskrivning!R1105,0)</f>
        <v>0</v>
      </c>
      <c r="K403" s="16">
        <f>IF(Inskrivning!A1105="h",Inskrivning!S1105,0)</f>
        <v>0</v>
      </c>
      <c r="L403" s="16">
        <f>IF(Inskrivning!A1105="h",Inskrivning!T1105,0)</f>
        <v>0</v>
      </c>
      <c r="M403" s="16">
        <f>IF(Inskrivning!A1105="h",Inskrivning!U1105,0)</f>
        <v>0</v>
      </c>
      <c r="N403" s="16">
        <f>IF(Inskrivning!A1105="h",Inskrivning!V1105,0)</f>
        <v>0</v>
      </c>
      <c r="O403" s="73">
        <f>IF(Inskrivning!A1105="h",Inskrivning!W1105,0)</f>
        <v>0</v>
      </c>
      <c r="P403" s="73">
        <f>IF(Inskrivning!A1105="h",Inskrivning!X1105,0)</f>
        <v>0</v>
      </c>
      <c r="Q403" s="113"/>
    </row>
    <row r="404" spans="1:17" ht="15.6" x14ac:dyDescent="0.3">
      <c r="A404" s="16">
        <f t="shared" si="4"/>
        <v>100</v>
      </c>
      <c r="B404" s="55">
        <f>IF(Inskrivning!A1106="h",Inskrivning!J1106,0)</f>
        <v>0</v>
      </c>
      <c r="C404" s="35">
        <f>IF(Inskrivning!A1106="h",Inskrivning!K1106,0)</f>
        <v>0</v>
      </c>
      <c r="D404" s="16">
        <f>IF(Inskrivning!A1106="h",Inskrivning!L1106,0)</f>
        <v>0</v>
      </c>
      <c r="E404" s="16">
        <f>IF(Inskrivning!A1106="h",Inskrivning!M1106,0)</f>
        <v>0</v>
      </c>
      <c r="F404" s="16">
        <f>IF(Inskrivning!A1106="h",Inskrivning!N1106,0)</f>
        <v>0</v>
      </c>
      <c r="G404" s="16">
        <f>IF(Inskrivning!A1106="h",Inskrivning!O1106,0)</f>
        <v>0</v>
      </c>
      <c r="H404" s="16">
        <f>IF(Inskrivning!A1106="h",Inskrivning!P1106,0)</f>
        <v>0</v>
      </c>
      <c r="I404" s="73">
        <f>IF(Inskrivning!A1106="h",Inskrivning!Q1106,0)</f>
        <v>0</v>
      </c>
      <c r="J404" s="16">
        <f>IF(Inskrivning!A1106="h",Inskrivning!R1106,0)</f>
        <v>0</v>
      </c>
      <c r="K404" s="16">
        <f>IF(Inskrivning!A1106="h",Inskrivning!S1106,0)</f>
        <v>0</v>
      </c>
      <c r="L404" s="16">
        <f>IF(Inskrivning!A1106="h",Inskrivning!T1106,0)</f>
        <v>0</v>
      </c>
      <c r="M404" s="16">
        <f>IF(Inskrivning!A1106="h",Inskrivning!U1106,0)</f>
        <v>0</v>
      </c>
      <c r="N404" s="16">
        <f>IF(Inskrivning!A1106="h",Inskrivning!V1106,0)</f>
        <v>0</v>
      </c>
      <c r="O404" s="73">
        <f>IF(Inskrivning!A1106="h",Inskrivning!W1106,0)</f>
        <v>0</v>
      </c>
      <c r="P404" s="73">
        <f>IF(Inskrivning!A1106="h",Inskrivning!X1106,0)</f>
        <v>0</v>
      </c>
      <c r="Q404" s="113"/>
    </row>
    <row r="405" spans="1:17" ht="15.6" x14ac:dyDescent="0.3">
      <c r="A405" s="16">
        <f t="shared" si="4"/>
        <v>101</v>
      </c>
      <c r="B405" s="55">
        <f>IF(Inskrivning!A1107="h",Inskrivning!J1107,0)</f>
        <v>0</v>
      </c>
      <c r="C405" s="35">
        <f>IF(Inskrivning!A1107="h",Inskrivning!K1107,0)</f>
        <v>0</v>
      </c>
      <c r="D405" s="16">
        <f>IF(Inskrivning!A1107="h",Inskrivning!L1107,0)</f>
        <v>0</v>
      </c>
      <c r="E405" s="16">
        <f>IF(Inskrivning!A1107="h",Inskrivning!M1107,0)</f>
        <v>0</v>
      </c>
      <c r="F405" s="16">
        <f>IF(Inskrivning!A1107="h",Inskrivning!N1107,0)</f>
        <v>0</v>
      </c>
      <c r="G405" s="16">
        <f>IF(Inskrivning!A1107="h",Inskrivning!O1107,0)</f>
        <v>0</v>
      </c>
      <c r="H405" s="16">
        <f>IF(Inskrivning!A1107="h",Inskrivning!P1107,0)</f>
        <v>0</v>
      </c>
      <c r="I405" s="73">
        <f>IF(Inskrivning!A1107="h",Inskrivning!Q1107,0)</f>
        <v>0</v>
      </c>
      <c r="J405" s="16">
        <f>IF(Inskrivning!A1107="h",Inskrivning!R1107,0)</f>
        <v>0</v>
      </c>
      <c r="K405" s="16">
        <f>IF(Inskrivning!A1107="h",Inskrivning!S1107,0)</f>
        <v>0</v>
      </c>
      <c r="L405" s="16">
        <f>IF(Inskrivning!A1107="h",Inskrivning!T1107,0)</f>
        <v>0</v>
      </c>
      <c r="M405" s="16">
        <f>IF(Inskrivning!A1107="h",Inskrivning!U1107,0)</f>
        <v>0</v>
      </c>
      <c r="N405" s="16">
        <f>IF(Inskrivning!A1107="h",Inskrivning!V1107,0)</f>
        <v>0</v>
      </c>
      <c r="O405" s="73">
        <f>IF(Inskrivning!A1107="h",Inskrivning!W1107,0)</f>
        <v>0</v>
      </c>
      <c r="P405" s="73">
        <f>IF(Inskrivning!A1107="h",Inskrivning!X1107,0)</f>
        <v>0</v>
      </c>
      <c r="Q405" s="113"/>
    </row>
    <row r="406" spans="1:17" ht="15.6" x14ac:dyDescent="0.3">
      <c r="A406" s="16">
        <f t="shared" si="4"/>
        <v>102</v>
      </c>
      <c r="B406" s="55">
        <f>IF(Inskrivning!A1108="h",Inskrivning!J1108,0)</f>
        <v>0</v>
      </c>
      <c r="C406" s="35">
        <f>IF(Inskrivning!A1108="h",Inskrivning!K1108,0)</f>
        <v>0</v>
      </c>
      <c r="D406" s="16">
        <f>IF(Inskrivning!A1108="h",Inskrivning!L1108,0)</f>
        <v>0</v>
      </c>
      <c r="E406" s="16">
        <f>IF(Inskrivning!A1108="h",Inskrivning!M1108,0)</f>
        <v>0</v>
      </c>
      <c r="F406" s="16">
        <f>IF(Inskrivning!A1108="h",Inskrivning!N1108,0)</f>
        <v>0</v>
      </c>
      <c r="G406" s="16">
        <f>IF(Inskrivning!A1108="h",Inskrivning!O1108,0)</f>
        <v>0</v>
      </c>
      <c r="H406" s="16">
        <f>IF(Inskrivning!A1108="h",Inskrivning!P1108,0)</f>
        <v>0</v>
      </c>
      <c r="I406" s="73">
        <f>IF(Inskrivning!A1108="h",Inskrivning!Q1108,0)</f>
        <v>0</v>
      </c>
      <c r="J406" s="16">
        <f>IF(Inskrivning!A1108="h",Inskrivning!R1108,0)</f>
        <v>0</v>
      </c>
      <c r="K406" s="16">
        <f>IF(Inskrivning!A1108="h",Inskrivning!S1108,0)</f>
        <v>0</v>
      </c>
      <c r="L406" s="16">
        <f>IF(Inskrivning!A1108="h",Inskrivning!T1108,0)</f>
        <v>0</v>
      </c>
      <c r="M406" s="16">
        <f>IF(Inskrivning!A1108="h",Inskrivning!U1108,0)</f>
        <v>0</v>
      </c>
      <c r="N406" s="16">
        <f>IF(Inskrivning!A1108="h",Inskrivning!V1108,0)</f>
        <v>0</v>
      </c>
      <c r="O406" s="73">
        <f>IF(Inskrivning!A1108="h",Inskrivning!W1108,0)</f>
        <v>0</v>
      </c>
      <c r="P406" s="73">
        <f>IF(Inskrivning!A1108="h",Inskrivning!X1108,0)</f>
        <v>0</v>
      </c>
      <c r="Q406" s="113"/>
    </row>
    <row r="407" spans="1:17" ht="15.6" x14ac:dyDescent="0.3">
      <c r="A407" s="16">
        <f t="shared" si="4"/>
        <v>103</v>
      </c>
      <c r="B407" s="55">
        <f>IF(Inskrivning!A1109="h",Inskrivning!J1109,0)</f>
        <v>0</v>
      </c>
      <c r="C407" s="35">
        <f>IF(Inskrivning!A1109="h",Inskrivning!K1109,0)</f>
        <v>0</v>
      </c>
      <c r="D407" s="16">
        <f>IF(Inskrivning!A1109="h",Inskrivning!L1109,0)</f>
        <v>0</v>
      </c>
      <c r="E407" s="16">
        <f>IF(Inskrivning!A1109="h",Inskrivning!M1109,0)</f>
        <v>0</v>
      </c>
      <c r="F407" s="16">
        <f>IF(Inskrivning!A1109="h",Inskrivning!N1109,0)</f>
        <v>0</v>
      </c>
      <c r="G407" s="16">
        <f>IF(Inskrivning!A1109="h",Inskrivning!O1109,0)</f>
        <v>0</v>
      </c>
      <c r="H407" s="16">
        <f>IF(Inskrivning!A1109="h",Inskrivning!P1109,0)</f>
        <v>0</v>
      </c>
      <c r="I407" s="73">
        <f>IF(Inskrivning!A1109="h",Inskrivning!Q1109,0)</f>
        <v>0</v>
      </c>
      <c r="J407" s="16">
        <f>IF(Inskrivning!A1109="h",Inskrivning!R1109,0)</f>
        <v>0</v>
      </c>
      <c r="K407" s="16">
        <f>IF(Inskrivning!A1109="h",Inskrivning!S1109,0)</f>
        <v>0</v>
      </c>
      <c r="L407" s="16">
        <f>IF(Inskrivning!A1109="h",Inskrivning!T1109,0)</f>
        <v>0</v>
      </c>
      <c r="M407" s="16">
        <f>IF(Inskrivning!A1109="h",Inskrivning!U1109,0)</f>
        <v>0</v>
      </c>
      <c r="N407" s="16">
        <f>IF(Inskrivning!A1109="h",Inskrivning!V1109,0)</f>
        <v>0</v>
      </c>
      <c r="O407" s="73">
        <f>IF(Inskrivning!A1109="h",Inskrivning!W1109,0)</f>
        <v>0</v>
      </c>
      <c r="P407" s="73">
        <f>IF(Inskrivning!A1109="h",Inskrivning!X1109,0)</f>
        <v>0</v>
      </c>
      <c r="Q407" s="113"/>
    </row>
    <row r="408" spans="1:17" ht="15.6" x14ac:dyDescent="0.3">
      <c r="A408" s="16">
        <f t="shared" si="4"/>
        <v>104</v>
      </c>
      <c r="B408" s="55">
        <f>IF(Inskrivning!A1110="h",Inskrivning!J1110,0)</f>
        <v>0</v>
      </c>
      <c r="C408" s="35">
        <f>IF(Inskrivning!A1110="h",Inskrivning!K1110,0)</f>
        <v>0</v>
      </c>
      <c r="D408" s="16">
        <f>IF(Inskrivning!A1110="h",Inskrivning!L1110,0)</f>
        <v>0</v>
      </c>
      <c r="E408" s="16">
        <f>IF(Inskrivning!A1110="h",Inskrivning!M1110,0)</f>
        <v>0</v>
      </c>
      <c r="F408" s="16">
        <f>IF(Inskrivning!A1110="h",Inskrivning!N1110,0)</f>
        <v>0</v>
      </c>
      <c r="G408" s="16">
        <f>IF(Inskrivning!A1110="h",Inskrivning!O1110,0)</f>
        <v>0</v>
      </c>
      <c r="H408" s="16">
        <f>IF(Inskrivning!A1110="h",Inskrivning!P1110,0)</f>
        <v>0</v>
      </c>
      <c r="I408" s="73">
        <f>IF(Inskrivning!A1110="h",Inskrivning!Q1110,0)</f>
        <v>0</v>
      </c>
      <c r="J408" s="16">
        <f>IF(Inskrivning!A1110="h",Inskrivning!R1110,0)</f>
        <v>0</v>
      </c>
      <c r="K408" s="16">
        <f>IF(Inskrivning!A1110="h",Inskrivning!S1110,0)</f>
        <v>0</v>
      </c>
      <c r="L408" s="16">
        <f>IF(Inskrivning!A1110="h",Inskrivning!T1110,0)</f>
        <v>0</v>
      </c>
      <c r="M408" s="16">
        <f>IF(Inskrivning!A1110="h",Inskrivning!U1110,0)</f>
        <v>0</v>
      </c>
      <c r="N408" s="16">
        <f>IF(Inskrivning!A1110="h",Inskrivning!V1110,0)</f>
        <v>0</v>
      </c>
      <c r="O408" s="73">
        <f>IF(Inskrivning!A1110="h",Inskrivning!W1110,0)</f>
        <v>0</v>
      </c>
      <c r="P408" s="73">
        <f>IF(Inskrivning!A1110="h",Inskrivning!X1110,0)</f>
        <v>0</v>
      </c>
      <c r="Q408" s="113"/>
    </row>
    <row r="409" spans="1:17" ht="15.6" x14ac:dyDescent="0.3">
      <c r="A409" s="16">
        <f t="shared" si="4"/>
        <v>105</v>
      </c>
      <c r="B409" s="55">
        <f>IF(Inskrivning!A1111="h",Inskrivning!J1111,0)</f>
        <v>0</v>
      </c>
      <c r="C409" s="35">
        <f>IF(Inskrivning!A1111="h",Inskrivning!K1111,0)</f>
        <v>0</v>
      </c>
      <c r="D409" s="16">
        <f>IF(Inskrivning!A1111="h",Inskrivning!L1111,0)</f>
        <v>0</v>
      </c>
      <c r="E409" s="16">
        <f>IF(Inskrivning!A1111="h",Inskrivning!M1111,0)</f>
        <v>0</v>
      </c>
      <c r="F409" s="16">
        <f>IF(Inskrivning!A1111="h",Inskrivning!N1111,0)</f>
        <v>0</v>
      </c>
      <c r="G409" s="16">
        <f>IF(Inskrivning!A1111="h",Inskrivning!O1111,0)</f>
        <v>0</v>
      </c>
      <c r="H409" s="16">
        <f>IF(Inskrivning!A1111="h",Inskrivning!P1111,0)</f>
        <v>0</v>
      </c>
      <c r="I409" s="73">
        <f>IF(Inskrivning!A1111="h",Inskrivning!Q1111,0)</f>
        <v>0</v>
      </c>
      <c r="J409" s="16">
        <f>IF(Inskrivning!A1111="h",Inskrivning!R1111,0)</f>
        <v>0</v>
      </c>
      <c r="K409" s="16">
        <f>IF(Inskrivning!A1111="h",Inskrivning!S1111,0)</f>
        <v>0</v>
      </c>
      <c r="L409" s="16">
        <f>IF(Inskrivning!A1111="h",Inskrivning!T1111,0)</f>
        <v>0</v>
      </c>
      <c r="M409" s="16">
        <f>IF(Inskrivning!A1111="h",Inskrivning!U1111,0)</f>
        <v>0</v>
      </c>
      <c r="N409" s="16">
        <f>IF(Inskrivning!A1111="h",Inskrivning!V1111,0)</f>
        <v>0</v>
      </c>
      <c r="O409" s="73">
        <f>IF(Inskrivning!A1111="h",Inskrivning!W1111,0)</f>
        <v>0</v>
      </c>
      <c r="P409" s="73">
        <f>IF(Inskrivning!A1111="h",Inskrivning!X1111,0)</f>
        <v>0</v>
      </c>
      <c r="Q409" s="113"/>
    </row>
    <row r="410" spans="1:17" ht="15.6" x14ac:dyDescent="0.3">
      <c r="A410" s="16">
        <f t="shared" si="4"/>
        <v>106</v>
      </c>
      <c r="B410" s="55">
        <f>IF(Inskrivning!A1112="h",Inskrivning!J1112,0)</f>
        <v>0</v>
      </c>
      <c r="C410" s="35">
        <f>IF(Inskrivning!A1112="h",Inskrivning!K1112,0)</f>
        <v>0</v>
      </c>
      <c r="D410" s="16">
        <f>IF(Inskrivning!A1112="h",Inskrivning!L1112,0)</f>
        <v>0</v>
      </c>
      <c r="E410" s="16">
        <f>IF(Inskrivning!A1112="h",Inskrivning!M1112,0)</f>
        <v>0</v>
      </c>
      <c r="F410" s="16">
        <f>IF(Inskrivning!A1112="h",Inskrivning!N1112,0)</f>
        <v>0</v>
      </c>
      <c r="G410" s="16">
        <f>IF(Inskrivning!A1112="h",Inskrivning!O1112,0)</f>
        <v>0</v>
      </c>
      <c r="H410" s="16">
        <f>IF(Inskrivning!A1112="h",Inskrivning!P1112,0)</f>
        <v>0</v>
      </c>
      <c r="I410" s="73">
        <f>IF(Inskrivning!A1112="h",Inskrivning!Q1112,0)</f>
        <v>0</v>
      </c>
      <c r="J410" s="16">
        <f>IF(Inskrivning!A1112="h",Inskrivning!R1112,0)</f>
        <v>0</v>
      </c>
      <c r="K410" s="16">
        <f>IF(Inskrivning!A1112="h",Inskrivning!S1112,0)</f>
        <v>0</v>
      </c>
      <c r="L410" s="16">
        <f>IF(Inskrivning!A1112="h",Inskrivning!T1112,0)</f>
        <v>0</v>
      </c>
      <c r="M410" s="16">
        <f>IF(Inskrivning!A1112="h",Inskrivning!U1112,0)</f>
        <v>0</v>
      </c>
      <c r="N410" s="16">
        <f>IF(Inskrivning!A1112="h",Inskrivning!V1112,0)</f>
        <v>0</v>
      </c>
      <c r="O410" s="73">
        <f>IF(Inskrivning!A1112="h",Inskrivning!W1112,0)</f>
        <v>0</v>
      </c>
      <c r="P410" s="73">
        <f>IF(Inskrivning!A1112="h",Inskrivning!X1112,0)</f>
        <v>0</v>
      </c>
      <c r="Q410" s="113"/>
    </row>
    <row r="411" spans="1:17" ht="15.6" x14ac:dyDescent="0.3">
      <c r="A411" s="16">
        <f t="shared" si="4"/>
        <v>107</v>
      </c>
      <c r="B411" s="55">
        <f>IF(Inskrivning!A1113="h",Inskrivning!J1113,0)</f>
        <v>0</v>
      </c>
      <c r="C411" s="35">
        <f>IF(Inskrivning!A1113="h",Inskrivning!K1113,0)</f>
        <v>0</v>
      </c>
      <c r="D411" s="16">
        <f>IF(Inskrivning!A1113="h",Inskrivning!L1113,0)</f>
        <v>0</v>
      </c>
      <c r="E411" s="16">
        <f>IF(Inskrivning!A1113="h",Inskrivning!M1113,0)</f>
        <v>0</v>
      </c>
      <c r="F411" s="16">
        <f>IF(Inskrivning!A1113="h",Inskrivning!N1113,0)</f>
        <v>0</v>
      </c>
      <c r="G411" s="16">
        <f>IF(Inskrivning!A1113="h",Inskrivning!O1113,0)</f>
        <v>0</v>
      </c>
      <c r="H411" s="16">
        <f>IF(Inskrivning!A1113="h",Inskrivning!P1113,0)</f>
        <v>0</v>
      </c>
      <c r="I411" s="73">
        <f>IF(Inskrivning!A1113="h",Inskrivning!Q1113,0)</f>
        <v>0</v>
      </c>
      <c r="J411" s="16">
        <f>IF(Inskrivning!A1113="h",Inskrivning!R1113,0)</f>
        <v>0</v>
      </c>
      <c r="K411" s="16">
        <f>IF(Inskrivning!A1113="h",Inskrivning!S1113,0)</f>
        <v>0</v>
      </c>
      <c r="L411" s="16">
        <f>IF(Inskrivning!A1113="h",Inskrivning!T1113,0)</f>
        <v>0</v>
      </c>
      <c r="M411" s="16">
        <f>IF(Inskrivning!A1113="h",Inskrivning!U1113,0)</f>
        <v>0</v>
      </c>
      <c r="N411" s="16">
        <f>IF(Inskrivning!A1113="h",Inskrivning!V1113,0)</f>
        <v>0</v>
      </c>
      <c r="O411" s="73">
        <f>IF(Inskrivning!A1113="h",Inskrivning!W1113,0)</f>
        <v>0</v>
      </c>
      <c r="P411" s="73">
        <f>IF(Inskrivning!A1113="h",Inskrivning!X1113,0)</f>
        <v>0</v>
      </c>
      <c r="Q411" s="113"/>
    </row>
    <row r="412" spans="1:17" ht="15.6" x14ac:dyDescent="0.3">
      <c r="A412" s="16">
        <f t="shared" si="4"/>
        <v>108</v>
      </c>
      <c r="B412" s="55">
        <f>IF(Inskrivning!A1114="h",Inskrivning!J1114,0)</f>
        <v>0</v>
      </c>
      <c r="C412" s="35">
        <f>IF(Inskrivning!A1114="h",Inskrivning!K1114,0)</f>
        <v>0</v>
      </c>
      <c r="D412" s="16">
        <f>IF(Inskrivning!A1114="h",Inskrivning!L1114,0)</f>
        <v>0</v>
      </c>
      <c r="E412" s="16">
        <f>IF(Inskrivning!A1114="h",Inskrivning!M1114,0)</f>
        <v>0</v>
      </c>
      <c r="F412" s="16">
        <f>IF(Inskrivning!A1114="h",Inskrivning!N1114,0)</f>
        <v>0</v>
      </c>
      <c r="G412" s="16">
        <f>IF(Inskrivning!A1114="h",Inskrivning!O1114,0)</f>
        <v>0</v>
      </c>
      <c r="H412" s="16">
        <f>IF(Inskrivning!A1114="h",Inskrivning!P1114,0)</f>
        <v>0</v>
      </c>
      <c r="I412" s="73">
        <f>IF(Inskrivning!A1114="h",Inskrivning!Q1114,0)</f>
        <v>0</v>
      </c>
      <c r="J412" s="16">
        <f>IF(Inskrivning!A1114="h",Inskrivning!R1114,0)</f>
        <v>0</v>
      </c>
      <c r="K412" s="16">
        <f>IF(Inskrivning!A1114="h",Inskrivning!S1114,0)</f>
        <v>0</v>
      </c>
      <c r="L412" s="16">
        <f>IF(Inskrivning!A1114="h",Inskrivning!T1114,0)</f>
        <v>0</v>
      </c>
      <c r="M412" s="16">
        <f>IF(Inskrivning!A1114="h",Inskrivning!U1114,0)</f>
        <v>0</v>
      </c>
      <c r="N412" s="16">
        <f>IF(Inskrivning!A1114="h",Inskrivning!V1114,0)</f>
        <v>0</v>
      </c>
      <c r="O412" s="73">
        <f>IF(Inskrivning!A1114="h",Inskrivning!W1114,0)</f>
        <v>0</v>
      </c>
      <c r="P412" s="73">
        <f>IF(Inskrivning!A1114="h",Inskrivning!X1114,0)</f>
        <v>0</v>
      </c>
      <c r="Q412" s="113"/>
    </row>
    <row r="413" spans="1:17" ht="15.6" x14ac:dyDescent="0.3">
      <c r="A413" s="16">
        <f t="shared" si="4"/>
        <v>109</v>
      </c>
      <c r="B413" s="55">
        <f>IF(Inskrivning!A1115="h",Inskrivning!J1115,0)</f>
        <v>0</v>
      </c>
      <c r="C413" s="35">
        <f>IF(Inskrivning!A1115="h",Inskrivning!K1115,0)</f>
        <v>0</v>
      </c>
      <c r="D413" s="16">
        <f>IF(Inskrivning!A1115="h",Inskrivning!L1115,0)</f>
        <v>0</v>
      </c>
      <c r="E413" s="16">
        <f>IF(Inskrivning!A1115="h",Inskrivning!M1115,0)</f>
        <v>0</v>
      </c>
      <c r="F413" s="16">
        <f>IF(Inskrivning!A1115="h",Inskrivning!N1115,0)</f>
        <v>0</v>
      </c>
      <c r="G413" s="16">
        <f>IF(Inskrivning!A1115="h",Inskrivning!O1115,0)</f>
        <v>0</v>
      </c>
      <c r="H413" s="16">
        <f>IF(Inskrivning!A1115="h",Inskrivning!P1115,0)</f>
        <v>0</v>
      </c>
      <c r="I413" s="73">
        <f>IF(Inskrivning!A1115="h",Inskrivning!Q1115,0)</f>
        <v>0</v>
      </c>
      <c r="J413" s="16">
        <f>IF(Inskrivning!A1115="h",Inskrivning!R1115,0)</f>
        <v>0</v>
      </c>
      <c r="K413" s="16">
        <f>IF(Inskrivning!A1115="h",Inskrivning!S1115,0)</f>
        <v>0</v>
      </c>
      <c r="L413" s="16">
        <f>IF(Inskrivning!A1115="h",Inskrivning!T1115,0)</f>
        <v>0</v>
      </c>
      <c r="M413" s="16">
        <f>IF(Inskrivning!A1115="h",Inskrivning!U1115,0)</f>
        <v>0</v>
      </c>
      <c r="N413" s="16">
        <f>IF(Inskrivning!A1115="h",Inskrivning!V1115,0)</f>
        <v>0</v>
      </c>
      <c r="O413" s="73">
        <f>IF(Inskrivning!A1115="h",Inskrivning!W1115,0)</f>
        <v>0</v>
      </c>
      <c r="P413" s="73">
        <f>IF(Inskrivning!A1115="h",Inskrivning!X1115,0)</f>
        <v>0</v>
      </c>
      <c r="Q413" s="113"/>
    </row>
    <row r="414" spans="1:17" ht="15.6" x14ac:dyDescent="0.3">
      <c r="A414" s="16">
        <f t="shared" si="4"/>
        <v>110</v>
      </c>
      <c r="B414" s="55">
        <f>IF(Inskrivning!A1116="h",Inskrivning!J1116,0)</f>
        <v>0</v>
      </c>
      <c r="C414" s="35">
        <f>IF(Inskrivning!A1116="h",Inskrivning!K1116,0)</f>
        <v>0</v>
      </c>
      <c r="D414" s="16">
        <f>IF(Inskrivning!A1116="h",Inskrivning!L1116,0)</f>
        <v>0</v>
      </c>
      <c r="E414" s="16">
        <f>IF(Inskrivning!A1116="h",Inskrivning!M1116,0)</f>
        <v>0</v>
      </c>
      <c r="F414" s="16">
        <f>IF(Inskrivning!A1116="h",Inskrivning!N1116,0)</f>
        <v>0</v>
      </c>
      <c r="G414" s="16">
        <f>IF(Inskrivning!A1116="h",Inskrivning!O1116,0)</f>
        <v>0</v>
      </c>
      <c r="H414" s="16">
        <f>IF(Inskrivning!A1116="h",Inskrivning!P1116,0)</f>
        <v>0</v>
      </c>
      <c r="I414" s="73">
        <f>IF(Inskrivning!A1116="h",Inskrivning!Q1116,0)</f>
        <v>0</v>
      </c>
      <c r="J414" s="16">
        <f>IF(Inskrivning!A1116="h",Inskrivning!R1116,0)</f>
        <v>0</v>
      </c>
      <c r="K414" s="16">
        <f>IF(Inskrivning!A1116="h",Inskrivning!S1116,0)</f>
        <v>0</v>
      </c>
      <c r="L414" s="16">
        <f>IF(Inskrivning!A1116="h",Inskrivning!T1116,0)</f>
        <v>0</v>
      </c>
      <c r="M414" s="16">
        <f>IF(Inskrivning!A1116="h",Inskrivning!U1116,0)</f>
        <v>0</v>
      </c>
      <c r="N414" s="16">
        <f>IF(Inskrivning!A1116="h",Inskrivning!V1116,0)</f>
        <v>0</v>
      </c>
      <c r="O414" s="73">
        <f>IF(Inskrivning!A1116="h",Inskrivning!W1116,0)</f>
        <v>0</v>
      </c>
      <c r="P414" s="73">
        <f>IF(Inskrivning!A1116="h",Inskrivning!X1116,0)</f>
        <v>0</v>
      </c>
      <c r="Q414" s="113"/>
    </row>
    <row r="415" spans="1:17" ht="15.6" x14ac:dyDescent="0.3">
      <c r="A415" s="16">
        <f t="shared" si="4"/>
        <v>111</v>
      </c>
      <c r="B415" s="55">
        <f>IF(Inskrivning!A1117="h",Inskrivning!J1117,0)</f>
        <v>0</v>
      </c>
      <c r="C415" s="35">
        <f>IF(Inskrivning!A1117="h",Inskrivning!K1117,0)</f>
        <v>0</v>
      </c>
      <c r="D415" s="16">
        <f>IF(Inskrivning!A1117="h",Inskrivning!L1117,0)</f>
        <v>0</v>
      </c>
      <c r="E415" s="16">
        <f>IF(Inskrivning!A1117="h",Inskrivning!M1117,0)</f>
        <v>0</v>
      </c>
      <c r="F415" s="16">
        <f>IF(Inskrivning!A1117="h",Inskrivning!N1117,0)</f>
        <v>0</v>
      </c>
      <c r="G415" s="16">
        <f>IF(Inskrivning!A1117="h",Inskrivning!O1117,0)</f>
        <v>0</v>
      </c>
      <c r="H415" s="16">
        <f>IF(Inskrivning!A1117="h",Inskrivning!P1117,0)</f>
        <v>0</v>
      </c>
      <c r="I415" s="73">
        <f>IF(Inskrivning!A1117="h",Inskrivning!Q1117,0)</f>
        <v>0</v>
      </c>
      <c r="J415" s="16">
        <f>IF(Inskrivning!A1117="h",Inskrivning!R1117,0)</f>
        <v>0</v>
      </c>
      <c r="K415" s="16">
        <f>IF(Inskrivning!A1117="h",Inskrivning!S1117,0)</f>
        <v>0</v>
      </c>
      <c r="L415" s="16">
        <f>IF(Inskrivning!A1117="h",Inskrivning!T1117,0)</f>
        <v>0</v>
      </c>
      <c r="M415" s="16">
        <f>IF(Inskrivning!A1117="h",Inskrivning!U1117,0)</f>
        <v>0</v>
      </c>
      <c r="N415" s="16">
        <f>IF(Inskrivning!A1117="h",Inskrivning!V1117,0)</f>
        <v>0</v>
      </c>
      <c r="O415" s="73">
        <f>IF(Inskrivning!A1117="h",Inskrivning!W1117,0)</f>
        <v>0</v>
      </c>
      <c r="P415" s="73">
        <f>IF(Inskrivning!A1117="h",Inskrivning!X1117,0)</f>
        <v>0</v>
      </c>
      <c r="Q415" s="113"/>
    </row>
    <row r="416" spans="1:17" ht="15.6" x14ac:dyDescent="0.3">
      <c r="A416" s="16">
        <f t="shared" si="4"/>
        <v>112</v>
      </c>
      <c r="B416" s="55">
        <f>IF(Inskrivning!A1118="h",Inskrivning!J1118,0)</f>
        <v>0</v>
      </c>
      <c r="C416" s="35">
        <f>IF(Inskrivning!A1118="h",Inskrivning!K1118,0)</f>
        <v>0</v>
      </c>
      <c r="D416" s="16">
        <f>IF(Inskrivning!A1118="h",Inskrivning!L1118,0)</f>
        <v>0</v>
      </c>
      <c r="E416" s="16">
        <f>IF(Inskrivning!A1118="h",Inskrivning!M1118,0)</f>
        <v>0</v>
      </c>
      <c r="F416" s="16">
        <f>IF(Inskrivning!A1118="h",Inskrivning!N1118,0)</f>
        <v>0</v>
      </c>
      <c r="G416" s="16">
        <f>IF(Inskrivning!A1118="h",Inskrivning!O1118,0)</f>
        <v>0</v>
      </c>
      <c r="H416" s="16">
        <f>IF(Inskrivning!A1118="h",Inskrivning!P1118,0)</f>
        <v>0</v>
      </c>
      <c r="I416" s="73">
        <f>IF(Inskrivning!A1118="h",Inskrivning!Q1118,0)</f>
        <v>0</v>
      </c>
      <c r="J416" s="16">
        <f>IF(Inskrivning!A1118="h",Inskrivning!R1118,0)</f>
        <v>0</v>
      </c>
      <c r="K416" s="16">
        <f>IF(Inskrivning!A1118="h",Inskrivning!S1118,0)</f>
        <v>0</v>
      </c>
      <c r="L416" s="16">
        <f>IF(Inskrivning!A1118="h",Inskrivning!T1118,0)</f>
        <v>0</v>
      </c>
      <c r="M416" s="16">
        <f>IF(Inskrivning!A1118="h",Inskrivning!U1118,0)</f>
        <v>0</v>
      </c>
      <c r="N416" s="16">
        <f>IF(Inskrivning!A1118="h",Inskrivning!V1118,0)</f>
        <v>0</v>
      </c>
      <c r="O416" s="73">
        <f>IF(Inskrivning!A1118="h",Inskrivning!W1118,0)</f>
        <v>0</v>
      </c>
      <c r="P416" s="73">
        <f>IF(Inskrivning!A1118="h",Inskrivning!X1118,0)</f>
        <v>0</v>
      </c>
      <c r="Q416" s="113"/>
    </row>
    <row r="417" spans="1:17" ht="15.6" x14ac:dyDescent="0.3">
      <c r="A417" s="16">
        <f t="shared" si="4"/>
        <v>113</v>
      </c>
      <c r="B417" s="55">
        <f>IF(Inskrivning!A1119="h",Inskrivning!J1119,0)</f>
        <v>0</v>
      </c>
      <c r="C417" s="35">
        <f>IF(Inskrivning!A1119="h",Inskrivning!K1119,0)</f>
        <v>0</v>
      </c>
      <c r="D417" s="16">
        <f>IF(Inskrivning!A1119="h",Inskrivning!L1119,0)</f>
        <v>0</v>
      </c>
      <c r="E417" s="16">
        <f>IF(Inskrivning!A1119="h",Inskrivning!M1119,0)</f>
        <v>0</v>
      </c>
      <c r="F417" s="16">
        <f>IF(Inskrivning!A1119="h",Inskrivning!N1119,0)</f>
        <v>0</v>
      </c>
      <c r="G417" s="16">
        <f>IF(Inskrivning!A1119="h",Inskrivning!O1119,0)</f>
        <v>0</v>
      </c>
      <c r="H417" s="16">
        <f>IF(Inskrivning!A1119="h",Inskrivning!P1119,0)</f>
        <v>0</v>
      </c>
      <c r="I417" s="73">
        <f>IF(Inskrivning!A1119="h",Inskrivning!Q1119,0)</f>
        <v>0</v>
      </c>
      <c r="J417" s="16">
        <f>IF(Inskrivning!A1119="h",Inskrivning!R1119,0)</f>
        <v>0</v>
      </c>
      <c r="K417" s="16">
        <f>IF(Inskrivning!A1119="h",Inskrivning!S1119,0)</f>
        <v>0</v>
      </c>
      <c r="L417" s="16">
        <f>IF(Inskrivning!A1119="h",Inskrivning!T1119,0)</f>
        <v>0</v>
      </c>
      <c r="M417" s="16">
        <f>IF(Inskrivning!A1119="h",Inskrivning!U1119,0)</f>
        <v>0</v>
      </c>
      <c r="N417" s="16">
        <f>IF(Inskrivning!A1119="h",Inskrivning!V1119,0)</f>
        <v>0</v>
      </c>
      <c r="O417" s="73">
        <f>IF(Inskrivning!A1119="h",Inskrivning!W1119,0)</f>
        <v>0</v>
      </c>
      <c r="P417" s="73">
        <f>IF(Inskrivning!A1119="h",Inskrivning!X1119,0)</f>
        <v>0</v>
      </c>
      <c r="Q417" s="113"/>
    </row>
    <row r="418" spans="1:17" ht="15.6" x14ac:dyDescent="0.3">
      <c r="A418" s="16">
        <f t="shared" si="4"/>
        <v>114</v>
      </c>
      <c r="B418" s="55">
        <f>IF(Inskrivning!A1120="h",Inskrivning!J1120,0)</f>
        <v>0</v>
      </c>
      <c r="C418" s="35">
        <f>IF(Inskrivning!A1120="h",Inskrivning!K1120,0)</f>
        <v>0</v>
      </c>
      <c r="D418" s="16">
        <f>IF(Inskrivning!A1120="h",Inskrivning!L1120,0)</f>
        <v>0</v>
      </c>
      <c r="E418" s="16">
        <f>IF(Inskrivning!A1120="h",Inskrivning!M1120,0)</f>
        <v>0</v>
      </c>
      <c r="F418" s="16">
        <f>IF(Inskrivning!A1120="h",Inskrivning!N1120,0)</f>
        <v>0</v>
      </c>
      <c r="G418" s="16">
        <f>IF(Inskrivning!A1120="h",Inskrivning!O1120,0)</f>
        <v>0</v>
      </c>
      <c r="H418" s="16">
        <f>IF(Inskrivning!A1120="h",Inskrivning!P1120,0)</f>
        <v>0</v>
      </c>
      <c r="I418" s="73">
        <f>IF(Inskrivning!A1120="h",Inskrivning!Q1120,0)</f>
        <v>0</v>
      </c>
      <c r="J418" s="16">
        <f>IF(Inskrivning!A1120="h",Inskrivning!R1120,0)</f>
        <v>0</v>
      </c>
      <c r="K418" s="16">
        <f>IF(Inskrivning!A1120="h",Inskrivning!S1120,0)</f>
        <v>0</v>
      </c>
      <c r="L418" s="16">
        <f>IF(Inskrivning!A1120="h",Inskrivning!T1120,0)</f>
        <v>0</v>
      </c>
      <c r="M418" s="16">
        <f>IF(Inskrivning!A1120="h",Inskrivning!U1120,0)</f>
        <v>0</v>
      </c>
      <c r="N418" s="16">
        <f>IF(Inskrivning!A1120="h",Inskrivning!V1120,0)</f>
        <v>0</v>
      </c>
      <c r="O418" s="73">
        <f>IF(Inskrivning!A1120="h",Inskrivning!W1120,0)</f>
        <v>0</v>
      </c>
      <c r="P418" s="73">
        <f>IF(Inskrivning!A1120="h",Inskrivning!X1120,0)</f>
        <v>0</v>
      </c>
      <c r="Q418" s="113"/>
    </row>
    <row r="419" spans="1:17" ht="15.6" x14ac:dyDescent="0.3">
      <c r="A419" s="16">
        <f t="shared" si="4"/>
        <v>115</v>
      </c>
      <c r="B419" s="55">
        <f>IF(Inskrivning!A1121="h",Inskrivning!J1121,0)</f>
        <v>0</v>
      </c>
      <c r="C419" s="35">
        <f>IF(Inskrivning!A1121="h",Inskrivning!K1121,0)</f>
        <v>0</v>
      </c>
      <c r="D419" s="16">
        <f>IF(Inskrivning!A1121="h",Inskrivning!L1121,0)</f>
        <v>0</v>
      </c>
      <c r="E419" s="16">
        <f>IF(Inskrivning!A1121="h",Inskrivning!M1121,0)</f>
        <v>0</v>
      </c>
      <c r="F419" s="16">
        <f>IF(Inskrivning!A1121="h",Inskrivning!N1121,0)</f>
        <v>0</v>
      </c>
      <c r="G419" s="16">
        <f>IF(Inskrivning!A1121="h",Inskrivning!O1121,0)</f>
        <v>0</v>
      </c>
      <c r="H419" s="16">
        <f>IF(Inskrivning!A1121="h",Inskrivning!P1121,0)</f>
        <v>0</v>
      </c>
      <c r="I419" s="73">
        <f>IF(Inskrivning!A1121="h",Inskrivning!Q1121,0)</f>
        <v>0</v>
      </c>
      <c r="J419" s="16">
        <f>IF(Inskrivning!A1121="h",Inskrivning!R1121,0)</f>
        <v>0</v>
      </c>
      <c r="K419" s="16">
        <f>IF(Inskrivning!A1121="h",Inskrivning!S1121,0)</f>
        <v>0</v>
      </c>
      <c r="L419" s="16">
        <f>IF(Inskrivning!A1121="h",Inskrivning!T1121,0)</f>
        <v>0</v>
      </c>
      <c r="M419" s="16">
        <f>IF(Inskrivning!A1121="h",Inskrivning!U1121,0)</f>
        <v>0</v>
      </c>
      <c r="N419" s="16">
        <f>IF(Inskrivning!A1121="h",Inskrivning!V1121,0)</f>
        <v>0</v>
      </c>
      <c r="O419" s="73">
        <f>IF(Inskrivning!A1121="h",Inskrivning!W1121,0)</f>
        <v>0</v>
      </c>
      <c r="P419" s="73">
        <f>IF(Inskrivning!A1121="h",Inskrivning!X1121,0)</f>
        <v>0</v>
      </c>
      <c r="Q419" s="113"/>
    </row>
    <row r="420" spans="1:17" ht="15.6" x14ac:dyDescent="0.3">
      <c r="A420" s="16">
        <f t="shared" si="4"/>
        <v>116</v>
      </c>
      <c r="B420" s="55">
        <f>IF(Inskrivning!A1122="h",Inskrivning!J1122,0)</f>
        <v>0</v>
      </c>
      <c r="C420" s="35">
        <f>IF(Inskrivning!A1122="h",Inskrivning!K1122,0)</f>
        <v>0</v>
      </c>
      <c r="D420" s="16">
        <f>IF(Inskrivning!A1122="h",Inskrivning!L1122,0)</f>
        <v>0</v>
      </c>
      <c r="E420" s="16">
        <f>IF(Inskrivning!A1122="h",Inskrivning!M1122,0)</f>
        <v>0</v>
      </c>
      <c r="F420" s="16">
        <f>IF(Inskrivning!A1122="h",Inskrivning!N1122,0)</f>
        <v>0</v>
      </c>
      <c r="G420" s="16">
        <f>IF(Inskrivning!A1122="h",Inskrivning!O1122,0)</f>
        <v>0</v>
      </c>
      <c r="H420" s="16">
        <f>IF(Inskrivning!A1122="h",Inskrivning!P1122,0)</f>
        <v>0</v>
      </c>
      <c r="I420" s="73">
        <f>IF(Inskrivning!A1122="h",Inskrivning!Q1122,0)</f>
        <v>0</v>
      </c>
      <c r="J420" s="16">
        <f>IF(Inskrivning!A1122="h",Inskrivning!R1122,0)</f>
        <v>0</v>
      </c>
      <c r="K420" s="16">
        <f>IF(Inskrivning!A1122="h",Inskrivning!S1122,0)</f>
        <v>0</v>
      </c>
      <c r="L420" s="16">
        <f>IF(Inskrivning!A1122="h",Inskrivning!T1122,0)</f>
        <v>0</v>
      </c>
      <c r="M420" s="16">
        <f>IF(Inskrivning!A1122="h",Inskrivning!U1122,0)</f>
        <v>0</v>
      </c>
      <c r="N420" s="16">
        <f>IF(Inskrivning!A1122="h",Inskrivning!V1122,0)</f>
        <v>0</v>
      </c>
      <c r="O420" s="73">
        <f>IF(Inskrivning!A1122="h",Inskrivning!W1122,0)</f>
        <v>0</v>
      </c>
      <c r="P420" s="73">
        <f>IF(Inskrivning!A1122="h",Inskrivning!X1122,0)</f>
        <v>0</v>
      </c>
      <c r="Q420" s="113"/>
    </row>
    <row r="421" spans="1:17" ht="15.6" x14ac:dyDescent="0.3">
      <c r="A421" s="16">
        <f t="shared" si="4"/>
        <v>117</v>
      </c>
      <c r="B421" s="55">
        <f>IF(Inskrivning!A1123="h",Inskrivning!J1123,0)</f>
        <v>0</v>
      </c>
      <c r="C421" s="35">
        <f>IF(Inskrivning!A1123="h",Inskrivning!K1123,0)</f>
        <v>0</v>
      </c>
      <c r="D421" s="16">
        <f>IF(Inskrivning!A1123="h",Inskrivning!L1123,0)</f>
        <v>0</v>
      </c>
      <c r="E421" s="16">
        <f>IF(Inskrivning!A1123="h",Inskrivning!M1123,0)</f>
        <v>0</v>
      </c>
      <c r="F421" s="16">
        <f>IF(Inskrivning!A1123="h",Inskrivning!N1123,0)</f>
        <v>0</v>
      </c>
      <c r="G421" s="16">
        <f>IF(Inskrivning!A1123="h",Inskrivning!O1123,0)</f>
        <v>0</v>
      </c>
      <c r="H421" s="16">
        <f>IF(Inskrivning!A1123="h",Inskrivning!P1123,0)</f>
        <v>0</v>
      </c>
      <c r="I421" s="73">
        <f>IF(Inskrivning!A1123="h",Inskrivning!Q1123,0)</f>
        <v>0</v>
      </c>
      <c r="J421" s="16">
        <f>IF(Inskrivning!A1123="h",Inskrivning!R1123,0)</f>
        <v>0</v>
      </c>
      <c r="K421" s="16">
        <f>IF(Inskrivning!A1123="h",Inskrivning!S1123,0)</f>
        <v>0</v>
      </c>
      <c r="L421" s="16">
        <f>IF(Inskrivning!A1123="h",Inskrivning!T1123,0)</f>
        <v>0</v>
      </c>
      <c r="M421" s="16">
        <f>IF(Inskrivning!A1123="h",Inskrivning!U1123,0)</f>
        <v>0</v>
      </c>
      <c r="N421" s="16">
        <f>IF(Inskrivning!A1123="h",Inskrivning!V1123,0)</f>
        <v>0</v>
      </c>
      <c r="O421" s="73">
        <f>IF(Inskrivning!A1123="h",Inskrivning!W1123,0)</f>
        <v>0</v>
      </c>
      <c r="P421" s="73">
        <f>IF(Inskrivning!A1123="h",Inskrivning!X1123,0)</f>
        <v>0</v>
      </c>
      <c r="Q421" s="113"/>
    </row>
    <row r="422" spans="1:17" ht="15.6" x14ac:dyDescent="0.3">
      <c r="A422" s="16">
        <f t="shared" si="4"/>
        <v>118</v>
      </c>
      <c r="B422" s="55">
        <f>IF(Inskrivning!A1124="h",Inskrivning!J1124,0)</f>
        <v>0</v>
      </c>
      <c r="C422" s="35">
        <f>IF(Inskrivning!A1124="h",Inskrivning!K1124,0)</f>
        <v>0</v>
      </c>
      <c r="D422" s="16">
        <f>IF(Inskrivning!A1124="h",Inskrivning!L1124,0)</f>
        <v>0</v>
      </c>
      <c r="E422" s="16">
        <f>IF(Inskrivning!A1124="h",Inskrivning!M1124,0)</f>
        <v>0</v>
      </c>
      <c r="F422" s="16">
        <f>IF(Inskrivning!A1124="h",Inskrivning!N1124,0)</f>
        <v>0</v>
      </c>
      <c r="G422" s="16">
        <f>IF(Inskrivning!A1124="h",Inskrivning!O1124,0)</f>
        <v>0</v>
      </c>
      <c r="H422" s="16">
        <f>IF(Inskrivning!A1124="h",Inskrivning!P1124,0)</f>
        <v>0</v>
      </c>
      <c r="I422" s="73">
        <f>IF(Inskrivning!A1124="h",Inskrivning!Q1124,0)</f>
        <v>0</v>
      </c>
      <c r="J422" s="16">
        <f>IF(Inskrivning!A1124="h",Inskrivning!R1124,0)</f>
        <v>0</v>
      </c>
      <c r="K422" s="16">
        <f>IF(Inskrivning!A1124="h",Inskrivning!S1124,0)</f>
        <v>0</v>
      </c>
      <c r="L422" s="16">
        <f>IF(Inskrivning!A1124="h",Inskrivning!T1124,0)</f>
        <v>0</v>
      </c>
      <c r="M422" s="16">
        <f>IF(Inskrivning!A1124="h",Inskrivning!U1124,0)</f>
        <v>0</v>
      </c>
      <c r="N422" s="16">
        <f>IF(Inskrivning!A1124="h",Inskrivning!V1124,0)</f>
        <v>0</v>
      </c>
      <c r="O422" s="73">
        <f>IF(Inskrivning!A1124="h",Inskrivning!W1124,0)</f>
        <v>0</v>
      </c>
      <c r="P422" s="73">
        <f>IF(Inskrivning!A1124="h",Inskrivning!X1124,0)</f>
        <v>0</v>
      </c>
      <c r="Q422" s="113"/>
    </row>
    <row r="423" spans="1:17" ht="15.6" x14ac:dyDescent="0.3">
      <c r="A423" s="16">
        <f t="shared" si="4"/>
        <v>119</v>
      </c>
      <c r="B423" s="55">
        <f>IF(Inskrivning!A1125="h",Inskrivning!J1125,0)</f>
        <v>0</v>
      </c>
      <c r="C423" s="35">
        <f>IF(Inskrivning!A1125="h",Inskrivning!K1125,0)</f>
        <v>0</v>
      </c>
      <c r="D423" s="16">
        <f>IF(Inskrivning!A1125="h",Inskrivning!L1125,0)</f>
        <v>0</v>
      </c>
      <c r="E423" s="16">
        <f>IF(Inskrivning!A1125="h",Inskrivning!M1125,0)</f>
        <v>0</v>
      </c>
      <c r="F423" s="16">
        <f>IF(Inskrivning!A1125="h",Inskrivning!N1125,0)</f>
        <v>0</v>
      </c>
      <c r="G423" s="16">
        <f>IF(Inskrivning!A1125="h",Inskrivning!O1125,0)</f>
        <v>0</v>
      </c>
      <c r="H423" s="16">
        <f>IF(Inskrivning!A1125="h",Inskrivning!P1125,0)</f>
        <v>0</v>
      </c>
      <c r="I423" s="73">
        <f>IF(Inskrivning!A1125="h",Inskrivning!Q1125,0)</f>
        <v>0</v>
      </c>
      <c r="J423" s="16">
        <f>IF(Inskrivning!A1125="h",Inskrivning!R1125,0)</f>
        <v>0</v>
      </c>
      <c r="K423" s="16">
        <f>IF(Inskrivning!A1125="h",Inskrivning!S1125,0)</f>
        <v>0</v>
      </c>
      <c r="L423" s="16">
        <f>IF(Inskrivning!A1125="h",Inskrivning!T1125,0)</f>
        <v>0</v>
      </c>
      <c r="M423" s="16">
        <f>IF(Inskrivning!A1125="h",Inskrivning!U1125,0)</f>
        <v>0</v>
      </c>
      <c r="N423" s="16">
        <f>IF(Inskrivning!A1125="h",Inskrivning!V1125,0)</f>
        <v>0</v>
      </c>
      <c r="O423" s="73">
        <f>IF(Inskrivning!A1125="h",Inskrivning!W1125,0)</f>
        <v>0</v>
      </c>
      <c r="P423" s="73">
        <f>IF(Inskrivning!A1125="h",Inskrivning!X1125,0)</f>
        <v>0</v>
      </c>
      <c r="Q423" s="113"/>
    </row>
    <row r="424" spans="1:17" ht="15.6" x14ac:dyDescent="0.3">
      <c r="A424" s="16">
        <f t="shared" si="4"/>
        <v>120</v>
      </c>
      <c r="B424" s="55">
        <f>IF(Inskrivning!A1126="h",Inskrivning!J1126,0)</f>
        <v>0</v>
      </c>
      <c r="C424" s="35">
        <f>IF(Inskrivning!A1126="h",Inskrivning!K1126,0)</f>
        <v>0</v>
      </c>
      <c r="D424" s="16">
        <f>IF(Inskrivning!A1126="h",Inskrivning!L1126,0)</f>
        <v>0</v>
      </c>
      <c r="E424" s="16">
        <f>IF(Inskrivning!A1126="h",Inskrivning!M1126,0)</f>
        <v>0</v>
      </c>
      <c r="F424" s="16">
        <f>IF(Inskrivning!A1126="h",Inskrivning!N1126,0)</f>
        <v>0</v>
      </c>
      <c r="G424" s="16">
        <f>IF(Inskrivning!A1126="h",Inskrivning!O1126,0)</f>
        <v>0</v>
      </c>
      <c r="H424" s="16">
        <f>IF(Inskrivning!A1126="h",Inskrivning!P1126,0)</f>
        <v>0</v>
      </c>
      <c r="I424" s="73">
        <f>IF(Inskrivning!A1126="h",Inskrivning!Q1126,0)</f>
        <v>0</v>
      </c>
      <c r="J424" s="16">
        <f>IF(Inskrivning!A1126="h",Inskrivning!R1126,0)</f>
        <v>0</v>
      </c>
      <c r="K424" s="16">
        <f>IF(Inskrivning!A1126="h",Inskrivning!S1126,0)</f>
        <v>0</v>
      </c>
      <c r="L424" s="16">
        <f>IF(Inskrivning!A1126="h",Inskrivning!T1126,0)</f>
        <v>0</v>
      </c>
      <c r="M424" s="16">
        <f>IF(Inskrivning!A1126="h",Inskrivning!U1126,0)</f>
        <v>0</v>
      </c>
      <c r="N424" s="16">
        <f>IF(Inskrivning!A1126="h",Inskrivning!V1126,0)</f>
        <v>0</v>
      </c>
      <c r="O424" s="73">
        <f>IF(Inskrivning!A1126="h",Inskrivning!W1126,0)</f>
        <v>0</v>
      </c>
      <c r="P424" s="73">
        <f>IF(Inskrivning!A1126="h",Inskrivning!X1126,0)</f>
        <v>0</v>
      </c>
      <c r="Q424" s="113"/>
    </row>
    <row r="425" spans="1:17" ht="15.6" x14ac:dyDescent="0.3">
      <c r="A425" s="16">
        <f t="shared" si="4"/>
        <v>121</v>
      </c>
      <c r="B425" s="55">
        <f>IF(Inskrivning!A1127="h",Inskrivning!J1127,0)</f>
        <v>0</v>
      </c>
      <c r="C425" s="35">
        <f>IF(Inskrivning!A1127="h",Inskrivning!K1127,0)</f>
        <v>0</v>
      </c>
      <c r="D425" s="16">
        <f>IF(Inskrivning!A1127="h",Inskrivning!L1127,0)</f>
        <v>0</v>
      </c>
      <c r="E425" s="16">
        <f>IF(Inskrivning!A1127="h",Inskrivning!M1127,0)</f>
        <v>0</v>
      </c>
      <c r="F425" s="16">
        <f>IF(Inskrivning!A1127="h",Inskrivning!N1127,0)</f>
        <v>0</v>
      </c>
      <c r="G425" s="16">
        <f>IF(Inskrivning!A1127="h",Inskrivning!O1127,0)</f>
        <v>0</v>
      </c>
      <c r="H425" s="16">
        <f>IF(Inskrivning!A1127="h",Inskrivning!P1127,0)</f>
        <v>0</v>
      </c>
      <c r="I425" s="73">
        <f>IF(Inskrivning!A1127="h",Inskrivning!Q1127,0)</f>
        <v>0</v>
      </c>
      <c r="J425" s="16">
        <f>IF(Inskrivning!A1127="h",Inskrivning!R1127,0)</f>
        <v>0</v>
      </c>
      <c r="K425" s="16">
        <f>IF(Inskrivning!A1127="h",Inskrivning!S1127,0)</f>
        <v>0</v>
      </c>
      <c r="L425" s="16">
        <f>IF(Inskrivning!A1127="h",Inskrivning!T1127,0)</f>
        <v>0</v>
      </c>
      <c r="M425" s="16">
        <f>IF(Inskrivning!A1127="h",Inskrivning!U1127,0)</f>
        <v>0</v>
      </c>
      <c r="N425" s="16">
        <f>IF(Inskrivning!A1127="h",Inskrivning!V1127,0)</f>
        <v>0</v>
      </c>
      <c r="O425" s="73">
        <f>IF(Inskrivning!A1127="h",Inskrivning!W1127,0)</f>
        <v>0</v>
      </c>
      <c r="P425" s="73">
        <f>IF(Inskrivning!A1127="h",Inskrivning!X1127,0)</f>
        <v>0</v>
      </c>
      <c r="Q425" s="113"/>
    </row>
    <row r="426" spans="1:17" ht="15.6" x14ac:dyDescent="0.3">
      <c r="A426" s="16">
        <f t="shared" si="4"/>
        <v>122</v>
      </c>
      <c r="B426" s="55">
        <f>IF(Inskrivning!A1128="h",Inskrivning!J1128,0)</f>
        <v>0</v>
      </c>
      <c r="C426" s="35">
        <f>IF(Inskrivning!A1128="h",Inskrivning!K1128,0)</f>
        <v>0</v>
      </c>
      <c r="D426" s="16">
        <f>IF(Inskrivning!A1128="h",Inskrivning!L1128,0)</f>
        <v>0</v>
      </c>
      <c r="E426" s="16">
        <f>IF(Inskrivning!A1128="h",Inskrivning!M1128,0)</f>
        <v>0</v>
      </c>
      <c r="F426" s="16">
        <f>IF(Inskrivning!A1128="h",Inskrivning!N1128,0)</f>
        <v>0</v>
      </c>
      <c r="G426" s="16">
        <f>IF(Inskrivning!A1128="h",Inskrivning!O1128,0)</f>
        <v>0</v>
      </c>
      <c r="H426" s="16">
        <f>IF(Inskrivning!A1128="h",Inskrivning!P1128,0)</f>
        <v>0</v>
      </c>
      <c r="I426" s="73">
        <f>IF(Inskrivning!A1128="h",Inskrivning!Q1128,0)</f>
        <v>0</v>
      </c>
      <c r="J426" s="16">
        <f>IF(Inskrivning!A1128="h",Inskrivning!R1128,0)</f>
        <v>0</v>
      </c>
      <c r="K426" s="16">
        <f>IF(Inskrivning!A1128="h",Inskrivning!S1128,0)</f>
        <v>0</v>
      </c>
      <c r="L426" s="16">
        <f>IF(Inskrivning!A1128="h",Inskrivning!T1128,0)</f>
        <v>0</v>
      </c>
      <c r="M426" s="16">
        <f>IF(Inskrivning!A1128="h",Inskrivning!U1128,0)</f>
        <v>0</v>
      </c>
      <c r="N426" s="16">
        <f>IF(Inskrivning!A1128="h",Inskrivning!V1128,0)</f>
        <v>0</v>
      </c>
      <c r="O426" s="73">
        <f>IF(Inskrivning!A1128="h",Inskrivning!W1128,0)</f>
        <v>0</v>
      </c>
      <c r="P426" s="73">
        <f>IF(Inskrivning!A1128="h",Inskrivning!X1128,0)</f>
        <v>0</v>
      </c>
      <c r="Q426" s="113"/>
    </row>
    <row r="427" spans="1:17" ht="15.6" x14ac:dyDescent="0.3">
      <c r="A427" s="16">
        <f t="shared" si="4"/>
        <v>123</v>
      </c>
      <c r="B427" s="55">
        <f>IF(Inskrivning!A1129="h",Inskrivning!J1129,0)</f>
        <v>0</v>
      </c>
      <c r="C427" s="35">
        <f>IF(Inskrivning!A1129="h",Inskrivning!K1129,0)</f>
        <v>0</v>
      </c>
      <c r="D427" s="16">
        <f>IF(Inskrivning!A1129="h",Inskrivning!L1129,0)</f>
        <v>0</v>
      </c>
      <c r="E427" s="16">
        <f>IF(Inskrivning!A1129="h",Inskrivning!M1129,0)</f>
        <v>0</v>
      </c>
      <c r="F427" s="16">
        <f>IF(Inskrivning!A1129="h",Inskrivning!N1129,0)</f>
        <v>0</v>
      </c>
      <c r="G427" s="16">
        <f>IF(Inskrivning!A1129="h",Inskrivning!O1129,0)</f>
        <v>0</v>
      </c>
      <c r="H427" s="16">
        <f>IF(Inskrivning!A1129="h",Inskrivning!P1129,0)</f>
        <v>0</v>
      </c>
      <c r="I427" s="73">
        <f>IF(Inskrivning!A1129="h",Inskrivning!Q1129,0)</f>
        <v>0</v>
      </c>
      <c r="J427" s="16">
        <f>IF(Inskrivning!A1129="h",Inskrivning!R1129,0)</f>
        <v>0</v>
      </c>
      <c r="K427" s="16">
        <f>IF(Inskrivning!A1129="h",Inskrivning!S1129,0)</f>
        <v>0</v>
      </c>
      <c r="L427" s="16">
        <f>IF(Inskrivning!A1129="h",Inskrivning!T1129,0)</f>
        <v>0</v>
      </c>
      <c r="M427" s="16">
        <f>IF(Inskrivning!A1129="h",Inskrivning!U1129,0)</f>
        <v>0</v>
      </c>
      <c r="N427" s="16">
        <f>IF(Inskrivning!A1129="h",Inskrivning!V1129,0)</f>
        <v>0</v>
      </c>
      <c r="O427" s="73">
        <f>IF(Inskrivning!A1129="h",Inskrivning!W1129,0)</f>
        <v>0</v>
      </c>
      <c r="P427" s="73">
        <f>IF(Inskrivning!A1129="h",Inskrivning!X1129,0)</f>
        <v>0</v>
      </c>
      <c r="Q427" s="113"/>
    </row>
    <row r="428" spans="1:17" ht="15.6" x14ac:dyDescent="0.3">
      <c r="A428" s="16">
        <f t="shared" si="4"/>
        <v>124</v>
      </c>
      <c r="B428" s="55">
        <f>IF(Inskrivning!A1130="h",Inskrivning!J1130,0)</f>
        <v>0</v>
      </c>
      <c r="C428" s="35">
        <f>IF(Inskrivning!A1130="h",Inskrivning!K1130,0)</f>
        <v>0</v>
      </c>
      <c r="D428" s="16">
        <f>IF(Inskrivning!A1130="h",Inskrivning!L1130,0)</f>
        <v>0</v>
      </c>
      <c r="E428" s="16">
        <f>IF(Inskrivning!A1130="h",Inskrivning!M1130,0)</f>
        <v>0</v>
      </c>
      <c r="F428" s="16">
        <f>IF(Inskrivning!A1130="h",Inskrivning!N1130,0)</f>
        <v>0</v>
      </c>
      <c r="G428" s="16">
        <f>IF(Inskrivning!A1130="h",Inskrivning!O1130,0)</f>
        <v>0</v>
      </c>
      <c r="H428" s="16">
        <f>IF(Inskrivning!A1130="h",Inskrivning!P1130,0)</f>
        <v>0</v>
      </c>
      <c r="I428" s="73">
        <f>IF(Inskrivning!A1130="h",Inskrivning!Q1130,0)</f>
        <v>0</v>
      </c>
      <c r="J428" s="16">
        <f>IF(Inskrivning!A1130="h",Inskrivning!R1130,0)</f>
        <v>0</v>
      </c>
      <c r="K428" s="16">
        <f>IF(Inskrivning!A1130="h",Inskrivning!S1130,0)</f>
        <v>0</v>
      </c>
      <c r="L428" s="16">
        <f>IF(Inskrivning!A1130="h",Inskrivning!T1130,0)</f>
        <v>0</v>
      </c>
      <c r="M428" s="16">
        <f>IF(Inskrivning!A1130="h",Inskrivning!U1130,0)</f>
        <v>0</v>
      </c>
      <c r="N428" s="16">
        <f>IF(Inskrivning!A1130="h",Inskrivning!V1130,0)</f>
        <v>0</v>
      </c>
      <c r="O428" s="73">
        <f>IF(Inskrivning!A1130="h",Inskrivning!W1130,0)</f>
        <v>0</v>
      </c>
      <c r="P428" s="73">
        <f>IF(Inskrivning!A1130="h",Inskrivning!X1130,0)</f>
        <v>0</v>
      </c>
      <c r="Q428" s="113"/>
    </row>
    <row r="429" spans="1:17" ht="15.6" x14ac:dyDescent="0.3">
      <c r="A429" s="16">
        <f t="shared" si="4"/>
        <v>125</v>
      </c>
      <c r="B429" s="55">
        <f>IF(Inskrivning!A1131="h",Inskrivning!J1131,0)</f>
        <v>0</v>
      </c>
      <c r="C429" s="35">
        <f>IF(Inskrivning!A1131="h",Inskrivning!K1131,0)</f>
        <v>0</v>
      </c>
      <c r="D429" s="16">
        <f>IF(Inskrivning!A1131="h",Inskrivning!L1131,0)</f>
        <v>0</v>
      </c>
      <c r="E429" s="16">
        <f>IF(Inskrivning!A1131="h",Inskrivning!M1131,0)</f>
        <v>0</v>
      </c>
      <c r="F429" s="16">
        <f>IF(Inskrivning!A1131="h",Inskrivning!N1131,0)</f>
        <v>0</v>
      </c>
      <c r="G429" s="16">
        <f>IF(Inskrivning!A1131="h",Inskrivning!O1131,0)</f>
        <v>0</v>
      </c>
      <c r="H429" s="16">
        <f>IF(Inskrivning!A1131="h",Inskrivning!P1131,0)</f>
        <v>0</v>
      </c>
      <c r="I429" s="73">
        <f>IF(Inskrivning!A1131="h",Inskrivning!Q1131,0)</f>
        <v>0</v>
      </c>
      <c r="J429" s="16">
        <f>IF(Inskrivning!A1131="h",Inskrivning!R1131,0)</f>
        <v>0</v>
      </c>
      <c r="K429" s="16">
        <f>IF(Inskrivning!A1131="h",Inskrivning!S1131,0)</f>
        <v>0</v>
      </c>
      <c r="L429" s="16">
        <f>IF(Inskrivning!A1131="h",Inskrivning!T1131,0)</f>
        <v>0</v>
      </c>
      <c r="M429" s="16">
        <f>IF(Inskrivning!A1131="h",Inskrivning!U1131,0)</f>
        <v>0</v>
      </c>
      <c r="N429" s="16">
        <f>IF(Inskrivning!A1131="h",Inskrivning!V1131,0)</f>
        <v>0</v>
      </c>
      <c r="O429" s="73">
        <f>IF(Inskrivning!A1131="h",Inskrivning!W1131,0)</f>
        <v>0</v>
      </c>
      <c r="P429" s="73">
        <f>IF(Inskrivning!A1131="h",Inskrivning!X1131,0)</f>
        <v>0</v>
      </c>
      <c r="Q429" s="113"/>
    </row>
    <row r="430" spans="1:17" ht="15.6" x14ac:dyDescent="0.3">
      <c r="A430" s="16">
        <f t="shared" si="4"/>
        <v>126</v>
      </c>
      <c r="B430" s="55">
        <f>IF(Inskrivning!A1132="h",Inskrivning!J1132,0)</f>
        <v>0</v>
      </c>
      <c r="C430" s="35">
        <f>IF(Inskrivning!A1132="h",Inskrivning!K1132,0)</f>
        <v>0</v>
      </c>
      <c r="D430" s="16">
        <f>IF(Inskrivning!A1132="h",Inskrivning!L1132,0)</f>
        <v>0</v>
      </c>
      <c r="E430" s="16">
        <f>IF(Inskrivning!A1132="h",Inskrivning!M1132,0)</f>
        <v>0</v>
      </c>
      <c r="F430" s="16">
        <f>IF(Inskrivning!A1132="h",Inskrivning!N1132,0)</f>
        <v>0</v>
      </c>
      <c r="G430" s="16">
        <f>IF(Inskrivning!A1132="h",Inskrivning!O1132,0)</f>
        <v>0</v>
      </c>
      <c r="H430" s="16">
        <f>IF(Inskrivning!A1132="h",Inskrivning!P1132,0)</f>
        <v>0</v>
      </c>
      <c r="I430" s="73">
        <f>IF(Inskrivning!A1132="h",Inskrivning!Q1132,0)</f>
        <v>0</v>
      </c>
      <c r="J430" s="16">
        <f>IF(Inskrivning!A1132="h",Inskrivning!R1132,0)</f>
        <v>0</v>
      </c>
      <c r="K430" s="16">
        <f>IF(Inskrivning!A1132="h",Inskrivning!S1132,0)</f>
        <v>0</v>
      </c>
      <c r="L430" s="16">
        <f>IF(Inskrivning!A1132="h",Inskrivning!T1132,0)</f>
        <v>0</v>
      </c>
      <c r="M430" s="16">
        <f>IF(Inskrivning!A1132="h",Inskrivning!U1132,0)</f>
        <v>0</v>
      </c>
      <c r="N430" s="16">
        <f>IF(Inskrivning!A1132="h",Inskrivning!V1132,0)</f>
        <v>0</v>
      </c>
      <c r="O430" s="73">
        <f>IF(Inskrivning!A1132="h",Inskrivning!W1132,0)</f>
        <v>0</v>
      </c>
      <c r="P430" s="73">
        <f>IF(Inskrivning!A1132="h",Inskrivning!X1132,0)</f>
        <v>0</v>
      </c>
      <c r="Q430" s="113"/>
    </row>
    <row r="431" spans="1:17" ht="15.6" x14ac:dyDescent="0.3">
      <c r="A431" s="16">
        <f t="shared" si="4"/>
        <v>127</v>
      </c>
      <c r="B431" s="55">
        <f>IF(Inskrivning!A1133="h",Inskrivning!J1133,0)</f>
        <v>0</v>
      </c>
      <c r="C431" s="35">
        <f>IF(Inskrivning!A1133="h",Inskrivning!K1133,0)</f>
        <v>0</v>
      </c>
      <c r="D431" s="16">
        <f>IF(Inskrivning!A1133="h",Inskrivning!L1133,0)</f>
        <v>0</v>
      </c>
      <c r="E431" s="16">
        <f>IF(Inskrivning!A1133="h",Inskrivning!M1133,0)</f>
        <v>0</v>
      </c>
      <c r="F431" s="16">
        <f>IF(Inskrivning!A1133="h",Inskrivning!N1133,0)</f>
        <v>0</v>
      </c>
      <c r="G431" s="16">
        <f>IF(Inskrivning!A1133="h",Inskrivning!O1133,0)</f>
        <v>0</v>
      </c>
      <c r="H431" s="16">
        <f>IF(Inskrivning!A1133="h",Inskrivning!P1133,0)</f>
        <v>0</v>
      </c>
      <c r="I431" s="73">
        <f>IF(Inskrivning!A1133="h",Inskrivning!Q1133,0)</f>
        <v>0</v>
      </c>
      <c r="J431" s="16">
        <f>IF(Inskrivning!A1133="h",Inskrivning!R1133,0)</f>
        <v>0</v>
      </c>
      <c r="K431" s="16">
        <f>IF(Inskrivning!A1133="h",Inskrivning!S1133,0)</f>
        <v>0</v>
      </c>
      <c r="L431" s="16">
        <f>IF(Inskrivning!A1133="h",Inskrivning!T1133,0)</f>
        <v>0</v>
      </c>
      <c r="M431" s="16">
        <f>IF(Inskrivning!A1133="h",Inskrivning!U1133,0)</f>
        <v>0</v>
      </c>
      <c r="N431" s="16">
        <f>IF(Inskrivning!A1133="h",Inskrivning!V1133,0)</f>
        <v>0</v>
      </c>
      <c r="O431" s="73">
        <f>IF(Inskrivning!A1133="h",Inskrivning!W1133,0)</f>
        <v>0</v>
      </c>
      <c r="P431" s="73">
        <f>IF(Inskrivning!A1133="h",Inskrivning!X1133,0)</f>
        <v>0</v>
      </c>
      <c r="Q431" s="113"/>
    </row>
    <row r="432" spans="1:17" ht="15.6" x14ac:dyDescent="0.3">
      <c r="A432" s="16">
        <f t="shared" si="4"/>
        <v>128</v>
      </c>
      <c r="B432" s="55">
        <f>IF(Inskrivning!A1134="h",Inskrivning!J1134,0)</f>
        <v>0</v>
      </c>
      <c r="C432" s="35">
        <f>IF(Inskrivning!A1134="h",Inskrivning!K1134,0)</f>
        <v>0</v>
      </c>
      <c r="D432" s="16">
        <f>IF(Inskrivning!A1134="h",Inskrivning!L1134,0)</f>
        <v>0</v>
      </c>
      <c r="E432" s="16">
        <f>IF(Inskrivning!A1134="h",Inskrivning!M1134,0)</f>
        <v>0</v>
      </c>
      <c r="F432" s="16">
        <f>IF(Inskrivning!A1134="h",Inskrivning!N1134,0)</f>
        <v>0</v>
      </c>
      <c r="G432" s="16">
        <f>IF(Inskrivning!A1134="h",Inskrivning!O1134,0)</f>
        <v>0</v>
      </c>
      <c r="H432" s="16">
        <f>IF(Inskrivning!A1134="h",Inskrivning!P1134,0)</f>
        <v>0</v>
      </c>
      <c r="I432" s="73">
        <f>IF(Inskrivning!A1134="h",Inskrivning!Q1134,0)</f>
        <v>0</v>
      </c>
      <c r="J432" s="16">
        <f>IF(Inskrivning!A1134="h",Inskrivning!R1134,0)</f>
        <v>0</v>
      </c>
      <c r="K432" s="16">
        <f>IF(Inskrivning!A1134="h",Inskrivning!S1134,0)</f>
        <v>0</v>
      </c>
      <c r="L432" s="16">
        <f>IF(Inskrivning!A1134="h",Inskrivning!T1134,0)</f>
        <v>0</v>
      </c>
      <c r="M432" s="16">
        <f>IF(Inskrivning!A1134="h",Inskrivning!U1134,0)</f>
        <v>0</v>
      </c>
      <c r="N432" s="16">
        <f>IF(Inskrivning!A1134="h",Inskrivning!V1134,0)</f>
        <v>0</v>
      </c>
      <c r="O432" s="73">
        <f>IF(Inskrivning!A1134="h",Inskrivning!W1134,0)</f>
        <v>0</v>
      </c>
      <c r="P432" s="73">
        <f>IF(Inskrivning!A1134="h",Inskrivning!X1134,0)</f>
        <v>0</v>
      </c>
      <c r="Q432" s="113"/>
    </row>
    <row r="433" spans="1:17" ht="15.6" x14ac:dyDescent="0.3">
      <c r="A433" s="16">
        <f t="shared" si="4"/>
        <v>129</v>
      </c>
      <c r="B433" s="55">
        <f>IF(Inskrivning!A1135="h",Inskrivning!J1135,0)</f>
        <v>0</v>
      </c>
      <c r="C433" s="35">
        <f>IF(Inskrivning!A1135="h",Inskrivning!K1135,0)</f>
        <v>0</v>
      </c>
      <c r="D433" s="16">
        <f>IF(Inskrivning!A1135="h",Inskrivning!L1135,0)</f>
        <v>0</v>
      </c>
      <c r="E433" s="16">
        <f>IF(Inskrivning!A1135="h",Inskrivning!M1135,0)</f>
        <v>0</v>
      </c>
      <c r="F433" s="16">
        <f>IF(Inskrivning!A1135="h",Inskrivning!N1135,0)</f>
        <v>0</v>
      </c>
      <c r="G433" s="16">
        <f>IF(Inskrivning!A1135="h",Inskrivning!O1135,0)</f>
        <v>0</v>
      </c>
      <c r="H433" s="16">
        <f>IF(Inskrivning!A1135="h",Inskrivning!P1135,0)</f>
        <v>0</v>
      </c>
      <c r="I433" s="73">
        <f>IF(Inskrivning!A1135="h",Inskrivning!Q1135,0)</f>
        <v>0</v>
      </c>
      <c r="J433" s="16">
        <f>IF(Inskrivning!A1135="h",Inskrivning!R1135,0)</f>
        <v>0</v>
      </c>
      <c r="K433" s="16">
        <f>IF(Inskrivning!A1135="h",Inskrivning!S1135,0)</f>
        <v>0</v>
      </c>
      <c r="L433" s="16">
        <f>IF(Inskrivning!A1135="h",Inskrivning!T1135,0)</f>
        <v>0</v>
      </c>
      <c r="M433" s="16">
        <f>IF(Inskrivning!A1135="h",Inskrivning!U1135,0)</f>
        <v>0</v>
      </c>
      <c r="N433" s="16">
        <f>IF(Inskrivning!A1135="h",Inskrivning!V1135,0)</f>
        <v>0</v>
      </c>
      <c r="O433" s="73">
        <f>IF(Inskrivning!A1135="h",Inskrivning!W1135,0)</f>
        <v>0</v>
      </c>
      <c r="P433" s="73">
        <f>IF(Inskrivning!A1135="h",Inskrivning!X1135,0)</f>
        <v>0</v>
      </c>
      <c r="Q433" s="113"/>
    </row>
    <row r="434" spans="1:17" ht="15.6" x14ac:dyDescent="0.3">
      <c r="A434" s="16">
        <f t="shared" si="4"/>
        <v>130</v>
      </c>
      <c r="B434" s="55">
        <f>IF(Inskrivning!A1136="h",Inskrivning!J1136,0)</f>
        <v>0</v>
      </c>
      <c r="C434" s="35">
        <f>IF(Inskrivning!A1136="h",Inskrivning!K1136,0)</f>
        <v>0</v>
      </c>
      <c r="D434" s="16">
        <f>IF(Inskrivning!A1136="h",Inskrivning!L1136,0)</f>
        <v>0</v>
      </c>
      <c r="E434" s="16">
        <f>IF(Inskrivning!A1136="h",Inskrivning!M1136,0)</f>
        <v>0</v>
      </c>
      <c r="F434" s="16">
        <f>IF(Inskrivning!A1136="h",Inskrivning!N1136,0)</f>
        <v>0</v>
      </c>
      <c r="G434" s="16">
        <f>IF(Inskrivning!A1136="h",Inskrivning!O1136,0)</f>
        <v>0</v>
      </c>
      <c r="H434" s="16">
        <f>IF(Inskrivning!A1136="h",Inskrivning!P1136,0)</f>
        <v>0</v>
      </c>
      <c r="I434" s="73">
        <f>IF(Inskrivning!A1136="h",Inskrivning!Q1136,0)</f>
        <v>0</v>
      </c>
      <c r="J434" s="16">
        <f>IF(Inskrivning!A1136="h",Inskrivning!R1136,0)</f>
        <v>0</v>
      </c>
      <c r="K434" s="16">
        <f>IF(Inskrivning!A1136="h",Inskrivning!S1136,0)</f>
        <v>0</v>
      </c>
      <c r="L434" s="16">
        <f>IF(Inskrivning!A1136="h",Inskrivning!T1136,0)</f>
        <v>0</v>
      </c>
      <c r="M434" s="16">
        <f>IF(Inskrivning!A1136="h",Inskrivning!U1136,0)</f>
        <v>0</v>
      </c>
      <c r="N434" s="16">
        <f>IF(Inskrivning!A1136="h",Inskrivning!V1136,0)</f>
        <v>0</v>
      </c>
      <c r="O434" s="73">
        <f>IF(Inskrivning!A1136="h",Inskrivning!W1136,0)</f>
        <v>0</v>
      </c>
      <c r="P434" s="73">
        <f>IF(Inskrivning!A1136="h",Inskrivning!X1136,0)</f>
        <v>0</v>
      </c>
      <c r="Q434" s="113"/>
    </row>
    <row r="435" spans="1:17" ht="15.6" x14ac:dyDescent="0.3">
      <c r="A435" s="16">
        <f t="shared" ref="A435:A498" si="5">IF(B435=0,ROW(131:131),IF(AND(P435=P434,Q435&lt;Q434),ROW(131:131),IF(P435=P434,A434,ROW(131:131))))</f>
        <v>131</v>
      </c>
      <c r="B435" s="55">
        <f>IF(Inskrivning!A1137="h",Inskrivning!J1137,0)</f>
        <v>0</v>
      </c>
      <c r="C435" s="35">
        <f>IF(Inskrivning!A1137="h",Inskrivning!K1137,0)</f>
        <v>0</v>
      </c>
      <c r="D435" s="16">
        <f>IF(Inskrivning!A1137="h",Inskrivning!L1137,0)</f>
        <v>0</v>
      </c>
      <c r="E435" s="16">
        <f>IF(Inskrivning!A1137="h",Inskrivning!M1137,0)</f>
        <v>0</v>
      </c>
      <c r="F435" s="16">
        <f>IF(Inskrivning!A1137="h",Inskrivning!N1137,0)</f>
        <v>0</v>
      </c>
      <c r="G435" s="16">
        <f>IF(Inskrivning!A1137="h",Inskrivning!O1137,0)</f>
        <v>0</v>
      </c>
      <c r="H435" s="16">
        <f>IF(Inskrivning!A1137="h",Inskrivning!P1137,0)</f>
        <v>0</v>
      </c>
      <c r="I435" s="73">
        <f>IF(Inskrivning!A1137="h",Inskrivning!Q1137,0)</f>
        <v>0</v>
      </c>
      <c r="J435" s="16">
        <f>IF(Inskrivning!A1137="h",Inskrivning!R1137,0)</f>
        <v>0</v>
      </c>
      <c r="K435" s="16">
        <f>IF(Inskrivning!A1137="h",Inskrivning!S1137,0)</f>
        <v>0</v>
      </c>
      <c r="L435" s="16">
        <f>IF(Inskrivning!A1137="h",Inskrivning!T1137,0)</f>
        <v>0</v>
      </c>
      <c r="M435" s="16">
        <f>IF(Inskrivning!A1137="h",Inskrivning!U1137,0)</f>
        <v>0</v>
      </c>
      <c r="N435" s="16">
        <f>IF(Inskrivning!A1137="h",Inskrivning!V1137,0)</f>
        <v>0</v>
      </c>
      <c r="O435" s="73">
        <f>IF(Inskrivning!A1137="h",Inskrivning!W1137,0)</f>
        <v>0</v>
      </c>
      <c r="P435" s="73">
        <f>IF(Inskrivning!A1137="h",Inskrivning!X1137,0)</f>
        <v>0</v>
      </c>
      <c r="Q435" s="113"/>
    </row>
    <row r="436" spans="1:17" ht="15.6" x14ac:dyDescent="0.3">
      <c r="A436" s="16">
        <f t="shared" si="5"/>
        <v>132</v>
      </c>
      <c r="B436" s="55">
        <f>IF(Inskrivning!A1138="h",Inskrivning!J1138,0)</f>
        <v>0</v>
      </c>
      <c r="C436" s="35">
        <f>IF(Inskrivning!A1138="h",Inskrivning!K1138,0)</f>
        <v>0</v>
      </c>
      <c r="D436" s="16">
        <f>IF(Inskrivning!A1138="h",Inskrivning!L1138,0)</f>
        <v>0</v>
      </c>
      <c r="E436" s="16">
        <f>IF(Inskrivning!A1138="h",Inskrivning!M1138,0)</f>
        <v>0</v>
      </c>
      <c r="F436" s="16">
        <f>IF(Inskrivning!A1138="h",Inskrivning!N1138,0)</f>
        <v>0</v>
      </c>
      <c r="G436" s="16">
        <f>IF(Inskrivning!A1138="h",Inskrivning!O1138,0)</f>
        <v>0</v>
      </c>
      <c r="H436" s="16">
        <f>IF(Inskrivning!A1138="h",Inskrivning!P1138,0)</f>
        <v>0</v>
      </c>
      <c r="I436" s="73">
        <f>IF(Inskrivning!A1138="h",Inskrivning!Q1138,0)</f>
        <v>0</v>
      </c>
      <c r="J436" s="16">
        <f>IF(Inskrivning!A1138="h",Inskrivning!R1138,0)</f>
        <v>0</v>
      </c>
      <c r="K436" s="16">
        <f>IF(Inskrivning!A1138="h",Inskrivning!S1138,0)</f>
        <v>0</v>
      </c>
      <c r="L436" s="16">
        <f>IF(Inskrivning!A1138="h",Inskrivning!T1138,0)</f>
        <v>0</v>
      </c>
      <c r="M436" s="16">
        <f>IF(Inskrivning!A1138="h",Inskrivning!U1138,0)</f>
        <v>0</v>
      </c>
      <c r="N436" s="16">
        <f>IF(Inskrivning!A1138="h",Inskrivning!V1138,0)</f>
        <v>0</v>
      </c>
      <c r="O436" s="73">
        <f>IF(Inskrivning!A1138="h",Inskrivning!W1138,0)</f>
        <v>0</v>
      </c>
      <c r="P436" s="73">
        <f>IF(Inskrivning!A1138="h",Inskrivning!X1138,0)</f>
        <v>0</v>
      </c>
      <c r="Q436" s="113"/>
    </row>
    <row r="437" spans="1:17" ht="15.6" x14ac:dyDescent="0.3">
      <c r="A437" s="16">
        <f t="shared" si="5"/>
        <v>133</v>
      </c>
      <c r="B437" s="55">
        <f>IF(Inskrivning!A1139="h",Inskrivning!J1139,0)</f>
        <v>0</v>
      </c>
      <c r="C437" s="35">
        <f>IF(Inskrivning!A1139="h",Inskrivning!K1139,0)</f>
        <v>0</v>
      </c>
      <c r="D437" s="16">
        <f>IF(Inskrivning!A1139="h",Inskrivning!L1139,0)</f>
        <v>0</v>
      </c>
      <c r="E437" s="16">
        <f>IF(Inskrivning!A1139="h",Inskrivning!M1139,0)</f>
        <v>0</v>
      </c>
      <c r="F437" s="16">
        <f>IF(Inskrivning!A1139="h",Inskrivning!N1139,0)</f>
        <v>0</v>
      </c>
      <c r="G437" s="16">
        <f>IF(Inskrivning!A1139="h",Inskrivning!O1139,0)</f>
        <v>0</v>
      </c>
      <c r="H437" s="16">
        <f>IF(Inskrivning!A1139="h",Inskrivning!P1139,0)</f>
        <v>0</v>
      </c>
      <c r="I437" s="73">
        <f>IF(Inskrivning!A1139="h",Inskrivning!Q1139,0)</f>
        <v>0</v>
      </c>
      <c r="J437" s="16">
        <f>IF(Inskrivning!A1139="h",Inskrivning!R1139,0)</f>
        <v>0</v>
      </c>
      <c r="K437" s="16">
        <f>IF(Inskrivning!A1139="h",Inskrivning!S1139,0)</f>
        <v>0</v>
      </c>
      <c r="L437" s="16">
        <f>IF(Inskrivning!A1139="h",Inskrivning!T1139,0)</f>
        <v>0</v>
      </c>
      <c r="M437" s="16">
        <f>IF(Inskrivning!A1139="h",Inskrivning!U1139,0)</f>
        <v>0</v>
      </c>
      <c r="N437" s="16">
        <f>IF(Inskrivning!A1139="h",Inskrivning!V1139,0)</f>
        <v>0</v>
      </c>
      <c r="O437" s="73">
        <f>IF(Inskrivning!A1139="h",Inskrivning!W1139,0)</f>
        <v>0</v>
      </c>
      <c r="P437" s="73">
        <f>IF(Inskrivning!A1139="h",Inskrivning!X1139,0)</f>
        <v>0</v>
      </c>
      <c r="Q437" s="113"/>
    </row>
    <row r="438" spans="1:17" ht="15.6" x14ac:dyDescent="0.3">
      <c r="A438" s="16">
        <f t="shared" si="5"/>
        <v>134</v>
      </c>
      <c r="B438" s="55">
        <f>IF(Inskrivning!A1140="h",Inskrivning!J1140,0)</f>
        <v>0</v>
      </c>
      <c r="C438" s="35">
        <f>IF(Inskrivning!A1140="h",Inskrivning!K1140,0)</f>
        <v>0</v>
      </c>
      <c r="D438" s="16">
        <f>IF(Inskrivning!A1140="h",Inskrivning!L1140,0)</f>
        <v>0</v>
      </c>
      <c r="E438" s="16">
        <f>IF(Inskrivning!A1140="h",Inskrivning!M1140,0)</f>
        <v>0</v>
      </c>
      <c r="F438" s="16">
        <f>IF(Inskrivning!A1140="h",Inskrivning!N1140,0)</f>
        <v>0</v>
      </c>
      <c r="G438" s="16">
        <f>IF(Inskrivning!A1140="h",Inskrivning!O1140,0)</f>
        <v>0</v>
      </c>
      <c r="H438" s="16">
        <f>IF(Inskrivning!A1140="h",Inskrivning!P1140,0)</f>
        <v>0</v>
      </c>
      <c r="I438" s="73">
        <f>IF(Inskrivning!A1140="h",Inskrivning!Q1140,0)</f>
        <v>0</v>
      </c>
      <c r="J438" s="16">
        <f>IF(Inskrivning!A1140="h",Inskrivning!R1140,0)</f>
        <v>0</v>
      </c>
      <c r="K438" s="16">
        <f>IF(Inskrivning!A1140="h",Inskrivning!S1140,0)</f>
        <v>0</v>
      </c>
      <c r="L438" s="16">
        <f>IF(Inskrivning!A1140="h",Inskrivning!T1140,0)</f>
        <v>0</v>
      </c>
      <c r="M438" s="16">
        <f>IF(Inskrivning!A1140="h",Inskrivning!U1140,0)</f>
        <v>0</v>
      </c>
      <c r="N438" s="16">
        <f>IF(Inskrivning!A1140="h",Inskrivning!V1140,0)</f>
        <v>0</v>
      </c>
      <c r="O438" s="73">
        <f>IF(Inskrivning!A1140="h",Inskrivning!W1140,0)</f>
        <v>0</v>
      </c>
      <c r="P438" s="73">
        <f>IF(Inskrivning!A1140="h",Inskrivning!X1140,0)</f>
        <v>0</v>
      </c>
      <c r="Q438" s="113"/>
    </row>
    <row r="439" spans="1:17" ht="15.6" x14ac:dyDescent="0.3">
      <c r="A439" s="16">
        <f t="shared" si="5"/>
        <v>135</v>
      </c>
      <c r="B439" s="55">
        <f>IF(Inskrivning!A1141="h",Inskrivning!J1141,0)</f>
        <v>0</v>
      </c>
      <c r="C439" s="35">
        <f>IF(Inskrivning!A1141="h",Inskrivning!K1141,0)</f>
        <v>0</v>
      </c>
      <c r="D439" s="16">
        <f>IF(Inskrivning!A1141="h",Inskrivning!L1141,0)</f>
        <v>0</v>
      </c>
      <c r="E439" s="16">
        <f>IF(Inskrivning!A1141="h",Inskrivning!M1141,0)</f>
        <v>0</v>
      </c>
      <c r="F439" s="16">
        <f>IF(Inskrivning!A1141="h",Inskrivning!N1141,0)</f>
        <v>0</v>
      </c>
      <c r="G439" s="16">
        <f>IF(Inskrivning!A1141="h",Inskrivning!O1141,0)</f>
        <v>0</v>
      </c>
      <c r="H439" s="16">
        <f>IF(Inskrivning!A1141="h",Inskrivning!P1141,0)</f>
        <v>0</v>
      </c>
      <c r="I439" s="73">
        <f>IF(Inskrivning!A1141="h",Inskrivning!Q1141,0)</f>
        <v>0</v>
      </c>
      <c r="J439" s="16">
        <f>IF(Inskrivning!A1141="h",Inskrivning!R1141,0)</f>
        <v>0</v>
      </c>
      <c r="K439" s="16">
        <f>IF(Inskrivning!A1141="h",Inskrivning!S1141,0)</f>
        <v>0</v>
      </c>
      <c r="L439" s="16">
        <f>IF(Inskrivning!A1141="h",Inskrivning!T1141,0)</f>
        <v>0</v>
      </c>
      <c r="M439" s="16">
        <f>IF(Inskrivning!A1141="h",Inskrivning!U1141,0)</f>
        <v>0</v>
      </c>
      <c r="N439" s="16">
        <f>IF(Inskrivning!A1141="h",Inskrivning!V1141,0)</f>
        <v>0</v>
      </c>
      <c r="O439" s="73">
        <f>IF(Inskrivning!A1141="h",Inskrivning!W1141,0)</f>
        <v>0</v>
      </c>
      <c r="P439" s="73">
        <f>IF(Inskrivning!A1141="h",Inskrivning!X1141,0)</f>
        <v>0</v>
      </c>
      <c r="Q439" s="113"/>
    </row>
    <row r="440" spans="1:17" ht="15.6" x14ac:dyDescent="0.3">
      <c r="A440" s="16">
        <f t="shared" si="5"/>
        <v>136</v>
      </c>
      <c r="B440" s="55">
        <f>IF(Inskrivning!A1142="h",Inskrivning!J1142,0)</f>
        <v>0</v>
      </c>
      <c r="C440" s="35">
        <f>IF(Inskrivning!A1142="h",Inskrivning!K1142,0)</f>
        <v>0</v>
      </c>
      <c r="D440" s="16">
        <f>IF(Inskrivning!A1142="h",Inskrivning!L1142,0)</f>
        <v>0</v>
      </c>
      <c r="E440" s="16">
        <f>IF(Inskrivning!A1142="h",Inskrivning!M1142,0)</f>
        <v>0</v>
      </c>
      <c r="F440" s="16">
        <f>IF(Inskrivning!A1142="h",Inskrivning!N1142,0)</f>
        <v>0</v>
      </c>
      <c r="G440" s="16">
        <f>IF(Inskrivning!A1142="h",Inskrivning!O1142,0)</f>
        <v>0</v>
      </c>
      <c r="H440" s="16">
        <f>IF(Inskrivning!A1142="h",Inskrivning!P1142,0)</f>
        <v>0</v>
      </c>
      <c r="I440" s="73">
        <f>IF(Inskrivning!A1142="h",Inskrivning!Q1142,0)</f>
        <v>0</v>
      </c>
      <c r="J440" s="16">
        <f>IF(Inskrivning!A1142="h",Inskrivning!R1142,0)</f>
        <v>0</v>
      </c>
      <c r="K440" s="16">
        <f>IF(Inskrivning!A1142="h",Inskrivning!S1142,0)</f>
        <v>0</v>
      </c>
      <c r="L440" s="16">
        <f>IF(Inskrivning!A1142="h",Inskrivning!T1142,0)</f>
        <v>0</v>
      </c>
      <c r="M440" s="16">
        <f>IF(Inskrivning!A1142="h",Inskrivning!U1142,0)</f>
        <v>0</v>
      </c>
      <c r="N440" s="16">
        <f>IF(Inskrivning!A1142="h",Inskrivning!V1142,0)</f>
        <v>0</v>
      </c>
      <c r="O440" s="73">
        <f>IF(Inskrivning!A1142="h",Inskrivning!W1142,0)</f>
        <v>0</v>
      </c>
      <c r="P440" s="73">
        <f>IF(Inskrivning!A1142="h",Inskrivning!X1142,0)</f>
        <v>0</v>
      </c>
      <c r="Q440" s="113"/>
    </row>
    <row r="441" spans="1:17" ht="15.6" x14ac:dyDescent="0.3">
      <c r="A441" s="16">
        <f t="shared" si="5"/>
        <v>137</v>
      </c>
      <c r="B441" s="55">
        <f>IF(Inskrivning!A1143="h",Inskrivning!J1143,0)</f>
        <v>0</v>
      </c>
      <c r="C441" s="35">
        <f>IF(Inskrivning!A1143="h",Inskrivning!K1143,0)</f>
        <v>0</v>
      </c>
      <c r="D441" s="16">
        <f>IF(Inskrivning!A1143="h",Inskrivning!L1143,0)</f>
        <v>0</v>
      </c>
      <c r="E441" s="16">
        <f>IF(Inskrivning!A1143="h",Inskrivning!M1143,0)</f>
        <v>0</v>
      </c>
      <c r="F441" s="16">
        <f>IF(Inskrivning!A1143="h",Inskrivning!N1143,0)</f>
        <v>0</v>
      </c>
      <c r="G441" s="16">
        <f>IF(Inskrivning!A1143="h",Inskrivning!O1143,0)</f>
        <v>0</v>
      </c>
      <c r="H441" s="16">
        <f>IF(Inskrivning!A1143="h",Inskrivning!P1143,0)</f>
        <v>0</v>
      </c>
      <c r="I441" s="73">
        <f>IF(Inskrivning!A1143="h",Inskrivning!Q1143,0)</f>
        <v>0</v>
      </c>
      <c r="J441" s="16">
        <f>IF(Inskrivning!A1143="h",Inskrivning!R1143,0)</f>
        <v>0</v>
      </c>
      <c r="K441" s="16">
        <f>IF(Inskrivning!A1143="h",Inskrivning!S1143,0)</f>
        <v>0</v>
      </c>
      <c r="L441" s="16">
        <f>IF(Inskrivning!A1143="h",Inskrivning!T1143,0)</f>
        <v>0</v>
      </c>
      <c r="M441" s="16">
        <f>IF(Inskrivning!A1143="h",Inskrivning!U1143,0)</f>
        <v>0</v>
      </c>
      <c r="N441" s="16">
        <f>IF(Inskrivning!A1143="h",Inskrivning!V1143,0)</f>
        <v>0</v>
      </c>
      <c r="O441" s="73">
        <f>IF(Inskrivning!A1143="h",Inskrivning!W1143,0)</f>
        <v>0</v>
      </c>
      <c r="P441" s="73">
        <f>IF(Inskrivning!A1143="h",Inskrivning!X1143,0)</f>
        <v>0</v>
      </c>
      <c r="Q441" s="113"/>
    </row>
    <row r="442" spans="1:17" ht="15.6" x14ac:dyDescent="0.3">
      <c r="A442" s="16">
        <f t="shared" si="5"/>
        <v>138</v>
      </c>
      <c r="B442" s="55">
        <f>IF(Inskrivning!A1144="h",Inskrivning!J1144,0)</f>
        <v>0</v>
      </c>
      <c r="C442" s="35">
        <f>IF(Inskrivning!A1144="h",Inskrivning!K1144,0)</f>
        <v>0</v>
      </c>
      <c r="D442" s="16">
        <f>IF(Inskrivning!A1144="h",Inskrivning!L1144,0)</f>
        <v>0</v>
      </c>
      <c r="E442" s="16">
        <f>IF(Inskrivning!A1144="h",Inskrivning!M1144,0)</f>
        <v>0</v>
      </c>
      <c r="F442" s="16">
        <f>IF(Inskrivning!A1144="h",Inskrivning!N1144,0)</f>
        <v>0</v>
      </c>
      <c r="G442" s="16">
        <f>IF(Inskrivning!A1144="h",Inskrivning!O1144,0)</f>
        <v>0</v>
      </c>
      <c r="H442" s="16">
        <f>IF(Inskrivning!A1144="h",Inskrivning!P1144,0)</f>
        <v>0</v>
      </c>
      <c r="I442" s="73">
        <f>IF(Inskrivning!A1144="h",Inskrivning!Q1144,0)</f>
        <v>0</v>
      </c>
      <c r="J442" s="16">
        <f>IF(Inskrivning!A1144="h",Inskrivning!R1144,0)</f>
        <v>0</v>
      </c>
      <c r="K442" s="16">
        <f>IF(Inskrivning!A1144="h",Inskrivning!S1144,0)</f>
        <v>0</v>
      </c>
      <c r="L442" s="16">
        <f>IF(Inskrivning!A1144="h",Inskrivning!T1144,0)</f>
        <v>0</v>
      </c>
      <c r="M442" s="16">
        <f>IF(Inskrivning!A1144="h",Inskrivning!U1144,0)</f>
        <v>0</v>
      </c>
      <c r="N442" s="16">
        <f>IF(Inskrivning!A1144="h",Inskrivning!V1144,0)</f>
        <v>0</v>
      </c>
      <c r="O442" s="73">
        <f>IF(Inskrivning!A1144="h",Inskrivning!W1144,0)</f>
        <v>0</v>
      </c>
      <c r="P442" s="73">
        <f>IF(Inskrivning!A1144="h",Inskrivning!X1144,0)</f>
        <v>0</v>
      </c>
      <c r="Q442" s="113"/>
    </row>
    <row r="443" spans="1:17" ht="15.6" x14ac:dyDescent="0.3">
      <c r="A443" s="16">
        <f t="shared" si="5"/>
        <v>139</v>
      </c>
      <c r="B443" s="55">
        <f>IF(Inskrivning!A1145="h",Inskrivning!J1145,0)</f>
        <v>0</v>
      </c>
      <c r="C443" s="35">
        <f>IF(Inskrivning!A1145="h",Inskrivning!K1145,0)</f>
        <v>0</v>
      </c>
      <c r="D443" s="16">
        <f>IF(Inskrivning!A1145="h",Inskrivning!L1145,0)</f>
        <v>0</v>
      </c>
      <c r="E443" s="16">
        <f>IF(Inskrivning!A1145="h",Inskrivning!M1145,0)</f>
        <v>0</v>
      </c>
      <c r="F443" s="16">
        <f>IF(Inskrivning!A1145="h",Inskrivning!N1145,0)</f>
        <v>0</v>
      </c>
      <c r="G443" s="16">
        <f>IF(Inskrivning!A1145="h",Inskrivning!O1145,0)</f>
        <v>0</v>
      </c>
      <c r="H443" s="16">
        <f>IF(Inskrivning!A1145="h",Inskrivning!P1145,0)</f>
        <v>0</v>
      </c>
      <c r="I443" s="73">
        <f>IF(Inskrivning!A1145="h",Inskrivning!Q1145,0)</f>
        <v>0</v>
      </c>
      <c r="J443" s="16">
        <f>IF(Inskrivning!A1145="h",Inskrivning!R1145,0)</f>
        <v>0</v>
      </c>
      <c r="K443" s="16">
        <f>IF(Inskrivning!A1145="h",Inskrivning!S1145,0)</f>
        <v>0</v>
      </c>
      <c r="L443" s="16">
        <f>IF(Inskrivning!A1145="h",Inskrivning!T1145,0)</f>
        <v>0</v>
      </c>
      <c r="M443" s="16">
        <f>IF(Inskrivning!A1145="h",Inskrivning!U1145,0)</f>
        <v>0</v>
      </c>
      <c r="N443" s="16">
        <f>IF(Inskrivning!A1145="h",Inskrivning!V1145,0)</f>
        <v>0</v>
      </c>
      <c r="O443" s="73">
        <f>IF(Inskrivning!A1145="h",Inskrivning!W1145,0)</f>
        <v>0</v>
      </c>
      <c r="P443" s="73">
        <f>IF(Inskrivning!A1145="h",Inskrivning!X1145,0)</f>
        <v>0</v>
      </c>
      <c r="Q443" s="113"/>
    </row>
    <row r="444" spans="1:17" ht="15.6" x14ac:dyDescent="0.3">
      <c r="A444" s="16">
        <f t="shared" si="5"/>
        <v>140</v>
      </c>
      <c r="B444" s="55">
        <f>IF(Inskrivning!A1146="h",Inskrivning!J1146,0)</f>
        <v>0</v>
      </c>
      <c r="C444" s="35">
        <f>IF(Inskrivning!A1146="h",Inskrivning!K1146,0)</f>
        <v>0</v>
      </c>
      <c r="D444" s="16">
        <f>IF(Inskrivning!A1146="h",Inskrivning!L1146,0)</f>
        <v>0</v>
      </c>
      <c r="E444" s="16">
        <f>IF(Inskrivning!A1146="h",Inskrivning!M1146,0)</f>
        <v>0</v>
      </c>
      <c r="F444" s="16">
        <f>IF(Inskrivning!A1146="h",Inskrivning!N1146,0)</f>
        <v>0</v>
      </c>
      <c r="G444" s="16">
        <f>IF(Inskrivning!A1146="h",Inskrivning!O1146,0)</f>
        <v>0</v>
      </c>
      <c r="H444" s="16">
        <f>IF(Inskrivning!A1146="h",Inskrivning!P1146,0)</f>
        <v>0</v>
      </c>
      <c r="I444" s="73">
        <f>IF(Inskrivning!A1146="h",Inskrivning!Q1146,0)</f>
        <v>0</v>
      </c>
      <c r="J444" s="16">
        <f>IF(Inskrivning!A1146="h",Inskrivning!R1146,0)</f>
        <v>0</v>
      </c>
      <c r="K444" s="16">
        <f>IF(Inskrivning!A1146="h",Inskrivning!S1146,0)</f>
        <v>0</v>
      </c>
      <c r="L444" s="16">
        <f>IF(Inskrivning!A1146="h",Inskrivning!T1146,0)</f>
        <v>0</v>
      </c>
      <c r="M444" s="16">
        <f>IF(Inskrivning!A1146="h",Inskrivning!U1146,0)</f>
        <v>0</v>
      </c>
      <c r="N444" s="16">
        <f>IF(Inskrivning!A1146="h",Inskrivning!V1146,0)</f>
        <v>0</v>
      </c>
      <c r="O444" s="73">
        <f>IF(Inskrivning!A1146="h",Inskrivning!W1146,0)</f>
        <v>0</v>
      </c>
      <c r="P444" s="73">
        <f>IF(Inskrivning!A1146="h",Inskrivning!X1146,0)</f>
        <v>0</v>
      </c>
      <c r="Q444" s="113"/>
    </row>
    <row r="445" spans="1:17" ht="15.6" x14ac:dyDescent="0.3">
      <c r="A445" s="16">
        <f t="shared" si="5"/>
        <v>141</v>
      </c>
      <c r="B445" s="55">
        <f>IF(Inskrivning!A1147="h",Inskrivning!J1147,0)</f>
        <v>0</v>
      </c>
      <c r="C445" s="35">
        <f>IF(Inskrivning!A1147="h",Inskrivning!K1147,0)</f>
        <v>0</v>
      </c>
      <c r="D445" s="16">
        <f>IF(Inskrivning!A1147="h",Inskrivning!L1147,0)</f>
        <v>0</v>
      </c>
      <c r="E445" s="16">
        <f>IF(Inskrivning!A1147="h",Inskrivning!M1147,0)</f>
        <v>0</v>
      </c>
      <c r="F445" s="16">
        <f>IF(Inskrivning!A1147="h",Inskrivning!N1147,0)</f>
        <v>0</v>
      </c>
      <c r="G445" s="16">
        <f>IF(Inskrivning!A1147="h",Inskrivning!O1147,0)</f>
        <v>0</v>
      </c>
      <c r="H445" s="16">
        <f>IF(Inskrivning!A1147="h",Inskrivning!P1147,0)</f>
        <v>0</v>
      </c>
      <c r="I445" s="73">
        <f>IF(Inskrivning!A1147="h",Inskrivning!Q1147,0)</f>
        <v>0</v>
      </c>
      <c r="J445" s="16">
        <f>IF(Inskrivning!A1147="h",Inskrivning!R1147,0)</f>
        <v>0</v>
      </c>
      <c r="K445" s="16">
        <f>IF(Inskrivning!A1147="h",Inskrivning!S1147,0)</f>
        <v>0</v>
      </c>
      <c r="L445" s="16">
        <f>IF(Inskrivning!A1147="h",Inskrivning!T1147,0)</f>
        <v>0</v>
      </c>
      <c r="M445" s="16">
        <f>IF(Inskrivning!A1147="h",Inskrivning!U1147,0)</f>
        <v>0</v>
      </c>
      <c r="N445" s="16">
        <f>IF(Inskrivning!A1147="h",Inskrivning!V1147,0)</f>
        <v>0</v>
      </c>
      <c r="O445" s="73">
        <f>IF(Inskrivning!A1147="h",Inskrivning!W1147,0)</f>
        <v>0</v>
      </c>
      <c r="P445" s="73">
        <f>IF(Inskrivning!A1147="h",Inskrivning!X1147,0)</f>
        <v>0</v>
      </c>
      <c r="Q445" s="113"/>
    </row>
    <row r="446" spans="1:17" ht="15.6" x14ac:dyDescent="0.3">
      <c r="A446" s="16">
        <f t="shared" si="5"/>
        <v>142</v>
      </c>
      <c r="B446" s="55">
        <f>IF(Inskrivning!A1148="h",Inskrivning!J1148,0)</f>
        <v>0</v>
      </c>
      <c r="C446" s="35">
        <f>IF(Inskrivning!A1148="h",Inskrivning!K1148,0)</f>
        <v>0</v>
      </c>
      <c r="D446" s="16">
        <f>IF(Inskrivning!A1148="h",Inskrivning!L1148,0)</f>
        <v>0</v>
      </c>
      <c r="E446" s="16">
        <f>IF(Inskrivning!A1148="h",Inskrivning!M1148,0)</f>
        <v>0</v>
      </c>
      <c r="F446" s="16">
        <f>IF(Inskrivning!A1148="h",Inskrivning!N1148,0)</f>
        <v>0</v>
      </c>
      <c r="G446" s="16">
        <f>IF(Inskrivning!A1148="h",Inskrivning!O1148,0)</f>
        <v>0</v>
      </c>
      <c r="H446" s="16">
        <f>IF(Inskrivning!A1148="h",Inskrivning!P1148,0)</f>
        <v>0</v>
      </c>
      <c r="I446" s="73">
        <f>IF(Inskrivning!A1148="h",Inskrivning!Q1148,0)</f>
        <v>0</v>
      </c>
      <c r="J446" s="16">
        <f>IF(Inskrivning!A1148="h",Inskrivning!R1148,0)</f>
        <v>0</v>
      </c>
      <c r="K446" s="16">
        <f>IF(Inskrivning!A1148="h",Inskrivning!S1148,0)</f>
        <v>0</v>
      </c>
      <c r="L446" s="16">
        <f>IF(Inskrivning!A1148="h",Inskrivning!T1148,0)</f>
        <v>0</v>
      </c>
      <c r="M446" s="16">
        <f>IF(Inskrivning!A1148="h",Inskrivning!U1148,0)</f>
        <v>0</v>
      </c>
      <c r="N446" s="16">
        <f>IF(Inskrivning!A1148="h",Inskrivning!V1148,0)</f>
        <v>0</v>
      </c>
      <c r="O446" s="73">
        <f>IF(Inskrivning!A1148="h",Inskrivning!W1148,0)</f>
        <v>0</v>
      </c>
      <c r="P446" s="73">
        <f>IF(Inskrivning!A1148="h",Inskrivning!X1148,0)</f>
        <v>0</v>
      </c>
      <c r="Q446" s="113"/>
    </row>
    <row r="447" spans="1:17" ht="15.6" x14ac:dyDescent="0.3">
      <c r="A447" s="16">
        <f t="shared" si="5"/>
        <v>143</v>
      </c>
      <c r="B447" s="55">
        <f>IF(Inskrivning!A1149="h",Inskrivning!J1149,0)</f>
        <v>0</v>
      </c>
      <c r="C447" s="35">
        <f>IF(Inskrivning!A1149="h",Inskrivning!K1149,0)</f>
        <v>0</v>
      </c>
      <c r="D447" s="16">
        <f>IF(Inskrivning!A1149="h",Inskrivning!L1149,0)</f>
        <v>0</v>
      </c>
      <c r="E447" s="16">
        <f>IF(Inskrivning!A1149="h",Inskrivning!M1149,0)</f>
        <v>0</v>
      </c>
      <c r="F447" s="16">
        <f>IF(Inskrivning!A1149="h",Inskrivning!N1149,0)</f>
        <v>0</v>
      </c>
      <c r="G447" s="16">
        <f>IF(Inskrivning!A1149="h",Inskrivning!O1149,0)</f>
        <v>0</v>
      </c>
      <c r="H447" s="16">
        <f>IF(Inskrivning!A1149="h",Inskrivning!P1149,0)</f>
        <v>0</v>
      </c>
      <c r="I447" s="73">
        <f>IF(Inskrivning!A1149="h",Inskrivning!Q1149,0)</f>
        <v>0</v>
      </c>
      <c r="J447" s="16">
        <f>IF(Inskrivning!A1149="h",Inskrivning!R1149,0)</f>
        <v>0</v>
      </c>
      <c r="K447" s="16">
        <f>IF(Inskrivning!A1149="h",Inskrivning!S1149,0)</f>
        <v>0</v>
      </c>
      <c r="L447" s="16">
        <f>IF(Inskrivning!A1149="h",Inskrivning!T1149,0)</f>
        <v>0</v>
      </c>
      <c r="M447" s="16">
        <f>IF(Inskrivning!A1149="h",Inskrivning!U1149,0)</f>
        <v>0</v>
      </c>
      <c r="N447" s="16">
        <f>IF(Inskrivning!A1149="h",Inskrivning!V1149,0)</f>
        <v>0</v>
      </c>
      <c r="O447" s="73">
        <f>IF(Inskrivning!A1149="h",Inskrivning!W1149,0)</f>
        <v>0</v>
      </c>
      <c r="P447" s="73">
        <f>IF(Inskrivning!A1149="h",Inskrivning!X1149,0)</f>
        <v>0</v>
      </c>
      <c r="Q447" s="113"/>
    </row>
    <row r="448" spans="1:17" ht="15.6" x14ac:dyDescent="0.3">
      <c r="A448" s="16">
        <f t="shared" si="5"/>
        <v>144</v>
      </c>
      <c r="B448" s="55">
        <f>IF(Inskrivning!A1150="h",Inskrivning!J1150,0)</f>
        <v>0</v>
      </c>
      <c r="C448" s="35">
        <f>IF(Inskrivning!A1150="h",Inskrivning!K1150,0)</f>
        <v>0</v>
      </c>
      <c r="D448" s="16">
        <f>IF(Inskrivning!A1150="h",Inskrivning!L1150,0)</f>
        <v>0</v>
      </c>
      <c r="E448" s="16">
        <f>IF(Inskrivning!A1150="h",Inskrivning!M1150,0)</f>
        <v>0</v>
      </c>
      <c r="F448" s="16">
        <f>IF(Inskrivning!A1150="h",Inskrivning!N1150,0)</f>
        <v>0</v>
      </c>
      <c r="G448" s="16">
        <f>IF(Inskrivning!A1150="h",Inskrivning!O1150,0)</f>
        <v>0</v>
      </c>
      <c r="H448" s="16">
        <f>IF(Inskrivning!A1150="h",Inskrivning!P1150,0)</f>
        <v>0</v>
      </c>
      <c r="I448" s="73">
        <f>IF(Inskrivning!A1150="h",Inskrivning!Q1150,0)</f>
        <v>0</v>
      </c>
      <c r="J448" s="16">
        <f>IF(Inskrivning!A1150="h",Inskrivning!R1150,0)</f>
        <v>0</v>
      </c>
      <c r="K448" s="16">
        <f>IF(Inskrivning!A1150="h",Inskrivning!S1150,0)</f>
        <v>0</v>
      </c>
      <c r="L448" s="16">
        <f>IF(Inskrivning!A1150="h",Inskrivning!T1150,0)</f>
        <v>0</v>
      </c>
      <c r="M448" s="16">
        <f>IF(Inskrivning!A1150="h",Inskrivning!U1150,0)</f>
        <v>0</v>
      </c>
      <c r="N448" s="16">
        <f>IF(Inskrivning!A1150="h",Inskrivning!V1150,0)</f>
        <v>0</v>
      </c>
      <c r="O448" s="73">
        <f>IF(Inskrivning!A1150="h",Inskrivning!W1150,0)</f>
        <v>0</v>
      </c>
      <c r="P448" s="73">
        <f>IF(Inskrivning!A1150="h",Inskrivning!X1150,0)</f>
        <v>0</v>
      </c>
      <c r="Q448" s="113"/>
    </row>
    <row r="449" spans="1:17" ht="15.6" x14ac:dyDescent="0.3">
      <c r="A449" s="16">
        <f t="shared" si="5"/>
        <v>145</v>
      </c>
      <c r="B449" s="55">
        <f>IF(Inskrivning!A1151="h",Inskrivning!J1151,0)</f>
        <v>0</v>
      </c>
      <c r="C449" s="35">
        <f>IF(Inskrivning!A1151="h",Inskrivning!K1151,0)</f>
        <v>0</v>
      </c>
      <c r="D449" s="16">
        <f>IF(Inskrivning!A1151="h",Inskrivning!L1151,0)</f>
        <v>0</v>
      </c>
      <c r="E449" s="16">
        <f>IF(Inskrivning!A1151="h",Inskrivning!M1151,0)</f>
        <v>0</v>
      </c>
      <c r="F449" s="16">
        <f>IF(Inskrivning!A1151="h",Inskrivning!N1151,0)</f>
        <v>0</v>
      </c>
      <c r="G449" s="16">
        <f>IF(Inskrivning!A1151="h",Inskrivning!O1151,0)</f>
        <v>0</v>
      </c>
      <c r="H449" s="16">
        <f>IF(Inskrivning!A1151="h",Inskrivning!P1151,0)</f>
        <v>0</v>
      </c>
      <c r="I449" s="73">
        <f>IF(Inskrivning!A1151="h",Inskrivning!Q1151,0)</f>
        <v>0</v>
      </c>
      <c r="J449" s="16">
        <f>IF(Inskrivning!A1151="h",Inskrivning!R1151,0)</f>
        <v>0</v>
      </c>
      <c r="K449" s="16">
        <f>IF(Inskrivning!A1151="h",Inskrivning!S1151,0)</f>
        <v>0</v>
      </c>
      <c r="L449" s="16">
        <f>IF(Inskrivning!A1151="h",Inskrivning!T1151,0)</f>
        <v>0</v>
      </c>
      <c r="M449" s="16">
        <f>IF(Inskrivning!A1151="h",Inskrivning!U1151,0)</f>
        <v>0</v>
      </c>
      <c r="N449" s="16">
        <f>IF(Inskrivning!A1151="h",Inskrivning!V1151,0)</f>
        <v>0</v>
      </c>
      <c r="O449" s="73">
        <f>IF(Inskrivning!A1151="h",Inskrivning!W1151,0)</f>
        <v>0</v>
      </c>
      <c r="P449" s="73">
        <f>IF(Inskrivning!A1151="h",Inskrivning!X1151,0)</f>
        <v>0</v>
      </c>
      <c r="Q449" s="113"/>
    </row>
    <row r="450" spans="1:17" ht="15.6" x14ac:dyDescent="0.3">
      <c r="A450" s="16">
        <f t="shared" si="5"/>
        <v>146</v>
      </c>
      <c r="B450" s="55">
        <f>IF(Inskrivning!A1152="h",Inskrivning!J1152,0)</f>
        <v>0</v>
      </c>
      <c r="C450" s="35">
        <f>IF(Inskrivning!A1152="h",Inskrivning!K1152,0)</f>
        <v>0</v>
      </c>
      <c r="D450" s="16">
        <f>IF(Inskrivning!A1152="h",Inskrivning!L1152,0)</f>
        <v>0</v>
      </c>
      <c r="E450" s="16">
        <f>IF(Inskrivning!A1152="h",Inskrivning!M1152,0)</f>
        <v>0</v>
      </c>
      <c r="F450" s="16">
        <f>IF(Inskrivning!A1152="h",Inskrivning!N1152,0)</f>
        <v>0</v>
      </c>
      <c r="G450" s="16">
        <f>IF(Inskrivning!A1152="h",Inskrivning!O1152,0)</f>
        <v>0</v>
      </c>
      <c r="H450" s="16">
        <f>IF(Inskrivning!A1152="h",Inskrivning!P1152,0)</f>
        <v>0</v>
      </c>
      <c r="I450" s="73">
        <f>IF(Inskrivning!A1152="h",Inskrivning!Q1152,0)</f>
        <v>0</v>
      </c>
      <c r="J450" s="16">
        <f>IF(Inskrivning!A1152="h",Inskrivning!R1152,0)</f>
        <v>0</v>
      </c>
      <c r="K450" s="16">
        <f>IF(Inskrivning!A1152="h",Inskrivning!S1152,0)</f>
        <v>0</v>
      </c>
      <c r="L450" s="16">
        <f>IF(Inskrivning!A1152="h",Inskrivning!T1152,0)</f>
        <v>0</v>
      </c>
      <c r="M450" s="16">
        <f>IF(Inskrivning!A1152="h",Inskrivning!U1152,0)</f>
        <v>0</v>
      </c>
      <c r="N450" s="16">
        <f>IF(Inskrivning!A1152="h",Inskrivning!V1152,0)</f>
        <v>0</v>
      </c>
      <c r="O450" s="73">
        <f>IF(Inskrivning!A1152="h",Inskrivning!W1152,0)</f>
        <v>0</v>
      </c>
      <c r="P450" s="73">
        <f>IF(Inskrivning!A1152="h",Inskrivning!X1152,0)</f>
        <v>0</v>
      </c>
      <c r="Q450" s="113"/>
    </row>
    <row r="451" spans="1:17" ht="15.6" x14ac:dyDescent="0.3">
      <c r="A451" s="16">
        <f t="shared" si="5"/>
        <v>147</v>
      </c>
      <c r="B451" s="55">
        <f>IF(Inskrivning!A1153="h",Inskrivning!J1153,0)</f>
        <v>0</v>
      </c>
      <c r="C451" s="35">
        <f>IF(Inskrivning!A1153="h",Inskrivning!K1153,0)</f>
        <v>0</v>
      </c>
      <c r="D451" s="16">
        <f>IF(Inskrivning!A1153="h",Inskrivning!L1153,0)</f>
        <v>0</v>
      </c>
      <c r="E451" s="16">
        <f>IF(Inskrivning!A1153="h",Inskrivning!M1153,0)</f>
        <v>0</v>
      </c>
      <c r="F451" s="16">
        <f>IF(Inskrivning!A1153="h",Inskrivning!N1153,0)</f>
        <v>0</v>
      </c>
      <c r="G451" s="16">
        <f>IF(Inskrivning!A1153="h",Inskrivning!O1153,0)</f>
        <v>0</v>
      </c>
      <c r="H451" s="16">
        <f>IF(Inskrivning!A1153="h",Inskrivning!P1153,0)</f>
        <v>0</v>
      </c>
      <c r="I451" s="73">
        <f>IF(Inskrivning!A1153="h",Inskrivning!Q1153,0)</f>
        <v>0</v>
      </c>
      <c r="J451" s="16">
        <f>IF(Inskrivning!A1153="h",Inskrivning!R1153,0)</f>
        <v>0</v>
      </c>
      <c r="K451" s="16">
        <f>IF(Inskrivning!A1153="h",Inskrivning!S1153,0)</f>
        <v>0</v>
      </c>
      <c r="L451" s="16">
        <f>IF(Inskrivning!A1153="h",Inskrivning!T1153,0)</f>
        <v>0</v>
      </c>
      <c r="M451" s="16">
        <f>IF(Inskrivning!A1153="h",Inskrivning!U1153,0)</f>
        <v>0</v>
      </c>
      <c r="N451" s="16">
        <f>IF(Inskrivning!A1153="h",Inskrivning!V1153,0)</f>
        <v>0</v>
      </c>
      <c r="O451" s="73">
        <f>IF(Inskrivning!A1153="h",Inskrivning!W1153,0)</f>
        <v>0</v>
      </c>
      <c r="P451" s="73">
        <f>IF(Inskrivning!A1153="h",Inskrivning!X1153,0)</f>
        <v>0</v>
      </c>
      <c r="Q451" s="113"/>
    </row>
    <row r="452" spans="1:17" ht="15.6" x14ac:dyDescent="0.3">
      <c r="A452" s="16">
        <f t="shared" si="5"/>
        <v>148</v>
      </c>
      <c r="B452" s="55">
        <f>IF(Inskrivning!A1154="h",Inskrivning!J1154,0)</f>
        <v>0</v>
      </c>
      <c r="C452" s="35">
        <f>IF(Inskrivning!A1154="h",Inskrivning!K1154,0)</f>
        <v>0</v>
      </c>
      <c r="D452" s="16">
        <f>IF(Inskrivning!A1154="h",Inskrivning!L1154,0)</f>
        <v>0</v>
      </c>
      <c r="E452" s="16">
        <f>IF(Inskrivning!A1154="h",Inskrivning!M1154,0)</f>
        <v>0</v>
      </c>
      <c r="F452" s="16">
        <f>IF(Inskrivning!A1154="h",Inskrivning!N1154,0)</f>
        <v>0</v>
      </c>
      <c r="G452" s="16">
        <f>IF(Inskrivning!A1154="h",Inskrivning!O1154,0)</f>
        <v>0</v>
      </c>
      <c r="H452" s="16">
        <f>IF(Inskrivning!A1154="h",Inskrivning!P1154,0)</f>
        <v>0</v>
      </c>
      <c r="I452" s="73">
        <f>IF(Inskrivning!A1154="h",Inskrivning!Q1154,0)</f>
        <v>0</v>
      </c>
      <c r="J452" s="16">
        <f>IF(Inskrivning!A1154="h",Inskrivning!R1154,0)</f>
        <v>0</v>
      </c>
      <c r="K452" s="16">
        <f>IF(Inskrivning!A1154="h",Inskrivning!S1154,0)</f>
        <v>0</v>
      </c>
      <c r="L452" s="16">
        <f>IF(Inskrivning!A1154="h",Inskrivning!T1154,0)</f>
        <v>0</v>
      </c>
      <c r="M452" s="16">
        <f>IF(Inskrivning!A1154="h",Inskrivning!U1154,0)</f>
        <v>0</v>
      </c>
      <c r="N452" s="16">
        <f>IF(Inskrivning!A1154="h",Inskrivning!V1154,0)</f>
        <v>0</v>
      </c>
      <c r="O452" s="73">
        <f>IF(Inskrivning!A1154="h",Inskrivning!W1154,0)</f>
        <v>0</v>
      </c>
      <c r="P452" s="73">
        <f>IF(Inskrivning!A1154="h",Inskrivning!X1154,0)</f>
        <v>0</v>
      </c>
      <c r="Q452" s="113"/>
    </row>
    <row r="453" spans="1:17" ht="15.6" x14ac:dyDescent="0.3">
      <c r="A453" s="16">
        <f t="shared" si="5"/>
        <v>149</v>
      </c>
      <c r="B453" s="55">
        <f>IF(Inskrivning!A1155="h",Inskrivning!J1155,0)</f>
        <v>0</v>
      </c>
      <c r="C453" s="35">
        <f>IF(Inskrivning!A1155="h",Inskrivning!K1155,0)</f>
        <v>0</v>
      </c>
      <c r="D453" s="16">
        <f>IF(Inskrivning!A1155="h",Inskrivning!L1155,0)</f>
        <v>0</v>
      </c>
      <c r="E453" s="16">
        <f>IF(Inskrivning!A1155="h",Inskrivning!M1155,0)</f>
        <v>0</v>
      </c>
      <c r="F453" s="16">
        <f>IF(Inskrivning!A1155="h",Inskrivning!N1155,0)</f>
        <v>0</v>
      </c>
      <c r="G453" s="16">
        <f>IF(Inskrivning!A1155="h",Inskrivning!O1155,0)</f>
        <v>0</v>
      </c>
      <c r="H453" s="16">
        <f>IF(Inskrivning!A1155="h",Inskrivning!P1155,0)</f>
        <v>0</v>
      </c>
      <c r="I453" s="73">
        <f>IF(Inskrivning!A1155="h",Inskrivning!Q1155,0)</f>
        <v>0</v>
      </c>
      <c r="J453" s="16">
        <f>IF(Inskrivning!A1155="h",Inskrivning!R1155,0)</f>
        <v>0</v>
      </c>
      <c r="K453" s="16">
        <f>IF(Inskrivning!A1155="h",Inskrivning!S1155,0)</f>
        <v>0</v>
      </c>
      <c r="L453" s="16">
        <f>IF(Inskrivning!A1155="h",Inskrivning!T1155,0)</f>
        <v>0</v>
      </c>
      <c r="M453" s="16">
        <f>IF(Inskrivning!A1155="h",Inskrivning!U1155,0)</f>
        <v>0</v>
      </c>
      <c r="N453" s="16">
        <f>IF(Inskrivning!A1155="h",Inskrivning!V1155,0)</f>
        <v>0</v>
      </c>
      <c r="O453" s="73">
        <f>IF(Inskrivning!A1155="h",Inskrivning!W1155,0)</f>
        <v>0</v>
      </c>
      <c r="P453" s="73">
        <f>IF(Inskrivning!A1155="h",Inskrivning!X1155,0)</f>
        <v>0</v>
      </c>
      <c r="Q453" s="113"/>
    </row>
    <row r="454" spans="1:17" ht="15.6" x14ac:dyDescent="0.3">
      <c r="A454" s="16">
        <f t="shared" si="5"/>
        <v>150</v>
      </c>
      <c r="B454" s="55">
        <f>IF(Inskrivning!A1156="h",Inskrivning!J1156,0)</f>
        <v>0</v>
      </c>
      <c r="C454" s="35">
        <f>IF(Inskrivning!A1156="h",Inskrivning!K1156,0)</f>
        <v>0</v>
      </c>
      <c r="D454" s="16">
        <f>IF(Inskrivning!A1156="h",Inskrivning!L1156,0)</f>
        <v>0</v>
      </c>
      <c r="E454" s="16">
        <f>IF(Inskrivning!A1156="h",Inskrivning!M1156,0)</f>
        <v>0</v>
      </c>
      <c r="F454" s="16">
        <f>IF(Inskrivning!A1156="h",Inskrivning!N1156,0)</f>
        <v>0</v>
      </c>
      <c r="G454" s="16">
        <f>IF(Inskrivning!A1156="h",Inskrivning!O1156,0)</f>
        <v>0</v>
      </c>
      <c r="H454" s="16">
        <f>IF(Inskrivning!A1156="h",Inskrivning!P1156,0)</f>
        <v>0</v>
      </c>
      <c r="I454" s="73">
        <f>IF(Inskrivning!A1156="h",Inskrivning!Q1156,0)</f>
        <v>0</v>
      </c>
      <c r="J454" s="16">
        <f>IF(Inskrivning!A1156="h",Inskrivning!R1156,0)</f>
        <v>0</v>
      </c>
      <c r="K454" s="16">
        <f>IF(Inskrivning!A1156="h",Inskrivning!S1156,0)</f>
        <v>0</v>
      </c>
      <c r="L454" s="16">
        <f>IF(Inskrivning!A1156="h",Inskrivning!T1156,0)</f>
        <v>0</v>
      </c>
      <c r="M454" s="16">
        <f>IF(Inskrivning!A1156="h",Inskrivning!U1156,0)</f>
        <v>0</v>
      </c>
      <c r="N454" s="16">
        <f>IF(Inskrivning!A1156="h",Inskrivning!V1156,0)</f>
        <v>0</v>
      </c>
      <c r="O454" s="73">
        <f>IF(Inskrivning!A1156="h",Inskrivning!W1156,0)</f>
        <v>0</v>
      </c>
      <c r="P454" s="73">
        <f>IF(Inskrivning!A1156="h",Inskrivning!X1156,0)</f>
        <v>0</v>
      </c>
      <c r="Q454" s="113"/>
    </row>
    <row r="455" spans="1:17" ht="15.6" x14ac:dyDescent="0.3">
      <c r="A455" s="16">
        <f t="shared" si="5"/>
        <v>151</v>
      </c>
      <c r="B455" s="55">
        <f>IF(Inskrivning!A1157="h",Inskrivning!J1157,0)</f>
        <v>0</v>
      </c>
      <c r="C455" s="35">
        <f>IF(Inskrivning!A1157="h",Inskrivning!K1157,0)</f>
        <v>0</v>
      </c>
      <c r="D455" s="16">
        <f>IF(Inskrivning!A1157="h",Inskrivning!L1157,0)</f>
        <v>0</v>
      </c>
      <c r="E455" s="16">
        <f>IF(Inskrivning!A1157="h",Inskrivning!M1157,0)</f>
        <v>0</v>
      </c>
      <c r="F455" s="16">
        <f>IF(Inskrivning!A1157="h",Inskrivning!N1157,0)</f>
        <v>0</v>
      </c>
      <c r="G455" s="16">
        <f>IF(Inskrivning!A1157="h",Inskrivning!O1157,0)</f>
        <v>0</v>
      </c>
      <c r="H455" s="16">
        <f>IF(Inskrivning!A1157="h",Inskrivning!P1157,0)</f>
        <v>0</v>
      </c>
      <c r="I455" s="73">
        <f>IF(Inskrivning!A1157="h",Inskrivning!Q1157,0)</f>
        <v>0</v>
      </c>
      <c r="J455" s="16">
        <f>IF(Inskrivning!A1157="h",Inskrivning!R1157,0)</f>
        <v>0</v>
      </c>
      <c r="K455" s="16">
        <f>IF(Inskrivning!A1157="h",Inskrivning!S1157,0)</f>
        <v>0</v>
      </c>
      <c r="L455" s="16">
        <f>IF(Inskrivning!A1157="h",Inskrivning!T1157,0)</f>
        <v>0</v>
      </c>
      <c r="M455" s="16">
        <f>IF(Inskrivning!A1157="h",Inskrivning!U1157,0)</f>
        <v>0</v>
      </c>
      <c r="N455" s="16">
        <f>IF(Inskrivning!A1157="h",Inskrivning!V1157,0)</f>
        <v>0</v>
      </c>
      <c r="O455" s="73">
        <f>IF(Inskrivning!A1157="h",Inskrivning!W1157,0)</f>
        <v>0</v>
      </c>
      <c r="P455" s="73">
        <f>IF(Inskrivning!A1157="h",Inskrivning!X1157,0)</f>
        <v>0</v>
      </c>
      <c r="Q455" s="113"/>
    </row>
    <row r="456" spans="1:17" ht="15.6" x14ac:dyDescent="0.3">
      <c r="A456" s="16">
        <f t="shared" si="5"/>
        <v>152</v>
      </c>
      <c r="B456" s="55">
        <f>IF(Inskrivning!A1158="h",Inskrivning!J1158,0)</f>
        <v>0</v>
      </c>
      <c r="C456" s="35">
        <f>IF(Inskrivning!A1158="h",Inskrivning!K1158,0)</f>
        <v>0</v>
      </c>
      <c r="D456" s="16">
        <f>IF(Inskrivning!A1158="h",Inskrivning!L1158,0)</f>
        <v>0</v>
      </c>
      <c r="E456" s="16">
        <f>IF(Inskrivning!A1158="h",Inskrivning!M1158,0)</f>
        <v>0</v>
      </c>
      <c r="F456" s="16">
        <f>IF(Inskrivning!A1158="h",Inskrivning!N1158,0)</f>
        <v>0</v>
      </c>
      <c r="G456" s="16">
        <f>IF(Inskrivning!A1158="h",Inskrivning!O1158,0)</f>
        <v>0</v>
      </c>
      <c r="H456" s="16">
        <f>IF(Inskrivning!A1158="h",Inskrivning!P1158,0)</f>
        <v>0</v>
      </c>
      <c r="I456" s="73">
        <f>IF(Inskrivning!A1158="h",Inskrivning!Q1158,0)</f>
        <v>0</v>
      </c>
      <c r="J456" s="16">
        <f>IF(Inskrivning!A1158="h",Inskrivning!R1158,0)</f>
        <v>0</v>
      </c>
      <c r="K456" s="16">
        <f>IF(Inskrivning!A1158="h",Inskrivning!S1158,0)</f>
        <v>0</v>
      </c>
      <c r="L456" s="16">
        <f>IF(Inskrivning!A1158="h",Inskrivning!T1158,0)</f>
        <v>0</v>
      </c>
      <c r="M456" s="16">
        <f>IF(Inskrivning!A1158="h",Inskrivning!U1158,0)</f>
        <v>0</v>
      </c>
      <c r="N456" s="16">
        <f>IF(Inskrivning!A1158="h",Inskrivning!V1158,0)</f>
        <v>0</v>
      </c>
      <c r="O456" s="73">
        <f>IF(Inskrivning!A1158="h",Inskrivning!W1158,0)</f>
        <v>0</v>
      </c>
      <c r="P456" s="73">
        <f>IF(Inskrivning!A1158="h",Inskrivning!X1158,0)</f>
        <v>0</v>
      </c>
      <c r="Q456" s="113"/>
    </row>
    <row r="457" spans="1:17" ht="15.6" x14ac:dyDescent="0.3">
      <c r="A457" s="16">
        <f t="shared" si="5"/>
        <v>153</v>
      </c>
      <c r="B457" s="55">
        <f>IF(Inskrivning!A1159="h",Inskrivning!J1159,0)</f>
        <v>0</v>
      </c>
      <c r="C457" s="35">
        <f>IF(Inskrivning!A1159="h",Inskrivning!K1159,0)</f>
        <v>0</v>
      </c>
      <c r="D457" s="16">
        <f>IF(Inskrivning!A1159="h",Inskrivning!L1159,0)</f>
        <v>0</v>
      </c>
      <c r="E457" s="16">
        <f>IF(Inskrivning!A1159="h",Inskrivning!M1159,0)</f>
        <v>0</v>
      </c>
      <c r="F457" s="16">
        <f>IF(Inskrivning!A1159="h",Inskrivning!N1159,0)</f>
        <v>0</v>
      </c>
      <c r="G457" s="16">
        <f>IF(Inskrivning!A1159="h",Inskrivning!O1159,0)</f>
        <v>0</v>
      </c>
      <c r="H457" s="16">
        <f>IF(Inskrivning!A1159="h",Inskrivning!P1159,0)</f>
        <v>0</v>
      </c>
      <c r="I457" s="73">
        <f>IF(Inskrivning!A1159="h",Inskrivning!Q1159,0)</f>
        <v>0</v>
      </c>
      <c r="J457" s="16">
        <f>IF(Inskrivning!A1159="h",Inskrivning!R1159,0)</f>
        <v>0</v>
      </c>
      <c r="K457" s="16">
        <f>IF(Inskrivning!A1159="h",Inskrivning!S1159,0)</f>
        <v>0</v>
      </c>
      <c r="L457" s="16">
        <f>IF(Inskrivning!A1159="h",Inskrivning!T1159,0)</f>
        <v>0</v>
      </c>
      <c r="M457" s="16">
        <f>IF(Inskrivning!A1159="h",Inskrivning!U1159,0)</f>
        <v>0</v>
      </c>
      <c r="N457" s="16">
        <f>IF(Inskrivning!A1159="h",Inskrivning!V1159,0)</f>
        <v>0</v>
      </c>
      <c r="O457" s="73">
        <f>IF(Inskrivning!A1159="h",Inskrivning!W1159,0)</f>
        <v>0</v>
      </c>
      <c r="P457" s="73">
        <f>IF(Inskrivning!A1159="h",Inskrivning!X1159,0)</f>
        <v>0</v>
      </c>
      <c r="Q457" s="113"/>
    </row>
    <row r="458" spans="1:17" ht="15.6" x14ac:dyDescent="0.3">
      <c r="A458" s="16">
        <f t="shared" si="5"/>
        <v>154</v>
      </c>
      <c r="B458" s="55">
        <f>IF(Inskrivning!A1160="h",Inskrivning!J1160,0)</f>
        <v>0</v>
      </c>
      <c r="C458" s="35">
        <f>IF(Inskrivning!A1160="h",Inskrivning!K1160,0)</f>
        <v>0</v>
      </c>
      <c r="D458" s="16">
        <f>IF(Inskrivning!A1160="h",Inskrivning!L1160,0)</f>
        <v>0</v>
      </c>
      <c r="E458" s="16">
        <f>IF(Inskrivning!A1160="h",Inskrivning!M1160,0)</f>
        <v>0</v>
      </c>
      <c r="F458" s="16">
        <f>IF(Inskrivning!A1160="h",Inskrivning!N1160,0)</f>
        <v>0</v>
      </c>
      <c r="G458" s="16">
        <f>IF(Inskrivning!A1160="h",Inskrivning!O1160,0)</f>
        <v>0</v>
      </c>
      <c r="H458" s="16">
        <f>IF(Inskrivning!A1160="h",Inskrivning!P1160,0)</f>
        <v>0</v>
      </c>
      <c r="I458" s="73">
        <f>IF(Inskrivning!A1160="h",Inskrivning!Q1160,0)</f>
        <v>0</v>
      </c>
      <c r="J458" s="16">
        <f>IF(Inskrivning!A1160="h",Inskrivning!R1160,0)</f>
        <v>0</v>
      </c>
      <c r="K458" s="16">
        <f>IF(Inskrivning!A1160="h",Inskrivning!S1160,0)</f>
        <v>0</v>
      </c>
      <c r="L458" s="16">
        <f>IF(Inskrivning!A1160="h",Inskrivning!T1160,0)</f>
        <v>0</v>
      </c>
      <c r="M458" s="16">
        <f>IF(Inskrivning!A1160="h",Inskrivning!U1160,0)</f>
        <v>0</v>
      </c>
      <c r="N458" s="16">
        <f>IF(Inskrivning!A1160="h",Inskrivning!V1160,0)</f>
        <v>0</v>
      </c>
      <c r="O458" s="73">
        <f>IF(Inskrivning!A1160="h",Inskrivning!W1160,0)</f>
        <v>0</v>
      </c>
      <c r="P458" s="73">
        <f>IF(Inskrivning!A1160="h",Inskrivning!X1160,0)</f>
        <v>0</v>
      </c>
      <c r="Q458" s="113"/>
    </row>
    <row r="459" spans="1:17" ht="15.6" x14ac:dyDescent="0.3">
      <c r="A459" s="16">
        <f t="shared" si="5"/>
        <v>155</v>
      </c>
      <c r="B459" s="55">
        <f>IF(Inskrivning!A1161="h",Inskrivning!J1161,0)</f>
        <v>0</v>
      </c>
      <c r="C459" s="35">
        <f>IF(Inskrivning!A1161="h",Inskrivning!K1161,0)</f>
        <v>0</v>
      </c>
      <c r="D459" s="16">
        <f>IF(Inskrivning!A1161="h",Inskrivning!L1161,0)</f>
        <v>0</v>
      </c>
      <c r="E459" s="16">
        <f>IF(Inskrivning!A1161="h",Inskrivning!M1161,0)</f>
        <v>0</v>
      </c>
      <c r="F459" s="16">
        <f>IF(Inskrivning!A1161="h",Inskrivning!N1161,0)</f>
        <v>0</v>
      </c>
      <c r="G459" s="16">
        <f>IF(Inskrivning!A1161="h",Inskrivning!O1161,0)</f>
        <v>0</v>
      </c>
      <c r="H459" s="16">
        <f>IF(Inskrivning!A1161="h",Inskrivning!P1161,0)</f>
        <v>0</v>
      </c>
      <c r="I459" s="73">
        <f>IF(Inskrivning!A1161="h",Inskrivning!Q1161,0)</f>
        <v>0</v>
      </c>
      <c r="J459" s="16">
        <f>IF(Inskrivning!A1161="h",Inskrivning!R1161,0)</f>
        <v>0</v>
      </c>
      <c r="K459" s="16">
        <f>IF(Inskrivning!A1161="h",Inskrivning!S1161,0)</f>
        <v>0</v>
      </c>
      <c r="L459" s="16">
        <f>IF(Inskrivning!A1161="h",Inskrivning!T1161,0)</f>
        <v>0</v>
      </c>
      <c r="M459" s="16">
        <f>IF(Inskrivning!A1161="h",Inskrivning!U1161,0)</f>
        <v>0</v>
      </c>
      <c r="N459" s="16">
        <f>IF(Inskrivning!A1161="h",Inskrivning!V1161,0)</f>
        <v>0</v>
      </c>
      <c r="O459" s="73">
        <f>IF(Inskrivning!A1161="h",Inskrivning!W1161,0)</f>
        <v>0</v>
      </c>
      <c r="P459" s="73">
        <f>IF(Inskrivning!A1161="h",Inskrivning!X1161,0)</f>
        <v>0</v>
      </c>
      <c r="Q459" s="113"/>
    </row>
    <row r="460" spans="1:17" ht="15.6" x14ac:dyDescent="0.3">
      <c r="A460" s="16">
        <f t="shared" si="5"/>
        <v>156</v>
      </c>
      <c r="B460" s="55">
        <f>IF(Inskrivning!A1162="h",Inskrivning!J1162,0)</f>
        <v>0</v>
      </c>
      <c r="C460" s="35">
        <f>IF(Inskrivning!A1162="h",Inskrivning!K1162,0)</f>
        <v>0</v>
      </c>
      <c r="D460" s="16">
        <f>IF(Inskrivning!A1162="h",Inskrivning!L1162,0)</f>
        <v>0</v>
      </c>
      <c r="E460" s="16">
        <f>IF(Inskrivning!A1162="h",Inskrivning!M1162,0)</f>
        <v>0</v>
      </c>
      <c r="F460" s="16">
        <f>IF(Inskrivning!A1162="h",Inskrivning!N1162,0)</f>
        <v>0</v>
      </c>
      <c r="G460" s="16">
        <f>IF(Inskrivning!A1162="h",Inskrivning!O1162,0)</f>
        <v>0</v>
      </c>
      <c r="H460" s="16">
        <f>IF(Inskrivning!A1162="h",Inskrivning!P1162,0)</f>
        <v>0</v>
      </c>
      <c r="I460" s="73">
        <f>IF(Inskrivning!A1162="h",Inskrivning!Q1162,0)</f>
        <v>0</v>
      </c>
      <c r="J460" s="16">
        <f>IF(Inskrivning!A1162="h",Inskrivning!R1162,0)</f>
        <v>0</v>
      </c>
      <c r="K460" s="16">
        <f>IF(Inskrivning!A1162="h",Inskrivning!S1162,0)</f>
        <v>0</v>
      </c>
      <c r="L460" s="16">
        <f>IF(Inskrivning!A1162="h",Inskrivning!T1162,0)</f>
        <v>0</v>
      </c>
      <c r="M460" s="16">
        <f>IF(Inskrivning!A1162="h",Inskrivning!U1162,0)</f>
        <v>0</v>
      </c>
      <c r="N460" s="16">
        <f>IF(Inskrivning!A1162="h",Inskrivning!V1162,0)</f>
        <v>0</v>
      </c>
      <c r="O460" s="73">
        <f>IF(Inskrivning!A1162="h",Inskrivning!W1162,0)</f>
        <v>0</v>
      </c>
      <c r="P460" s="73">
        <f>IF(Inskrivning!A1162="h",Inskrivning!X1162,0)</f>
        <v>0</v>
      </c>
      <c r="Q460" s="113"/>
    </row>
    <row r="461" spans="1:17" ht="15.6" x14ac:dyDescent="0.3">
      <c r="A461" s="16">
        <f t="shared" si="5"/>
        <v>157</v>
      </c>
      <c r="B461" s="55">
        <f>IF(Inskrivning!A1163="h",Inskrivning!J1163,0)</f>
        <v>0</v>
      </c>
      <c r="C461" s="35">
        <f>IF(Inskrivning!A1163="h",Inskrivning!K1163,0)</f>
        <v>0</v>
      </c>
      <c r="D461" s="16">
        <f>IF(Inskrivning!A1163="h",Inskrivning!L1163,0)</f>
        <v>0</v>
      </c>
      <c r="E461" s="16">
        <f>IF(Inskrivning!A1163="h",Inskrivning!M1163,0)</f>
        <v>0</v>
      </c>
      <c r="F461" s="16">
        <f>IF(Inskrivning!A1163="h",Inskrivning!N1163,0)</f>
        <v>0</v>
      </c>
      <c r="G461" s="16">
        <f>IF(Inskrivning!A1163="h",Inskrivning!O1163,0)</f>
        <v>0</v>
      </c>
      <c r="H461" s="16">
        <f>IF(Inskrivning!A1163="h",Inskrivning!P1163,0)</f>
        <v>0</v>
      </c>
      <c r="I461" s="73">
        <f>IF(Inskrivning!A1163="h",Inskrivning!Q1163,0)</f>
        <v>0</v>
      </c>
      <c r="J461" s="16">
        <f>IF(Inskrivning!A1163="h",Inskrivning!R1163,0)</f>
        <v>0</v>
      </c>
      <c r="K461" s="16">
        <f>IF(Inskrivning!A1163="h",Inskrivning!S1163,0)</f>
        <v>0</v>
      </c>
      <c r="L461" s="16">
        <f>IF(Inskrivning!A1163="h",Inskrivning!T1163,0)</f>
        <v>0</v>
      </c>
      <c r="M461" s="16">
        <f>IF(Inskrivning!A1163="h",Inskrivning!U1163,0)</f>
        <v>0</v>
      </c>
      <c r="N461" s="16">
        <f>IF(Inskrivning!A1163="h",Inskrivning!V1163,0)</f>
        <v>0</v>
      </c>
      <c r="O461" s="73">
        <f>IF(Inskrivning!A1163="h",Inskrivning!W1163,0)</f>
        <v>0</v>
      </c>
      <c r="P461" s="73">
        <f>IF(Inskrivning!A1163="h",Inskrivning!X1163,0)</f>
        <v>0</v>
      </c>
      <c r="Q461" s="113"/>
    </row>
    <row r="462" spans="1:17" ht="15.6" x14ac:dyDescent="0.3">
      <c r="A462" s="16">
        <f t="shared" si="5"/>
        <v>158</v>
      </c>
      <c r="B462" s="55">
        <f>IF(Inskrivning!A1164="h",Inskrivning!J1164,0)</f>
        <v>0</v>
      </c>
      <c r="C462" s="35">
        <f>IF(Inskrivning!A1164="h",Inskrivning!K1164,0)</f>
        <v>0</v>
      </c>
      <c r="D462" s="16">
        <f>IF(Inskrivning!A1164="h",Inskrivning!L1164,0)</f>
        <v>0</v>
      </c>
      <c r="E462" s="16">
        <f>IF(Inskrivning!A1164="h",Inskrivning!M1164,0)</f>
        <v>0</v>
      </c>
      <c r="F462" s="16">
        <f>IF(Inskrivning!A1164="h",Inskrivning!N1164,0)</f>
        <v>0</v>
      </c>
      <c r="G462" s="16">
        <f>IF(Inskrivning!A1164="h",Inskrivning!O1164,0)</f>
        <v>0</v>
      </c>
      <c r="H462" s="16">
        <f>IF(Inskrivning!A1164="h",Inskrivning!P1164,0)</f>
        <v>0</v>
      </c>
      <c r="I462" s="73">
        <f>IF(Inskrivning!A1164="h",Inskrivning!Q1164,0)</f>
        <v>0</v>
      </c>
      <c r="J462" s="16">
        <f>IF(Inskrivning!A1164="h",Inskrivning!R1164,0)</f>
        <v>0</v>
      </c>
      <c r="K462" s="16">
        <f>IF(Inskrivning!A1164="h",Inskrivning!S1164,0)</f>
        <v>0</v>
      </c>
      <c r="L462" s="16">
        <f>IF(Inskrivning!A1164="h",Inskrivning!T1164,0)</f>
        <v>0</v>
      </c>
      <c r="M462" s="16">
        <f>IF(Inskrivning!A1164="h",Inskrivning!U1164,0)</f>
        <v>0</v>
      </c>
      <c r="N462" s="16">
        <f>IF(Inskrivning!A1164="h",Inskrivning!V1164,0)</f>
        <v>0</v>
      </c>
      <c r="O462" s="73">
        <f>IF(Inskrivning!A1164="h",Inskrivning!W1164,0)</f>
        <v>0</v>
      </c>
      <c r="P462" s="73">
        <f>IF(Inskrivning!A1164="h",Inskrivning!X1164,0)</f>
        <v>0</v>
      </c>
      <c r="Q462" s="113"/>
    </row>
    <row r="463" spans="1:17" ht="15.6" x14ac:dyDescent="0.3">
      <c r="A463" s="16">
        <f t="shared" si="5"/>
        <v>159</v>
      </c>
      <c r="B463" s="55">
        <f>IF(Inskrivning!A1165="h",Inskrivning!J1165,0)</f>
        <v>0</v>
      </c>
      <c r="C463" s="35">
        <f>IF(Inskrivning!A1165="h",Inskrivning!K1165,0)</f>
        <v>0</v>
      </c>
      <c r="D463" s="16">
        <f>IF(Inskrivning!A1165="h",Inskrivning!L1165,0)</f>
        <v>0</v>
      </c>
      <c r="E463" s="16">
        <f>IF(Inskrivning!A1165="h",Inskrivning!M1165,0)</f>
        <v>0</v>
      </c>
      <c r="F463" s="16">
        <f>IF(Inskrivning!A1165="h",Inskrivning!N1165,0)</f>
        <v>0</v>
      </c>
      <c r="G463" s="16">
        <f>IF(Inskrivning!A1165="h",Inskrivning!O1165,0)</f>
        <v>0</v>
      </c>
      <c r="H463" s="16">
        <f>IF(Inskrivning!A1165="h",Inskrivning!P1165,0)</f>
        <v>0</v>
      </c>
      <c r="I463" s="73">
        <f>IF(Inskrivning!A1165="h",Inskrivning!Q1165,0)</f>
        <v>0</v>
      </c>
      <c r="J463" s="16">
        <f>IF(Inskrivning!A1165="h",Inskrivning!R1165,0)</f>
        <v>0</v>
      </c>
      <c r="K463" s="16">
        <f>IF(Inskrivning!A1165="h",Inskrivning!S1165,0)</f>
        <v>0</v>
      </c>
      <c r="L463" s="16">
        <f>IF(Inskrivning!A1165="h",Inskrivning!T1165,0)</f>
        <v>0</v>
      </c>
      <c r="M463" s="16">
        <f>IF(Inskrivning!A1165="h",Inskrivning!U1165,0)</f>
        <v>0</v>
      </c>
      <c r="N463" s="16">
        <f>IF(Inskrivning!A1165="h",Inskrivning!V1165,0)</f>
        <v>0</v>
      </c>
      <c r="O463" s="73">
        <f>IF(Inskrivning!A1165="h",Inskrivning!W1165,0)</f>
        <v>0</v>
      </c>
      <c r="P463" s="73">
        <f>IF(Inskrivning!A1165="h",Inskrivning!X1165,0)</f>
        <v>0</v>
      </c>
      <c r="Q463" s="113"/>
    </row>
    <row r="464" spans="1:17" ht="15.6" x14ac:dyDescent="0.3">
      <c r="A464" s="16">
        <f t="shared" si="5"/>
        <v>160</v>
      </c>
      <c r="B464" s="55">
        <f>IF(Inskrivning!A1166="h",Inskrivning!J1166,0)</f>
        <v>0</v>
      </c>
      <c r="C464" s="35">
        <f>IF(Inskrivning!A1166="h",Inskrivning!K1166,0)</f>
        <v>0</v>
      </c>
      <c r="D464" s="16">
        <f>IF(Inskrivning!A1166="h",Inskrivning!L1166,0)</f>
        <v>0</v>
      </c>
      <c r="E464" s="16">
        <f>IF(Inskrivning!A1166="h",Inskrivning!M1166,0)</f>
        <v>0</v>
      </c>
      <c r="F464" s="16">
        <f>IF(Inskrivning!A1166="h",Inskrivning!N1166,0)</f>
        <v>0</v>
      </c>
      <c r="G464" s="16">
        <f>IF(Inskrivning!A1166="h",Inskrivning!O1166,0)</f>
        <v>0</v>
      </c>
      <c r="H464" s="16">
        <f>IF(Inskrivning!A1166="h",Inskrivning!P1166,0)</f>
        <v>0</v>
      </c>
      <c r="I464" s="73">
        <f>IF(Inskrivning!A1166="h",Inskrivning!Q1166,0)</f>
        <v>0</v>
      </c>
      <c r="J464" s="16">
        <f>IF(Inskrivning!A1166="h",Inskrivning!R1166,0)</f>
        <v>0</v>
      </c>
      <c r="K464" s="16">
        <f>IF(Inskrivning!A1166="h",Inskrivning!S1166,0)</f>
        <v>0</v>
      </c>
      <c r="L464" s="16">
        <f>IF(Inskrivning!A1166="h",Inskrivning!T1166,0)</f>
        <v>0</v>
      </c>
      <c r="M464" s="16">
        <f>IF(Inskrivning!A1166="h",Inskrivning!U1166,0)</f>
        <v>0</v>
      </c>
      <c r="N464" s="16">
        <f>IF(Inskrivning!A1166="h",Inskrivning!V1166,0)</f>
        <v>0</v>
      </c>
      <c r="O464" s="73">
        <f>IF(Inskrivning!A1166="h",Inskrivning!W1166,0)</f>
        <v>0</v>
      </c>
      <c r="P464" s="73">
        <f>IF(Inskrivning!A1166="h",Inskrivning!X1166,0)</f>
        <v>0</v>
      </c>
      <c r="Q464" s="113"/>
    </row>
    <row r="465" spans="1:17" ht="15.6" x14ac:dyDescent="0.3">
      <c r="A465" s="16">
        <f t="shared" si="5"/>
        <v>161</v>
      </c>
      <c r="B465" s="55">
        <f>IF(Inskrivning!A1167="h",Inskrivning!J1167,0)</f>
        <v>0</v>
      </c>
      <c r="C465" s="35">
        <f>IF(Inskrivning!A1167="h",Inskrivning!K1167,0)</f>
        <v>0</v>
      </c>
      <c r="D465" s="16">
        <f>IF(Inskrivning!A1167="h",Inskrivning!L1167,0)</f>
        <v>0</v>
      </c>
      <c r="E465" s="16">
        <f>IF(Inskrivning!A1167="h",Inskrivning!M1167,0)</f>
        <v>0</v>
      </c>
      <c r="F465" s="16">
        <f>IF(Inskrivning!A1167="h",Inskrivning!N1167,0)</f>
        <v>0</v>
      </c>
      <c r="G465" s="16">
        <f>IF(Inskrivning!A1167="h",Inskrivning!O1167,0)</f>
        <v>0</v>
      </c>
      <c r="H465" s="16">
        <f>IF(Inskrivning!A1167="h",Inskrivning!P1167,0)</f>
        <v>0</v>
      </c>
      <c r="I465" s="73">
        <f>IF(Inskrivning!A1167="h",Inskrivning!Q1167,0)</f>
        <v>0</v>
      </c>
      <c r="J465" s="16">
        <f>IF(Inskrivning!A1167="h",Inskrivning!R1167,0)</f>
        <v>0</v>
      </c>
      <c r="K465" s="16">
        <f>IF(Inskrivning!A1167="h",Inskrivning!S1167,0)</f>
        <v>0</v>
      </c>
      <c r="L465" s="16">
        <f>IF(Inskrivning!A1167="h",Inskrivning!T1167,0)</f>
        <v>0</v>
      </c>
      <c r="M465" s="16">
        <f>IF(Inskrivning!A1167="h",Inskrivning!U1167,0)</f>
        <v>0</v>
      </c>
      <c r="N465" s="16">
        <f>IF(Inskrivning!A1167="h",Inskrivning!V1167,0)</f>
        <v>0</v>
      </c>
      <c r="O465" s="73">
        <f>IF(Inskrivning!A1167="h",Inskrivning!W1167,0)</f>
        <v>0</v>
      </c>
      <c r="P465" s="73">
        <f>IF(Inskrivning!A1167="h",Inskrivning!X1167,0)</f>
        <v>0</v>
      </c>
      <c r="Q465" s="113"/>
    </row>
    <row r="466" spans="1:17" ht="15.6" x14ac:dyDescent="0.3">
      <c r="A466" s="16">
        <f t="shared" si="5"/>
        <v>162</v>
      </c>
      <c r="B466" s="55">
        <f>IF(Inskrivning!A1168="h",Inskrivning!J1168,0)</f>
        <v>0</v>
      </c>
      <c r="C466" s="35">
        <f>IF(Inskrivning!A1168="h",Inskrivning!K1168,0)</f>
        <v>0</v>
      </c>
      <c r="D466" s="16">
        <f>IF(Inskrivning!A1168="h",Inskrivning!L1168,0)</f>
        <v>0</v>
      </c>
      <c r="E466" s="16">
        <f>IF(Inskrivning!A1168="h",Inskrivning!M1168,0)</f>
        <v>0</v>
      </c>
      <c r="F466" s="16">
        <f>IF(Inskrivning!A1168="h",Inskrivning!N1168,0)</f>
        <v>0</v>
      </c>
      <c r="G466" s="16">
        <f>IF(Inskrivning!A1168="h",Inskrivning!O1168,0)</f>
        <v>0</v>
      </c>
      <c r="H466" s="16">
        <f>IF(Inskrivning!A1168="h",Inskrivning!P1168,0)</f>
        <v>0</v>
      </c>
      <c r="I466" s="73">
        <f>IF(Inskrivning!A1168="h",Inskrivning!Q1168,0)</f>
        <v>0</v>
      </c>
      <c r="J466" s="16">
        <f>IF(Inskrivning!A1168="h",Inskrivning!R1168,0)</f>
        <v>0</v>
      </c>
      <c r="K466" s="16">
        <f>IF(Inskrivning!A1168="h",Inskrivning!S1168,0)</f>
        <v>0</v>
      </c>
      <c r="L466" s="16">
        <f>IF(Inskrivning!A1168="h",Inskrivning!T1168,0)</f>
        <v>0</v>
      </c>
      <c r="M466" s="16">
        <f>IF(Inskrivning!A1168="h",Inskrivning!U1168,0)</f>
        <v>0</v>
      </c>
      <c r="N466" s="16">
        <f>IF(Inskrivning!A1168="h",Inskrivning!V1168,0)</f>
        <v>0</v>
      </c>
      <c r="O466" s="73">
        <f>IF(Inskrivning!A1168="h",Inskrivning!W1168,0)</f>
        <v>0</v>
      </c>
      <c r="P466" s="73">
        <f>IF(Inskrivning!A1168="h",Inskrivning!X1168,0)</f>
        <v>0</v>
      </c>
      <c r="Q466" s="113"/>
    </row>
    <row r="467" spans="1:17" ht="15.6" x14ac:dyDescent="0.3">
      <c r="A467" s="16">
        <f t="shared" si="5"/>
        <v>163</v>
      </c>
      <c r="B467" s="55">
        <f>IF(Inskrivning!A1169="h",Inskrivning!J1169,0)</f>
        <v>0</v>
      </c>
      <c r="C467" s="35">
        <f>IF(Inskrivning!A1169="h",Inskrivning!K1169,0)</f>
        <v>0</v>
      </c>
      <c r="D467" s="16">
        <f>IF(Inskrivning!A1169="h",Inskrivning!L1169,0)</f>
        <v>0</v>
      </c>
      <c r="E467" s="16">
        <f>IF(Inskrivning!A1169="h",Inskrivning!M1169,0)</f>
        <v>0</v>
      </c>
      <c r="F467" s="16">
        <f>IF(Inskrivning!A1169="h",Inskrivning!N1169,0)</f>
        <v>0</v>
      </c>
      <c r="G467" s="16">
        <f>IF(Inskrivning!A1169="h",Inskrivning!O1169,0)</f>
        <v>0</v>
      </c>
      <c r="H467" s="16">
        <f>IF(Inskrivning!A1169="h",Inskrivning!P1169,0)</f>
        <v>0</v>
      </c>
      <c r="I467" s="73">
        <f>IF(Inskrivning!A1169="h",Inskrivning!Q1169,0)</f>
        <v>0</v>
      </c>
      <c r="J467" s="16">
        <f>IF(Inskrivning!A1169="h",Inskrivning!R1169,0)</f>
        <v>0</v>
      </c>
      <c r="K467" s="16">
        <f>IF(Inskrivning!A1169="h",Inskrivning!S1169,0)</f>
        <v>0</v>
      </c>
      <c r="L467" s="16">
        <f>IF(Inskrivning!A1169="h",Inskrivning!T1169,0)</f>
        <v>0</v>
      </c>
      <c r="M467" s="16">
        <f>IF(Inskrivning!A1169="h",Inskrivning!U1169,0)</f>
        <v>0</v>
      </c>
      <c r="N467" s="16">
        <f>IF(Inskrivning!A1169="h",Inskrivning!V1169,0)</f>
        <v>0</v>
      </c>
      <c r="O467" s="73">
        <f>IF(Inskrivning!A1169="h",Inskrivning!W1169,0)</f>
        <v>0</v>
      </c>
      <c r="P467" s="73">
        <f>IF(Inskrivning!A1169="h",Inskrivning!X1169,0)</f>
        <v>0</v>
      </c>
      <c r="Q467" s="113"/>
    </row>
    <row r="468" spans="1:17" ht="15.6" x14ac:dyDescent="0.3">
      <c r="A468" s="16">
        <f t="shared" si="5"/>
        <v>164</v>
      </c>
      <c r="B468" s="55">
        <f>IF(Inskrivning!A1170="h",Inskrivning!J1170,0)</f>
        <v>0</v>
      </c>
      <c r="C468" s="35">
        <f>IF(Inskrivning!A1170="h",Inskrivning!K1170,0)</f>
        <v>0</v>
      </c>
      <c r="D468" s="16">
        <f>IF(Inskrivning!A1170="h",Inskrivning!L1170,0)</f>
        <v>0</v>
      </c>
      <c r="E468" s="16">
        <f>IF(Inskrivning!A1170="h",Inskrivning!M1170,0)</f>
        <v>0</v>
      </c>
      <c r="F468" s="16">
        <f>IF(Inskrivning!A1170="h",Inskrivning!N1170,0)</f>
        <v>0</v>
      </c>
      <c r="G468" s="16">
        <f>IF(Inskrivning!A1170="h",Inskrivning!O1170,0)</f>
        <v>0</v>
      </c>
      <c r="H468" s="16">
        <f>IF(Inskrivning!A1170="h",Inskrivning!P1170,0)</f>
        <v>0</v>
      </c>
      <c r="I468" s="73">
        <f>IF(Inskrivning!A1170="h",Inskrivning!Q1170,0)</f>
        <v>0</v>
      </c>
      <c r="J468" s="16">
        <f>IF(Inskrivning!A1170="h",Inskrivning!R1170,0)</f>
        <v>0</v>
      </c>
      <c r="K468" s="16">
        <f>IF(Inskrivning!A1170="h",Inskrivning!S1170,0)</f>
        <v>0</v>
      </c>
      <c r="L468" s="16">
        <f>IF(Inskrivning!A1170="h",Inskrivning!T1170,0)</f>
        <v>0</v>
      </c>
      <c r="M468" s="16">
        <f>IF(Inskrivning!A1170="h",Inskrivning!U1170,0)</f>
        <v>0</v>
      </c>
      <c r="N468" s="16">
        <f>IF(Inskrivning!A1170="h",Inskrivning!V1170,0)</f>
        <v>0</v>
      </c>
      <c r="O468" s="73">
        <f>IF(Inskrivning!A1170="h",Inskrivning!W1170,0)</f>
        <v>0</v>
      </c>
      <c r="P468" s="73">
        <f>IF(Inskrivning!A1170="h",Inskrivning!X1170,0)</f>
        <v>0</v>
      </c>
      <c r="Q468" s="113"/>
    </row>
    <row r="469" spans="1:17" ht="15.6" x14ac:dyDescent="0.3">
      <c r="A469" s="16">
        <f t="shared" si="5"/>
        <v>165</v>
      </c>
      <c r="B469" s="55">
        <f>IF(Inskrivning!A1171="h",Inskrivning!J1171,0)</f>
        <v>0</v>
      </c>
      <c r="C469" s="35">
        <f>IF(Inskrivning!A1171="h",Inskrivning!K1171,0)</f>
        <v>0</v>
      </c>
      <c r="D469" s="16">
        <f>IF(Inskrivning!A1171="h",Inskrivning!L1171,0)</f>
        <v>0</v>
      </c>
      <c r="E469" s="16">
        <f>IF(Inskrivning!A1171="h",Inskrivning!M1171,0)</f>
        <v>0</v>
      </c>
      <c r="F469" s="16">
        <f>IF(Inskrivning!A1171="h",Inskrivning!N1171,0)</f>
        <v>0</v>
      </c>
      <c r="G469" s="16">
        <f>IF(Inskrivning!A1171="h",Inskrivning!O1171,0)</f>
        <v>0</v>
      </c>
      <c r="H469" s="16">
        <f>IF(Inskrivning!A1171="h",Inskrivning!P1171,0)</f>
        <v>0</v>
      </c>
      <c r="I469" s="73">
        <f>IF(Inskrivning!A1171="h",Inskrivning!Q1171,0)</f>
        <v>0</v>
      </c>
      <c r="J469" s="16">
        <f>IF(Inskrivning!A1171="h",Inskrivning!R1171,0)</f>
        <v>0</v>
      </c>
      <c r="K469" s="16">
        <f>IF(Inskrivning!A1171="h",Inskrivning!S1171,0)</f>
        <v>0</v>
      </c>
      <c r="L469" s="16">
        <f>IF(Inskrivning!A1171="h",Inskrivning!T1171,0)</f>
        <v>0</v>
      </c>
      <c r="M469" s="16">
        <f>IF(Inskrivning!A1171="h",Inskrivning!U1171,0)</f>
        <v>0</v>
      </c>
      <c r="N469" s="16">
        <f>IF(Inskrivning!A1171="h",Inskrivning!V1171,0)</f>
        <v>0</v>
      </c>
      <c r="O469" s="73">
        <f>IF(Inskrivning!A1171="h",Inskrivning!W1171,0)</f>
        <v>0</v>
      </c>
      <c r="P469" s="73">
        <f>IF(Inskrivning!A1171="h",Inskrivning!X1171,0)</f>
        <v>0</v>
      </c>
      <c r="Q469" s="113"/>
    </row>
    <row r="470" spans="1:17" ht="15.6" x14ac:dyDescent="0.3">
      <c r="A470" s="16">
        <f t="shared" si="5"/>
        <v>166</v>
      </c>
      <c r="B470" s="55">
        <f>IF(Inskrivning!A1172="h",Inskrivning!J1172,0)</f>
        <v>0</v>
      </c>
      <c r="C470" s="35">
        <f>IF(Inskrivning!A1172="h",Inskrivning!K1172,0)</f>
        <v>0</v>
      </c>
      <c r="D470" s="16">
        <f>IF(Inskrivning!A1172="h",Inskrivning!L1172,0)</f>
        <v>0</v>
      </c>
      <c r="E470" s="16">
        <f>IF(Inskrivning!A1172="h",Inskrivning!M1172,0)</f>
        <v>0</v>
      </c>
      <c r="F470" s="16">
        <f>IF(Inskrivning!A1172="h",Inskrivning!N1172,0)</f>
        <v>0</v>
      </c>
      <c r="G470" s="16">
        <f>IF(Inskrivning!A1172="h",Inskrivning!O1172,0)</f>
        <v>0</v>
      </c>
      <c r="H470" s="16">
        <f>IF(Inskrivning!A1172="h",Inskrivning!P1172,0)</f>
        <v>0</v>
      </c>
      <c r="I470" s="73">
        <f>IF(Inskrivning!A1172="h",Inskrivning!Q1172,0)</f>
        <v>0</v>
      </c>
      <c r="J470" s="16">
        <f>IF(Inskrivning!A1172="h",Inskrivning!R1172,0)</f>
        <v>0</v>
      </c>
      <c r="K470" s="16">
        <f>IF(Inskrivning!A1172="h",Inskrivning!S1172,0)</f>
        <v>0</v>
      </c>
      <c r="L470" s="16">
        <f>IF(Inskrivning!A1172="h",Inskrivning!T1172,0)</f>
        <v>0</v>
      </c>
      <c r="M470" s="16">
        <f>IF(Inskrivning!A1172="h",Inskrivning!U1172,0)</f>
        <v>0</v>
      </c>
      <c r="N470" s="16">
        <f>IF(Inskrivning!A1172="h",Inskrivning!V1172,0)</f>
        <v>0</v>
      </c>
      <c r="O470" s="73">
        <f>IF(Inskrivning!A1172="h",Inskrivning!W1172,0)</f>
        <v>0</v>
      </c>
      <c r="P470" s="73">
        <f>IF(Inskrivning!A1172="h",Inskrivning!X1172,0)</f>
        <v>0</v>
      </c>
      <c r="Q470" s="113"/>
    </row>
    <row r="471" spans="1:17" ht="15.6" x14ac:dyDescent="0.3">
      <c r="A471" s="16">
        <f t="shared" si="5"/>
        <v>167</v>
      </c>
      <c r="B471" s="55">
        <f>IF(Inskrivning!A1173="h",Inskrivning!J1173,0)</f>
        <v>0</v>
      </c>
      <c r="C471" s="35">
        <f>IF(Inskrivning!A1173="h",Inskrivning!K1173,0)</f>
        <v>0</v>
      </c>
      <c r="D471" s="16">
        <f>IF(Inskrivning!A1173="h",Inskrivning!L1173,0)</f>
        <v>0</v>
      </c>
      <c r="E471" s="16">
        <f>IF(Inskrivning!A1173="h",Inskrivning!M1173,0)</f>
        <v>0</v>
      </c>
      <c r="F471" s="16">
        <f>IF(Inskrivning!A1173="h",Inskrivning!N1173,0)</f>
        <v>0</v>
      </c>
      <c r="G471" s="16">
        <f>IF(Inskrivning!A1173="h",Inskrivning!O1173,0)</f>
        <v>0</v>
      </c>
      <c r="H471" s="16">
        <f>IF(Inskrivning!A1173="h",Inskrivning!P1173,0)</f>
        <v>0</v>
      </c>
      <c r="I471" s="73">
        <f>IF(Inskrivning!A1173="h",Inskrivning!Q1173,0)</f>
        <v>0</v>
      </c>
      <c r="J471" s="16">
        <f>IF(Inskrivning!A1173="h",Inskrivning!R1173,0)</f>
        <v>0</v>
      </c>
      <c r="K471" s="16">
        <f>IF(Inskrivning!A1173="h",Inskrivning!S1173,0)</f>
        <v>0</v>
      </c>
      <c r="L471" s="16">
        <f>IF(Inskrivning!A1173="h",Inskrivning!T1173,0)</f>
        <v>0</v>
      </c>
      <c r="M471" s="16">
        <f>IF(Inskrivning!A1173="h",Inskrivning!U1173,0)</f>
        <v>0</v>
      </c>
      <c r="N471" s="16">
        <f>IF(Inskrivning!A1173="h",Inskrivning!V1173,0)</f>
        <v>0</v>
      </c>
      <c r="O471" s="73">
        <f>IF(Inskrivning!A1173="h",Inskrivning!W1173,0)</f>
        <v>0</v>
      </c>
      <c r="P471" s="73">
        <f>IF(Inskrivning!A1173="h",Inskrivning!X1173,0)</f>
        <v>0</v>
      </c>
      <c r="Q471" s="113"/>
    </row>
    <row r="472" spans="1:17" ht="15.6" x14ac:dyDescent="0.3">
      <c r="A472" s="16">
        <f t="shared" si="5"/>
        <v>168</v>
      </c>
      <c r="B472" s="55">
        <f>IF(Inskrivning!A1174="h",Inskrivning!J1174,0)</f>
        <v>0</v>
      </c>
      <c r="C472" s="35">
        <f>IF(Inskrivning!A1174="h",Inskrivning!K1174,0)</f>
        <v>0</v>
      </c>
      <c r="D472" s="16">
        <f>IF(Inskrivning!A1174="h",Inskrivning!L1174,0)</f>
        <v>0</v>
      </c>
      <c r="E472" s="16">
        <f>IF(Inskrivning!A1174="h",Inskrivning!M1174,0)</f>
        <v>0</v>
      </c>
      <c r="F472" s="16">
        <f>IF(Inskrivning!A1174="h",Inskrivning!N1174,0)</f>
        <v>0</v>
      </c>
      <c r="G472" s="16">
        <f>IF(Inskrivning!A1174="h",Inskrivning!O1174,0)</f>
        <v>0</v>
      </c>
      <c r="H472" s="16">
        <f>IF(Inskrivning!A1174="h",Inskrivning!P1174,0)</f>
        <v>0</v>
      </c>
      <c r="I472" s="73">
        <f>IF(Inskrivning!A1174="h",Inskrivning!Q1174,0)</f>
        <v>0</v>
      </c>
      <c r="J472" s="16">
        <f>IF(Inskrivning!A1174="h",Inskrivning!R1174,0)</f>
        <v>0</v>
      </c>
      <c r="K472" s="16">
        <f>IF(Inskrivning!A1174="h",Inskrivning!S1174,0)</f>
        <v>0</v>
      </c>
      <c r="L472" s="16">
        <f>IF(Inskrivning!A1174="h",Inskrivning!T1174,0)</f>
        <v>0</v>
      </c>
      <c r="M472" s="16">
        <f>IF(Inskrivning!A1174="h",Inskrivning!U1174,0)</f>
        <v>0</v>
      </c>
      <c r="N472" s="16">
        <f>IF(Inskrivning!A1174="h",Inskrivning!V1174,0)</f>
        <v>0</v>
      </c>
      <c r="O472" s="73">
        <f>IF(Inskrivning!A1174="h",Inskrivning!W1174,0)</f>
        <v>0</v>
      </c>
      <c r="P472" s="73">
        <f>IF(Inskrivning!A1174="h",Inskrivning!X1174,0)</f>
        <v>0</v>
      </c>
      <c r="Q472" s="113"/>
    </row>
    <row r="473" spans="1:17" ht="15.6" x14ac:dyDescent="0.3">
      <c r="A473" s="16">
        <f t="shared" si="5"/>
        <v>169</v>
      </c>
      <c r="B473" s="55">
        <f>IF(Inskrivning!A1175="h",Inskrivning!J1175,0)</f>
        <v>0</v>
      </c>
      <c r="C473" s="35">
        <f>IF(Inskrivning!A1175="h",Inskrivning!K1175,0)</f>
        <v>0</v>
      </c>
      <c r="D473" s="16">
        <f>IF(Inskrivning!A1175="h",Inskrivning!L1175,0)</f>
        <v>0</v>
      </c>
      <c r="E473" s="16">
        <f>IF(Inskrivning!A1175="h",Inskrivning!M1175,0)</f>
        <v>0</v>
      </c>
      <c r="F473" s="16">
        <f>IF(Inskrivning!A1175="h",Inskrivning!N1175,0)</f>
        <v>0</v>
      </c>
      <c r="G473" s="16">
        <f>IF(Inskrivning!A1175="h",Inskrivning!O1175,0)</f>
        <v>0</v>
      </c>
      <c r="H473" s="16">
        <f>IF(Inskrivning!A1175="h",Inskrivning!P1175,0)</f>
        <v>0</v>
      </c>
      <c r="I473" s="73">
        <f>IF(Inskrivning!A1175="h",Inskrivning!Q1175,0)</f>
        <v>0</v>
      </c>
      <c r="J473" s="16">
        <f>IF(Inskrivning!A1175="h",Inskrivning!R1175,0)</f>
        <v>0</v>
      </c>
      <c r="K473" s="16">
        <f>IF(Inskrivning!A1175="h",Inskrivning!S1175,0)</f>
        <v>0</v>
      </c>
      <c r="L473" s="16">
        <f>IF(Inskrivning!A1175="h",Inskrivning!T1175,0)</f>
        <v>0</v>
      </c>
      <c r="M473" s="16">
        <f>IF(Inskrivning!A1175="h",Inskrivning!U1175,0)</f>
        <v>0</v>
      </c>
      <c r="N473" s="16">
        <f>IF(Inskrivning!A1175="h",Inskrivning!V1175,0)</f>
        <v>0</v>
      </c>
      <c r="O473" s="73">
        <f>IF(Inskrivning!A1175="h",Inskrivning!W1175,0)</f>
        <v>0</v>
      </c>
      <c r="P473" s="73">
        <f>IF(Inskrivning!A1175="h",Inskrivning!X1175,0)</f>
        <v>0</v>
      </c>
      <c r="Q473" s="113"/>
    </row>
    <row r="474" spans="1:17" ht="15.6" x14ac:dyDescent="0.3">
      <c r="A474" s="16">
        <f t="shared" si="5"/>
        <v>170</v>
      </c>
      <c r="B474" s="55">
        <f>IF(Inskrivning!A1176="h",Inskrivning!J1176,0)</f>
        <v>0</v>
      </c>
      <c r="C474" s="35">
        <f>IF(Inskrivning!A1176="h",Inskrivning!K1176,0)</f>
        <v>0</v>
      </c>
      <c r="D474" s="16">
        <f>IF(Inskrivning!A1176="h",Inskrivning!L1176,0)</f>
        <v>0</v>
      </c>
      <c r="E474" s="16">
        <f>IF(Inskrivning!A1176="h",Inskrivning!M1176,0)</f>
        <v>0</v>
      </c>
      <c r="F474" s="16">
        <f>IF(Inskrivning!A1176="h",Inskrivning!N1176,0)</f>
        <v>0</v>
      </c>
      <c r="G474" s="16">
        <f>IF(Inskrivning!A1176="h",Inskrivning!O1176,0)</f>
        <v>0</v>
      </c>
      <c r="H474" s="16">
        <f>IF(Inskrivning!A1176="h",Inskrivning!P1176,0)</f>
        <v>0</v>
      </c>
      <c r="I474" s="73">
        <f>IF(Inskrivning!A1176="h",Inskrivning!Q1176,0)</f>
        <v>0</v>
      </c>
      <c r="J474" s="16">
        <f>IF(Inskrivning!A1176="h",Inskrivning!R1176,0)</f>
        <v>0</v>
      </c>
      <c r="K474" s="16">
        <f>IF(Inskrivning!A1176="h",Inskrivning!S1176,0)</f>
        <v>0</v>
      </c>
      <c r="L474" s="16">
        <f>IF(Inskrivning!A1176="h",Inskrivning!T1176,0)</f>
        <v>0</v>
      </c>
      <c r="M474" s="16">
        <f>IF(Inskrivning!A1176="h",Inskrivning!U1176,0)</f>
        <v>0</v>
      </c>
      <c r="N474" s="16">
        <f>IF(Inskrivning!A1176="h",Inskrivning!V1176,0)</f>
        <v>0</v>
      </c>
      <c r="O474" s="73">
        <f>IF(Inskrivning!A1176="h",Inskrivning!W1176,0)</f>
        <v>0</v>
      </c>
      <c r="P474" s="73">
        <f>IF(Inskrivning!A1176="h",Inskrivning!X1176,0)</f>
        <v>0</v>
      </c>
      <c r="Q474" s="113"/>
    </row>
    <row r="475" spans="1:17" ht="15.6" x14ac:dyDescent="0.3">
      <c r="A475" s="16">
        <f t="shared" si="5"/>
        <v>171</v>
      </c>
      <c r="B475" s="55">
        <f>IF(Inskrivning!A1177="h",Inskrivning!J1177,0)</f>
        <v>0</v>
      </c>
      <c r="C475" s="35">
        <f>IF(Inskrivning!A1177="h",Inskrivning!K1177,0)</f>
        <v>0</v>
      </c>
      <c r="D475" s="16">
        <f>IF(Inskrivning!A1177="h",Inskrivning!L1177,0)</f>
        <v>0</v>
      </c>
      <c r="E475" s="16">
        <f>IF(Inskrivning!A1177="h",Inskrivning!M1177,0)</f>
        <v>0</v>
      </c>
      <c r="F475" s="16">
        <f>IF(Inskrivning!A1177="h",Inskrivning!N1177,0)</f>
        <v>0</v>
      </c>
      <c r="G475" s="16">
        <f>IF(Inskrivning!A1177="h",Inskrivning!O1177,0)</f>
        <v>0</v>
      </c>
      <c r="H475" s="16">
        <f>IF(Inskrivning!A1177="h",Inskrivning!P1177,0)</f>
        <v>0</v>
      </c>
      <c r="I475" s="73">
        <f>IF(Inskrivning!A1177="h",Inskrivning!Q1177,0)</f>
        <v>0</v>
      </c>
      <c r="J475" s="16">
        <f>IF(Inskrivning!A1177="h",Inskrivning!R1177,0)</f>
        <v>0</v>
      </c>
      <c r="K475" s="16">
        <f>IF(Inskrivning!A1177="h",Inskrivning!S1177,0)</f>
        <v>0</v>
      </c>
      <c r="L475" s="16">
        <f>IF(Inskrivning!A1177="h",Inskrivning!T1177,0)</f>
        <v>0</v>
      </c>
      <c r="M475" s="16">
        <f>IF(Inskrivning!A1177="h",Inskrivning!U1177,0)</f>
        <v>0</v>
      </c>
      <c r="N475" s="16">
        <f>IF(Inskrivning!A1177="h",Inskrivning!V1177,0)</f>
        <v>0</v>
      </c>
      <c r="O475" s="73">
        <f>IF(Inskrivning!A1177="h",Inskrivning!W1177,0)</f>
        <v>0</v>
      </c>
      <c r="P475" s="73">
        <f>IF(Inskrivning!A1177="h",Inskrivning!X1177,0)</f>
        <v>0</v>
      </c>
      <c r="Q475" s="113"/>
    </row>
    <row r="476" spans="1:17" ht="15.6" x14ac:dyDescent="0.3">
      <c r="A476" s="16">
        <f t="shared" si="5"/>
        <v>172</v>
      </c>
      <c r="B476" s="55">
        <f>IF(Inskrivning!A1178="h",Inskrivning!J1178,0)</f>
        <v>0</v>
      </c>
      <c r="C476" s="35">
        <f>IF(Inskrivning!A1178="h",Inskrivning!K1178,0)</f>
        <v>0</v>
      </c>
      <c r="D476" s="16">
        <f>IF(Inskrivning!A1178="h",Inskrivning!L1178,0)</f>
        <v>0</v>
      </c>
      <c r="E476" s="16">
        <f>IF(Inskrivning!A1178="h",Inskrivning!M1178,0)</f>
        <v>0</v>
      </c>
      <c r="F476" s="16">
        <f>IF(Inskrivning!A1178="h",Inskrivning!N1178,0)</f>
        <v>0</v>
      </c>
      <c r="G476" s="16">
        <f>IF(Inskrivning!A1178="h",Inskrivning!O1178,0)</f>
        <v>0</v>
      </c>
      <c r="H476" s="16">
        <f>IF(Inskrivning!A1178="h",Inskrivning!P1178,0)</f>
        <v>0</v>
      </c>
      <c r="I476" s="73">
        <f>IF(Inskrivning!A1178="h",Inskrivning!Q1178,0)</f>
        <v>0</v>
      </c>
      <c r="J476" s="16">
        <f>IF(Inskrivning!A1178="h",Inskrivning!R1178,0)</f>
        <v>0</v>
      </c>
      <c r="K476" s="16">
        <f>IF(Inskrivning!A1178="h",Inskrivning!S1178,0)</f>
        <v>0</v>
      </c>
      <c r="L476" s="16">
        <f>IF(Inskrivning!A1178="h",Inskrivning!T1178,0)</f>
        <v>0</v>
      </c>
      <c r="M476" s="16">
        <f>IF(Inskrivning!A1178="h",Inskrivning!U1178,0)</f>
        <v>0</v>
      </c>
      <c r="N476" s="16">
        <f>IF(Inskrivning!A1178="h",Inskrivning!V1178,0)</f>
        <v>0</v>
      </c>
      <c r="O476" s="73">
        <f>IF(Inskrivning!A1178="h",Inskrivning!W1178,0)</f>
        <v>0</v>
      </c>
      <c r="P476" s="73">
        <f>IF(Inskrivning!A1178="h",Inskrivning!X1178,0)</f>
        <v>0</v>
      </c>
      <c r="Q476" s="113"/>
    </row>
    <row r="477" spans="1:17" ht="15.6" x14ac:dyDescent="0.3">
      <c r="A477" s="16">
        <f t="shared" si="5"/>
        <v>173</v>
      </c>
      <c r="B477" s="55">
        <f>IF(Inskrivning!A1179="h",Inskrivning!J1179,0)</f>
        <v>0</v>
      </c>
      <c r="C477" s="35">
        <f>IF(Inskrivning!A1179="h",Inskrivning!K1179,0)</f>
        <v>0</v>
      </c>
      <c r="D477" s="16">
        <f>IF(Inskrivning!A1179="h",Inskrivning!L1179,0)</f>
        <v>0</v>
      </c>
      <c r="E477" s="16">
        <f>IF(Inskrivning!A1179="h",Inskrivning!M1179,0)</f>
        <v>0</v>
      </c>
      <c r="F477" s="16">
        <f>IF(Inskrivning!A1179="h",Inskrivning!N1179,0)</f>
        <v>0</v>
      </c>
      <c r="G477" s="16">
        <f>IF(Inskrivning!A1179="h",Inskrivning!O1179,0)</f>
        <v>0</v>
      </c>
      <c r="H477" s="16">
        <f>IF(Inskrivning!A1179="h",Inskrivning!P1179,0)</f>
        <v>0</v>
      </c>
      <c r="I477" s="73">
        <f>IF(Inskrivning!A1179="h",Inskrivning!Q1179,0)</f>
        <v>0</v>
      </c>
      <c r="J477" s="16">
        <f>IF(Inskrivning!A1179="h",Inskrivning!R1179,0)</f>
        <v>0</v>
      </c>
      <c r="K477" s="16">
        <f>IF(Inskrivning!A1179="h",Inskrivning!S1179,0)</f>
        <v>0</v>
      </c>
      <c r="L477" s="16">
        <f>IF(Inskrivning!A1179="h",Inskrivning!T1179,0)</f>
        <v>0</v>
      </c>
      <c r="M477" s="16">
        <f>IF(Inskrivning!A1179="h",Inskrivning!U1179,0)</f>
        <v>0</v>
      </c>
      <c r="N477" s="16">
        <f>IF(Inskrivning!A1179="h",Inskrivning!V1179,0)</f>
        <v>0</v>
      </c>
      <c r="O477" s="73">
        <f>IF(Inskrivning!A1179="h",Inskrivning!W1179,0)</f>
        <v>0</v>
      </c>
      <c r="P477" s="73">
        <f>IF(Inskrivning!A1179="h",Inskrivning!X1179,0)</f>
        <v>0</v>
      </c>
      <c r="Q477" s="113"/>
    </row>
    <row r="478" spans="1:17" ht="15.6" x14ac:dyDescent="0.3">
      <c r="A478" s="16">
        <f t="shared" si="5"/>
        <v>174</v>
      </c>
      <c r="B478" s="55">
        <f>IF(Inskrivning!A1180="h",Inskrivning!J1180,0)</f>
        <v>0</v>
      </c>
      <c r="C478" s="35">
        <f>IF(Inskrivning!A1180="h",Inskrivning!K1180,0)</f>
        <v>0</v>
      </c>
      <c r="D478" s="16">
        <f>IF(Inskrivning!A1180="h",Inskrivning!L1180,0)</f>
        <v>0</v>
      </c>
      <c r="E478" s="16">
        <f>IF(Inskrivning!A1180="h",Inskrivning!M1180,0)</f>
        <v>0</v>
      </c>
      <c r="F478" s="16">
        <f>IF(Inskrivning!A1180="h",Inskrivning!N1180,0)</f>
        <v>0</v>
      </c>
      <c r="G478" s="16">
        <f>IF(Inskrivning!A1180="h",Inskrivning!O1180,0)</f>
        <v>0</v>
      </c>
      <c r="H478" s="16">
        <f>IF(Inskrivning!A1180="h",Inskrivning!P1180,0)</f>
        <v>0</v>
      </c>
      <c r="I478" s="73">
        <f>IF(Inskrivning!A1180="h",Inskrivning!Q1180,0)</f>
        <v>0</v>
      </c>
      <c r="J478" s="16">
        <f>IF(Inskrivning!A1180="h",Inskrivning!R1180,0)</f>
        <v>0</v>
      </c>
      <c r="K478" s="16">
        <f>IF(Inskrivning!A1180="h",Inskrivning!S1180,0)</f>
        <v>0</v>
      </c>
      <c r="L478" s="16">
        <f>IF(Inskrivning!A1180="h",Inskrivning!T1180,0)</f>
        <v>0</v>
      </c>
      <c r="M478" s="16">
        <f>IF(Inskrivning!A1180="h",Inskrivning!U1180,0)</f>
        <v>0</v>
      </c>
      <c r="N478" s="16">
        <f>IF(Inskrivning!A1180="h",Inskrivning!V1180,0)</f>
        <v>0</v>
      </c>
      <c r="O478" s="73">
        <f>IF(Inskrivning!A1180="h",Inskrivning!W1180,0)</f>
        <v>0</v>
      </c>
      <c r="P478" s="73">
        <f>IF(Inskrivning!A1180="h",Inskrivning!X1180,0)</f>
        <v>0</v>
      </c>
      <c r="Q478" s="113"/>
    </row>
    <row r="479" spans="1:17" ht="15.6" x14ac:dyDescent="0.3">
      <c r="A479" s="16">
        <f t="shared" si="5"/>
        <v>175</v>
      </c>
      <c r="B479" s="55">
        <f>IF(Inskrivning!A1181="h",Inskrivning!J1181,0)</f>
        <v>0</v>
      </c>
      <c r="C479" s="35">
        <f>IF(Inskrivning!A1181="h",Inskrivning!K1181,0)</f>
        <v>0</v>
      </c>
      <c r="D479" s="16">
        <f>IF(Inskrivning!A1181="h",Inskrivning!L1181,0)</f>
        <v>0</v>
      </c>
      <c r="E479" s="16">
        <f>IF(Inskrivning!A1181="h",Inskrivning!M1181,0)</f>
        <v>0</v>
      </c>
      <c r="F479" s="16">
        <f>IF(Inskrivning!A1181="h",Inskrivning!N1181,0)</f>
        <v>0</v>
      </c>
      <c r="G479" s="16">
        <f>IF(Inskrivning!A1181="h",Inskrivning!O1181,0)</f>
        <v>0</v>
      </c>
      <c r="H479" s="16">
        <f>IF(Inskrivning!A1181="h",Inskrivning!P1181,0)</f>
        <v>0</v>
      </c>
      <c r="I479" s="73">
        <f>IF(Inskrivning!A1181="h",Inskrivning!Q1181,0)</f>
        <v>0</v>
      </c>
      <c r="J479" s="16">
        <f>IF(Inskrivning!A1181="h",Inskrivning!R1181,0)</f>
        <v>0</v>
      </c>
      <c r="K479" s="16">
        <f>IF(Inskrivning!A1181="h",Inskrivning!S1181,0)</f>
        <v>0</v>
      </c>
      <c r="L479" s="16">
        <f>IF(Inskrivning!A1181="h",Inskrivning!T1181,0)</f>
        <v>0</v>
      </c>
      <c r="M479" s="16">
        <f>IF(Inskrivning!A1181="h",Inskrivning!U1181,0)</f>
        <v>0</v>
      </c>
      <c r="N479" s="16">
        <f>IF(Inskrivning!A1181="h",Inskrivning!V1181,0)</f>
        <v>0</v>
      </c>
      <c r="O479" s="73">
        <f>IF(Inskrivning!A1181="h",Inskrivning!W1181,0)</f>
        <v>0</v>
      </c>
      <c r="P479" s="73">
        <f>IF(Inskrivning!A1181="h",Inskrivning!X1181,0)</f>
        <v>0</v>
      </c>
      <c r="Q479" s="113"/>
    </row>
    <row r="480" spans="1:17" ht="15.6" x14ac:dyDescent="0.3">
      <c r="A480" s="16">
        <f t="shared" si="5"/>
        <v>176</v>
      </c>
      <c r="B480" s="55">
        <f>IF(Inskrivning!A1182="h",Inskrivning!J1182,0)</f>
        <v>0</v>
      </c>
      <c r="C480" s="35">
        <f>IF(Inskrivning!A1182="h",Inskrivning!K1182,0)</f>
        <v>0</v>
      </c>
      <c r="D480" s="16">
        <f>IF(Inskrivning!A1182="h",Inskrivning!L1182,0)</f>
        <v>0</v>
      </c>
      <c r="E480" s="16">
        <f>IF(Inskrivning!A1182="h",Inskrivning!M1182,0)</f>
        <v>0</v>
      </c>
      <c r="F480" s="16">
        <f>IF(Inskrivning!A1182="h",Inskrivning!N1182,0)</f>
        <v>0</v>
      </c>
      <c r="G480" s="16">
        <f>IF(Inskrivning!A1182="h",Inskrivning!O1182,0)</f>
        <v>0</v>
      </c>
      <c r="H480" s="16">
        <f>IF(Inskrivning!A1182="h",Inskrivning!P1182,0)</f>
        <v>0</v>
      </c>
      <c r="I480" s="73">
        <f>IF(Inskrivning!A1182="h",Inskrivning!Q1182,0)</f>
        <v>0</v>
      </c>
      <c r="J480" s="16">
        <f>IF(Inskrivning!A1182="h",Inskrivning!R1182,0)</f>
        <v>0</v>
      </c>
      <c r="K480" s="16">
        <f>IF(Inskrivning!A1182="h",Inskrivning!S1182,0)</f>
        <v>0</v>
      </c>
      <c r="L480" s="16">
        <f>IF(Inskrivning!A1182="h",Inskrivning!T1182,0)</f>
        <v>0</v>
      </c>
      <c r="M480" s="16">
        <f>IF(Inskrivning!A1182="h",Inskrivning!U1182,0)</f>
        <v>0</v>
      </c>
      <c r="N480" s="16">
        <f>IF(Inskrivning!A1182="h",Inskrivning!V1182,0)</f>
        <v>0</v>
      </c>
      <c r="O480" s="73">
        <f>IF(Inskrivning!A1182="h",Inskrivning!W1182,0)</f>
        <v>0</v>
      </c>
      <c r="P480" s="73">
        <f>IF(Inskrivning!A1182="h",Inskrivning!X1182,0)</f>
        <v>0</v>
      </c>
      <c r="Q480" s="113"/>
    </row>
    <row r="481" spans="1:17" ht="15.6" x14ac:dyDescent="0.3">
      <c r="A481" s="16">
        <f t="shared" si="5"/>
        <v>177</v>
      </c>
      <c r="B481" s="55">
        <f>IF(Inskrivning!A1183="h",Inskrivning!J1183,0)</f>
        <v>0</v>
      </c>
      <c r="C481" s="35">
        <f>IF(Inskrivning!A1183="h",Inskrivning!K1183,0)</f>
        <v>0</v>
      </c>
      <c r="D481" s="16">
        <f>IF(Inskrivning!A1183="h",Inskrivning!L1183,0)</f>
        <v>0</v>
      </c>
      <c r="E481" s="16">
        <f>IF(Inskrivning!A1183="h",Inskrivning!M1183,0)</f>
        <v>0</v>
      </c>
      <c r="F481" s="16">
        <f>IF(Inskrivning!A1183="h",Inskrivning!N1183,0)</f>
        <v>0</v>
      </c>
      <c r="G481" s="16">
        <f>IF(Inskrivning!A1183="h",Inskrivning!O1183,0)</f>
        <v>0</v>
      </c>
      <c r="H481" s="16">
        <f>IF(Inskrivning!A1183="h",Inskrivning!P1183,0)</f>
        <v>0</v>
      </c>
      <c r="I481" s="73">
        <f>IF(Inskrivning!A1183="h",Inskrivning!Q1183,0)</f>
        <v>0</v>
      </c>
      <c r="J481" s="16">
        <f>IF(Inskrivning!A1183="h",Inskrivning!R1183,0)</f>
        <v>0</v>
      </c>
      <c r="K481" s="16">
        <f>IF(Inskrivning!A1183="h",Inskrivning!S1183,0)</f>
        <v>0</v>
      </c>
      <c r="L481" s="16">
        <f>IF(Inskrivning!A1183="h",Inskrivning!T1183,0)</f>
        <v>0</v>
      </c>
      <c r="M481" s="16">
        <f>IF(Inskrivning!A1183="h",Inskrivning!U1183,0)</f>
        <v>0</v>
      </c>
      <c r="N481" s="16">
        <f>IF(Inskrivning!A1183="h",Inskrivning!V1183,0)</f>
        <v>0</v>
      </c>
      <c r="O481" s="73">
        <f>IF(Inskrivning!A1183="h",Inskrivning!W1183,0)</f>
        <v>0</v>
      </c>
      <c r="P481" s="73">
        <f>IF(Inskrivning!A1183="h",Inskrivning!X1183,0)</f>
        <v>0</v>
      </c>
      <c r="Q481" s="113"/>
    </row>
    <row r="482" spans="1:17" ht="15.6" x14ac:dyDescent="0.3">
      <c r="A482" s="16">
        <f t="shared" si="5"/>
        <v>178</v>
      </c>
      <c r="B482" s="55">
        <f>IF(Inskrivning!A1184="h",Inskrivning!J1184,0)</f>
        <v>0</v>
      </c>
      <c r="C482" s="35">
        <f>IF(Inskrivning!A1184="h",Inskrivning!K1184,0)</f>
        <v>0</v>
      </c>
      <c r="D482" s="16">
        <f>IF(Inskrivning!A1184="h",Inskrivning!L1184,0)</f>
        <v>0</v>
      </c>
      <c r="E482" s="16">
        <f>IF(Inskrivning!A1184="h",Inskrivning!M1184,0)</f>
        <v>0</v>
      </c>
      <c r="F482" s="16">
        <f>IF(Inskrivning!A1184="h",Inskrivning!N1184,0)</f>
        <v>0</v>
      </c>
      <c r="G482" s="16">
        <f>IF(Inskrivning!A1184="h",Inskrivning!O1184,0)</f>
        <v>0</v>
      </c>
      <c r="H482" s="16">
        <f>IF(Inskrivning!A1184="h",Inskrivning!P1184,0)</f>
        <v>0</v>
      </c>
      <c r="I482" s="73">
        <f>IF(Inskrivning!A1184="h",Inskrivning!Q1184,0)</f>
        <v>0</v>
      </c>
      <c r="J482" s="16">
        <f>IF(Inskrivning!A1184="h",Inskrivning!R1184,0)</f>
        <v>0</v>
      </c>
      <c r="K482" s="16">
        <f>IF(Inskrivning!A1184="h",Inskrivning!S1184,0)</f>
        <v>0</v>
      </c>
      <c r="L482" s="16">
        <f>IF(Inskrivning!A1184="h",Inskrivning!T1184,0)</f>
        <v>0</v>
      </c>
      <c r="M482" s="16">
        <f>IF(Inskrivning!A1184="h",Inskrivning!U1184,0)</f>
        <v>0</v>
      </c>
      <c r="N482" s="16">
        <f>IF(Inskrivning!A1184="h",Inskrivning!V1184,0)</f>
        <v>0</v>
      </c>
      <c r="O482" s="73">
        <f>IF(Inskrivning!A1184="h",Inskrivning!W1184,0)</f>
        <v>0</v>
      </c>
      <c r="P482" s="73">
        <f>IF(Inskrivning!A1184="h",Inskrivning!X1184,0)</f>
        <v>0</v>
      </c>
      <c r="Q482" s="113"/>
    </row>
    <row r="483" spans="1:17" ht="15.6" x14ac:dyDescent="0.3">
      <c r="A483" s="16">
        <f t="shared" si="5"/>
        <v>179</v>
      </c>
      <c r="B483" s="55">
        <f>IF(Inskrivning!A1185="h",Inskrivning!J1185,0)</f>
        <v>0</v>
      </c>
      <c r="C483" s="35">
        <f>IF(Inskrivning!A1185="h",Inskrivning!K1185,0)</f>
        <v>0</v>
      </c>
      <c r="D483" s="16">
        <f>IF(Inskrivning!A1185="h",Inskrivning!L1185,0)</f>
        <v>0</v>
      </c>
      <c r="E483" s="16">
        <f>IF(Inskrivning!A1185="h",Inskrivning!M1185,0)</f>
        <v>0</v>
      </c>
      <c r="F483" s="16">
        <f>IF(Inskrivning!A1185="h",Inskrivning!N1185,0)</f>
        <v>0</v>
      </c>
      <c r="G483" s="16">
        <f>IF(Inskrivning!A1185="h",Inskrivning!O1185,0)</f>
        <v>0</v>
      </c>
      <c r="H483" s="16">
        <f>IF(Inskrivning!A1185="h",Inskrivning!P1185,0)</f>
        <v>0</v>
      </c>
      <c r="I483" s="73">
        <f>IF(Inskrivning!A1185="h",Inskrivning!Q1185,0)</f>
        <v>0</v>
      </c>
      <c r="J483" s="16">
        <f>IF(Inskrivning!A1185="h",Inskrivning!R1185,0)</f>
        <v>0</v>
      </c>
      <c r="K483" s="16">
        <f>IF(Inskrivning!A1185="h",Inskrivning!S1185,0)</f>
        <v>0</v>
      </c>
      <c r="L483" s="16">
        <f>IF(Inskrivning!A1185="h",Inskrivning!T1185,0)</f>
        <v>0</v>
      </c>
      <c r="M483" s="16">
        <f>IF(Inskrivning!A1185="h",Inskrivning!U1185,0)</f>
        <v>0</v>
      </c>
      <c r="N483" s="16">
        <f>IF(Inskrivning!A1185="h",Inskrivning!V1185,0)</f>
        <v>0</v>
      </c>
      <c r="O483" s="73">
        <f>IF(Inskrivning!A1185="h",Inskrivning!W1185,0)</f>
        <v>0</v>
      </c>
      <c r="P483" s="73">
        <f>IF(Inskrivning!A1185="h",Inskrivning!X1185,0)</f>
        <v>0</v>
      </c>
      <c r="Q483" s="113"/>
    </row>
    <row r="484" spans="1:17" ht="15.6" x14ac:dyDescent="0.3">
      <c r="A484" s="16">
        <f t="shared" si="5"/>
        <v>180</v>
      </c>
      <c r="B484" s="55">
        <f>IF(Inskrivning!A1186="h",Inskrivning!J1186,0)</f>
        <v>0</v>
      </c>
      <c r="C484" s="35">
        <f>IF(Inskrivning!A1186="h",Inskrivning!K1186,0)</f>
        <v>0</v>
      </c>
      <c r="D484" s="16">
        <f>IF(Inskrivning!A1186="h",Inskrivning!L1186,0)</f>
        <v>0</v>
      </c>
      <c r="E484" s="16">
        <f>IF(Inskrivning!A1186="h",Inskrivning!M1186,0)</f>
        <v>0</v>
      </c>
      <c r="F484" s="16">
        <f>IF(Inskrivning!A1186="h",Inskrivning!N1186,0)</f>
        <v>0</v>
      </c>
      <c r="G484" s="16">
        <f>IF(Inskrivning!A1186="h",Inskrivning!O1186,0)</f>
        <v>0</v>
      </c>
      <c r="H484" s="16">
        <f>IF(Inskrivning!A1186="h",Inskrivning!P1186,0)</f>
        <v>0</v>
      </c>
      <c r="I484" s="73">
        <f>IF(Inskrivning!A1186="h",Inskrivning!Q1186,0)</f>
        <v>0</v>
      </c>
      <c r="J484" s="16">
        <f>IF(Inskrivning!A1186="h",Inskrivning!R1186,0)</f>
        <v>0</v>
      </c>
      <c r="K484" s="16">
        <f>IF(Inskrivning!A1186="h",Inskrivning!S1186,0)</f>
        <v>0</v>
      </c>
      <c r="L484" s="16">
        <f>IF(Inskrivning!A1186="h",Inskrivning!T1186,0)</f>
        <v>0</v>
      </c>
      <c r="M484" s="16">
        <f>IF(Inskrivning!A1186="h",Inskrivning!U1186,0)</f>
        <v>0</v>
      </c>
      <c r="N484" s="16">
        <f>IF(Inskrivning!A1186="h",Inskrivning!V1186,0)</f>
        <v>0</v>
      </c>
      <c r="O484" s="73">
        <f>IF(Inskrivning!A1186="h",Inskrivning!W1186,0)</f>
        <v>0</v>
      </c>
      <c r="P484" s="73">
        <f>IF(Inskrivning!A1186="h",Inskrivning!X1186,0)</f>
        <v>0</v>
      </c>
      <c r="Q484" s="113"/>
    </row>
    <row r="485" spans="1:17" ht="15.6" x14ac:dyDescent="0.3">
      <c r="A485" s="16">
        <f t="shared" si="5"/>
        <v>181</v>
      </c>
      <c r="B485" s="55">
        <f>IF(Inskrivning!A1187="h",Inskrivning!J1187,0)</f>
        <v>0</v>
      </c>
      <c r="C485" s="35">
        <f>IF(Inskrivning!A1187="h",Inskrivning!K1187,0)</f>
        <v>0</v>
      </c>
      <c r="D485" s="16">
        <f>IF(Inskrivning!A1187="h",Inskrivning!L1187,0)</f>
        <v>0</v>
      </c>
      <c r="E485" s="16">
        <f>IF(Inskrivning!A1187="h",Inskrivning!M1187,0)</f>
        <v>0</v>
      </c>
      <c r="F485" s="16">
        <f>IF(Inskrivning!A1187="h",Inskrivning!N1187,0)</f>
        <v>0</v>
      </c>
      <c r="G485" s="16">
        <f>IF(Inskrivning!A1187="h",Inskrivning!O1187,0)</f>
        <v>0</v>
      </c>
      <c r="H485" s="16">
        <f>IF(Inskrivning!A1187="h",Inskrivning!P1187,0)</f>
        <v>0</v>
      </c>
      <c r="I485" s="73">
        <f>IF(Inskrivning!A1187="h",Inskrivning!Q1187,0)</f>
        <v>0</v>
      </c>
      <c r="J485" s="16">
        <f>IF(Inskrivning!A1187="h",Inskrivning!R1187,0)</f>
        <v>0</v>
      </c>
      <c r="K485" s="16">
        <f>IF(Inskrivning!A1187="h",Inskrivning!S1187,0)</f>
        <v>0</v>
      </c>
      <c r="L485" s="16">
        <f>IF(Inskrivning!A1187="h",Inskrivning!T1187,0)</f>
        <v>0</v>
      </c>
      <c r="M485" s="16">
        <f>IF(Inskrivning!A1187="h",Inskrivning!U1187,0)</f>
        <v>0</v>
      </c>
      <c r="N485" s="16">
        <f>IF(Inskrivning!A1187="h",Inskrivning!V1187,0)</f>
        <v>0</v>
      </c>
      <c r="O485" s="73">
        <f>IF(Inskrivning!A1187="h",Inskrivning!W1187,0)</f>
        <v>0</v>
      </c>
      <c r="P485" s="73">
        <f>IF(Inskrivning!A1187="h",Inskrivning!X1187,0)</f>
        <v>0</v>
      </c>
      <c r="Q485" s="113"/>
    </row>
    <row r="486" spans="1:17" ht="15.6" x14ac:dyDescent="0.3">
      <c r="A486" s="16">
        <f t="shared" si="5"/>
        <v>182</v>
      </c>
      <c r="B486" s="55">
        <f>IF(Inskrivning!A1188="h",Inskrivning!J1188,0)</f>
        <v>0</v>
      </c>
      <c r="C486" s="35">
        <f>IF(Inskrivning!A1188="h",Inskrivning!K1188,0)</f>
        <v>0</v>
      </c>
      <c r="D486" s="16">
        <f>IF(Inskrivning!A1188="h",Inskrivning!L1188,0)</f>
        <v>0</v>
      </c>
      <c r="E486" s="16">
        <f>IF(Inskrivning!A1188="h",Inskrivning!M1188,0)</f>
        <v>0</v>
      </c>
      <c r="F486" s="16">
        <f>IF(Inskrivning!A1188="h",Inskrivning!N1188,0)</f>
        <v>0</v>
      </c>
      <c r="G486" s="16">
        <f>IF(Inskrivning!A1188="h",Inskrivning!O1188,0)</f>
        <v>0</v>
      </c>
      <c r="H486" s="16">
        <f>IF(Inskrivning!A1188="h",Inskrivning!P1188,0)</f>
        <v>0</v>
      </c>
      <c r="I486" s="73">
        <f>IF(Inskrivning!A1188="h",Inskrivning!Q1188,0)</f>
        <v>0</v>
      </c>
      <c r="J486" s="16">
        <f>IF(Inskrivning!A1188="h",Inskrivning!R1188,0)</f>
        <v>0</v>
      </c>
      <c r="K486" s="16">
        <f>IF(Inskrivning!A1188="h",Inskrivning!S1188,0)</f>
        <v>0</v>
      </c>
      <c r="L486" s="16">
        <f>IF(Inskrivning!A1188="h",Inskrivning!T1188,0)</f>
        <v>0</v>
      </c>
      <c r="M486" s="16">
        <f>IF(Inskrivning!A1188="h",Inskrivning!U1188,0)</f>
        <v>0</v>
      </c>
      <c r="N486" s="16">
        <f>IF(Inskrivning!A1188="h",Inskrivning!V1188,0)</f>
        <v>0</v>
      </c>
      <c r="O486" s="73">
        <f>IF(Inskrivning!A1188="h",Inskrivning!W1188,0)</f>
        <v>0</v>
      </c>
      <c r="P486" s="73">
        <f>IF(Inskrivning!A1188="h",Inskrivning!X1188,0)</f>
        <v>0</v>
      </c>
      <c r="Q486" s="113"/>
    </row>
    <row r="487" spans="1:17" ht="15.6" x14ac:dyDescent="0.3">
      <c r="A487" s="16">
        <f t="shared" si="5"/>
        <v>183</v>
      </c>
      <c r="B487" s="55">
        <f>IF(Inskrivning!A1189="h",Inskrivning!J1189,0)</f>
        <v>0</v>
      </c>
      <c r="C487" s="35">
        <f>IF(Inskrivning!A1189="h",Inskrivning!K1189,0)</f>
        <v>0</v>
      </c>
      <c r="D487" s="16">
        <f>IF(Inskrivning!A1189="h",Inskrivning!L1189,0)</f>
        <v>0</v>
      </c>
      <c r="E487" s="16">
        <f>IF(Inskrivning!A1189="h",Inskrivning!M1189,0)</f>
        <v>0</v>
      </c>
      <c r="F487" s="16">
        <f>IF(Inskrivning!A1189="h",Inskrivning!N1189,0)</f>
        <v>0</v>
      </c>
      <c r="G487" s="16">
        <f>IF(Inskrivning!A1189="h",Inskrivning!O1189,0)</f>
        <v>0</v>
      </c>
      <c r="H487" s="16">
        <f>IF(Inskrivning!A1189="h",Inskrivning!P1189,0)</f>
        <v>0</v>
      </c>
      <c r="I487" s="73">
        <f>IF(Inskrivning!A1189="h",Inskrivning!Q1189,0)</f>
        <v>0</v>
      </c>
      <c r="J487" s="16">
        <f>IF(Inskrivning!A1189="h",Inskrivning!R1189,0)</f>
        <v>0</v>
      </c>
      <c r="K487" s="16">
        <f>IF(Inskrivning!A1189="h",Inskrivning!S1189,0)</f>
        <v>0</v>
      </c>
      <c r="L487" s="16">
        <f>IF(Inskrivning!A1189="h",Inskrivning!T1189,0)</f>
        <v>0</v>
      </c>
      <c r="M487" s="16">
        <f>IF(Inskrivning!A1189="h",Inskrivning!U1189,0)</f>
        <v>0</v>
      </c>
      <c r="N487" s="16">
        <f>IF(Inskrivning!A1189="h",Inskrivning!V1189,0)</f>
        <v>0</v>
      </c>
      <c r="O487" s="73">
        <f>IF(Inskrivning!A1189="h",Inskrivning!W1189,0)</f>
        <v>0</v>
      </c>
      <c r="P487" s="73">
        <f>IF(Inskrivning!A1189="h",Inskrivning!X1189,0)</f>
        <v>0</v>
      </c>
      <c r="Q487" s="113"/>
    </row>
    <row r="488" spans="1:17" ht="15.6" x14ac:dyDescent="0.3">
      <c r="A488" s="16">
        <f t="shared" si="5"/>
        <v>184</v>
      </c>
      <c r="B488" s="55">
        <f>IF(Inskrivning!A1190="h",Inskrivning!J1190,0)</f>
        <v>0</v>
      </c>
      <c r="C488" s="35">
        <f>IF(Inskrivning!A1190="h",Inskrivning!K1190,0)</f>
        <v>0</v>
      </c>
      <c r="D488" s="16">
        <f>IF(Inskrivning!A1190="h",Inskrivning!L1190,0)</f>
        <v>0</v>
      </c>
      <c r="E488" s="16">
        <f>IF(Inskrivning!A1190="h",Inskrivning!M1190,0)</f>
        <v>0</v>
      </c>
      <c r="F488" s="16">
        <f>IF(Inskrivning!A1190="h",Inskrivning!N1190,0)</f>
        <v>0</v>
      </c>
      <c r="G488" s="16">
        <f>IF(Inskrivning!A1190="h",Inskrivning!O1190,0)</f>
        <v>0</v>
      </c>
      <c r="H488" s="16">
        <f>IF(Inskrivning!A1190="h",Inskrivning!P1190,0)</f>
        <v>0</v>
      </c>
      <c r="I488" s="73">
        <f>IF(Inskrivning!A1190="h",Inskrivning!Q1190,0)</f>
        <v>0</v>
      </c>
      <c r="J488" s="16">
        <f>IF(Inskrivning!A1190="h",Inskrivning!R1190,0)</f>
        <v>0</v>
      </c>
      <c r="K488" s="16">
        <f>IF(Inskrivning!A1190="h",Inskrivning!S1190,0)</f>
        <v>0</v>
      </c>
      <c r="L488" s="16">
        <f>IF(Inskrivning!A1190="h",Inskrivning!T1190,0)</f>
        <v>0</v>
      </c>
      <c r="M488" s="16">
        <f>IF(Inskrivning!A1190="h",Inskrivning!U1190,0)</f>
        <v>0</v>
      </c>
      <c r="N488" s="16">
        <f>IF(Inskrivning!A1190="h",Inskrivning!V1190,0)</f>
        <v>0</v>
      </c>
      <c r="O488" s="73">
        <f>IF(Inskrivning!A1190="h",Inskrivning!W1190,0)</f>
        <v>0</v>
      </c>
      <c r="P488" s="73">
        <f>IF(Inskrivning!A1190="h",Inskrivning!X1190,0)</f>
        <v>0</v>
      </c>
      <c r="Q488" s="113"/>
    </row>
    <row r="489" spans="1:17" ht="15.6" x14ac:dyDescent="0.3">
      <c r="A489" s="16">
        <f t="shared" si="5"/>
        <v>185</v>
      </c>
      <c r="B489" s="55">
        <f>IF(Inskrivning!A1191="h",Inskrivning!J1191,0)</f>
        <v>0</v>
      </c>
      <c r="C489" s="35">
        <f>IF(Inskrivning!A1191="h",Inskrivning!K1191,0)</f>
        <v>0</v>
      </c>
      <c r="D489" s="16">
        <f>IF(Inskrivning!A1191="h",Inskrivning!L1191,0)</f>
        <v>0</v>
      </c>
      <c r="E489" s="16">
        <f>IF(Inskrivning!A1191="h",Inskrivning!M1191,0)</f>
        <v>0</v>
      </c>
      <c r="F489" s="16">
        <f>IF(Inskrivning!A1191="h",Inskrivning!N1191,0)</f>
        <v>0</v>
      </c>
      <c r="G489" s="16">
        <f>IF(Inskrivning!A1191="h",Inskrivning!O1191,0)</f>
        <v>0</v>
      </c>
      <c r="H489" s="16">
        <f>IF(Inskrivning!A1191="h",Inskrivning!P1191,0)</f>
        <v>0</v>
      </c>
      <c r="I489" s="73">
        <f>IF(Inskrivning!A1191="h",Inskrivning!Q1191,0)</f>
        <v>0</v>
      </c>
      <c r="J489" s="16">
        <f>IF(Inskrivning!A1191="h",Inskrivning!R1191,0)</f>
        <v>0</v>
      </c>
      <c r="K489" s="16">
        <f>IF(Inskrivning!A1191="h",Inskrivning!S1191,0)</f>
        <v>0</v>
      </c>
      <c r="L489" s="16">
        <f>IF(Inskrivning!A1191="h",Inskrivning!T1191,0)</f>
        <v>0</v>
      </c>
      <c r="M489" s="16">
        <f>IF(Inskrivning!A1191="h",Inskrivning!U1191,0)</f>
        <v>0</v>
      </c>
      <c r="N489" s="16">
        <f>IF(Inskrivning!A1191="h",Inskrivning!V1191,0)</f>
        <v>0</v>
      </c>
      <c r="O489" s="73">
        <f>IF(Inskrivning!A1191="h",Inskrivning!W1191,0)</f>
        <v>0</v>
      </c>
      <c r="P489" s="73">
        <f>IF(Inskrivning!A1191="h",Inskrivning!X1191,0)</f>
        <v>0</v>
      </c>
      <c r="Q489" s="113"/>
    </row>
    <row r="490" spans="1:17" ht="15.6" x14ac:dyDescent="0.3">
      <c r="A490" s="16">
        <f t="shared" si="5"/>
        <v>186</v>
      </c>
      <c r="B490" s="55">
        <f>IF(Inskrivning!A1192="h",Inskrivning!J1192,0)</f>
        <v>0</v>
      </c>
      <c r="C490" s="35">
        <f>IF(Inskrivning!A1192="h",Inskrivning!K1192,0)</f>
        <v>0</v>
      </c>
      <c r="D490" s="16">
        <f>IF(Inskrivning!A1192="h",Inskrivning!L1192,0)</f>
        <v>0</v>
      </c>
      <c r="E490" s="16">
        <f>IF(Inskrivning!A1192="h",Inskrivning!M1192,0)</f>
        <v>0</v>
      </c>
      <c r="F490" s="16">
        <f>IF(Inskrivning!A1192="h",Inskrivning!N1192,0)</f>
        <v>0</v>
      </c>
      <c r="G490" s="16">
        <f>IF(Inskrivning!A1192="h",Inskrivning!O1192,0)</f>
        <v>0</v>
      </c>
      <c r="H490" s="16">
        <f>IF(Inskrivning!A1192="h",Inskrivning!P1192,0)</f>
        <v>0</v>
      </c>
      <c r="I490" s="73">
        <f>IF(Inskrivning!A1192="h",Inskrivning!Q1192,0)</f>
        <v>0</v>
      </c>
      <c r="J490" s="16">
        <f>IF(Inskrivning!A1192="h",Inskrivning!R1192,0)</f>
        <v>0</v>
      </c>
      <c r="K490" s="16">
        <f>IF(Inskrivning!A1192="h",Inskrivning!S1192,0)</f>
        <v>0</v>
      </c>
      <c r="L490" s="16">
        <f>IF(Inskrivning!A1192="h",Inskrivning!T1192,0)</f>
        <v>0</v>
      </c>
      <c r="M490" s="16">
        <f>IF(Inskrivning!A1192="h",Inskrivning!U1192,0)</f>
        <v>0</v>
      </c>
      <c r="N490" s="16">
        <f>IF(Inskrivning!A1192="h",Inskrivning!V1192,0)</f>
        <v>0</v>
      </c>
      <c r="O490" s="73">
        <f>IF(Inskrivning!A1192="h",Inskrivning!W1192,0)</f>
        <v>0</v>
      </c>
      <c r="P490" s="73">
        <f>IF(Inskrivning!A1192="h",Inskrivning!X1192,0)</f>
        <v>0</v>
      </c>
      <c r="Q490" s="113"/>
    </row>
    <row r="491" spans="1:17" ht="15.6" x14ac:dyDescent="0.3">
      <c r="A491" s="16">
        <f t="shared" si="5"/>
        <v>187</v>
      </c>
      <c r="B491" s="55">
        <f>IF(Inskrivning!A1193="h",Inskrivning!J1193,0)</f>
        <v>0</v>
      </c>
      <c r="C491" s="35">
        <f>IF(Inskrivning!A1193="h",Inskrivning!K1193,0)</f>
        <v>0</v>
      </c>
      <c r="D491" s="16">
        <f>IF(Inskrivning!A1193="h",Inskrivning!L1193,0)</f>
        <v>0</v>
      </c>
      <c r="E491" s="16">
        <f>IF(Inskrivning!A1193="h",Inskrivning!M1193,0)</f>
        <v>0</v>
      </c>
      <c r="F491" s="16">
        <f>IF(Inskrivning!A1193="h",Inskrivning!N1193,0)</f>
        <v>0</v>
      </c>
      <c r="G491" s="16">
        <f>IF(Inskrivning!A1193="h",Inskrivning!O1193,0)</f>
        <v>0</v>
      </c>
      <c r="H491" s="16">
        <f>IF(Inskrivning!A1193="h",Inskrivning!P1193,0)</f>
        <v>0</v>
      </c>
      <c r="I491" s="73">
        <f>IF(Inskrivning!A1193="h",Inskrivning!Q1193,0)</f>
        <v>0</v>
      </c>
      <c r="J491" s="16">
        <f>IF(Inskrivning!A1193="h",Inskrivning!R1193,0)</f>
        <v>0</v>
      </c>
      <c r="K491" s="16">
        <f>IF(Inskrivning!A1193="h",Inskrivning!S1193,0)</f>
        <v>0</v>
      </c>
      <c r="L491" s="16">
        <f>IF(Inskrivning!A1193="h",Inskrivning!T1193,0)</f>
        <v>0</v>
      </c>
      <c r="M491" s="16">
        <f>IF(Inskrivning!A1193="h",Inskrivning!U1193,0)</f>
        <v>0</v>
      </c>
      <c r="N491" s="16">
        <f>IF(Inskrivning!A1193="h",Inskrivning!V1193,0)</f>
        <v>0</v>
      </c>
      <c r="O491" s="73">
        <f>IF(Inskrivning!A1193="h",Inskrivning!W1193,0)</f>
        <v>0</v>
      </c>
      <c r="P491" s="73">
        <f>IF(Inskrivning!A1193="h",Inskrivning!X1193,0)</f>
        <v>0</v>
      </c>
      <c r="Q491" s="113"/>
    </row>
    <row r="492" spans="1:17" ht="15.6" x14ac:dyDescent="0.3">
      <c r="A492" s="16">
        <f t="shared" si="5"/>
        <v>188</v>
      </c>
      <c r="B492" s="55">
        <f>IF(Inskrivning!A1194="h",Inskrivning!J1194,0)</f>
        <v>0</v>
      </c>
      <c r="C492" s="35">
        <f>IF(Inskrivning!A1194="h",Inskrivning!K1194,0)</f>
        <v>0</v>
      </c>
      <c r="D492" s="16">
        <f>IF(Inskrivning!A1194="h",Inskrivning!L1194,0)</f>
        <v>0</v>
      </c>
      <c r="E492" s="16">
        <f>IF(Inskrivning!A1194="h",Inskrivning!M1194,0)</f>
        <v>0</v>
      </c>
      <c r="F492" s="16">
        <f>IF(Inskrivning!A1194="h",Inskrivning!N1194,0)</f>
        <v>0</v>
      </c>
      <c r="G492" s="16">
        <f>IF(Inskrivning!A1194="h",Inskrivning!O1194,0)</f>
        <v>0</v>
      </c>
      <c r="H492" s="16">
        <f>IF(Inskrivning!A1194="h",Inskrivning!P1194,0)</f>
        <v>0</v>
      </c>
      <c r="I492" s="73">
        <f>IF(Inskrivning!A1194="h",Inskrivning!Q1194,0)</f>
        <v>0</v>
      </c>
      <c r="J492" s="16">
        <f>IF(Inskrivning!A1194="h",Inskrivning!R1194,0)</f>
        <v>0</v>
      </c>
      <c r="K492" s="16">
        <f>IF(Inskrivning!A1194="h",Inskrivning!S1194,0)</f>
        <v>0</v>
      </c>
      <c r="L492" s="16">
        <f>IF(Inskrivning!A1194="h",Inskrivning!T1194,0)</f>
        <v>0</v>
      </c>
      <c r="M492" s="16">
        <f>IF(Inskrivning!A1194="h",Inskrivning!U1194,0)</f>
        <v>0</v>
      </c>
      <c r="N492" s="16">
        <f>IF(Inskrivning!A1194="h",Inskrivning!V1194,0)</f>
        <v>0</v>
      </c>
      <c r="O492" s="73">
        <f>IF(Inskrivning!A1194="h",Inskrivning!W1194,0)</f>
        <v>0</v>
      </c>
      <c r="P492" s="73">
        <f>IF(Inskrivning!A1194="h",Inskrivning!X1194,0)</f>
        <v>0</v>
      </c>
      <c r="Q492" s="113"/>
    </row>
    <row r="493" spans="1:17" ht="15.6" x14ac:dyDescent="0.3">
      <c r="A493" s="16">
        <f t="shared" si="5"/>
        <v>189</v>
      </c>
      <c r="B493" s="55">
        <f>IF(Inskrivning!A1195="h",Inskrivning!J1195,0)</f>
        <v>0</v>
      </c>
      <c r="C493" s="35">
        <f>IF(Inskrivning!A1195="h",Inskrivning!K1195,0)</f>
        <v>0</v>
      </c>
      <c r="D493" s="16">
        <f>IF(Inskrivning!A1195="h",Inskrivning!L1195,0)</f>
        <v>0</v>
      </c>
      <c r="E493" s="16">
        <f>IF(Inskrivning!A1195="h",Inskrivning!M1195,0)</f>
        <v>0</v>
      </c>
      <c r="F493" s="16">
        <f>IF(Inskrivning!A1195="h",Inskrivning!N1195,0)</f>
        <v>0</v>
      </c>
      <c r="G493" s="16">
        <f>IF(Inskrivning!A1195="h",Inskrivning!O1195,0)</f>
        <v>0</v>
      </c>
      <c r="H493" s="16">
        <f>IF(Inskrivning!A1195="h",Inskrivning!P1195,0)</f>
        <v>0</v>
      </c>
      <c r="I493" s="73">
        <f>IF(Inskrivning!A1195="h",Inskrivning!Q1195,0)</f>
        <v>0</v>
      </c>
      <c r="J493" s="16">
        <f>IF(Inskrivning!A1195="h",Inskrivning!R1195,0)</f>
        <v>0</v>
      </c>
      <c r="K493" s="16">
        <f>IF(Inskrivning!A1195="h",Inskrivning!S1195,0)</f>
        <v>0</v>
      </c>
      <c r="L493" s="16">
        <f>IF(Inskrivning!A1195="h",Inskrivning!T1195,0)</f>
        <v>0</v>
      </c>
      <c r="M493" s="16">
        <f>IF(Inskrivning!A1195="h",Inskrivning!U1195,0)</f>
        <v>0</v>
      </c>
      <c r="N493" s="16">
        <f>IF(Inskrivning!A1195="h",Inskrivning!V1195,0)</f>
        <v>0</v>
      </c>
      <c r="O493" s="73">
        <f>IF(Inskrivning!A1195="h",Inskrivning!W1195,0)</f>
        <v>0</v>
      </c>
      <c r="P493" s="73">
        <f>IF(Inskrivning!A1195="h",Inskrivning!X1195,0)</f>
        <v>0</v>
      </c>
      <c r="Q493" s="113"/>
    </row>
    <row r="494" spans="1:17" ht="15.6" x14ac:dyDescent="0.3">
      <c r="A494" s="16">
        <f t="shared" si="5"/>
        <v>190</v>
      </c>
      <c r="B494" s="55">
        <f>IF(Inskrivning!A1196="h",Inskrivning!J1196,0)</f>
        <v>0</v>
      </c>
      <c r="C494" s="35">
        <f>IF(Inskrivning!A1196="h",Inskrivning!K1196,0)</f>
        <v>0</v>
      </c>
      <c r="D494" s="16">
        <f>IF(Inskrivning!A1196="h",Inskrivning!L1196,0)</f>
        <v>0</v>
      </c>
      <c r="E494" s="16">
        <f>IF(Inskrivning!A1196="h",Inskrivning!M1196,0)</f>
        <v>0</v>
      </c>
      <c r="F494" s="16">
        <f>IF(Inskrivning!A1196="h",Inskrivning!N1196,0)</f>
        <v>0</v>
      </c>
      <c r="G494" s="16">
        <f>IF(Inskrivning!A1196="h",Inskrivning!O1196,0)</f>
        <v>0</v>
      </c>
      <c r="H494" s="16">
        <f>IF(Inskrivning!A1196="h",Inskrivning!P1196,0)</f>
        <v>0</v>
      </c>
      <c r="I494" s="73">
        <f>IF(Inskrivning!A1196="h",Inskrivning!Q1196,0)</f>
        <v>0</v>
      </c>
      <c r="J494" s="16">
        <f>IF(Inskrivning!A1196="h",Inskrivning!R1196,0)</f>
        <v>0</v>
      </c>
      <c r="K494" s="16">
        <f>IF(Inskrivning!A1196="h",Inskrivning!S1196,0)</f>
        <v>0</v>
      </c>
      <c r="L494" s="16">
        <f>IF(Inskrivning!A1196="h",Inskrivning!T1196,0)</f>
        <v>0</v>
      </c>
      <c r="M494" s="16">
        <f>IF(Inskrivning!A1196="h",Inskrivning!U1196,0)</f>
        <v>0</v>
      </c>
      <c r="N494" s="16">
        <f>IF(Inskrivning!A1196="h",Inskrivning!V1196,0)</f>
        <v>0</v>
      </c>
      <c r="O494" s="73">
        <f>IF(Inskrivning!A1196="h",Inskrivning!W1196,0)</f>
        <v>0</v>
      </c>
      <c r="P494" s="73">
        <f>IF(Inskrivning!A1196="h",Inskrivning!X1196,0)</f>
        <v>0</v>
      </c>
      <c r="Q494" s="113"/>
    </row>
    <row r="495" spans="1:17" ht="15.6" x14ac:dyDescent="0.3">
      <c r="A495" s="16">
        <f t="shared" si="5"/>
        <v>191</v>
      </c>
      <c r="B495" s="55">
        <f>IF(Inskrivning!A1197="h",Inskrivning!J1197,0)</f>
        <v>0</v>
      </c>
      <c r="C495" s="35">
        <f>IF(Inskrivning!A1197="h",Inskrivning!K1197,0)</f>
        <v>0</v>
      </c>
      <c r="D495" s="16">
        <f>IF(Inskrivning!A1197="h",Inskrivning!L1197,0)</f>
        <v>0</v>
      </c>
      <c r="E495" s="16">
        <f>IF(Inskrivning!A1197="h",Inskrivning!M1197,0)</f>
        <v>0</v>
      </c>
      <c r="F495" s="16">
        <f>IF(Inskrivning!A1197="h",Inskrivning!N1197,0)</f>
        <v>0</v>
      </c>
      <c r="G495" s="16">
        <f>IF(Inskrivning!A1197="h",Inskrivning!O1197,0)</f>
        <v>0</v>
      </c>
      <c r="H495" s="16">
        <f>IF(Inskrivning!A1197="h",Inskrivning!P1197,0)</f>
        <v>0</v>
      </c>
      <c r="I495" s="73">
        <f>IF(Inskrivning!A1197="h",Inskrivning!Q1197,0)</f>
        <v>0</v>
      </c>
      <c r="J495" s="16">
        <f>IF(Inskrivning!A1197="h",Inskrivning!R1197,0)</f>
        <v>0</v>
      </c>
      <c r="K495" s="16">
        <f>IF(Inskrivning!A1197="h",Inskrivning!S1197,0)</f>
        <v>0</v>
      </c>
      <c r="L495" s="16">
        <f>IF(Inskrivning!A1197="h",Inskrivning!T1197,0)</f>
        <v>0</v>
      </c>
      <c r="M495" s="16">
        <f>IF(Inskrivning!A1197="h",Inskrivning!U1197,0)</f>
        <v>0</v>
      </c>
      <c r="N495" s="16">
        <f>IF(Inskrivning!A1197="h",Inskrivning!V1197,0)</f>
        <v>0</v>
      </c>
      <c r="O495" s="73">
        <f>IF(Inskrivning!A1197="h",Inskrivning!W1197,0)</f>
        <v>0</v>
      </c>
      <c r="P495" s="73">
        <f>IF(Inskrivning!A1197="h",Inskrivning!X1197,0)</f>
        <v>0</v>
      </c>
      <c r="Q495" s="113"/>
    </row>
    <row r="496" spans="1:17" ht="15.6" x14ac:dyDescent="0.3">
      <c r="A496" s="16">
        <f t="shared" si="5"/>
        <v>192</v>
      </c>
      <c r="B496" s="55">
        <f>IF(Inskrivning!A1198="h",Inskrivning!J1198,0)</f>
        <v>0</v>
      </c>
      <c r="C496" s="35">
        <f>IF(Inskrivning!A1198="h",Inskrivning!K1198,0)</f>
        <v>0</v>
      </c>
      <c r="D496" s="16">
        <f>IF(Inskrivning!A1198="h",Inskrivning!L1198,0)</f>
        <v>0</v>
      </c>
      <c r="E496" s="16">
        <f>IF(Inskrivning!A1198="h",Inskrivning!M1198,0)</f>
        <v>0</v>
      </c>
      <c r="F496" s="16">
        <f>IF(Inskrivning!A1198="h",Inskrivning!N1198,0)</f>
        <v>0</v>
      </c>
      <c r="G496" s="16">
        <f>IF(Inskrivning!A1198="h",Inskrivning!O1198,0)</f>
        <v>0</v>
      </c>
      <c r="H496" s="16">
        <f>IF(Inskrivning!A1198="h",Inskrivning!P1198,0)</f>
        <v>0</v>
      </c>
      <c r="I496" s="73">
        <f>IF(Inskrivning!A1198="h",Inskrivning!Q1198,0)</f>
        <v>0</v>
      </c>
      <c r="J496" s="16">
        <f>IF(Inskrivning!A1198="h",Inskrivning!R1198,0)</f>
        <v>0</v>
      </c>
      <c r="K496" s="16">
        <f>IF(Inskrivning!A1198="h",Inskrivning!S1198,0)</f>
        <v>0</v>
      </c>
      <c r="L496" s="16">
        <f>IF(Inskrivning!A1198="h",Inskrivning!T1198,0)</f>
        <v>0</v>
      </c>
      <c r="M496" s="16">
        <f>IF(Inskrivning!A1198="h",Inskrivning!U1198,0)</f>
        <v>0</v>
      </c>
      <c r="N496" s="16">
        <f>IF(Inskrivning!A1198="h",Inskrivning!V1198,0)</f>
        <v>0</v>
      </c>
      <c r="O496" s="73">
        <f>IF(Inskrivning!A1198="h",Inskrivning!W1198,0)</f>
        <v>0</v>
      </c>
      <c r="P496" s="73">
        <f>IF(Inskrivning!A1198="h",Inskrivning!X1198,0)</f>
        <v>0</v>
      </c>
      <c r="Q496" s="113"/>
    </row>
    <row r="497" spans="1:17" ht="15.6" x14ac:dyDescent="0.3">
      <c r="A497" s="16">
        <f t="shared" si="5"/>
        <v>193</v>
      </c>
      <c r="B497" s="55">
        <f>IF(Inskrivning!A1199="h",Inskrivning!J1199,0)</f>
        <v>0</v>
      </c>
      <c r="C497" s="35">
        <f>IF(Inskrivning!A1199="h",Inskrivning!K1199,0)</f>
        <v>0</v>
      </c>
      <c r="D497" s="16">
        <f>IF(Inskrivning!A1199="h",Inskrivning!L1199,0)</f>
        <v>0</v>
      </c>
      <c r="E497" s="16">
        <f>IF(Inskrivning!A1199="h",Inskrivning!M1199,0)</f>
        <v>0</v>
      </c>
      <c r="F497" s="16">
        <f>IF(Inskrivning!A1199="h",Inskrivning!N1199,0)</f>
        <v>0</v>
      </c>
      <c r="G497" s="16">
        <f>IF(Inskrivning!A1199="h",Inskrivning!O1199,0)</f>
        <v>0</v>
      </c>
      <c r="H497" s="16">
        <f>IF(Inskrivning!A1199="h",Inskrivning!P1199,0)</f>
        <v>0</v>
      </c>
      <c r="I497" s="73">
        <f>IF(Inskrivning!A1199="h",Inskrivning!Q1199,0)</f>
        <v>0</v>
      </c>
      <c r="J497" s="16">
        <f>IF(Inskrivning!A1199="h",Inskrivning!R1199,0)</f>
        <v>0</v>
      </c>
      <c r="K497" s="16">
        <f>IF(Inskrivning!A1199="h",Inskrivning!S1199,0)</f>
        <v>0</v>
      </c>
      <c r="L497" s="16">
        <f>IF(Inskrivning!A1199="h",Inskrivning!T1199,0)</f>
        <v>0</v>
      </c>
      <c r="M497" s="16">
        <f>IF(Inskrivning!A1199="h",Inskrivning!U1199,0)</f>
        <v>0</v>
      </c>
      <c r="N497" s="16">
        <f>IF(Inskrivning!A1199="h",Inskrivning!V1199,0)</f>
        <v>0</v>
      </c>
      <c r="O497" s="73">
        <f>IF(Inskrivning!A1199="h",Inskrivning!W1199,0)</f>
        <v>0</v>
      </c>
      <c r="P497" s="73">
        <f>IF(Inskrivning!A1199="h",Inskrivning!X1199,0)</f>
        <v>0</v>
      </c>
      <c r="Q497" s="113"/>
    </row>
    <row r="498" spans="1:17" ht="15.6" x14ac:dyDescent="0.3">
      <c r="A498" s="16">
        <f t="shared" si="5"/>
        <v>194</v>
      </c>
      <c r="B498" s="55">
        <f>IF(Inskrivning!A1200="h",Inskrivning!J1200,0)</f>
        <v>0</v>
      </c>
      <c r="C498" s="35">
        <f>IF(Inskrivning!A1200="h",Inskrivning!K1200,0)</f>
        <v>0</v>
      </c>
      <c r="D498" s="16">
        <f>IF(Inskrivning!A1200="h",Inskrivning!L1200,0)</f>
        <v>0</v>
      </c>
      <c r="E498" s="16">
        <f>IF(Inskrivning!A1200="h",Inskrivning!M1200,0)</f>
        <v>0</v>
      </c>
      <c r="F498" s="16">
        <f>IF(Inskrivning!A1200="h",Inskrivning!N1200,0)</f>
        <v>0</v>
      </c>
      <c r="G498" s="16">
        <f>IF(Inskrivning!A1200="h",Inskrivning!O1200,0)</f>
        <v>0</v>
      </c>
      <c r="H498" s="16">
        <f>IF(Inskrivning!A1200="h",Inskrivning!P1200,0)</f>
        <v>0</v>
      </c>
      <c r="I498" s="73">
        <f>IF(Inskrivning!A1200="h",Inskrivning!Q1200,0)</f>
        <v>0</v>
      </c>
      <c r="J498" s="16">
        <f>IF(Inskrivning!A1200="h",Inskrivning!R1200,0)</f>
        <v>0</v>
      </c>
      <c r="K498" s="16">
        <f>IF(Inskrivning!A1200="h",Inskrivning!S1200,0)</f>
        <v>0</v>
      </c>
      <c r="L498" s="16">
        <f>IF(Inskrivning!A1200="h",Inskrivning!T1200,0)</f>
        <v>0</v>
      </c>
      <c r="M498" s="16">
        <f>IF(Inskrivning!A1200="h",Inskrivning!U1200,0)</f>
        <v>0</v>
      </c>
      <c r="N498" s="16">
        <f>IF(Inskrivning!A1200="h",Inskrivning!V1200,0)</f>
        <v>0</v>
      </c>
      <c r="O498" s="73">
        <f>IF(Inskrivning!A1200="h",Inskrivning!W1200,0)</f>
        <v>0</v>
      </c>
      <c r="P498" s="73">
        <f>IF(Inskrivning!A1200="h",Inskrivning!X1200,0)</f>
        <v>0</v>
      </c>
      <c r="Q498" s="113"/>
    </row>
    <row r="499" spans="1:17" ht="15.6" x14ac:dyDescent="0.3">
      <c r="A499" s="16">
        <f t="shared" ref="A499:A504" si="6">IF(B499=0,ROW(195:195),IF(AND(P499=P498,Q499&lt;Q498),ROW(195:195),IF(P499=P498,A498,ROW(195:195))))</f>
        <v>195</v>
      </c>
      <c r="B499" s="55">
        <f>IF(Inskrivning!A1201="h",Inskrivning!J1201,0)</f>
        <v>0</v>
      </c>
      <c r="C499" s="35">
        <f>IF(Inskrivning!A1201="h",Inskrivning!K1201,0)</f>
        <v>0</v>
      </c>
      <c r="D499" s="16">
        <f>IF(Inskrivning!A1201="h",Inskrivning!L1201,0)</f>
        <v>0</v>
      </c>
      <c r="E499" s="16">
        <f>IF(Inskrivning!A1201="h",Inskrivning!M1201,0)</f>
        <v>0</v>
      </c>
      <c r="F499" s="16">
        <f>IF(Inskrivning!A1201="h",Inskrivning!N1201,0)</f>
        <v>0</v>
      </c>
      <c r="G499" s="16">
        <f>IF(Inskrivning!A1201="h",Inskrivning!O1201,0)</f>
        <v>0</v>
      </c>
      <c r="H499" s="16">
        <f>IF(Inskrivning!A1201="h",Inskrivning!P1201,0)</f>
        <v>0</v>
      </c>
      <c r="I499" s="73">
        <f>IF(Inskrivning!A1201="h",Inskrivning!Q1201,0)</f>
        <v>0</v>
      </c>
      <c r="J499" s="16">
        <f>IF(Inskrivning!A1201="h",Inskrivning!R1201,0)</f>
        <v>0</v>
      </c>
      <c r="K499" s="16">
        <f>IF(Inskrivning!A1201="h",Inskrivning!S1201,0)</f>
        <v>0</v>
      </c>
      <c r="L499" s="16">
        <f>IF(Inskrivning!A1201="h",Inskrivning!T1201,0)</f>
        <v>0</v>
      </c>
      <c r="M499" s="16">
        <f>IF(Inskrivning!A1201="h",Inskrivning!U1201,0)</f>
        <v>0</v>
      </c>
      <c r="N499" s="16">
        <f>IF(Inskrivning!A1201="h",Inskrivning!V1201,0)</f>
        <v>0</v>
      </c>
      <c r="O499" s="73">
        <f>IF(Inskrivning!A1201="h",Inskrivning!W1201,0)</f>
        <v>0</v>
      </c>
      <c r="P499" s="73">
        <f>IF(Inskrivning!A1201="h",Inskrivning!X1201,0)</f>
        <v>0</v>
      </c>
      <c r="Q499" s="113"/>
    </row>
    <row r="500" spans="1:17" ht="15.6" x14ac:dyDescent="0.3">
      <c r="A500" s="16">
        <f t="shared" si="6"/>
        <v>196</v>
      </c>
      <c r="B500" s="55">
        <f>IF(Inskrivning!A1202="h",Inskrivning!J1202,0)</f>
        <v>0</v>
      </c>
      <c r="C500" s="35">
        <f>IF(Inskrivning!A1202="h",Inskrivning!K1202,0)</f>
        <v>0</v>
      </c>
      <c r="D500" s="16">
        <f>IF(Inskrivning!A1202="h",Inskrivning!L1202,0)</f>
        <v>0</v>
      </c>
      <c r="E500" s="16">
        <f>IF(Inskrivning!A1202="h",Inskrivning!M1202,0)</f>
        <v>0</v>
      </c>
      <c r="F500" s="16">
        <f>IF(Inskrivning!A1202="h",Inskrivning!N1202,0)</f>
        <v>0</v>
      </c>
      <c r="G500" s="16">
        <f>IF(Inskrivning!A1202="h",Inskrivning!O1202,0)</f>
        <v>0</v>
      </c>
      <c r="H500" s="16">
        <f>IF(Inskrivning!A1202="h",Inskrivning!P1202,0)</f>
        <v>0</v>
      </c>
      <c r="I500" s="73">
        <f>IF(Inskrivning!A1202="h",Inskrivning!Q1202,0)</f>
        <v>0</v>
      </c>
      <c r="J500" s="16">
        <f>IF(Inskrivning!A1202="h",Inskrivning!R1202,0)</f>
        <v>0</v>
      </c>
      <c r="K500" s="16">
        <f>IF(Inskrivning!A1202="h",Inskrivning!S1202,0)</f>
        <v>0</v>
      </c>
      <c r="L500" s="16">
        <f>IF(Inskrivning!A1202="h",Inskrivning!T1202,0)</f>
        <v>0</v>
      </c>
      <c r="M500" s="16">
        <f>IF(Inskrivning!A1202="h",Inskrivning!U1202,0)</f>
        <v>0</v>
      </c>
      <c r="N500" s="16">
        <f>IF(Inskrivning!A1202="h",Inskrivning!V1202,0)</f>
        <v>0</v>
      </c>
      <c r="O500" s="73">
        <f>IF(Inskrivning!A1202="h",Inskrivning!W1202,0)</f>
        <v>0</v>
      </c>
      <c r="P500" s="73">
        <f>IF(Inskrivning!A1202="h",Inskrivning!X1202,0)</f>
        <v>0</v>
      </c>
      <c r="Q500" s="113"/>
    </row>
    <row r="501" spans="1:17" ht="15.6" x14ac:dyDescent="0.3">
      <c r="A501" s="16">
        <f t="shared" si="6"/>
        <v>197</v>
      </c>
      <c r="B501" s="55">
        <f>IF(Inskrivning!A1203="h",Inskrivning!J1203,0)</f>
        <v>0</v>
      </c>
      <c r="C501" s="35">
        <f>IF(Inskrivning!A1203="h",Inskrivning!K1203,0)</f>
        <v>0</v>
      </c>
      <c r="D501" s="16">
        <f>IF(Inskrivning!A1203="h",Inskrivning!L1203,0)</f>
        <v>0</v>
      </c>
      <c r="E501" s="16">
        <f>IF(Inskrivning!A1203="h",Inskrivning!M1203,0)</f>
        <v>0</v>
      </c>
      <c r="F501" s="16">
        <f>IF(Inskrivning!A1203="h",Inskrivning!N1203,0)</f>
        <v>0</v>
      </c>
      <c r="G501" s="16">
        <f>IF(Inskrivning!A1203="h",Inskrivning!O1203,0)</f>
        <v>0</v>
      </c>
      <c r="H501" s="16">
        <f>IF(Inskrivning!A1203="h",Inskrivning!P1203,0)</f>
        <v>0</v>
      </c>
      <c r="I501" s="73">
        <f>IF(Inskrivning!A1203="h",Inskrivning!Q1203,0)</f>
        <v>0</v>
      </c>
      <c r="J501" s="16">
        <f>IF(Inskrivning!A1203="h",Inskrivning!R1203,0)</f>
        <v>0</v>
      </c>
      <c r="K501" s="16">
        <f>IF(Inskrivning!A1203="h",Inskrivning!S1203,0)</f>
        <v>0</v>
      </c>
      <c r="L501" s="16">
        <f>IF(Inskrivning!A1203="h",Inskrivning!T1203,0)</f>
        <v>0</v>
      </c>
      <c r="M501" s="16">
        <f>IF(Inskrivning!A1203="h",Inskrivning!U1203,0)</f>
        <v>0</v>
      </c>
      <c r="N501" s="16">
        <f>IF(Inskrivning!A1203="h",Inskrivning!V1203,0)</f>
        <v>0</v>
      </c>
      <c r="O501" s="73">
        <f>IF(Inskrivning!A1203="h",Inskrivning!W1203,0)</f>
        <v>0</v>
      </c>
      <c r="P501" s="73">
        <f>IF(Inskrivning!A1203="h",Inskrivning!X1203,0)</f>
        <v>0</v>
      </c>
      <c r="Q501" s="113"/>
    </row>
    <row r="502" spans="1:17" ht="15.6" x14ac:dyDescent="0.3">
      <c r="A502" s="16">
        <f t="shared" si="6"/>
        <v>198</v>
      </c>
      <c r="B502" s="55">
        <f>IF(Inskrivning!A1204="h",Inskrivning!J1204,0)</f>
        <v>0</v>
      </c>
      <c r="C502" s="35">
        <f>IF(Inskrivning!A1204="h",Inskrivning!K1204,0)</f>
        <v>0</v>
      </c>
      <c r="D502" s="16">
        <f>IF(Inskrivning!A1204="h",Inskrivning!L1204,0)</f>
        <v>0</v>
      </c>
      <c r="E502" s="16">
        <f>IF(Inskrivning!A1204="h",Inskrivning!M1204,0)</f>
        <v>0</v>
      </c>
      <c r="F502" s="16">
        <f>IF(Inskrivning!A1204="h",Inskrivning!N1204,0)</f>
        <v>0</v>
      </c>
      <c r="G502" s="16">
        <f>IF(Inskrivning!A1204="h",Inskrivning!O1204,0)</f>
        <v>0</v>
      </c>
      <c r="H502" s="16">
        <f>IF(Inskrivning!A1204="h",Inskrivning!P1204,0)</f>
        <v>0</v>
      </c>
      <c r="I502" s="73">
        <f>IF(Inskrivning!A1204="h",Inskrivning!Q1204,0)</f>
        <v>0</v>
      </c>
      <c r="J502" s="16">
        <f>IF(Inskrivning!A1204="h",Inskrivning!R1204,0)</f>
        <v>0</v>
      </c>
      <c r="K502" s="16">
        <f>IF(Inskrivning!A1204="h",Inskrivning!S1204,0)</f>
        <v>0</v>
      </c>
      <c r="L502" s="16">
        <f>IF(Inskrivning!A1204="h",Inskrivning!T1204,0)</f>
        <v>0</v>
      </c>
      <c r="M502" s="16">
        <f>IF(Inskrivning!A1204="h",Inskrivning!U1204,0)</f>
        <v>0</v>
      </c>
      <c r="N502" s="16">
        <f>IF(Inskrivning!A1204="h",Inskrivning!V1204,0)</f>
        <v>0</v>
      </c>
      <c r="O502" s="73">
        <f>IF(Inskrivning!A1204="h",Inskrivning!W1204,0)</f>
        <v>0</v>
      </c>
      <c r="P502" s="73">
        <f>IF(Inskrivning!A1204="h",Inskrivning!X1204,0)</f>
        <v>0</v>
      </c>
      <c r="Q502" s="113"/>
    </row>
    <row r="503" spans="1:17" ht="15.6" x14ac:dyDescent="0.3">
      <c r="A503" s="16">
        <f t="shared" si="6"/>
        <v>199</v>
      </c>
      <c r="B503" s="55">
        <f>IF(Inskrivning!A1205="h",Inskrivning!J1205,0)</f>
        <v>0</v>
      </c>
      <c r="C503" s="35">
        <f>IF(Inskrivning!A1205="h",Inskrivning!K1205,0)</f>
        <v>0</v>
      </c>
      <c r="D503" s="16">
        <f>IF(Inskrivning!A1205="h",Inskrivning!L1205,0)</f>
        <v>0</v>
      </c>
      <c r="E503" s="16">
        <f>IF(Inskrivning!A1205="h",Inskrivning!M1205,0)</f>
        <v>0</v>
      </c>
      <c r="F503" s="16">
        <f>IF(Inskrivning!A1205="h",Inskrivning!N1205,0)</f>
        <v>0</v>
      </c>
      <c r="G503" s="16">
        <f>IF(Inskrivning!A1205="h",Inskrivning!O1205,0)</f>
        <v>0</v>
      </c>
      <c r="H503" s="16">
        <f>IF(Inskrivning!A1205="h",Inskrivning!P1205,0)</f>
        <v>0</v>
      </c>
      <c r="I503" s="73">
        <f>IF(Inskrivning!A1205="h",Inskrivning!Q1205,0)</f>
        <v>0</v>
      </c>
      <c r="J503" s="16">
        <f>IF(Inskrivning!A1205="h",Inskrivning!R1205,0)</f>
        <v>0</v>
      </c>
      <c r="K503" s="16">
        <f>IF(Inskrivning!A1205="h",Inskrivning!S1205,0)</f>
        <v>0</v>
      </c>
      <c r="L503" s="16">
        <f>IF(Inskrivning!A1205="h",Inskrivning!T1205,0)</f>
        <v>0</v>
      </c>
      <c r="M503" s="16">
        <f>IF(Inskrivning!A1205="h",Inskrivning!U1205,0)</f>
        <v>0</v>
      </c>
      <c r="N503" s="16">
        <f>IF(Inskrivning!A1205="h",Inskrivning!V1205,0)</f>
        <v>0</v>
      </c>
      <c r="O503" s="73">
        <f>IF(Inskrivning!A1205="h",Inskrivning!W1205,0)</f>
        <v>0</v>
      </c>
      <c r="P503" s="73">
        <f>IF(Inskrivning!A1205="h",Inskrivning!X1205,0)</f>
        <v>0</v>
      </c>
      <c r="Q503" s="113"/>
    </row>
    <row r="504" spans="1:17" ht="15.6" x14ac:dyDescent="0.3">
      <c r="A504" s="16">
        <f t="shared" si="6"/>
        <v>200</v>
      </c>
      <c r="B504" s="55">
        <f>IF(Inskrivning!A1206="h",Inskrivning!J1206,0)</f>
        <v>0</v>
      </c>
      <c r="C504" s="35">
        <f>IF(Inskrivning!A1206="h",Inskrivning!K1206,0)</f>
        <v>0</v>
      </c>
      <c r="D504" s="16">
        <f>IF(Inskrivning!A1206="h",Inskrivning!L1206,0)</f>
        <v>0</v>
      </c>
      <c r="E504" s="16">
        <f>IF(Inskrivning!A1206="h",Inskrivning!M1206,0)</f>
        <v>0</v>
      </c>
      <c r="F504" s="16">
        <f>IF(Inskrivning!A1206="h",Inskrivning!N1206,0)</f>
        <v>0</v>
      </c>
      <c r="G504" s="16">
        <f>IF(Inskrivning!A1206="h",Inskrivning!O1206,0)</f>
        <v>0</v>
      </c>
      <c r="H504" s="16">
        <f>IF(Inskrivning!A1206="h",Inskrivning!P1206,0)</f>
        <v>0</v>
      </c>
      <c r="I504" s="73">
        <f>IF(Inskrivning!A1206="h",Inskrivning!Q1206,0)</f>
        <v>0</v>
      </c>
      <c r="J504" s="16">
        <f>IF(Inskrivning!A1206="h",Inskrivning!R1206,0)</f>
        <v>0</v>
      </c>
      <c r="K504" s="16">
        <f>IF(Inskrivning!A1206="h",Inskrivning!S1206,0)</f>
        <v>0</v>
      </c>
      <c r="L504" s="16">
        <f>IF(Inskrivning!A1206="h",Inskrivning!T1206,0)</f>
        <v>0</v>
      </c>
      <c r="M504" s="16">
        <f>IF(Inskrivning!A1206="h",Inskrivning!U1206,0)</f>
        <v>0</v>
      </c>
      <c r="N504" s="16">
        <f>IF(Inskrivning!A1206="h",Inskrivning!V1206,0)</f>
        <v>0</v>
      </c>
      <c r="O504" s="73">
        <f>IF(Inskrivning!A1206="h",Inskrivning!W1206,0)</f>
        <v>0</v>
      </c>
      <c r="P504" s="73">
        <f>IF(Inskrivning!A1206="h",Inskrivning!X1206,0)</f>
        <v>0</v>
      </c>
      <c r="Q504" s="113"/>
    </row>
  </sheetData>
  <sortState xmlns:xlrd2="http://schemas.microsoft.com/office/spreadsheetml/2017/richdata2" ref="B305:Q504">
    <sortCondition descending="1" ref="P305:P504"/>
    <sortCondition descending="1" ref="Q305:Q504"/>
  </sortState>
  <phoneticPr fontId="4" type="noConversion"/>
  <pageMargins left="0.7" right="0.7" top="0.75" bottom="0.75" header="0.3" footer="0.3"/>
  <pageSetup paperSize="9"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27">
    <tabColor indexed="13"/>
  </sheetPr>
  <dimension ref="A1:X504"/>
  <sheetViews>
    <sheetView topLeftCell="A294" workbookViewId="0">
      <selection activeCell="O304" sqref="O304"/>
    </sheetView>
  </sheetViews>
  <sheetFormatPr defaultRowHeight="15" x14ac:dyDescent="0.25"/>
  <cols>
    <col min="1" max="1" width="5.6640625" style="4" customWidth="1"/>
    <col min="2" max="2" width="25.6640625" style="56" customWidth="1"/>
    <col min="3" max="3" width="15.6640625" style="22" customWidth="1"/>
    <col min="4" max="8" width="4.88671875" customWidth="1"/>
    <col min="9" max="9" width="8" style="13" bestFit="1" customWidth="1"/>
    <col min="10" max="14" width="4.88671875" customWidth="1"/>
    <col min="15" max="15" width="8" style="13" bestFit="1" customWidth="1"/>
    <col min="16" max="16" width="7.6640625" style="13" bestFit="1" customWidth="1"/>
    <col min="17" max="17" width="4.77734375" style="15" customWidth="1"/>
  </cols>
  <sheetData>
    <row r="1" spans="1:24" ht="24.6" x14ac:dyDescent="0.4">
      <c r="B1" s="71" t="s">
        <v>40</v>
      </c>
      <c r="T1" s="4"/>
      <c r="X1" s="4"/>
    </row>
    <row r="3" spans="1:24" x14ac:dyDescent="0.25">
      <c r="B3" s="38"/>
      <c r="C3" s="21"/>
      <c r="D3" s="2" t="s">
        <v>1</v>
      </c>
      <c r="E3" s="2" t="s">
        <v>1</v>
      </c>
      <c r="F3" s="2" t="s">
        <v>1</v>
      </c>
      <c r="G3" s="2" t="s">
        <v>1</v>
      </c>
      <c r="H3" s="2" t="s">
        <v>1</v>
      </c>
      <c r="I3" s="1" t="s">
        <v>2</v>
      </c>
      <c r="J3" s="2" t="s">
        <v>1</v>
      </c>
      <c r="K3" s="2" t="s">
        <v>1</v>
      </c>
      <c r="L3" s="2" t="s">
        <v>1</v>
      </c>
      <c r="M3" s="2" t="s">
        <v>3</v>
      </c>
      <c r="N3" s="2" t="s">
        <v>1</v>
      </c>
      <c r="O3" s="1" t="s">
        <v>2</v>
      </c>
      <c r="P3" s="1"/>
      <c r="Q3" s="109" t="s">
        <v>459</v>
      </c>
    </row>
    <row r="4" spans="1:24" ht="17.100000000000001" customHeight="1" x14ac:dyDescent="0.25">
      <c r="A4" s="2" t="s">
        <v>22</v>
      </c>
      <c r="B4" s="25" t="s">
        <v>5</v>
      </c>
      <c r="C4" s="34" t="s">
        <v>6</v>
      </c>
      <c r="D4" s="2">
        <v>1</v>
      </c>
      <c r="E4" s="2">
        <v>2</v>
      </c>
      <c r="F4" s="2">
        <v>3</v>
      </c>
      <c r="G4" s="2">
        <v>4</v>
      </c>
      <c r="H4" s="2">
        <v>5</v>
      </c>
      <c r="I4" s="3" t="s">
        <v>7</v>
      </c>
      <c r="J4" s="2">
        <v>6</v>
      </c>
      <c r="K4" s="2">
        <v>7</v>
      </c>
      <c r="L4" s="2">
        <v>8</v>
      </c>
      <c r="M4" s="2">
        <v>9</v>
      </c>
      <c r="N4" s="2">
        <v>10</v>
      </c>
      <c r="O4" s="3" t="s">
        <v>8</v>
      </c>
      <c r="P4" s="1" t="s">
        <v>9</v>
      </c>
      <c r="Q4" s="109" t="s">
        <v>239</v>
      </c>
      <c r="T4" s="2">
        <f>Inskrivning!$T$3</f>
        <v>0</v>
      </c>
    </row>
    <row r="5" spans="1:24" ht="17.100000000000001" customHeight="1" x14ac:dyDescent="0.3">
      <c r="A5" s="16">
        <f>IF(B5=0,1,1)</f>
        <v>1</v>
      </c>
      <c r="B5" s="55">
        <f>IF(Inskrivning!A9="d",Inskrivning!J9,0)</f>
        <v>0</v>
      </c>
      <c r="C5" s="35">
        <f>IF(Inskrivning!A9="d",Inskrivning!K9,0)</f>
        <v>0</v>
      </c>
      <c r="D5" s="16">
        <f>IF(Inskrivning!A9="d",Inskrivning!L9,0)</f>
        <v>0</v>
      </c>
      <c r="E5" s="16">
        <f>IF(Inskrivning!A9="d",Inskrivning!M9,0)</f>
        <v>0</v>
      </c>
      <c r="F5" s="16">
        <f>IF(Inskrivning!A9="d",Inskrivning!N9,0)</f>
        <v>0</v>
      </c>
      <c r="G5" s="16">
        <f>IF(Inskrivning!A9="d",Inskrivning!O9,0)</f>
        <v>0</v>
      </c>
      <c r="H5" s="16">
        <f>IF(Inskrivning!A9="d",Inskrivning!P9,0)</f>
        <v>0</v>
      </c>
      <c r="I5" s="73">
        <f>IF(Inskrivning!A9="d",Inskrivning!Q9,0)</f>
        <v>0</v>
      </c>
      <c r="J5" s="16">
        <f>IF(Inskrivning!A9="d",Inskrivning!R9,0)</f>
        <v>0</v>
      </c>
      <c r="K5" s="16">
        <f>IF(Inskrivning!A9="d",Inskrivning!S9,0)</f>
        <v>0</v>
      </c>
      <c r="L5" s="16">
        <f>IF(Inskrivning!A9="d",Inskrivning!T9,0)</f>
        <v>0</v>
      </c>
      <c r="M5" s="16">
        <f>IF(Inskrivning!A9="d",Inskrivning!U9,0)</f>
        <v>0</v>
      </c>
      <c r="N5" s="16">
        <f>IF(Inskrivning!A9="d",Inskrivning!V9,0)</f>
        <v>0</v>
      </c>
      <c r="O5" s="73">
        <f>IF(Inskrivning!A9="d",Inskrivning!W9,0)</f>
        <v>0</v>
      </c>
      <c r="P5" s="73">
        <f>IF(Inskrivning!A9="d",Inskrivning!X9,0)</f>
        <v>0</v>
      </c>
      <c r="Q5" s="113"/>
    </row>
    <row r="6" spans="1:24" ht="17.100000000000001" customHeight="1" x14ac:dyDescent="0.3">
      <c r="A6" s="16">
        <f>IF(B6=0,ROW(2:2),IF(AND(P6=P5,Q6&lt;Q5),ROW(2:2),IF(P6=P5,A5,ROW(2:2))))</f>
        <v>2</v>
      </c>
      <c r="B6" s="55">
        <f>IF(Inskrivning!A8="d",Inskrivning!J8,0)</f>
        <v>0</v>
      </c>
      <c r="C6" s="35">
        <f>IF(Inskrivning!A8="d",Inskrivning!K8,0)</f>
        <v>0</v>
      </c>
      <c r="D6" s="16">
        <f>IF(Inskrivning!A8="d",Inskrivning!L8,0)</f>
        <v>0</v>
      </c>
      <c r="E6" s="16">
        <f>IF(Inskrivning!A8="d",Inskrivning!M8,0)</f>
        <v>0</v>
      </c>
      <c r="F6" s="16">
        <f>IF(Inskrivning!A8="d",Inskrivning!N8,0)</f>
        <v>0</v>
      </c>
      <c r="G6" s="16">
        <f>IF(Inskrivning!A8="d",Inskrivning!O8,0)</f>
        <v>0</v>
      </c>
      <c r="H6" s="16">
        <f>IF(Inskrivning!A8="d",Inskrivning!P8,0)</f>
        <v>0</v>
      </c>
      <c r="I6" s="73">
        <f>IF(Inskrivning!A8="d",Inskrivning!Q8,0)</f>
        <v>0</v>
      </c>
      <c r="J6" s="16">
        <f>IF(Inskrivning!A8="d",Inskrivning!R8,0)</f>
        <v>0</v>
      </c>
      <c r="K6" s="16">
        <f>IF(Inskrivning!A8="d",Inskrivning!S8,0)</f>
        <v>0</v>
      </c>
      <c r="L6" s="16">
        <f>IF(Inskrivning!A8="d",Inskrivning!T8,0)</f>
        <v>0</v>
      </c>
      <c r="M6" s="16">
        <f>IF(Inskrivning!A8="d",Inskrivning!U8,0)</f>
        <v>0</v>
      </c>
      <c r="N6" s="16">
        <f>IF(Inskrivning!A8="d",Inskrivning!V8,0)</f>
        <v>0</v>
      </c>
      <c r="O6" s="73">
        <f>IF(Inskrivning!A8="d",Inskrivning!W8,0)</f>
        <v>0</v>
      </c>
      <c r="P6" s="73">
        <f>IF(Inskrivning!A8="d",Inskrivning!X8,0)</f>
        <v>0</v>
      </c>
      <c r="Q6" s="113"/>
    </row>
    <row r="7" spans="1:24" ht="17.100000000000001" customHeight="1" x14ac:dyDescent="0.3">
      <c r="A7" s="16">
        <f t="shared" ref="A7:A10" si="0">IF(B7=0,ROW(3:3),IF(AND(P7=P6,Q7&lt;Q6),ROW(3:3),IF(P7=P6,A6,ROW(3:3))))</f>
        <v>3</v>
      </c>
      <c r="B7" s="55">
        <f>IF(Inskrivning!A24="d",Inskrivning!J24,0)</f>
        <v>0</v>
      </c>
      <c r="C7" s="35">
        <f>IF(Inskrivning!A24="d",Inskrivning!K24,0)</f>
        <v>0</v>
      </c>
      <c r="D7" s="16">
        <f>IF(Inskrivning!A24="d",Inskrivning!L24,0)</f>
        <v>0</v>
      </c>
      <c r="E7" s="16">
        <f>IF(Inskrivning!A24="d",Inskrivning!M24,0)</f>
        <v>0</v>
      </c>
      <c r="F7" s="16">
        <f>IF(Inskrivning!A24="d",Inskrivning!N24,0)</f>
        <v>0</v>
      </c>
      <c r="G7" s="16">
        <f>IF(Inskrivning!A24="d",Inskrivning!O24,0)</f>
        <v>0</v>
      </c>
      <c r="H7" s="16">
        <f>IF(Inskrivning!A24="d",Inskrivning!P24,0)</f>
        <v>0</v>
      </c>
      <c r="I7" s="73">
        <f>IF(Inskrivning!A24="d",Inskrivning!Q24,0)</f>
        <v>0</v>
      </c>
      <c r="J7" s="16">
        <f>IF(Inskrivning!A24="d",Inskrivning!R24,0)</f>
        <v>0</v>
      </c>
      <c r="K7" s="16">
        <f>IF(Inskrivning!A24="d",Inskrivning!S24,0)</f>
        <v>0</v>
      </c>
      <c r="L7" s="16">
        <f>IF(Inskrivning!A24="d",Inskrivning!T24,0)</f>
        <v>0</v>
      </c>
      <c r="M7" s="16">
        <f>IF(Inskrivning!A24="d",Inskrivning!U24,0)</f>
        <v>0</v>
      </c>
      <c r="N7" s="16">
        <f>IF(Inskrivning!A24="d",Inskrivning!V24,0)</f>
        <v>0</v>
      </c>
      <c r="O7" s="73">
        <f>IF(Inskrivning!A24="d",Inskrivning!W24,0)</f>
        <v>0</v>
      </c>
      <c r="P7" s="73">
        <f>IF(Inskrivning!A24="d",Inskrivning!X24,0)</f>
        <v>0</v>
      </c>
      <c r="Q7" s="113"/>
    </row>
    <row r="8" spans="1:24" ht="17.100000000000001" customHeight="1" x14ac:dyDescent="0.3">
      <c r="A8" s="16">
        <f t="shared" si="0"/>
        <v>4</v>
      </c>
      <c r="B8" s="55">
        <f>IF(Inskrivning!A22="d",Inskrivning!J22,0)</f>
        <v>0</v>
      </c>
      <c r="C8" s="35">
        <f>IF(Inskrivning!A22="d",Inskrivning!K22,0)</f>
        <v>0</v>
      </c>
      <c r="D8" s="16">
        <f>IF(Inskrivning!A22="d",Inskrivning!L22,0)</f>
        <v>0</v>
      </c>
      <c r="E8" s="16">
        <f>IF(Inskrivning!A22="d",Inskrivning!M22,0)</f>
        <v>0</v>
      </c>
      <c r="F8" s="16">
        <f>IF(Inskrivning!A22="d",Inskrivning!N22,0)</f>
        <v>0</v>
      </c>
      <c r="G8" s="16">
        <f>IF(Inskrivning!A22="d",Inskrivning!O22,0)</f>
        <v>0</v>
      </c>
      <c r="H8" s="16">
        <f>IF(Inskrivning!A22="d",Inskrivning!P22,0)</f>
        <v>0</v>
      </c>
      <c r="I8" s="73">
        <f>IF(Inskrivning!A22="d",Inskrivning!Q22,0)</f>
        <v>0</v>
      </c>
      <c r="J8" s="16">
        <f>IF(Inskrivning!A22="d",Inskrivning!R22,0)</f>
        <v>0</v>
      </c>
      <c r="K8" s="16">
        <f>IF(Inskrivning!A22="d",Inskrivning!S22,0)</f>
        <v>0</v>
      </c>
      <c r="L8" s="16">
        <f>IF(Inskrivning!A22="d",Inskrivning!T22,0)</f>
        <v>0</v>
      </c>
      <c r="M8" s="16">
        <f>IF(Inskrivning!A22="d",Inskrivning!U22,0)</f>
        <v>0</v>
      </c>
      <c r="N8" s="16">
        <f>IF(Inskrivning!A22="d",Inskrivning!V22,0)</f>
        <v>0</v>
      </c>
      <c r="O8" s="73">
        <f>IF(Inskrivning!A22="d",Inskrivning!W22,0)</f>
        <v>0</v>
      </c>
      <c r="P8" s="73">
        <f>IF(Inskrivning!A22="d",Inskrivning!X22,0)</f>
        <v>0</v>
      </c>
      <c r="Q8" s="113"/>
    </row>
    <row r="9" spans="1:24" ht="17.100000000000001" customHeight="1" x14ac:dyDescent="0.3">
      <c r="A9" s="16">
        <f t="shared" si="0"/>
        <v>5</v>
      </c>
      <c r="B9" s="55">
        <f>IF(Inskrivning!A11="d",Inskrivning!J11,0)</f>
        <v>0</v>
      </c>
      <c r="C9" s="35">
        <f>IF(Inskrivning!A11="d",Inskrivning!K11,0)</f>
        <v>0</v>
      </c>
      <c r="D9" s="16">
        <f>IF(Inskrivning!A11="d",Inskrivning!L11,0)</f>
        <v>0</v>
      </c>
      <c r="E9" s="16">
        <f>IF(Inskrivning!A11="d",Inskrivning!M11,0)</f>
        <v>0</v>
      </c>
      <c r="F9" s="16">
        <f>IF(Inskrivning!A11="d",Inskrivning!N11,0)</f>
        <v>0</v>
      </c>
      <c r="G9" s="16">
        <f>IF(Inskrivning!A11="d",Inskrivning!O11,0)</f>
        <v>0</v>
      </c>
      <c r="H9" s="16">
        <f>IF(Inskrivning!A11="d",Inskrivning!P11,0)</f>
        <v>0</v>
      </c>
      <c r="I9" s="73">
        <f>IF(Inskrivning!A11="d",Inskrivning!Q11,0)</f>
        <v>0</v>
      </c>
      <c r="J9" s="16">
        <f>IF(Inskrivning!A11="d",Inskrivning!R11,0)</f>
        <v>0</v>
      </c>
      <c r="K9" s="16">
        <f>IF(Inskrivning!A11="d",Inskrivning!S11,0)</f>
        <v>0</v>
      </c>
      <c r="L9" s="16">
        <f>IF(Inskrivning!A11="d",Inskrivning!T11,0)</f>
        <v>0</v>
      </c>
      <c r="M9" s="16">
        <f>IF(Inskrivning!A11="d",Inskrivning!U11,0)</f>
        <v>0</v>
      </c>
      <c r="N9" s="16">
        <f>IF(Inskrivning!A11="d",Inskrivning!V11,0)</f>
        <v>0</v>
      </c>
      <c r="O9" s="73">
        <f>IF(Inskrivning!A11="d",Inskrivning!W11,0)</f>
        <v>0</v>
      </c>
      <c r="P9" s="73">
        <f>IF(Inskrivning!A11="d",Inskrivning!X11,0)</f>
        <v>0</v>
      </c>
      <c r="Q9" s="113"/>
    </row>
    <row r="10" spans="1:24" ht="17.100000000000001" customHeight="1" x14ac:dyDescent="0.3">
      <c r="A10" s="16">
        <f t="shared" si="0"/>
        <v>6</v>
      </c>
      <c r="B10" s="55">
        <f>IF(Inskrivning!A10="d",Inskrivning!J10,0)</f>
        <v>0</v>
      </c>
      <c r="C10" s="35">
        <f>IF(Inskrivning!A10="d",Inskrivning!K10,0)</f>
        <v>0</v>
      </c>
      <c r="D10" s="16">
        <f>IF(Inskrivning!A10="d",Inskrivning!L10,0)</f>
        <v>0</v>
      </c>
      <c r="E10" s="16">
        <f>IF(Inskrivning!A10="d",Inskrivning!M10,0)</f>
        <v>0</v>
      </c>
      <c r="F10" s="16">
        <f>IF(Inskrivning!A10="d",Inskrivning!N10,0)</f>
        <v>0</v>
      </c>
      <c r="G10" s="16">
        <f>IF(Inskrivning!A10="d",Inskrivning!O10,0)</f>
        <v>0</v>
      </c>
      <c r="H10" s="16">
        <f>IF(Inskrivning!A10="d",Inskrivning!P10,0)</f>
        <v>0</v>
      </c>
      <c r="I10" s="73">
        <f>IF(Inskrivning!A10="d",Inskrivning!Q10,0)</f>
        <v>0</v>
      </c>
      <c r="J10" s="16">
        <f>IF(Inskrivning!A10="d",Inskrivning!R10,0)</f>
        <v>0</v>
      </c>
      <c r="K10" s="16">
        <f>IF(Inskrivning!A10="d",Inskrivning!S10,0)</f>
        <v>0</v>
      </c>
      <c r="L10" s="16">
        <f>IF(Inskrivning!A10="d",Inskrivning!T10,0)</f>
        <v>0</v>
      </c>
      <c r="M10" s="16">
        <f>IF(Inskrivning!A10="d",Inskrivning!U10,0)</f>
        <v>0</v>
      </c>
      <c r="N10" s="16">
        <f>IF(Inskrivning!A10="d",Inskrivning!V10,0)</f>
        <v>0</v>
      </c>
      <c r="O10" s="73">
        <f>IF(Inskrivning!A10="d",Inskrivning!W10,0)</f>
        <v>0</v>
      </c>
      <c r="P10" s="73">
        <f>IF(Inskrivning!A10="d",Inskrivning!X10,0)</f>
        <v>0</v>
      </c>
      <c r="Q10" s="113"/>
    </row>
    <row r="11" spans="1:24" ht="17.100000000000001" customHeight="1" x14ac:dyDescent="0.3">
      <c r="A11" s="16">
        <f>IF(B11=0,ROW(7:7),IF(P11=P7,A7,IF(P11=P8,A8,IF(P11=P9,A9,IF(P11=P10,A10,ROW(7:7))))))</f>
        <v>7</v>
      </c>
      <c r="B11" s="55">
        <f>IF(Inskrivning!A35="d",Inskrivning!J35,0)</f>
        <v>0</v>
      </c>
      <c r="C11" s="35">
        <f>IF(Inskrivning!A35="d",Inskrivning!K35,0)</f>
        <v>0</v>
      </c>
      <c r="D11" s="16">
        <f>IF(Inskrivning!A35="d",Inskrivning!L35,0)</f>
        <v>0</v>
      </c>
      <c r="E11" s="16">
        <f>IF(Inskrivning!A35="d",Inskrivning!M35,0)</f>
        <v>0</v>
      </c>
      <c r="F11" s="16">
        <f>IF(Inskrivning!A35="d",Inskrivning!N35,0)</f>
        <v>0</v>
      </c>
      <c r="G11" s="16">
        <f>IF(Inskrivning!A35="d",Inskrivning!O35,0)</f>
        <v>0</v>
      </c>
      <c r="H11" s="16">
        <f>IF(Inskrivning!A35="d",Inskrivning!P35,0)</f>
        <v>0</v>
      </c>
      <c r="I11" s="73">
        <f>IF(Inskrivning!A35="d",Inskrivning!Q35,0)</f>
        <v>0</v>
      </c>
      <c r="J11" s="16">
        <f>IF(Inskrivning!A35="d",Inskrivning!R35,0)</f>
        <v>0</v>
      </c>
      <c r="K11" s="16">
        <f>IF(Inskrivning!A35="d",Inskrivning!S35,0)</f>
        <v>0</v>
      </c>
      <c r="L11" s="16">
        <f>IF(Inskrivning!A35="d",Inskrivning!T35,0)</f>
        <v>0</v>
      </c>
      <c r="M11" s="16">
        <f>IF(Inskrivning!A35="d",Inskrivning!U35,0)</f>
        <v>0</v>
      </c>
      <c r="N11" s="16">
        <f>IF(Inskrivning!A35="d",Inskrivning!V35,0)</f>
        <v>0</v>
      </c>
      <c r="O11" s="73">
        <f>IF(Inskrivning!A35="d",Inskrivning!W35,0)</f>
        <v>0</v>
      </c>
      <c r="P11" s="73">
        <f>IF(Inskrivning!A35="d",Inskrivning!X35,0)</f>
        <v>0</v>
      </c>
      <c r="Q11" s="113"/>
    </row>
    <row r="12" spans="1:24" ht="17.100000000000001" customHeight="1" x14ac:dyDescent="0.3">
      <c r="A12" s="16">
        <f t="shared" ref="A12:A44" si="1">IF(B12=0,ROW(8:8),IF(P12=P8,A8,IF(P12=P9,A9,IF(P12=P10,A10,IF(P12=P11,A11,ROW(8:8))))))</f>
        <v>8</v>
      </c>
      <c r="B12" s="55">
        <f>IF(Inskrivning!A36="d",Inskrivning!J36,0)</f>
        <v>0</v>
      </c>
      <c r="C12" s="35">
        <f>IF(Inskrivning!A36="d",Inskrivning!K36,0)</f>
        <v>0</v>
      </c>
      <c r="D12" s="16">
        <f>IF(Inskrivning!A36="d",Inskrivning!L36,0)</f>
        <v>0</v>
      </c>
      <c r="E12" s="16">
        <f>IF(Inskrivning!A36="d",Inskrivning!M36,0)</f>
        <v>0</v>
      </c>
      <c r="F12" s="16">
        <f>IF(Inskrivning!A36="d",Inskrivning!N36,0)</f>
        <v>0</v>
      </c>
      <c r="G12" s="16">
        <f>IF(Inskrivning!A36="d",Inskrivning!O36,0)</f>
        <v>0</v>
      </c>
      <c r="H12" s="16">
        <f>IF(Inskrivning!A36="d",Inskrivning!P36,0)</f>
        <v>0</v>
      </c>
      <c r="I12" s="73">
        <f>IF(Inskrivning!A36="d",Inskrivning!Q36,0)</f>
        <v>0</v>
      </c>
      <c r="J12" s="16">
        <f>IF(Inskrivning!A36="d",Inskrivning!R36,0)</f>
        <v>0</v>
      </c>
      <c r="K12" s="16">
        <f>IF(Inskrivning!A36="d",Inskrivning!S36,0)</f>
        <v>0</v>
      </c>
      <c r="L12" s="16">
        <f>IF(Inskrivning!A36="d",Inskrivning!T36,0)</f>
        <v>0</v>
      </c>
      <c r="M12" s="16">
        <f>IF(Inskrivning!A36="d",Inskrivning!U36,0)</f>
        <v>0</v>
      </c>
      <c r="N12" s="16">
        <f>IF(Inskrivning!A36="d",Inskrivning!V36,0)</f>
        <v>0</v>
      </c>
      <c r="O12" s="73">
        <f>IF(Inskrivning!A36="d",Inskrivning!W36,0)</f>
        <v>0</v>
      </c>
      <c r="P12" s="73">
        <f>IF(Inskrivning!A36="d",Inskrivning!X36,0)</f>
        <v>0</v>
      </c>
      <c r="Q12" s="113"/>
    </row>
    <row r="13" spans="1:24" ht="17.100000000000001" customHeight="1" x14ac:dyDescent="0.3">
      <c r="A13" s="16">
        <f t="shared" si="1"/>
        <v>9</v>
      </c>
      <c r="B13" s="55">
        <f>IF(Inskrivning!A32="d",Inskrivning!J32,0)</f>
        <v>0</v>
      </c>
      <c r="C13" s="35">
        <f>IF(Inskrivning!A32="d",Inskrivning!K32,0)</f>
        <v>0</v>
      </c>
      <c r="D13" s="16">
        <f>IF(Inskrivning!A32="d",Inskrivning!L32,0)</f>
        <v>0</v>
      </c>
      <c r="E13" s="16">
        <f>IF(Inskrivning!A32="d",Inskrivning!M32,0)</f>
        <v>0</v>
      </c>
      <c r="F13" s="16">
        <f>IF(Inskrivning!A32="d",Inskrivning!N32,0)</f>
        <v>0</v>
      </c>
      <c r="G13" s="16">
        <f>IF(Inskrivning!A32="d",Inskrivning!O32,0)</f>
        <v>0</v>
      </c>
      <c r="H13" s="16">
        <f>IF(Inskrivning!A32="d",Inskrivning!P32,0)</f>
        <v>0</v>
      </c>
      <c r="I13" s="73">
        <f>IF(Inskrivning!A32="d",Inskrivning!Q32,0)</f>
        <v>0</v>
      </c>
      <c r="J13" s="16">
        <f>IF(Inskrivning!A32="d",Inskrivning!R32,0)</f>
        <v>0</v>
      </c>
      <c r="K13" s="16">
        <f>IF(Inskrivning!A32="d",Inskrivning!S32,0)</f>
        <v>0</v>
      </c>
      <c r="L13" s="16">
        <f>IF(Inskrivning!A32="d",Inskrivning!T32,0)</f>
        <v>0</v>
      </c>
      <c r="M13" s="16">
        <f>IF(Inskrivning!A32="d",Inskrivning!U32,0)</f>
        <v>0</v>
      </c>
      <c r="N13" s="16">
        <f>IF(Inskrivning!A32="d",Inskrivning!V32,0)</f>
        <v>0</v>
      </c>
      <c r="O13" s="73">
        <f>IF(Inskrivning!A32="d",Inskrivning!W32,0)</f>
        <v>0</v>
      </c>
      <c r="P13" s="73">
        <f>IF(Inskrivning!A32="d",Inskrivning!X32,0)</f>
        <v>0</v>
      </c>
      <c r="Q13" s="113"/>
    </row>
    <row r="14" spans="1:24" ht="17.100000000000001" customHeight="1" x14ac:dyDescent="0.3">
      <c r="A14" s="16">
        <f t="shared" si="1"/>
        <v>10</v>
      </c>
      <c r="B14" s="55">
        <f>IF(Inskrivning!A20="d",Inskrivning!J20,0)</f>
        <v>0</v>
      </c>
      <c r="C14" s="35">
        <f>IF(Inskrivning!A20="d",Inskrivning!K20,0)</f>
        <v>0</v>
      </c>
      <c r="D14" s="16">
        <f>IF(Inskrivning!A20="d",Inskrivning!L20,0)</f>
        <v>0</v>
      </c>
      <c r="E14" s="16">
        <f>IF(Inskrivning!A20="d",Inskrivning!M20,0)</f>
        <v>0</v>
      </c>
      <c r="F14" s="16">
        <f>IF(Inskrivning!A20="d",Inskrivning!N20,0)</f>
        <v>0</v>
      </c>
      <c r="G14" s="16">
        <f>IF(Inskrivning!A20="d",Inskrivning!O20,0)</f>
        <v>0</v>
      </c>
      <c r="H14" s="16">
        <f>IF(Inskrivning!A20="d",Inskrivning!P20,0)</f>
        <v>0</v>
      </c>
      <c r="I14" s="73">
        <f>IF(Inskrivning!A20="d",Inskrivning!Q20,0)</f>
        <v>0</v>
      </c>
      <c r="J14" s="16">
        <f>IF(Inskrivning!A20="d",Inskrivning!R20,0)</f>
        <v>0</v>
      </c>
      <c r="K14" s="16">
        <f>IF(Inskrivning!A20="d",Inskrivning!S20,0)</f>
        <v>0</v>
      </c>
      <c r="L14" s="16">
        <f>IF(Inskrivning!A20="d",Inskrivning!T20,0)</f>
        <v>0</v>
      </c>
      <c r="M14" s="16">
        <f>IF(Inskrivning!A20="d",Inskrivning!U20,0)</f>
        <v>0</v>
      </c>
      <c r="N14" s="16">
        <f>IF(Inskrivning!A20="d",Inskrivning!V20,0)</f>
        <v>0</v>
      </c>
      <c r="O14" s="73">
        <f>IF(Inskrivning!A20="d",Inskrivning!W20,0)</f>
        <v>0</v>
      </c>
      <c r="P14" s="73">
        <f>IF(Inskrivning!A20="d",Inskrivning!X20,0)</f>
        <v>0</v>
      </c>
      <c r="Q14" s="113"/>
    </row>
    <row r="15" spans="1:24" ht="17.100000000000001" customHeight="1" x14ac:dyDescent="0.3">
      <c r="A15" s="16">
        <f t="shared" si="1"/>
        <v>11</v>
      </c>
      <c r="B15" s="55">
        <f>IF(Inskrivning!A52="d",Inskrivning!J52,0)</f>
        <v>0</v>
      </c>
      <c r="C15" s="35">
        <f>IF(Inskrivning!A52="d",Inskrivning!K52,0)</f>
        <v>0</v>
      </c>
      <c r="D15" s="16">
        <f>IF(Inskrivning!A52="d",Inskrivning!L52,0)</f>
        <v>0</v>
      </c>
      <c r="E15" s="16">
        <f>IF(Inskrivning!A52="d",Inskrivning!M52,0)</f>
        <v>0</v>
      </c>
      <c r="F15" s="16">
        <f>IF(Inskrivning!A52="d",Inskrivning!N52,0)</f>
        <v>0</v>
      </c>
      <c r="G15" s="16">
        <f>IF(Inskrivning!A52="d",Inskrivning!O52,0)</f>
        <v>0</v>
      </c>
      <c r="H15" s="16">
        <f>IF(Inskrivning!A52="d",Inskrivning!P52,0)</f>
        <v>0</v>
      </c>
      <c r="I15" s="73">
        <f>IF(Inskrivning!A52="d",Inskrivning!Q52,0)</f>
        <v>0</v>
      </c>
      <c r="J15" s="16">
        <f>IF(Inskrivning!A52="d",Inskrivning!R52,0)</f>
        <v>0</v>
      </c>
      <c r="K15" s="16">
        <f>IF(Inskrivning!A52="d",Inskrivning!S52,0)</f>
        <v>0</v>
      </c>
      <c r="L15" s="16">
        <f>IF(Inskrivning!A52="d",Inskrivning!T52,0)</f>
        <v>0</v>
      </c>
      <c r="M15" s="16">
        <f>IF(Inskrivning!A52="d",Inskrivning!U52,0)</f>
        <v>0</v>
      </c>
      <c r="N15" s="16">
        <f>IF(Inskrivning!A52="d",Inskrivning!V52,0)</f>
        <v>0</v>
      </c>
      <c r="O15" s="73">
        <f>IF(Inskrivning!A52="d",Inskrivning!W52,0)</f>
        <v>0</v>
      </c>
      <c r="P15" s="73">
        <f>IF(Inskrivning!A52="d",Inskrivning!X52,0)</f>
        <v>0</v>
      </c>
      <c r="Q15" s="113"/>
    </row>
    <row r="16" spans="1:24" ht="17.100000000000001" customHeight="1" x14ac:dyDescent="0.3">
      <c r="A16" s="16">
        <f t="shared" si="1"/>
        <v>12</v>
      </c>
      <c r="B16" s="55">
        <f>IF(Inskrivning!A41="d",Inskrivning!J41,0)</f>
        <v>0</v>
      </c>
      <c r="C16" s="35">
        <f>IF(Inskrivning!A41="d",Inskrivning!K41,0)</f>
        <v>0</v>
      </c>
      <c r="D16" s="16">
        <f>IF(Inskrivning!A41="d",Inskrivning!L41,0)</f>
        <v>0</v>
      </c>
      <c r="E16" s="16">
        <f>IF(Inskrivning!A41="d",Inskrivning!M41,0)</f>
        <v>0</v>
      </c>
      <c r="F16" s="16">
        <f>IF(Inskrivning!A41="d",Inskrivning!N41,0)</f>
        <v>0</v>
      </c>
      <c r="G16" s="16">
        <f>IF(Inskrivning!A41="d",Inskrivning!O41,0)</f>
        <v>0</v>
      </c>
      <c r="H16" s="16">
        <f>IF(Inskrivning!A41="d",Inskrivning!P41,0)</f>
        <v>0</v>
      </c>
      <c r="I16" s="73">
        <f>IF(Inskrivning!A41="d",Inskrivning!Q41,0)</f>
        <v>0</v>
      </c>
      <c r="J16" s="16">
        <f>IF(Inskrivning!A41="d",Inskrivning!R41,0)</f>
        <v>0</v>
      </c>
      <c r="K16" s="16">
        <f>IF(Inskrivning!A41="d",Inskrivning!S41,0)</f>
        <v>0</v>
      </c>
      <c r="L16" s="16">
        <f>IF(Inskrivning!A41="d",Inskrivning!T41,0)</f>
        <v>0</v>
      </c>
      <c r="M16" s="16">
        <f>IF(Inskrivning!A41="d",Inskrivning!U41,0)</f>
        <v>0</v>
      </c>
      <c r="N16" s="16">
        <f>IF(Inskrivning!A41="d",Inskrivning!V41,0)</f>
        <v>0</v>
      </c>
      <c r="O16" s="73">
        <f>IF(Inskrivning!A41="d",Inskrivning!W41,0)</f>
        <v>0</v>
      </c>
      <c r="P16" s="73">
        <f>IF(Inskrivning!A41="d",Inskrivning!X41,0)</f>
        <v>0</v>
      </c>
      <c r="Q16" s="113"/>
    </row>
    <row r="17" spans="1:17" ht="17.100000000000001" customHeight="1" x14ac:dyDescent="0.3">
      <c r="A17" s="16">
        <f t="shared" si="1"/>
        <v>13</v>
      </c>
      <c r="B17" s="55">
        <f>IF(Inskrivning!A37="d",Inskrivning!J37,0)</f>
        <v>0</v>
      </c>
      <c r="C17" s="35">
        <f>IF(Inskrivning!A37="d",Inskrivning!K37,0)</f>
        <v>0</v>
      </c>
      <c r="D17" s="16">
        <f>IF(Inskrivning!A37="d",Inskrivning!L37,0)</f>
        <v>0</v>
      </c>
      <c r="E17" s="16">
        <f>IF(Inskrivning!A37="d",Inskrivning!M37,0)</f>
        <v>0</v>
      </c>
      <c r="F17" s="16">
        <f>IF(Inskrivning!A37="d",Inskrivning!N37,0)</f>
        <v>0</v>
      </c>
      <c r="G17" s="16">
        <f>IF(Inskrivning!A37="d",Inskrivning!O37,0)</f>
        <v>0</v>
      </c>
      <c r="H17" s="16">
        <f>IF(Inskrivning!A37="d",Inskrivning!P37,0)</f>
        <v>0</v>
      </c>
      <c r="I17" s="73">
        <f>IF(Inskrivning!A37="d",Inskrivning!Q37,0)</f>
        <v>0</v>
      </c>
      <c r="J17" s="16">
        <f>IF(Inskrivning!A37="d",Inskrivning!R37,0)</f>
        <v>0</v>
      </c>
      <c r="K17" s="16">
        <f>IF(Inskrivning!A37="d",Inskrivning!S37,0)</f>
        <v>0</v>
      </c>
      <c r="L17" s="16">
        <f>IF(Inskrivning!A37="d",Inskrivning!T37,0)</f>
        <v>0</v>
      </c>
      <c r="M17" s="16">
        <f>IF(Inskrivning!A37="d",Inskrivning!U37,0)</f>
        <v>0</v>
      </c>
      <c r="N17" s="16">
        <f>IF(Inskrivning!A37="d",Inskrivning!V37,0)</f>
        <v>0</v>
      </c>
      <c r="O17" s="73">
        <f>IF(Inskrivning!A37="d",Inskrivning!W37,0)</f>
        <v>0</v>
      </c>
      <c r="P17" s="73">
        <f>IF(Inskrivning!A37="d",Inskrivning!X37,0)</f>
        <v>0</v>
      </c>
      <c r="Q17" s="113"/>
    </row>
    <row r="18" spans="1:17" ht="17.100000000000001" customHeight="1" x14ac:dyDescent="0.3">
      <c r="A18" s="16">
        <f t="shared" si="1"/>
        <v>14</v>
      </c>
      <c r="B18" s="55">
        <f>IF(Inskrivning!A79="d",Inskrivning!J79,0)</f>
        <v>0</v>
      </c>
      <c r="C18" s="35">
        <f>IF(Inskrivning!A79="d",Inskrivning!K79,0)</f>
        <v>0</v>
      </c>
      <c r="D18" s="16">
        <f>IF(Inskrivning!A79="d",Inskrivning!L79,0)</f>
        <v>0</v>
      </c>
      <c r="E18" s="16">
        <f>IF(Inskrivning!A79="d",Inskrivning!M79,0)</f>
        <v>0</v>
      </c>
      <c r="F18" s="16">
        <f>IF(Inskrivning!A79="d",Inskrivning!N79,0)</f>
        <v>0</v>
      </c>
      <c r="G18" s="16">
        <f>IF(Inskrivning!A79="d",Inskrivning!O79,0)</f>
        <v>0</v>
      </c>
      <c r="H18" s="16">
        <f>IF(Inskrivning!A79="d",Inskrivning!P79,0)</f>
        <v>0</v>
      </c>
      <c r="I18" s="73">
        <f>IF(Inskrivning!A79="d",Inskrivning!Q79,0)</f>
        <v>0</v>
      </c>
      <c r="J18" s="16">
        <f>IF(Inskrivning!A79="d",Inskrivning!R79,0)</f>
        <v>0</v>
      </c>
      <c r="K18" s="16">
        <f>IF(Inskrivning!A79="d",Inskrivning!S79,0)</f>
        <v>0</v>
      </c>
      <c r="L18" s="16">
        <f>IF(Inskrivning!A79="d",Inskrivning!T79,0)</f>
        <v>0</v>
      </c>
      <c r="M18" s="16">
        <f>IF(Inskrivning!A79="d",Inskrivning!U79,0)</f>
        <v>0</v>
      </c>
      <c r="N18" s="16">
        <f>IF(Inskrivning!A79="d",Inskrivning!V79,0)</f>
        <v>0</v>
      </c>
      <c r="O18" s="73">
        <f>IF(Inskrivning!A79="d",Inskrivning!W79,0)</f>
        <v>0</v>
      </c>
      <c r="P18" s="73">
        <f>IF(Inskrivning!A79="d",Inskrivning!X79,0)</f>
        <v>0</v>
      </c>
      <c r="Q18" s="113"/>
    </row>
    <row r="19" spans="1:17" ht="17.100000000000001" customHeight="1" x14ac:dyDescent="0.3">
      <c r="A19" s="16">
        <f t="shared" si="1"/>
        <v>15</v>
      </c>
      <c r="B19" s="55">
        <f>IF(Inskrivning!A53="d",Inskrivning!J53,0)</f>
        <v>0</v>
      </c>
      <c r="C19" s="35">
        <f>IF(Inskrivning!A53="d",Inskrivning!K53,0)</f>
        <v>0</v>
      </c>
      <c r="D19" s="16">
        <f>IF(Inskrivning!A53="d",Inskrivning!L53,0)</f>
        <v>0</v>
      </c>
      <c r="E19" s="16">
        <f>IF(Inskrivning!A53="d",Inskrivning!M53,0)</f>
        <v>0</v>
      </c>
      <c r="F19" s="16">
        <f>IF(Inskrivning!A53="d",Inskrivning!N53,0)</f>
        <v>0</v>
      </c>
      <c r="G19" s="16">
        <f>IF(Inskrivning!A53="d",Inskrivning!O53,0)</f>
        <v>0</v>
      </c>
      <c r="H19" s="16">
        <f>IF(Inskrivning!A53="d",Inskrivning!P53,0)</f>
        <v>0</v>
      </c>
      <c r="I19" s="73">
        <f>IF(Inskrivning!A53="d",Inskrivning!Q53,0)</f>
        <v>0</v>
      </c>
      <c r="J19" s="16">
        <f>IF(Inskrivning!A53="d",Inskrivning!R53,0)</f>
        <v>0</v>
      </c>
      <c r="K19" s="16">
        <f>IF(Inskrivning!A53="d",Inskrivning!S53,0)</f>
        <v>0</v>
      </c>
      <c r="L19" s="16">
        <f>IF(Inskrivning!A53="d",Inskrivning!T53,0)</f>
        <v>0</v>
      </c>
      <c r="M19" s="16">
        <f>IF(Inskrivning!A53="d",Inskrivning!U53,0)</f>
        <v>0</v>
      </c>
      <c r="N19" s="16">
        <f>IF(Inskrivning!A53="d",Inskrivning!V53,0)</f>
        <v>0</v>
      </c>
      <c r="O19" s="73">
        <f>IF(Inskrivning!A53="d",Inskrivning!W53,0)</f>
        <v>0</v>
      </c>
      <c r="P19" s="73">
        <f>IF(Inskrivning!A53="d",Inskrivning!X53,0)</f>
        <v>0</v>
      </c>
      <c r="Q19" s="113"/>
    </row>
    <row r="20" spans="1:17" ht="17.100000000000001" customHeight="1" x14ac:dyDescent="0.3">
      <c r="A20" s="16">
        <f t="shared" si="1"/>
        <v>16</v>
      </c>
      <c r="B20" s="55">
        <f>IF(Inskrivning!A54="d",Inskrivning!J54,0)</f>
        <v>0</v>
      </c>
      <c r="C20" s="35">
        <f>IF(Inskrivning!A54="d",Inskrivning!K54,0)</f>
        <v>0</v>
      </c>
      <c r="D20" s="16">
        <f>IF(Inskrivning!A54="d",Inskrivning!L54,0)</f>
        <v>0</v>
      </c>
      <c r="E20" s="16">
        <f>IF(Inskrivning!A54="d",Inskrivning!M54,0)</f>
        <v>0</v>
      </c>
      <c r="F20" s="16">
        <f>IF(Inskrivning!A54="d",Inskrivning!N54,0)</f>
        <v>0</v>
      </c>
      <c r="G20" s="16">
        <f>IF(Inskrivning!A54="d",Inskrivning!O54,0)</f>
        <v>0</v>
      </c>
      <c r="H20" s="16">
        <f>IF(Inskrivning!A54="d",Inskrivning!P54,0)</f>
        <v>0</v>
      </c>
      <c r="I20" s="73">
        <f>IF(Inskrivning!A54="d",Inskrivning!Q54,0)</f>
        <v>0</v>
      </c>
      <c r="J20" s="16">
        <f>IF(Inskrivning!A54="d",Inskrivning!R54,0)</f>
        <v>0</v>
      </c>
      <c r="K20" s="16">
        <f>IF(Inskrivning!A54="d",Inskrivning!S54,0)</f>
        <v>0</v>
      </c>
      <c r="L20" s="16">
        <f>IF(Inskrivning!A54="d",Inskrivning!T54,0)</f>
        <v>0</v>
      </c>
      <c r="M20" s="16">
        <f>IF(Inskrivning!A54="d",Inskrivning!U54,0)</f>
        <v>0</v>
      </c>
      <c r="N20" s="16">
        <f>IF(Inskrivning!A54="d",Inskrivning!V54,0)</f>
        <v>0</v>
      </c>
      <c r="O20" s="73">
        <f>IF(Inskrivning!A54="d",Inskrivning!W54,0)</f>
        <v>0</v>
      </c>
      <c r="P20" s="73">
        <f>IF(Inskrivning!A54="d",Inskrivning!X54,0)</f>
        <v>0</v>
      </c>
      <c r="Q20" s="113"/>
    </row>
    <row r="21" spans="1:17" ht="17.100000000000001" customHeight="1" x14ac:dyDescent="0.3">
      <c r="A21" s="16">
        <f t="shared" si="1"/>
        <v>17</v>
      </c>
      <c r="B21" s="55">
        <f>IF(Inskrivning!A31="d",Inskrivning!J31,0)</f>
        <v>0</v>
      </c>
      <c r="C21" s="35">
        <f>IF(Inskrivning!A31="d",Inskrivning!K31,0)</f>
        <v>0</v>
      </c>
      <c r="D21" s="16">
        <f>IF(Inskrivning!A31="d",Inskrivning!L31,0)</f>
        <v>0</v>
      </c>
      <c r="E21" s="16">
        <f>IF(Inskrivning!A31="d",Inskrivning!M31,0)</f>
        <v>0</v>
      </c>
      <c r="F21" s="16">
        <f>IF(Inskrivning!A31="d",Inskrivning!N31,0)</f>
        <v>0</v>
      </c>
      <c r="G21" s="16">
        <f>IF(Inskrivning!A31="d",Inskrivning!O31,0)</f>
        <v>0</v>
      </c>
      <c r="H21" s="16">
        <f>IF(Inskrivning!A31="d",Inskrivning!P31,0)</f>
        <v>0</v>
      </c>
      <c r="I21" s="73">
        <f>IF(Inskrivning!A31="d",Inskrivning!Q31,0)</f>
        <v>0</v>
      </c>
      <c r="J21" s="16">
        <f>IF(Inskrivning!A31="d",Inskrivning!R31,0)</f>
        <v>0</v>
      </c>
      <c r="K21" s="16">
        <f>IF(Inskrivning!A31="d",Inskrivning!S31,0)</f>
        <v>0</v>
      </c>
      <c r="L21" s="16">
        <f>IF(Inskrivning!A31="d",Inskrivning!T31,0)</f>
        <v>0</v>
      </c>
      <c r="M21" s="16">
        <f>IF(Inskrivning!A31="d",Inskrivning!U31,0)</f>
        <v>0</v>
      </c>
      <c r="N21" s="16">
        <f>IF(Inskrivning!A31="d",Inskrivning!V31,0)</f>
        <v>0</v>
      </c>
      <c r="O21" s="73">
        <f>IF(Inskrivning!A31="d",Inskrivning!W31,0)</f>
        <v>0</v>
      </c>
      <c r="P21" s="73">
        <f>IF(Inskrivning!A31="d",Inskrivning!X31,0)</f>
        <v>0</v>
      </c>
      <c r="Q21" s="113"/>
    </row>
    <row r="22" spans="1:17" ht="17.100000000000001" customHeight="1" x14ac:dyDescent="0.3">
      <c r="A22" s="16">
        <f t="shared" si="1"/>
        <v>18</v>
      </c>
      <c r="B22" s="55">
        <f>IF(Inskrivning!A64="d",Inskrivning!J64,0)</f>
        <v>0</v>
      </c>
      <c r="C22" s="35">
        <f>IF(Inskrivning!A64="d",Inskrivning!K64,0)</f>
        <v>0</v>
      </c>
      <c r="D22" s="16">
        <f>IF(Inskrivning!A64="d",Inskrivning!L64,0)</f>
        <v>0</v>
      </c>
      <c r="E22" s="16">
        <f>IF(Inskrivning!A64="d",Inskrivning!M64,0)</f>
        <v>0</v>
      </c>
      <c r="F22" s="16">
        <f>IF(Inskrivning!A64="d",Inskrivning!N64,0)</f>
        <v>0</v>
      </c>
      <c r="G22" s="16">
        <f>IF(Inskrivning!A64="d",Inskrivning!O64,0)</f>
        <v>0</v>
      </c>
      <c r="H22" s="16">
        <f>IF(Inskrivning!A64="d",Inskrivning!P64,0)</f>
        <v>0</v>
      </c>
      <c r="I22" s="73">
        <f>IF(Inskrivning!A64="d",Inskrivning!Q64,0)</f>
        <v>0</v>
      </c>
      <c r="J22" s="16">
        <f>IF(Inskrivning!A64="d",Inskrivning!R64,0)</f>
        <v>0</v>
      </c>
      <c r="K22" s="16">
        <f>IF(Inskrivning!A64="d",Inskrivning!S64,0)</f>
        <v>0</v>
      </c>
      <c r="L22" s="16">
        <f>IF(Inskrivning!A64="d",Inskrivning!T64,0)</f>
        <v>0</v>
      </c>
      <c r="M22" s="16">
        <f>IF(Inskrivning!A64="d",Inskrivning!U64,0)</f>
        <v>0</v>
      </c>
      <c r="N22" s="16">
        <f>IF(Inskrivning!A64="d",Inskrivning!V64,0)</f>
        <v>0</v>
      </c>
      <c r="O22" s="73">
        <f>IF(Inskrivning!A64="d",Inskrivning!W64,0)</f>
        <v>0</v>
      </c>
      <c r="P22" s="73">
        <f>IF(Inskrivning!A64="d",Inskrivning!X64,0)</f>
        <v>0</v>
      </c>
      <c r="Q22" s="113"/>
    </row>
    <row r="23" spans="1:17" ht="17.100000000000001" customHeight="1" x14ac:dyDescent="0.3">
      <c r="A23" s="16">
        <f t="shared" si="1"/>
        <v>19</v>
      </c>
      <c r="B23" s="55">
        <f>IF(Inskrivning!A81="d",Inskrivning!J81,0)</f>
        <v>0</v>
      </c>
      <c r="C23" s="35">
        <f>IF(Inskrivning!A81="d",Inskrivning!K81,0)</f>
        <v>0</v>
      </c>
      <c r="D23" s="16">
        <f>IF(Inskrivning!A81="d",Inskrivning!L81,0)</f>
        <v>0</v>
      </c>
      <c r="E23" s="16">
        <f>IF(Inskrivning!A81="d",Inskrivning!M81,0)</f>
        <v>0</v>
      </c>
      <c r="F23" s="16">
        <f>IF(Inskrivning!A81="d",Inskrivning!N81,0)</f>
        <v>0</v>
      </c>
      <c r="G23" s="16">
        <f>IF(Inskrivning!A81="d",Inskrivning!O81,0)</f>
        <v>0</v>
      </c>
      <c r="H23" s="16">
        <f>IF(Inskrivning!A81="d",Inskrivning!P81,0)</f>
        <v>0</v>
      </c>
      <c r="I23" s="73">
        <f>IF(Inskrivning!A81="d",Inskrivning!Q81,0)</f>
        <v>0</v>
      </c>
      <c r="J23" s="16">
        <f>IF(Inskrivning!A81="d",Inskrivning!R81,0)</f>
        <v>0</v>
      </c>
      <c r="K23" s="16">
        <f>IF(Inskrivning!A81="d",Inskrivning!S81,0)</f>
        <v>0</v>
      </c>
      <c r="L23" s="16">
        <f>IF(Inskrivning!A81="d",Inskrivning!T81,0)</f>
        <v>0</v>
      </c>
      <c r="M23" s="16">
        <f>IF(Inskrivning!A81="d",Inskrivning!U81,0)</f>
        <v>0</v>
      </c>
      <c r="N23" s="16">
        <f>IF(Inskrivning!A81="d",Inskrivning!V81,0)</f>
        <v>0</v>
      </c>
      <c r="O23" s="73">
        <f>IF(Inskrivning!A81="d",Inskrivning!W81,0)</f>
        <v>0</v>
      </c>
      <c r="P23" s="73">
        <f>IF(Inskrivning!A81="d",Inskrivning!X81,0)</f>
        <v>0</v>
      </c>
      <c r="Q23" s="113"/>
    </row>
    <row r="24" spans="1:17" ht="17.100000000000001" customHeight="1" x14ac:dyDescent="0.3">
      <c r="A24" s="16">
        <f t="shared" si="1"/>
        <v>20</v>
      </c>
      <c r="B24" s="55">
        <f>IF(Inskrivning!A82="d",Inskrivning!J82,0)</f>
        <v>0</v>
      </c>
      <c r="C24" s="35">
        <f>IF(Inskrivning!A82="d",Inskrivning!K82,0)</f>
        <v>0</v>
      </c>
      <c r="D24" s="16">
        <f>IF(Inskrivning!A82="d",Inskrivning!L82,0)</f>
        <v>0</v>
      </c>
      <c r="E24" s="16">
        <f>IF(Inskrivning!A82="d",Inskrivning!M82,0)</f>
        <v>0</v>
      </c>
      <c r="F24" s="16">
        <f>IF(Inskrivning!A82="d",Inskrivning!N82,0)</f>
        <v>0</v>
      </c>
      <c r="G24" s="16">
        <f>IF(Inskrivning!A82="d",Inskrivning!O82,0)</f>
        <v>0</v>
      </c>
      <c r="H24" s="16">
        <f>IF(Inskrivning!A82="d",Inskrivning!P82,0)</f>
        <v>0</v>
      </c>
      <c r="I24" s="73">
        <f>IF(Inskrivning!A82="d",Inskrivning!Q82,0)</f>
        <v>0</v>
      </c>
      <c r="J24" s="16">
        <f>IF(Inskrivning!A82="d",Inskrivning!R82,0)</f>
        <v>0</v>
      </c>
      <c r="K24" s="16">
        <f>IF(Inskrivning!A82="d",Inskrivning!S82,0)</f>
        <v>0</v>
      </c>
      <c r="L24" s="16">
        <f>IF(Inskrivning!A82="d",Inskrivning!T82,0)</f>
        <v>0</v>
      </c>
      <c r="M24" s="16">
        <f>IF(Inskrivning!A82="d",Inskrivning!U82,0)</f>
        <v>0</v>
      </c>
      <c r="N24" s="16">
        <f>IF(Inskrivning!A82="d",Inskrivning!V82,0)</f>
        <v>0</v>
      </c>
      <c r="O24" s="73">
        <f>IF(Inskrivning!A82="d",Inskrivning!W82,0)</f>
        <v>0</v>
      </c>
      <c r="P24" s="73">
        <f>IF(Inskrivning!A82="d",Inskrivning!X82,0)</f>
        <v>0</v>
      </c>
      <c r="Q24" s="113"/>
    </row>
    <row r="25" spans="1:17" ht="17.100000000000001" customHeight="1" x14ac:dyDescent="0.3">
      <c r="A25" s="16">
        <f t="shared" si="1"/>
        <v>21</v>
      </c>
      <c r="B25" s="55">
        <f>IF(Inskrivning!A86="d",Inskrivning!J86,0)</f>
        <v>0</v>
      </c>
      <c r="C25" s="35">
        <f>IF(Inskrivning!A86="d",Inskrivning!K86,0)</f>
        <v>0</v>
      </c>
      <c r="D25" s="16">
        <f>IF(Inskrivning!A86="d",Inskrivning!L86,0)</f>
        <v>0</v>
      </c>
      <c r="E25" s="16">
        <f>IF(Inskrivning!A86="d",Inskrivning!M86,0)</f>
        <v>0</v>
      </c>
      <c r="F25" s="16">
        <f>IF(Inskrivning!A86="d",Inskrivning!N86,0)</f>
        <v>0</v>
      </c>
      <c r="G25" s="16">
        <f>IF(Inskrivning!A86="d",Inskrivning!O86,0)</f>
        <v>0</v>
      </c>
      <c r="H25" s="16">
        <f>IF(Inskrivning!A86="d",Inskrivning!P86,0)</f>
        <v>0</v>
      </c>
      <c r="I25" s="73">
        <f>IF(Inskrivning!A86="d",Inskrivning!Q86,0)</f>
        <v>0</v>
      </c>
      <c r="J25" s="16">
        <f>IF(Inskrivning!A86="d",Inskrivning!R86,0)</f>
        <v>0</v>
      </c>
      <c r="K25" s="16">
        <f>IF(Inskrivning!A86="d",Inskrivning!S86,0)</f>
        <v>0</v>
      </c>
      <c r="L25" s="16">
        <f>IF(Inskrivning!A86="d",Inskrivning!T86,0)</f>
        <v>0</v>
      </c>
      <c r="M25" s="16">
        <f>IF(Inskrivning!A86="d",Inskrivning!U86,0)</f>
        <v>0</v>
      </c>
      <c r="N25" s="16">
        <f>IF(Inskrivning!A86="d",Inskrivning!V86,0)</f>
        <v>0</v>
      </c>
      <c r="O25" s="73">
        <f>IF(Inskrivning!A86="d",Inskrivning!W86,0)</f>
        <v>0</v>
      </c>
      <c r="P25" s="73">
        <f>IF(Inskrivning!A86="d",Inskrivning!X86,0)</f>
        <v>0</v>
      </c>
      <c r="Q25" s="113"/>
    </row>
    <row r="26" spans="1:17" ht="17.100000000000001" customHeight="1" x14ac:dyDescent="0.3">
      <c r="A26" s="16">
        <f t="shared" si="1"/>
        <v>22</v>
      </c>
      <c r="B26" s="55">
        <f>IF(Inskrivning!A61="d",Inskrivning!J61,0)</f>
        <v>0</v>
      </c>
      <c r="C26" s="35">
        <f>IF(Inskrivning!A61="d",Inskrivning!K61,0)</f>
        <v>0</v>
      </c>
      <c r="D26" s="16">
        <f>IF(Inskrivning!A61="d",Inskrivning!L61,0)</f>
        <v>0</v>
      </c>
      <c r="E26" s="16">
        <f>IF(Inskrivning!A61="d",Inskrivning!M61,0)</f>
        <v>0</v>
      </c>
      <c r="F26" s="16">
        <f>IF(Inskrivning!A61="d",Inskrivning!N61,0)</f>
        <v>0</v>
      </c>
      <c r="G26" s="16">
        <f>IF(Inskrivning!A61="d",Inskrivning!O61,0)</f>
        <v>0</v>
      </c>
      <c r="H26" s="16">
        <f>IF(Inskrivning!A61="d",Inskrivning!P61,0)</f>
        <v>0</v>
      </c>
      <c r="I26" s="73">
        <f>IF(Inskrivning!A61="d",Inskrivning!Q61,0)</f>
        <v>0</v>
      </c>
      <c r="J26" s="16">
        <f>IF(Inskrivning!A61="d",Inskrivning!R61,0)</f>
        <v>0</v>
      </c>
      <c r="K26" s="16">
        <f>IF(Inskrivning!A61="d",Inskrivning!S61,0)</f>
        <v>0</v>
      </c>
      <c r="L26" s="16">
        <f>IF(Inskrivning!A61="d",Inskrivning!T61,0)</f>
        <v>0</v>
      </c>
      <c r="M26" s="16">
        <f>IF(Inskrivning!A61="d",Inskrivning!U61,0)</f>
        <v>0</v>
      </c>
      <c r="N26" s="16">
        <f>IF(Inskrivning!A61="d",Inskrivning!V61,0)</f>
        <v>0</v>
      </c>
      <c r="O26" s="73">
        <f>IF(Inskrivning!A61="d",Inskrivning!W61,0)</f>
        <v>0</v>
      </c>
      <c r="P26" s="73">
        <f>IF(Inskrivning!A61="d",Inskrivning!X61,0)</f>
        <v>0</v>
      </c>
      <c r="Q26" s="113"/>
    </row>
    <row r="27" spans="1:17" ht="17.100000000000001" customHeight="1" x14ac:dyDescent="0.3">
      <c r="A27" s="16">
        <f t="shared" si="1"/>
        <v>23</v>
      </c>
      <c r="B27" s="55">
        <f>IF(Inskrivning!A62="d",Inskrivning!J62,0)</f>
        <v>0</v>
      </c>
      <c r="C27" s="35">
        <f>IF(Inskrivning!A62="d",Inskrivning!K62,0)</f>
        <v>0</v>
      </c>
      <c r="D27" s="16">
        <f>IF(Inskrivning!A62="d",Inskrivning!L62,0)</f>
        <v>0</v>
      </c>
      <c r="E27" s="16">
        <f>IF(Inskrivning!A62="d",Inskrivning!M62,0)</f>
        <v>0</v>
      </c>
      <c r="F27" s="16">
        <f>IF(Inskrivning!A62="d",Inskrivning!N62,0)</f>
        <v>0</v>
      </c>
      <c r="G27" s="16">
        <f>IF(Inskrivning!A62="d",Inskrivning!O62,0)</f>
        <v>0</v>
      </c>
      <c r="H27" s="16">
        <f>IF(Inskrivning!A62="d",Inskrivning!P62,0)</f>
        <v>0</v>
      </c>
      <c r="I27" s="73">
        <f>IF(Inskrivning!A62="d",Inskrivning!Q62,0)</f>
        <v>0</v>
      </c>
      <c r="J27" s="16">
        <f>IF(Inskrivning!A62="d",Inskrivning!R62,0)</f>
        <v>0</v>
      </c>
      <c r="K27" s="16">
        <f>IF(Inskrivning!A62="d",Inskrivning!S62,0)</f>
        <v>0</v>
      </c>
      <c r="L27" s="16">
        <f>IF(Inskrivning!A62="d",Inskrivning!T62,0)</f>
        <v>0</v>
      </c>
      <c r="M27" s="16">
        <f>IF(Inskrivning!A62="d",Inskrivning!U62,0)</f>
        <v>0</v>
      </c>
      <c r="N27" s="16">
        <f>IF(Inskrivning!A62="d",Inskrivning!V62,0)</f>
        <v>0</v>
      </c>
      <c r="O27" s="73">
        <f>IF(Inskrivning!A62="d",Inskrivning!W62,0)</f>
        <v>0</v>
      </c>
      <c r="P27" s="73">
        <f>IF(Inskrivning!A62="d",Inskrivning!X62,0)</f>
        <v>0</v>
      </c>
      <c r="Q27" s="113"/>
    </row>
    <row r="28" spans="1:17" ht="17.100000000000001" customHeight="1" x14ac:dyDescent="0.3">
      <c r="A28" s="16">
        <f t="shared" si="1"/>
        <v>24</v>
      </c>
      <c r="B28" s="55">
        <f>IF(Inskrivning!A63="d",Inskrivning!J63,0)</f>
        <v>0</v>
      </c>
      <c r="C28" s="35">
        <f>IF(Inskrivning!A63="d",Inskrivning!K63,0)</f>
        <v>0</v>
      </c>
      <c r="D28" s="16">
        <f>IF(Inskrivning!A63="d",Inskrivning!L63,0)</f>
        <v>0</v>
      </c>
      <c r="E28" s="16">
        <f>IF(Inskrivning!A63="d",Inskrivning!M63,0)</f>
        <v>0</v>
      </c>
      <c r="F28" s="16">
        <f>IF(Inskrivning!A63="d",Inskrivning!N63,0)</f>
        <v>0</v>
      </c>
      <c r="G28" s="16">
        <f>IF(Inskrivning!A63="d",Inskrivning!O63,0)</f>
        <v>0</v>
      </c>
      <c r="H28" s="16">
        <f>IF(Inskrivning!A63="d",Inskrivning!P63,0)</f>
        <v>0</v>
      </c>
      <c r="I28" s="73">
        <f>IF(Inskrivning!A63="d",Inskrivning!Q63,0)</f>
        <v>0</v>
      </c>
      <c r="J28" s="16">
        <f>IF(Inskrivning!A63="d",Inskrivning!R63,0)</f>
        <v>0</v>
      </c>
      <c r="K28" s="16">
        <f>IF(Inskrivning!A63="d",Inskrivning!S63,0)</f>
        <v>0</v>
      </c>
      <c r="L28" s="16">
        <f>IF(Inskrivning!A63="d",Inskrivning!T63,0)</f>
        <v>0</v>
      </c>
      <c r="M28" s="16">
        <f>IF(Inskrivning!A63="d",Inskrivning!U63,0)</f>
        <v>0</v>
      </c>
      <c r="N28" s="16">
        <f>IF(Inskrivning!A63="d",Inskrivning!V63,0)</f>
        <v>0</v>
      </c>
      <c r="O28" s="73">
        <f>IF(Inskrivning!A63="d",Inskrivning!W63,0)</f>
        <v>0</v>
      </c>
      <c r="P28" s="73">
        <f>IF(Inskrivning!A63="d",Inskrivning!X63,0)</f>
        <v>0</v>
      </c>
      <c r="Q28" s="113"/>
    </row>
    <row r="29" spans="1:17" ht="17.100000000000001" customHeight="1" x14ac:dyDescent="0.3">
      <c r="A29" s="16">
        <f t="shared" si="1"/>
        <v>25</v>
      </c>
      <c r="B29" s="55">
        <f>IF(Inskrivning!A70="d",Inskrivning!J70,0)</f>
        <v>0</v>
      </c>
      <c r="C29" s="35">
        <f>IF(Inskrivning!A70="d",Inskrivning!K70,0)</f>
        <v>0</v>
      </c>
      <c r="D29" s="16">
        <f>IF(Inskrivning!A70="d",Inskrivning!L70,0)</f>
        <v>0</v>
      </c>
      <c r="E29" s="16">
        <f>IF(Inskrivning!A70="d",Inskrivning!M70,0)</f>
        <v>0</v>
      </c>
      <c r="F29" s="16">
        <f>IF(Inskrivning!A70="d",Inskrivning!N70,0)</f>
        <v>0</v>
      </c>
      <c r="G29" s="16">
        <f>IF(Inskrivning!A70="d",Inskrivning!O70,0)</f>
        <v>0</v>
      </c>
      <c r="H29" s="16">
        <f>IF(Inskrivning!A70="d",Inskrivning!P70,0)</f>
        <v>0</v>
      </c>
      <c r="I29" s="73">
        <f>IF(Inskrivning!A70="d",Inskrivning!Q70,0)</f>
        <v>0</v>
      </c>
      <c r="J29" s="16">
        <f>IF(Inskrivning!A70="d",Inskrivning!R70,0)</f>
        <v>0</v>
      </c>
      <c r="K29" s="16">
        <f>IF(Inskrivning!A70="d",Inskrivning!S70,0)</f>
        <v>0</v>
      </c>
      <c r="L29" s="16">
        <f>IF(Inskrivning!A70="d",Inskrivning!T70,0)</f>
        <v>0</v>
      </c>
      <c r="M29" s="16">
        <f>IF(Inskrivning!A70="d",Inskrivning!U70,0)</f>
        <v>0</v>
      </c>
      <c r="N29" s="16">
        <f>IF(Inskrivning!A70="d",Inskrivning!V70,0)</f>
        <v>0</v>
      </c>
      <c r="O29" s="73">
        <f>IF(Inskrivning!A70="d",Inskrivning!W70,0)</f>
        <v>0</v>
      </c>
      <c r="P29" s="73">
        <f>IF(Inskrivning!A70="d",Inskrivning!X70,0)</f>
        <v>0</v>
      </c>
      <c r="Q29" s="113"/>
    </row>
    <row r="30" spans="1:17" ht="17.100000000000001" customHeight="1" x14ac:dyDescent="0.3">
      <c r="A30" s="16">
        <f t="shared" si="1"/>
        <v>26</v>
      </c>
      <c r="B30" s="55">
        <f>IF(Inskrivning!A59="d",Inskrivning!J59,0)</f>
        <v>0</v>
      </c>
      <c r="C30" s="35">
        <f>IF(Inskrivning!A59="d",Inskrivning!K59,0)</f>
        <v>0</v>
      </c>
      <c r="D30" s="16">
        <f>IF(Inskrivning!A59="d",Inskrivning!L59,0)</f>
        <v>0</v>
      </c>
      <c r="E30" s="16">
        <f>IF(Inskrivning!A59="d",Inskrivning!M59,0)</f>
        <v>0</v>
      </c>
      <c r="F30" s="16">
        <f>IF(Inskrivning!A59="d",Inskrivning!N59,0)</f>
        <v>0</v>
      </c>
      <c r="G30" s="16">
        <f>IF(Inskrivning!A59="d",Inskrivning!O59,0)</f>
        <v>0</v>
      </c>
      <c r="H30" s="16">
        <f>IF(Inskrivning!A59="d",Inskrivning!P59,0)</f>
        <v>0</v>
      </c>
      <c r="I30" s="73">
        <f>IF(Inskrivning!A59="d",Inskrivning!Q59,0)</f>
        <v>0</v>
      </c>
      <c r="J30" s="16">
        <f>IF(Inskrivning!A59="d",Inskrivning!R59,0)</f>
        <v>0</v>
      </c>
      <c r="K30" s="16">
        <f>IF(Inskrivning!A59="d",Inskrivning!S59,0)</f>
        <v>0</v>
      </c>
      <c r="L30" s="16">
        <f>IF(Inskrivning!A59="d",Inskrivning!T59,0)</f>
        <v>0</v>
      </c>
      <c r="M30" s="16">
        <f>IF(Inskrivning!A59="d",Inskrivning!U59,0)</f>
        <v>0</v>
      </c>
      <c r="N30" s="16">
        <f>IF(Inskrivning!A59="d",Inskrivning!V59,0)</f>
        <v>0</v>
      </c>
      <c r="O30" s="73">
        <f>IF(Inskrivning!A59="d",Inskrivning!W59,0)</f>
        <v>0</v>
      </c>
      <c r="P30" s="73">
        <f>IF(Inskrivning!A59="d",Inskrivning!X59,0)</f>
        <v>0</v>
      </c>
      <c r="Q30" s="113"/>
    </row>
    <row r="31" spans="1:17" ht="17.100000000000001" customHeight="1" x14ac:dyDescent="0.3">
      <c r="A31" s="16">
        <f t="shared" si="1"/>
        <v>27</v>
      </c>
      <c r="B31" s="55">
        <f>IF(Inskrivning!A74="d",Inskrivning!J74,0)</f>
        <v>0</v>
      </c>
      <c r="C31" s="35">
        <f>IF(Inskrivning!A74="d",Inskrivning!K74,0)</f>
        <v>0</v>
      </c>
      <c r="D31" s="16">
        <f>IF(Inskrivning!A74="d",Inskrivning!L74,0)</f>
        <v>0</v>
      </c>
      <c r="E31" s="16">
        <f>IF(Inskrivning!A74="d",Inskrivning!M74,0)</f>
        <v>0</v>
      </c>
      <c r="F31" s="16">
        <f>IF(Inskrivning!A74="d",Inskrivning!N74,0)</f>
        <v>0</v>
      </c>
      <c r="G31" s="16">
        <f>IF(Inskrivning!A74="d",Inskrivning!O74,0)</f>
        <v>0</v>
      </c>
      <c r="H31" s="16">
        <f>IF(Inskrivning!A74="d",Inskrivning!P74,0)</f>
        <v>0</v>
      </c>
      <c r="I31" s="73">
        <f>IF(Inskrivning!A74="d",Inskrivning!Q74,0)</f>
        <v>0</v>
      </c>
      <c r="J31" s="16">
        <f>IF(Inskrivning!A74="d",Inskrivning!R74,0)</f>
        <v>0</v>
      </c>
      <c r="K31" s="16">
        <f>IF(Inskrivning!A74="d",Inskrivning!S74,0)</f>
        <v>0</v>
      </c>
      <c r="L31" s="16">
        <f>IF(Inskrivning!A74="d",Inskrivning!T74,0)</f>
        <v>0</v>
      </c>
      <c r="M31" s="16">
        <f>IF(Inskrivning!A74="d",Inskrivning!U74,0)</f>
        <v>0</v>
      </c>
      <c r="N31" s="16">
        <f>IF(Inskrivning!A74="d",Inskrivning!V74,0)</f>
        <v>0</v>
      </c>
      <c r="O31" s="73">
        <f>IF(Inskrivning!A74="d",Inskrivning!W74,0)</f>
        <v>0</v>
      </c>
      <c r="P31" s="73">
        <f>IF(Inskrivning!A74="d",Inskrivning!X74,0)</f>
        <v>0</v>
      </c>
      <c r="Q31" s="113"/>
    </row>
    <row r="32" spans="1:17" ht="17.100000000000001" customHeight="1" x14ac:dyDescent="0.3">
      <c r="A32" s="16">
        <f t="shared" si="1"/>
        <v>28</v>
      </c>
      <c r="B32" s="55">
        <f>IF(Inskrivning!A38="d",Inskrivning!J38,0)</f>
        <v>0</v>
      </c>
      <c r="C32" s="35">
        <f>IF(Inskrivning!A38="d",Inskrivning!K38,0)</f>
        <v>0</v>
      </c>
      <c r="D32" s="16">
        <f>IF(Inskrivning!A38="d",Inskrivning!L38,0)</f>
        <v>0</v>
      </c>
      <c r="E32" s="16">
        <f>IF(Inskrivning!A38="d",Inskrivning!M38,0)</f>
        <v>0</v>
      </c>
      <c r="F32" s="16">
        <f>IF(Inskrivning!A38="d",Inskrivning!N38,0)</f>
        <v>0</v>
      </c>
      <c r="G32" s="16">
        <f>IF(Inskrivning!A38="d",Inskrivning!O38,0)</f>
        <v>0</v>
      </c>
      <c r="H32" s="16">
        <f>IF(Inskrivning!A38="d",Inskrivning!P38,0)</f>
        <v>0</v>
      </c>
      <c r="I32" s="73">
        <f>IF(Inskrivning!A38="d",Inskrivning!Q38,0)</f>
        <v>0</v>
      </c>
      <c r="J32" s="16">
        <f>IF(Inskrivning!A38="d",Inskrivning!R38,0)</f>
        <v>0</v>
      </c>
      <c r="K32" s="16">
        <f>IF(Inskrivning!A38="d",Inskrivning!S38,0)</f>
        <v>0</v>
      </c>
      <c r="L32" s="16">
        <f>IF(Inskrivning!A38="d",Inskrivning!T38,0)</f>
        <v>0</v>
      </c>
      <c r="M32" s="16">
        <f>IF(Inskrivning!A38="d",Inskrivning!U38,0)</f>
        <v>0</v>
      </c>
      <c r="N32" s="16">
        <f>IF(Inskrivning!A38="d",Inskrivning!V38,0)</f>
        <v>0</v>
      </c>
      <c r="O32" s="73">
        <f>IF(Inskrivning!A38="d",Inskrivning!W38,0)</f>
        <v>0</v>
      </c>
      <c r="P32" s="73">
        <f>IF(Inskrivning!A38="d",Inskrivning!X38,0)</f>
        <v>0</v>
      </c>
      <c r="Q32" s="113"/>
    </row>
    <row r="33" spans="1:17" ht="17.100000000000001" customHeight="1" x14ac:dyDescent="0.3">
      <c r="A33" s="16">
        <f t="shared" si="1"/>
        <v>29</v>
      </c>
      <c r="B33" s="55">
        <f>IF(Inskrivning!A15="d",Inskrivning!J15,0)</f>
        <v>0</v>
      </c>
      <c r="C33" s="35">
        <f>IF(Inskrivning!A15="d",Inskrivning!K15,0)</f>
        <v>0</v>
      </c>
      <c r="D33" s="16">
        <f>IF(Inskrivning!A15="d",Inskrivning!L15,0)</f>
        <v>0</v>
      </c>
      <c r="E33" s="16">
        <f>IF(Inskrivning!A15="d",Inskrivning!M15,0)</f>
        <v>0</v>
      </c>
      <c r="F33" s="16">
        <f>IF(Inskrivning!A15="d",Inskrivning!N15,0)</f>
        <v>0</v>
      </c>
      <c r="G33" s="16">
        <f>IF(Inskrivning!A15="d",Inskrivning!O15,0)</f>
        <v>0</v>
      </c>
      <c r="H33" s="16">
        <f>IF(Inskrivning!A15="d",Inskrivning!P15,0)</f>
        <v>0</v>
      </c>
      <c r="I33" s="73">
        <f>IF(Inskrivning!A15="d",Inskrivning!Q15,0)</f>
        <v>0</v>
      </c>
      <c r="J33" s="16">
        <f>IF(Inskrivning!A15="d",Inskrivning!R15,0)</f>
        <v>0</v>
      </c>
      <c r="K33" s="16">
        <f>IF(Inskrivning!A15="d",Inskrivning!S15,0)</f>
        <v>0</v>
      </c>
      <c r="L33" s="16">
        <f>IF(Inskrivning!A15="d",Inskrivning!T15,0)</f>
        <v>0</v>
      </c>
      <c r="M33" s="16">
        <f>IF(Inskrivning!A15="d",Inskrivning!U15,0)</f>
        <v>0</v>
      </c>
      <c r="N33" s="16">
        <f>IF(Inskrivning!A15="d",Inskrivning!V15,0)</f>
        <v>0</v>
      </c>
      <c r="O33" s="73">
        <f>IF(Inskrivning!A15="d",Inskrivning!W15,0)</f>
        <v>0</v>
      </c>
      <c r="P33" s="73">
        <f>IF(Inskrivning!A15="d",Inskrivning!X15,0)</f>
        <v>0</v>
      </c>
      <c r="Q33" s="113"/>
    </row>
    <row r="34" spans="1:17" ht="17.100000000000001" customHeight="1" x14ac:dyDescent="0.3">
      <c r="A34" s="16">
        <f t="shared" si="1"/>
        <v>30</v>
      </c>
      <c r="B34" s="55">
        <f>IF(Inskrivning!A14="d",Inskrivning!J14,0)</f>
        <v>0</v>
      </c>
      <c r="C34" s="35">
        <f>IF(Inskrivning!A14="d",Inskrivning!K14,0)</f>
        <v>0</v>
      </c>
      <c r="D34" s="16">
        <f>IF(Inskrivning!A14="d",Inskrivning!L14,0)</f>
        <v>0</v>
      </c>
      <c r="E34" s="16">
        <f>IF(Inskrivning!A14="d",Inskrivning!M14,0)</f>
        <v>0</v>
      </c>
      <c r="F34" s="16">
        <f>IF(Inskrivning!A14="d",Inskrivning!N14,0)</f>
        <v>0</v>
      </c>
      <c r="G34" s="16">
        <f>IF(Inskrivning!A14="d",Inskrivning!O14,0)</f>
        <v>0</v>
      </c>
      <c r="H34" s="16">
        <f>IF(Inskrivning!A14="d",Inskrivning!P14,0)</f>
        <v>0</v>
      </c>
      <c r="I34" s="73">
        <f>IF(Inskrivning!A14="d",Inskrivning!Q14,0)</f>
        <v>0</v>
      </c>
      <c r="J34" s="16">
        <f>IF(Inskrivning!A14="d",Inskrivning!R14,0)</f>
        <v>0</v>
      </c>
      <c r="K34" s="16">
        <f>IF(Inskrivning!A14="d",Inskrivning!S14,0)</f>
        <v>0</v>
      </c>
      <c r="L34" s="16">
        <f>IF(Inskrivning!A14="d",Inskrivning!T14,0)</f>
        <v>0</v>
      </c>
      <c r="M34" s="16">
        <f>IF(Inskrivning!A14="d",Inskrivning!U14,0)</f>
        <v>0</v>
      </c>
      <c r="N34" s="16">
        <f>IF(Inskrivning!A14="d",Inskrivning!V14,0)</f>
        <v>0</v>
      </c>
      <c r="O34" s="73">
        <f>IF(Inskrivning!A14="d",Inskrivning!W14,0)</f>
        <v>0</v>
      </c>
      <c r="P34" s="73">
        <f>IF(Inskrivning!A14="d",Inskrivning!X14,0)</f>
        <v>0</v>
      </c>
      <c r="Q34" s="113"/>
    </row>
    <row r="35" spans="1:17" ht="17.100000000000001" customHeight="1" x14ac:dyDescent="0.3">
      <c r="A35" s="16">
        <f t="shared" si="1"/>
        <v>31</v>
      </c>
      <c r="B35" s="55">
        <f>IF(Inskrivning!A12="d",Inskrivning!J12,0)</f>
        <v>0</v>
      </c>
      <c r="C35" s="35">
        <f>IF(Inskrivning!A12="d",Inskrivning!K12,0)</f>
        <v>0</v>
      </c>
      <c r="D35" s="16">
        <f>IF(Inskrivning!A12="d",Inskrivning!L12,0)</f>
        <v>0</v>
      </c>
      <c r="E35" s="16">
        <f>IF(Inskrivning!A12="d",Inskrivning!M12,0)</f>
        <v>0</v>
      </c>
      <c r="F35" s="16">
        <f>IF(Inskrivning!A12="d",Inskrivning!N12,0)</f>
        <v>0</v>
      </c>
      <c r="G35" s="16">
        <f>IF(Inskrivning!A12="d",Inskrivning!O12,0)</f>
        <v>0</v>
      </c>
      <c r="H35" s="16">
        <f>IF(Inskrivning!A12="d",Inskrivning!P12,0)</f>
        <v>0</v>
      </c>
      <c r="I35" s="73">
        <f>IF(Inskrivning!A12="d",Inskrivning!Q12,0)</f>
        <v>0</v>
      </c>
      <c r="J35" s="16">
        <f>IF(Inskrivning!A12="d",Inskrivning!R12,0)</f>
        <v>0</v>
      </c>
      <c r="K35" s="16">
        <f>IF(Inskrivning!A12="d",Inskrivning!S12,0)</f>
        <v>0</v>
      </c>
      <c r="L35" s="16">
        <f>IF(Inskrivning!A12="d",Inskrivning!T12,0)</f>
        <v>0</v>
      </c>
      <c r="M35" s="16">
        <f>IF(Inskrivning!A12="d",Inskrivning!U12,0)</f>
        <v>0</v>
      </c>
      <c r="N35" s="16">
        <f>IF(Inskrivning!A12="d",Inskrivning!V12,0)</f>
        <v>0</v>
      </c>
      <c r="O35" s="73">
        <f>IF(Inskrivning!A12="d",Inskrivning!W12,0)</f>
        <v>0</v>
      </c>
      <c r="P35" s="73">
        <f>IF(Inskrivning!A12="d",Inskrivning!X12,0)</f>
        <v>0</v>
      </c>
      <c r="Q35" s="113"/>
    </row>
    <row r="36" spans="1:17" ht="17.100000000000001" customHeight="1" x14ac:dyDescent="0.3">
      <c r="A36" s="16">
        <f t="shared" si="1"/>
        <v>32</v>
      </c>
      <c r="B36" s="55">
        <f>IF(Inskrivning!A7="d",Inskrivning!J7,0)</f>
        <v>0</v>
      </c>
      <c r="C36" s="35">
        <f>IF(Inskrivning!A7="d",Inskrivning!K7,0)</f>
        <v>0</v>
      </c>
      <c r="D36" s="16">
        <f>IF(Inskrivning!A7="d",Inskrivning!L7,0)</f>
        <v>0</v>
      </c>
      <c r="E36" s="16">
        <f>IF(Inskrivning!A7="d",Inskrivning!M7,0)</f>
        <v>0</v>
      </c>
      <c r="F36" s="16">
        <f>IF(Inskrivning!A7="d",Inskrivning!N7,0)</f>
        <v>0</v>
      </c>
      <c r="G36" s="16">
        <f>IF(Inskrivning!A7="d",Inskrivning!O7,0)</f>
        <v>0</v>
      </c>
      <c r="H36" s="16">
        <f>IF(Inskrivning!A7="d",Inskrivning!P7,0)</f>
        <v>0</v>
      </c>
      <c r="I36" s="73">
        <f>IF(Inskrivning!A7="d",Inskrivning!Q7,0)</f>
        <v>0</v>
      </c>
      <c r="J36" s="16">
        <f>IF(Inskrivning!A7="d",Inskrivning!R7,0)</f>
        <v>0</v>
      </c>
      <c r="K36" s="16">
        <f>IF(Inskrivning!A7="d",Inskrivning!S7,0)</f>
        <v>0</v>
      </c>
      <c r="L36" s="16">
        <f>IF(Inskrivning!A7="d",Inskrivning!T7,0)</f>
        <v>0</v>
      </c>
      <c r="M36" s="16">
        <f>IF(Inskrivning!A7="d",Inskrivning!U7,0)</f>
        <v>0</v>
      </c>
      <c r="N36" s="16">
        <f>IF(Inskrivning!A7="d",Inskrivning!V7,0)</f>
        <v>0</v>
      </c>
      <c r="O36" s="73">
        <f>IF(Inskrivning!A7="d",Inskrivning!W7,0)</f>
        <v>0</v>
      </c>
      <c r="P36" s="73">
        <f>IF(Inskrivning!A7="d",Inskrivning!X7,0)</f>
        <v>0</v>
      </c>
      <c r="Q36" s="113"/>
    </row>
    <row r="37" spans="1:17" ht="17.100000000000001" customHeight="1" x14ac:dyDescent="0.3">
      <c r="A37" s="16">
        <f t="shared" si="1"/>
        <v>33</v>
      </c>
      <c r="B37" s="55">
        <f>IF(Inskrivning!A13="d",Inskrivning!J13,0)</f>
        <v>0</v>
      </c>
      <c r="C37" s="35">
        <f>IF(Inskrivning!A13="d",Inskrivning!K13,0)</f>
        <v>0</v>
      </c>
      <c r="D37" s="16">
        <f>IF(Inskrivning!A13="d",Inskrivning!L13,0)</f>
        <v>0</v>
      </c>
      <c r="E37" s="16">
        <f>IF(Inskrivning!A13="d",Inskrivning!M13,0)</f>
        <v>0</v>
      </c>
      <c r="F37" s="16">
        <f>IF(Inskrivning!A13="d",Inskrivning!N13,0)</f>
        <v>0</v>
      </c>
      <c r="G37" s="16">
        <f>IF(Inskrivning!A13="d",Inskrivning!O13,0)</f>
        <v>0</v>
      </c>
      <c r="H37" s="16">
        <f>IF(Inskrivning!A13="d",Inskrivning!P13,0)</f>
        <v>0</v>
      </c>
      <c r="I37" s="73">
        <f>IF(Inskrivning!A13="d",Inskrivning!Q13,0)</f>
        <v>0</v>
      </c>
      <c r="J37" s="16">
        <f>IF(Inskrivning!A13="d",Inskrivning!R13,0)</f>
        <v>0</v>
      </c>
      <c r="K37" s="16">
        <f>IF(Inskrivning!A13="d",Inskrivning!S13,0)</f>
        <v>0</v>
      </c>
      <c r="L37" s="16">
        <f>IF(Inskrivning!A13="d",Inskrivning!T13,0)</f>
        <v>0</v>
      </c>
      <c r="M37" s="16">
        <f>IF(Inskrivning!A13="d",Inskrivning!U13,0)</f>
        <v>0</v>
      </c>
      <c r="N37" s="16">
        <f>IF(Inskrivning!A13="d",Inskrivning!V13,0)</f>
        <v>0</v>
      </c>
      <c r="O37" s="73">
        <f>IF(Inskrivning!A13="d",Inskrivning!W13,0)</f>
        <v>0</v>
      </c>
      <c r="P37" s="73">
        <f>IF(Inskrivning!A13="d",Inskrivning!X13,0)</f>
        <v>0</v>
      </c>
      <c r="Q37" s="113"/>
    </row>
    <row r="38" spans="1:17" ht="17.100000000000001" customHeight="1" x14ac:dyDescent="0.3">
      <c r="A38" s="16">
        <f t="shared" si="1"/>
        <v>34</v>
      </c>
      <c r="B38" s="55">
        <f>IF(Inskrivning!A16="d",Inskrivning!J16,0)</f>
        <v>0</v>
      </c>
      <c r="C38" s="35">
        <f>IF(Inskrivning!A16="d",Inskrivning!K16,0)</f>
        <v>0</v>
      </c>
      <c r="D38" s="16">
        <f>IF(Inskrivning!A16="d",Inskrivning!L16,0)</f>
        <v>0</v>
      </c>
      <c r="E38" s="16">
        <f>IF(Inskrivning!A16="d",Inskrivning!M16,0)</f>
        <v>0</v>
      </c>
      <c r="F38" s="16">
        <f>IF(Inskrivning!A16="d",Inskrivning!N16,0)</f>
        <v>0</v>
      </c>
      <c r="G38" s="16">
        <f>IF(Inskrivning!A16="d",Inskrivning!O16,0)</f>
        <v>0</v>
      </c>
      <c r="H38" s="16">
        <f>IF(Inskrivning!A16="d",Inskrivning!P16,0)</f>
        <v>0</v>
      </c>
      <c r="I38" s="73">
        <f>IF(Inskrivning!A16="d",Inskrivning!Q16,0)</f>
        <v>0</v>
      </c>
      <c r="J38" s="16">
        <f>IF(Inskrivning!A16="d",Inskrivning!R16,0)</f>
        <v>0</v>
      </c>
      <c r="K38" s="16">
        <f>IF(Inskrivning!A16="d",Inskrivning!S16,0)</f>
        <v>0</v>
      </c>
      <c r="L38" s="16">
        <f>IF(Inskrivning!A16="d",Inskrivning!T16,0)</f>
        <v>0</v>
      </c>
      <c r="M38" s="16">
        <f>IF(Inskrivning!A16="d",Inskrivning!U16,0)</f>
        <v>0</v>
      </c>
      <c r="N38" s="16">
        <f>IF(Inskrivning!A16="d",Inskrivning!V16,0)</f>
        <v>0</v>
      </c>
      <c r="O38" s="73">
        <f>IF(Inskrivning!A16="d",Inskrivning!W16,0)</f>
        <v>0</v>
      </c>
      <c r="P38" s="73">
        <f>IF(Inskrivning!A16="d",Inskrivning!X16,0)</f>
        <v>0</v>
      </c>
      <c r="Q38" s="113"/>
    </row>
    <row r="39" spans="1:17" ht="17.100000000000001" customHeight="1" x14ac:dyDescent="0.3">
      <c r="A39" s="16">
        <f t="shared" si="1"/>
        <v>35</v>
      </c>
      <c r="B39" s="55">
        <f>IF(Inskrivning!A17="d",Inskrivning!J17,0)</f>
        <v>0</v>
      </c>
      <c r="C39" s="35">
        <f>IF(Inskrivning!A17="d",Inskrivning!K17,0)</f>
        <v>0</v>
      </c>
      <c r="D39" s="16">
        <f>IF(Inskrivning!A17="d",Inskrivning!L17,0)</f>
        <v>0</v>
      </c>
      <c r="E39" s="16">
        <f>IF(Inskrivning!A17="d",Inskrivning!M17,0)</f>
        <v>0</v>
      </c>
      <c r="F39" s="16">
        <f>IF(Inskrivning!A17="d",Inskrivning!N17,0)</f>
        <v>0</v>
      </c>
      <c r="G39" s="16">
        <f>IF(Inskrivning!A17="d",Inskrivning!O17,0)</f>
        <v>0</v>
      </c>
      <c r="H39" s="16">
        <f>IF(Inskrivning!A17="d",Inskrivning!P17,0)</f>
        <v>0</v>
      </c>
      <c r="I39" s="73">
        <f>IF(Inskrivning!A17="d",Inskrivning!Q17,0)</f>
        <v>0</v>
      </c>
      <c r="J39" s="16">
        <f>IF(Inskrivning!A17="d",Inskrivning!R17,0)</f>
        <v>0</v>
      </c>
      <c r="K39" s="16">
        <f>IF(Inskrivning!A17="d",Inskrivning!S17,0)</f>
        <v>0</v>
      </c>
      <c r="L39" s="16">
        <f>IF(Inskrivning!A17="d",Inskrivning!T17,0)</f>
        <v>0</v>
      </c>
      <c r="M39" s="16">
        <f>IF(Inskrivning!A17="d",Inskrivning!U17,0)</f>
        <v>0</v>
      </c>
      <c r="N39" s="16">
        <f>IF(Inskrivning!A17="d",Inskrivning!V17,0)</f>
        <v>0</v>
      </c>
      <c r="O39" s="73">
        <f>IF(Inskrivning!A17="d",Inskrivning!W17,0)</f>
        <v>0</v>
      </c>
      <c r="P39" s="73">
        <f>IF(Inskrivning!A17="d",Inskrivning!X17,0)</f>
        <v>0</v>
      </c>
      <c r="Q39" s="113"/>
    </row>
    <row r="40" spans="1:17" ht="17.100000000000001" customHeight="1" x14ac:dyDescent="0.3">
      <c r="A40" s="16">
        <f t="shared" si="1"/>
        <v>36</v>
      </c>
      <c r="B40" s="55">
        <f>IF(Inskrivning!A18="d",Inskrivning!J18,0)</f>
        <v>0</v>
      </c>
      <c r="C40" s="35">
        <f>IF(Inskrivning!A18="d",Inskrivning!K18,0)</f>
        <v>0</v>
      </c>
      <c r="D40" s="16">
        <f>IF(Inskrivning!A18="d",Inskrivning!L18,0)</f>
        <v>0</v>
      </c>
      <c r="E40" s="16">
        <f>IF(Inskrivning!A18="d",Inskrivning!M18,0)</f>
        <v>0</v>
      </c>
      <c r="F40" s="16">
        <f>IF(Inskrivning!A18="d",Inskrivning!N18,0)</f>
        <v>0</v>
      </c>
      <c r="G40" s="16">
        <f>IF(Inskrivning!A18="d",Inskrivning!O18,0)</f>
        <v>0</v>
      </c>
      <c r="H40" s="16">
        <f>IF(Inskrivning!A18="d",Inskrivning!P18,0)</f>
        <v>0</v>
      </c>
      <c r="I40" s="73">
        <f>IF(Inskrivning!A18="d",Inskrivning!Q18,0)</f>
        <v>0</v>
      </c>
      <c r="J40" s="16">
        <f>IF(Inskrivning!A18="d",Inskrivning!R18,0)</f>
        <v>0</v>
      </c>
      <c r="K40" s="16">
        <f>IF(Inskrivning!A18="d",Inskrivning!S18,0)</f>
        <v>0</v>
      </c>
      <c r="L40" s="16">
        <f>IF(Inskrivning!A18="d",Inskrivning!T18,0)</f>
        <v>0</v>
      </c>
      <c r="M40" s="16">
        <f>IF(Inskrivning!A18="d",Inskrivning!U18,0)</f>
        <v>0</v>
      </c>
      <c r="N40" s="16">
        <f>IF(Inskrivning!A18="d",Inskrivning!V18,0)</f>
        <v>0</v>
      </c>
      <c r="O40" s="73">
        <f>IF(Inskrivning!A18="d",Inskrivning!W18,0)</f>
        <v>0</v>
      </c>
      <c r="P40" s="73">
        <f>IF(Inskrivning!A18="d",Inskrivning!X18,0)</f>
        <v>0</v>
      </c>
      <c r="Q40" s="113"/>
    </row>
    <row r="41" spans="1:17" ht="17.100000000000001" customHeight="1" x14ac:dyDescent="0.3">
      <c r="A41" s="16">
        <f t="shared" si="1"/>
        <v>37</v>
      </c>
      <c r="B41" s="55">
        <f>IF(Inskrivning!A19="d",Inskrivning!J19,0)</f>
        <v>0</v>
      </c>
      <c r="C41" s="35">
        <f>IF(Inskrivning!A19="d",Inskrivning!K19,0)</f>
        <v>0</v>
      </c>
      <c r="D41" s="16">
        <f>IF(Inskrivning!A19="d",Inskrivning!L19,0)</f>
        <v>0</v>
      </c>
      <c r="E41" s="16">
        <f>IF(Inskrivning!A19="d",Inskrivning!M19,0)</f>
        <v>0</v>
      </c>
      <c r="F41" s="16">
        <f>IF(Inskrivning!A19="d",Inskrivning!N19,0)</f>
        <v>0</v>
      </c>
      <c r="G41" s="16">
        <f>IF(Inskrivning!A19="d",Inskrivning!O19,0)</f>
        <v>0</v>
      </c>
      <c r="H41" s="16">
        <f>IF(Inskrivning!A19="d",Inskrivning!P19,0)</f>
        <v>0</v>
      </c>
      <c r="I41" s="73">
        <f>IF(Inskrivning!A19="d",Inskrivning!Q19,0)</f>
        <v>0</v>
      </c>
      <c r="J41" s="16">
        <f>IF(Inskrivning!A19="d",Inskrivning!R19,0)</f>
        <v>0</v>
      </c>
      <c r="K41" s="16">
        <f>IF(Inskrivning!A19="d",Inskrivning!S19,0)</f>
        <v>0</v>
      </c>
      <c r="L41" s="16">
        <f>IF(Inskrivning!A19="d",Inskrivning!T19,0)</f>
        <v>0</v>
      </c>
      <c r="M41" s="16">
        <f>IF(Inskrivning!A19="d",Inskrivning!U19,0)</f>
        <v>0</v>
      </c>
      <c r="N41" s="16">
        <f>IF(Inskrivning!A19="d",Inskrivning!V19,0)</f>
        <v>0</v>
      </c>
      <c r="O41" s="73">
        <f>IF(Inskrivning!A19="d",Inskrivning!W19,0)</f>
        <v>0</v>
      </c>
      <c r="P41" s="73">
        <f>IF(Inskrivning!A19="d",Inskrivning!X19,0)</f>
        <v>0</v>
      </c>
      <c r="Q41" s="113"/>
    </row>
    <row r="42" spans="1:17" ht="17.100000000000001" customHeight="1" x14ac:dyDescent="0.3">
      <c r="A42" s="16">
        <f t="shared" si="1"/>
        <v>38</v>
      </c>
      <c r="B42" s="55">
        <f>IF(Inskrivning!A21="d",Inskrivning!J21,0)</f>
        <v>0</v>
      </c>
      <c r="C42" s="35">
        <f>IF(Inskrivning!A21="d",Inskrivning!K21,0)</f>
        <v>0</v>
      </c>
      <c r="D42" s="16">
        <f>IF(Inskrivning!A21="d",Inskrivning!L21,0)</f>
        <v>0</v>
      </c>
      <c r="E42" s="16">
        <f>IF(Inskrivning!A21="d",Inskrivning!M21,0)</f>
        <v>0</v>
      </c>
      <c r="F42" s="16">
        <f>IF(Inskrivning!A21="d",Inskrivning!N21,0)</f>
        <v>0</v>
      </c>
      <c r="G42" s="16">
        <f>IF(Inskrivning!A21="d",Inskrivning!O21,0)</f>
        <v>0</v>
      </c>
      <c r="H42" s="16">
        <f>IF(Inskrivning!A21="d",Inskrivning!P21,0)</f>
        <v>0</v>
      </c>
      <c r="I42" s="73">
        <f>IF(Inskrivning!A21="d",Inskrivning!Q21,0)</f>
        <v>0</v>
      </c>
      <c r="J42" s="16">
        <f>IF(Inskrivning!A21="d",Inskrivning!R21,0)</f>
        <v>0</v>
      </c>
      <c r="K42" s="16">
        <f>IF(Inskrivning!A21="d",Inskrivning!S21,0)</f>
        <v>0</v>
      </c>
      <c r="L42" s="16">
        <f>IF(Inskrivning!A21="d",Inskrivning!T21,0)</f>
        <v>0</v>
      </c>
      <c r="M42" s="16">
        <f>IF(Inskrivning!A21="d",Inskrivning!U21,0)</f>
        <v>0</v>
      </c>
      <c r="N42" s="16">
        <f>IF(Inskrivning!A21="d",Inskrivning!V21,0)</f>
        <v>0</v>
      </c>
      <c r="O42" s="73">
        <f>IF(Inskrivning!A21="d",Inskrivning!W21,0)</f>
        <v>0</v>
      </c>
      <c r="P42" s="73">
        <f>IF(Inskrivning!A21="d",Inskrivning!X21,0)</f>
        <v>0</v>
      </c>
      <c r="Q42" s="113"/>
    </row>
    <row r="43" spans="1:17" ht="17.100000000000001" customHeight="1" x14ac:dyDescent="0.3">
      <c r="A43" s="16">
        <f t="shared" si="1"/>
        <v>39</v>
      </c>
      <c r="B43" s="55">
        <f>IF(Inskrivning!A23="d",Inskrivning!J23,0)</f>
        <v>0</v>
      </c>
      <c r="C43" s="35">
        <f>IF(Inskrivning!A23="d",Inskrivning!K23,0)</f>
        <v>0</v>
      </c>
      <c r="D43" s="16">
        <f>IF(Inskrivning!A23="d",Inskrivning!L23,0)</f>
        <v>0</v>
      </c>
      <c r="E43" s="16">
        <f>IF(Inskrivning!A23="d",Inskrivning!M23,0)</f>
        <v>0</v>
      </c>
      <c r="F43" s="16">
        <f>IF(Inskrivning!A23="d",Inskrivning!N23,0)</f>
        <v>0</v>
      </c>
      <c r="G43" s="16">
        <f>IF(Inskrivning!A23="d",Inskrivning!O23,0)</f>
        <v>0</v>
      </c>
      <c r="H43" s="16">
        <f>IF(Inskrivning!A23="d",Inskrivning!P23,0)</f>
        <v>0</v>
      </c>
      <c r="I43" s="73">
        <f>IF(Inskrivning!A23="d",Inskrivning!Q23,0)</f>
        <v>0</v>
      </c>
      <c r="J43" s="16">
        <f>IF(Inskrivning!A23="d",Inskrivning!R23,0)</f>
        <v>0</v>
      </c>
      <c r="K43" s="16">
        <f>IF(Inskrivning!A23="d",Inskrivning!S23,0)</f>
        <v>0</v>
      </c>
      <c r="L43" s="16">
        <f>IF(Inskrivning!A23="d",Inskrivning!T23,0)</f>
        <v>0</v>
      </c>
      <c r="M43" s="16">
        <f>IF(Inskrivning!A23="d",Inskrivning!U23,0)</f>
        <v>0</v>
      </c>
      <c r="N43" s="16">
        <f>IF(Inskrivning!A23="d",Inskrivning!V23,0)</f>
        <v>0</v>
      </c>
      <c r="O43" s="73">
        <f>IF(Inskrivning!A23="d",Inskrivning!W23,0)</f>
        <v>0</v>
      </c>
      <c r="P43" s="73">
        <f>IF(Inskrivning!A23="d",Inskrivning!X23,0)</f>
        <v>0</v>
      </c>
      <c r="Q43" s="113"/>
    </row>
    <row r="44" spans="1:17" ht="17.100000000000001" customHeight="1" x14ac:dyDescent="0.3">
      <c r="A44" s="16">
        <f t="shared" si="1"/>
        <v>40</v>
      </c>
      <c r="B44" s="55">
        <f>IF(Inskrivning!A25="d",Inskrivning!J25,0)</f>
        <v>0</v>
      </c>
      <c r="C44" s="35">
        <f>IF(Inskrivning!A25="d",Inskrivning!K25,0)</f>
        <v>0</v>
      </c>
      <c r="D44" s="16">
        <f>IF(Inskrivning!A25="d",Inskrivning!L25,0)</f>
        <v>0</v>
      </c>
      <c r="E44" s="16">
        <f>IF(Inskrivning!A25="d",Inskrivning!M25,0)</f>
        <v>0</v>
      </c>
      <c r="F44" s="16">
        <f>IF(Inskrivning!A25="d",Inskrivning!N25,0)</f>
        <v>0</v>
      </c>
      <c r="G44" s="16">
        <f>IF(Inskrivning!A25="d",Inskrivning!O25,0)</f>
        <v>0</v>
      </c>
      <c r="H44" s="16">
        <f>IF(Inskrivning!A25="d",Inskrivning!P25,0)</f>
        <v>0</v>
      </c>
      <c r="I44" s="73">
        <f>IF(Inskrivning!A25="d",Inskrivning!Q25,0)</f>
        <v>0</v>
      </c>
      <c r="J44" s="16">
        <f>IF(Inskrivning!A25="d",Inskrivning!R25,0)</f>
        <v>0</v>
      </c>
      <c r="K44" s="16">
        <f>IF(Inskrivning!A25="d",Inskrivning!S25,0)</f>
        <v>0</v>
      </c>
      <c r="L44" s="16">
        <f>IF(Inskrivning!A25="d",Inskrivning!T25,0)</f>
        <v>0</v>
      </c>
      <c r="M44" s="16">
        <f>IF(Inskrivning!A25="d",Inskrivning!U25,0)</f>
        <v>0</v>
      </c>
      <c r="N44" s="16">
        <f>IF(Inskrivning!A25="d",Inskrivning!V25,0)</f>
        <v>0</v>
      </c>
      <c r="O44" s="73">
        <f>IF(Inskrivning!A25="d",Inskrivning!W25,0)</f>
        <v>0</v>
      </c>
      <c r="P44" s="73">
        <f>IF(Inskrivning!A25="d",Inskrivning!X25,0)</f>
        <v>0</v>
      </c>
      <c r="Q44" s="113"/>
    </row>
    <row r="45" spans="1:17" ht="15.6" x14ac:dyDescent="0.3">
      <c r="B45" s="55">
        <f>IF(Inskrivning!A26="d",Inskrivning!J26,0)</f>
        <v>0</v>
      </c>
      <c r="C45" s="35">
        <f>IF(Inskrivning!A26="d",Inskrivning!K26,0)</f>
        <v>0</v>
      </c>
      <c r="D45" s="16">
        <f>IF(Inskrivning!A26="d",Inskrivning!L26,0)</f>
        <v>0</v>
      </c>
      <c r="E45" s="16">
        <f>IF(Inskrivning!A26="d",Inskrivning!M26,0)</f>
        <v>0</v>
      </c>
      <c r="F45" s="16">
        <f>IF(Inskrivning!A26="d",Inskrivning!N26,0)</f>
        <v>0</v>
      </c>
      <c r="G45" s="16">
        <f>IF(Inskrivning!A26="d",Inskrivning!O26,0)</f>
        <v>0</v>
      </c>
      <c r="H45" s="16">
        <f>IF(Inskrivning!A26="d",Inskrivning!P26,0)</f>
        <v>0</v>
      </c>
      <c r="I45" s="73">
        <f>IF(Inskrivning!A26="d",Inskrivning!Q26,0)</f>
        <v>0</v>
      </c>
      <c r="J45" s="16">
        <f>IF(Inskrivning!A26="d",Inskrivning!R26,0)</f>
        <v>0</v>
      </c>
      <c r="K45" s="16">
        <f>IF(Inskrivning!A26="d",Inskrivning!S26,0)</f>
        <v>0</v>
      </c>
      <c r="L45" s="16">
        <f>IF(Inskrivning!A26="d",Inskrivning!T26,0)</f>
        <v>0</v>
      </c>
      <c r="M45" s="16">
        <f>IF(Inskrivning!A26="d",Inskrivning!U26,0)</f>
        <v>0</v>
      </c>
      <c r="N45" s="16">
        <f>IF(Inskrivning!A26="d",Inskrivning!V26,0)</f>
        <v>0</v>
      </c>
      <c r="O45" s="73">
        <f>IF(Inskrivning!A26="d",Inskrivning!W26,0)</f>
        <v>0</v>
      </c>
      <c r="P45" s="73">
        <f>IF(Inskrivning!A26="d",Inskrivning!X26,0)</f>
        <v>0</v>
      </c>
      <c r="Q45" s="113"/>
    </row>
    <row r="46" spans="1:17" ht="15.6" x14ac:dyDescent="0.3">
      <c r="B46" s="55">
        <f>IF(Inskrivning!A27="d",Inskrivning!J27,0)</f>
        <v>0</v>
      </c>
      <c r="C46" s="35">
        <f>IF(Inskrivning!A27="d",Inskrivning!K27,0)</f>
        <v>0</v>
      </c>
      <c r="D46" s="16">
        <f>IF(Inskrivning!A27="d",Inskrivning!L27,0)</f>
        <v>0</v>
      </c>
      <c r="E46" s="16">
        <f>IF(Inskrivning!A27="d",Inskrivning!M27,0)</f>
        <v>0</v>
      </c>
      <c r="F46" s="16">
        <f>IF(Inskrivning!A27="d",Inskrivning!N27,0)</f>
        <v>0</v>
      </c>
      <c r="G46" s="16">
        <f>IF(Inskrivning!A27="d",Inskrivning!O27,0)</f>
        <v>0</v>
      </c>
      <c r="H46" s="16">
        <f>IF(Inskrivning!A27="d",Inskrivning!P27,0)</f>
        <v>0</v>
      </c>
      <c r="I46" s="73">
        <f>IF(Inskrivning!A27="d",Inskrivning!Q27,0)</f>
        <v>0</v>
      </c>
      <c r="J46" s="16">
        <f>IF(Inskrivning!A27="d",Inskrivning!R27,0)</f>
        <v>0</v>
      </c>
      <c r="K46" s="16">
        <f>IF(Inskrivning!A27="d",Inskrivning!S27,0)</f>
        <v>0</v>
      </c>
      <c r="L46" s="16">
        <f>IF(Inskrivning!A27="d",Inskrivning!T27,0)</f>
        <v>0</v>
      </c>
      <c r="M46" s="16">
        <f>IF(Inskrivning!A27="d",Inskrivning!U27,0)</f>
        <v>0</v>
      </c>
      <c r="N46" s="16">
        <f>IF(Inskrivning!A27="d",Inskrivning!V27,0)</f>
        <v>0</v>
      </c>
      <c r="O46" s="73">
        <f>IF(Inskrivning!A27="d",Inskrivning!W27,0)</f>
        <v>0</v>
      </c>
      <c r="P46" s="73">
        <f>IF(Inskrivning!A27="d",Inskrivning!X27,0)</f>
        <v>0</v>
      </c>
      <c r="Q46" s="113"/>
    </row>
    <row r="47" spans="1:17" ht="15.6" x14ac:dyDescent="0.3">
      <c r="B47" s="55">
        <f>IF(Inskrivning!A28="d",Inskrivning!J28,0)</f>
        <v>0</v>
      </c>
      <c r="C47" s="35">
        <f>IF(Inskrivning!A28="d",Inskrivning!K28,0)</f>
        <v>0</v>
      </c>
      <c r="D47" s="16">
        <f>IF(Inskrivning!A28="d",Inskrivning!L28,0)</f>
        <v>0</v>
      </c>
      <c r="E47" s="16">
        <f>IF(Inskrivning!A28="d",Inskrivning!M28,0)</f>
        <v>0</v>
      </c>
      <c r="F47" s="16">
        <f>IF(Inskrivning!A28="d",Inskrivning!N28,0)</f>
        <v>0</v>
      </c>
      <c r="G47" s="16">
        <f>IF(Inskrivning!A28="d",Inskrivning!O28,0)</f>
        <v>0</v>
      </c>
      <c r="H47" s="16">
        <f>IF(Inskrivning!A28="d",Inskrivning!P28,0)</f>
        <v>0</v>
      </c>
      <c r="I47" s="73">
        <f>IF(Inskrivning!A28="d",Inskrivning!Q28,0)</f>
        <v>0</v>
      </c>
      <c r="J47" s="16">
        <f>IF(Inskrivning!A28="d",Inskrivning!R28,0)</f>
        <v>0</v>
      </c>
      <c r="K47" s="16">
        <f>IF(Inskrivning!A28="d",Inskrivning!S28,0)</f>
        <v>0</v>
      </c>
      <c r="L47" s="16">
        <f>IF(Inskrivning!A28="d",Inskrivning!T28,0)</f>
        <v>0</v>
      </c>
      <c r="M47" s="16">
        <f>IF(Inskrivning!A28="d",Inskrivning!U28,0)</f>
        <v>0</v>
      </c>
      <c r="N47" s="16">
        <f>IF(Inskrivning!A28="d",Inskrivning!V28,0)</f>
        <v>0</v>
      </c>
      <c r="O47" s="73">
        <f>IF(Inskrivning!A28="d",Inskrivning!W28,0)</f>
        <v>0</v>
      </c>
      <c r="P47" s="73">
        <f>IF(Inskrivning!A28="d",Inskrivning!X28,0)</f>
        <v>0</v>
      </c>
      <c r="Q47" s="113"/>
    </row>
    <row r="48" spans="1:17" ht="15.6" x14ac:dyDescent="0.3">
      <c r="B48" s="55">
        <f>IF(Inskrivning!A29="d",Inskrivning!J29,0)</f>
        <v>0</v>
      </c>
      <c r="C48" s="35">
        <f>IF(Inskrivning!A29="d",Inskrivning!K29,0)</f>
        <v>0</v>
      </c>
      <c r="D48" s="16">
        <f>IF(Inskrivning!A29="d",Inskrivning!L29,0)</f>
        <v>0</v>
      </c>
      <c r="E48" s="16">
        <f>IF(Inskrivning!A29="d",Inskrivning!M29,0)</f>
        <v>0</v>
      </c>
      <c r="F48" s="16">
        <f>IF(Inskrivning!A29="d",Inskrivning!N29,0)</f>
        <v>0</v>
      </c>
      <c r="G48" s="16">
        <f>IF(Inskrivning!A29="d",Inskrivning!O29,0)</f>
        <v>0</v>
      </c>
      <c r="H48" s="16">
        <f>IF(Inskrivning!A29="d",Inskrivning!P29,0)</f>
        <v>0</v>
      </c>
      <c r="I48" s="73">
        <f>IF(Inskrivning!A29="d",Inskrivning!Q29,0)</f>
        <v>0</v>
      </c>
      <c r="J48" s="16">
        <f>IF(Inskrivning!A29="d",Inskrivning!R29,0)</f>
        <v>0</v>
      </c>
      <c r="K48" s="16">
        <f>IF(Inskrivning!A29="d",Inskrivning!S29,0)</f>
        <v>0</v>
      </c>
      <c r="L48" s="16">
        <f>IF(Inskrivning!A29="d",Inskrivning!T29,0)</f>
        <v>0</v>
      </c>
      <c r="M48" s="16">
        <f>IF(Inskrivning!A29="d",Inskrivning!U29,0)</f>
        <v>0</v>
      </c>
      <c r="N48" s="16">
        <f>IF(Inskrivning!A29="d",Inskrivning!V29,0)</f>
        <v>0</v>
      </c>
      <c r="O48" s="73">
        <f>IF(Inskrivning!A29="d",Inskrivning!W29,0)</f>
        <v>0</v>
      </c>
      <c r="P48" s="73">
        <f>IF(Inskrivning!A29="d",Inskrivning!X29,0)</f>
        <v>0</v>
      </c>
      <c r="Q48" s="113"/>
    </row>
    <row r="49" spans="2:17" ht="15.6" x14ac:dyDescent="0.3">
      <c r="B49" s="55">
        <f>IF(Inskrivning!A30="d",Inskrivning!J30,0)</f>
        <v>0</v>
      </c>
      <c r="C49" s="35">
        <f>IF(Inskrivning!A30="d",Inskrivning!K30,0)</f>
        <v>0</v>
      </c>
      <c r="D49" s="16">
        <f>IF(Inskrivning!A30="d",Inskrivning!L30,0)</f>
        <v>0</v>
      </c>
      <c r="E49" s="16">
        <f>IF(Inskrivning!A30="d",Inskrivning!M30,0)</f>
        <v>0</v>
      </c>
      <c r="F49" s="16">
        <f>IF(Inskrivning!A30="d",Inskrivning!N30,0)</f>
        <v>0</v>
      </c>
      <c r="G49" s="16">
        <f>IF(Inskrivning!A30="d",Inskrivning!O30,0)</f>
        <v>0</v>
      </c>
      <c r="H49" s="16">
        <f>IF(Inskrivning!A30="d",Inskrivning!P30,0)</f>
        <v>0</v>
      </c>
      <c r="I49" s="73">
        <f>IF(Inskrivning!A30="d",Inskrivning!Q30,0)</f>
        <v>0</v>
      </c>
      <c r="J49" s="16">
        <f>IF(Inskrivning!A30="d",Inskrivning!R30,0)</f>
        <v>0</v>
      </c>
      <c r="K49" s="16">
        <f>IF(Inskrivning!A30="d",Inskrivning!S30,0)</f>
        <v>0</v>
      </c>
      <c r="L49" s="16">
        <f>IF(Inskrivning!A30="d",Inskrivning!T30,0)</f>
        <v>0</v>
      </c>
      <c r="M49" s="16">
        <f>IF(Inskrivning!A30="d",Inskrivning!U30,0)</f>
        <v>0</v>
      </c>
      <c r="N49" s="16">
        <f>IF(Inskrivning!A30="d",Inskrivning!V30,0)</f>
        <v>0</v>
      </c>
      <c r="O49" s="73">
        <f>IF(Inskrivning!A30="d",Inskrivning!W30,0)</f>
        <v>0</v>
      </c>
      <c r="P49" s="73">
        <f>IF(Inskrivning!A30="d",Inskrivning!X30,0)</f>
        <v>0</v>
      </c>
      <c r="Q49" s="113"/>
    </row>
    <row r="50" spans="2:17" ht="15.6" x14ac:dyDescent="0.3">
      <c r="B50" s="55">
        <f>IF(Inskrivning!A33="d",Inskrivning!J33,0)</f>
        <v>0</v>
      </c>
      <c r="C50" s="35">
        <f>IF(Inskrivning!A33="d",Inskrivning!K33,0)</f>
        <v>0</v>
      </c>
      <c r="D50" s="16">
        <f>IF(Inskrivning!A33="d",Inskrivning!L33,0)</f>
        <v>0</v>
      </c>
      <c r="E50" s="16">
        <f>IF(Inskrivning!A33="d",Inskrivning!M33,0)</f>
        <v>0</v>
      </c>
      <c r="F50" s="16">
        <f>IF(Inskrivning!A33="d",Inskrivning!N33,0)</f>
        <v>0</v>
      </c>
      <c r="G50" s="16">
        <f>IF(Inskrivning!A33="d",Inskrivning!O33,0)</f>
        <v>0</v>
      </c>
      <c r="H50" s="16">
        <f>IF(Inskrivning!A33="d",Inskrivning!P33,0)</f>
        <v>0</v>
      </c>
      <c r="I50" s="73">
        <f>IF(Inskrivning!A33="d",Inskrivning!Q33,0)</f>
        <v>0</v>
      </c>
      <c r="J50" s="16">
        <f>IF(Inskrivning!A33="d",Inskrivning!R33,0)</f>
        <v>0</v>
      </c>
      <c r="K50" s="16">
        <f>IF(Inskrivning!A33="d",Inskrivning!S33,0)</f>
        <v>0</v>
      </c>
      <c r="L50" s="16">
        <f>IF(Inskrivning!A33="d",Inskrivning!T33,0)</f>
        <v>0</v>
      </c>
      <c r="M50" s="16">
        <f>IF(Inskrivning!A33="d",Inskrivning!U33,0)</f>
        <v>0</v>
      </c>
      <c r="N50" s="16">
        <f>IF(Inskrivning!A33="d",Inskrivning!V33,0)</f>
        <v>0</v>
      </c>
      <c r="O50" s="73">
        <f>IF(Inskrivning!A33="d",Inskrivning!W33,0)</f>
        <v>0</v>
      </c>
      <c r="P50" s="73">
        <f>IF(Inskrivning!A33="d",Inskrivning!X33,0)</f>
        <v>0</v>
      </c>
      <c r="Q50" s="113"/>
    </row>
    <row r="51" spans="2:17" ht="15.6" x14ac:dyDescent="0.3">
      <c r="B51" s="55">
        <f>IF(Inskrivning!A34="d",Inskrivning!J34,0)</f>
        <v>0</v>
      </c>
      <c r="C51" s="35">
        <f>IF(Inskrivning!A34="d",Inskrivning!K34,0)</f>
        <v>0</v>
      </c>
      <c r="D51" s="16">
        <f>IF(Inskrivning!A34="d",Inskrivning!L34,0)</f>
        <v>0</v>
      </c>
      <c r="E51" s="16">
        <f>IF(Inskrivning!A34="d",Inskrivning!M34,0)</f>
        <v>0</v>
      </c>
      <c r="F51" s="16">
        <f>IF(Inskrivning!A34="d",Inskrivning!N34,0)</f>
        <v>0</v>
      </c>
      <c r="G51" s="16">
        <f>IF(Inskrivning!A34="d",Inskrivning!O34,0)</f>
        <v>0</v>
      </c>
      <c r="H51" s="16">
        <f>IF(Inskrivning!A34="d",Inskrivning!P34,0)</f>
        <v>0</v>
      </c>
      <c r="I51" s="73">
        <f>IF(Inskrivning!A34="d",Inskrivning!Q34,0)</f>
        <v>0</v>
      </c>
      <c r="J51" s="16">
        <f>IF(Inskrivning!A34="d",Inskrivning!R34,0)</f>
        <v>0</v>
      </c>
      <c r="K51" s="16">
        <f>IF(Inskrivning!A34="d",Inskrivning!S34,0)</f>
        <v>0</v>
      </c>
      <c r="L51" s="16">
        <f>IF(Inskrivning!A34="d",Inskrivning!T34,0)</f>
        <v>0</v>
      </c>
      <c r="M51" s="16">
        <f>IF(Inskrivning!A34="d",Inskrivning!U34,0)</f>
        <v>0</v>
      </c>
      <c r="N51" s="16">
        <f>IF(Inskrivning!A34="d",Inskrivning!V34,0)</f>
        <v>0</v>
      </c>
      <c r="O51" s="73">
        <f>IF(Inskrivning!A34="d",Inskrivning!W34,0)</f>
        <v>0</v>
      </c>
      <c r="P51" s="73">
        <f>IF(Inskrivning!A34="d",Inskrivning!X34,0)</f>
        <v>0</v>
      </c>
      <c r="Q51" s="113"/>
    </row>
    <row r="52" spans="2:17" ht="15.6" x14ac:dyDescent="0.3">
      <c r="B52" s="55">
        <f>IF(Inskrivning!A39="d",Inskrivning!J39,0)</f>
        <v>0</v>
      </c>
      <c r="C52" s="35">
        <f>IF(Inskrivning!A39="d",Inskrivning!K39,0)</f>
        <v>0</v>
      </c>
      <c r="D52" s="16">
        <f>IF(Inskrivning!A39="d",Inskrivning!L39,0)</f>
        <v>0</v>
      </c>
      <c r="E52" s="16">
        <f>IF(Inskrivning!A39="d",Inskrivning!M39,0)</f>
        <v>0</v>
      </c>
      <c r="F52" s="16">
        <f>IF(Inskrivning!A39="d",Inskrivning!N39,0)</f>
        <v>0</v>
      </c>
      <c r="G52" s="16">
        <f>IF(Inskrivning!A39="d",Inskrivning!O39,0)</f>
        <v>0</v>
      </c>
      <c r="H52" s="16">
        <f>IF(Inskrivning!A39="d",Inskrivning!P39,0)</f>
        <v>0</v>
      </c>
      <c r="I52" s="73">
        <f>IF(Inskrivning!A39="d",Inskrivning!Q39,0)</f>
        <v>0</v>
      </c>
      <c r="J52" s="16">
        <f>IF(Inskrivning!A39="d",Inskrivning!R39,0)</f>
        <v>0</v>
      </c>
      <c r="K52" s="16">
        <f>IF(Inskrivning!A39="d",Inskrivning!S39,0)</f>
        <v>0</v>
      </c>
      <c r="L52" s="16">
        <f>IF(Inskrivning!A39="d",Inskrivning!T39,0)</f>
        <v>0</v>
      </c>
      <c r="M52" s="16">
        <f>IF(Inskrivning!A39="d",Inskrivning!U39,0)</f>
        <v>0</v>
      </c>
      <c r="N52" s="16">
        <f>IF(Inskrivning!A39="d",Inskrivning!V39,0)</f>
        <v>0</v>
      </c>
      <c r="O52" s="73">
        <f>IF(Inskrivning!A39="d",Inskrivning!W39,0)</f>
        <v>0</v>
      </c>
      <c r="P52" s="73">
        <f>IF(Inskrivning!A39="d",Inskrivning!X39,0)</f>
        <v>0</v>
      </c>
      <c r="Q52" s="113"/>
    </row>
    <row r="53" spans="2:17" ht="15.6" x14ac:dyDescent="0.3">
      <c r="B53" s="55">
        <f>IF(Inskrivning!A40="d",Inskrivning!J40,0)</f>
        <v>0</v>
      </c>
      <c r="C53" s="35">
        <f>IF(Inskrivning!A40="d",Inskrivning!K40,0)</f>
        <v>0</v>
      </c>
      <c r="D53" s="16">
        <f>IF(Inskrivning!A40="d",Inskrivning!L40,0)</f>
        <v>0</v>
      </c>
      <c r="E53" s="16">
        <f>IF(Inskrivning!A40="d",Inskrivning!M40,0)</f>
        <v>0</v>
      </c>
      <c r="F53" s="16">
        <f>IF(Inskrivning!A40="d",Inskrivning!N40,0)</f>
        <v>0</v>
      </c>
      <c r="G53" s="16">
        <f>IF(Inskrivning!A40="d",Inskrivning!O40,0)</f>
        <v>0</v>
      </c>
      <c r="H53" s="16">
        <f>IF(Inskrivning!A40="d",Inskrivning!P40,0)</f>
        <v>0</v>
      </c>
      <c r="I53" s="73">
        <f>IF(Inskrivning!A40="d",Inskrivning!Q40,0)</f>
        <v>0</v>
      </c>
      <c r="J53" s="16">
        <f>IF(Inskrivning!A40="d",Inskrivning!R40,0)</f>
        <v>0</v>
      </c>
      <c r="K53" s="16">
        <f>IF(Inskrivning!A40="d",Inskrivning!S40,0)</f>
        <v>0</v>
      </c>
      <c r="L53" s="16">
        <f>IF(Inskrivning!A40="d",Inskrivning!T40,0)</f>
        <v>0</v>
      </c>
      <c r="M53" s="16">
        <f>IF(Inskrivning!A40="d",Inskrivning!U40,0)</f>
        <v>0</v>
      </c>
      <c r="N53" s="16">
        <f>IF(Inskrivning!A40="d",Inskrivning!V40,0)</f>
        <v>0</v>
      </c>
      <c r="O53" s="73">
        <f>IF(Inskrivning!A40="d",Inskrivning!W40,0)</f>
        <v>0</v>
      </c>
      <c r="P53" s="73">
        <f>IF(Inskrivning!A40="d",Inskrivning!X40,0)</f>
        <v>0</v>
      </c>
      <c r="Q53" s="113"/>
    </row>
    <row r="54" spans="2:17" ht="15.6" x14ac:dyDescent="0.3">
      <c r="B54" s="55">
        <f>IF(Inskrivning!A42="d",Inskrivning!J42,0)</f>
        <v>0</v>
      </c>
      <c r="C54" s="35">
        <f>IF(Inskrivning!A42="d",Inskrivning!K42,0)</f>
        <v>0</v>
      </c>
      <c r="D54" s="16">
        <f>IF(Inskrivning!A42="d",Inskrivning!L42,0)</f>
        <v>0</v>
      </c>
      <c r="E54" s="16">
        <f>IF(Inskrivning!A42="d",Inskrivning!M42,0)</f>
        <v>0</v>
      </c>
      <c r="F54" s="16">
        <f>IF(Inskrivning!A42="d",Inskrivning!N42,0)</f>
        <v>0</v>
      </c>
      <c r="G54" s="16">
        <f>IF(Inskrivning!A42="d",Inskrivning!O42,0)</f>
        <v>0</v>
      </c>
      <c r="H54" s="16">
        <f>IF(Inskrivning!A42="d",Inskrivning!P42,0)</f>
        <v>0</v>
      </c>
      <c r="I54" s="73">
        <f>IF(Inskrivning!A42="d",Inskrivning!Q42,0)</f>
        <v>0</v>
      </c>
      <c r="J54" s="16">
        <f>IF(Inskrivning!A42="d",Inskrivning!R42,0)</f>
        <v>0</v>
      </c>
      <c r="K54" s="16">
        <f>IF(Inskrivning!A42="d",Inskrivning!S42,0)</f>
        <v>0</v>
      </c>
      <c r="L54" s="16">
        <f>IF(Inskrivning!A42="d",Inskrivning!T42,0)</f>
        <v>0</v>
      </c>
      <c r="M54" s="16">
        <f>IF(Inskrivning!A42="d",Inskrivning!U42,0)</f>
        <v>0</v>
      </c>
      <c r="N54" s="16">
        <f>IF(Inskrivning!A42="d",Inskrivning!V42,0)</f>
        <v>0</v>
      </c>
      <c r="O54" s="73">
        <f>IF(Inskrivning!A42="d",Inskrivning!W42,0)</f>
        <v>0</v>
      </c>
      <c r="P54" s="73">
        <f>IF(Inskrivning!A42="d",Inskrivning!X42,0)</f>
        <v>0</v>
      </c>
      <c r="Q54" s="113"/>
    </row>
    <row r="55" spans="2:17" ht="15.6" x14ac:dyDescent="0.3">
      <c r="B55" s="55">
        <f>IF(Inskrivning!A43="d",Inskrivning!J43,0)</f>
        <v>0</v>
      </c>
      <c r="C55" s="35">
        <f>IF(Inskrivning!A43="d",Inskrivning!K43,0)</f>
        <v>0</v>
      </c>
      <c r="D55" s="16">
        <f>IF(Inskrivning!A43="d",Inskrivning!L43,0)</f>
        <v>0</v>
      </c>
      <c r="E55" s="16">
        <f>IF(Inskrivning!A43="d",Inskrivning!M43,0)</f>
        <v>0</v>
      </c>
      <c r="F55" s="16">
        <f>IF(Inskrivning!A43="d",Inskrivning!N43,0)</f>
        <v>0</v>
      </c>
      <c r="G55" s="16">
        <f>IF(Inskrivning!A43="d",Inskrivning!O43,0)</f>
        <v>0</v>
      </c>
      <c r="H55" s="16">
        <f>IF(Inskrivning!A43="d",Inskrivning!P43,0)</f>
        <v>0</v>
      </c>
      <c r="I55" s="73">
        <f>IF(Inskrivning!A43="d",Inskrivning!Q43,0)</f>
        <v>0</v>
      </c>
      <c r="J55" s="16">
        <f>IF(Inskrivning!A43="d",Inskrivning!R43,0)</f>
        <v>0</v>
      </c>
      <c r="K55" s="16">
        <f>IF(Inskrivning!A43="d",Inskrivning!S43,0)</f>
        <v>0</v>
      </c>
      <c r="L55" s="16">
        <f>IF(Inskrivning!A43="d",Inskrivning!T43,0)</f>
        <v>0</v>
      </c>
      <c r="M55" s="16">
        <f>IF(Inskrivning!A43="d",Inskrivning!U43,0)</f>
        <v>0</v>
      </c>
      <c r="N55" s="16">
        <f>IF(Inskrivning!A43="d",Inskrivning!V43,0)</f>
        <v>0</v>
      </c>
      <c r="O55" s="73">
        <f>IF(Inskrivning!A43="d",Inskrivning!W43,0)</f>
        <v>0</v>
      </c>
      <c r="P55" s="73">
        <f>IF(Inskrivning!A43="d",Inskrivning!X43,0)</f>
        <v>0</v>
      </c>
      <c r="Q55" s="113"/>
    </row>
    <row r="56" spans="2:17" ht="15.6" x14ac:dyDescent="0.3">
      <c r="B56" s="55">
        <f>IF(Inskrivning!A44="d",Inskrivning!J44,0)</f>
        <v>0</v>
      </c>
      <c r="C56" s="35">
        <f>IF(Inskrivning!A44="d",Inskrivning!K44,0)</f>
        <v>0</v>
      </c>
      <c r="D56" s="16">
        <f>IF(Inskrivning!A44="d",Inskrivning!L44,0)</f>
        <v>0</v>
      </c>
      <c r="E56" s="16">
        <f>IF(Inskrivning!A44="d",Inskrivning!M44,0)</f>
        <v>0</v>
      </c>
      <c r="F56" s="16">
        <f>IF(Inskrivning!A44="d",Inskrivning!N44,0)</f>
        <v>0</v>
      </c>
      <c r="G56" s="16">
        <f>IF(Inskrivning!A44="d",Inskrivning!O44,0)</f>
        <v>0</v>
      </c>
      <c r="H56" s="16">
        <f>IF(Inskrivning!A44="d",Inskrivning!P44,0)</f>
        <v>0</v>
      </c>
      <c r="I56" s="73">
        <f>IF(Inskrivning!A44="d",Inskrivning!Q44,0)</f>
        <v>0</v>
      </c>
      <c r="J56" s="16">
        <f>IF(Inskrivning!A44="d",Inskrivning!R44,0)</f>
        <v>0</v>
      </c>
      <c r="K56" s="16">
        <f>IF(Inskrivning!A44="d",Inskrivning!S44,0)</f>
        <v>0</v>
      </c>
      <c r="L56" s="16">
        <f>IF(Inskrivning!A44="d",Inskrivning!T44,0)</f>
        <v>0</v>
      </c>
      <c r="M56" s="16">
        <f>IF(Inskrivning!A44="d",Inskrivning!U44,0)</f>
        <v>0</v>
      </c>
      <c r="N56" s="16">
        <f>IF(Inskrivning!A44="d",Inskrivning!V44,0)</f>
        <v>0</v>
      </c>
      <c r="O56" s="73">
        <f>IF(Inskrivning!A44="d",Inskrivning!W44,0)</f>
        <v>0</v>
      </c>
      <c r="P56" s="73">
        <f>IF(Inskrivning!A44="d",Inskrivning!X44,0)</f>
        <v>0</v>
      </c>
      <c r="Q56" s="113"/>
    </row>
    <row r="57" spans="2:17" ht="15.6" x14ac:dyDescent="0.3">
      <c r="B57" s="55">
        <f>IF(Inskrivning!A45="d",Inskrivning!J45,0)</f>
        <v>0</v>
      </c>
      <c r="C57" s="35">
        <f>IF(Inskrivning!A45="d",Inskrivning!K45,0)</f>
        <v>0</v>
      </c>
      <c r="D57" s="16">
        <f>IF(Inskrivning!A45="d",Inskrivning!L45,0)</f>
        <v>0</v>
      </c>
      <c r="E57" s="16">
        <f>IF(Inskrivning!A45="d",Inskrivning!M45,0)</f>
        <v>0</v>
      </c>
      <c r="F57" s="16">
        <f>IF(Inskrivning!A45="d",Inskrivning!N45,0)</f>
        <v>0</v>
      </c>
      <c r="G57" s="16">
        <f>IF(Inskrivning!A45="d",Inskrivning!O45,0)</f>
        <v>0</v>
      </c>
      <c r="H57" s="16">
        <f>IF(Inskrivning!A45="d",Inskrivning!P45,0)</f>
        <v>0</v>
      </c>
      <c r="I57" s="73">
        <f>IF(Inskrivning!A45="d",Inskrivning!Q45,0)</f>
        <v>0</v>
      </c>
      <c r="J57" s="16">
        <f>IF(Inskrivning!A45="d",Inskrivning!R45,0)</f>
        <v>0</v>
      </c>
      <c r="K57" s="16">
        <f>IF(Inskrivning!A45="d",Inskrivning!S45,0)</f>
        <v>0</v>
      </c>
      <c r="L57" s="16">
        <f>IF(Inskrivning!A45="d",Inskrivning!T45,0)</f>
        <v>0</v>
      </c>
      <c r="M57" s="16">
        <f>IF(Inskrivning!A45="d",Inskrivning!U45,0)</f>
        <v>0</v>
      </c>
      <c r="N57" s="16">
        <f>IF(Inskrivning!A45="d",Inskrivning!V45,0)</f>
        <v>0</v>
      </c>
      <c r="O57" s="73">
        <f>IF(Inskrivning!A45="d",Inskrivning!W45,0)</f>
        <v>0</v>
      </c>
      <c r="P57" s="73">
        <f>IF(Inskrivning!A45="d",Inskrivning!X45,0)</f>
        <v>0</v>
      </c>
      <c r="Q57" s="113"/>
    </row>
    <row r="58" spans="2:17" ht="15.6" x14ac:dyDescent="0.3">
      <c r="B58" s="55">
        <f>IF(Inskrivning!A46="d",Inskrivning!J46,0)</f>
        <v>0</v>
      </c>
      <c r="C58" s="35">
        <f>IF(Inskrivning!A46="d",Inskrivning!K46,0)</f>
        <v>0</v>
      </c>
      <c r="D58" s="16">
        <f>IF(Inskrivning!A46="d",Inskrivning!L46,0)</f>
        <v>0</v>
      </c>
      <c r="E58" s="16">
        <f>IF(Inskrivning!A46="d",Inskrivning!M46,0)</f>
        <v>0</v>
      </c>
      <c r="F58" s="16">
        <f>IF(Inskrivning!A46="d",Inskrivning!N46,0)</f>
        <v>0</v>
      </c>
      <c r="G58" s="16">
        <f>IF(Inskrivning!A46="d",Inskrivning!O46,0)</f>
        <v>0</v>
      </c>
      <c r="H58" s="16">
        <f>IF(Inskrivning!A46="d",Inskrivning!P46,0)</f>
        <v>0</v>
      </c>
      <c r="I58" s="73">
        <f>IF(Inskrivning!A46="d",Inskrivning!Q46,0)</f>
        <v>0</v>
      </c>
      <c r="J58" s="16">
        <f>IF(Inskrivning!A46="d",Inskrivning!R46,0)</f>
        <v>0</v>
      </c>
      <c r="K58" s="16">
        <f>IF(Inskrivning!A46="d",Inskrivning!S46,0)</f>
        <v>0</v>
      </c>
      <c r="L58" s="16">
        <f>IF(Inskrivning!A46="d",Inskrivning!T46,0)</f>
        <v>0</v>
      </c>
      <c r="M58" s="16">
        <f>IF(Inskrivning!A46="d",Inskrivning!U46,0)</f>
        <v>0</v>
      </c>
      <c r="N58" s="16">
        <f>IF(Inskrivning!A46="d",Inskrivning!V46,0)</f>
        <v>0</v>
      </c>
      <c r="O58" s="73">
        <f>IF(Inskrivning!A46="d",Inskrivning!W46,0)</f>
        <v>0</v>
      </c>
      <c r="P58" s="73">
        <f>IF(Inskrivning!A46="d",Inskrivning!X46,0)</f>
        <v>0</v>
      </c>
      <c r="Q58" s="113"/>
    </row>
    <row r="59" spans="2:17" ht="15.6" x14ac:dyDescent="0.3">
      <c r="B59" s="55">
        <f>IF(Inskrivning!A47="d",Inskrivning!J47,0)</f>
        <v>0</v>
      </c>
      <c r="C59" s="35">
        <f>IF(Inskrivning!A47="d",Inskrivning!K47,0)</f>
        <v>0</v>
      </c>
      <c r="D59" s="16">
        <f>IF(Inskrivning!A47="d",Inskrivning!L47,0)</f>
        <v>0</v>
      </c>
      <c r="E59" s="16">
        <f>IF(Inskrivning!A47="d",Inskrivning!M47,0)</f>
        <v>0</v>
      </c>
      <c r="F59" s="16">
        <f>IF(Inskrivning!A47="d",Inskrivning!N47,0)</f>
        <v>0</v>
      </c>
      <c r="G59" s="16">
        <f>IF(Inskrivning!A47="d",Inskrivning!O47,0)</f>
        <v>0</v>
      </c>
      <c r="H59" s="16">
        <f>IF(Inskrivning!A47="d",Inskrivning!P47,0)</f>
        <v>0</v>
      </c>
      <c r="I59" s="73">
        <f>IF(Inskrivning!A47="d",Inskrivning!Q47,0)</f>
        <v>0</v>
      </c>
      <c r="J59" s="16">
        <f>IF(Inskrivning!A47="d",Inskrivning!R47,0)</f>
        <v>0</v>
      </c>
      <c r="K59" s="16">
        <f>IF(Inskrivning!A47="d",Inskrivning!S47,0)</f>
        <v>0</v>
      </c>
      <c r="L59" s="16">
        <f>IF(Inskrivning!A47="d",Inskrivning!T47,0)</f>
        <v>0</v>
      </c>
      <c r="M59" s="16">
        <f>IF(Inskrivning!A47="d",Inskrivning!U47,0)</f>
        <v>0</v>
      </c>
      <c r="N59" s="16">
        <f>IF(Inskrivning!A47="d",Inskrivning!V47,0)</f>
        <v>0</v>
      </c>
      <c r="O59" s="73">
        <f>IF(Inskrivning!A47="d",Inskrivning!W47,0)</f>
        <v>0</v>
      </c>
      <c r="P59" s="73">
        <f>IF(Inskrivning!A47="d",Inskrivning!X47,0)</f>
        <v>0</v>
      </c>
      <c r="Q59" s="113"/>
    </row>
    <row r="60" spans="2:17" ht="15.6" x14ac:dyDescent="0.3">
      <c r="B60" s="55">
        <f>IF(Inskrivning!A48="d",Inskrivning!J48,0)</f>
        <v>0</v>
      </c>
      <c r="C60" s="35">
        <f>IF(Inskrivning!A48="d",Inskrivning!K48,0)</f>
        <v>0</v>
      </c>
      <c r="D60" s="16">
        <f>IF(Inskrivning!A48="d",Inskrivning!L48,0)</f>
        <v>0</v>
      </c>
      <c r="E60" s="16">
        <f>IF(Inskrivning!A48="d",Inskrivning!M48,0)</f>
        <v>0</v>
      </c>
      <c r="F60" s="16">
        <f>IF(Inskrivning!A48="d",Inskrivning!N48,0)</f>
        <v>0</v>
      </c>
      <c r="G60" s="16">
        <f>IF(Inskrivning!A48="d",Inskrivning!O48,0)</f>
        <v>0</v>
      </c>
      <c r="H60" s="16">
        <f>IF(Inskrivning!A48="d",Inskrivning!P48,0)</f>
        <v>0</v>
      </c>
      <c r="I60" s="73">
        <f>IF(Inskrivning!A48="d",Inskrivning!Q48,0)</f>
        <v>0</v>
      </c>
      <c r="J60" s="16">
        <f>IF(Inskrivning!A48="d",Inskrivning!R48,0)</f>
        <v>0</v>
      </c>
      <c r="K60" s="16">
        <f>IF(Inskrivning!A48="d",Inskrivning!S48,0)</f>
        <v>0</v>
      </c>
      <c r="L60" s="16">
        <f>IF(Inskrivning!A48="d",Inskrivning!T48,0)</f>
        <v>0</v>
      </c>
      <c r="M60" s="16">
        <f>IF(Inskrivning!A48="d",Inskrivning!U48,0)</f>
        <v>0</v>
      </c>
      <c r="N60" s="16">
        <f>IF(Inskrivning!A48="d",Inskrivning!V48,0)</f>
        <v>0</v>
      </c>
      <c r="O60" s="73">
        <f>IF(Inskrivning!A48="d",Inskrivning!W48,0)</f>
        <v>0</v>
      </c>
      <c r="P60" s="73">
        <f>IF(Inskrivning!A48="d",Inskrivning!X48,0)</f>
        <v>0</v>
      </c>
      <c r="Q60" s="113"/>
    </row>
    <row r="61" spans="2:17" ht="15.6" x14ac:dyDescent="0.3">
      <c r="B61" s="55">
        <f>IF(Inskrivning!A49="d",Inskrivning!J49,0)</f>
        <v>0</v>
      </c>
      <c r="C61" s="35">
        <f>IF(Inskrivning!A49="d",Inskrivning!K49,0)</f>
        <v>0</v>
      </c>
      <c r="D61" s="16">
        <f>IF(Inskrivning!A49="d",Inskrivning!L49,0)</f>
        <v>0</v>
      </c>
      <c r="E61" s="16">
        <f>IF(Inskrivning!A49="d",Inskrivning!M49,0)</f>
        <v>0</v>
      </c>
      <c r="F61" s="16">
        <f>IF(Inskrivning!A49="d",Inskrivning!N49,0)</f>
        <v>0</v>
      </c>
      <c r="G61" s="16">
        <f>IF(Inskrivning!A49="d",Inskrivning!O49,0)</f>
        <v>0</v>
      </c>
      <c r="H61" s="16">
        <f>IF(Inskrivning!A49="d",Inskrivning!P49,0)</f>
        <v>0</v>
      </c>
      <c r="I61" s="73">
        <f>IF(Inskrivning!A49="d",Inskrivning!Q49,0)</f>
        <v>0</v>
      </c>
      <c r="J61" s="16">
        <f>IF(Inskrivning!A49="d",Inskrivning!R49,0)</f>
        <v>0</v>
      </c>
      <c r="K61" s="16">
        <f>IF(Inskrivning!A49="d",Inskrivning!S49,0)</f>
        <v>0</v>
      </c>
      <c r="L61" s="16">
        <f>IF(Inskrivning!A49="d",Inskrivning!T49,0)</f>
        <v>0</v>
      </c>
      <c r="M61" s="16">
        <f>IF(Inskrivning!A49="d",Inskrivning!U49,0)</f>
        <v>0</v>
      </c>
      <c r="N61" s="16">
        <f>IF(Inskrivning!A49="d",Inskrivning!V49,0)</f>
        <v>0</v>
      </c>
      <c r="O61" s="73">
        <f>IF(Inskrivning!A49="d",Inskrivning!W49,0)</f>
        <v>0</v>
      </c>
      <c r="P61" s="73">
        <f>IF(Inskrivning!A49="d",Inskrivning!X49,0)</f>
        <v>0</v>
      </c>
      <c r="Q61" s="113"/>
    </row>
    <row r="62" spans="2:17" ht="15.6" x14ac:dyDescent="0.3">
      <c r="B62" s="55">
        <f>IF(Inskrivning!A50="d",Inskrivning!J50,0)</f>
        <v>0</v>
      </c>
      <c r="C62" s="35">
        <f>IF(Inskrivning!A50="d",Inskrivning!K50,0)</f>
        <v>0</v>
      </c>
      <c r="D62" s="16">
        <f>IF(Inskrivning!A50="d",Inskrivning!L50,0)</f>
        <v>0</v>
      </c>
      <c r="E62" s="16">
        <f>IF(Inskrivning!A50="d",Inskrivning!M50,0)</f>
        <v>0</v>
      </c>
      <c r="F62" s="16">
        <f>IF(Inskrivning!A50="d",Inskrivning!N50,0)</f>
        <v>0</v>
      </c>
      <c r="G62" s="16">
        <f>IF(Inskrivning!A50="d",Inskrivning!O50,0)</f>
        <v>0</v>
      </c>
      <c r="H62" s="16">
        <f>IF(Inskrivning!A50="d",Inskrivning!P50,0)</f>
        <v>0</v>
      </c>
      <c r="I62" s="73">
        <f>IF(Inskrivning!A50="d",Inskrivning!Q50,0)</f>
        <v>0</v>
      </c>
      <c r="J62" s="16">
        <f>IF(Inskrivning!A50="d",Inskrivning!R50,0)</f>
        <v>0</v>
      </c>
      <c r="K62" s="16">
        <f>IF(Inskrivning!A50="d",Inskrivning!S50,0)</f>
        <v>0</v>
      </c>
      <c r="L62" s="16">
        <f>IF(Inskrivning!A50="d",Inskrivning!T50,0)</f>
        <v>0</v>
      </c>
      <c r="M62" s="16">
        <f>IF(Inskrivning!A50="d",Inskrivning!U50,0)</f>
        <v>0</v>
      </c>
      <c r="N62" s="16">
        <f>IF(Inskrivning!A50="d",Inskrivning!V50,0)</f>
        <v>0</v>
      </c>
      <c r="O62" s="73">
        <f>IF(Inskrivning!A50="d",Inskrivning!W50,0)</f>
        <v>0</v>
      </c>
      <c r="P62" s="73">
        <f>IF(Inskrivning!A50="d",Inskrivning!X50,0)</f>
        <v>0</v>
      </c>
      <c r="Q62" s="113"/>
    </row>
    <row r="63" spans="2:17" ht="15.6" x14ac:dyDescent="0.3">
      <c r="B63" s="55">
        <f>IF(Inskrivning!A51="d",Inskrivning!J51,0)</f>
        <v>0</v>
      </c>
      <c r="C63" s="35">
        <f>IF(Inskrivning!A51="d",Inskrivning!K51,0)</f>
        <v>0</v>
      </c>
      <c r="D63" s="16">
        <f>IF(Inskrivning!A51="d",Inskrivning!L51,0)</f>
        <v>0</v>
      </c>
      <c r="E63" s="16">
        <f>IF(Inskrivning!A51="d",Inskrivning!M51,0)</f>
        <v>0</v>
      </c>
      <c r="F63" s="16">
        <f>IF(Inskrivning!A51="d",Inskrivning!N51,0)</f>
        <v>0</v>
      </c>
      <c r="G63" s="16">
        <f>IF(Inskrivning!A51="d",Inskrivning!O51,0)</f>
        <v>0</v>
      </c>
      <c r="H63" s="16">
        <f>IF(Inskrivning!A51="d",Inskrivning!P51,0)</f>
        <v>0</v>
      </c>
      <c r="I63" s="73">
        <f>IF(Inskrivning!A51="d",Inskrivning!Q51,0)</f>
        <v>0</v>
      </c>
      <c r="J63" s="16">
        <f>IF(Inskrivning!A51="d",Inskrivning!R51,0)</f>
        <v>0</v>
      </c>
      <c r="K63" s="16">
        <f>IF(Inskrivning!A51="d",Inskrivning!S51,0)</f>
        <v>0</v>
      </c>
      <c r="L63" s="16">
        <f>IF(Inskrivning!A51="d",Inskrivning!T51,0)</f>
        <v>0</v>
      </c>
      <c r="M63" s="16">
        <f>IF(Inskrivning!A51="d",Inskrivning!U51,0)</f>
        <v>0</v>
      </c>
      <c r="N63" s="16">
        <f>IF(Inskrivning!A51="d",Inskrivning!V51,0)</f>
        <v>0</v>
      </c>
      <c r="O63" s="73">
        <f>IF(Inskrivning!A51="d",Inskrivning!W51,0)</f>
        <v>0</v>
      </c>
      <c r="P63" s="73">
        <f>IF(Inskrivning!A51="d",Inskrivning!X51,0)</f>
        <v>0</v>
      </c>
      <c r="Q63" s="113"/>
    </row>
    <row r="64" spans="2:17" ht="15.6" x14ac:dyDescent="0.3">
      <c r="B64" s="55">
        <f>IF(Inskrivning!A55="d",Inskrivning!J55,0)</f>
        <v>0</v>
      </c>
      <c r="C64" s="35">
        <f>IF(Inskrivning!A55="d",Inskrivning!K55,0)</f>
        <v>0</v>
      </c>
      <c r="D64" s="16">
        <f>IF(Inskrivning!A55="d",Inskrivning!L55,0)</f>
        <v>0</v>
      </c>
      <c r="E64" s="16">
        <f>IF(Inskrivning!A55="d",Inskrivning!M55,0)</f>
        <v>0</v>
      </c>
      <c r="F64" s="16">
        <f>IF(Inskrivning!A55="d",Inskrivning!N55,0)</f>
        <v>0</v>
      </c>
      <c r="G64" s="16">
        <f>IF(Inskrivning!A55="d",Inskrivning!O55,0)</f>
        <v>0</v>
      </c>
      <c r="H64" s="16">
        <f>IF(Inskrivning!A55="d",Inskrivning!P55,0)</f>
        <v>0</v>
      </c>
      <c r="I64" s="73">
        <f>IF(Inskrivning!A55="d",Inskrivning!Q55,0)</f>
        <v>0</v>
      </c>
      <c r="J64" s="16">
        <f>IF(Inskrivning!A55="d",Inskrivning!R55,0)</f>
        <v>0</v>
      </c>
      <c r="K64" s="16">
        <f>IF(Inskrivning!A55="d",Inskrivning!S55,0)</f>
        <v>0</v>
      </c>
      <c r="L64" s="16">
        <f>IF(Inskrivning!A55="d",Inskrivning!T55,0)</f>
        <v>0</v>
      </c>
      <c r="M64" s="16">
        <f>IF(Inskrivning!A55="d",Inskrivning!U55,0)</f>
        <v>0</v>
      </c>
      <c r="N64" s="16">
        <f>IF(Inskrivning!A55="d",Inskrivning!V55,0)</f>
        <v>0</v>
      </c>
      <c r="O64" s="73">
        <f>IF(Inskrivning!A55="d",Inskrivning!W55,0)</f>
        <v>0</v>
      </c>
      <c r="P64" s="73">
        <f>IF(Inskrivning!A55="d",Inskrivning!X55,0)</f>
        <v>0</v>
      </c>
      <c r="Q64" s="113"/>
    </row>
    <row r="65" spans="2:17" ht="15.6" x14ac:dyDescent="0.3">
      <c r="B65" s="55">
        <f>IF(Inskrivning!A56="d",Inskrivning!J56,0)</f>
        <v>0</v>
      </c>
      <c r="C65" s="35">
        <f>IF(Inskrivning!A56="d",Inskrivning!K56,0)</f>
        <v>0</v>
      </c>
      <c r="D65" s="16">
        <f>IF(Inskrivning!A56="d",Inskrivning!L56,0)</f>
        <v>0</v>
      </c>
      <c r="E65" s="16">
        <f>IF(Inskrivning!A56="d",Inskrivning!M56,0)</f>
        <v>0</v>
      </c>
      <c r="F65" s="16">
        <f>IF(Inskrivning!A56="d",Inskrivning!N56,0)</f>
        <v>0</v>
      </c>
      <c r="G65" s="16">
        <f>IF(Inskrivning!A56="d",Inskrivning!O56,0)</f>
        <v>0</v>
      </c>
      <c r="H65" s="16">
        <f>IF(Inskrivning!A56="d",Inskrivning!P56,0)</f>
        <v>0</v>
      </c>
      <c r="I65" s="73">
        <f>IF(Inskrivning!A56="d",Inskrivning!Q56,0)</f>
        <v>0</v>
      </c>
      <c r="J65" s="16">
        <f>IF(Inskrivning!A56="d",Inskrivning!R56,0)</f>
        <v>0</v>
      </c>
      <c r="K65" s="16">
        <f>IF(Inskrivning!A56="d",Inskrivning!S56,0)</f>
        <v>0</v>
      </c>
      <c r="L65" s="16">
        <f>IF(Inskrivning!A56="d",Inskrivning!T56,0)</f>
        <v>0</v>
      </c>
      <c r="M65" s="16">
        <f>IF(Inskrivning!A56="d",Inskrivning!U56,0)</f>
        <v>0</v>
      </c>
      <c r="N65" s="16">
        <f>IF(Inskrivning!A56="d",Inskrivning!V56,0)</f>
        <v>0</v>
      </c>
      <c r="O65" s="73">
        <f>IF(Inskrivning!A56="d",Inskrivning!W56,0)</f>
        <v>0</v>
      </c>
      <c r="P65" s="73">
        <f>IF(Inskrivning!A56="d",Inskrivning!X56,0)</f>
        <v>0</v>
      </c>
      <c r="Q65" s="113"/>
    </row>
    <row r="66" spans="2:17" ht="15.6" x14ac:dyDescent="0.3">
      <c r="B66" s="55">
        <f>IF(Inskrivning!A57="d",Inskrivning!J57,0)</f>
        <v>0</v>
      </c>
      <c r="C66" s="35">
        <f>IF(Inskrivning!A57="d",Inskrivning!K57,0)</f>
        <v>0</v>
      </c>
      <c r="D66" s="16">
        <f>IF(Inskrivning!A57="d",Inskrivning!L57,0)</f>
        <v>0</v>
      </c>
      <c r="E66" s="16">
        <f>IF(Inskrivning!A57="d",Inskrivning!M57,0)</f>
        <v>0</v>
      </c>
      <c r="F66" s="16">
        <f>IF(Inskrivning!A57="d",Inskrivning!N57,0)</f>
        <v>0</v>
      </c>
      <c r="G66" s="16">
        <f>IF(Inskrivning!A57="d",Inskrivning!O57,0)</f>
        <v>0</v>
      </c>
      <c r="H66" s="16">
        <f>IF(Inskrivning!A57="d",Inskrivning!P57,0)</f>
        <v>0</v>
      </c>
      <c r="I66" s="73">
        <f>IF(Inskrivning!A57="d",Inskrivning!Q57,0)</f>
        <v>0</v>
      </c>
      <c r="J66" s="16">
        <f>IF(Inskrivning!A57="d",Inskrivning!R57,0)</f>
        <v>0</v>
      </c>
      <c r="K66" s="16">
        <f>IF(Inskrivning!A57="d",Inskrivning!S57,0)</f>
        <v>0</v>
      </c>
      <c r="L66" s="16">
        <f>IF(Inskrivning!A57="d",Inskrivning!T57,0)</f>
        <v>0</v>
      </c>
      <c r="M66" s="16">
        <f>IF(Inskrivning!A57="d",Inskrivning!U57,0)</f>
        <v>0</v>
      </c>
      <c r="N66" s="16">
        <f>IF(Inskrivning!A57="d",Inskrivning!V57,0)</f>
        <v>0</v>
      </c>
      <c r="O66" s="73">
        <f>IF(Inskrivning!A57="d",Inskrivning!W57,0)</f>
        <v>0</v>
      </c>
      <c r="P66" s="73">
        <f>IF(Inskrivning!A57="d",Inskrivning!X57,0)</f>
        <v>0</v>
      </c>
      <c r="Q66" s="113"/>
    </row>
    <row r="67" spans="2:17" ht="15.6" x14ac:dyDescent="0.3">
      <c r="B67" s="55">
        <f>IF(Inskrivning!A58="d",Inskrivning!J58,0)</f>
        <v>0</v>
      </c>
      <c r="C67" s="35">
        <f>IF(Inskrivning!A58="d",Inskrivning!K58,0)</f>
        <v>0</v>
      </c>
      <c r="D67" s="16">
        <f>IF(Inskrivning!A58="d",Inskrivning!L58,0)</f>
        <v>0</v>
      </c>
      <c r="E67" s="16">
        <f>IF(Inskrivning!A58="d",Inskrivning!M58,0)</f>
        <v>0</v>
      </c>
      <c r="F67" s="16">
        <f>IF(Inskrivning!A58="d",Inskrivning!N58,0)</f>
        <v>0</v>
      </c>
      <c r="G67" s="16">
        <f>IF(Inskrivning!A58="d",Inskrivning!O58,0)</f>
        <v>0</v>
      </c>
      <c r="H67" s="16">
        <f>IF(Inskrivning!A58="d",Inskrivning!P58,0)</f>
        <v>0</v>
      </c>
      <c r="I67" s="73">
        <f>IF(Inskrivning!A58="d",Inskrivning!Q58,0)</f>
        <v>0</v>
      </c>
      <c r="J67" s="16">
        <f>IF(Inskrivning!A58="d",Inskrivning!R58,0)</f>
        <v>0</v>
      </c>
      <c r="K67" s="16">
        <f>IF(Inskrivning!A58="d",Inskrivning!S58,0)</f>
        <v>0</v>
      </c>
      <c r="L67" s="16">
        <f>IF(Inskrivning!A58="d",Inskrivning!T58,0)</f>
        <v>0</v>
      </c>
      <c r="M67" s="16">
        <f>IF(Inskrivning!A58="d",Inskrivning!U58,0)</f>
        <v>0</v>
      </c>
      <c r="N67" s="16">
        <f>IF(Inskrivning!A58="d",Inskrivning!V58,0)</f>
        <v>0</v>
      </c>
      <c r="O67" s="73">
        <f>IF(Inskrivning!A58="d",Inskrivning!W58,0)</f>
        <v>0</v>
      </c>
      <c r="P67" s="73">
        <f>IF(Inskrivning!A58="d",Inskrivning!X58,0)</f>
        <v>0</v>
      </c>
      <c r="Q67" s="113"/>
    </row>
    <row r="68" spans="2:17" ht="15.6" x14ac:dyDescent="0.3">
      <c r="B68" s="55">
        <f>IF(Inskrivning!A60="d",Inskrivning!J60,0)</f>
        <v>0</v>
      </c>
      <c r="C68" s="35">
        <f>IF(Inskrivning!A60="d",Inskrivning!K60,0)</f>
        <v>0</v>
      </c>
      <c r="D68" s="16">
        <f>IF(Inskrivning!A60="d",Inskrivning!L60,0)</f>
        <v>0</v>
      </c>
      <c r="E68" s="16">
        <f>IF(Inskrivning!A60="d",Inskrivning!M60,0)</f>
        <v>0</v>
      </c>
      <c r="F68" s="16">
        <f>IF(Inskrivning!A60="d",Inskrivning!N60,0)</f>
        <v>0</v>
      </c>
      <c r="G68" s="16">
        <f>IF(Inskrivning!A60="d",Inskrivning!O60,0)</f>
        <v>0</v>
      </c>
      <c r="H68" s="16">
        <f>IF(Inskrivning!A60="d",Inskrivning!P60,0)</f>
        <v>0</v>
      </c>
      <c r="I68" s="73">
        <f>IF(Inskrivning!A60="d",Inskrivning!Q60,0)</f>
        <v>0</v>
      </c>
      <c r="J68" s="16">
        <f>IF(Inskrivning!A60="d",Inskrivning!R60,0)</f>
        <v>0</v>
      </c>
      <c r="K68" s="16">
        <f>IF(Inskrivning!A60="d",Inskrivning!S60,0)</f>
        <v>0</v>
      </c>
      <c r="L68" s="16">
        <f>IF(Inskrivning!A60="d",Inskrivning!T60,0)</f>
        <v>0</v>
      </c>
      <c r="M68" s="16">
        <f>IF(Inskrivning!A60="d",Inskrivning!U60,0)</f>
        <v>0</v>
      </c>
      <c r="N68" s="16">
        <f>IF(Inskrivning!A60="d",Inskrivning!V60,0)</f>
        <v>0</v>
      </c>
      <c r="O68" s="73">
        <f>IF(Inskrivning!A60="d",Inskrivning!W60,0)</f>
        <v>0</v>
      </c>
      <c r="P68" s="73">
        <f>IF(Inskrivning!A60="d",Inskrivning!X60,0)</f>
        <v>0</v>
      </c>
      <c r="Q68" s="113"/>
    </row>
    <row r="69" spans="2:17" ht="15.6" x14ac:dyDescent="0.3">
      <c r="B69" s="55">
        <f>IF(Inskrivning!A65="d",Inskrivning!J65,0)</f>
        <v>0</v>
      </c>
      <c r="C69" s="35">
        <f>IF(Inskrivning!A65="d",Inskrivning!K65,0)</f>
        <v>0</v>
      </c>
      <c r="D69" s="16">
        <f>IF(Inskrivning!A65="d",Inskrivning!L65,0)</f>
        <v>0</v>
      </c>
      <c r="E69" s="16">
        <f>IF(Inskrivning!A65="d",Inskrivning!M65,0)</f>
        <v>0</v>
      </c>
      <c r="F69" s="16">
        <f>IF(Inskrivning!A65="d",Inskrivning!N65,0)</f>
        <v>0</v>
      </c>
      <c r="G69" s="16">
        <f>IF(Inskrivning!A65="d",Inskrivning!O65,0)</f>
        <v>0</v>
      </c>
      <c r="H69" s="16">
        <f>IF(Inskrivning!A65="d",Inskrivning!P65,0)</f>
        <v>0</v>
      </c>
      <c r="I69" s="73">
        <f>IF(Inskrivning!A65="d",Inskrivning!Q65,0)</f>
        <v>0</v>
      </c>
      <c r="J69" s="16">
        <f>IF(Inskrivning!A65="d",Inskrivning!R65,0)</f>
        <v>0</v>
      </c>
      <c r="K69" s="16">
        <f>IF(Inskrivning!A65="d",Inskrivning!S65,0)</f>
        <v>0</v>
      </c>
      <c r="L69" s="16">
        <f>IF(Inskrivning!A65="d",Inskrivning!T65,0)</f>
        <v>0</v>
      </c>
      <c r="M69" s="16">
        <f>IF(Inskrivning!A65="d",Inskrivning!U65,0)</f>
        <v>0</v>
      </c>
      <c r="N69" s="16">
        <f>IF(Inskrivning!A65="d",Inskrivning!V65,0)</f>
        <v>0</v>
      </c>
      <c r="O69" s="73">
        <f>IF(Inskrivning!A65="d",Inskrivning!W65,0)</f>
        <v>0</v>
      </c>
      <c r="P69" s="73">
        <f>IF(Inskrivning!A65="d",Inskrivning!X65,0)</f>
        <v>0</v>
      </c>
      <c r="Q69" s="113"/>
    </row>
    <row r="70" spans="2:17" ht="15.6" x14ac:dyDescent="0.3">
      <c r="B70" s="55">
        <f>IF(Inskrivning!A66="d",Inskrivning!J66,0)</f>
        <v>0</v>
      </c>
      <c r="C70" s="35">
        <f>IF(Inskrivning!A66="d",Inskrivning!K66,0)</f>
        <v>0</v>
      </c>
      <c r="D70" s="16">
        <f>IF(Inskrivning!A66="d",Inskrivning!L66,0)</f>
        <v>0</v>
      </c>
      <c r="E70" s="16">
        <f>IF(Inskrivning!A66="d",Inskrivning!M66,0)</f>
        <v>0</v>
      </c>
      <c r="F70" s="16">
        <f>IF(Inskrivning!A66="d",Inskrivning!N66,0)</f>
        <v>0</v>
      </c>
      <c r="G70" s="16">
        <f>IF(Inskrivning!A66="d",Inskrivning!O66,0)</f>
        <v>0</v>
      </c>
      <c r="H70" s="16">
        <f>IF(Inskrivning!A66="d",Inskrivning!P66,0)</f>
        <v>0</v>
      </c>
      <c r="I70" s="73">
        <f>IF(Inskrivning!A66="d",Inskrivning!Q66,0)</f>
        <v>0</v>
      </c>
      <c r="J70" s="16">
        <f>IF(Inskrivning!A66="d",Inskrivning!R66,0)</f>
        <v>0</v>
      </c>
      <c r="K70" s="16">
        <f>IF(Inskrivning!A66="d",Inskrivning!S66,0)</f>
        <v>0</v>
      </c>
      <c r="L70" s="16">
        <f>IF(Inskrivning!A66="d",Inskrivning!T66,0)</f>
        <v>0</v>
      </c>
      <c r="M70" s="16">
        <f>IF(Inskrivning!A66="d",Inskrivning!U66,0)</f>
        <v>0</v>
      </c>
      <c r="N70" s="16">
        <f>IF(Inskrivning!A66="d",Inskrivning!V66,0)</f>
        <v>0</v>
      </c>
      <c r="O70" s="73">
        <f>IF(Inskrivning!A66="d",Inskrivning!W66,0)</f>
        <v>0</v>
      </c>
      <c r="P70" s="73">
        <f>IF(Inskrivning!A66="d",Inskrivning!X66,0)</f>
        <v>0</v>
      </c>
      <c r="Q70" s="113"/>
    </row>
    <row r="71" spans="2:17" ht="15.6" x14ac:dyDescent="0.3">
      <c r="B71" s="55">
        <f>IF(Inskrivning!A67="d",Inskrivning!J67,0)</f>
        <v>0</v>
      </c>
      <c r="C71" s="35">
        <f>IF(Inskrivning!A67="d",Inskrivning!K67,0)</f>
        <v>0</v>
      </c>
      <c r="D71" s="16">
        <f>IF(Inskrivning!A67="d",Inskrivning!L67,0)</f>
        <v>0</v>
      </c>
      <c r="E71" s="16">
        <f>IF(Inskrivning!A67="d",Inskrivning!M67,0)</f>
        <v>0</v>
      </c>
      <c r="F71" s="16">
        <f>IF(Inskrivning!A67="d",Inskrivning!N67,0)</f>
        <v>0</v>
      </c>
      <c r="G71" s="16">
        <f>IF(Inskrivning!A67="d",Inskrivning!O67,0)</f>
        <v>0</v>
      </c>
      <c r="H71" s="16">
        <f>IF(Inskrivning!A67="d",Inskrivning!P67,0)</f>
        <v>0</v>
      </c>
      <c r="I71" s="73">
        <f>IF(Inskrivning!A67="d",Inskrivning!Q67,0)</f>
        <v>0</v>
      </c>
      <c r="J71" s="16">
        <f>IF(Inskrivning!A67="d",Inskrivning!R67,0)</f>
        <v>0</v>
      </c>
      <c r="K71" s="16">
        <f>IF(Inskrivning!A67="d",Inskrivning!S67,0)</f>
        <v>0</v>
      </c>
      <c r="L71" s="16">
        <f>IF(Inskrivning!A67="d",Inskrivning!T67,0)</f>
        <v>0</v>
      </c>
      <c r="M71" s="16">
        <f>IF(Inskrivning!A67="d",Inskrivning!U67,0)</f>
        <v>0</v>
      </c>
      <c r="N71" s="16">
        <f>IF(Inskrivning!A67="d",Inskrivning!V67,0)</f>
        <v>0</v>
      </c>
      <c r="O71" s="73">
        <f>IF(Inskrivning!A67="d",Inskrivning!W67,0)</f>
        <v>0</v>
      </c>
      <c r="P71" s="73">
        <f>IF(Inskrivning!A67="d",Inskrivning!X67,0)</f>
        <v>0</v>
      </c>
      <c r="Q71" s="113"/>
    </row>
    <row r="72" spans="2:17" ht="15.6" x14ac:dyDescent="0.3">
      <c r="B72" s="55">
        <f>IF(Inskrivning!A68="d",Inskrivning!J68,0)</f>
        <v>0</v>
      </c>
      <c r="C72" s="35">
        <f>IF(Inskrivning!A68="d",Inskrivning!K68,0)</f>
        <v>0</v>
      </c>
      <c r="D72" s="16">
        <f>IF(Inskrivning!A68="d",Inskrivning!L68,0)</f>
        <v>0</v>
      </c>
      <c r="E72" s="16">
        <f>IF(Inskrivning!A68="d",Inskrivning!M68,0)</f>
        <v>0</v>
      </c>
      <c r="F72" s="16">
        <f>IF(Inskrivning!A68="d",Inskrivning!N68,0)</f>
        <v>0</v>
      </c>
      <c r="G72" s="16">
        <f>IF(Inskrivning!A68="d",Inskrivning!O68,0)</f>
        <v>0</v>
      </c>
      <c r="H72" s="16">
        <f>IF(Inskrivning!A68="d",Inskrivning!P68,0)</f>
        <v>0</v>
      </c>
      <c r="I72" s="73">
        <f>IF(Inskrivning!A68="d",Inskrivning!Q68,0)</f>
        <v>0</v>
      </c>
      <c r="J72" s="16">
        <f>IF(Inskrivning!A68="d",Inskrivning!R68,0)</f>
        <v>0</v>
      </c>
      <c r="K72" s="16">
        <f>IF(Inskrivning!A68="d",Inskrivning!S68,0)</f>
        <v>0</v>
      </c>
      <c r="L72" s="16">
        <f>IF(Inskrivning!A68="d",Inskrivning!T68,0)</f>
        <v>0</v>
      </c>
      <c r="M72" s="16">
        <f>IF(Inskrivning!A68="d",Inskrivning!U68,0)</f>
        <v>0</v>
      </c>
      <c r="N72" s="16">
        <f>IF(Inskrivning!A68="d",Inskrivning!V68,0)</f>
        <v>0</v>
      </c>
      <c r="O72" s="73">
        <f>IF(Inskrivning!A68="d",Inskrivning!W68,0)</f>
        <v>0</v>
      </c>
      <c r="P72" s="73">
        <f>IF(Inskrivning!A68="d",Inskrivning!X68,0)</f>
        <v>0</v>
      </c>
      <c r="Q72" s="113"/>
    </row>
    <row r="73" spans="2:17" ht="15.6" x14ac:dyDescent="0.3">
      <c r="B73" s="55">
        <f>IF(Inskrivning!A69="d",Inskrivning!J69,0)</f>
        <v>0</v>
      </c>
      <c r="C73" s="35">
        <f>IF(Inskrivning!A69="d",Inskrivning!K69,0)</f>
        <v>0</v>
      </c>
      <c r="D73" s="16">
        <f>IF(Inskrivning!A69="d",Inskrivning!L69,0)</f>
        <v>0</v>
      </c>
      <c r="E73" s="16">
        <f>IF(Inskrivning!A69="d",Inskrivning!M69,0)</f>
        <v>0</v>
      </c>
      <c r="F73" s="16">
        <f>IF(Inskrivning!A69="d",Inskrivning!N69,0)</f>
        <v>0</v>
      </c>
      <c r="G73" s="16">
        <f>IF(Inskrivning!A69="d",Inskrivning!O69,0)</f>
        <v>0</v>
      </c>
      <c r="H73" s="16">
        <f>IF(Inskrivning!A69="d",Inskrivning!P69,0)</f>
        <v>0</v>
      </c>
      <c r="I73" s="73">
        <f>IF(Inskrivning!A69="d",Inskrivning!Q69,0)</f>
        <v>0</v>
      </c>
      <c r="J73" s="16">
        <f>IF(Inskrivning!A69="d",Inskrivning!R69,0)</f>
        <v>0</v>
      </c>
      <c r="K73" s="16">
        <f>IF(Inskrivning!A69="d",Inskrivning!S69,0)</f>
        <v>0</v>
      </c>
      <c r="L73" s="16">
        <f>IF(Inskrivning!A69="d",Inskrivning!T69,0)</f>
        <v>0</v>
      </c>
      <c r="M73" s="16">
        <f>IF(Inskrivning!A69="d",Inskrivning!U69,0)</f>
        <v>0</v>
      </c>
      <c r="N73" s="16">
        <f>IF(Inskrivning!A69="d",Inskrivning!V69,0)</f>
        <v>0</v>
      </c>
      <c r="O73" s="73">
        <f>IF(Inskrivning!A69="d",Inskrivning!W69,0)</f>
        <v>0</v>
      </c>
      <c r="P73" s="73">
        <f>IF(Inskrivning!A69="d",Inskrivning!X69,0)</f>
        <v>0</v>
      </c>
      <c r="Q73" s="113"/>
    </row>
    <row r="74" spans="2:17" ht="15.6" x14ac:dyDescent="0.3">
      <c r="B74" s="55">
        <f>IF(Inskrivning!A71="d",Inskrivning!J71,0)</f>
        <v>0</v>
      </c>
      <c r="C74" s="35">
        <f>IF(Inskrivning!A71="d",Inskrivning!K71,0)</f>
        <v>0</v>
      </c>
      <c r="D74" s="16">
        <f>IF(Inskrivning!A71="d",Inskrivning!L71,0)</f>
        <v>0</v>
      </c>
      <c r="E74" s="16">
        <f>IF(Inskrivning!A71="d",Inskrivning!M71,0)</f>
        <v>0</v>
      </c>
      <c r="F74" s="16">
        <f>IF(Inskrivning!A71="d",Inskrivning!N71,0)</f>
        <v>0</v>
      </c>
      <c r="G74" s="16">
        <f>IF(Inskrivning!A71="d",Inskrivning!O71,0)</f>
        <v>0</v>
      </c>
      <c r="H74" s="16">
        <f>IF(Inskrivning!A71="d",Inskrivning!P71,0)</f>
        <v>0</v>
      </c>
      <c r="I74" s="73">
        <f>IF(Inskrivning!A71="d",Inskrivning!Q71,0)</f>
        <v>0</v>
      </c>
      <c r="J74" s="16">
        <f>IF(Inskrivning!A71="d",Inskrivning!R71,0)</f>
        <v>0</v>
      </c>
      <c r="K74" s="16">
        <f>IF(Inskrivning!A71="d",Inskrivning!S71,0)</f>
        <v>0</v>
      </c>
      <c r="L74" s="16">
        <f>IF(Inskrivning!A71="d",Inskrivning!T71,0)</f>
        <v>0</v>
      </c>
      <c r="M74" s="16">
        <f>IF(Inskrivning!A71="d",Inskrivning!U71,0)</f>
        <v>0</v>
      </c>
      <c r="N74" s="16">
        <f>IF(Inskrivning!A71="d",Inskrivning!V71,0)</f>
        <v>0</v>
      </c>
      <c r="O74" s="73">
        <f>IF(Inskrivning!A71="d",Inskrivning!W71,0)</f>
        <v>0</v>
      </c>
      <c r="P74" s="73">
        <f>IF(Inskrivning!A71="d",Inskrivning!X71,0)</f>
        <v>0</v>
      </c>
      <c r="Q74" s="113"/>
    </row>
    <row r="75" spans="2:17" ht="15.6" x14ac:dyDescent="0.3">
      <c r="B75" s="55">
        <f>IF(Inskrivning!A72="d",Inskrivning!J72,0)</f>
        <v>0</v>
      </c>
      <c r="C75" s="35">
        <f>IF(Inskrivning!A72="d",Inskrivning!K72,0)</f>
        <v>0</v>
      </c>
      <c r="D75" s="16">
        <f>IF(Inskrivning!A72="d",Inskrivning!L72,0)</f>
        <v>0</v>
      </c>
      <c r="E75" s="16">
        <f>IF(Inskrivning!A72="d",Inskrivning!M72,0)</f>
        <v>0</v>
      </c>
      <c r="F75" s="16">
        <f>IF(Inskrivning!A72="d",Inskrivning!N72,0)</f>
        <v>0</v>
      </c>
      <c r="G75" s="16">
        <f>IF(Inskrivning!A72="d",Inskrivning!O72,0)</f>
        <v>0</v>
      </c>
      <c r="H75" s="16">
        <f>IF(Inskrivning!A72="d",Inskrivning!P72,0)</f>
        <v>0</v>
      </c>
      <c r="I75" s="73">
        <f>IF(Inskrivning!A72="d",Inskrivning!Q72,0)</f>
        <v>0</v>
      </c>
      <c r="J75" s="16">
        <f>IF(Inskrivning!A72="d",Inskrivning!R72,0)</f>
        <v>0</v>
      </c>
      <c r="K75" s="16">
        <f>IF(Inskrivning!A72="d",Inskrivning!S72,0)</f>
        <v>0</v>
      </c>
      <c r="L75" s="16">
        <f>IF(Inskrivning!A72="d",Inskrivning!T72,0)</f>
        <v>0</v>
      </c>
      <c r="M75" s="16">
        <f>IF(Inskrivning!A72="d",Inskrivning!U72,0)</f>
        <v>0</v>
      </c>
      <c r="N75" s="16">
        <f>IF(Inskrivning!A72="d",Inskrivning!V72,0)</f>
        <v>0</v>
      </c>
      <c r="O75" s="73">
        <f>IF(Inskrivning!A72="d",Inskrivning!W72,0)</f>
        <v>0</v>
      </c>
      <c r="P75" s="73">
        <f>IF(Inskrivning!A72="d",Inskrivning!X72,0)</f>
        <v>0</v>
      </c>
      <c r="Q75" s="113"/>
    </row>
    <row r="76" spans="2:17" ht="15.6" x14ac:dyDescent="0.3">
      <c r="B76" s="55">
        <f>IF(Inskrivning!A73="d",Inskrivning!J73,0)</f>
        <v>0</v>
      </c>
      <c r="C76" s="35">
        <f>IF(Inskrivning!A73="d",Inskrivning!K73,0)</f>
        <v>0</v>
      </c>
      <c r="D76" s="16">
        <f>IF(Inskrivning!A73="d",Inskrivning!L73,0)</f>
        <v>0</v>
      </c>
      <c r="E76" s="16">
        <f>IF(Inskrivning!A73="d",Inskrivning!M73,0)</f>
        <v>0</v>
      </c>
      <c r="F76" s="16">
        <f>IF(Inskrivning!A73="d",Inskrivning!N73,0)</f>
        <v>0</v>
      </c>
      <c r="G76" s="16">
        <f>IF(Inskrivning!A73="d",Inskrivning!O73,0)</f>
        <v>0</v>
      </c>
      <c r="H76" s="16">
        <f>IF(Inskrivning!A73="d",Inskrivning!P73,0)</f>
        <v>0</v>
      </c>
      <c r="I76" s="73">
        <f>IF(Inskrivning!A73="d",Inskrivning!Q73,0)</f>
        <v>0</v>
      </c>
      <c r="J76" s="16">
        <f>IF(Inskrivning!A73="d",Inskrivning!R73,0)</f>
        <v>0</v>
      </c>
      <c r="K76" s="16">
        <f>IF(Inskrivning!A73="d",Inskrivning!S73,0)</f>
        <v>0</v>
      </c>
      <c r="L76" s="16">
        <f>IF(Inskrivning!A73="d",Inskrivning!T73,0)</f>
        <v>0</v>
      </c>
      <c r="M76" s="16">
        <f>IF(Inskrivning!A73="d",Inskrivning!U73,0)</f>
        <v>0</v>
      </c>
      <c r="N76" s="16">
        <f>IF(Inskrivning!A73="d",Inskrivning!V73,0)</f>
        <v>0</v>
      </c>
      <c r="O76" s="73">
        <f>IF(Inskrivning!A73="d",Inskrivning!W73,0)</f>
        <v>0</v>
      </c>
      <c r="P76" s="73">
        <f>IF(Inskrivning!A73="d",Inskrivning!X73,0)</f>
        <v>0</v>
      </c>
      <c r="Q76" s="113"/>
    </row>
    <row r="77" spans="2:17" ht="15.6" x14ac:dyDescent="0.3">
      <c r="B77" s="55">
        <f>IF(Inskrivning!A75="d",Inskrivning!J75,0)</f>
        <v>0</v>
      </c>
      <c r="C77" s="35">
        <f>IF(Inskrivning!A75="d",Inskrivning!K75,0)</f>
        <v>0</v>
      </c>
      <c r="D77" s="16">
        <f>IF(Inskrivning!A75="d",Inskrivning!L75,0)</f>
        <v>0</v>
      </c>
      <c r="E77" s="16">
        <f>IF(Inskrivning!A75="d",Inskrivning!M75,0)</f>
        <v>0</v>
      </c>
      <c r="F77" s="16">
        <f>IF(Inskrivning!A75="d",Inskrivning!N75,0)</f>
        <v>0</v>
      </c>
      <c r="G77" s="16">
        <f>IF(Inskrivning!A75="d",Inskrivning!O75,0)</f>
        <v>0</v>
      </c>
      <c r="H77" s="16">
        <f>IF(Inskrivning!A75="d",Inskrivning!P75,0)</f>
        <v>0</v>
      </c>
      <c r="I77" s="73">
        <f>IF(Inskrivning!A75="d",Inskrivning!Q75,0)</f>
        <v>0</v>
      </c>
      <c r="J77" s="16">
        <f>IF(Inskrivning!A75="d",Inskrivning!R75,0)</f>
        <v>0</v>
      </c>
      <c r="K77" s="16">
        <f>IF(Inskrivning!A75="d",Inskrivning!S75,0)</f>
        <v>0</v>
      </c>
      <c r="L77" s="16">
        <f>IF(Inskrivning!A75="d",Inskrivning!T75,0)</f>
        <v>0</v>
      </c>
      <c r="M77" s="16">
        <f>IF(Inskrivning!A75="d",Inskrivning!U75,0)</f>
        <v>0</v>
      </c>
      <c r="N77" s="16">
        <f>IF(Inskrivning!A75="d",Inskrivning!V75,0)</f>
        <v>0</v>
      </c>
      <c r="O77" s="73">
        <f>IF(Inskrivning!A75="d",Inskrivning!W75,0)</f>
        <v>0</v>
      </c>
      <c r="P77" s="73">
        <f>IF(Inskrivning!A75="d",Inskrivning!X75,0)</f>
        <v>0</v>
      </c>
      <c r="Q77" s="113"/>
    </row>
    <row r="78" spans="2:17" ht="15.6" x14ac:dyDescent="0.3">
      <c r="B78" s="55">
        <f>IF(Inskrivning!A76="d",Inskrivning!J76,0)</f>
        <v>0</v>
      </c>
      <c r="C78" s="35">
        <f>IF(Inskrivning!A76="d",Inskrivning!K76,0)</f>
        <v>0</v>
      </c>
      <c r="D78" s="16">
        <f>IF(Inskrivning!A76="d",Inskrivning!L76,0)</f>
        <v>0</v>
      </c>
      <c r="E78" s="16">
        <f>IF(Inskrivning!A76="d",Inskrivning!M76,0)</f>
        <v>0</v>
      </c>
      <c r="F78" s="16">
        <f>IF(Inskrivning!A76="d",Inskrivning!N76,0)</f>
        <v>0</v>
      </c>
      <c r="G78" s="16">
        <f>IF(Inskrivning!A76="d",Inskrivning!O76,0)</f>
        <v>0</v>
      </c>
      <c r="H78" s="16">
        <f>IF(Inskrivning!A76="d",Inskrivning!P76,0)</f>
        <v>0</v>
      </c>
      <c r="I78" s="73">
        <f>IF(Inskrivning!A76="d",Inskrivning!Q76,0)</f>
        <v>0</v>
      </c>
      <c r="J78" s="16">
        <f>IF(Inskrivning!A76="d",Inskrivning!R76,0)</f>
        <v>0</v>
      </c>
      <c r="K78" s="16">
        <f>IF(Inskrivning!A76="d",Inskrivning!S76,0)</f>
        <v>0</v>
      </c>
      <c r="L78" s="16">
        <f>IF(Inskrivning!A76="d",Inskrivning!T76,0)</f>
        <v>0</v>
      </c>
      <c r="M78" s="16">
        <f>IF(Inskrivning!A76="d",Inskrivning!U76,0)</f>
        <v>0</v>
      </c>
      <c r="N78" s="16">
        <f>IF(Inskrivning!A76="d",Inskrivning!V76,0)</f>
        <v>0</v>
      </c>
      <c r="O78" s="73">
        <f>IF(Inskrivning!A76="d",Inskrivning!W76,0)</f>
        <v>0</v>
      </c>
      <c r="P78" s="73">
        <f>IF(Inskrivning!A76="d",Inskrivning!X76,0)</f>
        <v>0</v>
      </c>
      <c r="Q78" s="113"/>
    </row>
    <row r="79" spans="2:17" ht="15.6" x14ac:dyDescent="0.3">
      <c r="B79" s="55">
        <f>IF(Inskrivning!A77="d",Inskrivning!J77,0)</f>
        <v>0</v>
      </c>
      <c r="C79" s="35">
        <f>IF(Inskrivning!A77="d",Inskrivning!K77,0)</f>
        <v>0</v>
      </c>
      <c r="D79" s="16">
        <f>IF(Inskrivning!A77="d",Inskrivning!L77,0)</f>
        <v>0</v>
      </c>
      <c r="E79" s="16">
        <f>IF(Inskrivning!A77="d",Inskrivning!M77,0)</f>
        <v>0</v>
      </c>
      <c r="F79" s="16">
        <f>IF(Inskrivning!A77="d",Inskrivning!N77,0)</f>
        <v>0</v>
      </c>
      <c r="G79" s="16">
        <f>IF(Inskrivning!A77="d",Inskrivning!O77,0)</f>
        <v>0</v>
      </c>
      <c r="H79" s="16">
        <f>IF(Inskrivning!A77="d",Inskrivning!P77,0)</f>
        <v>0</v>
      </c>
      <c r="I79" s="73">
        <f>IF(Inskrivning!A77="d",Inskrivning!Q77,0)</f>
        <v>0</v>
      </c>
      <c r="J79" s="16">
        <f>IF(Inskrivning!A77="d",Inskrivning!R77,0)</f>
        <v>0</v>
      </c>
      <c r="K79" s="16">
        <f>IF(Inskrivning!A77="d",Inskrivning!S77,0)</f>
        <v>0</v>
      </c>
      <c r="L79" s="16">
        <f>IF(Inskrivning!A77="d",Inskrivning!T77,0)</f>
        <v>0</v>
      </c>
      <c r="M79" s="16">
        <f>IF(Inskrivning!A77="d",Inskrivning!U77,0)</f>
        <v>0</v>
      </c>
      <c r="N79" s="16">
        <f>IF(Inskrivning!A77="d",Inskrivning!V77,0)</f>
        <v>0</v>
      </c>
      <c r="O79" s="73">
        <f>IF(Inskrivning!A77="d",Inskrivning!W77,0)</f>
        <v>0</v>
      </c>
      <c r="P79" s="73">
        <f>IF(Inskrivning!A77="d",Inskrivning!X77,0)</f>
        <v>0</v>
      </c>
      <c r="Q79" s="113"/>
    </row>
    <row r="80" spans="2:17" ht="15.6" x14ac:dyDescent="0.3">
      <c r="B80" s="55">
        <f>IF(Inskrivning!A78="d",Inskrivning!J78,0)</f>
        <v>0</v>
      </c>
      <c r="C80" s="35">
        <f>IF(Inskrivning!A78="d",Inskrivning!K78,0)</f>
        <v>0</v>
      </c>
      <c r="D80" s="16">
        <f>IF(Inskrivning!A78="d",Inskrivning!L78,0)</f>
        <v>0</v>
      </c>
      <c r="E80" s="16">
        <f>IF(Inskrivning!A78="d",Inskrivning!M78,0)</f>
        <v>0</v>
      </c>
      <c r="F80" s="16">
        <f>IF(Inskrivning!A78="d",Inskrivning!N78,0)</f>
        <v>0</v>
      </c>
      <c r="G80" s="16">
        <f>IF(Inskrivning!A78="d",Inskrivning!O78,0)</f>
        <v>0</v>
      </c>
      <c r="H80" s="16">
        <f>IF(Inskrivning!A78="d",Inskrivning!P78,0)</f>
        <v>0</v>
      </c>
      <c r="I80" s="73">
        <f>IF(Inskrivning!A78="d",Inskrivning!Q78,0)</f>
        <v>0</v>
      </c>
      <c r="J80" s="16">
        <f>IF(Inskrivning!A78="d",Inskrivning!R78,0)</f>
        <v>0</v>
      </c>
      <c r="K80" s="16">
        <f>IF(Inskrivning!A78="d",Inskrivning!S78,0)</f>
        <v>0</v>
      </c>
      <c r="L80" s="16">
        <f>IF(Inskrivning!A78="d",Inskrivning!T78,0)</f>
        <v>0</v>
      </c>
      <c r="M80" s="16">
        <f>IF(Inskrivning!A78="d",Inskrivning!U78,0)</f>
        <v>0</v>
      </c>
      <c r="N80" s="16">
        <f>IF(Inskrivning!A78="d",Inskrivning!V78,0)</f>
        <v>0</v>
      </c>
      <c r="O80" s="73">
        <f>IF(Inskrivning!A78="d",Inskrivning!W78,0)</f>
        <v>0</v>
      </c>
      <c r="P80" s="73">
        <f>IF(Inskrivning!A78="d",Inskrivning!X78,0)</f>
        <v>0</v>
      </c>
      <c r="Q80" s="113"/>
    </row>
    <row r="81" spans="2:17" ht="15.6" x14ac:dyDescent="0.3">
      <c r="B81" s="55">
        <f>IF(Inskrivning!A80="d",Inskrivning!J80,0)</f>
        <v>0</v>
      </c>
      <c r="C81" s="35">
        <f>IF(Inskrivning!A80="d",Inskrivning!K80,0)</f>
        <v>0</v>
      </c>
      <c r="D81" s="16">
        <f>IF(Inskrivning!A80="d",Inskrivning!L80,0)</f>
        <v>0</v>
      </c>
      <c r="E81" s="16">
        <f>IF(Inskrivning!A80="d",Inskrivning!M80,0)</f>
        <v>0</v>
      </c>
      <c r="F81" s="16">
        <f>IF(Inskrivning!A80="d",Inskrivning!N80,0)</f>
        <v>0</v>
      </c>
      <c r="G81" s="16">
        <f>IF(Inskrivning!A80="d",Inskrivning!O80,0)</f>
        <v>0</v>
      </c>
      <c r="H81" s="16">
        <f>IF(Inskrivning!A80="d",Inskrivning!P80,0)</f>
        <v>0</v>
      </c>
      <c r="I81" s="73">
        <f>IF(Inskrivning!A80="d",Inskrivning!Q80,0)</f>
        <v>0</v>
      </c>
      <c r="J81" s="16">
        <f>IF(Inskrivning!A80="d",Inskrivning!R80,0)</f>
        <v>0</v>
      </c>
      <c r="K81" s="16">
        <f>IF(Inskrivning!A80="d",Inskrivning!S80,0)</f>
        <v>0</v>
      </c>
      <c r="L81" s="16">
        <f>IF(Inskrivning!A80="d",Inskrivning!T80,0)</f>
        <v>0</v>
      </c>
      <c r="M81" s="16">
        <f>IF(Inskrivning!A80="d",Inskrivning!U80,0)</f>
        <v>0</v>
      </c>
      <c r="N81" s="16">
        <f>IF(Inskrivning!A80="d",Inskrivning!V80,0)</f>
        <v>0</v>
      </c>
      <c r="O81" s="73">
        <f>IF(Inskrivning!A80="d",Inskrivning!W80,0)</f>
        <v>0</v>
      </c>
      <c r="P81" s="73">
        <f>IF(Inskrivning!A80="d",Inskrivning!X80,0)</f>
        <v>0</v>
      </c>
      <c r="Q81" s="113"/>
    </row>
    <row r="82" spans="2:17" ht="15.6" x14ac:dyDescent="0.3">
      <c r="B82" s="55">
        <f>IF(Inskrivning!A83="d",Inskrivning!J83,0)</f>
        <v>0</v>
      </c>
      <c r="C82" s="35">
        <f>IF(Inskrivning!A83="d",Inskrivning!K83,0)</f>
        <v>0</v>
      </c>
      <c r="D82" s="16">
        <f>IF(Inskrivning!A83="d",Inskrivning!L83,0)</f>
        <v>0</v>
      </c>
      <c r="E82" s="16">
        <f>IF(Inskrivning!A83="d",Inskrivning!M83,0)</f>
        <v>0</v>
      </c>
      <c r="F82" s="16">
        <f>IF(Inskrivning!A83="d",Inskrivning!N83,0)</f>
        <v>0</v>
      </c>
      <c r="G82" s="16">
        <f>IF(Inskrivning!A83="d",Inskrivning!O83,0)</f>
        <v>0</v>
      </c>
      <c r="H82" s="16">
        <f>IF(Inskrivning!A83="d",Inskrivning!P83,0)</f>
        <v>0</v>
      </c>
      <c r="I82" s="73">
        <f>IF(Inskrivning!A83="d",Inskrivning!Q83,0)</f>
        <v>0</v>
      </c>
      <c r="J82" s="16">
        <f>IF(Inskrivning!A83="d",Inskrivning!R83,0)</f>
        <v>0</v>
      </c>
      <c r="K82" s="16">
        <f>IF(Inskrivning!A83="d",Inskrivning!S83,0)</f>
        <v>0</v>
      </c>
      <c r="L82" s="16">
        <f>IF(Inskrivning!A83="d",Inskrivning!T83,0)</f>
        <v>0</v>
      </c>
      <c r="M82" s="16">
        <f>IF(Inskrivning!A83="d",Inskrivning!U83,0)</f>
        <v>0</v>
      </c>
      <c r="N82" s="16">
        <f>IF(Inskrivning!A83="d",Inskrivning!V83,0)</f>
        <v>0</v>
      </c>
      <c r="O82" s="73">
        <f>IF(Inskrivning!A83="d",Inskrivning!W83,0)</f>
        <v>0</v>
      </c>
      <c r="P82" s="73">
        <f>IF(Inskrivning!A83="d",Inskrivning!X83,0)</f>
        <v>0</v>
      </c>
      <c r="Q82" s="113"/>
    </row>
    <row r="83" spans="2:17" ht="15.6" x14ac:dyDescent="0.3">
      <c r="B83" s="55">
        <f>IF(Inskrivning!A84="d",Inskrivning!J84,0)</f>
        <v>0</v>
      </c>
      <c r="C83" s="35">
        <f>IF(Inskrivning!A84="d",Inskrivning!K84,0)</f>
        <v>0</v>
      </c>
      <c r="D83" s="16">
        <f>IF(Inskrivning!A84="d",Inskrivning!L84,0)</f>
        <v>0</v>
      </c>
      <c r="E83" s="16">
        <f>IF(Inskrivning!A84="d",Inskrivning!M84,0)</f>
        <v>0</v>
      </c>
      <c r="F83" s="16">
        <f>IF(Inskrivning!A84="d",Inskrivning!N84,0)</f>
        <v>0</v>
      </c>
      <c r="G83" s="16">
        <f>IF(Inskrivning!A84="d",Inskrivning!O84,0)</f>
        <v>0</v>
      </c>
      <c r="H83" s="16">
        <f>IF(Inskrivning!A84="d",Inskrivning!P84,0)</f>
        <v>0</v>
      </c>
      <c r="I83" s="73">
        <f>IF(Inskrivning!A84="d",Inskrivning!Q84,0)</f>
        <v>0</v>
      </c>
      <c r="J83" s="16">
        <f>IF(Inskrivning!A84="d",Inskrivning!R84,0)</f>
        <v>0</v>
      </c>
      <c r="K83" s="16">
        <f>IF(Inskrivning!A84="d",Inskrivning!S84,0)</f>
        <v>0</v>
      </c>
      <c r="L83" s="16">
        <f>IF(Inskrivning!A84="d",Inskrivning!T84,0)</f>
        <v>0</v>
      </c>
      <c r="M83" s="16">
        <f>IF(Inskrivning!A84="d",Inskrivning!U84,0)</f>
        <v>0</v>
      </c>
      <c r="N83" s="16">
        <f>IF(Inskrivning!A84="d",Inskrivning!V84,0)</f>
        <v>0</v>
      </c>
      <c r="O83" s="73">
        <f>IF(Inskrivning!A84="d",Inskrivning!W84,0)</f>
        <v>0</v>
      </c>
      <c r="P83" s="73">
        <f>IF(Inskrivning!A84="d",Inskrivning!X84,0)</f>
        <v>0</v>
      </c>
      <c r="Q83" s="113"/>
    </row>
    <row r="84" spans="2:17" ht="15.6" x14ac:dyDescent="0.3">
      <c r="B84" s="55">
        <f>IF(Inskrivning!A85="d",Inskrivning!J85,0)</f>
        <v>0</v>
      </c>
      <c r="C84" s="35">
        <f>IF(Inskrivning!A85="d",Inskrivning!K85,0)</f>
        <v>0</v>
      </c>
      <c r="D84" s="16">
        <f>IF(Inskrivning!A85="d",Inskrivning!L85,0)</f>
        <v>0</v>
      </c>
      <c r="E84" s="16">
        <f>IF(Inskrivning!A85="d",Inskrivning!M85,0)</f>
        <v>0</v>
      </c>
      <c r="F84" s="16">
        <f>IF(Inskrivning!A85="d",Inskrivning!N85,0)</f>
        <v>0</v>
      </c>
      <c r="G84" s="16">
        <f>IF(Inskrivning!A85="d",Inskrivning!O85,0)</f>
        <v>0</v>
      </c>
      <c r="H84" s="16">
        <f>IF(Inskrivning!A85="d",Inskrivning!P85,0)</f>
        <v>0</v>
      </c>
      <c r="I84" s="73">
        <f>IF(Inskrivning!A85="d",Inskrivning!Q85,0)</f>
        <v>0</v>
      </c>
      <c r="J84" s="16">
        <f>IF(Inskrivning!A85="d",Inskrivning!R85,0)</f>
        <v>0</v>
      </c>
      <c r="K84" s="16">
        <f>IF(Inskrivning!A85="d",Inskrivning!S85,0)</f>
        <v>0</v>
      </c>
      <c r="L84" s="16">
        <f>IF(Inskrivning!A85="d",Inskrivning!T85,0)</f>
        <v>0</v>
      </c>
      <c r="M84" s="16">
        <f>IF(Inskrivning!A85="d",Inskrivning!U85,0)</f>
        <v>0</v>
      </c>
      <c r="N84" s="16">
        <f>IF(Inskrivning!A85="d",Inskrivning!V85,0)</f>
        <v>0</v>
      </c>
      <c r="O84" s="73">
        <f>IF(Inskrivning!A85="d",Inskrivning!W85,0)</f>
        <v>0</v>
      </c>
      <c r="P84" s="73">
        <f>IF(Inskrivning!A85="d",Inskrivning!X85,0)</f>
        <v>0</v>
      </c>
      <c r="Q84" s="113"/>
    </row>
    <row r="85" spans="2:17" ht="15.6" x14ac:dyDescent="0.3">
      <c r="B85" s="55">
        <f>IF(Inskrivning!A87="d",Inskrivning!J87,0)</f>
        <v>0</v>
      </c>
      <c r="C85" s="35">
        <f>IF(Inskrivning!A87="d",Inskrivning!K87,0)</f>
        <v>0</v>
      </c>
      <c r="D85" s="16">
        <f>IF(Inskrivning!A87="d",Inskrivning!L87,0)</f>
        <v>0</v>
      </c>
      <c r="E85" s="16">
        <f>IF(Inskrivning!A87="d",Inskrivning!M87,0)</f>
        <v>0</v>
      </c>
      <c r="F85" s="16">
        <f>IF(Inskrivning!A87="d",Inskrivning!N87,0)</f>
        <v>0</v>
      </c>
      <c r="G85" s="16">
        <f>IF(Inskrivning!A87="d",Inskrivning!O87,0)</f>
        <v>0</v>
      </c>
      <c r="H85" s="16">
        <f>IF(Inskrivning!A87="d",Inskrivning!P87,0)</f>
        <v>0</v>
      </c>
      <c r="I85" s="73">
        <f>IF(Inskrivning!A87="d",Inskrivning!Q87,0)</f>
        <v>0</v>
      </c>
      <c r="J85" s="16">
        <f>IF(Inskrivning!A87="d",Inskrivning!R87,0)</f>
        <v>0</v>
      </c>
      <c r="K85" s="16">
        <f>IF(Inskrivning!A87="d",Inskrivning!S87,0)</f>
        <v>0</v>
      </c>
      <c r="L85" s="16">
        <f>IF(Inskrivning!A87="d",Inskrivning!T87,0)</f>
        <v>0</v>
      </c>
      <c r="M85" s="16">
        <f>IF(Inskrivning!A87="d",Inskrivning!U87,0)</f>
        <v>0</v>
      </c>
      <c r="N85" s="16">
        <f>IF(Inskrivning!A87="d",Inskrivning!V87,0)</f>
        <v>0</v>
      </c>
      <c r="O85" s="73">
        <f>IF(Inskrivning!A87="d",Inskrivning!W87,0)</f>
        <v>0</v>
      </c>
      <c r="P85" s="73">
        <f>IF(Inskrivning!A87="d",Inskrivning!X87,0)</f>
        <v>0</v>
      </c>
      <c r="Q85" s="113"/>
    </row>
    <row r="86" spans="2:17" ht="15.6" x14ac:dyDescent="0.3">
      <c r="B86" s="55">
        <f>IF(Inskrivning!A88="d",Inskrivning!J88,0)</f>
        <v>0</v>
      </c>
      <c r="C86" s="35">
        <f>IF(Inskrivning!A88="d",Inskrivning!K88,0)</f>
        <v>0</v>
      </c>
      <c r="D86" s="16">
        <f>IF(Inskrivning!A88="d",Inskrivning!L88,0)</f>
        <v>0</v>
      </c>
      <c r="E86" s="16">
        <f>IF(Inskrivning!A88="d",Inskrivning!M88,0)</f>
        <v>0</v>
      </c>
      <c r="F86" s="16">
        <f>IF(Inskrivning!A88="d",Inskrivning!N88,0)</f>
        <v>0</v>
      </c>
      <c r="G86" s="16">
        <f>IF(Inskrivning!A88="d",Inskrivning!O88,0)</f>
        <v>0</v>
      </c>
      <c r="H86" s="16">
        <f>IF(Inskrivning!A88="d",Inskrivning!P88,0)</f>
        <v>0</v>
      </c>
      <c r="I86" s="73">
        <f>IF(Inskrivning!A88="d",Inskrivning!Q88,0)</f>
        <v>0</v>
      </c>
      <c r="J86" s="16">
        <f>IF(Inskrivning!A88="d",Inskrivning!R88,0)</f>
        <v>0</v>
      </c>
      <c r="K86" s="16">
        <f>IF(Inskrivning!A88="d",Inskrivning!S88,0)</f>
        <v>0</v>
      </c>
      <c r="L86" s="16">
        <f>IF(Inskrivning!A88="d",Inskrivning!T88,0)</f>
        <v>0</v>
      </c>
      <c r="M86" s="16">
        <f>IF(Inskrivning!A88="d",Inskrivning!U88,0)</f>
        <v>0</v>
      </c>
      <c r="N86" s="16">
        <f>IF(Inskrivning!A88="d",Inskrivning!V88,0)</f>
        <v>0</v>
      </c>
      <c r="O86" s="73">
        <f>IF(Inskrivning!A88="d",Inskrivning!W88,0)</f>
        <v>0</v>
      </c>
      <c r="P86" s="73">
        <f>IF(Inskrivning!A88="d",Inskrivning!X88,0)</f>
        <v>0</v>
      </c>
      <c r="Q86" s="113"/>
    </row>
    <row r="87" spans="2:17" ht="15.6" x14ac:dyDescent="0.3">
      <c r="B87" s="55">
        <f>IF(Inskrivning!A89="d",Inskrivning!J89,0)</f>
        <v>0</v>
      </c>
      <c r="C87" s="35">
        <f>IF(Inskrivning!A89="d",Inskrivning!K89,0)</f>
        <v>0</v>
      </c>
      <c r="D87" s="16">
        <f>IF(Inskrivning!A89="d",Inskrivning!L89,0)</f>
        <v>0</v>
      </c>
      <c r="E87" s="16">
        <f>IF(Inskrivning!A89="d",Inskrivning!M89,0)</f>
        <v>0</v>
      </c>
      <c r="F87" s="16">
        <f>IF(Inskrivning!A89="d",Inskrivning!N89,0)</f>
        <v>0</v>
      </c>
      <c r="G87" s="16">
        <f>IF(Inskrivning!A89="d",Inskrivning!O89,0)</f>
        <v>0</v>
      </c>
      <c r="H87" s="16">
        <f>IF(Inskrivning!A89="d",Inskrivning!P89,0)</f>
        <v>0</v>
      </c>
      <c r="I87" s="73">
        <f>IF(Inskrivning!A89="d",Inskrivning!Q89,0)</f>
        <v>0</v>
      </c>
      <c r="J87" s="16">
        <f>IF(Inskrivning!A89="d",Inskrivning!R89,0)</f>
        <v>0</v>
      </c>
      <c r="K87" s="16">
        <f>IF(Inskrivning!A89="d",Inskrivning!S89,0)</f>
        <v>0</v>
      </c>
      <c r="L87" s="16">
        <f>IF(Inskrivning!A89="d",Inskrivning!T89,0)</f>
        <v>0</v>
      </c>
      <c r="M87" s="16">
        <f>IF(Inskrivning!A89="d",Inskrivning!U89,0)</f>
        <v>0</v>
      </c>
      <c r="N87" s="16">
        <f>IF(Inskrivning!A89="d",Inskrivning!V89,0)</f>
        <v>0</v>
      </c>
      <c r="O87" s="73">
        <f>IF(Inskrivning!A89="d",Inskrivning!W89,0)</f>
        <v>0</v>
      </c>
      <c r="P87" s="73">
        <f>IF(Inskrivning!A89="d",Inskrivning!X89,0)</f>
        <v>0</v>
      </c>
      <c r="Q87" s="113"/>
    </row>
    <row r="88" spans="2:17" ht="15.6" x14ac:dyDescent="0.3">
      <c r="B88" s="55">
        <f>IF(Inskrivning!A90="d",Inskrivning!J90,0)</f>
        <v>0</v>
      </c>
      <c r="C88" s="35">
        <f>IF(Inskrivning!A90="d",Inskrivning!K90,0)</f>
        <v>0</v>
      </c>
      <c r="D88" s="16">
        <f>IF(Inskrivning!A90="d",Inskrivning!L90,0)</f>
        <v>0</v>
      </c>
      <c r="E88" s="16">
        <f>IF(Inskrivning!A90="d",Inskrivning!M90,0)</f>
        <v>0</v>
      </c>
      <c r="F88" s="16">
        <f>IF(Inskrivning!A90="d",Inskrivning!N90,0)</f>
        <v>0</v>
      </c>
      <c r="G88" s="16">
        <f>IF(Inskrivning!A90="d",Inskrivning!O90,0)</f>
        <v>0</v>
      </c>
      <c r="H88" s="16">
        <f>IF(Inskrivning!A90="d",Inskrivning!P90,0)</f>
        <v>0</v>
      </c>
      <c r="I88" s="73">
        <f>IF(Inskrivning!A90="d",Inskrivning!Q90,0)</f>
        <v>0</v>
      </c>
      <c r="J88" s="16">
        <f>IF(Inskrivning!A90="d",Inskrivning!R90,0)</f>
        <v>0</v>
      </c>
      <c r="K88" s="16">
        <f>IF(Inskrivning!A90="d",Inskrivning!S90,0)</f>
        <v>0</v>
      </c>
      <c r="L88" s="16">
        <f>IF(Inskrivning!A90="d",Inskrivning!T90,0)</f>
        <v>0</v>
      </c>
      <c r="M88" s="16">
        <f>IF(Inskrivning!A90="d",Inskrivning!U90,0)</f>
        <v>0</v>
      </c>
      <c r="N88" s="16">
        <f>IF(Inskrivning!A90="d",Inskrivning!V90,0)</f>
        <v>0</v>
      </c>
      <c r="O88" s="73">
        <f>IF(Inskrivning!A90="d",Inskrivning!W90,0)</f>
        <v>0</v>
      </c>
      <c r="P88" s="73">
        <f>IF(Inskrivning!A90="d",Inskrivning!X90,0)</f>
        <v>0</v>
      </c>
      <c r="Q88" s="113"/>
    </row>
    <row r="89" spans="2:17" ht="15.6" x14ac:dyDescent="0.3">
      <c r="B89" s="55">
        <f>IF(Inskrivning!A91="d",Inskrivning!J91,0)</f>
        <v>0</v>
      </c>
      <c r="C89" s="35">
        <f>IF(Inskrivning!A91="d",Inskrivning!K91,0)</f>
        <v>0</v>
      </c>
      <c r="D89" s="16">
        <f>IF(Inskrivning!A91="d",Inskrivning!L91,0)</f>
        <v>0</v>
      </c>
      <c r="E89" s="16">
        <f>IF(Inskrivning!A91="d",Inskrivning!M91,0)</f>
        <v>0</v>
      </c>
      <c r="F89" s="16">
        <f>IF(Inskrivning!A91="d",Inskrivning!N91,0)</f>
        <v>0</v>
      </c>
      <c r="G89" s="16">
        <f>IF(Inskrivning!A91="d",Inskrivning!O91,0)</f>
        <v>0</v>
      </c>
      <c r="H89" s="16">
        <f>IF(Inskrivning!A91="d",Inskrivning!P91,0)</f>
        <v>0</v>
      </c>
      <c r="I89" s="73">
        <f>IF(Inskrivning!A91="d",Inskrivning!Q91,0)</f>
        <v>0</v>
      </c>
      <c r="J89" s="16">
        <f>IF(Inskrivning!A91="d",Inskrivning!R91,0)</f>
        <v>0</v>
      </c>
      <c r="K89" s="16">
        <f>IF(Inskrivning!A91="d",Inskrivning!S91,0)</f>
        <v>0</v>
      </c>
      <c r="L89" s="16">
        <f>IF(Inskrivning!A91="d",Inskrivning!T91,0)</f>
        <v>0</v>
      </c>
      <c r="M89" s="16">
        <f>IF(Inskrivning!A91="d",Inskrivning!U91,0)</f>
        <v>0</v>
      </c>
      <c r="N89" s="16">
        <f>IF(Inskrivning!A91="d",Inskrivning!V91,0)</f>
        <v>0</v>
      </c>
      <c r="O89" s="73">
        <f>IF(Inskrivning!A91="d",Inskrivning!W91,0)</f>
        <v>0</v>
      </c>
      <c r="P89" s="73">
        <f>IF(Inskrivning!A91="d",Inskrivning!X91,0)</f>
        <v>0</v>
      </c>
      <c r="Q89" s="113"/>
    </row>
    <row r="90" spans="2:17" ht="15.6" x14ac:dyDescent="0.3">
      <c r="B90" s="55">
        <f>IF(Inskrivning!A92="d",Inskrivning!J92,0)</f>
        <v>0</v>
      </c>
      <c r="C90" s="35">
        <f>IF(Inskrivning!A92="d",Inskrivning!K92,0)</f>
        <v>0</v>
      </c>
      <c r="D90" s="16">
        <f>IF(Inskrivning!A92="d",Inskrivning!L92,0)</f>
        <v>0</v>
      </c>
      <c r="E90" s="16">
        <f>IF(Inskrivning!A92="d",Inskrivning!M92,0)</f>
        <v>0</v>
      </c>
      <c r="F90" s="16">
        <f>IF(Inskrivning!A92="d",Inskrivning!N92,0)</f>
        <v>0</v>
      </c>
      <c r="G90" s="16">
        <f>IF(Inskrivning!A92="d",Inskrivning!O92,0)</f>
        <v>0</v>
      </c>
      <c r="H90" s="16">
        <f>IF(Inskrivning!A92="d",Inskrivning!P92,0)</f>
        <v>0</v>
      </c>
      <c r="I90" s="73">
        <f>IF(Inskrivning!A92="d",Inskrivning!Q92,0)</f>
        <v>0</v>
      </c>
      <c r="J90" s="16">
        <f>IF(Inskrivning!A92="d",Inskrivning!R92,0)</f>
        <v>0</v>
      </c>
      <c r="K90" s="16">
        <f>IF(Inskrivning!A92="d",Inskrivning!S92,0)</f>
        <v>0</v>
      </c>
      <c r="L90" s="16">
        <f>IF(Inskrivning!A92="d",Inskrivning!T92,0)</f>
        <v>0</v>
      </c>
      <c r="M90" s="16">
        <f>IF(Inskrivning!A92="d",Inskrivning!U92,0)</f>
        <v>0</v>
      </c>
      <c r="N90" s="16">
        <f>IF(Inskrivning!A92="d",Inskrivning!V92,0)</f>
        <v>0</v>
      </c>
      <c r="O90" s="73">
        <f>IF(Inskrivning!A92="d",Inskrivning!W92,0)</f>
        <v>0</v>
      </c>
      <c r="P90" s="73">
        <f>IF(Inskrivning!A92="d",Inskrivning!X92,0)</f>
        <v>0</v>
      </c>
      <c r="Q90" s="113"/>
    </row>
    <row r="91" spans="2:17" ht="15.6" x14ac:dyDescent="0.3">
      <c r="B91" s="55">
        <f>IF(Inskrivning!A93="d",Inskrivning!J93,0)</f>
        <v>0</v>
      </c>
      <c r="C91" s="35">
        <f>IF(Inskrivning!A93="d",Inskrivning!K93,0)</f>
        <v>0</v>
      </c>
      <c r="D91" s="16">
        <f>IF(Inskrivning!A93="d",Inskrivning!L93,0)</f>
        <v>0</v>
      </c>
      <c r="E91" s="16">
        <f>IF(Inskrivning!A93="d",Inskrivning!M93,0)</f>
        <v>0</v>
      </c>
      <c r="F91" s="16">
        <f>IF(Inskrivning!A93="d",Inskrivning!N93,0)</f>
        <v>0</v>
      </c>
      <c r="G91" s="16">
        <f>IF(Inskrivning!A93="d",Inskrivning!O93,0)</f>
        <v>0</v>
      </c>
      <c r="H91" s="16">
        <f>IF(Inskrivning!A93="d",Inskrivning!P93,0)</f>
        <v>0</v>
      </c>
      <c r="I91" s="73">
        <f>IF(Inskrivning!A93="d",Inskrivning!Q93,0)</f>
        <v>0</v>
      </c>
      <c r="J91" s="16">
        <f>IF(Inskrivning!A93="d",Inskrivning!R93,0)</f>
        <v>0</v>
      </c>
      <c r="K91" s="16">
        <f>IF(Inskrivning!A93="d",Inskrivning!S93,0)</f>
        <v>0</v>
      </c>
      <c r="L91" s="16">
        <f>IF(Inskrivning!A93="d",Inskrivning!T93,0)</f>
        <v>0</v>
      </c>
      <c r="M91" s="16">
        <f>IF(Inskrivning!A93="d",Inskrivning!U93,0)</f>
        <v>0</v>
      </c>
      <c r="N91" s="16">
        <f>IF(Inskrivning!A93="d",Inskrivning!V93,0)</f>
        <v>0</v>
      </c>
      <c r="O91" s="73">
        <f>IF(Inskrivning!A93="d",Inskrivning!W93,0)</f>
        <v>0</v>
      </c>
      <c r="P91" s="73">
        <f>IF(Inskrivning!A93="d",Inskrivning!X93,0)</f>
        <v>0</v>
      </c>
      <c r="Q91" s="113"/>
    </row>
    <row r="92" spans="2:17" ht="15.6" x14ac:dyDescent="0.3">
      <c r="B92" s="55">
        <f>IF(Inskrivning!A94="d",Inskrivning!J94,0)</f>
        <v>0</v>
      </c>
      <c r="C92" s="35">
        <f>IF(Inskrivning!A94="d",Inskrivning!K94,0)</f>
        <v>0</v>
      </c>
      <c r="D92" s="16">
        <f>IF(Inskrivning!A94="d",Inskrivning!L94,0)</f>
        <v>0</v>
      </c>
      <c r="E92" s="16">
        <f>IF(Inskrivning!A94="d",Inskrivning!M94,0)</f>
        <v>0</v>
      </c>
      <c r="F92" s="16">
        <f>IF(Inskrivning!A94="d",Inskrivning!N94,0)</f>
        <v>0</v>
      </c>
      <c r="G92" s="16">
        <f>IF(Inskrivning!A94="d",Inskrivning!O94,0)</f>
        <v>0</v>
      </c>
      <c r="H92" s="16">
        <f>IF(Inskrivning!A94="d",Inskrivning!P94,0)</f>
        <v>0</v>
      </c>
      <c r="I92" s="73">
        <f>IF(Inskrivning!A94="d",Inskrivning!Q94,0)</f>
        <v>0</v>
      </c>
      <c r="J92" s="16">
        <f>IF(Inskrivning!A94="d",Inskrivning!R94,0)</f>
        <v>0</v>
      </c>
      <c r="K92" s="16">
        <f>IF(Inskrivning!A94="d",Inskrivning!S94,0)</f>
        <v>0</v>
      </c>
      <c r="L92" s="16">
        <f>IF(Inskrivning!A94="d",Inskrivning!T94,0)</f>
        <v>0</v>
      </c>
      <c r="M92" s="16">
        <f>IF(Inskrivning!A94="d",Inskrivning!U94,0)</f>
        <v>0</v>
      </c>
      <c r="N92" s="16">
        <f>IF(Inskrivning!A94="d",Inskrivning!V94,0)</f>
        <v>0</v>
      </c>
      <c r="O92" s="73">
        <f>IF(Inskrivning!A94="d",Inskrivning!W94,0)</f>
        <v>0</v>
      </c>
      <c r="P92" s="73">
        <f>IF(Inskrivning!A94="d",Inskrivning!X94,0)</f>
        <v>0</v>
      </c>
      <c r="Q92" s="113"/>
    </row>
    <row r="93" spans="2:17" ht="15.6" x14ac:dyDescent="0.3">
      <c r="B93" s="55">
        <f>IF(Inskrivning!A95="d",Inskrivning!J95,0)</f>
        <v>0</v>
      </c>
      <c r="C93" s="35">
        <f>IF(Inskrivning!A95="d",Inskrivning!K95,0)</f>
        <v>0</v>
      </c>
      <c r="D93" s="16">
        <f>IF(Inskrivning!A95="d",Inskrivning!L95,0)</f>
        <v>0</v>
      </c>
      <c r="E93" s="16">
        <f>IF(Inskrivning!A95="d",Inskrivning!M95,0)</f>
        <v>0</v>
      </c>
      <c r="F93" s="16">
        <f>IF(Inskrivning!A95="d",Inskrivning!N95,0)</f>
        <v>0</v>
      </c>
      <c r="G93" s="16">
        <f>IF(Inskrivning!A95="d",Inskrivning!O95,0)</f>
        <v>0</v>
      </c>
      <c r="H93" s="16">
        <f>IF(Inskrivning!A95="d",Inskrivning!P95,0)</f>
        <v>0</v>
      </c>
      <c r="I93" s="73">
        <f>IF(Inskrivning!A95="d",Inskrivning!Q95,0)</f>
        <v>0</v>
      </c>
      <c r="J93" s="16">
        <f>IF(Inskrivning!A95="d",Inskrivning!R95,0)</f>
        <v>0</v>
      </c>
      <c r="K93" s="16">
        <f>IF(Inskrivning!A95="d",Inskrivning!S95,0)</f>
        <v>0</v>
      </c>
      <c r="L93" s="16">
        <f>IF(Inskrivning!A95="d",Inskrivning!T95,0)</f>
        <v>0</v>
      </c>
      <c r="M93" s="16">
        <f>IF(Inskrivning!A95="d",Inskrivning!U95,0)</f>
        <v>0</v>
      </c>
      <c r="N93" s="16">
        <f>IF(Inskrivning!A95="d",Inskrivning!V95,0)</f>
        <v>0</v>
      </c>
      <c r="O93" s="73">
        <f>IF(Inskrivning!A95="d",Inskrivning!W95,0)</f>
        <v>0</v>
      </c>
      <c r="P93" s="73">
        <f>IF(Inskrivning!A95="d",Inskrivning!X95,0)</f>
        <v>0</v>
      </c>
      <c r="Q93" s="113"/>
    </row>
    <row r="94" spans="2:17" ht="15.6" x14ac:dyDescent="0.3">
      <c r="B94" s="55">
        <f>IF(Inskrivning!A96="d",Inskrivning!J96,0)</f>
        <v>0</v>
      </c>
      <c r="C94" s="35">
        <f>IF(Inskrivning!A96="d",Inskrivning!K96,0)</f>
        <v>0</v>
      </c>
      <c r="D94" s="16">
        <f>IF(Inskrivning!A96="d",Inskrivning!L96,0)</f>
        <v>0</v>
      </c>
      <c r="E94" s="16">
        <f>IF(Inskrivning!A96="d",Inskrivning!M96,0)</f>
        <v>0</v>
      </c>
      <c r="F94" s="16">
        <f>IF(Inskrivning!A96="d",Inskrivning!N96,0)</f>
        <v>0</v>
      </c>
      <c r="G94" s="16">
        <f>IF(Inskrivning!A96="d",Inskrivning!O96,0)</f>
        <v>0</v>
      </c>
      <c r="H94" s="16">
        <f>IF(Inskrivning!A96="d",Inskrivning!P96,0)</f>
        <v>0</v>
      </c>
      <c r="I94" s="73">
        <f>IF(Inskrivning!A96="d",Inskrivning!Q96,0)</f>
        <v>0</v>
      </c>
      <c r="J94" s="16">
        <f>IF(Inskrivning!A96="d",Inskrivning!R96,0)</f>
        <v>0</v>
      </c>
      <c r="K94" s="16">
        <f>IF(Inskrivning!A96="d",Inskrivning!S96,0)</f>
        <v>0</v>
      </c>
      <c r="L94" s="16">
        <f>IF(Inskrivning!A96="d",Inskrivning!T96,0)</f>
        <v>0</v>
      </c>
      <c r="M94" s="16">
        <f>IF(Inskrivning!A96="d",Inskrivning!U96,0)</f>
        <v>0</v>
      </c>
      <c r="N94" s="16">
        <f>IF(Inskrivning!A96="d",Inskrivning!V96,0)</f>
        <v>0</v>
      </c>
      <c r="O94" s="73">
        <f>IF(Inskrivning!A96="d",Inskrivning!W96,0)</f>
        <v>0</v>
      </c>
      <c r="P94" s="73">
        <f>IF(Inskrivning!A96="d",Inskrivning!X96,0)</f>
        <v>0</v>
      </c>
      <c r="Q94" s="113"/>
    </row>
    <row r="95" spans="2:17" ht="15.6" x14ac:dyDescent="0.3">
      <c r="B95" s="55">
        <f>IF(Inskrivning!A97="d",Inskrivning!J97,0)</f>
        <v>0</v>
      </c>
      <c r="C95" s="35">
        <f>IF(Inskrivning!A97="d",Inskrivning!K97,0)</f>
        <v>0</v>
      </c>
      <c r="D95" s="16">
        <f>IF(Inskrivning!A97="d",Inskrivning!L97,0)</f>
        <v>0</v>
      </c>
      <c r="E95" s="16">
        <f>IF(Inskrivning!A97="d",Inskrivning!M97,0)</f>
        <v>0</v>
      </c>
      <c r="F95" s="16">
        <f>IF(Inskrivning!A97="d",Inskrivning!N97,0)</f>
        <v>0</v>
      </c>
      <c r="G95" s="16">
        <f>IF(Inskrivning!A97="d",Inskrivning!O97,0)</f>
        <v>0</v>
      </c>
      <c r="H95" s="16">
        <f>IF(Inskrivning!A97="d",Inskrivning!P97,0)</f>
        <v>0</v>
      </c>
      <c r="I95" s="73">
        <f>IF(Inskrivning!A97="d",Inskrivning!Q97,0)</f>
        <v>0</v>
      </c>
      <c r="J95" s="16">
        <f>IF(Inskrivning!A97="d",Inskrivning!R97,0)</f>
        <v>0</v>
      </c>
      <c r="K95" s="16">
        <f>IF(Inskrivning!A97="d",Inskrivning!S97,0)</f>
        <v>0</v>
      </c>
      <c r="L95" s="16">
        <f>IF(Inskrivning!A97="d",Inskrivning!T97,0)</f>
        <v>0</v>
      </c>
      <c r="M95" s="16">
        <f>IF(Inskrivning!A97="d",Inskrivning!U97,0)</f>
        <v>0</v>
      </c>
      <c r="N95" s="16">
        <f>IF(Inskrivning!A97="d",Inskrivning!V97,0)</f>
        <v>0</v>
      </c>
      <c r="O95" s="73">
        <f>IF(Inskrivning!A97="d",Inskrivning!W97,0)</f>
        <v>0</v>
      </c>
      <c r="P95" s="73">
        <f>IF(Inskrivning!A97="d",Inskrivning!X97,0)</f>
        <v>0</v>
      </c>
      <c r="Q95" s="113"/>
    </row>
    <row r="96" spans="2:17" ht="15.6" x14ac:dyDescent="0.3">
      <c r="B96" s="55">
        <f>IF(Inskrivning!A98="d",Inskrivning!J98,0)</f>
        <v>0</v>
      </c>
      <c r="C96" s="35">
        <f>IF(Inskrivning!A98="d",Inskrivning!K98,0)</f>
        <v>0</v>
      </c>
      <c r="D96" s="16">
        <f>IF(Inskrivning!A98="d",Inskrivning!L98,0)</f>
        <v>0</v>
      </c>
      <c r="E96" s="16">
        <f>IF(Inskrivning!A98="d",Inskrivning!M98,0)</f>
        <v>0</v>
      </c>
      <c r="F96" s="16">
        <f>IF(Inskrivning!A98="d",Inskrivning!N98,0)</f>
        <v>0</v>
      </c>
      <c r="G96" s="16">
        <f>IF(Inskrivning!A98="d",Inskrivning!O98,0)</f>
        <v>0</v>
      </c>
      <c r="H96" s="16">
        <f>IF(Inskrivning!A98="d",Inskrivning!P98,0)</f>
        <v>0</v>
      </c>
      <c r="I96" s="73">
        <f>IF(Inskrivning!A98="d",Inskrivning!Q98,0)</f>
        <v>0</v>
      </c>
      <c r="J96" s="16">
        <f>IF(Inskrivning!A98="d",Inskrivning!R98,0)</f>
        <v>0</v>
      </c>
      <c r="K96" s="16">
        <f>IF(Inskrivning!A98="d",Inskrivning!S98,0)</f>
        <v>0</v>
      </c>
      <c r="L96" s="16">
        <f>IF(Inskrivning!A98="d",Inskrivning!T98,0)</f>
        <v>0</v>
      </c>
      <c r="M96" s="16">
        <f>IF(Inskrivning!A98="d",Inskrivning!U98,0)</f>
        <v>0</v>
      </c>
      <c r="N96" s="16">
        <f>IF(Inskrivning!A98="d",Inskrivning!V98,0)</f>
        <v>0</v>
      </c>
      <c r="O96" s="73">
        <f>IF(Inskrivning!A98="d",Inskrivning!W98,0)</f>
        <v>0</v>
      </c>
      <c r="P96" s="73">
        <f>IF(Inskrivning!A98="d",Inskrivning!X98,0)</f>
        <v>0</v>
      </c>
      <c r="Q96" s="113"/>
    </row>
    <row r="97" spans="2:17" ht="15.6" x14ac:dyDescent="0.3">
      <c r="B97" s="55">
        <f>IF(Inskrivning!A99="d",Inskrivning!J99,0)</f>
        <v>0</v>
      </c>
      <c r="C97" s="35">
        <f>IF(Inskrivning!A99="d",Inskrivning!K99,0)</f>
        <v>0</v>
      </c>
      <c r="D97" s="16">
        <f>IF(Inskrivning!A99="d",Inskrivning!L99,0)</f>
        <v>0</v>
      </c>
      <c r="E97" s="16">
        <f>IF(Inskrivning!A99="d",Inskrivning!M99,0)</f>
        <v>0</v>
      </c>
      <c r="F97" s="16">
        <f>IF(Inskrivning!A99="d",Inskrivning!N99,0)</f>
        <v>0</v>
      </c>
      <c r="G97" s="16">
        <f>IF(Inskrivning!A99="d",Inskrivning!O99,0)</f>
        <v>0</v>
      </c>
      <c r="H97" s="16">
        <f>IF(Inskrivning!A99="d",Inskrivning!P99,0)</f>
        <v>0</v>
      </c>
      <c r="I97" s="73">
        <f>IF(Inskrivning!A99="d",Inskrivning!Q99,0)</f>
        <v>0</v>
      </c>
      <c r="J97" s="16">
        <f>IF(Inskrivning!A99="d",Inskrivning!R99,0)</f>
        <v>0</v>
      </c>
      <c r="K97" s="16">
        <f>IF(Inskrivning!A99="d",Inskrivning!S99,0)</f>
        <v>0</v>
      </c>
      <c r="L97" s="16">
        <f>IF(Inskrivning!A99="d",Inskrivning!T99,0)</f>
        <v>0</v>
      </c>
      <c r="M97" s="16">
        <f>IF(Inskrivning!A99="d",Inskrivning!U99,0)</f>
        <v>0</v>
      </c>
      <c r="N97" s="16">
        <f>IF(Inskrivning!A99="d",Inskrivning!V99,0)</f>
        <v>0</v>
      </c>
      <c r="O97" s="73">
        <f>IF(Inskrivning!A99="d",Inskrivning!W99,0)</f>
        <v>0</v>
      </c>
      <c r="P97" s="73">
        <f>IF(Inskrivning!A99="d",Inskrivning!X99,0)</f>
        <v>0</v>
      </c>
      <c r="Q97" s="113"/>
    </row>
    <row r="98" spans="2:17" ht="15.6" x14ac:dyDescent="0.3">
      <c r="B98" s="55">
        <f>IF(Inskrivning!A100="d",Inskrivning!J100,0)</f>
        <v>0</v>
      </c>
      <c r="C98" s="35">
        <f>IF(Inskrivning!A100="d",Inskrivning!K100,0)</f>
        <v>0</v>
      </c>
      <c r="D98" s="16">
        <f>IF(Inskrivning!A100="d",Inskrivning!L100,0)</f>
        <v>0</v>
      </c>
      <c r="E98" s="16">
        <f>IF(Inskrivning!A100="d",Inskrivning!M100,0)</f>
        <v>0</v>
      </c>
      <c r="F98" s="16">
        <f>IF(Inskrivning!A100="d",Inskrivning!N100,0)</f>
        <v>0</v>
      </c>
      <c r="G98" s="16">
        <f>IF(Inskrivning!A100="d",Inskrivning!O100,0)</f>
        <v>0</v>
      </c>
      <c r="H98" s="16">
        <f>IF(Inskrivning!A100="d",Inskrivning!P100,0)</f>
        <v>0</v>
      </c>
      <c r="I98" s="73">
        <f>IF(Inskrivning!A100="d",Inskrivning!Q100,0)</f>
        <v>0</v>
      </c>
      <c r="J98" s="16">
        <f>IF(Inskrivning!A100="d",Inskrivning!R100,0)</f>
        <v>0</v>
      </c>
      <c r="K98" s="16">
        <f>IF(Inskrivning!A100="d",Inskrivning!S100,0)</f>
        <v>0</v>
      </c>
      <c r="L98" s="16">
        <f>IF(Inskrivning!A100="d",Inskrivning!T100,0)</f>
        <v>0</v>
      </c>
      <c r="M98" s="16">
        <f>IF(Inskrivning!A100="d",Inskrivning!U100,0)</f>
        <v>0</v>
      </c>
      <c r="N98" s="16">
        <f>IF(Inskrivning!A100="d",Inskrivning!V100,0)</f>
        <v>0</v>
      </c>
      <c r="O98" s="73">
        <f>IF(Inskrivning!A100="d",Inskrivning!W100,0)</f>
        <v>0</v>
      </c>
      <c r="P98" s="73">
        <f>IF(Inskrivning!A100="d",Inskrivning!X100,0)</f>
        <v>0</v>
      </c>
      <c r="Q98" s="113"/>
    </row>
    <row r="99" spans="2:17" ht="15.6" x14ac:dyDescent="0.3">
      <c r="B99" s="55">
        <f>IF(Inskrivning!A101="d",Inskrivning!J101,0)</f>
        <v>0</v>
      </c>
      <c r="C99" s="35">
        <f>IF(Inskrivning!A101="d",Inskrivning!K101,0)</f>
        <v>0</v>
      </c>
      <c r="D99" s="16">
        <f>IF(Inskrivning!A101="d",Inskrivning!L101,0)</f>
        <v>0</v>
      </c>
      <c r="E99" s="16">
        <f>IF(Inskrivning!A101="d",Inskrivning!M101,0)</f>
        <v>0</v>
      </c>
      <c r="F99" s="16">
        <f>IF(Inskrivning!A101="d",Inskrivning!N101,0)</f>
        <v>0</v>
      </c>
      <c r="G99" s="16">
        <f>IF(Inskrivning!A101="d",Inskrivning!O101,0)</f>
        <v>0</v>
      </c>
      <c r="H99" s="16">
        <f>IF(Inskrivning!A101="d",Inskrivning!P101,0)</f>
        <v>0</v>
      </c>
      <c r="I99" s="73">
        <f>IF(Inskrivning!A101="d",Inskrivning!Q101,0)</f>
        <v>0</v>
      </c>
      <c r="J99" s="16">
        <f>IF(Inskrivning!A101="d",Inskrivning!R101,0)</f>
        <v>0</v>
      </c>
      <c r="K99" s="16">
        <f>IF(Inskrivning!A101="d",Inskrivning!S101,0)</f>
        <v>0</v>
      </c>
      <c r="L99" s="16">
        <f>IF(Inskrivning!A101="d",Inskrivning!T101,0)</f>
        <v>0</v>
      </c>
      <c r="M99" s="16">
        <f>IF(Inskrivning!A101="d",Inskrivning!U101,0)</f>
        <v>0</v>
      </c>
      <c r="N99" s="16">
        <f>IF(Inskrivning!A101="d",Inskrivning!V101,0)</f>
        <v>0</v>
      </c>
      <c r="O99" s="73">
        <f>IF(Inskrivning!A101="d",Inskrivning!W101,0)</f>
        <v>0</v>
      </c>
      <c r="P99" s="73">
        <f>IF(Inskrivning!A101="d",Inskrivning!X101,0)</f>
        <v>0</v>
      </c>
      <c r="Q99" s="113"/>
    </row>
    <row r="100" spans="2:17" ht="15.6" x14ac:dyDescent="0.3">
      <c r="B100" s="55">
        <f>IF(Inskrivning!A102="d",Inskrivning!J102,0)</f>
        <v>0</v>
      </c>
      <c r="C100" s="35">
        <f>IF(Inskrivning!A102="d",Inskrivning!K102,0)</f>
        <v>0</v>
      </c>
      <c r="D100" s="16">
        <f>IF(Inskrivning!A102="d",Inskrivning!L102,0)</f>
        <v>0</v>
      </c>
      <c r="E100" s="16">
        <f>IF(Inskrivning!A102="d",Inskrivning!M102,0)</f>
        <v>0</v>
      </c>
      <c r="F100" s="16">
        <f>IF(Inskrivning!A102="d",Inskrivning!N102,0)</f>
        <v>0</v>
      </c>
      <c r="G100" s="16">
        <f>IF(Inskrivning!A102="d",Inskrivning!O102,0)</f>
        <v>0</v>
      </c>
      <c r="H100" s="16">
        <f>IF(Inskrivning!A102="d",Inskrivning!P102,0)</f>
        <v>0</v>
      </c>
      <c r="I100" s="73">
        <f>IF(Inskrivning!A102="d",Inskrivning!Q102,0)</f>
        <v>0</v>
      </c>
      <c r="J100" s="16">
        <f>IF(Inskrivning!A102="d",Inskrivning!R102,0)</f>
        <v>0</v>
      </c>
      <c r="K100" s="16">
        <f>IF(Inskrivning!A102="d",Inskrivning!S102,0)</f>
        <v>0</v>
      </c>
      <c r="L100" s="16">
        <f>IF(Inskrivning!A102="d",Inskrivning!T102,0)</f>
        <v>0</v>
      </c>
      <c r="M100" s="16">
        <f>IF(Inskrivning!A102="d",Inskrivning!U102,0)</f>
        <v>0</v>
      </c>
      <c r="N100" s="16">
        <f>IF(Inskrivning!A102="d",Inskrivning!V102,0)</f>
        <v>0</v>
      </c>
      <c r="O100" s="73">
        <f>IF(Inskrivning!A102="d",Inskrivning!W102,0)</f>
        <v>0</v>
      </c>
      <c r="P100" s="73">
        <f>IF(Inskrivning!A102="d",Inskrivning!X102,0)</f>
        <v>0</v>
      </c>
      <c r="Q100" s="113"/>
    </row>
    <row r="101" spans="2:17" ht="15.6" x14ac:dyDescent="0.3">
      <c r="B101" s="55">
        <f>IF(Inskrivning!A103="d",Inskrivning!J103,0)</f>
        <v>0</v>
      </c>
      <c r="C101" s="35">
        <f>IF(Inskrivning!A103="d",Inskrivning!K103,0)</f>
        <v>0</v>
      </c>
      <c r="D101" s="16">
        <f>IF(Inskrivning!A103="d",Inskrivning!L103,0)</f>
        <v>0</v>
      </c>
      <c r="E101" s="16">
        <f>IF(Inskrivning!A103="d",Inskrivning!M103,0)</f>
        <v>0</v>
      </c>
      <c r="F101" s="16">
        <f>IF(Inskrivning!A103="d",Inskrivning!N103,0)</f>
        <v>0</v>
      </c>
      <c r="G101" s="16">
        <f>IF(Inskrivning!A103="d",Inskrivning!O103,0)</f>
        <v>0</v>
      </c>
      <c r="H101" s="16">
        <f>IF(Inskrivning!A103="d",Inskrivning!P103,0)</f>
        <v>0</v>
      </c>
      <c r="I101" s="73">
        <f>IF(Inskrivning!A103="d",Inskrivning!Q103,0)</f>
        <v>0</v>
      </c>
      <c r="J101" s="16">
        <f>IF(Inskrivning!A103="d",Inskrivning!R103,0)</f>
        <v>0</v>
      </c>
      <c r="K101" s="16">
        <f>IF(Inskrivning!A103="d",Inskrivning!S103,0)</f>
        <v>0</v>
      </c>
      <c r="L101" s="16">
        <f>IF(Inskrivning!A103="d",Inskrivning!T103,0)</f>
        <v>0</v>
      </c>
      <c r="M101" s="16">
        <f>IF(Inskrivning!A103="d",Inskrivning!U103,0)</f>
        <v>0</v>
      </c>
      <c r="N101" s="16">
        <f>IF(Inskrivning!A103="d",Inskrivning!V103,0)</f>
        <v>0</v>
      </c>
      <c r="O101" s="73">
        <f>IF(Inskrivning!A103="d",Inskrivning!W103,0)</f>
        <v>0</v>
      </c>
      <c r="P101" s="73">
        <f>IF(Inskrivning!A103="d",Inskrivning!X103,0)</f>
        <v>0</v>
      </c>
      <c r="Q101" s="113"/>
    </row>
    <row r="102" spans="2:17" ht="15.6" x14ac:dyDescent="0.3">
      <c r="B102" s="55">
        <f>IF(Inskrivning!A104="d",Inskrivning!J104,0)</f>
        <v>0</v>
      </c>
      <c r="C102" s="35">
        <f>IF(Inskrivning!A104="d",Inskrivning!K104,0)</f>
        <v>0</v>
      </c>
      <c r="D102" s="16">
        <f>IF(Inskrivning!A104="d",Inskrivning!L104,0)</f>
        <v>0</v>
      </c>
      <c r="E102" s="16">
        <f>IF(Inskrivning!A104="d",Inskrivning!M104,0)</f>
        <v>0</v>
      </c>
      <c r="F102" s="16">
        <f>IF(Inskrivning!A104="d",Inskrivning!N104,0)</f>
        <v>0</v>
      </c>
      <c r="G102" s="16">
        <f>IF(Inskrivning!A104="d",Inskrivning!O104,0)</f>
        <v>0</v>
      </c>
      <c r="H102" s="16">
        <f>IF(Inskrivning!A104="d",Inskrivning!P104,0)</f>
        <v>0</v>
      </c>
      <c r="I102" s="73">
        <f>IF(Inskrivning!A104="d",Inskrivning!Q104,0)</f>
        <v>0</v>
      </c>
      <c r="J102" s="16">
        <f>IF(Inskrivning!A104="d",Inskrivning!R104,0)</f>
        <v>0</v>
      </c>
      <c r="K102" s="16">
        <f>IF(Inskrivning!A104="d",Inskrivning!S104,0)</f>
        <v>0</v>
      </c>
      <c r="L102" s="16">
        <f>IF(Inskrivning!A104="d",Inskrivning!T104,0)</f>
        <v>0</v>
      </c>
      <c r="M102" s="16">
        <f>IF(Inskrivning!A104="d",Inskrivning!U104,0)</f>
        <v>0</v>
      </c>
      <c r="N102" s="16">
        <f>IF(Inskrivning!A104="d",Inskrivning!V104,0)</f>
        <v>0</v>
      </c>
      <c r="O102" s="73">
        <f>IF(Inskrivning!A104="d",Inskrivning!W104,0)</f>
        <v>0</v>
      </c>
      <c r="P102" s="73">
        <f>IF(Inskrivning!A104="d",Inskrivning!X104,0)</f>
        <v>0</v>
      </c>
      <c r="Q102" s="113"/>
    </row>
    <row r="103" spans="2:17" ht="15.6" x14ac:dyDescent="0.3">
      <c r="B103" s="55">
        <f>IF(Inskrivning!A105="d",Inskrivning!J105,0)</f>
        <v>0</v>
      </c>
      <c r="C103" s="35">
        <f>IF(Inskrivning!A105="d",Inskrivning!K105,0)</f>
        <v>0</v>
      </c>
      <c r="D103" s="16">
        <f>IF(Inskrivning!A105="d",Inskrivning!L105,0)</f>
        <v>0</v>
      </c>
      <c r="E103" s="16">
        <f>IF(Inskrivning!A105="d",Inskrivning!M105,0)</f>
        <v>0</v>
      </c>
      <c r="F103" s="16">
        <f>IF(Inskrivning!A105="d",Inskrivning!N105,0)</f>
        <v>0</v>
      </c>
      <c r="G103" s="16">
        <f>IF(Inskrivning!A105="d",Inskrivning!O105,0)</f>
        <v>0</v>
      </c>
      <c r="H103" s="16">
        <f>IF(Inskrivning!A105="d",Inskrivning!P105,0)</f>
        <v>0</v>
      </c>
      <c r="I103" s="73">
        <f>IF(Inskrivning!A105="d",Inskrivning!Q105,0)</f>
        <v>0</v>
      </c>
      <c r="J103" s="16">
        <f>IF(Inskrivning!A105="d",Inskrivning!R105,0)</f>
        <v>0</v>
      </c>
      <c r="K103" s="16">
        <f>IF(Inskrivning!A105="d",Inskrivning!S105,0)</f>
        <v>0</v>
      </c>
      <c r="L103" s="16">
        <f>IF(Inskrivning!A105="d",Inskrivning!T105,0)</f>
        <v>0</v>
      </c>
      <c r="M103" s="16">
        <f>IF(Inskrivning!A105="d",Inskrivning!U105,0)</f>
        <v>0</v>
      </c>
      <c r="N103" s="16">
        <f>IF(Inskrivning!A105="d",Inskrivning!V105,0)</f>
        <v>0</v>
      </c>
      <c r="O103" s="73">
        <f>IF(Inskrivning!A105="d",Inskrivning!W105,0)</f>
        <v>0</v>
      </c>
      <c r="P103" s="73">
        <f>IF(Inskrivning!A105="d",Inskrivning!X105,0)</f>
        <v>0</v>
      </c>
      <c r="Q103" s="113"/>
    </row>
    <row r="104" spans="2:17" ht="15.6" x14ac:dyDescent="0.3">
      <c r="B104" s="55">
        <f>IF(Inskrivning!A106="d",Inskrivning!J106,0)</f>
        <v>0</v>
      </c>
      <c r="C104" s="35">
        <f>IF(Inskrivning!A106="d",Inskrivning!K106,0)</f>
        <v>0</v>
      </c>
      <c r="D104" s="16">
        <f>IF(Inskrivning!A106="d",Inskrivning!L106,0)</f>
        <v>0</v>
      </c>
      <c r="E104" s="16">
        <f>IF(Inskrivning!A106="d",Inskrivning!M106,0)</f>
        <v>0</v>
      </c>
      <c r="F104" s="16">
        <f>IF(Inskrivning!A106="d",Inskrivning!N106,0)</f>
        <v>0</v>
      </c>
      <c r="G104" s="16">
        <f>IF(Inskrivning!A106="d",Inskrivning!O106,0)</f>
        <v>0</v>
      </c>
      <c r="H104" s="16">
        <f>IF(Inskrivning!A106="d",Inskrivning!P106,0)</f>
        <v>0</v>
      </c>
      <c r="I104" s="73">
        <f>IF(Inskrivning!A106="d",Inskrivning!Q106,0)</f>
        <v>0</v>
      </c>
      <c r="J104" s="16">
        <f>IF(Inskrivning!A106="d",Inskrivning!R106,0)</f>
        <v>0</v>
      </c>
      <c r="K104" s="16">
        <f>IF(Inskrivning!A106="d",Inskrivning!S106,0)</f>
        <v>0</v>
      </c>
      <c r="L104" s="16">
        <f>IF(Inskrivning!A106="d",Inskrivning!T106,0)</f>
        <v>0</v>
      </c>
      <c r="M104" s="16">
        <f>IF(Inskrivning!A106="d",Inskrivning!U106,0)</f>
        <v>0</v>
      </c>
      <c r="N104" s="16">
        <f>IF(Inskrivning!A106="d",Inskrivning!V106,0)</f>
        <v>0</v>
      </c>
      <c r="O104" s="73">
        <f>IF(Inskrivning!A106="d",Inskrivning!W106,0)</f>
        <v>0</v>
      </c>
      <c r="P104" s="73">
        <f>IF(Inskrivning!A106="d",Inskrivning!X106,0)</f>
        <v>0</v>
      </c>
      <c r="Q104" s="113"/>
    </row>
    <row r="105" spans="2:17" ht="15.6" x14ac:dyDescent="0.3">
      <c r="B105" s="55">
        <f>IF(Inskrivning!A107="d",Inskrivning!J107,0)</f>
        <v>0</v>
      </c>
      <c r="C105" s="35">
        <f>IF(Inskrivning!A107="d",Inskrivning!K107,0)</f>
        <v>0</v>
      </c>
      <c r="D105" s="16">
        <f>IF(Inskrivning!A107="d",Inskrivning!L107,0)</f>
        <v>0</v>
      </c>
      <c r="E105" s="16">
        <f>IF(Inskrivning!A107="d",Inskrivning!M107,0)</f>
        <v>0</v>
      </c>
      <c r="F105" s="16">
        <f>IF(Inskrivning!A107="d",Inskrivning!N107,0)</f>
        <v>0</v>
      </c>
      <c r="G105" s="16">
        <f>IF(Inskrivning!A107="d",Inskrivning!O107,0)</f>
        <v>0</v>
      </c>
      <c r="H105" s="16">
        <f>IF(Inskrivning!A107="d",Inskrivning!P107,0)</f>
        <v>0</v>
      </c>
      <c r="I105" s="73">
        <f>IF(Inskrivning!A107="d",Inskrivning!Q107,0)</f>
        <v>0</v>
      </c>
      <c r="J105" s="16">
        <f>IF(Inskrivning!A107="d",Inskrivning!R107,0)</f>
        <v>0</v>
      </c>
      <c r="K105" s="16">
        <f>IF(Inskrivning!A107="d",Inskrivning!S107,0)</f>
        <v>0</v>
      </c>
      <c r="L105" s="16">
        <f>IF(Inskrivning!A107="d",Inskrivning!T107,0)</f>
        <v>0</v>
      </c>
      <c r="M105" s="16">
        <f>IF(Inskrivning!A107="d",Inskrivning!U107,0)</f>
        <v>0</v>
      </c>
      <c r="N105" s="16">
        <f>IF(Inskrivning!A107="d",Inskrivning!V107,0)</f>
        <v>0</v>
      </c>
      <c r="O105" s="73">
        <f>IF(Inskrivning!A107="d",Inskrivning!W107,0)</f>
        <v>0</v>
      </c>
      <c r="P105" s="73">
        <f>IF(Inskrivning!A107="d",Inskrivning!X107,0)</f>
        <v>0</v>
      </c>
      <c r="Q105" s="113"/>
    </row>
    <row r="106" spans="2:17" ht="15.6" x14ac:dyDescent="0.3">
      <c r="B106" s="55">
        <f>IF(Inskrivning!A108="d",Inskrivning!J108,0)</f>
        <v>0</v>
      </c>
      <c r="C106" s="35">
        <f>IF(Inskrivning!A108="d",Inskrivning!K108,0)</f>
        <v>0</v>
      </c>
      <c r="D106" s="16">
        <f>IF(Inskrivning!A108="d",Inskrivning!L108,0)</f>
        <v>0</v>
      </c>
      <c r="E106" s="16">
        <f>IF(Inskrivning!A108="d",Inskrivning!M108,0)</f>
        <v>0</v>
      </c>
      <c r="F106" s="16">
        <f>IF(Inskrivning!A108="d",Inskrivning!N108,0)</f>
        <v>0</v>
      </c>
      <c r="G106" s="16">
        <f>IF(Inskrivning!A108="d",Inskrivning!O108,0)</f>
        <v>0</v>
      </c>
      <c r="H106" s="16">
        <f>IF(Inskrivning!A108="d",Inskrivning!P108,0)</f>
        <v>0</v>
      </c>
      <c r="I106" s="73">
        <f>IF(Inskrivning!A108="d",Inskrivning!Q108,0)</f>
        <v>0</v>
      </c>
      <c r="J106" s="16">
        <f>IF(Inskrivning!A108="d",Inskrivning!R108,0)</f>
        <v>0</v>
      </c>
      <c r="K106" s="16">
        <f>IF(Inskrivning!A108="d",Inskrivning!S108,0)</f>
        <v>0</v>
      </c>
      <c r="L106" s="16">
        <f>IF(Inskrivning!A108="d",Inskrivning!T108,0)</f>
        <v>0</v>
      </c>
      <c r="M106" s="16">
        <f>IF(Inskrivning!A108="d",Inskrivning!U108,0)</f>
        <v>0</v>
      </c>
      <c r="N106" s="16">
        <f>IF(Inskrivning!A108="d",Inskrivning!V108,0)</f>
        <v>0</v>
      </c>
      <c r="O106" s="73">
        <f>IF(Inskrivning!A108="d",Inskrivning!W108,0)</f>
        <v>0</v>
      </c>
      <c r="P106" s="73">
        <f>IF(Inskrivning!A108="d",Inskrivning!X108,0)</f>
        <v>0</v>
      </c>
      <c r="Q106" s="113"/>
    </row>
    <row r="107" spans="2:17" ht="15.6" x14ac:dyDescent="0.3">
      <c r="B107" s="55">
        <f>IF(Inskrivning!A109="d",Inskrivning!J109,0)</f>
        <v>0</v>
      </c>
      <c r="C107" s="35">
        <f>IF(Inskrivning!A109="d",Inskrivning!K109,0)</f>
        <v>0</v>
      </c>
      <c r="D107" s="16">
        <f>IF(Inskrivning!A109="d",Inskrivning!L109,0)</f>
        <v>0</v>
      </c>
      <c r="E107" s="16">
        <f>IF(Inskrivning!A109="d",Inskrivning!M109,0)</f>
        <v>0</v>
      </c>
      <c r="F107" s="16">
        <f>IF(Inskrivning!A109="d",Inskrivning!N109,0)</f>
        <v>0</v>
      </c>
      <c r="G107" s="16">
        <f>IF(Inskrivning!A109="d",Inskrivning!O109,0)</f>
        <v>0</v>
      </c>
      <c r="H107" s="16">
        <f>IF(Inskrivning!A109="d",Inskrivning!P109,0)</f>
        <v>0</v>
      </c>
      <c r="I107" s="73">
        <f>IF(Inskrivning!A109="d",Inskrivning!Q109,0)</f>
        <v>0</v>
      </c>
      <c r="J107" s="16">
        <f>IF(Inskrivning!A109="d",Inskrivning!R109,0)</f>
        <v>0</v>
      </c>
      <c r="K107" s="16">
        <f>IF(Inskrivning!A109="d",Inskrivning!S109,0)</f>
        <v>0</v>
      </c>
      <c r="L107" s="16">
        <f>IF(Inskrivning!A109="d",Inskrivning!T109,0)</f>
        <v>0</v>
      </c>
      <c r="M107" s="16">
        <f>IF(Inskrivning!A109="d",Inskrivning!U109,0)</f>
        <v>0</v>
      </c>
      <c r="N107" s="16">
        <f>IF(Inskrivning!A109="d",Inskrivning!V109,0)</f>
        <v>0</v>
      </c>
      <c r="O107" s="73">
        <f>IF(Inskrivning!A109="d",Inskrivning!W109,0)</f>
        <v>0</v>
      </c>
      <c r="P107" s="73">
        <f>IF(Inskrivning!A109="d",Inskrivning!X109,0)</f>
        <v>0</v>
      </c>
      <c r="Q107" s="113"/>
    </row>
    <row r="108" spans="2:17" ht="15.6" x14ac:dyDescent="0.3">
      <c r="B108" s="55">
        <f>IF(Inskrivning!A110="d",Inskrivning!J110,0)</f>
        <v>0</v>
      </c>
      <c r="C108" s="35">
        <f>IF(Inskrivning!A110="d",Inskrivning!K110,0)</f>
        <v>0</v>
      </c>
      <c r="D108" s="16">
        <f>IF(Inskrivning!A110="d",Inskrivning!L110,0)</f>
        <v>0</v>
      </c>
      <c r="E108" s="16">
        <f>IF(Inskrivning!A110="d",Inskrivning!M110,0)</f>
        <v>0</v>
      </c>
      <c r="F108" s="16">
        <f>IF(Inskrivning!A110="d",Inskrivning!N110,0)</f>
        <v>0</v>
      </c>
      <c r="G108" s="16">
        <f>IF(Inskrivning!A110="d",Inskrivning!O110,0)</f>
        <v>0</v>
      </c>
      <c r="H108" s="16">
        <f>IF(Inskrivning!A110="d",Inskrivning!P110,0)</f>
        <v>0</v>
      </c>
      <c r="I108" s="73">
        <f>IF(Inskrivning!A110="d",Inskrivning!Q110,0)</f>
        <v>0</v>
      </c>
      <c r="J108" s="16">
        <f>IF(Inskrivning!A110="d",Inskrivning!R110,0)</f>
        <v>0</v>
      </c>
      <c r="K108" s="16">
        <f>IF(Inskrivning!A110="d",Inskrivning!S110,0)</f>
        <v>0</v>
      </c>
      <c r="L108" s="16">
        <f>IF(Inskrivning!A110="d",Inskrivning!T110,0)</f>
        <v>0</v>
      </c>
      <c r="M108" s="16">
        <f>IF(Inskrivning!A110="d",Inskrivning!U110,0)</f>
        <v>0</v>
      </c>
      <c r="N108" s="16">
        <f>IF(Inskrivning!A110="d",Inskrivning!V110,0)</f>
        <v>0</v>
      </c>
      <c r="O108" s="73">
        <f>IF(Inskrivning!A110="d",Inskrivning!W110,0)</f>
        <v>0</v>
      </c>
      <c r="P108" s="73">
        <f>IF(Inskrivning!A110="d",Inskrivning!X110,0)</f>
        <v>0</v>
      </c>
      <c r="Q108" s="113"/>
    </row>
    <row r="109" spans="2:17" ht="15.6" x14ac:dyDescent="0.3">
      <c r="B109" s="55">
        <f>IF(Inskrivning!A111="d",Inskrivning!J111,0)</f>
        <v>0</v>
      </c>
      <c r="C109" s="35">
        <f>IF(Inskrivning!A111="d",Inskrivning!K111,0)</f>
        <v>0</v>
      </c>
      <c r="D109" s="16">
        <f>IF(Inskrivning!A111="d",Inskrivning!L111,0)</f>
        <v>0</v>
      </c>
      <c r="E109" s="16">
        <f>IF(Inskrivning!A111="d",Inskrivning!M111,0)</f>
        <v>0</v>
      </c>
      <c r="F109" s="16">
        <f>IF(Inskrivning!A111="d",Inskrivning!N111,0)</f>
        <v>0</v>
      </c>
      <c r="G109" s="16">
        <f>IF(Inskrivning!A111="d",Inskrivning!O111,0)</f>
        <v>0</v>
      </c>
      <c r="H109" s="16">
        <f>IF(Inskrivning!A111="d",Inskrivning!P111,0)</f>
        <v>0</v>
      </c>
      <c r="I109" s="73">
        <f>IF(Inskrivning!A111="d",Inskrivning!Q111,0)</f>
        <v>0</v>
      </c>
      <c r="J109" s="16">
        <f>IF(Inskrivning!A111="d",Inskrivning!R111,0)</f>
        <v>0</v>
      </c>
      <c r="K109" s="16">
        <f>IF(Inskrivning!A111="d",Inskrivning!S111,0)</f>
        <v>0</v>
      </c>
      <c r="L109" s="16">
        <f>IF(Inskrivning!A111="d",Inskrivning!T111,0)</f>
        <v>0</v>
      </c>
      <c r="M109" s="16">
        <f>IF(Inskrivning!A111="d",Inskrivning!U111,0)</f>
        <v>0</v>
      </c>
      <c r="N109" s="16">
        <f>IF(Inskrivning!A111="d",Inskrivning!V111,0)</f>
        <v>0</v>
      </c>
      <c r="O109" s="73">
        <f>IF(Inskrivning!A111="d",Inskrivning!W111,0)</f>
        <v>0</v>
      </c>
      <c r="P109" s="73">
        <f>IF(Inskrivning!A111="d",Inskrivning!X111,0)</f>
        <v>0</v>
      </c>
      <c r="Q109" s="113"/>
    </row>
    <row r="110" spans="2:17" ht="15.6" x14ac:dyDescent="0.3">
      <c r="B110" s="55">
        <f>IF(Inskrivning!A112="d",Inskrivning!J112,0)</f>
        <v>0</v>
      </c>
      <c r="C110" s="35">
        <f>IF(Inskrivning!A112="d",Inskrivning!K112,0)</f>
        <v>0</v>
      </c>
      <c r="D110" s="16">
        <f>IF(Inskrivning!A112="d",Inskrivning!L112,0)</f>
        <v>0</v>
      </c>
      <c r="E110" s="16">
        <f>IF(Inskrivning!A112="d",Inskrivning!M112,0)</f>
        <v>0</v>
      </c>
      <c r="F110" s="16">
        <f>IF(Inskrivning!A112="d",Inskrivning!N112,0)</f>
        <v>0</v>
      </c>
      <c r="G110" s="16">
        <f>IF(Inskrivning!A112="d",Inskrivning!O112,0)</f>
        <v>0</v>
      </c>
      <c r="H110" s="16">
        <f>IF(Inskrivning!A112="d",Inskrivning!P112,0)</f>
        <v>0</v>
      </c>
      <c r="I110" s="73">
        <f>IF(Inskrivning!A112="d",Inskrivning!Q112,0)</f>
        <v>0</v>
      </c>
      <c r="J110" s="16">
        <f>IF(Inskrivning!A112="d",Inskrivning!R112,0)</f>
        <v>0</v>
      </c>
      <c r="K110" s="16">
        <f>IF(Inskrivning!A112="d",Inskrivning!S112,0)</f>
        <v>0</v>
      </c>
      <c r="L110" s="16">
        <f>IF(Inskrivning!A112="d",Inskrivning!T112,0)</f>
        <v>0</v>
      </c>
      <c r="M110" s="16">
        <f>IF(Inskrivning!A112="d",Inskrivning!U112,0)</f>
        <v>0</v>
      </c>
      <c r="N110" s="16">
        <f>IF(Inskrivning!A112="d",Inskrivning!V112,0)</f>
        <v>0</v>
      </c>
      <c r="O110" s="73">
        <f>IF(Inskrivning!A112="d",Inskrivning!W112,0)</f>
        <v>0</v>
      </c>
      <c r="P110" s="73">
        <f>IF(Inskrivning!A112="d",Inskrivning!X112,0)</f>
        <v>0</v>
      </c>
      <c r="Q110" s="113"/>
    </row>
    <row r="111" spans="2:17" ht="15.6" x14ac:dyDescent="0.3">
      <c r="B111" s="55">
        <f>IF(Inskrivning!A113="d",Inskrivning!J113,0)</f>
        <v>0</v>
      </c>
      <c r="C111" s="35">
        <f>IF(Inskrivning!A113="d",Inskrivning!K113,0)</f>
        <v>0</v>
      </c>
      <c r="D111" s="16">
        <f>IF(Inskrivning!A113="d",Inskrivning!L113,0)</f>
        <v>0</v>
      </c>
      <c r="E111" s="16">
        <f>IF(Inskrivning!A113="d",Inskrivning!M113,0)</f>
        <v>0</v>
      </c>
      <c r="F111" s="16">
        <f>IF(Inskrivning!A113="d",Inskrivning!N113,0)</f>
        <v>0</v>
      </c>
      <c r="G111" s="16">
        <f>IF(Inskrivning!A113="d",Inskrivning!O113,0)</f>
        <v>0</v>
      </c>
      <c r="H111" s="16">
        <f>IF(Inskrivning!A113="d",Inskrivning!P113,0)</f>
        <v>0</v>
      </c>
      <c r="I111" s="73">
        <f>IF(Inskrivning!A113="d",Inskrivning!Q113,0)</f>
        <v>0</v>
      </c>
      <c r="J111" s="16">
        <f>IF(Inskrivning!A113="d",Inskrivning!R113,0)</f>
        <v>0</v>
      </c>
      <c r="K111" s="16">
        <f>IF(Inskrivning!A113="d",Inskrivning!S113,0)</f>
        <v>0</v>
      </c>
      <c r="L111" s="16">
        <f>IF(Inskrivning!A113="d",Inskrivning!T113,0)</f>
        <v>0</v>
      </c>
      <c r="M111" s="16">
        <f>IF(Inskrivning!A113="d",Inskrivning!U113,0)</f>
        <v>0</v>
      </c>
      <c r="N111" s="16">
        <f>IF(Inskrivning!A113="d",Inskrivning!V113,0)</f>
        <v>0</v>
      </c>
      <c r="O111" s="73">
        <f>IF(Inskrivning!A113="d",Inskrivning!W113,0)</f>
        <v>0</v>
      </c>
      <c r="P111" s="73">
        <f>IF(Inskrivning!A113="d",Inskrivning!X113,0)</f>
        <v>0</v>
      </c>
      <c r="Q111" s="113"/>
    </row>
    <row r="112" spans="2:17" ht="15.6" x14ac:dyDescent="0.3">
      <c r="B112" s="55">
        <f>IF(Inskrivning!A114="d",Inskrivning!J114,0)</f>
        <v>0</v>
      </c>
      <c r="C112" s="35">
        <f>IF(Inskrivning!A114="d",Inskrivning!K114,0)</f>
        <v>0</v>
      </c>
      <c r="D112" s="16">
        <f>IF(Inskrivning!A114="d",Inskrivning!L114,0)</f>
        <v>0</v>
      </c>
      <c r="E112" s="16">
        <f>IF(Inskrivning!A114="d",Inskrivning!M114,0)</f>
        <v>0</v>
      </c>
      <c r="F112" s="16">
        <f>IF(Inskrivning!A114="d",Inskrivning!N114,0)</f>
        <v>0</v>
      </c>
      <c r="G112" s="16">
        <f>IF(Inskrivning!A114="d",Inskrivning!O114,0)</f>
        <v>0</v>
      </c>
      <c r="H112" s="16">
        <f>IF(Inskrivning!A114="d",Inskrivning!P114,0)</f>
        <v>0</v>
      </c>
      <c r="I112" s="73">
        <f>IF(Inskrivning!A114="d",Inskrivning!Q114,0)</f>
        <v>0</v>
      </c>
      <c r="J112" s="16">
        <f>IF(Inskrivning!A114="d",Inskrivning!R114,0)</f>
        <v>0</v>
      </c>
      <c r="K112" s="16">
        <f>IF(Inskrivning!A114="d",Inskrivning!S114,0)</f>
        <v>0</v>
      </c>
      <c r="L112" s="16">
        <f>IF(Inskrivning!A114="d",Inskrivning!T114,0)</f>
        <v>0</v>
      </c>
      <c r="M112" s="16">
        <f>IF(Inskrivning!A114="d",Inskrivning!U114,0)</f>
        <v>0</v>
      </c>
      <c r="N112" s="16">
        <f>IF(Inskrivning!A114="d",Inskrivning!V114,0)</f>
        <v>0</v>
      </c>
      <c r="O112" s="73">
        <f>IF(Inskrivning!A114="d",Inskrivning!W114,0)</f>
        <v>0</v>
      </c>
      <c r="P112" s="73">
        <f>IF(Inskrivning!A114="d",Inskrivning!X114,0)</f>
        <v>0</v>
      </c>
      <c r="Q112" s="113"/>
    </row>
    <row r="113" spans="2:17" ht="15.6" x14ac:dyDescent="0.3">
      <c r="B113" s="55">
        <f>IF(Inskrivning!A115="d",Inskrivning!J115,0)</f>
        <v>0</v>
      </c>
      <c r="C113" s="35">
        <f>IF(Inskrivning!A115="d",Inskrivning!K115,0)</f>
        <v>0</v>
      </c>
      <c r="D113" s="16">
        <f>IF(Inskrivning!A115="d",Inskrivning!L115,0)</f>
        <v>0</v>
      </c>
      <c r="E113" s="16">
        <f>IF(Inskrivning!A115="d",Inskrivning!M115,0)</f>
        <v>0</v>
      </c>
      <c r="F113" s="16">
        <f>IF(Inskrivning!A115="d",Inskrivning!N115,0)</f>
        <v>0</v>
      </c>
      <c r="G113" s="16">
        <f>IF(Inskrivning!A115="d",Inskrivning!O115,0)</f>
        <v>0</v>
      </c>
      <c r="H113" s="16">
        <f>IF(Inskrivning!A115="d",Inskrivning!P115,0)</f>
        <v>0</v>
      </c>
      <c r="I113" s="73">
        <f>IF(Inskrivning!A115="d",Inskrivning!Q115,0)</f>
        <v>0</v>
      </c>
      <c r="J113" s="16">
        <f>IF(Inskrivning!A115="d",Inskrivning!R115,0)</f>
        <v>0</v>
      </c>
      <c r="K113" s="16">
        <f>IF(Inskrivning!A115="d",Inskrivning!S115,0)</f>
        <v>0</v>
      </c>
      <c r="L113" s="16">
        <f>IF(Inskrivning!A115="d",Inskrivning!T115,0)</f>
        <v>0</v>
      </c>
      <c r="M113" s="16">
        <f>IF(Inskrivning!A115="d",Inskrivning!U115,0)</f>
        <v>0</v>
      </c>
      <c r="N113" s="16">
        <f>IF(Inskrivning!A115="d",Inskrivning!V115,0)</f>
        <v>0</v>
      </c>
      <c r="O113" s="73">
        <f>IF(Inskrivning!A115="d",Inskrivning!W115,0)</f>
        <v>0</v>
      </c>
      <c r="P113" s="73">
        <f>IF(Inskrivning!A115="d",Inskrivning!X115,0)</f>
        <v>0</v>
      </c>
      <c r="Q113" s="113"/>
    </row>
    <row r="114" spans="2:17" ht="15.6" x14ac:dyDescent="0.3">
      <c r="B114" s="55">
        <f>IF(Inskrivning!A116="d",Inskrivning!J116,0)</f>
        <v>0</v>
      </c>
      <c r="C114" s="35">
        <f>IF(Inskrivning!A116="d",Inskrivning!K116,0)</f>
        <v>0</v>
      </c>
      <c r="D114" s="16">
        <f>IF(Inskrivning!A116="d",Inskrivning!L116,0)</f>
        <v>0</v>
      </c>
      <c r="E114" s="16">
        <f>IF(Inskrivning!A116="d",Inskrivning!M116,0)</f>
        <v>0</v>
      </c>
      <c r="F114" s="16">
        <f>IF(Inskrivning!A116="d",Inskrivning!N116,0)</f>
        <v>0</v>
      </c>
      <c r="G114" s="16">
        <f>IF(Inskrivning!A116="d",Inskrivning!O116,0)</f>
        <v>0</v>
      </c>
      <c r="H114" s="16">
        <f>IF(Inskrivning!A116="d",Inskrivning!P116,0)</f>
        <v>0</v>
      </c>
      <c r="I114" s="73">
        <f>IF(Inskrivning!A116="d",Inskrivning!Q116,0)</f>
        <v>0</v>
      </c>
      <c r="J114" s="16">
        <f>IF(Inskrivning!A116="d",Inskrivning!R116,0)</f>
        <v>0</v>
      </c>
      <c r="K114" s="16">
        <f>IF(Inskrivning!A116="d",Inskrivning!S116,0)</f>
        <v>0</v>
      </c>
      <c r="L114" s="16">
        <f>IF(Inskrivning!A116="d",Inskrivning!T116,0)</f>
        <v>0</v>
      </c>
      <c r="M114" s="16">
        <f>IF(Inskrivning!A116="d",Inskrivning!U116,0)</f>
        <v>0</v>
      </c>
      <c r="N114" s="16">
        <f>IF(Inskrivning!A116="d",Inskrivning!V116,0)</f>
        <v>0</v>
      </c>
      <c r="O114" s="73">
        <f>IF(Inskrivning!A116="d",Inskrivning!W116,0)</f>
        <v>0</v>
      </c>
      <c r="P114" s="73">
        <f>IF(Inskrivning!A116="d",Inskrivning!X116,0)</f>
        <v>0</v>
      </c>
      <c r="Q114" s="113"/>
    </row>
    <row r="115" spans="2:17" ht="15.6" x14ac:dyDescent="0.3">
      <c r="B115" s="55">
        <f>IF(Inskrivning!A117="d",Inskrivning!J117,0)</f>
        <v>0</v>
      </c>
      <c r="C115" s="35">
        <f>IF(Inskrivning!A117="d",Inskrivning!K117,0)</f>
        <v>0</v>
      </c>
      <c r="D115" s="16">
        <f>IF(Inskrivning!A117="d",Inskrivning!L117,0)</f>
        <v>0</v>
      </c>
      <c r="E115" s="16">
        <f>IF(Inskrivning!A117="d",Inskrivning!M117,0)</f>
        <v>0</v>
      </c>
      <c r="F115" s="16">
        <f>IF(Inskrivning!A117="d",Inskrivning!N117,0)</f>
        <v>0</v>
      </c>
      <c r="G115" s="16">
        <f>IF(Inskrivning!A117="d",Inskrivning!O117,0)</f>
        <v>0</v>
      </c>
      <c r="H115" s="16">
        <f>IF(Inskrivning!A117="d",Inskrivning!P117,0)</f>
        <v>0</v>
      </c>
      <c r="I115" s="73">
        <f>IF(Inskrivning!A117="d",Inskrivning!Q117,0)</f>
        <v>0</v>
      </c>
      <c r="J115" s="16">
        <f>IF(Inskrivning!A117="d",Inskrivning!R117,0)</f>
        <v>0</v>
      </c>
      <c r="K115" s="16">
        <f>IF(Inskrivning!A117="d",Inskrivning!S117,0)</f>
        <v>0</v>
      </c>
      <c r="L115" s="16">
        <f>IF(Inskrivning!A117="d",Inskrivning!T117,0)</f>
        <v>0</v>
      </c>
      <c r="M115" s="16">
        <f>IF(Inskrivning!A117="d",Inskrivning!U117,0)</f>
        <v>0</v>
      </c>
      <c r="N115" s="16">
        <f>IF(Inskrivning!A117="d",Inskrivning!V117,0)</f>
        <v>0</v>
      </c>
      <c r="O115" s="73">
        <f>IF(Inskrivning!A117="d",Inskrivning!W117,0)</f>
        <v>0</v>
      </c>
      <c r="P115" s="73">
        <f>IF(Inskrivning!A117="d",Inskrivning!X117,0)</f>
        <v>0</v>
      </c>
      <c r="Q115" s="113"/>
    </row>
    <row r="116" spans="2:17" ht="15.6" x14ac:dyDescent="0.3">
      <c r="B116" s="55">
        <f>IF(Inskrivning!A118="d",Inskrivning!J118,0)</f>
        <v>0</v>
      </c>
      <c r="C116" s="35">
        <f>IF(Inskrivning!A118="d",Inskrivning!K118,0)</f>
        <v>0</v>
      </c>
      <c r="D116" s="16">
        <f>IF(Inskrivning!A118="d",Inskrivning!L118,0)</f>
        <v>0</v>
      </c>
      <c r="E116" s="16">
        <f>IF(Inskrivning!A118="d",Inskrivning!M118,0)</f>
        <v>0</v>
      </c>
      <c r="F116" s="16">
        <f>IF(Inskrivning!A118="d",Inskrivning!N118,0)</f>
        <v>0</v>
      </c>
      <c r="G116" s="16">
        <f>IF(Inskrivning!A118="d",Inskrivning!O118,0)</f>
        <v>0</v>
      </c>
      <c r="H116" s="16">
        <f>IF(Inskrivning!A118="d",Inskrivning!P118,0)</f>
        <v>0</v>
      </c>
      <c r="I116" s="73">
        <f>IF(Inskrivning!A118="d",Inskrivning!Q118,0)</f>
        <v>0</v>
      </c>
      <c r="J116" s="16">
        <f>IF(Inskrivning!A118="d",Inskrivning!R118,0)</f>
        <v>0</v>
      </c>
      <c r="K116" s="16">
        <f>IF(Inskrivning!A118="d",Inskrivning!S118,0)</f>
        <v>0</v>
      </c>
      <c r="L116" s="16">
        <f>IF(Inskrivning!A118="d",Inskrivning!T118,0)</f>
        <v>0</v>
      </c>
      <c r="M116" s="16">
        <f>IF(Inskrivning!A118="d",Inskrivning!U118,0)</f>
        <v>0</v>
      </c>
      <c r="N116" s="16">
        <f>IF(Inskrivning!A118="d",Inskrivning!V118,0)</f>
        <v>0</v>
      </c>
      <c r="O116" s="73">
        <f>IF(Inskrivning!A118="d",Inskrivning!W118,0)</f>
        <v>0</v>
      </c>
      <c r="P116" s="73">
        <f>IF(Inskrivning!A118="d",Inskrivning!X118,0)</f>
        <v>0</v>
      </c>
      <c r="Q116" s="113"/>
    </row>
    <row r="117" spans="2:17" ht="15.6" x14ac:dyDescent="0.3">
      <c r="B117" s="55">
        <f>IF(Inskrivning!A119="d",Inskrivning!J119,0)</f>
        <v>0</v>
      </c>
      <c r="C117" s="35">
        <f>IF(Inskrivning!A119="d",Inskrivning!K119,0)</f>
        <v>0</v>
      </c>
      <c r="D117" s="16">
        <f>IF(Inskrivning!A119="d",Inskrivning!L119,0)</f>
        <v>0</v>
      </c>
      <c r="E117" s="16">
        <f>IF(Inskrivning!A119="d",Inskrivning!M119,0)</f>
        <v>0</v>
      </c>
      <c r="F117" s="16">
        <f>IF(Inskrivning!A119="d",Inskrivning!N119,0)</f>
        <v>0</v>
      </c>
      <c r="G117" s="16">
        <f>IF(Inskrivning!A119="d",Inskrivning!O119,0)</f>
        <v>0</v>
      </c>
      <c r="H117" s="16">
        <f>IF(Inskrivning!A119="d",Inskrivning!P119,0)</f>
        <v>0</v>
      </c>
      <c r="I117" s="73">
        <f>IF(Inskrivning!A119="d",Inskrivning!Q119,0)</f>
        <v>0</v>
      </c>
      <c r="J117" s="16">
        <f>IF(Inskrivning!A119="d",Inskrivning!R119,0)</f>
        <v>0</v>
      </c>
      <c r="K117" s="16">
        <f>IF(Inskrivning!A119="d",Inskrivning!S119,0)</f>
        <v>0</v>
      </c>
      <c r="L117" s="16">
        <f>IF(Inskrivning!A119="d",Inskrivning!T119,0)</f>
        <v>0</v>
      </c>
      <c r="M117" s="16">
        <f>IF(Inskrivning!A119="d",Inskrivning!U119,0)</f>
        <v>0</v>
      </c>
      <c r="N117" s="16">
        <f>IF(Inskrivning!A119="d",Inskrivning!V119,0)</f>
        <v>0</v>
      </c>
      <c r="O117" s="73">
        <f>IF(Inskrivning!A119="d",Inskrivning!W119,0)</f>
        <v>0</v>
      </c>
      <c r="P117" s="73">
        <f>IF(Inskrivning!A119="d",Inskrivning!X119,0)</f>
        <v>0</v>
      </c>
      <c r="Q117" s="113"/>
    </row>
    <row r="118" spans="2:17" ht="15.6" x14ac:dyDescent="0.3">
      <c r="B118" s="55">
        <f>IF(Inskrivning!A120="d",Inskrivning!J120,0)</f>
        <v>0</v>
      </c>
      <c r="C118" s="35">
        <f>IF(Inskrivning!A120="d",Inskrivning!K120,0)</f>
        <v>0</v>
      </c>
      <c r="D118" s="16">
        <f>IF(Inskrivning!A120="d",Inskrivning!L120,0)</f>
        <v>0</v>
      </c>
      <c r="E118" s="16">
        <f>IF(Inskrivning!A120="d",Inskrivning!M120,0)</f>
        <v>0</v>
      </c>
      <c r="F118" s="16">
        <f>IF(Inskrivning!A120="d",Inskrivning!N120,0)</f>
        <v>0</v>
      </c>
      <c r="G118" s="16">
        <f>IF(Inskrivning!A120="d",Inskrivning!O120,0)</f>
        <v>0</v>
      </c>
      <c r="H118" s="16">
        <f>IF(Inskrivning!A120="d",Inskrivning!P120,0)</f>
        <v>0</v>
      </c>
      <c r="I118" s="73">
        <f>IF(Inskrivning!A120="d",Inskrivning!Q120,0)</f>
        <v>0</v>
      </c>
      <c r="J118" s="16">
        <f>IF(Inskrivning!A120="d",Inskrivning!R120,0)</f>
        <v>0</v>
      </c>
      <c r="K118" s="16">
        <f>IF(Inskrivning!A120="d",Inskrivning!S120,0)</f>
        <v>0</v>
      </c>
      <c r="L118" s="16">
        <f>IF(Inskrivning!A120="d",Inskrivning!T120,0)</f>
        <v>0</v>
      </c>
      <c r="M118" s="16">
        <f>IF(Inskrivning!A120="d",Inskrivning!U120,0)</f>
        <v>0</v>
      </c>
      <c r="N118" s="16">
        <f>IF(Inskrivning!A120="d",Inskrivning!V120,0)</f>
        <v>0</v>
      </c>
      <c r="O118" s="73">
        <f>IF(Inskrivning!A120="d",Inskrivning!W120,0)</f>
        <v>0</v>
      </c>
      <c r="P118" s="73">
        <f>IF(Inskrivning!A120="d",Inskrivning!X120,0)</f>
        <v>0</v>
      </c>
      <c r="Q118" s="113"/>
    </row>
    <row r="119" spans="2:17" ht="15.6" x14ac:dyDescent="0.3">
      <c r="B119" s="55">
        <f>IF(Inskrivning!A121="d",Inskrivning!J121,0)</f>
        <v>0</v>
      </c>
      <c r="C119" s="35">
        <f>IF(Inskrivning!A121="d",Inskrivning!K121,0)</f>
        <v>0</v>
      </c>
      <c r="D119" s="16">
        <f>IF(Inskrivning!A121="d",Inskrivning!L121,0)</f>
        <v>0</v>
      </c>
      <c r="E119" s="16">
        <f>IF(Inskrivning!A121="d",Inskrivning!M121,0)</f>
        <v>0</v>
      </c>
      <c r="F119" s="16">
        <f>IF(Inskrivning!A121="d",Inskrivning!N121,0)</f>
        <v>0</v>
      </c>
      <c r="G119" s="16">
        <f>IF(Inskrivning!A121="d",Inskrivning!O121,0)</f>
        <v>0</v>
      </c>
      <c r="H119" s="16">
        <f>IF(Inskrivning!A121="d",Inskrivning!P121,0)</f>
        <v>0</v>
      </c>
      <c r="I119" s="73">
        <f>IF(Inskrivning!A121="d",Inskrivning!Q121,0)</f>
        <v>0</v>
      </c>
      <c r="J119" s="16">
        <f>IF(Inskrivning!A121="d",Inskrivning!R121,0)</f>
        <v>0</v>
      </c>
      <c r="K119" s="16">
        <f>IF(Inskrivning!A121="d",Inskrivning!S121,0)</f>
        <v>0</v>
      </c>
      <c r="L119" s="16">
        <f>IF(Inskrivning!A121="d",Inskrivning!T121,0)</f>
        <v>0</v>
      </c>
      <c r="M119" s="16">
        <f>IF(Inskrivning!A121="d",Inskrivning!U121,0)</f>
        <v>0</v>
      </c>
      <c r="N119" s="16">
        <f>IF(Inskrivning!A121="d",Inskrivning!V121,0)</f>
        <v>0</v>
      </c>
      <c r="O119" s="73">
        <f>IF(Inskrivning!A121="d",Inskrivning!W121,0)</f>
        <v>0</v>
      </c>
      <c r="P119" s="73">
        <f>IF(Inskrivning!A121="d",Inskrivning!X121,0)</f>
        <v>0</v>
      </c>
      <c r="Q119" s="113"/>
    </row>
    <row r="120" spans="2:17" ht="15.6" x14ac:dyDescent="0.3">
      <c r="B120" s="55">
        <f>IF(Inskrivning!A122="d",Inskrivning!J122,0)</f>
        <v>0</v>
      </c>
      <c r="C120" s="35">
        <f>IF(Inskrivning!A122="d",Inskrivning!K122,0)</f>
        <v>0</v>
      </c>
      <c r="D120" s="16">
        <f>IF(Inskrivning!A122="d",Inskrivning!L122,0)</f>
        <v>0</v>
      </c>
      <c r="E120" s="16">
        <f>IF(Inskrivning!A122="d",Inskrivning!M122,0)</f>
        <v>0</v>
      </c>
      <c r="F120" s="16">
        <f>IF(Inskrivning!A122="d",Inskrivning!N122,0)</f>
        <v>0</v>
      </c>
      <c r="G120" s="16">
        <f>IF(Inskrivning!A122="d",Inskrivning!O122,0)</f>
        <v>0</v>
      </c>
      <c r="H120" s="16">
        <f>IF(Inskrivning!A122="d",Inskrivning!P122,0)</f>
        <v>0</v>
      </c>
      <c r="I120" s="73">
        <f>IF(Inskrivning!A122="d",Inskrivning!Q122,0)</f>
        <v>0</v>
      </c>
      <c r="J120" s="16">
        <f>IF(Inskrivning!A122="d",Inskrivning!R122,0)</f>
        <v>0</v>
      </c>
      <c r="K120" s="16">
        <f>IF(Inskrivning!A122="d",Inskrivning!S122,0)</f>
        <v>0</v>
      </c>
      <c r="L120" s="16">
        <f>IF(Inskrivning!A122="d",Inskrivning!T122,0)</f>
        <v>0</v>
      </c>
      <c r="M120" s="16">
        <f>IF(Inskrivning!A122="d",Inskrivning!U122,0)</f>
        <v>0</v>
      </c>
      <c r="N120" s="16">
        <f>IF(Inskrivning!A122="d",Inskrivning!V122,0)</f>
        <v>0</v>
      </c>
      <c r="O120" s="73">
        <f>IF(Inskrivning!A122="d",Inskrivning!W122,0)</f>
        <v>0</v>
      </c>
      <c r="P120" s="73">
        <f>IF(Inskrivning!A122="d",Inskrivning!X122,0)</f>
        <v>0</v>
      </c>
      <c r="Q120" s="113"/>
    </row>
    <row r="121" spans="2:17" ht="15.6" x14ac:dyDescent="0.3">
      <c r="B121" s="55">
        <f>IF(Inskrivning!A123="d",Inskrivning!J123,0)</f>
        <v>0</v>
      </c>
      <c r="C121" s="35">
        <f>IF(Inskrivning!A123="d",Inskrivning!K123,0)</f>
        <v>0</v>
      </c>
      <c r="D121" s="16">
        <f>IF(Inskrivning!A123="d",Inskrivning!L123,0)</f>
        <v>0</v>
      </c>
      <c r="E121" s="16">
        <f>IF(Inskrivning!A123="d",Inskrivning!M123,0)</f>
        <v>0</v>
      </c>
      <c r="F121" s="16">
        <f>IF(Inskrivning!A123="d",Inskrivning!N123,0)</f>
        <v>0</v>
      </c>
      <c r="G121" s="16">
        <f>IF(Inskrivning!A123="d",Inskrivning!O123,0)</f>
        <v>0</v>
      </c>
      <c r="H121" s="16">
        <f>IF(Inskrivning!A123="d",Inskrivning!P123,0)</f>
        <v>0</v>
      </c>
      <c r="I121" s="73">
        <f>IF(Inskrivning!A123="d",Inskrivning!Q123,0)</f>
        <v>0</v>
      </c>
      <c r="J121" s="16">
        <f>IF(Inskrivning!A123="d",Inskrivning!R123,0)</f>
        <v>0</v>
      </c>
      <c r="K121" s="16">
        <f>IF(Inskrivning!A123="d",Inskrivning!S123,0)</f>
        <v>0</v>
      </c>
      <c r="L121" s="16">
        <f>IF(Inskrivning!A123="d",Inskrivning!T123,0)</f>
        <v>0</v>
      </c>
      <c r="M121" s="16">
        <f>IF(Inskrivning!A123="d",Inskrivning!U123,0)</f>
        <v>0</v>
      </c>
      <c r="N121" s="16">
        <f>IF(Inskrivning!A123="d",Inskrivning!V123,0)</f>
        <v>0</v>
      </c>
      <c r="O121" s="73">
        <f>IF(Inskrivning!A123="d",Inskrivning!W123,0)</f>
        <v>0</v>
      </c>
      <c r="P121" s="73">
        <f>IF(Inskrivning!A123="d",Inskrivning!X123,0)</f>
        <v>0</v>
      </c>
      <c r="Q121" s="113"/>
    </row>
    <row r="122" spans="2:17" ht="15.6" x14ac:dyDescent="0.3">
      <c r="B122" s="55">
        <f>IF(Inskrivning!A124="d",Inskrivning!J124,0)</f>
        <v>0</v>
      </c>
      <c r="C122" s="35">
        <f>IF(Inskrivning!A124="d",Inskrivning!K124,0)</f>
        <v>0</v>
      </c>
      <c r="D122" s="16">
        <f>IF(Inskrivning!A124="d",Inskrivning!L124,0)</f>
        <v>0</v>
      </c>
      <c r="E122" s="16">
        <f>IF(Inskrivning!A124="d",Inskrivning!M124,0)</f>
        <v>0</v>
      </c>
      <c r="F122" s="16">
        <f>IF(Inskrivning!A124="d",Inskrivning!N124,0)</f>
        <v>0</v>
      </c>
      <c r="G122" s="16">
        <f>IF(Inskrivning!A124="d",Inskrivning!O124,0)</f>
        <v>0</v>
      </c>
      <c r="H122" s="16">
        <f>IF(Inskrivning!A124="d",Inskrivning!P124,0)</f>
        <v>0</v>
      </c>
      <c r="I122" s="73">
        <f>IF(Inskrivning!A124="d",Inskrivning!Q124,0)</f>
        <v>0</v>
      </c>
      <c r="J122" s="16">
        <f>IF(Inskrivning!A124="d",Inskrivning!R124,0)</f>
        <v>0</v>
      </c>
      <c r="K122" s="16">
        <f>IF(Inskrivning!A124="d",Inskrivning!S124,0)</f>
        <v>0</v>
      </c>
      <c r="L122" s="16">
        <f>IF(Inskrivning!A124="d",Inskrivning!T124,0)</f>
        <v>0</v>
      </c>
      <c r="M122" s="16">
        <f>IF(Inskrivning!A124="d",Inskrivning!U124,0)</f>
        <v>0</v>
      </c>
      <c r="N122" s="16">
        <f>IF(Inskrivning!A124="d",Inskrivning!V124,0)</f>
        <v>0</v>
      </c>
      <c r="O122" s="73">
        <f>IF(Inskrivning!A124="d",Inskrivning!W124,0)</f>
        <v>0</v>
      </c>
      <c r="P122" s="73">
        <f>IF(Inskrivning!A124="d",Inskrivning!X124,0)</f>
        <v>0</v>
      </c>
      <c r="Q122" s="113"/>
    </row>
    <row r="123" spans="2:17" ht="15.6" x14ac:dyDescent="0.3">
      <c r="B123" s="55">
        <f>IF(Inskrivning!A125="d",Inskrivning!J125,0)</f>
        <v>0</v>
      </c>
      <c r="C123" s="35">
        <f>IF(Inskrivning!A125="d",Inskrivning!K125,0)</f>
        <v>0</v>
      </c>
      <c r="D123" s="16">
        <f>IF(Inskrivning!A125="d",Inskrivning!L125,0)</f>
        <v>0</v>
      </c>
      <c r="E123" s="16">
        <f>IF(Inskrivning!A125="d",Inskrivning!M125,0)</f>
        <v>0</v>
      </c>
      <c r="F123" s="16">
        <f>IF(Inskrivning!A125="d",Inskrivning!N125,0)</f>
        <v>0</v>
      </c>
      <c r="G123" s="16">
        <f>IF(Inskrivning!A125="d",Inskrivning!O125,0)</f>
        <v>0</v>
      </c>
      <c r="H123" s="16">
        <f>IF(Inskrivning!A125="d",Inskrivning!P125,0)</f>
        <v>0</v>
      </c>
      <c r="I123" s="73">
        <f>IF(Inskrivning!A125="d",Inskrivning!Q125,0)</f>
        <v>0</v>
      </c>
      <c r="J123" s="16">
        <f>IF(Inskrivning!A125="d",Inskrivning!R125,0)</f>
        <v>0</v>
      </c>
      <c r="K123" s="16">
        <f>IF(Inskrivning!A125="d",Inskrivning!S125,0)</f>
        <v>0</v>
      </c>
      <c r="L123" s="16">
        <f>IF(Inskrivning!A125="d",Inskrivning!T125,0)</f>
        <v>0</v>
      </c>
      <c r="M123" s="16">
        <f>IF(Inskrivning!A125="d",Inskrivning!U125,0)</f>
        <v>0</v>
      </c>
      <c r="N123" s="16">
        <f>IF(Inskrivning!A125="d",Inskrivning!V125,0)</f>
        <v>0</v>
      </c>
      <c r="O123" s="73">
        <f>IF(Inskrivning!A125="d",Inskrivning!W125,0)</f>
        <v>0</v>
      </c>
      <c r="P123" s="73">
        <f>IF(Inskrivning!A125="d",Inskrivning!X125,0)</f>
        <v>0</v>
      </c>
      <c r="Q123" s="113"/>
    </row>
    <row r="124" spans="2:17" ht="15.6" x14ac:dyDescent="0.3">
      <c r="B124" s="55">
        <f>IF(Inskrivning!A126="d",Inskrivning!J126,0)</f>
        <v>0</v>
      </c>
      <c r="C124" s="35">
        <f>IF(Inskrivning!A126="d",Inskrivning!K126,0)</f>
        <v>0</v>
      </c>
      <c r="D124" s="16">
        <f>IF(Inskrivning!A126="d",Inskrivning!L126,0)</f>
        <v>0</v>
      </c>
      <c r="E124" s="16">
        <f>IF(Inskrivning!A126="d",Inskrivning!M126,0)</f>
        <v>0</v>
      </c>
      <c r="F124" s="16">
        <f>IF(Inskrivning!A126="d",Inskrivning!N126,0)</f>
        <v>0</v>
      </c>
      <c r="G124" s="16">
        <f>IF(Inskrivning!A126="d",Inskrivning!O126,0)</f>
        <v>0</v>
      </c>
      <c r="H124" s="16">
        <f>IF(Inskrivning!A126="d",Inskrivning!P126,0)</f>
        <v>0</v>
      </c>
      <c r="I124" s="73">
        <f>IF(Inskrivning!A126="d",Inskrivning!Q126,0)</f>
        <v>0</v>
      </c>
      <c r="J124" s="16">
        <f>IF(Inskrivning!A126="d",Inskrivning!R126,0)</f>
        <v>0</v>
      </c>
      <c r="K124" s="16">
        <f>IF(Inskrivning!A126="d",Inskrivning!S126,0)</f>
        <v>0</v>
      </c>
      <c r="L124" s="16">
        <f>IF(Inskrivning!A126="d",Inskrivning!T126,0)</f>
        <v>0</v>
      </c>
      <c r="M124" s="16">
        <f>IF(Inskrivning!A126="d",Inskrivning!U126,0)</f>
        <v>0</v>
      </c>
      <c r="N124" s="16">
        <f>IF(Inskrivning!A126="d",Inskrivning!V126,0)</f>
        <v>0</v>
      </c>
      <c r="O124" s="73">
        <f>IF(Inskrivning!A126="d",Inskrivning!W126,0)</f>
        <v>0</v>
      </c>
      <c r="P124" s="73">
        <f>IF(Inskrivning!A126="d",Inskrivning!X126,0)</f>
        <v>0</v>
      </c>
      <c r="Q124" s="113"/>
    </row>
    <row r="125" spans="2:17" ht="15.6" x14ac:dyDescent="0.3">
      <c r="B125" s="55">
        <f>IF(Inskrivning!A127="d",Inskrivning!J127,0)</f>
        <v>0</v>
      </c>
      <c r="C125" s="35">
        <f>IF(Inskrivning!A127="d",Inskrivning!K127,0)</f>
        <v>0</v>
      </c>
      <c r="D125" s="16">
        <f>IF(Inskrivning!A127="d",Inskrivning!L127,0)</f>
        <v>0</v>
      </c>
      <c r="E125" s="16">
        <f>IF(Inskrivning!A127="d",Inskrivning!M127,0)</f>
        <v>0</v>
      </c>
      <c r="F125" s="16">
        <f>IF(Inskrivning!A127="d",Inskrivning!N127,0)</f>
        <v>0</v>
      </c>
      <c r="G125" s="16">
        <f>IF(Inskrivning!A127="d",Inskrivning!O127,0)</f>
        <v>0</v>
      </c>
      <c r="H125" s="16">
        <f>IF(Inskrivning!A127="d",Inskrivning!P127,0)</f>
        <v>0</v>
      </c>
      <c r="I125" s="73">
        <f>IF(Inskrivning!A127="d",Inskrivning!Q127,0)</f>
        <v>0</v>
      </c>
      <c r="J125" s="16">
        <f>IF(Inskrivning!A127="d",Inskrivning!R127,0)</f>
        <v>0</v>
      </c>
      <c r="K125" s="16">
        <f>IF(Inskrivning!A127="d",Inskrivning!S127,0)</f>
        <v>0</v>
      </c>
      <c r="L125" s="16">
        <f>IF(Inskrivning!A127="d",Inskrivning!T127,0)</f>
        <v>0</v>
      </c>
      <c r="M125" s="16">
        <f>IF(Inskrivning!A127="d",Inskrivning!U127,0)</f>
        <v>0</v>
      </c>
      <c r="N125" s="16">
        <f>IF(Inskrivning!A127="d",Inskrivning!V127,0)</f>
        <v>0</v>
      </c>
      <c r="O125" s="73">
        <f>IF(Inskrivning!A127="d",Inskrivning!W127,0)</f>
        <v>0</v>
      </c>
      <c r="P125" s="73">
        <f>IF(Inskrivning!A127="d",Inskrivning!X127,0)</f>
        <v>0</v>
      </c>
      <c r="Q125" s="113"/>
    </row>
    <row r="126" spans="2:17" ht="15.6" x14ac:dyDescent="0.3">
      <c r="B126" s="55">
        <f>IF(Inskrivning!A128="d",Inskrivning!J128,0)</f>
        <v>0</v>
      </c>
      <c r="C126" s="35">
        <f>IF(Inskrivning!A128="d",Inskrivning!K128,0)</f>
        <v>0</v>
      </c>
      <c r="D126" s="16">
        <f>IF(Inskrivning!A128="d",Inskrivning!L128,0)</f>
        <v>0</v>
      </c>
      <c r="E126" s="16">
        <f>IF(Inskrivning!A128="d",Inskrivning!M128,0)</f>
        <v>0</v>
      </c>
      <c r="F126" s="16">
        <f>IF(Inskrivning!A128="d",Inskrivning!N128,0)</f>
        <v>0</v>
      </c>
      <c r="G126" s="16">
        <f>IF(Inskrivning!A128="d",Inskrivning!O128,0)</f>
        <v>0</v>
      </c>
      <c r="H126" s="16">
        <f>IF(Inskrivning!A128="d",Inskrivning!P128,0)</f>
        <v>0</v>
      </c>
      <c r="I126" s="73">
        <f>IF(Inskrivning!A128="d",Inskrivning!Q128,0)</f>
        <v>0</v>
      </c>
      <c r="J126" s="16">
        <f>IF(Inskrivning!A128="d",Inskrivning!R128,0)</f>
        <v>0</v>
      </c>
      <c r="K126" s="16">
        <f>IF(Inskrivning!A128="d",Inskrivning!S128,0)</f>
        <v>0</v>
      </c>
      <c r="L126" s="16">
        <f>IF(Inskrivning!A128="d",Inskrivning!T128,0)</f>
        <v>0</v>
      </c>
      <c r="M126" s="16">
        <f>IF(Inskrivning!A128="d",Inskrivning!U128,0)</f>
        <v>0</v>
      </c>
      <c r="N126" s="16">
        <f>IF(Inskrivning!A128="d",Inskrivning!V128,0)</f>
        <v>0</v>
      </c>
      <c r="O126" s="73">
        <f>IF(Inskrivning!A128="d",Inskrivning!W128,0)</f>
        <v>0</v>
      </c>
      <c r="P126" s="73">
        <f>IF(Inskrivning!A128="d",Inskrivning!X128,0)</f>
        <v>0</v>
      </c>
      <c r="Q126" s="113"/>
    </row>
    <row r="127" spans="2:17" ht="15.6" x14ac:dyDescent="0.3">
      <c r="B127" s="55">
        <f>IF(Inskrivning!A129="d",Inskrivning!J129,0)</f>
        <v>0</v>
      </c>
      <c r="C127" s="35">
        <f>IF(Inskrivning!A129="d",Inskrivning!K129,0)</f>
        <v>0</v>
      </c>
      <c r="D127" s="16">
        <f>IF(Inskrivning!A129="d",Inskrivning!L129,0)</f>
        <v>0</v>
      </c>
      <c r="E127" s="16">
        <f>IF(Inskrivning!A129="d",Inskrivning!M129,0)</f>
        <v>0</v>
      </c>
      <c r="F127" s="16">
        <f>IF(Inskrivning!A129="d",Inskrivning!N129,0)</f>
        <v>0</v>
      </c>
      <c r="G127" s="16">
        <f>IF(Inskrivning!A129="d",Inskrivning!O129,0)</f>
        <v>0</v>
      </c>
      <c r="H127" s="16">
        <f>IF(Inskrivning!A129="d",Inskrivning!P129,0)</f>
        <v>0</v>
      </c>
      <c r="I127" s="73">
        <f>IF(Inskrivning!A129="d",Inskrivning!Q129,0)</f>
        <v>0</v>
      </c>
      <c r="J127" s="16">
        <f>IF(Inskrivning!A129="d",Inskrivning!R129,0)</f>
        <v>0</v>
      </c>
      <c r="K127" s="16">
        <f>IF(Inskrivning!A129="d",Inskrivning!S129,0)</f>
        <v>0</v>
      </c>
      <c r="L127" s="16">
        <f>IF(Inskrivning!A129="d",Inskrivning!T129,0)</f>
        <v>0</v>
      </c>
      <c r="M127" s="16">
        <f>IF(Inskrivning!A129="d",Inskrivning!U129,0)</f>
        <v>0</v>
      </c>
      <c r="N127" s="16">
        <f>IF(Inskrivning!A129="d",Inskrivning!V129,0)</f>
        <v>0</v>
      </c>
      <c r="O127" s="73">
        <f>IF(Inskrivning!A129="d",Inskrivning!W129,0)</f>
        <v>0</v>
      </c>
      <c r="P127" s="73">
        <f>IF(Inskrivning!A129="d",Inskrivning!X129,0)</f>
        <v>0</v>
      </c>
      <c r="Q127" s="113"/>
    </row>
    <row r="128" spans="2:17" ht="15.6" x14ac:dyDescent="0.3">
      <c r="B128" s="55">
        <f>IF(Inskrivning!A130="d",Inskrivning!J130,0)</f>
        <v>0</v>
      </c>
      <c r="C128" s="35">
        <f>IF(Inskrivning!A130="d",Inskrivning!K130,0)</f>
        <v>0</v>
      </c>
      <c r="D128" s="16">
        <f>IF(Inskrivning!A130="d",Inskrivning!L130,0)</f>
        <v>0</v>
      </c>
      <c r="E128" s="16">
        <f>IF(Inskrivning!A130="d",Inskrivning!M130,0)</f>
        <v>0</v>
      </c>
      <c r="F128" s="16">
        <f>IF(Inskrivning!A130="d",Inskrivning!N130,0)</f>
        <v>0</v>
      </c>
      <c r="G128" s="16">
        <f>IF(Inskrivning!A130="d",Inskrivning!O130,0)</f>
        <v>0</v>
      </c>
      <c r="H128" s="16">
        <f>IF(Inskrivning!A130="d",Inskrivning!P130,0)</f>
        <v>0</v>
      </c>
      <c r="I128" s="73">
        <f>IF(Inskrivning!A130="d",Inskrivning!Q130,0)</f>
        <v>0</v>
      </c>
      <c r="J128" s="16">
        <f>IF(Inskrivning!A130="d",Inskrivning!R130,0)</f>
        <v>0</v>
      </c>
      <c r="K128" s="16">
        <f>IF(Inskrivning!A130="d",Inskrivning!S130,0)</f>
        <v>0</v>
      </c>
      <c r="L128" s="16">
        <f>IF(Inskrivning!A130="d",Inskrivning!T130,0)</f>
        <v>0</v>
      </c>
      <c r="M128" s="16">
        <f>IF(Inskrivning!A130="d",Inskrivning!U130,0)</f>
        <v>0</v>
      </c>
      <c r="N128" s="16">
        <f>IF(Inskrivning!A130="d",Inskrivning!V130,0)</f>
        <v>0</v>
      </c>
      <c r="O128" s="73">
        <f>IF(Inskrivning!A130="d",Inskrivning!W130,0)</f>
        <v>0</v>
      </c>
      <c r="P128" s="73">
        <f>IF(Inskrivning!A130="d",Inskrivning!X130,0)</f>
        <v>0</v>
      </c>
      <c r="Q128" s="113"/>
    </row>
    <row r="129" spans="2:17" ht="15.6" x14ac:dyDescent="0.3">
      <c r="B129" s="55">
        <f>IF(Inskrivning!A131="d",Inskrivning!J131,0)</f>
        <v>0</v>
      </c>
      <c r="C129" s="35">
        <f>IF(Inskrivning!A131="d",Inskrivning!K131,0)</f>
        <v>0</v>
      </c>
      <c r="D129" s="16">
        <f>IF(Inskrivning!A131="d",Inskrivning!L131,0)</f>
        <v>0</v>
      </c>
      <c r="E129" s="16">
        <f>IF(Inskrivning!A131="d",Inskrivning!M131,0)</f>
        <v>0</v>
      </c>
      <c r="F129" s="16">
        <f>IF(Inskrivning!A131="d",Inskrivning!N131,0)</f>
        <v>0</v>
      </c>
      <c r="G129" s="16">
        <f>IF(Inskrivning!A131="d",Inskrivning!O131,0)</f>
        <v>0</v>
      </c>
      <c r="H129" s="16">
        <f>IF(Inskrivning!A131="d",Inskrivning!P131,0)</f>
        <v>0</v>
      </c>
      <c r="I129" s="73">
        <f>IF(Inskrivning!A131="d",Inskrivning!Q131,0)</f>
        <v>0</v>
      </c>
      <c r="J129" s="16">
        <f>IF(Inskrivning!A131="d",Inskrivning!R131,0)</f>
        <v>0</v>
      </c>
      <c r="K129" s="16">
        <f>IF(Inskrivning!A131="d",Inskrivning!S131,0)</f>
        <v>0</v>
      </c>
      <c r="L129" s="16">
        <f>IF(Inskrivning!A131="d",Inskrivning!T131,0)</f>
        <v>0</v>
      </c>
      <c r="M129" s="16">
        <f>IF(Inskrivning!A131="d",Inskrivning!U131,0)</f>
        <v>0</v>
      </c>
      <c r="N129" s="16">
        <f>IF(Inskrivning!A131="d",Inskrivning!V131,0)</f>
        <v>0</v>
      </c>
      <c r="O129" s="73">
        <f>IF(Inskrivning!A131="d",Inskrivning!W131,0)</f>
        <v>0</v>
      </c>
      <c r="P129" s="73">
        <f>IF(Inskrivning!A131="d",Inskrivning!X131,0)</f>
        <v>0</v>
      </c>
      <c r="Q129" s="113"/>
    </row>
    <row r="130" spans="2:17" ht="15.6" x14ac:dyDescent="0.3">
      <c r="B130" s="55">
        <f>IF(Inskrivning!A132="d",Inskrivning!J132,0)</f>
        <v>0</v>
      </c>
      <c r="C130" s="35">
        <f>IF(Inskrivning!A132="d",Inskrivning!K132,0)</f>
        <v>0</v>
      </c>
      <c r="D130" s="16">
        <f>IF(Inskrivning!A132="d",Inskrivning!L132,0)</f>
        <v>0</v>
      </c>
      <c r="E130" s="16">
        <f>IF(Inskrivning!A132="d",Inskrivning!M132,0)</f>
        <v>0</v>
      </c>
      <c r="F130" s="16">
        <f>IF(Inskrivning!A132="d",Inskrivning!N132,0)</f>
        <v>0</v>
      </c>
      <c r="G130" s="16">
        <f>IF(Inskrivning!A132="d",Inskrivning!O132,0)</f>
        <v>0</v>
      </c>
      <c r="H130" s="16">
        <f>IF(Inskrivning!A132="d",Inskrivning!P132,0)</f>
        <v>0</v>
      </c>
      <c r="I130" s="73">
        <f>IF(Inskrivning!A132="d",Inskrivning!Q132,0)</f>
        <v>0</v>
      </c>
      <c r="J130" s="16">
        <f>IF(Inskrivning!A132="d",Inskrivning!R132,0)</f>
        <v>0</v>
      </c>
      <c r="K130" s="16">
        <f>IF(Inskrivning!A132="d",Inskrivning!S132,0)</f>
        <v>0</v>
      </c>
      <c r="L130" s="16">
        <f>IF(Inskrivning!A132="d",Inskrivning!T132,0)</f>
        <v>0</v>
      </c>
      <c r="M130" s="16">
        <f>IF(Inskrivning!A132="d",Inskrivning!U132,0)</f>
        <v>0</v>
      </c>
      <c r="N130" s="16">
        <f>IF(Inskrivning!A132="d",Inskrivning!V132,0)</f>
        <v>0</v>
      </c>
      <c r="O130" s="73">
        <f>IF(Inskrivning!A132="d",Inskrivning!W132,0)</f>
        <v>0</v>
      </c>
      <c r="P130" s="73">
        <f>IF(Inskrivning!A132="d",Inskrivning!X132,0)</f>
        <v>0</v>
      </c>
      <c r="Q130" s="113"/>
    </row>
    <row r="131" spans="2:17" ht="15.6" x14ac:dyDescent="0.3">
      <c r="B131" s="55">
        <f>IF(Inskrivning!A133="d",Inskrivning!J133,0)</f>
        <v>0</v>
      </c>
      <c r="C131" s="35">
        <f>IF(Inskrivning!A133="d",Inskrivning!K133,0)</f>
        <v>0</v>
      </c>
      <c r="D131" s="16">
        <f>IF(Inskrivning!A133="d",Inskrivning!L133,0)</f>
        <v>0</v>
      </c>
      <c r="E131" s="16">
        <f>IF(Inskrivning!A133="d",Inskrivning!M133,0)</f>
        <v>0</v>
      </c>
      <c r="F131" s="16">
        <f>IF(Inskrivning!A133="d",Inskrivning!N133,0)</f>
        <v>0</v>
      </c>
      <c r="G131" s="16">
        <f>IF(Inskrivning!A133="d",Inskrivning!O133,0)</f>
        <v>0</v>
      </c>
      <c r="H131" s="16">
        <f>IF(Inskrivning!A133="d",Inskrivning!P133,0)</f>
        <v>0</v>
      </c>
      <c r="I131" s="73">
        <f>IF(Inskrivning!A133="d",Inskrivning!Q133,0)</f>
        <v>0</v>
      </c>
      <c r="J131" s="16">
        <f>IF(Inskrivning!A133="d",Inskrivning!R133,0)</f>
        <v>0</v>
      </c>
      <c r="K131" s="16">
        <f>IF(Inskrivning!A133="d",Inskrivning!S133,0)</f>
        <v>0</v>
      </c>
      <c r="L131" s="16">
        <f>IF(Inskrivning!A133="d",Inskrivning!T133,0)</f>
        <v>0</v>
      </c>
      <c r="M131" s="16">
        <f>IF(Inskrivning!A133="d",Inskrivning!U133,0)</f>
        <v>0</v>
      </c>
      <c r="N131" s="16">
        <f>IF(Inskrivning!A133="d",Inskrivning!V133,0)</f>
        <v>0</v>
      </c>
      <c r="O131" s="73">
        <f>IF(Inskrivning!A133="d",Inskrivning!W133,0)</f>
        <v>0</v>
      </c>
      <c r="P131" s="73">
        <f>IF(Inskrivning!A133="d",Inskrivning!X133,0)</f>
        <v>0</v>
      </c>
      <c r="Q131" s="113"/>
    </row>
    <row r="132" spans="2:17" ht="15.6" x14ac:dyDescent="0.3">
      <c r="B132" s="55">
        <f>IF(Inskrivning!A134="d",Inskrivning!J134,0)</f>
        <v>0</v>
      </c>
      <c r="C132" s="35">
        <f>IF(Inskrivning!A134="d",Inskrivning!K134,0)</f>
        <v>0</v>
      </c>
      <c r="D132" s="16">
        <f>IF(Inskrivning!A134="d",Inskrivning!L134,0)</f>
        <v>0</v>
      </c>
      <c r="E132" s="16">
        <f>IF(Inskrivning!A134="d",Inskrivning!M134,0)</f>
        <v>0</v>
      </c>
      <c r="F132" s="16">
        <f>IF(Inskrivning!A134="d",Inskrivning!N134,0)</f>
        <v>0</v>
      </c>
      <c r="G132" s="16">
        <f>IF(Inskrivning!A134="d",Inskrivning!O134,0)</f>
        <v>0</v>
      </c>
      <c r="H132" s="16">
        <f>IF(Inskrivning!A134="d",Inskrivning!P134,0)</f>
        <v>0</v>
      </c>
      <c r="I132" s="73">
        <f>IF(Inskrivning!A134="d",Inskrivning!Q134,0)</f>
        <v>0</v>
      </c>
      <c r="J132" s="16">
        <f>IF(Inskrivning!A134="d",Inskrivning!R134,0)</f>
        <v>0</v>
      </c>
      <c r="K132" s="16">
        <f>IF(Inskrivning!A134="d",Inskrivning!S134,0)</f>
        <v>0</v>
      </c>
      <c r="L132" s="16">
        <f>IF(Inskrivning!A134="d",Inskrivning!T134,0)</f>
        <v>0</v>
      </c>
      <c r="M132" s="16">
        <f>IF(Inskrivning!A134="d",Inskrivning!U134,0)</f>
        <v>0</v>
      </c>
      <c r="N132" s="16">
        <f>IF(Inskrivning!A134="d",Inskrivning!V134,0)</f>
        <v>0</v>
      </c>
      <c r="O132" s="73">
        <f>IF(Inskrivning!A134="d",Inskrivning!W134,0)</f>
        <v>0</v>
      </c>
      <c r="P132" s="73">
        <f>IF(Inskrivning!A134="d",Inskrivning!X134,0)</f>
        <v>0</v>
      </c>
      <c r="Q132" s="113"/>
    </row>
    <row r="133" spans="2:17" ht="15.6" x14ac:dyDescent="0.3">
      <c r="B133" s="55">
        <f>IF(Inskrivning!A135="d",Inskrivning!J135,0)</f>
        <v>0</v>
      </c>
      <c r="C133" s="35">
        <f>IF(Inskrivning!A135="d",Inskrivning!K135,0)</f>
        <v>0</v>
      </c>
      <c r="D133" s="16">
        <f>IF(Inskrivning!A135="d",Inskrivning!L135,0)</f>
        <v>0</v>
      </c>
      <c r="E133" s="16">
        <f>IF(Inskrivning!A135="d",Inskrivning!M135,0)</f>
        <v>0</v>
      </c>
      <c r="F133" s="16">
        <f>IF(Inskrivning!A135="d",Inskrivning!N135,0)</f>
        <v>0</v>
      </c>
      <c r="G133" s="16">
        <f>IF(Inskrivning!A135="d",Inskrivning!O135,0)</f>
        <v>0</v>
      </c>
      <c r="H133" s="16">
        <f>IF(Inskrivning!A135="d",Inskrivning!P135,0)</f>
        <v>0</v>
      </c>
      <c r="I133" s="73">
        <f>IF(Inskrivning!A135="d",Inskrivning!Q135,0)</f>
        <v>0</v>
      </c>
      <c r="J133" s="16">
        <f>IF(Inskrivning!A135="d",Inskrivning!R135,0)</f>
        <v>0</v>
      </c>
      <c r="K133" s="16">
        <f>IF(Inskrivning!A135="d",Inskrivning!S135,0)</f>
        <v>0</v>
      </c>
      <c r="L133" s="16">
        <f>IF(Inskrivning!A135="d",Inskrivning!T135,0)</f>
        <v>0</v>
      </c>
      <c r="M133" s="16">
        <f>IF(Inskrivning!A135="d",Inskrivning!U135,0)</f>
        <v>0</v>
      </c>
      <c r="N133" s="16">
        <f>IF(Inskrivning!A135="d",Inskrivning!V135,0)</f>
        <v>0</v>
      </c>
      <c r="O133" s="73">
        <f>IF(Inskrivning!A135="d",Inskrivning!W135,0)</f>
        <v>0</v>
      </c>
      <c r="P133" s="73">
        <f>IF(Inskrivning!A135="d",Inskrivning!X135,0)</f>
        <v>0</v>
      </c>
      <c r="Q133" s="113"/>
    </row>
    <row r="134" spans="2:17" ht="15.6" x14ac:dyDescent="0.3">
      <c r="B134" s="55">
        <f>IF(Inskrivning!A136="d",Inskrivning!J136,0)</f>
        <v>0</v>
      </c>
      <c r="C134" s="35">
        <f>IF(Inskrivning!A136="d",Inskrivning!K136,0)</f>
        <v>0</v>
      </c>
      <c r="D134" s="16">
        <f>IF(Inskrivning!A136="d",Inskrivning!L136,0)</f>
        <v>0</v>
      </c>
      <c r="E134" s="16">
        <f>IF(Inskrivning!A136="d",Inskrivning!M136,0)</f>
        <v>0</v>
      </c>
      <c r="F134" s="16">
        <f>IF(Inskrivning!A136="d",Inskrivning!N136,0)</f>
        <v>0</v>
      </c>
      <c r="G134" s="16">
        <f>IF(Inskrivning!A136="d",Inskrivning!O136,0)</f>
        <v>0</v>
      </c>
      <c r="H134" s="16">
        <f>IF(Inskrivning!A136="d",Inskrivning!P136,0)</f>
        <v>0</v>
      </c>
      <c r="I134" s="73">
        <f>IF(Inskrivning!A136="d",Inskrivning!Q136,0)</f>
        <v>0</v>
      </c>
      <c r="J134" s="16">
        <f>IF(Inskrivning!A136="d",Inskrivning!R136,0)</f>
        <v>0</v>
      </c>
      <c r="K134" s="16">
        <f>IF(Inskrivning!A136="d",Inskrivning!S136,0)</f>
        <v>0</v>
      </c>
      <c r="L134" s="16">
        <f>IF(Inskrivning!A136="d",Inskrivning!T136,0)</f>
        <v>0</v>
      </c>
      <c r="M134" s="16">
        <f>IF(Inskrivning!A136="d",Inskrivning!U136,0)</f>
        <v>0</v>
      </c>
      <c r="N134" s="16">
        <f>IF(Inskrivning!A136="d",Inskrivning!V136,0)</f>
        <v>0</v>
      </c>
      <c r="O134" s="73">
        <f>IF(Inskrivning!A136="d",Inskrivning!W136,0)</f>
        <v>0</v>
      </c>
      <c r="P134" s="73">
        <f>IF(Inskrivning!A136="d",Inskrivning!X136,0)</f>
        <v>0</v>
      </c>
      <c r="Q134" s="113"/>
    </row>
    <row r="135" spans="2:17" ht="15.6" x14ac:dyDescent="0.3">
      <c r="B135" s="55">
        <f>IF(Inskrivning!A137="d",Inskrivning!J137,0)</f>
        <v>0</v>
      </c>
      <c r="C135" s="35">
        <f>IF(Inskrivning!A137="d",Inskrivning!K137,0)</f>
        <v>0</v>
      </c>
      <c r="D135" s="16">
        <f>IF(Inskrivning!A137="d",Inskrivning!L137,0)</f>
        <v>0</v>
      </c>
      <c r="E135" s="16">
        <f>IF(Inskrivning!A137="d",Inskrivning!M137,0)</f>
        <v>0</v>
      </c>
      <c r="F135" s="16">
        <f>IF(Inskrivning!A137="d",Inskrivning!N137,0)</f>
        <v>0</v>
      </c>
      <c r="G135" s="16">
        <f>IF(Inskrivning!A137="d",Inskrivning!O137,0)</f>
        <v>0</v>
      </c>
      <c r="H135" s="16">
        <f>IF(Inskrivning!A137="d",Inskrivning!P137,0)</f>
        <v>0</v>
      </c>
      <c r="I135" s="73">
        <f>IF(Inskrivning!A137="d",Inskrivning!Q137,0)</f>
        <v>0</v>
      </c>
      <c r="J135" s="16">
        <f>IF(Inskrivning!A137="d",Inskrivning!R137,0)</f>
        <v>0</v>
      </c>
      <c r="K135" s="16">
        <f>IF(Inskrivning!A137="d",Inskrivning!S137,0)</f>
        <v>0</v>
      </c>
      <c r="L135" s="16">
        <f>IF(Inskrivning!A137="d",Inskrivning!T137,0)</f>
        <v>0</v>
      </c>
      <c r="M135" s="16">
        <f>IF(Inskrivning!A137="d",Inskrivning!U137,0)</f>
        <v>0</v>
      </c>
      <c r="N135" s="16">
        <f>IF(Inskrivning!A137="d",Inskrivning!V137,0)</f>
        <v>0</v>
      </c>
      <c r="O135" s="73">
        <f>IF(Inskrivning!A137="d",Inskrivning!W137,0)</f>
        <v>0</v>
      </c>
      <c r="P135" s="73">
        <f>IF(Inskrivning!A137="d",Inskrivning!X137,0)</f>
        <v>0</v>
      </c>
      <c r="Q135" s="113"/>
    </row>
    <row r="136" spans="2:17" ht="15.6" x14ac:dyDescent="0.3">
      <c r="B136" s="55">
        <f>IF(Inskrivning!A138="d",Inskrivning!J138,0)</f>
        <v>0</v>
      </c>
      <c r="C136" s="35">
        <f>IF(Inskrivning!A138="d",Inskrivning!K138,0)</f>
        <v>0</v>
      </c>
      <c r="D136" s="16">
        <f>IF(Inskrivning!A138="d",Inskrivning!L138,0)</f>
        <v>0</v>
      </c>
      <c r="E136" s="16">
        <f>IF(Inskrivning!A138="d",Inskrivning!M138,0)</f>
        <v>0</v>
      </c>
      <c r="F136" s="16">
        <f>IF(Inskrivning!A138="d",Inskrivning!N138,0)</f>
        <v>0</v>
      </c>
      <c r="G136" s="16">
        <f>IF(Inskrivning!A138="d",Inskrivning!O138,0)</f>
        <v>0</v>
      </c>
      <c r="H136" s="16">
        <f>IF(Inskrivning!A138="d",Inskrivning!P138,0)</f>
        <v>0</v>
      </c>
      <c r="I136" s="73">
        <f>IF(Inskrivning!A138="d",Inskrivning!Q138,0)</f>
        <v>0</v>
      </c>
      <c r="J136" s="16">
        <f>IF(Inskrivning!A138="d",Inskrivning!R138,0)</f>
        <v>0</v>
      </c>
      <c r="K136" s="16">
        <f>IF(Inskrivning!A138="d",Inskrivning!S138,0)</f>
        <v>0</v>
      </c>
      <c r="L136" s="16">
        <f>IF(Inskrivning!A138="d",Inskrivning!T138,0)</f>
        <v>0</v>
      </c>
      <c r="M136" s="16">
        <f>IF(Inskrivning!A138="d",Inskrivning!U138,0)</f>
        <v>0</v>
      </c>
      <c r="N136" s="16">
        <f>IF(Inskrivning!A138="d",Inskrivning!V138,0)</f>
        <v>0</v>
      </c>
      <c r="O136" s="73">
        <f>IF(Inskrivning!A138="d",Inskrivning!W138,0)</f>
        <v>0</v>
      </c>
      <c r="P136" s="73">
        <f>IF(Inskrivning!A138="d",Inskrivning!X138,0)</f>
        <v>0</v>
      </c>
      <c r="Q136" s="113"/>
    </row>
    <row r="137" spans="2:17" ht="15.6" x14ac:dyDescent="0.3">
      <c r="B137" s="55">
        <f>IF(Inskrivning!A139="d",Inskrivning!J139,0)</f>
        <v>0</v>
      </c>
      <c r="C137" s="35">
        <f>IF(Inskrivning!A139="d",Inskrivning!K139,0)</f>
        <v>0</v>
      </c>
      <c r="D137" s="16">
        <f>IF(Inskrivning!A139="d",Inskrivning!L139,0)</f>
        <v>0</v>
      </c>
      <c r="E137" s="16">
        <f>IF(Inskrivning!A139="d",Inskrivning!M139,0)</f>
        <v>0</v>
      </c>
      <c r="F137" s="16">
        <f>IF(Inskrivning!A139="d",Inskrivning!N139,0)</f>
        <v>0</v>
      </c>
      <c r="G137" s="16">
        <f>IF(Inskrivning!A139="d",Inskrivning!O139,0)</f>
        <v>0</v>
      </c>
      <c r="H137" s="16">
        <f>IF(Inskrivning!A139="d",Inskrivning!P139,0)</f>
        <v>0</v>
      </c>
      <c r="I137" s="73">
        <f>IF(Inskrivning!A139="d",Inskrivning!Q139,0)</f>
        <v>0</v>
      </c>
      <c r="J137" s="16">
        <f>IF(Inskrivning!A139="d",Inskrivning!R139,0)</f>
        <v>0</v>
      </c>
      <c r="K137" s="16">
        <f>IF(Inskrivning!A139="d",Inskrivning!S139,0)</f>
        <v>0</v>
      </c>
      <c r="L137" s="16">
        <f>IF(Inskrivning!A139="d",Inskrivning!T139,0)</f>
        <v>0</v>
      </c>
      <c r="M137" s="16">
        <f>IF(Inskrivning!A139="d",Inskrivning!U139,0)</f>
        <v>0</v>
      </c>
      <c r="N137" s="16">
        <f>IF(Inskrivning!A139="d",Inskrivning!V139,0)</f>
        <v>0</v>
      </c>
      <c r="O137" s="73">
        <f>IF(Inskrivning!A139="d",Inskrivning!W139,0)</f>
        <v>0</v>
      </c>
      <c r="P137" s="73">
        <f>IF(Inskrivning!A139="d",Inskrivning!X139,0)</f>
        <v>0</v>
      </c>
      <c r="Q137" s="113"/>
    </row>
    <row r="138" spans="2:17" ht="15.6" x14ac:dyDescent="0.3">
      <c r="B138" s="55">
        <f>IF(Inskrivning!A140="d",Inskrivning!J140,0)</f>
        <v>0</v>
      </c>
      <c r="C138" s="35">
        <f>IF(Inskrivning!A140="d",Inskrivning!K140,0)</f>
        <v>0</v>
      </c>
      <c r="D138" s="16">
        <f>IF(Inskrivning!A140="d",Inskrivning!L140,0)</f>
        <v>0</v>
      </c>
      <c r="E138" s="16">
        <f>IF(Inskrivning!A140="d",Inskrivning!M140,0)</f>
        <v>0</v>
      </c>
      <c r="F138" s="16">
        <f>IF(Inskrivning!A140="d",Inskrivning!N140,0)</f>
        <v>0</v>
      </c>
      <c r="G138" s="16">
        <f>IF(Inskrivning!A140="d",Inskrivning!O140,0)</f>
        <v>0</v>
      </c>
      <c r="H138" s="16">
        <f>IF(Inskrivning!A140="d",Inskrivning!P140,0)</f>
        <v>0</v>
      </c>
      <c r="I138" s="73">
        <f>IF(Inskrivning!A140="d",Inskrivning!Q140,0)</f>
        <v>0</v>
      </c>
      <c r="J138" s="16">
        <f>IF(Inskrivning!A140="d",Inskrivning!R140,0)</f>
        <v>0</v>
      </c>
      <c r="K138" s="16">
        <f>IF(Inskrivning!A140="d",Inskrivning!S140,0)</f>
        <v>0</v>
      </c>
      <c r="L138" s="16">
        <f>IF(Inskrivning!A140="d",Inskrivning!T140,0)</f>
        <v>0</v>
      </c>
      <c r="M138" s="16">
        <f>IF(Inskrivning!A140="d",Inskrivning!U140,0)</f>
        <v>0</v>
      </c>
      <c r="N138" s="16">
        <f>IF(Inskrivning!A140="d",Inskrivning!V140,0)</f>
        <v>0</v>
      </c>
      <c r="O138" s="73">
        <f>IF(Inskrivning!A140="d",Inskrivning!W140,0)</f>
        <v>0</v>
      </c>
      <c r="P138" s="73">
        <f>IF(Inskrivning!A140="d",Inskrivning!X140,0)</f>
        <v>0</v>
      </c>
      <c r="Q138" s="113"/>
    </row>
    <row r="139" spans="2:17" ht="15.6" x14ac:dyDescent="0.3">
      <c r="B139" s="55">
        <f>IF(Inskrivning!A141="d",Inskrivning!J141,0)</f>
        <v>0</v>
      </c>
      <c r="C139" s="35">
        <f>IF(Inskrivning!A141="d",Inskrivning!K141,0)</f>
        <v>0</v>
      </c>
      <c r="D139" s="16">
        <f>IF(Inskrivning!A141="d",Inskrivning!L141,0)</f>
        <v>0</v>
      </c>
      <c r="E139" s="16">
        <f>IF(Inskrivning!A141="d",Inskrivning!M141,0)</f>
        <v>0</v>
      </c>
      <c r="F139" s="16">
        <f>IF(Inskrivning!A141="d",Inskrivning!N141,0)</f>
        <v>0</v>
      </c>
      <c r="G139" s="16">
        <f>IF(Inskrivning!A141="d",Inskrivning!O141,0)</f>
        <v>0</v>
      </c>
      <c r="H139" s="16">
        <f>IF(Inskrivning!A141="d",Inskrivning!P141,0)</f>
        <v>0</v>
      </c>
      <c r="I139" s="73">
        <f>IF(Inskrivning!A141="d",Inskrivning!Q141,0)</f>
        <v>0</v>
      </c>
      <c r="J139" s="16">
        <f>IF(Inskrivning!A141="d",Inskrivning!R141,0)</f>
        <v>0</v>
      </c>
      <c r="K139" s="16">
        <f>IF(Inskrivning!A141="d",Inskrivning!S141,0)</f>
        <v>0</v>
      </c>
      <c r="L139" s="16">
        <f>IF(Inskrivning!A141="d",Inskrivning!T141,0)</f>
        <v>0</v>
      </c>
      <c r="M139" s="16">
        <f>IF(Inskrivning!A141="d",Inskrivning!U141,0)</f>
        <v>0</v>
      </c>
      <c r="N139" s="16">
        <f>IF(Inskrivning!A141="d",Inskrivning!V141,0)</f>
        <v>0</v>
      </c>
      <c r="O139" s="73">
        <f>IF(Inskrivning!A141="d",Inskrivning!W141,0)</f>
        <v>0</v>
      </c>
      <c r="P139" s="73">
        <f>IF(Inskrivning!A141="d",Inskrivning!X141,0)</f>
        <v>0</v>
      </c>
      <c r="Q139" s="113"/>
    </row>
    <row r="140" spans="2:17" ht="15.6" x14ac:dyDescent="0.3">
      <c r="B140" s="55">
        <f>IF(Inskrivning!A142="d",Inskrivning!J142,0)</f>
        <v>0</v>
      </c>
      <c r="C140" s="35">
        <f>IF(Inskrivning!A142="d",Inskrivning!K142,0)</f>
        <v>0</v>
      </c>
      <c r="D140" s="16">
        <f>IF(Inskrivning!A142="d",Inskrivning!L142,0)</f>
        <v>0</v>
      </c>
      <c r="E140" s="16">
        <f>IF(Inskrivning!A142="d",Inskrivning!M142,0)</f>
        <v>0</v>
      </c>
      <c r="F140" s="16">
        <f>IF(Inskrivning!A142="d",Inskrivning!N142,0)</f>
        <v>0</v>
      </c>
      <c r="G140" s="16">
        <f>IF(Inskrivning!A142="d",Inskrivning!O142,0)</f>
        <v>0</v>
      </c>
      <c r="H140" s="16">
        <f>IF(Inskrivning!A142="d",Inskrivning!P142,0)</f>
        <v>0</v>
      </c>
      <c r="I140" s="73">
        <f>IF(Inskrivning!A142="d",Inskrivning!Q142,0)</f>
        <v>0</v>
      </c>
      <c r="J140" s="16">
        <f>IF(Inskrivning!A142="d",Inskrivning!R142,0)</f>
        <v>0</v>
      </c>
      <c r="K140" s="16">
        <f>IF(Inskrivning!A142="d",Inskrivning!S142,0)</f>
        <v>0</v>
      </c>
      <c r="L140" s="16">
        <f>IF(Inskrivning!A142="d",Inskrivning!T142,0)</f>
        <v>0</v>
      </c>
      <c r="M140" s="16">
        <f>IF(Inskrivning!A142="d",Inskrivning!U142,0)</f>
        <v>0</v>
      </c>
      <c r="N140" s="16">
        <f>IF(Inskrivning!A142="d",Inskrivning!V142,0)</f>
        <v>0</v>
      </c>
      <c r="O140" s="73">
        <f>IF(Inskrivning!A142="d",Inskrivning!W142,0)</f>
        <v>0</v>
      </c>
      <c r="P140" s="73">
        <f>IF(Inskrivning!A142="d",Inskrivning!X142,0)</f>
        <v>0</v>
      </c>
      <c r="Q140" s="113"/>
    </row>
    <row r="141" spans="2:17" ht="15.6" x14ac:dyDescent="0.3">
      <c r="B141" s="55">
        <f>IF(Inskrivning!A143="d",Inskrivning!J143,0)</f>
        <v>0</v>
      </c>
      <c r="C141" s="35">
        <f>IF(Inskrivning!A143="d",Inskrivning!K143,0)</f>
        <v>0</v>
      </c>
      <c r="D141" s="16">
        <f>IF(Inskrivning!A143="d",Inskrivning!L143,0)</f>
        <v>0</v>
      </c>
      <c r="E141" s="16">
        <f>IF(Inskrivning!A143="d",Inskrivning!M143,0)</f>
        <v>0</v>
      </c>
      <c r="F141" s="16">
        <f>IF(Inskrivning!A143="d",Inskrivning!N143,0)</f>
        <v>0</v>
      </c>
      <c r="G141" s="16">
        <f>IF(Inskrivning!A143="d",Inskrivning!O143,0)</f>
        <v>0</v>
      </c>
      <c r="H141" s="16">
        <f>IF(Inskrivning!A143="d",Inskrivning!P143,0)</f>
        <v>0</v>
      </c>
      <c r="I141" s="73">
        <f>IF(Inskrivning!A143="d",Inskrivning!Q143,0)</f>
        <v>0</v>
      </c>
      <c r="J141" s="16">
        <f>IF(Inskrivning!A143="d",Inskrivning!R143,0)</f>
        <v>0</v>
      </c>
      <c r="K141" s="16">
        <f>IF(Inskrivning!A143="d",Inskrivning!S143,0)</f>
        <v>0</v>
      </c>
      <c r="L141" s="16">
        <f>IF(Inskrivning!A143="d",Inskrivning!T143,0)</f>
        <v>0</v>
      </c>
      <c r="M141" s="16">
        <f>IF(Inskrivning!A143="d",Inskrivning!U143,0)</f>
        <v>0</v>
      </c>
      <c r="N141" s="16">
        <f>IF(Inskrivning!A143="d",Inskrivning!V143,0)</f>
        <v>0</v>
      </c>
      <c r="O141" s="73">
        <f>IF(Inskrivning!A143="d",Inskrivning!W143,0)</f>
        <v>0</v>
      </c>
      <c r="P141" s="73">
        <f>IF(Inskrivning!A143="d",Inskrivning!X143,0)</f>
        <v>0</v>
      </c>
      <c r="Q141" s="113"/>
    </row>
    <row r="142" spans="2:17" ht="15.6" x14ac:dyDescent="0.3">
      <c r="B142" s="55">
        <f>IF(Inskrivning!A144="d",Inskrivning!J144,0)</f>
        <v>0</v>
      </c>
      <c r="C142" s="35">
        <f>IF(Inskrivning!A144="d",Inskrivning!K144,0)</f>
        <v>0</v>
      </c>
      <c r="D142" s="16">
        <f>IF(Inskrivning!A144="d",Inskrivning!L144,0)</f>
        <v>0</v>
      </c>
      <c r="E142" s="16">
        <f>IF(Inskrivning!A144="d",Inskrivning!M144,0)</f>
        <v>0</v>
      </c>
      <c r="F142" s="16">
        <f>IF(Inskrivning!A144="d",Inskrivning!N144,0)</f>
        <v>0</v>
      </c>
      <c r="G142" s="16">
        <f>IF(Inskrivning!A144="d",Inskrivning!O144,0)</f>
        <v>0</v>
      </c>
      <c r="H142" s="16">
        <f>IF(Inskrivning!A144="d",Inskrivning!P144,0)</f>
        <v>0</v>
      </c>
      <c r="I142" s="73">
        <f>IF(Inskrivning!A144="d",Inskrivning!Q144,0)</f>
        <v>0</v>
      </c>
      <c r="J142" s="16">
        <f>IF(Inskrivning!A144="d",Inskrivning!R144,0)</f>
        <v>0</v>
      </c>
      <c r="K142" s="16">
        <f>IF(Inskrivning!A144="d",Inskrivning!S144,0)</f>
        <v>0</v>
      </c>
      <c r="L142" s="16">
        <f>IF(Inskrivning!A144="d",Inskrivning!T144,0)</f>
        <v>0</v>
      </c>
      <c r="M142" s="16">
        <f>IF(Inskrivning!A144="d",Inskrivning!U144,0)</f>
        <v>0</v>
      </c>
      <c r="N142" s="16">
        <f>IF(Inskrivning!A144="d",Inskrivning!V144,0)</f>
        <v>0</v>
      </c>
      <c r="O142" s="73">
        <f>IF(Inskrivning!A144="d",Inskrivning!W144,0)</f>
        <v>0</v>
      </c>
      <c r="P142" s="73">
        <f>IF(Inskrivning!A144="d",Inskrivning!X144,0)</f>
        <v>0</v>
      </c>
      <c r="Q142" s="113"/>
    </row>
    <row r="143" spans="2:17" ht="15.6" x14ac:dyDescent="0.3">
      <c r="B143" s="55">
        <f>IF(Inskrivning!A145="d",Inskrivning!J145,0)</f>
        <v>0</v>
      </c>
      <c r="C143" s="35">
        <f>IF(Inskrivning!A145="d",Inskrivning!K145,0)</f>
        <v>0</v>
      </c>
      <c r="D143" s="16">
        <f>IF(Inskrivning!A145="d",Inskrivning!L145,0)</f>
        <v>0</v>
      </c>
      <c r="E143" s="16">
        <f>IF(Inskrivning!A145="d",Inskrivning!M145,0)</f>
        <v>0</v>
      </c>
      <c r="F143" s="16">
        <f>IF(Inskrivning!A145="d",Inskrivning!N145,0)</f>
        <v>0</v>
      </c>
      <c r="G143" s="16">
        <f>IF(Inskrivning!A145="d",Inskrivning!O145,0)</f>
        <v>0</v>
      </c>
      <c r="H143" s="16">
        <f>IF(Inskrivning!A145="d",Inskrivning!P145,0)</f>
        <v>0</v>
      </c>
      <c r="I143" s="73">
        <f>IF(Inskrivning!A145="d",Inskrivning!Q145,0)</f>
        <v>0</v>
      </c>
      <c r="J143" s="16">
        <f>IF(Inskrivning!A145="d",Inskrivning!R145,0)</f>
        <v>0</v>
      </c>
      <c r="K143" s="16">
        <f>IF(Inskrivning!A145="d",Inskrivning!S145,0)</f>
        <v>0</v>
      </c>
      <c r="L143" s="16">
        <f>IF(Inskrivning!A145="d",Inskrivning!T145,0)</f>
        <v>0</v>
      </c>
      <c r="M143" s="16">
        <f>IF(Inskrivning!A145="d",Inskrivning!U145,0)</f>
        <v>0</v>
      </c>
      <c r="N143" s="16">
        <f>IF(Inskrivning!A145="d",Inskrivning!V145,0)</f>
        <v>0</v>
      </c>
      <c r="O143" s="73">
        <f>IF(Inskrivning!A145="d",Inskrivning!W145,0)</f>
        <v>0</v>
      </c>
      <c r="P143" s="73">
        <f>IF(Inskrivning!A145="d",Inskrivning!X145,0)</f>
        <v>0</v>
      </c>
      <c r="Q143" s="113"/>
    </row>
    <row r="144" spans="2:17" ht="15.6" x14ac:dyDescent="0.3">
      <c r="B144" s="55">
        <f>IF(Inskrivning!A146="d",Inskrivning!J146,0)</f>
        <v>0</v>
      </c>
      <c r="C144" s="35">
        <f>IF(Inskrivning!A146="d",Inskrivning!K146,0)</f>
        <v>0</v>
      </c>
      <c r="D144" s="16">
        <f>IF(Inskrivning!A146="d",Inskrivning!L146,0)</f>
        <v>0</v>
      </c>
      <c r="E144" s="16">
        <f>IF(Inskrivning!A146="d",Inskrivning!M146,0)</f>
        <v>0</v>
      </c>
      <c r="F144" s="16">
        <f>IF(Inskrivning!A146="d",Inskrivning!N146,0)</f>
        <v>0</v>
      </c>
      <c r="G144" s="16">
        <f>IF(Inskrivning!A146="d",Inskrivning!O146,0)</f>
        <v>0</v>
      </c>
      <c r="H144" s="16">
        <f>IF(Inskrivning!A146="d",Inskrivning!P146,0)</f>
        <v>0</v>
      </c>
      <c r="I144" s="73">
        <f>IF(Inskrivning!A146="d",Inskrivning!Q146,0)</f>
        <v>0</v>
      </c>
      <c r="J144" s="16">
        <f>IF(Inskrivning!A146="d",Inskrivning!R146,0)</f>
        <v>0</v>
      </c>
      <c r="K144" s="16">
        <f>IF(Inskrivning!A146="d",Inskrivning!S146,0)</f>
        <v>0</v>
      </c>
      <c r="L144" s="16">
        <f>IF(Inskrivning!A146="d",Inskrivning!T146,0)</f>
        <v>0</v>
      </c>
      <c r="M144" s="16">
        <f>IF(Inskrivning!A146="d",Inskrivning!U146,0)</f>
        <v>0</v>
      </c>
      <c r="N144" s="16">
        <f>IF(Inskrivning!A146="d",Inskrivning!V146,0)</f>
        <v>0</v>
      </c>
      <c r="O144" s="73">
        <f>IF(Inskrivning!A146="d",Inskrivning!W146,0)</f>
        <v>0</v>
      </c>
      <c r="P144" s="73">
        <f>IF(Inskrivning!A146="d",Inskrivning!X146,0)</f>
        <v>0</v>
      </c>
      <c r="Q144" s="113"/>
    </row>
    <row r="145" spans="2:17" ht="15.6" x14ac:dyDescent="0.3">
      <c r="B145" s="55">
        <f>IF(Inskrivning!A147="d",Inskrivning!J147,0)</f>
        <v>0</v>
      </c>
      <c r="C145" s="35">
        <f>IF(Inskrivning!A147="d",Inskrivning!K147,0)</f>
        <v>0</v>
      </c>
      <c r="D145" s="16">
        <f>IF(Inskrivning!A147="d",Inskrivning!L147,0)</f>
        <v>0</v>
      </c>
      <c r="E145" s="16">
        <f>IF(Inskrivning!A147="d",Inskrivning!M147,0)</f>
        <v>0</v>
      </c>
      <c r="F145" s="16">
        <f>IF(Inskrivning!A147="d",Inskrivning!N147,0)</f>
        <v>0</v>
      </c>
      <c r="G145" s="16">
        <f>IF(Inskrivning!A147="d",Inskrivning!O147,0)</f>
        <v>0</v>
      </c>
      <c r="H145" s="16">
        <f>IF(Inskrivning!A147="d",Inskrivning!P147,0)</f>
        <v>0</v>
      </c>
      <c r="I145" s="73">
        <f>IF(Inskrivning!A147="d",Inskrivning!Q147,0)</f>
        <v>0</v>
      </c>
      <c r="J145" s="16">
        <f>IF(Inskrivning!A147="d",Inskrivning!R147,0)</f>
        <v>0</v>
      </c>
      <c r="K145" s="16">
        <f>IF(Inskrivning!A147="d",Inskrivning!S147,0)</f>
        <v>0</v>
      </c>
      <c r="L145" s="16">
        <f>IF(Inskrivning!A147="d",Inskrivning!T147,0)</f>
        <v>0</v>
      </c>
      <c r="M145" s="16">
        <f>IF(Inskrivning!A147="d",Inskrivning!U147,0)</f>
        <v>0</v>
      </c>
      <c r="N145" s="16">
        <f>IF(Inskrivning!A147="d",Inskrivning!V147,0)</f>
        <v>0</v>
      </c>
      <c r="O145" s="73">
        <f>IF(Inskrivning!A147="d",Inskrivning!W147,0)</f>
        <v>0</v>
      </c>
      <c r="P145" s="73">
        <f>IF(Inskrivning!A147="d",Inskrivning!X147,0)</f>
        <v>0</v>
      </c>
      <c r="Q145" s="113"/>
    </row>
    <row r="146" spans="2:17" ht="15.6" x14ac:dyDescent="0.3">
      <c r="B146" s="55">
        <f>IF(Inskrivning!A148="d",Inskrivning!J148,0)</f>
        <v>0</v>
      </c>
      <c r="C146" s="35">
        <f>IF(Inskrivning!A148="d",Inskrivning!K148,0)</f>
        <v>0</v>
      </c>
      <c r="D146" s="16">
        <f>IF(Inskrivning!A148="d",Inskrivning!L148,0)</f>
        <v>0</v>
      </c>
      <c r="E146" s="16">
        <f>IF(Inskrivning!A148="d",Inskrivning!M148,0)</f>
        <v>0</v>
      </c>
      <c r="F146" s="16">
        <f>IF(Inskrivning!A148="d",Inskrivning!N148,0)</f>
        <v>0</v>
      </c>
      <c r="G146" s="16">
        <f>IF(Inskrivning!A148="d",Inskrivning!O148,0)</f>
        <v>0</v>
      </c>
      <c r="H146" s="16">
        <f>IF(Inskrivning!A148="d",Inskrivning!P148,0)</f>
        <v>0</v>
      </c>
      <c r="I146" s="73">
        <f>IF(Inskrivning!A148="d",Inskrivning!Q148,0)</f>
        <v>0</v>
      </c>
      <c r="J146" s="16">
        <f>IF(Inskrivning!A148="d",Inskrivning!R148,0)</f>
        <v>0</v>
      </c>
      <c r="K146" s="16">
        <f>IF(Inskrivning!A148="d",Inskrivning!S148,0)</f>
        <v>0</v>
      </c>
      <c r="L146" s="16">
        <f>IF(Inskrivning!A148="d",Inskrivning!T148,0)</f>
        <v>0</v>
      </c>
      <c r="M146" s="16">
        <f>IF(Inskrivning!A148="d",Inskrivning!U148,0)</f>
        <v>0</v>
      </c>
      <c r="N146" s="16">
        <f>IF(Inskrivning!A148="d",Inskrivning!V148,0)</f>
        <v>0</v>
      </c>
      <c r="O146" s="73">
        <f>IF(Inskrivning!A148="d",Inskrivning!W148,0)</f>
        <v>0</v>
      </c>
      <c r="P146" s="73">
        <f>IF(Inskrivning!A148="d",Inskrivning!X148,0)</f>
        <v>0</v>
      </c>
      <c r="Q146" s="113"/>
    </row>
    <row r="147" spans="2:17" ht="15.6" x14ac:dyDescent="0.3">
      <c r="B147" s="55">
        <f>IF(Inskrivning!A149="d",Inskrivning!J149,0)</f>
        <v>0</v>
      </c>
      <c r="C147" s="35">
        <f>IF(Inskrivning!A149="d",Inskrivning!K149,0)</f>
        <v>0</v>
      </c>
      <c r="D147" s="16">
        <f>IF(Inskrivning!A149="d",Inskrivning!L149,0)</f>
        <v>0</v>
      </c>
      <c r="E147" s="16">
        <f>IF(Inskrivning!A149="d",Inskrivning!M149,0)</f>
        <v>0</v>
      </c>
      <c r="F147" s="16">
        <f>IF(Inskrivning!A149="d",Inskrivning!N149,0)</f>
        <v>0</v>
      </c>
      <c r="G147" s="16">
        <f>IF(Inskrivning!A149="d",Inskrivning!O149,0)</f>
        <v>0</v>
      </c>
      <c r="H147" s="16">
        <f>IF(Inskrivning!A149="d",Inskrivning!P149,0)</f>
        <v>0</v>
      </c>
      <c r="I147" s="73">
        <f>IF(Inskrivning!A149="d",Inskrivning!Q149,0)</f>
        <v>0</v>
      </c>
      <c r="J147" s="16">
        <f>IF(Inskrivning!A149="d",Inskrivning!R149,0)</f>
        <v>0</v>
      </c>
      <c r="K147" s="16">
        <f>IF(Inskrivning!A149="d",Inskrivning!S149,0)</f>
        <v>0</v>
      </c>
      <c r="L147" s="16">
        <f>IF(Inskrivning!A149="d",Inskrivning!T149,0)</f>
        <v>0</v>
      </c>
      <c r="M147" s="16">
        <f>IF(Inskrivning!A149="d",Inskrivning!U149,0)</f>
        <v>0</v>
      </c>
      <c r="N147" s="16">
        <f>IF(Inskrivning!A149="d",Inskrivning!V149,0)</f>
        <v>0</v>
      </c>
      <c r="O147" s="73">
        <f>IF(Inskrivning!A149="d",Inskrivning!W149,0)</f>
        <v>0</v>
      </c>
      <c r="P147" s="73">
        <f>IF(Inskrivning!A149="d",Inskrivning!X149,0)</f>
        <v>0</v>
      </c>
      <c r="Q147" s="113"/>
    </row>
    <row r="148" spans="2:17" ht="15.6" x14ac:dyDescent="0.3">
      <c r="B148" s="55">
        <f>IF(Inskrivning!A150="d",Inskrivning!J150,0)</f>
        <v>0</v>
      </c>
      <c r="C148" s="35">
        <f>IF(Inskrivning!A150="d",Inskrivning!K150,0)</f>
        <v>0</v>
      </c>
      <c r="D148" s="16">
        <f>IF(Inskrivning!A150="d",Inskrivning!L150,0)</f>
        <v>0</v>
      </c>
      <c r="E148" s="16">
        <f>IF(Inskrivning!A150="d",Inskrivning!M150,0)</f>
        <v>0</v>
      </c>
      <c r="F148" s="16">
        <f>IF(Inskrivning!A150="d",Inskrivning!N150,0)</f>
        <v>0</v>
      </c>
      <c r="G148" s="16">
        <f>IF(Inskrivning!A150="d",Inskrivning!O150,0)</f>
        <v>0</v>
      </c>
      <c r="H148" s="16">
        <f>IF(Inskrivning!A150="d",Inskrivning!P150,0)</f>
        <v>0</v>
      </c>
      <c r="I148" s="73">
        <f>IF(Inskrivning!A150="d",Inskrivning!Q150,0)</f>
        <v>0</v>
      </c>
      <c r="J148" s="16">
        <f>IF(Inskrivning!A150="d",Inskrivning!R150,0)</f>
        <v>0</v>
      </c>
      <c r="K148" s="16">
        <f>IF(Inskrivning!A150="d",Inskrivning!S150,0)</f>
        <v>0</v>
      </c>
      <c r="L148" s="16">
        <f>IF(Inskrivning!A150="d",Inskrivning!T150,0)</f>
        <v>0</v>
      </c>
      <c r="M148" s="16">
        <f>IF(Inskrivning!A150="d",Inskrivning!U150,0)</f>
        <v>0</v>
      </c>
      <c r="N148" s="16">
        <f>IF(Inskrivning!A150="d",Inskrivning!V150,0)</f>
        <v>0</v>
      </c>
      <c r="O148" s="73">
        <f>IF(Inskrivning!A150="d",Inskrivning!W150,0)</f>
        <v>0</v>
      </c>
      <c r="P148" s="73">
        <f>IF(Inskrivning!A150="d",Inskrivning!X150,0)</f>
        <v>0</v>
      </c>
      <c r="Q148" s="113"/>
    </row>
    <row r="149" spans="2:17" ht="15.6" x14ac:dyDescent="0.3">
      <c r="B149" s="55">
        <f>IF(Inskrivning!A151="d",Inskrivning!J151,0)</f>
        <v>0</v>
      </c>
      <c r="C149" s="35">
        <f>IF(Inskrivning!A151="d",Inskrivning!K151,0)</f>
        <v>0</v>
      </c>
      <c r="D149" s="16">
        <f>IF(Inskrivning!A151="d",Inskrivning!L151,0)</f>
        <v>0</v>
      </c>
      <c r="E149" s="16">
        <f>IF(Inskrivning!A151="d",Inskrivning!M151,0)</f>
        <v>0</v>
      </c>
      <c r="F149" s="16">
        <f>IF(Inskrivning!A151="d",Inskrivning!N151,0)</f>
        <v>0</v>
      </c>
      <c r="G149" s="16">
        <f>IF(Inskrivning!A151="d",Inskrivning!O151,0)</f>
        <v>0</v>
      </c>
      <c r="H149" s="16">
        <f>IF(Inskrivning!A151="d",Inskrivning!P151,0)</f>
        <v>0</v>
      </c>
      <c r="I149" s="73">
        <f>IF(Inskrivning!A151="d",Inskrivning!Q151,0)</f>
        <v>0</v>
      </c>
      <c r="J149" s="16">
        <f>IF(Inskrivning!A151="d",Inskrivning!R151,0)</f>
        <v>0</v>
      </c>
      <c r="K149" s="16">
        <f>IF(Inskrivning!A151="d",Inskrivning!S151,0)</f>
        <v>0</v>
      </c>
      <c r="L149" s="16">
        <f>IF(Inskrivning!A151="d",Inskrivning!T151,0)</f>
        <v>0</v>
      </c>
      <c r="M149" s="16">
        <f>IF(Inskrivning!A151="d",Inskrivning!U151,0)</f>
        <v>0</v>
      </c>
      <c r="N149" s="16">
        <f>IF(Inskrivning!A151="d",Inskrivning!V151,0)</f>
        <v>0</v>
      </c>
      <c r="O149" s="73">
        <f>IF(Inskrivning!A151="d",Inskrivning!W151,0)</f>
        <v>0</v>
      </c>
      <c r="P149" s="73">
        <f>IF(Inskrivning!A151="d",Inskrivning!X151,0)</f>
        <v>0</v>
      </c>
      <c r="Q149" s="113"/>
    </row>
    <row r="150" spans="2:17" ht="15.6" x14ac:dyDescent="0.3">
      <c r="B150" s="55">
        <f>IF(Inskrivning!A152="d",Inskrivning!J152,0)</f>
        <v>0</v>
      </c>
      <c r="C150" s="35">
        <f>IF(Inskrivning!A152="d",Inskrivning!K152,0)</f>
        <v>0</v>
      </c>
      <c r="D150" s="16">
        <f>IF(Inskrivning!A152="d",Inskrivning!L152,0)</f>
        <v>0</v>
      </c>
      <c r="E150" s="16">
        <f>IF(Inskrivning!A152="d",Inskrivning!M152,0)</f>
        <v>0</v>
      </c>
      <c r="F150" s="16">
        <f>IF(Inskrivning!A152="d",Inskrivning!N152,0)</f>
        <v>0</v>
      </c>
      <c r="G150" s="16">
        <f>IF(Inskrivning!A152="d",Inskrivning!O152,0)</f>
        <v>0</v>
      </c>
      <c r="H150" s="16">
        <f>IF(Inskrivning!A152="d",Inskrivning!P152,0)</f>
        <v>0</v>
      </c>
      <c r="I150" s="73">
        <f>IF(Inskrivning!A152="d",Inskrivning!Q152,0)</f>
        <v>0</v>
      </c>
      <c r="J150" s="16">
        <f>IF(Inskrivning!A152="d",Inskrivning!R152,0)</f>
        <v>0</v>
      </c>
      <c r="K150" s="16">
        <f>IF(Inskrivning!A152="d",Inskrivning!S152,0)</f>
        <v>0</v>
      </c>
      <c r="L150" s="16">
        <f>IF(Inskrivning!A152="d",Inskrivning!T152,0)</f>
        <v>0</v>
      </c>
      <c r="M150" s="16">
        <f>IF(Inskrivning!A152="d",Inskrivning!U152,0)</f>
        <v>0</v>
      </c>
      <c r="N150" s="16">
        <f>IF(Inskrivning!A152="d",Inskrivning!V152,0)</f>
        <v>0</v>
      </c>
      <c r="O150" s="73">
        <f>IF(Inskrivning!A152="d",Inskrivning!W152,0)</f>
        <v>0</v>
      </c>
      <c r="P150" s="73">
        <f>IF(Inskrivning!A152="d",Inskrivning!X152,0)</f>
        <v>0</v>
      </c>
      <c r="Q150" s="113"/>
    </row>
    <row r="151" spans="2:17" ht="15.6" x14ac:dyDescent="0.3">
      <c r="B151" s="55">
        <f>IF(Inskrivning!A153="d",Inskrivning!J153,0)</f>
        <v>0</v>
      </c>
      <c r="C151" s="35">
        <f>IF(Inskrivning!A153="d",Inskrivning!K153,0)</f>
        <v>0</v>
      </c>
      <c r="D151" s="16">
        <f>IF(Inskrivning!A153="d",Inskrivning!L153,0)</f>
        <v>0</v>
      </c>
      <c r="E151" s="16">
        <f>IF(Inskrivning!A153="d",Inskrivning!M153,0)</f>
        <v>0</v>
      </c>
      <c r="F151" s="16">
        <f>IF(Inskrivning!A153="d",Inskrivning!N153,0)</f>
        <v>0</v>
      </c>
      <c r="G151" s="16">
        <f>IF(Inskrivning!A153="d",Inskrivning!O153,0)</f>
        <v>0</v>
      </c>
      <c r="H151" s="16">
        <f>IF(Inskrivning!A153="d",Inskrivning!P153,0)</f>
        <v>0</v>
      </c>
      <c r="I151" s="73">
        <f>IF(Inskrivning!A153="d",Inskrivning!Q153,0)</f>
        <v>0</v>
      </c>
      <c r="J151" s="16">
        <f>IF(Inskrivning!A153="d",Inskrivning!R153,0)</f>
        <v>0</v>
      </c>
      <c r="K151" s="16">
        <f>IF(Inskrivning!A153="d",Inskrivning!S153,0)</f>
        <v>0</v>
      </c>
      <c r="L151" s="16">
        <f>IF(Inskrivning!A153="d",Inskrivning!T153,0)</f>
        <v>0</v>
      </c>
      <c r="M151" s="16">
        <f>IF(Inskrivning!A153="d",Inskrivning!U153,0)</f>
        <v>0</v>
      </c>
      <c r="N151" s="16">
        <f>IF(Inskrivning!A153="d",Inskrivning!V153,0)</f>
        <v>0</v>
      </c>
      <c r="O151" s="73">
        <f>IF(Inskrivning!A153="d",Inskrivning!W153,0)</f>
        <v>0</v>
      </c>
      <c r="P151" s="73">
        <f>IF(Inskrivning!A153="d",Inskrivning!X153,0)</f>
        <v>0</v>
      </c>
      <c r="Q151" s="113"/>
    </row>
    <row r="152" spans="2:17" ht="15.6" x14ac:dyDescent="0.3">
      <c r="B152" s="55">
        <f>IF(Inskrivning!A154="d",Inskrivning!J154,0)</f>
        <v>0</v>
      </c>
      <c r="C152" s="35">
        <f>IF(Inskrivning!A154="d",Inskrivning!K154,0)</f>
        <v>0</v>
      </c>
      <c r="D152" s="16">
        <f>IF(Inskrivning!A154="d",Inskrivning!L154,0)</f>
        <v>0</v>
      </c>
      <c r="E152" s="16">
        <f>IF(Inskrivning!A154="d",Inskrivning!M154,0)</f>
        <v>0</v>
      </c>
      <c r="F152" s="16">
        <f>IF(Inskrivning!A154="d",Inskrivning!N154,0)</f>
        <v>0</v>
      </c>
      <c r="G152" s="16">
        <f>IF(Inskrivning!A154="d",Inskrivning!O154,0)</f>
        <v>0</v>
      </c>
      <c r="H152" s="16">
        <f>IF(Inskrivning!A154="d",Inskrivning!P154,0)</f>
        <v>0</v>
      </c>
      <c r="I152" s="73">
        <f>IF(Inskrivning!A154="d",Inskrivning!Q154,0)</f>
        <v>0</v>
      </c>
      <c r="J152" s="16">
        <f>IF(Inskrivning!A154="d",Inskrivning!R154,0)</f>
        <v>0</v>
      </c>
      <c r="K152" s="16">
        <f>IF(Inskrivning!A154="d",Inskrivning!S154,0)</f>
        <v>0</v>
      </c>
      <c r="L152" s="16">
        <f>IF(Inskrivning!A154="d",Inskrivning!T154,0)</f>
        <v>0</v>
      </c>
      <c r="M152" s="16">
        <f>IF(Inskrivning!A154="d",Inskrivning!U154,0)</f>
        <v>0</v>
      </c>
      <c r="N152" s="16">
        <f>IF(Inskrivning!A154="d",Inskrivning!V154,0)</f>
        <v>0</v>
      </c>
      <c r="O152" s="73">
        <f>IF(Inskrivning!A154="d",Inskrivning!W154,0)</f>
        <v>0</v>
      </c>
      <c r="P152" s="73">
        <f>IF(Inskrivning!A154="d",Inskrivning!X154,0)</f>
        <v>0</v>
      </c>
      <c r="Q152" s="113"/>
    </row>
    <row r="153" spans="2:17" ht="15.6" x14ac:dyDescent="0.3">
      <c r="B153" s="55">
        <f>IF(Inskrivning!A155="d",Inskrivning!J155,0)</f>
        <v>0</v>
      </c>
      <c r="C153" s="35">
        <f>IF(Inskrivning!A155="d",Inskrivning!K155,0)</f>
        <v>0</v>
      </c>
      <c r="D153" s="16">
        <f>IF(Inskrivning!A155="d",Inskrivning!L155,0)</f>
        <v>0</v>
      </c>
      <c r="E153" s="16">
        <f>IF(Inskrivning!A155="d",Inskrivning!M155,0)</f>
        <v>0</v>
      </c>
      <c r="F153" s="16">
        <f>IF(Inskrivning!A155="d",Inskrivning!N155,0)</f>
        <v>0</v>
      </c>
      <c r="G153" s="16">
        <f>IF(Inskrivning!A155="d",Inskrivning!O155,0)</f>
        <v>0</v>
      </c>
      <c r="H153" s="16">
        <f>IF(Inskrivning!A155="d",Inskrivning!P155,0)</f>
        <v>0</v>
      </c>
      <c r="I153" s="73">
        <f>IF(Inskrivning!A155="d",Inskrivning!Q155,0)</f>
        <v>0</v>
      </c>
      <c r="J153" s="16">
        <f>IF(Inskrivning!A155="d",Inskrivning!R155,0)</f>
        <v>0</v>
      </c>
      <c r="K153" s="16">
        <f>IF(Inskrivning!A155="d",Inskrivning!S155,0)</f>
        <v>0</v>
      </c>
      <c r="L153" s="16">
        <f>IF(Inskrivning!A155="d",Inskrivning!T155,0)</f>
        <v>0</v>
      </c>
      <c r="M153" s="16">
        <f>IF(Inskrivning!A155="d",Inskrivning!U155,0)</f>
        <v>0</v>
      </c>
      <c r="N153" s="16">
        <f>IF(Inskrivning!A155="d",Inskrivning!V155,0)</f>
        <v>0</v>
      </c>
      <c r="O153" s="73">
        <f>IF(Inskrivning!A155="d",Inskrivning!W155,0)</f>
        <v>0</v>
      </c>
      <c r="P153" s="73">
        <f>IF(Inskrivning!A155="d",Inskrivning!X155,0)</f>
        <v>0</v>
      </c>
      <c r="Q153" s="113"/>
    </row>
    <row r="154" spans="2:17" ht="15.6" x14ac:dyDescent="0.3">
      <c r="B154" s="55">
        <f>IF(Inskrivning!A156="d",Inskrivning!J156,0)</f>
        <v>0</v>
      </c>
      <c r="C154" s="35">
        <f>IF(Inskrivning!A156="d",Inskrivning!K156,0)</f>
        <v>0</v>
      </c>
      <c r="D154" s="16">
        <f>IF(Inskrivning!A156="d",Inskrivning!L156,0)</f>
        <v>0</v>
      </c>
      <c r="E154" s="16">
        <f>IF(Inskrivning!A156="d",Inskrivning!M156,0)</f>
        <v>0</v>
      </c>
      <c r="F154" s="16">
        <f>IF(Inskrivning!A156="d",Inskrivning!N156,0)</f>
        <v>0</v>
      </c>
      <c r="G154" s="16">
        <f>IF(Inskrivning!A156="d",Inskrivning!O156,0)</f>
        <v>0</v>
      </c>
      <c r="H154" s="16">
        <f>IF(Inskrivning!A156="d",Inskrivning!P156,0)</f>
        <v>0</v>
      </c>
      <c r="I154" s="73">
        <f>IF(Inskrivning!A156="d",Inskrivning!Q156,0)</f>
        <v>0</v>
      </c>
      <c r="J154" s="16">
        <f>IF(Inskrivning!A156="d",Inskrivning!R156,0)</f>
        <v>0</v>
      </c>
      <c r="K154" s="16">
        <f>IF(Inskrivning!A156="d",Inskrivning!S156,0)</f>
        <v>0</v>
      </c>
      <c r="L154" s="16">
        <f>IF(Inskrivning!A156="d",Inskrivning!T156,0)</f>
        <v>0</v>
      </c>
      <c r="M154" s="16">
        <f>IF(Inskrivning!A156="d",Inskrivning!U156,0)</f>
        <v>0</v>
      </c>
      <c r="N154" s="16">
        <f>IF(Inskrivning!A156="d",Inskrivning!V156,0)</f>
        <v>0</v>
      </c>
      <c r="O154" s="73">
        <f>IF(Inskrivning!A156="d",Inskrivning!W156,0)</f>
        <v>0</v>
      </c>
      <c r="P154" s="73">
        <f>IF(Inskrivning!A156="d",Inskrivning!X156,0)</f>
        <v>0</v>
      </c>
      <c r="Q154" s="113"/>
    </row>
    <row r="155" spans="2:17" ht="15.6" x14ac:dyDescent="0.3">
      <c r="B155" s="55">
        <f>IF(Inskrivning!A157="d",Inskrivning!J157,0)</f>
        <v>0</v>
      </c>
      <c r="C155" s="35">
        <f>IF(Inskrivning!A157="d",Inskrivning!K157,0)</f>
        <v>0</v>
      </c>
      <c r="D155" s="16">
        <f>IF(Inskrivning!A157="d",Inskrivning!L157,0)</f>
        <v>0</v>
      </c>
      <c r="E155" s="16">
        <f>IF(Inskrivning!A157="d",Inskrivning!M157,0)</f>
        <v>0</v>
      </c>
      <c r="F155" s="16">
        <f>IF(Inskrivning!A157="d",Inskrivning!N157,0)</f>
        <v>0</v>
      </c>
      <c r="G155" s="16">
        <f>IF(Inskrivning!A157="d",Inskrivning!O157,0)</f>
        <v>0</v>
      </c>
      <c r="H155" s="16">
        <f>IF(Inskrivning!A157="d",Inskrivning!P157,0)</f>
        <v>0</v>
      </c>
      <c r="I155" s="73">
        <f>IF(Inskrivning!A157="d",Inskrivning!Q157,0)</f>
        <v>0</v>
      </c>
      <c r="J155" s="16">
        <f>IF(Inskrivning!A157="d",Inskrivning!R157,0)</f>
        <v>0</v>
      </c>
      <c r="K155" s="16">
        <f>IF(Inskrivning!A157="d",Inskrivning!S157,0)</f>
        <v>0</v>
      </c>
      <c r="L155" s="16">
        <f>IF(Inskrivning!A157="d",Inskrivning!T157,0)</f>
        <v>0</v>
      </c>
      <c r="M155" s="16">
        <f>IF(Inskrivning!A157="d",Inskrivning!U157,0)</f>
        <v>0</v>
      </c>
      <c r="N155" s="16">
        <f>IF(Inskrivning!A157="d",Inskrivning!V157,0)</f>
        <v>0</v>
      </c>
      <c r="O155" s="73">
        <f>IF(Inskrivning!A157="d",Inskrivning!W157,0)</f>
        <v>0</v>
      </c>
      <c r="P155" s="73">
        <f>IF(Inskrivning!A157="d",Inskrivning!X157,0)</f>
        <v>0</v>
      </c>
      <c r="Q155" s="113"/>
    </row>
    <row r="156" spans="2:17" ht="15.6" x14ac:dyDescent="0.3">
      <c r="B156" s="55">
        <f>IF(Inskrivning!A158="d",Inskrivning!J158,0)</f>
        <v>0</v>
      </c>
      <c r="C156" s="35">
        <f>IF(Inskrivning!A158="d",Inskrivning!K158,0)</f>
        <v>0</v>
      </c>
      <c r="D156" s="16">
        <f>IF(Inskrivning!A158="d",Inskrivning!L158,0)</f>
        <v>0</v>
      </c>
      <c r="E156" s="16">
        <f>IF(Inskrivning!A158="d",Inskrivning!M158,0)</f>
        <v>0</v>
      </c>
      <c r="F156" s="16">
        <f>IF(Inskrivning!A158="d",Inskrivning!N158,0)</f>
        <v>0</v>
      </c>
      <c r="G156" s="16">
        <f>IF(Inskrivning!A158="d",Inskrivning!O158,0)</f>
        <v>0</v>
      </c>
      <c r="H156" s="16">
        <f>IF(Inskrivning!A158="d",Inskrivning!P158,0)</f>
        <v>0</v>
      </c>
      <c r="I156" s="73">
        <f>IF(Inskrivning!A158="d",Inskrivning!Q158,0)</f>
        <v>0</v>
      </c>
      <c r="J156" s="16">
        <f>IF(Inskrivning!A158="d",Inskrivning!R158,0)</f>
        <v>0</v>
      </c>
      <c r="K156" s="16">
        <f>IF(Inskrivning!A158="d",Inskrivning!S158,0)</f>
        <v>0</v>
      </c>
      <c r="L156" s="16">
        <f>IF(Inskrivning!A158="d",Inskrivning!T158,0)</f>
        <v>0</v>
      </c>
      <c r="M156" s="16">
        <f>IF(Inskrivning!A158="d",Inskrivning!U158,0)</f>
        <v>0</v>
      </c>
      <c r="N156" s="16">
        <f>IF(Inskrivning!A158="d",Inskrivning!V158,0)</f>
        <v>0</v>
      </c>
      <c r="O156" s="73">
        <f>IF(Inskrivning!A158="d",Inskrivning!W158,0)</f>
        <v>0</v>
      </c>
      <c r="P156" s="73">
        <f>IF(Inskrivning!A158="d",Inskrivning!X158,0)</f>
        <v>0</v>
      </c>
      <c r="Q156" s="113"/>
    </row>
    <row r="157" spans="2:17" ht="15.6" x14ac:dyDescent="0.3">
      <c r="B157" s="55">
        <f>IF(Inskrivning!A159="d",Inskrivning!J159,0)</f>
        <v>0</v>
      </c>
      <c r="C157" s="35">
        <f>IF(Inskrivning!A159="d",Inskrivning!K159,0)</f>
        <v>0</v>
      </c>
      <c r="D157" s="16">
        <f>IF(Inskrivning!A159="d",Inskrivning!L159,0)</f>
        <v>0</v>
      </c>
      <c r="E157" s="16">
        <f>IF(Inskrivning!A159="d",Inskrivning!M159,0)</f>
        <v>0</v>
      </c>
      <c r="F157" s="16">
        <f>IF(Inskrivning!A159="d",Inskrivning!N159,0)</f>
        <v>0</v>
      </c>
      <c r="G157" s="16">
        <f>IF(Inskrivning!A159="d",Inskrivning!O159,0)</f>
        <v>0</v>
      </c>
      <c r="H157" s="16">
        <f>IF(Inskrivning!A159="d",Inskrivning!P159,0)</f>
        <v>0</v>
      </c>
      <c r="I157" s="73">
        <f>IF(Inskrivning!A159="d",Inskrivning!Q159,0)</f>
        <v>0</v>
      </c>
      <c r="J157" s="16">
        <f>IF(Inskrivning!A159="d",Inskrivning!R159,0)</f>
        <v>0</v>
      </c>
      <c r="K157" s="16">
        <f>IF(Inskrivning!A159="d",Inskrivning!S159,0)</f>
        <v>0</v>
      </c>
      <c r="L157" s="16">
        <f>IF(Inskrivning!A159="d",Inskrivning!T159,0)</f>
        <v>0</v>
      </c>
      <c r="M157" s="16">
        <f>IF(Inskrivning!A159="d",Inskrivning!U159,0)</f>
        <v>0</v>
      </c>
      <c r="N157" s="16">
        <f>IF(Inskrivning!A159="d",Inskrivning!V159,0)</f>
        <v>0</v>
      </c>
      <c r="O157" s="73">
        <f>IF(Inskrivning!A159="d",Inskrivning!W159,0)</f>
        <v>0</v>
      </c>
      <c r="P157" s="73">
        <f>IF(Inskrivning!A159="d",Inskrivning!X159,0)</f>
        <v>0</v>
      </c>
      <c r="Q157" s="113"/>
    </row>
    <row r="158" spans="2:17" ht="15.6" x14ac:dyDescent="0.3">
      <c r="B158" s="55">
        <f>IF(Inskrivning!A160="d",Inskrivning!J160,0)</f>
        <v>0</v>
      </c>
      <c r="C158" s="35">
        <f>IF(Inskrivning!A160="d",Inskrivning!K160,0)</f>
        <v>0</v>
      </c>
      <c r="D158" s="16">
        <f>IF(Inskrivning!A160="d",Inskrivning!L160,0)</f>
        <v>0</v>
      </c>
      <c r="E158" s="16">
        <f>IF(Inskrivning!A160="d",Inskrivning!M160,0)</f>
        <v>0</v>
      </c>
      <c r="F158" s="16">
        <f>IF(Inskrivning!A160="d",Inskrivning!N160,0)</f>
        <v>0</v>
      </c>
      <c r="G158" s="16">
        <f>IF(Inskrivning!A160="d",Inskrivning!O160,0)</f>
        <v>0</v>
      </c>
      <c r="H158" s="16">
        <f>IF(Inskrivning!A160="d",Inskrivning!P160,0)</f>
        <v>0</v>
      </c>
      <c r="I158" s="73">
        <f>IF(Inskrivning!A160="d",Inskrivning!Q160,0)</f>
        <v>0</v>
      </c>
      <c r="J158" s="16">
        <f>IF(Inskrivning!A160="d",Inskrivning!R160,0)</f>
        <v>0</v>
      </c>
      <c r="K158" s="16">
        <f>IF(Inskrivning!A160="d",Inskrivning!S160,0)</f>
        <v>0</v>
      </c>
      <c r="L158" s="16">
        <f>IF(Inskrivning!A160="d",Inskrivning!T160,0)</f>
        <v>0</v>
      </c>
      <c r="M158" s="16">
        <f>IF(Inskrivning!A160="d",Inskrivning!U160,0)</f>
        <v>0</v>
      </c>
      <c r="N158" s="16">
        <f>IF(Inskrivning!A160="d",Inskrivning!V160,0)</f>
        <v>0</v>
      </c>
      <c r="O158" s="73">
        <f>IF(Inskrivning!A160="d",Inskrivning!W160,0)</f>
        <v>0</v>
      </c>
      <c r="P158" s="73">
        <f>IF(Inskrivning!A160="d",Inskrivning!X160,0)</f>
        <v>0</v>
      </c>
      <c r="Q158" s="113"/>
    </row>
    <row r="159" spans="2:17" ht="15.6" x14ac:dyDescent="0.3">
      <c r="B159" s="55">
        <f>IF(Inskrivning!A161="d",Inskrivning!J161,0)</f>
        <v>0</v>
      </c>
      <c r="C159" s="35">
        <f>IF(Inskrivning!A161="d",Inskrivning!K161,0)</f>
        <v>0</v>
      </c>
      <c r="D159" s="16">
        <f>IF(Inskrivning!A161="d",Inskrivning!L161,0)</f>
        <v>0</v>
      </c>
      <c r="E159" s="16">
        <f>IF(Inskrivning!A161="d",Inskrivning!M161,0)</f>
        <v>0</v>
      </c>
      <c r="F159" s="16">
        <f>IF(Inskrivning!A161="d",Inskrivning!N161,0)</f>
        <v>0</v>
      </c>
      <c r="G159" s="16">
        <f>IF(Inskrivning!A161="d",Inskrivning!O161,0)</f>
        <v>0</v>
      </c>
      <c r="H159" s="16">
        <f>IF(Inskrivning!A161="d",Inskrivning!P161,0)</f>
        <v>0</v>
      </c>
      <c r="I159" s="73">
        <f>IF(Inskrivning!A161="d",Inskrivning!Q161,0)</f>
        <v>0</v>
      </c>
      <c r="J159" s="16">
        <f>IF(Inskrivning!A161="d",Inskrivning!R161,0)</f>
        <v>0</v>
      </c>
      <c r="K159" s="16">
        <f>IF(Inskrivning!A161="d",Inskrivning!S161,0)</f>
        <v>0</v>
      </c>
      <c r="L159" s="16">
        <f>IF(Inskrivning!A161="d",Inskrivning!T161,0)</f>
        <v>0</v>
      </c>
      <c r="M159" s="16">
        <f>IF(Inskrivning!A161="d",Inskrivning!U161,0)</f>
        <v>0</v>
      </c>
      <c r="N159" s="16">
        <f>IF(Inskrivning!A161="d",Inskrivning!V161,0)</f>
        <v>0</v>
      </c>
      <c r="O159" s="73">
        <f>IF(Inskrivning!A161="d",Inskrivning!W161,0)</f>
        <v>0</v>
      </c>
      <c r="P159" s="73">
        <f>IF(Inskrivning!A161="d",Inskrivning!X161,0)</f>
        <v>0</v>
      </c>
      <c r="Q159" s="113"/>
    </row>
    <row r="160" spans="2:17" ht="15.6" x14ac:dyDescent="0.3">
      <c r="B160" s="55">
        <f>IF(Inskrivning!A162="d",Inskrivning!J162,0)</f>
        <v>0</v>
      </c>
      <c r="C160" s="35">
        <f>IF(Inskrivning!A162="d",Inskrivning!K162,0)</f>
        <v>0</v>
      </c>
      <c r="D160" s="16">
        <f>IF(Inskrivning!A162="d",Inskrivning!L162,0)</f>
        <v>0</v>
      </c>
      <c r="E160" s="16">
        <f>IF(Inskrivning!A162="d",Inskrivning!M162,0)</f>
        <v>0</v>
      </c>
      <c r="F160" s="16">
        <f>IF(Inskrivning!A162="d",Inskrivning!N162,0)</f>
        <v>0</v>
      </c>
      <c r="G160" s="16">
        <f>IF(Inskrivning!A162="d",Inskrivning!O162,0)</f>
        <v>0</v>
      </c>
      <c r="H160" s="16">
        <f>IF(Inskrivning!A162="d",Inskrivning!P162,0)</f>
        <v>0</v>
      </c>
      <c r="I160" s="73">
        <f>IF(Inskrivning!A162="d",Inskrivning!Q162,0)</f>
        <v>0</v>
      </c>
      <c r="J160" s="16">
        <f>IF(Inskrivning!A162="d",Inskrivning!R162,0)</f>
        <v>0</v>
      </c>
      <c r="K160" s="16">
        <f>IF(Inskrivning!A162="d",Inskrivning!S162,0)</f>
        <v>0</v>
      </c>
      <c r="L160" s="16">
        <f>IF(Inskrivning!A162="d",Inskrivning!T162,0)</f>
        <v>0</v>
      </c>
      <c r="M160" s="16">
        <f>IF(Inskrivning!A162="d",Inskrivning!U162,0)</f>
        <v>0</v>
      </c>
      <c r="N160" s="16">
        <f>IF(Inskrivning!A162="d",Inskrivning!V162,0)</f>
        <v>0</v>
      </c>
      <c r="O160" s="73">
        <f>IF(Inskrivning!A162="d",Inskrivning!W162,0)</f>
        <v>0</v>
      </c>
      <c r="P160" s="73">
        <f>IF(Inskrivning!A162="d",Inskrivning!X162,0)</f>
        <v>0</v>
      </c>
      <c r="Q160" s="113"/>
    </row>
    <row r="161" spans="2:17" ht="15.6" x14ac:dyDescent="0.3">
      <c r="B161" s="55">
        <f>IF(Inskrivning!A163="d",Inskrivning!J163,0)</f>
        <v>0</v>
      </c>
      <c r="C161" s="35">
        <f>IF(Inskrivning!A163="d",Inskrivning!K163,0)</f>
        <v>0</v>
      </c>
      <c r="D161" s="16">
        <f>IF(Inskrivning!A163="d",Inskrivning!L163,0)</f>
        <v>0</v>
      </c>
      <c r="E161" s="16">
        <f>IF(Inskrivning!A163="d",Inskrivning!M163,0)</f>
        <v>0</v>
      </c>
      <c r="F161" s="16">
        <f>IF(Inskrivning!A163="d",Inskrivning!N163,0)</f>
        <v>0</v>
      </c>
      <c r="G161" s="16">
        <f>IF(Inskrivning!A163="d",Inskrivning!O163,0)</f>
        <v>0</v>
      </c>
      <c r="H161" s="16">
        <f>IF(Inskrivning!A163="d",Inskrivning!P163,0)</f>
        <v>0</v>
      </c>
      <c r="I161" s="73">
        <f>IF(Inskrivning!A163="d",Inskrivning!Q163,0)</f>
        <v>0</v>
      </c>
      <c r="J161" s="16">
        <f>IF(Inskrivning!A163="d",Inskrivning!R163,0)</f>
        <v>0</v>
      </c>
      <c r="K161" s="16">
        <f>IF(Inskrivning!A163="d",Inskrivning!S163,0)</f>
        <v>0</v>
      </c>
      <c r="L161" s="16">
        <f>IF(Inskrivning!A163="d",Inskrivning!T163,0)</f>
        <v>0</v>
      </c>
      <c r="M161" s="16">
        <f>IF(Inskrivning!A163="d",Inskrivning!U163,0)</f>
        <v>0</v>
      </c>
      <c r="N161" s="16">
        <f>IF(Inskrivning!A163="d",Inskrivning!V163,0)</f>
        <v>0</v>
      </c>
      <c r="O161" s="73">
        <f>IF(Inskrivning!A163="d",Inskrivning!W163,0)</f>
        <v>0</v>
      </c>
      <c r="P161" s="73">
        <f>IF(Inskrivning!A163="d",Inskrivning!X163,0)</f>
        <v>0</v>
      </c>
      <c r="Q161" s="113"/>
    </row>
    <row r="162" spans="2:17" ht="15.6" x14ac:dyDescent="0.3">
      <c r="B162" s="55">
        <f>IF(Inskrivning!A164="d",Inskrivning!J164,0)</f>
        <v>0</v>
      </c>
      <c r="C162" s="35">
        <f>IF(Inskrivning!A164="d",Inskrivning!K164,0)</f>
        <v>0</v>
      </c>
      <c r="D162" s="16">
        <f>IF(Inskrivning!A164="d",Inskrivning!L164,0)</f>
        <v>0</v>
      </c>
      <c r="E162" s="16">
        <f>IF(Inskrivning!A164="d",Inskrivning!M164,0)</f>
        <v>0</v>
      </c>
      <c r="F162" s="16">
        <f>IF(Inskrivning!A164="d",Inskrivning!N164,0)</f>
        <v>0</v>
      </c>
      <c r="G162" s="16">
        <f>IF(Inskrivning!A164="d",Inskrivning!O164,0)</f>
        <v>0</v>
      </c>
      <c r="H162" s="16">
        <f>IF(Inskrivning!A164="d",Inskrivning!P164,0)</f>
        <v>0</v>
      </c>
      <c r="I162" s="73">
        <f>IF(Inskrivning!A164="d",Inskrivning!Q164,0)</f>
        <v>0</v>
      </c>
      <c r="J162" s="16">
        <f>IF(Inskrivning!A164="d",Inskrivning!R164,0)</f>
        <v>0</v>
      </c>
      <c r="K162" s="16">
        <f>IF(Inskrivning!A164="d",Inskrivning!S164,0)</f>
        <v>0</v>
      </c>
      <c r="L162" s="16">
        <f>IF(Inskrivning!A164="d",Inskrivning!T164,0)</f>
        <v>0</v>
      </c>
      <c r="M162" s="16">
        <f>IF(Inskrivning!A164="d",Inskrivning!U164,0)</f>
        <v>0</v>
      </c>
      <c r="N162" s="16">
        <f>IF(Inskrivning!A164="d",Inskrivning!V164,0)</f>
        <v>0</v>
      </c>
      <c r="O162" s="73">
        <f>IF(Inskrivning!A164="d",Inskrivning!W164,0)</f>
        <v>0</v>
      </c>
      <c r="P162" s="73">
        <f>IF(Inskrivning!A164="d",Inskrivning!X164,0)</f>
        <v>0</v>
      </c>
      <c r="Q162" s="113"/>
    </row>
    <row r="163" spans="2:17" ht="15.6" x14ac:dyDescent="0.3">
      <c r="B163" s="55">
        <f>IF(Inskrivning!A165="d",Inskrivning!J165,0)</f>
        <v>0</v>
      </c>
      <c r="C163" s="35">
        <f>IF(Inskrivning!A165="d",Inskrivning!K165,0)</f>
        <v>0</v>
      </c>
      <c r="D163" s="16">
        <f>IF(Inskrivning!A165="d",Inskrivning!L165,0)</f>
        <v>0</v>
      </c>
      <c r="E163" s="16">
        <f>IF(Inskrivning!A165="d",Inskrivning!M165,0)</f>
        <v>0</v>
      </c>
      <c r="F163" s="16">
        <f>IF(Inskrivning!A165="d",Inskrivning!N165,0)</f>
        <v>0</v>
      </c>
      <c r="G163" s="16">
        <f>IF(Inskrivning!A165="d",Inskrivning!O165,0)</f>
        <v>0</v>
      </c>
      <c r="H163" s="16">
        <f>IF(Inskrivning!A165="d",Inskrivning!P165,0)</f>
        <v>0</v>
      </c>
      <c r="I163" s="73">
        <f>IF(Inskrivning!A165="d",Inskrivning!Q165,0)</f>
        <v>0</v>
      </c>
      <c r="J163" s="16">
        <f>IF(Inskrivning!A165="d",Inskrivning!R165,0)</f>
        <v>0</v>
      </c>
      <c r="K163" s="16">
        <f>IF(Inskrivning!A165="d",Inskrivning!S165,0)</f>
        <v>0</v>
      </c>
      <c r="L163" s="16">
        <f>IF(Inskrivning!A165="d",Inskrivning!T165,0)</f>
        <v>0</v>
      </c>
      <c r="M163" s="16">
        <f>IF(Inskrivning!A165="d",Inskrivning!U165,0)</f>
        <v>0</v>
      </c>
      <c r="N163" s="16">
        <f>IF(Inskrivning!A165="d",Inskrivning!V165,0)</f>
        <v>0</v>
      </c>
      <c r="O163" s="73">
        <f>IF(Inskrivning!A165="d",Inskrivning!W165,0)</f>
        <v>0</v>
      </c>
      <c r="P163" s="73">
        <f>IF(Inskrivning!A165="d",Inskrivning!X165,0)</f>
        <v>0</v>
      </c>
      <c r="Q163" s="113"/>
    </row>
    <row r="164" spans="2:17" ht="15.6" x14ac:dyDescent="0.3">
      <c r="B164" s="55">
        <f>IF(Inskrivning!A166="d",Inskrivning!J166,0)</f>
        <v>0</v>
      </c>
      <c r="C164" s="35">
        <f>IF(Inskrivning!A166="d",Inskrivning!K166,0)</f>
        <v>0</v>
      </c>
      <c r="D164" s="16">
        <f>IF(Inskrivning!A166="d",Inskrivning!L166,0)</f>
        <v>0</v>
      </c>
      <c r="E164" s="16">
        <f>IF(Inskrivning!A166="d",Inskrivning!M166,0)</f>
        <v>0</v>
      </c>
      <c r="F164" s="16">
        <f>IF(Inskrivning!A166="d",Inskrivning!N166,0)</f>
        <v>0</v>
      </c>
      <c r="G164" s="16">
        <f>IF(Inskrivning!A166="d",Inskrivning!O166,0)</f>
        <v>0</v>
      </c>
      <c r="H164" s="16">
        <f>IF(Inskrivning!A166="d",Inskrivning!P166,0)</f>
        <v>0</v>
      </c>
      <c r="I164" s="73">
        <f>IF(Inskrivning!A166="d",Inskrivning!Q166,0)</f>
        <v>0</v>
      </c>
      <c r="J164" s="16">
        <f>IF(Inskrivning!A166="d",Inskrivning!R166,0)</f>
        <v>0</v>
      </c>
      <c r="K164" s="16">
        <f>IF(Inskrivning!A166="d",Inskrivning!S166,0)</f>
        <v>0</v>
      </c>
      <c r="L164" s="16">
        <f>IF(Inskrivning!A166="d",Inskrivning!T166,0)</f>
        <v>0</v>
      </c>
      <c r="M164" s="16">
        <f>IF(Inskrivning!A166="d",Inskrivning!U166,0)</f>
        <v>0</v>
      </c>
      <c r="N164" s="16">
        <f>IF(Inskrivning!A166="d",Inskrivning!V166,0)</f>
        <v>0</v>
      </c>
      <c r="O164" s="73">
        <f>IF(Inskrivning!A166="d",Inskrivning!W166,0)</f>
        <v>0</v>
      </c>
      <c r="P164" s="73">
        <f>IF(Inskrivning!A166="d",Inskrivning!X166,0)</f>
        <v>0</v>
      </c>
      <c r="Q164" s="113"/>
    </row>
    <row r="165" spans="2:17" ht="15.6" x14ac:dyDescent="0.3">
      <c r="B165" s="55">
        <f>IF(Inskrivning!A167="d",Inskrivning!J167,0)</f>
        <v>0</v>
      </c>
      <c r="C165" s="35">
        <f>IF(Inskrivning!A167="d",Inskrivning!K167,0)</f>
        <v>0</v>
      </c>
      <c r="D165" s="16">
        <f>IF(Inskrivning!A167="d",Inskrivning!L167,0)</f>
        <v>0</v>
      </c>
      <c r="E165" s="16">
        <f>IF(Inskrivning!A167="d",Inskrivning!M167,0)</f>
        <v>0</v>
      </c>
      <c r="F165" s="16">
        <f>IF(Inskrivning!A167="d",Inskrivning!N167,0)</f>
        <v>0</v>
      </c>
      <c r="G165" s="16">
        <f>IF(Inskrivning!A167="d",Inskrivning!O167,0)</f>
        <v>0</v>
      </c>
      <c r="H165" s="16">
        <f>IF(Inskrivning!A167="d",Inskrivning!P167,0)</f>
        <v>0</v>
      </c>
      <c r="I165" s="73">
        <f>IF(Inskrivning!A167="d",Inskrivning!Q167,0)</f>
        <v>0</v>
      </c>
      <c r="J165" s="16">
        <f>IF(Inskrivning!A167="d",Inskrivning!R167,0)</f>
        <v>0</v>
      </c>
      <c r="K165" s="16">
        <f>IF(Inskrivning!A167="d",Inskrivning!S167,0)</f>
        <v>0</v>
      </c>
      <c r="L165" s="16">
        <f>IF(Inskrivning!A167="d",Inskrivning!T167,0)</f>
        <v>0</v>
      </c>
      <c r="M165" s="16">
        <f>IF(Inskrivning!A167="d",Inskrivning!U167,0)</f>
        <v>0</v>
      </c>
      <c r="N165" s="16">
        <f>IF(Inskrivning!A167="d",Inskrivning!V167,0)</f>
        <v>0</v>
      </c>
      <c r="O165" s="73">
        <f>IF(Inskrivning!A167="d",Inskrivning!W167,0)</f>
        <v>0</v>
      </c>
      <c r="P165" s="73">
        <f>IF(Inskrivning!A167="d",Inskrivning!X167,0)</f>
        <v>0</v>
      </c>
      <c r="Q165" s="113"/>
    </row>
    <row r="166" spans="2:17" ht="15.6" x14ac:dyDescent="0.3">
      <c r="B166" s="55">
        <f>IF(Inskrivning!A168="d",Inskrivning!J168,0)</f>
        <v>0</v>
      </c>
      <c r="C166" s="35">
        <f>IF(Inskrivning!A168="d",Inskrivning!K168,0)</f>
        <v>0</v>
      </c>
      <c r="D166" s="16">
        <f>IF(Inskrivning!A168="d",Inskrivning!L168,0)</f>
        <v>0</v>
      </c>
      <c r="E166" s="16">
        <f>IF(Inskrivning!A168="d",Inskrivning!M168,0)</f>
        <v>0</v>
      </c>
      <c r="F166" s="16">
        <f>IF(Inskrivning!A168="d",Inskrivning!N168,0)</f>
        <v>0</v>
      </c>
      <c r="G166" s="16">
        <f>IF(Inskrivning!A168="d",Inskrivning!O168,0)</f>
        <v>0</v>
      </c>
      <c r="H166" s="16">
        <f>IF(Inskrivning!A168="d",Inskrivning!P168,0)</f>
        <v>0</v>
      </c>
      <c r="I166" s="73">
        <f>IF(Inskrivning!A168="d",Inskrivning!Q168,0)</f>
        <v>0</v>
      </c>
      <c r="J166" s="16">
        <f>IF(Inskrivning!A168="d",Inskrivning!R168,0)</f>
        <v>0</v>
      </c>
      <c r="K166" s="16">
        <f>IF(Inskrivning!A168="d",Inskrivning!S168,0)</f>
        <v>0</v>
      </c>
      <c r="L166" s="16">
        <f>IF(Inskrivning!A168="d",Inskrivning!T168,0)</f>
        <v>0</v>
      </c>
      <c r="M166" s="16">
        <f>IF(Inskrivning!A168="d",Inskrivning!U168,0)</f>
        <v>0</v>
      </c>
      <c r="N166" s="16">
        <f>IF(Inskrivning!A168="d",Inskrivning!V168,0)</f>
        <v>0</v>
      </c>
      <c r="O166" s="73">
        <f>IF(Inskrivning!A168="d",Inskrivning!W168,0)</f>
        <v>0</v>
      </c>
      <c r="P166" s="73">
        <f>IF(Inskrivning!A168="d",Inskrivning!X168,0)</f>
        <v>0</v>
      </c>
      <c r="Q166" s="113"/>
    </row>
    <row r="167" spans="2:17" ht="15.6" x14ac:dyDescent="0.3">
      <c r="B167" s="55">
        <f>IF(Inskrivning!A169="d",Inskrivning!J169,0)</f>
        <v>0</v>
      </c>
      <c r="C167" s="35">
        <f>IF(Inskrivning!A169="d",Inskrivning!K169,0)</f>
        <v>0</v>
      </c>
      <c r="D167" s="16">
        <f>IF(Inskrivning!A169="d",Inskrivning!L169,0)</f>
        <v>0</v>
      </c>
      <c r="E167" s="16">
        <f>IF(Inskrivning!A169="d",Inskrivning!M169,0)</f>
        <v>0</v>
      </c>
      <c r="F167" s="16">
        <f>IF(Inskrivning!A169="d",Inskrivning!N169,0)</f>
        <v>0</v>
      </c>
      <c r="G167" s="16">
        <f>IF(Inskrivning!A169="d",Inskrivning!O169,0)</f>
        <v>0</v>
      </c>
      <c r="H167" s="16">
        <f>IF(Inskrivning!A169="d",Inskrivning!P169,0)</f>
        <v>0</v>
      </c>
      <c r="I167" s="73">
        <f>IF(Inskrivning!A169="d",Inskrivning!Q169,0)</f>
        <v>0</v>
      </c>
      <c r="J167" s="16">
        <f>IF(Inskrivning!A169="d",Inskrivning!R169,0)</f>
        <v>0</v>
      </c>
      <c r="K167" s="16">
        <f>IF(Inskrivning!A169="d",Inskrivning!S169,0)</f>
        <v>0</v>
      </c>
      <c r="L167" s="16">
        <f>IF(Inskrivning!A169="d",Inskrivning!T169,0)</f>
        <v>0</v>
      </c>
      <c r="M167" s="16">
        <f>IF(Inskrivning!A169="d",Inskrivning!U169,0)</f>
        <v>0</v>
      </c>
      <c r="N167" s="16">
        <f>IF(Inskrivning!A169="d",Inskrivning!V169,0)</f>
        <v>0</v>
      </c>
      <c r="O167" s="73">
        <f>IF(Inskrivning!A169="d",Inskrivning!W169,0)</f>
        <v>0</v>
      </c>
      <c r="P167" s="73">
        <f>IF(Inskrivning!A169="d",Inskrivning!X169,0)</f>
        <v>0</v>
      </c>
      <c r="Q167" s="113"/>
    </row>
    <row r="168" spans="2:17" ht="15.6" x14ac:dyDescent="0.3">
      <c r="B168" s="55">
        <f>IF(Inskrivning!A170="d",Inskrivning!J170,0)</f>
        <v>0</v>
      </c>
      <c r="C168" s="35">
        <f>IF(Inskrivning!A170="d",Inskrivning!K170,0)</f>
        <v>0</v>
      </c>
      <c r="D168" s="16">
        <f>IF(Inskrivning!A170="d",Inskrivning!L170,0)</f>
        <v>0</v>
      </c>
      <c r="E168" s="16">
        <f>IF(Inskrivning!A170="d",Inskrivning!M170,0)</f>
        <v>0</v>
      </c>
      <c r="F168" s="16">
        <f>IF(Inskrivning!A170="d",Inskrivning!N170,0)</f>
        <v>0</v>
      </c>
      <c r="G168" s="16">
        <f>IF(Inskrivning!A170="d",Inskrivning!O170,0)</f>
        <v>0</v>
      </c>
      <c r="H168" s="16">
        <f>IF(Inskrivning!A170="d",Inskrivning!P170,0)</f>
        <v>0</v>
      </c>
      <c r="I168" s="73">
        <f>IF(Inskrivning!A170="d",Inskrivning!Q170,0)</f>
        <v>0</v>
      </c>
      <c r="J168" s="16">
        <f>IF(Inskrivning!A170="d",Inskrivning!R170,0)</f>
        <v>0</v>
      </c>
      <c r="K168" s="16">
        <f>IF(Inskrivning!A170="d",Inskrivning!S170,0)</f>
        <v>0</v>
      </c>
      <c r="L168" s="16">
        <f>IF(Inskrivning!A170="d",Inskrivning!T170,0)</f>
        <v>0</v>
      </c>
      <c r="M168" s="16">
        <f>IF(Inskrivning!A170="d",Inskrivning!U170,0)</f>
        <v>0</v>
      </c>
      <c r="N168" s="16">
        <f>IF(Inskrivning!A170="d",Inskrivning!V170,0)</f>
        <v>0</v>
      </c>
      <c r="O168" s="73">
        <f>IF(Inskrivning!A170="d",Inskrivning!W170,0)</f>
        <v>0</v>
      </c>
      <c r="P168" s="73">
        <f>IF(Inskrivning!A170="d",Inskrivning!X170,0)</f>
        <v>0</v>
      </c>
      <c r="Q168" s="113"/>
    </row>
    <row r="169" spans="2:17" ht="15.6" x14ac:dyDescent="0.3">
      <c r="B169" s="55">
        <f>IF(Inskrivning!A171="d",Inskrivning!J171,0)</f>
        <v>0</v>
      </c>
      <c r="C169" s="35">
        <f>IF(Inskrivning!A171="d",Inskrivning!K171,0)</f>
        <v>0</v>
      </c>
      <c r="D169" s="16">
        <f>IF(Inskrivning!A171="d",Inskrivning!L171,0)</f>
        <v>0</v>
      </c>
      <c r="E169" s="16">
        <f>IF(Inskrivning!A171="d",Inskrivning!M171,0)</f>
        <v>0</v>
      </c>
      <c r="F169" s="16">
        <f>IF(Inskrivning!A171="d",Inskrivning!N171,0)</f>
        <v>0</v>
      </c>
      <c r="G169" s="16">
        <f>IF(Inskrivning!A171="d",Inskrivning!O171,0)</f>
        <v>0</v>
      </c>
      <c r="H169" s="16">
        <f>IF(Inskrivning!A171="d",Inskrivning!P171,0)</f>
        <v>0</v>
      </c>
      <c r="I169" s="73">
        <f>IF(Inskrivning!A171="d",Inskrivning!Q171,0)</f>
        <v>0</v>
      </c>
      <c r="J169" s="16">
        <f>IF(Inskrivning!A171="d",Inskrivning!R171,0)</f>
        <v>0</v>
      </c>
      <c r="K169" s="16">
        <f>IF(Inskrivning!A171="d",Inskrivning!S171,0)</f>
        <v>0</v>
      </c>
      <c r="L169" s="16">
        <f>IF(Inskrivning!A171="d",Inskrivning!T171,0)</f>
        <v>0</v>
      </c>
      <c r="M169" s="16">
        <f>IF(Inskrivning!A171="d",Inskrivning!U171,0)</f>
        <v>0</v>
      </c>
      <c r="N169" s="16">
        <f>IF(Inskrivning!A171="d",Inskrivning!V171,0)</f>
        <v>0</v>
      </c>
      <c r="O169" s="73">
        <f>IF(Inskrivning!A171="d",Inskrivning!W171,0)</f>
        <v>0</v>
      </c>
      <c r="P169" s="73">
        <f>IF(Inskrivning!A171="d",Inskrivning!X171,0)</f>
        <v>0</v>
      </c>
      <c r="Q169" s="113"/>
    </row>
    <row r="170" spans="2:17" ht="15.6" x14ac:dyDescent="0.3">
      <c r="B170" s="55">
        <f>IF(Inskrivning!A172="d",Inskrivning!J172,0)</f>
        <v>0</v>
      </c>
      <c r="C170" s="35">
        <f>IF(Inskrivning!A172="d",Inskrivning!K172,0)</f>
        <v>0</v>
      </c>
      <c r="D170" s="16">
        <f>IF(Inskrivning!A172="d",Inskrivning!L172,0)</f>
        <v>0</v>
      </c>
      <c r="E170" s="16">
        <f>IF(Inskrivning!A172="d",Inskrivning!M172,0)</f>
        <v>0</v>
      </c>
      <c r="F170" s="16">
        <f>IF(Inskrivning!A172="d",Inskrivning!N172,0)</f>
        <v>0</v>
      </c>
      <c r="G170" s="16">
        <f>IF(Inskrivning!A172="d",Inskrivning!O172,0)</f>
        <v>0</v>
      </c>
      <c r="H170" s="16">
        <f>IF(Inskrivning!A172="d",Inskrivning!P172,0)</f>
        <v>0</v>
      </c>
      <c r="I170" s="73">
        <f>IF(Inskrivning!A172="d",Inskrivning!Q172,0)</f>
        <v>0</v>
      </c>
      <c r="J170" s="16">
        <f>IF(Inskrivning!A172="d",Inskrivning!R172,0)</f>
        <v>0</v>
      </c>
      <c r="K170" s="16">
        <f>IF(Inskrivning!A172="d",Inskrivning!S172,0)</f>
        <v>0</v>
      </c>
      <c r="L170" s="16">
        <f>IF(Inskrivning!A172="d",Inskrivning!T172,0)</f>
        <v>0</v>
      </c>
      <c r="M170" s="16">
        <f>IF(Inskrivning!A172="d",Inskrivning!U172,0)</f>
        <v>0</v>
      </c>
      <c r="N170" s="16">
        <f>IF(Inskrivning!A172="d",Inskrivning!V172,0)</f>
        <v>0</v>
      </c>
      <c r="O170" s="73">
        <f>IF(Inskrivning!A172="d",Inskrivning!W172,0)</f>
        <v>0</v>
      </c>
      <c r="P170" s="73">
        <f>IF(Inskrivning!A172="d",Inskrivning!X172,0)</f>
        <v>0</v>
      </c>
      <c r="Q170" s="113"/>
    </row>
    <row r="171" spans="2:17" ht="15.6" x14ac:dyDescent="0.3">
      <c r="B171" s="55">
        <f>IF(Inskrivning!A173="d",Inskrivning!J173,0)</f>
        <v>0</v>
      </c>
      <c r="C171" s="35">
        <f>IF(Inskrivning!A173="d",Inskrivning!K173,0)</f>
        <v>0</v>
      </c>
      <c r="D171" s="16">
        <f>IF(Inskrivning!A173="d",Inskrivning!L173,0)</f>
        <v>0</v>
      </c>
      <c r="E171" s="16">
        <f>IF(Inskrivning!A173="d",Inskrivning!M173,0)</f>
        <v>0</v>
      </c>
      <c r="F171" s="16">
        <f>IF(Inskrivning!A173="d",Inskrivning!N173,0)</f>
        <v>0</v>
      </c>
      <c r="G171" s="16">
        <f>IF(Inskrivning!A173="d",Inskrivning!O173,0)</f>
        <v>0</v>
      </c>
      <c r="H171" s="16">
        <f>IF(Inskrivning!A173="d",Inskrivning!P173,0)</f>
        <v>0</v>
      </c>
      <c r="I171" s="73">
        <f>IF(Inskrivning!A173="d",Inskrivning!Q173,0)</f>
        <v>0</v>
      </c>
      <c r="J171" s="16">
        <f>IF(Inskrivning!A173="d",Inskrivning!R173,0)</f>
        <v>0</v>
      </c>
      <c r="K171" s="16">
        <f>IF(Inskrivning!A173="d",Inskrivning!S173,0)</f>
        <v>0</v>
      </c>
      <c r="L171" s="16">
        <f>IF(Inskrivning!A173="d",Inskrivning!T173,0)</f>
        <v>0</v>
      </c>
      <c r="M171" s="16">
        <f>IF(Inskrivning!A173="d",Inskrivning!U173,0)</f>
        <v>0</v>
      </c>
      <c r="N171" s="16">
        <f>IF(Inskrivning!A173="d",Inskrivning!V173,0)</f>
        <v>0</v>
      </c>
      <c r="O171" s="73">
        <f>IF(Inskrivning!A173="d",Inskrivning!W173,0)</f>
        <v>0</v>
      </c>
      <c r="P171" s="73">
        <f>IF(Inskrivning!A173="d",Inskrivning!X173,0)</f>
        <v>0</v>
      </c>
      <c r="Q171" s="113"/>
    </row>
    <row r="172" spans="2:17" ht="15.6" x14ac:dyDescent="0.3">
      <c r="B172" s="55">
        <f>IF(Inskrivning!A174="d",Inskrivning!J174,0)</f>
        <v>0</v>
      </c>
      <c r="C172" s="35">
        <f>IF(Inskrivning!A174="d",Inskrivning!K174,0)</f>
        <v>0</v>
      </c>
      <c r="D172" s="16">
        <f>IF(Inskrivning!A174="d",Inskrivning!L174,0)</f>
        <v>0</v>
      </c>
      <c r="E172" s="16">
        <f>IF(Inskrivning!A174="d",Inskrivning!M174,0)</f>
        <v>0</v>
      </c>
      <c r="F172" s="16">
        <f>IF(Inskrivning!A174="d",Inskrivning!N174,0)</f>
        <v>0</v>
      </c>
      <c r="G172" s="16">
        <f>IF(Inskrivning!A174="d",Inskrivning!O174,0)</f>
        <v>0</v>
      </c>
      <c r="H172" s="16">
        <f>IF(Inskrivning!A174="d",Inskrivning!P174,0)</f>
        <v>0</v>
      </c>
      <c r="I172" s="73">
        <f>IF(Inskrivning!A174="d",Inskrivning!Q174,0)</f>
        <v>0</v>
      </c>
      <c r="J172" s="16">
        <f>IF(Inskrivning!A174="d",Inskrivning!R174,0)</f>
        <v>0</v>
      </c>
      <c r="K172" s="16">
        <f>IF(Inskrivning!A174="d",Inskrivning!S174,0)</f>
        <v>0</v>
      </c>
      <c r="L172" s="16">
        <f>IF(Inskrivning!A174="d",Inskrivning!T174,0)</f>
        <v>0</v>
      </c>
      <c r="M172" s="16">
        <f>IF(Inskrivning!A174="d",Inskrivning!U174,0)</f>
        <v>0</v>
      </c>
      <c r="N172" s="16">
        <f>IF(Inskrivning!A174="d",Inskrivning!V174,0)</f>
        <v>0</v>
      </c>
      <c r="O172" s="73">
        <f>IF(Inskrivning!A174="d",Inskrivning!W174,0)</f>
        <v>0</v>
      </c>
      <c r="P172" s="73">
        <f>IF(Inskrivning!A174="d",Inskrivning!X174,0)</f>
        <v>0</v>
      </c>
      <c r="Q172" s="113"/>
    </row>
    <row r="173" spans="2:17" ht="15.6" x14ac:dyDescent="0.3">
      <c r="B173" s="55">
        <f>IF(Inskrivning!A175="d",Inskrivning!J175,0)</f>
        <v>0</v>
      </c>
      <c r="C173" s="35">
        <f>IF(Inskrivning!A175="d",Inskrivning!K175,0)</f>
        <v>0</v>
      </c>
      <c r="D173" s="16">
        <f>IF(Inskrivning!A175="d",Inskrivning!L175,0)</f>
        <v>0</v>
      </c>
      <c r="E173" s="16">
        <f>IF(Inskrivning!A175="d",Inskrivning!M175,0)</f>
        <v>0</v>
      </c>
      <c r="F173" s="16">
        <f>IF(Inskrivning!A175="d",Inskrivning!N175,0)</f>
        <v>0</v>
      </c>
      <c r="G173" s="16">
        <f>IF(Inskrivning!A175="d",Inskrivning!O175,0)</f>
        <v>0</v>
      </c>
      <c r="H173" s="16">
        <f>IF(Inskrivning!A175="d",Inskrivning!P175,0)</f>
        <v>0</v>
      </c>
      <c r="I173" s="73">
        <f>IF(Inskrivning!A175="d",Inskrivning!Q175,0)</f>
        <v>0</v>
      </c>
      <c r="J173" s="16">
        <f>IF(Inskrivning!A175="d",Inskrivning!R175,0)</f>
        <v>0</v>
      </c>
      <c r="K173" s="16">
        <f>IF(Inskrivning!A175="d",Inskrivning!S175,0)</f>
        <v>0</v>
      </c>
      <c r="L173" s="16">
        <f>IF(Inskrivning!A175="d",Inskrivning!T175,0)</f>
        <v>0</v>
      </c>
      <c r="M173" s="16">
        <f>IF(Inskrivning!A175="d",Inskrivning!U175,0)</f>
        <v>0</v>
      </c>
      <c r="N173" s="16">
        <f>IF(Inskrivning!A175="d",Inskrivning!V175,0)</f>
        <v>0</v>
      </c>
      <c r="O173" s="73">
        <f>IF(Inskrivning!A175="d",Inskrivning!W175,0)</f>
        <v>0</v>
      </c>
      <c r="P173" s="73">
        <f>IF(Inskrivning!A175="d",Inskrivning!X175,0)</f>
        <v>0</v>
      </c>
      <c r="Q173" s="113"/>
    </row>
    <row r="174" spans="2:17" ht="15.6" x14ac:dyDescent="0.3">
      <c r="B174" s="55">
        <f>IF(Inskrivning!A176="d",Inskrivning!J176,0)</f>
        <v>0</v>
      </c>
      <c r="C174" s="35">
        <f>IF(Inskrivning!A176="d",Inskrivning!K176,0)</f>
        <v>0</v>
      </c>
      <c r="D174" s="16">
        <f>IF(Inskrivning!A176="d",Inskrivning!L176,0)</f>
        <v>0</v>
      </c>
      <c r="E174" s="16">
        <f>IF(Inskrivning!A176="d",Inskrivning!M176,0)</f>
        <v>0</v>
      </c>
      <c r="F174" s="16">
        <f>IF(Inskrivning!A176="d",Inskrivning!N176,0)</f>
        <v>0</v>
      </c>
      <c r="G174" s="16">
        <f>IF(Inskrivning!A176="d",Inskrivning!O176,0)</f>
        <v>0</v>
      </c>
      <c r="H174" s="16">
        <f>IF(Inskrivning!A176="d",Inskrivning!P176,0)</f>
        <v>0</v>
      </c>
      <c r="I174" s="73">
        <f>IF(Inskrivning!A176="d",Inskrivning!Q176,0)</f>
        <v>0</v>
      </c>
      <c r="J174" s="16">
        <f>IF(Inskrivning!A176="d",Inskrivning!R176,0)</f>
        <v>0</v>
      </c>
      <c r="K174" s="16">
        <f>IF(Inskrivning!A176="d",Inskrivning!S176,0)</f>
        <v>0</v>
      </c>
      <c r="L174" s="16">
        <f>IF(Inskrivning!A176="d",Inskrivning!T176,0)</f>
        <v>0</v>
      </c>
      <c r="M174" s="16">
        <f>IF(Inskrivning!A176="d",Inskrivning!U176,0)</f>
        <v>0</v>
      </c>
      <c r="N174" s="16">
        <f>IF(Inskrivning!A176="d",Inskrivning!V176,0)</f>
        <v>0</v>
      </c>
      <c r="O174" s="73">
        <f>IF(Inskrivning!A176="d",Inskrivning!W176,0)</f>
        <v>0</v>
      </c>
      <c r="P174" s="73">
        <f>IF(Inskrivning!A176="d",Inskrivning!X176,0)</f>
        <v>0</v>
      </c>
      <c r="Q174" s="113"/>
    </row>
    <row r="175" spans="2:17" ht="15.6" x14ac:dyDescent="0.3">
      <c r="B175" s="55">
        <f>IF(Inskrivning!A177="d",Inskrivning!J177,0)</f>
        <v>0</v>
      </c>
      <c r="C175" s="35">
        <f>IF(Inskrivning!A177="d",Inskrivning!K177,0)</f>
        <v>0</v>
      </c>
      <c r="D175" s="16">
        <f>IF(Inskrivning!A177="d",Inskrivning!L177,0)</f>
        <v>0</v>
      </c>
      <c r="E175" s="16">
        <f>IF(Inskrivning!A177="d",Inskrivning!M177,0)</f>
        <v>0</v>
      </c>
      <c r="F175" s="16">
        <f>IF(Inskrivning!A177="d",Inskrivning!N177,0)</f>
        <v>0</v>
      </c>
      <c r="G175" s="16">
        <f>IF(Inskrivning!A177="d",Inskrivning!O177,0)</f>
        <v>0</v>
      </c>
      <c r="H175" s="16">
        <f>IF(Inskrivning!A177="d",Inskrivning!P177,0)</f>
        <v>0</v>
      </c>
      <c r="I175" s="73">
        <f>IF(Inskrivning!A177="d",Inskrivning!Q177,0)</f>
        <v>0</v>
      </c>
      <c r="J175" s="16">
        <f>IF(Inskrivning!A177="d",Inskrivning!R177,0)</f>
        <v>0</v>
      </c>
      <c r="K175" s="16">
        <f>IF(Inskrivning!A177="d",Inskrivning!S177,0)</f>
        <v>0</v>
      </c>
      <c r="L175" s="16">
        <f>IF(Inskrivning!A177="d",Inskrivning!T177,0)</f>
        <v>0</v>
      </c>
      <c r="M175" s="16">
        <f>IF(Inskrivning!A177="d",Inskrivning!U177,0)</f>
        <v>0</v>
      </c>
      <c r="N175" s="16">
        <f>IF(Inskrivning!A177="d",Inskrivning!V177,0)</f>
        <v>0</v>
      </c>
      <c r="O175" s="73">
        <f>IF(Inskrivning!A177="d",Inskrivning!W177,0)</f>
        <v>0</v>
      </c>
      <c r="P175" s="73">
        <f>IF(Inskrivning!A177="d",Inskrivning!X177,0)</f>
        <v>0</v>
      </c>
      <c r="Q175" s="113"/>
    </row>
    <row r="176" spans="2:17" ht="15.6" x14ac:dyDescent="0.3">
      <c r="B176" s="55">
        <f>IF(Inskrivning!A178="d",Inskrivning!J178,0)</f>
        <v>0</v>
      </c>
      <c r="C176" s="35">
        <f>IF(Inskrivning!A178="d",Inskrivning!K178,0)</f>
        <v>0</v>
      </c>
      <c r="D176" s="16">
        <f>IF(Inskrivning!A178="d",Inskrivning!L178,0)</f>
        <v>0</v>
      </c>
      <c r="E176" s="16">
        <f>IF(Inskrivning!A178="d",Inskrivning!M178,0)</f>
        <v>0</v>
      </c>
      <c r="F176" s="16">
        <f>IF(Inskrivning!A178="d",Inskrivning!N178,0)</f>
        <v>0</v>
      </c>
      <c r="G176" s="16">
        <f>IF(Inskrivning!A178="d",Inskrivning!O178,0)</f>
        <v>0</v>
      </c>
      <c r="H176" s="16">
        <f>IF(Inskrivning!A178="d",Inskrivning!P178,0)</f>
        <v>0</v>
      </c>
      <c r="I176" s="73">
        <f>IF(Inskrivning!A178="d",Inskrivning!Q178,0)</f>
        <v>0</v>
      </c>
      <c r="J176" s="16">
        <f>IF(Inskrivning!A178="d",Inskrivning!R178,0)</f>
        <v>0</v>
      </c>
      <c r="K176" s="16">
        <f>IF(Inskrivning!A178="d",Inskrivning!S178,0)</f>
        <v>0</v>
      </c>
      <c r="L176" s="16">
        <f>IF(Inskrivning!A178="d",Inskrivning!T178,0)</f>
        <v>0</v>
      </c>
      <c r="M176" s="16">
        <f>IF(Inskrivning!A178="d",Inskrivning!U178,0)</f>
        <v>0</v>
      </c>
      <c r="N176" s="16">
        <f>IF(Inskrivning!A178="d",Inskrivning!V178,0)</f>
        <v>0</v>
      </c>
      <c r="O176" s="73">
        <f>IF(Inskrivning!A178="d",Inskrivning!W178,0)</f>
        <v>0</v>
      </c>
      <c r="P176" s="73">
        <f>IF(Inskrivning!A178="d",Inskrivning!X178,0)</f>
        <v>0</v>
      </c>
      <c r="Q176" s="113"/>
    </row>
    <row r="177" spans="2:17" ht="15.6" x14ac:dyDescent="0.3">
      <c r="B177" s="55">
        <f>IF(Inskrivning!A179="d",Inskrivning!J179,0)</f>
        <v>0</v>
      </c>
      <c r="C177" s="35">
        <f>IF(Inskrivning!A179="d",Inskrivning!K179,0)</f>
        <v>0</v>
      </c>
      <c r="D177" s="16">
        <f>IF(Inskrivning!A179="d",Inskrivning!L179,0)</f>
        <v>0</v>
      </c>
      <c r="E177" s="16">
        <f>IF(Inskrivning!A179="d",Inskrivning!M179,0)</f>
        <v>0</v>
      </c>
      <c r="F177" s="16">
        <f>IF(Inskrivning!A179="d",Inskrivning!N179,0)</f>
        <v>0</v>
      </c>
      <c r="G177" s="16">
        <f>IF(Inskrivning!A179="d",Inskrivning!O179,0)</f>
        <v>0</v>
      </c>
      <c r="H177" s="16">
        <f>IF(Inskrivning!A179="d",Inskrivning!P179,0)</f>
        <v>0</v>
      </c>
      <c r="I177" s="73">
        <f>IF(Inskrivning!A179="d",Inskrivning!Q179,0)</f>
        <v>0</v>
      </c>
      <c r="J177" s="16">
        <f>IF(Inskrivning!A179="d",Inskrivning!R179,0)</f>
        <v>0</v>
      </c>
      <c r="K177" s="16">
        <f>IF(Inskrivning!A179="d",Inskrivning!S179,0)</f>
        <v>0</v>
      </c>
      <c r="L177" s="16">
        <f>IF(Inskrivning!A179="d",Inskrivning!T179,0)</f>
        <v>0</v>
      </c>
      <c r="M177" s="16">
        <f>IF(Inskrivning!A179="d",Inskrivning!U179,0)</f>
        <v>0</v>
      </c>
      <c r="N177" s="16">
        <f>IF(Inskrivning!A179="d",Inskrivning!V179,0)</f>
        <v>0</v>
      </c>
      <c r="O177" s="73">
        <f>IF(Inskrivning!A179="d",Inskrivning!W179,0)</f>
        <v>0</v>
      </c>
      <c r="P177" s="73">
        <f>IF(Inskrivning!A179="d",Inskrivning!X179,0)</f>
        <v>0</v>
      </c>
      <c r="Q177" s="113"/>
    </row>
    <row r="178" spans="2:17" ht="15.6" x14ac:dyDescent="0.3">
      <c r="B178" s="55">
        <f>IF(Inskrivning!A180="d",Inskrivning!J180,0)</f>
        <v>0</v>
      </c>
      <c r="C178" s="35">
        <f>IF(Inskrivning!A180="d",Inskrivning!K180,0)</f>
        <v>0</v>
      </c>
      <c r="D178" s="16">
        <f>IF(Inskrivning!A180="d",Inskrivning!L180,0)</f>
        <v>0</v>
      </c>
      <c r="E178" s="16">
        <f>IF(Inskrivning!A180="d",Inskrivning!M180,0)</f>
        <v>0</v>
      </c>
      <c r="F178" s="16">
        <f>IF(Inskrivning!A180="d",Inskrivning!N180,0)</f>
        <v>0</v>
      </c>
      <c r="G178" s="16">
        <f>IF(Inskrivning!A180="d",Inskrivning!O180,0)</f>
        <v>0</v>
      </c>
      <c r="H178" s="16">
        <f>IF(Inskrivning!A180="d",Inskrivning!P180,0)</f>
        <v>0</v>
      </c>
      <c r="I178" s="73">
        <f>IF(Inskrivning!A180="d",Inskrivning!Q180,0)</f>
        <v>0</v>
      </c>
      <c r="J178" s="16">
        <f>IF(Inskrivning!A180="d",Inskrivning!R180,0)</f>
        <v>0</v>
      </c>
      <c r="K178" s="16">
        <f>IF(Inskrivning!A180="d",Inskrivning!S180,0)</f>
        <v>0</v>
      </c>
      <c r="L178" s="16">
        <f>IF(Inskrivning!A180="d",Inskrivning!T180,0)</f>
        <v>0</v>
      </c>
      <c r="M178" s="16">
        <f>IF(Inskrivning!A180="d",Inskrivning!U180,0)</f>
        <v>0</v>
      </c>
      <c r="N178" s="16">
        <f>IF(Inskrivning!A180="d",Inskrivning!V180,0)</f>
        <v>0</v>
      </c>
      <c r="O178" s="73">
        <f>IF(Inskrivning!A180="d",Inskrivning!W180,0)</f>
        <v>0</v>
      </c>
      <c r="P178" s="73">
        <f>IF(Inskrivning!A180="d",Inskrivning!X180,0)</f>
        <v>0</v>
      </c>
      <c r="Q178" s="113"/>
    </row>
    <row r="179" spans="2:17" ht="15.6" x14ac:dyDescent="0.3">
      <c r="B179" s="55">
        <f>IF(Inskrivning!A181="d",Inskrivning!J181,0)</f>
        <v>0</v>
      </c>
      <c r="C179" s="35">
        <f>IF(Inskrivning!A181="d",Inskrivning!K181,0)</f>
        <v>0</v>
      </c>
      <c r="D179" s="16">
        <f>IF(Inskrivning!A181="d",Inskrivning!L181,0)</f>
        <v>0</v>
      </c>
      <c r="E179" s="16">
        <f>IF(Inskrivning!A181="d",Inskrivning!M181,0)</f>
        <v>0</v>
      </c>
      <c r="F179" s="16">
        <f>IF(Inskrivning!A181="d",Inskrivning!N181,0)</f>
        <v>0</v>
      </c>
      <c r="G179" s="16">
        <f>IF(Inskrivning!A181="d",Inskrivning!O181,0)</f>
        <v>0</v>
      </c>
      <c r="H179" s="16">
        <f>IF(Inskrivning!A181="d",Inskrivning!P181,0)</f>
        <v>0</v>
      </c>
      <c r="I179" s="73">
        <f>IF(Inskrivning!A181="d",Inskrivning!Q181,0)</f>
        <v>0</v>
      </c>
      <c r="J179" s="16">
        <f>IF(Inskrivning!A181="d",Inskrivning!R181,0)</f>
        <v>0</v>
      </c>
      <c r="K179" s="16">
        <f>IF(Inskrivning!A181="d",Inskrivning!S181,0)</f>
        <v>0</v>
      </c>
      <c r="L179" s="16">
        <f>IF(Inskrivning!A181="d",Inskrivning!T181,0)</f>
        <v>0</v>
      </c>
      <c r="M179" s="16">
        <f>IF(Inskrivning!A181="d",Inskrivning!U181,0)</f>
        <v>0</v>
      </c>
      <c r="N179" s="16">
        <f>IF(Inskrivning!A181="d",Inskrivning!V181,0)</f>
        <v>0</v>
      </c>
      <c r="O179" s="73">
        <f>IF(Inskrivning!A181="d",Inskrivning!W181,0)</f>
        <v>0</v>
      </c>
      <c r="P179" s="73">
        <f>IF(Inskrivning!A181="d",Inskrivning!X181,0)</f>
        <v>0</v>
      </c>
      <c r="Q179" s="113"/>
    </row>
    <row r="180" spans="2:17" ht="15.6" x14ac:dyDescent="0.3">
      <c r="B180" s="55">
        <f>IF(Inskrivning!A182="d",Inskrivning!J182,0)</f>
        <v>0</v>
      </c>
      <c r="C180" s="35">
        <f>IF(Inskrivning!A182="d",Inskrivning!K182,0)</f>
        <v>0</v>
      </c>
      <c r="D180" s="16">
        <f>IF(Inskrivning!A182="d",Inskrivning!L182,0)</f>
        <v>0</v>
      </c>
      <c r="E180" s="16">
        <f>IF(Inskrivning!A182="d",Inskrivning!M182,0)</f>
        <v>0</v>
      </c>
      <c r="F180" s="16">
        <f>IF(Inskrivning!A182="d",Inskrivning!N182,0)</f>
        <v>0</v>
      </c>
      <c r="G180" s="16">
        <f>IF(Inskrivning!A182="d",Inskrivning!O182,0)</f>
        <v>0</v>
      </c>
      <c r="H180" s="16">
        <f>IF(Inskrivning!A182="d",Inskrivning!P182,0)</f>
        <v>0</v>
      </c>
      <c r="I180" s="73">
        <f>IF(Inskrivning!A182="d",Inskrivning!Q182,0)</f>
        <v>0</v>
      </c>
      <c r="J180" s="16">
        <f>IF(Inskrivning!A182="d",Inskrivning!R182,0)</f>
        <v>0</v>
      </c>
      <c r="K180" s="16">
        <f>IF(Inskrivning!A182="d",Inskrivning!S182,0)</f>
        <v>0</v>
      </c>
      <c r="L180" s="16">
        <f>IF(Inskrivning!A182="d",Inskrivning!T182,0)</f>
        <v>0</v>
      </c>
      <c r="M180" s="16">
        <f>IF(Inskrivning!A182="d",Inskrivning!U182,0)</f>
        <v>0</v>
      </c>
      <c r="N180" s="16">
        <f>IF(Inskrivning!A182="d",Inskrivning!V182,0)</f>
        <v>0</v>
      </c>
      <c r="O180" s="73">
        <f>IF(Inskrivning!A182="d",Inskrivning!W182,0)</f>
        <v>0</v>
      </c>
      <c r="P180" s="73">
        <f>IF(Inskrivning!A182="d",Inskrivning!X182,0)</f>
        <v>0</v>
      </c>
      <c r="Q180" s="113"/>
    </row>
    <row r="181" spans="2:17" ht="15.6" x14ac:dyDescent="0.3">
      <c r="B181" s="55">
        <f>IF(Inskrivning!A183="d",Inskrivning!J183,0)</f>
        <v>0</v>
      </c>
      <c r="C181" s="35">
        <f>IF(Inskrivning!A183="d",Inskrivning!K183,0)</f>
        <v>0</v>
      </c>
      <c r="D181" s="16">
        <f>IF(Inskrivning!A183="d",Inskrivning!L183,0)</f>
        <v>0</v>
      </c>
      <c r="E181" s="16">
        <f>IF(Inskrivning!A183="d",Inskrivning!M183,0)</f>
        <v>0</v>
      </c>
      <c r="F181" s="16">
        <f>IF(Inskrivning!A183="d",Inskrivning!N183,0)</f>
        <v>0</v>
      </c>
      <c r="G181" s="16">
        <f>IF(Inskrivning!A183="d",Inskrivning!O183,0)</f>
        <v>0</v>
      </c>
      <c r="H181" s="16">
        <f>IF(Inskrivning!A183="d",Inskrivning!P183,0)</f>
        <v>0</v>
      </c>
      <c r="I181" s="73">
        <f>IF(Inskrivning!A183="d",Inskrivning!Q183,0)</f>
        <v>0</v>
      </c>
      <c r="J181" s="16">
        <f>IF(Inskrivning!A183="d",Inskrivning!R183,0)</f>
        <v>0</v>
      </c>
      <c r="K181" s="16">
        <f>IF(Inskrivning!A183="d",Inskrivning!S183,0)</f>
        <v>0</v>
      </c>
      <c r="L181" s="16">
        <f>IF(Inskrivning!A183="d",Inskrivning!T183,0)</f>
        <v>0</v>
      </c>
      <c r="M181" s="16">
        <f>IF(Inskrivning!A183="d",Inskrivning!U183,0)</f>
        <v>0</v>
      </c>
      <c r="N181" s="16">
        <f>IF(Inskrivning!A183="d",Inskrivning!V183,0)</f>
        <v>0</v>
      </c>
      <c r="O181" s="73">
        <f>IF(Inskrivning!A183="d",Inskrivning!W183,0)</f>
        <v>0</v>
      </c>
      <c r="P181" s="73">
        <f>IF(Inskrivning!A183="d",Inskrivning!X183,0)</f>
        <v>0</v>
      </c>
      <c r="Q181" s="113"/>
    </row>
    <row r="182" spans="2:17" ht="15.6" x14ac:dyDescent="0.3">
      <c r="B182" s="55">
        <f>IF(Inskrivning!A184="d",Inskrivning!J184,0)</f>
        <v>0</v>
      </c>
      <c r="C182" s="35">
        <f>IF(Inskrivning!A184="d",Inskrivning!K184,0)</f>
        <v>0</v>
      </c>
      <c r="D182" s="16">
        <f>IF(Inskrivning!A184="d",Inskrivning!L184,0)</f>
        <v>0</v>
      </c>
      <c r="E182" s="16">
        <f>IF(Inskrivning!A184="d",Inskrivning!M184,0)</f>
        <v>0</v>
      </c>
      <c r="F182" s="16">
        <f>IF(Inskrivning!A184="d",Inskrivning!N184,0)</f>
        <v>0</v>
      </c>
      <c r="G182" s="16">
        <f>IF(Inskrivning!A184="d",Inskrivning!O184,0)</f>
        <v>0</v>
      </c>
      <c r="H182" s="16">
        <f>IF(Inskrivning!A184="d",Inskrivning!P184,0)</f>
        <v>0</v>
      </c>
      <c r="I182" s="73">
        <f>IF(Inskrivning!A184="d",Inskrivning!Q184,0)</f>
        <v>0</v>
      </c>
      <c r="J182" s="16">
        <f>IF(Inskrivning!A184="d",Inskrivning!R184,0)</f>
        <v>0</v>
      </c>
      <c r="K182" s="16">
        <f>IF(Inskrivning!A184="d",Inskrivning!S184,0)</f>
        <v>0</v>
      </c>
      <c r="L182" s="16">
        <f>IF(Inskrivning!A184="d",Inskrivning!T184,0)</f>
        <v>0</v>
      </c>
      <c r="M182" s="16">
        <f>IF(Inskrivning!A184="d",Inskrivning!U184,0)</f>
        <v>0</v>
      </c>
      <c r="N182" s="16">
        <f>IF(Inskrivning!A184="d",Inskrivning!V184,0)</f>
        <v>0</v>
      </c>
      <c r="O182" s="73">
        <f>IF(Inskrivning!A184="d",Inskrivning!W184,0)</f>
        <v>0</v>
      </c>
      <c r="P182" s="73">
        <f>IF(Inskrivning!A184="d",Inskrivning!X184,0)</f>
        <v>0</v>
      </c>
      <c r="Q182" s="113"/>
    </row>
    <row r="183" spans="2:17" ht="15.6" x14ac:dyDescent="0.3">
      <c r="B183" s="55">
        <f>IF(Inskrivning!A185="d",Inskrivning!J185,0)</f>
        <v>0</v>
      </c>
      <c r="C183" s="35">
        <f>IF(Inskrivning!A185="d",Inskrivning!K185,0)</f>
        <v>0</v>
      </c>
      <c r="D183" s="16">
        <f>IF(Inskrivning!A185="d",Inskrivning!L185,0)</f>
        <v>0</v>
      </c>
      <c r="E183" s="16">
        <f>IF(Inskrivning!A185="d",Inskrivning!M185,0)</f>
        <v>0</v>
      </c>
      <c r="F183" s="16">
        <f>IF(Inskrivning!A185="d",Inskrivning!N185,0)</f>
        <v>0</v>
      </c>
      <c r="G183" s="16">
        <f>IF(Inskrivning!A185="d",Inskrivning!O185,0)</f>
        <v>0</v>
      </c>
      <c r="H183" s="16">
        <f>IF(Inskrivning!A185="d",Inskrivning!P185,0)</f>
        <v>0</v>
      </c>
      <c r="I183" s="73">
        <f>IF(Inskrivning!A185="d",Inskrivning!Q185,0)</f>
        <v>0</v>
      </c>
      <c r="J183" s="16">
        <f>IF(Inskrivning!A185="d",Inskrivning!R185,0)</f>
        <v>0</v>
      </c>
      <c r="K183" s="16">
        <f>IF(Inskrivning!A185="d",Inskrivning!S185,0)</f>
        <v>0</v>
      </c>
      <c r="L183" s="16">
        <f>IF(Inskrivning!A185="d",Inskrivning!T185,0)</f>
        <v>0</v>
      </c>
      <c r="M183" s="16">
        <f>IF(Inskrivning!A185="d",Inskrivning!U185,0)</f>
        <v>0</v>
      </c>
      <c r="N183" s="16">
        <f>IF(Inskrivning!A185="d",Inskrivning!V185,0)</f>
        <v>0</v>
      </c>
      <c r="O183" s="73">
        <f>IF(Inskrivning!A185="d",Inskrivning!W185,0)</f>
        <v>0</v>
      </c>
      <c r="P183" s="73">
        <f>IF(Inskrivning!A185="d",Inskrivning!X185,0)</f>
        <v>0</v>
      </c>
      <c r="Q183" s="113"/>
    </row>
    <row r="184" spans="2:17" ht="15.6" x14ac:dyDescent="0.3">
      <c r="B184" s="55">
        <f>IF(Inskrivning!A186="d",Inskrivning!J186,0)</f>
        <v>0</v>
      </c>
      <c r="C184" s="35">
        <f>IF(Inskrivning!A186="d",Inskrivning!K186,0)</f>
        <v>0</v>
      </c>
      <c r="D184" s="16">
        <f>IF(Inskrivning!A186="d",Inskrivning!L186,0)</f>
        <v>0</v>
      </c>
      <c r="E184" s="16">
        <f>IF(Inskrivning!A186="d",Inskrivning!M186,0)</f>
        <v>0</v>
      </c>
      <c r="F184" s="16">
        <f>IF(Inskrivning!A186="d",Inskrivning!N186,0)</f>
        <v>0</v>
      </c>
      <c r="G184" s="16">
        <f>IF(Inskrivning!A186="d",Inskrivning!O186,0)</f>
        <v>0</v>
      </c>
      <c r="H184" s="16">
        <f>IF(Inskrivning!A186="d",Inskrivning!P186,0)</f>
        <v>0</v>
      </c>
      <c r="I184" s="73">
        <f>IF(Inskrivning!A186="d",Inskrivning!Q186,0)</f>
        <v>0</v>
      </c>
      <c r="J184" s="16">
        <f>IF(Inskrivning!A186="d",Inskrivning!R186,0)</f>
        <v>0</v>
      </c>
      <c r="K184" s="16">
        <f>IF(Inskrivning!A186="d",Inskrivning!S186,0)</f>
        <v>0</v>
      </c>
      <c r="L184" s="16">
        <f>IF(Inskrivning!A186="d",Inskrivning!T186,0)</f>
        <v>0</v>
      </c>
      <c r="M184" s="16">
        <f>IF(Inskrivning!A186="d",Inskrivning!U186,0)</f>
        <v>0</v>
      </c>
      <c r="N184" s="16">
        <f>IF(Inskrivning!A186="d",Inskrivning!V186,0)</f>
        <v>0</v>
      </c>
      <c r="O184" s="73">
        <f>IF(Inskrivning!A186="d",Inskrivning!W186,0)</f>
        <v>0</v>
      </c>
      <c r="P184" s="73">
        <f>IF(Inskrivning!A186="d",Inskrivning!X186,0)</f>
        <v>0</v>
      </c>
      <c r="Q184" s="113"/>
    </row>
    <row r="185" spans="2:17" ht="15.6" x14ac:dyDescent="0.3">
      <c r="B185" s="55">
        <f>IF(Inskrivning!A187="d",Inskrivning!J187,0)</f>
        <v>0</v>
      </c>
      <c r="C185" s="35">
        <f>IF(Inskrivning!A187="d",Inskrivning!K187,0)</f>
        <v>0</v>
      </c>
      <c r="D185" s="16">
        <f>IF(Inskrivning!A187="d",Inskrivning!L187,0)</f>
        <v>0</v>
      </c>
      <c r="E185" s="16">
        <f>IF(Inskrivning!A187="d",Inskrivning!M187,0)</f>
        <v>0</v>
      </c>
      <c r="F185" s="16">
        <f>IF(Inskrivning!A187="d",Inskrivning!N187,0)</f>
        <v>0</v>
      </c>
      <c r="G185" s="16">
        <f>IF(Inskrivning!A187="d",Inskrivning!O187,0)</f>
        <v>0</v>
      </c>
      <c r="H185" s="16">
        <f>IF(Inskrivning!A187="d",Inskrivning!P187,0)</f>
        <v>0</v>
      </c>
      <c r="I185" s="73">
        <f>IF(Inskrivning!A187="d",Inskrivning!Q187,0)</f>
        <v>0</v>
      </c>
      <c r="J185" s="16">
        <f>IF(Inskrivning!A187="d",Inskrivning!R187,0)</f>
        <v>0</v>
      </c>
      <c r="K185" s="16">
        <f>IF(Inskrivning!A187="d",Inskrivning!S187,0)</f>
        <v>0</v>
      </c>
      <c r="L185" s="16">
        <f>IF(Inskrivning!A187="d",Inskrivning!T187,0)</f>
        <v>0</v>
      </c>
      <c r="M185" s="16">
        <f>IF(Inskrivning!A187="d",Inskrivning!U187,0)</f>
        <v>0</v>
      </c>
      <c r="N185" s="16">
        <f>IF(Inskrivning!A187="d",Inskrivning!V187,0)</f>
        <v>0</v>
      </c>
      <c r="O185" s="73">
        <f>IF(Inskrivning!A187="d",Inskrivning!W187,0)</f>
        <v>0</v>
      </c>
      <c r="P185" s="73">
        <f>IF(Inskrivning!A187="d",Inskrivning!X187,0)</f>
        <v>0</v>
      </c>
      <c r="Q185" s="113"/>
    </row>
    <row r="186" spans="2:17" ht="15.6" x14ac:dyDescent="0.3">
      <c r="B186" s="55">
        <f>IF(Inskrivning!A188="d",Inskrivning!J188,0)</f>
        <v>0</v>
      </c>
      <c r="C186" s="35">
        <f>IF(Inskrivning!A188="d",Inskrivning!K188,0)</f>
        <v>0</v>
      </c>
      <c r="D186" s="16">
        <f>IF(Inskrivning!A188="d",Inskrivning!L188,0)</f>
        <v>0</v>
      </c>
      <c r="E186" s="16">
        <f>IF(Inskrivning!A188="d",Inskrivning!M188,0)</f>
        <v>0</v>
      </c>
      <c r="F186" s="16">
        <f>IF(Inskrivning!A188="d",Inskrivning!N188,0)</f>
        <v>0</v>
      </c>
      <c r="G186" s="16">
        <f>IF(Inskrivning!A188="d",Inskrivning!O188,0)</f>
        <v>0</v>
      </c>
      <c r="H186" s="16">
        <f>IF(Inskrivning!A188="d",Inskrivning!P188,0)</f>
        <v>0</v>
      </c>
      <c r="I186" s="73">
        <f>IF(Inskrivning!A188="d",Inskrivning!Q188,0)</f>
        <v>0</v>
      </c>
      <c r="J186" s="16">
        <f>IF(Inskrivning!A188="d",Inskrivning!R188,0)</f>
        <v>0</v>
      </c>
      <c r="K186" s="16">
        <f>IF(Inskrivning!A188="d",Inskrivning!S188,0)</f>
        <v>0</v>
      </c>
      <c r="L186" s="16">
        <f>IF(Inskrivning!A188="d",Inskrivning!T188,0)</f>
        <v>0</v>
      </c>
      <c r="M186" s="16">
        <f>IF(Inskrivning!A188="d",Inskrivning!U188,0)</f>
        <v>0</v>
      </c>
      <c r="N186" s="16">
        <f>IF(Inskrivning!A188="d",Inskrivning!V188,0)</f>
        <v>0</v>
      </c>
      <c r="O186" s="73">
        <f>IF(Inskrivning!A188="d",Inskrivning!W188,0)</f>
        <v>0</v>
      </c>
      <c r="P186" s="73">
        <f>IF(Inskrivning!A188="d",Inskrivning!X188,0)</f>
        <v>0</v>
      </c>
      <c r="Q186" s="113"/>
    </row>
    <row r="187" spans="2:17" ht="15.6" x14ac:dyDescent="0.3">
      <c r="B187" s="55">
        <f>IF(Inskrivning!A189="d",Inskrivning!J189,0)</f>
        <v>0</v>
      </c>
      <c r="C187" s="35">
        <f>IF(Inskrivning!A189="d",Inskrivning!K189,0)</f>
        <v>0</v>
      </c>
      <c r="D187" s="16">
        <f>IF(Inskrivning!A189="d",Inskrivning!L189,0)</f>
        <v>0</v>
      </c>
      <c r="E187" s="16">
        <f>IF(Inskrivning!A189="d",Inskrivning!M189,0)</f>
        <v>0</v>
      </c>
      <c r="F187" s="16">
        <f>IF(Inskrivning!A189="d",Inskrivning!N189,0)</f>
        <v>0</v>
      </c>
      <c r="G187" s="16">
        <f>IF(Inskrivning!A189="d",Inskrivning!O189,0)</f>
        <v>0</v>
      </c>
      <c r="H187" s="16">
        <f>IF(Inskrivning!A189="d",Inskrivning!P189,0)</f>
        <v>0</v>
      </c>
      <c r="I187" s="73">
        <f>IF(Inskrivning!A189="d",Inskrivning!Q189,0)</f>
        <v>0</v>
      </c>
      <c r="J187" s="16">
        <f>IF(Inskrivning!A189="d",Inskrivning!R189,0)</f>
        <v>0</v>
      </c>
      <c r="K187" s="16">
        <f>IF(Inskrivning!A189="d",Inskrivning!S189,0)</f>
        <v>0</v>
      </c>
      <c r="L187" s="16">
        <f>IF(Inskrivning!A189="d",Inskrivning!T189,0)</f>
        <v>0</v>
      </c>
      <c r="M187" s="16">
        <f>IF(Inskrivning!A189="d",Inskrivning!U189,0)</f>
        <v>0</v>
      </c>
      <c r="N187" s="16">
        <f>IF(Inskrivning!A189="d",Inskrivning!V189,0)</f>
        <v>0</v>
      </c>
      <c r="O187" s="73">
        <f>IF(Inskrivning!A189="d",Inskrivning!W189,0)</f>
        <v>0</v>
      </c>
      <c r="P187" s="73">
        <f>IF(Inskrivning!A189="d",Inskrivning!X189,0)</f>
        <v>0</v>
      </c>
      <c r="Q187" s="113"/>
    </row>
    <row r="188" spans="2:17" ht="15.6" x14ac:dyDescent="0.3">
      <c r="B188" s="55">
        <f>IF(Inskrivning!A190="d",Inskrivning!J190,0)</f>
        <v>0</v>
      </c>
      <c r="C188" s="35">
        <f>IF(Inskrivning!A190="d",Inskrivning!K190,0)</f>
        <v>0</v>
      </c>
      <c r="D188" s="16">
        <f>IF(Inskrivning!A190="d",Inskrivning!L190,0)</f>
        <v>0</v>
      </c>
      <c r="E188" s="16">
        <f>IF(Inskrivning!A190="d",Inskrivning!M190,0)</f>
        <v>0</v>
      </c>
      <c r="F188" s="16">
        <f>IF(Inskrivning!A190="d",Inskrivning!N190,0)</f>
        <v>0</v>
      </c>
      <c r="G188" s="16">
        <f>IF(Inskrivning!A190="d",Inskrivning!O190,0)</f>
        <v>0</v>
      </c>
      <c r="H188" s="16">
        <f>IF(Inskrivning!A190="d",Inskrivning!P190,0)</f>
        <v>0</v>
      </c>
      <c r="I188" s="73">
        <f>IF(Inskrivning!A190="d",Inskrivning!Q190,0)</f>
        <v>0</v>
      </c>
      <c r="J188" s="16">
        <f>IF(Inskrivning!A190="d",Inskrivning!R190,0)</f>
        <v>0</v>
      </c>
      <c r="K188" s="16">
        <f>IF(Inskrivning!A190="d",Inskrivning!S190,0)</f>
        <v>0</v>
      </c>
      <c r="L188" s="16">
        <f>IF(Inskrivning!A190="d",Inskrivning!T190,0)</f>
        <v>0</v>
      </c>
      <c r="M188" s="16">
        <f>IF(Inskrivning!A190="d",Inskrivning!U190,0)</f>
        <v>0</v>
      </c>
      <c r="N188" s="16">
        <f>IF(Inskrivning!A190="d",Inskrivning!V190,0)</f>
        <v>0</v>
      </c>
      <c r="O188" s="73">
        <f>IF(Inskrivning!A190="d",Inskrivning!W190,0)</f>
        <v>0</v>
      </c>
      <c r="P188" s="73">
        <f>IF(Inskrivning!A190="d",Inskrivning!X190,0)</f>
        <v>0</v>
      </c>
      <c r="Q188" s="113"/>
    </row>
    <row r="189" spans="2:17" ht="15.6" x14ac:dyDescent="0.3">
      <c r="B189" s="55">
        <f>IF(Inskrivning!A191="d",Inskrivning!J191,0)</f>
        <v>0</v>
      </c>
      <c r="C189" s="35">
        <f>IF(Inskrivning!A191="d",Inskrivning!K191,0)</f>
        <v>0</v>
      </c>
      <c r="D189" s="16">
        <f>IF(Inskrivning!A191="d",Inskrivning!L191,0)</f>
        <v>0</v>
      </c>
      <c r="E189" s="16">
        <f>IF(Inskrivning!A191="d",Inskrivning!M191,0)</f>
        <v>0</v>
      </c>
      <c r="F189" s="16">
        <f>IF(Inskrivning!A191="d",Inskrivning!N191,0)</f>
        <v>0</v>
      </c>
      <c r="G189" s="16">
        <f>IF(Inskrivning!A191="d",Inskrivning!O191,0)</f>
        <v>0</v>
      </c>
      <c r="H189" s="16">
        <f>IF(Inskrivning!A191="d",Inskrivning!P191,0)</f>
        <v>0</v>
      </c>
      <c r="I189" s="73">
        <f>IF(Inskrivning!A191="d",Inskrivning!Q191,0)</f>
        <v>0</v>
      </c>
      <c r="J189" s="16">
        <f>IF(Inskrivning!A191="d",Inskrivning!R191,0)</f>
        <v>0</v>
      </c>
      <c r="K189" s="16">
        <f>IF(Inskrivning!A191="d",Inskrivning!S191,0)</f>
        <v>0</v>
      </c>
      <c r="L189" s="16">
        <f>IF(Inskrivning!A191="d",Inskrivning!T191,0)</f>
        <v>0</v>
      </c>
      <c r="M189" s="16">
        <f>IF(Inskrivning!A191="d",Inskrivning!U191,0)</f>
        <v>0</v>
      </c>
      <c r="N189" s="16">
        <f>IF(Inskrivning!A191="d",Inskrivning!V191,0)</f>
        <v>0</v>
      </c>
      <c r="O189" s="73">
        <f>IF(Inskrivning!A191="d",Inskrivning!W191,0)</f>
        <v>0</v>
      </c>
      <c r="P189" s="73">
        <f>IF(Inskrivning!A191="d",Inskrivning!X191,0)</f>
        <v>0</v>
      </c>
      <c r="Q189" s="113"/>
    </row>
    <row r="190" spans="2:17" ht="15.6" x14ac:dyDescent="0.3">
      <c r="B190" s="55">
        <f>IF(Inskrivning!A192="d",Inskrivning!J192,0)</f>
        <v>0</v>
      </c>
      <c r="C190" s="35">
        <f>IF(Inskrivning!A192="d",Inskrivning!K192,0)</f>
        <v>0</v>
      </c>
      <c r="D190" s="16">
        <f>IF(Inskrivning!A192="d",Inskrivning!L192,0)</f>
        <v>0</v>
      </c>
      <c r="E190" s="16">
        <f>IF(Inskrivning!A192="d",Inskrivning!M192,0)</f>
        <v>0</v>
      </c>
      <c r="F190" s="16">
        <f>IF(Inskrivning!A192="d",Inskrivning!N192,0)</f>
        <v>0</v>
      </c>
      <c r="G190" s="16">
        <f>IF(Inskrivning!A192="d",Inskrivning!O192,0)</f>
        <v>0</v>
      </c>
      <c r="H190" s="16">
        <f>IF(Inskrivning!A192="d",Inskrivning!P192,0)</f>
        <v>0</v>
      </c>
      <c r="I190" s="73">
        <f>IF(Inskrivning!A192="d",Inskrivning!Q192,0)</f>
        <v>0</v>
      </c>
      <c r="J190" s="16">
        <f>IF(Inskrivning!A192="d",Inskrivning!R192,0)</f>
        <v>0</v>
      </c>
      <c r="K190" s="16">
        <f>IF(Inskrivning!A192="d",Inskrivning!S192,0)</f>
        <v>0</v>
      </c>
      <c r="L190" s="16">
        <f>IF(Inskrivning!A192="d",Inskrivning!T192,0)</f>
        <v>0</v>
      </c>
      <c r="M190" s="16">
        <f>IF(Inskrivning!A192="d",Inskrivning!U192,0)</f>
        <v>0</v>
      </c>
      <c r="N190" s="16">
        <f>IF(Inskrivning!A192="d",Inskrivning!V192,0)</f>
        <v>0</v>
      </c>
      <c r="O190" s="73">
        <f>IF(Inskrivning!A192="d",Inskrivning!W192,0)</f>
        <v>0</v>
      </c>
      <c r="P190" s="73">
        <f>IF(Inskrivning!A192="d",Inskrivning!X192,0)</f>
        <v>0</v>
      </c>
      <c r="Q190" s="113"/>
    </row>
    <row r="191" spans="2:17" ht="15.6" x14ac:dyDescent="0.3">
      <c r="B191" s="55">
        <f>IF(Inskrivning!A193="d",Inskrivning!J193,0)</f>
        <v>0</v>
      </c>
      <c r="C191" s="35">
        <f>IF(Inskrivning!A193="d",Inskrivning!K193,0)</f>
        <v>0</v>
      </c>
      <c r="D191" s="16">
        <f>IF(Inskrivning!A193="d",Inskrivning!L193,0)</f>
        <v>0</v>
      </c>
      <c r="E191" s="16">
        <f>IF(Inskrivning!A193="d",Inskrivning!M193,0)</f>
        <v>0</v>
      </c>
      <c r="F191" s="16">
        <f>IF(Inskrivning!A193="d",Inskrivning!N193,0)</f>
        <v>0</v>
      </c>
      <c r="G191" s="16">
        <f>IF(Inskrivning!A193="d",Inskrivning!O193,0)</f>
        <v>0</v>
      </c>
      <c r="H191" s="16">
        <f>IF(Inskrivning!A193="d",Inskrivning!P193,0)</f>
        <v>0</v>
      </c>
      <c r="I191" s="73">
        <f>IF(Inskrivning!A193="d",Inskrivning!Q193,0)</f>
        <v>0</v>
      </c>
      <c r="J191" s="16">
        <f>IF(Inskrivning!A193="d",Inskrivning!R193,0)</f>
        <v>0</v>
      </c>
      <c r="K191" s="16">
        <f>IF(Inskrivning!A193="d",Inskrivning!S193,0)</f>
        <v>0</v>
      </c>
      <c r="L191" s="16">
        <f>IF(Inskrivning!A193="d",Inskrivning!T193,0)</f>
        <v>0</v>
      </c>
      <c r="M191" s="16">
        <f>IF(Inskrivning!A193="d",Inskrivning!U193,0)</f>
        <v>0</v>
      </c>
      <c r="N191" s="16">
        <f>IF(Inskrivning!A193="d",Inskrivning!V193,0)</f>
        <v>0</v>
      </c>
      <c r="O191" s="73">
        <f>IF(Inskrivning!A193="d",Inskrivning!W193,0)</f>
        <v>0</v>
      </c>
      <c r="P191" s="73">
        <f>IF(Inskrivning!A193="d",Inskrivning!X193,0)</f>
        <v>0</v>
      </c>
      <c r="Q191" s="113"/>
    </row>
    <row r="192" spans="2:17" ht="15.6" x14ac:dyDescent="0.3">
      <c r="B192" s="55">
        <f>IF(Inskrivning!A194="d",Inskrivning!J194,0)</f>
        <v>0</v>
      </c>
      <c r="C192" s="35">
        <f>IF(Inskrivning!A194="d",Inskrivning!K194,0)</f>
        <v>0</v>
      </c>
      <c r="D192" s="16">
        <f>IF(Inskrivning!A194="d",Inskrivning!L194,0)</f>
        <v>0</v>
      </c>
      <c r="E192" s="16">
        <f>IF(Inskrivning!A194="d",Inskrivning!M194,0)</f>
        <v>0</v>
      </c>
      <c r="F192" s="16">
        <f>IF(Inskrivning!A194="d",Inskrivning!N194,0)</f>
        <v>0</v>
      </c>
      <c r="G192" s="16">
        <f>IF(Inskrivning!A194="d",Inskrivning!O194,0)</f>
        <v>0</v>
      </c>
      <c r="H192" s="16">
        <f>IF(Inskrivning!A194="d",Inskrivning!P194,0)</f>
        <v>0</v>
      </c>
      <c r="I192" s="73">
        <f>IF(Inskrivning!A194="d",Inskrivning!Q194,0)</f>
        <v>0</v>
      </c>
      <c r="J192" s="16">
        <f>IF(Inskrivning!A194="d",Inskrivning!R194,0)</f>
        <v>0</v>
      </c>
      <c r="K192" s="16">
        <f>IF(Inskrivning!A194="d",Inskrivning!S194,0)</f>
        <v>0</v>
      </c>
      <c r="L192" s="16">
        <f>IF(Inskrivning!A194="d",Inskrivning!T194,0)</f>
        <v>0</v>
      </c>
      <c r="M192" s="16">
        <f>IF(Inskrivning!A194="d",Inskrivning!U194,0)</f>
        <v>0</v>
      </c>
      <c r="N192" s="16">
        <f>IF(Inskrivning!A194="d",Inskrivning!V194,0)</f>
        <v>0</v>
      </c>
      <c r="O192" s="73">
        <f>IF(Inskrivning!A194="d",Inskrivning!W194,0)</f>
        <v>0</v>
      </c>
      <c r="P192" s="73">
        <f>IF(Inskrivning!A194="d",Inskrivning!X194,0)</f>
        <v>0</v>
      </c>
      <c r="Q192" s="113"/>
    </row>
    <row r="193" spans="2:17" ht="15.6" x14ac:dyDescent="0.3">
      <c r="B193" s="55">
        <f>IF(Inskrivning!A195="d",Inskrivning!J195,0)</f>
        <v>0</v>
      </c>
      <c r="C193" s="35">
        <f>IF(Inskrivning!A195="d",Inskrivning!K195,0)</f>
        <v>0</v>
      </c>
      <c r="D193" s="16">
        <f>IF(Inskrivning!A195="d",Inskrivning!L195,0)</f>
        <v>0</v>
      </c>
      <c r="E193" s="16">
        <f>IF(Inskrivning!A195="d",Inskrivning!M195,0)</f>
        <v>0</v>
      </c>
      <c r="F193" s="16">
        <f>IF(Inskrivning!A195="d",Inskrivning!N195,0)</f>
        <v>0</v>
      </c>
      <c r="G193" s="16">
        <f>IF(Inskrivning!A195="d",Inskrivning!O195,0)</f>
        <v>0</v>
      </c>
      <c r="H193" s="16">
        <f>IF(Inskrivning!A195="d",Inskrivning!P195,0)</f>
        <v>0</v>
      </c>
      <c r="I193" s="73">
        <f>IF(Inskrivning!A195="d",Inskrivning!Q195,0)</f>
        <v>0</v>
      </c>
      <c r="J193" s="16">
        <f>IF(Inskrivning!A195="d",Inskrivning!R195,0)</f>
        <v>0</v>
      </c>
      <c r="K193" s="16">
        <f>IF(Inskrivning!A195="d",Inskrivning!S195,0)</f>
        <v>0</v>
      </c>
      <c r="L193" s="16">
        <f>IF(Inskrivning!A195="d",Inskrivning!T195,0)</f>
        <v>0</v>
      </c>
      <c r="M193" s="16">
        <f>IF(Inskrivning!A195="d",Inskrivning!U195,0)</f>
        <v>0</v>
      </c>
      <c r="N193" s="16">
        <f>IF(Inskrivning!A195="d",Inskrivning!V195,0)</f>
        <v>0</v>
      </c>
      <c r="O193" s="73">
        <f>IF(Inskrivning!A195="d",Inskrivning!W195,0)</f>
        <v>0</v>
      </c>
      <c r="P193" s="73">
        <f>IF(Inskrivning!A195="d",Inskrivning!X195,0)</f>
        <v>0</v>
      </c>
      <c r="Q193" s="113"/>
    </row>
    <row r="194" spans="2:17" ht="15.6" x14ac:dyDescent="0.3">
      <c r="B194" s="55">
        <f>IF(Inskrivning!A196="d",Inskrivning!J196,0)</f>
        <v>0</v>
      </c>
      <c r="C194" s="35">
        <f>IF(Inskrivning!A196="d",Inskrivning!K196,0)</f>
        <v>0</v>
      </c>
      <c r="D194" s="16">
        <f>IF(Inskrivning!A196="d",Inskrivning!L196,0)</f>
        <v>0</v>
      </c>
      <c r="E194" s="16">
        <f>IF(Inskrivning!A196="d",Inskrivning!M196,0)</f>
        <v>0</v>
      </c>
      <c r="F194" s="16">
        <f>IF(Inskrivning!A196="d",Inskrivning!N196,0)</f>
        <v>0</v>
      </c>
      <c r="G194" s="16">
        <f>IF(Inskrivning!A196="d",Inskrivning!O196,0)</f>
        <v>0</v>
      </c>
      <c r="H194" s="16">
        <f>IF(Inskrivning!A196="d",Inskrivning!P196,0)</f>
        <v>0</v>
      </c>
      <c r="I194" s="73">
        <f>IF(Inskrivning!A196="d",Inskrivning!Q196,0)</f>
        <v>0</v>
      </c>
      <c r="J194" s="16">
        <f>IF(Inskrivning!A196="d",Inskrivning!R196,0)</f>
        <v>0</v>
      </c>
      <c r="K194" s="16">
        <f>IF(Inskrivning!A196="d",Inskrivning!S196,0)</f>
        <v>0</v>
      </c>
      <c r="L194" s="16">
        <f>IF(Inskrivning!A196="d",Inskrivning!T196,0)</f>
        <v>0</v>
      </c>
      <c r="M194" s="16">
        <f>IF(Inskrivning!A196="d",Inskrivning!U196,0)</f>
        <v>0</v>
      </c>
      <c r="N194" s="16">
        <f>IF(Inskrivning!A196="d",Inskrivning!V196,0)</f>
        <v>0</v>
      </c>
      <c r="O194" s="73">
        <f>IF(Inskrivning!A196="d",Inskrivning!W196,0)</f>
        <v>0</v>
      </c>
      <c r="P194" s="73">
        <f>IF(Inskrivning!A196="d",Inskrivning!X196,0)</f>
        <v>0</v>
      </c>
      <c r="Q194" s="113"/>
    </row>
    <row r="195" spans="2:17" ht="15.6" x14ac:dyDescent="0.3">
      <c r="B195" s="55">
        <f>IF(Inskrivning!A197="d",Inskrivning!J197,0)</f>
        <v>0</v>
      </c>
      <c r="C195" s="35">
        <f>IF(Inskrivning!A197="d",Inskrivning!K197,0)</f>
        <v>0</v>
      </c>
      <c r="D195" s="16">
        <f>IF(Inskrivning!A197="d",Inskrivning!L197,0)</f>
        <v>0</v>
      </c>
      <c r="E195" s="16">
        <f>IF(Inskrivning!A197="d",Inskrivning!M197,0)</f>
        <v>0</v>
      </c>
      <c r="F195" s="16">
        <f>IF(Inskrivning!A197="d",Inskrivning!N197,0)</f>
        <v>0</v>
      </c>
      <c r="G195" s="16">
        <f>IF(Inskrivning!A197="d",Inskrivning!O197,0)</f>
        <v>0</v>
      </c>
      <c r="H195" s="16">
        <f>IF(Inskrivning!A197="d",Inskrivning!P197,0)</f>
        <v>0</v>
      </c>
      <c r="I195" s="73">
        <f>IF(Inskrivning!A197="d",Inskrivning!Q197,0)</f>
        <v>0</v>
      </c>
      <c r="J195" s="16">
        <f>IF(Inskrivning!A197="d",Inskrivning!R197,0)</f>
        <v>0</v>
      </c>
      <c r="K195" s="16">
        <f>IF(Inskrivning!A197="d",Inskrivning!S197,0)</f>
        <v>0</v>
      </c>
      <c r="L195" s="16">
        <f>IF(Inskrivning!A197="d",Inskrivning!T197,0)</f>
        <v>0</v>
      </c>
      <c r="M195" s="16">
        <f>IF(Inskrivning!A197="d",Inskrivning!U197,0)</f>
        <v>0</v>
      </c>
      <c r="N195" s="16">
        <f>IF(Inskrivning!A197="d",Inskrivning!V197,0)</f>
        <v>0</v>
      </c>
      <c r="O195" s="73">
        <f>IF(Inskrivning!A197="d",Inskrivning!W197,0)</f>
        <v>0</v>
      </c>
      <c r="P195" s="73">
        <f>IF(Inskrivning!A197="d",Inskrivning!X197,0)</f>
        <v>0</v>
      </c>
      <c r="Q195" s="113"/>
    </row>
    <row r="196" spans="2:17" ht="15.6" x14ac:dyDescent="0.3">
      <c r="B196" s="55">
        <f>IF(Inskrivning!A198="d",Inskrivning!J198,0)</f>
        <v>0</v>
      </c>
      <c r="C196" s="35">
        <f>IF(Inskrivning!A198="d",Inskrivning!K198,0)</f>
        <v>0</v>
      </c>
      <c r="D196" s="16">
        <f>IF(Inskrivning!A198="d",Inskrivning!L198,0)</f>
        <v>0</v>
      </c>
      <c r="E196" s="16">
        <f>IF(Inskrivning!A198="d",Inskrivning!M198,0)</f>
        <v>0</v>
      </c>
      <c r="F196" s="16">
        <f>IF(Inskrivning!A198="d",Inskrivning!N198,0)</f>
        <v>0</v>
      </c>
      <c r="G196" s="16">
        <f>IF(Inskrivning!A198="d",Inskrivning!O198,0)</f>
        <v>0</v>
      </c>
      <c r="H196" s="16">
        <f>IF(Inskrivning!A198="d",Inskrivning!P198,0)</f>
        <v>0</v>
      </c>
      <c r="I196" s="73">
        <f>IF(Inskrivning!A198="d",Inskrivning!Q198,0)</f>
        <v>0</v>
      </c>
      <c r="J196" s="16">
        <f>IF(Inskrivning!A198="d",Inskrivning!R198,0)</f>
        <v>0</v>
      </c>
      <c r="K196" s="16">
        <f>IF(Inskrivning!A198="d",Inskrivning!S198,0)</f>
        <v>0</v>
      </c>
      <c r="L196" s="16">
        <f>IF(Inskrivning!A198="d",Inskrivning!T198,0)</f>
        <v>0</v>
      </c>
      <c r="M196" s="16">
        <f>IF(Inskrivning!A198="d",Inskrivning!U198,0)</f>
        <v>0</v>
      </c>
      <c r="N196" s="16">
        <f>IF(Inskrivning!A198="d",Inskrivning!V198,0)</f>
        <v>0</v>
      </c>
      <c r="O196" s="73">
        <f>IF(Inskrivning!A198="d",Inskrivning!W198,0)</f>
        <v>0</v>
      </c>
      <c r="P196" s="73">
        <f>IF(Inskrivning!A198="d",Inskrivning!X198,0)</f>
        <v>0</v>
      </c>
      <c r="Q196" s="113"/>
    </row>
    <row r="197" spans="2:17" ht="15.6" x14ac:dyDescent="0.3">
      <c r="B197" s="55">
        <f>IF(Inskrivning!A199="d",Inskrivning!J199,0)</f>
        <v>0</v>
      </c>
      <c r="C197" s="35">
        <f>IF(Inskrivning!A199="d",Inskrivning!K199,0)</f>
        <v>0</v>
      </c>
      <c r="D197" s="16">
        <f>IF(Inskrivning!A199="d",Inskrivning!L199,0)</f>
        <v>0</v>
      </c>
      <c r="E197" s="16">
        <f>IF(Inskrivning!A199="d",Inskrivning!M199,0)</f>
        <v>0</v>
      </c>
      <c r="F197" s="16">
        <f>IF(Inskrivning!A199="d",Inskrivning!N199,0)</f>
        <v>0</v>
      </c>
      <c r="G197" s="16">
        <f>IF(Inskrivning!A199="d",Inskrivning!O199,0)</f>
        <v>0</v>
      </c>
      <c r="H197" s="16">
        <f>IF(Inskrivning!A199="d",Inskrivning!P199,0)</f>
        <v>0</v>
      </c>
      <c r="I197" s="73">
        <f>IF(Inskrivning!A199="d",Inskrivning!Q199,0)</f>
        <v>0</v>
      </c>
      <c r="J197" s="16">
        <f>IF(Inskrivning!A199="d",Inskrivning!R199,0)</f>
        <v>0</v>
      </c>
      <c r="K197" s="16">
        <f>IF(Inskrivning!A199="d",Inskrivning!S199,0)</f>
        <v>0</v>
      </c>
      <c r="L197" s="16">
        <f>IF(Inskrivning!A199="d",Inskrivning!T199,0)</f>
        <v>0</v>
      </c>
      <c r="M197" s="16">
        <f>IF(Inskrivning!A199="d",Inskrivning!U199,0)</f>
        <v>0</v>
      </c>
      <c r="N197" s="16">
        <f>IF(Inskrivning!A199="d",Inskrivning!V199,0)</f>
        <v>0</v>
      </c>
      <c r="O197" s="73">
        <f>IF(Inskrivning!A199="d",Inskrivning!W199,0)</f>
        <v>0</v>
      </c>
      <c r="P197" s="73">
        <f>IF(Inskrivning!A199="d",Inskrivning!X199,0)</f>
        <v>0</v>
      </c>
      <c r="Q197" s="113"/>
    </row>
    <row r="198" spans="2:17" ht="15.6" x14ac:dyDescent="0.3">
      <c r="B198" s="55">
        <f>IF(Inskrivning!A200="d",Inskrivning!J200,0)</f>
        <v>0</v>
      </c>
      <c r="C198" s="35">
        <f>IF(Inskrivning!A200="d",Inskrivning!K200,0)</f>
        <v>0</v>
      </c>
      <c r="D198" s="16">
        <f>IF(Inskrivning!A200="d",Inskrivning!L200,0)</f>
        <v>0</v>
      </c>
      <c r="E198" s="16">
        <f>IF(Inskrivning!A200="d",Inskrivning!M200,0)</f>
        <v>0</v>
      </c>
      <c r="F198" s="16">
        <f>IF(Inskrivning!A200="d",Inskrivning!N200,0)</f>
        <v>0</v>
      </c>
      <c r="G198" s="16">
        <f>IF(Inskrivning!A200="d",Inskrivning!O200,0)</f>
        <v>0</v>
      </c>
      <c r="H198" s="16">
        <f>IF(Inskrivning!A200="d",Inskrivning!P200,0)</f>
        <v>0</v>
      </c>
      <c r="I198" s="73">
        <f>IF(Inskrivning!A200="d",Inskrivning!Q200,0)</f>
        <v>0</v>
      </c>
      <c r="J198" s="16">
        <f>IF(Inskrivning!A200="d",Inskrivning!R200,0)</f>
        <v>0</v>
      </c>
      <c r="K198" s="16">
        <f>IF(Inskrivning!A200="d",Inskrivning!S200,0)</f>
        <v>0</v>
      </c>
      <c r="L198" s="16">
        <f>IF(Inskrivning!A200="d",Inskrivning!T200,0)</f>
        <v>0</v>
      </c>
      <c r="M198" s="16">
        <f>IF(Inskrivning!A200="d",Inskrivning!U200,0)</f>
        <v>0</v>
      </c>
      <c r="N198" s="16">
        <f>IF(Inskrivning!A200="d",Inskrivning!V200,0)</f>
        <v>0</v>
      </c>
      <c r="O198" s="73">
        <f>IF(Inskrivning!A200="d",Inskrivning!W200,0)</f>
        <v>0</v>
      </c>
      <c r="P198" s="73">
        <f>IF(Inskrivning!A200="d",Inskrivning!X200,0)</f>
        <v>0</v>
      </c>
      <c r="Q198" s="113"/>
    </row>
    <row r="199" spans="2:17" ht="15.6" x14ac:dyDescent="0.3">
      <c r="B199" s="55">
        <f>IF(Inskrivning!A201="d",Inskrivning!J201,0)</f>
        <v>0</v>
      </c>
      <c r="C199" s="35">
        <f>IF(Inskrivning!A201="d",Inskrivning!K201,0)</f>
        <v>0</v>
      </c>
      <c r="D199" s="16">
        <f>IF(Inskrivning!A201="d",Inskrivning!L201,0)</f>
        <v>0</v>
      </c>
      <c r="E199" s="16">
        <f>IF(Inskrivning!A201="d",Inskrivning!M201,0)</f>
        <v>0</v>
      </c>
      <c r="F199" s="16">
        <f>IF(Inskrivning!A201="d",Inskrivning!N201,0)</f>
        <v>0</v>
      </c>
      <c r="G199" s="16">
        <f>IF(Inskrivning!A201="d",Inskrivning!O201,0)</f>
        <v>0</v>
      </c>
      <c r="H199" s="16">
        <f>IF(Inskrivning!A201="d",Inskrivning!P201,0)</f>
        <v>0</v>
      </c>
      <c r="I199" s="73">
        <f>IF(Inskrivning!A201="d",Inskrivning!Q201,0)</f>
        <v>0</v>
      </c>
      <c r="J199" s="16">
        <f>IF(Inskrivning!A201="d",Inskrivning!R201,0)</f>
        <v>0</v>
      </c>
      <c r="K199" s="16">
        <f>IF(Inskrivning!A201="d",Inskrivning!S201,0)</f>
        <v>0</v>
      </c>
      <c r="L199" s="16">
        <f>IF(Inskrivning!A201="d",Inskrivning!T201,0)</f>
        <v>0</v>
      </c>
      <c r="M199" s="16">
        <f>IF(Inskrivning!A201="d",Inskrivning!U201,0)</f>
        <v>0</v>
      </c>
      <c r="N199" s="16">
        <f>IF(Inskrivning!A201="d",Inskrivning!V201,0)</f>
        <v>0</v>
      </c>
      <c r="O199" s="73">
        <f>IF(Inskrivning!A201="d",Inskrivning!W201,0)</f>
        <v>0</v>
      </c>
      <c r="P199" s="73">
        <f>IF(Inskrivning!A201="d",Inskrivning!X201,0)</f>
        <v>0</v>
      </c>
      <c r="Q199" s="113"/>
    </row>
    <row r="200" spans="2:17" ht="15.6" x14ac:dyDescent="0.3">
      <c r="B200" s="55">
        <f>IF(Inskrivning!A202="d",Inskrivning!J202,0)</f>
        <v>0</v>
      </c>
      <c r="C200" s="35">
        <f>IF(Inskrivning!A202="d",Inskrivning!K202,0)</f>
        <v>0</v>
      </c>
      <c r="D200" s="16">
        <f>IF(Inskrivning!A202="d",Inskrivning!L202,0)</f>
        <v>0</v>
      </c>
      <c r="E200" s="16">
        <f>IF(Inskrivning!A202="d",Inskrivning!M202,0)</f>
        <v>0</v>
      </c>
      <c r="F200" s="16">
        <f>IF(Inskrivning!A202="d",Inskrivning!N202,0)</f>
        <v>0</v>
      </c>
      <c r="G200" s="16">
        <f>IF(Inskrivning!A202="d",Inskrivning!O202,0)</f>
        <v>0</v>
      </c>
      <c r="H200" s="16">
        <f>IF(Inskrivning!A202="d",Inskrivning!P202,0)</f>
        <v>0</v>
      </c>
      <c r="I200" s="73">
        <f>IF(Inskrivning!A202="d",Inskrivning!Q202,0)</f>
        <v>0</v>
      </c>
      <c r="J200" s="16">
        <f>IF(Inskrivning!A202="d",Inskrivning!R202,0)</f>
        <v>0</v>
      </c>
      <c r="K200" s="16">
        <f>IF(Inskrivning!A202="d",Inskrivning!S202,0)</f>
        <v>0</v>
      </c>
      <c r="L200" s="16">
        <f>IF(Inskrivning!A202="d",Inskrivning!T202,0)</f>
        <v>0</v>
      </c>
      <c r="M200" s="16">
        <f>IF(Inskrivning!A202="d",Inskrivning!U202,0)</f>
        <v>0</v>
      </c>
      <c r="N200" s="16">
        <f>IF(Inskrivning!A202="d",Inskrivning!V202,0)</f>
        <v>0</v>
      </c>
      <c r="O200" s="73">
        <f>IF(Inskrivning!A202="d",Inskrivning!W202,0)</f>
        <v>0</v>
      </c>
      <c r="P200" s="73">
        <f>IF(Inskrivning!A202="d",Inskrivning!X202,0)</f>
        <v>0</v>
      </c>
      <c r="Q200" s="113"/>
    </row>
    <row r="201" spans="2:17" ht="15.6" x14ac:dyDescent="0.3">
      <c r="B201" s="55">
        <f>IF(Inskrivning!A203="d",Inskrivning!J203,0)</f>
        <v>0</v>
      </c>
      <c r="C201" s="35">
        <f>IF(Inskrivning!A203="d",Inskrivning!K203,0)</f>
        <v>0</v>
      </c>
      <c r="D201" s="16">
        <f>IF(Inskrivning!A203="d",Inskrivning!L203,0)</f>
        <v>0</v>
      </c>
      <c r="E201" s="16">
        <f>IF(Inskrivning!A203="d",Inskrivning!M203,0)</f>
        <v>0</v>
      </c>
      <c r="F201" s="16">
        <f>IF(Inskrivning!A203="d",Inskrivning!N203,0)</f>
        <v>0</v>
      </c>
      <c r="G201" s="16">
        <f>IF(Inskrivning!A203="d",Inskrivning!O203,0)</f>
        <v>0</v>
      </c>
      <c r="H201" s="16">
        <f>IF(Inskrivning!A203="d",Inskrivning!P203,0)</f>
        <v>0</v>
      </c>
      <c r="I201" s="73">
        <f>IF(Inskrivning!A203="d",Inskrivning!Q203,0)</f>
        <v>0</v>
      </c>
      <c r="J201" s="16">
        <f>IF(Inskrivning!A203="d",Inskrivning!R203,0)</f>
        <v>0</v>
      </c>
      <c r="K201" s="16">
        <f>IF(Inskrivning!A203="d",Inskrivning!S203,0)</f>
        <v>0</v>
      </c>
      <c r="L201" s="16">
        <f>IF(Inskrivning!A203="d",Inskrivning!T203,0)</f>
        <v>0</v>
      </c>
      <c r="M201" s="16">
        <f>IF(Inskrivning!A203="d",Inskrivning!U203,0)</f>
        <v>0</v>
      </c>
      <c r="N201" s="16">
        <f>IF(Inskrivning!A203="d",Inskrivning!V203,0)</f>
        <v>0</v>
      </c>
      <c r="O201" s="73">
        <f>IF(Inskrivning!A203="d",Inskrivning!W203,0)</f>
        <v>0</v>
      </c>
      <c r="P201" s="73">
        <f>IF(Inskrivning!A203="d",Inskrivning!X203,0)</f>
        <v>0</v>
      </c>
      <c r="Q201" s="113"/>
    </row>
    <row r="202" spans="2:17" ht="15.6" x14ac:dyDescent="0.3">
      <c r="B202" s="55">
        <f>IF(Inskrivning!A204="d",Inskrivning!J204,0)</f>
        <v>0</v>
      </c>
      <c r="C202" s="35">
        <f>IF(Inskrivning!A204="d",Inskrivning!K204,0)</f>
        <v>0</v>
      </c>
      <c r="D202" s="16">
        <f>IF(Inskrivning!A204="d",Inskrivning!L204,0)</f>
        <v>0</v>
      </c>
      <c r="E202" s="16">
        <f>IF(Inskrivning!A204="d",Inskrivning!M204,0)</f>
        <v>0</v>
      </c>
      <c r="F202" s="16">
        <f>IF(Inskrivning!A204="d",Inskrivning!N204,0)</f>
        <v>0</v>
      </c>
      <c r="G202" s="16">
        <f>IF(Inskrivning!A204="d",Inskrivning!O204,0)</f>
        <v>0</v>
      </c>
      <c r="H202" s="16">
        <f>IF(Inskrivning!A204="d",Inskrivning!P204,0)</f>
        <v>0</v>
      </c>
      <c r="I202" s="73">
        <f>IF(Inskrivning!A204="d",Inskrivning!Q204,0)</f>
        <v>0</v>
      </c>
      <c r="J202" s="16">
        <f>IF(Inskrivning!A204="d",Inskrivning!R204,0)</f>
        <v>0</v>
      </c>
      <c r="K202" s="16">
        <f>IF(Inskrivning!A204="d",Inskrivning!S204,0)</f>
        <v>0</v>
      </c>
      <c r="L202" s="16">
        <f>IF(Inskrivning!A204="d",Inskrivning!T204,0)</f>
        <v>0</v>
      </c>
      <c r="M202" s="16">
        <f>IF(Inskrivning!A204="d",Inskrivning!U204,0)</f>
        <v>0</v>
      </c>
      <c r="N202" s="16">
        <f>IF(Inskrivning!A204="d",Inskrivning!V204,0)</f>
        <v>0</v>
      </c>
      <c r="O202" s="73">
        <f>IF(Inskrivning!A204="d",Inskrivning!W204,0)</f>
        <v>0</v>
      </c>
      <c r="P202" s="73">
        <f>IF(Inskrivning!A204="d",Inskrivning!X204,0)</f>
        <v>0</v>
      </c>
      <c r="Q202" s="113"/>
    </row>
    <row r="203" spans="2:17" ht="15.6" x14ac:dyDescent="0.3">
      <c r="B203" s="55">
        <f>IF(Inskrivning!A205="d",Inskrivning!J205,0)</f>
        <v>0</v>
      </c>
      <c r="C203" s="35">
        <f>IF(Inskrivning!A205="d",Inskrivning!K205,0)</f>
        <v>0</v>
      </c>
      <c r="D203" s="16">
        <f>IF(Inskrivning!A205="d",Inskrivning!L205,0)</f>
        <v>0</v>
      </c>
      <c r="E203" s="16">
        <f>IF(Inskrivning!A205="d",Inskrivning!M205,0)</f>
        <v>0</v>
      </c>
      <c r="F203" s="16">
        <f>IF(Inskrivning!A205="d",Inskrivning!N205,0)</f>
        <v>0</v>
      </c>
      <c r="G203" s="16">
        <f>IF(Inskrivning!A205="d",Inskrivning!O205,0)</f>
        <v>0</v>
      </c>
      <c r="H203" s="16">
        <f>IF(Inskrivning!A205="d",Inskrivning!P205,0)</f>
        <v>0</v>
      </c>
      <c r="I203" s="73">
        <f>IF(Inskrivning!A205="d",Inskrivning!Q205,0)</f>
        <v>0</v>
      </c>
      <c r="J203" s="16">
        <f>IF(Inskrivning!A205="d",Inskrivning!R205,0)</f>
        <v>0</v>
      </c>
      <c r="K203" s="16">
        <f>IF(Inskrivning!A205="d",Inskrivning!S205,0)</f>
        <v>0</v>
      </c>
      <c r="L203" s="16">
        <f>IF(Inskrivning!A205="d",Inskrivning!T205,0)</f>
        <v>0</v>
      </c>
      <c r="M203" s="16">
        <f>IF(Inskrivning!A205="d",Inskrivning!U205,0)</f>
        <v>0</v>
      </c>
      <c r="N203" s="16">
        <f>IF(Inskrivning!A205="d",Inskrivning!V205,0)</f>
        <v>0</v>
      </c>
      <c r="O203" s="73">
        <f>IF(Inskrivning!A205="d",Inskrivning!W205,0)</f>
        <v>0</v>
      </c>
      <c r="P203" s="73">
        <f>IF(Inskrivning!A205="d",Inskrivning!X205,0)</f>
        <v>0</v>
      </c>
      <c r="Q203" s="113"/>
    </row>
    <row r="204" spans="2:17" ht="15.6" x14ac:dyDescent="0.3">
      <c r="B204" s="55">
        <f>IF(Inskrivning!A206="d",Inskrivning!J206,0)</f>
        <v>0</v>
      </c>
      <c r="C204" s="35">
        <f>IF(Inskrivning!A206="d",Inskrivning!K206,0)</f>
        <v>0</v>
      </c>
      <c r="D204" s="16">
        <f>IF(Inskrivning!A206="d",Inskrivning!L206,0)</f>
        <v>0</v>
      </c>
      <c r="E204" s="16">
        <f>IF(Inskrivning!A206="d",Inskrivning!M206,0)</f>
        <v>0</v>
      </c>
      <c r="F204" s="16">
        <f>IF(Inskrivning!A206="d",Inskrivning!N206,0)</f>
        <v>0</v>
      </c>
      <c r="G204" s="16">
        <f>IF(Inskrivning!A206="d",Inskrivning!O206,0)</f>
        <v>0</v>
      </c>
      <c r="H204" s="16">
        <f>IF(Inskrivning!A206="d",Inskrivning!P206,0)</f>
        <v>0</v>
      </c>
      <c r="I204" s="73">
        <f>IF(Inskrivning!A206="d",Inskrivning!Q206,0)</f>
        <v>0</v>
      </c>
      <c r="J204" s="16">
        <f>IF(Inskrivning!A206="d",Inskrivning!R206,0)</f>
        <v>0</v>
      </c>
      <c r="K204" s="16">
        <f>IF(Inskrivning!A206="d",Inskrivning!S206,0)</f>
        <v>0</v>
      </c>
      <c r="L204" s="16">
        <f>IF(Inskrivning!A206="d",Inskrivning!T206,0)</f>
        <v>0</v>
      </c>
      <c r="M204" s="16">
        <f>IF(Inskrivning!A206="d",Inskrivning!U206,0)</f>
        <v>0</v>
      </c>
      <c r="N204" s="16">
        <f>IF(Inskrivning!A206="d",Inskrivning!V206,0)</f>
        <v>0</v>
      </c>
      <c r="O204" s="73">
        <f>IF(Inskrivning!A206="d",Inskrivning!W206,0)</f>
        <v>0</v>
      </c>
      <c r="P204" s="73">
        <f>IF(Inskrivning!A206="d",Inskrivning!X206,0)</f>
        <v>0</v>
      </c>
      <c r="Q204" s="113"/>
    </row>
    <row r="301" spans="1:20" ht="24.6" x14ac:dyDescent="0.4">
      <c r="B301" s="71" t="s">
        <v>518</v>
      </c>
      <c r="T301" s="4"/>
    </row>
    <row r="303" spans="1:20" x14ac:dyDescent="0.25">
      <c r="B303" s="38"/>
      <c r="C303" s="21"/>
      <c r="D303" s="2" t="s">
        <v>1</v>
      </c>
      <c r="E303" s="2" t="s">
        <v>1</v>
      </c>
      <c r="F303" s="2" t="s">
        <v>1</v>
      </c>
      <c r="G303" s="2" t="s">
        <v>1</v>
      </c>
      <c r="H303" s="2" t="s">
        <v>1</v>
      </c>
      <c r="I303" s="1" t="s">
        <v>2</v>
      </c>
      <c r="J303" s="2" t="s">
        <v>1</v>
      </c>
      <c r="K303" s="2" t="s">
        <v>1</v>
      </c>
      <c r="L303" s="2" t="s">
        <v>1</v>
      </c>
      <c r="M303" s="2" t="s">
        <v>3</v>
      </c>
      <c r="N303" s="2" t="s">
        <v>1</v>
      </c>
      <c r="O303" s="1" t="s">
        <v>2</v>
      </c>
      <c r="P303" s="1"/>
      <c r="Q303" s="109" t="s">
        <v>459</v>
      </c>
    </row>
    <row r="304" spans="1:20" ht="13.8" x14ac:dyDescent="0.25">
      <c r="A304" s="2" t="s">
        <v>22</v>
      </c>
      <c r="B304" s="58" t="s">
        <v>5</v>
      </c>
      <c r="C304" s="54" t="s">
        <v>6</v>
      </c>
      <c r="D304" s="47">
        <v>1</v>
      </c>
      <c r="E304" s="47">
        <v>2</v>
      </c>
      <c r="F304" s="47">
        <v>3</v>
      </c>
      <c r="G304" s="47">
        <v>4</v>
      </c>
      <c r="H304" s="47">
        <v>5</v>
      </c>
      <c r="I304" s="48" t="s">
        <v>7</v>
      </c>
      <c r="J304" s="47">
        <v>6</v>
      </c>
      <c r="K304" s="47">
        <v>7</v>
      </c>
      <c r="L304" s="47">
        <v>8</v>
      </c>
      <c r="M304" s="47">
        <v>9</v>
      </c>
      <c r="N304" s="47">
        <v>10</v>
      </c>
      <c r="O304" s="48" t="s">
        <v>8</v>
      </c>
      <c r="P304" s="49" t="s">
        <v>9</v>
      </c>
      <c r="Q304" s="109" t="s">
        <v>239</v>
      </c>
      <c r="T304" s="2">
        <f>Inskrivning!$T$1003</f>
        <v>0</v>
      </c>
    </row>
    <row r="305" spans="1:17" ht="15.6" x14ac:dyDescent="0.3">
      <c r="A305" s="16">
        <f>IF(B305=0,1,1)</f>
        <v>1</v>
      </c>
      <c r="B305" s="55">
        <f>IF(Inskrivning!A1027="d",Inskrivning!J1027,0)</f>
        <v>0</v>
      </c>
      <c r="C305" s="35">
        <f>IF(Inskrivning!A1027="d",Inskrivning!K1027,0)</f>
        <v>0</v>
      </c>
      <c r="D305" s="16">
        <f>IF(Inskrivning!A1027="d",Inskrivning!L1027,0)</f>
        <v>0</v>
      </c>
      <c r="E305" s="16">
        <f>IF(Inskrivning!A1027="d",Inskrivning!M1027,0)</f>
        <v>0</v>
      </c>
      <c r="F305" s="16">
        <f>IF(Inskrivning!A1027="d",Inskrivning!N1027,0)</f>
        <v>0</v>
      </c>
      <c r="G305" s="16">
        <f>IF(Inskrivning!A1027="d",Inskrivning!O1027,0)</f>
        <v>0</v>
      </c>
      <c r="H305" s="16">
        <f>IF(Inskrivning!A1027="d",Inskrivning!P1027,0)</f>
        <v>0</v>
      </c>
      <c r="I305" s="73">
        <f>IF(Inskrivning!A1027="d",Inskrivning!Q1027,0)</f>
        <v>0</v>
      </c>
      <c r="J305" s="16">
        <f>IF(Inskrivning!A1027="d",Inskrivning!R1027,0)</f>
        <v>0</v>
      </c>
      <c r="K305" s="16">
        <f>IF(Inskrivning!A1027="d",Inskrivning!S1027,0)</f>
        <v>0</v>
      </c>
      <c r="L305" s="16">
        <f>IF(Inskrivning!A1027="d",Inskrivning!T1027,0)</f>
        <v>0</v>
      </c>
      <c r="M305" s="16">
        <f>IF(Inskrivning!A1027="d",Inskrivning!U1027,0)</f>
        <v>0</v>
      </c>
      <c r="N305" s="16">
        <f>IF(Inskrivning!A1027="d",Inskrivning!V1027,0)</f>
        <v>0</v>
      </c>
      <c r="O305" s="73">
        <f>IF(Inskrivning!A1027="d",Inskrivning!W1027,0)</f>
        <v>0</v>
      </c>
      <c r="P305" s="73">
        <f>IF(Inskrivning!A1027="d",Inskrivning!X1027,0)</f>
        <v>0</v>
      </c>
      <c r="Q305" s="113"/>
    </row>
    <row r="306" spans="1:17" ht="15.6" x14ac:dyDescent="0.3">
      <c r="A306" s="16">
        <f>IF(B306=0,ROW(2:2),IF(AND(P306=P305,Q306&lt;Q305),ROW(2:2),IF(P306=P305,A305,ROW(2:2))))</f>
        <v>2</v>
      </c>
      <c r="B306" s="55">
        <f>IF(Inskrivning!A1011="d",Inskrivning!J1011,0)</f>
        <v>0</v>
      </c>
      <c r="C306" s="35">
        <f>IF(Inskrivning!A1011="d",Inskrivning!K1011,0)</f>
        <v>0</v>
      </c>
      <c r="D306" s="16">
        <f>IF(Inskrivning!A1011="d",Inskrivning!L1011,0)</f>
        <v>0</v>
      </c>
      <c r="E306" s="16">
        <f>IF(Inskrivning!A1011="d",Inskrivning!M1011,0)</f>
        <v>0</v>
      </c>
      <c r="F306" s="16">
        <f>IF(Inskrivning!A1011="d",Inskrivning!N1011,0)</f>
        <v>0</v>
      </c>
      <c r="G306" s="16">
        <f>IF(Inskrivning!A1011="d",Inskrivning!O1011,0)</f>
        <v>0</v>
      </c>
      <c r="H306" s="16">
        <f>IF(Inskrivning!A1011="d",Inskrivning!P1011,0)</f>
        <v>0</v>
      </c>
      <c r="I306" s="73">
        <f>IF(Inskrivning!A1011="d",Inskrivning!Q1011,0)</f>
        <v>0</v>
      </c>
      <c r="J306" s="16">
        <f>IF(Inskrivning!A1011="d",Inskrivning!R1011,0)</f>
        <v>0</v>
      </c>
      <c r="K306" s="16">
        <f>IF(Inskrivning!A1011="d",Inskrivning!S1011,0)</f>
        <v>0</v>
      </c>
      <c r="L306" s="16">
        <f>IF(Inskrivning!A1011="d",Inskrivning!T1011,0)</f>
        <v>0</v>
      </c>
      <c r="M306" s="16">
        <f>IF(Inskrivning!A1011="d",Inskrivning!U1011,0)</f>
        <v>0</v>
      </c>
      <c r="N306" s="16">
        <f>IF(Inskrivning!A1011="d",Inskrivning!V1011,0)</f>
        <v>0</v>
      </c>
      <c r="O306" s="73">
        <f>IF(Inskrivning!A1011="d",Inskrivning!W1011,0)</f>
        <v>0</v>
      </c>
      <c r="P306" s="73">
        <f>IF(Inskrivning!A1011="d",Inskrivning!X1011,0)</f>
        <v>0</v>
      </c>
      <c r="Q306" s="113"/>
    </row>
    <row r="307" spans="1:17" ht="15.6" x14ac:dyDescent="0.3">
      <c r="A307" s="16">
        <f t="shared" ref="A307:A370" si="2">IF(B307=0,ROW(3:3),IF(AND(P307=P306,Q307&lt;Q306),ROW(3:3),IF(P307=P306,A306,ROW(3:3))))</f>
        <v>3</v>
      </c>
      <c r="B307" s="55">
        <f>IF(Inskrivning!A1007="d",Inskrivning!J1007,0)</f>
        <v>0</v>
      </c>
      <c r="C307" s="35">
        <f>IF(Inskrivning!A1007="d",Inskrivning!K1007,0)</f>
        <v>0</v>
      </c>
      <c r="D307" s="16">
        <f>IF(Inskrivning!A1007="d",Inskrivning!L1007,0)</f>
        <v>0</v>
      </c>
      <c r="E307" s="16">
        <f>IF(Inskrivning!A1007="d",Inskrivning!M1007,0)</f>
        <v>0</v>
      </c>
      <c r="F307" s="16">
        <f>IF(Inskrivning!A1007="d",Inskrivning!N1007,0)</f>
        <v>0</v>
      </c>
      <c r="G307" s="16">
        <f>IF(Inskrivning!A1007="d",Inskrivning!O1007,0)</f>
        <v>0</v>
      </c>
      <c r="H307" s="16">
        <f>IF(Inskrivning!A1007="d",Inskrivning!P1007,0)</f>
        <v>0</v>
      </c>
      <c r="I307" s="73">
        <f>IF(Inskrivning!A1007="d",Inskrivning!Q1007,0)</f>
        <v>0</v>
      </c>
      <c r="J307" s="16">
        <f>IF(Inskrivning!A1007="d",Inskrivning!R1007,0)</f>
        <v>0</v>
      </c>
      <c r="K307" s="16">
        <f>IF(Inskrivning!A1007="d",Inskrivning!S1007,0)</f>
        <v>0</v>
      </c>
      <c r="L307" s="16">
        <f>IF(Inskrivning!A1007="d",Inskrivning!T1007,0)</f>
        <v>0</v>
      </c>
      <c r="M307" s="16">
        <f>IF(Inskrivning!A1007="d",Inskrivning!U1007,0)</f>
        <v>0</v>
      </c>
      <c r="N307" s="16">
        <f>IF(Inskrivning!A1007="d",Inskrivning!V1007,0)</f>
        <v>0</v>
      </c>
      <c r="O307" s="73">
        <f>IF(Inskrivning!A1007="d",Inskrivning!W1007,0)</f>
        <v>0</v>
      </c>
      <c r="P307" s="73">
        <f>IF(Inskrivning!A1007="d",Inskrivning!X1007,0)</f>
        <v>0</v>
      </c>
      <c r="Q307" s="113"/>
    </row>
    <row r="308" spans="1:17" ht="15.6" x14ac:dyDescent="0.3">
      <c r="A308" s="16">
        <f t="shared" si="2"/>
        <v>4</v>
      </c>
      <c r="B308" s="55">
        <f>IF(Inskrivning!A1008="d",Inskrivning!J1008,0)</f>
        <v>0</v>
      </c>
      <c r="C308" s="35">
        <f>IF(Inskrivning!A1008="d",Inskrivning!K1008,0)</f>
        <v>0</v>
      </c>
      <c r="D308" s="16">
        <f>IF(Inskrivning!A1008="d",Inskrivning!L1008,0)</f>
        <v>0</v>
      </c>
      <c r="E308" s="16">
        <f>IF(Inskrivning!A1008="d",Inskrivning!M1008,0)</f>
        <v>0</v>
      </c>
      <c r="F308" s="16">
        <f>IF(Inskrivning!A1008="d",Inskrivning!N1008,0)</f>
        <v>0</v>
      </c>
      <c r="G308" s="16">
        <f>IF(Inskrivning!A1008="d",Inskrivning!O1008,0)</f>
        <v>0</v>
      </c>
      <c r="H308" s="16">
        <f>IF(Inskrivning!A1008="d",Inskrivning!P1008,0)</f>
        <v>0</v>
      </c>
      <c r="I308" s="73">
        <f>IF(Inskrivning!A1008="d",Inskrivning!Q1008,0)</f>
        <v>0</v>
      </c>
      <c r="J308" s="16">
        <f>IF(Inskrivning!A1008="d",Inskrivning!R1008,0)</f>
        <v>0</v>
      </c>
      <c r="K308" s="16">
        <f>IF(Inskrivning!A1008="d",Inskrivning!S1008,0)</f>
        <v>0</v>
      </c>
      <c r="L308" s="16">
        <f>IF(Inskrivning!A1008="d",Inskrivning!T1008,0)</f>
        <v>0</v>
      </c>
      <c r="M308" s="16">
        <f>IF(Inskrivning!A1008="d",Inskrivning!U1008,0)</f>
        <v>0</v>
      </c>
      <c r="N308" s="16">
        <f>IF(Inskrivning!A1008="d",Inskrivning!V1008,0)</f>
        <v>0</v>
      </c>
      <c r="O308" s="73">
        <f>IF(Inskrivning!A1008="d",Inskrivning!W1008,0)</f>
        <v>0</v>
      </c>
      <c r="P308" s="73">
        <f>IF(Inskrivning!A1008="d",Inskrivning!X1008,0)</f>
        <v>0</v>
      </c>
      <c r="Q308" s="113"/>
    </row>
    <row r="309" spans="1:17" ht="15.6" x14ac:dyDescent="0.3">
      <c r="A309" s="16">
        <f t="shared" si="2"/>
        <v>5</v>
      </c>
      <c r="B309" s="55">
        <f>IF(Inskrivning!A1009="d",Inskrivning!J1009,0)</f>
        <v>0</v>
      </c>
      <c r="C309" s="35">
        <f>IF(Inskrivning!A1009="d",Inskrivning!K1009,0)</f>
        <v>0</v>
      </c>
      <c r="D309" s="16">
        <f>IF(Inskrivning!A1009="d",Inskrivning!L1009,0)</f>
        <v>0</v>
      </c>
      <c r="E309" s="16">
        <f>IF(Inskrivning!A1009="d",Inskrivning!M1009,0)</f>
        <v>0</v>
      </c>
      <c r="F309" s="16">
        <f>IF(Inskrivning!A1009="d",Inskrivning!N1009,0)</f>
        <v>0</v>
      </c>
      <c r="G309" s="16">
        <f>IF(Inskrivning!A1009="d",Inskrivning!O1009,0)</f>
        <v>0</v>
      </c>
      <c r="H309" s="16">
        <f>IF(Inskrivning!A1009="d",Inskrivning!P1009,0)</f>
        <v>0</v>
      </c>
      <c r="I309" s="73">
        <f>IF(Inskrivning!A1009="d",Inskrivning!Q1009,0)</f>
        <v>0</v>
      </c>
      <c r="J309" s="16">
        <f>IF(Inskrivning!A1009="d",Inskrivning!R1009,0)</f>
        <v>0</v>
      </c>
      <c r="K309" s="16">
        <f>IF(Inskrivning!A1009="d",Inskrivning!S1009,0)</f>
        <v>0</v>
      </c>
      <c r="L309" s="16">
        <f>IF(Inskrivning!A1009="d",Inskrivning!T1009,0)</f>
        <v>0</v>
      </c>
      <c r="M309" s="16">
        <f>IF(Inskrivning!A1009="d",Inskrivning!U1009,0)</f>
        <v>0</v>
      </c>
      <c r="N309" s="16">
        <f>IF(Inskrivning!A1009="d",Inskrivning!V1009,0)</f>
        <v>0</v>
      </c>
      <c r="O309" s="73">
        <f>IF(Inskrivning!A1009="d",Inskrivning!W1009,0)</f>
        <v>0</v>
      </c>
      <c r="P309" s="73">
        <f>IF(Inskrivning!A1009="d",Inskrivning!X1009,0)</f>
        <v>0</v>
      </c>
      <c r="Q309" s="113"/>
    </row>
    <row r="310" spans="1:17" ht="15.6" x14ac:dyDescent="0.3">
      <c r="A310" s="16">
        <f t="shared" si="2"/>
        <v>6</v>
      </c>
      <c r="B310" s="55">
        <f>IF(Inskrivning!A1010="d",Inskrivning!J1010,0)</f>
        <v>0</v>
      </c>
      <c r="C310" s="35">
        <f>IF(Inskrivning!A1010="d",Inskrivning!K1010,0)</f>
        <v>0</v>
      </c>
      <c r="D310" s="16">
        <f>IF(Inskrivning!A1010="d",Inskrivning!L1010,0)</f>
        <v>0</v>
      </c>
      <c r="E310" s="16">
        <f>IF(Inskrivning!A1010="d",Inskrivning!M1010,0)</f>
        <v>0</v>
      </c>
      <c r="F310" s="16">
        <f>IF(Inskrivning!A1010="d",Inskrivning!N1010,0)</f>
        <v>0</v>
      </c>
      <c r="G310" s="16">
        <f>IF(Inskrivning!A1010="d",Inskrivning!O1010,0)</f>
        <v>0</v>
      </c>
      <c r="H310" s="16">
        <f>IF(Inskrivning!A1010="d",Inskrivning!P1010,0)</f>
        <v>0</v>
      </c>
      <c r="I310" s="73">
        <f>IF(Inskrivning!A1010="d",Inskrivning!Q1010,0)</f>
        <v>0</v>
      </c>
      <c r="J310" s="16">
        <f>IF(Inskrivning!A1010="d",Inskrivning!R1010,0)</f>
        <v>0</v>
      </c>
      <c r="K310" s="16">
        <f>IF(Inskrivning!A1010="d",Inskrivning!S1010,0)</f>
        <v>0</v>
      </c>
      <c r="L310" s="16">
        <f>IF(Inskrivning!A1010="d",Inskrivning!T1010,0)</f>
        <v>0</v>
      </c>
      <c r="M310" s="16">
        <f>IF(Inskrivning!A1010="d",Inskrivning!U1010,0)</f>
        <v>0</v>
      </c>
      <c r="N310" s="16">
        <f>IF(Inskrivning!A1010="d",Inskrivning!V1010,0)</f>
        <v>0</v>
      </c>
      <c r="O310" s="73">
        <f>IF(Inskrivning!A1010="d",Inskrivning!W1010,0)</f>
        <v>0</v>
      </c>
      <c r="P310" s="73">
        <f>IF(Inskrivning!A1010="d",Inskrivning!X1010,0)</f>
        <v>0</v>
      </c>
      <c r="Q310" s="113"/>
    </row>
    <row r="311" spans="1:17" ht="15.6" x14ac:dyDescent="0.3">
      <c r="A311" s="16">
        <f t="shared" si="2"/>
        <v>7</v>
      </c>
      <c r="B311" s="55">
        <f>IF(Inskrivning!A1012="d",Inskrivning!J1012,0)</f>
        <v>0</v>
      </c>
      <c r="C311" s="35">
        <f>IF(Inskrivning!A1012="d",Inskrivning!K1012,0)</f>
        <v>0</v>
      </c>
      <c r="D311" s="16">
        <f>IF(Inskrivning!A1012="d",Inskrivning!L1012,0)</f>
        <v>0</v>
      </c>
      <c r="E311" s="16">
        <f>IF(Inskrivning!A1012="d",Inskrivning!M1012,0)</f>
        <v>0</v>
      </c>
      <c r="F311" s="16">
        <f>IF(Inskrivning!A1012="d",Inskrivning!N1012,0)</f>
        <v>0</v>
      </c>
      <c r="G311" s="16">
        <f>IF(Inskrivning!A1012="d",Inskrivning!O1012,0)</f>
        <v>0</v>
      </c>
      <c r="H311" s="16">
        <f>IF(Inskrivning!A1012="d",Inskrivning!P1012,0)</f>
        <v>0</v>
      </c>
      <c r="I311" s="73">
        <f>IF(Inskrivning!A1012="d",Inskrivning!Q1012,0)</f>
        <v>0</v>
      </c>
      <c r="J311" s="16">
        <f>IF(Inskrivning!A1012="d",Inskrivning!R1012,0)</f>
        <v>0</v>
      </c>
      <c r="K311" s="16">
        <f>IF(Inskrivning!A1012="d",Inskrivning!S1012,0)</f>
        <v>0</v>
      </c>
      <c r="L311" s="16">
        <f>IF(Inskrivning!A1012="d",Inskrivning!T1012,0)</f>
        <v>0</v>
      </c>
      <c r="M311" s="16">
        <f>IF(Inskrivning!A1012="d",Inskrivning!U1012,0)</f>
        <v>0</v>
      </c>
      <c r="N311" s="16">
        <f>IF(Inskrivning!A1012="d",Inskrivning!V1012,0)</f>
        <v>0</v>
      </c>
      <c r="O311" s="73">
        <f>IF(Inskrivning!A1012="d",Inskrivning!W1012,0)</f>
        <v>0</v>
      </c>
      <c r="P311" s="73">
        <f>IF(Inskrivning!A1012="d",Inskrivning!X1012,0)</f>
        <v>0</v>
      </c>
      <c r="Q311" s="113"/>
    </row>
    <row r="312" spans="1:17" ht="15.6" x14ac:dyDescent="0.3">
      <c r="A312" s="16">
        <f t="shared" si="2"/>
        <v>8</v>
      </c>
      <c r="B312" s="55">
        <f>IF(Inskrivning!A1013="d",Inskrivning!J1013,0)</f>
        <v>0</v>
      </c>
      <c r="C312" s="35">
        <f>IF(Inskrivning!A1013="d",Inskrivning!K1013,0)</f>
        <v>0</v>
      </c>
      <c r="D312" s="16">
        <f>IF(Inskrivning!A1013="d",Inskrivning!L1013,0)</f>
        <v>0</v>
      </c>
      <c r="E312" s="16">
        <f>IF(Inskrivning!A1013="d",Inskrivning!M1013,0)</f>
        <v>0</v>
      </c>
      <c r="F312" s="16">
        <f>IF(Inskrivning!A1013="d",Inskrivning!N1013,0)</f>
        <v>0</v>
      </c>
      <c r="G312" s="16">
        <f>IF(Inskrivning!A1013="d",Inskrivning!O1013,0)</f>
        <v>0</v>
      </c>
      <c r="H312" s="16">
        <f>IF(Inskrivning!A1013="d",Inskrivning!P1013,0)</f>
        <v>0</v>
      </c>
      <c r="I312" s="73">
        <f>IF(Inskrivning!A1013="d",Inskrivning!Q1013,0)</f>
        <v>0</v>
      </c>
      <c r="J312" s="16">
        <f>IF(Inskrivning!A1013="d",Inskrivning!R1013,0)</f>
        <v>0</v>
      </c>
      <c r="K312" s="16">
        <f>IF(Inskrivning!A1013="d",Inskrivning!S1013,0)</f>
        <v>0</v>
      </c>
      <c r="L312" s="16">
        <f>IF(Inskrivning!A1013="d",Inskrivning!T1013,0)</f>
        <v>0</v>
      </c>
      <c r="M312" s="16">
        <f>IF(Inskrivning!A1013="d",Inskrivning!U1013,0)</f>
        <v>0</v>
      </c>
      <c r="N312" s="16">
        <f>IF(Inskrivning!A1013="d",Inskrivning!V1013,0)</f>
        <v>0</v>
      </c>
      <c r="O312" s="73">
        <f>IF(Inskrivning!A1013="d",Inskrivning!W1013,0)</f>
        <v>0</v>
      </c>
      <c r="P312" s="73">
        <f>IF(Inskrivning!A1013="d",Inskrivning!X1013,0)</f>
        <v>0</v>
      </c>
      <c r="Q312" s="113"/>
    </row>
    <row r="313" spans="1:17" ht="15.6" x14ac:dyDescent="0.3">
      <c r="A313" s="16">
        <f t="shared" si="2"/>
        <v>9</v>
      </c>
      <c r="B313" s="55">
        <f>IF(Inskrivning!A1014="d",Inskrivning!J1014,0)</f>
        <v>0</v>
      </c>
      <c r="C313" s="35">
        <f>IF(Inskrivning!A1014="d",Inskrivning!K1014,0)</f>
        <v>0</v>
      </c>
      <c r="D313" s="16">
        <f>IF(Inskrivning!A1014="d",Inskrivning!L1014,0)</f>
        <v>0</v>
      </c>
      <c r="E313" s="16">
        <f>IF(Inskrivning!A1014="d",Inskrivning!M1014,0)</f>
        <v>0</v>
      </c>
      <c r="F313" s="16">
        <f>IF(Inskrivning!A1014="d",Inskrivning!N1014,0)</f>
        <v>0</v>
      </c>
      <c r="G313" s="16">
        <f>IF(Inskrivning!A1014="d",Inskrivning!O1014,0)</f>
        <v>0</v>
      </c>
      <c r="H313" s="16">
        <f>IF(Inskrivning!A1014="d",Inskrivning!P1014,0)</f>
        <v>0</v>
      </c>
      <c r="I313" s="73">
        <f>IF(Inskrivning!A1014="d",Inskrivning!Q1014,0)</f>
        <v>0</v>
      </c>
      <c r="J313" s="16">
        <f>IF(Inskrivning!A1014="d",Inskrivning!R1014,0)</f>
        <v>0</v>
      </c>
      <c r="K313" s="16">
        <f>IF(Inskrivning!A1014="d",Inskrivning!S1014,0)</f>
        <v>0</v>
      </c>
      <c r="L313" s="16">
        <f>IF(Inskrivning!A1014="d",Inskrivning!T1014,0)</f>
        <v>0</v>
      </c>
      <c r="M313" s="16">
        <f>IF(Inskrivning!A1014="d",Inskrivning!U1014,0)</f>
        <v>0</v>
      </c>
      <c r="N313" s="16">
        <f>IF(Inskrivning!A1014="d",Inskrivning!V1014,0)</f>
        <v>0</v>
      </c>
      <c r="O313" s="73">
        <f>IF(Inskrivning!A1014="d",Inskrivning!W1014,0)</f>
        <v>0</v>
      </c>
      <c r="P313" s="73">
        <f>IF(Inskrivning!A1014="d",Inskrivning!X1014,0)</f>
        <v>0</v>
      </c>
      <c r="Q313" s="113"/>
    </row>
    <row r="314" spans="1:17" ht="15.6" x14ac:dyDescent="0.3">
      <c r="A314" s="16">
        <f t="shared" si="2"/>
        <v>10</v>
      </c>
      <c r="B314" s="55">
        <f>IF(Inskrivning!A1015="d",Inskrivning!J1015,0)</f>
        <v>0</v>
      </c>
      <c r="C314" s="35">
        <f>IF(Inskrivning!A1015="d",Inskrivning!K1015,0)</f>
        <v>0</v>
      </c>
      <c r="D314" s="16">
        <f>IF(Inskrivning!A1015="d",Inskrivning!L1015,0)</f>
        <v>0</v>
      </c>
      <c r="E314" s="16">
        <f>IF(Inskrivning!A1015="d",Inskrivning!M1015,0)</f>
        <v>0</v>
      </c>
      <c r="F314" s="16">
        <f>IF(Inskrivning!A1015="d",Inskrivning!N1015,0)</f>
        <v>0</v>
      </c>
      <c r="G314" s="16">
        <f>IF(Inskrivning!A1015="d",Inskrivning!O1015,0)</f>
        <v>0</v>
      </c>
      <c r="H314" s="16">
        <f>IF(Inskrivning!A1015="d",Inskrivning!P1015,0)</f>
        <v>0</v>
      </c>
      <c r="I314" s="73">
        <f>IF(Inskrivning!A1015="d",Inskrivning!Q1015,0)</f>
        <v>0</v>
      </c>
      <c r="J314" s="16">
        <f>IF(Inskrivning!A1015="d",Inskrivning!R1015,0)</f>
        <v>0</v>
      </c>
      <c r="K314" s="16">
        <f>IF(Inskrivning!A1015="d",Inskrivning!S1015,0)</f>
        <v>0</v>
      </c>
      <c r="L314" s="16">
        <f>IF(Inskrivning!A1015="d",Inskrivning!T1015,0)</f>
        <v>0</v>
      </c>
      <c r="M314" s="16">
        <f>IF(Inskrivning!A1015="d",Inskrivning!U1015,0)</f>
        <v>0</v>
      </c>
      <c r="N314" s="16">
        <f>IF(Inskrivning!A1015="d",Inskrivning!V1015,0)</f>
        <v>0</v>
      </c>
      <c r="O314" s="73">
        <f>IF(Inskrivning!A1015="d",Inskrivning!W1015,0)</f>
        <v>0</v>
      </c>
      <c r="P314" s="73">
        <f>IF(Inskrivning!A1015="d",Inskrivning!X1015,0)</f>
        <v>0</v>
      </c>
      <c r="Q314" s="113"/>
    </row>
    <row r="315" spans="1:17" ht="15.6" x14ac:dyDescent="0.3">
      <c r="A315" s="16">
        <f t="shared" si="2"/>
        <v>11</v>
      </c>
      <c r="B315" s="55">
        <f>IF(Inskrivning!A1016="d",Inskrivning!J1016,0)</f>
        <v>0</v>
      </c>
      <c r="C315" s="35">
        <f>IF(Inskrivning!A1016="d",Inskrivning!K1016,0)</f>
        <v>0</v>
      </c>
      <c r="D315" s="16">
        <f>IF(Inskrivning!A1016="d",Inskrivning!L1016,0)</f>
        <v>0</v>
      </c>
      <c r="E315" s="16">
        <f>IF(Inskrivning!A1016="d",Inskrivning!M1016,0)</f>
        <v>0</v>
      </c>
      <c r="F315" s="16">
        <f>IF(Inskrivning!A1016="d",Inskrivning!N1016,0)</f>
        <v>0</v>
      </c>
      <c r="G315" s="16">
        <f>IF(Inskrivning!A1016="d",Inskrivning!O1016,0)</f>
        <v>0</v>
      </c>
      <c r="H315" s="16">
        <f>IF(Inskrivning!A1016="d",Inskrivning!P1016,0)</f>
        <v>0</v>
      </c>
      <c r="I315" s="73">
        <f>IF(Inskrivning!A1016="d",Inskrivning!Q1016,0)</f>
        <v>0</v>
      </c>
      <c r="J315" s="16">
        <f>IF(Inskrivning!A1016="d",Inskrivning!R1016,0)</f>
        <v>0</v>
      </c>
      <c r="K315" s="16">
        <f>IF(Inskrivning!A1016="d",Inskrivning!S1016,0)</f>
        <v>0</v>
      </c>
      <c r="L315" s="16">
        <f>IF(Inskrivning!A1016="d",Inskrivning!T1016,0)</f>
        <v>0</v>
      </c>
      <c r="M315" s="16">
        <f>IF(Inskrivning!A1016="d",Inskrivning!U1016,0)</f>
        <v>0</v>
      </c>
      <c r="N315" s="16">
        <f>IF(Inskrivning!A1016="d",Inskrivning!V1016,0)</f>
        <v>0</v>
      </c>
      <c r="O315" s="73">
        <f>IF(Inskrivning!A1016="d",Inskrivning!W1016,0)</f>
        <v>0</v>
      </c>
      <c r="P315" s="73">
        <f>IF(Inskrivning!A1016="d",Inskrivning!X1016,0)</f>
        <v>0</v>
      </c>
      <c r="Q315" s="113"/>
    </row>
    <row r="316" spans="1:17" ht="15.6" x14ac:dyDescent="0.3">
      <c r="A316" s="16">
        <f t="shared" si="2"/>
        <v>12</v>
      </c>
      <c r="B316" s="55">
        <f>IF(Inskrivning!A1017="d",Inskrivning!J1017,0)</f>
        <v>0</v>
      </c>
      <c r="C316" s="35">
        <f>IF(Inskrivning!A1017="d",Inskrivning!K1017,0)</f>
        <v>0</v>
      </c>
      <c r="D316" s="16">
        <f>IF(Inskrivning!A1017="d",Inskrivning!L1017,0)</f>
        <v>0</v>
      </c>
      <c r="E316" s="16">
        <f>IF(Inskrivning!A1017="d",Inskrivning!M1017,0)</f>
        <v>0</v>
      </c>
      <c r="F316" s="16">
        <f>IF(Inskrivning!A1017="d",Inskrivning!N1017,0)</f>
        <v>0</v>
      </c>
      <c r="G316" s="16">
        <f>IF(Inskrivning!A1017="d",Inskrivning!O1017,0)</f>
        <v>0</v>
      </c>
      <c r="H316" s="16">
        <f>IF(Inskrivning!A1017="d",Inskrivning!P1017,0)</f>
        <v>0</v>
      </c>
      <c r="I316" s="73">
        <f>IF(Inskrivning!A1017="d",Inskrivning!Q1017,0)</f>
        <v>0</v>
      </c>
      <c r="J316" s="16">
        <f>IF(Inskrivning!A1017="d",Inskrivning!R1017,0)</f>
        <v>0</v>
      </c>
      <c r="K316" s="16">
        <f>IF(Inskrivning!A1017="d",Inskrivning!S1017,0)</f>
        <v>0</v>
      </c>
      <c r="L316" s="16">
        <f>IF(Inskrivning!A1017="d",Inskrivning!T1017,0)</f>
        <v>0</v>
      </c>
      <c r="M316" s="16">
        <f>IF(Inskrivning!A1017="d",Inskrivning!U1017,0)</f>
        <v>0</v>
      </c>
      <c r="N316" s="16">
        <f>IF(Inskrivning!A1017="d",Inskrivning!V1017,0)</f>
        <v>0</v>
      </c>
      <c r="O316" s="73">
        <f>IF(Inskrivning!A1017="d",Inskrivning!W1017,0)</f>
        <v>0</v>
      </c>
      <c r="P316" s="73">
        <f>IF(Inskrivning!A1017="d",Inskrivning!X1017,0)</f>
        <v>0</v>
      </c>
      <c r="Q316" s="113"/>
    </row>
    <row r="317" spans="1:17" ht="15.6" x14ac:dyDescent="0.3">
      <c r="A317" s="16">
        <f t="shared" si="2"/>
        <v>13</v>
      </c>
      <c r="B317" s="55">
        <f>IF(Inskrivning!A1018="d",Inskrivning!J1018,0)</f>
        <v>0</v>
      </c>
      <c r="C317" s="35">
        <f>IF(Inskrivning!A1018="d",Inskrivning!K1018,0)</f>
        <v>0</v>
      </c>
      <c r="D317" s="16">
        <f>IF(Inskrivning!A1018="d",Inskrivning!L1018,0)</f>
        <v>0</v>
      </c>
      <c r="E317" s="16">
        <f>IF(Inskrivning!A1018="d",Inskrivning!M1018,0)</f>
        <v>0</v>
      </c>
      <c r="F317" s="16">
        <f>IF(Inskrivning!A1018="d",Inskrivning!N1018,0)</f>
        <v>0</v>
      </c>
      <c r="G317" s="16">
        <f>IF(Inskrivning!A1018="d",Inskrivning!O1018,0)</f>
        <v>0</v>
      </c>
      <c r="H317" s="16">
        <f>IF(Inskrivning!A1018="d",Inskrivning!P1018,0)</f>
        <v>0</v>
      </c>
      <c r="I317" s="73">
        <f>IF(Inskrivning!A1018="d",Inskrivning!Q1018,0)</f>
        <v>0</v>
      </c>
      <c r="J317" s="16">
        <f>IF(Inskrivning!A1018="d",Inskrivning!R1018,0)</f>
        <v>0</v>
      </c>
      <c r="K317" s="16">
        <f>IF(Inskrivning!A1018="d",Inskrivning!S1018,0)</f>
        <v>0</v>
      </c>
      <c r="L317" s="16">
        <f>IF(Inskrivning!A1018="d",Inskrivning!T1018,0)</f>
        <v>0</v>
      </c>
      <c r="M317" s="16">
        <f>IF(Inskrivning!A1018="d",Inskrivning!U1018,0)</f>
        <v>0</v>
      </c>
      <c r="N317" s="16">
        <f>IF(Inskrivning!A1018="d",Inskrivning!V1018,0)</f>
        <v>0</v>
      </c>
      <c r="O317" s="73">
        <f>IF(Inskrivning!A1018="d",Inskrivning!W1018,0)</f>
        <v>0</v>
      </c>
      <c r="P317" s="73">
        <f>IF(Inskrivning!A1018="d",Inskrivning!X1018,0)</f>
        <v>0</v>
      </c>
      <c r="Q317" s="113"/>
    </row>
    <row r="318" spans="1:17" ht="15.6" x14ac:dyDescent="0.3">
      <c r="A318" s="16">
        <f t="shared" si="2"/>
        <v>14</v>
      </c>
      <c r="B318" s="55">
        <f>IF(Inskrivning!A1019="d",Inskrivning!J1019,0)</f>
        <v>0</v>
      </c>
      <c r="C318" s="35">
        <f>IF(Inskrivning!A1019="d",Inskrivning!K1019,0)</f>
        <v>0</v>
      </c>
      <c r="D318" s="16">
        <f>IF(Inskrivning!A1019="d",Inskrivning!L1019,0)</f>
        <v>0</v>
      </c>
      <c r="E318" s="16">
        <f>IF(Inskrivning!A1019="d",Inskrivning!M1019,0)</f>
        <v>0</v>
      </c>
      <c r="F318" s="16">
        <f>IF(Inskrivning!A1019="d",Inskrivning!N1019,0)</f>
        <v>0</v>
      </c>
      <c r="G318" s="16">
        <f>IF(Inskrivning!A1019="d",Inskrivning!O1019,0)</f>
        <v>0</v>
      </c>
      <c r="H318" s="16">
        <f>IF(Inskrivning!A1019="d",Inskrivning!P1019,0)</f>
        <v>0</v>
      </c>
      <c r="I318" s="73">
        <f>IF(Inskrivning!A1019="d",Inskrivning!Q1019,0)</f>
        <v>0</v>
      </c>
      <c r="J318" s="16">
        <f>IF(Inskrivning!A1019="d",Inskrivning!R1019,0)</f>
        <v>0</v>
      </c>
      <c r="K318" s="16">
        <f>IF(Inskrivning!A1019="d",Inskrivning!S1019,0)</f>
        <v>0</v>
      </c>
      <c r="L318" s="16">
        <f>IF(Inskrivning!A1019="d",Inskrivning!T1019,0)</f>
        <v>0</v>
      </c>
      <c r="M318" s="16">
        <f>IF(Inskrivning!A1019="d",Inskrivning!U1019,0)</f>
        <v>0</v>
      </c>
      <c r="N318" s="16">
        <f>IF(Inskrivning!A1019="d",Inskrivning!V1019,0)</f>
        <v>0</v>
      </c>
      <c r="O318" s="73">
        <f>IF(Inskrivning!A1019="d",Inskrivning!W1019,0)</f>
        <v>0</v>
      </c>
      <c r="P318" s="73">
        <f>IF(Inskrivning!A1019="d",Inskrivning!X1019,0)</f>
        <v>0</v>
      </c>
      <c r="Q318" s="113"/>
    </row>
    <row r="319" spans="1:17" ht="15.6" x14ac:dyDescent="0.3">
      <c r="A319" s="16">
        <f t="shared" si="2"/>
        <v>15</v>
      </c>
      <c r="B319" s="55">
        <f>IF(Inskrivning!A1020="d",Inskrivning!J1020,0)</f>
        <v>0</v>
      </c>
      <c r="C319" s="35">
        <f>IF(Inskrivning!A1020="d",Inskrivning!K1020,0)</f>
        <v>0</v>
      </c>
      <c r="D319" s="16">
        <f>IF(Inskrivning!A1020="d",Inskrivning!L1020,0)</f>
        <v>0</v>
      </c>
      <c r="E319" s="16">
        <f>IF(Inskrivning!A1020="d",Inskrivning!M1020,0)</f>
        <v>0</v>
      </c>
      <c r="F319" s="16">
        <f>IF(Inskrivning!A1020="d",Inskrivning!N1020,0)</f>
        <v>0</v>
      </c>
      <c r="G319" s="16">
        <f>IF(Inskrivning!A1020="d",Inskrivning!O1020,0)</f>
        <v>0</v>
      </c>
      <c r="H319" s="16">
        <f>IF(Inskrivning!A1020="d",Inskrivning!P1020,0)</f>
        <v>0</v>
      </c>
      <c r="I319" s="73">
        <f>IF(Inskrivning!A1020="d",Inskrivning!Q1020,0)</f>
        <v>0</v>
      </c>
      <c r="J319" s="16">
        <f>IF(Inskrivning!A1020="d",Inskrivning!R1020,0)</f>
        <v>0</v>
      </c>
      <c r="K319" s="16">
        <f>IF(Inskrivning!A1020="d",Inskrivning!S1020,0)</f>
        <v>0</v>
      </c>
      <c r="L319" s="16">
        <f>IF(Inskrivning!A1020="d",Inskrivning!T1020,0)</f>
        <v>0</v>
      </c>
      <c r="M319" s="16">
        <f>IF(Inskrivning!A1020="d",Inskrivning!U1020,0)</f>
        <v>0</v>
      </c>
      <c r="N319" s="16">
        <f>IF(Inskrivning!A1020="d",Inskrivning!V1020,0)</f>
        <v>0</v>
      </c>
      <c r="O319" s="73">
        <f>IF(Inskrivning!A1020="d",Inskrivning!W1020,0)</f>
        <v>0</v>
      </c>
      <c r="P319" s="73">
        <f>IF(Inskrivning!A1020="d",Inskrivning!X1020,0)</f>
        <v>0</v>
      </c>
      <c r="Q319" s="113"/>
    </row>
    <row r="320" spans="1:17" ht="15.6" x14ac:dyDescent="0.3">
      <c r="A320" s="16">
        <f t="shared" si="2"/>
        <v>16</v>
      </c>
      <c r="B320" s="55">
        <f>IF(Inskrivning!A1021="d",Inskrivning!J1021,0)</f>
        <v>0</v>
      </c>
      <c r="C320" s="35">
        <f>IF(Inskrivning!A1021="d",Inskrivning!K1021,0)</f>
        <v>0</v>
      </c>
      <c r="D320" s="16">
        <f>IF(Inskrivning!A1021="d",Inskrivning!L1021,0)</f>
        <v>0</v>
      </c>
      <c r="E320" s="16">
        <f>IF(Inskrivning!A1021="d",Inskrivning!M1021,0)</f>
        <v>0</v>
      </c>
      <c r="F320" s="16">
        <f>IF(Inskrivning!A1021="d",Inskrivning!N1021,0)</f>
        <v>0</v>
      </c>
      <c r="G320" s="16">
        <f>IF(Inskrivning!A1021="d",Inskrivning!O1021,0)</f>
        <v>0</v>
      </c>
      <c r="H320" s="16">
        <f>IF(Inskrivning!A1021="d",Inskrivning!P1021,0)</f>
        <v>0</v>
      </c>
      <c r="I320" s="73">
        <f>IF(Inskrivning!A1021="d",Inskrivning!Q1021,0)</f>
        <v>0</v>
      </c>
      <c r="J320" s="16">
        <f>IF(Inskrivning!A1021="d",Inskrivning!R1021,0)</f>
        <v>0</v>
      </c>
      <c r="K320" s="16">
        <f>IF(Inskrivning!A1021="d",Inskrivning!S1021,0)</f>
        <v>0</v>
      </c>
      <c r="L320" s="16">
        <f>IF(Inskrivning!A1021="d",Inskrivning!T1021,0)</f>
        <v>0</v>
      </c>
      <c r="M320" s="16">
        <f>IF(Inskrivning!A1021="d",Inskrivning!U1021,0)</f>
        <v>0</v>
      </c>
      <c r="N320" s="16">
        <f>IF(Inskrivning!A1021="d",Inskrivning!V1021,0)</f>
        <v>0</v>
      </c>
      <c r="O320" s="73">
        <f>IF(Inskrivning!A1021="d",Inskrivning!W1021,0)</f>
        <v>0</v>
      </c>
      <c r="P320" s="73">
        <f>IF(Inskrivning!A1021="d",Inskrivning!X1021,0)</f>
        <v>0</v>
      </c>
      <c r="Q320" s="113"/>
    </row>
    <row r="321" spans="1:17" ht="15.6" x14ac:dyDescent="0.3">
      <c r="A321" s="16">
        <f t="shared" si="2"/>
        <v>17</v>
      </c>
      <c r="B321" s="55">
        <f>IF(Inskrivning!A1022="d",Inskrivning!J1022,0)</f>
        <v>0</v>
      </c>
      <c r="C321" s="35">
        <f>IF(Inskrivning!A1022="d",Inskrivning!K1022,0)</f>
        <v>0</v>
      </c>
      <c r="D321" s="16">
        <f>IF(Inskrivning!A1022="d",Inskrivning!L1022,0)</f>
        <v>0</v>
      </c>
      <c r="E321" s="16">
        <f>IF(Inskrivning!A1022="d",Inskrivning!M1022,0)</f>
        <v>0</v>
      </c>
      <c r="F321" s="16">
        <f>IF(Inskrivning!A1022="d",Inskrivning!N1022,0)</f>
        <v>0</v>
      </c>
      <c r="G321" s="16">
        <f>IF(Inskrivning!A1022="d",Inskrivning!O1022,0)</f>
        <v>0</v>
      </c>
      <c r="H321" s="16">
        <f>IF(Inskrivning!A1022="d",Inskrivning!P1022,0)</f>
        <v>0</v>
      </c>
      <c r="I321" s="73">
        <f>IF(Inskrivning!A1022="d",Inskrivning!Q1022,0)</f>
        <v>0</v>
      </c>
      <c r="J321" s="16">
        <f>IF(Inskrivning!A1022="d",Inskrivning!R1022,0)</f>
        <v>0</v>
      </c>
      <c r="K321" s="16">
        <f>IF(Inskrivning!A1022="d",Inskrivning!S1022,0)</f>
        <v>0</v>
      </c>
      <c r="L321" s="16">
        <f>IF(Inskrivning!A1022="d",Inskrivning!T1022,0)</f>
        <v>0</v>
      </c>
      <c r="M321" s="16">
        <f>IF(Inskrivning!A1022="d",Inskrivning!U1022,0)</f>
        <v>0</v>
      </c>
      <c r="N321" s="16">
        <f>IF(Inskrivning!A1022="d",Inskrivning!V1022,0)</f>
        <v>0</v>
      </c>
      <c r="O321" s="73">
        <f>IF(Inskrivning!A1022="d",Inskrivning!W1022,0)</f>
        <v>0</v>
      </c>
      <c r="P321" s="73">
        <f>IF(Inskrivning!A1022="d",Inskrivning!X1022,0)</f>
        <v>0</v>
      </c>
      <c r="Q321" s="113"/>
    </row>
    <row r="322" spans="1:17" ht="15.6" x14ac:dyDescent="0.3">
      <c r="A322" s="16">
        <f t="shared" si="2"/>
        <v>18</v>
      </c>
      <c r="B322" s="55">
        <f>IF(Inskrivning!A1023="d",Inskrivning!J1023,0)</f>
        <v>0</v>
      </c>
      <c r="C322" s="35">
        <f>IF(Inskrivning!A1023="d",Inskrivning!K1023,0)</f>
        <v>0</v>
      </c>
      <c r="D322" s="16">
        <f>IF(Inskrivning!A1023="d",Inskrivning!L1023,0)</f>
        <v>0</v>
      </c>
      <c r="E322" s="16">
        <f>IF(Inskrivning!A1023="d",Inskrivning!M1023,0)</f>
        <v>0</v>
      </c>
      <c r="F322" s="16">
        <f>IF(Inskrivning!A1023="d",Inskrivning!N1023,0)</f>
        <v>0</v>
      </c>
      <c r="G322" s="16">
        <f>IF(Inskrivning!A1023="d",Inskrivning!O1023,0)</f>
        <v>0</v>
      </c>
      <c r="H322" s="16">
        <f>IF(Inskrivning!A1023="d",Inskrivning!P1023,0)</f>
        <v>0</v>
      </c>
      <c r="I322" s="73">
        <f>IF(Inskrivning!A1023="d",Inskrivning!Q1023,0)</f>
        <v>0</v>
      </c>
      <c r="J322" s="16">
        <f>IF(Inskrivning!A1023="d",Inskrivning!R1023,0)</f>
        <v>0</v>
      </c>
      <c r="K322" s="16">
        <f>IF(Inskrivning!A1023="d",Inskrivning!S1023,0)</f>
        <v>0</v>
      </c>
      <c r="L322" s="16">
        <f>IF(Inskrivning!A1023="d",Inskrivning!T1023,0)</f>
        <v>0</v>
      </c>
      <c r="M322" s="16">
        <f>IF(Inskrivning!A1023="d",Inskrivning!U1023,0)</f>
        <v>0</v>
      </c>
      <c r="N322" s="16">
        <f>IF(Inskrivning!A1023="d",Inskrivning!V1023,0)</f>
        <v>0</v>
      </c>
      <c r="O322" s="73">
        <f>IF(Inskrivning!A1023="d",Inskrivning!W1023,0)</f>
        <v>0</v>
      </c>
      <c r="P322" s="73">
        <f>IF(Inskrivning!A1023="d",Inskrivning!X1023,0)</f>
        <v>0</v>
      </c>
      <c r="Q322" s="113"/>
    </row>
    <row r="323" spans="1:17" ht="15.6" x14ac:dyDescent="0.3">
      <c r="A323" s="16">
        <f t="shared" si="2"/>
        <v>19</v>
      </c>
      <c r="B323" s="55">
        <f>IF(Inskrivning!A1024="d",Inskrivning!J1024,0)</f>
        <v>0</v>
      </c>
      <c r="C323" s="35">
        <f>IF(Inskrivning!A1024="d",Inskrivning!K1024,0)</f>
        <v>0</v>
      </c>
      <c r="D323" s="16">
        <f>IF(Inskrivning!A1024="d",Inskrivning!L1024,0)</f>
        <v>0</v>
      </c>
      <c r="E323" s="16">
        <f>IF(Inskrivning!A1024="d",Inskrivning!M1024,0)</f>
        <v>0</v>
      </c>
      <c r="F323" s="16">
        <f>IF(Inskrivning!A1024="d",Inskrivning!N1024,0)</f>
        <v>0</v>
      </c>
      <c r="G323" s="16">
        <f>IF(Inskrivning!A1024="d",Inskrivning!O1024,0)</f>
        <v>0</v>
      </c>
      <c r="H323" s="16">
        <f>IF(Inskrivning!A1024="d",Inskrivning!P1024,0)</f>
        <v>0</v>
      </c>
      <c r="I323" s="73">
        <f>IF(Inskrivning!A1024="d",Inskrivning!Q1024,0)</f>
        <v>0</v>
      </c>
      <c r="J323" s="16">
        <f>IF(Inskrivning!A1024="d",Inskrivning!R1024,0)</f>
        <v>0</v>
      </c>
      <c r="K323" s="16">
        <f>IF(Inskrivning!A1024="d",Inskrivning!S1024,0)</f>
        <v>0</v>
      </c>
      <c r="L323" s="16">
        <f>IF(Inskrivning!A1024="d",Inskrivning!T1024,0)</f>
        <v>0</v>
      </c>
      <c r="M323" s="16">
        <f>IF(Inskrivning!A1024="d",Inskrivning!U1024,0)</f>
        <v>0</v>
      </c>
      <c r="N323" s="16">
        <f>IF(Inskrivning!A1024="d",Inskrivning!V1024,0)</f>
        <v>0</v>
      </c>
      <c r="O323" s="73">
        <f>IF(Inskrivning!A1024="d",Inskrivning!W1024,0)</f>
        <v>0</v>
      </c>
      <c r="P323" s="73">
        <f>IF(Inskrivning!A1024="d",Inskrivning!X1024,0)</f>
        <v>0</v>
      </c>
      <c r="Q323" s="113"/>
    </row>
    <row r="324" spans="1:17" ht="15.6" x14ac:dyDescent="0.3">
      <c r="A324" s="16">
        <f t="shared" si="2"/>
        <v>20</v>
      </c>
      <c r="B324" s="55">
        <f>IF(Inskrivning!A1025="d",Inskrivning!J1025,0)</f>
        <v>0</v>
      </c>
      <c r="C324" s="35">
        <f>IF(Inskrivning!A1025="d",Inskrivning!K1025,0)</f>
        <v>0</v>
      </c>
      <c r="D324" s="16">
        <f>IF(Inskrivning!A1025="d",Inskrivning!L1025,0)</f>
        <v>0</v>
      </c>
      <c r="E324" s="16">
        <f>IF(Inskrivning!A1025="d",Inskrivning!M1025,0)</f>
        <v>0</v>
      </c>
      <c r="F324" s="16">
        <f>IF(Inskrivning!A1025="d",Inskrivning!N1025,0)</f>
        <v>0</v>
      </c>
      <c r="G324" s="16">
        <f>IF(Inskrivning!A1025="d",Inskrivning!O1025,0)</f>
        <v>0</v>
      </c>
      <c r="H324" s="16">
        <f>IF(Inskrivning!A1025="d",Inskrivning!P1025,0)</f>
        <v>0</v>
      </c>
      <c r="I324" s="73">
        <f>IF(Inskrivning!A1025="d",Inskrivning!Q1025,0)</f>
        <v>0</v>
      </c>
      <c r="J324" s="16">
        <f>IF(Inskrivning!A1025="d",Inskrivning!R1025,0)</f>
        <v>0</v>
      </c>
      <c r="K324" s="16">
        <f>IF(Inskrivning!A1025="d",Inskrivning!S1025,0)</f>
        <v>0</v>
      </c>
      <c r="L324" s="16">
        <f>IF(Inskrivning!A1025="d",Inskrivning!T1025,0)</f>
        <v>0</v>
      </c>
      <c r="M324" s="16">
        <f>IF(Inskrivning!A1025="d",Inskrivning!U1025,0)</f>
        <v>0</v>
      </c>
      <c r="N324" s="16">
        <f>IF(Inskrivning!A1025="d",Inskrivning!V1025,0)</f>
        <v>0</v>
      </c>
      <c r="O324" s="73">
        <f>IF(Inskrivning!A1025="d",Inskrivning!W1025,0)</f>
        <v>0</v>
      </c>
      <c r="P324" s="73">
        <f>IF(Inskrivning!A1025="d",Inskrivning!X1025,0)</f>
        <v>0</v>
      </c>
      <c r="Q324" s="113"/>
    </row>
    <row r="325" spans="1:17" ht="15.6" x14ac:dyDescent="0.3">
      <c r="A325" s="16">
        <f t="shared" si="2"/>
        <v>21</v>
      </c>
      <c r="B325" s="55">
        <f>IF(Inskrivning!A1026="d",Inskrivning!J1026,0)</f>
        <v>0</v>
      </c>
      <c r="C325" s="35">
        <f>IF(Inskrivning!A1026="d",Inskrivning!K1026,0)</f>
        <v>0</v>
      </c>
      <c r="D325" s="16">
        <f>IF(Inskrivning!A1026="d",Inskrivning!L1026,0)</f>
        <v>0</v>
      </c>
      <c r="E325" s="16">
        <f>IF(Inskrivning!A1026="d",Inskrivning!M1026,0)</f>
        <v>0</v>
      </c>
      <c r="F325" s="16">
        <f>IF(Inskrivning!A1026="d",Inskrivning!N1026,0)</f>
        <v>0</v>
      </c>
      <c r="G325" s="16">
        <f>IF(Inskrivning!A1026="d",Inskrivning!O1026,0)</f>
        <v>0</v>
      </c>
      <c r="H325" s="16">
        <f>IF(Inskrivning!A1026="d",Inskrivning!P1026,0)</f>
        <v>0</v>
      </c>
      <c r="I325" s="73">
        <f>IF(Inskrivning!A1026="d",Inskrivning!Q1026,0)</f>
        <v>0</v>
      </c>
      <c r="J325" s="16">
        <f>IF(Inskrivning!A1026="d",Inskrivning!R1026,0)</f>
        <v>0</v>
      </c>
      <c r="K325" s="16">
        <f>IF(Inskrivning!A1026="d",Inskrivning!S1026,0)</f>
        <v>0</v>
      </c>
      <c r="L325" s="16">
        <f>IF(Inskrivning!A1026="d",Inskrivning!T1026,0)</f>
        <v>0</v>
      </c>
      <c r="M325" s="16">
        <f>IF(Inskrivning!A1026="d",Inskrivning!U1026,0)</f>
        <v>0</v>
      </c>
      <c r="N325" s="16">
        <f>IF(Inskrivning!A1026="d",Inskrivning!V1026,0)</f>
        <v>0</v>
      </c>
      <c r="O325" s="73">
        <f>IF(Inskrivning!A1026="d",Inskrivning!W1026,0)</f>
        <v>0</v>
      </c>
      <c r="P325" s="73">
        <f>IF(Inskrivning!A1026="d",Inskrivning!X1026,0)</f>
        <v>0</v>
      </c>
      <c r="Q325" s="113"/>
    </row>
    <row r="326" spans="1:17" ht="15.6" x14ac:dyDescent="0.3">
      <c r="A326" s="16">
        <f t="shared" si="2"/>
        <v>22</v>
      </c>
      <c r="B326" s="55">
        <f>IF(Inskrivning!A1028="d",Inskrivning!J1028,0)</f>
        <v>0</v>
      </c>
      <c r="C326" s="35">
        <f>IF(Inskrivning!A1028="d",Inskrivning!K1028,0)</f>
        <v>0</v>
      </c>
      <c r="D326" s="16">
        <f>IF(Inskrivning!A1028="d",Inskrivning!L1028,0)</f>
        <v>0</v>
      </c>
      <c r="E326" s="16">
        <f>IF(Inskrivning!A1028="d",Inskrivning!M1028,0)</f>
        <v>0</v>
      </c>
      <c r="F326" s="16">
        <f>IF(Inskrivning!A1028="d",Inskrivning!N1028,0)</f>
        <v>0</v>
      </c>
      <c r="G326" s="16">
        <f>IF(Inskrivning!A1028="d",Inskrivning!O1028,0)</f>
        <v>0</v>
      </c>
      <c r="H326" s="16">
        <f>IF(Inskrivning!A1028="d",Inskrivning!P1028,0)</f>
        <v>0</v>
      </c>
      <c r="I326" s="73">
        <f>IF(Inskrivning!A1028="d",Inskrivning!Q1028,0)</f>
        <v>0</v>
      </c>
      <c r="J326" s="16">
        <f>IF(Inskrivning!A1028="d",Inskrivning!R1028,0)</f>
        <v>0</v>
      </c>
      <c r="K326" s="16">
        <f>IF(Inskrivning!A1028="d",Inskrivning!S1028,0)</f>
        <v>0</v>
      </c>
      <c r="L326" s="16">
        <f>IF(Inskrivning!A1028="d",Inskrivning!T1028,0)</f>
        <v>0</v>
      </c>
      <c r="M326" s="16">
        <f>IF(Inskrivning!A1028="d",Inskrivning!U1028,0)</f>
        <v>0</v>
      </c>
      <c r="N326" s="16">
        <f>IF(Inskrivning!A1028="d",Inskrivning!V1028,0)</f>
        <v>0</v>
      </c>
      <c r="O326" s="73">
        <f>IF(Inskrivning!A1028="d",Inskrivning!W1028,0)</f>
        <v>0</v>
      </c>
      <c r="P326" s="73">
        <f>IF(Inskrivning!A1028="d",Inskrivning!X1028,0)</f>
        <v>0</v>
      </c>
      <c r="Q326" s="113"/>
    </row>
    <row r="327" spans="1:17" ht="15.6" x14ac:dyDescent="0.3">
      <c r="A327" s="16">
        <f t="shared" si="2"/>
        <v>23</v>
      </c>
      <c r="B327" s="55">
        <f>IF(Inskrivning!A1029="d",Inskrivning!J1029,0)</f>
        <v>0</v>
      </c>
      <c r="C327" s="35">
        <f>IF(Inskrivning!A1029="d",Inskrivning!K1029,0)</f>
        <v>0</v>
      </c>
      <c r="D327" s="16">
        <f>IF(Inskrivning!A1029="d",Inskrivning!L1029,0)</f>
        <v>0</v>
      </c>
      <c r="E327" s="16">
        <f>IF(Inskrivning!A1029="d",Inskrivning!M1029,0)</f>
        <v>0</v>
      </c>
      <c r="F327" s="16">
        <f>IF(Inskrivning!A1029="d",Inskrivning!N1029,0)</f>
        <v>0</v>
      </c>
      <c r="G327" s="16">
        <f>IF(Inskrivning!A1029="d",Inskrivning!O1029,0)</f>
        <v>0</v>
      </c>
      <c r="H327" s="16">
        <f>IF(Inskrivning!A1029="d",Inskrivning!P1029,0)</f>
        <v>0</v>
      </c>
      <c r="I327" s="73">
        <f>IF(Inskrivning!A1029="d",Inskrivning!Q1029,0)</f>
        <v>0</v>
      </c>
      <c r="J327" s="16">
        <f>IF(Inskrivning!A1029="d",Inskrivning!R1029,0)</f>
        <v>0</v>
      </c>
      <c r="K327" s="16">
        <f>IF(Inskrivning!A1029="d",Inskrivning!S1029,0)</f>
        <v>0</v>
      </c>
      <c r="L327" s="16">
        <f>IF(Inskrivning!A1029="d",Inskrivning!T1029,0)</f>
        <v>0</v>
      </c>
      <c r="M327" s="16">
        <f>IF(Inskrivning!A1029="d",Inskrivning!U1029,0)</f>
        <v>0</v>
      </c>
      <c r="N327" s="16">
        <f>IF(Inskrivning!A1029="d",Inskrivning!V1029,0)</f>
        <v>0</v>
      </c>
      <c r="O327" s="73">
        <f>IF(Inskrivning!A1029="d",Inskrivning!W1029,0)</f>
        <v>0</v>
      </c>
      <c r="P327" s="73">
        <f>IF(Inskrivning!A1029="d",Inskrivning!X1029,0)</f>
        <v>0</v>
      </c>
      <c r="Q327" s="113"/>
    </row>
    <row r="328" spans="1:17" ht="15.6" x14ac:dyDescent="0.3">
      <c r="A328" s="16">
        <f t="shared" si="2"/>
        <v>24</v>
      </c>
      <c r="B328" s="55">
        <f>IF(Inskrivning!A1030="d",Inskrivning!J1030,0)</f>
        <v>0</v>
      </c>
      <c r="C328" s="35">
        <f>IF(Inskrivning!A1030="d",Inskrivning!K1030,0)</f>
        <v>0</v>
      </c>
      <c r="D328" s="16">
        <f>IF(Inskrivning!A1030="d",Inskrivning!L1030,0)</f>
        <v>0</v>
      </c>
      <c r="E328" s="16">
        <f>IF(Inskrivning!A1030="d",Inskrivning!M1030,0)</f>
        <v>0</v>
      </c>
      <c r="F328" s="16">
        <f>IF(Inskrivning!A1030="d",Inskrivning!N1030,0)</f>
        <v>0</v>
      </c>
      <c r="G328" s="16">
        <f>IF(Inskrivning!A1030="d",Inskrivning!O1030,0)</f>
        <v>0</v>
      </c>
      <c r="H328" s="16">
        <f>IF(Inskrivning!A1030="d",Inskrivning!P1030,0)</f>
        <v>0</v>
      </c>
      <c r="I328" s="73">
        <f>IF(Inskrivning!A1030="d",Inskrivning!Q1030,0)</f>
        <v>0</v>
      </c>
      <c r="J328" s="16">
        <f>IF(Inskrivning!A1030="d",Inskrivning!R1030,0)</f>
        <v>0</v>
      </c>
      <c r="K328" s="16">
        <f>IF(Inskrivning!A1030="d",Inskrivning!S1030,0)</f>
        <v>0</v>
      </c>
      <c r="L328" s="16">
        <f>IF(Inskrivning!A1030="d",Inskrivning!T1030,0)</f>
        <v>0</v>
      </c>
      <c r="M328" s="16">
        <f>IF(Inskrivning!A1030="d",Inskrivning!U1030,0)</f>
        <v>0</v>
      </c>
      <c r="N328" s="16">
        <f>IF(Inskrivning!A1030="d",Inskrivning!V1030,0)</f>
        <v>0</v>
      </c>
      <c r="O328" s="73">
        <f>IF(Inskrivning!A1030="d",Inskrivning!W1030,0)</f>
        <v>0</v>
      </c>
      <c r="P328" s="73">
        <f>IF(Inskrivning!A1030="d",Inskrivning!X1030,0)</f>
        <v>0</v>
      </c>
      <c r="Q328" s="113"/>
    </row>
    <row r="329" spans="1:17" ht="15.6" x14ac:dyDescent="0.3">
      <c r="A329" s="16">
        <f t="shared" si="2"/>
        <v>25</v>
      </c>
      <c r="B329" s="55">
        <f>IF(Inskrivning!A1031="d",Inskrivning!J1031,0)</f>
        <v>0</v>
      </c>
      <c r="C329" s="35">
        <f>IF(Inskrivning!A1031="d",Inskrivning!K1031,0)</f>
        <v>0</v>
      </c>
      <c r="D329" s="16">
        <f>IF(Inskrivning!A1031="d",Inskrivning!L1031,0)</f>
        <v>0</v>
      </c>
      <c r="E329" s="16">
        <f>IF(Inskrivning!A1031="d",Inskrivning!M1031,0)</f>
        <v>0</v>
      </c>
      <c r="F329" s="16">
        <f>IF(Inskrivning!A1031="d",Inskrivning!N1031,0)</f>
        <v>0</v>
      </c>
      <c r="G329" s="16">
        <f>IF(Inskrivning!A1031="d",Inskrivning!O1031,0)</f>
        <v>0</v>
      </c>
      <c r="H329" s="16">
        <f>IF(Inskrivning!A1031="d",Inskrivning!P1031,0)</f>
        <v>0</v>
      </c>
      <c r="I329" s="73">
        <f>IF(Inskrivning!A1031="d",Inskrivning!Q1031,0)</f>
        <v>0</v>
      </c>
      <c r="J329" s="16">
        <f>IF(Inskrivning!A1031="d",Inskrivning!R1031,0)</f>
        <v>0</v>
      </c>
      <c r="K329" s="16">
        <f>IF(Inskrivning!A1031="d",Inskrivning!S1031,0)</f>
        <v>0</v>
      </c>
      <c r="L329" s="16">
        <f>IF(Inskrivning!A1031="d",Inskrivning!T1031,0)</f>
        <v>0</v>
      </c>
      <c r="M329" s="16">
        <f>IF(Inskrivning!A1031="d",Inskrivning!U1031,0)</f>
        <v>0</v>
      </c>
      <c r="N329" s="16">
        <f>IF(Inskrivning!A1031="d",Inskrivning!V1031,0)</f>
        <v>0</v>
      </c>
      <c r="O329" s="73">
        <f>IF(Inskrivning!A1031="d",Inskrivning!W1031,0)</f>
        <v>0</v>
      </c>
      <c r="P329" s="73">
        <f>IF(Inskrivning!A1031="d",Inskrivning!X1031,0)</f>
        <v>0</v>
      </c>
      <c r="Q329" s="113"/>
    </row>
    <row r="330" spans="1:17" ht="15.6" x14ac:dyDescent="0.3">
      <c r="A330" s="16">
        <f t="shared" si="2"/>
        <v>26</v>
      </c>
      <c r="B330" s="55">
        <f>IF(Inskrivning!A1032="d",Inskrivning!J1032,0)</f>
        <v>0</v>
      </c>
      <c r="C330" s="35">
        <f>IF(Inskrivning!A1032="d",Inskrivning!K1032,0)</f>
        <v>0</v>
      </c>
      <c r="D330" s="16">
        <f>IF(Inskrivning!A1032="d",Inskrivning!L1032,0)</f>
        <v>0</v>
      </c>
      <c r="E330" s="16">
        <f>IF(Inskrivning!A1032="d",Inskrivning!M1032,0)</f>
        <v>0</v>
      </c>
      <c r="F330" s="16">
        <f>IF(Inskrivning!A1032="d",Inskrivning!N1032,0)</f>
        <v>0</v>
      </c>
      <c r="G330" s="16">
        <f>IF(Inskrivning!A1032="d",Inskrivning!O1032,0)</f>
        <v>0</v>
      </c>
      <c r="H330" s="16">
        <f>IF(Inskrivning!A1032="d",Inskrivning!P1032,0)</f>
        <v>0</v>
      </c>
      <c r="I330" s="73">
        <f>IF(Inskrivning!A1032="d",Inskrivning!Q1032,0)</f>
        <v>0</v>
      </c>
      <c r="J330" s="16">
        <f>IF(Inskrivning!A1032="d",Inskrivning!R1032,0)</f>
        <v>0</v>
      </c>
      <c r="K330" s="16">
        <f>IF(Inskrivning!A1032="d",Inskrivning!S1032,0)</f>
        <v>0</v>
      </c>
      <c r="L330" s="16">
        <f>IF(Inskrivning!A1032="d",Inskrivning!T1032,0)</f>
        <v>0</v>
      </c>
      <c r="M330" s="16">
        <f>IF(Inskrivning!A1032="d",Inskrivning!U1032,0)</f>
        <v>0</v>
      </c>
      <c r="N330" s="16">
        <f>IF(Inskrivning!A1032="d",Inskrivning!V1032,0)</f>
        <v>0</v>
      </c>
      <c r="O330" s="73">
        <f>IF(Inskrivning!A1032="d",Inskrivning!W1032,0)</f>
        <v>0</v>
      </c>
      <c r="P330" s="73">
        <f>IF(Inskrivning!A1032="d",Inskrivning!X1032,0)</f>
        <v>0</v>
      </c>
      <c r="Q330" s="113"/>
    </row>
    <row r="331" spans="1:17" ht="15.6" x14ac:dyDescent="0.3">
      <c r="A331" s="16">
        <f t="shared" si="2"/>
        <v>27</v>
      </c>
      <c r="B331" s="55">
        <f>IF(Inskrivning!A1033="d",Inskrivning!J1033,0)</f>
        <v>0</v>
      </c>
      <c r="C331" s="35">
        <f>IF(Inskrivning!A1033="d",Inskrivning!K1033,0)</f>
        <v>0</v>
      </c>
      <c r="D331" s="16">
        <f>IF(Inskrivning!A1033="d",Inskrivning!L1033,0)</f>
        <v>0</v>
      </c>
      <c r="E331" s="16">
        <f>IF(Inskrivning!A1033="d",Inskrivning!M1033,0)</f>
        <v>0</v>
      </c>
      <c r="F331" s="16">
        <f>IF(Inskrivning!A1033="d",Inskrivning!N1033,0)</f>
        <v>0</v>
      </c>
      <c r="G331" s="16">
        <f>IF(Inskrivning!A1033="d",Inskrivning!O1033,0)</f>
        <v>0</v>
      </c>
      <c r="H331" s="16">
        <f>IF(Inskrivning!A1033="d",Inskrivning!P1033,0)</f>
        <v>0</v>
      </c>
      <c r="I331" s="73">
        <f>IF(Inskrivning!A1033="d",Inskrivning!Q1033,0)</f>
        <v>0</v>
      </c>
      <c r="J331" s="16">
        <f>IF(Inskrivning!A1033="d",Inskrivning!R1033,0)</f>
        <v>0</v>
      </c>
      <c r="K331" s="16">
        <f>IF(Inskrivning!A1033="d",Inskrivning!S1033,0)</f>
        <v>0</v>
      </c>
      <c r="L331" s="16">
        <f>IF(Inskrivning!A1033="d",Inskrivning!T1033,0)</f>
        <v>0</v>
      </c>
      <c r="M331" s="16">
        <f>IF(Inskrivning!A1033="d",Inskrivning!U1033,0)</f>
        <v>0</v>
      </c>
      <c r="N331" s="16">
        <f>IF(Inskrivning!A1033="d",Inskrivning!V1033,0)</f>
        <v>0</v>
      </c>
      <c r="O331" s="73">
        <f>IF(Inskrivning!A1033="d",Inskrivning!W1033,0)</f>
        <v>0</v>
      </c>
      <c r="P331" s="73">
        <f>IF(Inskrivning!A1033="d",Inskrivning!X1033,0)</f>
        <v>0</v>
      </c>
      <c r="Q331" s="113"/>
    </row>
    <row r="332" spans="1:17" ht="15.6" x14ac:dyDescent="0.3">
      <c r="A332" s="16">
        <f t="shared" si="2"/>
        <v>28</v>
      </c>
      <c r="B332" s="55">
        <f>IF(Inskrivning!A1034="d",Inskrivning!J1034,0)</f>
        <v>0</v>
      </c>
      <c r="C332" s="35">
        <f>IF(Inskrivning!A1034="d",Inskrivning!K1034,0)</f>
        <v>0</v>
      </c>
      <c r="D332" s="16">
        <f>IF(Inskrivning!A1034="d",Inskrivning!L1034,0)</f>
        <v>0</v>
      </c>
      <c r="E332" s="16">
        <f>IF(Inskrivning!A1034="d",Inskrivning!M1034,0)</f>
        <v>0</v>
      </c>
      <c r="F332" s="16">
        <f>IF(Inskrivning!A1034="d",Inskrivning!N1034,0)</f>
        <v>0</v>
      </c>
      <c r="G332" s="16">
        <f>IF(Inskrivning!A1034="d",Inskrivning!O1034,0)</f>
        <v>0</v>
      </c>
      <c r="H332" s="16">
        <f>IF(Inskrivning!A1034="d",Inskrivning!P1034,0)</f>
        <v>0</v>
      </c>
      <c r="I332" s="73">
        <f>IF(Inskrivning!A1034="d",Inskrivning!Q1034,0)</f>
        <v>0</v>
      </c>
      <c r="J332" s="16">
        <f>IF(Inskrivning!A1034="d",Inskrivning!R1034,0)</f>
        <v>0</v>
      </c>
      <c r="K332" s="16">
        <f>IF(Inskrivning!A1034="d",Inskrivning!S1034,0)</f>
        <v>0</v>
      </c>
      <c r="L332" s="16">
        <f>IF(Inskrivning!A1034="d",Inskrivning!T1034,0)</f>
        <v>0</v>
      </c>
      <c r="M332" s="16">
        <f>IF(Inskrivning!A1034="d",Inskrivning!U1034,0)</f>
        <v>0</v>
      </c>
      <c r="N332" s="16">
        <f>IF(Inskrivning!A1034="d",Inskrivning!V1034,0)</f>
        <v>0</v>
      </c>
      <c r="O332" s="73">
        <f>IF(Inskrivning!A1034="d",Inskrivning!W1034,0)</f>
        <v>0</v>
      </c>
      <c r="P332" s="73">
        <f>IF(Inskrivning!A1034="d",Inskrivning!X1034,0)</f>
        <v>0</v>
      </c>
      <c r="Q332" s="113"/>
    </row>
    <row r="333" spans="1:17" ht="15.6" x14ac:dyDescent="0.3">
      <c r="A333" s="16">
        <f t="shared" si="2"/>
        <v>29</v>
      </c>
      <c r="B333" s="55">
        <f>IF(Inskrivning!A1035="d",Inskrivning!J1035,0)</f>
        <v>0</v>
      </c>
      <c r="C333" s="35">
        <f>IF(Inskrivning!A1035="d",Inskrivning!K1035,0)</f>
        <v>0</v>
      </c>
      <c r="D333" s="16">
        <f>IF(Inskrivning!A1035="d",Inskrivning!L1035,0)</f>
        <v>0</v>
      </c>
      <c r="E333" s="16">
        <f>IF(Inskrivning!A1035="d",Inskrivning!M1035,0)</f>
        <v>0</v>
      </c>
      <c r="F333" s="16">
        <f>IF(Inskrivning!A1035="d",Inskrivning!N1035,0)</f>
        <v>0</v>
      </c>
      <c r="G333" s="16">
        <f>IF(Inskrivning!A1035="d",Inskrivning!O1035,0)</f>
        <v>0</v>
      </c>
      <c r="H333" s="16">
        <f>IF(Inskrivning!A1035="d",Inskrivning!P1035,0)</f>
        <v>0</v>
      </c>
      <c r="I333" s="73">
        <f>IF(Inskrivning!A1035="d",Inskrivning!Q1035,0)</f>
        <v>0</v>
      </c>
      <c r="J333" s="16">
        <f>IF(Inskrivning!A1035="d",Inskrivning!R1035,0)</f>
        <v>0</v>
      </c>
      <c r="K333" s="16">
        <f>IF(Inskrivning!A1035="d",Inskrivning!S1035,0)</f>
        <v>0</v>
      </c>
      <c r="L333" s="16">
        <f>IF(Inskrivning!A1035="d",Inskrivning!T1035,0)</f>
        <v>0</v>
      </c>
      <c r="M333" s="16">
        <f>IF(Inskrivning!A1035="d",Inskrivning!U1035,0)</f>
        <v>0</v>
      </c>
      <c r="N333" s="16">
        <f>IF(Inskrivning!A1035="d",Inskrivning!V1035,0)</f>
        <v>0</v>
      </c>
      <c r="O333" s="73">
        <f>IF(Inskrivning!A1035="d",Inskrivning!W1035,0)</f>
        <v>0</v>
      </c>
      <c r="P333" s="73">
        <f>IF(Inskrivning!A1035="d",Inskrivning!X1035,0)</f>
        <v>0</v>
      </c>
      <c r="Q333" s="113"/>
    </row>
    <row r="334" spans="1:17" ht="15.6" x14ac:dyDescent="0.3">
      <c r="A334" s="16">
        <f t="shared" si="2"/>
        <v>30</v>
      </c>
      <c r="B334" s="55">
        <f>IF(Inskrivning!A1036="d",Inskrivning!J1036,0)</f>
        <v>0</v>
      </c>
      <c r="C334" s="35">
        <f>IF(Inskrivning!A1036="d",Inskrivning!K1036,0)</f>
        <v>0</v>
      </c>
      <c r="D334" s="16">
        <f>IF(Inskrivning!A1036="d",Inskrivning!L1036,0)</f>
        <v>0</v>
      </c>
      <c r="E334" s="16">
        <f>IF(Inskrivning!A1036="d",Inskrivning!M1036,0)</f>
        <v>0</v>
      </c>
      <c r="F334" s="16">
        <f>IF(Inskrivning!A1036="d",Inskrivning!N1036,0)</f>
        <v>0</v>
      </c>
      <c r="G334" s="16">
        <f>IF(Inskrivning!A1036="d",Inskrivning!O1036,0)</f>
        <v>0</v>
      </c>
      <c r="H334" s="16">
        <f>IF(Inskrivning!A1036="d",Inskrivning!P1036,0)</f>
        <v>0</v>
      </c>
      <c r="I334" s="73">
        <f>IF(Inskrivning!A1036="d",Inskrivning!Q1036,0)</f>
        <v>0</v>
      </c>
      <c r="J334" s="16">
        <f>IF(Inskrivning!A1036="d",Inskrivning!R1036,0)</f>
        <v>0</v>
      </c>
      <c r="K334" s="16">
        <f>IF(Inskrivning!A1036="d",Inskrivning!S1036,0)</f>
        <v>0</v>
      </c>
      <c r="L334" s="16">
        <f>IF(Inskrivning!A1036="d",Inskrivning!T1036,0)</f>
        <v>0</v>
      </c>
      <c r="M334" s="16">
        <f>IF(Inskrivning!A1036="d",Inskrivning!U1036,0)</f>
        <v>0</v>
      </c>
      <c r="N334" s="16">
        <f>IF(Inskrivning!A1036="d",Inskrivning!V1036,0)</f>
        <v>0</v>
      </c>
      <c r="O334" s="73">
        <f>IF(Inskrivning!A1036="d",Inskrivning!W1036,0)</f>
        <v>0</v>
      </c>
      <c r="P334" s="73">
        <f>IF(Inskrivning!A1036="d",Inskrivning!X1036,0)</f>
        <v>0</v>
      </c>
      <c r="Q334" s="113"/>
    </row>
    <row r="335" spans="1:17" ht="15.6" x14ac:dyDescent="0.3">
      <c r="A335" s="16">
        <f t="shared" si="2"/>
        <v>31</v>
      </c>
      <c r="B335" s="55">
        <f>IF(Inskrivning!A1037="d",Inskrivning!J1037,0)</f>
        <v>0</v>
      </c>
      <c r="C335" s="35">
        <f>IF(Inskrivning!A1037="d",Inskrivning!K1037,0)</f>
        <v>0</v>
      </c>
      <c r="D335" s="16">
        <f>IF(Inskrivning!A1037="d",Inskrivning!L1037,0)</f>
        <v>0</v>
      </c>
      <c r="E335" s="16">
        <f>IF(Inskrivning!A1037="d",Inskrivning!M1037,0)</f>
        <v>0</v>
      </c>
      <c r="F335" s="16">
        <f>IF(Inskrivning!A1037="d",Inskrivning!N1037,0)</f>
        <v>0</v>
      </c>
      <c r="G335" s="16">
        <f>IF(Inskrivning!A1037="d",Inskrivning!O1037,0)</f>
        <v>0</v>
      </c>
      <c r="H335" s="16">
        <f>IF(Inskrivning!A1037="d",Inskrivning!P1037,0)</f>
        <v>0</v>
      </c>
      <c r="I335" s="73">
        <f>IF(Inskrivning!A1037="d",Inskrivning!Q1037,0)</f>
        <v>0</v>
      </c>
      <c r="J335" s="16">
        <f>IF(Inskrivning!A1037="d",Inskrivning!R1037,0)</f>
        <v>0</v>
      </c>
      <c r="K335" s="16">
        <f>IF(Inskrivning!A1037="d",Inskrivning!S1037,0)</f>
        <v>0</v>
      </c>
      <c r="L335" s="16">
        <f>IF(Inskrivning!A1037="d",Inskrivning!T1037,0)</f>
        <v>0</v>
      </c>
      <c r="M335" s="16">
        <f>IF(Inskrivning!A1037="d",Inskrivning!U1037,0)</f>
        <v>0</v>
      </c>
      <c r="N335" s="16">
        <f>IF(Inskrivning!A1037="d",Inskrivning!V1037,0)</f>
        <v>0</v>
      </c>
      <c r="O335" s="73">
        <f>IF(Inskrivning!A1037="d",Inskrivning!W1037,0)</f>
        <v>0</v>
      </c>
      <c r="P335" s="73">
        <f>IF(Inskrivning!A1037="d",Inskrivning!X1037,0)</f>
        <v>0</v>
      </c>
      <c r="Q335" s="113"/>
    </row>
    <row r="336" spans="1:17" ht="15.6" x14ac:dyDescent="0.3">
      <c r="A336" s="16">
        <f t="shared" si="2"/>
        <v>32</v>
      </c>
      <c r="B336" s="55">
        <f>IF(Inskrivning!A1038="d",Inskrivning!J1038,0)</f>
        <v>0</v>
      </c>
      <c r="C336" s="35">
        <f>IF(Inskrivning!A1038="d",Inskrivning!K1038,0)</f>
        <v>0</v>
      </c>
      <c r="D336" s="16">
        <f>IF(Inskrivning!A1038="d",Inskrivning!L1038,0)</f>
        <v>0</v>
      </c>
      <c r="E336" s="16">
        <f>IF(Inskrivning!A1038="d",Inskrivning!M1038,0)</f>
        <v>0</v>
      </c>
      <c r="F336" s="16">
        <f>IF(Inskrivning!A1038="d",Inskrivning!N1038,0)</f>
        <v>0</v>
      </c>
      <c r="G336" s="16">
        <f>IF(Inskrivning!A1038="d",Inskrivning!O1038,0)</f>
        <v>0</v>
      </c>
      <c r="H336" s="16">
        <f>IF(Inskrivning!A1038="d",Inskrivning!P1038,0)</f>
        <v>0</v>
      </c>
      <c r="I336" s="73">
        <f>IF(Inskrivning!A1038="d",Inskrivning!Q1038,0)</f>
        <v>0</v>
      </c>
      <c r="J336" s="16">
        <f>IF(Inskrivning!A1038="d",Inskrivning!R1038,0)</f>
        <v>0</v>
      </c>
      <c r="K336" s="16">
        <f>IF(Inskrivning!A1038="d",Inskrivning!S1038,0)</f>
        <v>0</v>
      </c>
      <c r="L336" s="16">
        <f>IF(Inskrivning!A1038="d",Inskrivning!T1038,0)</f>
        <v>0</v>
      </c>
      <c r="M336" s="16">
        <f>IF(Inskrivning!A1038="d",Inskrivning!U1038,0)</f>
        <v>0</v>
      </c>
      <c r="N336" s="16">
        <f>IF(Inskrivning!A1038="d",Inskrivning!V1038,0)</f>
        <v>0</v>
      </c>
      <c r="O336" s="73">
        <f>IF(Inskrivning!A1038="d",Inskrivning!W1038,0)</f>
        <v>0</v>
      </c>
      <c r="P336" s="73">
        <f>IF(Inskrivning!A1038="d",Inskrivning!X1038,0)</f>
        <v>0</v>
      </c>
      <c r="Q336" s="113"/>
    </row>
    <row r="337" spans="1:17" ht="15.6" x14ac:dyDescent="0.3">
      <c r="A337" s="16">
        <f t="shared" si="2"/>
        <v>33</v>
      </c>
      <c r="B337" s="55">
        <f>IF(Inskrivning!A1039="d",Inskrivning!J1039,0)</f>
        <v>0</v>
      </c>
      <c r="C337" s="35">
        <f>IF(Inskrivning!A1039="d",Inskrivning!K1039,0)</f>
        <v>0</v>
      </c>
      <c r="D337" s="16">
        <f>IF(Inskrivning!A1039="d",Inskrivning!L1039,0)</f>
        <v>0</v>
      </c>
      <c r="E337" s="16">
        <f>IF(Inskrivning!A1039="d",Inskrivning!M1039,0)</f>
        <v>0</v>
      </c>
      <c r="F337" s="16">
        <f>IF(Inskrivning!A1039="d",Inskrivning!N1039,0)</f>
        <v>0</v>
      </c>
      <c r="G337" s="16">
        <f>IF(Inskrivning!A1039="d",Inskrivning!O1039,0)</f>
        <v>0</v>
      </c>
      <c r="H337" s="16">
        <f>IF(Inskrivning!A1039="d",Inskrivning!P1039,0)</f>
        <v>0</v>
      </c>
      <c r="I337" s="73">
        <f>IF(Inskrivning!A1039="d",Inskrivning!Q1039,0)</f>
        <v>0</v>
      </c>
      <c r="J337" s="16">
        <f>IF(Inskrivning!A1039="d",Inskrivning!R1039,0)</f>
        <v>0</v>
      </c>
      <c r="K337" s="16">
        <f>IF(Inskrivning!A1039="d",Inskrivning!S1039,0)</f>
        <v>0</v>
      </c>
      <c r="L337" s="16">
        <f>IF(Inskrivning!A1039="d",Inskrivning!T1039,0)</f>
        <v>0</v>
      </c>
      <c r="M337" s="16">
        <f>IF(Inskrivning!A1039="d",Inskrivning!U1039,0)</f>
        <v>0</v>
      </c>
      <c r="N337" s="16">
        <f>IF(Inskrivning!A1039="d",Inskrivning!V1039,0)</f>
        <v>0</v>
      </c>
      <c r="O337" s="73">
        <f>IF(Inskrivning!A1039="d",Inskrivning!W1039,0)</f>
        <v>0</v>
      </c>
      <c r="P337" s="73">
        <f>IF(Inskrivning!A1039="d",Inskrivning!X1039,0)</f>
        <v>0</v>
      </c>
      <c r="Q337" s="113"/>
    </row>
    <row r="338" spans="1:17" ht="15.6" x14ac:dyDescent="0.3">
      <c r="A338" s="16">
        <f t="shared" si="2"/>
        <v>34</v>
      </c>
      <c r="B338" s="55">
        <f>IF(Inskrivning!A1040="d",Inskrivning!J1040,0)</f>
        <v>0</v>
      </c>
      <c r="C338" s="35">
        <f>IF(Inskrivning!A1040="d",Inskrivning!K1040,0)</f>
        <v>0</v>
      </c>
      <c r="D338" s="16">
        <f>IF(Inskrivning!A1040="d",Inskrivning!L1040,0)</f>
        <v>0</v>
      </c>
      <c r="E338" s="16">
        <f>IF(Inskrivning!A1040="d",Inskrivning!M1040,0)</f>
        <v>0</v>
      </c>
      <c r="F338" s="16">
        <f>IF(Inskrivning!A1040="d",Inskrivning!N1040,0)</f>
        <v>0</v>
      </c>
      <c r="G338" s="16">
        <f>IF(Inskrivning!A1040="d",Inskrivning!O1040,0)</f>
        <v>0</v>
      </c>
      <c r="H338" s="16">
        <f>IF(Inskrivning!A1040="d",Inskrivning!P1040,0)</f>
        <v>0</v>
      </c>
      <c r="I338" s="73">
        <f>IF(Inskrivning!A1040="d",Inskrivning!Q1040,0)</f>
        <v>0</v>
      </c>
      <c r="J338" s="16">
        <f>IF(Inskrivning!A1040="d",Inskrivning!R1040,0)</f>
        <v>0</v>
      </c>
      <c r="K338" s="16">
        <f>IF(Inskrivning!A1040="d",Inskrivning!S1040,0)</f>
        <v>0</v>
      </c>
      <c r="L338" s="16">
        <f>IF(Inskrivning!A1040="d",Inskrivning!T1040,0)</f>
        <v>0</v>
      </c>
      <c r="M338" s="16">
        <f>IF(Inskrivning!A1040="d",Inskrivning!U1040,0)</f>
        <v>0</v>
      </c>
      <c r="N338" s="16">
        <f>IF(Inskrivning!A1040="d",Inskrivning!V1040,0)</f>
        <v>0</v>
      </c>
      <c r="O338" s="73">
        <f>IF(Inskrivning!A1040="d",Inskrivning!W1040,0)</f>
        <v>0</v>
      </c>
      <c r="P338" s="73">
        <f>IF(Inskrivning!A1040="d",Inskrivning!X1040,0)</f>
        <v>0</v>
      </c>
      <c r="Q338" s="113"/>
    </row>
    <row r="339" spans="1:17" ht="15.6" x14ac:dyDescent="0.3">
      <c r="A339" s="16">
        <f t="shared" si="2"/>
        <v>35</v>
      </c>
      <c r="B339" s="55">
        <f>IF(Inskrivning!A1041="d",Inskrivning!J1041,0)</f>
        <v>0</v>
      </c>
      <c r="C339" s="35">
        <f>IF(Inskrivning!A1041="d",Inskrivning!K1041,0)</f>
        <v>0</v>
      </c>
      <c r="D339" s="16">
        <f>IF(Inskrivning!A1041="d",Inskrivning!L1041,0)</f>
        <v>0</v>
      </c>
      <c r="E339" s="16">
        <f>IF(Inskrivning!A1041="d",Inskrivning!M1041,0)</f>
        <v>0</v>
      </c>
      <c r="F339" s="16">
        <f>IF(Inskrivning!A1041="d",Inskrivning!N1041,0)</f>
        <v>0</v>
      </c>
      <c r="G339" s="16">
        <f>IF(Inskrivning!A1041="d",Inskrivning!O1041,0)</f>
        <v>0</v>
      </c>
      <c r="H339" s="16">
        <f>IF(Inskrivning!A1041="d",Inskrivning!P1041,0)</f>
        <v>0</v>
      </c>
      <c r="I339" s="73">
        <f>IF(Inskrivning!A1041="d",Inskrivning!Q1041,0)</f>
        <v>0</v>
      </c>
      <c r="J339" s="16">
        <f>IF(Inskrivning!A1041="d",Inskrivning!R1041,0)</f>
        <v>0</v>
      </c>
      <c r="K339" s="16">
        <f>IF(Inskrivning!A1041="d",Inskrivning!S1041,0)</f>
        <v>0</v>
      </c>
      <c r="L339" s="16">
        <f>IF(Inskrivning!A1041="d",Inskrivning!T1041,0)</f>
        <v>0</v>
      </c>
      <c r="M339" s="16">
        <f>IF(Inskrivning!A1041="d",Inskrivning!U1041,0)</f>
        <v>0</v>
      </c>
      <c r="N339" s="16">
        <f>IF(Inskrivning!A1041="d",Inskrivning!V1041,0)</f>
        <v>0</v>
      </c>
      <c r="O339" s="73">
        <f>IF(Inskrivning!A1041="d",Inskrivning!W1041,0)</f>
        <v>0</v>
      </c>
      <c r="P339" s="73">
        <f>IF(Inskrivning!A1041="d",Inskrivning!X1041,0)</f>
        <v>0</v>
      </c>
      <c r="Q339" s="113"/>
    </row>
    <row r="340" spans="1:17" ht="15.6" x14ac:dyDescent="0.3">
      <c r="A340" s="16">
        <f t="shared" si="2"/>
        <v>36</v>
      </c>
      <c r="B340" s="55">
        <f>IF(Inskrivning!A1042="d",Inskrivning!J1042,0)</f>
        <v>0</v>
      </c>
      <c r="C340" s="35">
        <f>IF(Inskrivning!A1042="d",Inskrivning!K1042,0)</f>
        <v>0</v>
      </c>
      <c r="D340" s="16">
        <f>IF(Inskrivning!A1042="d",Inskrivning!L1042,0)</f>
        <v>0</v>
      </c>
      <c r="E340" s="16">
        <f>IF(Inskrivning!A1042="d",Inskrivning!M1042,0)</f>
        <v>0</v>
      </c>
      <c r="F340" s="16">
        <f>IF(Inskrivning!A1042="d",Inskrivning!N1042,0)</f>
        <v>0</v>
      </c>
      <c r="G340" s="16">
        <f>IF(Inskrivning!A1042="d",Inskrivning!O1042,0)</f>
        <v>0</v>
      </c>
      <c r="H340" s="16">
        <f>IF(Inskrivning!A1042="d",Inskrivning!P1042,0)</f>
        <v>0</v>
      </c>
      <c r="I340" s="73">
        <f>IF(Inskrivning!A1042="d",Inskrivning!Q1042,0)</f>
        <v>0</v>
      </c>
      <c r="J340" s="16">
        <f>IF(Inskrivning!A1042="d",Inskrivning!R1042,0)</f>
        <v>0</v>
      </c>
      <c r="K340" s="16">
        <f>IF(Inskrivning!A1042="d",Inskrivning!S1042,0)</f>
        <v>0</v>
      </c>
      <c r="L340" s="16">
        <f>IF(Inskrivning!A1042="d",Inskrivning!T1042,0)</f>
        <v>0</v>
      </c>
      <c r="M340" s="16">
        <f>IF(Inskrivning!A1042="d",Inskrivning!U1042,0)</f>
        <v>0</v>
      </c>
      <c r="N340" s="16">
        <f>IF(Inskrivning!A1042="d",Inskrivning!V1042,0)</f>
        <v>0</v>
      </c>
      <c r="O340" s="73">
        <f>IF(Inskrivning!A1042="d",Inskrivning!W1042,0)</f>
        <v>0</v>
      </c>
      <c r="P340" s="73">
        <f>IF(Inskrivning!A1042="d",Inskrivning!X1042,0)</f>
        <v>0</v>
      </c>
      <c r="Q340" s="113"/>
    </row>
    <row r="341" spans="1:17" ht="15.6" x14ac:dyDescent="0.3">
      <c r="A341" s="16">
        <f t="shared" si="2"/>
        <v>37</v>
      </c>
      <c r="B341" s="55">
        <f>IF(Inskrivning!A1043="d",Inskrivning!J1043,0)</f>
        <v>0</v>
      </c>
      <c r="C341" s="35">
        <f>IF(Inskrivning!A1043="d",Inskrivning!K1043,0)</f>
        <v>0</v>
      </c>
      <c r="D341" s="16">
        <f>IF(Inskrivning!A1043="d",Inskrivning!L1043,0)</f>
        <v>0</v>
      </c>
      <c r="E341" s="16">
        <f>IF(Inskrivning!A1043="d",Inskrivning!M1043,0)</f>
        <v>0</v>
      </c>
      <c r="F341" s="16">
        <f>IF(Inskrivning!A1043="d",Inskrivning!N1043,0)</f>
        <v>0</v>
      </c>
      <c r="G341" s="16">
        <f>IF(Inskrivning!A1043="d",Inskrivning!O1043,0)</f>
        <v>0</v>
      </c>
      <c r="H341" s="16">
        <f>IF(Inskrivning!A1043="d",Inskrivning!P1043,0)</f>
        <v>0</v>
      </c>
      <c r="I341" s="73">
        <f>IF(Inskrivning!A1043="d",Inskrivning!Q1043,0)</f>
        <v>0</v>
      </c>
      <c r="J341" s="16">
        <f>IF(Inskrivning!A1043="d",Inskrivning!R1043,0)</f>
        <v>0</v>
      </c>
      <c r="K341" s="16">
        <f>IF(Inskrivning!A1043="d",Inskrivning!S1043,0)</f>
        <v>0</v>
      </c>
      <c r="L341" s="16">
        <f>IF(Inskrivning!A1043="d",Inskrivning!T1043,0)</f>
        <v>0</v>
      </c>
      <c r="M341" s="16">
        <f>IF(Inskrivning!A1043="d",Inskrivning!U1043,0)</f>
        <v>0</v>
      </c>
      <c r="N341" s="16">
        <f>IF(Inskrivning!A1043="d",Inskrivning!V1043,0)</f>
        <v>0</v>
      </c>
      <c r="O341" s="73">
        <f>IF(Inskrivning!A1043="d",Inskrivning!W1043,0)</f>
        <v>0</v>
      </c>
      <c r="P341" s="73">
        <f>IF(Inskrivning!A1043="d",Inskrivning!X1043,0)</f>
        <v>0</v>
      </c>
      <c r="Q341" s="113"/>
    </row>
    <row r="342" spans="1:17" ht="15.6" x14ac:dyDescent="0.3">
      <c r="A342" s="16">
        <f t="shared" si="2"/>
        <v>38</v>
      </c>
      <c r="B342" s="55">
        <f>IF(Inskrivning!A1044="d",Inskrivning!J1044,0)</f>
        <v>0</v>
      </c>
      <c r="C342" s="35">
        <f>IF(Inskrivning!A1044="d",Inskrivning!K1044,0)</f>
        <v>0</v>
      </c>
      <c r="D342" s="16">
        <f>IF(Inskrivning!A1044="d",Inskrivning!L1044,0)</f>
        <v>0</v>
      </c>
      <c r="E342" s="16">
        <f>IF(Inskrivning!A1044="d",Inskrivning!M1044,0)</f>
        <v>0</v>
      </c>
      <c r="F342" s="16">
        <f>IF(Inskrivning!A1044="d",Inskrivning!N1044,0)</f>
        <v>0</v>
      </c>
      <c r="G342" s="16">
        <f>IF(Inskrivning!A1044="d",Inskrivning!O1044,0)</f>
        <v>0</v>
      </c>
      <c r="H342" s="16">
        <f>IF(Inskrivning!A1044="d",Inskrivning!P1044,0)</f>
        <v>0</v>
      </c>
      <c r="I342" s="73">
        <f>IF(Inskrivning!A1044="d",Inskrivning!Q1044,0)</f>
        <v>0</v>
      </c>
      <c r="J342" s="16">
        <f>IF(Inskrivning!A1044="d",Inskrivning!R1044,0)</f>
        <v>0</v>
      </c>
      <c r="K342" s="16">
        <f>IF(Inskrivning!A1044="d",Inskrivning!S1044,0)</f>
        <v>0</v>
      </c>
      <c r="L342" s="16">
        <f>IF(Inskrivning!A1044="d",Inskrivning!T1044,0)</f>
        <v>0</v>
      </c>
      <c r="M342" s="16">
        <f>IF(Inskrivning!A1044="d",Inskrivning!U1044,0)</f>
        <v>0</v>
      </c>
      <c r="N342" s="16">
        <f>IF(Inskrivning!A1044="d",Inskrivning!V1044,0)</f>
        <v>0</v>
      </c>
      <c r="O342" s="73">
        <f>IF(Inskrivning!A1044="d",Inskrivning!W1044,0)</f>
        <v>0</v>
      </c>
      <c r="P342" s="73">
        <f>IF(Inskrivning!A1044="d",Inskrivning!X1044,0)</f>
        <v>0</v>
      </c>
      <c r="Q342" s="113"/>
    </row>
    <row r="343" spans="1:17" ht="15.6" x14ac:dyDescent="0.3">
      <c r="A343" s="16">
        <f t="shared" si="2"/>
        <v>39</v>
      </c>
      <c r="B343" s="55">
        <f>IF(Inskrivning!A1045="d",Inskrivning!J1045,0)</f>
        <v>0</v>
      </c>
      <c r="C343" s="35">
        <f>IF(Inskrivning!A1045="d",Inskrivning!K1045,0)</f>
        <v>0</v>
      </c>
      <c r="D343" s="16">
        <f>IF(Inskrivning!A1045="d",Inskrivning!L1045,0)</f>
        <v>0</v>
      </c>
      <c r="E343" s="16">
        <f>IF(Inskrivning!A1045="d",Inskrivning!M1045,0)</f>
        <v>0</v>
      </c>
      <c r="F343" s="16">
        <f>IF(Inskrivning!A1045="d",Inskrivning!N1045,0)</f>
        <v>0</v>
      </c>
      <c r="G343" s="16">
        <f>IF(Inskrivning!A1045="d",Inskrivning!O1045,0)</f>
        <v>0</v>
      </c>
      <c r="H343" s="16">
        <f>IF(Inskrivning!A1045="d",Inskrivning!P1045,0)</f>
        <v>0</v>
      </c>
      <c r="I343" s="73">
        <f>IF(Inskrivning!A1045="d",Inskrivning!Q1045,0)</f>
        <v>0</v>
      </c>
      <c r="J343" s="16">
        <f>IF(Inskrivning!A1045="d",Inskrivning!R1045,0)</f>
        <v>0</v>
      </c>
      <c r="K343" s="16">
        <f>IF(Inskrivning!A1045="d",Inskrivning!S1045,0)</f>
        <v>0</v>
      </c>
      <c r="L343" s="16">
        <f>IF(Inskrivning!A1045="d",Inskrivning!T1045,0)</f>
        <v>0</v>
      </c>
      <c r="M343" s="16">
        <f>IF(Inskrivning!A1045="d",Inskrivning!U1045,0)</f>
        <v>0</v>
      </c>
      <c r="N343" s="16">
        <f>IF(Inskrivning!A1045="d",Inskrivning!V1045,0)</f>
        <v>0</v>
      </c>
      <c r="O343" s="73">
        <f>IF(Inskrivning!A1045="d",Inskrivning!W1045,0)</f>
        <v>0</v>
      </c>
      <c r="P343" s="73">
        <f>IF(Inskrivning!A1045="d",Inskrivning!X1045,0)</f>
        <v>0</v>
      </c>
      <c r="Q343" s="113"/>
    </row>
    <row r="344" spans="1:17" ht="15.6" x14ac:dyDescent="0.3">
      <c r="A344" s="16">
        <f t="shared" si="2"/>
        <v>40</v>
      </c>
      <c r="B344" s="55">
        <f>IF(Inskrivning!A1046="d",Inskrivning!J1046,0)</f>
        <v>0</v>
      </c>
      <c r="C344" s="35">
        <f>IF(Inskrivning!A1046="d",Inskrivning!K1046,0)</f>
        <v>0</v>
      </c>
      <c r="D344" s="16">
        <f>IF(Inskrivning!A1046="d",Inskrivning!L1046,0)</f>
        <v>0</v>
      </c>
      <c r="E344" s="16">
        <f>IF(Inskrivning!A1046="d",Inskrivning!M1046,0)</f>
        <v>0</v>
      </c>
      <c r="F344" s="16">
        <f>IF(Inskrivning!A1046="d",Inskrivning!N1046,0)</f>
        <v>0</v>
      </c>
      <c r="G344" s="16">
        <f>IF(Inskrivning!A1046="d",Inskrivning!O1046,0)</f>
        <v>0</v>
      </c>
      <c r="H344" s="16">
        <f>IF(Inskrivning!A1046="d",Inskrivning!P1046,0)</f>
        <v>0</v>
      </c>
      <c r="I344" s="73">
        <f>IF(Inskrivning!A1046="d",Inskrivning!Q1046,0)</f>
        <v>0</v>
      </c>
      <c r="J344" s="16">
        <f>IF(Inskrivning!A1046="d",Inskrivning!R1046,0)</f>
        <v>0</v>
      </c>
      <c r="K344" s="16">
        <f>IF(Inskrivning!A1046="d",Inskrivning!S1046,0)</f>
        <v>0</v>
      </c>
      <c r="L344" s="16">
        <f>IF(Inskrivning!A1046="d",Inskrivning!T1046,0)</f>
        <v>0</v>
      </c>
      <c r="M344" s="16">
        <f>IF(Inskrivning!A1046="d",Inskrivning!U1046,0)</f>
        <v>0</v>
      </c>
      <c r="N344" s="16">
        <f>IF(Inskrivning!A1046="d",Inskrivning!V1046,0)</f>
        <v>0</v>
      </c>
      <c r="O344" s="73">
        <f>IF(Inskrivning!A1046="d",Inskrivning!W1046,0)</f>
        <v>0</v>
      </c>
      <c r="P344" s="73">
        <f>IF(Inskrivning!A1046="d",Inskrivning!X1046,0)</f>
        <v>0</v>
      </c>
      <c r="Q344" s="113"/>
    </row>
    <row r="345" spans="1:17" ht="15.6" x14ac:dyDescent="0.3">
      <c r="A345" s="16">
        <f t="shared" si="2"/>
        <v>41</v>
      </c>
      <c r="B345" s="55">
        <f>IF(Inskrivning!A1047="d",Inskrivning!J1047,0)</f>
        <v>0</v>
      </c>
      <c r="C345" s="35">
        <f>IF(Inskrivning!A1047="d",Inskrivning!K1047,0)</f>
        <v>0</v>
      </c>
      <c r="D345" s="16">
        <f>IF(Inskrivning!A1047="d",Inskrivning!L1047,0)</f>
        <v>0</v>
      </c>
      <c r="E345" s="16">
        <f>IF(Inskrivning!A1047="d",Inskrivning!M1047,0)</f>
        <v>0</v>
      </c>
      <c r="F345" s="16">
        <f>IF(Inskrivning!A1047="d",Inskrivning!N1047,0)</f>
        <v>0</v>
      </c>
      <c r="G345" s="16">
        <f>IF(Inskrivning!A1047="d",Inskrivning!O1047,0)</f>
        <v>0</v>
      </c>
      <c r="H345" s="16">
        <f>IF(Inskrivning!A1047="d",Inskrivning!P1047,0)</f>
        <v>0</v>
      </c>
      <c r="I345" s="73">
        <f>IF(Inskrivning!A1047="d",Inskrivning!Q1047,0)</f>
        <v>0</v>
      </c>
      <c r="J345" s="16">
        <f>IF(Inskrivning!A1047="d",Inskrivning!R1047,0)</f>
        <v>0</v>
      </c>
      <c r="K345" s="16">
        <f>IF(Inskrivning!A1047="d",Inskrivning!S1047,0)</f>
        <v>0</v>
      </c>
      <c r="L345" s="16">
        <f>IF(Inskrivning!A1047="d",Inskrivning!T1047,0)</f>
        <v>0</v>
      </c>
      <c r="M345" s="16">
        <f>IF(Inskrivning!A1047="d",Inskrivning!U1047,0)</f>
        <v>0</v>
      </c>
      <c r="N345" s="16">
        <f>IF(Inskrivning!A1047="d",Inskrivning!V1047,0)</f>
        <v>0</v>
      </c>
      <c r="O345" s="73">
        <f>IF(Inskrivning!A1047="d",Inskrivning!W1047,0)</f>
        <v>0</v>
      </c>
      <c r="P345" s="73">
        <f>IF(Inskrivning!A1047="d",Inskrivning!X1047,0)</f>
        <v>0</v>
      </c>
      <c r="Q345" s="113"/>
    </row>
    <row r="346" spans="1:17" ht="15.6" x14ac:dyDescent="0.3">
      <c r="A346" s="16">
        <f t="shared" si="2"/>
        <v>42</v>
      </c>
      <c r="B346" s="55">
        <f>IF(Inskrivning!A1048="d",Inskrivning!J1048,0)</f>
        <v>0</v>
      </c>
      <c r="C346" s="35">
        <f>IF(Inskrivning!A1048="d",Inskrivning!K1048,0)</f>
        <v>0</v>
      </c>
      <c r="D346" s="16">
        <f>IF(Inskrivning!A1048="d",Inskrivning!L1048,0)</f>
        <v>0</v>
      </c>
      <c r="E346" s="16">
        <f>IF(Inskrivning!A1048="d",Inskrivning!M1048,0)</f>
        <v>0</v>
      </c>
      <c r="F346" s="16">
        <f>IF(Inskrivning!A1048="d",Inskrivning!N1048,0)</f>
        <v>0</v>
      </c>
      <c r="G346" s="16">
        <f>IF(Inskrivning!A1048="d",Inskrivning!O1048,0)</f>
        <v>0</v>
      </c>
      <c r="H346" s="16">
        <f>IF(Inskrivning!A1048="d",Inskrivning!P1048,0)</f>
        <v>0</v>
      </c>
      <c r="I346" s="73">
        <f>IF(Inskrivning!A1048="d",Inskrivning!Q1048,0)</f>
        <v>0</v>
      </c>
      <c r="J346" s="16">
        <f>IF(Inskrivning!A1048="d",Inskrivning!R1048,0)</f>
        <v>0</v>
      </c>
      <c r="K346" s="16">
        <f>IF(Inskrivning!A1048="d",Inskrivning!S1048,0)</f>
        <v>0</v>
      </c>
      <c r="L346" s="16">
        <f>IF(Inskrivning!A1048="d",Inskrivning!T1048,0)</f>
        <v>0</v>
      </c>
      <c r="M346" s="16">
        <f>IF(Inskrivning!A1048="d",Inskrivning!U1048,0)</f>
        <v>0</v>
      </c>
      <c r="N346" s="16">
        <f>IF(Inskrivning!A1048="d",Inskrivning!V1048,0)</f>
        <v>0</v>
      </c>
      <c r="O346" s="73">
        <f>IF(Inskrivning!A1048="d",Inskrivning!W1048,0)</f>
        <v>0</v>
      </c>
      <c r="P346" s="73">
        <f>IF(Inskrivning!A1048="d",Inskrivning!X1048,0)</f>
        <v>0</v>
      </c>
      <c r="Q346" s="113"/>
    </row>
    <row r="347" spans="1:17" ht="15.6" x14ac:dyDescent="0.3">
      <c r="A347" s="16">
        <f t="shared" si="2"/>
        <v>43</v>
      </c>
      <c r="B347" s="55">
        <f>IF(Inskrivning!A1049="d",Inskrivning!J1049,0)</f>
        <v>0</v>
      </c>
      <c r="C347" s="35">
        <f>IF(Inskrivning!A1049="d",Inskrivning!K1049,0)</f>
        <v>0</v>
      </c>
      <c r="D347" s="16">
        <f>IF(Inskrivning!A1049="d",Inskrivning!L1049,0)</f>
        <v>0</v>
      </c>
      <c r="E347" s="16">
        <f>IF(Inskrivning!A1049="d",Inskrivning!M1049,0)</f>
        <v>0</v>
      </c>
      <c r="F347" s="16">
        <f>IF(Inskrivning!A1049="d",Inskrivning!N1049,0)</f>
        <v>0</v>
      </c>
      <c r="G347" s="16">
        <f>IF(Inskrivning!A1049="d",Inskrivning!O1049,0)</f>
        <v>0</v>
      </c>
      <c r="H347" s="16">
        <f>IF(Inskrivning!A1049="d",Inskrivning!P1049,0)</f>
        <v>0</v>
      </c>
      <c r="I347" s="73">
        <f>IF(Inskrivning!A1049="d",Inskrivning!Q1049,0)</f>
        <v>0</v>
      </c>
      <c r="J347" s="16">
        <f>IF(Inskrivning!A1049="d",Inskrivning!R1049,0)</f>
        <v>0</v>
      </c>
      <c r="K347" s="16">
        <f>IF(Inskrivning!A1049="d",Inskrivning!S1049,0)</f>
        <v>0</v>
      </c>
      <c r="L347" s="16">
        <f>IF(Inskrivning!A1049="d",Inskrivning!T1049,0)</f>
        <v>0</v>
      </c>
      <c r="M347" s="16">
        <f>IF(Inskrivning!A1049="d",Inskrivning!U1049,0)</f>
        <v>0</v>
      </c>
      <c r="N347" s="16">
        <f>IF(Inskrivning!A1049="d",Inskrivning!V1049,0)</f>
        <v>0</v>
      </c>
      <c r="O347" s="73">
        <f>IF(Inskrivning!A1049="d",Inskrivning!W1049,0)</f>
        <v>0</v>
      </c>
      <c r="P347" s="73">
        <f>IF(Inskrivning!A1049="d",Inskrivning!X1049,0)</f>
        <v>0</v>
      </c>
      <c r="Q347" s="113"/>
    </row>
    <row r="348" spans="1:17" ht="15.6" x14ac:dyDescent="0.3">
      <c r="A348" s="16">
        <f t="shared" si="2"/>
        <v>44</v>
      </c>
      <c r="B348" s="55">
        <f>IF(Inskrivning!A1050="d",Inskrivning!J1050,0)</f>
        <v>0</v>
      </c>
      <c r="C348" s="35">
        <f>IF(Inskrivning!A1050="d",Inskrivning!K1050,0)</f>
        <v>0</v>
      </c>
      <c r="D348" s="16">
        <f>IF(Inskrivning!A1050="d",Inskrivning!L1050,0)</f>
        <v>0</v>
      </c>
      <c r="E348" s="16">
        <f>IF(Inskrivning!A1050="d",Inskrivning!M1050,0)</f>
        <v>0</v>
      </c>
      <c r="F348" s="16">
        <f>IF(Inskrivning!A1050="d",Inskrivning!N1050,0)</f>
        <v>0</v>
      </c>
      <c r="G348" s="16">
        <f>IF(Inskrivning!A1050="d",Inskrivning!O1050,0)</f>
        <v>0</v>
      </c>
      <c r="H348" s="16">
        <f>IF(Inskrivning!A1050="d",Inskrivning!P1050,0)</f>
        <v>0</v>
      </c>
      <c r="I348" s="73">
        <f>IF(Inskrivning!A1050="d",Inskrivning!Q1050,0)</f>
        <v>0</v>
      </c>
      <c r="J348" s="16">
        <f>IF(Inskrivning!A1050="d",Inskrivning!R1050,0)</f>
        <v>0</v>
      </c>
      <c r="K348" s="16">
        <f>IF(Inskrivning!A1050="d",Inskrivning!S1050,0)</f>
        <v>0</v>
      </c>
      <c r="L348" s="16">
        <f>IF(Inskrivning!A1050="d",Inskrivning!T1050,0)</f>
        <v>0</v>
      </c>
      <c r="M348" s="16">
        <f>IF(Inskrivning!A1050="d",Inskrivning!U1050,0)</f>
        <v>0</v>
      </c>
      <c r="N348" s="16">
        <f>IF(Inskrivning!A1050="d",Inskrivning!V1050,0)</f>
        <v>0</v>
      </c>
      <c r="O348" s="73">
        <f>IF(Inskrivning!A1050="d",Inskrivning!W1050,0)</f>
        <v>0</v>
      </c>
      <c r="P348" s="73">
        <f>IF(Inskrivning!A1050="d",Inskrivning!X1050,0)</f>
        <v>0</v>
      </c>
      <c r="Q348" s="113"/>
    </row>
    <row r="349" spans="1:17" ht="15.6" x14ac:dyDescent="0.3">
      <c r="A349" s="16">
        <f t="shared" si="2"/>
        <v>45</v>
      </c>
      <c r="B349" s="55">
        <f>IF(Inskrivning!A1051="d",Inskrivning!J1051,0)</f>
        <v>0</v>
      </c>
      <c r="C349" s="35">
        <f>IF(Inskrivning!A1051="d",Inskrivning!K1051,0)</f>
        <v>0</v>
      </c>
      <c r="D349" s="16">
        <f>IF(Inskrivning!A1051="d",Inskrivning!L1051,0)</f>
        <v>0</v>
      </c>
      <c r="E349" s="16">
        <f>IF(Inskrivning!A1051="d",Inskrivning!M1051,0)</f>
        <v>0</v>
      </c>
      <c r="F349" s="16">
        <f>IF(Inskrivning!A1051="d",Inskrivning!N1051,0)</f>
        <v>0</v>
      </c>
      <c r="G349" s="16">
        <f>IF(Inskrivning!A1051="d",Inskrivning!O1051,0)</f>
        <v>0</v>
      </c>
      <c r="H349" s="16">
        <f>IF(Inskrivning!A1051="d",Inskrivning!P1051,0)</f>
        <v>0</v>
      </c>
      <c r="I349" s="73">
        <f>IF(Inskrivning!A1051="d",Inskrivning!Q1051,0)</f>
        <v>0</v>
      </c>
      <c r="J349" s="16">
        <f>IF(Inskrivning!A1051="d",Inskrivning!R1051,0)</f>
        <v>0</v>
      </c>
      <c r="K349" s="16">
        <f>IF(Inskrivning!A1051="d",Inskrivning!S1051,0)</f>
        <v>0</v>
      </c>
      <c r="L349" s="16">
        <f>IF(Inskrivning!A1051="d",Inskrivning!T1051,0)</f>
        <v>0</v>
      </c>
      <c r="M349" s="16">
        <f>IF(Inskrivning!A1051="d",Inskrivning!U1051,0)</f>
        <v>0</v>
      </c>
      <c r="N349" s="16">
        <f>IF(Inskrivning!A1051="d",Inskrivning!V1051,0)</f>
        <v>0</v>
      </c>
      <c r="O349" s="73">
        <f>IF(Inskrivning!A1051="d",Inskrivning!W1051,0)</f>
        <v>0</v>
      </c>
      <c r="P349" s="73">
        <f>IF(Inskrivning!A1051="d",Inskrivning!X1051,0)</f>
        <v>0</v>
      </c>
      <c r="Q349" s="113"/>
    </row>
    <row r="350" spans="1:17" ht="15.6" x14ac:dyDescent="0.3">
      <c r="A350" s="16">
        <f t="shared" si="2"/>
        <v>46</v>
      </c>
      <c r="B350" s="55">
        <f>IF(Inskrivning!A1052="d",Inskrivning!J1052,0)</f>
        <v>0</v>
      </c>
      <c r="C350" s="35">
        <f>IF(Inskrivning!A1052="d",Inskrivning!K1052,0)</f>
        <v>0</v>
      </c>
      <c r="D350" s="16">
        <f>IF(Inskrivning!A1052="d",Inskrivning!L1052,0)</f>
        <v>0</v>
      </c>
      <c r="E350" s="16">
        <f>IF(Inskrivning!A1052="d",Inskrivning!M1052,0)</f>
        <v>0</v>
      </c>
      <c r="F350" s="16">
        <f>IF(Inskrivning!A1052="d",Inskrivning!N1052,0)</f>
        <v>0</v>
      </c>
      <c r="G350" s="16">
        <f>IF(Inskrivning!A1052="d",Inskrivning!O1052,0)</f>
        <v>0</v>
      </c>
      <c r="H350" s="16">
        <f>IF(Inskrivning!A1052="d",Inskrivning!P1052,0)</f>
        <v>0</v>
      </c>
      <c r="I350" s="73">
        <f>IF(Inskrivning!A1052="d",Inskrivning!Q1052,0)</f>
        <v>0</v>
      </c>
      <c r="J350" s="16">
        <f>IF(Inskrivning!A1052="d",Inskrivning!R1052,0)</f>
        <v>0</v>
      </c>
      <c r="K350" s="16">
        <f>IF(Inskrivning!A1052="d",Inskrivning!S1052,0)</f>
        <v>0</v>
      </c>
      <c r="L350" s="16">
        <f>IF(Inskrivning!A1052="d",Inskrivning!T1052,0)</f>
        <v>0</v>
      </c>
      <c r="M350" s="16">
        <f>IF(Inskrivning!A1052="d",Inskrivning!U1052,0)</f>
        <v>0</v>
      </c>
      <c r="N350" s="16">
        <f>IF(Inskrivning!A1052="d",Inskrivning!V1052,0)</f>
        <v>0</v>
      </c>
      <c r="O350" s="73">
        <f>IF(Inskrivning!A1052="d",Inskrivning!W1052,0)</f>
        <v>0</v>
      </c>
      <c r="P350" s="73">
        <f>IF(Inskrivning!A1052="d",Inskrivning!X1052,0)</f>
        <v>0</v>
      </c>
      <c r="Q350" s="113"/>
    </row>
    <row r="351" spans="1:17" ht="15.6" x14ac:dyDescent="0.3">
      <c r="A351" s="16">
        <f t="shared" si="2"/>
        <v>47</v>
      </c>
      <c r="B351" s="55">
        <f>IF(Inskrivning!A1053="d",Inskrivning!J1053,0)</f>
        <v>0</v>
      </c>
      <c r="C351" s="35">
        <f>IF(Inskrivning!A1053="d",Inskrivning!K1053,0)</f>
        <v>0</v>
      </c>
      <c r="D351" s="16">
        <f>IF(Inskrivning!A1053="d",Inskrivning!L1053,0)</f>
        <v>0</v>
      </c>
      <c r="E351" s="16">
        <f>IF(Inskrivning!A1053="d",Inskrivning!M1053,0)</f>
        <v>0</v>
      </c>
      <c r="F351" s="16">
        <f>IF(Inskrivning!A1053="d",Inskrivning!N1053,0)</f>
        <v>0</v>
      </c>
      <c r="G351" s="16">
        <f>IF(Inskrivning!A1053="d",Inskrivning!O1053,0)</f>
        <v>0</v>
      </c>
      <c r="H351" s="16">
        <f>IF(Inskrivning!A1053="d",Inskrivning!P1053,0)</f>
        <v>0</v>
      </c>
      <c r="I351" s="73">
        <f>IF(Inskrivning!A1053="d",Inskrivning!Q1053,0)</f>
        <v>0</v>
      </c>
      <c r="J351" s="16">
        <f>IF(Inskrivning!A1053="d",Inskrivning!R1053,0)</f>
        <v>0</v>
      </c>
      <c r="K351" s="16">
        <f>IF(Inskrivning!A1053="d",Inskrivning!S1053,0)</f>
        <v>0</v>
      </c>
      <c r="L351" s="16">
        <f>IF(Inskrivning!A1053="d",Inskrivning!T1053,0)</f>
        <v>0</v>
      </c>
      <c r="M351" s="16">
        <f>IF(Inskrivning!A1053="d",Inskrivning!U1053,0)</f>
        <v>0</v>
      </c>
      <c r="N351" s="16">
        <f>IF(Inskrivning!A1053="d",Inskrivning!V1053,0)</f>
        <v>0</v>
      </c>
      <c r="O351" s="73">
        <f>IF(Inskrivning!A1053="d",Inskrivning!W1053,0)</f>
        <v>0</v>
      </c>
      <c r="P351" s="73">
        <f>IF(Inskrivning!A1053="d",Inskrivning!X1053,0)</f>
        <v>0</v>
      </c>
      <c r="Q351" s="113"/>
    </row>
    <row r="352" spans="1:17" ht="15.6" x14ac:dyDescent="0.3">
      <c r="A352" s="16">
        <f t="shared" si="2"/>
        <v>48</v>
      </c>
      <c r="B352" s="55">
        <f>IF(Inskrivning!A1054="d",Inskrivning!J1054,0)</f>
        <v>0</v>
      </c>
      <c r="C352" s="35">
        <f>IF(Inskrivning!A1054="d",Inskrivning!K1054,0)</f>
        <v>0</v>
      </c>
      <c r="D352" s="16">
        <f>IF(Inskrivning!A1054="d",Inskrivning!L1054,0)</f>
        <v>0</v>
      </c>
      <c r="E352" s="16">
        <f>IF(Inskrivning!A1054="d",Inskrivning!M1054,0)</f>
        <v>0</v>
      </c>
      <c r="F352" s="16">
        <f>IF(Inskrivning!A1054="d",Inskrivning!N1054,0)</f>
        <v>0</v>
      </c>
      <c r="G352" s="16">
        <f>IF(Inskrivning!A1054="d",Inskrivning!O1054,0)</f>
        <v>0</v>
      </c>
      <c r="H352" s="16">
        <f>IF(Inskrivning!A1054="d",Inskrivning!P1054,0)</f>
        <v>0</v>
      </c>
      <c r="I352" s="73">
        <f>IF(Inskrivning!A1054="d",Inskrivning!Q1054,0)</f>
        <v>0</v>
      </c>
      <c r="J352" s="16">
        <f>IF(Inskrivning!A1054="d",Inskrivning!R1054,0)</f>
        <v>0</v>
      </c>
      <c r="K352" s="16">
        <f>IF(Inskrivning!A1054="d",Inskrivning!S1054,0)</f>
        <v>0</v>
      </c>
      <c r="L352" s="16">
        <f>IF(Inskrivning!A1054="d",Inskrivning!T1054,0)</f>
        <v>0</v>
      </c>
      <c r="M352" s="16">
        <f>IF(Inskrivning!A1054="d",Inskrivning!U1054,0)</f>
        <v>0</v>
      </c>
      <c r="N352" s="16">
        <f>IF(Inskrivning!A1054="d",Inskrivning!V1054,0)</f>
        <v>0</v>
      </c>
      <c r="O352" s="73">
        <f>IF(Inskrivning!A1054="d",Inskrivning!W1054,0)</f>
        <v>0</v>
      </c>
      <c r="P352" s="73">
        <f>IF(Inskrivning!A1054="d",Inskrivning!X1054,0)</f>
        <v>0</v>
      </c>
      <c r="Q352" s="113"/>
    </row>
    <row r="353" spans="1:17" ht="15.6" x14ac:dyDescent="0.3">
      <c r="A353" s="16">
        <f t="shared" si="2"/>
        <v>49</v>
      </c>
      <c r="B353" s="55">
        <f>IF(Inskrivning!A1055="d",Inskrivning!J1055,0)</f>
        <v>0</v>
      </c>
      <c r="C353" s="35">
        <f>IF(Inskrivning!A1055="d",Inskrivning!K1055,0)</f>
        <v>0</v>
      </c>
      <c r="D353" s="16">
        <f>IF(Inskrivning!A1055="d",Inskrivning!L1055,0)</f>
        <v>0</v>
      </c>
      <c r="E353" s="16">
        <f>IF(Inskrivning!A1055="d",Inskrivning!M1055,0)</f>
        <v>0</v>
      </c>
      <c r="F353" s="16">
        <f>IF(Inskrivning!A1055="d",Inskrivning!N1055,0)</f>
        <v>0</v>
      </c>
      <c r="G353" s="16">
        <f>IF(Inskrivning!A1055="d",Inskrivning!O1055,0)</f>
        <v>0</v>
      </c>
      <c r="H353" s="16">
        <f>IF(Inskrivning!A1055="d",Inskrivning!P1055,0)</f>
        <v>0</v>
      </c>
      <c r="I353" s="73">
        <f>IF(Inskrivning!A1055="d",Inskrivning!Q1055,0)</f>
        <v>0</v>
      </c>
      <c r="J353" s="16">
        <f>IF(Inskrivning!A1055="d",Inskrivning!R1055,0)</f>
        <v>0</v>
      </c>
      <c r="K353" s="16">
        <f>IF(Inskrivning!A1055="d",Inskrivning!S1055,0)</f>
        <v>0</v>
      </c>
      <c r="L353" s="16">
        <f>IF(Inskrivning!A1055="d",Inskrivning!T1055,0)</f>
        <v>0</v>
      </c>
      <c r="M353" s="16">
        <f>IF(Inskrivning!A1055="d",Inskrivning!U1055,0)</f>
        <v>0</v>
      </c>
      <c r="N353" s="16">
        <f>IF(Inskrivning!A1055="d",Inskrivning!V1055,0)</f>
        <v>0</v>
      </c>
      <c r="O353" s="73">
        <f>IF(Inskrivning!A1055="d",Inskrivning!W1055,0)</f>
        <v>0</v>
      </c>
      <c r="P353" s="73">
        <f>IF(Inskrivning!A1055="d",Inskrivning!X1055,0)</f>
        <v>0</v>
      </c>
      <c r="Q353" s="113"/>
    </row>
    <row r="354" spans="1:17" ht="15.6" x14ac:dyDescent="0.3">
      <c r="A354" s="16">
        <f t="shared" si="2"/>
        <v>50</v>
      </c>
      <c r="B354" s="55">
        <f>IF(Inskrivning!A1056="d",Inskrivning!J1056,0)</f>
        <v>0</v>
      </c>
      <c r="C354" s="35">
        <f>IF(Inskrivning!A1056="d",Inskrivning!K1056,0)</f>
        <v>0</v>
      </c>
      <c r="D354" s="16">
        <f>IF(Inskrivning!A1056="d",Inskrivning!L1056,0)</f>
        <v>0</v>
      </c>
      <c r="E354" s="16">
        <f>IF(Inskrivning!A1056="d",Inskrivning!M1056,0)</f>
        <v>0</v>
      </c>
      <c r="F354" s="16">
        <f>IF(Inskrivning!A1056="d",Inskrivning!N1056,0)</f>
        <v>0</v>
      </c>
      <c r="G354" s="16">
        <f>IF(Inskrivning!A1056="d",Inskrivning!O1056,0)</f>
        <v>0</v>
      </c>
      <c r="H354" s="16">
        <f>IF(Inskrivning!A1056="d",Inskrivning!P1056,0)</f>
        <v>0</v>
      </c>
      <c r="I354" s="73">
        <f>IF(Inskrivning!A1056="d",Inskrivning!Q1056,0)</f>
        <v>0</v>
      </c>
      <c r="J354" s="16">
        <f>IF(Inskrivning!A1056="d",Inskrivning!R1056,0)</f>
        <v>0</v>
      </c>
      <c r="K354" s="16">
        <f>IF(Inskrivning!A1056="d",Inskrivning!S1056,0)</f>
        <v>0</v>
      </c>
      <c r="L354" s="16">
        <f>IF(Inskrivning!A1056="d",Inskrivning!T1056,0)</f>
        <v>0</v>
      </c>
      <c r="M354" s="16">
        <f>IF(Inskrivning!A1056="d",Inskrivning!U1056,0)</f>
        <v>0</v>
      </c>
      <c r="N354" s="16">
        <f>IF(Inskrivning!A1056="d",Inskrivning!V1056,0)</f>
        <v>0</v>
      </c>
      <c r="O354" s="73">
        <f>IF(Inskrivning!A1056="d",Inskrivning!W1056,0)</f>
        <v>0</v>
      </c>
      <c r="P354" s="73">
        <f>IF(Inskrivning!A1056="d",Inskrivning!X1056,0)</f>
        <v>0</v>
      </c>
      <c r="Q354" s="113"/>
    </row>
    <row r="355" spans="1:17" ht="15.6" x14ac:dyDescent="0.3">
      <c r="A355" s="16">
        <f t="shared" si="2"/>
        <v>51</v>
      </c>
      <c r="B355" s="55">
        <f>IF(Inskrivning!A1057="d",Inskrivning!J1057,0)</f>
        <v>0</v>
      </c>
      <c r="C355" s="35">
        <f>IF(Inskrivning!A1057="d",Inskrivning!K1057,0)</f>
        <v>0</v>
      </c>
      <c r="D355" s="16">
        <f>IF(Inskrivning!A1057="d",Inskrivning!L1057,0)</f>
        <v>0</v>
      </c>
      <c r="E355" s="16">
        <f>IF(Inskrivning!A1057="d",Inskrivning!M1057,0)</f>
        <v>0</v>
      </c>
      <c r="F355" s="16">
        <f>IF(Inskrivning!A1057="d",Inskrivning!N1057,0)</f>
        <v>0</v>
      </c>
      <c r="G355" s="16">
        <f>IF(Inskrivning!A1057="d",Inskrivning!O1057,0)</f>
        <v>0</v>
      </c>
      <c r="H355" s="16">
        <f>IF(Inskrivning!A1057="d",Inskrivning!P1057,0)</f>
        <v>0</v>
      </c>
      <c r="I355" s="73">
        <f>IF(Inskrivning!A1057="d",Inskrivning!Q1057,0)</f>
        <v>0</v>
      </c>
      <c r="J355" s="16">
        <f>IF(Inskrivning!A1057="d",Inskrivning!R1057,0)</f>
        <v>0</v>
      </c>
      <c r="K355" s="16">
        <f>IF(Inskrivning!A1057="d",Inskrivning!S1057,0)</f>
        <v>0</v>
      </c>
      <c r="L355" s="16">
        <f>IF(Inskrivning!A1057="d",Inskrivning!T1057,0)</f>
        <v>0</v>
      </c>
      <c r="M355" s="16">
        <f>IF(Inskrivning!A1057="d",Inskrivning!U1057,0)</f>
        <v>0</v>
      </c>
      <c r="N355" s="16">
        <f>IF(Inskrivning!A1057="d",Inskrivning!V1057,0)</f>
        <v>0</v>
      </c>
      <c r="O355" s="73">
        <f>IF(Inskrivning!A1057="d",Inskrivning!W1057,0)</f>
        <v>0</v>
      </c>
      <c r="P355" s="73">
        <f>IF(Inskrivning!A1057="d",Inskrivning!X1057,0)</f>
        <v>0</v>
      </c>
      <c r="Q355" s="113"/>
    </row>
    <row r="356" spans="1:17" ht="15.6" x14ac:dyDescent="0.3">
      <c r="A356" s="16">
        <f t="shared" si="2"/>
        <v>52</v>
      </c>
      <c r="B356" s="55">
        <f>IF(Inskrivning!A1058="d",Inskrivning!J1058,0)</f>
        <v>0</v>
      </c>
      <c r="C356" s="35">
        <f>IF(Inskrivning!A1058="d",Inskrivning!K1058,0)</f>
        <v>0</v>
      </c>
      <c r="D356" s="16">
        <f>IF(Inskrivning!A1058="d",Inskrivning!L1058,0)</f>
        <v>0</v>
      </c>
      <c r="E356" s="16">
        <f>IF(Inskrivning!A1058="d",Inskrivning!M1058,0)</f>
        <v>0</v>
      </c>
      <c r="F356" s="16">
        <f>IF(Inskrivning!A1058="d",Inskrivning!N1058,0)</f>
        <v>0</v>
      </c>
      <c r="G356" s="16">
        <f>IF(Inskrivning!A1058="d",Inskrivning!O1058,0)</f>
        <v>0</v>
      </c>
      <c r="H356" s="16">
        <f>IF(Inskrivning!A1058="d",Inskrivning!P1058,0)</f>
        <v>0</v>
      </c>
      <c r="I356" s="73">
        <f>IF(Inskrivning!A1058="d",Inskrivning!Q1058,0)</f>
        <v>0</v>
      </c>
      <c r="J356" s="16">
        <f>IF(Inskrivning!A1058="d",Inskrivning!R1058,0)</f>
        <v>0</v>
      </c>
      <c r="K356" s="16">
        <f>IF(Inskrivning!A1058="d",Inskrivning!S1058,0)</f>
        <v>0</v>
      </c>
      <c r="L356" s="16">
        <f>IF(Inskrivning!A1058="d",Inskrivning!T1058,0)</f>
        <v>0</v>
      </c>
      <c r="M356" s="16">
        <f>IF(Inskrivning!A1058="d",Inskrivning!U1058,0)</f>
        <v>0</v>
      </c>
      <c r="N356" s="16">
        <f>IF(Inskrivning!A1058="d",Inskrivning!V1058,0)</f>
        <v>0</v>
      </c>
      <c r="O356" s="73">
        <f>IF(Inskrivning!A1058="d",Inskrivning!W1058,0)</f>
        <v>0</v>
      </c>
      <c r="P356" s="73">
        <f>IF(Inskrivning!A1058="d",Inskrivning!X1058,0)</f>
        <v>0</v>
      </c>
      <c r="Q356" s="113"/>
    </row>
    <row r="357" spans="1:17" ht="15.6" x14ac:dyDescent="0.3">
      <c r="A357" s="16">
        <f t="shared" si="2"/>
        <v>53</v>
      </c>
      <c r="B357" s="55">
        <f>IF(Inskrivning!A1059="d",Inskrivning!J1059,0)</f>
        <v>0</v>
      </c>
      <c r="C357" s="35">
        <f>IF(Inskrivning!A1059="d",Inskrivning!K1059,0)</f>
        <v>0</v>
      </c>
      <c r="D357" s="16">
        <f>IF(Inskrivning!A1059="d",Inskrivning!L1059,0)</f>
        <v>0</v>
      </c>
      <c r="E357" s="16">
        <f>IF(Inskrivning!A1059="d",Inskrivning!M1059,0)</f>
        <v>0</v>
      </c>
      <c r="F357" s="16">
        <f>IF(Inskrivning!A1059="d",Inskrivning!N1059,0)</f>
        <v>0</v>
      </c>
      <c r="G357" s="16">
        <f>IF(Inskrivning!A1059="d",Inskrivning!O1059,0)</f>
        <v>0</v>
      </c>
      <c r="H357" s="16">
        <f>IF(Inskrivning!A1059="d",Inskrivning!P1059,0)</f>
        <v>0</v>
      </c>
      <c r="I357" s="73">
        <f>IF(Inskrivning!A1059="d",Inskrivning!Q1059,0)</f>
        <v>0</v>
      </c>
      <c r="J357" s="16">
        <f>IF(Inskrivning!A1059="d",Inskrivning!R1059,0)</f>
        <v>0</v>
      </c>
      <c r="K357" s="16">
        <f>IF(Inskrivning!A1059="d",Inskrivning!S1059,0)</f>
        <v>0</v>
      </c>
      <c r="L357" s="16">
        <f>IF(Inskrivning!A1059="d",Inskrivning!T1059,0)</f>
        <v>0</v>
      </c>
      <c r="M357" s="16">
        <f>IF(Inskrivning!A1059="d",Inskrivning!U1059,0)</f>
        <v>0</v>
      </c>
      <c r="N357" s="16">
        <f>IF(Inskrivning!A1059="d",Inskrivning!V1059,0)</f>
        <v>0</v>
      </c>
      <c r="O357" s="73">
        <f>IF(Inskrivning!A1059="d",Inskrivning!W1059,0)</f>
        <v>0</v>
      </c>
      <c r="P357" s="73">
        <f>IF(Inskrivning!A1059="d",Inskrivning!X1059,0)</f>
        <v>0</v>
      </c>
      <c r="Q357" s="113"/>
    </row>
    <row r="358" spans="1:17" ht="15.6" x14ac:dyDescent="0.3">
      <c r="A358" s="16">
        <f t="shared" si="2"/>
        <v>54</v>
      </c>
      <c r="B358" s="55">
        <f>IF(Inskrivning!A1060="d",Inskrivning!J1060,0)</f>
        <v>0</v>
      </c>
      <c r="C358" s="35">
        <f>IF(Inskrivning!A1060="d",Inskrivning!K1060,0)</f>
        <v>0</v>
      </c>
      <c r="D358" s="16">
        <f>IF(Inskrivning!A1060="d",Inskrivning!L1060,0)</f>
        <v>0</v>
      </c>
      <c r="E358" s="16">
        <f>IF(Inskrivning!A1060="d",Inskrivning!M1060,0)</f>
        <v>0</v>
      </c>
      <c r="F358" s="16">
        <f>IF(Inskrivning!A1060="d",Inskrivning!N1060,0)</f>
        <v>0</v>
      </c>
      <c r="G358" s="16">
        <f>IF(Inskrivning!A1060="d",Inskrivning!O1060,0)</f>
        <v>0</v>
      </c>
      <c r="H358" s="16">
        <f>IF(Inskrivning!A1060="d",Inskrivning!P1060,0)</f>
        <v>0</v>
      </c>
      <c r="I358" s="73">
        <f>IF(Inskrivning!A1060="d",Inskrivning!Q1060,0)</f>
        <v>0</v>
      </c>
      <c r="J358" s="16">
        <f>IF(Inskrivning!A1060="d",Inskrivning!R1060,0)</f>
        <v>0</v>
      </c>
      <c r="K358" s="16">
        <f>IF(Inskrivning!A1060="d",Inskrivning!S1060,0)</f>
        <v>0</v>
      </c>
      <c r="L358" s="16">
        <f>IF(Inskrivning!A1060="d",Inskrivning!T1060,0)</f>
        <v>0</v>
      </c>
      <c r="M358" s="16">
        <f>IF(Inskrivning!A1060="d",Inskrivning!U1060,0)</f>
        <v>0</v>
      </c>
      <c r="N358" s="16">
        <f>IF(Inskrivning!A1060="d",Inskrivning!V1060,0)</f>
        <v>0</v>
      </c>
      <c r="O358" s="73">
        <f>IF(Inskrivning!A1060="d",Inskrivning!W1060,0)</f>
        <v>0</v>
      </c>
      <c r="P358" s="73">
        <f>IF(Inskrivning!A1060="d",Inskrivning!X1060,0)</f>
        <v>0</v>
      </c>
      <c r="Q358" s="113"/>
    </row>
    <row r="359" spans="1:17" ht="15.6" x14ac:dyDescent="0.3">
      <c r="A359" s="16">
        <f t="shared" si="2"/>
        <v>55</v>
      </c>
      <c r="B359" s="55">
        <f>IF(Inskrivning!A1061="d",Inskrivning!J1061,0)</f>
        <v>0</v>
      </c>
      <c r="C359" s="35">
        <f>IF(Inskrivning!A1061="d",Inskrivning!K1061,0)</f>
        <v>0</v>
      </c>
      <c r="D359" s="16">
        <f>IF(Inskrivning!A1061="d",Inskrivning!L1061,0)</f>
        <v>0</v>
      </c>
      <c r="E359" s="16">
        <f>IF(Inskrivning!A1061="d",Inskrivning!M1061,0)</f>
        <v>0</v>
      </c>
      <c r="F359" s="16">
        <f>IF(Inskrivning!A1061="d",Inskrivning!N1061,0)</f>
        <v>0</v>
      </c>
      <c r="G359" s="16">
        <f>IF(Inskrivning!A1061="d",Inskrivning!O1061,0)</f>
        <v>0</v>
      </c>
      <c r="H359" s="16">
        <f>IF(Inskrivning!A1061="d",Inskrivning!P1061,0)</f>
        <v>0</v>
      </c>
      <c r="I359" s="73">
        <f>IF(Inskrivning!A1061="d",Inskrivning!Q1061,0)</f>
        <v>0</v>
      </c>
      <c r="J359" s="16">
        <f>IF(Inskrivning!A1061="d",Inskrivning!R1061,0)</f>
        <v>0</v>
      </c>
      <c r="K359" s="16">
        <f>IF(Inskrivning!A1061="d",Inskrivning!S1061,0)</f>
        <v>0</v>
      </c>
      <c r="L359" s="16">
        <f>IF(Inskrivning!A1061="d",Inskrivning!T1061,0)</f>
        <v>0</v>
      </c>
      <c r="M359" s="16">
        <f>IF(Inskrivning!A1061="d",Inskrivning!U1061,0)</f>
        <v>0</v>
      </c>
      <c r="N359" s="16">
        <f>IF(Inskrivning!A1061="d",Inskrivning!V1061,0)</f>
        <v>0</v>
      </c>
      <c r="O359" s="73">
        <f>IF(Inskrivning!A1061="d",Inskrivning!W1061,0)</f>
        <v>0</v>
      </c>
      <c r="P359" s="73">
        <f>IF(Inskrivning!A1061="d",Inskrivning!X1061,0)</f>
        <v>0</v>
      </c>
      <c r="Q359" s="113"/>
    </row>
    <row r="360" spans="1:17" ht="15.6" x14ac:dyDescent="0.3">
      <c r="A360" s="16">
        <f t="shared" si="2"/>
        <v>56</v>
      </c>
      <c r="B360" s="55">
        <f>IF(Inskrivning!A1062="d",Inskrivning!J1062,0)</f>
        <v>0</v>
      </c>
      <c r="C360" s="35">
        <f>IF(Inskrivning!A1062="d",Inskrivning!K1062,0)</f>
        <v>0</v>
      </c>
      <c r="D360" s="16">
        <f>IF(Inskrivning!A1062="d",Inskrivning!L1062,0)</f>
        <v>0</v>
      </c>
      <c r="E360" s="16">
        <f>IF(Inskrivning!A1062="d",Inskrivning!M1062,0)</f>
        <v>0</v>
      </c>
      <c r="F360" s="16">
        <f>IF(Inskrivning!A1062="d",Inskrivning!N1062,0)</f>
        <v>0</v>
      </c>
      <c r="G360" s="16">
        <f>IF(Inskrivning!A1062="d",Inskrivning!O1062,0)</f>
        <v>0</v>
      </c>
      <c r="H360" s="16">
        <f>IF(Inskrivning!A1062="d",Inskrivning!P1062,0)</f>
        <v>0</v>
      </c>
      <c r="I360" s="73">
        <f>IF(Inskrivning!A1062="d",Inskrivning!Q1062,0)</f>
        <v>0</v>
      </c>
      <c r="J360" s="16">
        <f>IF(Inskrivning!A1062="d",Inskrivning!R1062,0)</f>
        <v>0</v>
      </c>
      <c r="K360" s="16">
        <f>IF(Inskrivning!A1062="d",Inskrivning!S1062,0)</f>
        <v>0</v>
      </c>
      <c r="L360" s="16">
        <f>IF(Inskrivning!A1062="d",Inskrivning!T1062,0)</f>
        <v>0</v>
      </c>
      <c r="M360" s="16">
        <f>IF(Inskrivning!A1062="d",Inskrivning!U1062,0)</f>
        <v>0</v>
      </c>
      <c r="N360" s="16">
        <f>IF(Inskrivning!A1062="d",Inskrivning!V1062,0)</f>
        <v>0</v>
      </c>
      <c r="O360" s="73">
        <f>IF(Inskrivning!A1062="d",Inskrivning!W1062,0)</f>
        <v>0</v>
      </c>
      <c r="P360" s="73">
        <f>IF(Inskrivning!A1062="d",Inskrivning!X1062,0)</f>
        <v>0</v>
      </c>
      <c r="Q360" s="113"/>
    </row>
    <row r="361" spans="1:17" ht="15.6" x14ac:dyDescent="0.3">
      <c r="A361" s="16">
        <f t="shared" si="2"/>
        <v>57</v>
      </c>
      <c r="B361" s="55">
        <f>IF(Inskrivning!A1063="d",Inskrivning!J1063,0)</f>
        <v>0</v>
      </c>
      <c r="C361" s="35">
        <f>IF(Inskrivning!A1063="d",Inskrivning!K1063,0)</f>
        <v>0</v>
      </c>
      <c r="D361" s="16">
        <f>IF(Inskrivning!A1063="d",Inskrivning!L1063,0)</f>
        <v>0</v>
      </c>
      <c r="E361" s="16">
        <f>IF(Inskrivning!A1063="d",Inskrivning!M1063,0)</f>
        <v>0</v>
      </c>
      <c r="F361" s="16">
        <f>IF(Inskrivning!A1063="d",Inskrivning!N1063,0)</f>
        <v>0</v>
      </c>
      <c r="G361" s="16">
        <f>IF(Inskrivning!A1063="d",Inskrivning!O1063,0)</f>
        <v>0</v>
      </c>
      <c r="H361" s="16">
        <f>IF(Inskrivning!A1063="d",Inskrivning!P1063,0)</f>
        <v>0</v>
      </c>
      <c r="I361" s="73">
        <f>IF(Inskrivning!A1063="d",Inskrivning!Q1063,0)</f>
        <v>0</v>
      </c>
      <c r="J361" s="16">
        <f>IF(Inskrivning!A1063="d",Inskrivning!R1063,0)</f>
        <v>0</v>
      </c>
      <c r="K361" s="16">
        <f>IF(Inskrivning!A1063="d",Inskrivning!S1063,0)</f>
        <v>0</v>
      </c>
      <c r="L361" s="16">
        <f>IF(Inskrivning!A1063="d",Inskrivning!T1063,0)</f>
        <v>0</v>
      </c>
      <c r="M361" s="16">
        <f>IF(Inskrivning!A1063="d",Inskrivning!U1063,0)</f>
        <v>0</v>
      </c>
      <c r="N361" s="16">
        <f>IF(Inskrivning!A1063="d",Inskrivning!V1063,0)</f>
        <v>0</v>
      </c>
      <c r="O361" s="73">
        <f>IF(Inskrivning!A1063="d",Inskrivning!W1063,0)</f>
        <v>0</v>
      </c>
      <c r="P361" s="73">
        <f>IF(Inskrivning!A1063="d",Inskrivning!X1063,0)</f>
        <v>0</v>
      </c>
      <c r="Q361" s="113"/>
    </row>
    <row r="362" spans="1:17" ht="15.6" x14ac:dyDescent="0.3">
      <c r="A362" s="16">
        <f t="shared" si="2"/>
        <v>58</v>
      </c>
      <c r="B362" s="55">
        <f>IF(Inskrivning!A1064="d",Inskrivning!J1064,0)</f>
        <v>0</v>
      </c>
      <c r="C362" s="35">
        <f>IF(Inskrivning!A1064="d",Inskrivning!K1064,0)</f>
        <v>0</v>
      </c>
      <c r="D362" s="16">
        <f>IF(Inskrivning!A1064="d",Inskrivning!L1064,0)</f>
        <v>0</v>
      </c>
      <c r="E362" s="16">
        <f>IF(Inskrivning!A1064="d",Inskrivning!M1064,0)</f>
        <v>0</v>
      </c>
      <c r="F362" s="16">
        <f>IF(Inskrivning!A1064="d",Inskrivning!N1064,0)</f>
        <v>0</v>
      </c>
      <c r="G362" s="16">
        <f>IF(Inskrivning!A1064="d",Inskrivning!O1064,0)</f>
        <v>0</v>
      </c>
      <c r="H362" s="16">
        <f>IF(Inskrivning!A1064="d",Inskrivning!P1064,0)</f>
        <v>0</v>
      </c>
      <c r="I362" s="73">
        <f>IF(Inskrivning!A1064="d",Inskrivning!Q1064,0)</f>
        <v>0</v>
      </c>
      <c r="J362" s="16">
        <f>IF(Inskrivning!A1064="d",Inskrivning!R1064,0)</f>
        <v>0</v>
      </c>
      <c r="K362" s="16">
        <f>IF(Inskrivning!A1064="d",Inskrivning!S1064,0)</f>
        <v>0</v>
      </c>
      <c r="L362" s="16">
        <f>IF(Inskrivning!A1064="d",Inskrivning!T1064,0)</f>
        <v>0</v>
      </c>
      <c r="M362" s="16">
        <f>IF(Inskrivning!A1064="d",Inskrivning!U1064,0)</f>
        <v>0</v>
      </c>
      <c r="N362" s="16">
        <f>IF(Inskrivning!A1064="d",Inskrivning!V1064,0)</f>
        <v>0</v>
      </c>
      <c r="O362" s="73">
        <f>IF(Inskrivning!A1064="d",Inskrivning!W1064,0)</f>
        <v>0</v>
      </c>
      <c r="P362" s="73">
        <f>IF(Inskrivning!A1064="d",Inskrivning!X1064,0)</f>
        <v>0</v>
      </c>
      <c r="Q362" s="113"/>
    </row>
    <row r="363" spans="1:17" ht="15.6" x14ac:dyDescent="0.3">
      <c r="A363" s="16">
        <f t="shared" si="2"/>
        <v>59</v>
      </c>
      <c r="B363" s="55">
        <f>IF(Inskrivning!A1065="d",Inskrivning!J1065,0)</f>
        <v>0</v>
      </c>
      <c r="C363" s="35">
        <f>IF(Inskrivning!A1065="d",Inskrivning!K1065,0)</f>
        <v>0</v>
      </c>
      <c r="D363" s="16">
        <f>IF(Inskrivning!A1065="d",Inskrivning!L1065,0)</f>
        <v>0</v>
      </c>
      <c r="E363" s="16">
        <f>IF(Inskrivning!A1065="d",Inskrivning!M1065,0)</f>
        <v>0</v>
      </c>
      <c r="F363" s="16">
        <f>IF(Inskrivning!A1065="d",Inskrivning!N1065,0)</f>
        <v>0</v>
      </c>
      <c r="G363" s="16">
        <f>IF(Inskrivning!A1065="d",Inskrivning!O1065,0)</f>
        <v>0</v>
      </c>
      <c r="H363" s="16">
        <f>IF(Inskrivning!A1065="d",Inskrivning!P1065,0)</f>
        <v>0</v>
      </c>
      <c r="I363" s="73">
        <f>IF(Inskrivning!A1065="d",Inskrivning!Q1065,0)</f>
        <v>0</v>
      </c>
      <c r="J363" s="16">
        <f>IF(Inskrivning!A1065="d",Inskrivning!R1065,0)</f>
        <v>0</v>
      </c>
      <c r="K363" s="16">
        <f>IF(Inskrivning!A1065="d",Inskrivning!S1065,0)</f>
        <v>0</v>
      </c>
      <c r="L363" s="16">
        <f>IF(Inskrivning!A1065="d",Inskrivning!T1065,0)</f>
        <v>0</v>
      </c>
      <c r="M363" s="16">
        <f>IF(Inskrivning!A1065="d",Inskrivning!U1065,0)</f>
        <v>0</v>
      </c>
      <c r="N363" s="16">
        <f>IF(Inskrivning!A1065="d",Inskrivning!V1065,0)</f>
        <v>0</v>
      </c>
      <c r="O363" s="73">
        <f>IF(Inskrivning!A1065="d",Inskrivning!W1065,0)</f>
        <v>0</v>
      </c>
      <c r="P363" s="73">
        <f>IF(Inskrivning!A1065="d",Inskrivning!X1065,0)</f>
        <v>0</v>
      </c>
      <c r="Q363" s="113"/>
    </row>
    <row r="364" spans="1:17" ht="15.6" x14ac:dyDescent="0.3">
      <c r="A364" s="16">
        <f t="shared" si="2"/>
        <v>60</v>
      </c>
      <c r="B364" s="55">
        <f>IF(Inskrivning!A1066="d",Inskrivning!J1066,0)</f>
        <v>0</v>
      </c>
      <c r="C364" s="35">
        <f>IF(Inskrivning!A1066="d",Inskrivning!K1066,0)</f>
        <v>0</v>
      </c>
      <c r="D364" s="16">
        <f>IF(Inskrivning!A1066="d",Inskrivning!L1066,0)</f>
        <v>0</v>
      </c>
      <c r="E364" s="16">
        <f>IF(Inskrivning!A1066="d",Inskrivning!M1066,0)</f>
        <v>0</v>
      </c>
      <c r="F364" s="16">
        <f>IF(Inskrivning!A1066="d",Inskrivning!N1066,0)</f>
        <v>0</v>
      </c>
      <c r="G364" s="16">
        <f>IF(Inskrivning!A1066="d",Inskrivning!O1066,0)</f>
        <v>0</v>
      </c>
      <c r="H364" s="16">
        <f>IF(Inskrivning!A1066="d",Inskrivning!P1066,0)</f>
        <v>0</v>
      </c>
      <c r="I364" s="73">
        <f>IF(Inskrivning!A1066="d",Inskrivning!Q1066,0)</f>
        <v>0</v>
      </c>
      <c r="J364" s="16">
        <f>IF(Inskrivning!A1066="d",Inskrivning!R1066,0)</f>
        <v>0</v>
      </c>
      <c r="K364" s="16">
        <f>IF(Inskrivning!A1066="d",Inskrivning!S1066,0)</f>
        <v>0</v>
      </c>
      <c r="L364" s="16">
        <f>IF(Inskrivning!A1066="d",Inskrivning!T1066,0)</f>
        <v>0</v>
      </c>
      <c r="M364" s="16">
        <f>IF(Inskrivning!A1066="d",Inskrivning!U1066,0)</f>
        <v>0</v>
      </c>
      <c r="N364" s="16">
        <f>IF(Inskrivning!A1066="d",Inskrivning!V1066,0)</f>
        <v>0</v>
      </c>
      <c r="O364" s="73">
        <f>IF(Inskrivning!A1066="d",Inskrivning!W1066,0)</f>
        <v>0</v>
      </c>
      <c r="P364" s="73">
        <f>IF(Inskrivning!A1066="d",Inskrivning!X1066,0)</f>
        <v>0</v>
      </c>
      <c r="Q364" s="113"/>
    </row>
    <row r="365" spans="1:17" ht="15.6" x14ac:dyDescent="0.3">
      <c r="A365" s="16">
        <f t="shared" si="2"/>
        <v>61</v>
      </c>
      <c r="B365" s="55">
        <f>IF(Inskrivning!A1067="d",Inskrivning!J1067,0)</f>
        <v>0</v>
      </c>
      <c r="C365" s="35">
        <f>IF(Inskrivning!A1067="d",Inskrivning!K1067,0)</f>
        <v>0</v>
      </c>
      <c r="D365" s="16">
        <f>IF(Inskrivning!A1067="d",Inskrivning!L1067,0)</f>
        <v>0</v>
      </c>
      <c r="E365" s="16">
        <f>IF(Inskrivning!A1067="d",Inskrivning!M1067,0)</f>
        <v>0</v>
      </c>
      <c r="F365" s="16">
        <f>IF(Inskrivning!A1067="d",Inskrivning!N1067,0)</f>
        <v>0</v>
      </c>
      <c r="G365" s="16">
        <f>IF(Inskrivning!A1067="d",Inskrivning!O1067,0)</f>
        <v>0</v>
      </c>
      <c r="H365" s="16">
        <f>IF(Inskrivning!A1067="d",Inskrivning!P1067,0)</f>
        <v>0</v>
      </c>
      <c r="I365" s="73">
        <f>IF(Inskrivning!A1067="d",Inskrivning!Q1067,0)</f>
        <v>0</v>
      </c>
      <c r="J365" s="16">
        <f>IF(Inskrivning!A1067="d",Inskrivning!R1067,0)</f>
        <v>0</v>
      </c>
      <c r="K365" s="16">
        <f>IF(Inskrivning!A1067="d",Inskrivning!S1067,0)</f>
        <v>0</v>
      </c>
      <c r="L365" s="16">
        <f>IF(Inskrivning!A1067="d",Inskrivning!T1067,0)</f>
        <v>0</v>
      </c>
      <c r="M365" s="16">
        <f>IF(Inskrivning!A1067="d",Inskrivning!U1067,0)</f>
        <v>0</v>
      </c>
      <c r="N365" s="16">
        <f>IF(Inskrivning!A1067="d",Inskrivning!V1067,0)</f>
        <v>0</v>
      </c>
      <c r="O365" s="73">
        <f>IF(Inskrivning!A1067="d",Inskrivning!W1067,0)</f>
        <v>0</v>
      </c>
      <c r="P365" s="73">
        <f>IF(Inskrivning!A1067="d",Inskrivning!X1067,0)</f>
        <v>0</v>
      </c>
      <c r="Q365" s="113"/>
    </row>
    <row r="366" spans="1:17" ht="15.6" x14ac:dyDescent="0.3">
      <c r="A366" s="16">
        <f t="shared" si="2"/>
        <v>62</v>
      </c>
      <c r="B366" s="55">
        <f>IF(Inskrivning!A1068="d",Inskrivning!J1068,0)</f>
        <v>0</v>
      </c>
      <c r="C366" s="35">
        <f>IF(Inskrivning!A1068="d",Inskrivning!K1068,0)</f>
        <v>0</v>
      </c>
      <c r="D366" s="16">
        <f>IF(Inskrivning!A1068="d",Inskrivning!L1068,0)</f>
        <v>0</v>
      </c>
      <c r="E366" s="16">
        <f>IF(Inskrivning!A1068="d",Inskrivning!M1068,0)</f>
        <v>0</v>
      </c>
      <c r="F366" s="16">
        <f>IF(Inskrivning!A1068="d",Inskrivning!N1068,0)</f>
        <v>0</v>
      </c>
      <c r="G366" s="16">
        <f>IF(Inskrivning!A1068="d",Inskrivning!O1068,0)</f>
        <v>0</v>
      </c>
      <c r="H366" s="16">
        <f>IF(Inskrivning!A1068="d",Inskrivning!P1068,0)</f>
        <v>0</v>
      </c>
      <c r="I366" s="73">
        <f>IF(Inskrivning!A1068="d",Inskrivning!Q1068,0)</f>
        <v>0</v>
      </c>
      <c r="J366" s="16">
        <f>IF(Inskrivning!A1068="d",Inskrivning!R1068,0)</f>
        <v>0</v>
      </c>
      <c r="K366" s="16">
        <f>IF(Inskrivning!A1068="d",Inskrivning!S1068,0)</f>
        <v>0</v>
      </c>
      <c r="L366" s="16">
        <f>IF(Inskrivning!A1068="d",Inskrivning!T1068,0)</f>
        <v>0</v>
      </c>
      <c r="M366" s="16">
        <f>IF(Inskrivning!A1068="d",Inskrivning!U1068,0)</f>
        <v>0</v>
      </c>
      <c r="N366" s="16">
        <f>IF(Inskrivning!A1068="d",Inskrivning!V1068,0)</f>
        <v>0</v>
      </c>
      <c r="O366" s="73">
        <f>IF(Inskrivning!A1068="d",Inskrivning!W1068,0)</f>
        <v>0</v>
      </c>
      <c r="P366" s="73">
        <f>IF(Inskrivning!A1068="d",Inskrivning!X1068,0)</f>
        <v>0</v>
      </c>
      <c r="Q366" s="113"/>
    </row>
    <row r="367" spans="1:17" ht="15.6" x14ac:dyDescent="0.3">
      <c r="A367" s="16">
        <f t="shared" si="2"/>
        <v>63</v>
      </c>
      <c r="B367" s="55">
        <f>IF(Inskrivning!A1069="d",Inskrivning!J1069,0)</f>
        <v>0</v>
      </c>
      <c r="C367" s="35">
        <f>IF(Inskrivning!A1069="d",Inskrivning!K1069,0)</f>
        <v>0</v>
      </c>
      <c r="D367" s="16">
        <f>IF(Inskrivning!A1069="d",Inskrivning!L1069,0)</f>
        <v>0</v>
      </c>
      <c r="E367" s="16">
        <f>IF(Inskrivning!A1069="d",Inskrivning!M1069,0)</f>
        <v>0</v>
      </c>
      <c r="F367" s="16">
        <f>IF(Inskrivning!A1069="d",Inskrivning!N1069,0)</f>
        <v>0</v>
      </c>
      <c r="G367" s="16">
        <f>IF(Inskrivning!A1069="d",Inskrivning!O1069,0)</f>
        <v>0</v>
      </c>
      <c r="H367" s="16">
        <f>IF(Inskrivning!A1069="d",Inskrivning!P1069,0)</f>
        <v>0</v>
      </c>
      <c r="I367" s="73">
        <f>IF(Inskrivning!A1069="d",Inskrivning!Q1069,0)</f>
        <v>0</v>
      </c>
      <c r="J367" s="16">
        <f>IF(Inskrivning!A1069="d",Inskrivning!R1069,0)</f>
        <v>0</v>
      </c>
      <c r="K367" s="16">
        <f>IF(Inskrivning!A1069="d",Inskrivning!S1069,0)</f>
        <v>0</v>
      </c>
      <c r="L367" s="16">
        <f>IF(Inskrivning!A1069="d",Inskrivning!T1069,0)</f>
        <v>0</v>
      </c>
      <c r="M367" s="16">
        <f>IF(Inskrivning!A1069="d",Inskrivning!U1069,0)</f>
        <v>0</v>
      </c>
      <c r="N367" s="16">
        <f>IF(Inskrivning!A1069="d",Inskrivning!V1069,0)</f>
        <v>0</v>
      </c>
      <c r="O367" s="73">
        <f>IF(Inskrivning!A1069="d",Inskrivning!W1069,0)</f>
        <v>0</v>
      </c>
      <c r="P367" s="73">
        <f>IF(Inskrivning!A1069="d",Inskrivning!X1069,0)</f>
        <v>0</v>
      </c>
      <c r="Q367" s="113"/>
    </row>
    <row r="368" spans="1:17" ht="15.6" x14ac:dyDescent="0.3">
      <c r="A368" s="16">
        <f t="shared" si="2"/>
        <v>64</v>
      </c>
      <c r="B368" s="55">
        <f>IF(Inskrivning!A1070="d",Inskrivning!J1070,0)</f>
        <v>0</v>
      </c>
      <c r="C368" s="35">
        <f>IF(Inskrivning!A1070="d",Inskrivning!K1070,0)</f>
        <v>0</v>
      </c>
      <c r="D368" s="16">
        <f>IF(Inskrivning!A1070="d",Inskrivning!L1070,0)</f>
        <v>0</v>
      </c>
      <c r="E368" s="16">
        <f>IF(Inskrivning!A1070="d",Inskrivning!M1070,0)</f>
        <v>0</v>
      </c>
      <c r="F368" s="16">
        <f>IF(Inskrivning!A1070="d",Inskrivning!N1070,0)</f>
        <v>0</v>
      </c>
      <c r="G368" s="16">
        <f>IF(Inskrivning!A1070="d",Inskrivning!O1070,0)</f>
        <v>0</v>
      </c>
      <c r="H368" s="16">
        <f>IF(Inskrivning!A1070="d",Inskrivning!P1070,0)</f>
        <v>0</v>
      </c>
      <c r="I368" s="73">
        <f>IF(Inskrivning!A1070="d",Inskrivning!Q1070,0)</f>
        <v>0</v>
      </c>
      <c r="J368" s="16">
        <f>IF(Inskrivning!A1070="d",Inskrivning!R1070,0)</f>
        <v>0</v>
      </c>
      <c r="K368" s="16">
        <f>IF(Inskrivning!A1070="d",Inskrivning!S1070,0)</f>
        <v>0</v>
      </c>
      <c r="L368" s="16">
        <f>IF(Inskrivning!A1070="d",Inskrivning!T1070,0)</f>
        <v>0</v>
      </c>
      <c r="M368" s="16">
        <f>IF(Inskrivning!A1070="d",Inskrivning!U1070,0)</f>
        <v>0</v>
      </c>
      <c r="N368" s="16">
        <f>IF(Inskrivning!A1070="d",Inskrivning!V1070,0)</f>
        <v>0</v>
      </c>
      <c r="O368" s="73">
        <f>IF(Inskrivning!A1070="d",Inskrivning!W1070,0)</f>
        <v>0</v>
      </c>
      <c r="P368" s="73">
        <f>IF(Inskrivning!A1070="d",Inskrivning!X1070,0)</f>
        <v>0</v>
      </c>
      <c r="Q368" s="113"/>
    </row>
    <row r="369" spans="1:17" ht="15.6" x14ac:dyDescent="0.3">
      <c r="A369" s="16">
        <f t="shared" si="2"/>
        <v>65</v>
      </c>
      <c r="B369" s="55">
        <f>IF(Inskrivning!A1071="d",Inskrivning!J1071,0)</f>
        <v>0</v>
      </c>
      <c r="C369" s="35">
        <f>IF(Inskrivning!A1071="d",Inskrivning!K1071,0)</f>
        <v>0</v>
      </c>
      <c r="D369" s="16">
        <f>IF(Inskrivning!A1071="d",Inskrivning!L1071,0)</f>
        <v>0</v>
      </c>
      <c r="E369" s="16">
        <f>IF(Inskrivning!A1071="d",Inskrivning!M1071,0)</f>
        <v>0</v>
      </c>
      <c r="F369" s="16">
        <f>IF(Inskrivning!A1071="d",Inskrivning!N1071,0)</f>
        <v>0</v>
      </c>
      <c r="G369" s="16">
        <f>IF(Inskrivning!A1071="d",Inskrivning!O1071,0)</f>
        <v>0</v>
      </c>
      <c r="H369" s="16">
        <f>IF(Inskrivning!A1071="d",Inskrivning!P1071,0)</f>
        <v>0</v>
      </c>
      <c r="I369" s="73">
        <f>IF(Inskrivning!A1071="d",Inskrivning!Q1071,0)</f>
        <v>0</v>
      </c>
      <c r="J369" s="16">
        <f>IF(Inskrivning!A1071="d",Inskrivning!R1071,0)</f>
        <v>0</v>
      </c>
      <c r="K369" s="16">
        <f>IF(Inskrivning!A1071="d",Inskrivning!S1071,0)</f>
        <v>0</v>
      </c>
      <c r="L369" s="16">
        <f>IF(Inskrivning!A1071="d",Inskrivning!T1071,0)</f>
        <v>0</v>
      </c>
      <c r="M369" s="16">
        <f>IF(Inskrivning!A1071="d",Inskrivning!U1071,0)</f>
        <v>0</v>
      </c>
      <c r="N369" s="16">
        <f>IF(Inskrivning!A1071="d",Inskrivning!V1071,0)</f>
        <v>0</v>
      </c>
      <c r="O369" s="73">
        <f>IF(Inskrivning!A1071="d",Inskrivning!W1071,0)</f>
        <v>0</v>
      </c>
      <c r="P369" s="73">
        <f>IF(Inskrivning!A1071="d",Inskrivning!X1071,0)</f>
        <v>0</v>
      </c>
      <c r="Q369" s="113"/>
    </row>
    <row r="370" spans="1:17" ht="15.6" x14ac:dyDescent="0.3">
      <c r="A370" s="16">
        <f t="shared" si="2"/>
        <v>66</v>
      </c>
      <c r="B370" s="55">
        <f>IF(Inskrivning!A1072="d",Inskrivning!J1072,0)</f>
        <v>0</v>
      </c>
      <c r="C370" s="35">
        <f>IF(Inskrivning!A1072="d",Inskrivning!K1072,0)</f>
        <v>0</v>
      </c>
      <c r="D370" s="16">
        <f>IF(Inskrivning!A1072="d",Inskrivning!L1072,0)</f>
        <v>0</v>
      </c>
      <c r="E370" s="16">
        <f>IF(Inskrivning!A1072="d",Inskrivning!M1072,0)</f>
        <v>0</v>
      </c>
      <c r="F370" s="16">
        <f>IF(Inskrivning!A1072="d",Inskrivning!N1072,0)</f>
        <v>0</v>
      </c>
      <c r="G370" s="16">
        <f>IF(Inskrivning!A1072="d",Inskrivning!O1072,0)</f>
        <v>0</v>
      </c>
      <c r="H370" s="16">
        <f>IF(Inskrivning!A1072="d",Inskrivning!P1072,0)</f>
        <v>0</v>
      </c>
      <c r="I370" s="73">
        <f>IF(Inskrivning!A1072="d",Inskrivning!Q1072,0)</f>
        <v>0</v>
      </c>
      <c r="J370" s="16">
        <f>IF(Inskrivning!A1072="d",Inskrivning!R1072,0)</f>
        <v>0</v>
      </c>
      <c r="K370" s="16">
        <f>IF(Inskrivning!A1072="d",Inskrivning!S1072,0)</f>
        <v>0</v>
      </c>
      <c r="L370" s="16">
        <f>IF(Inskrivning!A1072="d",Inskrivning!T1072,0)</f>
        <v>0</v>
      </c>
      <c r="M370" s="16">
        <f>IF(Inskrivning!A1072="d",Inskrivning!U1072,0)</f>
        <v>0</v>
      </c>
      <c r="N370" s="16">
        <f>IF(Inskrivning!A1072="d",Inskrivning!V1072,0)</f>
        <v>0</v>
      </c>
      <c r="O370" s="73">
        <f>IF(Inskrivning!A1072="d",Inskrivning!W1072,0)</f>
        <v>0</v>
      </c>
      <c r="P370" s="73">
        <f>IF(Inskrivning!A1072="d",Inskrivning!X1072,0)</f>
        <v>0</v>
      </c>
      <c r="Q370" s="113"/>
    </row>
    <row r="371" spans="1:17" ht="15.6" x14ac:dyDescent="0.3">
      <c r="A371" s="16">
        <f t="shared" ref="A371:A434" si="3">IF(B371=0,ROW(67:67),IF(AND(P371=P370,Q371&lt;Q370),ROW(67:67),IF(P371=P370,A370,ROW(67:67))))</f>
        <v>67</v>
      </c>
      <c r="B371" s="55">
        <f>IF(Inskrivning!A1073="d",Inskrivning!J1073,0)</f>
        <v>0</v>
      </c>
      <c r="C371" s="35">
        <f>IF(Inskrivning!A1073="d",Inskrivning!K1073,0)</f>
        <v>0</v>
      </c>
      <c r="D371" s="16">
        <f>IF(Inskrivning!A1073="d",Inskrivning!L1073,0)</f>
        <v>0</v>
      </c>
      <c r="E371" s="16">
        <f>IF(Inskrivning!A1073="d",Inskrivning!M1073,0)</f>
        <v>0</v>
      </c>
      <c r="F371" s="16">
        <f>IF(Inskrivning!A1073="d",Inskrivning!N1073,0)</f>
        <v>0</v>
      </c>
      <c r="G371" s="16">
        <f>IF(Inskrivning!A1073="d",Inskrivning!O1073,0)</f>
        <v>0</v>
      </c>
      <c r="H371" s="16">
        <f>IF(Inskrivning!A1073="d",Inskrivning!P1073,0)</f>
        <v>0</v>
      </c>
      <c r="I371" s="73">
        <f>IF(Inskrivning!A1073="d",Inskrivning!Q1073,0)</f>
        <v>0</v>
      </c>
      <c r="J371" s="16">
        <f>IF(Inskrivning!A1073="d",Inskrivning!R1073,0)</f>
        <v>0</v>
      </c>
      <c r="K371" s="16">
        <f>IF(Inskrivning!A1073="d",Inskrivning!S1073,0)</f>
        <v>0</v>
      </c>
      <c r="L371" s="16">
        <f>IF(Inskrivning!A1073="d",Inskrivning!T1073,0)</f>
        <v>0</v>
      </c>
      <c r="M371" s="16">
        <f>IF(Inskrivning!A1073="d",Inskrivning!U1073,0)</f>
        <v>0</v>
      </c>
      <c r="N371" s="16">
        <f>IF(Inskrivning!A1073="d",Inskrivning!V1073,0)</f>
        <v>0</v>
      </c>
      <c r="O371" s="73">
        <f>IF(Inskrivning!A1073="d",Inskrivning!W1073,0)</f>
        <v>0</v>
      </c>
      <c r="P371" s="73">
        <f>IF(Inskrivning!A1073="d",Inskrivning!X1073,0)</f>
        <v>0</v>
      </c>
      <c r="Q371" s="113"/>
    </row>
    <row r="372" spans="1:17" ht="15.6" x14ac:dyDescent="0.3">
      <c r="A372" s="16">
        <f t="shared" si="3"/>
        <v>68</v>
      </c>
      <c r="B372" s="55">
        <f>IF(Inskrivning!A1074="d",Inskrivning!J1074,0)</f>
        <v>0</v>
      </c>
      <c r="C372" s="35">
        <f>IF(Inskrivning!A1074="d",Inskrivning!K1074,0)</f>
        <v>0</v>
      </c>
      <c r="D372" s="16">
        <f>IF(Inskrivning!A1074="d",Inskrivning!L1074,0)</f>
        <v>0</v>
      </c>
      <c r="E372" s="16">
        <f>IF(Inskrivning!A1074="d",Inskrivning!M1074,0)</f>
        <v>0</v>
      </c>
      <c r="F372" s="16">
        <f>IF(Inskrivning!A1074="d",Inskrivning!N1074,0)</f>
        <v>0</v>
      </c>
      <c r="G372" s="16">
        <f>IF(Inskrivning!A1074="d",Inskrivning!O1074,0)</f>
        <v>0</v>
      </c>
      <c r="H372" s="16">
        <f>IF(Inskrivning!A1074="d",Inskrivning!P1074,0)</f>
        <v>0</v>
      </c>
      <c r="I372" s="73">
        <f>IF(Inskrivning!A1074="d",Inskrivning!Q1074,0)</f>
        <v>0</v>
      </c>
      <c r="J372" s="16">
        <f>IF(Inskrivning!A1074="d",Inskrivning!R1074,0)</f>
        <v>0</v>
      </c>
      <c r="K372" s="16">
        <f>IF(Inskrivning!A1074="d",Inskrivning!S1074,0)</f>
        <v>0</v>
      </c>
      <c r="L372" s="16">
        <f>IF(Inskrivning!A1074="d",Inskrivning!T1074,0)</f>
        <v>0</v>
      </c>
      <c r="M372" s="16">
        <f>IF(Inskrivning!A1074="d",Inskrivning!U1074,0)</f>
        <v>0</v>
      </c>
      <c r="N372" s="16">
        <f>IF(Inskrivning!A1074="d",Inskrivning!V1074,0)</f>
        <v>0</v>
      </c>
      <c r="O372" s="73">
        <f>IF(Inskrivning!A1074="d",Inskrivning!W1074,0)</f>
        <v>0</v>
      </c>
      <c r="P372" s="73">
        <f>IF(Inskrivning!A1074="d",Inskrivning!X1074,0)</f>
        <v>0</v>
      </c>
      <c r="Q372" s="113"/>
    </row>
    <row r="373" spans="1:17" ht="15.6" x14ac:dyDescent="0.3">
      <c r="A373" s="16">
        <f t="shared" si="3"/>
        <v>69</v>
      </c>
      <c r="B373" s="55">
        <f>IF(Inskrivning!A1075="d",Inskrivning!J1075,0)</f>
        <v>0</v>
      </c>
      <c r="C373" s="35">
        <f>IF(Inskrivning!A1075="d",Inskrivning!K1075,0)</f>
        <v>0</v>
      </c>
      <c r="D373" s="16">
        <f>IF(Inskrivning!A1075="d",Inskrivning!L1075,0)</f>
        <v>0</v>
      </c>
      <c r="E373" s="16">
        <f>IF(Inskrivning!A1075="d",Inskrivning!M1075,0)</f>
        <v>0</v>
      </c>
      <c r="F373" s="16">
        <f>IF(Inskrivning!A1075="d",Inskrivning!N1075,0)</f>
        <v>0</v>
      </c>
      <c r="G373" s="16">
        <f>IF(Inskrivning!A1075="d",Inskrivning!O1075,0)</f>
        <v>0</v>
      </c>
      <c r="H373" s="16">
        <f>IF(Inskrivning!A1075="d",Inskrivning!P1075,0)</f>
        <v>0</v>
      </c>
      <c r="I373" s="73">
        <f>IF(Inskrivning!A1075="d",Inskrivning!Q1075,0)</f>
        <v>0</v>
      </c>
      <c r="J373" s="16">
        <f>IF(Inskrivning!A1075="d",Inskrivning!R1075,0)</f>
        <v>0</v>
      </c>
      <c r="K373" s="16">
        <f>IF(Inskrivning!A1075="d",Inskrivning!S1075,0)</f>
        <v>0</v>
      </c>
      <c r="L373" s="16">
        <f>IF(Inskrivning!A1075="d",Inskrivning!T1075,0)</f>
        <v>0</v>
      </c>
      <c r="M373" s="16">
        <f>IF(Inskrivning!A1075="d",Inskrivning!U1075,0)</f>
        <v>0</v>
      </c>
      <c r="N373" s="16">
        <f>IF(Inskrivning!A1075="d",Inskrivning!V1075,0)</f>
        <v>0</v>
      </c>
      <c r="O373" s="73">
        <f>IF(Inskrivning!A1075="d",Inskrivning!W1075,0)</f>
        <v>0</v>
      </c>
      <c r="P373" s="73">
        <f>IF(Inskrivning!A1075="d",Inskrivning!X1075,0)</f>
        <v>0</v>
      </c>
      <c r="Q373" s="113"/>
    </row>
    <row r="374" spans="1:17" ht="15.6" x14ac:dyDescent="0.3">
      <c r="A374" s="16">
        <f t="shared" si="3"/>
        <v>70</v>
      </c>
      <c r="B374" s="55">
        <f>IF(Inskrivning!A1076="d",Inskrivning!J1076,0)</f>
        <v>0</v>
      </c>
      <c r="C374" s="35">
        <f>IF(Inskrivning!A1076="d",Inskrivning!K1076,0)</f>
        <v>0</v>
      </c>
      <c r="D374" s="16">
        <f>IF(Inskrivning!A1076="d",Inskrivning!L1076,0)</f>
        <v>0</v>
      </c>
      <c r="E374" s="16">
        <f>IF(Inskrivning!A1076="d",Inskrivning!M1076,0)</f>
        <v>0</v>
      </c>
      <c r="F374" s="16">
        <f>IF(Inskrivning!A1076="d",Inskrivning!N1076,0)</f>
        <v>0</v>
      </c>
      <c r="G374" s="16">
        <f>IF(Inskrivning!A1076="d",Inskrivning!O1076,0)</f>
        <v>0</v>
      </c>
      <c r="H374" s="16">
        <f>IF(Inskrivning!A1076="d",Inskrivning!P1076,0)</f>
        <v>0</v>
      </c>
      <c r="I374" s="73">
        <f>IF(Inskrivning!A1076="d",Inskrivning!Q1076,0)</f>
        <v>0</v>
      </c>
      <c r="J374" s="16">
        <f>IF(Inskrivning!A1076="d",Inskrivning!R1076,0)</f>
        <v>0</v>
      </c>
      <c r="K374" s="16">
        <f>IF(Inskrivning!A1076="d",Inskrivning!S1076,0)</f>
        <v>0</v>
      </c>
      <c r="L374" s="16">
        <f>IF(Inskrivning!A1076="d",Inskrivning!T1076,0)</f>
        <v>0</v>
      </c>
      <c r="M374" s="16">
        <f>IF(Inskrivning!A1076="d",Inskrivning!U1076,0)</f>
        <v>0</v>
      </c>
      <c r="N374" s="16">
        <f>IF(Inskrivning!A1076="d",Inskrivning!V1076,0)</f>
        <v>0</v>
      </c>
      <c r="O374" s="73">
        <f>IF(Inskrivning!A1076="d",Inskrivning!W1076,0)</f>
        <v>0</v>
      </c>
      <c r="P374" s="73">
        <f>IF(Inskrivning!A1076="d",Inskrivning!X1076,0)</f>
        <v>0</v>
      </c>
      <c r="Q374" s="113"/>
    </row>
    <row r="375" spans="1:17" ht="15.6" x14ac:dyDescent="0.3">
      <c r="A375" s="16">
        <f t="shared" si="3"/>
        <v>71</v>
      </c>
      <c r="B375" s="55">
        <f>IF(Inskrivning!A1077="d",Inskrivning!J1077,0)</f>
        <v>0</v>
      </c>
      <c r="C375" s="35">
        <f>IF(Inskrivning!A1077="d",Inskrivning!K1077,0)</f>
        <v>0</v>
      </c>
      <c r="D375" s="16">
        <f>IF(Inskrivning!A1077="d",Inskrivning!L1077,0)</f>
        <v>0</v>
      </c>
      <c r="E375" s="16">
        <f>IF(Inskrivning!A1077="d",Inskrivning!M1077,0)</f>
        <v>0</v>
      </c>
      <c r="F375" s="16">
        <f>IF(Inskrivning!A1077="d",Inskrivning!N1077,0)</f>
        <v>0</v>
      </c>
      <c r="G375" s="16">
        <f>IF(Inskrivning!A1077="d",Inskrivning!O1077,0)</f>
        <v>0</v>
      </c>
      <c r="H375" s="16">
        <f>IF(Inskrivning!A1077="d",Inskrivning!P1077,0)</f>
        <v>0</v>
      </c>
      <c r="I375" s="73">
        <f>IF(Inskrivning!A1077="d",Inskrivning!Q1077,0)</f>
        <v>0</v>
      </c>
      <c r="J375" s="16">
        <f>IF(Inskrivning!A1077="d",Inskrivning!R1077,0)</f>
        <v>0</v>
      </c>
      <c r="K375" s="16">
        <f>IF(Inskrivning!A1077="d",Inskrivning!S1077,0)</f>
        <v>0</v>
      </c>
      <c r="L375" s="16">
        <f>IF(Inskrivning!A1077="d",Inskrivning!T1077,0)</f>
        <v>0</v>
      </c>
      <c r="M375" s="16">
        <f>IF(Inskrivning!A1077="d",Inskrivning!U1077,0)</f>
        <v>0</v>
      </c>
      <c r="N375" s="16">
        <f>IF(Inskrivning!A1077="d",Inskrivning!V1077,0)</f>
        <v>0</v>
      </c>
      <c r="O375" s="73">
        <f>IF(Inskrivning!A1077="d",Inskrivning!W1077,0)</f>
        <v>0</v>
      </c>
      <c r="P375" s="73">
        <f>IF(Inskrivning!A1077="d",Inskrivning!X1077,0)</f>
        <v>0</v>
      </c>
      <c r="Q375" s="113"/>
    </row>
    <row r="376" spans="1:17" ht="15.6" x14ac:dyDescent="0.3">
      <c r="A376" s="16">
        <f t="shared" si="3"/>
        <v>72</v>
      </c>
      <c r="B376" s="55">
        <f>IF(Inskrivning!A1078="d",Inskrivning!J1078,0)</f>
        <v>0</v>
      </c>
      <c r="C376" s="35">
        <f>IF(Inskrivning!A1078="d",Inskrivning!K1078,0)</f>
        <v>0</v>
      </c>
      <c r="D376" s="16">
        <f>IF(Inskrivning!A1078="d",Inskrivning!L1078,0)</f>
        <v>0</v>
      </c>
      <c r="E376" s="16">
        <f>IF(Inskrivning!A1078="d",Inskrivning!M1078,0)</f>
        <v>0</v>
      </c>
      <c r="F376" s="16">
        <f>IF(Inskrivning!A1078="d",Inskrivning!N1078,0)</f>
        <v>0</v>
      </c>
      <c r="G376" s="16">
        <f>IF(Inskrivning!A1078="d",Inskrivning!O1078,0)</f>
        <v>0</v>
      </c>
      <c r="H376" s="16">
        <f>IF(Inskrivning!A1078="d",Inskrivning!P1078,0)</f>
        <v>0</v>
      </c>
      <c r="I376" s="73">
        <f>IF(Inskrivning!A1078="d",Inskrivning!Q1078,0)</f>
        <v>0</v>
      </c>
      <c r="J376" s="16">
        <f>IF(Inskrivning!A1078="d",Inskrivning!R1078,0)</f>
        <v>0</v>
      </c>
      <c r="K376" s="16">
        <f>IF(Inskrivning!A1078="d",Inskrivning!S1078,0)</f>
        <v>0</v>
      </c>
      <c r="L376" s="16">
        <f>IF(Inskrivning!A1078="d",Inskrivning!T1078,0)</f>
        <v>0</v>
      </c>
      <c r="M376" s="16">
        <f>IF(Inskrivning!A1078="d",Inskrivning!U1078,0)</f>
        <v>0</v>
      </c>
      <c r="N376" s="16">
        <f>IF(Inskrivning!A1078="d",Inskrivning!V1078,0)</f>
        <v>0</v>
      </c>
      <c r="O376" s="73">
        <f>IF(Inskrivning!A1078="d",Inskrivning!W1078,0)</f>
        <v>0</v>
      </c>
      <c r="P376" s="73">
        <f>IF(Inskrivning!A1078="d",Inskrivning!X1078,0)</f>
        <v>0</v>
      </c>
      <c r="Q376" s="113"/>
    </row>
    <row r="377" spans="1:17" ht="15.6" x14ac:dyDescent="0.3">
      <c r="A377" s="16">
        <f t="shared" si="3"/>
        <v>73</v>
      </c>
      <c r="B377" s="55">
        <f>IF(Inskrivning!A1079="d",Inskrivning!J1079,0)</f>
        <v>0</v>
      </c>
      <c r="C377" s="35">
        <f>IF(Inskrivning!A1079="d",Inskrivning!K1079,0)</f>
        <v>0</v>
      </c>
      <c r="D377" s="16">
        <f>IF(Inskrivning!A1079="d",Inskrivning!L1079,0)</f>
        <v>0</v>
      </c>
      <c r="E377" s="16">
        <f>IF(Inskrivning!A1079="d",Inskrivning!M1079,0)</f>
        <v>0</v>
      </c>
      <c r="F377" s="16">
        <f>IF(Inskrivning!A1079="d",Inskrivning!N1079,0)</f>
        <v>0</v>
      </c>
      <c r="G377" s="16">
        <f>IF(Inskrivning!A1079="d",Inskrivning!O1079,0)</f>
        <v>0</v>
      </c>
      <c r="H377" s="16">
        <f>IF(Inskrivning!A1079="d",Inskrivning!P1079,0)</f>
        <v>0</v>
      </c>
      <c r="I377" s="73">
        <f>IF(Inskrivning!A1079="d",Inskrivning!Q1079,0)</f>
        <v>0</v>
      </c>
      <c r="J377" s="16">
        <f>IF(Inskrivning!A1079="d",Inskrivning!R1079,0)</f>
        <v>0</v>
      </c>
      <c r="K377" s="16">
        <f>IF(Inskrivning!A1079="d",Inskrivning!S1079,0)</f>
        <v>0</v>
      </c>
      <c r="L377" s="16">
        <f>IF(Inskrivning!A1079="d",Inskrivning!T1079,0)</f>
        <v>0</v>
      </c>
      <c r="M377" s="16">
        <f>IF(Inskrivning!A1079="d",Inskrivning!U1079,0)</f>
        <v>0</v>
      </c>
      <c r="N377" s="16">
        <f>IF(Inskrivning!A1079="d",Inskrivning!V1079,0)</f>
        <v>0</v>
      </c>
      <c r="O377" s="73">
        <f>IF(Inskrivning!A1079="d",Inskrivning!W1079,0)</f>
        <v>0</v>
      </c>
      <c r="P377" s="73">
        <f>IF(Inskrivning!A1079="d",Inskrivning!X1079,0)</f>
        <v>0</v>
      </c>
      <c r="Q377" s="113"/>
    </row>
    <row r="378" spans="1:17" ht="15.6" x14ac:dyDescent="0.3">
      <c r="A378" s="16">
        <f t="shared" si="3"/>
        <v>74</v>
      </c>
      <c r="B378" s="55">
        <f>IF(Inskrivning!A1080="d",Inskrivning!J1080,0)</f>
        <v>0</v>
      </c>
      <c r="C378" s="35">
        <f>IF(Inskrivning!A1080="d",Inskrivning!K1080,0)</f>
        <v>0</v>
      </c>
      <c r="D378" s="16">
        <f>IF(Inskrivning!A1080="d",Inskrivning!L1080,0)</f>
        <v>0</v>
      </c>
      <c r="E378" s="16">
        <f>IF(Inskrivning!A1080="d",Inskrivning!M1080,0)</f>
        <v>0</v>
      </c>
      <c r="F378" s="16">
        <f>IF(Inskrivning!A1080="d",Inskrivning!N1080,0)</f>
        <v>0</v>
      </c>
      <c r="G378" s="16">
        <f>IF(Inskrivning!A1080="d",Inskrivning!O1080,0)</f>
        <v>0</v>
      </c>
      <c r="H378" s="16">
        <f>IF(Inskrivning!A1080="d",Inskrivning!P1080,0)</f>
        <v>0</v>
      </c>
      <c r="I378" s="73">
        <f>IF(Inskrivning!A1080="d",Inskrivning!Q1080,0)</f>
        <v>0</v>
      </c>
      <c r="J378" s="16">
        <f>IF(Inskrivning!A1080="d",Inskrivning!R1080,0)</f>
        <v>0</v>
      </c>
      <c r="K378" s="16">
        <f>IF(Inskrivning!A1080="d",Inskrivning!S1080,0)</f>
        <v>0</v>
      </c>
      <c r="L378" s="16">
        <f>IF(Inskrivning!A1080="d",Inskrivning!T1080,0)</f>
        <v>0</v>
      </c>
      <c r="M378" s="16">
        <f>IF(Inskrivning!A1080="d",Inskrivning!U1080,0)</f>
        <v>0</v>
      </c>
      <c r="N378" s="16">
        <f>IF(Inskrivning!A1080="d",Inskrivning!V1080,0)</f>
        <v>0</v>
      </c>
      <c r="O378" s="73">
        <f>IF(Inskrivning!A1080="d",Inskrivning!W1080,0)</f>
        <v>0</v>
      </c>
      <c r="P378" s="73">
        <f>IF(Inskrivning!A1080="d",Inskrivning!X1080,0)</f>
        <v>0</v>
      </c>
      <c r="Q378" s="113"/>
    </row>
    <row r="379" spans="1:17" ht="15.6" x14ac:dyDescent="0.3">
      <c r="A379" s="16">
        <f t="shared" si="3"/>
        <v>75</v>
      </c>
      <c r="B379" s="55">
        <f>IF(Inskrivning!A1081="d",Inskrivning!J1081,0)</f>
        <v>0</v>
      </c>
      <c r="C379" s="35">
        <f>IF(Inskrivning!A1081="d",Inskrivning!K1081,0)</f>
        <v>0</v>
      </c>
      <c r="D379" s="16">
        <f>IF(Inskrivning!A1081="d",Inskrivning!L1081,0)</f>
        <v>0</v>
      </c>
      <c r="E379" s="16">
        <f>IF(Inskrivning!A1081="d",Inskrivning!M1081,0)</f>
        <v>0</v>
      </c>
      <c r="F379" s="16">
        <f>IF(Inskrivning!A1081="d",Inskrivning!N1081,0)</f>
        <v>0</v>
      </c>
      <c r="G379" s="16">
        <f>IF(Inskrivning!A1081="d",Inskrivning!O1081,0)</f>
        <v>0</v>
      </c>
      <c r="H379" s="16">
        <f>IF(Inskrivning!A1081="d",Inskrivning!P1081,0)</f>
        <v>0</v>
      </c>
      <c r="I379" s="73">
        <f>IF(Inskrivning!A1081="d",Inskrivning!Q1081,0)</f>
        <v>0</v>
      </c>
      <c r="J379" s="16">
        <f>IF(Inskrivning!A1081="d",Inskrivning!R1081,0)</f>
        <v>0</v>
      </c>
      <c r="K379" s="16">
        <f>IF(Inskrivning!A1081="d",Inskrivning!S1081,0)</f>
        <v>0</v>
      </c>
      <c r="L379" s="16">
        <f>IF(Inskrivning!A1081="d",Inskrivning!T1081,0)</f>
        <v>0</v>
      </c>
      <c r="M379" s="16">
        <f>IF(Inskrivning!A1081="d",Inskrivning!U1081,0)</f>
        <v>0</v>
      </c>
      <c r="N379" s="16">
        <f>IF(Inskrivning!A1081="d",Inskrivning!V1081,0)</f>
        <v>0</v>
      </c>
      <c r="O379" s="73">
        <f>IF(Inskrivning!A1081="d",Inskrivning!W1081,0)</f>
        <v>0</v>
      </c>
      <c r="P379" s="73">
        <f>IF(Inskrivning!A1081="d",Inskrivning!X1081,0)</f>
        <v>0</v>
      </c>
      <c r="Q379" s="113"/>
    </row>
    <row r="380" spans="1:17" ht="15.6" x14ac:dyDescent="0.3">
      <c r="A380" s="16">
        <f t="shared" si="3"/>
        <v>76</v>
      </c>
      <c r="B380" s="55">
        <f>IF(Inskrivning!A1082="d",Inskrivning!J1082,0)</f>
        <v>0</v>
      </c>
      <c r="C380" s="35">
        <f>IF(Inskrivning!A1082="d",Inskrivning!K1082,0)</f>
        <v>0</v>
      </c>
      <c r="D380" s="16">
        <f>IF(Inskrivning!A1082="d",Inskrivning!L1082,0)</f>
        <v>0</v>
      </c>
      <c r="E380" s="16">
        <f>IF(Inskrivning!A1082="d",Inskrivning!M1082,0)</f>
        <v>0</v>
      </c>
      <c r="F380" s="16">
        <f>IF(Inskrivning!A1082="d",Inskrivning!N1082,0)</f>
        <v>0</v>
      </c>
      <c r="G380" s="16">
        <f>IF(Inskrivning!A1082="d",Inskrivning!O1082,0)</f>
        <v>0</v>
      </c>
      <c r="H380" s="16">
        <f>IF(Inskrivning!A1082="d",Inskrivning!P1082,0)</f>
        <v>0</v>
      </c>
      <c r="I380" s="73">
        <f>IF(Inskrivning!A1082="d",Inskrivning!Q1082,0)</f>
        <v>0</v>
      </c>
      <c r="J380" s="16">
        <f>IF(Inskrivning!A1082="d",Inskrivning!R1082,0)</f>
        <v>0</v>
      </c>
      <c r="K380" s="16">
        <f>IF(Inskrivning!A1082="d",Inskrivning!S1082,0)</f>
        <v>0</v>
      </c>
      <c r="L380" s="16">
        <f>IF(Inskrivning!A1082="d",Inskrivning!T1082,0)</f>
        <v>0</v>
      </c>
      <c r="M380" s="16">
        <f>IF(Inskrivning!A1082="d",Inskrivning!U1082,0)</f>
        <v>0</v>
      </c>
      <c r="N380" s="16">
        <f>IF(Inskrivning!A1082="d",Inskrivning!V1082,0)</f>
        <v>0</v>
      </c>
      <c r="O380" s="73">
        <f>IF(Inskrivning!A1082="d",Inskrivning!W1082,0)</f>
        <v>0</v>
      </c>
      <c r="P380" s="73">
        <f>IF(Inskrivning!A1082="d",Inskrivning!X1082,0)</f>
        <v>0</v>
      </c>
      <c r="Q380" s="113"/>
    </row>
    <row r="381" spans="1:17" ht="15.6" x14ac:dyDescent="0.3">
      <c r="A381" s="16">
        <f t="shared" si="3"/>
        <v>77</v>
      </c>
      <c r="B381" s="55">
        <f>IF(Inskrivning!A1083="d",Inskrivning!J1083,0)</f>
        <v>0</v>
      </c>
      <c r="C381" s="35">
        <f>IF(Inskrivning!A1083="d",Inskrivning!K1083,0)</f>
        <v>0</v>
      </c>
      <c r="D381" s="16">
        <f>IF(Inskrivning!A1083="d",Inskrivning!L1083,0)</f>
        <v>0</v>
      </c>
      <c r="E381" s="16">
        <f>IF(Inskrivning!A1083="d",Inskrivning!M1083,0)</f>
        <v>0</v>
      </c>
      <c r="F381" s="16">
        <f>IF(Inskrivning!A1083="d",Inskrivning!N1083,0)</f>
        <v>0</v>
      </c>
      <c r="G381" s="16">
        <f>IF(Inskrivning!A1083="d",Inskrivning!O1083,0)</f>
        <v>0</v>
      </c>
      <c r="H381" s="16">
        <f>IF(Inskrivning!A1083="d",Inskrivning!P1083,0)</f>
        <v>0</v>
      </c>
      <c r="I381" s="73">
        <f>IF(Inskrivning!A1083="d",Inskrivning!Q1083,0)</f>
        <v>0</v>
      </c>
      <c r="J381" s="16">
        <f>IF(Inskrivning!A1083="d",Inskrivning!R1083,0)</f>
        <v>0</v>
      </c>
      <c r="K381" s="16">
        <f>IF(Inskrivning!A1083="d",Inskrivning!S1083,0)</f>
        <v>0</v>
      </c>
      <c r="L381" s="16">
        <f>IF(Inskrivning!A1083="d",Inskrivning!T1083,0)</f>
        <v>0</v>
      </c>
      <c r="M381" s="16">
        <f>IF(Inskrivning!A1083="d",Inskrivning!U1083,0)</f>
        <v>0</v>
      </c>
      <c r="N381" s="16">
        <f>IF(Inskrivning!A1083="d",Inskrivning!V1083,0)</f>
        <v>0</v>
      </c>
      <c r="O381" s="73">
        <f>IF(Inskrivning!A1083="d",Inskrivning!W1083,0)</f>
        <v>0</v>
      </c>
      <c r="P381" s="73">
        <f>IF(Inskrivning!A1083="d",Inskrivning!X1083,0)</f>
        <v>0</v>
      </c>
      <c r="Q381" s="113"/>
    </row>
    <row r="382" spans="1:17" ht="15.6" x14ac:dyDescent="0.3">
      <c r="A382" s="16">
        <f t="shared" si="3"/>
        <v>78</v>
      </c>
      <c r="B382" s="55">
        <f>IF(Inskrivning!A1084="d",Inskrivning!J1084,0)</f>
        <v>0</v>
      </c>
      <c r="C382" s="35">
        <f>IF(Inskrivning!A1084="d",Inskrivning!K1084,0)</f>
        <v>0</v>
      </c>
      <c r="D382" s="16">
        <f>IF(Inskrivning!A1084="d",Inskrivning!L1084,0)</f>
        <v>0</v>
      </c>
      <c r="E382" s="16">
        <f>IF(Inskrivning!A1084="d",Inskrivning!M1084,0)</f>
        <v>0</v>
      </c>
      <c r="F382" s="16">
        <f>IF(Inskrivning!A1084="d",Inskrivning!N1084,0)</f>
        <v>0</v>
      </c>
      <c r="G382" s="16">
        <f>IF(Inskrivning!A1084="d",Inskrivning!O1084,0)</f>
        <v>0</v>
      </c>
      <c r="H382" s="16">
        <f>IF(Inskrivning!A1084="d",Inskrivning!P1084,0)</f>
        <v>0</v>
      </c>
      <c r="I382" s="73">
        <f>IF(Inskrivning!A1084="d",Inskrivning!Q1084,0)</f>
        <v>0</v>
      </c>
      <c r="J382" s="16">
        <f>IF(Inskrivning!A1084="d",Inskrivning!R1084,0)</f>
        <v>0</v>
      </c>
      <c r="K382" s="16">
        <f>IF(Inskrivning!A1084="d",Inskrivning!S1084,0)</f>
        <v>0</v>
      </c>
      <c r="L382" s="16">
        <f>IF(Inskrivning!A1084="d",Inskrivning!T1084,0)</f>
        <v>0</v>
      </c>
      <c r="M382" s="16">
        <f>IF(Inskrivning!A1084="d",Inskrivning!U1084,0)</f>
        <v>0</v>
      </c>
      <c r="N382" s="16">
        <f>IF(Inskrivning!A1084="d",Inskrivning!V1084,0)</f>
        <v>0</v>
      </c>
      <c r="O382" s="73">
        <f>IF(Inskrivning!A1084="d",Inskrivning!W1084,0)</f>
        <v>0</v>
      </c>
      <c r="P382" s="73">
        <f>IF(Inskrivning!A1084="d",Inskrivning!X1084,0)</f>
        <v>0</v>
      </c>
      <c r="Q382" s="113"/>
    </row>
    <row r="383" spans="1:17" ht="15.6" x14ac:dyDescent="0.3">
      <c r="A383" s="16">
        <f t="shared" si="3"/>
        <v>79</v>
      </c>
      <c r="B383" s="55">
        <f>IF(Inskrivning!A1085="d",Inskrivning!J1085,0)</f>
        <v>0</v>
      </c>
      <c r="C383" s="35">
        <f>IF(Inskrivning!A1085="d",Inskrivning!K1085,0)</f>
        <v>0</v>
      </c>
      <c r="D383" s="16">
        <f>IF(Inskrivning!A1085="d",Inskrivning!L1085,0)</f>
        <v>0</v>
      </c>
      <c r="E383" s="16">
        <f>IF(Inskrivning!A1085="d",Inskrivning!M1085,0)</f>
        <v>0</v>
      </c>
      <c r="F383" s="16">
        <f>IF(Inskrivning!A1085="d",Inskrivning!N1085,0)</f>
        <v>0</v>
      </c>
      <c r="G383" s="16">
        <f>IF(Inskrivning!A1085="d",Inskrivning!O1085,0)</f>
        <v>0</v>
      </c>
      <c r="H383" s="16">
        <f>IF(Inskrivning!A1085="d",Inskrivning!P1085,0)</f>
        <v>0</v>
      </c>
      <c r="I383" s="73">
        <f>IF(Inskrivning!A1085="d",Inskrivning!Q1085,0)</f>
        <v>0</v>
      </c>
      <c r="J383" s="16">
        <f>IF(Inskrivning!A1085="d",Inskrivning!R1085,0)</f>
        <v>0</v>
      </c>
      <c r="K383" s="16">
        <f>IF(Inskrivning!A1085="d",Inskrivning!S1085,0)</f>
        <v>0</v>
      </c>
      <c r="L383" s="16">
        <f>IF(Inskrivning!A1085="d",Inskrivning!T1085,0)</f>
        <v>0</v>
      </c>
      <c r="M383" s="16">
        <f>IF(Inskrivning!A1085="d",Inskrivning!U1085,0)</f>
        <v>0</v>
      </c>
      <c r="N383" s="16">
        <f>IF(Inskrivning!A1085="d",Inskrivning!V1085,0)</f>
        <v>0</v>
      </c>
      <c r="O383" s="73">
        <f>IF(Inskrivning!A1085="d",Inskrivning!W1085,0)</f>
        <v>0</v>
      </c>
      <c r="P383" s="73">
        <f>IF(Inskrivning!A1085="d",Inskrivning!X1085,0)</f>
        <v>0</v>
      </c>
      <c r="Q383" s="113"/>
    </row>
    <row r="384" spans="1:17" ht="15.6" x14ac:dyDescent="0.3">
      <c r="A384" s="16">
        <f t="shared" si="3"/>
        <v>80</v>
      </c>
      <c r="B384" s="55">
        <f>IF(Inskrivning!A1086="d",Inskrivning!J1086,0)</f>
        <v>0</v>
      </c>
      <c r="C384" s="35">
        <f>IF(Inskrivning!A1086="d",Inskrivning!K1086,0)</f>
        <v>0</v>
      </c>
      <c r="D384" s="16">
        <f>IF(Inskrivning!A1086="d",Inskrivning!L1086,0)</f>
        <v>0</v>
      </c>
      <c r="E384" s="16">
        <f>IF(Inskrivning!A1086="d",Inskrivning!M1086,0)</f>
        <v>0</v>
      </c>
      <c r="F384" s="16">
        <f>IF(Inskrivning!A1086="d",Inskrivning!N1086,0)</f>
        <v>0</v>
      </c>
      <c r="G384" s="16">
        <f>IF(Inskrivning!A1086="d",Inskrivning!O1086,0)</f>
        <v>0</v>
      </c>
      <c r="H384" s="16">
        <f>IF(Inskrivning!A1086="d",Inskrivning!P1086,0)</f>
        <v>0</v>
      </c>
      <c r="I384" s="73">
        <f>IF(Inskrivning!A1086="d",Inskrivning!Q1086,0)</f>
        <v>0</v>
      </c>
      <c r="J384" s="16">
        <f>IF(Inskrivning!A1086="d",Inskrivning!R1086,0)</f>
        <v>0</v>
      </c>
      <c r="K384" s="16">
        <f>IF(Inskrivning!A1086="d",Inskrivning!S1086,0)</f>
        <v>0</v>
      </c>
      <c r="L384" s="16">
        <f>IF(Inskrivning!A1086="d",Inskrivning!T1086,0)</f>
        <v>0</v>
      </c>
      <c r="M384" s="16">
        <f>IF(Inskrivning!A1086="d",Inskrivning!U1086,0)</f>
        <v>0</v>
      </c>
      <c r="N384" s="16">
        <f>IF(Inskrivning!A1086="d",Inskrivning!V1086,0)</f>
        <v>0</v>
      </c>
      <c r="O384" s="73">
        <f>IF(Inskrivning!A1086="d",Inskrivning!W1086,0)</f>
        <v>0</v>
      </c>
      <c r="P384" s="73">
        <f>IF(Inskrivning!A1086="d",Inskrivning!X1086,0)</f>
        <v>0</v>
      </c>
      <c r="Q384" s="113"/>
    </row>
    <row r="385" spans="1:17" ht="15.6" x14ac:dyDescent="0.3">
      <c r="A385" s="16">
        <f t="shared" si="3"/>
        <v>81</v>
      </c>
      <c r="B385" s="55">
        <f>IF(Inskrivning!A1087="d",Inskrivning!J1087,0)</f>
        <v>0</v>
      </c>
      <c r="C385" s="35">
        <f>IF(Inskrivning!A1087="d",Inskrivning!K1087,0)</f>
        <v>0</v>
      </c>
      <c r="D385" s="16">
        <f>IF(Inskrivning!A1087="d",Inskrivning!L1087,0)</f>
        <v>0</v>
      </c>
      <c r="E385" s="16">
        <f>IF(Inskrivning!A1087="d",Inskrivning!M1087,0)</f>
        <v>0</v>
      </c>
      <c r="F385" s="16">
        <f>IF(Inskrivning!A1087="d",Inskrivning!N1087,0)</f>
        <v>0</v>
      </c>
      <c r="G385" s="16">
        <f>IF(Inskrivning!A1087="d",Inskrivning!O1087,0)</f>
        <v>0</v>
      </c>
      <c r="H385" s="16">
        <f>IF(Inskrivning!A1087="d",Inskrivning!P1087,0)</f>
        <v>0</v>
      </c>
      <c r="I385" s="73">
        <f>IF(Inskrivning!A1087="d",Inskrivning!Q1087,0)</f>
        <v>0</v>
      </c>
      <c r="J385" s="16">
        <f>IF(Inskrivning!A1087="d",Inskrivning!R1087,0)</f>
        <v>0</v>
      </c>
      <c r="K385" s="16">
        <f>IF(Inskrivning!A1087="d",Inskrivning!S1087,0)</f>
        <v>0</v>
      </c>
      <c r="L385" s="16">
        <f>IF(Inskrivning!A1087="d",Inskrivning!T1087,0)</f>
        <v>0</v>
      </c>
      <c r="M385" s="16">
        <f>IF(Inskrivning!A1087="d",Inskrivning!U1087,0)</f>
        <v>0</v>
      </c>
      <c r="N385" s="16">
        <f>IF(Inskrivning!A1087="d",Inskrivning!V1087,0)</f>
        <v>0</v>
      </c>
      <c r="O385" s="73">
        <f>IF(Inskrivning!A1087="d",Inskrivning!W1087,0)</f>
        <v>0</v>
      </c>
      <c r="P385" s="73">
        <f>IF(Inskrivning!A1087="d",Inskrivning!X1087,0)</f>
        <v>0</v>
      </c>
      <c r="Q385" s="113"/>
    </row>
    <row r="386" spans="1:17" ht="15.6" x14ac:dyDescent="0.3">
      <c r="A386" s="16">
        <f t="shared" si="3"/>
        <v>82</v>
      </c>
      <c r="B386" s="55">
        <f>IF(Inskrivning!A1088="d",Inskrivning!J1088,0)</f>
        <v>0</v>
      </c>
      <c r="C386" s="35">
        <f>IF(Inskrivning!A1088="d",Inskrivning!K1088,0)</f>
        <v>0</v>
      </c>
      <c r="D386" s="16">
        <f>IF(Inskrivning!A1088="d",Inskrivning!L1088,0)</f>
        <v>0</v>
      </c>
      <c r="E386" s="16">
        <f>IF(Inskrivning!A1088="d",Inskrivning!M1088,0)</f>
        <v>0</v>
      </c>
      <c r="F386" s="16">
        <f>IF(Inskrivning!A1088="d",Inskrivning!N1088,0)</f>
        <v>0</v>
      </c>
      <c r="G386" s="16">
        <f>IF(Inskrivning!A1088="d",Inskrivning!O1088,0)</f>
        <v>0</v>
      </c>
      <c r="H386" s="16">
        <f>IF(Inskrivning!A1088="d",Inskrivning!P1088,0)</f>
        <v>0</v>
      </c>
      <c r="I386" s="73">
        <f>IF(Inskrivning!A1088="d",Inskrivning!Q1088,0)</f>
        <v>0</v>
      </c>
      <c r="J386" s="16">
        <f>IF(Inskrivning!A1088="d",Inskrivning!R1088,0)</f>
        <v>0</v>
      </c>
      <c r="K386" s="16">
        <f>IF(Inskrivning!A1088="d",Inskrivning!S1088,0)</f>
        <v>0</v>
      </c>
      <c r="L386" s="16">
        <f>IF(Inskrivning!A1088="d",Inskrivning!T1088,0)</f>
        <v>0</v>
      </c>
      <c r="M386" s="16">
        <f>IF(Inskrivning!A1088="d",Inskrivning!U1088,0)</f>
        <v>0</v>
      </c>
      <c r="N386" s="16">
        <f>IF(Inskrivning!A1088="d",Inskrivning!V1088,0)</f>
        <v>0</v>
      </c>
      <c r="O386" s="73">
        <f>IF(Inskrivning!A1088="d",Inskrivning!W1088,0)</f>
        <v>0</v>
      </c>
      <c r="P386" s="73">
        <f>IF(Inskrivning!A1088="d",Inskrivning!X1088,0)</f>
        <v>0</v>
      </c>
      <c r="Q386" s="113"/>
    </row>
    <row r="387" spans="1:17" ht="15.6" x14ac:dyDescent="0.3">
      <c r="A387" s="16">
        <f t="shared" si="3"/>
        <v>83</v>
      </c>
      <c r="B387" s="55">
        <f>IF(Inskrivning!A1089="d",Inskrivning!J1089,0)</f>
        <v>0</v>
      </c>
      <c r="C387" s="35">
        <f>IF(Inskrivning!A1089="d",Inskrivning!K1089,0)</f>
        <v>0</v>
      </c>
      <c r="D387" s="16">
        <f>IF(Inskrivning!A1089="d",Inskrivning!L1089,0)</f>
        <v>0</v>
      </c>
      <c r="E387" s="16">
        <f>IF(Inskrivning!A1089="d",Inskrivning!M1089,0)</f>
        <v>0</v>
      </c>
      <c r="F387" s="16">
        <f>IF(Inskrivning!A1089="d",Inskrivning!N1089,0)</f>
        <v>0</v>
      </c>
      <c r="G387" s="16">
        <f>IF(Inskrivning!A1089="d",Inskrivning!O1089,0)</f>
        <v>0</v>
      </c>
      <c r="H387" s="16">
        <f>IF(Inskrivning!A1089="d",Inskrivning!P1089,0)</f>
        <v>0</v>
      </c>
      <c r="I387" s="73">
        <f>IF(Inskrivning!A1089="d",Inskrivning!Q1089,0)</f>
        <v>0</v>
      </c>
      <c r="J387" s="16">
        <f>IF(Inskrivning!A1089="d",Inskrivning!R1089,0)</f>
        <v>0</v>
      </c>
      <c r="K387" s="16">
        <f>IF(Inskrivning!A1089="d",Inskrivning!S1089,0)</f>
        <v>0</v>
      </c>
      <c r="L387" s="16">
        <f>IF(Inskrivning!A1089="d",Inskrivning!T1089,0)</f>
        <v>0</v>
      </c>
      <c r="M387" s="16">
        <f>IF(Inskrivning!A1089="d",Inskrivning!U1089,0)</f>
        <v>0</v>
      </c>
      <c r="N387" s="16">
        <f>IF(Inskrivning!A1089="d",Inskrivning!V1089,0)</f>
        <v>0</v>
      </c>
      <c r="O387" s="73">
        <f>IF(Inskrivning!A1089="d",Inskrivning!W1089,0)</f>
        <v>0</v>
      </c>
      <c r="P387" s="73">
        <f>IF(Inskrivning!A1089="d",Inskrivning!X1089,0)</f>
        <v>0</v>
      </c>
      <c r="Q387" s="113"/>
    </row>
    <row r="388" spans="1:17" ht="15.6" x14ac:dyDescent="0.3">
      <c r="A388" s="16">
        <f t="shared" si="3"/>
        <v>84</v>
      </c>
      <c r="B388" s="55">
        <f>IF(Inskrivning!A1090="d",Inskrivning!J1090,0)</f>
        <v>0</v>
      </c>
      <c r="C388" s="35">
        <f>IF(Inskrivning!A1090="d",Inskrivning!K1090,0)</f>
        <v>0</v>
      </c>
      <c r="D388" s="16">
        <f>IF(Inskrivning!A1090="d",Inskrivning!L1090,0)</f>
        <v>0</v>
      </c>
      <c r="E388" s="16">
        <f>IF(Inskrivning!A1090="d",Inskrivning!M1090,0)</f>
        <v>0</v>
      </c>
      <c r="F388" s="16">
        <f>IF(Inskrivning!A1090="d",Inskrivning!N1090,0)</f>
        <v>0</v>
      </c>
      <c r="G388" s="16">
        <f>IF(Inskrivning!A1090="d",Inskrivning!O1090,0)</f>
        <v>0</v>
      </c>
      <c r="H388" s="16">
        <f>IF(Inskrivning!A1090="d",Inskrivning!P1090,0)</f>
        <v>0</v>
      </c>
      <c r="I388" s="73">
        <f>IF(Inskrivning!A1090="d",Inskrivning!Q1090,0)</f>
        <v>0</v>
      </c>
      <c r="J388" s="16">
        <f>IF(Inskrivning!A1090="d",Inskrivning!R1090,0)</f>
        <v>0</v>
      </c>
      <c r="K388" s="16">
        <f>IF(Inskrivning!A1090="d",Inskrivning!S1090,0)</f>
        <v>0</v>
      </c>
      <c r="L388" s="16">
        <f>IF(Inskrivning!A1090="d",Inskrivning!T1090,0)</f>
        <v>0</v>
      </c>
      <c r="M388" s="16">
        <f>IF(Inskrivning!A1090="d",Inskrivning!U1090,0)</f>
        <v>0</v>
      </c>
      <c r="N388" s="16">
        <f>IF(Inskrivning!A1090="d",Inskrivning!V1090,0)</f>
        <v>0</v>
      </c>
      <c r="O388" s="73">
        <f>IF(Inskrivning!A1090="d",Inskrivning!W1090,0)</f>
        <v>0</v>
      </c>
      <c r="P388" s="73">
        <f>IF(Inskrivning!A1090="d",Inskrivning!X1090,0)</f>
        <v>0</v>
      </c>
      <c r="Q388" s="113"/>
    </row>
    <row r="389" spans="1:17" ht="15.6" x14ac:dyDescent="0.3">
      <c r="A389" s="16">
        <f t="shared" si="3"/>
        <v>85</v>
      </c>
      <c r="B389" s="55">
        <f>IF(Inskrivning!A1091="d",Inskrivning!J1091,0)</f>
        <v>0</v>
      </c>
      <c r="C389" s="35">
        <f>IF(Inskrivning!A1091="d",Inskrivning!K1091,0)</f>
        <v>0</v>
      </c>
      <c r="D389" s="16">
        <f>IF(Inskrivning!A1091="d",Inskrivning!L1091,0)</f>
        <v>0</v>
      </c>
      <c r="E389" s="16">
        <f>IF(Inskrivning!A1091="d",Inskrivning!M1091,0)</f>
        <v>0</v>
      </c>
      <c r="F389" s="16">
        <f>IF(Inskrivning!A1091="d",Inskrivning!N1091,0)</f>
        <v>0</v>
      </c>
      <c r="G389" s="16">
        <f>IF(Inskrivning!A1091="d",Inskrivning!O1091,0)</f>
        <v>0</v>
      </c>
      <c r="H389" s="16">
        <f>IF(Inskrivning!A1091="d",Inskrivning!P1091,0)</f>
        <v>0</v>
      </c>
      <c r="I389" s="73">
        <f>IF(Inskrivning!A1091="d",Inskrivning!Q1091,0)</f>
        <v>0</v>
      </c>
      <c r="J389" s="16">
        <f>IF(Inskrivning!A1091="d",Inskrivning!R1091,0)</f>
        <v>0</v>
      </c>
      <c r="K389" s="16">
        <f>IF(Inskrivning!A1091="d",Inskrivning!S1091,0)</f>
        <v>0</v>
      </c>
      <c r="L389" s="16">
        <f>IF(Inskrivning!A1091="d",Inskrivning!T1091,0)</f>
        <v>0</v>
      </c>
      <c r="M389" s="16">
        <f>IF(Inskrivning!A1091="d",Inskrivning!U1091,0)</f>
        <v>0</v>
      </c>
      <c r="N389" s="16">
        <f>IF(Inskrivning!A1091="d",Inskrivning!V1091,0)</f>
        <v>0</v>
      </c>
      <c r="O389" s="73">
        <f>IF(Inskrivning!A1091="d",Inskrivning!W1091,0)</f>
        <v>0</v>
      </c>
      <c r="P389" s="73">
        <f>IF(Inskrivning!A1091="d",Inskrivning!X1091,0)</f>
        <v>0</v>
      </c>
      <c r="Q389" s="113"/>
    </row>
    <row r="390" spans="1:17" ht="15.6" x14ac:dyDescent="0.3">
      <c r="A390" s="16">
        <f t="shared" si="3"/>
        <v>86</v>
      </c>
      <c r="B390" s="55">
        <f>IF(Inskrivning!A1092="d",Inskrivning!J1092,0)</f>
        <v>0</v>
      </c>
      <c r="C390" s="35">
        <f>IF(Inskrivning!A1092="d",Inskrivning!K1092,0)</f>
        <v>0</v>
      </c>
      <c r="D390" s="16">
        <f>IF(Inskrivning!A1092="d",Inskrivning!L1092,0)</f>
        <v>0</v>
      </c>
      <c r="E390" s="16">
        <f>IF(Inskrivning!A1092="d",Inskrivning!M1092,0)</f>
        <v>0</v>
      </c>
      <c r="F390" s="16">
        <f>IF(Inskrivning!A1092="d",Inskrivning!N1092,0)</f>
        <v>0</v>
      </c>
      <c r="G390" s="16">
        <f>IF(Inskrivning!A1092="d",Inskrivning!O1092,0)</f>
        <v>0</v>
      </c>
      <c r="H390" s="16">
        <f>IF(Inskrivning!A1092="d",Inskrivning!P1092,0)</f>
        <v>0</v>
      </c>
      <c r="I390" s="73">
        <f>IF(Inskrivning!A1092="d",Inskrivning!Q1092,0)</f>
        <v>0</v>
      </c>
      <c r="J390" s="16">
        <f>IF(Inskrivning!A1092="d",Inskrivning!R1092,0)</f>
        <v>0</v>
      </c>
      <c r="K390" s="16">
        <f>IF(Inskrivning!A1092="d",Inskrivning!S1092,0)</f>
        <v>0</v>
      </c>
      <c r="L390" s="16">
        <f>IF(Inskrivning!A1092="d",Inskrivning!T1092,0)</f>
        <v>0</v>
      </c>
      <c r="M390" s="16">
        <f>IF(Inskrivning!A1092="d",Inskrivning!U1092,0)</f>
        <v>0</v>
      </c>
      <c r="N390" s="16">
        <f>IF(Inskrivning!A1092="d",Inskrivning!V1092,0)</f>
        <v>0</v>
      </c>
      <c r="O390" s="73">
        <f>IF(Inskrivning!A1092="d",Inskrivning!W1092,0)</f>
        <v>0</v>
      </c>
      <c r="P390" s="73">
        <f>IF(Inskrivning!A1092="d",Inskrivning!X1092,0)</f>
        <v>0</v>
      </c>
      <c r="Q390" s="113"/>
    </row>
    <row r="391" spans="1:17" ht="15.6" x14ac:dyDescent="0.3">
      <c r="A391" s="16">
        <f t="shared" si="3"/>
        <v>87</v>
      </c>
      <c r="B391" s="55">
        <f>IF(Inskrivning!A1093="d",Inskrivning!J1093,0)</f>
        <v>0</v>
      </c>
      <c r="C391" s="35">
        <f>IF(Inskrivning!A1093="d",Inskrivning!K1093,0)</f>
        <v>0</v>
      </c>
      <c r="D391" s="16">
        <f>IF(Inskrivning!A1093="d",Inskrivning!L1093,0)</f>
        <v>0</v>
      </c>
      <c r="E391" s="16">
        <f>IF(Inskrivning!A1093="d",Inskrivning!M1093,0)</f>
        <v>0</v>
      </c>
      <c r="F391" s="16">
        <f>IF(Inskrivning!A1093="d",Inskrivning!N1093,0)</f>
        <v>0</v>
      </c>
      <c r="G391" s="16">
        <f>IF(Inskrivning!A1093="d",Inskrivning!O1093,0)</f>
        <v>0</v>
      </c>
      <c r="H391" s="16">
        <f>IF(Inskrivning!A1093="d",Inskrivning!P1093,0)</f>
        <v>0</v>
      </c>
      <c r="I391" s="73">
        <f>IF(Inskrivning!A1093="d",Inskrivning!Q1093,0)</f>
        <v>0</v>
      </c>
      <c r="J391" s="16">
        <f>IF(Inskrivning!A1093="d",Inskrivning!R1093,0)</f>
        <v>0</v>
      </c>
      <c r="K391" s="16">
        <f>IF(Inskrivning!A1093="d",Inskrivning!S1093,0)</f>
        <v>0</v>
      </c>
      <c r="L391" s="16">
        <f>IF(Inskrivning!A1093="d",Inskrivning!T1093,0)</f>
        <v>0</v>
      </c>
      <c r="M391" s="16">
        <f>IF(Inskrivning!A1093="d",Inskrivning!U1093,0)</f>
        <v>0</v>
      </c>
      <c r="N391" s="16">
        <f>IF(Inskrivning!A1093="d",Inskrivning!V1093,0)</f>
        <v>0</v>
      </c>
      <c r="O391" s="73">
        <f>IF(Inskrivning!A1093="d",Inskrivning!W1093,0)</f>
        <v>0</v>
      </c>
      <c r="P391" s="73">
        <f>IF(Inskrivning!A1093="d",Inskrivning!X1093,0)</f>
        <v>0</v>
      </c>
      <c r="Q391" s="113"/>
    </row>
    <row r="392" spans="1:17" ht="15.6" x14ac:dyDescent="0.3">
      <c r="A392" s="16">
        <f t="shared" si="3"/>
        <v>88</v>
      </c>
      <c r="B392" s="55">
        <f>IF(Inskrivning!A1094="d",Inskrivning!J1094,0)</f>
        <v>0</v>
      </c>
      <c r="C392" s="35">
        <f>IF(Inskrivning!A1094="d",Inskrivning!K1094,0)</f>
        <v>0</v>
      </c>
      <c r="D392" s="16">
        <f>IF(Inskrivning!A1094="d",Inskrivning!L1094,0)</f>
        <v>0</v>
      </c>
      <c r="E392" s="16">
        <f>IF(Inskrivning!A1094="d",Inskrivning!M1094,0)</f>
        <v>0</v>
      </c>
      <c r="F392" s="16">
        <f>IF(Inskrivning!A1094="d",Inskrivning!N1094,0)</f>
        <v>0</v>
      </c>
      <c r="G392" s="16">
        <f>IF(Inskrivning!A1094="d",Inskrivning!O1094,0)</f>
        <v>0</v>
      </c>
      <c r="H392" s="16">
        <f>IF(Inskrivning!A1094="d",Inskrivning!P1094,0)</f>
        <v>0</v>
      </c>
      <c r="I392" s="73">
        <f>IF(Inskrivning!A1094="d",Inskrivning!Q1094,0)</f>
        <v>0</v>
      </c>
      <c r="J392" s="16">
        <f>IF(Inskrivning!A1094="d",Inskrivning!R1094,0)</f>
        <v>0</v>
      </c>
      <c r="K392" s="16">
        <f>IF(Inskrivning!A1094="d",Inskrivning!S1094,0)</f>
        <v>0</v>
      </c>
      <c r="L392" s="16">
        <f>IF(Inskrivning!A1094="d",Inskrivning!T1094,0)</f>
        <v>0</v>
      </c>
      <c r="M392" s="16">
        <f>IF(Inskrivning!A1094="d",Inskrivning!U1094,0)</f>
        <v>0</v>
      </c>
      <c r="N392" s="16">
        <f>IF(Inskrivning!A1094="d",Inskrivning!V1094,0)</f>
        <v>0</v>
      </c>
      <c r="O392" s="73">
        <f>IF(Inskrivning!A1094="d",Inskrivning!W1094,0)</f>
        <v>0</v>
      </c>
      <c r="P392" s="73">
        <f>IF(Inskrivning!A1094="d",Inskrivning!X1094,0)</f>
        <v>0</v>
      </c>
      <c r="Q392" s="113"/>
    </row>
    <row r="393" spans="1:17" ht="15.6" x14ac:dyDescent="0.3">
      <c r="A393" s="16">
        <f t="shared" si="3"/>
        <v>89</v>
      </c>
      <c r="B393" s="55">
        <f>IF(Inskrivning!A1095="d",Inskrivning!J1095,0)</f>
        <v>0</v>
      </c>
      <c r="C393" s="35">
        <f>IF(Inskrivning!A1095="d",Inskrivning!K1095,0)</f>
        <v>0</v>
      </c>
      <c r="D393" s="16">
        <f>IF(Inskrivning!A1095="d",Inskrivning!L1095,0)</f>
        <v>0</v>
      </c>
      <c r="E393" s="16">
        <f>IF(Inskrivning!A1095="d",Inskrivning!M1095,0)</f>
        <v>0</v>
      </c>
      <c r="F393" s="16">
        <f>IF(Inskrivning!A1095="d",Inskrivning!N1095,0)</f>
        <v>0</v>
      </c>
      <c r="G393" s="16">
        <f>IF(Inskrivning!A1095="d",Inskrivning!O1095,0)</f>
        <v>0</v>
      </c>
      <c r="H393" s="16">
        <f>IF(Inskrivning!A1095="d",Inskrivning!P1095,0)</f>
        <v>0</v>
      </c>
      <c r="I393" s="73">
        <f>IF(Inskrivning!A1095="d",Inskrivning!Q1095,0)</f>
        <v>0</v>
      </c>
      <c r="J393" s="16">
        <f>IF(Inskrivning!A1095="d",Inskrivning!R1095,0)</f>
        <v>0</v>
      </c>
      <c r="K393" s="16">
        <f>IF(Inskrivning!A1095="d",Inskrivning!S1095,0)</f>
        <v>0</v>
      </c>
      <c r="L393" s="16">
        <f>IF(Inskrivning!A1095="d",Inskrivning!T1095,0)</f>
        <v>0</v>
      </c>
      <c r="M393" s="16">
        <f>IF(Inskrivning!A1095="d",Inskrivning!U1095,0)</f>
        <v>0</v>
      </c>
      <c r="N393" s="16">
        <f>IF(Inskrivning!A1095="d",Inskrivning!V1095,0)</f>
        <v>0</v>
      </c>
      <c r="O393" s="73">
        <f>IF(Inskrivning!A1095="d",Inskrivning!W1095,0)</f>
        <v>0</v>
      </c>
      <c r="P393" s="73">
        <f>IF(Inskrivning!A1095="d",Inskrivning!X1095,0)</f>
        <v>0</v>
      </c>
      <c r="Q393" s="113"/>
    </row>
    <row r="394" spans="1:17" ht="15.6" x14ac:dyDescent="0.3">
      <c r="A394" s="16">
        <f t="shared" si="3"/>
        <v>90</v>
      </c>
      <c r="B394" s="55">
        <f>IF(Inskrivning!A1096="d",Inskrivning!J1096,0)</f>
        <v>0</v>
      </c>
      <c r="C394" s="35">
        <f>IF(Inskrivning!A1096="d",Inskrivning!K1096,0)</f>
        <v>0</v>
      </c>
      <c r="D394" s="16">
        <f>IF(Inskrivning!A1096="d",Inskrivning!L1096,0)</f>
        <v>0</v>
      </c>
      <c r="E394" s="16">
        <f>IF(Inskrivning!A1096="d",Inskrivning!M1096,0)</f>
        <v>0</v>
      </c>
      <c r="F394" s="16">
        <f>IF(Inskrivning!A1096="d",Inskrivning!N1096,0)</f>
        <v>0</v>
      </c>
      <c r="G394" s="16">
        <f>IF(Inskrivning!A1096="d",Inskrivning!O1096,0)</f>
        <v>0</v>
      </c>
      <c r="H394" s="16">
        <f>IF(Inskrivning!A1096="d",Inskrivning!P1096,0)</f>
        <v>0</v>
      </c>
      <c r="I394" s="73">
        <f>IF(Inskrivning!A1096="d",Inskrivning!Q1096,0)</f>
        <v>0</v>
      </c>
      <c r="J394" s="16">
        <f>IF(Inskrivning!A1096="d",Inskrivning!R1096,0)</f>
        <v>0</v>
      </c>
      <c r="K394" s="16">
        <f>IF(Inskrivning!A1096="d",Inskrivning!S1096,0)</f>
        <v>0</v>
      </c>
      <c r="L394" s="16">
        <f>IF(Inskrivning!A1096="d",Inskrivning!T1096,0)</f>
        <v>0</v>
      </c>
      <c r="M394" s="16">
        <f>IF(Inskrivning!A1096="d",Inskrivning!U1096,0)</f>
        <v>0</v>
      </c>
      <c r="N394" s="16">
        <f>IF(Inskrivning!A1096="d",Inskrivning!V1096,0)</f>
        <v>0</v>
      </c>
      <c r="O394" s="73">
        <f>IF(Inskrivning!A1096="d",Inskrivning!W1096,0)</f>
        <v>0</v>
      </c>
      <c r="P394" s="73">
        <f>IF(Inskrivning!A1096="d",Inskrivning!X1096,0)</f>
        <v>0</v>
      </c>
      <c r="Q394" s="113"/>
    </row>
    <row r="395" spans="1:17" ht="15.6" x14ac:dyDescent="0.3">
      <c r="A395" s="16">
        <f t="shared" si="3"/>
        <v>91</v>
      </c>
      <c r="B395" s="55">
        <f>IF(Inskrivning!A1097="d",Inskrivning!J1097,0)</f>
        <v>0</v>
      </c>
      <c r="C395" s="35">
        <f>IF(Inskrivning!A1097="d",Inskrivning!K1097,0)</f>
        <v>0</v>
      </c>
      <c r="D395" s="16">
        <f>IF(Inskrivning!A1097="d",Inskrivning!L1097,0)</f>
        <v>0</v>
      </c>
      <c r="E395" s="16">
        <f>IF(Inskrivning!A1097="d",Inskrivning!M1097,0)</f>
        <v>0</v>
      </c>
      <c r="F395" s="16">
        <f>IF(Inskrivning!A1097="d",Inskrivning!N1097,0)</f>
        <v>0</v>
      </c>
      <c r="G395" s="16">
        <f>IF(Inskrivning!A1097="d",Inskrivning!O1097,0)</f>
        <v>0</v>
      </c>
      <c r="H395" s="16">
        <f>IF(Inskrivning!A1097="d",Inskrivning!P1097,0)</f>
        <v>0</v>
      </c>
      <c r="I395" s="73">
        <f>IF(Inskrivning!A1097="d",Inskrivning!Q1097,0)</f>
        <v>0</v>
      </c>
      <c r="J395" s="16">
        <f>IF(Inskrivning!A1097="d",Inskrivning!R1097,0)</f>
        <v>0</v>
      </c>
      <c r="K395" s="16">
        <f>IF(Inskrivning!A1097="d",Inskrivning!S1097,0)</f>
        <v>0</v>
      </c>
      <c r="L395" s="16">
        <f>IF(Inskrivning!A1097="d",Inskrivning!T1097,0)</f>
        <v>0</v>
      </c>
      <c r="M395" s="16">
        <f>IF(Inskrivning!A1097="d",Inskrivning!U1097,0)</f>
        <v>0</v>
      </c>
      <c r="N395" s="16">
        <f>IF(Inskrivning!A1097="d",Inskrivning!V1097,0)</f>
        <v>0</v>
      </c>
      <c r="O395" s="73">
        <f>IF(Inskrivning!A1097="d",Inskrivning!W1097,0)</f>
        <v>0</v>
      </c>
      <c r="P395" s="73">
        <f>IF(Inskrivning!A1097="d",Inskrivning!X1097,0)</f>
        <v>0</v>
      </c>
      <c r="Q395" s="113"/>
    </row>
    <row r="396" spans="1:17" ht="15.6" x14ac:dyDescent="0.3">
      <c r="A396" s="16">
        <f t="shared" si="3"/>
        <v>92</v>
      </c>
      <c r="B396" s="55">
        <f>IF(Inskrivning!A1098="d",Inskrivning!J1098,0)</f>
        <v>0</v>
      </c>
      <c r="C396" s="35">
        <f>IF(Inskrivning!A1098="d",Inskrivning!K1098,0)</f>
        <v>0</v>
      </c>
      <c r="D396" s="16">
        <f>IF(Inskrivning!A1098="d",Inskrivning!L1098,0)</f>
        <v>0</v>
      </c>
      <c r="E396" s="16">
        <f>IF(Inskrivning!A1098="d",Inskrivning!M1098,0)</f>
        <v>0</v>
      </c>
      <c r="F396" s="16">
        <f>IF(Inskrivning!A1098="d",Inskrivning!N1098,0)</f>
        <v>0</v>
      </c>
      <c r="G396" s="16">
        <f>IF(Inskrivning!A1098="d",Inskrivning!O1098,0)</f>
        <v>0</v>
      </c>
      <c r="H396" s="16">
        <f>IF(Inskrivning!A1098="d",Inskrivning!P1098,0)</f>
        <v>0</v>
      </c>
      <c r="I396" s="73">
        <f>IF(Inskrivning!A1098="d",Inskrivning!Q1098,0)</f>
        <v>0</v>
      </c>
      <c r="J396" s="16">
        <f>IF(Inskrivning!A1098="d",Inskrivning!R1098,0)</f>
        <v>0</v>
      </c>
      <c r="K396" s="16">
        <f>IF(Inskrivning!A1098="d",Inskrivning!S1098,0)</f>
        <v>0</v>
      </c>
      <c r="L396" s="16">
        <f>IF(Inskrivning!A1098="d",Inskrivning!T1098,0)</f>
        <v>0</v>
      </c>
      <c r="M396" s="16">
        <f>IF(Inskrivning!A1098="d",Inskrivning!U1098,0)</f>
        <v>0</v>
      </c>
      <c r="N396" s="16">
        <f>IF(Inskrivning!A1098="d",Inskrivning!V1098,0)</f>
        <v>0</v>
      </c>
      <c r="O396" s="73">
        <f>IF(Inskrivning!A1098="d",Inskrivning!W1098,0)</f>
        <v>0</v>
      </c>
      <c r="P396" s="73">
        <f>IF(Inskrivning!A1098="d",Inskrivning!X1098,0)</f>
        <v>0</v>
      </c>
      <c r="Q396" s="113"/>
    </row>
    <row r="397" spans="1:17" ht="15.6" x14ac:dyDescent="0.3">
      <c r="A397" s="16">
        <f t="shared" si="3"/>
        <v>93</v>
      </c>
      <c r="B397" s="55">
        <f>IF(Inskrivning!A1099="d",Inskrivning!J1099,0)</f>
        <v>0</v>
      </c>
      <c r="C397" s="35">
        <f>IF(Inskrivning!A1099="d",Inskrivning!K1099,0)</f>
        <v>0</v>
      </c>
      <c r="D397" s="16">
        <f>IF(Inskrivning!A1099="d",Inskrivning!L1099,0)</f>
        <v>0</v>
      </c>
      <c r="E397" s="16">
        <f>IF(Inskrivning!A1099="d",Inskrivning!M1099,0)</f>
        <v>0</v>
      </c>
      <c r="F397" s="16">
        <f>IF(Inskrivning!A1099="d",Inskrivning!N1099,0)</f>
        <v>0</v>
      </c>
      <c r="G397" s="16">
        <f>IF(Inskrivning!A1099="d",Inskrivning!O1099,0)</f>
        <v>0</v>
      </c>
      <c r="H397" s="16">
        <f>IF(Inskrivning!A1099="d",Inskrivning!P1099,0)</f>
        <v>0</v>
      </c>
      <c r="I397" s="73">
        <f>IF(Inskrivning!A1099="d",Inskrivning!Q1099,0)</f>
        <v>0</v>
      </c>
      <c r="J397" s="16">
        <f>IF(Inskrivning!A1099="d",Inskrivning!R1099,0)</f>
        <v>0</v>
      </c>
      <c r="K397" s="16">
        <f>IF(Inskrivning!A1099="d",Inskrivning!S1099,0)</f>
        <v>0</v>
      </c>
      <c r="L397" s="16">
        <f>IF(Inskrivning!A1099="d",Inskrivning!T1099,0)</f>
        <v>0</v>
      </c>
      <c r="M397" s="16">
        <f>IF(Inskrivning!A1099="d",Inskrivning!U1099,0)</f>
        <v>0</v>
      </c>
      <c r="N397" s="16">
        <f>IF(Inskrivning!A1099="d",Inskrivning!V1099,0)</f>
        <v>0</v>
      </c>
      <c r="O397" s="73">
        <f>IF(Inskrivning!A1099="d",Inskrivning!W1099,0)</f>
        <v>0</v>
      </c>
      <c r="P397" s="73">
        <f>IF(Inskrivning!A1099="d",Inskrivning!X1099,0)</f>
        <v>0</v>
      </c>
      <c r="Q397" s="113"/>
    </row>
    <row r="398" spans="1:17" ht="15.6" x14ac:dyDescent="0.3">
      <c r="A398" s="16">
        <f t="shared" si="3"/>
        <v>94</v>
      </c>
      <c r="B398" s="55">
        <f>IF(Inskrivning!A1100="d",Inskrivning!J1100,0)</f>
        <v>0</v>
      </c>
      <c r="C398" s="35">
        <f>IF(Inskrivning!A1100="d",Inskrivning!K1100,0)</f>
        <v>0</v>
      </c>
      <c r="D398" s="16">
        <f>IF(Inskrivning!A1100="d",Inskrivning!L1100,0)</f>
        <v>0</v>
      </c>
      <c r="E398" s="16">
        <f>IF(Inskrivning!A1100="d",Inskrivning!M1100,0)</f>
        <v>0</v>
      </c>
      <c r="F398" s="16">
        <f>IF(Inskrivning!A1100="d",Inskrivning!N1100,0)</f>
        <v>0</v>
      </c>
      <c r="G398" s="16">
        <f>IF(Inskrivning!A1100="d",Inskrivning!O1100,0)</f>
        <v>0</v>
      </c>
      <c r="H398" s="16">
        <f>IF(Inskrivning!A1100="d",Inskrivning!P1100,0)</f>
        <v>0</v>
      </c>
      <c r="I398" s="73">
        <f>IF(Inskrivning!A1100="d",Inskrivning!Q1100,0)</f>
        <v>0</v>
      </c>
      <c r="J398" s="16">
        <f>IF(Inskrivning!A1100="d",Inskrivning!R1100,0)</f>
        <v>0</v>
      </c>
      <c r="K398" s="16">
        <f>IF(Inskrivning!A1100="d",Inskrivning!S1100,0)</f>
        <v>0</v>
      </c>
      <c r="L398" s="16">
        <f>IF(Inskrivning!A1100="d",Inskrivning!T1100,0)</f>
        <v>0</v>
      </c>
      <c r="M398" s="16">
        <f>IF(Inskrivning!A1100="d",Inskrivning!U1100,0)</f>
        <v>0</v>
      </c>
      <c r="N398" s="16">
        <f>IF(Inskrivning!A1100="d",Inskrivning!V1100,0)</f>
        <v>0</v>
      </c>
      <c r="O398" s="73">
        <f>IF(Inskrivning!A1100="d",Inskrivning!W1100,0)</f>
        <v>0</v>
      </c>
      <c r="P398" s="73">
        <f>IF(Inskrivning!A1100="d",Inskrivning!X1100,0)</f>
        <v>0</v>
      </c>
      <c r="Q398" s="113"/>
    </row>
    <row r="399" spans="1:17" ht="15.6" x14ac:dyDescent="0.3">
      <c r="A399" s="16">
        <f t="shared" si="3"/>
        <v>95</v>
      </c>
      <c r="B399" s="55">
        <f>IF(Inskrivning!A1101="d",Inskrivning!J1101,0)</f>
        <v>0</v>
      </c>
      <c r="C399" s="35">
        <f>IF(Inskrivning!A1101="d",Inskrivning!K1101,0)</f>
        <v>0</v>
      </c>
      <c r="D399" s="16">
        <f>IF(Inskrivning!A1101="d",Inskrivning!L1101,0)</f>
        <v>0</v>
      </c>
      <c r="E399" s="16">
        <f>IF(Inskrivning!A1101="d",Inskrivning!M1101,0)</f>
        <v>0</v>
      </c>
      <c r="F399" s="16">
        <f>IF(Inskrivning!A1101="d",Inskrivning!N1101,0)</f>
        <v>0</v>
      </c>
      <c r="G399" s="16">
        <f>IF(Inskrivning!A1101="d",Inskrivning!O1101,0)</f>
        <v>0</v>
      </c>
      <c r="H399" s="16">
        <f>IF(Inskrivning!A1101="d",Inskrivning!P1101,0)</f>
        <v>0</v>
      </c>
      <c r="I399" s="73">
        <f>IF(Inskrivning!A1101="d",Inskrivning!Q1101,0)</f>
        <v>0</v>
      </c>
      <c r="J399" s="16">
        <f>IF(Inskrivning!A1101="d",Inskrivning!R1101,0)</f>
        <v>0</v>
      </c>
      <c r="K399" s="16">
        <f>IF(Inskrivning!A1101="d",Inskrivning!S1101,0)</f>
        <v>0</v>
      </c>
      <c r="L399" s="16">
        <f>IF(Inskrivning!A1101="d",Inskrivning!T1101,0)</f>
        <v>0</v>
      </c>
      <c r="M399" s="16">
        <f>IF(Inskrivning!A1101="d",Inskrivning!U1101,0)</f>
        <v>0</v>
      </c>
      <c r="N399" s="16">
        <f>IF(Inskrivning!A1101="d",Inskrivning!V1101,0)</f>
        <v>0</v>
      </c>
      <c r="O399" s="73">
        <f>IF(Inskrivning!A1101="d",Inskrivning!W1101,0)</f>
        <v>0</v>
      </c>
      <c r="P399" s="73">
        <f>IF(Inskrivning!A1101="d",Inskrivning!X1101,0)</f>
        <v>0</v>
      </c>
      <c r="Q399" s="113"/>
    </row>
    <row r="400" spans="1:17" ht="15.6" x14ac:dyDescent="0.3">
      <c r="A400" s="16">
        <f t="shared" si="3"/>
        <v>96</v>
      </c>
      <c r="B400" s="55">
        <f>IF(Inskrivning!A1102="d",Inskrivning!J1102,0)</f>
        <v>0</v>
      </c>
      <c r="C400" s="35">
        <f>IF(Inskrivning!A1102="d",Inskrivning!K1102,0)</f>
        <v>0</v>
      </c>
      <c r="D400" s="16">
        <f>IF(Inskrivning!A1102="d",Inskrivning!L1102,0)</f>
        <v>0</v>
      </c>
      <c r="E400" s="16">
        <f>IF(Inskrivning!A1102="d",Inskrivning!M1102,0)</f>
        <v>0</v>
      </c>
      <c r="F400" s="16">
        <f>IF(Inskrivning!A1102="d",Inskrivning!N1102,0)</f>
        <v>0</v>
      </c>
      <c r="G400" s="16">
        <f>IF(Inskrivning!A1102="d",Inskrivning!O1102,0)</f>
        <v>0</v>
      </c>
      <c r="H400" s="16">
        <f>IF(Inskrivning!A1102="d",Inskrivning!P1102,0)</f>
        <v>0</v>
      </c>
      <c r="I400" s="73">
        <f>IF(Inskrivning!A1102="d",Inskrivning!Q1102,0)</f>
        <v>0</v>
      </c>
      <c r="J400" s="16">
        <f>IF(Inskrivning!A1102="d",Inskrivning!R1102,0)</f>
        <v>0</v>
      </c>
      <c r="K400" s="16">
        <f>IF(Inskrivning!A1102="d",Inskrivning!S1102,0)</f>
        <v>0</v>
      </c>
      <c r="L400" s="16">
        <f>IF(Inskrivning!A1102="d",Inskrivning!T1102,0)</f>
        <v>0</v>
      </c>
      <c r="M400" s="16">
        <f>IF(Inskrivning!A1102="d",Inskrivning!U1102,0)</f>
        <v>0</v>
      </c>
      <c r="N400" s="16">
        <f>IF(Inskrivning!A1102="d",Inskrivning!V1102,0)</f>
        <v>0</v>
      </c>
      <c r="O400" s="73">
        <f>IF(Inskrivning!A1102="d",Inskrivning!W1102,0)</f>
        <v>0</v>
      </c>
      <c r="P400" s="73">
        <f>IF(Inskrivning!A1102="d",Inskrivning!X1102,0)</f>
        <v>0</v>
      </c>
      <c r="Q400" s="113"/>
    </row>
    <row r="401" spans="1:17" ht="15.6" x14ac:dyDescent="0.3">
      <c r="A401" s="16">
        <f t="shared" si="3"/>
        <v>97</v>
      </c>
      <c r="B401" s="55">
        <f>IF(Inskrivning!A1103="d",Inskrivning!J1103,0)</f>
        <v>0</v>
      </c>
      <c r="C401" s="35">
        <f>IF(Inskrivning!A1103="d",Inskrivning!K1103,0)</f>
        <v>0</v>
      </c>
      <c r="D401" s="16">
        <f>IF(Inskrivning!A1103="d",Inskrivning!L1103,0)</f>
        <v>0</v>
      </c>
      <c r="E401" s="16">
        <f>IF(Inskrivning!A1103="d",Inskrivning!M1103,0)</f>
        <v>0</v>
      </c>
      <c r="F401" s="16">
        <f>IF(Inskrivning!A1103="d",Inskrivning!N1103,0)</f>
        <v>0</v>
      </c>
      <c r="G401" s="16">
        <f>IF(Inskrivning!A1103="d",Inskrivning!O1103,0)</f>
        <v>0</v>
      </c>
      <c r="H401" s="16">
        <f>IF(Inskrivning!A1103="d",Inskrivning!P1103,0)</f>
        <v>0</v>
      </c>
      <c r="I401" s="73">
        <f>IF(Inskrivning!A1103="d",Inskrivning!Q1103,0)</f>
        <v>0</v>
      </c>
      <c r="J401" s="16">
        <f>IF(Inskrivning!A1103="d",Inskrivning!R1103,0)</f>
        <v>0</v>
      </c>
      <c r="K401" s="16">
        <f>IF(Inskrivning!A1103="d",Inskrivning!S1103,0)</f>
        <v>0</v>
      </c>
      <c r="L401" s="16">
        <f>IF(Inskrivning!A1103="d",Inskrivning!T1103,0)</f>
        <v>0</v>
      </c>
      <c r="M401" s="16">
        <f>IF(Inskrivning!A1103="d",Inskrivning!U1103,0)</f>
        <v>0</v>
      </c>
      <c r="N401" s="16">
        <f>IF(Inskrivning!A1103="d",Inskrivning!V1103,0)</f>
        <v>0</v>
      </c>
      <c r="O401" s="73">
        <f>IF(Inskrivning!A1103="d",Inskrivning!W1103,0)</f>
        <v>0</v>
      </c>
      <c r="P401" s="73">
        <f>IF(Inskrivning!A1103="d",Inskrivning!X1103,0)</f>
        <v>0</v>
      </c>
      <c r="Q401" s="113"/>
    </row>
    <row r="402" spans="1:17" ht="15.6" x14ac:dyDescent="0.3">
      <c r="A402" s="16">
        <f t="shared" si="3"/>
        <v>98</v>
      </c>
      <c r="B402" s="55">
        <f>IF(Inskrivning!A1104="d",Inskrivning!J1104,0)</f>
        <v>0</v>
      </c>
      <c r="C402" s="35">
        <f>IF(Inskrivning!A1104="d",Inskrivning!K1104,0)</f>
        <v>0</v>
      </c>
      <c r="D402" s="16">
        <f>IF(Inskrivning!A1104="d",Inskrivning!L1104,0)</f>
        <v>0</v>
      </c>
      <c r="E402" s="16">
        <f>IF(Inskrivning!A1104="d",Inskrivning!M1104,0)</f>
        <v>0</v>
      </c>
      <c r="F402" s="16">
        <f>IF(Inskrivning!A1104="d",Inskrivning!N1104,0)</f>
        <v>0</v>
      </c>
      <c r="G402" s="16">
        <f>IF(Inskrivning!A1104="d",Inskrivning!O1104,0)</f>
        <v>0</v>
      </c>
      <c r="H402" s="16">
        <f>IF(Inskrivning!A1104="d",Inskrivning!P1104,0)</f>
        <v>0</v>
      </c>
      <c r="I402" s="73">
        <f>IF(Inskrivning!A1104="d",Inskrivning!Q1104,0)</f>
        <v>0</v>
      </c>
      <c r="J402" s="16">
        <f>IF(Inskrivning!A1104="d",Inskrivning!R1104,0)</f>
        <v>0</v>
      </c>
      <c r="K402" s="16">
        <f>IF(Inskrivning!A1104="d",Inskrivning!S1104,0)</f>
        <v>0</v>
      </c>
      <c r="L402" s="16">
        <f>IF(Inskrivning!A1104="d",Inskrivning!T1104,0)</f>
        <v>0</v>
      </c>
      <c r="M402" s="16">
        <f>IF(Inskrivning!A1104="d",Inskrivning!U1104,0)</f>
        <v>0</v>
      </c>
      <c r="N402" s="16">
        <f>IF(Inskrivning!A1104="d",Inskrivning!V1104,0)</f>
        <v>0</v>
      </c>
      <c r="O402" s="73">
        <f>IF(Inskrivning!A1104="d",Inskrivning!W1104,0)</f>
        <v>0</v>
      </c>
      <c r="P402" s="73">
        <f>IF(Inskrivning!A1104="d",Inskrivning!X1104,0)</f>
        <v>0</v>
      </c>
      <c r="Q402" s="113"/>
    </row>
    <row r="403" spans="1:17" ht="15.6" x14ac:dyDescent="0.3">
      <c r="A403" s="16">
        <f t="shared" si="3"/>
        <v>99</v>
      </c>
      <c r="B403" s="55">
        <f>IF(Inskrivning!A1105="d",Inskrivning!J1105,0)</f>
        <v>0</v>
      </c>
      <c r="C403" s="35">
        <f>IF(Inskrivning!A1105="d",Inskrivning!K1105,0)</f>
        <v>0</v>
      </c>
      <c r="D403" s="16">
        <f>IF(Inskrivning!A1105="d",Inskrivning!L1105,0)</f>
        <v>0</v>
      </c>
      <c r="E403" s="16">
        <f>IF(Inskrivning!A1105="d",Inskrivning!M1105,0)</f>
        <v>0</v>
      </c>
      <c r="F403" s="16">
        <f>IF(Inskrivning!A1105="d",Inskrivning!N1105,0)</f>
        <v>0</v>
      </c>
      <c r="G403" s="16">
        <f>IF(Inskrivning!A1105="d",Inskrivning!O1105,0)</f>
        <v>0</v>
      </c>
      <c r="H403" s="16">
        <f>IF(Inskrivning!A1105="d",Inskrivning!P1105,0)</f>
        <v>0</v>
      </c>
      <c r="I403" s="73">
        <f>IF(Inskrivning!A1105="d",Inskrivning!Q1105,0)</f>
        <v>0</v>
      </c>
      <c r="J403" s="16">
        <f>IF(Inskrivning!A1105="d",Inskrivning!R1105,0)</f>
        <v>0</v>
      </c>
      <c r="K403" s="16">
        <f>IF(Inskrivning!A1105="d",Inskrivning!S1105,0)</f>
        <v>0</v>
      </c>
      <c r="L403" s="16">
        <f>IF(Inskrivning!A1105="d",Inskrivning!T1105,0)</f>
        <v>0</v>
      </c>
      <c r="M403" s="16">
        <f>IF(Inskrivning!A1105="d",Inskrivning!U1105,0)</f>
        <v>0</v>
      </c>
      <c r="N403" s="16">
        <f>IF(Inskrivning!A1105="d",Inskrivning!V1105,0)</f>
        <v>0</v>
      </c>
      <c r="O403" s="73">
        <f>IF(Inskrivning!A1105="d",Inskrivning!W1105,0)</f>
        <v>0</v>
      </c>
      <c r="P403" s="73">
        <f>IF(Inskrivning!A1105="d",Inskrivning!X1105,0)</f>
        <v>0</v>
      </c>
      <c r="Q403" s="113"/>
    </row>
    <row r="404" spans="1:17" ht="15.6" x14ac:dyDescent="0.3">
      <c r="A404" s="16">
        <f t="shared" si="3"/>
        <v>100</v>
      </c>
      <c r="B404" s="55">
        <f>IF(Inskrivning!A1106="d",Inskrivning!J1106,0)</f>
        <v>0</v>
      </c>
      <c r="C404" s="35">
        <f>IF(Inskrivning!A1106="d",Inskrivning!K1106,0)</f>
        <v>0</v>
      </c>
      <c r="D404" s="16">
        <f>IF(Inskrivning!A1106="d",Inskrivning!L1106,0)</f>
        <v>0</v>
      </c>
      <c r="E404" s="16">
        <f>IF(Inskrivning!A1106="d",Inskrivning!M1106,0)</f>
        <v>0</v>
      </c>
      <c r="F404" s="16">
        <f>IF(Inskrivning!A1106="d",Inskrivning!N1106,0)</f>
        <v>0</v>
      </c>
      <c r="G404" s="16">
        <f>IF(Inskrivning!A1106="d",Inskrivning!O1106,0)</f>
        <v>0</v>
      </c>
      <c r="H404" s="16">
        <f>IF(Inskrivning!A1106="d",Inskrivning!P1106,0)</f>
        <v>0</v>
      </c>
      <c r="I404" s="73">
        <f>IF(Inskrivning!A1106="d",Inskrivning!Q1106,0)</f>
        <v>0</v>
      </c>
      <c r="J404" s="16">
        <f>IF(Inskrivning!A1106="d",Inskrivning!R1106,0)</f>
        <v>0</v>
      </c>
      <c r="K404" s="16">
        <f>IF(Inskrivning!A1106="d",Inskrivning!S1106,0)</f>
        <v>0</v>
      </c>
      <c r="L404" s="16">
        <f>IF(Inskrivning!A1106="d",Inskrivning!T1106,0)</f>
        <v>0</v>
      </c>
      <c r="M404" s="16">
        <f>IF(Inskrivning!A1106="d",Inskrivning!U1106,0)</f>
        <v>0</v>
      </c>
      <c r="N404" s="16">
        <f>IF(Inskrivning!A1106="d",Inskrivning!V1106,0)</f>
        <v>0</v>
      </c>
      <c r="O404" s="73">
        <f>IF(Inskrivning!A1106="d",Inskrivning!W1106,0)</f>
        <v>0</v>
      </c>
      <c r="P404" s="73">
        <f>IF(Inskrivning!A1106="d",Inskrivning!X1106,0)</f>
        <v>0</v>
      </c>
      <c r="Q404" s="113"/>
    </row>
    <row r="405" spans="1:17" ht="15.6" x14ac:dyDescent="0.3">
      <c r="A405" s="16">
        <f t="shared" si="3"/>
        <v>101</v>
      </c>
      <c r="B405" s="55">
        <f>IF(Inskrivning!A1107="d",Inskrivning!J1107,0)</f>
        <v>0</v>
      </c>
      <c r="C405" s="35">
        <f>IF(Inskrivning!A1107="d",Inskrivning!K1107,0)</f>
        <v>0</v>
      </c>
      <c r="D405" s="16">
        <f>IF(Inskrivning!A1107="d",Inskrivning!L1107,0)</f>
        <v>0</v>
      </c>
      <c r="E405" s="16">
        <f>IF(Inskrivning!A1107="d",Inskrivning!M1107,0)</f>
        <v>0</v>
      </c>
      <c r="F405" s="16">
        <f>IF(Inskrivning!A1107="d",Inskrivning!N1107,0)</f>
        <v>0</v>
      </c>
      <c r="G405" s="16">
        <f>IF(Inskrivning!A1107="d",Inskrivning!O1107,0)</f>
        <v>0</v>
      </c>
      <c r="H405" s="16">
        <f>IF(Inskrivning!A1107="d",Inskrivning!P1107,0)</f>
        <v>0</v>
      </c>
      <c r="I405" s="73">
        <f>IF(Inskrivning!A1107="d",Inskrivning!Q1107,0)</f>
        <v>0</v>
      </c>
      <c r="J405" s="16">
        <f>IF(Inskrivning!A1107="d",Inskrivning!R1107,0)</f>
        <v>0</v>
      </c>
      <c r="K405" s="16">
        <f>IF(Inskrivning!A1107="d",Inskrivning!S1107,0)</f>
        <v>0</v>
      </c>
      <c r="L405" s="16">
        <f>IF(Inskrivning!A1107="d",Inskrivning!T1107,0)</f>
        <v>0</v>
      </c>
      <c r="M405" s="16">
        <f>IF(Inskrivning!A1107="d",Inskrivning!U1107,0)</f>
        <v>0</v>
      </c>
      <c r="N405" s="16">
        <f>IF(Inskrivning!A1107="d",Inskrivning!V1107,0)</f>
        <v>0</v>
      </c>
      <c r="O405" s="73">
        <f>IF(Inskrivning!A1107="d",Inskrivning!W1107,0)</f>
        <v>0</v>
      </c>
      <c r="P405" s="73">
        <f>IF(Inskrivning!A1107="d",Inskrivning!X1107,0)</f>
        <v>0</v>
      </c>
      <c r="Q405" s="113"/>
    </row>
    <row r="406" spans="1:17" ht="15.6" x14ac:dyDescent="0.3">
      <c r="A406" s="16">
        <f t="shared" si="3"/>
        <v>102</v>
      </c>
      <c r="B406" s="55">
        <f>IF(Inskrivning!A1108="d",Inskrivning!J1108,0)</f>
        <v>0</v>
      </c>
      <c r="C406" s="35">
        <f>IF(Inskrivning!A1108="d",Inskrivning!K1108,0)</f>
        <v>0</v>
      </c>
      <c r="D406" s="16">
        <f>IF(Inskrivning!A1108="d",Inskrivning!L1108,0)</f>
        <v>0</v>
      </c>
      <c r="E406" s="16">
        <f>IF(Inskrivning!A1108="d",Inskrivning!M1108,0)</f>
        <v>0</v>
      </c>
      <c r="F406" s="16">
        <f>IF(Inskrivning!A1108="d",Inskrivning!N1108,0)</f>
        <v>0</v>
      </c>
      <c r="G406" s="16">
        <f>IF(Inskrivning!A1108="d",Inskrivning!O1108,0)</f>
        <v>0</v>
      </c>
      <c r="H406" s="16">
        <f>IF(Inskrivning!A1108="d",Inskrivning!P1108,0)</f>
        <v>0</v>
      </c>
      <c r="I406" s="73">
        <f>IF(Inskrivning!A1108="d",Inskrivning!Q1108,0)</f>
        <v>0</v>
      </c>
      <c r="J406" s="16">
        <f>IF(Inskrivning!A1108="d",Inskrivning!R1108,0)</f>
        <v>0</v>
      </c>
      <c r="K406" s="16">
        <f>IF(Inskrivning!A1108="d",Inskrivning!S1108,0)</f>
        <v>0</v>
      </c>
      <c r="L406" s="16">
        <f>IF(Inskrivning!A1108="d",Inskrivning!T1108,0)</f>
        <v>0</v>
      </c>
      <c r="M406" s="16">
        <f>IF(Inskrivning!A1108="d",Inskrivning!U1108,0)</f>
        <v>0</v>
      </c>
      <c r="N406" s="16">
        <f>IF(Inskrivning!A1108="d",Inskrivning!V1108,0)</f>
        <v>0</v>
      </c>
      <c r="O406" s="73">
        <f>IF(Inskrivning!A1108="d",Inskrivning!W1108,0)</f>
        <v>0</v>
      </c>
      <c r="P406" s="73">
        <f>IF(Inskrivning!A1108="d",Inskrivning!X1108,0)</f>
        <v>0</v>
      </c>
      <c r="Q406" s="113"/>
    </row>
    <row r="407" spans="1:17" ht="15.6" x14ac:dyDescent="0.3">
      <c r="A407" s="16">
        <f t="shared" si="3"/>
        <v>103</v>
      </c>
      <c r="B407" s="55">
        <f>IF(Inskrivning!A1109="d",Inskrivning!J1109,0)</f>
        <v>0</v>
      </c>
      <c r="C407" s="35">
        <f>IF(Inskrivning!A1109="d",Inskrivning!K1109,0)</f>
        <v>0</v>
      </c>
      <c r="D407" s="16">
        <f>IF(Inskrivning!A1109="d",Inskrivning!L1109,0)</f>
        <v>0</v>
      </c>
      <c r="E407" s="16">
        <f>IF(Inskrivning!A1109="d",Inskrivning!M1109,0)</f>
        <v>0</v>
      </c>
      <c r="F407" s="16">
        <f>IF(Inskrivning!A1109="d",Inskrivning!N1109,0)</f>
        <v>0</v>
      </c>
      <c r="G407" s="16">
        <f>IF(Inskrivning!A1109="d",Inskrivning!O1109,0)</f>
        <v>0</v>
      </c>
      <c r="H407" s="16">
        <f>IF(Inskrivning!A1109="d",Inskrivning!P1109,0)</f>
        <v>0</v>
      </c>
      <c r="I407" s="73">
        <f>IF(Inskrivning!A1109="d",Inskrivning!Q1109,0)</f>
        <v>0</v>
      </c>
      <c r="J407" s="16">
        <f>IF(Inskrivning!A1109="d",Inskrivning!R1109,0)</f>
        <v>0</v>
      </c>
      <c r="K407" s="16">
        <f>IF(Inskrivning!A1109="d",Inskrivning!S1109,0)</f>
        <v>0</v>
      </c>
      <c r="L407" s="16">
        <f>IF(Inskrivning!A1109="d",Inskrivning!T1109,0)</f>
        <v>0</v>
      </c>
      <c r="M407" s="16">
        <f>IF(Inskrivning!A1109="d",Inskrivning!U1109,0)</f>
        <v>0</v>
      </c>
      <c r="N407" s="16">
        <f>IF(Inskrivning!A1109="d",Inskrivning!V1109,0)</f>
        <v>0</v>
      </c>
      <c r="O407" s="73">
        <f>IF(Inskrivning!A1109="d",Inskrivning!W1109,0)</f>
        <v>0</v>
      </c>
      <c r="P407" s="73">
        <f>IF(Inskrivning!A1109="d",Inskrivning!X1109,0)</f>
        <v>0</v>
      </c>
      <c r="Q407" s="113"/>
    </row>
    <row r="408" spans="1:17" ht="15.6" x14ac:dyDescent="0.3">
      <c r="A408" s="16">
        <f t="shared" si="3"/>
        <v>104</v>
      </c>
      <c r="B408" s="55">
        <f>IF(Inskrivning!A1110="d",Inskrivning!J1110,0)</f>
        <v>0</v>
      </c>
      <c r="C408" s="35">
        <f>IF(Inskrivning!A1110="d",Inskrivning!K1110,0)</f>
        <v>0</v>
      </c>
      <c r="D408" s="16">
        <f>IF(Inskrivning!A1110="d",Inskrivning!L1110,0)</f>
        <v>0</v>
      </c>
      <c r="E408" s="16">
        <f>IF(Inskrivning!A1110="d",Inskrivning!M1110,0)</f>
        <v>0</v>
      </c>
      <c r="F408" s="16">
        <f>IF(Inskrivning!A1110="d",Inskrivning!N1110,0)</f>
        <v>0</v>
      </c>
      <c r="G408" s="16">
        <f>IF(Inskrivning!A1110="d",Inskrivning!O1110,0)</f>
        <v>0</v>
      </c>
      <c r="H408" s="16">
        <f>IF(Inskrivning!A1110="d",Inskrivning!P1110,0)</f>
        <v>0</v>
      </c>
      <c r="I408" s="73">
        <f>IF(Inskrivning!A1110="d",Inskrivning!Q1110,0)</f>
        <v>0</v>
      </c>
      <c r="J408" s="16">
        <f>IF(Inskrivning!A1110="d",Inskrivning!R1110,0)</f>
        <v>0</v>
      </c>
      <c r="K408" s="16">
        <f>IF(Inskrivning!A1110="d",Inskrivning!S1110,0)</f>
        <v>0</v>
      </c>
      <c r="L408" s="16">
        <f>IF(Inskrivning!A1110="d",Inskrivning!T1110,0)</f>
        <v>0</v>
      </c>
      <c r="M408" s="16">
        <f>IF(Inskrivning!A1110="d",Inskrivning!U1110,0)</f>
        <v>0</v>
      </c>
      <c r="N408" s="16">
        <f>IF(Inskrivning!A1110="d",Inskrivning!V1110,0)</f>
        <v>0</v>
      </c>
      <c r="O408" s="73">
        <f>IF(Inskrivning!A1110="d",Inskrivning!W1110,0)</f>
        <v>0</v>
      </c>
      <c r="P408" s="73">
        <f>IF(Inskrivning!A1110="d",Inskrivning!X1110,0)</f>
        <v>0</v>
      </c>
      <c r="Q408" s="113"/>
    </row>
    <row r="409" spans="1:17" ht="15.6" x14ac:dyDescent="0.3">
      <c r="A409" s="16">
        <f t="shared" si="3"/>
        <v>105</v>
      </c>
      <c r="B409" s="55">
        <f>IF(Inskrivning!A1111="d",Inskrivning!J1111,0)</f>
        <v>0</v>
      </c>
      <c r="C409" s="35">
        <f>IF(Inskrivning!A1111="d",Inskrivning!K1111,0)</f>
        <v>0</v>
      </c>
      <c r="D409" s="16">
        <f>IF(Inskrivning!A1111="d",Inskrivning!L1111,0)</f>
        <v>0</v>
      </c>
      <c r="E409" s="16">
        <f>IF(Inskrivning!A1111="d",Inskrivning!M1111,0)</f>
        <v>0</v>
      </c>
      <c r="F409" s="16">
        <f>IF(Inskrivning!A1111="d",Inskrivning!N1111,0)</f>
        <v>0</v>
      </c>
      <c r="G409" s="16">
        <f>IF(Inskrivning!A1111="d",Inskrivning!O1111,0)</f>
        <v>0</v>
      </c>
      <c r="H409" s="16">
        <f>IF(Inskrivning!A1111="d",Inskrivning!P1111,0)</f>
        <v>0</v>
      </c>
      <c r="I409" s="73">
        <f>IF(Inskrivning!A1111="d",Inskrivning!Q1111,0)</f>
        <v>0</v>
      </c>
      <c r="J409" s="16">
        <f>IF(Inskrivning!A1111="d",Inskrivning!R1111,0)</f>
        <v>0</v>
      </c>
      <c r="K409" s="16">
        <f>IF(Inskrivning!A1111="d",Inskrivning!S1111,0)</f>
        <v>0</v>
      </c>
      <c r="L409" s="16">
        <f>IF(Inskrivning!A1111="d",Inskrivning!T1111,0)</f>
        <v>0</v>
      </c>
      <c r="M409" s="16">
        <f>IF(Inskrivning!A1111="d",Inskrivning!U1111,0)</f>
        <v>0</v>
      </c>
      <c r="N409" s="16">
        <f>IF(Inskrivning!A1111="d",Inskrivning!V1111,0)</f>
        <v>0</v>
      </c>
      <c r="O409" s="73">
        <f>IF(Inskrivning!A1111="d",Inskrivning!W1111,0)</f>
        <v>0</v>
      </c>
      <c r="P409" s="73">
        <f>IF(Inskrivning!A1111="d",Inskrivning!X1111,0)</f>
        <v>0</v>
      </c>
      <c r="Q409" s="113"/>
    </row>
    <row r="410" spans="1:17" ht="15.6" x14ac:dyDescent="0.3">
      <c r="A410" s="16">
        <f t="shared" si="3"/>
        <v>106</v>
      </c>
      <c r="B410" s="55">
        <f>IF(Inskrivning!A1112="d",Inskrivning!J1112,0)</f>
        <v>0</v>
      </c>
      <c r="C410" s="35">
        <f>IF(Inskrivning!A1112="d",Inskrivning!K1112,0)</f>
        <v>0</v>
      </c>
      <c r="D410" s="16">
        <f>IF(Inskrivning!A1112="d",Inskrivning!L1112,0)</f>
        <v>0</v>
      </c>
      <c r="E410" s="16">
        <f>IF(Inskrivning!A1112="d",Inskrivning!M1112,0)</f>
        <v>0</v>
      </c>
      <c r="F410" s="16">
        <f>IF(Inskrivning!A1112="d",Inskrivning!N1112,0)</f>
        <v>0</v>
      </c>
      <c r="G410" s="16">
        <f>IF(Inskrivning!A1112="d",Inskrivning!O1112,0)</f>
        <v>0</v>
      </c>
      <c r="H410" s="16">
        <f>IF(Inskrivning!A1112="d",Inskrivning!P1112,0)</f>
        <v>0</v>
      </c>
      <c r="I410" s="73">
        <f>IF(Inskrivning!A1112="d",Inskrivning!Q1112,0)</f>
        <v>0</v>
      </c>
      <c r="J410" s="16">
        <f>IF(Inskrivning!A1112="d",Inskrivning!R1112,0)</f>
        <v>0</v>
      </c>
      <c r="K410" s="16">
        <f>IF(Inskrivning!A1112="d",Inskrivning!S1112,0)</f>
        <v>0</v>
      </c>
      <c r="L410" s="16">
        <f>IF(Inskrivning!A1112="d",Inskrivning!T1112,0)</f>
        <v>0</v>
      </c>
      <c r="M410" s="16">
        <f>IF(Inskrivning!A1112="d",Inskrivning!U1112,0)</f>
        <v>0</v>
      </c>
      <c r="N410" s="16">
        <f>IF(Inskrivning!A1112="d",Inskrivning!V1112,0)</f>
        <v>0</v>
      </c>
      <c r="O410" s="73">
        <f>IF(Inskrivning!A1112="d",Inskrivning!W1112,0)</f>
        <v>0</v>
      </c>
      <c r="P410" s="73">
        <f>IF(Inskrivning!A1112="d",Inskrivning!X1112,0)</f>
        <v>0</v>
      </c>
      <c r="Q410" s="113"/>
    </row>
    <row r="411" spans="1:17" ht="15.6" x14ac:dyDescent="0.3">
      <c r="A411" s="16">
        <f t="shared" si="3"/>
        <v>107</v>
      </c>
      <c r="B411" s="55">
        <f>IF(Inskrivning!A1113="d",Inskrivning!J1113,0)</f>
        <v>0</v>
      </c>
      <c r="C411" s="35">
        <f>IF(Inskrivning!A1113="d",Inskrivning!K1113,0)</f>
        <v>0</v>
      </c>
      <c r="D411" s="16">
        <f>IF(Inskrivning!A1113="d",Inskrivning!L1113,0)</f>
        <v>0</v>
      </c>
      <c r="E411" s="16">
        <f>IF(Inskrivning!A1113="d",Inskrivning!M1113,0)</f>
        <v>0</v>
      </c>
      <c r="F411" s="16">
        <f>IF(Inskrivning!A1113="d",Inskrivning!N1113,0)</f>
        <v>0</v>
      </c>
      <c r="G411" s="16">
        <f>IF(Inskrivning!A1113="d",Inskrivning!O1113,0)</f>
        <v>0</v>
      </c>
      <c r="H411" s="16">
        <f>IF(Inskrivning!A1113="d",Inskrivning!P1113,0)</f>
        <v>0</v>
      </c>
      <c r="I411" s="73">
        <f>IF(Inskrivning!A1113="d",Inskrivning!Q1113,0)</f>
        <v>0</v>
      </c>
      <c r="J411" s="16">
        <f>IF(Inskrivning!A1113="d",Inskrivning!R1113,0)</f>
        <v>0</v>
      </c>
      <c r="K411" s="16">
        <f>IF(Inskrivning!A1113="d",Inskrivning!S1113,0)</f>
        <v>0</v>
      </c>
      <c r="L411" s="16">
        <f>IF(Inskrivning!A1113="d",Inskrivning!T1113,0)</f>
        <v>0</v>
      </c>
      <c r="M411" s="16">
        <f>IF(Inskrivning!A1113="d",Inskrivning!U1113,0)</f>
        <v>0</v>
      </c>
      <c r="N411" s="16">
        <f>IF(Inskrivning!A1113="d",Inskrivning!V1113,0)</f>
        <v>0</v>
      </c>
      <c r="O411" s="73">
        <f>IF(Inskrivning!A1113="d",Inskrivning!W1113,0)</f>
        <v>0</v>
      </c>
      <c r="P411" s="73">
        <f>IF(Inskrivning!A1113="d",Inskrivning!X1113,0)</f>
        <v>0</v>
      </c>
      <c r="Q411" s="113"/>
    </row>
    <row r="412" spans="1:17" ht="15.6" x14ac:dyDescent="0.3">
      <c r="A412" s="16">
        <f t="shared" si="3"/>
        <v>108</v>
      </c>
      <c r="B412" s="55">
        <f>IF(Inskrivning!A1114="d",Inskrivning!J1114,0)</f>
        <v>0</v>
      </c>
      <c r="C412" s="35">
        <f>IF(Inskrivning!A1114="d",Inskrivning!K1114,0)</f>
        <v>0</v>
      </c>
      <c r="D412" s="16">
        <f>IF(Inskrivning!A1114="d",Inskrivning!L1114,0)</f>
        <v>0</v>
      </c>
      <c r="E412" s="16">
        <f>IF(Inskrivning!A1114="d",Inskrivning!M1114,0)</f>
        <v>0</v>
      </c>
      <c r="F412" s="16">
        <f>IF(Inskrivning!A1114="d",Inskrivning!N1114,0)</f>
        <v>0</v>
      </c>
      <c r="G412" s="16">
        <f>IF(Inskrivning!A1114="d",Inskrivning!O1114,0)</f>
        <v>0</v>
      </c>
      <c r="H412" s="16">
        <f>IF(Inskrivning!A1114="d",Inskrivning!P1114,0)</f>
        <v>0</v>
      </c>
      <c r="I412" s="73">
        <f>IF(Inskrivning!A1114="d",Inskrivning!Q1114,0)</f>
        <v>0</v>
      </c>
      <c r="J412" s="16">
        <f>IF(Inskrivning!A1114="d",Inskrivning!R1114,0)</f>
        <v>0</v>
      </c>
      <c r="K412" s="16">
        <f>IF(Inskrivning!A1114="d",Inskrivning!S1114,0)</f>
        <v>0</v>
      </c>
      <c r="L412" s="16">
        <f>IF(Inskrivning!A1114="d",Inskrivning!T1114,0)</f>
        <v>0</v>
      </c>
      <c r="M412" s="16">
        <f>IF(Inskrivning!A1114="d",Inskrivning!U1114,0)</f>
        <v>0</v>
      </c>
      <c r="N412" s="16">
        <f>IF(Inskrivning!A1114="d",Inskrivning!V1114,0)</f>
        <v>0</v>
      </c>
      <c r="O412" s="73">
        <f>IF(Inskrivning!A1114="d",Inskrivning!W1114,0)</f>
        <v>0</v>
      </c>
      <c r="P412" s="73">
        <f>IF(Inskrivning!A1114="d",Inskrivning!X1114,0)</f>
        <v>0</v>
      </c>
      <c r="Q412" s="113"/>
    </row>
    <row r="413" spans="1:17" ht="15.6" x14ac:dyDescent="0.3">
      <c r="A413" s="16">
        <f t="shared" si="3"/>
        <v>109</v>
      </c>
      <c r="B413" s="55">
        <f>IF(Inskrivning!A1115="d",Inskrivning!J1115,0)</f>
        <v>0</v>
      </c>
      <c r="C413" s="35">
        <f>IF(Inskrivning!A1115="d",Inskrivning!K1115,0)</f>
        <v>0</v>
      </c>
      <c r="D413" s="16">
        <f>IF(Inskrivning!A1115="d",Inskrivning!L1115,0)</f>
        <v>0</v>
      </c>
      <c r="E413" s="16">
        <f>IF(Inskrivning!A1115="d",Inskrivning!M1115,0)</f>
        <v>0</v>
      </c>
      <c r="F413" s="16">
        <f>IF(Inskrivning!A1115="d",Inskrivning!N1115,0)</f>
        <v>0</v>
      </c>
      <c r="G413" s="16">
        <f>IF(Inskrivning!A1115="d",Inskrivning!O1115,0)</f>
        <v>0</v>
      </c>
      <c r="H413" s="16">
        <f>IF(Inskrivning!A1115="d",Inskrivning!P1115,0)</f>
        <v>0</v>
      </c>
      <c r="I413" s="73">
        <f>IF(Inskrivning!A1115="d",Inskrivning!Q1115,0)</f>
        <v>0</v>
      </c>
      <c r="J413" s="16">
        <f>IF(Inskrivning!A1115="d",Inskrivning!R1115,0)</f>
        <v>0</v>
      </c>
      <c r="K413" s="16">
        <f>IF(Inskrivning!A1115="d",Inskrivning!S1115,0)</f>
        <v>0</v>
      </c>
      <c r="L413" s="16">
        <f>IF(Inskrivning!A1115="d",Inskrivning!T1115,0)</f>
        <v>0</v>
      </c>
      <c r="M413" s="16">
        <f>IF(Inskrivning!A1115="d",Inskrivning!U1115,0)</f>
        <v>0</v>
      </c>
      <c r="N413" s="16">
        <f>IF(Inskrivning!A1115="d",Inskrivning!V1115,0)</f>
        <v>0</v>
      </c>
      <c r="O413" s="73">
        <f>IF(Inskrivning!A1115="d",Inskrivning!W1115,0)</f>
        <v>0</v>
      </c>
      <c r="P413" s="73">
        <f>IF(Inskrivning!A1115="d",Inskrivning!X1115,0)</f>
        <v>0</v>
      </c>
      <c r="Q413" s="113"/>
    </row>
    <row r="414" spans="1:17" ht="15.6" x14ac:dyDescent="0.3">
      <c r="A414" s="16">
        <f t="shared" si="3"/>
        <v>110</v>
      </c>
      <c r="B414" s="55">
        <f>IF(Inskrivning!A1116="d",Inskrivning!J1116,0)</f>
        <v>0</v>
      </c>
      <c r="C414" s="35">
        <f>IF(Inskrivning!A1116="d",Inskrivning!K1116,0)</f>
        <v>0</v>
      </c>
      <c r="D414" s="16">
        <f>IF(Inskrivning!A1116="d",Inskrivning!L1116,0)</f>
        <v>0</v>
      </c>
      <c r="E414" s="16">
        <f>IF(Inskrivning!A1116="d",Inskrivning!M1116,0)</f>
        <v>0</v>
      </c>
      <c r="F414" s="16">
        <f>IF(Inskrivning!A1116="d",Inskrivning!N1116,0)</f>
        <v>0</v>
      </c>
      <c r="G414" s="16">
        <f>IF(Inskrivning!A1116="d",Inskrivning!O1116,0)</f>
        <v>0</v>
      </c>
      <c r="H414" s="16">
        <f>IF(Inskrivning!A1116="d",Inskrivning!P1116,0)</f>
        <v>0</v>
      </c>
      <c r="I414" s="73">
        <f>IF(Inskrivning!A1116="d",Inskrivning!Q1116,0)</f>
        <v>0</v>
      </c>
      <c r="J414" s="16">
        <f>IF(Inskrivning!A1116="d",Inskrivning!R1116,0)</f>
        <v>0</v>
      </c>
      <c r="K414" s="16">
        <f>IF(Inskrivning!A1116="d",Inskrivning!S1116,0)</f>
        <v>0</v>
      </c>
      <c r="L414" s="16">
        <f>IF(Inskrivning!A1116="d",Inskrivning!T1116,0)</f>
        <v>0</v>
      </c>
      <c r="M414" s="16">
        <f>IF(Inskrivning!A1116="d",Inskrivning!U1116,0)</f>
        <v>0</v>
      </c>
      <c r="N414" s="16">
        <f>IF(Inskrivning!A1116="d",Inskrivning!V1116,0)</f>
        <v>0</v>
      </c>
      <c r="O414" s="73">
        <f>IF(Inskrivning!A1116="d",Inskrivning!W1116,0)</f>
        <v>0</v>
      </c>
      <c r="P414" s="73">
        <f>IF(Inskrivning!A1116="d",Inskrivning!X1116,0)</f>
        <v>0</v>
      </c>
      <c r="Q414" s="113"/>
    </row>
    <row r="415" spans="1:17" ht="15.6" x14ac:dyDescent="0.3">
      <c r="A415" s="16">
        <f t="shared" si="3"/>
        <v>111</v>
      </c>
      <c r="B415" s="55">
        <f>IF(Inskrivning!A1117="d",Inskrivning!J1117,0)</f>
        <v>0</v>
      </c>
      <c r="C415" s="35">
        <f>IF(Inskrivning!A1117="d",Inskrivning!K1117,0)</f>
        <v>0</v>
      </c>
      <c r="D415" s="16">
        <f>IF(Inskrivning!A1117="d",Inskrivning!L1117,0)</f>
        <v>0</v>
      </c>
      <c r="E415" s="16">
        <f>IF(Inskrivning!A1117="d",Inskrivning!M1117,0)</f>
        <v>0</v>
      </c>
      <c r="F415" s="16">
        <f>IF(Inskrivning!A1117="d",Inskrivning!N1117,0)</f>
        <v>0</v>
      </c>
      <c r="G415" s="16">
        <f>IF(Inskrivning!A1117="d",Inskrivning!O1117,0)</f>
        <v>0</v>
      </c>
      <c r="H415" s="16">
        <f>IF(Inskrivning!A1117="d",Inskrivning!P1117,0)</f>
        <v>0</v>
      </c>
      <c r="I415" s="73">
        <f>IF(Inskrivning!A1117="d",Inskrivning!Q1117,0)</f>
        <v>0</v>
      </c>
      <c r="J415" s="16">
        <f>IF(Inskrivning!A1117="d",Inskrivning!R1117,0)</f>
        <v>0</v>
      </c>
      <c r="K415" s="16">
        <f>IF(Inskrivning!A1117="d",Inskrivning!S1117,0)</f>
        <v>0</v>
      </c>
      <c r="L415" s="16">
        <f>IF(Inskrivning!A1117="d",Inskrivning!T1117,0)</f>
        <v>0</v>
      </c>
      <c r="M415" s="16">
        <f>IF(Inskrivning!A1117="d",Inskrivning!U1117,0)</f>
        <v>0</v>
      </c>
      <c r="N415" s="16">
        <f>IF(Inskrivning!A1117="d",Inskrivning!V1117,0)</f>
        <v>0</v>
      </c>
      <c r="O415" s="73">
        <f>IF(Inskrivning!A1117="d",Inskrivning!W1117,0)</f>
        <v>0</v>
      </c>
      <c r="P415" s="73">
        <f>IF(Inskrivning!A1117="d",Inskrivning!X1117,0)</f>
        <v>0</v>
      </c>
      <c r="Q415" s="113"/>
    </row>
    <row r="416" spans="1:17" ht="15.6" x14ac:dyDescent="0.3">
      <c r="A416" s="16">
        <f t="shared" si="3"/>
        <v>112</v>
      </c>
      <c r="B416" s="55">
        <f>IF(Inskrivning!A1118="d",Inskrivning!J1118,0)</f>
        <v>0</v>
      </c>
      <c r="C416" s="35">
        <f>IF(Inskrivning!A1118="d",Inskrivning!K1118,0)</f>
        <v>0</v>
      </c>
      <c r="D416" s="16">
        <f>IF(Inskrivning!A1118="d",Inskrivning!L1118,0)</f>
        <v>0</v>
      </c>
      <c r="E416" s="16">
        <f>IF(Inskrivning!A1118="d",Inskrivning!M1118,0)</f>
        <v>0</v>
      </c>
      <c r="F416" s="16">
        <f>IF(Inskrivning!A1118="d",Inskrivning!N1118,0)</f>
        <v>0</v>
      </c>
      <c r="G416" s="16">
        <f>IF(Inskrivning!A1118="d",Inskrivning!O1118,0)</f>
        <v>0</v>
      </c>
      <c r="H416" s="16">
        <f>IF(Inskrivning!A1118="d",Inskrivning!P1118,0)</f>
        <v>0</v>
      </c>
      <c r="I416" s="73">
        <f>IF(Inskrivning!A1118="d",Inskrivning!Q1118,0)</f>
        <v>0</v>
      </c>
      <c r="J416" s="16">
        <f>IF(Inskrivning!A1118="d",Inskrivning!R1118,0)</f>
        <v>0</v>
      </c>
      <c r="K416" s="16">
        <f>IF(Inskrivning!A1118="d",Inskrivning!S1118,0)</f>
        <v>0</v>
      </c>
      <c r="L416" s="16">
        <f>IF(Inskrivning!A1118="d",Inskrivning!T1118,0)</f>
        <v>0</v>
      </c>
      <c r="M416" s="16">
        <f>IF(Inskrivning!A1118="d",Inskrivning!U1118,0)</f>
        <v>0</v>
      </c>
      <c r="N416" s="16">
        <f>IF(Inskrivning!A1118="d",Inskrivning!V1118,0)</f>
        <v>0</v>
      </c>
      <c r="O416" s="73">
        <f>IF(Inskrivning!A1118="d",Inskrivning!W1118,0)</f>
        <v>0</v>
      </c>
      <c r="P416" s="73">
        <f>IF(Inskrivning!A1118="d",Inskrivning!X1118,0)</f>
        <v>0</v>
      </c>
      <c r="Q416" s="113"/>
    </row>
    <row r="417" spans="1:17" ht="15.6" x14ac:dyDescent="0.3">
      <c r="A417" s="16">
        <f t="shared" si="3"/>
        <v>113</v>
      </c>
      <c r="B417" s="55">
        <f>IF(Inskrivning!A1119="d",Inskrivning!J1119,0)</f>
        <v>0</v>
      </c>
      <c r="C417" s="35">
        <f>IF(Inskrivning!A1119="d",Inskrivning!K1119,0)</f>
        <v>0</v>
      </c>
      <c r="D417" s="16">
        <f>IF(Inskrivning!A1119="d",Inskrivning!L1119,0)</f>
        <v>0</v>
      </c>
      <c r="E417" s="16">
        <f>IF(Inskrivning!A1119="d",Inskrivning!M1119,0)</f>
        <v>0</v>
      </c>
      <c r="F417" s="16">
        <f>IF(Inskrivning!A1119="d",Inskrivning!N1119,0)</f>
        <v>0</v>
      </c>
      <c r="G417" s="16">
        <f>IF(Inskrivning!A1119="d",Inskrivning!O1119,0)</f>
        <v>0</v>
      </c>
      <c r="H417" s="16">
        <f>IF(Inskrivning!A1119="d",Inskrivning!P1119,0)</f>
        <v>0</v>
      </c>
      <c r="I417" s="73">
        <f>IF(Inskrivning!A1119="d",Inskrivning!Q1119,0)</f>
        <v>0</v>
      </c>
      <c r="J417" s="16">
        <f>IF(Inskrivning!A1119="d",Inskrivning!R1119,0)</f>
        <v>0</v>
      </c>
      <c r="K417" s="16">
        <f>IF(Inskrivning!A1119="d",Inskrivning!S1119,0)</f>
        <v>0</v>
      </c>
      <c r="L417" s="16">
        <f>IF(Inskrivning!A1119="d",Inskrivning!T1119,0)</f>
        <v>0</v>
      </c>
      <c r="M417" s="16">
        <f>IF(Inskrivning!A1119="d",Inskrivning!U1119,0)</f>
        <v>0</v>
      </c>
      <c r="N417" s="16">
        <f>IF(Inskrivning!A1119="d",Inskrivning!V1119,0)</f>
        <v>0</v>
      </c>
      <c r="O417" s="73">
        <f>IF(Inskrivning!A1119="d",Inskrivning!W1119,0)</f>
        <v>0</v>
      </c>
      <c r="P417" s="73">
        <f>IF(Inskrivning!A1119="d",Inskrivning!X1119,0)</f>
        <v>0</v>
      </c>
      <c r="Q417" s="113"/>
    </row>
    <row r="418" spans="1:17" ht="15.6" x14ac:dyDescent="0.3">
      <c r="A418" s="16">
        <f t="shared" si="3"/>
        <v>114</v>
      </c>
      <c r="B418" s="55">
        <f>IF(Inskrivning!A1120="d",Inskrivning!J1120,0)</f>
        <v>0</v>
      </c>
      <c r="C418" s="35">
        <f>IF(Inskrivning!A1120="d",Inskrivning!K1120,0)</f>
        <v>0</v>
      </c>
      <c r="D418" s="16">
        <f>IF(Inskrivning!A1120="d",Inskrivning!L1120,0)</f>
        <v>0</v>
      </c>
      <c r="E418" s="16">
        <f>IF(Inskrivning!A1120="d",Inskrivning!M1120,0)</f>
        <v>0</v>
      </c>
      <c r="F418" s="16">
        <f>IF(Inskrivning!A1120="d",Inskrivning!N1120,0)</f>
        <v>0</v>
      </c>
      <c r="G418" s="16">
        <f>IF(Inskrivning!A1120="d",Inskrivning!O1120,0)</f>
        <v>0</v>
      </c>
      <c r="H418" s="16">
        <f>IF(Inskrivning!A1120="d",Inskrivning!P1120,0)</f>
        <v>0</v>
      </c>
      <c r="I418" s="73">
        <f>IF(Inskrivning!A1120="d",Inskrivning!Q1120,0)</f>
        <v>0</v>
      </c>
      <c r="J418" s="16">
        <f>IF(Inskrivning!A1120="d",Inskrivning!R1120,0)</f>
        <v>0</v>
      </c>
      <c r="K418" s="16">
        <f>IF(Inskrivning!A1120="d",Inskrivning!S1120,0)</f>
        <v>0</v>
      </c>
      <c r="L418" s="16">
        <f>IF(Inskrivning!A1120="d",Inskrivning!T1120,0)</f>
        <v>0</v>
      </c>
      <c r="M418" s="16">
        <f>IF(Inskrivning!A1120="d",Inskrivning!U1120,0)</f>
        <v>0</v>
      </c>
      <c r="N418" s="16">
        <f>IF(Inskrivning!A1120="d",Inskrivning!V1120,0)</f>
        <v>0</v>
      </c>
      <c r="O418" s="73">
        <f>IF(Inskrivning!A1120="d",Inskrivning!W1120,0)</f>
        <v>0</v>
      </c>
      <c r="P418" s="73">
        <f>IF(Inskrivning!A1120="d",Inskrivning!X1120,0)</f>
        <v>0</v>
      </c>
      <c r="Q418" s="113"/>
    </row>
    <row r="419" spans="1:17" ht="15.6" x14ac:dyDescent="0.3">
      <c r="A419" s="16">
        <f t="shared" si="3"/>
        <v>115</v>
      </c>
      <c r="B419" s="55">
        <f>IF(Inskrivning!A1121="d",Inskrivning!J1121,0)</f>
        <v>0</v>
      </c>
      <c r="C419" s="35">
        <f>IF(Inskrivning!A1121="d",Inskrivning!K1121,0)</f>
        <v>0</v>
      </c>
      <c r="D419" s="16">
        <f>IF(Inskrivning!A1121="d",Inskrivning!L1121,0)</f>
        <v>0</v>
      </c>
      <c r="E419" s="16">
        <f>IF(Inskrivning!A1121="d",Inskrivning!M1121,0)</f>
        <v>0</v>
      </c>
      <c r="F419" s="16">
        <f>IF(Inskrivning!A1121="d",Inskrivning!N1121,0)</f>
        <v>0</v>
      </c>
      <c r="G419" s="16">
        <f>IF(Inskrivning!A1121="d",Inskrivning!O1121,0)</f>
        <v>0</v>
      </c>
      <c r="H419" s="16">
        <f>IF(Inskrivning!A1121="d",Inskrivning!P1121,0)</f>
        <v>0</v>
      </c>
      <c r="I419" s="73">
        <f>IF(Inskrivning!A1121="d",Inskrivning!Q1121,0)</f>
        <v>0</v>
      </c>
      <c r="J419" s="16">
        <f>IF(Inskrivning!A1121="d",Inskrivning!R1121,0)</f>
        <v>0</v>
      </c>
      <c r="K419" s="16">
        <f>IF(Inskrivning!A1121="d",Inskrivning!S1121,0)</f>
        <v>0</v>
      </c>
      <c r="L419" s="16">
        <f>IF(Inskrivning!A1121="d",Inskrivning!T1121,0)</f>
        <v>0</v>
      </c>
      <c r="M419" s="16">
        <f>IF(Inskrivning!A1121="d",Inskrivning!U1121,0)</f>
        <v>0</v>
      </c>
      <c r="N419" s="16">
        <f>IF(Inskrivning!A1121="d",Inskrivning!V1121,0)</f>
        <v>0</v>
      </c>
      <c r="O419" s="73">
        <f>IF(Inskrivning!A1121="d",Inskrivning!W1121,0)</f>
        <v>0</v>
      </c>
      <c r="P419" s="73">
        <f>IF(Inskrivning!A1121="d",Inskrivning!X1121,0)</f>
        <v>0</v>
      </c>
      <c r="Q419" s="113"/>
    </row>
    <row r="420" spans="1:17" ht="15.6" x14ac:dyDescent="0.3">
      <c r="A420" s="16">
        <f t="shared" si="3"/>
        <v>116</v>
      </c>
      <c r="B420" s="55">
        <f>IF(Inskrivning!A1122="d",Inskrivning!J1122,0)</f>
        <v>0</v>
      </c>
      <c r="C420" s="35">
        <f>IF(Inskrivning!A1122="d",Inskrivning!K1122,0)</f>
        <v>0</v>
      </c>
      <c r="D420" s="16">
        <f>IF(Inskrivning!A1122="d",Inskrivning!L1122,0)</f>
        <v>0</v>
      </c>
      <c r="E420" s="16">
        <f>IF(Inskrivning!A1122="d",Inskrivning!M1122,0)</f>
        <v>0</v>
      </c>
      <c r="F420" s="16">
        <f>IF(Inskrivning!A1122="d",Inskrivning!N1122,0)</f>
        <v>0</v>
      </c>
      <c r="G420" s="16">
        <f>IF(Inskrivning!A1122="d",Inskrivning!O1122,0)</f>
        <v>0</v>
      </c>
      <c r="H420" s="16">
        <f>IF(Inskrivning!A1122="d",Inskrivning!P1122,0)</f>
        <v>0</v>
      </c>
      <c r="I420" s="73">
        <f>IF(Inskrivning!A1122="d",Inskrivning!Q1122,0)</f>
        <v>0</v>
      </c>
      <c r="J420" s="16">
        <f>IF(Inskrivning!A1122="d",Inskrivning!R1122,0)</f>
        <v>0</v>
      </c>
      <c r="K420" s="16">
        <f>IF(Inskrivning!A1122="d",Inskrivning!S1122,0)</f>
        <v>0</v>
      </c>
      <c r="L420" s="16">
        <f>IF(Inskrivning!A1122="d",Inskrivning!T1122,0)</f>
        <v>0</v>
      </c>
      <c r="M420" s="16">
        <f>IF(Inskrivning!A1122="d",Inskrivning!U1122,0)</f>
        <v>0</v>
      </c>
      <c r="N420" s="16">
        <f>IF(Inskrivning!A1122="d",Inskrivning!V1122,0)</f>
        <v>0</v>
      </c>
      <c r="O420" s="73">
        <f>IF(Inskrivning!A1122="d",Inskrivning!W1122,0)</f>
        <v>0</v>
      </c>
      <c r="P420" s="73">
        <f>IF(Inskrivning!A1122="d",Inskrivning!X1122,0)</f>
        <v>0</v>
      </c>
      <c r="Q420" s="113"/>
    </row>
    <row r="421" spans="1:17" ht="15.6" x14ac:dyDescent="0.3">
      <c r="A421" s="16">
        <f t="shared" si="3"/>
        <v>117</v>
      </c>
      <c r="B421" s="55">
        <f>IF(Inskrivning!A1123="d",Inskrivning!J1123,0)</f>
        <v>0</v>
      </c>
      <c r="C421" s="35">
        <f>IF(Inskrivning!A1123="d",Inskrivning!K1123,0)</f>
        <v>0</v>
      </c>
      <c r="D421" s="16">
        <f>IF(Inskrivning!A1123="d",Inskrivning!L1123,0)</f>
        <v>0</v>
      </c>
      <c r="E421" s="16">
        <f>IF(Inskrivning!A1123="d",Inskrivning!M1123,0)</f>
        <v>0</v>
      </c>
      <c r="F421" s="16">
        <f>IF(Inskrivning!A1123="d",Inskrivning!N1123,0)</f>
        <v>0</v>
      </c>
      <c r="G421" s="16">
        <f>IF(Inskrivning!A1123="d",Inskrivning!O1123,0)</f>
        <v>0</v>
      </c>
      <c r="H421" s="16">
        <f>IF(Inskrivning!A1123="d",Inskrivning!P1123,0)</f>
        <v>0</v>
      </c>
      <c r="I421" s="73">
        <f>IF(Inskrivning!A1123="d",Inskrivning!Q1123,0)</f>
        <v>0</v>
      </c>
      <c r="J421" s="16">
        <f>IF(Inskrivning!A1123="d",Inskrivning!R1123,0)</f>
        <v>0</v>
      </c>
      <c r="K421" s="16">
        <f>IF(Inskrivning!A1123="d",Inskrivning!S1123,0)</f>
        <v>0</v>
      </c>
      <c r="L421" s="16">
        <f>IF(Inskrivning!A1123="d",Inskrivning!T1123,0)</f>
        <v>0</v>
      </c>
      <c r="M421" s="16">
        <f>IF(Inskrivning!A1123="d",Inskrivning!U1123,0)</f>
        <v>0</v>
      </c>
      <c r="N421" s="16">
        <f>IF(Inskrivning!A1123="d",Inskrivning!V1123,0)</f>
        <v>0</v>
      </c>
      <c r="O421" s="73">
        <f>IF(Inskrivning!A1123="d",Inskrivning!W1123,0)</f>
        <v>0</v>
      </c>
      <c r="P421" s="73">
        <f>IF(Inskrivning!A1123="d",Inskrivning!X1123,0)</f>
        <v>0</v>
      </c>
      <c r="Q421" s="113"/>
    </row>
    <row r="422" spans="1:17" ht="15.6" x14ac:dyDescent="0.3">
      <c r="A422" s="16">
        <f t="shared" si="3"/>
        <v>118</v>
      </c>
      <c r="B422" s="55">
        <f>IF(Inskrivning!A1124="d",Inskrivning!J1124,0)</f>
        <v>0</v>
      </c>
      <c r="C422" s="35">
        <f>IF(Inskrivning!A1124="d",Inskrivning!K1124,0)</f>
        <v>0</v>
      </c>
      <c r="D422" s="16">
        <f>IF(Inskrivning!A1124="d",Inskrivning!L1124,0)</f>
        <v>0</v>
      </c>
      <c r="E422" s="16">
        <f>IF(Inskrivning!A1124="d",Inskrivning!M1124,0)</f>
        <v>0</v>
      </c>
      <c r="F422" s="16">
        <f>IF(Inskrivning!A1124="d",Inskrivning!N1124,0)</f>
        <v>0</v>
      </c>
      <c r="G422" s="16">
        <f>IF(Inskrivning!A1124="d",Inskrivning!O1124,0)</f>
        <v>0</v>
      </c>
      <c r="H422" s="16">
        <f>IF(Inskrivning!A1124="d",Inskrivning!P1124,0)</f>
        <v>0</v>
      </c>
      <c r="I422" s="73">
        <f>IF(Inskrivning!A1124="d",Inskrivning!Q1124,0)</f>
        <v>0</v>
      </c>
      <c r="J422" s="16">
        <f>IF(Inskrivning!A1124="d",Inskrivning!R1124,0)</f>
        <v>0</v>
      </c>
      <c r="K422" s="16">
        <f>IF(Inskrivning!A1124="d",Inskrivning!S1124,0)</f>
        <v>0</v>
      </c>
      <c r="L422" s="16">
        <f>IF(Inskrivning!A1124="d",Inskrivning!T1124,0)</f>
        <v>0</v>
      </c>
      <c r="M422" s="16">
        <f>IF(Inskrivning!A1124="d",Inskrivning!U1124,0)</f>
        <v>0</v>
      </c>
      <c r="N422" s="16">
        <f>IF(Inskrivning!A1124="d",Inskrivning!V1124,0)</f>
        <v>0</v>
      </c>
      <c r="O422" s="73">
        <f>IF(Inskrivning!A1124="d",Inskrivning!W1124,0)</f>
        <v>0</v>
      </c>
      <c r="P422" s="73">
        <f>IF(Inskrivning!A1124="d",Inskrivning!X1124,0)</f>
        <v>0</v>
      </c>
      <c r="Q422" s="113"/>
    </row>
    <row r="423" spans="1:17" ht="15.6" x14ac:dyDescent="0.3">
      <c r="A423" s="16">
        <f t="shared" si="3"/>
        <v>119</v>
      </c>
      <c r="B423" s="55">
        <f>IF(Inskrivning!A1125="d",Inskrivning!J1125,0)</f>
        <v>0</v>
      </c>
      <c r="C423" s="35">
        <f>IF(Inskrivning!A1125="d",Inskrivning!K1125,0)</f>
        <v>0</v>
      </c>
      <c r="D423" s="16">
        <f>IF(Inskrivning!A1125="d",Inskrivning!L1125,0)</f>
        <v>0</v>
      </c>
      <c r="E423" s="16">
        <f>IF(Inskrivning!A1125="d",Inskrivning!M1125,0)</f>
        <v>0</v>
      </c>
      <c r="F423" s="16">
        <f>IF(Inskrivning!A1125="d",Inskrivning!N1125,0)</f>
        <v>0</v>
      </c>
      <c r="G423" s="16">
        <f>IF(Inskrivning!A1125="d",Inskrivning!O1125,0)</f>
        <v>0</v>
      </c>
      <c r="H423" s="16">
        <f>IF(Inskrivning!A1125="d",Inskrivning!P1125,0)</f>
        <v>0</v>
      </c>
      <c r="I423" s="73">
        <f>IF(Inskrivning!A1125="d",Inskrivning!Q1125,0)</f>
        <v>0</v>
      </c>
      <c r="J423" s="16">
        <f>IF(Inskrivning!A1125="d",Inskrivning!R1125,0)</f>
        <v>0</v>
      </c>
      <c r="K423" s="16">
        <f>IF(Inskrivning!A1125="d",Inskrivning!S1125,0)</f>
        <v>0</v>
      </c>
      <c r="L423" s="16">
        <f>IF(Inskrivning!A1125="d",Inskrivning!T1125,0)</f>
        <v>0</v>
      </c>
      <c r="M423" s="16">
        <f>IF(Inskrivning!A1125="d",Inskrivning!U1125,0)</f>
        <v>0</v>
      </c>
      <c r="N423" s="16">
        <f>IF(Inskrivning!A1125="d",Inskrivning!V1125,0)</f>
        <v>0</v>
      </c>
      <c r="O423" s="73">
        <f>IF(Inskrivning!A1125="d",Inskrivning!W1125,0)</f>
        <v>0</v>
      </c>
      <c r="P423" s="73">
        <f>IF(Inskrivning!A1125="d",Inskrivning!X1125,0)</f>
        <v>0</v>
      </c>
      <c r="Q423" s="113"/>
    </row>
    <row r="424" spans="1:17" ht="15.6" x14ac:dyDescent="0.3">
      <c r="A424" s="16">
        <f t="shared" si="3"/>
        <v>120</v>
      </c>
      <c r="B424" s="55">
        <f>IF(Inskrivning!A1126="d",Inskrivning!J1126,0)</f>
        <v>0</v>
      </c>
      <c r="C424" s="35">
        <f>IF(Inskrivning!A1126="d",Inskrivning!K1126,0)</f>
        <v>0</v>
      </c>
      <c r="D424" s="16">
        <f>IF(Inskrivning!A1126="d",Inskrivning!L1126,0)</f>
        <v>0</v>
      </c>
      <c r="E424" s="16">
        <f>IF(Inskrivning!A1126="d",Inskrivning!M1126,0)</f>
        <v>0</v>
      </c>
      <c r="F424" s="16">
        <f>IF(Inskrivning!A1126="d",Inskrivning!N1126,0)</f>
        <v>0</v>
      </c>
      <c r="G424" s="16">
        <f>IF(Inskrivning!A1126="d",Inskrivning!O1126,0)</f>
        <v>0</v>
      </c>
      <c r="H424" s="16">
        <f>IF(Inskrivning!A1126="d",Inskrivning!P1126,0)</f>
        <v>0</v>
      </c>
      <c r="I424" s="73">
        <f>IF(Inskrivning!A1126="d",Inskrivning!Q1126,0)</f>
        <v>0</v>
      </c>
      <c r="J424" s="16">
        <f>IF(Inskrivning!A1126="d",Inskrivning!R1126,0)</f>
        <v>0</v>
      </c>
      <c r="K424" s="16">
        <f>IF(Inskrivning!A1126="d",Inskrivning!S1126,0)</f>
        <v>0</v>
      </c>
      <c r="L424" s="16">
        <f>IF(Inskrivning!A1126="d",Inskrivning!T1126,0)</f>
        <v>0</v>
      </c>
      <c r="M424" s="16">
        <f>IF(Inskrivning!A1126="d",Inskrivning!U1126,0)</f>
        <v>0</v>
      </c>
      <c r="N424" s="16">
        <f>IF(Inskrivning!A1126="d",Inskrivning!V1126,0)</f>
        <v>0</v>
      </c>
      <c r="O424" s="73">
        <f>IF(Inskrivning!A1126="d",Inskrivning!W1126,0)</f>
        <v>0</v>
      </c>
      <c r="P424" s="73">
        <f>IF(Inskrivning!A1126="d",Inskrivning!X1126,0)</f>
        <v>0</v>
      </c>
      <c r="Q424" s="113"/>
    </row>
    <row r="425" spans="1:17" ht="15.6" x14ac:dyDescent="0.3">
      <c r="A425" s="16">
        <f t="shared" si="3"/>
        <v>121</v>
      </c>
      <c r="B425" s="55">
        <f>IF(Inskrivning!A1127="d",Inskrivning!J1127,0)</f>
        <v>0</v>
      </c>
      <c r="C425" s="35">
        <f>IF(Inskrivning!A1127="d",Inskrivning!K1127,0)</f>
        <v>0</v>
      </c>
      <c r="D425" s="16">
        <f>IF(Inskrivning!A1127="d",Inskrivning!L1127,0)</f>
        <v>0</v>
      </c>
      <c r="E425" s="16">
        <f>IF(Inskrivning!A1127="d",Inskrivning!M1127,0)</f>
        <v>0</v>
      </c>
      <c r="F425" s="16">
        <f>IF(Inskrivning!A1127="d",Inskrivning!N1127,0)</f>
        <v>0</v>
      </c>
      <c r="G425" s="16">
        <f>IF(Inskrivning!A1127="d",Inskrivning!O1127,0)</f>
        <v>0</v>
      </c>
      <c r="H425" s="16">
        <f>IF(Inskrivning!A1127="d",Inskrivning!P1127,0)</f>
        <v>0</v>
      </c>
      <c r="I425" s="73">
        <f>IF(Inskrivning!A1127="d",Inskrivning!Q1127,0)</f>
        <v>0</v>
      </c>
      <c r="J425" s="16">
        <f>IF(Inskrivning!A1127="d",Inskrivning!R1127,0)</f>
        <v>0</v>
      </c>
      <c r="K425" s="16">
        <f>IF(Inskrivning!A1127="d",Inskrivning!S1127,0)</f>
        <v>0</v>
      </c>
      <c r="L425" s="16">
        <f>IF(Inskrivning!A1127="d",Inskrivning!T1127,0)</f>
        <v>0</v>
      </c>
      <c r="M425" s="16">
        <f>IF(Inskrivning!A1127="d",Inskrivning!U1127,0)</f>
        <v>0</v>
      </c>
      <c r="N425" s="16">
        <f>IF(Inskrivning!A1127="d",Inskrivning!V1127,0)</f>
        <v>0</v>
      </c>
      <c r="O425" s="73">
        <f>IF(Inskrivning!A1127="d",Inskrivning!W1127,0)</f>
        <v>0</v>
      </c>
      <c r="P425" s="73">
        <f>IF(Inskrivning!A1127="d",Inskrivning!X1127,0)</f>
        <v>0</v>
      </c>
      <c r="Q425" s="113"/>
    </row>
    <row r="426" spans="1:17" ht="15.6" x14ac:dyDescent="0.3">
      <c r="A426" s="16">
        <f t="shared" si="3"/>
        <v>122</v>
      </c>
      <c r="B426" s="55">
        <f>IF(Inskrivning!A1128="d",Inskrivning!J1128,0)</f>
        <v>0</v>
      </c>
      <c r="C426" s="35">
        <f>IF(Inskrivning!A1128="d",Inskrivning!K1128,0)</f>
        <v>0</v>
      </c>
      <c r="D426" s="16">
        <f>IF(Inskrivning!A1128="d",Inskrivning!L1128,0)</f>
        <v>0</v>
      </c>
      <c r="E426" s="16">
        <f>IF(Inskrivning!A1128="d",Inskrivning!M1128,0)</f>
        <v>0</v>
      </c>
      <c r="F426" s="16">
        <f>IF(Inskrivning!A1128="d",Inskrivning!N1128,0)</f>
        <v>0</v>
      </c>
      <c r="G426" s="16">
        <f>IF(Inskrivning!A1128="d",Inskrivning!O1128,0)</f>
        <v>0</v>
      </c>
      <c r="H426" s="16">
        <f>IF(Inskrivning!A1128="d",Inskrivning!P1128,0)</f>
        <v>0</v>
      </c>
      <c r="I426" s="73">
        <f>IF(Inskrivning!A1128="d",Inskrivning!Q1128,0)</f>
        <v>0</v>
      </c>
      <c r="J426" s="16">
        <f>IF(Inskrivning!A1128="d",Inskrivning!R1128,0)</f>
        <v>0</v>
      </c>
      <c r="K426" s="16">
        <f>IF(Inskrivning!A1128="d",Inskrivning!S1128,0)</f>
        <v>0</v>
      </c>
      <c r="L426" s="16">
        <f>IF(Inskrivning!A1128="d",Inskrivning!T1128,0)</f>
        <v>0</v>
      </c>
      <c r="M426" s="16">
        <f>IF(Inskrivning!A1128="d",Inskrivning!U1128,0)</f>
        <v>0</v>
      </c>
      <c r="N426" s="16">
        <f>IF(Inskrivning!A1128="d",Inskrivning!V1128,0)</f>
        <v>0</v>
      </c>
      <c r="O426" s="73">
        <f>IF(Inskrivning!A1128="d",Inskrivning!W1128,0)</f>
        <v>0</v>
      </c>
      <c r="P426" s="73">
        <f>IF(Inskrivning!A1128="d",Inskrivning!X1128,0)</f>
        <v>0</v>
      </c>
      <c r="Q426" s="113"/>
    </row>
    <row r="427" spans="1:17" ht="15.6" x14ac:dyDescent="0.3">
      <c r="A427" s="16">
        <f t="shared" si="3"/>
        <v>123</v>
      </c>
      <c r="B427" s="55">
        <f>IF(Inskrivning!A1129="d",Inskrivning!J1129,0)</f>
        <v>0</v>
      </c>
      <c r="C427" s="35">
        <f>IF(Inskrivning!A1129="d",Inskrivning!K1129,0)</f>
        <v>0</v>
      </c>
      <c r="D427" s="16">
        <f>IF(Inskrivning!A1129="d",Inskrivning!L1129,0)</f>
        <v>0</v>
      </c>
      <c r="E427" s="16">
        <f>IF(Inskrivning!A1129="d",Inskrivning!M1129,0)</f>
        <v>0</v>
      </c>
      <c r="F427" s="16">
        <f>IF(Inskrivning!A1129="d",Inskrivning!N1129,0)</f>
        <v>0</v>
      </c>
      <c r="G427" s="16">
        <f>IF(Inskrivning!A1129="d",Inskrivning!O1129,0)</f>
        <v>0</v>
      </c>
      <c r="H427" s="16">
        <f>IF(Inskrivning!A1129="d",Inskrivning!P1129,0)</f>
        <v>0</v>
      </c>
      <c r="I427" s="73">
        <f>IF(Inskrivning!A1129="d",Inskrivning!Q1129,0)</f>
        <v>0</v>
      </c>
      <c r="J427" s="16">
        <f>IF(Inskrivning!A1129="d",Inskrivning!R1129,0)</f>
        <v>0</v>
      </c>
      <c r="K427" s="16">
        <f>IF(Inskrivning!A1129="d",Inskrivning!S1129,0)</f>
        <v>0</v>
      </c>
      <c r="L427" s="16">
        <f>IF(Inskrivning!A1129="d",Inskrivning!T1129,0)</f>
        <v>0</v>
      </c>
      <c r="M427" s="16">
        <f>IF(Inskrivning!A1129="d",Inskrivning!U1129,0)</f>
        <v>0</v>
      </c>
      <c r="N427" s="16">
        <f>IF(Inskrivning!A1129="d",Inskrivning!V1129,0)</f>
        <v>0</v>
      </c>
      <c r="O427" s="73">
        <f>IF(Inskrivning!A1129="d",Inskrivning!W1129,0)</f>
        <v>0</v>
      </c>
      <c r="P427" s="73">
        <f>IF(Inskrivning!A1129="d",Inskrivning!X1129,0)</f>
        <v>0</v>
      </c>
      <c r="Q427" s="113"/>
    </row>
    <row r="428" spans="1:17" ht="15.6" x14ac:dyDescent="0.3">
      <c r="A428" s="16">
        <f t="shared" si="3"/>
        <v>124</v>
      </c>
      <c r="B428" s="55">
        <f>IF(Inskrivning!A1130="d",Inskrivning!J1130,0)</f>
        <v>0</v>
      </c>
      <c r="C428" s="35">
        <f>IF(Inskrivning!A1130="d",Inskrivning!K1130,0)</f>
        <v>0</v>
      </c>
      <c r="D428" s="16">
        <f>IF(Inskrivning!A1130="d",Inskrivning!L1130,0)</f>
        <v>0</v>
      </c>
      <c r="E428" s="16">
        <f>IF(Inskrivning!A1130="d",Inskrivning!M1130,0)</f>
        <v>0</v>
      </c>
      <c r="F428" s="16">
        <f>IF(Inskrivning!A1130="d",Inskrivning!N1130,0)</f>
        <v>0</v>
      </c>
      <c r="G428" s="16">
        <f>IF(Inskrivning!A1130="d",Inskrivning!O1130,0)</f>
        <v>0</v>
      </c>
      <c r="H428" s="16">
        <f>IF(Inskrivning!A1130="d",Inskrivning!P1130,0)</f>
        <v>0</v>
      </c>
      <c r="I428" s="73">
        <f>IF(Inskrivning!A1130="d",Inskrivning!Q1130,0)</f>
        <v>0</v>
      </c>
      <c r="J428" s="16">
        <f>IF(Inskrivning!A1130="d",Inskrivning!R1130,0)</f>
        <v>0</v>
      </c>
      <c r="K428" s="16">
        <f>IF(Inskrivning!A1130="d",Inskrivning!S1130,0)</f>
        <v>0</v>
      </c>
      <c r="L428" s="16">
        <f>IF(Inskrivning!A1130="d",Inskrivning!T1130,0)</f>
        <v>0</v>
      </c>
      <c r="M428" s="16">
        <f>IF(Inskrivning!A1130="d",Inskrivning!U1130,0)</f>
        <v>0</v>
      </c>
      <c r="N428" s="16">
        <f>IF(Inskrivning!A1130="d",Inskrivning!V1130,0)</f>
        <v>0</v>
      </c>
      <c r="O428" s="73">
        <f>IF(Inskrivning!A1130="d",Inskrivning!W1130,0)</f>
        <v>0</v>
      </c>
      <c r="P428" s="73">
        <f>IF(Inskrivning!A1130="d",Inskrivning!X1130,0)</f>
        <v>0</v>
      </c>
      <c r="Q428" s="113"/>
    </row>
    <row r="429" spans="1:17" ht="15.6" x14ac:dyDescent="0.3">
      <c r="A429" s="16">
        <f t="shared" si="3"/>
        <v>125</v>
      </c>
      <c r="B429" s="55">
        <f>IF(Inskrivning!A1131="d",Inskrivning!J1131,0)</f>
        <v>0</v>
      </c>
      <c r="C429" s="35">
        <f>IF(Inskrivning!A1131="d",Inskrivning!K1131,0)</f>
        <v>0</v>
      </c>
      <c r="D429" s="16">
        <f>IF(Inskrivning!A1131="d",Inskrivning!L1131,0)</f>
        <v>0</v>
      </c>
      <c r="E429" s="16">
        <f>IF(Inskrivning!A1131="d",Inskrivning!M1131,0)</f>
        <v>0</v>
      </c>
      <c r="F429" s="16">
        <f>IF(Inskrivning!A1131="d",Inskrivning!N1131,0)</f>
        <v>0</v>
      </c>
      <c r="G429" s="16">
        <f>IF(Inskrivning!A1131="d",Inskrivning!O1131,0)</f>
        <v>0</v>
      </c>
      <c r="H429" s="16">
        <f>IF(Inskrivning!A1131="d",Inskrivning!P1131,0)</f>
        <v>0</v>
      </c>
      <c r="I429" s="73">
        <f>IF(Inskrivning!A1131="d",Inskrivning!Q1131,0)</f>
        <v>0</v>
      </c>
      <c r="J429" s="16">
        <f>IF(Inskrivning!A1131="d",Inskrivning!R1131,0)</f>
        <v>0</v>
      </c>
      <c r="K429" s="16">
        <f>IF(Inskrivning!A1131="d",Inskrivning!S1131,0)</f>
        <v>0</v>
      </c>
      <c r="L429" s="16">
        <f>IF(Inskrivning!A1131="d",Inskrivning!T1131,0)</f>
        <v>0</v>
      </c>
      <c r="M429" s="16">
        <f>IF(Inskrivning!A1131="d",Inskrivning!U1131,0)</f>
        <v>0</v>
      </c>
      <c r="N429" s="16">
        <f>IF(Inskrivning!A1131="d",Inskrivning!V1131,0)</f>
        <v>0</v>
      </c>
      <c r="O429" s="73">
        <f>IF(Inskrivning!A1131="d",Inskrivning!W1131,0)</f>
        <v>0</v>
      </c>
      <c r="P429" s="73">
        <f>IF(Inskrivning!A1131="d",Inskrivning!X1131,0)</f>
        <v>0</v>
      </c>
      <c r="Q429" s="113"/>
    </row>
    <row r="430" spans="1:17" ht="15.6" x14ac:dyDescent="0.3">
      <c r="A430" s="16">
        <f t="shared" si="3"/>
        <v>126</v>
      </c>
      <c r="B430" s="55">
        <f>IF(Inskrivning!A1132="d",Inskrivning!J1132,0)</f>
        <v>0</v>
      </c>
      <c r="C430" s="35">
        <f>IF(Inskrivning!A1132="d",Inskrivning!K1132,0)</f>
        <v>0</v>
      </c>
      <c r="D430" s="16">
        <f>IF(Inskrivning!A1132="d",Inskrivning!L1132,0)</f>
        <v>0</v>
      </c>
      <c r="E430" s="16">
        <f>IF(Inskrivning!A1132="d",Inskrivning!M1132,0)</f>
        <v>0</v>
      </c>
      <c r="F430" s="16">
        <f>IF(Inskrivning!A1132="d",Inskrivning!N1132,0)</f>
        <v>0</v>
      </c>
      <c r="G430" s="16">
        <f>IF(Inskrivning!A1132="d",Inskrivning!O1132,0)</f>
        <v>0</v>
      </c>
      <c r="H430" s="16">
        <f>IF(Inskrivning!A1132="d",Inskrivning!P1132,0)</f>
        <v>0</v>
      </c>
      <c r="I430" s="73">
        <f>IF(Inskrivning!A1132="d",Inskrivning!Q1132,0)</f>
        <v>0</v>
      </c>
      <c r="J430" s="16">
        <f>IF(Inskrivning!A1132="d",Inskrivning!R1132,0)</f>
        <v>0</v>
      </c>
      <c r="K430" s="16">
        <f>IF(Inskrivning!A1132="d",Inskrivning!S1132,0)</f>
        <v>0</v>
      </c>
      <c r="L430" s="16">
        <f>IF(Inskrivning!A1132="d",Inskrivning!T1132,0)</f>
        <v>0</v>
      </c>
      <c r="M430" s="16">
        <f>IF(Inskrivning!A1132="d",Inskrivning!U1132,0)</f>
        <v>0</v>
      </c>
      <c r="N430" s="16">
        <f>IF(Inskrivning!A1132="d",Inskrivning!V1132,0)</f>
        <v>0</v>
      </c>
      <c r="O430" s="73">
        <f>IF(Inskrivning!A1132="d",Inskrivning!W1132,0)</f>
        <v>0</v>
      </c>
      <c r="P430" s="73">
        <f>IF(Inskrivning!A1132="d",Inskrivning!X1132,0)</f>
        <v>0</v>
      </c>
      <c r="Q430" s="113"/>
    </row>
    <row r="431" spans="1:17" ht="15.6" x14ac:dyDescent="0.3">
      <c r="A431" s="16">
        <f t="shared" si="3"/>
        <v>127</v>
      </c>
      <c r="B431" s="55">
        <f>IF(Inskrivning!A1133="d",Inskrivning!J1133,0)</f>
        <v>0</v>
      </c>
      <c r="C431" s="35">
        <f>IF(Inskrivning!A1133="d",Inskrivning!K1133,0)</f>
        <v>0</v>
      </c>
      <c r="D431" s="16">
        <f>IF(Inskrivning!A1133="d",Inskrivning!L1133,0)</f>
        <v>0</v>
      </c>
      <c r="E431" s="16">
        <f>IF(Inskrivning!A1133="d",Inskrivning!M1133,0)</f>
        <v>0</v>
      </c>
      <c r="F431" s="16">
        <f>IF(Inskrivning!A1133="d",Inskrivning!N1133,0)</f>
        <v>0</v>
      </c>
      <c r="G431" s="16">
        <f>IF(Inskrivning!A1133="d",Inskrivning!O1133,0)</f>
        <v>0</v>
      </c>
      <c r="H431" s="16">
        <f>IF(Inskrivning!A1133="d",Inskrivning!P1133,0)</f>
        <v>0</v>
      </c>
      <c r="I431" s="73">
        <f>IF(Inskrivning!A1133="d",Inskrivning!Q1133,0)</f>
        <v>0</v>
      </c>
      <c r="J431" s="16">
        <f>IF(Inskrivning!A1133="d",Inskrivning!R1133,0)</f>
        <v>0</v>
      </c>
      <c r="K431" s="16">
        <f>IF(Inskrivning!A1133="d",Inskrivning!S1133,0)</f>
        <v>0</v>
      </c>
      <c r="L431" s="16">
        <f>IF(Inskrivning!A1133="d",Inskrivning!T1133,0)</f>
        <v>0</v>
      </c>
      <c r="M431" s="16">
        <f>IF(Inskrivning!A1133="d",Inskrivning!U1133,0)</f>
        <v>0</v>
      </c>
      <c r="N431" s="16">
        <f>IF(Inskrivning!A1133="d",Inskrivning!V1133,0)</f>
        <v>0</v>
      </c>
      <c r="O431" s="73">
        <f>IF(Inskrivning!A1133="d",Inskrivning!W1133,0)</f>
        <v>0</v>
      </c>
      <c r="P431" s="73">
        <f>IF(Inskrivning!A1133="d",Inskrivning!X1133,0)</f>
        <v>0</v>
      </c>
      <c r="Q431" s="113"/>
    </row>
    <row r="432" spans="1:17" ht="15.6" x14ac:dyDescent="0.3">
      <c r="A432" s="16">
        <f t="shared" si="3"/>
        <v>128</v>
      </c>
      <c r="B432" s="55">
        <f>IF(Inskrivning!A1134="d",Inskrivning!J1134,0)</f>
        <v>0</v>
      </c>
      <c r="C432" s="35">
        <f>IF(Inskrivning!A1134="d",Inskrivning!K1134,0)</f>
        <v>0</v>
      </c>
      <c r="D432" s="16">
        <f>IF(Inskrivning!A1134="d",Inskrivning!L1134,0)</f>
        <v>0</v>
      </c>
      <c r="E432" s="16">
        <f>IF(Inskrivning!A1134="d",Inskrivning!M1134,0)</f>
        <v>0</v>
      </c>
      <c r="F432" s="16">
        <f>IF(Inskrivning!A1134="d",Inskrivning!N1134,0)</f>
        <v>0</v>
      </c>
      <c r="G432" s="16">
        <f>IF(Inskrivning!A1134="d",Inskrivning!O1134,0)</f>
        <v>0</v>
      </c>
      <c r="H432" s="16">
        <f>IF(Inskrivning!A1134="d",Inskrivning!P1134,0)</f>
        <v>0</v>
      </c>
      <c r="I432" s="73">
        <f>IF(Inskrivning!A1134="d",Inskrivning!Q1134,0)</f>
        <v>0</v>
      </c>
      <c r="J432" s="16">
        <f>IF(Inskrivning!A1134="d",Inskrivning!R1134,0)</f>
        <v>0</v>
      </c>
      <c r="K432" s="16">
        <f>IF(Inskrivning!A1134="d",Inskrivning!S1134,0)</f>
        <v>0</v>
      </c>
      <c r="L432" s="16">
        <f>IF(Inskrivning!A1134="d",Inskrivning!T1134,0)</f>
        <v>0</v>
      </c>
      <c r="M432" s="16">
        <f>IF(Inskrivning!A1134="d",Inskrivning!U1134,0)</f>
        <v>0</v>
      </c>
      <c r="N432" s="16">
        <f>IF(Inskrivning!A1134="d",Inskrivning!V1134,0)</f>
        <v>0</v>
      </c>
      <c r="O432" s="73">
        <f>IF(Inskrivning!A1134="d",Inskrivning!W1134,0)</f>
        <v>0</v>
      </c>
      <c r="P432" s="73">
        <f>IF(Inskrivning!A1134="d",Inskrivning!X1134,0)</f>
        <v>0</v>
      </c>
      <c r="Q432" s="113"/>
    </row>
    <row r="433" spans="1:17" ht="15.6" x14ac:dyDescent="0.3">
      <c r="A433" s="16">
        <f t="shared" si="3"/>
        <v>129</v>
      </c>
      <c r="B433" s="55">
        <f>IF(Inskrivning!A1135="d",Inskrivning!J1135,0)</f>
        <v>0</v>
      </c>
      <c r="C433" s="35">
        <f>IF(Inskrivning!A1135="d",Inskrivning!K1135,0)</f>
        <v>0</v>
      </c>
      <c r="D433" s="16">
        <f>IF(Inskrivning!A1135="d",Inskrivning!L1135,0)</f>
        <v>0</v>
      </c>
      <c r="E433" s="16">
        <f>IF(Inskrivning!A1135="d",Inskrivning!M1135,0)</f>
        <v>0</v>
      </c>
      <c r="F433" s="16">
        <f>IF(Inskrivning!A1135="d",Inskrivning!N1135,0)</f>
        <v>0</v>
      </c>
      <c r="G433" s="16">
        <f>IF(Inskrivning!A1135="d",Inskrivning!O1135,0)</f>
        <v>0</v>
      </c>
      <c r="H433" s="16">
        <f>IF(Inskrivning!A1135="d",Inskrivning!P1135,0)</f>
        <v>0</v>
      </c>
      <c r="I433" s="73">
        <f>IF(Inskrivning!A1135="d",Inskrivning!Q1135,0)</f>
        <v>0</v>
      </c>
      <c r="J433" s="16">
        <f>IF(Inskrivning!A1135="d",Inskrivning!R1135,0)</f>
        <v>0</v>
      </c>
      <c r="K433" s="16">
        <f>IF(Inskrivning!A1135="d",Inskrivning!S1135,0)</f>
        <v>0</v>
      </c>
      <c r="L433" s="16">
        <f>IF(Inskrivning!A1135="d",Inskrivning!T1135,0)</f>
        <v>0</v>
      </c>
      <c r="M433" s="16">
        <f>IF(Inskrivning!A1135="d",Inskrivning!U1135,0)</f>
        <v>0</v>
      </c>
      <c r="N433" s="16">
        <f>IF(Inskrivning!A1135="d",Inskrivning!V1135,0)</f>
        <v>0</v>
      </c>
      <c r="O433" s="73">
        <f>IF(Inskrivning!A1135="d",Inskrivning!W1135,0)</f>
        <v>0</v>
      </c>
      <c r="P433" s="73">
        <f>IF(Inskrivning!A1135="d",Inskrivning!X1135,0)</f>
        <v>0</v>
      </c>
      <c r="Q433" s="113"/>
    </row>
    <row r="434" spans="1:17" ht="15.6" x14ac:dyDescent="0.3">
      <c r="A434" s="16">
        <f t="shared" si="3"/>
        <v>130</v>
      </c>
      <c r="B434" s="55">
        <f>IF(Inskrivning!A1136="d",Inskrivning!J1136,0)</f>
        <v>0</v>
      </c>
      <c r="C434" s="35">
        <f>IF(Inskrivning!A1136="d",Inskrivning!K1136,0)</f>
        <v>0</v>
      </c>
      <c r="D434" s="16">
        <f>IF(Inskrivning!A1136="d",Inskrivning!L1136,0)</f>
        <v>0</v>
      </c>
      <c r="E434" s="16">
        <f>IF(Inskrivning!A1136="d",Inskrivning!M1136,0)</f>
        <v>0</v>
      </c>
      <c r="F434" s="16">
        <f>IF(Inskrivning!A1136="d",Inskrivning!N1136,0)</f>
        <v>0</v>
      </c>
      <c r="G434" s="16">
        <f>IF(Inskrivning!A1136="d",Inskrivning!O1136,0)</f>
        <v>0</v>
      </c>
      <c r="H434" s="16">
        <f>IF(Inskrivning!A1136="d",Inskrivning!P1136,0)</f>
        <v>0</v>
      </c>
      <c r="I434" s="73">
        <f>IF(Inskrivning!A1136="d",Inskrivning!Q1136,0)</f>
        <v>0</v>
      </c>
      <c r="J434" s="16">
        <f>IF(Inskrivning!A1136="d",Inskrivning!R1136,0)</f>
        <v>0</v>
      </c>
      <c r="K434" s="16">
        <f>IF(Inskrivning!A1136="d",Inskrivning!S1136,0)</f>
        <v>0</v>
      </c>
      <c r="L434" s="16">
        <f>IF(Inskrivning!A1136="d",Inskrivning!T1136,0)</f>
        <v>0</v>
      </c>
      <c r="M434" s="16">
        <f>IF(Inskrivning!A1136="d",Inskrivning!U1136,0)</f>
        <v>0</v>
      </c>
      <c r="N434" s="16">
        <f>IF(Inskrivning!A1136="d",Inskrivning!V1136,0)</f>
        <v>0</v>
      </c>
      <c r="O434" s="73">
        <f>IF(Inskrivning!A1136="d",Inskrivning!W1136,0)</f>
        <v>0</v>
      </c>
      <c r="P434" s="73">
        <f>IF(Inskrivning!A1136="d",Inskrivning!X1136,0)</f>
        <v>0</v>
      </c>
      <c r="Q434" s="113"/>
    </row>
    <row r="435" spans="1:17" ht="15.6" x14ac:dyDescent="0.3">
      <c r="A435" s="16">
        <f t="shared" ref="A435:A498" si="4">IF(B435=0,ROW(131:131),IF(AND(P435=P434,Q435&lt;Q434),ROW(131:131),IF(P435=P434,A434,ROW(131:131))))</f>
        <v>131</v>
      </c>
      <c r="B435" s="55">
        <f>IF(Inskrivning!A1137="d",Inskrivning!J1137,0)</f>
        <v>0</v>
      </c>
      <c r="C435" s="35">
        <f>IF(Inskrivning!A1137="d",Inskrivning!K1137,0)</f>
        <v>0</v>
      </c>
      <c r="D435" s="16">
        <f>IF(Inskrivning!A1137="d",Inskrivning!L1137,0)</f>
        <v>0</v>
      </c>
      <c r="E435" s="16">
        <f>IF(Inskrivning!A1137="d",Inskrivning!M1137,0)</f>
        <v>0</v>
      </c>
      <c r="F435" s="16">
        <f>IF(Inskrivning!A1137="d",Inskrivning!N1137,0)</f>
        <v>0</v>
      </c>
      <c r="G435" s="16">
        <f>IF(Inskrivning!A1137="d",Inskrivning!O1137,0)</f>
        <v>0</v>
      </c>
      <c r="H435" s="16">
        <f>IF(Inskrivning!A1137="d",Inskrivning!P1137,0)</f>
        <v>0</v>
      </c>
      <c r="I435" s="73">
        <f>IF(Inskrivning!A1137="d",Inskrivning!Q1137,0)</f>
        <v>0</v>
      </c>
      <c r="J435" s="16">
        <f>IF(Inskrivning!A1137="d",Inskrivning!R1137,0)</f>
        <v>0</v>
      </c>
      <c r="K435" s="16">
        <f>IF(Inskrivning!A1137="d",Inskrivning!S1137,0)</f>
        <v>0</v>
      </c>
      <c r="L435" s="16">
        <f>IF(Inskrivning!A1137="d",Inskrivning!T1137,0)</f>
        <v>0</v>
      </c>
      <c r="M435" s="16">
        <f>IF(Inskrivning!A1137="d",Inskrivning!U1137,0)</f>
        <v>0</v>
      </c>
      <c r="N435" s="16">
        <f>IF(Inskrivning!A1137="d",Inskrivning!V1137,0)</f>
        <v>0</v>
      </c>
      <c r="O435" s="73">
        <f>IF(Inskrivning!A1137="d",Inskrivning!W1137,0)</f>
        <v>0</v>
      </c>
      <c r="P435" s="73">
        <f>IF(Inskrivning!A1137="d",Inskrivning!X1137,0)</f>
        <v>0</v>
      </c>
      <c r="Q435" s="113"/>
    </row>
    <row r="436" spans="1:17" ht="15.6" x14ac:dyDescent="0.3">
      <c r="A436" s="16">
        <f t="shared" si="4"/>
        <v>132</v>
      </c>
      <c r="B436" s="55">
        <f>IF(Inskrivning!A1138="d",Inskrivning!J1138,0)</f>
        <v>0</v>
      </c>
      <c r="C436" s="35">
        <f>IF(Inskrivning!A1138="d",Inskrivning!K1138,0)</f>
        <v>0</v>
      </c>
      <c r="D436" s="16">
        <f>IF(Inskrivning!A1138="d",Inskrivning!L1138,0)</f>
        <v>0</v>
      </c>
      <c r="E436" s="16">
        <f>IF(Inskrivning!A1138="d",Inskrivning!M1138,0)</f>
        <v>0</v>
      </c>
      <c r="F436" s="16">
        <f>IF(Inskrivning!A1138="d",Inskrivning!N1138,0)</f>
        <v>0</v>
      </c>
      <c r="G436" s="16">
        <f>IF(Inskrivning!A1138="d",Inskrivning!O1138,0)</f>
        <v>0</v>
      </c>
      <c r="H436" s="16">
        <f>IF(Inskrivning!A1138="d",Inskrivning!P1138,0)</f>
        <v>0</v>
      </c>
      <c r="I436" s="73">
        <f>IF(Inskrivning!A1138="d",Inskrivning!Q1138,0)</f>
        <v>0</v>
      </c>
      <c r="J436" s="16">
        <f>IF(Inskrivning!A1138="d",Inskrivning!R1138,0)</f>
        <v>0</v>
      </c>
      <c r="K436" s="16">
        <f>IF(Inskrivning!A1138="d",Inskrivning!S1138,0)</f>
        <v>0</v>
      </c>
      <c r="L436" s="16">
        <f>IF(Inskrivning!A1138="d",Inskrivning!T1138,0)</f>
        <v>0</v>
      </c>
      <c r="M436" s="16">
        <f>IF(Inskrivning!A1138="d",Inskrivning!U1138,0)</f>
        <v>0</v>
      </c>
      <c r="N436" s="16">
        <f>IF(Inskrivning!A1138="d",Inskrivning!V1138,0)</f>
        <v>0</v>
      </c>
      <c r="O436" s="73">
        <f>IF(Inskrivning!A1138="d",Inskrivning!W1138,0)</f>
        <v>0</v>
      </c>
      <c r="P436" s="73">
        <f>IF(Inskrivning!A1138="d",Inskrivning!X1138,0)</f>
        <v>0</v>
      </c>
      <c r="Q436" s="113"/>
    </row>
    <row r="437" spans="1:17" ht="15.6" x14ac:dyDescent="0.3">
      <c r="A437" s="16">
        <f t="shared" si="4"/>
        <v>133</v>
      </c>
      <c r="B437" s="55">
        <f>IF(Inskrivning!A1139="d",Inskrivning!J1139,0)</f>
        <v>0</v>
      </c>
      <c r="C437" s="35">
        <f>IF(Inskrivning!A1139="d",Inskrivning!K1139,0)</f>
        <v>0</v>
      </c>
      <c r="D437" s="16">
        <f>IF(Inskrivning!A1139="d",Inskrivning!L1139,0)</f>
        <v>0</v>
      </c>
      <c r="E437" s="16">
        <f>IF(Inskrivning!A1139="d",Inskrivning!M1139,0)</f>
        <v>0</v>
      </c>
      <c r="F437" s="16">
        <f>IF(Inskrivning!A1139="d",Inskrivning!N1139,0)</f>
        <v>0</v>
      </c>
      <c r="G437" s="16">
        <f>IF(Inskrivning!A1139="d",Inskrivning!O1139,0)</f>
        <v>0</v>
      </c>
      <c r="H437" s="16">
        <f>IF(Inskrivning!A1139="d",Inskrivning!P1139,0)</f>
        <v>0</v>
      </c>
      <c r="I437" s="73">
        <f>IF(Inskrivning!A1139="d",Inskrivning!Q1139,0)</f>
        <v>0</v>
      </c>
      <c r="J437" s="16">
        <f>IF(Inskrivning!A1139="d",Inskrivning!R1139,0)</f>
        <v>0</v>
      </c>
      <c r="K437" s="16">
        <f>IF(Inskrivning!A1139="d",Inskrivning!S1139,0)</f>
        <v>0</v>
      </c>
      <c r="L437" s="16">
        <f>IF(Inskrivning!A1139="d",Inskrivning!T1139,0)</f>
        <v>0</v>
      </c>
      <c r="M437" s="16">
        <f>IF(Inskrivning!A1139="d",Inskrivning!U1139,0)</f>
        <v>0</v>
      </c>
      <c r="N437" s="16">
        <f>IF(Inskrivning!A1139="d",Inskrivning!V1139,0)</f>
        <v>0</v>
      </c>
      <c r="O437" s="73">
        <f>IF(Inskrivning!A1139="d",Inskrivning!W1139,0)</f>
        <v>0</v>
      </c>
      <c r="P437" s="73">
        <f>IF(Inskrivning!A1139="d",Inskrivning!X1139,0)</f>
        <v>0</v>
      </c>
      <c r="Q437" s="113"/>
    </row>
    <row r="438" spans="1:17" ht="15.6" x14ac:dyDescent="0.3">
      <c r="A438" s="16">
        <f t="shared" si="4"/>
        <v>134</v>
      </c>
      <c r="B438" s="55">
        <f>IF(Inskrivning!A1140="d",Inskrivning!J1140,0)</f>
        <v>0</v>
      </c>
      <c r="C438" s="35">
        <f>IF(Inskrivning!A1140="d",Inskrivning!K1140,0)</f>
        <v>0</v>
      </c>
      <c r="D438" s="16">
        <f>IF(Inskrivning!A1140="d",Inskrivning!L1140,0)</f>
        <v>0</v>
      </c>
      <c r="E438" s="16">
        <f>IF(Inskrivning!A1140="d",Inskrivning!M1140,0)</f>
        <v>0</v>
      </c>
      <c r="F438" s="16">
        <f>IF(Inskrivning!A1140="d",Inskrivning!N1140,0)</f>
        <v>0</v>
      </c>
      <c r="G438" s="16">
        <f>IF(Inskrivning!A1140="d",Inskrivning!O1140,0)</f>
        <v>0</v>
      </c>
      <c r="H438" s="16">
        <f>IF(Inskrivning!A1140="d",Inskrivning!P1140,0)</f>
        <v>0</v>
      </c>
      <c r="I438" s="73">
        <f>IF(Inskrivning!A1140="d",Inskrivning!Q1140,0)</f>
        <v>0</v>
      </c>
      <c r="J438" s="16">
        <f>IF(Inskrivning!A1140="d",Inskrivning!R1140,0)</f>
        <v>0</v>
      </c>
      <c r="K438" s="16">
        <f>IF(Inskrivning!A1140="d",Inskrivning!S1140,0)</f>
        <v>0</v>
      </c>
      <c r="L438" s="16">
        <f>IF(Inskrivning!A1140="d",Inskrivning!T1140,0)</f>
        <v>0</v>
      </c>
      <c r="M438" s="16">
        <f>IF(Inskrivning!A1140="d",Inskrivning!U1140,0)</f>
        <v>0</v>
      </c>
      <c r="N438" s="16">
        <f>IF(Inskrivning!A1140="d",Inskrivning!V1140,0)</f>
        <v>0</v>
      </c>
      <c r="O438" s="73">
        <f>IF(Inskrivning!A1140="d",Inskrivning!W1140,0)</f>
        <v>0</v>
      </c>
      <c r="P438" s="73">
        <f>IF(Inskrivning!A1140="d",Inskrivning!X1140,0)</f>
        <v>0</v>
      </c>
      <c r="Q438" s="113"/>
    </row>
    <row r="439" spans="1:17" ht="15.6" x14ac:dyDescent="0.3">
      <c r="A439" s="16">
        <f t="shared" si="4"/>
        <v>135</v>
      </c>
      <c r="B439" s="55">
        <f>IF(Inskrivning!A1141="d",Inskrivning!J1141,0)</f>
        <v>0</v>
      </c>
      <c r="C439" s="35">
        <f>IF(Inskrivning!A1141="d",Inskrivning!K1141,0)</f>
        <v>0</v>
      </c>
      <c r="D439" s="16">
        <f>IF(Inskrivning!A1141="d",Inskrivning!L1141,0)</f>
        <v>0</v>
      </c>
      <c r="E439" s="16">
        <f>IF(Inskrivning!A1141="d",Inskrivning!M1141,0)</f>
        <v>0</v>
      </c>
      <c r="F439" s="16">
        <f>IF(Inskrivning!A1141="d",Inskrivning!N1141,0)</f>
        <v>0</v>
      </c>
      <c r="G439" s="16">
        <f>IF(Inskrivning!A1141="d",Inskrivning!O1141,0)</f>
        <v>0</v>
      </c>
      <c r="H439" s="16">
        <f>IF(Inskrivning!A1141="d",Inskrivning!P1141,0)</f>
        <v>0</v>
      </c>
      <c r="I439" s="73">
        <f>IF(Inskrivning!A1141="d",Inskrivning!Q1141,0)</f>
        <v>0</v>
      </c>
      <c r="J439" s="16">
        <f>IF(Inskrivning!A1141="d",Inskrivning!R1141,0)</f>
        <v>0</v>
      </c>
      <c r="K439" s="16">
        <f>IF(Inskrivning!A1141="d",Inskrivning!S1141,0)</f>
        <v>0</v>
      </c>
      <c r="L439" s="16">
        <f>IF(Inskrivning!A1141="d",Inskrivning!T1141,0)</f>
        <v>0</v>
      </c>
      <c r="M439" s="16">
        <f>IF(Inskrivning!A1141="d",Inskrivning!U1141,0)</f>
        <v>0</v>
      </c>
      <c r="N439" s="16">
        <f>IF(Inskrivning!A1141="d",Inskrivning!V1141,0)</f>
        <v>0</v>
      </c>
      <c r="O439" s="73">
        <f>IF(Inskrivning!A1141="d",Inskrivning!W1141,0)</f>
        <v>0</v>
      </c>
      <c r="P439" s="73">
        <f>IF(Inskrivning!A1141="d",Inskrivning!X1141,0)</f>
        <v>0</v>
      </c>
      <c r="Q439" s="113"/>
    </row>
    <row r="440" spans="1:17" ht="15.6" x14ac:dyDescent="0.3">
      <c r="A440" s="16">
        <f t="shared" si="4"/>
        <v>136</v>
      </c>
      <c r="B440" s="55">
        <f>IF(Inskrivning!A1142="d",Inskrivning!J1142,0)</f>
        <v>0</v>
      </c>
      <c r="C440" s="35">
        <f>IF(Inskrivning!A1142="d",Inskrivning!K1142,0)</f>
        <v>0</v>
      </c>
      <c r="D440" s="16">
        <f>IF(Inskrivning!A1142="d",Inskrivning!L1142,0)</f>
        <v>0</v>
      </c>
      <c r="E440" s="16">
        <f>IF(Inskrivning!A1142="d",Inskrivning!M1142,0)</f>
        <v>0</v>
      </c>
      <c r="F440" s="16">
        <f>IF(Inskrivning!A1142="d",Inskrivning!N1142,0)</f>
        <v>0</v>
      </c>
      <c r="G440" s="16">
        <f>IF(Inskrivning!A1142="d",Inskrivning!O1142,0)</f>
        <v>0</v>
      </c>
      <c r="H440" s="16">
        <f>IF(Inskrivning!A1142="d",Inskrivning!P1142,0)</f>
        <v>0</v>
      </c>
      <c r="I440" s="73">
        <f>IF(Inskrivning!A1142="d",Inskrivning!Q1142,0)</f>
        <v>0</v>
      </c>
      <c r="J440" s="16">
        <f>IF(Inskrivning!A1142="d",Inskrivning!R1142,0)</f>
        <v>0</v>
      </c>
      <c r="K440" s="16">
        <f>IF(Inskrivning!A1142="d",Inskrivning!S1142,0)</f>
        <v>0</v>
      </c>
      <c r="L440" s="16">
        <f>IF(Inskrivning!A1142="d",Inskrivning!T1142,0)</f>
        <v>0</v>
      </c>
      <c r="M440" s="16">
        <f>IF(Inskrivning!A1142="d",Inskrivning!U1142,0)</f>
        <v>0</v>
      </c>
      <c r="N440" s="16">
        <f>IF(Inskrivning!A1142="d",Inskrivning!V1142,0)</f>
        <v>0</v>
      </c>
      <c r="O440" s="73">
        <f>IF(Inskrivning!A1142="d",Inskrivning!W1142,0)</f>
        <v>0</v>
      </c>
      <c r="P440" s="73">
        <f>IF(Inskrivning!A1142="d",Inskrivning!X1142,0)</f>
        <v>0</v>
      </c>
      <c r="Q440" s="113"/>
    </row>
    <row r="441" spans="1:17" ht="15.6" x14ac:dyDescent="0.3">
      <c r="A441" s="16">
        <f t="shared" si="4"/>
        <v>137</v>
      </c>
      <c r="B441" s="55">
        <f>IF(Inskrivning!A1143="d",Inskrivning!J1143,0)</f>
        <v>0</v>
      </c>
      <c r="C441" s="35">
        <f>IF(Inskrivning!A1143="d",Inskrivning!K1143,0)</f>
        <v>0</v>
      </c>
      <c r="D441" s="16">
        <f>IF(Inskrivning!A1143="d",Inskrivning!L1143,0)</f>
        <v>0</v>
      </c>
      <c r="E441" s="16">
        <f>IF(Inskrivning!A1143="d",Inskrivning!M1143,0)</f>
        <v>0</v>
      </c>
      <c r="F441" s="16">
        <f>IF(Inskrivning!A1143="d",Inskrivning!N1143,0)</f>
        <v>0</v>
      </c>
      <c r="G441" s="16">
        <f>IF(Inskrivning!A1143="d",Inskrivning!O1143,0)</f>
        <v>0</v>
      </c>
      <c r="H441" s="16">
        <f>IF(Inskrivning!A1143="d",Inskrivning!P1143,0)</f>
        <v>0</v>
      </c>
      <c r="I441" s="73">
        <f>IF(Inskrivning!A1143="d",Inskrivning!Q1143,0)</f>
        <v>0</v>
      </c>
      <c r="J441" s="16">
        <f>IF(Inskrivning!A1143="d",Inskrivning!R1143,0)</f>
        <v>0</v>
      </c>
      <c r="K441" s="16">
        <f>IF(Inskrivning!A1143="d",Inskrivning!S1143,0)</f>
        <v>0</v>
      </c>
      <c r="L441" s="16">
        <f>IF(Inskrivning!A1143="d",Inskrivning!T1143,0)</f>
        <v>0</v>
      </c>
      <c r="M441" s="16">
        <f>IF(Inskrivning!A1143="d",Inskrivning!U1143,0)</f>
        <v>0</v>
      </c>
      <c r="N441" s="16">
        <f>IF(Inskrivning!A1143="d",Inskrivning!V1143,0)</f>
        <v>0</v>
      </c>
      <c r="O441" s="73">
        <f>IF(Inskrivning!A1143="d",Inskrivning!W1143,0)</f>
        <v>0</v>
      </c>
      <c r="P441" s="73">
        <f>IF(Inskrivning!A1143="d",Inskrivning!X1143,0)</f>
        <v>0</v>
      </c>
      <c r="Q441" s="113"/>
    </row>
    <row r="442" spans="1:17" ht="15.6" x14ac:dyDescent="0.3">
      <c r="A442" s="16">
        <f t="shared" si="4"/>
        <v>138</v>
      </c>
      <c r="B442" s="55">
        <f>IF(Inskrivning!A1144="d",Inskrivning!J1144,0)</f>
        <v>0</v>
      </c>
      <c r="C442" s="35">
        <f>IF(Inskrivning!A1144="d",Inskrivning!K1144,0)</f>
        <v>0</v>
      </c>
      <c r="D442" s="16">
        <f>IF(Inskrivning!A1144="d",Inskrivning!L1144,0)</f>
        <v>0</v>
      </c>
      <c r="E442" s="16">
        <f>IF(Inskrivning!A1144="d",Inskrivning!M1144,0)</f>
        <v>0</v>
      </c>
      <c r="F442" s="16">
        <f>IF(Inskrivning!A1144="d",Inskrivning!N1144,0)</f>
        <v>0</v>
      </c>
      <c r="G442" s="16">
        <f>IF(Inskrivning!A1144="d",Inskrivning!O1144,0)</f>
        <v>0</v>
      </c>
      <c r="H442" s="16">
        <f>IF(Inskrivning!A1144="d",Inskrivning!P1144,0)</f>
        <v>0</v>
      </c>
      <c r="I442" s="73">
        <f>IF(Inskrivning!A1144="d",Inskrivning!Q1144,0)</f>
        <v>0</v>
      </c>
      <c r="J442" s="16">
        <f>IF(Inskrivning!A1144="d",Inskrivning!R1144,0)</f>
        <v>0</v>
      </c>
      <c r="K442" s="16">
        <f>IF(Inskrivning!A1144="d",Inskrivning!S1144,0)</f>
        <v>0</v>
      </c>
      <c r="L442" s="16">
        <f>IF(Inskrivning!A1144="d",Inskrivning!T1144,0)</f>
        <v>0</v>
      </c>
      <c r="M442" s="16">
        <f>IF(Inskrivning!A1144="d",Inskrivning!U1144,0)</f>
        <v>0</v>
      </c>
      <c r="N442" s="16">
        <f>IF(Inskrivning!A1144="d",Inskrivning!V1144,0)</f>
        <v>0</v>
      </c>
      <c r="O442" s="73">
        <f>IF(Inskrivning!A1144="d",Inskrivning!W1144,0)</f>
        <v>0</v>
      </c>
      <c r="P442" s="73">
        <f>IF(Inskrivning!A1144="d",Inskrivning!X1144,0)</f>
        <v>0</v>
      </c>
      <c r="Q442" s="113"/>
    </row>
    <row r="443" spans="1:17" ht="15.6" x14ac:dyDescent="0.3">
      <c r="A443" s="16">
        <f t="shared" si="4"/>
        <v>139</v>
      </c>
      <c r="B443" s="55">
        <f>IF(Inskrivning!A1145="d",Inskrivning!J1145,0)</f>
        <v>0</v>
      </c>
      <c r="C443" s="35">
        <f>IF(Inskrivning!A1145="d",Inskrivning!K1145,0)</f>
        <v>0</v>
      </c>
      <c r="D443" s="16">
        <f>IF(Inskrivning!A1145="d",Inskrivning!L1145,0)</f>
        <v>0</v>
      </c>
      <c r="E443" s="16">
        <f>IF(Inskrivning!A1145="d",Inskrivning!M1145,0)</f>
        <v>0</v>
      </c>
      <c r="F443" s="16">
        <f>IF(Inskrivning!A1145="d",Inskrivning!N1145,0)</f>
        <v>0</v>
      </c>
      <c r="G443" s="16">
        <f>IF(Inskrivning!A1145="d",Inskrivning!O1145,0)</f>
        <v>0</v>
      </c>
      <c r="H443" s="16">
        <f>IF(Inskrivning!A1145="d",Inskrivning!P1145,0)</f>
        <v>0</v>
      </c>
      <c r="I443" s="73">
        <f>IF(Inskrivning!A1145="d",Inskrivning!Q1145,0)</f>
        <v>0</v>
      </c>
      <c r="J443" s="16">
        <f>IF(Inskrivning!A1145="d",Inskrivning!R1145,0)</f>
        <v>0</v>
      </c>
      <c r="K443" s="16">
        <f>IF(Inskrivning!A1145="d",Inskrivning!S1145,0)</f>
        <v>0</v>
      </c>
      <c r="L443" s="16">
        <f>IF(Inskrivning!A1145="d",Inskrivning!T1145,0)</f>
        <v>0</v>
      </c>
      <c r="M443" s="16">
        <f>IF(Inskrivning!A1145="d",Inskrivning!U1145,0)</f>
        <v>0</v>
      </c>
      <c r="N443" s="16">
        <f>IF(Inskrivning!A1145="d",Inskrivning!V1145,0)</f>
        <v>0</v>
      </c>
      <c r="O443" s="73">
        <f>IF(Inskrivning!A1145="d",Inskrivning!W1145,0)</f>
        <v>0</v>
      </c>
      <c r="P443" s="73">
        <f>IF(Inskrivning!A1145="d",Inskrivning!X1145,0)</f>
        <v>0</v>
      </c>
      <c r="Q443" s="113"/>
    </row>
    <row r="444" spans="1:17" ht="15.6" x14ac:dyDescent="0.3">
      <c r="A444" s="16">
        <f t="shared" si="4"/>
        <v>140</v>
      </c>
      <c r="B444" s="55">
        <f>IF(Inskrivning!A1146="d",Inskrivning!J1146,0)</f>
        <v>0</v>
      </c>
      <c r="C444" s="35">
        <f>IF(Inskrivning!A1146="d",Inskrivning!K1146,0)</f>
        <v>0</v>
      </c>
      <c r="D444" s="16">
        <f>IF(Inskrivning!A1146="d",Inskrivning!L1146,0)</f>
        <v>0</v>
      </c>
      <c r="E444" s="16">
        <f>IF(Inskrivning!A1146="d",Inskrivning!M1146,0)</f>
        <v>0</v>
      </c>
      <c r="F444" s="16">
        <f>IF(Inskrivning!A1146="d",Inskrivning!N1146,0)</f>
        <v>0</v>
      </c>
      <c r="G444" s="16">
        <f>IF(Inskrivning!A1146="d",Inskrivning!O1146,0)</f>
        <v>0</v>
      </c>
      <c r="H444" s="16">
        <f>IF(Inskrivning!A1146="d",Inskrivning!P1146,0)</f>
        <v>0</v>
      </c>
      <c r="I444" s="73">
        <f>IF(Inskrivning!A1146="d",Inskrivning!Q1146,0)</f>
        <v>0</v>
      </c>
      <c r="J444" s="16">
        <f>IF(Inskrivning!A1146="d",Inskrivning!R1146,0)</f>
        <v>0</v>
      </c>
      <c r="K444" s="16">
        <f>IF(Inskrivning!A1146="d",Inskrivning!S1146,0)</f>
        <v>0</v>
      </c>
      <c r="L444" s="16">
        <f>IF(Inskrivning!A1146="d",Inskrivning!T1146,0)</f>
        <v>0</v>
      </c>
      <c r="M444" s="16">
        <f>IF(Inskrivning!A1146="d",Inskrivning!U1146,0)</f>
        <v>0</v>
      </c>
      <c r="N444" s="16">
        <f>IF(Inskrivning!A1146="d",Inskrivning!V1146,0)</f>
        <v>0</v>
      </c>
      <c r="O444" s="73">
        <f>IF(Inskrivning!A1146="d",Inskrivning!W1146,0)</f>
        <v>0</v>
      </c>
      <c r="P444" s="73">
        <f>IF(Inskrivning!A1146="d",Inskrivning!X1146,0)</f>
        <v>0</v>
      </c>
      <c r="Q444" s="113"/>
    </row>
    <row r="445" spans="1:17" ht="15.6" x14ac:dyDescent="0.3">
      <c r="A445" s="16">
        <f t="shared" si="4"/>
        <v>141</v>
      </c>
      <c r="B445" s="55">
        <f>IF(Inskrivning!A1147="d",Inskrivning!J1147,0)</f>
        <v>0</v>
      </c>
      <c r="C445" s="35">
        <f>IF(Inskrivning!A1147="d",Inskrivning!K1147,0)</f>
        <v>0</v>
      </c>
      <c r="D445" s="16">
        <f>IF(Inskrivning!A1147="d",Inskrivning!L1147,0)</f>
        <v>0</v>
      </c>
      <c r="E445" s="16">
        <f>IF(Inskrivning!A1147="d",Inskrivning!M1147,0)</f>
        <v>0</v>
      </c>
      <c r="F445" s="16">
        <f>IF(Inskrivning!A1147="d",Inskrivning!N1147,0)</f>
        <v>0</v>
      </c>
      <c r="G445" s="16">
        <f>IF(Inskrivning!A1147="d",Inskrivning!O1147,0)</f>
        <v>0</v>
      </c>
      <c r="H445" s="16">
        <f>IF(Inskrivning!A1147="d",Inskrivning!P1147,0)</f>
        <v>0</v>
      </c>
      <c r="I445" s="73">
        <f>IF(Inskrivning!A1147="d",Inskrivning!Q1147,0)</f>
        <v>0</v>
      </c>
      <c r="J445" s="16">
        <f>IF(Inskrivning!A1147="d",Inskrivning!R1147,0)</f>
        <v>0</v>
      </c>
      <c r="K445" s="16">
        <f>IF(Inskrivning!A1147="d",Inskrivning!S1147,0)</f>
        <v>0</v>
      </c>
      <c r="L445" s="16">
        <f>IF(Inskrivning!A1147="d",Inskrivning!T1147,0)</f>
        <v>0</v>
      </c>
      <c r="M445" s="16">
        <f>IF(Inskrivning!A1147="d",Inskrivning!U1147,0)</f>
        <v>0</v>
      </c>
      <c r="N445" s="16">
        <f>IF(Inskrivning!A1147="d",Inskrivning!V1147,0)</f>
        <v>0</v>
      </c>
      <c r="O445" s="73">
        <f>IF(Inskrivning!A1147="d",Inskrivning!W1147,0)</f>
        <v>0</v>
      </c>
      <c r="P445" s="73">
        <f>IF(Inskrivning!A1147="d",Inskrivning!X1147,0)</f>
        <v>0</v>
      </c>
      <c r="Q445" s="113"/>
    </row>
    <row r="446" spans="1:17" ht="15.6" x14ac:dyDescent="0.3">
      <c r="A446" s="16">
        <f t="shared" si="4"/>
        <v>142</v>
      </c>
      <c r="B446" s="55">
        <f>IF(Inskrivning!A1148="d",Inskrivning!J1148,0)</f>
        <v>0</v>
      </c>
      <c r="C446" s="35">
        <f>IF(Inskrivning!A1148="d",Inskrivning!K1148,0)</f>
        <v>0</v>
      </c>
      <c r="D446" s="16">
        <f>IF(Inskrivning!A1148="d",Inskrivning!L1148,0)</f>
        <v>0</v>
      </c>
      <c r="E446" s="16">
        <f>IF(Inskrivning!A1148="d",Inskrivning!M1148,0)</f>
        <v>0</v>
      </c>
      <c r="F446" s="16">
        <f>IF(Inskrivning!A1148="d",Inskrivning!N1148,0)</f>
        <v>0</v>
      </c>
      <c r="G446" s="16">
        <f>IF(Inskrivning!A1148="d",Inskrivning!O1148,0)</f>
        <v>0</v>
      </c>
      <c r="H446" s="16">
        <f>IF(Inskrivning!A1148="d",Inskrivning!P1148,0)</f>
        <v>0</v>
      </c>
      <c r="I446" s="73">
        <f>IF(Inskrivning!A1148="d",Inskrivning!Q1148,0)</f>
        <v>0</v>
      </c>
      <c r="J446" s="16">
        <f>IF(Inskrivning!A1148="d",Inskrivning!R1148,0)</f>
        <v>0</v>
      </c>
      <c r="K446" s="16">
        <f>IF(Inskrivning!A1148="d",Inskrivning!S1148,0)</f>
        <v>0</v>
      </c>
      <c r="L446" s="16">
        <f>IF(Inskrivning!A1148="d",Inskrivning!T1148,0)</f>
        <v>0</v>
      </c>
      <c r="M446" s="16">
        <f>IF(Inskrivning!A1148="d",Inskrivning!U1148,0)</f>
        <v>0</v>
      </c>
      <c r="N446" s="16">
        <f>IF(Inskrivning!A1148="d",Inskrivning!V1148,0)</f>
        <v>0</v>
      </c>
      <c r="O446" s="73">
        <f>IF(Inskrivning!A1148="d",Inskrivning!W1148,0)</f>
        <v>0</v>
      </c>
      <c r="P446" s="73">
        <f>IF(Inskrivning!A1148="d",Inskrivning!X1148,0)</f>
        <v>0</v>
      </c>
      <c r="Q446" s="113"/>
    </row>
    <row r="447" spans="1:17" ht="15.6" x14ac:dyDescent="0.3">
      <c r="A447" s="16">
        <f t="shared" si="4"/>
        <v>143</v>
      </c>
      <c r="B447" s="55">
        <f>IF(Inskrivning!A1149="d",Inskrivning!J1149,0)</f>
        <v>0</v>
      </c>
      <c r="C447" s="35">
        <f>IF(Inskrivning!A1149="d",Inskrivning!K1149,0)</f>
        <v>0</v>
      </c>
      <c r="D447" s="16">
        <f>IF(Inskrivning!A1149="d",Inskrivning!L1149,0)</f>
        <v>0</v>
      </c>
      <c r="E447" s="16">
        <f>IF(Inskrivning!A1149="d",Inskrivning!M1149,0)</f>
        <v>0</v>
      </c>
      <c r="F447" s="16">
        <f>IF(Inskrivning!A1149="d",Inskrivning!N1149,0)</f>
        <v>0</v>
      </c>
      <c r="G447" s="16">
        <f>IF(Inskrivning!A1149="d",Inskrivning!O1149,0)</f>
        <v>0</v>
      </c>
      <c r="H447" s="16">
        <f>IF(Inskrivning!A1149="d",Inskrivning!P1149,0)</f>
        <v>0</v>
      </c>
      <c r="I447" s="73">
        <f>IF(Inskrivning!A1149="d",Inskrivning!Q1149,0)</f>
        <v>0</v>
      </c>
      <c r="J447" s="16">
        <f>IF(Inskrivning!A1149="d",Inskrivning!R1149,0)</f>
        <v>0</v>
      </c>
      <c r="K447" s="16">
        <f>IF(Inskrivning!A1149="d",Inskrivning!S1149,0)</f>
        <v>0</v>
      </c>
      <c r="L447" s="16">
        <f>IF(Inskrivning!A1149="d",Inskrivning!T1149,0)</f>
        <v>0</v>
      </c>
      <c r="M447" s="16">
        <f>IF(Inskrivning!A1149="d",Inskrivning!U1149,0)</f>
        <v>0</v>
      </c>
      <c r="N447" s="16">
        <f>IF(Inskrivning!A1149="d",Inskrivning!V1149,0)</f>
        <v>0</v>
      </c>
      <c r="O447" s="73">
        <f>IF(Inskrivning!A1149="d",Inskrivning!W1149,0)</f>
        <v>0</v>
      </c>
      <c r="P447" s="73">
        <f>IF(Inskrivning!A1149="d",Inskrivning!X1149,0)</f>
        <v>0</v>
      </c>
      <c r="Q447" s="113"/>
    </row>
    <row r="448" spans="1:17" ht="15.6" x14ac:dyDescent="0.3">
      <c r="A448" s="16">
        <f t="shared" si="4"/>
        <v>144</v>
      </c>
      <c r="B448" s="55">
        <f>IF(Inskrivning!A1150="d",Inskrivning!J1150,0)</f>
        <v>0</v>
      </c>
      <c r="C448" s="35">
        <f>IF(Inskrivning!A1150="d",Inskrivning!K1150,0)</f>
        <v>0</v>
      </c>
      <c r="D448" s="16">
        <f>IF(Inskrivning!A1150="d",Inskrivning!L1150,0)</f>
        <v>0</v>
      </c>
      <c r="E448" s="16">
        <f>IF(Inskrivning!A1150="d",Inskrivning!M1150,0)</f>
        <v>0</v>
      </c>
      <c r="F448" s="16">
        <f>IF(Inskrivning!A1150="d",Inskrivning!N1150,0)</f>
        <v>0</v>
      </c>
      <c r="G448" s="16">
        <f>IF(Inskrivning!A1150="d",Inskrivning!O1150,0)</f>
        <v>0</v>
      </c>
      <c r="H448" s="16">
        <f>IF(Inskrivning!A1150="d",Inskrivning!P1150,0)</f>
        <v>0</v>
      </c>
      <c r="I448" s="73">
        <f>IF(Inskrivning!A1150="d",Inskrivning!Q1150,0)</f>
        <v>0</v>
      </c>
      <c r="J448" s="16">
        <f>IF(Inskrivning!A1150="d",Inskrivning!R1150,0)</f>
        <v>0</v>
      </c>
      <c r="K448" s="16">
        <f>IF(Inskrivning!A1150="d",Inskrivning!S1150,0)</f>
        <v>0</v>
      </c>
      <c r="L448" s="16">
        <f>IF(Inskrivning!A1150="d",Inskrivning!T1150,0)</f>
        <v>0</v>
      </c>
      <c r="M448" s="16">
        <f>IF(Inskrivning!A1150="d",Inskrivning!U1150,0)</f>
        <v>0</v>
      </c>
      <c r="N448" s="16">
        <f>IF(Inskrivning!A1150="d",Inskrivning!V1150,0)</f>
        <v>0</v>
      </c>
      <c r="O448" s="73">
        <f>IF(Inskrivning!A1150="d",Inskrivning!W1150,0)</f>
        <v>0</v>
      </c>
      <c r="P448" s="73">
        <f>IF(Inskrivning!A1150="d",Inskrivning!X1150,0)</f>
        <v>0</v>
      </c>
      <c r="Q448" s="113"/>
    </row>
    <row r="449" spans="1:17" ht="15.6" x14ac:dyDescent="0.3">
      <c r="A449" s="16">
        <f t="shared" si="4"/>
        <v>145</v>
      </c>
      <c r="B449" s="55">
        <f>IF(Inskrivning!A1151="d",Inskrivning!J1151,0)</f>
        <v>0</v>
      </c>
      <c r="C449" s="35">
        <f>IF(Inskrivning!A1151="d",Inskrivning!K1151,0)</f>
        <v>0</v>
      </c>
      <c r="D449" s="16">
        <f>IF(Inskrivning!A1151="d",Inskrivning!L1151,0)</f>
        <v>0</v>
      </c>
      <c r="E449" s="16">
        <f>IF(Inskrivning!A1151="d",Inskrivning!M1151,0)</f>
        <v>0</v>
      </c>
      <c r="F449" s="16">
        <f>IF(Inskrivning!A1151="d",Inskrivning!N1151,0)</f>
        <v>0</v>
      </c>
      <c r="G449" s="16">
        <f>IF(Inskrivning!A1151="d",Inskrivning!O1151,0)</f>
        <v>0</v>
      </c>
      <c r="H449" s="16">
        <f>IF(Inskrivning!A1151="d",Inskrivning!P1151,0)</f>
        <v>0</v>
      </c>
      <c r="I449" s="73">
        <f>IF(Inskrivning!A1151="d",Inskrivning!Q1151,0)</f>
        <v>0</v>
      </c>
      <c r="J449" s="16">
        <f>IF(Inskrivning!A1151="d",Inskrivning!R1151,0)</f>
        <v>0</v>
      </c>
      <c r="K449" s="16">
        <f>IF(Inskrivning!A1151="d",Inskrivning!S1151,0)</f>
        <v>0</v>
      </c>
      <c r="L449" s="16">
        <f>IF(Inskrivning!A1151="d",Inskrivning!T1151,0)</f>
        <v>0</v>
      </c>
      <c r="M449" s="16">
        <f>IF(Inskrivning!A1151="d",Inskrivning!U1151,0)</f>
        <v>0</v>
      </c>
      <c r="N449" s="16">
        <f>IF(Inskrivning!A1151="d",Inskrivning!V1151,0)</f>
        <v>0</v>
      </c>
      <c r="O449" s="73">
        <f>IF(Inskrivning!A1151="d",Inskrivning!W1151,0)</f>
        <v>0</v>
      </c>
      <c r="P449" s="73">
        <f>IF(Inskrivning!A1151="d",Inskrivning!X1151,0)</f>
        <v>0</v>
      </c>
      <c r="Q449" s="113"/>
    </row>
    <row r="450" spans="1:17" ht="15.6" x14ac:dyDescent="0.3">
      <c r="A450" s="16">
        <f t="shared" si="4"/>
        <v>146</v>
      </c>
      <c r="B450" s="55">
        <f>IF(Inskrivning!A1152="d",Inskrivning!J1152,0)</f>
        <v>0</v>
      </c>
      <c r="C450" s="35">
        <f>IF(Inskrivning!A1152="d",Inskrivning!K1152,0)</f>
        <v>0</v>
      </c>
      <c r="D450" s="16">
        <f>IF(Inskrivning!A1152="d",Inskrivning!L1152,0)</f>
        <v>0</v>
      </c>
      <c r="E450" s="16">
        <f>IF(Inskrivning!A1152="d",Inskrivning!M1152,0)</f>
        <v>0</v>
      </c>
      <c r="F450" s="16">
        <f>IF(Inskrivning!A1152="d",Inskrivning!N1152,0)</f>
        <v>0</v>
      </c>
      <c r="G450" s="16">
        <f>IF(Inskrivning!A1152="d",Inskrivning!O1152,0)</f>
        <v>0</v>
      </c>
      <c r="H450" s="16">
        <f>IF(Inskrivning!A1152="d",Inskrivning!P1152,0)</f>
        <v>0</v>
      </c>
      <c r="I450" s="73">
        <f>IF(Inskrivning!A1152="d",Inskrivning!Q1152,0)</f>
        <v>0</v>
      </c>
      <c r="J450" s="16">
        <f>IF(Inskrivning!A1152="d",Inskrivning!R1152,0)</f>
        <v>0</v>
      </c>
      <c r="K450" s="16">
        <f>IF(Inskrivning!A1152="d",Inskrivning!S1152,0)</f>
        <v>0</v>
      </c>
      <c r="L450" s="16">
        <f>IF(Inskrivning!A1152="d",Inskrivning!T1152,0)</f>
        <v>0</v>
      </c>
      <c r="M450" s="16">
        <f>IF(Inskrivning!A1152="d",Inskrivning!U1152,0)</f>
        <v>0</v>
      </c>
      <c r="N450" s="16">
        <f>IF(Inskrivning!A1152="d",Inskrivning!V1152,0)</f>
        <v>0</v>
      </c>
      <c r="O450" s="73">
        <f>IF(Inskrivning!A1152="d",Inskrivning!W1152,0)</f>
        <v>0</v>
      </c>
      <c r="P450" s="73">
        <f>IF(Inskrivning!A1152="d",Inskrivning!X1152,0)</f>
        <v>0</v>
      </c>
      <c r="Q450" s="113"/>
    </row>
    <row r="451" spans="1:17" ht="15.6" x14ac:dyDescent="0.3">
      <c r="A451" s="16">
        <f t="shared" si="4"/>
        <v>147</v>
      </c>
      <c r="B451" s="55">
        <f>IF(Inskrivning!A1153="d",Inskrivning!J1153,0)</f>
        <v>0</v>
      </c>
      <c r="C451" s="35">
        <f>IF(Inskrivning!A1153="d",Inskrivning!K1153,0)</f>
        <v>0</v>
      </c>
      <c r="D451" s="16">
        <f>IF(Inskrivning!A1153="d",Inskrivning!L1153,0)</f>
        <v>0</v>
      </c>
      <c r="E451" s="16">
        <f>IF(Inskrivning!A1153="d",Inskrivning!M1153,0)</f>
        <v>0</v>
      </c>
      <c r="F451" s="16">
        <f>IF(Inskrivning!A1153="d",Inskrivning!N1153,0)</f>
        <v>0</v>
      </c>
      <c r="G451" s="16">
        <f>IF(Inskrivning!A1153="d",Inskrivning!O1153,0)</f>
        <v>0</v>
      </c>
      <c r="H451" s="16">
        <f>IF(Inskrivning!A1153="d",Inskrivning!P1153,0)</f>
        <v>0</v>
      </c>
      <c r="I451" s="73">
        <f>IF(Inskrivning!A1153="d",Inskrivning!Q1153,0)</f>
        <v>0</v>
      </c>
      <c r="J451" s="16">
        <f>IF(Inskrivning!A1153="d",Inskrivning!R1153,0)</f>
        <v>0</v>
      </c>
      <c r="K451" s="16">
        <f>IF(Inskrivning!A1153="d",Inskrivning!S1153,0)</f>
        <v>0</v>
      </c>
      <c r="L451" s="16">
        <f>IF(Inskrivning!A1153="d",Inskrivning!T1153,0)</f>
        <v>0</v>
      </c>
      <c r="M451" s="16">
        <f>IF(Inskrivning!A1153="d",Inskrivning!U1153,0)</f>
        <v>0</v>
      </c>
      <c r="N451" s="16">
        <f>IF(Inskrivning!A1153="d",Inskrivning!V1153,0)</f>
        <v>0</v>
      </c>
      <c r="O451" s="73">
        <f>IF(Inskrivning!A1153="d",Inskrivning!W1153,0)</f>
        <v>0</v>
      </c>
      <c r="P451" s="73">
        <f>IF(Inskrivning!A1153="d",Inskrivning!X1153,0)</f>
        <v>0</v>
      </c>
      <c r="Q451" s="113"/>
    </row>
    <row r="452" spans="1:17" ht="15.6" x14ac:dyDescent="0.3">
      <c r="A452" s="16">
        <f t="shared" si="4"/>
        <v>148</v>
      </c>
      <c r="B452" s="55">
        <f>IF(Inskrivning!A1154="d",Inskrivning!J1154,0)</f>
        <v>0</v>
      </c>
      <c r="C452" s="35">
        <f>IF(Inskrivning!A1154="d",Inskrivning!K1154,0)</f>
        <v>0</v>
      </c>
      <c r="D452" s="16">
        <f>IF(Inskrivning!A1154="d",Inskrivning!L1154,0)</f>
        <v>0</v>
      </c>
      <c r="E452" s="16">
        <f>IF(Inskrivning!A1154="d",Inskrivning!M1154,0)</f>
        <v>0</v>
      </c>
      <c r="F452" s="16">
        <f>IF(Inskrivning!A1154="d",Inskrivning!N1154,0)</f>
        <v>0</v>
      </c>
      <c r="G452" s="16">
        <f>IF(Inskrivning!A1154="d",Inskrivning!O1154,0)</f>
        <v>0</v>
      </c>
      <c r="H452" s="16">
        <f>IF(Inskrivning!A1154="d",Inskrivning!P1154,0)</f>
        <v>0</v>
      </c>
      <c r="I452" s="73">
        <f>IF(Inskrivning!A1154="d",Inskrivning!Q1154,0)</f>
        <v>0</v>
      </c>
      <c r="J452" s="16">
        <f>IF(Inskrivning!A1154="d",Inskrivning!R1154,0)</f>
        <v>0</v>
      </c>
      <c r="K452" s="16">
        <f>IF(Inskrivning!A1154="d",Inskrivning!S1154,0)</f>
        <v>0</v>
      </c>
      <c r="L452" s="16">
        <f>IF(Inskrivning!A1154="d",Inskrivning!T1154,0)</f>
        <v>0</v>
      </c>
      <c r="M452" s="16">
        <f>IF(Inskrivning!A1154="d",Inskrivning!U1154,0)</f>
        <v>0</v>
      </c>
      <c r="N452" s="16">
        <f>IF(Inskrivning!A1154="d",Inskrivning!V1154,0)</f>
        <v>0</v>
      </c>
      <c r="O452" s="73">
        <f>IF(Inskrivning!A1154="d",Inskrivning!W1154,0)</f>
        <v>0</v>
      </c>
      <c r="P452" s="73">
        <f>IF(Inskrivning!A1154="d",Inskrivning!X1154,0)</f>
        <v>0</v>
      </c>
      <c r="Q452" s="113"/>
    </row>
    <row r="453" spans="1:17" ht="15.6" x14ac:dyDescent="0.3">
      <c r="A453" s="16">
        <f t="shared" si="4"/>
        <v>149</v>
      </c>
      <c r="B453" s="55">
        <f>IF(Inskrivning!A1155="d",Inskrivning!J1155,0)</f>
        <v>0</v>
      </c>
      <c r="C453" s="35">
        <f>IF(Inskrivning!A1155="d",Inskrivning!K1155,0)</f>
        <v>0</v>
      </c>
      <c r="D453" s="16">
        <f>IF(Inskrivning!A1155="d",Inskrivning!L1155,0)</f>
        <v>0</v>
      </c>
      <c r="E453" s="16">
        <f>IF(Inskrivning!A1155="d",Inskrivning!M1155,0)</f>
        <v>0</v>
      </c>
      <c r="F453" s="16">
        <f>IF(Inskrivning!A1155="d",Inskrivning!N1155,0)</f>
        <v>0</v>
      </c>
      <c r="G453" s="16">
        <f>IF(Inskrivning!A1155="d",Inskrivning!O1155,0)</f>
        <v>0</v>
      </c>
      <c r="H453" s="16">
        <f>IF(Inskrivning!A1155="d",Inskrivning!P1155,0)</f>
        <v>0</v>
      </c>
      <c r="I453" s="73">
        <f>IF(Inskrivning!A1155="d",Inskrivning!Q1155,0)</f>
        <v>0</v>
      </c>
      <c r="J453" s="16">
        <f>IF(Inskrivning!A1155="d",Inskrivning!R1155,0)</f>
        <v>0</v>
      </c>
      <c r="K453" s="16">
        <f>IF(Inskrivning!A1155="d",Inskrivning!S1155,0)</f>
        <v>0</v>
      </c>
      <c r="L453" s="16">
        <f>IF(Inskrivning!A1155="d",Inskrivning!T1155,0)</f>
        <v>0</v>
      </c>
      <c r="M453" s="16">
        <f>IF(Inskrivning!A1155="d",Inskrivning!U1155,0)</f>
        <v>0</v>
      </c>
      <c r="N453" s="16">
        <f>IF(Inskrivning!A1155="d",Inskrivning!V1155,0)</f>
        <v>0</v>
      </c>
      <c r="O453" s="73">
        <f>IF(Inskrivning!A1155="d",Inskrivning!W1155,0)</f>
        <v>0</v>
      </c>
      <c r="P453" s="73">
        <f>IF(Inskrivning!A1155="d",Inskrivning!X1155,0)</f>
        <v>0</v>
      </c>
      <c r="Q453" s="113"/>
    </row>
    <row r="454" spans="1:17" ht="15.6" x14ac:dyDescent="0.3">
      <c r="A454" s="16">
        <f t="shared" si="4"/>
        <v>150</v>
      </c>
      <c r="B454" s="55">
        <f>IF(Inskrivning!A1156="d",Inskrivning!J1156,0)</f>
        <v>0</v>
      </c>
      <c r="C454" s="35">
        <f>IF(Inskrivning!A1156="d",Inskrivning!K1156,0)</f>
        <v>0</v>
      </c>
      <c r="D454" s="16">
        <f>IF(Inskrivning!A1156="d",Inskrivning!L1156,0)</f>
        <v>0</v>
      </c>
      <c r="E454" s="16">
        <f>IF(Inskrivning!A1156="d",Inskrivning!M1156,0)</f>
        <v>0</v>
      </c>
      <c r="F454" s="16">
        <f>IF(Inskrivning!A1156="d",Inskrivning!N1156,0)</f>
        <v>0</v>
      </c>
      <c r="G454" s="16">
        <f>IF(Inskrivning!A1156="d",Inskrivning!O1156,0)</f>
        <v>0</v>
      </c>
      <c r="H454" s="16">
        <f>IF(Inskrivning!A1156="d",Inskrivning!P1156,0)</f>
        <v>0</v>
      </c>
      <c r="I454" s="73">
        <f>IF(Inskrivning!A1156="d",Inskrivning!Q1156,0)</f>
        <v>0</v>
      </c>
      <c r="J454" s="16">
        <f>IF(Inskrivning!A1156="d",Inskrivning!R1156,0)</f>
        <v>0</v>
      </c>
      <c r="K454" s="16">
        <f>IF(Inskrivning!A1156="d",Inskrivning!S1156,0)</f>
        <v>0</v>
      </c>
      <c r="L454" s="16">
        <f>IF(Inskrivning!A1156="d",Inskrivning!T1156,0)</f>
        <v>0</v>
      </c>
      <c r="M454" s="16">
        <f>IF(Inskrivning!A1156="d",Inskrivning!U1156,0)</f>
        <v>0</v>
      </c>
      <c r="N454" s="16">
        <f>IF(Inskrivning!A1156="d",Inskrivning!V1156,0)</f>
        <v>0</v>
      </c>
      <c r="O454" s="73">
        <f>IF(Inskrivning!A1156="d",Inskrivning!W1156,0)</f>
        <v>0</v>
      </c>
      <c r="P454" s="73">
        <f>IF(Inskrivning!A1156="d",Inskrivning!X1156,0)</f>
        <v>0</v>
      </c>
      <c r="Q454" s="113"/>
    </row>
    <row r="455" spans="1:17" ht="15.6" x14ac:dyDescent="0.3">
      <c r="A455" s="16">
        <f t="shared" si="4"/>
        <v>151</v>
      </c>
      <c r="B455" s="55">
        <f>IF(Inskrivning!A1157="d",Inskrivning!J1157,0)</f>
        <v>0</v>
      </c>
      <c r="C455" s="35">
        <f>IF(Inskrivning!A1157="d",Inskrivning!K1157,0)</f>
        <v>0</v>
      </c>
      <c r="D455" s="16">
        <f>IF(Inskrivning!A1157="d",Inskrivning!L1157,0)</f>
        <v>0</v>
      </c>
      <c r="E455" s="16">
        <f>IF(Inskrivning!A1157="d",Inskrivning!M1157,0)</f>
        <v>0</v>
      </c>
      <c r="F455" s="16">
        <f>IF(Inskrivning!A1157="d",Inskrivning!N1157,0)</f>
        <v>0</v>
      </c>
      <c r="G455" s="16">
        <f>IF(Inskrivning!A1157="d",Inskrivning!O1157,0)</f>
        <v>0</v>
      </c>
      <c r="H455" s="16">
        <f>IF(Inskrivning!A1157="d",Inskrivning!P1157,0)</f>
        <v>0</v>
      </c>
      <c r="I455" s="73">
        <f>IF(Inskrivning!A1157="d",Inskrivning!Q1157,0)</f>
        <v>0</v>
      </c>
      <c r="J455" s="16">
        <f>IF(Inskrivning!A1157="d",Inskrivning!R1157,0)</f>
        <v>0</v>
      </c>
      <c r="K455" s="16">
        <f>IF(Inskrivning!A1157="d",Inskrivning!S1157,0)</f>
        <v>0</v>
      </c>
      <c r="L455" s="16">
        <f>IF(Inskrivning!A1157="d",Inskrivning!T1157,0)</f>
        <v>0</v>
      </c>
      <c r="M455" s="16">
        <f>IF(Inskrivning!A1157="d",Inskrivning!U1157,0)</f>
        <v>0</v>
      </c>
      <c r="N455" s="16">
        <f>IF(Inskrivning!A1157="d",Inskrivning!V1157,0)</f>
        <v>0</v>
      </c>
      <c r="O455" s="73">
        <f>IF(Inskrivning!A1157="d",Inskrivning!W1157,0)</f>
        <v>0</v>
      </c>
      <c r="P455" s="73">
        <f>IF(Inskrivning!A1157="d",Inskrivning!X1157,0)</f>
        <v>0</v>
      </c>
      <c r="Q455" s="113"/>
    </row>
    <row r="456" spans="1:17" ht="15.6" x14ac:dyDescent="0.3">
      <c r="A456" s="16">
        <f t="shared" si="4"/>
        <v>152</v>
      </c>
      <c r="B456" s="55">
        <f>IF(Inskrivning!A1158="d",Inskrivning!J1158,0)</f>
        <v>0</v>
      </c>
      <c r="C456" s="35">
        <f>IF(Inskrivning!A1158="d",Inskrivning!K1158,0)</f>
        <v>0</v>
      </c>
      <c r="D456" s="16">
        <f>IF(Inskrivning!A1158="d",Inskrivning!L1158,0)</f>
        <v>0</v>
      </c>
      <c r="E456" s="16">
        <f>IF(Inskrivning!A1158="d",Inskrivning!M1158,0)</f>
        <v>0</v>
      </c>
      <c r="F456" s="16">
        <f>IF(Inskrivning!A1158="d",Inskrivning!N1158,0)</f>
        <v>0</v>
      </c>
      <c r="G456" s="16">
        <f>IF(Inskrivning!A1158="d",Inskrivning!O1158,0)</f>
        <v>0</v>
      </c>
      <c r="H456" s="16">
        <f>IF(Inskrivning!A1158="d",Inskrivning!P1158,0)</f>
        <v>0</v>
      </c>
      <c r="I456" s="73">
        <f>IF(Inskrivning!A1158="d",Inskrivning!Q1158,0)</f>
        <v>0</v>
      </c>
      <c r="J456" s="16">
        <f>IF(Inskrivning!A1158="d",Inskrivning!R1158,0)</f>
        <v>0</v>
      </c>
      <c r="K456" s="16">
        <f>IF(Inskrivning!A1158="d",Inskrivning!S1158,0)</f>
        <v>0</v>
      </c>
      <c r="L456" s="16">
        <f>IF(Inskrivning!A1158="d",Inskrivning!T1158,0)</f>
        <v>0</v>
      </c>
      <c r="M456" s="16">
        <f>IF(Inskrivning!A1158="d",Inskrivning!U1158,0)</f>
        <v>0</v>
      </c>
      <c r="N456" s="16">
        <f>IF(Inskrivning!A1158="d",Inskrivning!V1158,0)</f>
        <v>0</v>
      </c>
      <c r="O456" s="73">
        <f>IF(Inskrivning!A1158="d",Inskrivning!W1158,0)</f>
        <v>0</v>
      </c>
      <c r="P456" s="73">
        <f>IF(Inskrivning!A1158="d",Inskrivning!X1158,0)</f>
        <v>0</v>
      </c>
      <c r="Q456" s="113"/>
    </row>
    <row r="457" spans="1:17" ht="15.6" x14ac:dyDescent="0.3">
      <c r="A457" s="16">
        <f t="shared" si="4"/>
        <v>153</v>
      </c>
      <c r="B457" s="55">
        <f>IF(Inskrivning!A1159="d",Inskrivning!J1159,0)</f>
        <v>0</v>
      </c>
      <c r="C457" s="35">
        <f>IF(Inskrivning!A1159="d",Inskrivning!K1159,0)</f>
        <v>0</v>
      </c>
      <c r="D457" s="16">
        <f>IF(Inskrivning!A1159="d",Inskrivning!L1159,0)</f>
        <v>0</v>
      </c>
      <c r="E457" s="16">
        <f>IF(Inskrivning!A1159="d",Inskrivning!M1159,0)</f>
        <v>0</v>
      </c>
      <c r="F457" s="16">
        <f>IF(Inskrivning!A1159="d",Inskrivning!N1159,0)</f>
        <v>0</v>
      </c>
      <c r="G457" s="16">
        <f>IF(Inskrivning!A1159="d",Inskrivning!O1159,0)</f>
        <v>0</v>
      </c>
      <c r="H457" s="16">
        <f>IF(Inskrivning!A1159="d",Inskrivning!P1159,0)</f>
        <v>0</v>
      </c>
      <c r="I457" s="73">
        <f>IF(Inskrivning!A1159="d",Inskrivning!Q1159,0)</f>
        <v>0</v>
      </c>
      <c r="J457" s="16">
        <f>IF(Inskrivning!A1159="d",Inskrivning!R1159,0)</f>
        <v>0</v>
      </c>
      <c r="K457" s="16">
        <f>IF(Inskrivning!A1159="d",Inskrivning!S1159,0)</f>
        <v>0</v>
      </c>
      <c r="L457" s="16">
        <f>IF(Inskrivning!A1159="d",Inskrivning!T1159,0)</f>
        <v>0</v>
      </c>
      <c r="M457" s="16">
        <f>IF(Inskrivning!A1159="d",Inskrivning!U1159,0)</f>
        <v>0</v>
      </c>
      <c r="N457" s="16">
        <f>IF(Inskrivning!A1159="d",Inskrivning!V1159,0)</f>
        <v>0</v>
      </c>
      <c r="O457" s="73">
        <f>IF(Inskrivning!A1159="d",Inskrivning!W1159,0)</f>
        <v>0</v>
      </c>
      <c r="P457" s="73">
        <f>IF(Inskrivning!A1159="d",Inskrivning!X1159,0)</f>
        <v>0</v>
      </c>
      <c r="Q457" s="113"/>
    </row>
    <row r="458" spans="1:17" ht="15.6" x14ac:dyDescent="0.3">
      <c r="A458" s="16">
        <f t="shared" si="4"/>
        <v>154</v>
      </c>
      <c r="B458" s="55">
        <f>IF(Inskrivning!A1160="d",Inskrivning!J1160,0)</f>
        <v>0</v>
      </c>
      <c r="C458" s="35">
        <f>IF(Inskrivning!A1160="d",Inskrivning!K1160,0)</f>
        <v>0</v>
      </c>
      <c r="D458" s="16">
        <f>IF(Inskrivning!A1160="d",Inskrivning!L1160,0)</f>
        <v>0</v>
      </c>
      <c r="E458" s="16">
        <f>IF(Inskrivning!A1160="d",Inskrivning!M1160,0)</f>
        <v>0</v>
      </c>
      <c r="F458" s="16">
        <f>IF(Inskrivning!A1160="d",Inskrivning!N1160,0)</f>
        <v>0</v>
      </c>
      <c r="G458" s="16">
        <f>IF(Inskrivning!A1160="d",Inskrivning!O1160,0)</f>
        <v>0</v>
      </c>
      <c r="H458" s="16">
        <f>IF(Inskrivning!A1160="d",Inskrivning!P1160,0)</f>
        <v>0</v>
      </c>
      <c r="I458" s="73">
        <f>IF(Inskrivning!A1160="d",Inskrivning!Q1160,0)</f>
        <v>0</v>
      </c>
      <c r="J458" s="16">
        <f>IF(Inskrivning!A1160="d",Inskrivning!R1160,0)</f>
        <v>0</v>
      </c>
      <c r="K458" s="16">
        <f>IF(Inskrivning!A1160="d",Inskrivning!S1160,0)</f>
        <v>0</v>
      </c>
      <c r="L458" s="16">
        <f>IF(Inskrivning!A1160="d",Inskrivning!T1160,0)</f>
        <v>0</v>
      </c>
      <c r="M458" s="16">
        <f>IF(Inskrivning!A1160="d",Inskrivning!U1160,0)</f>
        <v>0</v>
      </c>
      <c r="N458" s="16">
        <f>IF(Inskrivning!A1160="d",Inskrivning!V1160,0)</f>
        <v>0</v>
      </c>
      <c r="O458" s="73">
        <f>IF(Inskrivning!A1160="d",Inskrivning!W1160,0)</f>
        <v>0</v>
      </c>
      <c r="P458" s="73">
        <f>IF(Inskrivning!A1160="d",Inskrivning!X1160,0)</f>
        <v>0</v>
      </c>
      <c r="Q458" s="113"/>
    </row>
    <row r="459" spans="1:17" ht="15.6" x14ac:dyDescent="0.3">
      <c r="A459" s="16">
        <f t="shared" si="4"/>
        <v>155</v>
      </c>
      <c r="B459" s="55">
        <f>IF(Inskrivning!A1161="d",Inskrivning!J1161,0)</f>
        <v>0</v>
      </c>
      <c r="C459" s="35">
        <f>IF(Inskrivning!A1161="d",Inskrivning!K1161,0)</f>
        <v>0</v>
      </c>
      <c r="D459" s="16">
        <f>IF(Inskrivning!A1161="d",Inskrivning!L1161,0)</f>
        <v>0</v>
      </c>
      <c r="E459" s="16">
        <f>IF(Inskrivning!A1161="d",Inskrivning!M1161,0)</f>
        <v>0</v>
      </c>
      <c r="F459" s="16">
        <f>IF(Inskrivning!A1161="d",Inskrivning!N1161,0)</f>
        <v>0</v>
      </c>
      <c r="G459" s="16">
        <f>IF(Inskrivning!A1161="d",Inskrivning!O1161,0)</f>
        <v>0</v>
      </c>
      <c r="H459" s="16">
        <f>IF(Inskrivning!A1161="d",Inskrivning!P1161,0)</f>
        <v>0</v>
      </c>
      <c r="I459" s="73">
        <f>IF(Inskrivning!A1161="d",Inskrivning!Q1161,0)</f>
        <v>0</v>
      </c>
      <c r="J459" s="16">
        <f>IF(Inskrivning!A1161="d",Inskrivning!R1161,0)</f>
        <v>0</v>
      </c>
      <c r="K459" s="16">
        <f>IF(Inskrivning!A1161="d",Inskrivning!S1161,0)</f>
        <v>0</v>
      </c>
      <c r="L459" s="16">
        <f>IF(Inskrivning!A1161="d",Inskrivning!T1161,0)</f>
        <v>0</v>
      </c>
      <c r="M459" s="16">
        <f>IF(Inskrivning!A1161="d",Inskrivning!U1161,0)</f>
        <v>0</v>
      </c>
      <c r="N459" s="16">
        <f>IF(Inskrivning!A1161="d",Inskrivning!V1161,0)</f>
        <v>0</v>
      </c>
      <c r="O459" s="73">
        <f>IF(Inskrivning!A1161="d",Inskrivning!W1161,0)</f>
        <v>0</v>
      </c>
      <c r="P459" s="73">
        <f>IF(Inskrivning!A1161="d",Inskrivning!X1161,0)</f>
        <v>0</v>
      </c>
      <c r="Q459" s="113"/>
    </row>
    <row r="460" spans="1:17" ht="15.6" x14ac:dyDescent="0.3">
      <c r="A460" s="16">
        <f t="shared" si="4"/>
        <v>156</v>
      </c>
      <c r="B460" s="55">
        <f>IF(Inskrivning!A1162="d",Inskrivning!J1162,0)</f>
        <v>0</v>
      </c>
      <c r="C460" s="35">
        <f>IF(Inskrivning!A1162="d",Inskrivning!K1162,0)</f>
        <v>0</v>
      </c>
      <c r="D460" s="16">
        <f>IF(Inskrivning!A1162="d",Inskrivning!L1162,0)</f>
        <v>0</v>
      </c>
      <c r="E460" s="16">
        <f>IF(Inskrivning!A1162="d",Inskrivning!M1162,0)</f>
        <v>0</v>
      </c>
      <c r="F460" s="16">
        <f>IF(Inskrivning!A1162="d",Inskrivning!N1162,0)</f>
        <v>0</v>
      </c>
      <c r="G460" s="16">
        <f>IF(Inskrivning!A1162="d",Inskrivning!O1162,0)</f>
        <v>0</v>
      </c>
      <c r="H460" s="16">
        <f>IF(Inskrivning!A1162="d",Inskrivning!P1162,0)</f>
        <v>0</v>
      </c>
      <c r="I460" s="73">
        <f>IF(Inskrivning!A1162="d",Inskrivning!Q1162,0)</f>
        <v>0</v>
      </c>
      <c r="J460" s="16">
        <f>IF(Inskrivning!A1162="d",Inskrivning!R1162,0)</f>
        <v>0</v>
      </c>
      <c r="K460" s="16">
        <f>IF(Inskrivning!A1162="d",Inskrivning!S1162,0)</f>
        <v>0</v>
      </c>
      <c r="L460" s="16">
        <f>IF(Inskrivning!A1162="d",Inskrivning!T1162,0)</f>
        <v>0</v>
      </c>
      <c r="M460" s="16">
        <f>IF(Inskrivning!A1162="d",Inskrivning!U1162,0)</f>
        <v>0</v>
      </c>
      <c r="N460" s="16">
        <f>IF(Inskrivning!A1162="d",Inskrivning!V1162,0)</f>
        <v>0</v>
      </c>
      <c r="O460" s="73">
        <f>IF(Inskrivning!A1162="d",Inskrivning!W1162,0)</f>
        <v>0</v>
      </c>
      <c r="P460" s="73">
        <f>IF(Inskrivning!A1162="d",Inskrivning!X1162,0)</f>
        <v>0</v>
      </c>
      <c r="Q460" s="113"/>
    </row>
    <row r="461" spans="1:17" ht="15.6" x14ac:dyDescent="0.3">
      <c r="A461" s="16">
        <f t="shared" si="4"/>
        <v>157</v>
      </c>
      <c r="B461" s="55">
        <f>IF(Inskrivning!A1163="d",Inskrivning!J1163,0)</f>
        <v>0</v>
      </c>
      <c r="C461" s="35">
        <f>IF(Inskrivning!A1163="d",Inskrivning!K1163,0)</f>
        <v>0</v>
      </c>
      <c r="D461" s="16">
        <f>IF(Inskrivning!A1163="d",Inskrivning!L1163,0)</f>
        <v>0</v>
      </c>
      <c r="E461" s="16">
        <f>IF(Inskrivning!A1163="d",Inskrivning!M1163,0)</f>
        <v>0</v>
      </c>
      <c r="F461" s="16">
        <f>IF(Inskrivning!A1163="d",Inskrivning!N1163,0)</f>
        <v>0</v>
      </c>
      <c r="G461" s="16">
        <f>IF(Inskrivning!A1163="d",Inskrivning!O1163,0)</f>
        <v>0</v>
      </c>
      <c r="H461" s="16">
        <f>IF(Inskrivning!A1163="d",Inskrivning!P1163,0)</f>
        <v>0</v>
      </c>
      <c r="I461" s="73">
        <f>IF(Inskrivning!A1163="d",Inskrivning!Q1163,0)</f>
        <v>0</v>
      </c>
      <c r="J461" s="16">
        <f>IF(Inskrivning!A1163="d",Inskrivning!R1163,0)</f>
        <v>0</v>
      </c>
      <c r="K461" s="16">
        <f>IF(Inskrivning!A1163="d",Inskrivning!S1163,0)</f>
        <v>0</v>
      </c>
      <c r="L461" s="16">
        <f>IF(Inskrivning!A1163="d",Inskrivning!T1163,0)</f>
        <v>0</v>
      </c>
      <c r="M461" s="16">
        <f>IF(Inskrivning!A1163="d",Inskrivning!U1163,0)</f>
        <v>0</v>
      </c>
      <c r="N461" s="16">
        <f>IF(Inskrivning!A1163="d",Inskrivning!V1163,0)</f>
        <v>0</v>
      </c>
      <c r="O461" s="73">
        <f>IF(Inskrivning!A1163="d",Inskrivning!W1163,0)</f>
        <v>0</v>
      </c>
      <c r="P461" s="73">
        <f>IF(Inskrivning!A1163="d",Inskrivning!X1163,0)</f>
        <v>0</v>
      </c>
      <c r="Q461" s="113"/>
    </row>
    <row r="462" spans="1:17" ht="15.6" x14ac:dyDescent="0.3">
      <c r="A462" s="16">
        <f t="shared" si="4"/>
        <v>158</v>
      </c>
      <c r="B462" s="55">
        <f>IF(Inskrivning!A1164="d",Inskrivning!J1164,0)</f>
        <v>0</v>
      </c>
      <c r="C462" s="35">
        <f>IF(Inskrivning!A1164="d",Inskrivning!K1164,0)</f>
        <v>0</v>
      </c>
      <c r="D462" s="16">
        <f>IF(Inskrivning!A1164="d",Inskrivning!L1164,0)</f>
        <v>0</v>
      </c>
      <c r="E462" s="16">
        <f>IF(Inskrivning!A1164="d",Inskrivning!M1164,0)</f>
        <v>0</v>
      </c>
      <c r="F462" s="16">
        <f>IF(Inskrivning!A1164="d",Inskrivning!N1164,0)</f>
        <v>0</v>
      </c>
      <c r="G462" s="16">
        <f>IF(Inskrivning!A1164="d",Inskrivning!O1164,0)</f>
        <v>0</v>
      </c>
      <c r="H462" s="16">
        <f>IF(Inskrivning!A1164="d",Inskrivning!P1164,0)</f>
        <v>0</v>
      </c>
      <c r="I462" s="73">
        <f>IF(Inskrivning!A1164="d",Inskrivning!Q1164,0)</f>
        <v>0</v>
      </c>
      <c r="J462" s="16">
        <f>IF(Inskrivning!A1164="d",Inskrivning!R1164,0)</f>
        <v>0</v>
      </c>
      <c r="K462" s="16">
        <f>IF(Inskrivning!A1164="d",Inskrivning!S1164,0)</f>
        <v>0</v>
      </c>
      <c r="L462" s="16">
        <f>IF(Inskrivning!A1164="d",Inskrivning!T1164,0)</f>
        <v>0</v>
      </c>
      <c r="M462" s="16">
        <f>IF(Inskrivning!A1164="d",Inskrivning!U1164,0)</f>
        <v>0</v>
      </c>
      <c r="N462" s="16">
        <f>IF(Inskrivning!A1164="d",Inskrivning!V1164,0)</f>
        <v>0</v>
      </c>
      <c r="O462" s="73">
        <f>IF(Inskrivning!A1164="d",Inskrivning!W1164,0)</f>
        <v>0</v>
      </c>
      <c r="P462" s="73">
        <f>IF(Inskrivning!A1164="d",Inskrivning!X1164,0)</f>
        <v>0</v>
      </c>
      <c r="Q462" s="113"/>
    </row>
    <row r="463" spans="1:17" ht="15.6" x14ac:dyDescent="0.3">
      <c r="A463" s="16">
        <f t="shared" si="4"/>
        <v>159</v>
      </c>
      <c r="B463" s="55">
        <f>IF(Inskrivning!A1165="d",Inskrivning!J1165,0)</f>
        <v>0</v>
      </c>
      <c r="C463" s="35">
        <f>IF(Inskrivning!A1165="d",Inskrivning!K1165,0)</f>
        <v>0</v>
      </c>
      <c r="D463" s="16">
        <f>IF(Inskrivning!A1165="d",Inskrivning!L1165,0)</f>
        <v>0</v>
      </c>
      <c r="E463" s="16">
        <f>IF(Inskrivning!A1165="d",Inskrivning!M1165,0)</f>
        <v>0</v>
      </c>
      <c r="F463" s="16">
        <f>IF(Inskrivning!A1165="d",Inskrivning!N1165,0)</f>
        <v>0</v>
      </c>
      <c r="G463" s="16">
        <f>IF(Inskrivning!A1165="d",Inskrivning!O1165,0)</f>
        <v>0</v>
      </c>
      <c r="H463" s="16">
        <f>IF(Inskrivning!A1165="d",Inskrivning!P1165,0)</f>
        <v>0</v>
      </c>
      <c r="I463" s="73">
        <f>IF(Inskrivning!A1165="d",Inskrivning!Q1165,0)</f>
        <v>0</v>
      </c>
      <c r="J463" s="16">
        <f>IF(Inskrivning!A1165="d",Inskrivning!R1165,0)</f>
        <v>0</v>
      </c>
      <c r="K463" s="16">
        <f>IF(Inskrivning!A1165="d",Inskrivning!S1165,0)</f>
        <v>0</v>
      </c>
      <c r="L463" s="16">
        <f>IF(Inskrivning!A1165="d",Inskrivning!T1165,0)</f>
        <v>0</v>
      </c>
      <c r="M463" s="16">
        <f>IF(Inskrivning!A1165="d",Inskrivning!U1165,0)</f>
        <v>0</v>
      </c>
      <c r="N463" s="16">
        <f>IF(Inskrivning!A1165="d",Inskrivning!V1165,0)</f>
        <v>0</v>
      </c>
      <c r="O463" s="73">
        <f>IF(Inskrivning!A1165="d",Inskrivning!W1165,0)</f>
        <v>0</v>
      </c>
      <c r="P463" s="73">
        <f>IF(Inskrivning!A1165="d",Inskrivning!X1165,0)</f>
        <v>0</v>
      </c>
      <c r="Q463" s="113"/>
    </row>
    <row r="464" spans="1:17" ht="15.6" x14ac:dyDescent="0.3">
      <c r="A464" s="16">
        <f t="shared" si="4"/>
        <v>160</v>
      </c>
      <c r="B464" s="55">
        <f>IF(Inskrivning!A1166="d",Inskrivning!J1166,0)</f>
        <v>0</v>
      </c>
      <c r="C464" s="35">
        <f>IF(Inskrivning!A1166="d",Inskrivning!K1166,0)</f>
        <v>0</v>
      </c>
      <c r="D464" s="16">
        <f>IF(Inskrivning!A1166="d",Inskrivning!L1166,0)</f>
        <v>0</v>
      </c>
      <c r="E464" s="16">
        <f>IF(Inskrivning!A1166="d",Inskrivning!M1166,0)</f>
        <v>0</v>
      </c>
      <c r="F464" s="16">
        <f>IF(Inskrivning!A1166="d",Inskrivning!N1166,0)</f>
        <v>0</v>
      </c>
      <c r="G464" s="16">
        <f>IF(Inskrivning!A1166="d",Inskrivning!O1166,0)</f>
        <v>0</v>
      </c>
      <c r="H464" s="16">
        <f>IF(Inskrivning!A1166="d",Inskrivning!P1166,0)</f>
        <v>0</v>
      </c>
      <c r="I464" s="73">
        <f>IF(Inskrivning!A1166="d",Inskrivning!Q1166,0)</f>
        <v>0</v>
      </c>
      <c r="J464" s="16">
        <f>IF(Inskrivning!A1166="d",Inskrivning!R1166,0)</f>
        <v>0</v>
      </c>
      <c r="K464" s="16">
        <f>IF(Inskrivning!A1166="d",Inskrivning!S1166,0)</f>
        <v>0</v>
      </c>
      <c r="L464" s="16">
        <f>IF(Inskrivning!A1166="d",Inskrivning!T1166,0)</f>
        <v>0</v>
      </c>
      <c r="M464" s="16">
        <f>IF(Inskrivning!A1166="d",Inskrivning!U1166,0)</f>
        <v>0</v>
      </c>
      <c r="N464" s="16">
        <f>IF(Inskrivning!A1166="d",Inskrivning!V1166,0)</f>
        <v>0</v>
      </c>
      <c r="O464" s="73">
        <f>IF(Inskrivning!A1166="d",Inskrivning!W1166,0)</f>
        <v>0</v>
      </c>
      <c r="P464" s="73">
        <f>IF(Inskrivning!A1166="d",Inskrivning!X1166,0)</f>
        <v>0</v>
      </c>
      <c r="Q464" s="113"/>
    </row>
    <row r="465" spans="1:17" ht="15.6" x14ac:dyDescent="0.3">
      <c r="A465" s="16">
        <f t="shared" si="4"/>
        <v>161</v>
      </c>
      <c r="B465" s="55">
        <f>IF(Inskrivning!A1167="d",Inskrivning!J1167,0)</f>
        <v>0</v>
      </c>
      <c r="C465" s="35">
        <f>IF(Inskrivning!A1167="d",Inskrivning!K1167,0)</f>
        <v>0</v>
      </c>
      <c r="D465" s="16">
        <f>IF(Inskrivning!A1167="d",Inskrivning!L1167,0)</f>
        <v>0</v>
      </c>
      <c r="E465" s="16">
        <f>IF(Inskrivning!A1167="d",Inskrivning!M1167,0)</f>
        <v>0</v>
      </c>
      <c r="F465" s="16">
        <f>IF(Inskrivning!A1167="d",Inskrivning!N1167,0)</f>
        <v>0</v>
      </c>
      <c r="G465" s="16">
        <f>IF(Inskrivning!A1167="d",Inskrivning!O1167,0)</f>
        <v>0</v>
      </c>
      <c r="H465" s="16">
        <f>IF(Inskrivning!A1167="d",Inskrivning!P1167,0)</f>
        <v>0</v>
      </c>
      <c r="I465" s="73">
        <f>IF(Inskrivning!A1167="d",Inskrivning!Q1167,0)</f>
        <v>0</v>
      </c>
      <c r="J465" s="16">
        <f>IF(Inskrivning!A1167="d",Inskrivning!R1167,0)</f>
        <v>0</v>
      </c>
      <c r="K465" s="16">
        <f>IF(Inskrivning!A1167="d",Inskrivning!S1167,0)</f>
        <v>0</v>
      </c>
      <c r="L465" s="16">
        <f>IF(Inskrivning!A1167="d",Inskrivning!T1167,0)</f>
        <v>0</v>
      </c>
      <c r="M465" s="16">
        <f>IF(Inskrivning!A1167="d",Inskrivning!U1167,0)</f>
        <v>0</v>
      </c>
      <c r="N465" s="16">
        <f>IF(Inskrivning!A1167="d",Inskrivning!V1167,0)</f>
        <v>0</v>
      </c>
      <c r="O465" s="73">
        <f>IF(Inskrivning!A1167="d",Inskrivning!W1167,0)</f>
        <v>0</v>
      </c>
      <c r="P465" s="73">
        <f>IF(Inskrivning!A1167="d",Inskrivning!X1167,0)</f>
        <v>0</v>
      </c>
      <c r="Q465" s="113"/>
    </row>
    <row r="466" spans="1:17" ht="15.6" x14ac:dyDescent="0.3">
      <c r="A466" s="16">
        <f t="shared" si="4"/>
        <v>162</v>
      </c>
      <c r="B466" s="55">
        <f>IF(Inskrivning!A1168="d",Inskrivning!J1168,0)</f>
        <v>0</v>
      </c>
      <c r="C466" s="35">
        <f>IF(Inskrivning!A1168="d",Inskrivning!K1168,0)</f>
        <v>0</v>
      </c>
      <c r="D466" s="16">
        <f>IF(Inskrivning!A1168="d",Inskrivning!L1168,0)</f>
        <v>0</v>
      </c>
      <c r="E466" s="16">
        <f>IF(Inskrivning!A1168="d",Inskrivning!M1168,0)</f>
        <v>0</v>
      </c>
      <c r="F466" s="16">
        <f>IF(Inskrivning!A1168="d",Inskrivning!N1168,0)</f>
        <v>0</v>
      </c>
      <c r="G466" s="16">
        <f>IF(Inskrivning!A1168="d",Inskrivning!O1168,0)</f>
        <v>0</v>
      </c>
      <c r="H466" s="16">
        <f>IF(Inskrivning!A1168="d",Inskrivning!P1168,0)</f>
        <v>0</v>
      </c>
      <c r="I466" s="73">
        <f>IF(Inskrivning!A1168="d",Inskrivning!Q1168,0)</f>
        <v>0</v>
      </c>
      <c r="J466" s="16">
        <f>IF(Inskrivning!A1168="d",Inskrivning!R1168,0)</f>
        <v>0</v>
      </c>
      <c r="K466" s="16">
        <f>IF(Inskrivning!A1168="d",Inskrivning!S1168,0)</f>
        <v>0</v>
      </c>
      <c r="L466" s="16">
        <f>IF(Inskrivning!A1168="d",Inskrivning!T1168,0)</f>
        <v>0</v>
      </c>
      <c r="M466" s="16">
        <f>IF(Inskrivning!A1168="d",Inskrivning!U1168,0)</f>
        <v>0</v>
      </c>
      <c r="N466" s="16">
        <f>IF(Inskrivning!A1168="d",Inskrivning!V1168,0)</f>
        <v>0</v>
      </c>
      <c r="O466" s="73">
        <f>IF(Inskrivning!A1168="d",Inskrivning!W1168,0)</f>
        <v>0</v>
      </c>
      <c r="P466" s="73">
        <f>IF(Inskrivning!A1168="d",Inskrivning!X1168,0)</f>
        <v>0</v>
      </c>
      <c r="Q466" s="113"/>
    </row>
    <row r="467" spans="1:17" ht="15.6" x14ac:dyDescent="0.3">
      <c r="A467" s="16">
        <f t="shared" si="4"/>
        <v>163</v>
      </c>
      <c r="B467" s="55">
        <f>IF(Inskrivning!A1169="d",Inskrivning!J1169,0)</f>
        <v>0</v>
      </c>
      <c r="C467" s="35">
        <f>IF(Inskrivning!A1169="d",Inskrivning!K1169,0)</f>
        <v>0</v>
      </c>
      <c r="D467" s="16">
        <f>IF(Inskrivning!A1169="d",Inskrivning!L1169,0)</f>
        <v>0</v>
      </c>
      <c r="E467" s="16">
        <f>IF(Inskrivning!A1169="d",Inskrivning!M1169,0)</f>
        <v>0</v>
      </c>
      <c r="F467" s="16">
        <f>IF(Inskrivning!A1169="d",Inskrivning!N1169,0)</f>
        <v>0</v>
      </c>
      <c r="G467" s="16">
        <f>IF(Inskrivning!A1169="d",Inskrivning!O1169,0)</f>
        <v>0</v>
      </c>
      <c r="H467" s="16">
        <f>IF(Inskrivning!A1169="d",Inskrivning!P1169,0)</f>
        <v>0</v>
      </c>
      <c r="I467" s="73">
        <f>IF(Inskrivning!A1169="d",Inskrivning!Q1169,0)</f>
        <v>0</v>
      </c>
      <c r="J467" s="16">
        <f>IF(Inskrivning!A1169="d",Inskrivning!R1169,0)</f>
        <v>0</v>
      </c>
      <c r="K467" s="16">
        <f>IF(Inskrivning!A1169="d",Inskrivning!S1169,0)</f>
        <v>0</v>
      </c>
      <c r="L467" s="16">
        <f>IF(Inskrivning!A1169="d",Inskrivning!T1169,0)</f>
        <v>0</v>
      </c>
      <c r="M467" s="16">
        <f>IF(Inskrivning!A1169="d",Inskrivning!U1169,0)</f>
        <v>0</v>
      </c>
      <c r="N467" s="16">
        <f>IF(Inskrivning!A1169="d",Inskrivning!V1169,0)</f>
        <v>0</v>
      </c>
      <c r="O467" s="73">
        <f>IF(Inskrivning!A1169="d",Inskrivning!W1169,0)</f>
        <v>0</v>
      </c>
      <c r="P467" s="73">
        <f>IF(Inskrivning!A1169="d",Inskrivning!X1169,0)</f>
        <v>0</v>
      </c>
      <c r="Q467" s="113"/>
    </row>
    <row r="468" spans="1:17" ht="15.6" x14ac:dyDescent="0.3">
      <c r="A468" s="16">
        <f t="shared" si="4"/>
        <v>164</v>
      </c>
      <c r="B468" s="55">
        <f>IF(Inskrivning!A1170="d",Inskrivning!J1170,0)</f>
        <v>0</v>
      </c>
      <c r="C468" s="35">
        <f>IF(Inskrivning!A1170="d",Inskrivning!K1170,0)</f>
        <v>0</v>
      </c>
      <c r="D468" s="16">
        <f>IF(Inskrivning!A1170="d",Inskrivning!L1170,0)</f>
        <v>0</v>
      </c>
      <c r="E468" s="16">
        <f>IF(Inskrivning!A1170="d",Inskrivning!M1170,0)</f>
        <v>0</v>
      </c>
      <c r="F468" s="16">
        <f>IF(Inskrivning!A1170="d",Inskrivning!N1170,0)</f>
        <v>0</v>
      </c>
      <c r="G468" s="16">
        <f>IF(Inskrivning!A1170="d",Inskrivning!O1170,0)</f>
        <v>0</v>
      </c>
      <c r="H468" s="16">
        <f>IF(Inskrivning!A1170="d",Inskrivning!P1170,0)</f>
        <v>0</v>
      </c>
      <c r="I468" s="73">
        <f>IF(Inskrivning!A1170="d",Inskrivning!Q1170,0)</f>
        <v>0</v>
      </c>
      <c r="J468" s="16">
        <f>IF(Inskrivning!A1170="d",Inskrivning!R1170,0)</f>
        <v>0</v>
      </c>
      <c r="K468" s="16">
        <f>IF(Inskrivning!A1170="d",Inskrivning!S1170,0)</f>
        <v>0</v>
      </c>
      <c r="L468" s="16">
        <f>IF(Inskrivning!A1170="d",Inskrivning!T1170,0)</f>
        <v>0</v>
      </c>
      <c r="M468" s="16">
        <f>IF(Inskrivning!A1170="d",Inskrivning!U1170,0)</f>
        <v>0</v>
      </c>
      <c r="N468" s="16">
        <f>IF(Inskrivning!A1170="d",Inskrivning!V1170,0)</f>
        <v>0</v>
      </c>
      <c r="O468" s="73">
        <f>IF(Inskrivning!A1170="d",Inskrivning!W1170,0)</f>
        <v>0</v>
      </c>
      <c r="P468" s="73">
        <f>IF(Inskrivning!A1170="d",Inskrivning!X1170,0)</f>
        <v>0</v>
      </c>
      <c r="Q468" s="113"/>
    </row>
    <row r="469" spans="1:17" ht="15.6" x14ac:dyDescent="0.3">
      <c r="A469" s="16">
        <f t="shared" si="4"/>
        <v>165</v>
      </c>
      <c r="B469" s="55">
        <f>IF(Inskrivning!A1171="d",Inskrivning!J1171,0)</f>
        <v>0</v>
      </c>
      <c r="C469" s="35">
        <f>IF(Inskrivning!A1171="d",Inskrivning!K1171,0)</f>
        <v>0</v>
      </c>
      <c r="D469" s="16">
        <f>IF(Inskrivning!A1171="d",Inskrivning!L1171,0)</f>
        <v>0</v>
      </c>
      <c r="E469" s="16">
        <f>IF(Inskrivning!A1171="d",Inskrivning!M1171,0)</f>
        <v>0</v>
      </c>
      <c r="F469" s="16">
        <f>IF(Inskrivning!A1171="d",Inskrivning!N1171,0)</f>
        <v>0</v>
      </c>
      <c r="G469" s="16">
        <f>IF(Inskrivning!A1171="d",Inskrivning!O1171,0)</f>
        <v>0</v>
      </c>
      <c r="H469" s="16">
        <f>IF(Inskrivning!A1171="d",Inskrivning!P1171,0)</f>
        <v>0</v>
      </c>
      <c r="I469" s="73">
        <f>IF(Inskrivning!A1171="d",Inskrivning!Q1171,0)</f>
        <v>0</v>
      </c>
      <c r="J469" s="16">
        <f>IF(Inskrivning!A1171="d",Inskrivning!R1171,0)</f>
        <v>0</v>
      </c>
      <c r="K469" s="16">
        <f>IF(Inskrivning!A1171="d",Inskrivning!S1171,0)</f>
        <v>0</v>
      </c>
      <c r="L469" s="16">
        <f>IF(Inskrivning!A1171="d",Inskrivning!T1171,0)</f>
        <v>0</v>
      </c>
      <c r="M469" s="16">
        <f>IF(Inskrivning!A1171="d",Inskrivning!U1171,0)</f>
        <v>0</v>
      </c>
      <c r="N469" s="16">
        <f>IF(Inskrivning!A1171="d",Inskrivning!V1171,0)</f>
        <v>0</v>
      </c>
      <c r="O469" s="73">
        <f>IF(Inskrivning!A1171="d",Inskrivning!W1171,0)</f>
        <v>0</v>
      </c>
      <c r="P469" s="73">
        <f>IF(Inskrivning!A1171="d",Inskrivning!X1171,0)</f>
        <v>0</v>
      </c>
      <c r="Q469" s="113"/>
    </row>
    <row r="470" spans="1:17" ht="15.6" x14ac:dyDescent="0.3">
      <c r="A470" s="16">
        <f t="shared" si="4"/>
        <v>166</v>
      </c>
      <c r="B470" s="55">
        <f>IF(Inskrivning!A1172="d",Inskrivning!J1172,0)</f>
        <v>0</v>
      </c>
      <c r="C470" s="35">
        <f>IF(Inskrivning!A1172="d",Inskrivning!K1172,0)</f>
        <v>0</v>
      </c>
      <c r="D470" s="16">
        <f>IF(Inskrivning!A1172="d",Inskrivning!L1172,0)</f>
        <v>0</v>
      </c>
      <c r="E470" s="16">
        <f>IF(Inskrivning!A1172="d",Inskrivning!M1172,0)</f>
        <v>0</v>
      </c>
      <c r="F470" s="16">
        <f>IF(Inskrivning!A1172="d",Inskrivning!N1172,0)</f>
        <v>0</v>
      </c>
      <c r="G470" s="16">
        <f>IF(Inskrivning!A1172="d",Inskrivning!O1172,0)</f>
        <v>0</v>
      </c>
      <c r="H470" s="16">
        <f>IF(Inskrivning!A1172="d",Inskrivning!P1172,0)</f>
        <v>0</v>
      </c>
      <c r="I470" s="73">
        <f>IF(Inskrivning!A1172="d",Inskrivning!Q1172,0)</f>
        <v>0</v>
      </c>
      <c r="J470" s="16">
        <f>IF(Inskrivning!A1172="d",Inskrivning!R1172,0)</f>
        <v>0</v>
      </c>
      <c r="K470" s="16">
        <f>IF(Inskrivning!A1172="d",Inskrivning!S1172,0)</f>
        <v>0</v>
      </c>
      <c r="L470" s="16">
        <f>IF(Inskrivning!A1172="d",Inskrivning!T1172,0)</f>
        <v>0</v>
      </c>
      <c r="M470" s="16">
        <f>IF(Inskrivning!A1172="d",Inskrivning!U1172,0)</f>
        <v>0</v>
      </c>
      <c r="N470" s="16">
        <f>IF(Inskrivning!A1172="d",Inskrivning!V1172,0)</f>
        <v>0</v>
      </c>
      <c r="O470" s="73">
        <f>IF(Inskrivning!A1172="d",Inskrivning!W1172,0)</f>
        <v>0</v>
      </c>
      <c r="P470" s="73">
        <f>IF(Inskrivning!A1172="d",Inskrivning!X1172,0)</f>
        <v>0</v>
      </c>
      <c r="Q470" s="113"/>
    </row>
    <row r="471" spans="1:17" ht="15.6" x14ac:dyDescent="0.3">
      <c r="A471" s="16">
        <f t="shared" si="4"/>
        <v>167</v>
      </c>
      <c r="B471" s="55">
        <f>IF(Inskrivning!A1173="d",Inskrivning!J1173,0)</f>
        <v>0</v>
      </c>
      <c r="C471" s="35">
        <f>IF(Inskrivning!A1173="d",Inskrivning!K1173,0)</f>
        <v>0</v>
      </c>
      <c r="D471" s="16">
        <f>IF(Inskrivning!A1173="d",Inskrivning!L1173,0)</f>
        <v>0</v>
      </c>
      <c r="E471" s="16">
        <f>IF(Inskrivning!A1173="d",Inskrivning!M1173,0)</f>
        <v>0</v>
      </c>
      <c r="F471" s="16">
        <f>IF(Inskrivning!A1173="d",Inskrivning!N1173,0)</f>
        <v>0</v>
      </c>
      <c r="G471" s="16">
        <f>IF(Inskrivning!A1173="d",Inskrivning!O1173,0)</f>
        <v>0</v>
      </c>
      <c r="H471" s="16">
        <f>IF(Inskrivning!A1173="d",Inskrivning!P1173,0)</f>
        <v>0</v>
      </c>
      <c r="I471" s="73">
        <f>IF(Inskrivning!A1173="d",Inskrivning!Q1173,0)</f>
        <v>0</v>
      </c>
      <c r="J471" s="16">
        <f>IF(Inskrivning!A1173="d",Inskrivning!R1173,0)</f>
        <v>0</v>
      </c>
      <c r="K471" s="16">
        <f>IF(Inskrivning!A1173="d",Inskrivning!S1173,0)</f>
        <v>0</v>
      </c>
      <c r="L471" s="16">
        <f>IF(Inskrivning!A1173="d",Inskrivning!T1173,0)</f>
        <v>0</v>
      </c>
      <c r="M471" s="16">
        <f>IF(Inskrivning!A1173="d",Inskrivning!U1173,0)</f>
        <v>0</v>
      </c>
      <c r="N471" s="16">
        <f>IF(Inskrivning!A1173="d",Inskrivning!V1173,0)</f>
        <v>0</v>
      </c>
      <c r="O471" s="73">
        <f>IF(Inskrivning!A1173="d",Inskrivning!W1173,0)</f>
        <v>0</v>
      </c>
      <c r="P471" s="73">
        <f>IF(Inskrivning!A1173="d",Inskrivning!X1173,0)</f>
        <v>0</v>
      </c>
      <c r="Q471" s="113"/>
    </row>
    <row r="472" spans="1:17" ht="15.6" x14ac:dyDescent="0.3">
      <c r="A472" s="16">
        <f t="shared" si="4"/>
        <v>168</v>
      </c>
      <c r="B472" s="55">
        <f>IF(Inskrivning!A1174="d",Inskrivning!J1174,0)</f>
        <v>0</v>
      </c>
      <c r="C472" s="35">
        <f>IF(Inskrivning!A1174="d",Inskrivning!K1174,0)</f>
        <v>0</v>
      </c>
      <c r="D472" s="16">
        <f>IF(Inskrivning!A1174="d",Inskrivning!L1174,0)</f>
        <v>0</v>
      </c>
      <c r="E472" s="16">
        <f>IF(Inskrivning!A1174="d",Inskrivning!M1174,0)</f>
        <v>0</v>
      </c>
      <c r="F472" s="16">
        <f>IF(Inskrivning!A1174="d",Inskrivning!N1174,0)</f>
        <v>0</v>
      </c>
      <c r="G472" s="16">
        <f>IF(Inskrivning!A1174="d",Inskrivning!O1174,0)</f>
        <v>0</v>
      </c>
      <c r="H472" s="16">
        <f>IF(Inskrivning!A1174="d",Inskrivning!P1174,0)</f>
        <v>0</v>
      </c>
      <c r="I472" s="73">
        <f>IF(Inskrivning!A1174="d",Inskrivning!Q1174,0)</f>
        <v>0</v>
      </c>
      <c r="J472" s="16">
        <f>IF(Inskrivning!A1174="d",Inskrivning!R1174,0)</f>
        <v>0</v>
      </c>
      <c r="K472" s="16">
        <f>IF(Inskrivning!A1174="d",Inskrivning!S1174,0)</f>
        <v>0</v>
      </c>
      <c r="L472" s="16">
        <f>IF(Inskrivning!A1174="d",Inskrivning!T1174,0)</f>
        <v>0</v>
      </c>
      <c r="M472" s="16">
        <f>IF(Inskrivning!A1174="d",Inskrivning!U1174,0)</f>
        <v>0</v>
      </c>
      <c r="N472" s="16">
        <f>IF(Inskrivning!A1174="d",Inskrivning!V1174,0)</f>
        <v>0</v>
      </c>
      <c r="O472" s="73">
        <f>IF(Inskrivning!A1174="d",Inskrivning!W1174,0)</f>
        <v>0</v>
      </c>
      <c r="P472" s="73">
        <f>IF(Inskrivning!A1174="d",Inskrivning!X1174,0)</f>
        <v>0</v>
      </c>
      <c r="Q472" s="113"/>
    </row>
    <row r="473" spans="1:17" ht="15.6" x14ac:dyDescent="0.3">
      <c r="A473" s="16">
        <f t="shared" si="4"/>
        <v>169</v>
      </c>
      <c r="B473" s="55">
        <f>IF(Inskrivning!A1175="d",Inskrivning!J1175,0)</f>
        <v>0</v>
      </c>
      <c r="C473" s="35">
        <f>IF(Inskrivning!A1175="d",Inskrivning!K1175,0)</f>
        <v>0</v>
      </c>
      <c r="D473" s="16">
        <f>IF(Inskrivning!A1175="d",Inskrivning!L1175,0)</f>
        <v>0</v>
      </c>
      <c r="E473" s="16">
        <f>IF(Inskrivning!A1175="d",Inskrivning!M1175,0)</f>
        <v>0</v>
      </c>
      <c r="F473" s="16">
        <f>IF(Inskrivning!A1175="d",Inskrivning!N1175,0)</f>
        <v>0</v>
      </c>
      <c r="G473" s="16">
        <f>IF(Inskrivning!A1175="d",Inskrivning!O1175,0)</f>
        <v>0</v>
      </c>
      <c r="H473" s="16">
        <f>IF(Inskrivning!A1175="d",Inskrivning!P1175,0)</f>
        <v>0</v>
      </c>
      <c r="I473" s="73">
        <f>IF(Inskrivning!A1175="d",Inskrivning!Q1175,0)</f>
        <v>0</v>
      </c>
      <c r="J473" s="16">
        <f>IF(Inskrivning!A1175="d",Inskrivning!R1175,0)</f>
        <v>0</v>
      </c>
      <c r="K473" s="16">
        <f>IF(Inskrivning!A1175="d",Inskrivning!S1175,0)</f>
        <v>0</v>
      </c>
      <c r="L473" s="16">
        <f>IF(Inskrivning!A1175="d",Inskrivning!T1175,0)</f>
        <v>0</v>
      </c>
      <c r="M473" s="16">
        <f>IF(Inskrivning!A1175="d",Inskrivning!U1175,0)</f>
        <v>0</v>
      </c>
      <c r="N473" s="16">
        <f>IF(Inskrivning!A1175="d",Inskrivning!V1175,0)</f>
        <v>0</v>
      </c>
      <c r="O473" s="73">
        <f>IF(Inskrivning!A1175="d",Inskrivning!W1175,0)</f>
        <v>0</v>
      </c>
      <c r="P473" s="73">
        <f>IF(Inskrivning!A1175="d",Inskrivning!X1175,0)</f>
        <v>0</v>
      </c>
      <c r="Q473" s="113"/>
    </row>
    <row r="474" spans="1:17" ht="15.6" x14ac:dyDescent="0.3">
      <c r="A474" s="16">
        <f t="shared" si="4"/>
        <v>170</v>
      </c>
      <c r="B474" s="55">
        <f>IF(Inskrivning!A1176="d",Inskrivning!J1176,0)</f>
        <v>0</v>
      </c>
      <c r="C474" s="35">
        <f>IF(Inskrivning!A1176="d",Inskrivning!K1176,0)</f>
        <v>0</v>
      </c>
      <c r="D474" s="16">
        <f>IF(Inskrivning!A1176="d",Inskrivning!L1176,0)</f>
        <v>0</v>
      </c>
      <c r="E474" s="16">
        <f>IF(Inskrivning!A1176="d",Inskrivning!M1176,0)</f>
        <v>0</v>
      </c>
      <c r="F474" s="16">
        <f>IF(Inskrivning!A1176="d",Inskrivning!N1176,0)</f>
        <v>0</v>
      </c>
      <c r="G474" s="16">
        <f>IF(Inskrivning!A1176="d",Inskrivning!O1176,0)</f>
        <v>0</v>
      </c>
      <c r="H474" s="16">
        <f>IF(Inskrivning!A1176="d",Inskrivning!P1176,0)</f>
        <v>0</v>
      </c>
      <c r="I474" s="73">
        <f>IF(Inskrivning!A1176="d",Inskrivning!Q1176,0)</f>
        <v>0</v>
      </c>
      <c r="J474" s="16">
        <f>IF(Inskrivning!A1176="d",Inskrivning!R1176,0)</f>
        <v>0</v>
      </c>
      <c r="K474" s="16">
        <f>IF(Inskrivning!A1176="d",Inskrivning!S1176,0)</f>
        <v>0</v>
      </c>
      <c r="L474" s="16">
        <f>IF(Inskrivning!A1176="d",Inskrivning!T1176,0)</f>
        <v>0</v>
      </c>
      <c r="M474" s="16">
        <f>IF(Inskrivning!A1176="d",Inskrivning!U1176,0)</f>
        <v>0</v>
      </c>
      <c r="N474" s="16">
        <f>IF(Inskrivning!A1176="d",Inskrivning!V1176,0)</f>
        <v>0</v>
      </c>
      <c r="O474" s="73">
        <f>IF(Inskrivning!A1176="d",Inskrivning!W1176,0)</f>
        <v>0</v>
      </c>
      <c r="P474" s="73">
        <f>IF(Inskrivning!A1176="d",Inskrivning!X1176,0)</f>
        <v>0</v>
      </c>
      <c r="Q474" s="113"/>
    </row>
    <row r="475" spans="1:17" ht="15.6" x14ac:dyDescent="0.3">
      <c r="A475" s="16">
        <f t="shared" si="4"/>
        <v>171</v>
      </c>
      <c r="B475" s="55">
        <f>IF(Inskrivning!A1177="d",Inskrivning!J1177,0)</f>
        <v>0</v>
      </c>
      <c r="C475" s="35">
        <f>IF(Inskrivning!A1177="d",Inskrivning!K1177,0)</f>
        <v>0</v>
      </c>
      <c r="D475" s="16">
        <f>IF(Inskrivning!A1177="d",Inskrivning!L1177,0)</f>
        <v>0</v>
      </c>
      <c r="E475" s="16">
        <f>IF(Inskrivning!A1177="d",Inskrivning!M1177,0)</f>
        <v>0</v>
      </c>
      <c r="F475" s="16">
        <f>IF(Inskrivning!A1177="d",Inskrivning!N1177,0)</f>
        <v>0</v>
      </c>
      <c r="G475" s="16">
        <f>IF(Inskrivning!A1177="d",Inskrivning!O1177,0)</f>
        <v>0</v>
      </c>
      <c r="H475" s="16">
        <f>IF(Inskrivning!A1177="d",Inskrivning!P1177,0)</f>
        <v>0</v>
      </c>
      <c r="I475" s="73">
        <f>IF(Inskrivning!A1177="d",Inskrivning!Q1177,0)</f>
        <v>0</v>
      </c>
      <c r="J475" s="16">
        <f>IF(Inskrivning!A1177="d",Inskrivning!R1177,0)</f>
        <v>0</v>
      </c>
      <c r="K475" s="16">
        <f>IF(Inskrivning!A1177="d",Inskrivning!S1177,0)</f>
        <v>0</v>
      </c>
      <c r="L475" s="16">
        <f>IF(Inskrivning!A1177="d",Inskrivning!T1177,0)</f>
        <v>0</v>
      </c>
      <c r="M475" s="16">
        <f>IF(Inskrivning!A1177="d",Inskrivning!U1177,0)</f>
        <v>0</v>
      </c>
      <c r="N475" s="16">
        <f>IF(Inskrivning!A1177="d",Inskrivning!V1177,0)</f>
        <v>0</v>
      </c>
      <c r="O475" s="73">
        <f>IF(Inskrivning!A1177="d",Inskrivning!W1177,0)</f>
        <v>0</v>
      </c>
      <c r="P475" s="73">
        <f>IF(Inskrivning!A1177="d",Inskrivning!X1177,0)</f>
        <v>0</v>
      </c>
      <c r="Q475" s="113"/>
    </row>
    <row r="476" spans="1:17" ht="15.6" x14ac:dyDescent="0.3">
      <c r="A476" s="16">
        <f t="shared" si="4"/>
        <v>172</v>
      </c>
      <c r="B476" s="55">
        <f>IF(Inskrivning!A1178="d",Inskrivning!J1178,0)</f>
        <v>0</v>
      </c>
      <c r="C476" s="35">
        <f>IF(Inskrivning!A1178="d",Inskrivning!K1178,0)</f>
        <v>0</v>
      </c>
      <c r="D476" s="16">
        <f>IF(Inskrivning!A1178="d",Inskrivning!L1178,0)</f>
        <v>0</v>
      </c>
      <c r="E476" s="16">
        <f>IF(Inskrivning!A1178="d",Inskrivning!M1178,0)</f>
        <v>0</v>
      </c>
      <c r="F476" s="16">
        <f>IF(Inskrivning!A1178="d",Inskrivning!N1178,0)</f>
        <v>0</v>
      </c>
      <c r="G476" s="16">
        <f>IF(Inskrivning!A1178="d",Inskrivning!O1178,0)</f>
        <v>0</v>
      </c>
      <c r="H476" s="16">
        <f>IF(Inskrivning!A1178="d",Inskrivning!P1178,0)</f>
        <v>0</v>
      </c>
      <c r="I476" s="73">
        <f>IF(Inskrivning!A1178="d",Inskrivning!Q1178,0)</f>
        <v>0</v>
      </c>
      <c r="J476" s="16">
        <f>IF(Inskrivning!A1178="d",Inskrivning!R1178,0)</f>
        <v>0</v>
      </c>
      <c r="K476" s="16">
        <f>IF(Inskrivning!A1178="d",Inskrivning!S1178,0)</f>
        <v>0</v>
      </c>
      <c r="L476" s="16">
        <f>IF(Inskrivning!A1178="d",Inskrivning!T1178,0)</f>
        <v>0</v>
      </c>
      <c r="M476" s="16">
        <f>IF(Inskrivning!A1178="d",Inskrivning!U1178,0)</f>
        <v>0</v>
      </c>
      <c r="N476" s="16">
        <f>IF(Inskrivning!A1178="d",Inskrivning!V1178,0)</f>
        <v>0</v>
      </c>
      <c r="O476" s="73">
        <f>IF(Inskrivning!A1178="d",Inskrivning!W1178,0)</f>
        <v>0</v>
      </c>
      <c r="P476" s="73">
        <f>IF(Inskrivning!A1178="d",Inskrivning!X1178,0)</f>
        <v>0</v>
      </c>
      <c r="Q476" s="113"/>
    </row>
    <row r="477" spans="1:17" ht="15.6" x14ac:dyDescent="0.3">
      <c r="A477" s="16">
        <f t="shared" si="4"/>
        <v>173</v>
      </c>
      <c r="B477" s="55">
        <f>IF(Inskrivning!A1179="d",Inskrivning!J1179,0)</f>
        <v>0</v>
      </c>
      <c r="C477" s="35">
        <f>IF(Inskrivning!A1179="d",Inskrivning!K1179,0)</f>
        <v>0</v>
      </c>
      <c r="D477" s="16">
        <f>IF(Inskrivning!A1179="d",Inskrivning!L1179,0)</f>
        <v>0</v>
      </c>
      <c r="E477" s="16">
        <f>IF(Inskrivning!A1179="d",Inskrivning!M1179,0)</f>
        <v>0</v>
      </c>
      <c r="F477" s="16">
        <f>IF(Inskrivning!A1179="d",Inskrivning!N1179,0)</f>
        <v>0</v>
      </c>
      <c r="G477" s="16">
        <f>IF(Inskrivning!A1179="d",Inskrivning!O1179,0)</f>
        <v>0</v>
      </c>
      <c r="H477" s="16">
        <f>IF(Inskrivning!A1179="d",Inskrivning!P1179,0)</f>
        <v>0</v>
      </c>
      <c r="I477" s="73">
        <f>IF(Inskrivning!A1179="d",Inskrivning!Q1179,0)</f>
        <v>0</v>
      </c>
      <c r="J477" s="16">
        <f>IF(Inskrivning!A1179="d",Inskrivning!R1179,0)</f>
        <v>0</v>
      </c>
      <c r="K477" s="16">
        <f>IF(Inskrivning!A1179="d",Inskrivning!S1179,0)</f>
        <v>0</v>
      </c>
      <c r="L477" s="16">
        <f>IF(Inskrivning!A1179="d",Inskrivning!T1179,0)</f>
        <v>0</v>
      </c>
      <c r="M477" s="16">
        <f>IF(Inskrivning!A1179="d",Inskrivning!U1179,0)</f>
        <v>0</v>
      </c>
      <c r="N477" s="16">
        <f>IF(Inskrivning!A1179="d",Inskrivning!V1179,0)</f>
        <v>0</v>
      </c>
      <c r="O477" s="73">
        <f>IF(Inskrivning!A1179="d",Inskrivning!W1179,0)</f>
        <v>0</v>
      </c>
      <c r="P477" s="73">
        <f>IF(Inskrivning!A1179="d",Inskrivning!X1179,0)</f>
        <v>0</v>
      </c>
      <c r="Q477" s="113"/>
    </row>
    <row r="478" spans="1:17" ht="15.6" x14ac:dyDescent="0.3">
      <c r="A478" s="16">
        <f t="shared" si="4"/>
        <v>174</v>
      </c>
      <c r="B478" s="55">
        <f>IF(Inskrivning!A1180="d",Inskrivning!J1180,0)</f>
        <v>0</v>
      </c>
      <c r="C478" s="35">
        <f>IF(Inskrivning!A1180="d",Inskrivning!K1180,0)</f>
        <v>0</v>
      </c>
      <c r="D478" s="16">
        <f>IF(Inskrivning!A1180="d",Inskrivning!L1180,0)</f>
        <v>0</v>
      </c>
      <c r="E478" s="16">
        <f>IF(Inskrivning!A1180="d",Inskrivning!M1180,0)</f>
        <v>0</v>
      </c>
      <c r="F478" s="16">
        <f>IF(Inskrivning!A1180="d",Inskrivning!N1180,0)</f>
        <v>0</v>
      </c>
      <c r="G478" s="16">
        <f>IF(Inskrivning!A1180="d",Inskrivning!O1180,0)</f>
        <v>0</v>
      </c>
      <c r="H478" s="16">
        <f>IF(Inskrivning!A1180="d",Inskrivning!P1180,0)</f>
        <v>0</v>
      </c>
      <c r="I478" s="73">
        <f>IF(Inskrivning!A1180="d",Inskrivning!Q1180,0)</f>
        <v>0</v>
      </c>
      <c r="J478" s="16">
        <f>IF(Inskrivning!A1180="d",Inskrivning!R1180,0)</f>
        <v>0</v>
      </c>
      <c r="K478" s="16">
        <f>IF(Inskrivning!A1180="d",Inskrivning!S1180,0)</f>
        <v>0</v>
      </c>
      <c r="L478" s="16">
        <f>IF(Inskrivning!A1180="d",Inskrivning!T1180,0)</f>
        <v>0</v>
      </c>
      <c r="M478" s="16">
        <f>IF(Inskrivning!A1180="d",Inskrivning!U1180,0)</f>
        <v>0</v>
      </c>
      <c r="N478" s="16">
        <f>IF(Inskrivning!A1180="d",Inskrivning!V1180,0)</f>
        <v>0</v>
      </c>
      <c r="O478" s="73">
        <f>IF(Inskrivning!A1180="d",Inskrivning!W1180,0)</f>
        <v>0</v>
      </c>
      <c r="P478" s="73">
        <f>IF(Inskrivning!A1180="d",Inskrivning!X1180,0)</f>
        <v>0</v>
      </c>
      <c r="Q478" s="113"/>
    </row>
    <row r="479" spans="1:17" ht="15.6" x14ac:dyDescent="0.3">
      <c r="A479" s="16">
        <f t="shared" si="4"/>
        <v>175</v>
      </c>
      <c r="B479" s="55">
        <f>IF(Inskrivning!A1181="d",Inskrivning!J1181,0)</f>
        <v>0</v>
      </c>
      <c r="C479" s="35">
        <f>IF(Inskrivning!A1181="d",Inskrivning!K1181,0)</f>
        <v>0</v>
      </c>
      <c r="D479" s="16">
        <f>IF(Inskrivning!A1181="d",Inskrivning!L1181,0)</f>
        <v>0</v>
      </c>
      <c r="E479" s="16">
        <f>IF(Inskrivning!A1181="d",Inskrivning!M1181,0)</f>
        <v>0</v>
      </c>
      <c r="F479" s="16">
        <f>IF(Inskrivning!A1181="d",Inskrivning!N1181,0)</f>
        <v>0</v>
      </c>
      <c r="G479" s="16">
        <f>IF(Inskrivning!A1181="d",Inskrivning!O1181,0)</f>
        <v>0</v>
      </c>
      <c r="H479" s="16">
        <f>IF(Inskrivning!A1181="d",Inskrivning!P1181,0)</f>
        <v>0</v>
      </c>
      <c r="I479" s="73">
        <f>IF(Inskrivning!A1181="d",Inskrivning!Q1181,0)</f>
        <v>0</v>
      </c>
      <c r="J479" s="16">
        <f>IF(Inskrivning!A1181="d",Inskrivning!R1181,0)</f>
        <v>0</v>
      </c>
      <c r="K479" s="16">
        <f>IF(Inskrivning!A1181="d",Inskrivning!S1181,0)</f>
        <v>0</v>
      </c>
      <c r="L479" s="16">
        <f>IF(Inskrivning!A1181="d",Inskrivning!T1181,0)</f>
        <v>0</v>
      </c>
      <c r="M479" s="16">
        <f>IF(Inskrivning!A1181="d",Inskrivning!U1181,0)</f>
        <v>0</v>
      </c>
      <c r="N479" s="16">
        <f>IF(Inskrivning!A1181="d",Inskrivning!V1181,0)</f>
        <v>0</v>
      </c>
      <c r="O479" s="73">
        <f>IF(Inskrivning!A1181="d",Inskrivning!W1181,0)</f>
        <v>0</v>
      </c>
      <c r="P479" s="73">
        <f>IF(Inskrivning!A1181="d",Inskrivning!X1181,0)</f>
        <v>0</v>
      </c>
      <c r="Q479" s="113"/>
    </row>
    <row r="480" spans="1:17" ht="15.6" x14ac:dyDescent="0.3">
      <c r="A480" s="16">
        <f t="shared" si="4"/>
        <v>176</v>
      </c>
      <c r="B480" s="55">
        <f>IF(Inskrivning!A1182="d",Inskrivning!J1182,0)</f>
        <v>0</v>
      </c>
      <c r="C480" s="35">
        <f>IF(Inskrivning!A1182="d",Inskrivning!K1182,0)</f>
        <v>0</v>
      </c>
      <c r="D480" s="16">
        <f>IF(Inskrivning!A1182="d",Inskrivning!L1182,0)</f>
        <v>0</v>
      </c>
      <c r="E480" s="16">
        <f>IF(Inskrivning!A1182="d",Inskrivning!M1182,0)</f>
        <v>0</v>
      </c>
      <c r="F480" s="16">
        <f>IF(Inskrivning!A1182="d",Inskrivning!N1182,0)</f>
        <v>0</v>
      </c>
      <c r="G480" s="16">
        <f>IF(Inskrivning!A1182="d",Inskrivning!O1182,0)</f>
        <v>0</v>
      </c>
      <c r="H480" s="16">
        <f>IF(Inskrivning!A1182="d",Inskrivning!P1182,0)</f>
        <v>0</v>
      </c>
      <c r="I480" s="73">
        <f>IF(Inskrivning!A1182="d",Inskrivning!Q1182,0)</f>
        <v>0</v>
      </c>
      <c r="J480" s="16">
        <f>IF(Inskrivning!A1182="d",Inskrivning!R1182,0)</f>
        <v>0</v>
      </c>
      <c r="K480" s="16">
        <f>IF(Inskrivning!A1182="d",Inskrivning!S1182,0)</f>
        <v>0</v>
      </c>
      <c r="L480" s="16">
        <f>IF(Inskrivning!A1182="d",Inskrivning!T1182,0)</f>
        <v>0</v>
      </c>
      <c r="M480" s="16">
        <f>IF(Inskrivning!A1182="d",Inskrivning!U1182,0)</f>
        <v>0</v>
      </c>
      <c r="N480" s="16">
        <f>IF(Inskrivning!A1182="d",Inskrivning!V1182,0)</f>
        <v>0</v>
      </c>
      <c r="O480" s="73">
        <f>IF(Inskrivning!A1182="d",Inskrivning!W1182,0)</f>
        <v>0</v>
      </c>
      <c r="P480" s="73">
        <f>IF(Inskrivning!A1182="d",Inskrivning!X1182,0)</f>
        <v>0</v>
      </c>
      <c r="Q480" s="113"/>
    </row>
    <row r="481" spans="1:17" ht="15.6" x14ac:dyDescent="0.3">
      <c r="A481" s="16">
        <f t="shared" si="4"/>
        <v>177</v>
      </c>
      <c r="B481" s="55">
        <f>IF(Inskrivning!A1183="d",Inskrivning!J1183,0)</f>
        <v>0</v>
      </c>
      <c r="C481" s="35">
        <f>IF(Inskrivning!A1183="d",Inskrivning!K1183,0)</f>
        <v>0</v>
      </c>
      <c r="D481" s="16">
        <f>IF(Inskrivning!A1183="d",Inskrivning!L1183,0)</f>
        <v>0</v>
      </c>
      <c r="E481" s="16">
        <f>IF(Inskrivning!A1183="d",Inskrivning!M1183,0)</f>
        <v>0</v>
      </c>
      <c r="F481" s="16">
        <f>IF(Inskrivning!A1183="d",Inskrivning!N1183,0)</f>
        <v>0</v>
      </c>
      <c r="G481" s="16">
        <f>IF(Inskrivning!A1183="d",Inskrivning!O1183,0)</f>
        <v>0</v>
      </c>
      <c r="H481" s="16">
        <f>IF(Inskrivning!A1183="d",Inskrivning!P1183,0)</f>
        <v>0</v>
      </c>
      <c r="I481" s="73">
        <f>IF(Inskrivning!A1183="d",Inskrivning!Q1183,0)</f>
        <v>0</v>
      </c>
      <c r="J481" s="16">
        <f>IF(Inskrivning!A1183="d",Inskrivning!R1183,0)</f>
        <v>0</v>
      </c>
      <c r="K481" s="16">
        <f>IF(Inskrivning!A1183="d",Inskrivning!S1183,0)</f>
        <v>0</v>
      </c>
      <c r="L481" s="16">
        <f>IF(Inskrivning!A1183="d",Inskrivning!T1183,0)</f>
        <v>0</v>
      </c>
      <c r="M481" s="16">
        <f>IF(Inskrivning!A1183="d",Inskrivning!U1183,0)</f>
        <v>0</v>
      </c>
      <c r="N481" s="16">
        <f>IF(Inskrivning!A1183="d",Inskrivning!V1183,0)</f>
        <v>0</v>
      </c>
      <c r="O481" s="73">
        <f>IF(Inskrivning!A1183="d",Inskrivning!W1183,0)</f>
        <v>0</v>
      </c>
      <c r="P481" s="73">
        <f>IF(Inskrivning!A1183="d",Inskrivning!X1183,0)</f>
        <v>0</v>
      </c>
      <c r="Q481" s="113"/>
    </row>
    <row r="482" spans="1:17" ht="15.6" x14ac:dyDescent="0.3">
      <c r="A482" s="16">
        <f t="shared" si="4"/>
        <v>178</v>
      </c>
      <c r="B482" s="55">
        <f>IF(Inskrivning!A1184="d",Inskrivning!J1184,0)</f>
        <v>0</v>
      </c>
      <c r="C482" s="35">
        <f>IF(Inskrivning!A1184="d",Inskrivning!K1184,0)</f>
        <v>0</v>
      </c>
      <c r="D482" s="16">
        <f>IF(Inskrivning!A1184="d",Inskrivning!L1184,0)</f>
        <v>0</v>
      </c>
      <c r="E482" s="16">
        <f>IF(Inskrivning!A1184="d",Inskrivning!M1184,0)</f>
        <v>0</v>
      </c>
      <c r="F482" s="16">
        <f>IF(Inskrivning!A1184="d",Inskrivning!N1184,0)</f>
        <v>0</v>
      </c>
      <c r="G482" s="16">
        <f>IF(Inskrivning!A1184="d",Inskrivning!O1184,0)</f>
        <v>0</v>
      </c>
      <c r="H482" s="16">
        <f>IF(Inskrivning!A1184="d",Inskrivning!P1184,0)</f>
        <v>0</v>
      </c>
      <c r="I482" s="73">
        <f>IF(Inskrivning!A1184="d",Inskrivning!Q1184,0)</f>
        <v>0</v>
      </c>
      <c r="J482" s="16">
        <f>IF(Inskrivning!A1184="d",Inskrivning!R1184,0)</f>
        <v>0</v>
      </c>
      <c r="K482" s="16">
        <f>IF(Inskrivning!A1184="d",Inskrivning!S1184,0)</f>
        <v>0</v>
      </c>
      <c r="L482" s="16">
        <f>IF(Inskrivning!A1184="d",Inskrivning!T1184,0)</f>
        <v>0</v>
      </c>
      <c r="M482" s="16">
        <f>IF(Inskrivning!A1184="d",Inskrivning!U1184,0)</f>
        <v>0</v>
      </c>
      <c r="N482" s="16">
        <f>IF(Inskrivning!A1184="d",Inskrivning!V1184,0)</f>
        <v>0</v>
      </c>
      <c r="O482" s="73">
        <f>IF(Inskrivning!A1184="d",Inskrivning!W1184,0)</f>
        <v>0</v>
      </c>
      <c r="P482" s="73">
        <f>IF(Inskrivning!A1184="d",Inskrivning!X1184,0)</f>
        <v>0</v>
      </c>
      <c r="Q482" s="113"/>
    </row>
    <row r="483" spans="1:17" ht="15.6" x14ac:dyDescent="0.3">
      <c r="A483" s="16">
        <f t="shared" si="4"/>
        <v>179</v>
      </c>
      <c r="B483" s="55">
        <f>IF(Inskrivning!A1185="d",Inskrivning!J1185,0)</f>
        <v>0</v>
      </c>
      <c r="C483" s="35">
        <f>IF(Inskrivning!A1185="d",Inskrivning!K1185,0)</f>
        <v>0</v>
      </c>
      <c r="D483" s="16">
        <f>IF(Inskrivning!A1185="d",Inskrivning!L1185,0)</f>
        <v>0</v>
      </c>
      <c r="E483" s="16">
        <f>IF(Inskrivning!A1185="d",Inskrivning!M1185,0)</f>
        <v>0</v>
      </c>
      <c r="F483" s="16">
        <f>IF(Inskrivning!A1185="d",Inskrivning!N1185,0)</f>
        <v>0</v>
      </c>
      <c r="G483" s="16">
        <f>IF(Inskrivning!A1185="d",Inskrivning!O1185,0)</f>
        <v>0</v>
      </c>
      <c r="H483" s="16">
        <f>IF(Inskrivning!A1185="d",Inskrivning!P1185,0)</f>
        <v>0</v>
      </c>
      <c r="I483" s="73">
        <f>IF(Inskrivning!A1185="d",Inskrivning!Q1185,0)</f>
        <v>0</v>
      </c>
      <c r="J483" s="16">
        <f>IF(Inskrivning!A1185="d",Inskrivning!R1185,0)</f>
        <v>0</v>
      </c>
      <c r="K483" s="16">
        <f>IF(Inskrivning!A1185="d",Inskrivning!S1185,0)</f>
        <v>0</v>
      </c>
      <c r="L483" s="16">
        <f>IF(Inskrivning!A1185="d",Inskrivning!T1185,0)</f>
        <v>0</v>
      </c>
      <c r="M483" s="16">
        <f>IF(Inskrivning!A1185="d",Inskrivning!U1185,0)</f>
        <v>0</v>
      </c>
      <c r="N483" s="16">
        <f>IF(Inskrivning!A1185="d",Inskrivning!V1185,0)</f>
        <v>0</v>
      </c>
      <c r="O483" s="73">
        <f>IF(Inskrivning!A1185="d",Inskrivning!W1185,0)</f>
        <v>0</v>
      </c>
      <c r="P483" s="73">
        <f>IF(Inskrivning!A1185="d",Inskrivning!X1185,0)</f>
        <v>0</v>
      </c>
      <c r="Q483" s="113"/>
    </row>
    <row r="484" spans="1:17" ht="15.6" x14ac:dyDescent="0.3">
      <c r="A484" s="16">
        <f t="shared" si="4"/>
        <v>180</v>
      </c>
      <c r="B484" s="55">
        <f>IF(Inskrivning!A1186="d",Inskrivning!J1186,0)</f>
        <v>0</v>
      </c>
      <c r="C484" s="35">
        <f>IF(Inskrivning!A1186="d",Inskrivning!K1186,0)</f>
        <v>0</v>
      </c>
      <c r="D484" s="16">
        <f>IF(Inskrivning!A1186="d",Inskrivning!L1186,0)</f>
        <v>0</v>
      </c>
      <c r="E484" s="16">
        <f>IF(Inskrivning!A1186="d",Inskrivning!M1186,0)</f>
        <v>0</v>
      </c>
      <c r="F484" s="16">
        <f>IF(Inskrivning!A1186="d",Inskrivning!N1186,0)</f>
        <v>0</v>
      </c>
      <c r="G484" s="16">
        <f>IF(Inskrivning!A1186="d",Inskrivning!O1186,0)</f>
        <v>0</v>
      </c>
      <c r="H484" s="16">
        <f>IF(Inskrivning!A1186="d",Inskrivning!P1186,0)</f>
        <v>0</v>
      </c>
      <c r="I484" s="73">
        <f>IF(Inskrivning!A1186="d",Inskrivning!Q1186,0)</f>
        <v>0</v>
      </c>
      <c r="J484" s="16">
        <f>IF(Inskrivning!A1186="d",Inskrivning!R1186,0)</f>
        <v>0</v>
      </c>
      <c r="K484" s="16">
        <f>IF(Inskrivning!A1186="d",Inskrivning!S1186,0)</f>
        <v>0</v>
      </c>
      <c r="L484" s="16">
        <f>IF(Inskrivning!A1186="d",Inskrivning!T1186,0)</f>
        <v>0</v>
      </c>
      <c r="M484" s="16">
        <f>IF(Inskrivning!A1186="d",Inskrivning!U1186,0)</f>
        <v>0</v>
      </c>
      <c r="N484" s="16">
        <f>IF(Inskrivning!A1186="d",Inskrivning!V1186,0)</f>
        <v>0</v>
      </c>
      <c r="O484" s="73">
        <f>IF(Inskrivning!A1186="d",Inskrivning!W1186,0)</f>
        <v>0</v>
      </c>
      <c r="P484" s="73">
        <f>IF(Inskrivning!A1186="d",Inskrivning!X1186,0)</f>
        <v>0</v>
      </c>
      <c r="Q484" s="113"/>
    </row>
    <row r="485" spans="1:17" ht="15.6" x14ac:dyDescent="0.3">
      <c r="A485" s="16">
        <f t="shared" si="4"/>
        <v>181</v>
      </c>
      <c r="B485" s="55">
        <f>IF(Inskrivning!A1187="d",Inskrivning!J1187,0)</f>
        <v>0</v>
      </c>
      <c r="C485" s="35">
        <f>IF(Inskrivning!A1187="d",Inskrivning!K1187,0)</f>
        <v>0</v>
      </c>
      <c r="D485" s="16">
        <f>IF(Inskrivning!A1187="d",Inskrivning!L1187,0)</f>
        <v>0</v>
      </c>
      <c r="E485" s="16">
        <f>IF(Inskrivning!A1187="d",Inskrivning!M1187,0)</f>
        <v>0</v>
      </c>
      <c r="F485" s="16">
        <f>IF(Inskrivning!A1187="d",Inskrivning!N1187,0)</f>
        <v>0</v>
      </c>
      <c r="G485" s="16">
        <f>IF(Inskrivning!A1187="d",Inskrivning!O1187,0)</f>
        <v>0</v>
      </c>
      <c r="H485" s="16">
        <f>IF(Inskrivning!A1187="d",Inskrivning!P1187,0)</f>
        <v>0</v>
      </c>
      <c r="I485" s="73">
        <f>IF(Inskrivning!A1187="d",Inskrivning!Q1187,0)</f>
        <v>0</v>
      </c>
      <c r="J485" s="16">
        <f>IF(Inskrivning!A1187="d",Inskrivning!R1187,0)</f>
        <v>0</v>
      </c>
      <c r="K485" s="16">
        <f>IF(Inskrivning!A1187="d",Inskrivning!S1187,0)</f>
        <v>0</v>
      </c>
      <c r="L485" s="16">
        <f>IF(Inskrivning!A1187="d",Inskrivning!T1187,0)</f>
        <v>0</v>
      </c>
      <c r="M485" s="16">
        <f>IF(Inskrivning!A1187="d",Inskrivning!U1187,0)</f>
        <v>0</v>
      </c>
      <c r="N485" s="16">
        <f>IF(Inskrivning!A1187="d",Inskrivning!V1187,0)</f>
        <v>0</v>
      </c>
      <c r="O485" s="73">
        <f>IF(Inskrivning!A1187="d",Inskrivning!W1187,0)</f>
        <v>0</v>
      </c>
      <c r="P485" s="73">
        <f>IF(Inskrivning!A1187="d",Inskrivning!X1187,0)</f>
        <v>0</v>
      </c>
      <c r="Q485" s="113"/>
    </row>
    <row r="486" spans="1:17" ht="15.6" x14ac:dyDescent="0.3">
      <c r="A486" s="16">
        <f t="shared" si="4"/>
        <v>182</v>
      </c>
      <c r="B486" s="55">
        <f>IF(Inskrivning!A1188="d",Inskrivning!J1188,0)</f>
        <v>0</v>
      </c>
      <c r="C486" s="35">
        <f>IF(Inskrivning!A1188="d",Inskrivning!K1188,0)</f>
        <v>0</v>
      </c>
      <c r="D486" s="16">
        <f>IF(Inskrivning!A1188="d",Inskrivning!L1188,0)</f>
        <v>0</v>
      </c>
      <c r="E486" s="16">
        <f>IF(Inskrivning!A1188="d",Inskrivning!M1188,0)</f>
        <v>0</v>
      </c>
      <c r="F486" s="16">
        <f>IF(Inskrivning!A1188="d",Inskrivning!N1188,0)</f>
        <v>0</v>
      </c>
      <c r="G486" s="16">
        <f>IF(Inskrivning!A1188="d",Inskrivning!O1188,0)</f>
        <v>0</v>
      </c>
      <c r="H486" s="16">
        <f>IF(Inskrivning!A1188="d",Inskrivning!P1188,0)</f>
        <v>0</v>
      </c>
      <c r="I486" s="73">
        <f>IF(Inskrivning!A1188="d",Inskrivning!Q1188,0)</f>
        <v>0</v>
      </c>
      <c r="J486" s="16">
        <f>IF(Inskrivning!A1188="d",Inskrivning!R1188,0)</f>
        <v>0</v>
      </c>
      <c r="K486" s="16">
        <f>IF(Inskrivning!A1188="d",Inskrivning!S1188,0)</f>
        <v>0</v>
      </c>
      <c r="L486" s="16">
        <f>IF(Inskrivning!A1188="d",Inskrivning!T1188,0)</f>
        <v>0</v>
      </c>
      <c r="M486" s="16">
        <f>IF(Inskrivning!A1188="d",Inskrivning!U1188,0)</f>
        <v>0</v>
      </c>
      <c r="N486" s="16">
        <f>IF(Inskrivning!A1188="d",Inskrivning!V1188,0)</f>
        <v>0</v>
      </c>
      <c r="O486" s="73">
        <f>IF(Inskrivning!A1188="d",Inskrivning!W1188,0)</f>
        <v>0</v>
      </c>
      <c r="P486" s="73">
        <f>IF(Inskrivning!A1188="d",Inskrivning!X1188,0)</f>
        <v>0</v>
      </c>
      <c r="Q486" s="113"/>
    </row>
    <row r="487" spans="1:17" ht="15.6" x14ac:dyDescent="0.3">
      <c r="A487" s="16">
        <f t="shared" si="4"/>
        <v>183</v>
      </c>
      <c r="B487" s="55">
        <f>IF(Inskrivning!A1189="d",Inskrivning!J1189,0)</f>
        <v>0</v>
      </c>
      <c r="C487" s="35">
        <f>IF(Inskrivning!A1189="d",Inskrivning!K1189,0)</f>
        <v>0</v>
      </c>
      <c r="D487" s="16">
        <f>IF(Inskrivning!A1189="d",Inskrivning!L1189,0)</f>
        <v>0</v>
      </c>
      <c r="E487" s="16">
        <f>IF(Inskrivning!A1189="d",Inskrivning!M1189,0)</f>
        <v>0</v>
      </c>
      <c r="F487" s="16">
        <f>IF(Inskrivning!A1189="d",Inskrivning!N1189,0)</f>
        <v>0</v>
      </c>
      <c r="G487" s="16">
        <f>IF(Inskrivning!A1189="d",Inskrivning!O1189,0)</f>
        <v>0</v>
      </c>
      <c r="H487" s="16">
        <f>IF(Inskrivning!A1189="d",Inskrivning!P1189,0)</f>
        <v>0</v>
      </c>
      <c r="I487" s="73">
        <f>IF(Inskrivning!A1189="d",Inskrivning!Q1189,0)</f>
        <v>0</v>
      </c>
      <c r="J487" s="16">
        <f>IF(Inskrivning!A1189="d",Inskrivning!R1189,0)</f>
        <v>0</v>
      </c>
      <c r="K487" s="16">
        <f>IF(Inskrivning!A1189="d",Inskrivning!S1189,0)</f>
        <v>0</v>
      </c>
      <c r="L487" s="16">
        <f>IF(Inskrivning!A1189="d",Inskrivning!T1189,0)</f>
        <v>0</v>
      </c>
      <c r="M487" s="16">
        <f>IF(Inskrivning!A1189="d",Inskrivning!U1189,0)</f>
        <v>0</v>
      </c>
      <c r="N487" s="16">
        <f>IF(Inskrivning!A1189="d",Inskrivning!V1189,0)</f>
        <v>0</v>
      </c>
      <c r="O487" s="73">
        <f>IF(Inskrivning!A1189="d",Inskrivning!W1189,0)</f>
        <v>0</v>
      </c>
      <c r="P487" s="73">
        <f>IF(Inskrivning!A1189="d",Inskrivning!X1189,0)</f>
        <v>0</v>
      </c>
      <c r="Q487" s="113"/>
    </row>
    <row r="488" spans="1:17" ht="15.6" x14ac:dyDescent="0.3">
      <c r="A488" s="16">
        <f t="shared" si="4"/>
        <v>184</v>
      </c>
      <c r="B488" s="55">
        <f>IF(Inskrivning!A1190="d",Inskrivning!J1190,0)</f>
        <v>0</v>
      </c>
      <c r="C488" s="35">
        <f>IF(Inskrivning!A1190="d",Inskrivning!K1190,0)</f>
        <v>0</v>
      </c>
      <c r="D488" s="16">
        <f>IF(Inskrivning!A1190="d",Inskrivning!L1190,0)</f>
        <v>0</v>
      </c>
      <c r="E488" s="16">
        <f>IF(Inskrivning!A1190="d",Inskrivning!M1190,0)</f>
        <v>0</v>
      </c>
      <c r="F488" s="16">
        <f>IF(Inskrivning!A1190="d",Inskrivning!N1190,0)</f>
        <v>0</v>
      </c>
      <c r="G488" s="16">
        <f>IF(Inskrivning!A1190="d",Inskrivning!O1190,0)</f>
        <v>0</v>
      </c>
      <c r="H488" s="16">
        <f>IF(Inskrivning!A1190="d",Inskrivning!P1190,0)</f>
        <v>0</v>
      </c>
      <c r="I488" s="73">
        <f>IF(Inskrivning!A1190="d",Inskrivning!Q1190,0)</f>
        <v>0</v>
      </c>
      <c r="J488" s="16">
        <f>IF(Inskrivning!A1190="d",Inskrivning!R1190,0)</f>
        <v>0</v>
      </c>
      <c r="K488" s="16">
        <f>IF(Inskrivning!A1190="d",Inskrivning!S1190,0)</f>
        <v>0</v>
      </c>
      <c r="L488" s="16">
        <f>IF(Inskrivning!A1190="d",Inskrivning!T1190,0)</f>
        <v>0</v>
      </c>
      <c r="M488" s="16">
        <f>IF(Inskrivning!A1190="d",Inskrivning!U1190,0)</f>
        <v>0</v>
      </c>
      <c r="N488" s="16">
        <f>IF(Inskrivning!A1190="d",Inskrivning!V1190,0)</f>
        <v>0</v>
      </c>
      <c r="O488" s="73">
        <f>IF(Inskrivning!A1190="d",Inskrivning!W1190,0)</f>
        <v>0</v>
      </c>
      <c r="P488" s="73">
        <f>IF(Inskrivning!A1190="d",Inskrivning!X1190,0)</f>
        <v>0</v>
      </c>
      <c r="Q488" s="113"/>
    </row>
    <row r="489" spans="1:17" ht="15.6" x14ac:dyDescent="0.3">
      <c r="A489" s="16">
        <f t="shared" si="4"/>
        <v>185</v>
      </c>
      <c r="B489" s="55">
        <f>IF(Inskrivning!A1191="d",Inskrivning!J1191,0)</f>
        <v>0</v>
      </c>
      <c r="C489" s="35">
        <f>IF(Inskrivning!A1191="d",Inskrivning!K1191,0)</f>
        <v>0</v>
      </c>
      <c r="D489" s="16">
        <f>IF(Inskrivning!A1191="d",Inskrivning!L1191,0)</f>
        <v>0</v>
      </c>
      <c r="E489" s="16">
        <f>IF(Inskrivning!A1191="d",Inskrivning!M1191,0)</f>
        <v>0</v>
      </c>
      <c r="F489" s="16">
        <f>IF(Inskrivning!A1191="d",Inskrivning!N1191,0)</f>
        <v>0</v>
      </c>
      <c r="G489" s="16">
        <f>IF(Inskrivning!A1191="d",Inskrivning!O1191,0)</f>
        <v>0</v>
      </c>
      <c r="H489" s="16">
        <f>IF(Inskrivning!A1191="d",Inskrivning!P1191,0)</f>
        <v>0</v>
      </c>
      <c r="I489" s="73">
        <f>IF(Inskrivning!A1191="d",Inskrivning!Q1191,0)</f>
        <v>0</v>
      </c>
      <c r="J489" s="16">
        <f>IF(Inskrivning!A1191="d",Inskrivning!R1191,0)</f>
        <v>0</v>
      </c>
      <c r="K489" s="16">
        <f>IF(Inskrivning!A1191="d",Inskrivning!S1191,0)</f>
        <v>0</v>
      </c>
      <c r="L489" s="16">
        <f>IF(Inskrivning!A1191="d",Inskrivning!T1191,0)</f>
        <v>0</v>
      </c>
      <c r="M489" s="16">
        <f>IF(Inskrivning!A1191="d",Inskrivning!U1191,0)</f>
        <v>0</v>
      </c>
      <c r="N489" s="16">
        <f>IF(Inskrivning!A1191="d",Inskrivning!V1191,0)</f>
        <v>0</v>
      </c>
      <c r="O489" s="73">
        <f>IF(Inskrivning!A1191="d",Inskrivning!W1191,0)</f>
        <v>0</v>
      </c>
      <c r="P489" s="73">
        <f>IF(Inskrivning!A1191="d",Inskrivning!X1191,0)</f>
        <v>0</v>
      </c>
      <c r="Q489" s="113"/>
    </row>
    <row r="490" spans="1:17" ht="15.6" x14ac:dyDescent="0.3">
      <c r="A490" s="16">
        <f t="shared" si="4"/>
        <v>186</v>
      </c>
      <c r="B490" s="55">
        <f>IF(Inskrivning!A1192="d",Inskrivning!J1192,0)</f>
        <v>0</v>
      </c>
      <c r="C490" s="35">
        <f>IF(Inskrivning!A1192="d",Inskrivning!K1192,0)</f>
        <v>0</v>
      </c>
      <c r="D490" s="16">
        <f>IF(Inskrivning!A1192="d",Inskrivning!L1192,0)</f>
        <v>0</v>
      </c>
      <c r="E490" s="16">
        <f>IF(Inskrivning!A1192="d",Inskrivning!M1192,0)</f>
        <v>0</v>
      </c>
      <c r="F490" s="16">
        <f>IF(Inskrivning!A1192="d",Inskrivning!N1192,0)</f>
        <v>0</v>
      </c>
      <c r="G490" s="16">
        <f>IF(Inskrivning!A1192="d",Inskrivning!O1192,0)</f>
        <v>0</v>
      </c>
      <c r="H490" s="16">
        <f>IF(Inskrivning!A1192="d",Inskrivning!P1192,0)</f>
        <v>0</v>
      </c>
      <c r="I490" s="73">
        <f>IF(Inskrivning!A1192="d",Inskrivning!Q1192,0)</f>
        <v>0</v>
      </c>
      <c r="J490" s="16">
        <f>IF(Inskrivning!A1192="d",Inskrivning!R1192,0)</f>
        <v>0</v>
      </c>
      <c r="K490" s="16">
        <f>IF(Inskrivning!A1192="d",Inskrivning!S1192,0)</f>
        <v>0</v>
      </c>
      <c r="L490" s="16">
        <f>IF(Inskrivning!A1192="d",Inskrivning!T1192,0)</f>
        <v>0</v>
      </c>
      <c r="M490" s="16">
        <f>IF(Inskrivning!A1192="d",Inskrivning!U1192,0)</f>
        <v>0</v>
      </c>
      <c r="N490" s="16">
        <f>IF(Inskrivning!A1192="d",Inskrivning!V1192,0)</f>
        <v>0</v>
      </c>
      <c r="O490" s="73">
        <f>IF(Inskrivning!A1192="d",Inskrivning!W1192,0)</f>
        <v>0</v>
      </c>
      <c r="P490" s="73">
        <f>IF(Inskrivning!A1192="d",Inskrivning!X1192,0)</f>
        <v>0</v>
      </c>
      <c r="Q490" s="113"/>
    </row>
    <row r="491" spans="1:17" ht="15.6" x14ac:dyDescent="0.3">
      <c r="A491" s="16">
        <f t="shared" si="4"/>
        <v>187</v>
      </c>
      <c r="B491" s="55">
        <f>IF(Inskrivning!A1193="d",Inskrivning!J1193,0)</f>
        <v>0</v>
      </c>
      <c r="C491" s="35">
        <f>IF(Inskrivning!A1193="d",Inskrivning!K1193,0)</f>
        <v>0</v>
      </c>
      <c r="D491" s="16">
        <f>IF(Inskrivning!A1193="d",Inskrivning!L1193,0)</f>
        <v>0</v>
      </c>
      <c r="E491" s="16">
        <f>IF(Inskrivning!A1193="d",Inskrivning!M1193,0)</f>
        <v>0</v>
      </c>
      <c r="F491" s="16">
        <f>IF(Inskrivning!A1193="d",Inskrivning!N1193,0)</f>
        <v>0</v>
      </c>
      <c r="G491" s="16">
        <f>IF(Inskrivning!A1193="d",Inskrivning!O1193,0)</f>
        <v>0</v>
      </c>
      <c r="H491" s="16">
        <f>IF(Inskrivning!A1193="d",Inskrivning!P1193,0)</f>
        <v>0</v>
      </c>
      <c r="I491" s="73">
        <f>IF(Inskrivning!A1193="d",Inskrivning!Q1193,0)</f>
        <v>0</v>
      </c>
      <c r="J491" s="16">
        <f>IF(Inskrivning!A1193="d",Inskrivning!R1193,0)</f>
        <v>0</v>
      </c>
      <c r="K491" s="16">
        <f>IF(Inskrivning!A1193="d",Inskrivning!S1193,0)</f>
        <v>0</v>
      </c>
      <c r="L491" s="16">
        <f>IF(Inskrivning!A1193="d",Inskrivning!T1193,0)</f>
        <v>0</v>
      </c>
      <c r="M491" s="16">
        <f>IF(Inskrivning!A1193="d",Inskrivning!U1193,0)</f>
        <v>0</v>
      </c>
      <c r="N491" s="16">
        <f>IF(Inskrivning!A1193="d",Inskrivning!V1193,0)</f>
        <v>0</v>
      </c>
      <c r="O491" s="73">
        <f>IF(Inskrivning!A1193="d",Inskrivning!W1193,0)</f>
        <v>0</v>
      </c>
      <c r="P491" s="73">
        <f>IF(Inskrivning!A1193="d",Inskrivning!X1193,0)</f>
        <v>0</v>
      </c>
      <c r="Q491" s="113"/>
    </row>
    <row r="492" spans="1:17" ht="15.6" x14ac:dyDescent="0.3">
      <c r="A492" s="16">
        <f t="shared" si="4"/>
        <v>188</v>
      </c>
      <c r="B492" s="55">
        <f>IF(Inskrivning!A1194="d",Inskrivning!J1194,0)</f>
        <v>0</v>
      </c>
      <c r="C492" s="35">
        <f>IF(Inskrivning!A1194="d",Inskrivning!K1194,0)</f>
        <v>0</v>
      </c>
      <c r="D492" s="16">
        <f>IF(Inskrivning!A1194="d",Inskrivning!L1194,0)</f>
        <v>0</v>
      </c>
      <c r="E492" s="16">
        <f>IF(Inskrivning!A1194="d",Inskrivning!M1194,0)</f>
        <v>0</v>
      </c>
      <c r="F492" s="16">
        <f>IF(Inskrivning!A1194="d",Inskrivning!N1194,0)</f>
        <v>0</v>
      </c>
      <c r="G492" s="16">
        <f>IF(Inskrivning!A1194="d",Inskrivning!O1194,0)</f>
        <v>0</v>
      </c>
      <c r="H492" s="16">
        <f>IF(Inskrivning!A1194="d",Inskrivning!P1194,0)</f>
        <v>0</v>
      </c>
      <c r="I492" s="73">
        <f>IF(Inskrivning!A1194="d",Inskrivning!Q1194,0)</f>
        <v>0</v>
      </c>
      <c r="J492" s="16">
        <f>IF(Inskrivning!A1194="d",Inskrivning!R1194,0)</f>
        <v>0</v>
      </c>
      <c r="K492" s="16">
        <f>IF(Inskrivning!A1194="d",Inskrivning!S1194,0)</f>
        <v>0</v>
      </c>
      <c r="L492" s="16">
        <f>IF(Inskrivning!A1194="d",Inskrivning!T1194,0)</f>
        <v>0</v>
      </c>
      <c r="M492" s="16">
        <f>IF(Inskrivning!A1194="d",Inskrivning!U1194,0)</f>
        <v>0</v>
      </c>
      <c r="N492" s="16">
        <f>IF(Inskrivning!A1194="d",Inskrivning!V1194,0)</f>
        <v>0</v>
      </c>
      <c r="O492" s="73">
        <f>IF(Inskrivning!A1194="d",Inskrivning!W1194,0)</f>
        <v>0</v>
      </c>
      <c r="P492" s="73">
        <f>IF(Inskrivning!A1194="d",Inskrivning!X1194,0)</f>
        <v>0</v>
      </c>
      <c r="Q492" s="113"/>
    </row>
    <row r="493" spans="1:17" ht="15.6" x14ac:dyDescent="0.3">
      <c r="A493" s="16">
        <f t="shared" si="4"/>
        <v>189</v>
      </c>
      <c r="B493" s="55">
        <f>IF(Inskrivning!A1195="d",Inskrivning!J1195,0)</f>
        <v>0</v>
      </c>
      <c r="C493" s="35">
        <f>IF(Inskrivning!A1195="d",Inskrivning!K1195,0)</f>
        <v>0</v>
      </c>
      <c r="D493" s="16">
        <f>IF(Inskrivning!A1195="d",Inskrivning!L1195,0)</f>
        <v>0</v>
      </c>
      <c r="E493" s="16">
        <f>IF(Inskrivning!A1195="d",Inskrivning!M1195,0)</f>
        <v>0</v>
      </c>
      <c r="F493" s="16">
        <f>IF(Inskrivning!A1195="d",Inskrivning!N1195,0)</f>
        <v>0</v>
      </c>
      <c r="G493" s="16">
        <f>IF(Inskrivning!A1195="d",Inskrivning!O1195,0)</f>
        <v>0</v>
      </c>
      <c r="H493" s="16">
        <f>IF(Inskrivning!A1195="d",Inskrivning!P1195,0)</f>
        <v>0</v>
      </c>
      <c r="I493" s="73">
        <f>IF(Inskrivning!A1195="d",Inskrivning!Q1195,0)</f>
        <v>0</v>
      </c>
      <c r="J493" s="16">
        <f>IF(Inskrivning!A1195="d",Inskrivning!R1195,0)</f>
        <v>0</v>
      </c>
      <c r="K493" s="16">
        <f>IF(Inskrivning!A1195="d",Inskrivning!S1195,0)</f>
        <v>0</v>
      </c>
      <c r="L493" s="16">
        <f>IF(Inskrivning!A1195="d",Inskrivning!T1195,0)</f>
        <v>0</v>
      </c>
      <c r="M493" s="16">
        <f>IF(Inskrivning!A1195="d",Inskrivning!U1195,0)</f>
        <v>0</v>
      </c>
      <c r="N493" s="16">
        <f>IF(Inskrivning!A1195="d",Inskrivning!V1195,0)</f>
        <v>0</v>
      </c>
      <c r="O493" s="73">
        <f>IF(Inskrivning!A1195="d",Inskrivning!W1195,0)</f>
        <v>0</v>
      </c>
      <c r="P493" s="73">
        <f>IF(Inskrivning!A1195="d",Inskrivning!X1195,0)</f>
        <v>0</v>
      </c>
      <c r="Q493" s="113"/>
    </row>
    <row r="494" spans="1:17" ht="15.6" x14ac:dyDescent="0.3">
      <c r="A494" s="16">
        <f t="shared" si="4"/>
        <v>190</v>
      </c>
      <c r="B494" s="55">
        <f>IF(Inskrivning!A1196="d",Inskrivning!J1196,0)</f>
        <v>0</v>
      </c>
      <c r="C494" s="35">
        <f>IF(Inskrivning!A1196="d",Inskrivning!K1196,0)</f>
        <v>0</v>
      </c>
      <c r="D494" s="16">
        <f>IF(Inskrivning!A1196="d",Inskrivning!L1196,0)</f>
        <v>0</v>
      </c>
      <c r="E494" s="16">
        <f>IF(Inskrivning!A1196="d",Inskrivning!M1196,0)</f>
        <v>0</v>
      </c>
      <c r="F494" s="16">
        <f>IF(Inskrivning!A1196="d",Inskrivning!N1196,0)</f>
        <v>0</v>
      </c>
      <c r="G494" s="16">
        <f>IF(Inskrivning!A1196="d",Inskrivning!O1196,0)</f>
        <v>0</v>
      </c>
      <c r="H494" s="16">
        <f>IF(Inskrivning!A1196="d",Inskrivning!P1196,0)</f>
        <v>0</v>
      </c>
      <c r="I494" s="73">
        <f>IF(Inskrivning!A1196="d",Inskrivning!Q1196,0)</f>
        <v>0</v>
      </c>
      <c r="J494" s="16">
        <f>IF(Inskrivning!A1196="d",Inskrivning!R1196,0)</f>
        <v>0</v>
      </c>
      <c r="K494" s="16">
        <f>IF(Inskrivning!A1196="d",Inskrivning!S1196,0)</f>
        <v>0</v>
      </c>
      <c r="L494" s="16">
        <f>IF(Inskrivning!A1196="d",Inskrivning!T1196,0)</f>
        <v>0</v>
      </c>
      <c r="M494" s="16">
        <f>IF(Inskrivning!A1196="d",Inskrivning!U1196,0)</f>
        <v>0</v>
      </c>
      <c r="N494" s="16">
        <f>IF(Inskrivning!A1196="d",Inskrivning!V1196,0)</f>
        <v>0</v>
      </c>
      <c r="O494" s="73">
        <f>IF(Inskrivning!A1196="d",Inskrivning!W1196,0)</f>
        <v>0</v>
      </c>
      <c r="P494" s="73">
        <f>IF(Inskrivning!A1196="d",Inskrivning!X1196,0)</f>
        <v>0</v>
      </c>
      <c r="Q494" s="113"/>
    </row>
    <row r="495" spans="1:17" ht="15.6" x14ac:dyDescent="0.3">
      <c r="A495" s="16">
        <f t="shared" si="4"/>
        <v>191</v>
      </c>
      <c r="B495" s="55">
        <f>IF(Inskrivning!A1197="d",Inskrivning!J1197,0)</f>
        <v>0</v>
      </c>
      <c r="C495" s="35">
        <f>IF(Inskrivning!A1197="d",Inskrivning!K1197,0)</f>
        <v>0</v>
      </c>
      <c r="D495" s="16">
        <f>IF(Inskrivning!A1197="d",Inskrivning!L1197,0)</f>
        <v>0</v>
      </c>
      <c r="E495" s="16">
        <f>IF(Inskrivning!A1197="d",Inskrivning!M1197,0)</f>
        <v>0</v>
      </c>
      <c r="F495" s="16">
        <f>IF(Inskrivning!A1197="d",Inskrivning!N1197,0)</f>
        <v>0</v>
      </c>
      <c r="G495" s="16">
        <f>IF(Inskrivning!A1197="d",Inskrivning!O1197,0)</f>
        <v>0</v>
      </c>
      <c r="H495" s="16">
        <f>IF(Inskrivning!A1197="d",Inskrivning!P1197,0)</f>
        <v>0</v>
      </c>
      <c r="I495" s="73">
        <f>IF(Inskrivning!A1197="d",Inskrivning!Q1197,0)</f>
        <v>0</v>
      </c>
      <c r="J495" s="16">
        <f>IF(Inskrivning!A1197="d",Inskrivning!R1197,0)</f>
        <v>0</v>
      </c>
      <c r="K495" s="16">
        <f>IF(Inskrivning!A1197="d",Inskrivning!S1197,0)</f>
        <v>0</v>
      </c>
      <c r="L495" s="16">
        <f>IF(Inskrivning!A1197="d",Inskrivning!T1197,0)</f>
        <v>0</v>
      </c>
      <c r="M495" s="16">
        <f>IF(Inskrivning!A1197="d",Inskrivning!U1197,0)</f>
        <v>0</v>
      </c>
      <c r="N495" s="16">
        <f>IF(Inskrivning!A1197="d",Inskrivning!V1197,0)</f>
        <v>0</v>
      </c>
      <c r="O495" s="73">
        <f>IF(Inskrivning!A1197="d",Inskrivning!W1197,0)</f>
        <v>0</v>
      </c>
      <c r="P495" s="73">
        <f>IF(Inskrivning!A1197="d",Inskrivning!X1197,0)</f>
        <v>0</v>
      </c>
      <c r="Q495" s="113"/>
    </row>
    <row r="496" spans="1:17" ht="15.6" x14ac:dyDescent="0.3">
      <c r="A496" s="16">
        <f t="shared" si="4"/>
        <v>192</v>
      </c>
      <c r="B496" s="55">
        <f>IF(Inskrivning!A1198="d",Inskrivning!J1198,0)</f>
        <v>0</v>
      </c>
      <c r="C496" s="35">
        <f>IF(Inskrivning!A1198="d",Inskrivning!K1198,0)</f>
        <v>0</v>
      </c>
      <c r="D496" s="16">
        <f>IF(Inskrivning!A1198="d",Inskrivning!L1198,0)</f>
        <v>0</v>
      </c>
      <c r="E496" s="16">
        <f>IF(Inskrivning!A1198="d",Inskrivning!M1198,0)</f>
        <v>0</v>
      </c>
      <c r="F496" s="16">
        <f>IF(Inskrivning!A1198="d",Inskrivning!N1198,0)</f>
        <v>0</v>
      </c>
      <c r="G496" s="16">
        <f>IF(Inskrivning!A1198="d",Inskrivning!O1198,0)</f>
        <v>0</v>
      </c>
      <c r="H496" s="16">
        <f>IF(Inskrivning!A1198="d",Inskrivning!P1198,0)</f>
        <v>0</v>
      </c>
      <c r="I496" s="73">
        <f>IF(Inskrivning!A1198="d",Inskrivning!Q1198,0)</f>
        <v>0</v>
      </c>
      <c r="J496" s="16">
        <f>IF(Inskrivning!A1198="d",Inskrivning!R1198,0)</f>
        <v>0</v>
      </c>
      <c r="K496" s="16">
        <f>IF(Inskrivning!A1198="d",Inskrivning!S1198,0)</f>
        <v>0</v>
      </c>
      <c r="L496" s="16">
        <f>IF(Inskrivning!A1198="d",Inskrivning!T1198,0)</f>
        <v>0</v>
      </c>
      <c r="M496" s="16">
        <f>IF(Inskrivning!A1198="d",Inskrivning!U1198,0)</f>
        <v>0</v>
      </c>
      <c r="N496" s="16">
        <f>IF(Inskrivning!A1198="d",Inskrivning!V1198,0)</f>
        <v>0</v>
      </c>
      <c r="O496" s="73">
        <f>IF(Inskrivning!A1198="d",Inskrivning!W1198,0)</f>
        <v>0</v>
      </c>
      <c r="P496" s="73">
        <f>IF(Inskrivning!A1198="d",Inskrivning!X1198,0)</f>
        <v>0</v>
      </c>
      <c r="Q496" s="113"/>
    </row>
    <row r="497" spans="1:17" ht="15.6" x14ac:dyDescent="0.3">
      <c r="A497" s="16">
        <f t="shared" si="4"/>
        <v>193</v>
      </c>
      <c r="B497" s="55">
        <f>IF(Inskrivning!A1199="d",Inskrivning!J1199,0)</f>
        <v>0</v>
      </c>
      <c r="C497" s="35">
        <f>IF(Inskrivning!A1199="d",Inskrivning!K1199,0)</f>
        <v>0</v>
      </c>
      <c r="D497" s="16">
        <f>IF(Inskrivning!A1199="d",Inskrivning!L1199,0)</f>
        <v>0</v>
      </c>
      <c r="E497" s="16">
        <f>IF(Inskrivning!A1199="d",Inskrivning!M1199,0)</f>
        <v>0</v>
      </c>
      <c r="F497" s="16">
        <f>IF(Inskrivning!A1199="d",Inskrivning!N1199,0)</f>
        <v>0</v>
      </c>
      <c r="G497" s="16">
        <f>IF(Inskrivning!A1199="d",Inskrivning!O1199,0)</f>
        <v>0</v>
      </c>
      <c r="H497" s="16">
        <f>IF(Inskrivning!A1199="d",Inskrivning!P1199,0)</f>
        <v>0</v>
      </c>
      <c r="I497" s="73">
        <f>IF(Inskrivning!A1199="d",Inskrivning!Q1199,0)</f>
        <v>0</v>
      </c>
      <c r="J497" s="16">
        <f>IF(Inskrivning!A1199="d",Inskrivning!R1199,0)</f>
        <v>0</v>
      </c>
      <c r="K497" s="16">
        <f>IF(Inskrivning!A1199="d",Inskrivning!S1199,0)</f>
        <v>0</v>
      </c>
      <c r="L497" s="16">
        <f>IF(Inskrivning!A1199="d",Inskrivning!T1199,0)</f>
        <v>0</v>
      </c>
      <c r="M497" s="16">
        <f>IF(Inskrivning!A1199="d",Inskrivning!U1199,0)</f>
        <v>0</v>
      </c>
      <c r="N497" s="16">
        <f>IF(Inskrivning!A1199="d",Inskrivning!V1199,0)</f>
        <v>0</v>
      </c>
      <c r="O497" s="73">
        <f>IF(Inskrivning!A1199="d",Inskrivning!W1199,0)</f>
        <v>0</v>
      </c>
      <c r="P497" s="73">
        <f>IF(Inskrivning!A1199="d",Inskrivning!X1199,0)</f>
        <v>0</v>
      </c>
      <c r="Q497" s="113"/>
    </row>
    <row r="498" spans="1:17" ht="15.6" x14ac:dyDescent="0.3">
      <c r="A498" s="16">
        <f t="shared" si="4"/>
        <v>194</v>
      </c>
      <c r="B498" s="55">
        <f>IF(Inskrivning!A1200="d",Inskrivning!J1200,0)</f>
        <v>0</v>
      </c>
      <c r="C498" s="35">
        <f>IF(Inskrivning!A1200="d",Inskrivning!K1200,0)</f>
        <v>0</v>
      </c>
      <c r="D498" s="16">
        <f>IF(Inskrivning!A1200="d",Inskrivning!L1200,0)</f>
        <v>0</v>
      </c>
      <c r="E498" s="16">
        <f>IF(Inskrivning!A1200="d",Inskrivning!M1200,0)</f>
        <v>0</v>
      </c>
      <c r="F498" s="16">
        <f>IF(Inskrivning!A1200="d",Inskrivning!N1200,0)</f>
        <v>0</v>
      </c>
      <c r="G498" s="16">
        <f>IF(Inskrivning!A1200="d",Inskrivning!O1200,0)</f>
        <v>0</v>
      </c>
      <c r="H498" s="16">
        <f>IF(Inskrivning!A1200="d",Inskrivning!P1200,0)</f>
        <v>0</v>
      </c>
      <c r="I498" s="73">
        <f>IF(Inskrivning!A1200="d",Inskrivning!Q1200,0)</f>
        <v>0</v>
      </c>
      <c r="J498" s="16">
        <f>IF(Inskrivning!A1200="d",Inskrivning!R1200,0)</f>
        <v>0</v>
      </c>
      <c r="K498" s="16">
        <f>IF(Inskrivning!A1200="d",Inskrivning!S1200,0)</f>
        <v>0</v>
      </c>
      <c r="L498" s="16">
        <f>IF(Inskrivning!A1200="d",Inskrivning!T1200,0)</f>
        <v>0</v>
      </c>
      <c r="M498" s="16">
        <f>IF(Inskrivning!A1200="d",Inskrivning!U1200,0)</f>
        <v>0</v>
      </c>
      <c r="N498" s="16">
        <f>IF(Inskrivning!A1200="d",Inskrivning!V1200,0)</f>
        <v>0</v>
      </c>
      <c r="O498" s="73">
        <f>IF(Inskrivning!A1200="d",Inskrivning!W1200,0)</f>
        <v>0</v>
      </c>
      <c r="P498" s="73">
        <f>IF(Inskrivning!A1200="d",Inskrivning!X1200,0)</f>
        <v>0</v>
      </c>
      <c r="Q498" s="113"/>
    </row>
    <row r="499" spans="1:17" ht="15.6" x14ac:dyDescent="0.3">
      <c r="A499" s="16">
        <f t="shared" ref="A499:A504" si="5">IF(B499=0,ROW(195:195),IF(AND(P499=P498,Q499&lt;Q498),ROW(195:195),IF(P499=P498,A498,ROW(195:195))))</f>
        <v>195</v>
      </c>
      <c r="B499" s="55">
        <f>IF(Inskrivning!A1201="d",Inskrivning!J1201,0)</f>
        <v>0</v>
      </c>
      <c r="C499" s="35">
        <f>IF(Inskrivning!A1201="d",Inskrivning!K1201,0)</f>
        <v>0</v>
      </c>
      <c r="D499" s="16">
        <f>IF(Inskrivning!A1201="d",Inskrivning!L1201,0)</f>
        <v>0</v>
      </c>
      <c r="E499" s="16">
        <f>IF(Inskrivning!A1201="d",Inskrivning!M1201,0)</f>
        <v>0</v>
      </c>
      <c r="F499" s="16">
        <f>IF(Inskrivning!A1201="d",Inskrivning!N1201,0)</f>
        <v>0</v>
      </c>
      <c r="G499" s="16">
        <f>IF(Inskrivning!A1201="d",Inskrivning!O1201,0)</f>
        <v>0</v>
      </c>
      <c r="H499" s="16">
        <f>IF(Inskrivning!A1201="d",Inskrivning!P1201,0)</f>
        <v>0</v>
      </c>
      <c r="I499" s="73">
        <f>IF(Inskrivning!A1201="d",Inskrivning!Q1201,0)</f>
        <v>0</v>
      </c>
      <c r="J499" s="16">
        <f>IF(Inskrivning!A1201="d",Inskrivning!R1201,0)</f>
        <v>0</v>
      </c>
      <c r="K499" s="16">
        <f>IF(Inskrivning!A1201="d",Inskrivning!S1201,0)</f>
        <v>0</v>
      </c>
      <c r="L499" s="16">
        <f>IF(Inskrivning!A1201="d",Inskrivning!T1201,0)</f>
        <v>0</v>
      </c>
      <c r="M499" s="16">
        <f>IF(Inskrivning!A1201="d",Inskrivning!U1201,0)</f>
        <v>0</v>
      </c>
      <c r="N499" s="16">
        <f>IF(Inskrivning!A1201="d",Inskrivning!V1201,0)</f>
        <v>0</v>
      </c>
      <c r="O499" s="73">
        <f>IF(Inskrivning!A1201="d",Inskrivning!W1201,0)</f>
        <v>0</v>
      </c>
      <c r="P499" s="73">
        <f>IF(Inskrivning!A1201="d",Inskrivning!X1201,0)</f>
        <v>0</v>
      </c>
      <c r="Q499" s="113"/>
    </row>
    <row r="500" spans="1:17" ht="15.6" x14ac:dyDescent="0.3">
      <c r="A500" s="16">
        <f t="shared" si="5"/>
        <v>196</v>
      </c>
      <c r="B500" s="55">
        <f>IF(Inskrivning!A1202="d",Inskrivning!J1202,0)</f>
        <v>0</v>
      </c>
      <c r="C500" s="35">
        <f>IF(Inskrivning!A1202="d",Inskrivning!K1202,0)</f>
        <v>0</v>
      </c>
      <c r="D500" s="16">
        <f>IF(Inskrivning!A1202="d",Inskrivning!L1202,0)</f>
        <v>0</v>
      </c>
      <c r="E500" s="16">
        <f>IF(Inskrivning!A1202="d",Inskrivning!M1202,0)</f>
        <v>0</v>
      </c>
      <c r="F500" s="16">
        <f>IF(Inskrivning!A1202="d",Inskrivning!N1202,0)</f>
        <v>0</v>
      </c>
      <c r="G500" s="16">
        <f>IF(Inskrivning!A1202="d",Inskrivning!O1202,0)</f>
        <v>0</v>
      </c>
      <c r="H500" s="16">
        <f>IF(Inskrivning!A1202="d",Inskrivning!P1202,0)</f>
        <v>0</v>
      </c>
      <c r="I500" s="73">
        <f>IF(Inskrivning!A1202="d",Inskrivning!Q1202,0)</f>
        <v>0</v>
      </c>
      <c r="J500" s="16">
        <f>IF(Inskrivning!A1202="d",Inskrivning!R1202,0)</f>
        <v>0</v>
      </c>
      <c r="K500" s="16">
        <f>IF(Inskrivning!A1202="d",Inskrivning!S1202,0)</f>
        <v>0</v>
      </c>
      <c r="L500" s="16">
        <f>IF(Inskrivning!A1202="d",Inskrivning!T1202,0)</f>
        <v>0</v>
      </c>
      <c r="M500" s="16">
        <f>IF(Inskrivning!A1202="d",Inskrivning!U1202,0)</f>
        <v>0</v>
      </c>
      <c r="N500" s="16">
        <f>IF(Inskrivning!A1202="d",Inskrivning!V1202,0)</f>
        <v>0</v>
      </c>
      <c r="O500" s="73">
        <f>IF(Inskrivning!A1202="d",Inskrivning!W1202,0)</f>
        <v>0</v>
      </c>
      <c r="P500" s="73">
        <f>IF(Inskrivning!A1202="d",Inskrivning!X1202,0)</f>
        <v>0</v>
      </c>
      <c r="Q500" s="113"/>
    </row>
    <row r="501" spans="1:17" ht="15.6" x14ac:dyDescent="0.3">
      <c r="A501" s="16">
        <f t="shared" si="5"/>
        <v>197</v>
      </c>
      <c r="B501" s="55">
        <f>IF(Inskrivning!A1203="d",Inskrivning!J1203,0)</f>
        <v>0</v>
      </c>
      <c r="C501" s="35">
        <f>IF(Inskrivning!A1203="d",Inskrivning!K1203,0)</f>
        <v>0</v>
      </c>
      <c r="D501" s="16">
        <f>IF(Inskrivning!A1203="d",Inskrivning!L1203,0)</f>
        <v>0</v>
      </c>
      <c r="E501" s="16">
        <f>IF(Inskrivning!A1203="d",Inskrivning!M1203,0)</f>
        <v>0</v>
      </c>
      <c r="F501" s="16">
        <f>IF(Inskrivning!A1203="d",Inskrivning!N1203,0)</f>
        <v>0</v>
      </c>
      <c r="G501" s="16">
        <f>IF(Inskrivning!A1203="d",Inskrivning!O1203,0)</f>
        <v>0</v>
      </c>
      <c r="H501" s="16">
        <f>IF(Inskrivning!A1203="d",Inskrivning!P1203,0)</f>
        <v>0</v>
      </c>
      <c r="I501" s="73">
        <f>IF(Inskrivning!A1203="d",Inskrivning!Q1203,0)</f>
        <v>0</v>
      </c>
      <c r="J501" s="16">
        <f>IF(Inskrivning!A1203="d",Inskrivning!R1203,0)</f>
        <v>0</v>
      </c>
      <c r="K501" s="16">
        <f>IF(Inskrivning!A1203="d",Inskrivning!S1203,0)</f>
        <v>0</v>
      </c>
      <c r="L501" s="16">
        <f>IF(Inskrivning!A1203="d",Inskrivning!T1203,0)</f>
        <v>0</v>
      </c>
      <c r="M501" s="16">
        <f>IF(Inskrivning!A1203="d",Inskrivning!U1203,0)</f>
        <v>0</v>
      </c>
      <c r="N501" s="16">
        <f>IF(Inskrivning!A1203="d",Inskrivning!V1203,0)</f>
        <v>0</v>
      </c>
      <c r="O501" s="73">
        <f>IF(Inskrivning!A1203="d",Inskrivning!W1203,0)</f>
        <v>0</v>
      </c>
      <c r="P501" s="73">
        <f>IF(Inskrivning!A1203="d",Inskrivning!X1203,0)</f>
        <v>0</v>
      </c>
      <c r="Q501" s="113"/>
    </row>
    <row r="502" spans="1:17" ht="15.6" x14ac:dyDescent="0.3">
      <c r="A502" s="16">
        <f t="shared" si="5"/>
        <v>198</v>
      </c>
      <c r="B502" s="55">
        <f>IF(Inskrivning!A1204="d",Inskrivning!J1204,0)</f>
        <v>0</v>
      </c>
      <c r="C502" s="35">
        <f>IF(Inskrivning!A1204="d",Inskrivning!K1204,0)</f>
        <v>0</v>
      </c>
      <c r="D502" s="16">
        <f>IF(Inskrivning!A1204="d",Inskrivning!L1204,0)</f>
        <v>0</v>
      </c>
      <c r="E502" s="16">
        <f>IF(Inskrivning!A1204="d",Inskrivning!M1204,0)</f>
        <v>0</v>
      </c>
      <c r="F502" s="16">
        <f>IF(Inskrivning!A1204="d",Inskrivning!N1204,0)</f>
        <v>0</v>
      </c>
      <c r="G502" s="16">
        <f>IF(Inskrivning!A1204="d",Inskrivning!O1204,0)</f>
        <v>0</v>
      </c>
      <c r="H502" s="16">
        <f>IF(Inskrivning!A1204="d",Inskrivning!P1204,0)</f>
        <v>0</v>
      </c>
      <c r="I502" s="73">
        <f>IF(Inskrivning!A1204="d",Inskrivning!Q1204,0)</f>
        <v>0</v>
      </c>
      <c r="J502" s="16">
        <f>IF(Inskrivning!A1204="d",Inskrivning!R1204,0)</f>
        <v>0</v>
      </c>
      <c r="K502" s="16">
        <f>IF(Inskrivning!A1204="d",Inskrivning!S1204,0)</f>
        <v>0</v>
      </c>
      <c r="L502" s="16">
        <f>IF(Inskrivning!A1204="d",Inskrivning!T1204,0)</f>
        <v>0</v>
      </c>
      <c r="M502" s="16">
        <f>IF(Inskrivning!A1204="d",Inskrivning!U1204,0)</f>
        <v>0</v>
      </c>
      <c r="N502" s="16">
        <f>IF(Inskrivning!A1204="d",Inskrivning!V1204,0)</f>
        <v>0</v>
      </c>
      <c r="O502" s="73">
        <f>IF(Inskrivning!A1204="d",Inskrivning!W1204,0)</f>
        <v>0</v>
      </c>
      <c r="P502" s="73">
        <f>IF(Inskrivning!A1204="d",Inskrivning!X1204,0)</f>
        <v>0</v>
      </c>
      <c r="Q502" s="113"/>
    </row>
    <row r="503" spans="1:17" ht="15.6" x14ac:dyDescent="0.3">
      <c r="A503" s="16">
        <f t="shared" si="5"/>
        <v>199</v>
      </c>
      <c r="B503" s="55">
        <f>IF(Inskrivning!A1205="d",Inskrivning!J1205,0)</f>
        <v>0</v>
      </c>
      <c r="C503" s="35">
        <f>IF(Inskrivning!A1205="d",Inskrivning!K1205,0)</f>
        <v>0</v>
      </c>
      <c r="D503" s="16">
        <f>IF(Inskrivning!A1205="d",Inskrivning!L1205,0)</f>
        <v>0</v>
      </c>
      <c r="E503" s="16">
        <f>IF(Inskrivning!A1205="d",Inskrivning!M1205,0)</f>
        <v>0</v>
      </c>
      <c r="F503" s="16">
        <f>IF(Inskrivning!A1205="d",Inskrivning!N1205,0)</f>
        <v>0</v>
      </c>
      <c r="G503" s="16">
        <f>IF(Inskrivning!A1205="d",Inskrivning!O1205,0)</f>
        <v>0</v>
      </c>
      <c r="H503" s="16">
        <f>IF(Inskrivning!A1205="d",Inskrivning!P1205,0)</f>
        <v>0</v>
      </c>
      <c r="I503" s="73">
        <f>IF(Inskrivning!A1205="d",Inskrivning!Q1205,0)</f>
        <v>0</v>
      </c>
      <c r="J503" s="16">
        <f>IF(Inskrivning!A1205="d",Inskrivning!R1205,0)</f>
        <v>0</v>
      </c>
      <c r="K503" s="16">
        <f>IF(Inskrivning!A1205="d",Inskrivning!S1205,0)</f>
        <v>0</v>
      </c>
      <c r="L503" s="16">
        <f>IF(Inskrivning!A1205="d",Inskrivning!T1205,0)</f>
        <v>0</v>
      </c>
      <c r="M503" s="16">
        <f>IF(Inskrivning!A1205="d",Inskrivning!U1205,0)</f>
        <v>0</v>
      </c>
      <c r="N503" s="16">
        <f>IF(Inskrivning!A1205="d",Inskrivning!V1205,0)</f>
        <v>0</v>
      </c>
      <c r="O503" s="73">
        <f>IF(Inskrivning!A1205="d",Inskrivning!W1205,0)</f>
        <v>0</v>
      </c>
      <c r="P503" s="73">
        <f>IF(Inskrivning!A1205="d",Inskrivning!X1205,0)</f>
        <v>0</v>
      </c>
      <c r="Q503" s="113"/>
    </row>
    <row r="504" spans="1:17" ht="15.6" x14ac:dyDescent="0.3">
      <c r="A504" s="16">
        <f t="shared" si="5"/>
        <v>200</v>
      </c>
      <c r="B504" s="55">
        <f>IF(Inskrivning!A1206="d",Inskrivning!J1206,0)</f>
        <v>0</v>
      </c>
      <c r="C504" s="35">
        <f>IF(Inskrivning!A1206="d",Inskrivning!K1206,0)</f>
        <v>0</v>
      </c>
      <c r="D504" s="16">
        <f>IF(Inskrivning!A1206="d",Inskrivning!L1206,0)</f>
        <v>0</v>
      </c>
      <c r="E504" s="16">
        <f>IF(Inskrivning!A1206="d",Inskrivning!M1206,0)</f>
        <v>0</v>
      </c>
      <c r="F504" s="16">
        <f>IF(Inskrivning!A1206="d",Inskrivning!N1206,0)</f>
        <v>0</v>
      </c>
      <c r="G504" s="16">
        <f>IF(Inskrivning!A1206="d",Inskrivning!O1206,0)</f>
        <v>0</v>
      </c>
      <c r="H504" s="16">
        <f>IF(Inskrivning!A1206="d",Inskrivning!P1206,0)</f>
        <v>0</v>
      </c>
      <c r="I504" s="73">
        <f>IF(Inskrivning!A1206="d",Inskrivning!Q1206,0)</f>
        <v>0</v>
      </c>
      <c r="J504" s="16">
        <f>IF(Inskrivning!A1206="d",Inskrivning!R1206,0)</f>
        <v>0</v>
      </c>
      <c r="K504" s="16">
        <f>IF(Inskrivning!A1206="d",Inskrivning!S1206,0)</f>
        <v>0</v>
      </c>
      <c r="L504" s="16">
        <f>IF(Inskrivning!A1206="d",Inskrivning!T1206,0)</f>
        <v>0</v>
      </c>
      <c r="M504" s="16">
        <f>IF(Inskrivning!A1206="d",Inskrivning!U1206,0)</f>
        <v>0</v>
      </c>
      <c r="N504" s="16">
        <f>IF(Inskrivning!A1206="d",Inskrivning!V1206,0)</f>
        <v>0</v>
      </c>
      <c r="O504" s="73">
        <f>IF(Inskrivning!A1206="d",Inskrivning!W1206,0)</f>
        <v>0</v>
      </c>
      <c r="P504" s="73">
        <f>IF(Inskrivning!A1206="d",Inskrivning!X1206,0)</f>
        <v>0</v>
      </c>
      <c r="Q504" s="113"/>
    </row>
  </sheetData>
  <sortState xmlns:xlrd2="http://schemas.microsoft.com/office/spreadsheetml/2017/richdata2" ref="B305:Q504">
    <sortCondition descending="1" ref="P305:P504"/>
    <sortCondition descending="1" ref="Q305:Q504"/>
  </sortState>
  <phoneticPr fontId="4" type="noConversion"/>
  <pageMargins left="0.7" right="0.7" top="0.75" bottom="0.75" header="0.3" footer="0.3"/>
  <pageSetup paperSize="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6">
    <tabColor indexed="13"/>
  </sheetPr>
  <dimension ref="A1:X204"/>
  <sheetViews>
    <sheetView workbookViewId="0">
      <selection activeCell="B4" sqref="B4:Q203"/>
    </sheetView>
  </sheetViews>
  <sheetFormatPr defaultRowHeight="15" x14ac:dyDescent="0.25"/>
  <cols>
    <col min="1" max="1" width="5.6640625" style="15" customWidth="1"/>
    <col min="2" max="2" width="25.6640625" style="56" customWidth="1"/>
    <col min="3" max="3" width="15.6640625" style="22" customWidth="1"/>
    <col min="4" max="8" width="4.88671875" customWidth="1"/>
    <col min="9" max="9" width="7.33203125" customWidth="1"/>
    <col min="10" max="14" width="4.88671875" customWidth="1"/>
    <col min="15" max="15" width="7.44140625" customWidth="1"/>
    <col min="16" max="16" width="7.6640625" bestFit="1" customWidth="1"/>
    <col min="17" max="17" width="4.77734375" style="15" customWidth="1"/>
  </cols>
  <sheetData>
    <row r="1" spans="1:24" ht="24.6" x14ac:dyDescent="0.4">
      <c r="B1" s="72" t="s">
        <v>41</v>
      </c>
      <c r="D1" s="4"/>
      <c r="E1" s="4"/>
      <c r="F1" s="4"/>
      <c r="G1" s="4"/>
      <c r="H1" s="4"/>
      <c r="I1" s="4"/>
      <c r="J1" s="4"/>
      <c r="K1" s="4"/>
      <c r="L1" s="4"/>
      <c r="M1" s="4"/>
      <c r="N1" s="4"/>
      <c r="O1" s="4"/>
      <c r="P1" s="4"/>
      <c r="Q1" s="15" t="s">
        <v>238</v>
      </c>
      <c r="T1" s="4"/>
      <c r="X1" s="4">
        <f>Inskrivning!$AG$7</f>
        <v>0</v>
      </c>
    </row>
    <row r="2" spans="1:24" ht="17.100000000000001" customHeight="1" x14ac:dyDescent="0.25">
      <c r="A2" s="16"/>
      <c r="B2" s="38"/>
      <c r="C2" s="21"/>
      <c r="D2" s="2" t="str">
        <f>Inskrivning!L5</f>
        <v xml:space="preserve">Omg </v>
      </c>
      <c r="E2" s="2" t="str">
        <f>Inskrivning!M5</f>
        <v xml:space="preserve">Omg </v>
      </c>
      <c r="F2" s="2" t="str">
        <f>Inskrivning!N5</f>
        <v xml:space="preserve">Omg </v>
      </c>
      <c r="G2" s="2" t="str">
        <f>Inskrivning!O5</f>
        <v xml:space="preserve">Omg </v>
      </c>
      <c r="H2" s="2" t="str">
        <f>Inskrivning!P5</f>
        <v xml:space="preserve">Omg </v>
      </c>
      <c r="I2" s="1" t="str">
        <f>Inskrivning!Q5</f>
        <v>Summa</v>
      </c>
      <c r="J2" s="2" t="str">
        <f>Inskrivning!R5</f>
        <v xml:space="preserve">Omg </v>
      </c>
      <c r="K2" s="2" t="str">
        <f>Inskrivning!S5</f>
        <v xml:space="preserve">Omg </v>
      </c>
      <c r="L2" s="2" t="str">
        <f>Inskrivning!T5</f>
        <v xml:space="preserve">Omg </v>
      </c>
      <c r="M2" s="2" t="str">
        <f>Inskrivning!U5</f>
        <v xml:space="preserve">Omg  </v>
      </c>
      <c r="N2" s="2" t="str">
        <f>Inskrivning!V5</f>
        <v xml:space="preserve">Omg </v>
      </c>
      <c r="O2" s="1" t="str">
        <f>Inskrivning!W5</f>
        <v>Summa</v>
      </c>
      <c r="P2" s="1"/>
      <c r="Q2" s="109" t="s">
        <v>461</v>
      </c>
    </row>
    <row r="3" spans="1:24" ht="17.100000000000001" customHeight="1" x14ac:dyDescent="0.25">
      <c r="A3" s="39" t="s">
        <v>22</v>
      </c>
      <c r="B3" s="25" t="str">
        <f>Inskrivning!J6</f>
        <v>Namn</v>
      </c>
      <c r="C3" s="34" t="str">
        <f>Inskrivning!K6</f>
        <v>Klubb</v>
      </c>
      <c r="D3" s="1">
        <f>Inskrivning!L6</f>
        <v>1</v>
      </c>
      <c r="E3" s="1">
        <f>Inskrivning!M6</f>
        <v>2</v>
      </c>
      <c r="F3" s="1">
        <f>Inskrivning!N6</f>
        <v>3</v>
      </c>
      <c r="G3" s="1">
        <f>Inskrivning!O6</f>
        <v>4</v>
      </c>
      <c r="H3" s="1">
        <f>Inskrivning!P6</f>
        <v>5</v>
      </c>
      <c r="I3" s="3" t="str">
        <f>Inskrivning!Q6</f>
        <v>1-5</v>
      </c>
      <c r="J3" s="1">
        <f>Inskrivning!R6</f>
        <v>6</v>
      </c>
      <c r="K3" s="1">
        <f>Inskrivning!S6</f>
        <v>7</v>
      </c>
      <c r="L3" s="1">
        <f>Inskrivning!T6</f>
        <v>8</v>
      </c>
      <c r="M3" s="1">
        <f>Inskrivning!U6</f>
        <v>9</v>
      </c>
      <c r="N3" s="1">
        <f>Inskrivning!V6</f>
        <v>10</v>
      </c>
      <c r="O3" s="3" t="str">
        <f>Inskrivning!W6</f>
        <v>6-10</v>
      </c>
      <c r="P3" s="1" t="str">
        <f>Inskrivning!X6</f>
        <v>TOTALT</v>
      </c>
      <c r="Q3" s="109" t="s">
        <v>239</v>
      </c>
      <c r="T3" s="4"/>
    </row>
    <row r="4" spans="1:24" s="22" customFormat="1" ht="17.100000000000001" customHeight="1" x14ac:dyDescent="0.3">
      <c r="A4" s="16">
        <f>IF(B4=0,1,1)</f>
        <v>1</v>
      </c>
      <c r="B4" s="55" t="str">
        <f>Inskrivning!J34</f>
        <v/>
      </c>
      <c r="C4" s="35" t="str">
        <f>Inskrivning!K34</f>
        <v/>
      </c>
      <c r="D4" s="16">
        <f>Inskrivning!L34</f>
        <v>0</v>
      </c>
      <c r="E4" s="16">
        <f>Inskrivning!M34</f>
        <v>0</v>
      </c>
      <c r="F4" s="16">
        <f>Inskrivning!N34</f>
        <v>0</v>
      </c>
      <c r="G4" s="16">
        <f>Inskrivning!O34</f>
        <v>0</v>
      </c>
      <c r="H4" s="16">
        <f>Inskrivning!P34</f>
        <v>0</v>
      </c>
      <c r="I4" s="73">
        <f>Inskrivning!Q34</f>
        <v>0</v>
      </c>
      <c r="J4" s="16">
        <f>Inskrivning!R34</f>
        <v>0</v>
      </c>
      <c r="K4" s="16">
        <f>Inskrivning!S34</f>
        <v>0</v>
      </c>
      <c r="L4" s="16">
        <f>Inskrivning!T34</f>
        <v>0</v>
      </c>
      <c r="M4" s="16">
        <f>Inskrivning!U34</f>
        <v>0</v>
      </c>
      <c r="N4" s="16">
        <f>Inskrivning!V34</f>
        <v>0</v>
      </c>
      <c r="O4" s="73">
        <f>Inskrivning!W34</f>
        <v>0</v>
      </c>
      <c r="P4" s="73">
        <f>Inskrivning!X34</f>
        <v>0</v>
      </c>
      <c r="Q4" s="112"/>
      <c r="T4" s="2">
        <f>IF(X1="x",Inskrivning!$W$3,0)</f>
        <v>0</v>
      </c>
    </row>
    <row r="5" spans="1:24" s="22" customFormat="1" ht="17.100000000000001" customHeight="1" x14ac:dyDescent="0.3">
      <c r="A5" s="16">
        <f>IF(B5=0,ROW(2:2),IF(AND(P5=P4,Q5&lt;Q4),ROW(2:2),IF(P5=P4,A4,ROW(2:2))))</f>
        <v>1</v>
      </c>
      <c r="B5" s="55" t="str">
        <f>Inskrivning!J74</f>
        <v/>
      </c>
      <c r="C5" s="35" t="str">
        <f>Inskrivning!K74</f>
        <v/>
      </c>
      <c r="D5" s="16">
        <f>Inskrivning!L74</f>
        <v>0</v>
      </c>
      <c r="E5" s="16">
        <f>Inskrivning!M74</f>
        <v>0</v>
      </c>
      <c r="F5" s="16">
        <f>Inskrivning!N74</f>
        <v>0</v>
      </c>
      <c r="G5" s="16">
        <f>Inskrivning!O74</f>
        <v>0</v>
      </c>
      <c r="H5" s="16">
        <f>Inskrivning!P74</f>
        <v>0</v>
      </c>
      <c r="I5" s="73">
        <f>Inskrivning!Q74</f>
        <v>0</v>
      </c>
      <c r="J5" s="16">
        <f>Inskrivning!R74</f>
        <v>0</v>
      </c>
      <c r="K5" s="16">
        <f>Inskrivning!S74</f>
        <v>0</v>
      </c>
      <c r="L5" s="16">
        <f>Inskrivning!T74</f>
        <v>0</v>
      </c>
      <c r="M5" s="16">
        <f>Inskrivning!U74</f>
        <v>0</v>
      </c>
      <c r="N5" s="16">
        <f>Inskrivning!V74</f>
        <v>0</v>
      </c>
      <c r="O5" s="73">
        <f>Inskrivning!W74</f>
        <v>0</v>
      </c>
      <c r="P5" s="73">
        <f>Inskrivning!X74</f>
        <v>0</v>
      </c>
      <c r="Q5" s="112"/>
    </row>
    <row r="6" spans="1:24" s="22" customFormat="1" ht="17.100000000000001" customHeight="1" x14ac:dyDescent="0.3">
      <c r="A6" s="16">
        <f>IF(B6=0,ROW(3:3),IF(AND(P6=P5,Q6&lt;Q5),ROW(3:3),IF(P6=P5,A5,ROW(3:3))))</f>
        <v>1</v>
      </c>
      <c r="B6" s="55" t="str">
        <f>Inskrivning!J119</f>
        <v/>
      </c>
      <c r="C6" s="35" t="str">
        <f>Inskrivning!K119</f>
        <v/>
      </c>
      <c r="D6" s="16">
        <f>Inskrivning!L119</f>
        <v>0</v>
      </c>
      <c r="E6" s="16">
        <f>Inskrivning!M119</f>
        <v>0</v>
      </c>
      <c r="F6" s="16">
        <f>Inskrivning!N119</f>
        <v>0</v>
      </c>
      <c r="G6" s="16">
        <f>Inskrivning!O119</f>
        <v>0</v>
      </c>
      <c r="H6" s="16">
        <f>Inskrivning!P119</f>
        <v>0</v>
      </c>
      <c r="I6" s="73">
        <f>Inskrivning!Q119</f>
        <v>0</v>
      </c>
      <c r="J6" s="16">
        <f>Inskrivning!R119</f>
        <v>0</v>
      </c>
      <c r="K6" s="16">
        <f>Inskrivning!S119</f>
        <v>0</v>
      </c>
      <c r="L6" s="16">
        <f>Inskrivning!T119</f>
        <v>0</v>
      </c>
      <c r="M6" s="16">
        <f>Inskrivning!U119</f>
        <v>0</v>
      </c>
      <c r="N6" s="16">
        <f>Inskrivning!V119</f>
        <v>0</v>
      </c>
      <c r="O6" s="73">
        <f>Inskrivning!W119</f>
        <v>0</v>
      </c>
      <c r="P6" s="73">
        <f>Inskrivning!X119</f>
        <v>0</v>
      </c>
      <c r="Q6" s="112"/>
    </row>
    <row r="7" spans="1:24" s="22" customFormat="1" ht="17.100000000000001" customHeight="1" x14ac:dyDescent="0.3">
      <c r="A7" s="16">
        <f>IF(B7=0,ROW(4:4),IF(AND(P7=P6,Q7&lt;Q6),ROW(4:4),IF(P7=P6,A6,ROW(4:4))))</f>
        <v>1</v>
      </c>
      <c r="B7" s="55" t="str">
        <f>Inskrivning!J55</f>
        <v/>
      </c>
      <c r="C7" s="35" t="str">
        <f>Inskrivning!K55</f>
        <v/>
      </c>
      <c r="D7" s="16">
        <f>Inskrivning!L55</f>
        <v>0</v>
      </c>
      <c r="E7" s="16">
        <f>Inskrivning!M55</f>
        <v>0</v>
      </c>
      <c r="F7" s="16">
        <f>Inskrivning!N55</f>
        <v>0</v>
      </c>
      <c r="G7" s="16">
        <f>Inskrivning!O55</f>
        <v>0</v>
      </c>
      <c r="H7" s="16">
        <f>Inskrivning!P55</f>
        <v>0</v>
      </c>
      <c r="I7" s="73">
        <f>Inskrivning!Q55</f>
        <v>0</v>
      </c>
      <c r="J7" s="16">
        <f>Inskrivning!R55</f>
        <v>0</v>
      </c>
      <c r="K7" s="16">
        <f>Inskrivning!S55</f>
        <v>0</v>
      </c>
      <c r="L7" s="16">
        <f>Inskrivning!T55</f>
        <v>0</v>
      </c>
      <c r="M7" s="16">
        <f>Inskrivning!U55</f>
        <v>0</v>
      </c>
      <c r="N7" s="16">
        <f>Inskrivning!V55</f>
        <v>0</v>
      </c>
      <c r="O7" s="73">
        <f>Inskrivning!W55</f>
        <v>0</v>
      </c>
      <c r="P7" s="73">
        <f>Inskrivning!X55</f>
        <v>0</v>
      </c>
      <c r="Q7" s="112"/>
    </row>
    <row r="8" spans="1:24" s="22" customFormat="1" ht="17.100000000000001" customHeight="1" x14ac:dyDescent="0.3">
      <c r="A8" s="16">
        <f>IF(B8=0,ROW(5:5),IF(AND(P8=P7,Q8&lt;Q7),ROW(5:5),IF(P8=P7,A7,ROW(5:5))))</f>
        <v>1</v>
      </c>
      <c r="B8" s="55" t="str">
        <f>Inskrivning!J15</f>
        <v/>
      </c>
      <c r="C8" s="35" t="str">
        <f>Inskrivning!K15</f>
        <v/>
      </c>
      <c r="D8" s="16">
        <f>Inskrivning!L15</f>
        <v>0</v>
      </c>
      <c r="E8" s="16">
        <f>Inskrivning!M15</f>
        <v>0</v>
      </c>
      <c r="F8" s="16">
        <f>Inskrivning!N15</f>
        <v>0</v>
      </c>
      <c r="G8" s="16">
        <f>Inskrivning!O15</f>
        <v>0</v>
      </c>
      <c r="H8" s="16">
        <f>Inskrivning!P15</f>
        <v>0</v>
      </c>
      <c r="I8" s="73">
        <f>Inskrivning!Q15</f>
        <v>0</v>
      </c>
      <c r="J8" s="16">
        <f>Inskrivning!R15</f>
        <v>0</v>
      </c>
      <c r="K8" s="16">
        <f>Inskrivning!S15</f>
        <v>0</v>
      </c>
      <c r="L8" s="16">
        <f>Inskrivning!T15</f>
        <v>0</v>
      </c>
      <c r="M8" s="16">
        <f>Inskrivning!U15</f>
        <v>0</v>
      </c>
      <c r="N8" s="16">
        <f>Inskrivning!V15</f>
        <v>0</v>
      </c>
      <c r="O8" s="73">
        <f>Inskrivning!W15</f>
        <v>0</v>
      </c>
      <c r="P8" s="73">
        <f>Inskrivning!X15</f>
        <v>0</v>
      </c>
      <c r="Q8" s="112"/>
    </row>
    <row r="9" spans="1:24" s="22" customFormat="1" ht="17.100000000000001" customHeight="1" x14ac:dyDescent="0.3">
      <c r="A9" s="16">
        <f>IF(B9=0,ROW(6:6),IF(AND(P9=P8,Q9&lt;Q8),ROW(6:6),IF(P9=P8,A8,ROW(6:6))))</f>
        <v>1</v>
      </c>
      <c r="B9" s="55" t="str">
        <f>Inskrivning!J90</f>
        <v/>
      </c>
      <c r="C9" s="35" t="str">
        <f>Inskrivning!K90</f>
        <v/>
      </c>
      <c r="D9" s="16">
        <f>Inskrivning!L90</f>
        <v>0</v>
      </c>
      <c r="E9" s="16">
        <f>Inskrivning!M90</f>
        <v>0</v>
      </c>
      <c r="F9" s="16">
        <f>Inskrivning!N90</f>
        <v>0</v>
      </c>
      <c r="G9" s="16">
        <f>Inskrivning!O90</f>
        <v>0</v>
      </c>
      <c r="H9" s="16">
        <f>Inskrivning!P90</f>
        <v>0</v>
      </c>
      <c r="I9" s="73">
        <f>Inskrivning!Q90</f>
        <v>0</v>
      </c>
      <c r="J9" s="16">
        <f>Inskrivning!R90</f>
        <v>0</v>
      </c>
      <c r="K9" s="16">
        <f>Inskrivning!S90</f>
        <v>0</v>
      </c>
      <c r="L9" s="16">
        <f>Inskrivning!T90</f>
        <v>0</v>
      </c>
      <c r="M9" s="16">
        <f>Inskrivning!U90</f>
        <v>0</v>
      </c>
      <c r="N9" s="16">
        <f>Inskrivning!V90</f>
        <v>0</v>
      </c>
      <c r="O9" s="73">
        <f>Inskrivning!W90</f>
        <v>0</v>
      </c>
      <c r="P9" s="73">
        <f>Inskrivning!X90</f>
        <v>0</v>
      </c>
      <c r="Q9" s="112"/>
    </row>
    <row r="10" spans="1:24" s="22" customFormat="1" ht="17.100000000000001" customHeight="1" x14ac:dyDescent="0.3">
      <c r="A10" s="16">
        <f>IF(B10=0,ROW(7:7),IF(P10=P6,A6,IF(P10=P7,A7,IF(P10=P8,A8,IF(P10=P9,A9,ROW(7:7))))))</f>
        <v>1</v>
      </c>
      <c r="B10" s="55" t="str">
        <f>Inskrivning!J12</f>
        <v/>
      </c>
      <c r="C10" s="35" t="str">
        <f>Inskrivning!K12</f>
        <v/>
      </c>
      <c r="D10" s="16">
        <f>Inskrivning!L12</f>
        <v>0</v>
      </c>
      <c r="E10" s="16">
        <f>Inskrivning!M12</f>
        <v>0</v>
      </c>
      <c r="F10" s="16">
        <f>Inskrivning!N12</f>
        <v>0</v>
      </c>
      <c r="G10" s="16">
        <f>Inskrivning!O12</f>
        <v>0</v>
      </c>
      <c r="H10" s="16">
        <f>Inskrivning!P12</f>
        <v>0</v>
      </c>
      <c r="I10" s="73">
        <f>Inskrivning!Q12</f>
        <v>0</v>
      </c>
      <c r="J10" s="16">
        <f>Inskrivning!R12</f>
        <v>0</v>
      </c>
      <c r="K10" s="16">
        <f>Inskrivning!S12</f>
        <v>0</v>
      </c>
      <c r="L10" s="16">
        <f>Inskrivning!T12</f>
        <v>0</v>
      </c>
      <c r="M10" s="16">
        <f>Inskrivning!U12</f>
        <v>0</v>
      </c>
      <c r="N10" s="16">
        <f>Inskrivning!V12</f>
        <v>0</v>
      </c>
      <c r="O10" s="73">
        <f>Inskrivning!W12</f>
        <v>0</v>
      </c>
      <c r="P10" s="73">
        <f>Inskrivning!X12</f>
        <v>0</v>
      </c>
      <c r="Q10" s="112"/>
    </row>
    <row r="11" spans="1:24" s="22" customFormat="1" ht="17.100000000000001" customHeight="1" x14ac:dyDescent="0.3">
      <c r="A11" s="16">
        <f t="shared" ref="A11:A74" si="0">IF(B11=0,ROW(8:8),IF(P11=P7,A7,IF(P11=P8,A8,IF(P11=P9,A9,IF(P11=P10,A10,ROW(8:8))))))</f>
        <v>1</v>
      </c>
      <c r="B11" s="55" t="str">
        <f>Inskrivning!J11</f>
        <v/>
      </c>
      <c r="C11" s="35" t="str">
        <f>Inskrivning!K11</f>
        <v/>
      </c>
      <c r="D11" s="16">
        <f>Inskrivning!L11</f>
        <v>0</v>
      </c>
      <c r="E11" s="16">
        <f>Inskrivning!M11</f>
        <v>0</v>
      </c>
      <c r="F11" s="16">
        <f>Inskrivning!N11</f>
        <v>0</v>
      </c>
      <c r="G11" s="16">
        <f>Inskrivning!O11</f>
        <v>0</v>
      </c>
      <c r="H11" s="16">
        <f>Inskrivning!P11</f>
        <v>0</v>
      </c>
      <c r="I11" s="73">
        <f>Inskrivning!Q11</f>
        <v>0</v>
      </c>
      <c r="J11" s="16">
        <f>Inskrivning!R11</f>
        <v>0</v>
      </c>
      <c r="K11" s="16">
        <f>Inskrivning!S11</f>
        <v>0</v>
      </c>
      <c r="L11" s="16">
        <f>Inskrivning!T11</f>
        <v>0</v>
      </c>
      <c r="M11" s="16">
        <f>Inskrivning!U11</f>
        <v>0</v>
      </c>
      <c r="N11" s="16">
        <f>Inskrivning!V11</f>
        <v>0</v>
      </c>
      <c r="O11" s="73">
        <f>Inskrivning!W11</f>
        <v>0</v>
      </c>
      <c r="P11" s="73">
        <f>Inskrivning!X11</f>
        <v>0</v>
      </c>
      <c r="Q11" s="112"/>
    </row>
    <row r="12" spans="1:24" s="22" customFormat="1" ht="17.100000000000001" customHeight="1" x14ac:dyDescent="0.3">
      <c r="A12" s="16">
        <f t="shared" si="0"/>
        <v>1</v>
      </c>
      <c r="B12" s="55" t="str">
        <f>Inskrivning!J10</f>
        <v/>
      </c>
      <c r="C12" s="35" t="str">
        <f>Inskrivning!K10</f>
        <v/>
      </c>
      <c r="D12" s="16">
        <f>Inskrivning!L10</f>
        <v>0</v>
      </c>
      <c r="E12" s="16">
        <f>Inskrivning!M10</f>
        <v>0</v>
      </c>
      <c r="F12" s="16">
        <f>Inskrivning!N10</f>
        <v>0</v>
      </c>
      <c r="G12" s="16">
        <f>Inskrivning!O10</f>
        <v>0</v>
      </c>
      <c r="H12" s="16">
        <f>Inskrivning!P10</f>
        <v>0</v>
      </c>
      <c r="I12" s="73">
        <f>Inskrivning!Q10</f>
        <v>0</v>
      </c>
      <c r="J12" s="16">
        <f>Inskrivning!R10</f>
        <v>0</v>
      </c>
      <c r="K12" s="16">
        <f>Inskrivning!S10</f>
        <v>0</v>
      </c>
      <c r="L12" s="16">
        <f>Inskrivning!T10</f>
        <v>0</v>
      </c>
      <c r="M12" s="16">
        <f>Inskrivning!U10</f>
        <v>0</v>
      </c>
      <c r="N12" s="16">
        <f>Inskrivning!V10</f>
        <v>0</v>
      </c>
      <c r="O12" s="73">
        <f>Inskrivning!W10</f>
        <v>0</v>
      </c>
      <c r="P12" s="73">
        <f>Inskrivning!X10</f>
        <v>0</v>
      </c>
      <c r="Q12" s="112"/>
    </row>
    <row r="13" spans="1:24" s="22" customFormat="1" ht="17.100000000000001" customHeight="1" x14ac:dyDescent="0.3">
      <c r="A13" s="16">
        <f t="shared" si="0"/>
        <v>1</v>
      </c>
      <c r="B13" s="55" t="str">
        <f>Inskrivning!J14</f>
        <v/>
      </c>
      <c r="C13" s="35" t="str">
        <f>Inskrivning!K14</f>
        <v/>
      </c>
      <c r="D13" s="16">
        <f>Inskrivning!L14</f>
        <v>0</v>
      </c>
      <c r="E13" s="16">
        <f>Inskrivning!M14</f>
        <v>0</v>
      </c>
      <c r="F13" s="16">
        <f>Inskrivning!N14</f>
        <v>0</v>
      </c>
      <c r="G13" s="16">
        <f>Inskrivning!O14</f>
        <v>0</v>
      </c>
      <c r="H13" s="16">
        <f>Inskrivning!P14</f>
        <v>0</v>
      </c>
      <c r="I13" s="73">
        <f>Inskrivning!Q14</f>
        <v>0</v>
      </c>
      <c r="J13" s="16">
        <f>Inskrivning!R14</f>
        <v>0</v>
      </c>
      <c r="K13" s="16">
        <f>Inskrivning!S14</f>
        <v>0</v>
      </c>
      <c r="L13" s="16">
        <f>Inskrivning!T14</f>
        <v>0</v>
      </c>
      <c r="M13" s="16">
        <f>Inskrivning!U14</f>
        <v>0</v>
      </c>
      <c r="N13" s="16">
        <f>Inskrivning!V14</f>
        <v>0</v>
      </c>
      <c r="O13" s="73">
        <f>Inskrivning!W14</f>
        <v>0</v>
      </c>
      <c r="P13" s="73">
        <f>Inskrivning!X14</f>
        <v>0</v>
      </c>
      <c r="Q13" s="112"/>
    </row>
    <row r="14" spans="1:24" s="22" customFormat="1" ht="17.100000000000001" customHeight="1" x14ac:dyDescent="0.3">
      <c r="A14" s="16">
        <f t="shared" si="0"/>
        <v>1</v>
      </c>
      <c r="B14" s="55" t="str">
        <f>Inskrivning!J17</f>
        <v/>
      </c>
      <c r="C14" s="35" t="str">
        <f>Inskrivning!K17</f>
        <v/>
      </c>
      <c r="D14" s="16">
        <f>Inskrivning!L17</f>
        <v>0</v>
      </c>
      <c r="E14" s="16">
        <f>Inskrivning!M17</f>
        <v>0</v>
      </c>
      <c r="F14" s="16">
        <f>Inskrivning!N17</f>
        <v>0</v>
      </c>
      <c r="G14" s="16">
        <f>Inskrivning!O17</f>
        <v>0</v>
      </c>
      <c r="H14" s="16">
        <f>Inskrivning!P17</f>
        <v>0</v>
      </c>
      <c r="I14" s="73">
        <f>Inskrivning!Q17</f>
        <v>0</v>
      </c>
      <c r="J14" s="16">
        <f>Inskrivning!R17</f>
        <v>0</v>
      </c>
      <c r="K14" s="16">
        <f>Inskrivning!S17</f>
        <v>0</v>
      </c>
      <c r="L14" s="16">
        <f>Inskrivning!T17</f>
        <v>0</v>
      </c>
      <c r="M14" s="16">
        <f>Inskrivning!U17</f>
        <v>0</v>
      </c>
      <c r="N14" s="16">
        <f>Inskrivning!V17</f>
        <v>0</v>
      </c>
      <c r="O14" s="73">
        <f>Inskrivning!W17</f>
        <v>0</v>
      </c>
      <c r="P14" s="73">
        <f>Inskrivning!X17</f>
        <v>0</v>
      </c>
      <c r="Q14" s="112"/>
    </row>
    <row r="15" spans="1:24" s="22" customFormat="1" ht="17.100000000000001" customHeight="1" x14ac:dyDescent="0.3">
      <c r="A15" s="16">
        <f t="shared" si="0"/>
        <v>1</v>
      </c>
      <c r="B15" s="55" t="str">
        <f>Inskrivning!J9</f>
        <v/>
      </c>
      <c r="C15" s="35" t="str">
        <f>Inskrivning!K9</f>
        <v/>
      </c>
      <c r="D15" s="16">
        <f>Inskrivning!L9</f>
        <v>0</v>
      </c>
      <c r="E15" s="16">
        <f>Inskrivning!M9</f>
        <v>0</v>
      </c>
      <c r="F15" s="16">
        <f>Inskrivning!N9</f>
        <v>0</v>
      </c>
      <c r="G15" s="16">
        <f>Inskrivning!O9</f>
        <v>0</v>
      </c>
      <c r="H15" s="16">
        <f>Inskrivning!P9</f>
        <v>0</v>
      </c>
      <c r="I15" s="73">
        <f>Inskrivning!Q9</f>
        <v>0</v>
      </c>
      <c r="J15" s="16">
        <f>Inskrivning!R9</f>
        <v>0</v>
      </c>
      <c r="K15" s="16">
        <f>Inskrivning!S9</f>
        <v>0</v>
      </c>
      <c r="L15" s="16">
        <f>Inskrivning!T9</f>
        <v>0</v>
      </c>
      <c r="M15" s="16">
        <f>Inskrivning!U9</f>
        <v>0</v>
      </c>
      <c r="N15" s="16">
        <f>Inskrivning!V9</f>
        <v>0</v>
      </c>
      <c r="O15" s="73">
        <f>Inskrivning!W9</f>
        <v>0</v>
      </c>
      <c r="P15" s="73">
        <f>Inskrivning!X9</f>
        <v>0</v>
      </c>
      <c r="Q15" s="112"/>
    </row>
    <row r="16" spans="1:24" s="22" customFormat="1" ht="17.100000000000001" customHeight="1" x14ac:dyDescent="0.3">
      <c r="A16" s="16">
        <f t="shared" si="0"/>
        <v>1</v>
      </c>
      <c r="B16" s="55" t="str">
        <f>Inskrivning!J13</f>
        <v/>
      </c>
      <c r="C16" s="35" t="str">
        <f>Inskrivning!K13</f>
        <v/>
      </c>
      <c r="D16" s="16">
        <f>Inskrivning!L13</f>
        <v>0</v>
      </c>
      <c r="E16" s="16">
        <f>Inskrivning!M13</f>
        <v>0</v>
      </c>
      <c r="F16" s="16">
        <f>Inskrivning!N13</f>
        <v>0</v>
      </c>
      <c r="G16" s="16">
        <f>Inskrivning!O13</f>
        <v>0</v>
      </c>
      <c r="H16" s="16">
        <f>Inskrivning!P13</f>
        <v>0</v>
      </c>
      <c r="I16" s="73">
        <f>Inskrivning!Q13</f>
        <v>0</v>
      </c>
      <c r="J16" s="16">
        <f>Inskrivning!R13</f>
        <v>0</v>
      </c>
      <c r="K16" s="16">
        <f>Inskrivning!S13</f>
        <v>0</v>
      </c>
      <c r="L16" s="16">
        <f>Inskrivning!T13</f>
        <v>0</v>
      </c>
      <c r="M16" s="16">
        <f>Inskrivning!U13</f>
        <v>0</v>
      </c>
      <c r="N16" s="16">
        <f>Inskrivning!V13</f>
        <v>0</v>
      </c>
      <c r="O16" s="73">
        <f>Inskrivning!W13</f>
        <v>0</v>
      </c>
      <c r="P16" s="73">
        <f>Inskrivning!X13</f>
        <v>0</v>
      </c>
      <c r="Q16" s="112"/>
    </row>
    <row r="17" spans="1:17" s="22" customFormat="1" ht="17.100000000000001" customHeight="1" x14ac:dyDescent="0.3">
      <c r="A17" s="16">
        <f t="shared" si="0"/>
        <v>1</v>
      </c>
      <c r="B17" s="55" t="str">
        <f>Inskrivning!J16</f>
        <v/>
      </c>
      <c r="C17" s="35" t="str">
        <f>Inskrivning!K16</f>
        <v/>
      </c>
      <c r="D17" s="16">
        <f>Inskrivning!L16</f>
        <v>0</v>
      </c>
      <c r="E17" s="16">
        <f>Inskrivning!M16</f>
        <v>0</v>
      </c>
      <c r="F17" s="16">
        <f>Inskrivning!N16</f>
        <v>0</v>
      </c>
      <c r="G17" s="16">
        <f>Inskrivning!O16</f>
        <v>0</v>
      </c>
      <c r="H17" s="16">
        <f>Inskrivning!P16</f>
        <v>0</v>
      </c>
      <c r="I17" s="73">
        <f>Inskrivning!Q16</f>
        <v>0</v>
      </c>
      <c r="J17" s="16">
        <f>Inskrivning!R16</f>
        <v>0</v>
      </c>
      <c r="K17" s="16">
        <f>Inskrivning!S16</f>
        <v>0</v>
      </c>
      <c r="L17" s="16">
        <f>Inskrivning!T16</f>
        <v>0</v>
      </c>
      <c r="M17" s="16">
        <f>Inskrivning!U16</f>
        <v>0</v>
      </c>
      <c r="N17" s="16">
        <f>Inskrivning!V16</f>
        <v>0</v>
      </c>
      <c r="O17" s="73">
        <f>Inskrivning!W16</f>
        <v>0</v>
      </c>
      <c r="P17" s="73">
        <f>Inskrivning!X16</f>
        <v>0</v>
      </c>
      <c r="Q17" s="112"/>
    </row>
    <row r="18" spans="1:17" s="22" customFormat="1" ht="17.100000000000001" customHeight="1" x14ac:dyDescent="0.3">
      <c r="A18" s="16">
        <f t="shared" si="0"/>
        <v>1</v>
      </c>
      <c r="B18" s="55" t="str">
        <f>Inskrivning!J8</f>
        <v/>
      </c>
      <c r="C18" s="35" t="str">
        <f>Inskrivning!K8</f>
        <v/>
      </c>
      <c r="D18" s="16">
        <f>Inskrivning!L8</f>
        <v>0</v>
      </c>
      <c r="E18" s="16">
        <f>Inskrivning!M8</f>
        <v>0</v>
      </c>
      <c r="F18" s="16">
        <f>Inskrivning!N8</f>
        <v>0</v>
      </c>
      <c r="G18" s="16">
        <f>Inskrivning!O8</f>
        <v>0</v>
      </c>
      <c r="H18" s="16">
        <f>Inskrivning!P8</f>
        <v>0</v>
      </c>
      <c r="I18" s="73">
        <f>Inskrivning!Q8</f>
        <v>0</v>
      </c>
      <c r="J18" s="16">
        <f>Inskrivning!R8</f>
        <v>0</v>
      </c>
      <c r="K18" s="16">
        <f>Inskrivning!S8</f>
        <v>0</v>
      </c>
      <c r="L18" s="16">
        <f>Inskrivning!T8</f>
        <v>0</v>
      </c>
      <c r="M18" s="16">
        <f>Inskrivning!U8</f>
        <v>0</v>
      </c>
      <c r="N18" s="16">
        <f>Inskrivning!V8</f>
        <v>0</v>
      </c>
      <c r="O18" s="73">
        <f>Inskrivning!W8</f>
        <v>0</v>
      </c>
      <c r="P18" s="73">
        <f>Inskrivning!X8</f>
        <v>0</v>
      </c>
      <c r="Q18" s="112"/>
    </row>
    <row r="19" spans="1:17" s="22" customFormat="1" ht="17.100000000000001" customHeight="1" x14ac:dyDescent="0.3">
      <c r="A19" s="16">
        <f t="shared" si="0"/>
        <v>1</v>
      </c>
      <c r="B19" s="55" t="str">
        <f>Inskrivning!J7</f>
        <v/>
      </c>
      <c r="C19" s="35" t="str">
        <f>Inskrivning!K7</f>
        <v/>
      </c>
      <c r="D19" s="16">
        <f>Inskrivning!L7</f>
        <v>0</v>
      </c>
      <c r="E19" s="16">
        <f>Inskrivning!M7</f>
        <v>0</v>
      </c>
      <c r="F19" s="16">
        <f>Inskrivning!N7</f>
        <v>0</v>
      </c>
      <c r="G19" s="16">
        <f>Inskrivning!O7</f>
        <v>0</v>
      </c>
      <c r="H19" s="16">
        <f>Inskrivning!P7</f>
        <v>0</v>
      </c>
      <c r="I19" s="73">
        <f>Inskrivning!Q7</f>
        <v>0</v>
      </c>
      <c r="J19" s="16">
        <f>Inskrivning!R7</f>
        <v>0</v>
      </c>
      <c r="K19" s="16">
        <f>Inskrivning!S7</f>
        <v>0</v>
      </c>
      <c r="L19" s="16">
        <f>Inskrivning!T7</f>
        <v>0</v>
      </c>
      <c r="M19" s="16">
        <f>Inskrivning!U7</f>
        <v>0</v>
      </c>
      <c r="N19" s="16">
        <f>Inskrivning!V7</f>
        <v>0</v>
      </c>
      <c r="O19" s="73">
        <f>Inskrivning!W7</f>
        <v>0</v>
      </c>
      <c r="P19" s="73">
        <f>Inskrivning!X7</f>
        <v>0</v>
      </c>
      <c r="Q19" s="112"/>
    </row>
    <row r="20" spans="1:17" s="22" customFormat="1" ht="17.100000000000001" customHeight="1" x14ac:dyDescent="0.3">
      <c r="A20" s="16">
        <f t="shared" si="0"/>
        <v>1</v>
      </c>
      <c r="B20" s="55" t="str">
        <f>Inskrivning!J20</f>
        <v/>
      </c>
      <c r="C20" s="35" t="str">
        <f>Inskrivning!K20</f>
        <v/>
      </c>
      <c r="D20" s="16">
        <f>Inskrivning!L20</f>
        <v>0</v>
      </c>
      <c r="E20" s="16">
        <f>Inskrivning!M20</f>
        <v>0</v>
      </c>
      <c r="F20" s="16">
        <f>Inskrivning!N20</f>
        <v>0</v>
      </c>
      <c r="G20" s="16">
        <f>Inskrivning!O20</f>
        <v>0</v>
      </c>
      <c r="H20" s="16">
        <f>Inskrivning!P20</f>
        <v>0</v>
      </c>
      <c r="I20" s="73">
        <f>Inskrivning!Q20</f>
        <v>0</v>
      </c>
      <c r="J20" s="16">
        <f>Inskrivning!R20</f>
        <v>0</v>
      </c>
      <c r="K20" s="16">
        <f>Inskrivning!S20</f>
        <v>0</v>
      </c>
      <c r="L20" s="16">
        <f>Inskrivning!T20</f>
        <v>0</v>
      </c>
      <c r="M20" s="16">
        <f>Inskrivning!U20</f>
        <v>0</v>
      </c>
      <c r="N20" s="16">
        <f>Inskrivning!V20</f>
        <v>0</v>
      </c>
      <c r="O20" s="73">
        <f>Inskrivning!W20</f>
        <v>0</v>
      </c>
      <c r="P20" s="73">
        <f>Inskrivning!X20</f>
        <v>0</v>
      </c>
      <c r="Q20" s="112"/>
    </row>
    <row r="21" spans="1:17" s="22" customFormat="1" ht="17.100000000000001" customHeight="1" x14ac:dyDescent="0.3">
      <c r="A21" s="16">
        <f t="shared" si="0"/>
        <v>1</v>
      </c>
      <c r="B21" s="55" t="str">
        <f>Inskrivning!J21</f>
        <v/>
      </c>
      <c r="C21" s="35" t="str">
        <f>Inskrivning!K21</f>
        <v/>
      </c>
      <c r="D21" s="16">
        <f>Inskrivning!L21</f>
        <v>0</v>
      </c>
      <c r="E21" s="16">
        <f>Inskrivning!M21</f>
        <v>0</v>
      </c>
      <c r="F21" s="16">
        <f>Inskrivning!N21</f>
        <v>0</v>
      </c>
      <c r="G21" s="16">
        <f>Inskrivning!O21</f>
        <v>0</v>
      </c>
      <c r="H21" s="16">
        <f>Inskrivning!P21</f>
        <v>0</v>
      </c>
      <c r="I21" s="73">
        <f>Inskrivning!Q21</f>
        <v>0</v>
      </c>
      <c r="J21" s="16">
        <f>Inskrivning!R21</f>
        <v>0</v>
      </c>
      <c r="K21" s="16">
        <f>Inskrivning!S21</f>
        <v>0</v>
      </c>
      <c r="L21" s="16">
        <f>Inskrivning!T21</f>
        <v>0</v>
      </c>
      <c r="M21" s="16">
        <f>Inskrivning!U21</f>
        <v>0</v>
      </c>
      <c r="N21" s="16">
        <f>Inskrivning!V21</f>
        <v>0</v>
      </c>
      <c r="O21" s="73">
        <f>Inskrivning!W21</f>
        <v>0</v>
      </c>
      <c r="P21" s="73">
        <f>Inskrivning!X21</f>
        <v>0</v>
      </c>
      <c r="Q21" s="112"/>
    </row>
    <row r="22" spans="1:17" s="22" customFormat="1" ht="17.100000000000001" customHeight="1" x14ac:dyDescent="0.3">
      <c r="A22" s="16">
        <f t="shared" si="0"/>
        <v>1</v>
      </c>
      <c r="B22" s="55" t="str">
        <f>Inskrivning!J18</f>
        <v/>
      </c>
      <c r="C22" s="35" t="str">
        <f>Inskrivning!K18</f>
        <v/>
      </c>
      <c r="D22" s="16">
        <f>Inskrivning!L18</f>
        <v>0</v>
      </c>
      <c r="E22" s="16">
        <f>Inskrivning!M18</f>
        <v>0</v>
      </c>
      <c r="F22" s="16">
        <f>Inskrivning!N18</f>
        <v>0</v>
      </c>
      <c r="G22" s="16">
        <f>Inskrivning!O18</f>
        <v>0</v>
      </c>
      <c r="H22" s="16">
        <f>Inskrivning!P18</f>
        <v>0</v>
      </c>
      <c r="I22" s="73">
        <f>Inskrivning!Q18</f>
        <v>0</v>
      </c>
      <c r="J22" s="16">
        <f>Inskrivning!R18</f>
        <v>0</v>
      </c>
      <c r="K22" s="16">
        <f>Inskrivning!S18</f>
        <v>0</v>
      </c>
      <c r="L22" s="16">
        <f>Inskrivning!T18</f>
        <v>0</v>
      </c>
      <c r="M22" s="16">
        <f>Inskrivning!U18</f>
        <v>0</v>
      </c>
      <c r="N22" s="16">
        <f>Inskrivning!V18</f>
        <v>0</v>
      </c>
      <c r="O22" s="73">
        <f>Inskrivning!W18</f>
        <v>0</v>
      </c>
      <c r="P22" s="73">
        <f>Inskrivning!X18</f>
        <v>0</v>
      </c>
      <c r="Q22" s="112"/>
    </row>
    <row r="23" spans="1:17" s="22" customFormat="1" ht="17.100000000000001" customHeight="1" x14ac:dyDescent="0.3">
      <c r="A23" s="16">
        <f t="shared" si="0"/>
        <v>1</v>
      </c>
      <c r="B23" s="55" t="str">
        <f>Inskrivning!J22</f>
        <v/>
      </c>
      <c r="C23" s="35" t="str">
        <f>Inskrivning!K22</f>
        <v/>
      </c>
      <c r="D23" s="16">
        <f>Inskrivning!L22</f>
        <v>0</v>
      </c>
      <c r="E23" s="16">
        <f>Inskrivning!M22</f>
        <v>0</v>
      </c>
      <c r="F23" s="16">
        <f>Inskrivning!N22</f>
        <v>0</v>
      </c>
      <c r="G23" s="16">
        <f>Inskrivning!O22</f>
        <v>0</v>
      </c>
      <c r="H23" s="16">
        <f>Inskrivning!P22</f>
        <v>0</v>
      </c>
      <c r="I23" s="73">
        <f>Inskrivning!Q22</f>
        <v>0</v>
      </c>
      <c r="J23" s="16">
        <f>Inskrivning!R22</f>
        <v>0</v>
      </c>
      <c r="K23" s="16">
        <f>Inskrivning!S22</f>
        <v>0</v>
      </c>
      <c r="L23" s="16">
        <f>Inskrivning!T22</f>
        <v>0</v>
      </c>
      <c r="M23" s="16">
        <f>Inskrivning!U22</f>
        <v>0</v>
      </c>
      <c r="N23" s="16">
        <f>Inskrivning!V22</f>
        <v>0</v>
      </c>
      <c r="O23" s="73">
        <f>Inskrivning!W22</f>
        <v>0</v>
      </c>
      <c r="P23" s="73">
        <f>Inskrivning!X22</f>
        <v>0</v>
      </c>
      <c r="Q23" s="112"/>
    </row>
    <row r="24" spans="1:17" s="22" customFormat="1" ht="17.100000000000001" customHeight="1" x14ac:dyDescent="0.3">
      <c r="A24" s="16">
        <f t="shared" si="0"/>
        <v>1</v>
      </c>
      <c r="B24" s="55" t="str">
        <f>Inskrivning!J19</f>
        <v/>
      </c>
      <c r="C24" s="35" t="str">
        <f>Inskrivning!K19</f>
        <v/>
      </c>
      <c r="D24" s="16">
        <f>Inskrivning!L19</f>
        <v>0</v>
      </c>
      <c r="E24" s="16">
        <f>Inskrivning!M19</f>
        <v>0</v>
      </c>
      <c r="F24" s="16">
        <f>Inskrivning!N19</f>
        <v>0</v>
      </c>
      <c r="G24" s="16">
        <f>Inskrivning!O19</f>
        <v>0</v>
      </c>
      <c r="H24" s="16">
        <f>Inskrivning!P19</f>
        <v>0</v>
      </c>
      <c r="I24" s="73">
        <f>Inskrivning!Q19</f>
        <v>0</v>
      </c>
      <c r="J24" s="16">
        <f>Inskrivning!R19</f>
        <v>0</v>
      </c>
      <c r="K24" s="16">
        <f>Inskrivning!S19</f>
        <v>0</v>
      </c>
      <c r="L24" s="16">
        <f>Inskrivning!T19</f>
        <v>0</v>
      </c>
      <c r="M24" s="16">
        <f>Inskrivning!U19</f>
        <v>0</v>
      </c>
      <c r="N24" s="16">
        <f>Inskrivning!V19</f>
        <v>0</v>
      </c>
      <c r="O24" s="73">
        <f>Inskrivning!W19</f>
        <v>0</v>
      </c>
      <c r="P24" s="73">
        <f>Inskrivning!X19</f>
        <v>0</v>
      </c>
      <c r="Q24" s="112"/>
    </row>
    <row r="25" spans="1:17" s="22" customFormat="1" ht="17.100000000000001" customHeight="1" x14ac:dyDescent="0.3">
      <c r="A25" s="16">
        <f t="shared" si="0"/>
        <v>1</v>
      </c>
      <c r="B25" s="55" t="str">
        <f>Inskrivning!J24</f>
        <v/>
      </c>
      <c r="C25" s="35" t="str">
        <f>Inskrivning!K24</f>
        <v/>
      </c>
      <c r="D25" s="16">
        <f>Inskrivning!L24</f>
        <v>0</v>
      </c>
      <c r="E25" s="16">
        <f>Inskrivning!M24</f>
        <v>0</v>
      </c>
      <c r="F25" s="16">
        <f>Inskrivning!N24</f>
        <v>0</v>
      </c>
      <c r="G25" s="16">
        <f>Inskrivning!O24</f>
        <v>0</v>
      </c>
      <c r="H25" s="16">
        <f>Inskrivning!P24</f>
        <v>0</v>
      </c>
      <c r="I25" s="73">
        <f>Inskrivning!Q24</f>
        <v>0</v>
      </c>
      <c r="J25" s="16">
        <f>Inskrivning!R24</f>
        <v>0</v>
      </c>
      <c r="K25" s="16">
        <f>Inskrivning!S24</f>
        <v>0</v>
      </c>
      <c r="L25" s="16">
        <f>Inskrivning!T24</f>
        <v>0</v>
      </c>
      <c r="M25" s="16">
        <f>Inskrivning!U24</f>
        <v>0</v>
      </c>
      <c r="N25" s="16">
        <f>Inskrivning!V24</f>
        <v>0</v>
      </c>
      <c r="O25" s="73">
        <f>Inskrivning!W24</f>
        <v>0</v>
      </c>
      <c r="P25" s="73">
        <f>Inskrivning!X24</f>
        <v>0</v>
      </c>
      <c r="Q25" s="112"/>
    </row>
    <row r="26" spans="1:17" s="22" customFormat="1" ht="17.100000000000001" customHeight="1" x14ac:dyDescent="0.3">
      <c r="A26" s="16">
        <f t="shared" si="0"/>
        <v>1</v>
      </c>
      <c r="B26" s="55" t="str">
        <f>Inskrivning!J23</f>
        <v/>
      </c>
      <c r="C26" s="35" t="str">
        <f>Inskrivning!K23</f>
        <v/>
      </c>
      <c r="D26" s="16">
        <f>Inskrivning!L23</f>
        <v>0</v>
      </c>
      <c r="E26" s="16">
        <f>Inskrivning!M23</f>
        <v>0</v>
      </c>
      <c r="F26" s="16">
        <f>Inskrivning!N23</f>
        <v>0</v>
      </c>
      <c r="G26" s="16">
        <f>Inskrivning!O23</f>
        <v>0</v>
      </c>
      <c r="H26" s="16">
        <f>Inskrivning!P23</f>
        <v>0</v>
      </c>
      <c r="I26" s="73">
        <f>Inskrivning!Q23</f>
        <v>0</v>
      </c>
      <c r="J26" s="16">
        <f>Inskrivning!R23</f>
        <v>0</v>
      </c>
      <c r="K26" s="16">
        <f>Inskrivning!S23</f>
        <v>0</v>
      </c>
      <c r="L26" s="16">
        <f>Inskrivning!T23</f>
        <v>0</v>
      </c>
      <c r="M26" s="16">
        <f>Inskrivning!U23</f>
        <v>0</v>
      </c>
      <c r="N26" s="16">
        <f>Inskrivning!V23</f>
        <v>0</v>
      </c>
      <c r="O26" s="73">
        <f>Inskrivning!W23</f>
        <v>0</v>
      </c>
      <c r="P26" s="73">
        <f>Inskrivning!X23</f>
        <v>0</v>
      </c>
      <c r="Q26" s="112"/>
    </row>
    <row r="27" spans="1:17" s="22" customFormat="1" ht="17.100000000000001" customHeight="1" x14ac:dyDescent="0.3">
      <c r="A27" s="16">
        <f t="shared" si="0"/>
        <v>1</v>
      </c>
      <c r="B27" s="55" t="str">
        <f>Inskrivning!J151</f>
        <v/>
      </c>
      <c r="C27" s="35" t="str">
        <f>Inskrivning!K151</f>
        <v/>
      </c>
      <c r="D27" s="16">
        <f>Inskrivning!L151</f>
        <v>0</v>
      </c>
      <c r="E27" s="16">
        <f>Inskrivning!M151</f>
        <v>0</v>
      </c>
      <c r="F27" s="16">
        <f>Inskrivning!N151</f>
        <v>0</v>
      </c>
      <c r="G27" s="16">
        <f>Inskrivning!O151</f>
        <v>0</v>
      </c>
      <c r="H27" s="16">
        <f>Inskrivning!P151</f>
        <v>0</v>
      </c>
      <c r="I27" s="27">
        <f>Inskrivning!Q151</f>
        <v>0</v>
      </c>
      <c r="J27" s="16">
        <f>Inskrivning!R151</f>
        <v>0</v>
      </c>
      <c r="K27" s="16">
        <f>Inskrivning!S151</f>
        <v>0</v>
      </c>
      <c r="L27" s="16">
        <f>Inskrivning!T151</f>
        <v>0</v>
      </c>
      <c r="M27" s="16">
        <f>Inskrivning!U151</f>
        <v>0</v>
      </c>
      <c r="N27" s="16">
        <f>Inskrivning!V151</f>
        <v>0</v>
      </c>
      <c r="O27" s="27">
        <f>Inskrivning!W151</f>
        <v>0</v>
      </c>
      <c r="P27" s="27">
        <f>Inskrivning!X151</f>
        <v>0</v>
      </c>
      <c r="Q27" s="112"/>
    </row>
    <row r="28" spans="1:17" s="22" customFormat="1" ht="17.100000000000001" customHeight="1" x14ac:dyDescent="0.3">
      <c r="A28" s="16">
        <f t="shared" si="0"/>
        <v>1</v>
      </c>
      <c r="B28" s="55" t="str">
        <f>Inskrivning!J129</f>
        <v/>
      </c>
      <c r="C28" s="35" t="str">
        <f>Inskrivning!K129</f>
        <v/>
      </c>
      <c r="D28" s="16">
        <f>Inskrivning!L129</f>
        <v>0</v>
      </c>
      <c r="E28" s="16">
        <f>Inskrivning!M129</f>
        <v>0</v>
      </c>
      <c r="F28" s="16">
        <f>Inskrivning!N129</f>
        <v>0</v>
      </c>
      <c r="G28" s="16">
        <f>Inskrivning!O129</f>
        <v>0</v>
      </c>
      <c r="H28" s="16">
        <f>Inskrivning!P129</f>
        <v>0</v>
      </c>
      <c r="I28" s="73">
        <f>Inskrivning!Q129</f>
        <v>0</v>
      </c>
      <c r="J28" s="16">
        <f>Inskrivning!R129</f>
        <v>0</v>
      </c>
      <c r="K28" s="16">
        <f>Inskrivning!S129</f>
        <v>0</v>
      </c>
      <c r="L28" s="16">
        <f>Inskrivning!T129</f>
        <v>0</v>
      </c>
      <c r="M28" s="16">
        <f>Inskrivning!U129</f>
        <v>0</v>
      </c>
      <c r="N28" s="16">
        <f>Inskrivning!V129</f>
        <v>0</v>
      </c>
      <c r="O28" s="73">
        <f>Inskrivning!W129</f>
        <v>0</v>
      </c>
      <c r="P28" s="73">
        <f>Inskrivning!X129</f>
        <v>0</v>
      </c>
      <c r="Q28" s="112"/>
    </row>
    <row r="29" spans="1:17" s="22" customFormat="1" ht="17.100000000000001" customHeight="1" x14ac:dyDescent="0.3">
      <c r="A29" s="16">
        <f t="shared" si="0"/>
        <v>1</v>
      </c>
      <c r="B29" s="55" t="str">
        <f>Inskrivning!J111</f>
        <v/>
      </c>
      <c r="C29" s="35" t="str">
        <f>Inskrivning!K111</f>
        <v/>
      </c>
      <c r="D29" s="16">
        <f>Inskrivning!L111</f>
        <v>0</v>
      </c>
      <c r="E29" s="16">
        <f>Inskrivning!M111</f>
        <v>0</v>
      </c>
      <c r="F29" s="16">
        <f>Inskrivning!N111</f>
        <v>0</v>
      </c>
      <c r="G29" s="16">
        <f>Inskrivning!O111</f>
        <v>0</v>
      </c>
      <c r="H29" s="16">
        <f>Inskrivning!P111</f>
        <v>0</v>
      </c>
      <c r="I29" s="73">
        <f>Inskrivning!Q111</f>
        <v>0</v>
      </c>
      <c r="J29" s="16">
        <f>Inskrivning!R111</f>
        <v>0</v>
      </c>
      <c r="K29" s="16">
        <f>Inskrivning!S111</f>
        <v>0</v>
      </c>
      <c r="L29" s="16">
        <f>Inskrivning!T111</f>
        <v>0</v>
      </c>
      <c r="M29" s="16">
        <f>Inskrivning!U111</f>
        <v>0</v>
      </c>
      <c r="N29" s="16">
        <f>Inskrivning!V111</f>
        <v>0</v>
      </c>
      <c r="O29" s="73">
        <f>Inskrivning!W111</f>
        <v>0</v>
      </c>
      <c r="P29" s="73">
        <f>Inskrivning!X111</f>
        <v>0</v>
      </c>
      <c r="Q29" s="112"/>
    </row>
    <row r="30" spans="1:17" s="22" customFormat="1" ht="17.100000000000001" customHeight="1" x14ac:dyDescent="0.3">
      <c r="A30" s="16">
        <f t="shared" si="0"/>
        <v>1</v>
      </c>
      <c r="B30" s="55" t="str">
        <f>Inskrivning!J88</f>
        <v/>
      </c>
      <c r="C30" s="35" t="str">
        <f>Inskrivning!K88</f>
        <v/>
      </c>
      <c r="D30" s="16">
        <f>Inskrivning!L88</f>
        <v>0</v>
      </c>
      <c r="E30" s="16">
        <f>Inskrivning!M88</f>
        <v>0</v>
      </c>
      <c r="F30" s="16">
        <f>Inskrivning!N88</f>
        <v>0</v>
      </c>
      <c r="G30" s="16">
        <f>Inskrivning!O88</f>
        <v>0</v>
      </c>
      <c r="H30" s="16">
        <f>Inskrivning!P88</f>
        <v>0</v>
      </c>
      <c r="I30" s="73">
        <f>Inskrivning!Q88</f>
        <v>0</v>
      </c>
      <c r="J30" s="16">
        <f>Inskrivning!R88</f>
        <v>0</v>
      </c>
      <c r="K30" s="16">
        <f>Inskrivning!S88</f>
        <v>0</v>
      </c>
      <c r="L30" s="16">
        <f>Inskrivning!T88</f>
        <v>0</v>
      </c>
      <c r="M30" s="16">
        <f>Inskrivning!U88</f>
        <v>0</v>
      </c>
      <c r="N30" s="16">
        <f>Inskrivning!V88</f>
        <v>0</v>
      </c>
      <c r="O30" s="73">
        <f>Inskrivning!W88</f>
        <v>0</v>
      </c>
      <c r="P30" s="73">
        <f>Inskrivning!X88</f>
        <v>0</v>
      </c>
      <c r="Q30" s="112"/>
    </row>
    <row r="31" spans="1:17" s="22" customFormat="1" ht="17.100000000000001" customHeight="1" x14ac:dyDescent="0.3">
      <c r="A31" s="16">
        <f t="shared" si="0"/>
        <v>1</v>
      </c>
      <c r="B31" s="55" t="str">
        <f>Inskrivning!J68</f>
        <v/>
      </c>
      <c r="C31" s="35" t="str">
        <f>Inskrivning!K68</f>
        <v/>
      </c>
      <c r="D31" s="16">
        <f>Inskrivning!L68</f>
        <v>0</v>
      </c>
      <c r="E31" s="16">
        <f>Inskrivning!M68</f>
        <v>0</v>
      </c>
      <c r="F31" s="16">
        <f>Inskrivning!N68</f>
        <v>0</v>
      </c>
      <c r="G31" s="16">
        <f>Inskrivning!O68</f>
        <v>0</v>
      </c>
      <c r="H31" s="16">
        <f>Inskrivning!P68</f>
        <v>0</v>
      </c>
      <c r="I31" s="73">
        <f>Inskrivning!Q68</f>
        <v>0</v>
      </c>
      <c r="J31" s="16">
        <f>Inskrivning!R68</f>
        <v>0</v>
      </c>
      <c r="K31" s="16">
        <f>Inskrivning!S68</f>
        <v>0</v>
      </c>
      <c r="L31" s="16">
        <f>Inskrivning!T68</f>
        <v>0</v>
      </c>
      <c r="M31" s="16">
        <f>Inskrivning!U68</f>
        <v>0</v>
      </c>
      <c r="N31" s="16">
        <f>Inskrivning!V68</f>
        <v>0</v>
      </c>
      <c r="O31" s="73">
        <f>Inskrivning!W68</f>
        <v>0</v>
      </c>
      <c r="P31" s="73">
        <f>Inskrivning!X68</f>
        <v>0</v>
      </c>
      <c r="Q31" s="112"/>
    </row>
    <row r="32" spans="1:17" s="22" customFormat="1" ht="17.100000000000001" customHeight="1" x14ac:dyDescent="0.3">
      <c r="A32" s="16">
        <f t="shared" si="0"/>
        <v>1</v>
      </c>
      <c r="B32" s="55" t="str">
        <f>Inskrivning!J48</f>
        <v/>
      </c>
      <c r="C32" s="35" t="str">
        <f>Inskrivning!K48</f>
        <v/>
      </c>
      <c r="D32" s="16">
        <f>Inskrivning!L48</f>
        <v>0</v>
      </c>
      <c r="E32" s="16">
        <f>Inskrivning!M48</f>
        <v>0</v>
      </c>
      <c r="F32" s="16">
        <f>Inskrivning!N48</f>
        <v>0</v>
      </c>
      <c r="G32" s="16">
        <f>Inskrivning!O48</f>
        <v>0</v>
      </c>
      <c r="H32" s="16">
        <f>Inskrivning!P48</f>
        <v>0</v>
      </c>
      <c r="I32" s="73">
        <f>Inskrivning!Q48</f>
        <v>0</v>
      </c>
      <c r="J32" s="16">
        <f>Inskrivning!R48</f>
        <v>0</v>
      </c>
      <c r="K32" s="16">
        <f>Inskrivning!S48</f>
        <v>0</v>
      </c>
      <c r="L32" s="16">
        <f>Inskrivning!T48</f>
        <v>0</v>
      </c>
      <c r="M32" s="16">
        <f>Inskrivning!U48</f>
        <v>0</v>
      </c>
      <c r="N32" s="16">
        <f>Inskrivning!V48</f>
        <v>0</v>
      </c>
      <c r="O32" s="73">
        <f>Inskrivning!W48</f>
        <v>0</v>
      </c>
      <c r="P32" s="73">
        <f>Inskrivning!X48</f>
        <v>0</v>
      </c>
      <c r="Q32" s="112"/>
    </row>
    <row r="33" spans="1:17" s="22" customFormat="1" ht="17.100000000000001" customHeight="1" x14ac:dyDescent="0.3">
      <c r="A33" s="16">
        <f t="shared" si="0"/>
        <v>1</v>
      </c>
      <c r="B33" s="55" t="str">
        <f>Inskrivning!J28</f>
        <v/>
      </c>
      <c r="C33" s="35" t="str">
        <f>Inskrivning!K28</f>
        <v/>
      </c>
      <c r="D33" s="16">
        <f>Inskrivning!L28</f>
        <v>0</v>
      </c>
      <c r="E33" s="16">
        <f>Inskrivning!M28</f>
        <v>0</v>
      </c>
      <c r="F33" s="16">
        <f>Inskrivning!N28</f>
        <v>0</v>
      </c>
      <c r="G33" s="16">
        <f>Inskrivning!O28</f>
        <v>0</v>
      </c>
      <c r="H33" s="16">
        <f>Inskrivning!P28</f>
        <v>0</v>
      </c>
      <c r="I33" s="73">
        <f>Inskrivning!Q28</f>
        <v>0</v>
      </c>
      <c r="J33" s="16">
        <f>Inskrivning!R28</f>
        <v>0</v>
      </c>
      <c r="K33" s="16">
        <f>Inskrivning!S28</f>
        <v>0</v>
      </c>
      <c r="L33" s="16">
        <f>Inskrivning!T28</f>
        <v>0</v>
      </c>
      <c r="M33" s="16">
        <f>Inskrivning!U28</f>
        <v>0</v>
      </c>
      <c r="N33" s="16">
        <f>Inskrivning!V28</f>
        <v>0</v>
      </c>
      <c r="O33" s="73">
        <f>Inskrivning!W28</f>
        <v>0</v>
      </c>
      <c r="P33" s="73">
        <f>Inskrivning!X28</f>
        <v>0</v>
      </c>
      <c r="Q33" s="112"/>
    </row>
    <row r="34" spans="1:17" s="22" customFormat="1" ht="17.100000000000001" customHeight="1" x14ac:dyDescent="0.3">
      <c r="A34" s="16">
        <f t="shared" si="0"/>
        <v>1</v>
      </c>
      <c r="B34" s="55" t="str">
        <f>Inskrivning!J135</f>
        <v/>
      </c>
      <c r="C34" s="35" t="str">
        <f>Inskrivning!K135</f>
        <v/>
      </c>
      <c r="D34" s="16">
        <f>Inskrivning!L135</f>
        <v>0</v>
      </c>
      <c r="E34" s="16">
        <f>Inskrivning!M135</f>
        <v>0</v>
      </c>
      <c r="F34" s="16">
        <f>Inskrivning!N135</f>
        <v>0</v>
      </c>
      <c r="G34" s="16">
        <f>Inskrivning!O135</f>
        <v>0</v>
      </c>
      <c r="H34" s="16">
        <f>Inskrivning!P135</f>
        <v>0</v>
      </c>
      <c r="I34" s="73">
        <f>Inskrivning!Q135</f>
        <v>0</v>
      </c>
      <c r="J34" s="16">
        <f>Inskrivning!R135</f>
        <v>0</v>
      </c>
      <c r="K34" s="16">
        <f>Inskrivning!S135</f>
        <v>0</v>
      </c>
      <c r="L34" s="16">
        <f>Inskrivning!T135</f>
        <v>0</v>
      </c>
      <c r="M34" s="16">
        <f>Inskrivning!U135</f>
        <v>0</v>
      </c>
      <c r="N34" s="16">
        <f>Inskrivning!V135</f>
        <v>0</v>
      </c>
      <c r="O34" s="73">
        <f>Inskrivning!W135</f>
        <v>0</v>
      </c>
      <c r="P34" s="73">
        <f>Inskrivning!X135</f>
        <v>0</v>
      </c>
      <c r="Q34" s="112"/>
    </row>
    <row r="35" spans="1:17" s="22" customFormat="1" ht="17.100000000000001" customHeight="1" x14ac:dyDescent="0.3">
      <c r="A35" s="16">
        <f t="shared" si="0"/>
        <v>1</v>
      </c>
      <c r="B35" s="55" t="str">
        <f>Inskrivning!J134</f>
        <v/>
      </c>
      <c r="C35" s="35" t="str">
        <f>Inskrivning!K134</f>
        <v/>
      </c>
      <c r="D35" s="16">
        <f>Inskrivning!L134</f>
        <v>0</v>
      </c>
      <c r="E35" s="16">
        <f>Inskrivning!M134</f>
        <v>0</v>
      </c>
      <c r="F35" s="16">
        <f>Inskrivning!N134</f>
        <v>0</v>
      </c>
      <c r="G35" s="16">
        <f>Inskrivning!O134</f>
        <v>0</v>
      </c>
      <c r="H35" s="16">
        <f>Inskrivning!P134</f>
        <v>0</v>
      </c>
      <c r="I35" s="73">
        <f>Inskrivning!Q134</f>
        <v>0</v>
      </c>
      <c r="J35" s="16">
        <f>Inskrivning!R134</f>
        <v>0</v>
      </c>
      <c r="K35" s="16">
        <f>Inskrivning!S134</f>
        <v>0</v>
      </c>
      <c r="L35" s="16">
        <f>Inskrivning!T134</f>
        <v>0</v>
      </c>
      <c r="M35" s="16">
        <f>Inskrivning!U134</f>
        <v>0</v>
      </c>
      <c r="N35" s="16">
        <f>Inskrivning!V134</f>
        <v>0</v>
      </c>
      <c r="O35" s="73">
        <f>Inskrivning!W134</f>
        <v>0</v>
      </c>
      <c r="P35" s="73">
        <f>Inskrivning!X134</f>
        <v>0</v>
      </c>
      <c r="Q35" s="112"/>
    </row>
    <row r="36" spans="1:17" s="22" customFormat="1" ht="17.100000000000001" customHeight="1" x14ac:dyDescent="0.3">
      <c r="A36" s="16">
        <f t="shared" si="0"/>
        <v>1</v>
      </c>
      <c r="B36" s="55" t="str">
        <f>Inskrivning!J133</f>
        <v/>
      </c>
      <c r="C36" s="35" t="str">
        <f>Inskrivning!K133</f>
        <v/>
      </c>
      <c r="D36" s="16">
        <f>Inskrivning!L133</f>
        <v>0</v>
      </c>
      <c r="E36" s="16">
        <f>Inskrivning!M133</f>
        <v>0</v>
      </c>
      <c r="F36" s="16">
        <f>Inskrivning!N133</f>
        <v>0</v>
      </c>
      <c r="G36" s="16">
        <f>Inskrivning!O133</f>
        <v>0</v>
      </c>
      <c r="H36" s="16">
        <f>Inskrivning!P133</f>
        <v>0</v>
      </c>
      <c r="I36" s="73">
        <f>Inskrivning!Q133</f>
        <v>0</v>
      </c>
      <c r="J36" s="16">
        <f>Inskrivning!R133</f>
        <v>0</v>
      </c>
      <c r="K36" s="16">
        <f>Inskrivning!S133</f>
        <v>0</v>
      </c>
      <c r="L36" s="16">
        <f>Inskrivning!T133</f>
        <v>0</v>
      </c>
      <c r="M36" s="16">
        <f>Inskrivning!U133</f>
        <v>0</v>
      </c>
      <c r="N36" s="16">
        <f>Inskrivning!V133</f>
        <v>0</v>
      </c>
      <c r="O36" s="73">
        <f>Inskrivning!W133</f>
        <v>0</v>
      </c>
      <c r="P36" s="73">
        <f>Inskrivning!X133</f>
        <v>0</v>
      </c>
      <c r="Q36" s="112"/>
    </row>
    <row r="37" spans="1:17" s="22" customFormat="1" ht="17.100000000000001" customHeight="1" x14ac:dyDescent="0.3">
      <c r="A37" s="16">
        <f t="shared" si="0"/>
        <v>1</v>
      </c>
      <c r="B37" s="55" t="str">
        <f>Inskrivning!J132</f>
        <v/>
      </c>
      <c r="C37" s="35" t="str">
        <f>Inskrivning!K132</f>
        <v/>
      </c>
      <c r="D37" s="16">
        <f>Inskrivning!L132</f>
        <v>0</v>
      </c>
      <c r="E37" s="16">
        <f>Inskrivning!M132</f>
        <v>0</v>
      </c>
      <c r="F37" s="16">
        <f>Inskrivning!N132</f>
        <v>0</v>
      </c>
      <c r="G37" s="16">
        <f>Inskrivning!O132</f>
        <v>0</v>
      </c>
      <c r="H37" s="16">
        <f>Inskrivning!P132</f>
        <v>0</v>
      </c>
      <c r="I37" s="73">
        <f>Inskrivning!Q132</f>
        <v>0</v>
      </c>
      <c r="J37" s="16">
        <f>Inskrivning!R132</f>
        <v>0</v>
      </c>
      <c r="K37" s="16">
        <f>Inskrivning!S132</f>
        <v>0</v>
      </c>
      <c r="L37" s="16">
        <f>Inskrivning!T132</f>
        <v>0</v>
      </c>
      <c r="M37" s="16">
        <f>Inskrivning!U132</f>
        <v>0</v>
      </c>
      <c r="N37" s="16">
        <f>Inskrivning!V132</f>
        <v>0</v>
      </c>
      <c r="O37" s="73">
        <f>Inskrivning!W132</f>
        <v>0</v>
      </c>
      <c r="P37" s="73">
        <f>Inskrivning!X132</f>
        <v>0</v>
      </c>
      <c r="Q37" s="112"/>
    </row>
    <row r="38" spans="1:17" s="22" customFormat="1" ht="17.100000000000001" customHeight="1" x14ac:dyDescent="0.3">
      <c r="A38" s="16">
        <f t="shared" si="0"/>
        <v>1</v>
      </c>
      <c r="B38" s="55" t="str">
        <f>Inskrivning!J131</f>
        <v/>
      </c>
      <c r="C38" s="35" t="str">
        <f>Inskrivning!K131</f>
        <v/>
      </c>
      <c r="D38" s="16">
        <f>Inskrivning!L131</f>
        <v>0</v>
      </c>
      <c r="E38" s="16">
        <f>Inskrivning!M131</f>
        <v>0</v>
      </c>
      <c r="F38" s="16">
        <f>Inskrivning!N131</f>
        <v>0</v>
      </c>
      <c r="G38" s="16">
        <f>Inskrivning!O131</f>
        <v>0</v>
      </c>
      <c r="H38" s="16">
        <f>Inskrivning!P131</f>
        <v>0</v>
      </c>
      <c r="I38" s="73">
        <f>Inskrivning!Q131</f>
        <v>0</v>
      </c>
      <c r="J38" s="16">
        <f>Inskrivning!R131</f>
        <v>0</v>
      </c>
      <c r="K38" s="16">
        <f>Inskrivning!S131</f>
        <v>0</v>
      </c>
      <c r="L38" s="16">
        <f>Inskrivning!T131</f>
        <v>0</v>
      </c>
      <c r="M38" s="16">
        <f>Inskrivning!U131</f>
        <v>0</v>
      </c>
      <c r="N38" s="16">
        <f>Inskrivning!V131</f>
        <v>0</v>
      </c>
      <c r="O38" s="73">
        <f>Inskrivning!W131</f>
        <v>0</v>
      </c>
      <c r="P38" s="73">
        <f>Inskrivning!X131</f>
        <v>0</v>
      </c>
      <c r="Q38" s="112"/>
    </row>
    <row r="39" spans="1:17" s="22" customFormat="1" ht="17.100000000000001" customHeight="1" x14ac:dyDescent="0.3">
      <c r="A39" s="16">
        <f t="shared" si="0"/>
        <v>1</v>
      </c>
      <c r="B39" s="55" t="str">
        <f>Inskrivning!J130</f>
        <v/>
      </c>
      <c r="C39" s="35" t="str">
        <f>Inskrivning!K130</f>
        <v/>
      </c>
      <c r="D39" s="16">
        <f>Inskrivning!L130</f>
        <v>0</v>
      </c>
      <c r="E39" s="16">
        <f>Inskrivning!M130</f>
        <v>0</v>
      </c>
      <c r="F39" s="16">
        <f>Inskrivning!N130</f>
        <v>0</v>
      </c>
      <c r="G39" s="16">
        <f>Inskrivning!O130</f>
        <v>0</v>
      </c>
      <c r="H39" s="16">
        <f>Inskrivning!P130</f>
        <v>0</v>
      </c>
      <c r="I39" s="73">
        <f>Inskrivning!Q130</f>
        <v>0</v>
      </c>
      <c r="J39" s="16">
        <f>Inskrivning!R130</f>
        <v>0</v>
      </c>
      <c r="K39" s="16">
        <f>Inskrivning!S130</f>
        <v>0</v>
      </c>
      <c r="L39" s="16">
        <f>Inskrivning!T130</f>
        <v>0</v>
      </c>
      <c r="M39" s="16">
        <f>Inskrivning!U130</f>
        <v>0</v>
      </c>
      <c r="N39" s="16">
        <f>Inskrivning!V130</f>
        <v>0</v>
      </c>
      <c r="O39" s="73">
        <f>Inskrivning!W130</f>
        <v>0</v>
      </c>
      <c r="P39" s="73">
        <f>Inskrivning!X130</f>
        <v>0</v>
      </c>
      <c r="Q39" s="112"/>
    </row>
    <row r="40" spans="1:17" s="22" customFormat="1" ht="17.100000000000001" customHeight="1" x14ac:dyDescent="0.3">
      <c r="A40" s="16">
        <f t="shared" si="0"/>
        <v>1</v>
      </c>
      <c r="B40" s="55" t="str">
        <f>Inskrivning!J128</f>
        <v/>
      </c>
      <c r="C40" s="35" t="str">
        <f>Inskrivning!K128</f>
        <v/>
      </c>
      <c r="D40" s="16">
        <f>Inskrivning!L128</f>
        <v>0</v>
      </c>
      <c r="E40" s="16">
        <f>Inskrivning!M128</f>
        <v>0</v>
      </c>
      <c r="F40" s="16">
        <f>Inskrivning!N128</f>
        <v>0</v>
      </c>
      <c r="G40" s="16">
        <f>Inskrivning!O128</f>
        <v>0</v>
      </c>
      <c r="H40" s="16">
        <f>Inskrivning!P128</f>
        <v>0</v>
      </c>
      <c r="I40" s="73">
        <f>Inskrivning!Q128</f>
        <v>0</v>
      </c>
      <c r="J40" s="16">
        <f>Inskrivning!R128</f>
        <v>0</v>
      </c>
      <c r="K40" s="16">
        <f>Inskrivning!S128</f>
        <v>0</v>
      </c>
      <c r="L40" s="16">
        <f>Inskrivning!T128</f>
        <v>0</v>
      </c>
      <c r="M40" s="16">
        <f>Inskrivning!U128</f>
        <v>0</v>
      </c>
      <c r="N40" s="16">
        <f>Inskrivning!V128</f>
        <v>0</v>
      </c>
      <c r="O40" s="73">
        <f>Inskrivning!W128</f>
        <v>0</v>
      </c>
      <c r="P40" s="73">
        <f>Inskrivning!X128</f>
        <v>0</v>
      </c>
      <c r="Q40" s="112"/>
    </row>
    <row r="41" spans="1:17" s="22" customFormat="1" ht="17.100000000000001" customHeight="1" x14ac:dyDescent="0.3">
      <c r="A41" s="16">
        <f t="shared" si="0"/>
        <v>1</v>
      </c>
      <c r="B41" s="55" t="str">
        <f>Inskrivning!J115</f>
        <v/>
      </c>
      <c r="C41" s="35" t="str">
        <f>Inskrivning!K115</f>
        <v/>
      </c>
      <c r="D41" s="16">
        <f>Inskrivning!L115</f>
        <v>0</v>
      </c>
      <c r="E41" s="16">
        <f>Inskrivning!M115</f>
        <v>0</v>
      </c>
      <c r="F41" s="16">
        <f>Inskrivning!N115</f>
        <v>0</v>
      </c>
      <c r="G41" s="16">
        <f>Inskrivning!O115</f>
        <v>0</v>
      </c>
      <c r="H41" s="16">
        <f>Inskrivning!P115</f>
        <v>0</v>
      </c>
      <c r="I41" s="73">
        <f>Inskrivning!Q115</f>
        <v>0</v>
      </c>
      <c r="J41" s="16">
        <f>Inskrivning!R115</f>
        <v>0</v>
      </c>
      <c r="K41" s="16">
        <f>Inskrivning!S115</f>
        <v>0</v>
      </c>
      <c r="L41" s="16">
        <f>Inskrivning!T115</f>
        <v>0</v>
      </c>
      <c r="M41" s="16">
        <f>Inskrivning!U115</f>
        <v>0</v>
      </c>
      <c r="N41" s="16">
        <f>Inskrivning!V115</f>
        <v>0</v>
      </c>
      <c r="O41" s="73">
        <f>Inskrivning!W115</f>
        <v>0</v>
      </c>
      <c r="P41" s="73">
        <f>Inskrivning!X115</f>
        <v>0</v>
      </c>
      <c r="Q41" s="112"/>
    </row>
    <row r="42" spans="1:17" s="22" customFormat="1" ht="17.100000000000001" customHeight="1" x14ac:dyDescent="0.3">
      <c r="A42" s="16">
        <f t="shared" si="0"/>
        <v>1</v>
      </c>
      <c r="B42" s="55" t="str">
        <f>Inskrivning!J114</f>
        <v/>
      </c>
      <c r="C42" s="35" t="str">
        <f>Inskrivning!K114</f>
        <v/>
      </c>
      <c r="D42" s="16">
        <f>Inskrivning!L114</f>
        <v>0</v>
      </c>
      <c r="E42" s="16">
        <f>Inskrivning!M114</f>
        <v>0</v>
      </c>
      <c r="F42" s="16">
        <f>Inskrivning!N114</f>
        <v>0</v>
      </c>
      <c r="G42" s="16">
        <f>Inskrivning!O114</f>
        <v>0</v>
      </c>
      <c r="H42" s="16">
        <f>Inskrivning!P114</f>
        <v>0</v>
      </c>
      <c r="I42" s="73">
        <f>Inskrivning!Q114</f>
        <v>0</v>
      </c>
      <c r="J42" s="16">
        <f>Inskrivning!R114</f>
        <v>0</v>
      </c>
      <c r="K42" s="16">
        <f>Inskrivning!S114</f>
        <v>0</v>
      </c>
      <c r="L42" s="16">
        <f>Inskrivning!T114</f>
        <v>0</v>
      </c>
      <c r="M42" s="16">
        <f>Inskrivning!U114</f>
        <v>0</v>
      </c>
      <c r="N42" s="16">
        <f>Inskrivning!V114</f>
        <v>0</v>
      </c>
      <c r="O42" s="73">
        <f>Inskrivning!W114</f>
        <v>0</v>
      </c>
      <c r="P42" s="73">
        <f>Inskrivning!X114</f>
        <v>0</v>
      </c>
      <c r="Q42" s="112"/>
    </row>
    <row r="43" spans="1:17" s="22" customFormat="1" ht="17.100000000000001" customHeight="1" x14ac:dyDescent="0.3">
      <c r="A43" s="16">
        <f t="shared" si="0"/>
        <v>1</v>
      </c>
      <c r="B43" s="55" t="str">
        <f>Inskrivning!J113</f>
        <v/>
      </c>
      <c r="C43" s="35" t="str">
        <f>Inskrivning!K113</f>
        <v/>
      </c>
      <c r="D43" s="16">
        <f>Inskrivning!L113</f>
        <v>0</v>
      </c>
      <c r="E43" s="16">
        <f>Inskrivning!M113</f>
        <v>0</v>
      </c>
      <c r="F43" s="16">
        <f>Inskrivning!N113</f>
        <v>0</v>
      </c>
      <c r="G43" s="16">
        <f>Inskrivning!O113</f>
        <v>0</v>
      </c>
      <c r="H43" s="16">
        <f>Inskrivning!P113</f>
        <v>0</v>
      </c>
      <c r="I43" s="73">
        <f>Inskrivning!Q113</f>
        <v>0</v>
      </c>
      <c r="J43" s="16">
        <f>Inskrivning!R113</f>
        <v>0</v>
      </c>
      <c r="K43" s="16">
        <f>Inskrivning!S113</f>
        <v>0</v>
      </c>
      <c r="L43" s="16">
        <f>Inskrivning!T113</f>
        <v>0</v>
      </c>
      <c r="M43" s="16">
        <f>Inskrivning!U113</f>
        <v>0</v>
      </c>
      <c r="N43" s="16">
        <f>Inskrivning!V113</f>
        <v>0</v>
      </c>
      <c r="O43" s="73">
        <f>Inskrivning!W113</f>
        <v>0</v>
      </c>
      <c r="P43" s="73">
        <f>Inskrivning!X113</f>
        <v>0</v>
      </c>
      <c r="Q43" s="112"/>
    </row>
    <row r="44" spans="1:17" s="22" customFormat="1" ht="17.100000000000001" customHeight="1" x14ac:dyDescent="0.3">
      <c r="A44" s="16">
        <f t="shared" si="0"/>
        <v>1</v>
      </c>
      <c r="B44" s="55" t="str">
        <f>Inskrivning!J112</f>
        <v/>
      </c>
      <c r="C44" s="35" t="str">
        <f>Inskrivning!K112</f>
        <v/>
      </c>
      <c r="D44" s="16">
        <f>Inskrivning!L112</f>
        <v>0</v>
      </c>
      <c r="E44" s="16">
        <f>Inskrivning!M112</f>
        <v>0</v>
      </c>
      <c r="F44" s="16">
        <f>Inskrivning!N112</f>
        <v>0</v>
      </c>
      <c r="G44" s="16">
        <f>Inskrivning!O112</f>
        <v>0</v>
      </c>
      <c r="H44" s="16">
        <f>Inskrivning!P112</f>
        <v>0</v>
      </c>
      <c r="I44" s="73">
        <f>Inskrivning!Q112</f>
        <v>0</v>
      </c>
      <c r="J44" s="16">
        <f>Inskrivning!R112</f>
        <v>0</v>
      </c>
      <c r="K44" s="16">
        <f>Inskrivning!S112</f>
        <v>0</v>
      </c>
      <c r="L44" s="16">
        <f>Inskrivning!T112</f>
        <v>0</v>
      </c>
      <c r="M44" s="16">
        <f>Inskrivning!U112</f>
        <v>0</v>
      </c>
      <c r="N44" s="16">
        <f>Inskrivning!V112</f>
        <v>0</v>
      </c>
      <c r="O44" s="73">
        <f>Inskrivning!W112</f>
        <v>0</v>
      </c>
      <c r="P44" s="73">
        <f>Inskrivning!X112</f>
        <v>0</v>
      </c>
      <c r="Q44" s="112"/>
    </row>
    <row r="45" spans="1:17" s="22" customFormat="1" ht="17.100000000000001" customHeight="1" x14ac:dyDescent="0.3">
      <c r="A45" s="16">
        <f t="shared" si="0"/>
        <v>1</v>
      </c>
      <c r="B45" s="55" t="str">
        <f>Inskrivning!J110</f>
        <v/>
      </c>
      <c r="C45" s="35" t="str">
        <f>Inskrivning!K110</f>
        <v/>
      </c>
      <c r="D45" s="16">
        <f>Inskrivning!L110</f>
        <v>0</v>
      </c>
      <c r="E45" s="16">
        <f>Inskrivning!M110</f>
        <v>0</v>
      </c>
      <c r="F45" s="16">
        <f>Inskrivning!N110</f>
        <v>0</v>
      </c>
      <c r="G45" s="16">
        <f>Inskrivning!O110</f>
        <v>0</v>
      </c>
      <c r="H45" s="16">
        <f>Inskrivning!P110</f>
        <v>0</v>
      </c>
      <c r="I45" s="73">
        <f>Inskrivning!Q110</f>
        <v>0</v>
      </c>
      <c r="J45" s="16">
        <f>Inskrivning!R110</f>
        <v>0</v>
      </c>
      <c r="K45" s="16">
        <f>Inskrivning!S110</f>
        <v>0</v>
      </c>
      <c r="L45" s="16">
        <f>Inskrivning!T110</f>
        <v>0</v>
      </c>
      <c r="M45" s="16">
        <f>Inskrivning!U110</f>
        <v>0</v>
      </c>
      <c r="N45" s="16">
        <f>Inskrivning!V110</f>
        <v>0</v>
      </c>
      <c r="O45" s="73">
        <f>Inskrivning!W110</f>
        <v>0</v>
      </c>
      <c r="P45" s="73">
        <f>Inskrivning!X110</f>
        <v>0</v>
      </c>
      <c r="Q45" s="112"/>
    </row>
    <row r="46" spans="1:17" s="22" customFormat="1" ht="17.100000000000001" customHeight="1" x14ac:dyDescent="0.3">
      <c r="A46" s="16">
        <f t="shared" si="0"/>
        <v>1</v>
      </c>
      <c r="B46" s="55" t="str">
        <f>Inskrivning!J109</f>
        <v/>
      </c>
      <c r="C46" s="35" t="str">
        <f>Inskrivning!K109</f>
        <v/>
      </c>
      <c r="D46" s="16">
        <f>Inskrivning!L109</f>
        <v>0</v>
      </c>
      <c r="E46" s="16">
        <f>Inskrivning!M109</f>
        <v>0</v>
      </c>
      <c r="F46" s="16">
        <f>Inskrivning!N109</f>
        <v>0</v>
      </c>
      <c r="G46" s="16">
        <f>Inskrivning!O109</f>
        <v>0</v>
      </c>
      <c r="H46" s="16">
        <f>Inskrivning!P109</f>
        <v>0</v>
      </c>
      <c r="I46" s="73">
        <f>Inskrivning!Q109</f>
        <v>0</v>
      </c>
      <c r="J46" s="16">
        <f>Inskrivning!R109</f>
        <v>0</v>
      </c>
      <c r="K46" s="16">
        <f>Inskrivning!S109</f>
        <v>0</v>
      </c>
      <c r="L46" s="16">
        <f>Inskrivning!T109</f>
        <v>0</v>
      </c>
      <c r="M46" s="16">
        <f>Inskrivning!U109</f>
        <v>0</v>
      </c>
      <c r="N46" s="16">
        <f>Inskrivning!V109</f>
        <v>0</v>
      </c>
      <c r="O46" s="73">
        <f>Inskrivning!W109</f>
        <v>0</v>
      </c>
      <c r="P46" s="73">
        <f>Inskrivning!X109</f>
        <v>0</v>
      </c>
      <c r="Q46" s="112"/>
    </row>
    <row r="47" spans="1:17" s="22" customFormat="1" ht="17.100000000000001" customHeight="1" x14ac:dyDescent="0.3">
      <c r="A47" s="16">
        <f t="shared" si="0"/>
        <v>1</v>
      </c>
      <c r="B47" s="55" t="str">
        <f>Inskrivning!J108</f>
        <v/>
      </c>
      <c r="C47" s="35" t="str">
        <f>Inskrivning!K108</f>
        <v/>
      </c>
      <c r="D47" s="16">
        <f>Inskrivning!L108</f>
        <v>0</v>
      </c>
      <c r="E47" s="16">
        <f>Inskrivning!M108</f>
        <v>0</v>
      </c>
      <c r="F47" s="16">
        <f>Inskrivning!N108</f>
        <v>0</v>
      </c>
      <c r="G47" s="16">
        <f>Inskrivning!O108</f>
        <v>0</v>
      </c>
      <c r="H47" s="16">
        <f>Inskrivning!P108</f>
        <v>0</v>
      </c>
      <c r="I47" s="73">
        <f>Inskrivning!Q108</f>
        <v>0</v>
      </c>
      <c r="J47" s="16">
        <f>Inskrivning!R108</f>
        <v>0</v>
      </c>
      <c r="K47" s="16">
        <f>Inskrivning!S108</f>
        <v>0</v>
      </c>
      <c r="L47" s="16">
        <f>Inskrivning!T108</f>
        <v>0</v>
      </c>
      <c r="M47" s="16">
        <f>Inskrivning!U108</f>
        <v>0</v>
      </c>
      <c r="N47" s="16">
        <f>Inskrivning!V108</f>
        <v>0</v>
      </c>
      <c r="O47" s="73">
        <f>Inskrivning!W108</f>
        <v>0</v>
      </c>
      <c r="P47" s="73">
        <f>Inskrivning!X108</f>
        <v>0</v>
      </c>
      <c r="Q47" s="112"/>
    </row>
    <row r="48" spans="1:17" s="22" customFormat="1" ht="17.100000000000001" customHeight="1" x14ac:dyDescent="0.3">
      <c r="A48" s="16">
        <f t="shared" si="0"/>
        <v>1</v>
      </c>
      <c r="B48" s="55" t="str">
        <f>Inskrivning!J66</f>
        <v/>
      </c>
      <c r="C48" s="35" t="str">
        <f>Inskrivning!K66</f>
        <v/>
      </c>
      <c r="D48" s="16">
        <f>Inskrivning!L66</f>
        <v>0</v>
      </c>
      <c r="E48" s="16">
        <f>Inskrivning!M66</f>
        <v>0</v>
      </c>
      <c r="F48" s="16">
        <f>Inskrivning!N66</f>
        <v>0</v>
      </c>
      <c r="G48" s="16">
        <f>Inskrivning!O66</f>
        <v>0</v>
      </c>
      <c r="H48" s="16">
        <f>Inskrivning!P66</f>
        <v>0</v>
      </c>
      <c r="I48" s="73">
        <f>Inskrivning!Q66</f>
        <v>0</v>
      </c>
      <c r="J48" s="16">
        <f>Inskrivning!R66</f>
        <v>0</v>
      </c>
      <c r="K48" s="16">
        <f>Inskrivning!S66</f>
        <v>0</v>
      </c>
      <c r="L48" s="16">
        <f>Inskrivning!T66</f>
        <v>0</v>
      </c>
      <c r="M48" s="16">
        <f>Inskrivning!U66</f>
        <v>0</v>
      </c>
      <c r="N48" s="16">
        <f>Inskrivning!V66</f>
        <v>0</v>
      </c>
      <c r="O48" s="73">
        <f>Inskrivning!W66</f>
        <v>0</v>
      </c>
      <c r="P48" s="73">
        <f>Inskrivning!X66</f>
        <v>0</v>
      </c>
      <c r="Q48" s="112"/>
    </row>
    <row r="49" spans="1:17" s="22" customFormat="1" ht="17.100000000000001" customHeight="1" x14ac:dyDescent="0.3">
      <c r="A49" s="16">
        <f t="shared" si="0"/>
        <v>1</v>
      </c>
      <c r="B49" s="55" t="str">
        <f>Inskrivning!J65</f>
        <v/>
      </c>
      <c r="C49" s="35" t="str">
        <f>Inskrivning!K65</f>
        <v/>
      </c>
      <c r="D49" s="16">
        <f>Inskrivning!L65</f>
        <v>0</v>
      </c>
      <c r="E49" s="16">
        <f>Inskrivning!M65</f>
        <v>0</v>
      </c>
      <c r="F49" s="16">
        <f>Inskrivning!N65</f>
        <v>0</v>
      </c>
      <c r="G49" s="16">
        <f>Inskrivning!O65</f>
        <v>0</v>
      </c>
      <c r="H49" s="16">
        <f>Inskrivning!P65</f>
        <v>0</v>
      </c>
      <c r="I49" s="73">
        <f>Inskrivning!Q65</f>
        <v>0</v>
      </c>
      <c r="J49" s="16">
        <f>Inskrivning!R65</f>
        <v>0</v>
      </c>
      <c r="K49" s="16">
        <f>Inskrivning!S65</f>
        <v>0</v>
      </c>
      <c r="L49" s="16">
        <f>Inskrivning!T65</f>
        <v>0</v>
      </c>
      <c r="M49" s="16">
        <f>Inskrivning!U65</f>
        <v>0</v>
      </c>
      <c r="N49" s="16">
        <f>Inskrivning!V65</f>
        <v>0</v>
      </c>
      <c r="O49" s="73">
        <f>Inskrivning!W65</f>
        <v>0</v>
      </c>
      <c r="P49" s="73">
        <f>Inskrivning!X65</f>
        <v>0</v>
      </c>
      <c r="Q49" s="112"/>
    </row>
    <row r="50" spans="1:17" s="22" customFormat="1" ht="17.100000000000001" customHeight="1" x14ac:dyDescent="0.3">
      <c r="A50" s="16">
        <f t="shared" si="0"/>
        <v>1</v>
      </c>
      <c r="B50" s="55" t="str">
        <f>Inskrivning!J64</f>
        <v/>
      </c>
      <c r="C50" s="35" t="str">
        <f>Inskrivning!K64</f>
        <v/>
      </c>
      <c r="D50" s="16">
        <f>Inskrivning!L64</f>
        <v>0</v>
      </c>
      <c r="E50" s="16">
        <f>Inskrivning!M64</f>
        <v>0</v>
      </c>
      <c r="F50" s="16">
        <f>Inskrivning!N64</f>
        <v>0</v>
      </c>
      <c r="G50" s="16">
        <f>Inskrivning!O64</f>
        <v>0</v>
      </c>
      <c r="H50" s="16">
        <f>Inskrivning!P64</f>
        <v>0</v>
      </c>
      <c r="I50" s="73">
        <f>Inskrivning!Q64</f>
        <v>0</v>
      </c>
      <c r="J50" s="16">
        <f>Inskrivning!R64</f>
        <v>0</v>
      </c>
      <c r="K50" s="16">
        <f>Inskrivning!S64</f>
        <v>0</v>
      </c>
      <c r="L50" s="16">
        <f>Inskrivning!T64</f>
        <v>0</v>
      </c>
      <c r="M50" s="16">
        <f>Inskrivning!U64</f>
        <v>0</v>
      </c>
      <c r="N50" s="16">
        <f>Inskrivning!V64</f>
        <v>0</v>
      </c>
      <c r="O50" s="73">
        <f>Inskrivning!W64</f>
        <v>0</v>
      </c>
      <c r="P50" s="73">
        <f>Inskrivning!X64</f>
        <v>0</v>
      </c>
      <c r="Q50" s="112"/>
    </row>
    <row r="51" spans="1:17" s="22" customFormat="1" ht="17.100000000000001" customHeight="1" x14ac:dyDescent="0.3">
      <c r="A51" s="16">
        <f t="shared" si="0"/>
        <v>1</v>
      </c>
      <c r="B51" s="55" t="str">
        <f>Inskrivning!J63</f>
        <v/>
      </c>
      <c r="C51" s="35" t="str">
        <f>Inskrivning!K63</f>
        <v/>
      </c>
      <c r="D51" s="16">
        <f>Inskrivning!L63</f>
        <v>0</v>
      </c>
      <c r="E51" s="16">
        <f>Inskrivning!M63</f>
        <v>0</v>
      </c>
      <c r="F51" s="16">
        <f>Inskrivning!N63</f>
        <v>0</v>
      </c>
      <c r="G51" s="16">
        <f>Inskrivning!O63</f>
        <v>0</v>
      </c>
      <c r="H51" s="16">
        <f>Inskrivning!P63</f>
        <v>0</v>
      </c>
      <c r="I51" s="73">
        <f>Inskrivning!Q63</f>
        <v>0</v>
      </c>
      <c r="J51" s="16">
        <f>Inskrivning!R63</f>
        <v>0</v>
      </c>
      <c r="K51" s="16">
        <f>Inskrivning!S63</f>
        <v>0</v>
      </c>
      <c r="L51" s="16">
        <f>Inskrivning!T63</f>
        <v>0</v>
      </c>
      <c r="M51" s="16">
        <f>Inskrivning!U63</f>
        <v>0</v>
      </c>
      <c r="N51" s="16">
        <f>Inskrivning!V63</f>
        <v>0</v>
      </c>
      <c r="O51" s="73">
        <f>Inskrivning!W63</f>
        <v>0</v>
      </c>
      <c r="P51" s="73">
        <f>Inskrivning!X63</f>
        <v>0</v>
      </c>
      <c r="Q51" s="112"/>
    </row>
    <row r="52" spans="1:17" s="22" customFormat="1" ht="17.100000000000001" customHeight="1" x14ac:dyDescent="0.3">
      <c r="A52" s="16">
        <f t="shared" si="0"/>
        <v>1</v>
      </c>
      <c r="B52" s="55" t="str">
        <f>Inskrivning!J62</f>
        <v/>
      </c>
      <c r="C52" s="35" t="str">
        <f>Inskrivning!K62</f>
        <v/>
      </c>
      <c r="D52" s="16">
        <f>Inskrivning!L62</f>
        <v>0</v>
      </c>
      <c r="E52" s="16">
        <f>Inskrivning!M62</f>
        <v>0</v>
      </c>
      <c r="F52" s="16">
        <f>Inskrivning!N62</f>
        <v>0</v>
      </c>
      <c r="G52" s="16">
        <f>Inskrivning!O62</f>
        <v>0</v>
      </c>
      <c r="H52" s="16">
        <f>Inskrivning!P62</f>
        <v>0</v>
      </c>
      <c r="I52" s="73">
        <f>Inskrivning!Q62</f>
        <v>0</v>
      </c>
      <c r="J52" s="16">
        <f>Inskrivning!R62</f>
        <v>0</v>
      </c>
      <c r="K52" s="16">
        <f>Inskrivning!S62</f>
        <v>0</v>
      </c>
      <c r="L52" s="16">
        <f>Inskrivning!T62</f>
        <v>0</v>
      </c>
      <c r="M52" s="16">
        <f>Inskrivning!U62</f>
        <v>0</v>
      </c>
      <c r="N52" s="16">
        <f>Inskrivning!V62</f>
        <v>0</v>
      </c>
      <c r="O52" s="73">
        <f>Inskrivning!W62</f>
        <v>0</v>
      </c>
      <c r="P52" s="73">
        <f>Inskrivning!X62</f>
        <v>0</v>
      </c>
      <c r="Q52" s="112"/>
    </row>
    <row r="53" spans="1:17" s="22" customFormat="1" ht="17.100000000000001" customHeight="1" x14ac:dyDescent="0.3">
      <c r="A53" s="16">
        <f t="shared" si="0"/>
        <v>1</v>
      </c>
      <c r="B53" s="55" t="str">
        <f>Inskrivning!J61</f>
        <v/>
      </c>
      <c r="C53" s="35" t="str">
        <f>Inskrivning!K61</f>
        <v/>
      </c>
      <c r="D53" s="16">
        <f>Inskrivning!L61</f>
        <v>0</v>
      </c>
      <c r="E53" s="16">
        <f>Inskrivning!M61</f>
        <v>0</v>
      </c>
      <c r="F53" s="16">
        <f>Inskrivning!N61</f>
        <v>0</v>
      </c>
      <c r="G53" s="16">
        <f>Inskrivning!O61</f>
        <v>0</v>
      </c>
      <c r="H53" s="16">
        <f>Inskrivning!P61</f>
        <v>0</v>
      </c>
      <c r="I53" s="73">
        <f>Inskrivning!Q61</f>
        <v>0</v>
      </c>
      <c r="J53" s="16">
        <f>Inskrivning!R61</f>
        <v>0</v>
      </c>
      <c r="K53" s="16">
        <f>Inskrivning!S61</f>
        <v>0</v>
      </c>
      <c r="L53" s="16">
        <f>Inskrivning!T61</f>
        <v>0</v>
      </c>
      <c r="M53" s="16">
        <f>Inskrivning!U61</f>
        <v>0</v>
      </c>
      <c r="N53" s="16">
        <f>Inskrivning!V61</f>
        <v>0</v>
      </c>
      <c r="O53" s="73">
        <f>Inskrivning!W61</f>
        <v>0</v>
      </c>
      <c r="P53" s="73">
        <f>Inskrivning!X61</f>
        <v>0</v>
      </c>
      <c r="Q53" s="112"/>
    </row>
    <row r="54" spans="1:17" s="22" customFormat="1" ht="17.100000000000001" customHeight="1" x14ac:dyDescent="0.3">
      <c r="A54" s="16">
        <f t="shared" si="0"/>
        <v>1</v>
      </c>
      <c r="B54" s="55" t="str">
        <f>Inskrivning!J60</f>
        <v/>
      </c>
      <c r="C54" s="35" t="str">
        <f>Inskrivning!K60</f>
        <v/>
      </c>
      <c r="D54" s="16">
        <f>Inskrivning!L60</f>
        <v>0</v>
      </c>
      <c r="E54" s="16">
        <f>Inskrivning!M60</f>
        <v>0</v>
      </c>
      <c r="F54" s="16">
        <f>Inskrivning!N60</f>
        <v>0</v>
      </c>
      <c r="G54" s="16">
        <f>Inskrivning!O60</f>
        <v>0</v>
      </c>
      <c r="H54" s="16">
        <f>Inskrivning!P60</f>
        <v>0</v>
      </c>
      <c r="I54" s="73">
        <f>Inskrivning!Q60</f>
        <v>0</v>
      </c>
      <c r="J54" s="16">
        <f>Inskrivning!R60</f>
        <v>0</v>
      </c>
      <c r="K54" s="16">
        <f>Inskrivning!S60</f>
        <v>0</v>
      </c>
      <c r="L54" s="16">
        <f>Inskrivning!T60</f>
        <v>0</v>
      </c>
      <c r="M54" s="16">
        <f>Inskrivning!U60</f>
        <v>0</v>
      </c>
      <c r="N54" s="16">
        <f>Inskrivning!V60</f>
        <v>0</v>
      </c>
      <c r="O54" s="73">
        <f>Inskrivning!W60</f>
        <v>0</v>
      </c>
      <c r="P54" s="73">
        <f>Inskrivning!X60</f>
        <v>0</v>
      </c>
      <c r="Q54" s="112"/>
    </row>
    <row r="55" spans="1:17" s="22" customFormat="1" ht="17.100000000000001" customHeight="1" x14ac:dyDescent="0.3">
      <c r="A55" s="16">
        <f t="shared" si="0"/>
        <v>1</v>
      </c>
      <c r="B55" s="55" t="str">
        <f>Inskrivning!J59</f>
        <v/>
      </c>
      <c r="C55" s="35" t="str">
        <f>Inskrivning!K59</f>
        <v/>
      </c>
      <c r="D55" s="16">
        <f>Inskrivning!L59</f>
        <v>0</v>
      </c>
      <c r="E55" s="16">
        <f>Inskrivning!M59</f>
        <v>0</v>
      </c>
      <c r="F55" s="16">
        <f>Inskrivning!N59</f>
        <v>0</v>
      </c>
      <c r="G55" s="16">
        <f>Inskrivning!O59</f>
        <v>0</v>
      </c>
      <c r="H55" s="16">
        <f>Inskrivning!P59</f>
        <v>0</v>
      </c>
      <c r="I55" s="73">
        <f>Inskrivning!Q59</f>
        <v>0</v>
      </c>
      <c r="J55" s="16">
        <f>Inskrivning!R59</f>
        <v>0</v>
      </c>
      <c r="K55" s="16">
        <f>Inskrivning!S59</f>
        <v>0</v>
      </c>
      <c r="L55" s="16">
        <f>Inskrivning!T59</f>
        <v>0</v>
      </c>
      <c r="M55" s="16">
        <f>Inskrivning!U59</f>
        <v>0</v>
      </c>
      <c r="N55" s="16">
        <f>Inskrivning!V59</f>
        <v>0</v>
      </c>
      <c r="O55" s="73">
        <f>Inskrivning!W59</f>
        <v>0</v>
      </c>
      <c r="P55" s="73">
        <f>Inskrivning!X59</f>
        <v>0</v>
      </c>
      <c r="Q55" s="112"/>
    </row>
    <row r="56" spans="1:17" s="22" customFormat="1" ht="17.100000000000001" customHeight="1" x14ac:dyDescent="0.3">
      <c r="A56" s="16">
        <f t="shared" si="0"/>
        <v>1</v>
      </c>
      <c r="B56" s="55" t="str">
        <f>Inskrivning!J58</f>
        <v/>
      </c>
      <c r="C56" s="35" t="str">
        <f>Inskrivning!K58</f>
        <v/>
      </c>
      <c r="D56" s="16">
        <f>Inskrivning!L58</f>
        <v>0</v>
      </c>
      <c r="E56" s="16">
        <f>Inskrivning!M58</f>
        <v>0</v>
      </c>
      <c r="F56" s="16">
        <f>Inskrivning!N58</f>
        <v>0</v>
      </c>
      <c r="G56" s="16">
        <f>Inskrivning!O58</f>
        <v>0</v>
      </c>
      <c r="H56" s="16">
        <f>Inskrivning!P58</f>
        <v>0</v>
      </c>
      <c r="I56" s="73">
        <f>Inskrivning!Q58</f>
        <v>0</v>
      </c>
      <c r="J56" s="16">
        <f>Inskrivning!R58</f>
        <v>0</v>
      </c>
      <c r="K56" s="16">
        <f>Inskrivning!S58</f>
        <v>0</v>
      </c>
      <c r="L56" s="16">
        <f>Inskrivning!T58</f>
        <v>0</v>
      </c>
      <c r="M56" s="16">
        <f>Inskrivning!U58</f>
        <v>0</v>
      </c>
      <c r="N56" s="16">
        <f>Inskrivning!V58</f>
        <v>0</v>
      </c>
      <c r="O56" s="73">
        <f>Inskrivning!W58</f>
        <v>0</v>
      </c>
      <c r="P56" s="73">
        <f>Inskrivning!X58</f>
        <v>0</v>
      </c>
      <c r="Q56" s="112"/>
    </row>
    <row r="57" spans="1:17" s="22" customFormat="1" ht="17.100000000000001" customHeight="1" x14ac:dyDescent="0.3">
      <c r="A57" s="16">
        <f t="shared" si="0"/>
        <v>1</v>
      </c>
      <c r="B57" s="55" t="str">
        <f>Inskrivning!J57</f>
        <v/>
      </c>
      <c r="C57" s="35" t="str">
        <f>Inskrivning!K57</f>
        <v/>
      </c>
      <c r="D57" s="16">
        <f>Inskrivning!L57</f>
        <v>0</v>
      </c>
      <c r="E57" s="16">
        <f>Inskrivning!M57</f>
        <v>0</v>
      </c>
      <c r="F57" s="16">
        <f>Inskrivning!N57</f>
        <v>0</v>
      </c>
      <c r="G57" s="16">
        <f>Inskrivning!O57</f>
        <v>0</v>
      </c>
      <c r="H57" s="16">
        <f>Inskrivning!P57</f>
        <v>0</v>
      </c>
      <c r="I57" s="73">
        <f>Inskrivning!Q57</f>
        <v>0</v>
      </c>
      <c r="J57" s="16">
        <f>Inskrivning!R57</f>
        <v>0</v>
      </c>
      <c r="K57" s="16">
        <f>Inskrivning!S57</f>
        <v>0</v>
      </c>
      <c r="L57" s="16">
        <f>Inskrivning!T57</f>
        <v>0</v>
      </c>
      <c r="M57" s="16">
        <f>Inskrivning!U57</f>
        <v>0</v>
      </c>
      <c r="N57" s="16">
        <f>Inskrivning!V57</f>
        <v>0</v>
      </c>
      <c r="O57" s="73">
        <f>Inskrivning!W57</f>
        <v>0</v>
      </c>
      <c r="P57" s="73">
        <f>Inskrivning!X57</f>
        <v>0</v>
      </c>
      <c r="Q57" s="112"/>
    </row>
    <row r="58" spans="1:17" s="22" customFormat="1" ht="17.100000000000001" customHeight="1" x14ac:dyDescent="0.3">
      <c r="A58" s="16">
        <f t="shared" si="0"/>
        <v>1</v>
      </c>
      <c r="B58" s="55" t="str">
        <f>Inskrivning!J56</f>
        <v/>
      </c>
      <c r="C58" s="35" t="str">
        <f>Inskrivning!K56</f>
        <v/>
      </c>
      <c r="D58" s="16">
        <f>Inskrivning!L56</f>
        <v>0</v>
      </c>
      <c r="E58" s="16">
        <f>Inskrivning!M56</f>
        <v>0</v>
      </c>
      <c r="F58" s="16">
        <f>Inskrivning!N56</f>
        <v>0</v>
      </c>
      <c r="G58" s="16">
        <f>Inskrivning!O56</f>
        <v>0</v>
      </c>
      <c r="H58" s="16">
        <f>Inskrivning!P56</f>
        <v>0</v>
      </c>
      <c r="I58" s="73">
        <f>Inskrivning!Q56</f>
        <v>0</v>
      </c>
      <c r="J58" s="16">
        <f>Inskrivning!R56</f>
        <v>0</v>
      </c>
      <c r="K58" s="16">
        <f>Inskrivning!S56</f>
        <v>0</v>
      </c>
      <c r="L58" s="16">
        <f>Inskrivning!T56</f>
        <v>0</v>
      </c>
      <c r="M58" s="16">
        <f>Inskrivning!U56</f>
        <v>0</v>
      </c>
      <c r="N58" s="16">
        <f>Inskrivning!V56</f>
        <v>0</v>
      </c>
      <c r="O58" s="73">
        <f>Inskrivning!W56</f>
        <v>0</v>
      </c>
      <c r="P58" s="73">
        <f>Inskrivning!X56</f>
        <v>0</v>
      </c>
      <c r="Q58" s="112"/>
    </row>
    <row r="59" spans="1:17" s="22" customFormat="1" ht="17.100000000000001" customHeight="1" x14ac:dyDescent="0.3">
      <c r="A59" s="16">
        <f t="shared" si="0"/>
        <v>1</v>
      </c>
      <c r="B59" s="55" t="str">
        <f>Inskrivning!J54</f>
        <v/>
      </c>
      <c r="C59" s="35" t="str">
        <f>Inskrivning!K54</f>
        <v/>
      </c>
      <c r="D59" s="16">
        <f>Inskrivning!L54</f>
        <v>0</v>
      </c>
      <c r="E59" s="16">
        <f>Inskrivning!M54</f>
        <v>0</v>
      </c>
      <c r="F59" s="16">
        <f>Inskrivning!N54</f>
        <v>0</v>
      </c>
      <c r="G59" s="16">
        <f>Inskrivning!O54</f>
        <v>0</v>
      </c>
      <c r="H59" s="16">
        <f>Inskrivning!P54</f>
        <v>0</v>
      </c>
      <c r="I59" s="73">
        <f>Inskrivning!Q54</f>
        <v>0</v>
      </c>
      <c r="J59" s="16">
        <f>Inskrivning!R54</f>
        <v>0</v>
      </c>
      <c r="K59" s="16">
        <f>Inskrivning!S54</f>
        <v>0</v>
      </c>
      <c r="L59" s="16">
        <f>Inskrivning!T54</f>
        <v>0</v>
      </c>
      <c r="M59" s="16">
        <f>Inskrivning!U54</f>
        <v>0</v>
      </c>
      <c r="N59" s="16">
        <f>Inskrivning!V54</f>
        <v>0</v>
      </c>
      <c r="O59" s="73">
        <f>Inskrivning!W54</f>
        <v>0</v>
      </c>
      <c r="P59" s="73">
        <f>Inskrivning!X54</f>
        <v>0</v>
      </c>
      <c r="Q59" s="112"/>
    </row>
    <row r="60" spans="1:17" s="22" customFormat="1" ht="17.100000000000001" customHeight="1" x14ac:dyDescent="0.3">
      <c r="A60" s="16">
        <f t="shared" si="0"/>
        <v>1</v>
      </c>
      <c r="B60" s="55" t="str">
        <f>Inskrivning!J53</f>
        <v/>
      </c>
      <c r="C60" s="35" t="str">
        <f>Inskrivning!K53</f>
        <v/>
      </c>
      <c r="D60" s="16">
        <f>Inskrivning!L53</f>
        <v>0</v>
      </c>
      <c r="E60" s="16">
        <f>Inskrivning!M53</f>
        <v>0</v>
      </c>
      <c r="F60" s="16">
        <f>Inskrivning!N53</f>
        <v>0</v>
      </c>
      <c r="G60" s="16">
        <f>Inskrivning!O53</f>
        <v>0</v>
      </c>
      <c r="H60" s="16">
        <f>Inskrivning!P53</f>
        <v>0</v>
      </c>
      <c r="I60" s="73">
        <f>Inskrivning!Q53</f>
        <v>0</v>
      </c>
      <c r="J60" s="16">
        <f>Inskrivning!R53</f>
        <v>0</v>
      </c>
      <c r="K60" s="16">
        <f>Inskrivning!S53</f>
        <v>0</v>
      </c>
      <c r="L60" s="16">
        <f>Inskrivning!T53</f>
        <v>0</v>
      </c>
      <c r="M60" s="16">
        <f>Inskrivning!U53</f>
        <v>0</v>
      </c>
      <c r="N60" s="16">
        <f>Inskrivning!V53</f>
        <v>0</v>
      </c>
      <c r="O60" s="73">
        <f>Inskrivning!W53</f>
        <v>0</v>
      </c>
      <c r="P60" s="73">
        <f>Inskrivning!X53</f>
        <v>0</v>
      </c>
      <c r="Q60" s="112"/>
    </row>
    <row r="61" spans="1:17" s="22" customFormat="1" ht="17.100000000000001" customHeight="1" x14ac:dyDescent="0.3">
      <c r="A61" s="16">
        <f t="shared" si="0"/>
        <v>1</v>
      </c>
      <c r="B61" s="55" t="str">
        <f>Inskrivning!J52</f>
        <v/>
      </c>
      <c r="C61" s="35" t="str">
        <f>Inskrivning!K52</f>
        <v/>
      </c>
      <c r="D61" s="16">
        <f>Inskrivning!L52</f>
        <v>0</v>
      </c>
      <c r="E61" s="16">
        <f>Inskrivning!M52</f>
        <v>0</v>
      </c>
      <c r="F61" s="16">
        <f>Inskrivning!N52</f>
        <v>0</v>
      </c>
      <c r="G61" s="16">
        <f>Inskrivning!O52</f>
        <v>0</v>
      </c>
      <c r="H61" s="16">
        <f>Inskrivning!P52</f>
        <v>0</v>
      </c>
      <c r="I61" s="73">
        <f>Inskrivning!Q52</f>
        <v>0</v>
      </c>
      <c r="J61" s="16">
        <f>Inskrivning!R52</f>
        <v>0</v>
      </c>
      <c r="K61" s="16">
        <f>Inskrivning!S52</f>
        <v>0</v>
      </c>
      <c r="L61" s="16">
        <f>Inskrivning!T52</f>
        <v>0</v>
      </c>
      <c r="M61" s="16">
        <f>Inskrivning!U52</f>
        <v>0</v>
      </c>
      <c r="N61" s="16">
        <f>Inskrivning!V52</f>
        <v>0</v>
      </c>
      <c r="O61" s="73">
        <f>Inskrivning!W52</f>
        <v>0</v>
      </c>
      <c r="P61" s="73">
        <f>Inskrivning!X52</f>
        <v>0</v>
      </c>
      <c r="Q61" s="112"/>
    </row>
    <row r="62" spans="1:17" s="22" customFormat="1" ht="17.100000000000001" customHeight="1" x14ac:dyDescent="0.3">
      <c r="A62" s="16">
        <f t="shared" si="0"/>
        <v>1</v>
      </c>
      <c r="B62" s="55" t="str">
        <f>Inskrivning!J51</f>
        <v/>
      </c>
      <c r="C62" s="35" t="str">
        <f>Inskrivning!K51</f>
        <v/>
      </c>
      <c r="D62" s="16">
        <f>Inskrivning!L51</f>
        <v>0</v>
      </c>
      <c r="E62" s="16">
        <f>Inskrivning!M51</f>
        <v>0</v>
      </c>
      <c r="F62" s="16">
        <f>Inskrivning!N51</f>
        <v>0</v>
      </c>
      <c r="G62" s="16">
        <f>Inskrivning!O51</f>
        <v>0</v>
      </c>
      <c r="H62" s="16">
        <f>Inskrivning!P51</f>
        <v>0</v>
      </c>
      <c r="I62" s="73">
        <f>Inskrivning!Q51</f>
        <v>0</v>
      </c>
      <c r="J62" s="16">
        <f>Inskrivning!R51</f>
        <v>0</v>
      </c>
      <c r="K62" s="16">
        <f>Inskrivning!S51</f>
        <v>0</v>
      </c>
      <c r="L62" s="16">
        <f>Inskrivning!T51</f>
        <v>0</v>
      </c>
      <c r="M62" s="16">
        <f>Inskrivning!U51</f>
        <v>0</v>
      </c>
      <c r="N62" s="16">
        <f>Inskrivning!V51</f>
        <v>0</v>
      </c>
      <c r="O62" s="73">
        <f>Inskrivning!W51</f>
        <v>0</v>
      </c>
      <c r="P62" s="73">
        <f>Inskrivning!X51</f>
        <v>0</v>
      </c>
      <c r="Q62" s="112"/>
    </row>
    <row r="63" spans="1:17" s="22" customFormat="1" ht="17.100000000000001" customHeight="1" x14ac:dyDescent="0.3">
      <c r="A63" s="16">
        <f t="shared" si="0"/>
        <v>1</v>
      </c>
      <c r="B63" s="55" t="str">
        <f>Inskrivning!J50</f>
        <v/>
      </c>
      <c r="C63" s="35" t="str">
        <f>Inskrivning!K50</f>
        <v/>
      </c>
      <c r="D63" s="16">
        <f>Inskrivning!L50</f>
        <v>0</v>
      </c>
      <c r="E63" s="16">
        <f>Inskrivning!M50</f>
        <v>0</v>
      </c>
      <c r="F63" s="16">
        <f>Inskrivning!N50</f>
        <v>0</v>
      </c>
      <c r="G63" s="16">
        <f>Inskrivning!O50</f>
        <v>0</v>
      </c>
      <c r="H63" s="16">
        <f>Inskrivning!P50</f>
        <v>0</v>
      </c>
      <c r="I63" s="73">
        <f>Inskrivning!Q50</f>
        <v>0</v>
      </c>
      <c r="J63" s="16">
        <f>Inskrivning!R50</f>
        <v>0</v>
      </c>
      <c r="K63" s="16">
        <f>Inskrivning!S50</f>
        <v>0</v>
      </c>
      <c r="L63" s="16">
        <f>Inskrivning!T50</f>
        <v>0</v>
      </c>
      <c r="M63" s="16">
        <f>Inskrivning!U50</f>
        <v>0</v>
      </c>
      <c r="N63" s="16">
        <f>Inskrivning!V50</f>
        <v>0</v>
      </c>
      <c r="O63" s="73">
        <f>Inskrivning!W50</f>
        <v>0</v>
      </c>
      <c r="P63" s="73">
        <f>Inskrivning!X50</f>
        <v>0</v>
      </c>
      <c r="Q63" s="112"/>
    </row>
    <row r="64" spans="1:17" s="22" customFormat="1" ht="17.100000000000001" customHeight="1" x14ac:dyDescent="0.3">
      <c r="A64" s="16">
        <f t="shared" si="0"/>
        <v>1</v>
      </c>
      <c r="B64" s="55" t="str">
        <f>Inskrivning!J49</f>
        <v/>
      </c>
      <c r="C64" s="35" t="str">
        <f>Inskrivning!K49</f>
        <v/>
      </c>
      <c r="D64" s="16">
        <f>Inskrivning!L49</f>
        <v>0</v>
      </c>
      <c r="E64" s="16">
        <f>Inskrivning!M49</f>
        <v>0</v>
      </c>
      <c r="F64" s="16">
        <f>Inskrivning!N49</f>
        <v>0</v>
      </c>
      <c r="G64" s="16">
        <f>Inskrivning!O49</f>
        <v>0</v>
      </c>
      <c r="H64" s="16">
        <f>Inskrivning!P49</f>
        <v>0</v>
      </c>
      <c r="I64" s="73">
        <f>Inskrivning!Q49</f>
        <v>0</v>
      </c>
      <c r="J64" s="16">
        <f>Inskrivning!R49</f>
        <v>0</v>
      </c>
      <c r="K64" s="16">
        <f>Inskrivning!S49</f>
        <v>0</v>
      </c>
      <c r="L64" s="16">
        <f>Inskrivning!T49</f>
        <v>0</v>
      </c>
      <c r="M64" s="16">
        <f>Inskrivning!U49</f>
        <v>0</v>
      </c>
      <c r="N64" s="16">
        <f>Inskrivning!V49</f>
        <v>0</v>
      </c>
      <c r="O64" s="73">
        <f>Inskrivning!W49</f>
        <v>0</v>
      </c>
      <c r="P64" s="73">
        <f>Inskrivning!X49</f>
        <v>0</v>
      </c>
      <c r="Q64" s="112"/>
    </row>
    <row r="65" spans="1:17" s="22" customFormat="1" ht="17.100000000000001" customHeight="1" x14ac:dyDescent="0.3">
      <c r="A65" s="16">
        <f t="shared" si="0"/>
        <v>1</v>
      </c>
      <c r="B65" s="55" t="str">
        <f>Inskrivning!J47</f>
        <v/>
      </c>
      <c r="C65" s="35" t="str">
        <f>Inskrivning!K47</f>
        <v/>
      </c>
      <c r="D65" s="16">
        <f>Inskrivning!L47</f>
        <v>0</v>
      </c>
      <c r="E65" s="16">
        <f>Inskrivning!M47</f>
        <v>0</v>
      </c>
      <c r="F65" s="16">
        <f>Inskrivning!N47</f>
        <v>0</v>
      </c>
      <c r="G65" s="16">
        <f>Inskrivning!O47</f>
        <v>0</v>
      </c>
      <c r="H65" s="16">
        <f>Inskrivning!P47</f>
        <v>0</v>
      </c>
      <c r="I65" s="73">
        <f>Inskrivning!Q47</f>
        <v>0</v>
      </c>
      <c r="J65" s="16">
        <f>Inskrivning!R47</f>
        <v>0</v>
      </c>
      <c r="K65" s="16">
        <f>Inskrivning!S47</f>
        <v>0</v>
      </c>
      <c r="L65" s="16">
        <f>Inskrivning!T47</f>
        <v>0</v>
      </c>
      <c r="M65" s="16">
        <f>Inskrivning!U47</f>
        <v>0</v>
      </c>
      <c r="N65" s="16">
        <f>Inskrivning!V47</f>
        <v>0</v>
      </c>
      <c r="O65" s="73">
        <f>Inskrivning!W47</f>
        <v>0</v>
      </c>
      <c r="P65" s="73">
        <f>Inskrivning!X47</f>
        <v>0</v>
      </c>
      <c r="Q65" s="112"/>
    </row>
    <row r="66" spans="1:17" s="22" customFormat="1" ht="17.100000000000001" customHeight="1" x14ac:dyDescent="0.3">
      <c r="A66" s="16">
        <f t="shared" si="0"/>
        <v>1</v>
      </c>
      <c r="B66" s="55" t="str">
        <f>Inskrivning!J46</f>
        <v/>
      </c>
      <c r="C66" s="35" t="str">
        <f>Inskrivning!K46</f>
        <v/>
      </c>
      <c r="D66" s="16">
        <f>Inskrivning!L46</f>
        <v>0</v>
      </c>
      <c r="E66" s="16">
        <f>Inskrivning!M46</f>
        <v>0</v>
      </c>
      <c r="F66" s="16">
        <f>Inskrivning!N46</f>
        <v>0</v>
      </c>
      <c r="G66" s="16">
        <f>Inskrivning!O46</f>
        <v>0</v>
      </c>
      <c r="H66" s="16">
        <f>Inskrivning!P46</f>
        <v>0</v>
      </c>
      <c r="I66" s="73">
        <f>Inskrivning!Q46</f>
        <v>0</v>
      </c>
      <c r="J66" s="16">
        <f>Inskrivning!R46</f>
        <v>0</v>
      </c>
      <c r="K66" s="16">
        <f>Inskrivning!S46</f>
        <v>0</v>
      </c>
      <c r="L66" s="16">
        <f>Inskrivning!T46</f>
        <v>0</v>
      </c>
      <c r="M66" s="16">
        <f>Inskrivning!U46</f>
        <v>0</v>
      </c>
      <c r="N66" s="16">
        <f>Inskrivning!V46</f>
        <v>0</v>
      </c>
      <c r="O66" s="73">
        <f>Inskrivning!W46</f>
        <v>0</v>
      </c>
      <c r="P66" s="73">
        <f>Inskrivning!X46</f>
        <v>0</v>
      </c>
      <c r="Q66" s="112"/>
    </row>
    <row r="67" spans="1:17" s="22" customFormat="1" ht="17.100000000000001" customHeight="1" x14ac:dyDescent="0.3">
      <c r="A67" s="16">
        <f t="shared" si="0"/>
        <v>1</v>
      </c>
      <c r="B67" s="55" t="str">
        <f>Inskrivning!J45</f>
        <v/>
      </c>
      <c r="C67" s="35" t="str">
        <f>Inskrivning!K45</f>
        <v/>
      </c>
      <c r="D67" s="16">
        <f>Inskrivning!L45</f>
        <v>0</v>
      </c>
      <c r="E67" s="16">
        <f>Inskrivning!M45</f>
        <v>0</v>
      </c>
      <c r="F67" s="16">
        <f>Inskrivning!N45</f>
        <v>0</v>
      </c>
      <c r="G67" s="16">
        <f>Inskrivning!O45</f>
        <v>0</v>
      </c>
      <c r="H67" s="16">
        <f>Inskrivning!P45</f>
        <v>0</v>
      </c>
      <c r="I67" s="73">
        <f>Inskrivning!Q45</f>
        <v>0</v>
      </c>
      <c r="J67" s="16">
        <f>Inskrivning!R45</f>
        <v>0</v>
      </c>
      <c r="K67" s="16">
        <f>Inskrivning!S45</f>
        <v>0</v>
      </c>
      <c r="L67" s="16">
        <f>Inskrivning!T45</f>
        <v>0</v>
      </c>
      <c r="M67" s="16">
        <f>Inskrivning!U45</f>
        <v>0</v>
      </c>
      <c r="N67" s="16">
        <f>Inskrivning!V45</f>
        <v>0</v>
      </c>
      <c r="O67" s="73">
        <f>Inskrivning!W45</f>
        <v>0</v>
      </c>
      <c r="P67" s="73">
        <f>Inskrivning!X45</f>
        <v>0</v>
      </c>
      <c r="Q67" s="112"/>
    </row>
    <row r="68" spans="1:17" s="22" customFormat="1" ht="17.100000000000001" customHeight="1" x14ac:dyDescent="0.3">
      <c r="A68" s="16">
        <f t="shared" si="0"/>
        <v>1</v>
      </c>
      <c r="B68" s="55" t="str">
        <f>Inskrivning!J44</f>
        <v/>
      </c>
      <c r="C68" s="35" t="str">
        <f>Inskrivning!K44</f>
        <v/>
      </c>
      <c r="D68" s="16">
        <f>Inskrivning!L44</f>
        <v>0</v>
      </c>
      <c r="E68" s="16">
        <f>Inskrivning!M44</f>
        <v>0</v>
      </c>
      <c r="F68" s="16">
        <f>Inskrivning!N44</f>
        <v>0</v>
      </c>
      <c r="G68" s="16">
        <f>Inskrivning!O44</f>
        <v>0</v>
      </c>
      <c r="H68" s="16">
        <f>Inskrivning!P44</f>
        <v>0</v>
      </c>
      <c r="I68" s="73">
        <f>Inskrivning!Q44</f>
        <v>0</v>
      </c>
      <c r="J68" s="16">
        <f>Inskrivning!R44</f>
        <v>0</v>
      </c>
      <c r="K68" s="16">
        <f>Inskrivning!S44</f>
        <v>0</v>
      </c>
      <c r="L68" s="16">
        <f>Inskrivning!T44</f>
        <v>0</v>
      </c>
      <c r="M68" s="16">
        <f>Inskrivning!U44</f>
        <v>0</v>
      </c>
      <c r="N68" s="16">
        <f>Inskrivning!V44</f>
        <v>0</v>
      </c>
      <c r="O68" s="73">
        <f>Inskrivning!W44</f>
        <v>0</v>
      </c>
      <c r="P68" s="73">
        <f>Inskrivning!X44</f>
        <v>0</v>
      </c>
      <c r="Q68" s="112"/>
    </row>
    <row r="69" spans="1:17" s="22" customFormat="1" ht="17.100000000000001" customHeight="1" x14ac:dyDescent="0.3">
      <c r="A69" s="16">
        <f t="shared" si="0"/>
        <v>1</v>
      </c>
      <c r="B69" s="55" t="str">
        <f>Inskrivning!J43</f>
        <v/>
      </c>
      <c r="C69" s="35" t="str">
        <f>Inskrivning!K43</f>
        <v/>
      </c>
      <c r="D69" s="16">
        <f>Inskrivning!L43</f>
        <v>0</v>
      </c>
      <c r="E69" s="16">
        <f>Inskrivning!M43</f>
        <v>0</v>
      </c>
      <c r="F69" s="16">
        <f>Inskrivning!N43</f>
        <v>0</v>
      </c>
      <c r="G69" s="16">
        <f>Inskrivning!O43</f>
        <v>0</v>
      </c>
      <c r="H69" s="16">
        <f>Inskrivning!P43</f>
        <v>0</v>
      </c>
      <c r="I69" s="73">
        <f>Inskrivning!Q43</f>
        <v>0</v>
      </c>
      <c r="J69" s="16">
        <f>Inskrivning!R43</f>
        <v>0</v>
      </c>
      <c r="K69" s="16">
        <f>Inskrivning!S43</f>
        <v>0</v>
      </c>
      <c r="L69" s="16">
        <f>Inskrivning!T43</f>
        <v>0</v>
      </c>
      <c r="M69" s="16">
        <f>Inskrivning!U43</f>
        <v>0</v>
      </c>
      <c r="N69" s="16">
        <f>Inskrivning!V43</f>
        <v>0</v>
      </c>
      <c r="O69" s="73">
        <f>Inskrivning!W43</f>
        <v>0</v>
      </c>
      <c r="P69" s="73">
        <f>Inskrivning!X43</f>
        <v>0</v>
      </c>
      <c r="Q69" s="112"/>
    </row>
    <row r="70" spans="1:17" s="22" customFormat="1" ht="17.100000000000001" customHeight="1" x14ac:dyDescent="0.3">
      <c r="A70" s="16">
        <f t="shared" si="0"/>
        <v>1</v>
      </c>
      <c r="B70" s="55" t="str">
        <f>Inskrivning!J42</f>
        <v/>
      </c>
      <c r="C70" s="35" t="str">
        <f>Inskrivning!K42</f>
        <v/>
      </c>
      <c r="D70" s="16">
        <f>Inskrivning!L42</f>
        <v>0</v>
      </c>
      <c r="E70" s="16">
        <f>Inskrivning!M42</f>
        <v>0</v>
      </c>
      <c r="F70" s="16">
        <f>Inskrivning!N42</f>
        <v>0</v>
      </c>
      <c r="G70" s="16">
        <f>Inskrivning!O42</f>
        <v>0</v>
      </c>
      <c r="H70" s="16">
        <f>Inskrivning!P42</f>
        <v>0</v>
      </c>
      <c r="I70" s="73">
        <f>Inskrivning!Q42</f>
        <v>0</v>
      </c>
      <c r="J70" s="16">
        <f>Inskrivning!R42</f>
        <v>0</v>
      </c>
      <c r="K70" s="16">
        <f>Inskrivning!S42</f>
        <v>0</v>
      </c>
      <c r="L70" s="16">
        <f>Inskrivning!T42</f>
        <v>0</v>
      </c>
      <c r="M70" s="16">
        <f>Inskrivning!U42</f>
        <v>0</v>
      </c>
      <c r="N70" s="16">
        <f>Inskrivning!V42</f>
        <v>0</v>
      </c>
      <c r="O70" s="73">
        <f>Inskrivning!W42</f>
        <v>0</v>
      </c>
      <c r="P70" s="73">
        <f>Inskrivning!X42</f>
        <v>0</v>
      </c>
      <c r="Q70" s="112"/>
    </row>
    <row r="71" spans="1:17" s="22" customFormat="1" ht="17.100000000000001" customHeight="1" x14ac:dyDescent="0.3">
      <c r="A71" s="16">
        <f t="shared" si="0"/>
        <v>1</v>
      </c>
      <c r="B71" s="55" t="str">
        <f>Inskrivning!J41</f>
        <v/>
      </c>
      <c r="C71" s="35" t="str">
        <f>Inskrivning!K41</f>
        <v/>
      </c>
      <c r="D71" s="16">
        <f>Inskrivning!L41</f>
        <v>0</v>
      </c>
      <c r="E71" s="16">
        <f>Inskrivning!M41</f>
        <v>0</v>
      </c>
      <c r="F71" s="16">
        <f>Inskrivning!N41</f>
        <v>0</v>
      </c>
      <c r="G71" s="16">
        <f>Inskrivning!O41</f>
        <v>0</v>
      </c>
      <c r="H71" s="16">
        <f>Inskrivning!P41</f>
        <v>0</v>
      </c>
      <c r="I71" s="73">
        <f>Inskrivning!Q41</f>
        <v>0</v>
      </c>
      <c r="J71" s="16">
        <f>Inskrivning!R41</f>
        <v>0</v>
      </c>
      <c r="K71" s="16">
        <f>Inskrivning!S41</f>
        <v>0</v>
      </c>
      <c r="L71" s="16">
        <f>Inskrivning!T41</f>
        <v>0</v>
      </c>
      <c r="M71" s="16">
        <f>Inskrivning!U41</f>
        <v>0</v>
      </c>
      <c r="N71" s="16">
        <f>Inskrivning!V41</f>
        <v>0</v>
      </c>
      <c r="O71" s="73">
        <f>Inskrivning!W41</f>
        <v>0</v>
      </c>
      <c r="P71" s="73">
        <f>Inskrivning!X41</f>
        <v>0</v>
      </c>
      <c r="Q71" s="112"/>
    </row>
    <row r="72" spans="1:17" s="22" customFormat="1" ht="17.100000000000001" customHeight="1" x14ac:dyDescent="0.3">
      <c r="A72" s="16">
        <f t="shared" si="0"/>
        <v>1</v>
      </c>
      <c r="B72" s="55" t="str">
        <f>Inskrivning!J40</f>
        <v/>
      </c>
      <c r="C72" s="35" t="str">
        <f>Inskrivning!K40</f>
        <v/>
      </c>
      <c r="D72" s="16">
        <f>Inskrivning!L40</f>
        <v>0</v>
      </c>
      <c r="E72" s="16">
        <f>Inskrivning!M40</f>
        <v>0</v>
      </c>
      <c r="F72" s="16">
        <f>Inskrivning!N40</f>
        <v>0</v>
      </c>
      <c r="G72" s="16">
        <f>Inskrivning!O40</f>
        <v>0</v>
      </c>
      <c r="H72" s="16">
        <f>Inskrivning!P40</f>
        <v>0</v>
      </c>
      <c r="I72" s="73">
        <f>Inskrivning!Q40</f>
        <v>0</v>
      </c>
      <c r="J72" s="16">
        <f>Inskrivning!R40</f>
        <v>0</v>
      </c>
      <c r="K72" s="16">
        <f>Inskrivning!S40</f>
        <v>0</v>
      </c>
      <c r="L72" s="16">
        <f>Inskrivning!T40</f>
        <v>0</v>
      </c>
      <c r="M72" s="16">
        <f>Inskrivning!U40</f>
        <v>0</v>
      </c>
      <c r="N72" s="16">
        <f>Inskrivning!V40</f>
        <v>0</v>
      </c>
      <c r="O72" s="73">
        <f>Inskrivning!W40</f>
        <v>0</v>
      </c>
      <c r="P72" s="73">
        <f>Inskrivning!X40</f>
        <v>0</v>
      </c>
      <c r="Q72" s="112"/>
    </row>
    <row r="73" spans="1:17" s="22" customFormat="1" ht="17.100000000000001" customHeight="1" x14ac:dyDescent="0.3">
      <c r="A73" s="16">
        <f t="shared" si="0"/>
        <v>1</v>
      </c>
      <c r="B73" s="55" t="str">
        <f>Inskrivning!J39</f>
        <v/>
      </c>
      <c r="C73" s="35" t="str">
        <f>Inskrivning!K39</f>
        <v/>
      </c>
      <c r="D73" s="16">
        <f>Inskrivning!L39</f>
        <v>0</v>
      </c>
      <c r="E73" s="16">
        <f>Inskrivning!M39</f>
        <v>0</v>
      </c>
      <c r="F73" s="16">
        <f>Inskrivning!N39</f>
        <v>0</v>
      </c>
      <c r="G73" s="16">
        <f>Inskrivning!O39</f>
        <v>0</v>
      </c>
      <c r="H73" s="16">
        <f>Inskrivning!P39</f>
        <v>0</v>
      </c>
      <c r="I73" s="73">
        <f>Inskrivning!Q39</f>
        <v>0</v>
      </c>
      <c r="J73" s="16">
        <f>Inskrivning!R39</f>
        <v>0</v>
      </c>
      <c r="K73" s="16">
        <f>Inskrivning!S39</f>
        <v>0</v>
      </c>
      <c r="L73" s="16">
        <f>Inskrivning!T39</f>
        <v>0</v>
      </c>
      <c r="M73" s="16">
        <f>Inskrivning!U39</f>
        <v>0</v>
      </c>
      <c r="N73" s="16">
        <f>Inskrivning!V39</f>
        <v>0</v>
      </c>
      <c r="O73" s="73">
        <f>Inskrivning!W39</f>
        <v>0</v>
      </c>
      <c r="P73" s="73">
        <f>Inskrivning!X39</f>
        <v>0</v>
      </c>
      <c r="Q73" s="112"/>
    </row>
    <row r="74" spans="1:17" s="22" customFormat="1" ht="17.100000000000001" customHeight="1" x14ac:dyDescent="0.3">
      <c r="A74" s="16">
        <f t="shared" si="0"/>
        <v>1</v>
      </c>
      <c r="B74" s="55" t="str">
        <f>Inskrivning!J38</f>
        <v/>
      </c>
      <c r="C74" s="35" t="str">
        <f>Inskrivning!K38</f>
        <v/>
      </c>
      <c r="D74" s="16">
        <f>Inskrivning!L38</f>
        <v>0</v>
      </c>
      <c r="E74" s="16">
        <f>Inskrivning!M38</f>
        <v>0</v>
      </c>
      <c r="F74" s="16">
        <f>Inskrivning!N38</f>
        <v>0</v>
      </c>
      <c r="G74" s="16">
        <f>Inskrivning!O38</f>
        <v>0</v>
      </c>
      <c r="H74" s="16">
        <f>Inskrivning!P38</f>
        <v>0</v>
      </c>
      <c r="I74" s="73">
        <f>Inskrivning!Q38</f>
        <v>0</v>
      </c>
      <c r="J74" s="16">
        <f>Inskrivning!R38</f>
        <v>0</v>
      </c>
      <c r="K74" s="16">
        <f>Inskrivning!S38</f>
        <v>0</v>
      </c>
      <c r="L74" s="16">
        <f>Inskrivning!T38</f>
        <v>0</v>
      </c>
      <c r="M74" s="16">
        <f>Inskrivning!U38</f>
        <v>0</v>
      </c>
      <c r="N74" s="16">
        <f>Inskrivning!V38</f>
        <v>0</v>
      </c>
      <c r="O74" s="73">
        <f>Inskrivning!W38</f>
        <v>0</v>
      </c>
      <c r="P74" s="73">
        <f>Inskrivning!X38</f>
        <v>0</v>
      </c>
      <c r="Q74" s="112"/>
    </row>
    <row r="75" spans="1:17" s="22" customFormat="1" ht="17.100000000000001" customHeight="1" x14ac:dyDescent="0.3">
      <c r="A75" s="16">
        <f t="shared" ref="A75:A138" si="1">IF(B75=0,ROW(72:72),IF(P75=P71,A71,IF(P75=P72,A72,IF(P75=P73,A73,IF(P75=P74,A74,ROW(72:72))))))</f>
        <v>1</v>
      </c>
      <c r="B75" s="55" t="str">
        <f>Inskrivning!J37</f>
        <v/>
      </c>
      <c r="C75" s="35" t="str">
        <f>Inskrivning!K37</f>
        <v/>
      </c>
      <c r="D75" s="16">
        <f>Inskrivning!L37</f>
        <v>0</v>
      </c>
      <c r="E75" s="16">
        <f>Inskrivning!M37</f>
        <v>0</v>
      </c>
      <c r="F75" s="16">
        <f>Inskrivning!N37</f>
        <v>0</v>
      </c>
      <c r="G75" s="16">
        <f>Inskrivning!O37</f>
        <v>0</v>
      </c>
      <c r="H75" s="16">
        <f>Inskrivning!P37</f>
        <v>0</v>
      </c>
      <c r="I75" s="73">
        <f>Inskrivning!Q37</f>
        <v>0</v>
      </c>
      <c r="J75" s="16">
        <f>Inskrivning!R37</f>
        <v>0</v>
      </c>
      <c r="K75" s="16">
        <f>Inskrivning!S37</f>
        <v>0</v>
      </c>
      <c r="L75" s="16">
        <f>Inskrivning!T37</f>
        <v>0</v>
      </c>
      <c r="M75" s="16">
        <f>Inskrivning!U37</f>
        <v>0</v>
      </c>
      <c r="N75" s="16">
        <f>Inskrivning!V37</f>
        <v>0</v>
      </c>
      <c r="O75" s="73">
        <f>Inskrivning!W37</f>
        <v>0</v>
      </c>
      <c r="P75" s="73">
        <f>Inskrivning!X37</f>
        <v>0</v>
      </c>
      <c r="Q75" s="112"/>
    </row>
    <row r="76" spans="1:17" s="22" customFormat="1" ht="17.100000000000001" customHeight="1" x14ac:dyDescent="0.3">
      <c r="A76" s="16">
        <f t="shared" si="1"/>
        <v>1</v>
      </c>
      <c r="B76" s="55" t="str">
        <f>Inskrivning!J36</f>
        <v/>
      </c>
      <c r="C76" s="35" t="str">
        <f>Inskrivning!K36</f>
        <v/>
      </c>
      <c r="D76" s="16">
        <f>Inskrivning!L36</f>
        <v>0</v>
      </c>
      <c r="E76" s="16">
        <f>Inskrivning!M36</f>
        <v>0</v>
      </c>
      <c r="F76" s="16">
        <f>Inskrivning!N36</f>
        <v>0</v>
      </c>
      <c r="G76" s="16">
        <f>Inskrivning!O36</f>
        <v>0</v>
      </c>
      <c r="H76" s="16">
        <f>Inskrivning!P36</f>
        <v>0</v>
      </c>
      <c r="I76" s="73">
        <f>Inskrivning!Q36</f>
        <v>0</v>
      </c>
      <c r="J76" s="16">
        <f>Inskrivning!R36</f>
        <v>0</v>
      </c>
      <c r="K76" s="16">
        <f>Inskrivning!S36</f>
        <v>0</v>
      </c>
      <c r="L76" s="16">
        <f>Inskrivning!T36</f>
        <v>0</v>
      </c>
      <c r="M76" s="16">
        <f>Inskrivning!U36</f>
        <v>0</v>
      </c>
      <c r="N76" s="16">
        <f>Inskrivning!V36</f>
        <v>0</v>
      </c>
      <c r="O76" s="73">
        <f>Inskrivning!W36</f>
        <v>0</v>
      </c>
      <c r="P76" s="73">
        <f>Inskrivning!X36</f>
        <v>0</v>
      </c>
      <c r="Q76" s="112"/>
    </row>
    <row r="77" spans="1:17" s="22" customFormat="1" ht="17.100000000000001" customHeight="1" x14ac:dyDescent="0.3">
      <c r="A77" s="16">
        <f t="shared" si="1"/>
        <v>1</v>
      </c>
      <c r="B77" s="55" t="str">
        <f>Inskrivning!J35</f>
        <v/>
      </c>
      <c r="C77" s="35" t="str">
        <f>Inskrivning!K35</f>
        <v/>
      </c>
      <c r="D77" s="16">
        <f>Inskrivning!L35</f>
        <v>0</v>
      </c>
      <c r="E77" s="16">
        <f>Inskrivning!M35</f>
        <v>0</v>
      </c>
      <c r="F77" s="16">
        <f>Inskrivning!N35</f>
        <v>0</v>
      </c>
      <c r="G77" s="16">
        <f>Inskrivning!O35</f>
        <v>0</v>
      </c>
      <c r="H77" s="16">
        <f>Inskrivning!P35</f>
        <v>0</v>
      </c>
      <c r="I77" s="73">
        <f>Inskrivning!Q35</f>
        <v>0</v>
      </c>
      <c r="J77" s="16">
        <f>Inskrivning!R35</f>
        <v>0</v>
      </c>
      <c r="K77" s="16">
        <f>Inskrivning!S35</f>
        <v>0</v>
      </c>
      <c r="L77" s="16">
        <f>Inskrivning!T35</f>
        <v>0</v>
      </c>
      <c r="M77" s="16">
        <f>Inskrivning!U35</f>
        <v>0</v>
      </c>
      <c r="N77" s="16">
        <f>Inskrivning!V35</f>
        <v>0</v>
      </c>
      <c r="O77" s="73">
        <f>Inskrivning!W35</f>
        <v>0</v>
      </c>
      <c r="P77" s="73">
        <f>Inskrivning!X35</f>
        <v>0</v>
      </c>
      <c r="Q77" s="112"/>
    </row>
    <row r="78" spans="1:17" s="22" customFormat="1" ht="17.100000000000001" customHeight="1" x14ac:dyDescent="0.3">
      <c r="A78" s="16">
        <f t="shared" si="1"/>
        <v>1</v>
      </c>
      <c r="B78" s="55" t="str">
        <f>Inskrivning!J33</f>
        <v/>
      </c>
      <c r="C78" s="35" t="str">
        <f>Inskrivning!K33</f>
        <v/>
      </c>
      <c r="D78" s="16">
        <f>Inskrivning!L33</f>
        <v>0</v>
      </c>
      <c r="E78" s="16">
        <f>Inskrivning!M33</f>
        <v>0</v>
      </c>
      <c r="F78" s="16">
        <f>Inskrivning!N33</f>
        <v>0</v>
      </c>
      <c r="G78" s="16">
        <f>Inskrivning!O33</f>
        <v>0</v>
      </c>
      <c r="H78" s="16">
        <f>Inskrivning!P33</f>
        <v>0</v>
      </c>
      <c r="I78" s="73">
        <f>Inskrivning!Q33</f>
        <v>0</v>
      </c>
      <c r="J78" s="16">
        <f>Inskrivning!R33</f>
        <v>0</v>
      </c>
      <c r="K78" s="16">
        <f>Inskrivning!S33</f>
        <v>0</v>
      </c>
      <c r="L78" s="16">
        <f>Inskrivning!T33</f>
        <v>0</v>
      </c>
      <c r="M78" s="16">
        <f>Inskrivning!U33</f>
        <v>0</v>
      </c>
      <c r="N78" s="16">
        <f>Inskrivning!V33</f>
        <v>0</v>
      </c>
      <c r="O78" s="73">
        <f>Inskrivning!W33</f>
        <v>0</v>
      </c>
      <c r="P78" s="73">
        <f>Inskrivning!X33</f>
        <v>0</v>
      </c>
      <c r="Q78" s="112"/>
    </row>
    <row r="79" spans="1:17" s="22" customFormat="1" ht="17.100000000000001" customHeight="1" x14ac:dyDescent="0.3">
      <c r="A79" s="16">
        <f t="shared" si="1"/>
        <v>1</v>
      </c>
      <c r="B79" s="55" t="str">
        <f>Inskrivning!J32</f>
        <v/>
      </c>
      <c r="C79" s="35" t="str">
        <f>Inskrivning!K32</f>
        <v/>
      </c>
      <c r="D79" s="16">
        <f>Inskrivning!L32</f>
        <v>0</v>
      </c>
      <c r="E79" s="16">
        <f>Inskrivning!M32</f>
        <v>0</v>
      </c>
      <c r="F79" s="16">
        <f>Inskrivning!N32</f>
        <v>0</v>
      </c>
      <c r="G79" s="16">
        <f>Inskrivning!O32</f>
        <v>0</v>
      </c>
      <c r="H79" s="16">
        <f>Inskrivning!P32</f>
        <v>0</v>
      </c>
      <c r="I79" s="73">
        <f>Inskrivning!Q32</f>
        <v>0</v>
      </c>
      <c r="J79" s="16">
        <f>Inskrivning!R32</f>
        <v>0</v>
      </c>
      <c r="K79" s="16">
        <f>Inskrivning!S32</f>
        <v>0</v>
      </c>
      <c r="L79" s="16">
        <f>Inskrivning!T32</f>
        <v>0</v>
      </c>
      <c r="M79" s="16">
        <f>Inskrivning!U32</f>
        <v>0</v>
      </c>
      <c r="N79" s="16">
        <f>Inskrivning!V32</f>
        <v>0</v>
      </c>
      <c r="O79" s="73">
        <f>Inskrivning!W32</f>
        <v>0</v>
      </c>
      <c r="P79" s="73">
        <f>Inskrivning!X32</f>
        <v>0</v>
      </c>
      <c r="Q79" s="112"/>
    </row>
    <row r="80" spans="1:17" s="22" customFormat="1" ht="17.100000000000001" customHeight="1" x14ac:dyDescent="0.3">
      <c r="A80" s="16">
        <f t="shared" si="1"/>
        <v>1</v>
      </c>
      <c r="B80" s="55" t="str">
        <f>Inskrivning!J31</f>
        <v/>
      </c>
      <c r="C80" s="35" t="str">
        <f>Inskrivning!K31</f>
        <v/>
      </c>
      <c r="D80" s="16">
        <f>Inskrivning!L31</f>
        <v>0</v>
      </c>
      <c r="E80" s="16">
        <f>Inskrivning!M31</f>
        <v>0</v>
      </c>
      <c r="F80" s="16">
        <f>Inskrivning!N31</f>
        <v>0</v>
      </c>
      <c r="G80" s="16">
        <f>Inskrivning!O31</f>
        <v>0</v>
      </c>
      <c r="H80" s="16">
        <f>Inskrivning!P31</f>
        <v>0</v>
      </c>
      <c r="I80" s="73">
        <f>Inskrivning!Q31</f>
        <v>0</v>
      </c>
      <c r="J80" s="16">
        <f>Inskrivning!R31</f>
        <v>0</v>
      </c>
      <c r="K80" s="16">
        <f>Inskrivning!S31</f>
        <v>0</v>
      </c>
      <c r="L80" s="16">
        <f>Inskrivning!T31</f>
        <v>0</v>
      </c>
      <c r="M80" s="16">
        <f>Inskrivning!U31</f>
        <v>0</v>
      </c>
      <c r="N80" s="16">
        <f>Inskrivning!V31</f>
        <v>0</v>
      </c>
      <c r="O80" s="73">
        <f>Inskrivning!W31</f>
        <v>0</v>
      </c>
      <c r="P80" s="73">
        <f>Inskrivning!X31</f>
        <v>0</v>
      </c>
      <c r="Q80" s="112"/>
    </row>
    <row r="81" spans="1:17" s="22" customFormat="1" ht="17.100000000000001" customHeight="1" x14ac:dyDescent="0.3">
      <c r="A81" s="16">
        <f t="shared" si="1"/>
        <v>1</v>
      </c>
      <c r="B81" s="55" t="str">
        <f>Inskrivning!J30</f>
        <v/>
      </c>
      <c r="C81" s="35" t="str">
        <f>Inskrivning!K30</f>
        <v/>
      </c>
      <c r="D81" s="16">
        <f>Inskrivning!L30</f>
        <v>0</v>
      </c>
      <c r="E81" s="16">
        <f>Inskrivning!M30</f>
        <v>0</v>
      </c>
      <c r="F81" s="16">
        <f>Inskrivning!N30</f>
        <v>0</v>
      </c>
      <c r="G81" s="16">
        <f>Inskrivning!O30</f>
        <v>0</v>
      </c>
      <c r="H81" s="16">
        <f>Inskrivning!P30</f>
        <v>0</v>
      </c>
      <c r="I81" s="73">
        <f>Inskrivning!Q30</f>
        <v>0</v>
      </c>
      <c r="J81" s="16">
        <f>Inskrivning!R30</f>
        <v>0</v>
      </c>
      <c r="K81" s="16">
        <f>Inskrivning!S30</f>
        <v>0</v>
      </c>
      <c r="L81" s="16">
        <f>Inskrivning!T30</f>
        <v>0</v>
      </c>
      <c r="M81" s="16">
        <f>Inskrivning!U30</f>
        <v>0</v>
      </c>
      <c r="N81" s="16">
        <f>Inskrivning!V30</f>
        <v>0</v>
      </c>
      <c r="O81" s="73">
        <f>Inskrivning!W30</f>
        <v>0</v>
      </c>
      <c r="P81" s="73">
        <f>Inskrivning!X30</f>
        <v>0</v>
      </c>
      <c r="Q81" s="112"/>
    </row>
    <row r="82" spans="1:17" s="22" customFormat="1" ht="17.100000000000001" customHeight="1" x14ac:dyDescent="0.3">
      <c r="A82" s="16">
        <f t="shared" si="1"/>
        <v>1</v>
      </c>
      <c r="B82" s="55" t="str">
        <f>Inskrivning!J29</f>
        <v/>
      </c>
      <c r="C82" s="35" t="str">
        <f>Inskrivning!K29</f>
        <v/>
      </c>
      <c r="D82" s="16">
        <f>Inskrivning!L29</f>
        <v>0</v>
      </c>
      <c r="E82" s="16">
        <f>Inskrivning!M29</f>
        <v>0</v>
      </c>
      <c r="F82" s="16">
        <f>Inskrivning!N29</f>
        <v>0</v>
      </c>
      <c r="G82" s="16">
        <f>Inskrivning!O29</f>
        <v>0</v>
      </c>
      <c r="H82" s="16">
        <f>Inskrivning!P29</f>
        <v>0</v>
      </c>
      <c r="I82" s="73">
        <f>Inskrivning!Q29</f>
        <v>0</v>
      </c>
      <c r="J82" s="16">
        <f>Inskrivning!R29</f>
        <v>0</v>
      </c>
      <c r="K82" s="16">
        <f>Inskrivning!S29</f>
        <v>0</v>
      </c>
      <c r="L82" s="16">
        <f>Inskrivning!T29</f>
        <v>0</v>
      </c>
      <c r="M82" s="16">
        <f>Inskrivning!U29</f>
        <v>0</v>
      </c>
      <c r="N82" s="16">
        <f>Inskrivning!V29</f>
        <v>0</v>
      </c>
      <c r="O82" s="73">
        <f>Inskrivning!W29</f>
        <v>0</v>
      </c>
      <c r="P82" s="73">
        <f>Inskrivning!X29</f>
        <v>0</v>
      </c>
      <c r="Q82" s="112"/>
    </row>
    <row r="83" spans="1:17" s="22" customFormat="1" ht="17.100000000000001" customHeight="1" x14ac:dyDescent="0.3">
      <c r="A83" s="16">
        <f t="shared" si="1"/>
        <v>1</v>
      </c>
      <c r="B83" s="55" t="str">
        <f>Inskrivning!J27</f>
        <v/>
      </c>
      <c r="C83" s="35" t="str">
        <f>Inskrivning!K27</f>
        <v/>
      </c>
      <c r="D83" s="16">
        <f>Inskrivning!L27</f>
        <v>0</v>
      </c>
      <c r="E83" s="16">
        <f>Inskrivning!M27</f>
        <v>0</v>
      </c>
      <c r="F83" s="16">
        <f>Inskrivning!N27</f>
        <v>0</v>
      </c>
      <c r="G83" s="16">
        <f>Inskrivning!O27</f>
        <v>0</v>
      </c>
      <c r="H83" s="16">
        <f>Inskrivning!P27</f>
        <v>0</v>
      </c>
      <c r="I83" s="73">
        <f>Inskrivning!Q27</f>
        <v>0</v>
      </c>
      <c r="J83" s="16">
        <f>Inskrivning!R27</f>
        <v>0</v>
      </c>
      <c r="K83" s="16">
        <f>Inskrivning!S27</f>
        <v>0</v>
      </c>
      <c r="L83" s="16">
        <f>Inskrivning!T27</f>
        <v>0</v>
      </c>
      <c r="M83" s="16">
        <f>Inskrivning!U27</f>
        <v>0</v>
      </c>
      <c r="N83" s="16">
        <f>Inskrivning!V27</f>
        <v>0</v>
      </c>
      <c r="O83" s="73">
        <f>Inskrivning!W27</f>
        <v>0</v>
      </c>
      <c r="P83" s="73">
        <f>Inskrivning!X27</f>
        <v>0</v>
      </c>
      <c r="Q83" s="112"/>
    </row>
    <row r="84" spans="1:17" s="22" customFormat="1" ht="17.100000000000001" customHeight="1" x14ac:dyDescent="0.3">
      <c r="A84" s="16">
        <f t="shared" si="1"/>
        <v>1</v>
      </c>
      <c r="B84" s="55" t="str">
        <f>Inskrivning!J26</f>
        <v/>
      </c>
      <c r="C84" s="35" t="str">
        <f>Inskrivning!K26</f>
        <v/>
      </c>
      <c r="D84" s="16">
        <f>Inskrivning!L26</f>
        <v>0</v>
      </c>
      <c r="E84" s="16">
        <f>Inskrivning!M26</f>
        <v>0</v>
      </c>
      <c r="F84" s="16">
        <f>Inskrivning!N26</f>
        <v>0</v>
      </c>
      <c r="G84" s="16">
        <f>Inskrivning!O26</f>
        <v>0</v>
      </c>
      <c r="H84" s="16">
        <f>Inskrivning!P26</f>
        <v>0</v>
      </c>
      <c r="I84" s="73">
        <f>Inskrivning!Q26</f>
        <v>0</v>
      </c>
      <c r="J84" s="16">
        <f>Inskrivning!R26</f>
        <v>0</v>
      </c>
      <c r="K84" s="16">
        <f>Inskrivning!S26</f>
        <v>0</v>
      </c>
      <c r="L84" s="16">
        <f>Inskrivning!T26</f>
        <v>0</v>
      </c>
      <c r="M84" s="16">
        <f>Inskrivning!U26</f>
        <v>0</v>
      </c>
      <c r="N84" s="16">
        <f>Inskrivning!V26</f>
        <v>0</v>
      </c>
      <c r="O84" s="73">
        <f>Inskrivning!W26</f>
        <v>0</v>
      </c>
      <c r="P84" s="73">
        <f>Inskrivning!X26</f>
        <v>0</v>
      </c>
      <c r="Q84" s="112"/>
    </row>
    <row r="85" spans="1:17" s="22" customFormat="1" ht="17.100000000000001" customHeight="1" x14ac:dyDescent="0.3">
      <c r="A85" s="16">
        <f t="shared" si="1"/>
        <v>1</v>
      </c>
      <c r="B85" s="55" t="str">
        <f>Inskrivning!J25</f>
        <v/>
      </c>
      <c r="C85" s="35" t="str">
        <f>Inskrivning!K25</f>
        <v/>
      </c>
      <c r="D85" s="16">
        <f>Inskrivning!L25</f>
        <v>0</v>
      </c>
      <c r="E85" s="16">
        <f>Inskrivning!M25</f>
        <v>0</v>
      </c>
      <c r="F85" s="16">
        <f>Inskrivning!N25</f>
        <v>0</v>
      </c>
      <c r="G85" s="16">
        <f>Inskrivning!O25</f>
        <v>0</v>
      </c>
      <c r="H85" s="16">
        <f>Inskrivning!P25</f>
        <v>0</v>
      </c>
      <c r="I85" s="73">
        <f>Inskrivning!Q25</f>
        <v>0</v>
      </c>
      <c r="J85" s="16">
        <f>Inskrivning!R25</f>
        <v>0</v>
      </c>
      <c r="K85" s="16">
        <f>Inskrivning!S25</f>
        <v>0</v>
      </c>
      <c r="L85" s="16">
        <f>Inskrivning!T25</f>
        <v>0</v>
      </c>
      <c r="M85" s="16">
        <f>Inskrivning!U25</f>
        <v>0</v>
      </c>
      <c r="N85" s="16">
        <f>Inskrivning!V25</f>
        <v>0</v>
      </c>
      <c r="O85" s="73">
        <f>Inskrivning!W25</f>
        <v>0</v>
      </c>
      <c r="P85" s="73">
        <f>Inskrivning!X25</f>
        <v>0</v>
      </c>
      <c r="Q85" s="112"/>
    </row>
    <row r="86" spans="1:17" s="22" customFormat="1" ht="17.100000000000001" customHeight="1" x14ac:dyDescent="0.3">
      <c r="A86" s="16">
        <f t="shared" si="1"/>
        <v>1</v>
      </c>
      <c r="B86" s="55" t="str">
        <f>Inskrivning!J82</f>
        <v/>
      </c>
      <c r="C86" s="35" t="str">
        <f>Inskrivning!K82</f>
        <v/>
      </c>
      <c r="D86" s="16">
        <f>Inskrivning!L82</f>
        <v>0</v>
      </c>
      <c r="E86" s="16">
        <f>Inskrivning!M82</f>
        <v>0</v>
      </c>
      <c r="F86" s="16">
        <f>Inskrivning!N82</f>
        <v>0</v>
      </c>
      <c r="G86" s="16">
        <f>Inskrivning!O82</f>
        <v>0</v>
      </c>
      <c r="H86" s="16">
        <f>Inskrivning!P82</f>
        <v>0</v>
      </c>
      <c r="I86" s="73">
        <f>Inskrivning!Q82</f>
        <v>0</v>
      </c>
      <c r="J86" s="16">
        <f>Inskrivning!R82</f>
        <v>0</v>
      </c>
      <c r="K86" s="16">
        <f>Inskrivning!S82</f>
        <v>0</v>
      </c>
      <c r="L86" s="16">
        <f>Inskrivning!T82</f>
        <v>0</v>
      </c>
      <c r="M86" s="16">
        <f>Inskrivning!U82</f>
        <v>0</v>
      </c>
      <c r="N86" s="16">
        <f>Inskrivning!V82</f>
        <v>0</v>
      </c>
      <c r="O86" s="73">
        <f>Inskrivning!W82</f>
        <v>0</v>
      </c>
      <c r="P86" s="73">
        <f>Inskrivning!X82</f>
        <v>0</v>
      </c>
      <c r="Q86" s="112"/>
    </row>
    <row r="87" spans="1:17" s="22" customFormat="1" ht="17.100000000000001" customHeight="1" x14ac:dyDescent="0.3">
      <c r="A87" s="16">
        <f t="shared" si="1"/>
        <v>1</v>
      </c>
      <c r="B87" s="55" t="str">
        <f>Inskrivning!J80</f>
        <v/>
      </c>
      <c r="C87" s="35" t="str">
        <f>Inskrivning!K80</f>
        <v/>
      </c>
      <c r="D87" s="16">
        <f>Inskrivning!L80</f>
        <v>0</v>
      </c>
      <c r="E87" s="16">
        <f>Inskrivning!M80</f>
        <v>0</v>
      </c>
      <c r="F87" s="16">
        <f>Inskrivning!N80</f>
        <v>0</v>
      </c>
      <c r="G87" s="16">
        <f>Inskrivning!O80</f>
        <v>0</v>
      </c>
      <c r="H87" s="16">
        <f>Inskrivning!P80</f>
        <v>0</v>
      </c>
      <c r="I87" s="73">
        <f>Inskrivning!Q80</f>
        <v>0</v>
      </c>
      <c r="J87" s="16">
        <f>Inskrivning!R80</f>
        <v>0</v>
      </c>
      <c r="K87" s="16">
        <f>Inskrivning!S80</f>
        <v>0</v>
      </c>
      <c r="L87" s="16">
        <f>Inskrivning!T80</f>
        <v>0</v>
      </c>
      <c r="M87" s="16">
        <f>Inskrivning!U80</f>
        <v>0</v>
      </c>
      <c r="N87" s="16">
        <f>Inskrivning!V80</f>
        <v>0</v>
      </c>
      <c r="O87" s="73">
        <f>Inskrivning!W80</f>
        <v>0</v>
      </c>
      <c r="P87" s="73">
        <f>Inskrivning!X80</f>
        <v>0</v>
      </c>
      <c r="Q87" s="112"/>
    </row>
    <row r="88" spans="1:17" s="22" customFormat="1" ht="17.100000000000001" customHeight="1" x14ac:dyDescent="0.3">
      <c r="A88" s="16">
        <f t="shared" si="1"/>
        <v>1</v>
      </c>
      <c r="B88" s="55" t="str">
        <f>Inskrivning!J78</f>
        <v/>
      </c>
      <c r="C88" s="35" t="str">
        <f>Inskrivning!K78</f>
        <v/>
      </c>
      <c r="D88" s="16">
        <f>Inskrivning!L78</f>
        <v>0</v>
      </c>
      <c r="E88" s="16">
        <f>Inskrivning!M78</f>
        <v>0</v>
      </c>
      <c r="F88" s="16">
        <f>Inskrivning!N78</f>
        <v>0</v>
      </c>
      <c r="G88" s="16">
        <f>Inskrivning!O78</f>
        <v>0</v>
      </c>
      <c r="H88" s="16">
        <f>Inskrivning!P78</f>
        <v>0</v>
      </c>
      <c r="I88" s="73">
        <f>Inskrivning!Q78</f>
        <v>0</v>
      </c>
      <c r="J88" s="16">
        <f>Inskrivning!R78</f>
        <v>0</v>
      </c>
      <c r="K88" s="16">
        <f>Inskrivning!S78</f>
        <v>0</v>
      </c>
      <c r="L88" s="16">
        <f>Inskrivning!T78</f>
        <v>0</v>
      </c>
      <c r="M88" s="16">
        <f>Inskrivning!U78</f>
        <v>0</v>
      </c>
      <c r="N88" s="16">
        <f>Inskrivning!V78</f>
        <v>0</v>
      </c>
      <c r="O88" s="73">
        <f>Inskrivning!W78</f>
        <v>0</v>
      </c>
      <c r="P88" s="73">
        <f>Inskrivning!X78</f>
        <v>0</v>
      </c>
      <c r="Q88" s="112"/>
    </row>
    <row r="89" spans="1:17" s="22" customFormat="1" ht="17.100000000000001" customHeight="1" x14ac:dyDescent="0.3">
      <c r="A89" s="16">
        <f t="shared" si="1"/>
        <v>1</v>
      </c>
      <c r="B89" s="55" t="str">
        <f>Inskrivning!J77</f>
        <v/>
      </c>
      <c r="C89" s="35" t="str">
        <f>Inskrivning!K77</f>
        <v/>
      </c>
      <c r="D89" s="16">
        <f>Inskrivning!L77</f>
        <v>0</v>
      </c>
      <c r="E89" s="16">
        <f>Inskrivning!M77</f>
        <v>0</v>
      </c>
      <c r="F89" s="16">
        <f>Inskrivning!N77</f>
        <v>0</v>
      </c>
      <c r="G89" s="16">
        <f>Inskrivning!O77</f>
        <v>0</v>
      </c>
      <c r="H89" s="16">
        <f>Inskrivning!P77</f>
        <v>0</v>
      </c>
      <c r="I89" s="73">
        <f>Inskrivning!Q77</f>
        <v>0</v>
      </c>
      <c r="J89" s="16">
        <f>Inskrivning!R77</f>
        <v>0</v>
      </c>
      <c r="K89" s="16">
        <f>Inskrivning!S77</f>
        <v>0</v>
      </c>
      <c r="L89" s="16">
        <f>Inskrivning!T77</f>
        <v>0</v>
      </c>
      <c r="M89" s="16">
        <f>Inskrivning!U77</f>
        <v>0</v>
      </c>
      <c r="N89" s="16">
        <f>Inskrivning!V77</f>
        <v>0</v>
      </c>
      <c r="O89" s="73">
        <f>Inskrivning!W77</f>
        <v>0</v>
      </c>
      <c r="P89" s="73">
        <f>Inskrivning!X77</f>
        <v>0</v>
      </c>
      <c r="Q89" s="112"/>
    </row>
    <row r="90" spans="1:17" s="22" customFormat="1" ht="17.100000000000001" customHeight="1" x14ac:dyDescent="0.3">
      <c r="A90" s="16">
        <f t="shared" si="1"/>
        <v>1</v>
      </c>
      <c r="B90" s="55" t="str">
        <f>Inskrivning!J79</f>
        <v/>
      </c>
      <c r="C90" s="35" t="str">
        <f>Inskrivning!K79</f>
        <v/>
      </c>
      <c r="D90" s="16">
        <f>Inskrivning!L79</f>
        <v>0</v>
      </c>
      <c r="E90" s="16">
        <f>Inskrivning!M79</f>
        <v>0</v>
      </c>
      <c r="F90" s="16">
        <f>Inskrivning!N79</f>
        <v>0</v>
      </c>
      <c r="G90" s="16">
        <f>Inskrivning!O79</f>
        <v>0</v>
      </c>
      <c r="H90" s="16">
        <f>Inskrivning!P79</f>
        <v>0</v>
      </c>
      <c r="I90" s="73">
        <f>Inskrivning!Q79</f>
        <v>0</v>
      </c>
      <c r="J90" s="16">
        <f>Inskrivning!R79</f>
        <v>0</v>
      </c>
      <c r="K90" s="16">
        <f>Inskrivning!S79</f>
        <v>0</v>
      </c>
      <c r="L90" s="16">
        <f>Inskrivning!T79</f>
        <v>0</v>
      </c>
      <c r="M90" s="16">
        <f>Inskrivning!U79</f>
        <v>0</v>
      </c>
      <c r="N90" s="16">
        <f>Inskrivning!V79</f>
        <v>0</v>
      </c>
      <c r="O90" s="73">
        <f>Inskrivning!W79</f>
        <v>0</v>
      </c>
      <c r="P90" s="73">
        <f>Inskrivning!X79</f>
        <v>0</v>
      </c>
      <c r="Q90" s="112"/>
    </row>
    <row r="91" spans="1:17" s="22" customFormat="1" ht="17.100000000000001" customHeight="1" x14ac:dyDescent="0.3">
      <c r="A91" s="16">
        <f t="shared" si="1"/>
        <v>1</v>
      </c>
      <c r="B91" s="55" t="str">
        <f>Inskrivning!J73</f>
        <v/>
      </c>
      <c r="C91" s="35" t="str">
        <f>Inskrivning!K73</f>
        <v/>
      </c>
      <c r="D91" s="16">
        <f>Inskrivning!L73</f>
        <v>0</v>
      </c>
      <c r="E91" s="16">
        <f>Inskrivning!M73</f>
        <v>0</v>
      </c>
      <c r="F91" s="16">
        <f>Inskrivning!N73</f>
        <v>0</v>
      </c>
      <c r="G91" s="16">
        <f>Inskrivning!O73</f>
        <v>0</v>
      </c>
      <c r="H91" s="16">
        <f>Inskrivning!P73</f>
        <v>0</v>
      </c>
      <c r="I91" s="73">
        <f>Inskrivning!Q73</f>
        <v>0</v>
      </c>
      <c r="J91" s="16">
        <f>Inskrivning!R73</f>
        <v>0</v>
      </c>
      <c r="K91" s="16">
        <f>Inskrivning!S73</f>
        <v>0</v>
      </c>
      <c r="L91" s="16">
        <f>Inskrivning!T73</f>
        <v>0</v>
      </c>
      <c r="M91" s="16">
        <f>Inskrivning!U73</f>
        <v>0</v>
      </c>
      <c r="N91" s="16">
        <f>Inskrivning!V73</f>
        <v>0</v>
      </c>
      <c r="O91" s="73">
        <f>Inskrivning!W73</f>
        <v>0</v>
      </c>
      <c r="P91" s="73">
        <f>Inskrivning!X73</f>
        <v>0</v>
      </c>
      <c r="Q91" s="112"/>
    </row>
    <row r="92" spans="1:17" s="22" customFormat="1" ht="17.100000000000001" customHeight="1" x14ac:dyDescent="0.3">
      <c r="A92" s="16">
        <f t="shared" si="1"/>
        <v>1</v>
      </c>
      <c r="B92" s="55" t="str">
        <f>Inskrivning!J75</f>
        <v/>
      </c>
      <c r="C92" s="35" t="str">
        <f>Inskrivning!K75</f>
        <v/>
      </c>
      <c r="D92" s="16">
        <f>Inskrivning!L75</f>
        <v>0</v>
      </c>
      <c r="E92" s="16">
        <f>Inskrivning!M75</f>
        <v>0</v>
      </c>
      <c r="F92" s="16">
        <f>Inskrivning!N75</f>
        <v>0</v>
      </c>
      <c r="G92" s="16">
        <f>Inskrivning!O75</f>
        <v>0</v>
      </c>
      <c r="H92" s="16">
        <f>Inskrivning!P75</f>
        <v>0</v>
      </c>
      <c r="I92" s="73">
        <f>Inskrivning!Q75</f>
        <v>0</v>
      </c>
      <c r="J92" s="16">
        <f>Inskrivning!R75</f>
        <v>0</v>
      </c>
      <c r="K92" s="16">
        <f>Inskrivning!S75</f>
        <v>0</v>
      </c>
      <c r="L92" s="16">
        <f>Inskrivning!T75</f>
        <v>0</v>
      </c>
      <c r="M92" s="16">
        <f>Inskrivning!U75</f>
        <v>0</v>
      </c>
      <c r="N92" s="16">
        <f>Inskrivning!V75</f>
        <v>0</v>
      </c>
      <c r="O92" s="73">
        <f>Inskrivning!W75</f>
        <v>0</v>
      </c>
      <c r="P92" s="73">
        <f>Inskrivning!X75</f>
        <v>0</v>
      </c>
      <c r="Q92" s="112"/>
    </row>
    <row r="93" spans="1:17" s="22" customFormat="1" ht="17.100000000000001" customHeight="1" x14ac:dyDescent="0.3">
      <c r="A93" s="16">
        <f t="shared" si="1"/>
        <v>1</v>
      </c>
      <c r="B93" s="55" t="str">
        <f>Inskrivning!J69</f>
        <v/>
      </c>
      <c r="C93" s="35" t="str">
        <f>Inskrivning!K69</f>
        <v/>
      </c>
      <c r="D93" s="16">
        <f>Inskrivning!L69</f>
        <v>0</v>
      </c>
      <c r="E93" s="16">
        <f>Inskrivning!M69</f>
        <v>0</v>
      </c>
      <c r="F93" s="16">
        <f>Inskrivning!N69</f>
        <v>0</v>
      </c>
      <c r="G93" s="16">
        <f>Inskrivning!O69</f>
        <v>0</v>
      </c>
      <c r="H93" s="16">
        <f>Inskrivning!P69</f>
        <v>0</v>
      </c>
      <c r="I93" s="73">
        <f>Inskrivning!Q69</f>
        <v>0</v>
      </c>
      <c r="J93" s="16">
        <f>Inskrivning!R69</f>
        <v>0</v>
      </c>
      <c r="K93" s="16">
        <f>Inskrivning!S69</f>
        <v>0</v>
      </c>
      <c r="L93" s="16">
        <f>Inskrivning!T69</f>
        <v>0</v>
      </c>
      <c r="M93" s="16">
        <f>Inskrivning!U69</f>
        <v>0</v>
      </c>
      <c r="N93" s="16">
        <f>Inskrivning!V69</f>
        <v>0</v>
      </c>
      <c r="O93" s="73">
        <f>Inskrivning!W69</f>
        <v>0</v>
      </c>
      <c r="P93" s="73">
        <f>Inskrivning!X69</f>
        <v>0</v>
      </c>
      <c r="Q93" s="112"/>
    </row>
    <row r="94" spans="1:17" s="22" customFormat="1" ht="17.100000000000001" customHeight="1" x14ac:dyDescent="0.3">
      <c r="A94" s="16">
        <f t="shared" si="1"/>
        <v>1</v>
      </c>
      <c r="B94" s="55" t="str">
        <f>Inskrivning!J71</f>
        <v/>
      </c>
      <c r="C94" s="35" t="str">
        <f>Inskrivning!K71</f>
        <v/>
      </c>
      <c r="D94" s="16">
        <f>Inskrivning!L71</f>
        <v>0</v>
      </c>
      <c r="E94" s="16">
        <f>Inskrivning!M71</f>
        <v>0</v>
      </c>
      <c r="F94" s="16">
        <f>Inskrivning!N71</f>
        <v>0</v>
      </c>
      <c r="G94" s="16">
        <f>Inskrivning!O71</f>
        <v>0</v>
      </c>
      <c r="H94" s="16">
        <f>Inskrivning!P71</f>
        <v>0</v>
      </c>
      <c r="I94" s="73">
        <f>Inskrivning!Q71</f>
        <v>0</v>
      </c>
      <c r="J94" s="16">
        <f>Inskrivning!R71</f>
        <v>0</v>
      </c>
      <c r="K94" s="16">
        <f>Inskrivning!S71</f>
        <v>0</v>
      </c>
      <c r="L94" s="16">
        <f>Inskrivning!T71</f>
        <v>0</v>
      </c>
      <c r="M94" s="16">
        <f>Inskrivning!U71</f>
        <v>0</v>
      </c>
      <c r="N94" s="16">
        <f>Inskrivning!V71</f>
        <v>0</v>
      </c>
      <c r="O94" s="73">
        <f>Inskrivning!W71</f>
        <v>0</v>
      </c>
      <c r="P94" s="73">
        <f>Inskrivning!X71</f>
        <v>0</v>
      </c>
      <c r="Q94" s="112"/>
    </row>
    <row r="95" spans="1:17" s="22" customFormat="1" ht="17.100000000000001" customHeight="1" x14ac:dyDescent="0.3">
      <c r="A95" s="16">
        <f t="shared" si="1"/>
        <v>1</v>
      </c>
      <c r="B95" s="55" t="str">
        <f>Inskrivning!J70</f>
        <v/>
      </c>
      <c r="C95" s="35" t="str">
        <f>Inskrivning!K70</f>
        <v/>
      </c>
      <c r="D95" s="16">
        <f>Inskrivning!L70</f>
        <v>0</v>
      </c>
      <c r="E95" s="16">
        <f>Inskrivning!M70</f>
        <v>0</v>
      </c>
      <c r="F95" s="16">
        <f>Inskrivning!N70</f>
        <v>0</v>
      </c>
      <c r="G95" s="16">
        <f>Inskrivning!O70</f>
        <v>0</v>
      </c>
      <c r="H95" s="16">
        <f>Inskrivning!P70</f>
        <v>0</v>
      </c>
      <c r="I95" s="73">
        <f>Inskrivning!Q70</f>
        <v>0</v>
      </c>
      <c r="J95" s="16">
        <f>Inskrivning!R70</f>
        <v>0</v>
      </c>
      <c r="K95" s="16">
        <f>Inskrivning!S70</f>
        <v>0</v>
      </c>
      <c r="L95" s="16">
        <f>Inskrivning!T70</f>
        <v>0</v>
      </c>
      <c r="M95" s="16">
        <f>Inskrivning!U70</f>
        <v>0</v>
      </c>
      <c r="N95" s="16">
        <f>Inskrivning!V70</f>
        <v>0</v>
      </c>
      <c r="O95" s="73">
        <f>Inskrivning!W70</f>
        <v>0</v>
      </c>
      <c r="P95" s="73">
        <f>Inskrivning!X70</f>
        <v>0</v>
      </c>
      <c r="Q95" s="112"/>
    </row>
    <row r="96" spans="1:17" s="22" customFormat="1" ht="17.100000000000001" customHeight="1" x14ac:dyDescent="0.3">
      <c r="A96" s="16">
        <f t="shared" si="1"/>
        <v>1</v>
      </c>
      <c r="B96" s="55" t="str">
        <f>Inskrivning!J81</f>
        <v/>
      </c>
      <c r="C96" s="35" t="str">
        <f>Inskrivning!K81</f>
        <v/>
      </c>
      <c r="D96" s="16">
        <f>Inskrivning!L81</f>
        <v>0</v>
      </c>
      <c r="E96" s="16">
        <f>Inskrivning!M81</f>
        <v>0</v>
      </c>
      <c r="F96" s="16">
        <f>Inskrivning!N81</f>
        <v>0</v>
      </c>
      <c r="G96" s="16">
        <f>Inskrivning!O81</f>
        <v>0</v>
      </c>
      <c r="H96" s="16">
        <f>Inskrivning!P81</f>
        <v>0</v>
      </c>
      <c r="I96" s="73">
        <f>Inskrivning!Q81</f>
        <v>0</v>
      </c>
      <c r="J96" s="16">
        <f>Inskrivning!R81</f>
        <v>0</v>
      </c>
      <c r="K96" s="16">
        <f>Inskrivning!S81</f>
        <v>0</v>
      </c>
      <c r="L96" s="16">
        <f>Inskrivning!T81</f>
        <v>0</v>
      </c>
      <c r="M96" s="16">
        <f>Inskrivning!U81</f>
        <v>0</v>
      </c>
      <c r="N96" s="16">
        <f>Inskrivning!V81</f>
        <v>0</v>
      </c>
      <c r="O96" s="73">
        <f>Inskrivning!W81</f>
        <v>0</v>
      </c>
      <c r="P96" s="73">
        <f>Inskrivning!X81</f>
        <v>0</v>
      </c>
      <c r="Q96" s="112"/>
    </row>
    <row r="97" spans="1:17" s="22" customFormat="1" ht="17.100000000000001" customHeight="1" x14ac:dyDescent="0.3">
      <c r="A97" s="16">
        <f t="shared" si="1"/>
        <v>1</v>
      </c>
      <c r="B97" s="55" t="str">
        <f>Inskrivning!J84</f>
        <v/>
      </c>
      <c r="C97" s="35" t="str">
        <f>Inskrivning!K84</f>
        <v/>
      </c>
      <c r="D97" s="16">
        <f>Inskrivning!L84</f>
        <v>0</v>
      </c>
      <c r="E97" s="16">
        <f>Inskrivning!M84</f>
        <v>0</v>
      </c>
      <c r="F97" s="16">
        <f>Inskrivning!N84</f>
        <v>0</v>
      </c>
      <c r="G97" s="16">
        <f>Inskrivning!O84</f>
        <v>0</v>
      </c>
      <c r="H97" s="16">
        <f>Inskrivning!P84</f>
        <v>0</v>
      </c>
      <c r="I97" s="73">
        <f>Inskrivning!Q84</f>
        <v>0</v>
      </c>
      <c r="J97" s="16">
        <f>Inskrivning!R84</f>
        <v>0</v>
      </c>
      <c r="K97" s="16">
        <f>Inskrivning!S84</f>
        <v>0</v>
      </c>
      <c r="L97" s="16">
        <f>Inskrivning!T84</f>
        <v>0</v>
      </c>
      <c r="M97" s="16">
        <f>Inskrivning!U84</f>
        <v>0</v>
      </c>
      <c r="N97" s="16">
        <f>Inskrivning!V84</f>
        <v>0</v>
      </c>
      <c r="O97" s="73">
        <f>Inskrivning!W84</f>
        <v>0</v>
      </c>
      <c r="P97" s="73">
        <f>Inskrivning!X84</f>
        <v>0</v>
      </c>
      <c r="Q97" s="112"/>
    </row>
    <row r="98" spans="1:17" s="22" customFormat="1" ht="17.100000000000001" customHeight="1" x14ac:dyDescent="0.3">
      <c r="A98" s="16">
        <f t="shared" si="1"/>
        <v>1</v>
      </c>
      <c r="B98" s="55" t="str">
        <f>Inskrivning!J72</f>
        <v/>
      </c>
      <c r="C98" s="35" t="str">
        <f>Inskrivning!K72</f>
        <v/>
      </c>
      <c r="D98" s="16">
        <f>Inskrivning!L72</f>
        <v>0</v>
      </c>
      <c r="E98" s="16">
        <f>Inskrivning!M72</f>
        <v>0</v>
      </c>
      <c r="F98" s="16">
        <f>Inskrivning!N72</f>
        <v>0</v>
      </c>
      <c r="G98" s="16">
        <f>Inskrivning!O72</f>
        <v>0</v>
      </c>
      <c r="H98" s="16">
        <f>Inskrivning!P72</f>
        <v>0</v>
      </c>
      <c r="I98" s="73">
        <f>Inskrivning!Q72</f>
        <v>0</v>
      </c>
      <c r="J98" s="16">
        <f>Inskrivning!R72</f>
        <v>0</v>
      </c>
      <c r="K98" s="16">
        <f>Inskrivning!S72</f>
        <v>0</v>
      </c>
      <c r="L98" s="16">
        <f>Inskrivning!T72</f>
        <v>0</v>
      </c>
      <c r="M98" s="16">
        <f>Inskrivning!U72</f>
        <v>0</v>
      </c>
      <c r="N98" s="16">
        <f>Inskrivning!V72</f>
        <v>0</v>
      </c>
      <c r="O98" s="73">
        <f>Inskrivning!W72</f>
        <v>0</v>
      </c>
      <c r="P98" s="73">
        <f>Inskrivning!X72</f>
        <v>0</v>
      </c>
      <c r="Q98" s="112"/>
    </row>
    <row r="99" spans="1:17" s="22" customFormat="1" ht="17.100000000000001" customHeight="1" x14ac:dyDescent="0.3">
      <c r="A99" s="16">
        <f t="shared" si="1"/>
        <v>1</v>
      </c>
      <c r="B99" s="55" t="str">
        <f>Inskrivning!J83</f>
        <v/>
      </c>
      <c r="C99" s="35" t="str">
        <f>Inskrivning!K83</f>
        <v/>
      </c>
      <c r="D99" s="16">
        <f>Inskrivning!L83</f>
        <v>0</v>
      </c>
      <c r="E99" s="16">
        <f>Inskrivning!M83</f>
        <v>0</v>
      </c>
      <c r="F99" s="16">
        <f>Inskrivning!N83</f>
        <v>0</v>
      </c>
      <c r="G99" s="16">
        <f>Inskrivning!O83</f>
        <v>0</v>
      </c>
      <c r="H99" s="16">
        <f>Inskrivning!P83</f>
        <v>0</v>
      </c>
      <c r="I99" s="73">
        <f>Inskrivning!Q83</f>
        <v>0</v>
      </c>
      <c r="J99" s="16">
        <f>Inskrivning!R83</f>
        <v>0</v>
      </c>
      <c r="K99" s="16">
        <f>Inskrivning!S83</f>
        <v>0</v>
      </c>
      <c r="L99" s="16">
        <f>Inskrivning!T83</f>
        <v>0</v>
      </c>
      <c r="M99" s="16">
        <f>Inskrivning!U83</f>
        <v>0</v>
      </c>
      <c r="N99" s="16">
        <f>Inskrivning!V83</f>
        <v>0</v>
      </c>
      <c r="O99" s="73">
        <f>Inskrivning!W83</f>
        <v>0</v>
      </c>
      <c r="P99" s="73">
        <f>Inskrivning!X83</f>
        <v>0</v>
      </c>
      <c r="Q99" s="112"/>
    </row>
    <row r="100" spans="1:17" s="22" customFormat="1" ht="17.100000000000001" customHeight="1" x14ac:dyDescent="0.3">
      <c r="A100" s="16">
        <f t="shared" si="1"/>
        <v>1</v>
      </c>
      <c r="B100" s="55" t="str">
        <f>Inskrivning!J76</f>
        <v/>
      </c>
      <c r="C100" s="35" t="str">
        <f>Inskrivning!K76</f>
        <v/>
      </c>
      <c r="D100" s="16">
        <f>Inskrivning!L76</f>
        <v>0</v>
      </c>
      <c r="E100" s="16">
        <f>Inskrivning!M76</f>
        <v>0</v>
      </c>
      <c r="F100" s="16">
        <f>Inskrivning!N76</f>
        <v>0</v>
      </c>
      <c r="G100" s="16">
        <f>Inskrivning!O76</f>
        <v>0</v>
      </c>
      <c r="H100" s="16">
        <f>Inskrivning!P76</f>
        <v>0</v>
      </c>
      <c r="I100" s="73">
        <f>Inskrivning!Q76</f>
        <v>0</v>
      </c>
      <c r="J100" s="16">
        <f>Inskrivning!R76</f>
        <v>0</v>
      </c>
      <c r="K100" s="16">
        <f>Inskrivning!S76</f>
        <v>0</v>
      </c>
      <c r="L100" s="16">
        <f>Inskrivning!T76</f>
        <v>0</v>
      </c>
      <c r="M100" s="16">
        <f>Inskrivning!U76</f>
        <v>0</v>
      </c>
      <c r="N100" s="16">
        <f>Inskrivning!V76</f>
        <v>0</v>
      </c>
      <c r="O100" s="73">
        <f>Inskrivning!W76</f>
        <v>0</v>
      </c>
      <c r="P100" s="73">
        <f>Inskrivning!X76</f>
        <v>0</v>
      </c>
      <c r="Q100" s="112"/>
    </row>
    <row r="101" spans="1:17" s="22" customFormat="1" ht="17.100000000000001" customHeight="1" x14ac:dyDescent="0.3">
      <c r="A101" s="16">
        <f t="shared" si="1"/>
        <v>1</v>
      </c>
      <c r="B101" s="55" t="str">
        <f>Inskrivning!J67</f>
        <v/>
      </c>
      <c r="C101" s="35" t="str">
        <f>Inskrivning!K67</f>
        <v/>
      </c>
      <c r="D101" s="16">
        <f>Inskrivning!L67</f>
        <v>0</v>
      </c>
      <c r="E101" s="16">
        <f>Inskrivning!M67</f>
        <v>0</v>
      </c>
      <c r="F101" s="16">
        <f>Inskrivning!N67</f>
        <v>0</v>
      </c>
      <c r="G101" s="16">
        <f>Inskrivning!O67</f>
        <v>0</v>
      </c>
      <c r="H101" s="16">
        <f>Inskrivning!P67</f>
        <v>0</v>
      </c>
      <c r="I101" s="73">
        <f>Inskrivning!Q67</f>
        <v>0</v>
      </c>
      <c r="J101" s="16">
        <f>Inskrivning!R67</f>
        <v>0</v>
      </c>
      <c r="K101" s="16">
        <f>Inskrivning!S67</f>
        <v>0</v>
      </c>
      <c r="L101" s="16">
        <f>Inskrivning!T67</f>
        <v>0</v>
      </c>
      <c r="M101" s="16">
        <f>Inskrivning!U67</f>
        <v>0</v>
      </c>
      <c r="N101" s="16">
        <f>Inskrivning!V67</f>
        <v>0</v>
      </c>
      <c r="O101" s="73">
        <f>Inskrivning!W67</f>
        <v>0</v>
      </c>
      <c r="P101" s="73">
        <f>Inskrivning!X67</f>
        <v>0</v>
      </c>
      <c r="Q101" s="112"/>
    </row>
    <row r="102" spans="1:17" s="22" customFormat="1" ht="17.100000000000001" customHeight="1" x14ac:dyDescent="0.3">
      <c r="A102" s="16">
        <f t="shared" si="1"/>
        <v>1</v>
      </c>
      <c r="B102" s="55" t="str">
        <f>Inskrivning!J101</f>
        <v/>
      </c>
      <c r="C102" s="35" t="str">
        <f>Inskrivning!K101</f>
        <v/>
      </c>
      <c r="D102" s="16">
        <f>Inskrivning!L101</f>
        <v>0</v>
      </c>
      <c r="E102" s="16">
        <f>Inskrivning!M101</f>
        <v>0</v>
      </c>
      <c r="F102" s="16">
        <f>Inskrivning!N101</f>
        <v>0</v>
      </c>
      <c r="G102" s="16">
        <f>Inskrivning!O101</f>
        <v>0</v>
      </c>
      <c r="H102" s="16">
        <f>Inskrivning!P101</f>
        <v>0</v>
      </c>
      <c r="I102" s="73">
        <f>Inskrivning!Q101</f>
        <v>0</v>
      </c>
      <c r="J102" s="16">
        <f>Inskrivning!R101</f>
        <v>0</v>
      </c>
      <c r="K102" s="16">
        <f>Inskrivning!S101</f>
        <v>0</v>
      </c>
      <c r="L102" s="16">
        <f>Inskrivning!T101</f>
        <v>0</v>
      </c>
      <c r="M102" s="16">
        <f>Inskrivning!U101</f>
        <v>0</v>
      </c>
      <c r="N102" s="16">
        <f>Inskrivning!V101</f>
        <v>0</v>
      </c>
      <c r="O102" s="73">
        <f>Inskrivning!W101</f>
        <v>0</v>
      </c>
      <c r="P102" s="73">
        <f>Inskrivning!X101</f>
        <v>0</v>
      </c>
      <c r="Q102" s="112"/>
    </row>
    <row r="103" spans="1:17" s="22" customFormat="1" ht="17.100000000000001" customHeight="1" x14ac:dyDescent="0.3">
      <c r="A103" s="16">
        <f t="shared" si="1"/>
        <v>1</v>
      </c>
      <c r="B103" s="55" t="str">
        <f>Inskrivning!J85</f>
        <v/>
      </c>
      <c r="C103" s="35" t="str">
        <f>Inskrivning!K85</f>
        <v/>
      </c>
      <c r="D103" s="16">
        <f>Inskrivning!L85</f>
        <v>0</v>
      </c>
      <c r="E103" s="16">
        <f>Inskrivning!M85</f>
        <v>0</v>
      </c>
      <c r="F103" s="16">
        <f>Inskrivning!N85</f>
        <v>0</v>
      </c>
      <c r="G103" s="16">
        <f>Inskrivning!O85</f>
        <v>0</v>
      </c>
      <c r="H103" s="16">
        <f>Inskrivning!P85</f>
        <v>0</v>
      </c>
      <c r="I103" s="73">
        <f>Inskrivning!Q85</f>
        <v>0</v>
      </c>
      <c r="J103" s="16">
        <f>Inskrivning!R85</f>
        <v>0</v>
      </c>
      <c r="K103" s="16">
        <f>Inskrivning!S85</f>
        <v>0</v>
      </c>
      <c r="L103" s="16">
        <f>Inskrivning!T85</f>
        <v>0</v>
      </c>
      <c r="M103" s="16">
        <f>Inskrivning!U85</f>
        <v>0</v>
      </c>
      <c r="N103" s="16">
        <f>Inskrivning!V85</f>
        <v>0</v>
      </c>
      <c r="O103" s="73">
        <f>Inskrivning!W85</f>
        <v>0</v>
      </c>
      <c r="P103" s="73">
        <f>Inskrivning!X85</f>
        <v>0</v>
      </c>
      <c r="Q103" s="112"/>
    </row>
    <row r="104" spans="1:17" s="22" customFormat="1" ht="17.100000000000001" customHeight="1" x14ac:dyDescent="0.3">
      <c r="A104" s="16">
        <f t="shared" si="1"/>
        <v>1</v>
      </c>
      <c r="B104" s="55" t="str">
        <f>Inskrivning!J103</f>
        <v/>
      </c>
      <c r="C104" s="35" t="str">
        <f>Inskrivning!K103</f>
        <v/>
      </c>
      <c r="D104" s="16">
        <f>Inskrivning!L103</f>
        <v>0</v>
      </c>
      <c r="E104" s="16">
        <f>Inskrivning!M103</f>
        <v>0</v>
      </c>
      <c r="F104" s="16">
        <f>Inskrivning!N103</f>
        <v>0</v>
      </c>
      <c r="G104" s="16">
        <f>Inskrivning!O103</f>
        <v>0</v>
      </c>
      <c r="H104" s="16">
        <f>Inskrivning!P103</f>
        <v>0</v>
      </c>
      <c r="I104" s="73">
        <f>Inskrivning!Q103</f>
        <v>0</v>
      </c>
      <c r="J104" s="16">
        <f>Inskrivning!R103</f>
        <v>0</v>
      </c>
      <c r="K104" s="16">
        <f>Inskrivning!S103</f>
        <v>0</v>
      </c>
      <c r="L104" s="16">
        <f>Inskrivning!T103</f>
        <v>0</v>
      </c>
      <c r="M104" s="16">
        <f>Inskrivning!U103</f>
        <v>0</v>
      </c>
      <c r="N104" s="16">
        <f>Inskrivning!V103</f>
        <v>0</v>
      </c>
      <c r="O104" s="73">
        <f>Inskrivning!W103</f>
        <v>0</v>
      </c>
      <c r="P104" s="73">
        <f>Inskrivning!X103</f>
        <v>0</v>
      </c>
      <c r="Q104" s="112"/>
    </row>
    <row r="105" spans="1:17" s="22" customFormat="1" ht="17.100000000000001" customHeight="1" x14ac:dyDescent="0.3">
      <c r="A105" s="16">
        <f t="shared" si="1"/>
        <v>1</v>
      </c>
      <c r="B105" s="55" t="str">
        <f>Inskrivning!J96</f>
        <v/>
      </c>
      <c r="C105" s="35" t="str">
        <f>Inskrivning!K96</f>
        <v/>
      </c>
      <c r="D105" s="16">
        <f>Inskrivning!L96</f>
        <v>0</v>
      </c>
      <c r="E105" s="16">
        <f>Inskrivning!M96</f>
        <v>0</v>
      </c>
      <c r="F105" s="16">
        <f>Inskrivning!N96</f>
        <v>0</v>
      </c>
      <c r="G105" s="16">
        <f>Inskrivning!O96</f>
        <v>0</v>
      </c>
      <c r="H105" s="16">
        <f>Inskrivning!P96</f>
        <v>0</v>
      </c>
      <c r="I105" s="73">
        <f>Inskrivning!Q96</f>
        <v>0</v>
      </c>
      <c r="J105" s="16">
        <f>Inskrivning!R96</f>
        <v>0</v>
      </c>
      <c r="K105" s="16">
        <f>Inskrivning!S96</f>
        <v>0</v>
      </c>
      <c r="L105" s="16">
        <f>Inskrivning!T96</f>
        <v>0</v>
      </c>
      <c r="M105" s="16">
        <f>Inskrivning!U96</f>
        <v>0</v>
      </c>
      <c r="N105" s="16">
        <f>Inskrivning!V96</f>
        <v>0</v>
      </c>
      <c r="O105" s="73">
        <f>Inskrivning!W96</f>
        <v>0</v>
      </c>
      <c r="P105" s="73">
        <f>Inskrivning!X96</f>
        <v>0</v>
      </c>
      <c r="Q105" s="112"/>
    </row>
    <row r="106" spans="1:17" s="22" customFormat="1" ht="17.100000000000001" customHeight="1" x14ac:dyDescent="0.3">
      <c r="A106" s="16">
        <f t="shared" si="1"/>
        <v>1</v>
      </c>
      <c r="B106" s="55" t="str">
        <f>Inskrivning!J100</f>
        <v/>
      </c>
      <c r="C106" s="35" t="str">
        <f>Inskrivning!K100</f>
        <v/>
      </c>
      <c r="D106" s="16">
        <f>Inskrivning!L100</f>
        <v>0</v>
      </c>
      <c r="E106" s="16">
        <f>Inskrivning!M100</f>
        <v>0</v>
      </c>
      <c r="F106" s="16">
        <f>Inskrivning!N100</f>
        <v>0</v>
      </c>
      <c r="G106" s="16">
        <f>Inskrivning!O100</f>
        <v>0</v>
      </c>
      <c r="H106" s="16">
        <f>Inskrivning!P100</f>
        <v>0</v>
      </c>
      <c r="I106" s="73">
        <f>Inskrivning!Q100</f>
        <v>0</v>
      </c>
      <c r="J106" s="16">
        <f>Inskrivning!R100</f>
        <v>0</v>
      </c>
      <c r="K106" s="16">
        <f>Inskrivning!S100</f>
        <v>0</v>
      </c>
      <c r="L106" s="16">
        <f>Inskrivning!T100</f>
        <v>0</v>
      </c>
      <c r="M106" s="16">
        <f>Inskrivning!U100</f>
        <v>0</v>
      </c>
      <c r="N106" s="16">
        <f>Inskrivning!V100</f>
        <v>0</v>
      </c>
      <c r="O106" s="73">
        <f>Inskrivning!W100</f>
        <v>0</v>
      </c>
      <c r="P106" s="73">
        <f>Inskrivning!X100</f>
        <v>0</v>
      </c>
      <c r="Q106" s="112"/>
    </row>
    <row r="107" spans="1:17" s="22" customFormat="1" ht="17.100000000000001" customHeight="1" x14ac:dyDescent="0.3">
      <c r="A107" s="16">
        <f t="shared" si="1"/>
        <v>1</v>
      </c>
      <c r="B107" s="55" t="str">
        <f>Inskrivning!J91</f>
        <v/>
      </c>
      <c r="C107" s="35" t="str">
        <f>Inskrivning!K91</f>
        <v/>
      </c>
      <c r="D107" s="16">
        <f>Inskrivning!L91</f>
        <v>0</v>
      </c>
      <c r="E107" s="16">
        <f>Inskrivning!M91</f>
        <v>0</v>
      </c>
      <c r="F107" s="16">
        <f>Inskrivning!N91</f>
        <v>0</v>
      </c>
      <c r="G107" s="16">
        <f>Inskrivning!O91</f>
        <v>0</v>
      </c>
      <c r="H107" s="16">
        <f>Inskrivning!P91</f>
        <v>0</v>
      </c>
      <c r="I107" s="73">
        <f>Inskrivning!Q91</f>
        <v>0</v>
      </c>
      <c r="J107" s="16">
        <f>Inskrivning!R91</f>
        <v>0</v>
      </c>
      <c r="K107" s="16">
        <f>Inskrivning!S91</f>
        <v>0</v>
      </c>
      <c r="L107" s="16">
        <f>Inskrivning!T91</f>
        <v>0</v>
      </c>
      <c r="M107" s="16">
        <f>Inskrivning!U91</f>
        <v>0</v>
      </c>
      <c r="N107" s="16">
        <f>Inskrivning!V91</f>
        <v>0</v>
      </c>
      <c r="O107" s="73">
        <f>Inskrivning!W91</f>
        <v>0</v>
      </c>
      <c r="P107" s="73">
        <f>Inskrivning!X91</f>
        <v>0</v>
      </c>
      <c r="Q107" s="112"/>
    </row>
    <row r="108" spans="1:17" s="22" customFormat="1" ht="17.100000000000001" customHeight="1" x14ac:dyDescent="0.3">
      <c r="A108" s="16">
        <f t="shared" si="1"/>
        <v>1</v>
      </c>
      <c r="B108" s="55" t="str">
        <f>Inskrivning!J97</f>
        <v/>
      </c>
      <c r="C108" s="35" t="str">
        <f>Inskrivning!K97</f>
        <v/>
      </c>
      <c r="D108" s="16">
        <f>Inskrivning!L97</f>
        <v>0</v>
      </c>
      <c r="E108" s="16">
        <f>Inskrivning!M97</f>
        <v>0</v>
      </c>
      <c r="F108" s="16">
        <f>Inskrivning!N97</f>
        <v>0</v>
      </c>
      <c r="G108" s="16">
        <f>Inskrivning!O97</f>
        <v>0</v>
      </c>
      <c r="H108" s="16">
        <f>Inskrivning!P97</f>
        <v>0</v>
      </c>
      <c r="I108" s="73">
        <f>Inskrivning!Q97</f>
        <v>0</v>
      </c>
      <c r="J108" s="16">
        <f>Inskrivning!R97</f>
        <v>0</v>
      </c>
      <c r="K108" s="16">
        <f>Inskrivning!S97</f>
        <v>0</v>
      </c>
      <c r="L108" s="16">
        <f>Inskrivning!T97</f>
        <v>0</v>
      </c>
      <c r="M108" s="16">
        <f>Inskrivning!U97</f>
        <v>0</v>
      </c>
      <c r="N108" s="16">
        <f>Inskrivning!V97</f>
        <v>0</v>
      </c>
      <c r="O108" s="73">
        <f>Inskrivning!W97</f>
        <v>0</v>
      </c>
      <c r="P108" s="73">
        <f>Inskrivning!X97</f>
        <v>0</v>
      </c>
      <c r="Q108" s="112"/>
    </row>
    <row r="109" spans="1:17" s="22" customFormat="1" ht="17.100000000000001" customHeight="1" x14ac:dyDescent="0.3">
      <c r="A109" s="16">
        <f t="shared" si="1"/>
        <v>1</v>
      </c>
      <c r="B109" s="55" t="str">
        <f>Inskrivning!J99</f>
        <v/>
      </c>
      <c r="C109" s="35" t="str">
        <f>Inskrivning!K99</f>
        <v/>
      </c>
      <c r="D109" s="16">
        <f>Inskrivning!L99</f>
        <v>0</v>
      </c>
      <c r="E109" s="16">
        <f>Inskrivning!M99</f>
        <v>0</v>
      </c>
      <c r="F109" s="16">
        <f>Inskrivning!N99</f>
        <v>0</v>
      </c>
      <c r="G109" s="16">
        <f>Inskrivning!O99</f>
        <v>0</v>
      </c>
      <c r="H109" s="16">
        <f>Inskrivning!P99</f>
        <v>0</v>
      </c>
      <c r="I109" s="73">
        <f>Inskrivning!Q99</f>
        <v>0</v>
      </c>
      <c r="J109" s="16">
        <f>Inskrivning!R99</f>
        <v>0</v>
      </c>
      <c r="K109" s="16">
        <f>Inskrivning!S99</f>
        <v>0</v>
      </c>
      <c r="L109" s="16">
        <f>Inskrivning!T99</f>
        <v>0</v>
      </c>
      <c r="M109" s="16">
        <f>Inskrivning!U99</f>
        <v>0</v>
      </c>
      <c r="N109" s="16">
        <f>Inskrivning!V99</f>
        <v>0</v>
      </c>
      <c r="O109" s="73">
        <f>Inskrivning!W99</f>
        <v>0</v>
      </c>
      <c r="P109" s="73">
        <f>Inskrivning!X99</f>
        <v>0</v>
      </c>
      <c r="Q109" s="112"/>
    </row>
    <row r="110" spans="1:17" s="22" customFormat="1" ht="17.100000000000001" customHeight="1" x14ac:dyDescent="0.3">
      <c r="A110" s="16">
        <f t="shared" si="1"/>
        <v>1</v>
      </c>
      <c r="B110" s="55" t="str">
        <f>Inskrivning!J104</f>
        <v/>
      </c>
      <c r="C110" s="35" t="str">
        <f>Inskrivning!K104</f>
        <v/>
      </c>
      <c r="D110" s="16">
        <f>Inskrivning!L104</f>
        <v>0</v>
      </c>
      <c r="E110" s="16">
        <f>Inskrivning!M104</f>
        <v>0</v>
      </c>
      <c r="F110" s="16">
        <f>Inskrivning!N104</f>
        <v>0</v>
      </c>
      <c r="G110" s="16">
        <f>Inskrivning!O104</f>
        <v>0</v>
      </c>
      <c r="H110" s="16">
        <f>Inskrivning!P104</f>
        <v>0</v>
      </c>
      <c r="I110" s="73">
        <f>Inskrivning!Q104</f>
        <v>0</v>
      </c>
      <c r="J110" s="16">
        <f>Inskrivning!R104</f>
        <v>0</v>
      </c>
      <c r="K110" s="16">
        <f>Inskrivning!S104</f>
        <v>0</v>
      </c>
      <c r="L110" s="16">
        <f>Inskrivning!T104</f>
        <v>0</v>
      </c>
      <c r="M110" s="16">
        <f>Inskrivning!U104</f>
        <v>0</v>
      </c>
      <c r="N110" s="16">
        <f>Inskrivning!V104</f>
        <v>0</v>
      </c>
      <c r="O110" s="73">
        <f>Inskrivning!W104</f>
        <v>0</v>
      </c>
      <c r="P110" s="73">
        <f>Inskrivning!X104</f>
        <v>0</v>
      </c>
      <c r="Q110" s="112"/>
    </row>
    <row r="111" spans="1:17" s="22" customFormat="1" ht="17.100000000000001" customHeight="1" x14ac:dyDescent="0.3">
      <c r="A111" s="16">
        <f t="shared" si="1"/>
        <v>1</v>
      </c>
      <c r="B111" s="55" t="str">
        <f>Inskrivning!J94</f>
        <v/>
      </c>
      <c r="C111" s="35" t="str">
        <f>Inskrivning!K94</f>
        <v/>
      </c>
      <c r="D111" s="16">
        <f>Inskrivning!L94</f>
        <v>0</v>
      </c>
      <c r="E111" s="16">
        <f>Inskrivning!M94</f>
        <v>0</v>
      </c>
      <c r="F111" s="16">
        <f>Inskrivning!N94</f>
        <v>0</v>
      </c>
      <c r="G111" s="16">
        <f>Inskrivning!O94</f>
        <v>0</v>
      </c>
      <c r="H111" s="16">
        <f>Inskrivning!P94</f>
        <v>0</v>
      </c>
      <c r="I111" s="73">
        <f>Inskrivning!Q94</f>
        <v>0</v>
      </c>
      <c r="J111" s="16">
        <f>Inskrivning!R94</f>
        <v>0</v>
      </c>
      <c r="K111" s="16">
        <f>Inskrivning!S94</f>
        <v>0</v>
      </c>
      <c r="L111" s="16">
        <f>Inskrivning!T94</f>
        <v>0</v>
      </c>
      <c r="M111" s="16">
        <f>Inskrivning!U94</f>
        <v>0</v>
      </c>
      <c r="N111" s="16">
        <f>Inskrivning!V94</f>
        <v>0</v>
      </c>
      <c r="O111" s="73">
        <f>Inskrivning!W94</f>
        <v>0</v>
      </c>
      <c r="P111" s="73">
        <f>Inskrivning!X94</f>
        <v>0</v>
      </c>
      <c r="Q111" s="112"/>
    </row>
    <row r="112" spans="1:17" s="22" customFormat="1" ht="17.100000000000001" customHeight="1" x14ac:dyDescent="0.3">
      <c r="A112" s="16">
        <f t="shared" si="1"/>
        <v>1</v>
      </c>
      <c r="B112" s="55" t="str">
        <f>Inskrivning!J98</f>
        <v/>
      </c>
      <c r="C112" s="35" t="str">
        <f>Inskrivning!K98</f>
        <v/>
      </c>
      <c r="D112" s="16">
        <f>Inskrivning!L98</f>
        <v>0</v>
      </c>
      <c r="E112" s="16">
        <f>Inskrivning!M98</f>
        <v>0</v>
      </c>
      <c r="F112" s="16">
        <f>Inskrivning!N98</f>
        <v>0</v>
      </c>
      <c r="G112" s="16">
        <f>Inskrivning!O98</f>
        <v>0</v>
      </c>
      <c r="H112" s="16">
        <f>Inskrivning!P98</f>
        <v>0</v>
      </c>
      <c r="I112" s="73">
        <f>Inskrivning!Q98</f>
        <v>0</v>
      </c>
      <c r="J112" s="16">
        <f>Inskrivning!R98</f>
        <v>0</v>
      </c>
      <c r="K112" s="16">
        <f>Inskrivning!S98</f>
        <v>0</v>
      </c>
      <c r="L112" s="16">
        <f>Inskrivning!T98</f>
        <v>0</v>
      </c>
      <c r="M112" s="16">
        <f>Inskrivning!U98</f>
        <v>0</v>
      </c>
      <c r="N112" s="16">
        <f>Inskrivning!V98</f>
        <v>0</v>
      </c>
      <c r="O112" s="73">
        <f>Inskrivning!W98</f>
        <v>0</v>
      </c>
      <c r="P112" s="73">
        <f>Inskrivning!X98</f>
        <v>0</v>
      </c>
      <c r="Q112" s="112"/>
    </row>
    <row r="113" spans="1:17" s="22" customFormat="1" ht="17.100000000000001" customHeight="1" x14ac:dyDescent="0.3">
      <c r="A113" s="16">
        <f t="shared" si="1"/>
        <v>1</v>
      </c>
      <c r="B113" s="55" t="str">
        <f>Inskrivning!J93</f>
        <v/>
      </c>
      <c r="C113" s="35" t="str">
        <f>Inskrivning!K93</f>
        <v/>
      </c>
      <c r="D113" s="16">
        <f>Inskrivning!L93</f>
        <v>0</v>
      </c>
      <c r="E113" s="16">
        <f>Inskrivning!M93</f>
        <v>0</v>
      </c>
      <c r="F113" s="16">
        <f>Inskrivning!N93</f>
        <v>0</v>
      </c>
      <c r="G113" s="16">
        <f>Inskrivning!O93</f>
        <v>0</v>
      </c>
      <c r="H113" s="16">
        <f>Inskrivning!P93</f>
        <v>0</v>
      </c>
      <c r="I113" s="73">
        <f>Inskrivning!Q93</f>
        <v>0</v>
      </c>
      <c r="J113" s="16">
        <f>Inskrivning!R93</f>
        <v>0</v>
      </c>
      <c r="K113" s="16">
        <f>Inskrivning!S93</f>
        <v>0</v>
      </c>
      <c r="L113" s="16">
        <f>Inskrivning!T93</f>
        <v>0</v>
      </c>
      <c r="M113" s="16">
        <f>Inskrivning!U93</f>
        <v>0</v>
      </c>
      <c r="N113" s="16">
        <f>Inskrivning!V93</f>
        <v>0</v>
      </c>
      <c r="O113" s="73">
        <f>Inskrivning!W93</f>
        <v>0</v>
      </c>
      <c r="P113" s="73">
        <f>Inskrivning!X93</f>
        <v>0</v>
      </c>
      <c r="Q113" s="112"/>
    </row>
    <row r="114" spans="1:17" s="22" customFormat="1" ht="17.100000000000001" customHeight="1" x14ac:dyDescent="0.3">
      <c r="A114" s="16">
        <f t="shared" si="1"/>
        <v>1</v>
      </c>
      <c r="B114" s="55" t="str">
        <f>Inskrivning!J89</f>
        <v/>
      </c>
      <c r="C114" s="35" t="str">
        <f>Inskrivning!K89</f>
        <v/>
      </c>
      <c r="D114" s="16">
        <f>Inskrivning!L89</f>
        <v>0</v>
      </c>
      <c r="E114" s="16">
        <f>Inskrivning!M89</f>
        <v>0</v>
      </c>
      <c r="F114" s="16">
        <f>Inskrivning!N89</f>
        <v>0</v>
      </c>
      <c r="G114" s="16">
        <f>Inskrivning!O89</f>
        <v>0</v>
      </c>
      <c r="H114" s="16">
        <f>Inskrivning!P89</f>
        <v>0</v>
      </c>
      <c r="I114" s="73">
        <f>Inskrivning!Q89</f>
        <v>0</v>
      </c>
      <c r="J114" s="16">
        <f>Inskrivning!R89</f>
        <v>0</v>
      </c>
      <c r="K114" s="16">
        <f>Inskrivning!S89</f>
        <v>0</v>
      </c>
      <c r="L114" s="16">
        <f>Inskrivning!T89</f>
        <v>0</v>
      </c>
      <c r="M114" s="16">
        <f>Inskrivning!U89</f>
        <v>0</v>
      </c>
      <c r="N114" s="16">
        <f>Inskrivning!V89</f>
        <v>0</v>
      </c>
      <c r="O114" s="73">
        <f>Inskrivning!W89</f>
        <v>0</v>
      </c>
      <c r="P114" s="73">
        <f>Inskrivning!X89</f>
        <v>0</v>
      </c>
      <c r="Q114" s="112"/>
    </row>
    <row r="115" spans="1:17" s="22" customFormat="1" ht="17.100000000000001" customHeight="1" x14ac:dyDescent="0.3">
      <c r="A115" s="16">
        <f t="shared" si="1"/>
        <v>1</v>
      </c>
      <c r="B115" s="55" t="str">
        <f>Inskrivning!J92</f>
        <v/>
      </c>
      <c r="C115" s="35" t="str">
        <f>Inskrivning!K92</f>
        <v/>
      </c>
      <c r="D115" s="16">
        <f>Inskrivning!L92</f>
        <v>0</v>
      </c>
      <c r="E115" s="16">
        <f>Inskrivning!M92</f>
        <v>0</v>
      </c>
      <c r="F115" s="16">
        <f>Inskrivning!N92</f>
        <v>0</v>
      </c>
      <c r="G115" s="16">
        <f>Inskrivning!O92</f>
        <v>0</v>
      </c>
      <c r="H115" s="16">
        <f>Inskrivning!P92</f>
        <v>0</v>
      </c>
      <c r="I115" s="73">
        <f>Inskrivning!Q92</f>
        <v>0</v>
      </c>
      <c r="J115" s="16">
        <f>Inskrivning!R92</f>
        <v>0</v>
      </c>
      <c r="K115" s="16">
        <f>Inskrivning!S92</f>
        <v>0</v>
      </c>
      <c r="L115" s="16">
        <f>Inskrivning!T92</f>
        <v>0</v>
      </c>
      <c r="M115" s="16">
        <f>Inskrivning!U92</f>
        <v>0</v>
      </c>
      <c r="N115" s="16">
        <f>Inskrivning!V92</f>
        <v>0</v>
      </c>
      <c r="O115" s="73">
        <f>Inskrivning!W92</f>
        <v>0</v>
      </c>
      <c r="P115" s="73">
        <f>Inskrivning!X92</f>
        <v>0</v>
      </c>
      <c r="Q115" s="112"/>
    </row>
    <row r="116" spans="1:17" s="22" customFormat="1" ht="17.100000000000001" customHeight="1" x14ac:dyDescent="0.3">
      <c r="A116" s="16">
        <f t="shared" si="1"/>
        <v>1</v>
      </c>
      <c r="B116" s="55" t="str">
        <f>Inskrivning!J87</f>
        <v/>
      </c>
      <c r="C116" s="35" t="str">
        <f>Inskrivning!K87</f>
        <v/>
      </c>
      <c r="D116" s="16">
        <f>Inskrivning!L87</f>
        <v>0</v>
      </c>
      <c r="E116" s="16">
        <f>Inskrivning!M87</f>
        <v>0</v>
      </c>
      <c r="F116" s="16">
        <f>Inskrivning!N87</f>
        <v>0</v>
      </c>
      <c r="G116" s="16">
        <f>Inskrivning!O87</f>
        <v>0</v>
      </c>
      <c r="H116" s="16">
        <f>Inskrivning!P87</f>
        <v>0</v>
      </c>
      <c r="I116" s="73">
        <f>Inskrivning!Q87</f>
        <v>0</v>
      </c>
      <c r="J116" s="16">
        <f>Inskrivning!R87</f>
        <v>0</v>
      </c>
      <c r="K116" s="16">
        <f>Inskrivning!S87</f>
        <v>0</v>
      </c>
      <c r="L116" s="16">
        <f>Inskrivning!T87</f>
        <v>0</v>
      </c>
      <c r="M116" s="16">
        <f>Inskrivning!U87</f>
        <v>0</v>
      </c>
      <c r="N116" s="16">
        <f>Inskrivning!V87</f>
        <v>0</v>
      </c>
      <c r="O116" s="73">
        <f>Inskrivning!W87</f>
        <v>0</v>
      </c>
      <c r="P116" s="73">
        <f>Inskrivning!X87</f>
        <v>0</v>
      </c>
      <c r="Q116" s="112"/>
    </row>
    <row r="117" spans="1:17" s="22" customFormat="1" ht="17.100000000000001" customHeight="1" x14ac:dyDescent="0.3">
      <c r="A117" s="16">
        <f t="shared" si="1"/>
        <v>1</v>
      </c>
      <c r="B117" s="55" t="str">
        <f>Inskrivning!J105</f>
        <v/>
      </c>
      <c r="C117" s="35" t="str">
        <f>Inskrivning!K105</f>
        <v/>
      </c>
      <c r="D117" s="16">
        <f>Inskrivning!L105</f>
        <v>0</v>
      </c>
      <c r="E117" s="16">
        <f>Inskrivning!M105</f>
        <v>0</v>
      </c>
      <c r="F117" s="16">
        <f>Inskrivning!N105</f>
        <v>0</v>
      </c>
      <c r="G117" s="16">
        <f>Inskrivning!O105</f>
        <v>0</v>
      </c>
      <c r="H117" s="16">
        <f>Inskrivning!P105</f>
        <v>0</v>
      </c>
      <c r="I117" s="73">
        <f>Inskrivning!Q105</f>
        <v>0</v>
      </c>
      <c r="J117" s="16">
        <f>Inskrivning!R105</f>
        <v>0</v>
      </c>
      <c r="K117" s="16">
        <f>Inskrivning!S105</f>
        <v>0</v>
      </c>
      <c r="L117" s="16">
        <f>Inskrivning!T105</f>
        <v>0</v>
      </c>
      <c r="M117" s="16">
        <f>Inskrivning!U105</f>
        <v>0</v>
      </c>
      <c r="N117" s="16">
        <f>Inskrivning!V105</f>
        <v>0</v>
      </c>
      <c r="O117" s="73">
        <f>Inskrivning!W105</f>
        <v>0</v>
      </c>
      <c r="P117" s="73">
        <f>Inskrivning!X105</f>
        <v>0</v>
      </c>
      <c r="Q117" s="112"/>
    </row>
    <row r="118" spans="1:17" s="22" customFormat="1" ht="17.100000000000001" customHeight="1" x14ac:dyDescent="0.3">
      <c r="A118" s="16">
        <f t="shared" si="1"/>
        <v>1</v>
      </c>
      <c r="B118" s="55" t="str">
        <f>Inskrivning!J95</f>
        <v/>
      </c>
      <c r="C118" s="35" t="str">
        <f>Inskrivning!K95</f>
        <v/>
      </c>
      <c r="D118" s="16">
        <f>Inskrivning!L95</f>
        <v>0</v>
      </c>
      <c r="E118" s="16">
        <f>Inskrivning!M95</f>
        <v>0</v>
      </c>
      <c r="F118" s="16">
        <f>Inskrivning!N95</f>
        <v>0</v>
      </c>
      <c r="G118" s="16">
        <f>Inskrivning!O95</f>
        <v>0</v>
      </c>
      <c r="H118" s="16">
        <f>Inskrivning!P95</f>
        <v>0</v>
      </c>
      <c r="I118" s="73">
        <f>Inskrivning!Q95</f>
        <v>0</v>
      </c>
      <c r="J118" s="16">
        <f>Inskrivning!R95</f>
        <v>0</v>
      </c>
      <c r="K118" s="16">
        <f>Inskrivning!S95</f>
        <v>0</v>
      </c>
      <c r="L118" s="16">
        <f>Inskrivning!T95</f>
        <v>0</v>
      </c>
      <c r="M118" s="16">
        <f>Inskrivning!U95</f>
        <v>0</v>
      </c>
      <c r="N118" s="16">
        <f>Inskrivning!V95</f>
        <v>0</v>
      </c>
      <c r="O118" s="73">
        <f>Inskrivning!W95</f>
        <v>0</v>
      </c>
      <c r="P118" s="73">
        <f>Inskrivning!X95</f>
        <v>0</v>
      </c>
      <c r="Q118" s="112"/>
    </row>
    <row r="119" spans="1:17" s="22" customFormat="1" ht="17.100000000000001" customHeight="1" x14ac:dyDescent="0.3">
      <c r="A119" s="16">
        <f t="shared" si="1"/>
        <v>1</v>
      </c>
      <c r="B119" s="55" t="str">
        <f>Inskrivning!J102</f>
        <v/>
      </c>
      <c r="C119" s="35" t="str">
        <f>Inskrivning!K102</f>
        <v/>
      </c>
      <c r="D119" s="16">
        <f>Inskrivning!L102</f>
        <v>0</v>
      </c>
      <c r="E119" s="16">
        <f>Inskrivning!M102</f>
        <v>0</v>
      </c>
      <c r="F119" s="16">
        <f>Inskrivning!N102</f>
        <v>0</v>
      </c>
      <c r="G119" s="16">
        <f>Inskrivning!O102</f>
        <v>0</v>
      </c>
      <c r="H119" s="16">
        <f>Inskrivning!P102</f>
        <v>0</v>
      </c>
      <c r="I119" s="73">
        <f>Inskrivning!Q102</f>
        <v>0</v>
      </c>
      <c r="J119" s="16">
        <f>Inskrivning!R102</f>
        <v>0</v>
      </c>
      <c r="K119" s="16">
        <f>Inskrivning!S102</f>
        <v>0</v>
      </c>
      <c r="L119" s="16">
        <f>Inskrivning!T102</f>
        <v>0</v>
      </c>
      <c r="M119" s="16">
        <f>Inskrivning!U102</f>
        <v>0</v>
      </c>
      <c r="N119" s="16">
        <f>Inskrivning!V102</f>
        <v>0</v>
      </c>
      <c r="O119" s="73">
        <f>Inskrivning!W102</f>
        <v>0</v>
      </c>
      <c r="P119" s="73">
        <f>Inskrivning!X102</f>
        <v>0</v>
      </c>
      <c r="Q119" s="112"/>
    </row>
    <row r="120" spans="1:17" s="22" customFormat="1" ht="17.100000000000001" customHeight="1" x14ac:dyDescent="0.3">
      <c r="A120" s="16">
        <f t="shared" si="1"/>
        <v>1</v>
      </c>
      <c r="B120" s="55" t="str">
        <f>Inskrivning!J106</f>
        <v/>
      </c>
      <c r="C120" s="35" t="str">
        <f>Inskrivning!K106</f>
        <v/>
      </c>
      <c r="D120" s="16">
        <f>Inskrivning!L106</f>
        <v>0</v>
      </c>
      <c r="E120" s="16">
        <f>Inskrivning!M106</f>
        <v>0</v>
      </c>
      <c r="F120" s="16">
        <f>Inskrivning!N106</f>
        <v>0</v>
      </c>
      <c r="G120" s="16">
        <f>Inskrivning!O106</f>
        <v>0</v>
      </c>
      <c r="H120" s="16">
        <f>Inskrivning!P106</f>
        <v>0</v>
      </c>
      <c r="I120" s="73">
        <f>Inskrivning!Q106</f>
        <v>0</v>
      </c>
      <c r="J120" s="16">
        <f>Inskrivning!R106</f>
        <v>0</v>
      </c>
      <c r="K120" s="16">
        <f>Inskrivning!S106</f>
        <v>0</v>
      </c>
      <c r="L120" s="16">
        <f>Inskrivning!T106</f>
        <v>0</v>
      </c>
      <c r="M120" s="16">
        <f>Inskrivning!U106</f>
        <v>0</v>
      </c>
      <c r="N120" s="16">
        <f>Inskrivning!V106</f>
        <v>0</v>
      </c>
      <c r="O120" s="73">
        <f>Inskrivning!W106</f>
        <v>0</v>
      </c>
      <c r="P120" s="73">
        <f>Inskrivning!X106</f>
        <v>0</v>
      </c>
      <c r="Q120" s="112"/>
    </row>
    <row r="121" spans="1:17" s="22" customFormat="1" ht="17.100000000000001" customHeight="1" x14ac:dyDescent="0.3">
      <c r="A121" s="16">
        <f t="shared" si="1"/>
        <v>1</v>
      </c>
      <c r="B121" s="55" t="str">
        <f>Inskrivning!J86</f>
        <v/>
      </c>
      <c r="C121" s="35" t="str">
        <f>Inskrivning!K86</f>
        <v/>
      </c>
      <c r="D121" s="16">
        <f>Inskrivning!L86</f>
        <v>0</v>
      </c>
      <c r="E121" s="16">
        <f>Inskrivning!M86</f>
        <v>0</v>
      </c>
      <c r="F121" s="16">
        <f>Inskrivning!N86</f>
        <v>0</v>
      </c>
      <c r="G121" s="16">
        <f>Inskrivning!O86</f>
        <v>0</v>
      </c>
      <c r="H121" s="16">
        <f>Inskrivning!P86</f>
        <v>0</v>
      </c>
      <c r="I121" s="73">
        <f>Inskrivning!Q86</f>
        <v>0</v>
      </c>
      <c r="J121" s="16">
        <f>Inskrivning!R86</f>
        <v>0</v>
      </c>
      <c r="K121" s="16">
        <f>Inskrivning!S86</f>
        <v>0</v>
      </c>
      <c r="L121" s="16">
        <f>Inskrivning!T86</f>
        <v>0</v>
      </c>
      <c r="M121" s="16">
        <f>Inskrivning!U86</f>
        <v>0</v>
      </c>
      <c r="N121" s="16">
        <f>Inskrivning!V86</f>
        <v>0</v>
      </c>
      <c r="O121" s="73">
        <f>Inskrivning!W86</f>
        <v>0</v>
      </c>
      <c r="P121" s="73">
        <f>Inskrivning!X86</f>
        <v>0</v>
      </c>
      <c r="Q121" s="112"/>
    </row>
    <row r="122" spans="1:17" s="22" customFormat="1" ht="17.100000000000001" customHeight="1" x14ac:dyDescent="0.3">
      <c r="A122" s="16">
        <f t="shared" si="1"/>
        <v>1</v>
      </c>
      <c r="B122" s="55" t="str">
        <f>Inskrivning!J107</f>
        <v/>
      </c>
      <c r="C122" s="35" t="str">
        <f>Inskrivning!K107</f>
        <v/>
      </c>
      <c r="D122" s="16">
        <f>Inskrivning!L107</f>
        <v>0</v>
      </c>
      <c r="E122" s="16">
        <f>Inskrivning!M107</f>
        <v>0</v>
      </c>
      <c r="F122" s="16">
        <f>Inskrivning!N107</f>
        <v>0</v>
      </c>
      <c r="G122" s="16">
        <f>Inskrivning!O107</f>
        <v>0</v>
      </c>
      <c r="H122" s="16">
        <f>Inskrivning!P107</f>
        <v>0</v>
      </c>
      <c r="I122" s="73">
        <f>Inskrivning!Q107</f>
        <v>0</v>
      </c>
      <c r="J122" s="16">
        <f>Inskrivning!R107</f>
        <v>0</v>
      </c>
      <c r="K122" s="16">
        <f>Inskrivning!S107</f>
        <v>0</v>
      </c>
      <c r="L122" s="16">
        <f>Inskrivning!T107</f>
        <v>0</v>
      </c>
      <c r="M122" s="16">
        <f>Inskrivning!U107</f>
        <v>0</v>
      </c>
      <c r="N122" s="16">
        <f>Inskrivning!V107</f>
        <v>0</v>
      </c>
      <c r="O122" s="73">
        <f>Inskrivning!W107</f>
        <v>0</v>
      </c>
      <c r="P122" s="73">
        <f>Inskrivning!X107</f>
        <v>0</v>
      </c>
      <c r="Q122" s="112"/>
    </row>
    <row r="123" spans="1:17" s="22" customFormat="1" ht="17.100000000000001" customHeight="1" x14ac:dyDescent="0.3">
      <c r="A123" s="16">
        <f t="shared" si="1"/>
        <v>1</v>
      </c>
      <c r="B123" s="55" t="str">
        <f>Inskrivning!J116</f>
        <v/>
      </c>
      <c r="C123" s="35" t="str">
        <f>Inskrivning!K116</f>
        <v/>
      </c>
      <c r="D123" s="16">
        <f>Inskrivning!L116</f>
        <v>0</v>
      </c>
      <c r="E123" s="16">
        <f>Inskrivning!M116</f>
        <v>0</v>
      </c>
      <c r="F123" s="16">
        <f>Inskrivning!N116</f>
        <v>0</v>
      </c>
      <c r="G123" s="16">
        <f>Inskrivning!O116</f>
        <v>0</v>
      </c>
      <c r="H123" s="16">
        <f>Inskrivning!P116</f>
        <v>0</v>
      </c>
      <c r="I123" s="73">
        <f>Inskrivning!Q116</f>
        <v>0</v>
      </c>
      <c r="J123" s="16">
        <f>Inskrivning!R116</f>
        <v>0</v>
      </c>
      <c r="K123" s="16">
        <f>Inskrivning!S116</f>
        <v>0</v>
      </c>
      <c r="L123" s="16">
        <f>Inskrivning!T116</f>
        <v>0</v>
      </c>
      <c r="M123" s="16">
        <f>Inskrivning!U116</f>
        <v>0</v>
      </c>
      <c r="N123" s="16">
        <f>Inskrivning!V116</f>
        <v>0</v>
      </c>
      <c r="O123" s="73">
        <f>Inskrivning!W116</f>
        <v>0</v>
      </c>
      <c r="P123" s="73">
        <f>Inskrivning!X116</f>
        <v>0</v>
      </c>
      <c r="Q123" s="112"/>
    </row>
    <row r="124" spans="1:17" s="22" customFormat="1" ht="17.100000000000001" customHeight="1" x14ac:dyDescent="0.3">
      <c r="A124" s="16">
        <f t="shared" si="1"/>
        <v>1</v>
      </c>
      <c r="B124" s="55" t="str">
        <f>Inskrivning!J117</f>
        <v/>
      </c>
      <c r="C124" s="35" t="str">
        <f>Inskrivning!K117</f>
        <v/>
      </c>
      <c r="D124" s="16">
        <f>Inskrivning!L117</f>
        <v>0</v>
      </c>
      <c r="E124" s="16">
        <f>Inskrivning!M117</f>
        <v>0</v>
      </c>
      <c r="F124" s="16">
        <f>Inskrivning!N117</f>
        <v>0</v>
      </c>
      <c r="G124" s="16">
        <f>Inskrivning!O117</f>
        <v>0</v>
      </c>
      <c r="H124" s="16">
        <f>Inskrivning!P117</f>
        <v>0</v>
      </c>
      <c r="I124" s="73">
        <f>Inskrivning!Q117</f>
        <v>0</v>
      </c>
      <c r="J124" s="16">
        <f>Inskrivning!R117</f>
        <v>0</v>
      </c>
      <c r="K124" s="16">
        <f>Inskrivning!S117</f>
        <v>0</v>
      </c>
      <c r="L124" s="16">
        <f>Inskrivning!T117</f>
        <v>0</v>
      </c>
      <c r="M124" s="16">
        <f>Inskrivning!U117</f>
        <v>0</v>
      </c>
      <c r="N124" s="16">
        <f>Inskrivning!V117</f>
        <v>0</v>
      </c>
      <c r="O124" s="73">
        <f>Inskrivning!W117</f>
        <v>0</v>
      </c>
      <c r="P124" s="73">
        <f>Inskrivning!X117</f>
        <v>0</v>
      </c>
      <c r="Q124" s="112"/>
    </row>
    <row r="125" spans="1:17" s="22" customFormat="1" ht="17.100000000000001" customHeight="1" x14ac:dyDescent="0.3">
      <c r="A125" s="16">
        <f t="shared" si="1"/>
        <v>1</v>
      </c>
      <c r="B125" s="55" t="str">
        <f>Inskrivning!J118</f>
        <v/>
      </c>
      <c r="C125" s="35" t="str">
        <f>Inskrivning!K118</f>
        <v/>
      </c>
      <c r="D125" s="16">
        <f>Inskrivning!L118</f>
        <v>0</v>
      </c>
      <c r="E125" s="16">
        <f>Inskrivning!M118</f>
        <v>0</v>
      </c>
      <c r="F125" s="16">
        <f>Inskrivning!N118</f>
        <v>0</v>
      </c>
      <c r="G125" s="16">
        <f>Inskrivning!O118</f>
        <v>0</v>
      </c>
      <c r="H125" s="16">
        <f>Inskrivning!P118</f>
        <v>0</v>
      </c>
      <c r="I125" s="73">
        <f>Inskrivning!Q118</f>
        <v>0</v>
      </c>
      <c r="J125" s="16">
        <f>Inskrivning!R118</f>
        <v>0</v>
      </c>
      <c r="K125" s="16">
        <f>Inskrivning!S118</f>
        <v>0</v>
      </c>
      <c r="L125" s="16">
        <f>Inskrivning!T118</f>
        <v>0</v>
      </c>
      <c r="M125" s="16">
        <f>Inskrivning!U118</f>
        <v>0</v>
      </c>
      <c r="N125" s="16">
        <f>Inskrivning!V118</f>
        <v>0</v>
      </c>
      <c r="O125" s="73">
        <f>Inskrivning!W118</f>
        <v>0</v>
      </c>
      <c r="P125" s="73">
        <f>Inskrivning!X118</f>
        <v>0</v>
      </c>
      <c r="Q125" s="112"/>
    </row>
    <row r="126" spans="1:17" s="22" customFormat="1" ht="17.100000000000001" customHeight="1" x14ac:dyDescent="0.3">
      <c r="A126" s="16">
        <f t="shared" si="1"/>
        <v>1</v>
      </c>
      <c r="B126" s="55" t="str">
        <f>Inskrivning!J120</f>
        <v/>
      </c>
      <c r="C126" s="35" t="str">
        <f>Inskrivning!K120</f>
        <v/>
      </c>
      <c r="D126" s="16">
        <f>Inskrivning!L120</f>
        <v>0</v>
      </c>
      <c r="E126" s="16">
        <f>Inskrivning!M120</f>
        <v>0</v>
      </c>
      <c r="F126" s="16">
        <f>Inskrivning!N120</f>
        <v>0</v>
      </c>
      <c r="G126" s="16">
        <f>Inskrivning!O120</f>
        <v>0</v>
      </c>
      <c r="H126" s="16">
        <f>Inskrivning!P120</f>
        <v>0</v>
      </c>
      <c r="I126" s="73">
        <f>Inskrivning!Q120</f>
        <v>0</v>
      </c>
      <c r="J126" s="16">
        <f>Inskrivning!R120</f>
        <v>0</v>
      </c>
      <c r="K126" s="16">
        <f>Inskrivning!S120</f>
        <v>0</v>
      </c>
      <c r="L126" s="16">
        <f>Inskrivning!T120</f>
        <v>0</v>
      </c>
      <c r="M126" s="16">
        <f>Inskrivning!U120</f>
        <v>0</v>
      </c>
      <c r="N126" s="16">
        <f>Inskrivning!V120</f>
        <v>0</v>
      </c>
      <c r="O126" s="73">
        <f>Inskrivning!W120</f>
        <v>0</v>
      </c>
      <c r="P126" s="73">
        <f>Inskrivning!X120</f>
        <v>0</v>
      </c>
      <c r="Q126" s="112"/>
    </row>
    <row r="127" spans="1:17" s="22" customFormat="1" ht="17.100000000000001" customHeight="1" x14ac:dyDescent="0.3">
      <c r="A127" s="16">
        <f t="shared" si="1"/>
        <v>1</v>
      </c>
      <c r="B127" s="55" t="str">
        <f>Inskrivning!J121</f>
        <v/>
      </c>
      <c r="C127" s="35" t="str">
        <f>Inskrivning!K121</f>
        <v/>
      </c>
      <c r="D127" s="16">
        <f>Inskrivning!L121</f>
        <v>0</v>
      </c>
      <c r="E127" s="16">
        <f>Inskrivning!M121</f>
        <v>0</v>
      </c>
      <c r="F127" s="16">
        <f>Inskrivning!N121</f>
        <v>0</v>
      </c>
      <c r="G127" s="16">
        <f>Inskrivning!O121</f>
        <v>0</v>
      </c>
      <c r="H127" s="16">
        <f>Inskrivning!P121</f>
        <v>0</v>
      </c>
      <c r="I127" s="73">
        <f>Inskrivning!Q121</f>
        <v>0</v>
      </c>
      <c r="J127" s="16">
        <f>Inskrivning!R121</f>
        <v>0</v>
      </c>
      <c r="K127" s="16">
        <f>Inskrivning!S121</f>
        <v>0</v>
      </c>
      <c r="L127" s="16">
        <f>Inskrivning!T121</f>
        <v>0</v>
      </c>
      <c r="M127" s="16">
        <f>Inskrivning!U121</f>
        <v>0</v>
      </c>
      <c r="N127" s="16">
        <f>Inskrivning!V121</f>
        <v>0</v>
      </c>
      <c r="O127" s="73">
        <f>Inskrivning!W121</f>
        <v>0</v>
      </c>
      <c r="P127" s="73">
        <f>Inskrivning!X121</f>
        <v>0</v>
      </c>
      <c r="Q127" s="112"/>
    </row>
    <row r="128" spans="1:17" s="22" customFormat="1" ht="17.100000000000001" customHeight="1" x14ac:dyDescent="0.3">
      <c r="A128" s="16">
        <f t="shared" si="1"/>
        <v>1</v>
      </c>
      <c r="B128" s="55" t="str">
        <f>Inskrivning!J122</f>
        <v/>
      </c>
      <c r="C128" s="35" t="str">
        <f>Inskrivning!K122</f>
        <v/>
      </c>
      <c r="D128" s="16">
        <f>Inskrivning!L122</f>
        <v>0</v>
      </c>
      <c r="E128" s="16">
        <f>Inskrivning!M122</f>
        <v>0</v>
      </c>
      <c r="F128" s="16">
        <f>Inskrivning!N122</f>
        <v>0</v>
      </c>
      <c r="G128" s="16">
        <f>Inskrivning!O122</f>
        <v>0</v>
      </c>
      <c r="H128" s="16">
        <f>Inskrivning!P122</f>
        <v>0</v>
      </c>
      <c r="I128" s="73">
        <f>Inskrivning!Q122</f>
        <v>0</v>
      </c>
      <c r="J128" s="16">
        <f>Inskrivning!R122</f>
        <v>0</v>
      </c>
      <c r="K128" s="16">
        <f>Inskrivning!S122</f>
        <v>0</v>
      </c>
      <c r="L128" s="16">
        <f>Inskrivning!T122</f>
        <v>0</v>
      </c>
      <c r="M128" s="16">
        <f>Inskrivning!U122</f>
        <v>0</v>
      </c>
      <c r="N128" s="16">
        <f>Inskrivning!V122</f>
        <v>0</v>
      </c>
      <c r="O128" s="73">
        <f>Inskrivning!W122</f>
        <v>0</v>
      </c>
      <c r="P128" s="73">
        <f>Inskrivning!X122</f>
        <v>0</v>
      </c>
      <c r="Q128" s="112"/>
    </row>
    <row r="129" spans="1:17" s="22" customFormat="1" ht="17.100000000000001" customHeight="1" x14ac:dyDescent="0.3">
      <c r="A129" s="16">
        <f t="shared" si="1"/>
        <v>1</v>
      </c>
      <c r="B129" s="55" t="str">
        <f>Inskrivning!J123</f>
        <v/>
      </c>
      <c r="C129" s="35" t="str">
        <f>Inskrivning!K123</f>
        <v/>
      </c>
      <c r="D129" s="16">
        <f>Inskrivning!L123</f>
        <v>0</v>
      </c>
      <c r="E129" s="16">
        <f>Inskrivning!M123</f>
        <v>0</v>
      </c>
      <c r="F129" s="16">
        <f>Inskrivning!N123</f>
        <v>0</v>
      </c>
      <c r="G129" s="16">
        <f>Inskrivning!O123</f>
        <v>0</v>
      </c>
      <c r="H129" s="16">
        <f>Inskrivning!P123</f>
        <v>0</v>
      </c>
      <c r="I129" s="73">
        <f>Inskrivning!Q123</f>
        <v>0</v>
      </c>
      <c r="J129" s="16">
        <f>Inskrivning!R123</f>
        <v>0</v>
      </c>
      <c r="K129" s="16">
        <f>Inskrivning!S123</f>
        <v>0</v>
      </c>
      <c r="L129" s="16">
        <f>Inskrivning!T123</f>
        <v>0</v>
      </c>
      <c r="M129" s="16">
        <f>Inskrivning!U123</f>
        <v>0</v>
      </c>
      <c r="N129" s="16">
        <f>Inskrivning!V123</f>
        <v>0</v>
      </c>
      <c r="O129" s="73">
        <f>Inskrivning!W123</f>
        <v>0</v>
      </c>
      <c r="P129" s="73">
        <f>Inskrivning!X123</f>
        <v>0</v>
      </c>
      <c r="Q129" s="112"/>
    </row>
    <row r="130" spans="1:17" s="22" customFormat="1" ht="17.100000000000001" customHeight="1" x14ac:dyDescent="0.3">
      <c r="A130" s="16">
        <f t="shared" si="1"/>
        <v>1</v>
      </c>
      <c r="B130" s="55" t="str">
        <f>Inskrivning!J124</f>
        <v/>
      </c>
      <c r="C130" s="35" t="str">
        <f>Inskrivning!K124</f>
        <v/>
      </c>
      <c r="D130" s="16">
        <f>Inskrivning!L124</f>
        <v>0</v>
      </c>
      <c r="E130" s="16">
        <f>Inskrivning!M124</f>
        <v>0</v>
      </c>
      <c r="F130" s="16">
        <f>Inskrivning!N124</f>
        <v>0</v>
      </c>
      <c r="G130" s="16">
        <f>Inskrivning!O124</f>
        <v>0</v>
      </c>
      <c r="H130" s="16">
        <f>Inskrivning!P124</f>
        <v>0</v>
      </c>
      <c r="I130" s="73">
        <f>Inskrivning!Q124</f>
        <v>0</v>
      </c>
      <c r="J130" s="16">
        <f>Inskrivning!R124</f>
        <v>0</v>
      </c>
      <c r="K130" s="16">
        <f>Inskrivning!S124</f>
        <v>0</v>
      </c>
      <c r="L130" s="16">
        <f>Inskrivning!T124</f>
        <v>0</v>
      </c>
      <c r="M130" s="16">
        <f>Inskrivning!U124</f>
        <v>0</v>
      </c>
      <c r="N130" s="16">
        <f>Inskrivning!V124</f>
        <v>0</v>
      </c>
      <c r="O130" s="73">
        <f>Inskrivning!W124</f>
        <v>0</v>
      </c>
      <c r="P130" s="73">
        <f>Inskrivning!X124</f>
        <v>0</v>
      </c>
      <c r="Q130" s="112"/>
    </row>
    <row r="131" spans="1:17" s="22" customFormat="1" ht="17.100000000000001" customHeight="1" x14ac:dyDescent="0.3">
      <c r="A131" s="16">
        <f t="shared" si="1"/>
        <v>1</v>
      </c>
      <c r="B131" s="55" t="str">
        <f>Inskrivning!J125</f>
        <v/>
      </c>
      <c r="C131" s="35" t="str">
        <f>Inskrivning!K125</f>
        <v/>
      </c>
      <c r="D131" s="16">
        <f>Inskrivning!L125</f>
        <v>0</v>
      </c>
      <c r="E131" s="16">
        <f>Inskrivning!M125</f>
        <v>0</v>
      </c>
      <c r="F131" s="16">
        <f>Inskrivning!N125</f>
        <v>0</v>
      </c>
      <c r="G131" s="16">
        <f>Inskrivning!O125</f>
        <v>0</v>
      </c>
      <c r="H131" s="16">
        <f>Inskrivning!P125</f>
        <v>0</v>
      </c>
      <c r="I131" s="73">
        <f>Inskrivning!Q125</f>
        <v>0</v>
      </c>
      <c r="J131" s="16">
        <f>Inskrivning!R125</f>
        <v>0</v>
      </c>
      <c r="K131" s="16">
        <f>Inskrivning!S125</f>
        <v>0</v>
      </c>
      <c r="L131" s="16">
        <f>Inskrivning!T125</f>
        <v>0</v>
      </c>
      <c r="M131" s="16">
        <f>Inskrivning!U125</f>
        <v>0</v>
      </c>
      <c r="N131" s="16">
        <f>Inskrivning!V125</f>
        <v>0</v>
      </c>
      <c r="O131" s="73">
        <f>Inskrivning!W125</f>
        <v>0</v>
      </c>
      <c r="P131" s="73">
        <f>Inskrivning!X125</f>
        <v>0</v>
      </c>
      <c r="Q131" s="112"/>
    </row>
    <row r="132" spans="1:17" s="22" customFormat="1" ht="17.100000000000001" customHeight="1" x14ac:dyDescent="0.3">
      <c r="A132" s="16">
        <f t="shared" si="1"/>
        <v>1</v>
      </c>
      <c r="B132" s="55" t="str">
        <f>Inskrivning!J126</f>
        <v/>
      </c>
      <c r="C132" s="35" t="str">
        <f>Inskrivning!K126</f>
        <v/>
      </c>
      <c r="D132" s="16">
        <f>Inskrivning!L126</f>
        <v>0</v>
      </c>
      <c r="E132" s="16">
        <f>Inskrivning!M126</f>
        <v>0</v>
      </c>
      <c r="F132" s="16">
        <f>Inskrivning!N126</f>
        <v>0</v>
      </c>
      <c r="G132" s="16">
        <f>Inskrivning!O126</f>
        <v>0</v>
      </c>
      <c r="H132" s="16">
        <f>Inskrivning!P126</f>
        <v>0</v>
      </c>
      <c r="I132" s="73">
        <f>Inskrivning!Q126</f>
        <v>0</v>
      </c>
      <c r="J132" s="16">
        <f>Inskrivning!R126</f>
        <v>0</v>
      </c>
      <c r="K132" s="16">
        <f>Inskrivning!S126</f>
        <v>0</v>
      </c>
      <c r="L132" s="16">
        <f>Inskrivning!T126</f>
        <v>0</v>
      </c>
      <c r="M132" s="16">
        <f>Inskrivning!U126</f>
        <v>0</v>
      </c>
      <c r="N132" s="16">
        <f>Inskrivning!V126</f>
        <v>0</v>
      </c>
      <c r="O132" s="73">
        <f>Inskrivning!W126</f>
        <v>0</v>
      </c>
      <c r="P132" s="73">
        <f>Inskrivning!X126</f>
        <v>0</v>
      </c>
      <c r="Q132" s="112"/>
    </row>
    <row r="133" spans="1:17" s="22" customFormat="1" ht="17.100000000000001" customHeight="1" x14ac:dyDescent="0.3">
      <c r="A133" s="16">
        <f t="shared" si="1"/>
        <v>1</v>
      </c>
      <c r="B133" s="55" t="str">
        <f>Inskrivning!J127</f>
        <v/>
      </c>
      <c r="C133" s="35" t="str">
        <f>Inskrivning!K127</f>
        <v/>
      </c>
      <c r="D133" s="16">
        <f>Inskrivning!L127</f>
        <v>0</v>
      </c>
      <c r="E133" s="16">
        <f>Inskrivning!M127</f>
        <v>0</v>
      </c>
      <c r="F133" s="16">
        <f>Inskrivning!N127</f>
        <v>0</v>
      </c>
      <c r="G133" s="16">
        <f>Inskrivning!O127</f>
        <v>0</v>
      </c>
      <c r="H133" s="16">
        <f>Inskrivning!P127</f>
        <v>0</v>
      </c>
      <c r="I133" s="73">
        <f>Inskrivning!Q127</f>
        <v>0</v>
      </c>
      <c r="J133" s="16">
        <f>Inskrivning!R127</f>
        <v>0</v>
      </c>
      <c r="K133" s="16">
        <f>Inskrivning!S127</f>
        <v>0</v>
      </c>
      <c r="L133" s="16">
        <f>Inskrivning!T127</f>
        <v>0</v>
      </c>
      <c r="M133" s="16">
        <f>Inskrivning!U127</f>
        <v>0</v>
      </c>
      <c r="N133" s="16">
        <f>Inskrivning!V127</f>
        <v>0</v>
      </c>
      <c r="O133" s="73">
        <f>Inskrivning!W127</f>
        <v>0</v>
      </c>
      <c r="P133" s="73">
        <f>Inskrivning!X127</f>
        <v>0</v>
      </c>
      <c r="Q133" s="112"/>
    </row>
    <row r="134" spans="1:17" s="22" customFormat="1" ht="17.100000000000001" customHeight="1" x14ac:dyDescent="0.3">
      <c r="A134" s="16">
        <f t="shared" si="1"/>
        <v>1</v>
      </c>
      <c r="B134" s="55" t="str">
        <f>Inskrivning!J136</f>
        <v/>
      </c>
      <c r="C134" s="35" t="str">
        <f>Inskrivning!K136</f>
        <v/>
      </c>
      <c r="D134" s="16">
        <f>Inskrivning!L136</f>
        <v>0</v>
      </c>
      <c r="E134" s="16">
        <f>Inskrivning!M136</f>
        <v>0</v>
      </c>
      <c r="F134" s="16">
        <f>Inskrivning!N136</f>
        <v>0</v>
      </c>
      <c r="G134" s="16">
        <f>Inskrivning!O136</f>
        <v>0</v>
      </c>
      <c r="H134" s="16">
        <f>Inskrivning!P136</f>
        <v>0</v>
      </c>
      <c r="I134" s="73">
        <f>Inskrivning!Q136</f>
        <v>0</v>
      </c>
      <c r="J134" s="16">
        <f>Inskrivning!R136</f>
        <v>0</v>
      </c>
      <c r="K134" s="16">
        <f>Inskrivning!S136</f>
        <v>0</v>
      </c>
      <c r="L134" s="16">
        <f>Inskrivning!T136</f>
        <v>0</v>
      </c>
      <c r="M134" s="16">
        <f>Inskrivning!U136</f>
        <v>0</v>
      </c>
      <c r="N134" s="16">
        <f>Inskrivning!V136</f>
        <v>0</v>
      </c>
      <c r="O134" s="73">
        <f>Inskrivning!W136</f>
        <v>0</v>
      </c>
      <c r="P134" s="73">
        <f>Inskrivning!X136</f>
        <v>0</v>
      </c>
      <c r="Q134" s="112"/>
    </row>
    <row r="135" spans="1:17" s="22" customFormat="1" ht="17.100000000000001" customHeight="1" x14ac:dyDescent="0.3">
      <c r="A135" s="16">
        <f t="shared" si="1"/>
        <v>1</v>
      </c>
      <c r="B135" s="55" t="str">
        <f>Inskrivning!J137</f>
        <v/>
      </c>
      <c r="C135" s="35" t="str">
        <f>Inskrivning!K137</f>
        <v/>
      </c>
      <c r="D135" s="16">
        <f>Inskrivning!L137</f>
        <v>0</v>
      </c>
      <c r="E135" s="16">
        <f>Inskrivning!M137</f>
        <v>0</v>
      </c>
      <c r="F135" s="16">
        <f>Inskrivning!N137</f>
        <v>0</v>
      </c>
      <c r="G135" s="16">
        <f>Inskrivning!O137</f>
        <v>0</v>
      </c>
      <c r="H135" s="16">
        <f>Inskrivning!P137</f>
        <v>0</v>
      </c>
      <c r="I135" s="73">
        <f>Inskrivning!Q137</f>
        <v>0</v>
      </c>
      <c r="J135" s="16">
        <f>Inskrivning!R137</f>
        <v>0</v>
      </c>
      <c r="K135" s="16">
        <f>Inskrivning!S137</f>
        <v>0</v>
      </c>
      <c r="L135" s="16">
        <f>Inskrivning!T137</f>
        <v>0</v>
      </c>
      <c r="M135" s="16">
        <f>Inskrivning!U137</f>
        <v>0</v>
      </c>
      <c r="N135" s="16">
        <f>Inskrivning!V137</f>
        <v>0</v>
      </c>
      <c r="O135" s="73">
        <f>Inskrivning!W137</f>
        <v>0</v>
      </c>
      <c r="P135" s="73">
        <f>Inskrivning!X137</f>
        <v>0</v>
      </c>
      <c r="Q135" s="112"/>
    </row>
    <row r="136" spans="1:17" s="22" customFormat="1" ht="17.100000000000001" customHeight="1" x14ac:dyDescent="0.3">
      <c r="A136" s="16">
        <f t="shared" si="1"/>
        <v>1</v>
      </c>
      <c r="B136" s="55" t="str">
        <f>Inskrivning!J138</f>
        <v/>
      </c>
      <c r="C136" s="35" t="str">
        <f>Inskrivning!K138</f>
        <v/>
      </c>
      <c r="D136" s="16">
        <f>Inskrivning!L138</f>
        <v>0</v>
      </c>
      <c r="E136" s="16">
        <f>Inskrivning!M138</f>
        <v>0</v>
      </c>
      <c r="F136" s="16">
        <f>Inskrivning!N138</f>
        <v>0</v>
      </c>
      <c r="G136" s="16">
        <f>Inskrivning!O138</f>
        <v>0</v>
      </c>
      <c r="H136" s="16">
        <f>Inskrivning!P138</f>
        <v>0</v>
      </c>
      <c r="I136" s="73">
        <f>Inskrivning!Q138</f>
        <v>0</v>
      </c>
      <c r="J136" s="16">
        <f>Inskrivning!R138</f>
        <v>0</v>
      </c>
      <c r="K136" s="16">
        <f>Inskrivning!S138</f>
        <v>0</v>
      </c>
      <c r="L136" s="16">
        <f>Inskrivning!T138</f>
        <v>0</v>
      </c>
      <c r="M136" s="16">
        <f>Inskrivning!U138</f>
        <v>0</v>
      </c>
      <c r="N136" s="16">
        <f>Inskrivning!V138</f>
        <v>0</v>
      </c>
      <c r="O136" s="73">
        <f>Inskrivning!W138</f>
        <v>0</v>
      </c>
      <c r="P136" s="73">
        <f>Inskrivning!X138</f>
        <v>0</v>
      </c>
      <c r="Q136" s="112"/>
    </row>
    <row r="137" spans="1:17" s="22" customFormat="1" ht="17.100000000000001" customHeight="1" x14ac:dyDescent="0.3">
      <c r="A137" s="16">
        <f t="shared" si="1"/>
        <v>1</v>
      </c>
      <c r="B137" s="55" t="str">
        <f>Inskrivning!J139</f>
        <v/>
      </c>
      <c r="C137" s="35" t="str">
        <f>Inskrivning!K139</f>
        <v/>
      </c>
      <c r="D137" s="16">
        <f>Inskrivning!L139</f>
        <v>0</v>
      </c>
      <c r="E137" s="16">
        <f>Inskrivning!M139</f>
        <v>0</v>
      </c>
      <c r="F137" s="16">
        <f>Inskrivning!N139</f>
        <v>0</v>
      </c>
      <c r="G137" s="16">
        <f>Inskrivning!O139</f>
        <v>0</v>
      </c>
      <c r="H137" s="16">
        <f>Inskrivning!P139</f>
        <v>0</v>
      </c>
      <c r="I137" s="73">
        <f>Inskrivning!Q139</f>
        <v>0</v>
      </c>
      <c r="J137" s="16">
        <f>Inskrivning!R139</f>
        <v>0</v>
      </c>
      <c r="K137" s="16">
        <f>Inskrivning!S139</f>
        <v>0</v>
      </c>
      <c r="L137" s="16">
        <f>Inskrivning!T139</f>
        <v>0</v>
      </c>
      <c r="M137" s="16">
        <f>Inskrivning!U139</f>
        <v>0</v>
      </c>
      <c r="N137" s="16">
        <f>Inskrivning!V139</f>
        <v>0</v>
      </c>
      <c r="O137" s="73">
        <f>Inskrivning!W139</f>
        <v>0</v>
      </c>
      <c r="P137" s="73">
        <f>Inskrivning!X139</f>
        <v>0</v>
      </c>
      <c r="Q137" s="112"/>
    </row>
    <row r="138" spans="1:17" s="22" customFormat="1" ht="17.100000000000001" customHeight="1" x14ac:dyDescent="0.3">
      <c r="A138" s="16">
        <f t="shared" si="1"/>
        <v>1</v>
      </c>
      <c r="B138" s="55" t="str">
        <f>Inskrivning!J140</f>
        <v/>
      </c>
      <c r="C138" s="35" t="str">
        <f>Inskrivning!K140</f>
        <v/>
      </c>
      <c r="D138" s="16">
        <f>Inskrivning!L140</f>
        <v>0</v>
      </c>
      <c r="E138" s="16">
        <f>Inskrivning!M140</f>
        <v>0</v>
      </c>
      <c r="F138" s="16">
        <f>Inskrivning!N140</f>
        <v>0</v>
      </c>
      <c r="G138" s="16">
        <f>Inskrivning!O140</f>
        <v>0</v>
      </c>
      <c r="H138" s="16">
        <f>Inskrivning!P140</f>
        <v>0</v>
      </c>
      <c r="I138" s="73">
        <f>Inskrivning!Q140</f>
        <v>0</v>
      </c>
      <c r="J138" s="16">
        <f>Inskrivning!R140</f>
        <v>0</v>
      </c>
      <c r="K138" s="16">
        <f>Inskrivning!S140</f>
        <v>0</v>
      </c>
      <c r="L138" s="16">
        <f>Inskrivning!T140</f>
        <v>0</v>
      </c>
      <c r="M138" s="16">
        <f>Inskrivning!U140</f>
        <v>0</v>
      </c>
      <c r="N138" s="16">
        <f>Inskrivning!V140</f>
        <v>0</v>
      </c>
      <c r="O138" s="73">
        <f>Inskrivning!W140</f>
        <v>0</v>
      </c>
      <c r="P138" s="73">
        <f>Inskrivning!X140</f>
        <v>0</v>
      </c>
      <c r="Q138" s="112"/>
    </row>
    <row r="139" spans="1:17" s="22" customFormat="1" ht="17.100000000000001" customHeight="1" x14ac:dyDescent="0.3">
      <c r="A139" s="16">
        <f t="shared" ref="A139:A202" si="2">IF(B139=0,ROW(136:136),IF(P139=P135,A135,IF(P139=P136,A136,IF(P139=P137,A137,IF(P139=P138,A138,ROW(136:136))))))</f>
        <v>1</v>
      </c>
      <c r="B139" s="55" t="str">
        <f>Inskrivning!J141</f>
        <v/>
      </c>
      <c r="C139" s="35" t="str">
        <f>Inskrivning!K141</f>
        <v/>
      </c>
      <c r="D139" s="16">
        <f>Inskrivning!L141</f>
        <v>0</v>
      </c>
      <c r="E139" s="16">
        <f>Inskrivning!M141</f>
        <v>0</v>
      </c>
      <c r="F139" s="16">
        <f>Inskrivning!N141</f>
        <v>0</v>
      </c>
      <c r="G139" s="16">
        <f>Inskrivning!O141</f>
        <v>0</v>
      </c>
      <c r="H139" s="16">
        <f>Inskrivning!P141</f>
        <v>0</v>
      </c>
      <c r="I139" s="73">
        <f>Inskrivning!Q141</f>
        <v>0</v>
      </c>
      <c r="J139" s="16">
        <f>Inskrivning!R141</f>
        <v>0</v>
      </c>
      <c r="K139" s="16">
        <f>Inskrivning!S141</f>
        <v>0</v>
      </c>
      <c r="L139" s="16">
        <f>Inskrivning!T141</f>
        <v>0</v>
      </c>
      <c r="M139" s="16">
        <f>Inskrivning!U141</f>
        <v>0</v>
      </c>
      <c r="N139" s="16">
        <f>Inskrivning!V141</f>
        <v>0</v>
      </c>
      <c r="O139" s="73">
        <f>Inskrivning!W141</f>
        <v>0</v>
      </c>
      <c r="P139" s="73">
        <f>Inskrivning!X141</f>
        <v>0</v>
      </c>
      <c r="Q139" s="112"/>
    </row>
    <row r="140" spans="1:17" s="22" customFormat="1" ht="17.100000000000001" customHeight="1" x14ac:dyDescent="0.3">
      <c r="A140" s="16">
        <f t="shared" si="2"/>
        <v>1</v>
      </c>
      <c r="B140" s="55" t="str">
        <f>Inskrivning!J142</f>
        <v/>
      </c>
      <c r="C140" s="35" t="str">
        <f>Inskrivning!K142</f>
        <v/>
      </c>
      <c r="D140" s="16">
        <f>Inskrivning!L142</f>
        <v>0</v>
      </c>
      <c r="E140" s="16">
        <f>Inskrivning!M142</f>
        <v>0</v>
      </c>
      <c r="F140" s="16">
        <f>Inskrivning!N142</f>
        <v>0</v>
      </c>
      <c r="G140" s="16">
        <f>Inskrivning!O142</f>
        <v>0</v>
      </c>
      <c r="H140" s="16">
        <f>Inskrivning!P142</f>
        <v>0</v>
      </c>
      <c r="I140" s="73">
        <f>Inskrivning!Q142</f>
        <v>0</v>
      </c>
      <c r="J140" s="16">
        <f>Inskrivning!R142</f>
        <v>0</v>
      </c>
      <c r="K140" s="16">
        <f>Inskrivning!S142</f>
        <v>0</v>
      </c>
      <c r="L140" s="16">
        <f>Inskrivning!T142</f>
        <v>0</v>
      </c>
      <c r="M140" s="16">
        <f>Inskrivning!U142</f>
        <v>0</v>
      </c>
      <c r="N140" s="16">
        <f>Inskrivning!V142</f>
        <v>0</v>
      </c>
      <c r="O140" s="73">
        <f>Inskrivning!W142</f>
        <v>0</v>
      </c>
      <c r="P140" s="73">
        <f>Inskrivning!X142</f>
        <v>0</v>
      </c>
      <c r="Q140" s="112"/>
    </row>
    <row r="141" spans="1:17" s="22" customFormat="1" ht="17.100000000000001" customHeight="1" x14ac:dyDescent="0.3">
      <c r="A141" s="16">
        <f t="shared" si="2"/>
        <v>1</v>
      </c>
      <c r="B141" s="55" t="str">
        <f>Inskrivning!J143</f>
        <v/>
      </c>
      <c r="C141" s="35" t="str">
        <f>Inskrivning!K143</f>
        <v/>
      </c>
      <c r="D141" s="16">
        <f>Inskrivning!L143</f>
        <v>0</v>
      </c>
      <c r="E141" s="16">
        <f>Inskrivning!M143</f>
        <v>0</v>
      </c>
      <c r="F141" s="16">
        <f>Inskrivning!N143</f>
        <v>0</v>
      </c>
      <c r="G141" s="16">
        <f>Inskrivning!O143</f>
        <v>0</v>
      </c>
      <c r="H141" s="16">
        <f>Inskrivning!P143</f>
        <v>0</v>
      </c>
      <c r="I141" s="73">
        <f>Inskrivning!Q143</f>
        <v>0</v>
      </c>
      <c r="J141" s="16">
        <f>Inskrivning!R143</f>
        <v>0</v>
      </c>
      <c r="K141" s="16">
        <f>Inskrivning!S143</f>
        <v>0</v>
      </c>
      <c r="L141" s="16">
        <f>Inskrivning!T143</f>
        <v>0</v>
      </c>
      <c r="M141" s="16">
        <f>Inskrivning!U143</f>
        <v>0</v>
      </c>
      <c r="N141" s="16">
        <f>Inskrivning!V143</f>
        <v>0</v>
      </c>
      <c r="O141" s="73">
        <f>Inskrivning!W143</f>
        <v>0</v>
      </c>
      <c r="P141" s="73">
        <f>Inskrivning!X143</f>
        <v>0</v>
      </c>
      <c r="Q141" s="112"/>
    </row>
    <row r="142" spans="1:17" s="22" customFormat="1" ht="17.100000000000001" customHeight="1" x14ac:dyDescent="0.3">
      <c r="A142" s="16">
        <f t="shared" si="2"/>
        <v>1</v>
      </c>
      <c r="B142" s="55" t="str">
        <f>Inskrivning!J144</f>
        <v/>
      </c>
      <c r="C142" s="35" t="str">
        <f>Inskrivning!K144</f>
        <v/>
      </c>
      <c r="D142" s="16">
        <f>Inskrivning!L144</f>
        <v>0</v>
      </c>
      <c r="E142" s="16">
        <f>Inskrivning!M144</f>
        <v>0</v>
      </c>
      <c r="F142" s="16">
        <f>Inskrivning!N144</f>
        <v>0</v>
      </c>
      <c r="G142" s="16">
        <f>Inskrivning!O144</f>
        <v>0</v>
      </c>
      <c r="H142" s="16">
        <f>Inskrivning!P144</f>
        <v>0</v>
      </c>
      <c r="I142" s="73">
        <f>Inskrivning!Q144</f>
        <v>0</v>
      </c>
      <c r="J142" s="16">
        <f>Inskrivning!R144</f>
        <v>0</v>
      </c>
      <c r="K142" s="16">
        <f>Inskrivning!S144</f>
        <v>0</v>
      </c>
      <c r="L142" s="16">
        <f>Inskrivning!T144</f>
        <v>0</v>
      </c>
      <c r="M142" s="16">
        <f>Inskrivning!U144</f>
        <v>0</v>
      </c>
      <c r="N142" s="16">
        <f>Inskrivning!V144</f>
        <v>0</v>
      </c>
      <c r="O142" s="73">
        <f>Inskrivning!W144</f>
        <v>0</v>
      </c>
      <c r="P142" s="73">
        <f>Inskrivning!X144</f>
        <v>0</v>
      </c>
      <c r="Q142" s="112"/>
    </row>
    <row r="143" spans="1:17" s="22" customFormat="1" ht="17.100000000000001" customHeight="1" x14ac:dyDescent="0.3">
      <c r="A143" s="16">
        <f t="shared" si="2"/>
        <v>1</v>
      </c>
      <c r="B143" s="55" t="str">
        <f>Inskrivning!J145</f>
        <v/>
      </c>
      <c r="C143" s="35" t="str">
        <f>Inskrivning!K145</f>
        <v/>
      </c>
      <c r="D143" s="16">
        <f>Inskrivning!L145</f>
        <v>0</v>
      </c>
      <c r="E143" s="16">
        <f>Inskrivning!M145</f>
        <v>0</v>
      </c>
      <c r="F143" s="16">
        <f>Inskrivning!N145</f>
        <v>0</v>
      </c>
      <c r="G143" s="16">
        <f>Inskrivning!O145</f>
        <v>0</v>
      </c>
      <c r="H143" s="16">
        <f>Inskrivning!P145</f>
        <v>0</v>
      </c>
      <c r="I143" s="73">
        <f>Inskrivning!Q145</f>
        <v>0</v>
      </c>
      <c r="J143" s="16">
        <f>Inskrivning!R145</f>
        <v>0</v>
      </c>
      <c r="K143" s="16">
        <f>Inskrivning!S145</f>
        <v>0</v>
      </c>
      <c r="L143" s="16">
        <f>Inskrivning!T145</f>
        <v>0</v>
      </c>
      <c r="M143" s="16">
        <f>Inskrivning!U145</f>
        <v>0</v>
      </c>
      <c r="N143" s="16">
        <f>Inskrivning!V145</f>
        <v>0</v>
      </c>
      <c r="O143" s="73">
        <f>Inskrivning!W145</f>
        <v>0</v>
      </c>
      <c r="P143" s="73">
        <f>Inskrivning!X145</f>
        <v>0</v>
      </c>
      <c r="Q143" s="112"/>
    </row>
    <row r="144" spans="1:17" ht="17.100000000000001" customHeight="1" x14ac:dyDescent="0.3">
      <c r="A144" s="16">
        <f t="shared" si="2"/>
        <v>1</v>
      </c>
      <c r="B144" s="55" t="str">
        <f>Inskrivning!J146</f>
        <v/>
      </c>
      <c r="C144" s="35" t="str">
        <f>Inskrivning!K146</f>
        <v/>
      </c>
      <c r="D144" s="16">
        <f>Inskrivning!L146</f>
        <v>0</v>
      </c>
      <c r="E144" s="16">
        <f>Inskrivning!M146</f>
        <v>0</v>
      </c>
      <c r="F144" s="16">
        <f>Inskrivning!N146</f>
        <v>0</v>
      </c>
      <c r="G144" s="16">
        <f>Inskrivning!O146</f>
        <v>0</v>
      </c>
      <c r="H144" s="16">
        <f>Inskrivning!P146</f>
        <v>0</v>
      </c>
      <c r="I144" s="73">
        <f>Inskrivning!Q146</f>
        <v>0</v>
      </c>
      <c r="J144" s="16">
        <f>Inskrivning!R146</f>
        <v>0</v>
      </c>
      <c r="K144" s="16">
        <f>Inskrivning!S146</f>
        <v>0</v>
      </c>
      <c r="L144" s="16">
        <f>Inskrivning!T146</f>
        <v>0</v>
      </c>
      <c r="M144" s="16">
        <f>Inskrivning!U146</f>
        <v>0</v>
      </c>
      <c r="N144" s="16">
        <f>Inskrivning!V146</f>
        <v>0</v>
      </c>
      <c r="O144" s="73">
        <f>Inskrivning!W146</f>
        <v>0</v>
      </c>
      <c r="P144" s="73">
        <f>Inskrivning!X146</f>
        <v>0</v>
      </c>
      <c r="Q144" s="112"/>
    </row>
    <row r="145" spans="1:17" ht="17.100000000000001" customHeight="1" x14ac:dyDescent="0.3">
      <c r="A145" s="16">
        <f t="shared" si="2"/>
        <v>1</v>
      </c>
      <c r="B145" s="55" t="str">
        <f>Inskrivning!J147</f>
        <v/>
      </c>
      <c r="C145" s="35" t="str">
        <f>Inskrivning!K147</f>
        <v/>
      </c>
      <c r="D145" s="16">
        <f>Inskrivning!L147</f>
        <v>0</v>
      </c>
      <c r="E145" s="16">
        <f>Inskrivning!M147</f>
        <v>0</v>
      </c>
      <c r="F145" s="16">
        <f>Inskrivning!N147</f>
        <v>0</v>
      </c>
      <c r="G145" s="16">
        <f>Inskrivning!O147</f>
        <v>0</v>
      </c>
      <c r="H145" s="16">
        <f>Inskrivning!P147</f>
        <v>0</v>
      </c>
      <c r="I145" s="27">
        <f>Inskrivning!Q147</f>
        <v>0</v>
      </c>
      <c r="J145" s="16">
        <f>Inskrivning!R147</f>
        <v>0</v>
      </c>
      <c r="K145" s="16">
        <f>Inskrivning!S147</f>
        <v>0</v>
      </c>
      <c r="L145" s="16">
        <f>Inskrivning!T147</f>
        <v>0</v>
      </c>
      <c r="M145" s="16">
        <f>Inskrivning!U147</f>
        <v>0</v>
      </c>
      <c r="N145" s="16">
        <f>Inskrivning!V147</f>
        <v>0</v>
      </c>
      <c r="O145" s="27">
        <f>Inskrivning!W147</f>
        <v>0</v>
      </c>
      <c r="P145" s="27">
        <f>Inskrivning!X147</f>
        <v>0</v>
      </c>
      <c r="Q145" s="112"/>
    </row>
    <row r="146" spans="1:17" ht="17.100000000000001" customHeight="1" x14ac:dyDescent="0.3">
      <c r="A146" s="16">
        <f t="shared" si="2"/>
        <v>1</v>
      </c>
      <c r="B146" s="55" t="str">
        <f>Inskrivning!J148</f>
        <v/>
      </c>
      <c r="C146" s="35" t="str">
        <f>Inskrivning!K148</f>
        <v/>
      </c>
      <c r="D146" s="16">
        <f>Inskrivning!L148</f>
        <v>0</v>
      </c>
      <c r="E146" s="16">
        <f>Inskrivning!M148</f>
        <v>0</v>
      </c>
      <c r="F146" s="16">
        <f>Inskrivning!N148</f>
        <v>0</v>
      </c>
      <c r="G146" s="16">
        <f>Inskrivning!O148</f>
        <v>0</v>
      </c>
      <c r="H146" s="16">
        <f>Inskrivning!P148</f>
        <v>0</v>
      </c>
      <c r="I146" s="27">
        <f>Inskrivning!Q148</f>
        <v>0</v>
      </c>
      <c r="J146" s="16">
        <f>Inskrivning!R148</f>
        <v>0</v>
      </c>
      <c r="K146" s="16">
        <f>Inskrivning!S148</f>
        <v>0</v>
      </c>
      <c r="L146" s="16">
        <f>Inskrivning!T148</f>
        <v>0</v>
      </c>
      <c r="M146" s="16">
        <f>Inskrivning!U148</f>
        <v>0</v>
      </c>
      <c r="N146" s="16">
        <f>Inskrivning!V148</f>
        <v>0</v>
      </c>
      <c r="O146" s="27">
        <f>Inskrivning!W148</f>
        <v>0</v>
      </c>
      <c r="P146" s="27">
        <f>Inskrivning!X148</f>
        <v>0</v>
      </c>
      <c r="Q146" s="112"/>
    </row>
    <row r="147" spans="1:17" ht="17.100000000000001" customHeight="1" x14ac:dyDescent="0.3">
      <c r="A147" s="16">
        <f t="shared" si="2"/>
        <v>1</v>
      </c>
      <c r="B147" s="55" t="str">
        <f>Inskrivning!J149</f>
        <v/>
      </c>
      <c r="C147" s="35" t="str">
        <f>Inskrivning!K149</f>
        <v/>
      </c>
      <c r="D147" s="16">
        <f>Inskrivning!L149</f>
        <v>0</v>
      </c>
      <c r="E147" s="16">
        <f>Inskrivning!M149</f>
        <v>0</v>
      </c>
      <c r="F147" s="16">
        <f>Inskrivning!N149</f>
        <v>0</v>
      </c>
      <c r="G147" s="16">
        <f>Inskrivning!O149</f>
        <v>0</v>
      </c>
      <c r="H147" s="16">
        <f>Inskrivning!P149</f>
        <v>0</v>
      </c>
      <c r="I147" s="27">
        <f>Inskrivning!Q149</f>
        <v>0</v>
      </c>
      <c r="J147" s="16">
        <f>Inskrivning!R149</f>
        <v>0</v>
      </c>
      <c r="K147" s="16">
        <f>Inskrivning!S149</f>
        <v>0</v>
      </c>
      <c r="L147" s="16">
        <f>Inskrivning!T149</f>
        <v>0</v>
      </c>
      <c r="M147" s="16">
        <f>Inskrivning!U149</f>
        <v>0</v>
      </c>
      <c r="N147" s="16">
        <f>Inskrivning!V149</f>
        <v>0</v>
      </c>
      <c r="O147" s="27">
        <f>Inskrivning!W149</f>
        <v>0</v>
      </c>
      <c r="P147" s="27">
        <f>Inskrivning!X149</f>
        <v>0</v>
      </c>
      <c r="Q147" s="112"/>
    </row>
    <row r="148" spans="1:17" ht="17.100000000000001" customHeight="1" x14ac:dyDescent="0.3">
      <c r="A148" s="16">
        <f t="shared" si="2"/>
        <v>1</v>
      </c>
      <c r="B148" s="55" t="str">
        <f>Inskrivning!J150</f>
        <v/>
      </c>
      <c r="C148" s="35" t="str">
        <f>Inskrivning!K150</f>
        <v/>
      </c>
      <c r="D148" s="16">
        <f>Inskrivning!L150</f>
        <v>0</v>
      </c>
      <c r="E148" s="16">
        <f>Inskrivning!M150</f>
        <v>0</v>
      </c>
      <c r="F148" s="16">
        <f>Inskrivning!N150</f>
        <v>0</v>
      </c>
      <c r="G148" s="16">
        <f>Inskrivning!O150</f>
        <v>0</v>
      </c>
      <c r="H148" s="16">
        <f>Inskrivning!P150</f>
        <v>0</v>
      </c>
      <c r="I148" s="27">
        <f>Inskrivning!Q150</f>
        <v>0</v>
      </c>
      <c r="J148" s="16">
        <f>Inskrivning!R150</f>
        <v>0</v>
      </c>
      <c r="K148" s="16">
        <f>Inskrivning!S150</f>
        <v>0</v>
      </c>
      <c r="L148" s="16">
        <f>Inskrivning!T150</f>
        <v>0</v>
      </c>
      <c r="M148" s="16">
        <f>Inskrivning!U150</f>
        <v>0</v>
      </c>
      <c r="N148" s="16">
        <f>Inskrivning!V150</f>
        <v>0</v>
      </c>
      <c r="O148" s="27">
        <f>Inskrivning!W150</f>
        <v>0</v>
      </c>
      <c r="P148" s="27">
        <f>Inskrivning!X150</f>
        <v>0</v>
      </c>
      <c r="Q148" s="112"/>
    </row>
    <row r="149" spans="1:17" ht="17.100000000000001" customHeight="1" x14ac:dyDescent="0.3">
      <c r="A149" s="16">
        <f t="shared" si="2"/>
        <v>1</v>
      </c>
      <c r="B149" s="55" t="str">
        <f>Inskrivning!J152</f>
        <v/>
      </c>
      <c r="C149" s="35" t="str">
        <f>Inskrivning!K152</f>
        <v/>
      </c>
      <c r="D149" s="16">
        <f>Inskrivning!L152</f>
        <v>0</v>
      </c>
      <c r="E149" s="16">
        <f>Inskrivning!M152</f>
        <v>0</v>
      </c>
      <c r="F149" s="16">
        <f>Inskrivning!N152</f>
        <v>0</v>
      </c>
      <c r="G149" s="16">
        <f>Inskrivning!O152</f>
        <v>0</v>
      </c>
      <c r="H149" s="16">
        <f>Inskrivning!P152</f>
        <v>0</v>
      </c>
      <c r="I149" s="27">
        <f>Inskrivning!Q152</f>
        <v>0</v>
      </c>
      <c r="J149" s="16">
        <f>Inskrivning!R152</f>
        <v>0</v>
      </c>
      <c r="K149" s="16">
        <f>Inskrivning!S152</f>
        <v>0</v>
      </c>
      <c r="L149" s="16">
        <f>Inskrivning!T152</f>
        <v>0</v>
      </c>
      <c r="M149" s="16">
        <f>Inskrivning!U152</f>
        <v>0</v>
      </c>
      <c r="N149" s="16">
        <f>Inskrivning!V152</f>
        <v>0</v>
      </c>
      <c r="O149" s="27">
        <f>Inskrivning!W152</f>
        <v>0</v>
      </c>
      <c r="P149" s="27">
        <f>Inskrivning!X152</f>
        <v>0</v>
      </c>
      <c r="Q149" s="112"/>
    </row>
    <row r="150" spans="1:17" ht="17.100000000000001" customHeight="1" x14ac:dyDescent="0.3">
      <c r="A150" s="16">
        <f t="shared" si="2"/>
        <v>1</v>
      </c>
      <c r="B150" s="55" t="str">
        <f>Inskrivning!J153</f>
        <v/>
      </c>
      <c r="C150" s="35" t="str">
        <f>Inskrivning!K153</f>
        <v/>
      </c>
      <c r="D150" s="16">
        <f>Inskrivning!L153</f>
        <v>0</v>
      </c>
      <c r="E150" s="16">
        <f>Inskrivning!M153</f>
        <v>0</v>
      </c>
      <c r="F150" s="16">
        <f>Inskrivning!N153</f>
        <v>0</v>
      </c>
      <c r="G150" s="16">
        <f>Inskrivning!O153</f>
        <v>0</v>
      </c>
      <c r="H150" s="16">
        <f>Inskrivning!P153</f>
        <v>0</v>
      </c>
      <c r="I150" s="27">
        <f>Inskrivning!Q153</f>
        <v>0</v>
      </c>
      <c r="J150" s="16">
        <f>Inskrivning!R153</f>
        <v>0</v>
      </c>
      <c r="K150" s="16">
        <f>Inskrivning!S153</f>
        <v>0</v>
      </c>
      <c r="L150" s="16">
        <f>Inskrivning!T153</f>
        <v>0</v>
      </c>
      <c r="M150" s="16">
        <f>Inskrivning!U153</f>
        <v>0</v>
      </c>
      <c r="N150" s="16">
        <f>Inskrivning!V153</f>
        <v>0</v>
      </c>
      <c r="O150" s="27">
        <f>Inskrivning!W153</f>
        <v>0</v>
      </c>
      <c r="P150" s="27">
        <f>Inskrivning!X153</f>
        <v>0</v>
      </c>
      <c r="Q150" s="112"/>
    </row>
    <row r="151" spans="1:17" ht="17.100000000000001" customHeight="1" x14ac:dyDescent="0.3">
      <c r="A151" s="16">
        <f t="shared" si="2"/>
        <v>1</v>
      </c>
      <c r="B151" s="55" t="str">
        <f>Inskrivning!J154</f>
        <v/>
      </c>
      <c r="C151" s="35" t="str">
        <f>Inskrivning!K154</f>
        <v/>
      </c>
      <c r="D151" s="16">
        <f>Inskrivning!L154</f>
        <v>0</v>
      </c>
      <c r="E151" s="16">
        <f>Inskrivning!M154</f>
        <v>0</v>
      </c>
      <c r="F151" s="16">
        <f>Inskrivning!N154</f>
        <v>0</v>
      </c>
      <c r="G151" s="16">
        <f>Inskrivning!O154</f>
        <v>0</v>
      </c>
      <c r="H151" s="16">
        <f>Inskrivning!P154</f>
        <v>0</v>
      </c>
      <c r="I151" s="27">
        <f>Inskrivning!Q154</f>
        <v>0</v>
      </c>
      <c r="J151" s="16">
        <f>Inskrivning!R154</f>
        <v>0</v>
      </c>
      <c r="K151" s="16">
        <f>Inskrivning!S154</f>
        <v>0</v>
      </c>
      <c r="L151" s="16">
        <f>Inskrivning!T154</f>
        <v>0</v>
      </c>
      <c r="M151" s="16">
        <f>Inskrivning!U154</f>
        <v>0</v>
      </c>
      <c r="N151" s="16">
        <f>Inskrivning!V154</f>
        <v>0</v>
      </c>
      <c r="O151" s="27">
        <f>Inskrivning!W154</f>
        <v>0</v>
      </c>
      <c r="P151" s="27">
        <f>Inskrivning!X154</f>
        <v>0</v>
      </c>
      <c r="Q151" s="112"/>
    </row>
    <row r="152" spans="1:17" ht="17.100000000000001" customHeight="1" x14ac:dyDescent="0.3">
      <c r="A152" s="16">
        <f t="shared" si="2"/>
        <v>1</v>
      </c>
      <c r="B152" s="55" t="str">
        <f>Inskrivning!J155</f>
        <v/>
      </c>
      <c r="C152" s="35" t="str">
        <f>Inskrivning!K155</f>
        <v/>
      </c>
      <c r="D152" s="16">
        <f>Inskrivning!L155</f>
        <v>0</v>
      </c>
      <c r="E152" s="16">
        <f>Inskrivning!M155</f>
        <v>0</v>
      </c>
      <c r="F152" s="16">
        <f>Inskrivning!N155</f>
        <v>0</v>
      </c>
      <c r="G152" s="16">
        <f>Inskrivning!O155</f>
        <v>0</v>
      </c>
      <c r="H152" s="16">
        <f>Inskrivning!P155</f>
        <v>0</v>
      </c>
      <c r="I152" s="27">
        <f>Inskrivning!Q155</f>
        <v>0</v>
      </c>
      <c r="J152" s="16">
        <f>Inskrivning!R155</f>
        <v>0</v>
      </c>
      <c r="K152" s="16">
        <f>Inskrivning!S155</f>
        <v>0</v>
      </c>
      <c r="L152" s="16">
        <f>Inskrivning!T155</f>
        <v>0</v>
      </c>
      <c r="M152" s="16">
        <f>Inskrivning!U155</f>
        <v>0</v>
      </c>
      <c r="N152" s="16">
        <f>Inskrivning!V155</f>
        <v>0</v>
      </c>
      <c r="O152" s="27">
        <f>Inskrivning!W155</f>
        <v>0</v>
      </c>
      <c r="P152" s="27">
        <f>Inskrivning!X155</f>
        <v>0</v>
      </c>
      <c r="Q152" s="112"/>
    </row>
    <row r="153" spans="1:17" ht="17.100000000000001" customHeight="1" x14ac:dyDescent="0.3">
      <c r="A153" s="16">
        <f t="shared" si="2"/>
        <v>1</v>
      </c>
      <c r="B153" s="55" t="str">
        <f>Inskrivning!J156</f>
        <v/>
      </c>
      <c r="C153" s="35" t="str">
        <f>Inskrivning!K156</f>
        <v/>
      </c>
      <c r="D153" s="16">
        <f>Inskrivning!L156</f>
        <v>0</v>
      </c>
      <c r="E153" s="16">
        <f>Inskrivning!M156</f>
        <v>0</v>
      </c>
      <c r="F153" s="16">
        <f>Inskrivning!N156</f>
        <v>0</v>
      </c>
      <c r="G153" s="16">
        <f>Inskrivning!O156</f>
        <v>0</v>
      </c>
      <c r="H153" s="16">
        <f>Inskrivning!P156</f>
        <v>0</v>
      </c>
      <c r="I153" s="27">
        <f>Inskrivning!Q156</f>
        <v>0</v>
      </c>
      <c r="J153" s="16">
        <f>Inskrivning!R156</f>
        <v>0</v>
      </c>
      <c r="K153" s="16">
        <f>Inskrivning!S156</f>
        <v>0</v>
      </c>
      <c r="L153" s="16">
        <f>Inskrivning!T156</f>
        <v>0</v>
      </c>
      <c r="M153" s="16">
        <f>Inskrivning!U156</f>
        <v>0</v>
      </c>
      <c r="N153" s="16">
        <f>Inskrivning!V156</f>
        <v>0</v>
      </c>
      <c r="O153" s="27">
        <f>Inskrivning!W156</f>
        <v>0</v>
      </c>
      <c r="P153" s="27">
        <f>Inskrivning!X156</f>
        <v>0</v>
      </c>
      <c r="Q153" s="112"/>
    </row>
    <row r="154" spans="1:17" ht="17.100000000000001" customHeight="1" x14ac:dyDescent="0.3">
      <c r="A154" s="16">
        <f t="shared" si="2"/>
        <v>1</v>
      </c>
      <c r="B154" s="55" t="str">
        <f>Inskrivning!J157</f>
        <v/>
      </c>
      <c r="C154" s="35" t="str">
        <f>Inskrivning!K157</f>
        <v/>
      </c>
      <c r="D154" s="16">
        <f>Inskrivning!L157</f>
        <v>0</v>
      </c>
      <c r="E154" s="16">
        <f>Inskrivning!M157</f>
        <v>0</v>
      </c>
      <c r="F154" s="16">
        <f>Inskrivning!N157</f>
        <v>0</v>
      </c>
      <c r="G154" s="16">
        <f>Inskrivning!O157</f>
        <v>0</v>
      </c>
      <c r="H154" s="16">
        <f>Inskrivning!P157</f>
        <v>0</v>
      </c>
      <c r="I154" s="27">
        <f>Inskrivning!Q157</f>
        <v>0</v>
      </c>
      <c r="J154" s="16">
        <f>Inskrivning!R157</f>
        <v>0</v>
      </c>
      <c r="K154" s="16">
        <f>Inskrivning!S157</f>
        <v>0</v>
      </c>
      <c r="L154" s="16">
        <f>Inskrivning!T157</f>
        <v>0</v>
      </c>
      <c r="M154" s="16">
        <f>Inskrivning!U157</f>
        <v>0</v>
      </c>
      <c r="N154" s="16">
        <f>Inskrivning!V157</f>
        <v>0</v>
      </c>
      <c r="O154" s="27">
        <f>Inskrivning!W157</f>
        <v>0</v>
      </c>
      <c r="P154" s="27">
        <f>Inskrivning!X157</f>
        <v>0</v>
      </c>
      <c r="Q154" s="112"/>
    </row>
    <row r="155" spans="1:17" ht="17.100000000000001" customHeight="1" x14ac:dyDescent="0.3">
      <c r="A155" s="16">
        <f t="shared" si="2"/>
        <v>1</v>
      </c>
      <c r="B155" s="55" t="str">
        <f>Inskrivning!J158</f>
        <v/>
      </c>
      <c r="C155" s="35" t="str">
        <f>Inskrivning!K158</f>
        <v/>
      </c>
      <c r="D155" s="16">
        <f>Inskrivning!L158</f>
        <v>0</v>
      </c>
      <c r="E155" s="16">
        <f>Inskrivning!M158</f>
        <v>0</v>
      </c>
      <c r="F155" s="16">
        <f>Inskrivning!N158</f>
        <v>0</v>
      </c>
      <c r="G155" s="16">
        <f>Inskrivning!O158</f>
        <v>0</v>
      </c>
      <c r="H155" s="16">
        <f>Inskrivning!P158</f>
        <v>0</v>
      </c>
      <c r="I155" s="27">
        <f>Inskrivning!Q158</f>
        <v>0</v>
      </c>
      <c r="J155" s="16">
        <f>Inskrivning!R158</f>
        <v>0</v>
      </c>
      <c r="K155" s="16">
        <f>Inskrivning!S158</f>
        <v>0</v>
      </c>
      <c r="L155" s="16">
        <f>Inskrivning!T158</f>
        <v>0</v>
      </c>
      <c r="M155" s="16">
        <f>Inskrivning!U158</f>
        <v>0</v>
      </c>
      <c r="N155" s="16">
        <f>Inskrivning!V158</f>
        <v>0</v>
      </c>
      <c r="O155" s="27">
        <f>Inskrivning!W158</f>
        <v>0</v>
      </c>
      <c r="P155" s="27">
        <f>Inskrivning!X158</f>
        <v>0</v>
      </c>
      <c r="Q155" s="112"/>
    </row>
    <row r="156" spans="1:17" ht="17.100000000000001" customHeight="1" x14ac:dyDescent="0.3">
      <c r="A156" s="16">
        <f t="shared" si="2"/>
        <v>1</v>
      </c>
      <c r="B156" s="55" t="str">
        <f>Inskrivning!J159</f>
        <v/>
      </c>
      <c r="C156" s="35" t="str">
        <f>Inskrivning!K159</f>
        <v/>
      </c>
      <c r="D156" s="16">
        <f>Inskrivning!L159</f>
        <v>0</v>
      </c>
      <c r="E156" s="16">
        <f>Inskrivning!M159</f>
        <v>0</v>
      </c>
      <c r="F156" s="16">
        <f>Inskrivning!N159</f>
        <v>0</v>
      </c>
      <c r="G156" s="16">
        <f>Inskrivning!O159</f>
        <v>0</v>
      </c>
      <c r="H156" s="16">
        <f>Inskrivning!P159</f>
        <v>0</v>
      </c>
      <c r="I156" s="27">
        <f>Inskrivning!Q159</f>
        <v>0</v>
      </c>
      <c r="J156" s="16">
        <f>Inskrivning!R159</f>
        <v>0</v>
      </c>
      <c r="K156" s="16">
        <f>Inskrivning!S159</f>
        <v>0</v>
      </c>
      <c r="L156" s="16">
        <f>Inskrivning!T159</f>
        <v>0</v>
      </c>
      <c r="M156" s="16">
        <f>Inskrivning!U159</f>
        <v>0</v>
      </c>
      <c r="N156" s="16">
        <f>Inskrivning!V159</f>
        <v>0</v>
      </c>
      <c r="O156" s="27">
        <f>Inskrivning!W159</f>
        <v>0</v>
      </c>
      <c r="P156" s="27">
        <f>Inskrivning!X159</f>
        <v>0</v>
      </c>
      <c r="Q156" s="112"/>
    </row>
    <row r="157" spans="1:17" ht="17.100000000000001" customHeight="1" x14ac:dyDescent="0.3">
      <c r="A157" s="16">
        <f t="shared" si="2"/>
        <v>1</v>
      </c>
      <c r="B157" s="55" t="str">
        <f>Inskrivning!J160</f>
        <v/>
      </c>
      <c r="C157" s="35" t="str">
        <f>Inskrivning!K160</f>
        <v/>
      </c>
      <c r="D157" s="16">
        <f>Inskrivning!L160</f>
        <v>0</v>
      </c>
      <c r="E157" s="16">
        <f>Inskrivning!M160</f>
        <v>0</v>
      </c>
      <c r="F157" s="16">
        <f>Inskrivning!N160</f>
        <v>0</v>
      </c>
      <c r="G157" s="16">
        <f>Inskrivning!O160</f>
        <v>0</v>
      </c>
      <c r="H157" s="16">
        <f>Inskrivning!P160</f>
        <v>0</v>
      </c>
      <c r="I157" s="27">
        <f>Inskrivning!Q160</f>
        <v>0</v>
      </c>
      <c r="J157" s="16">
        <f>Inskrivning!R160</f>
        <v>0</v>
      </c>
      <c r="K157" s="16">
        <f>Inskrivning!S160</f>
        <v>0</v>
      </c>
      <c r="L157" s="16">
        <f>Inskrivning!T160</f>
        <v>0</v>
      </c>
      <c r="M157" s="16">
        <f>Inskrivning!U160</f>
        <v>0</v>
      </c>
      <c r="N157" s="16">
        <f>Inskrivning!V160</f>
        <v>0</v>
      </c>
      <c r="O157" s="27">
        <f>Inskrivning!W160</f>
        <v>0</v>
      </c>
      <c r="P157" s="27">
        <f>Inskrivning!X160</f>
        <v>0</v>
      </c>
      <c r="Q157" s="112"/>
    </row>
    <row r="158" spans="1:17" ht="17.100000000000001" customHeight="1" x14ac:dyDescent="0.3">
      <c r="A158" s="16">
        <f t="shared" si="2"/>
        <v>1</v>
      </c>
      <c r="B158" s="55" t="str">
        <f>Inskrivning!J161</f>
        <v/>
      </c>
      <c r="C158" s="35" t="str">
        <f>Inskrivning!K161</f>
        <v/>
      </c>
      <c r="D158" s="16">
        <f>Inskrivning!L161</f>
        <v>0</v>
      </c>
      <c r="E158" s="16">
        <f>Inskrivning!M161</f>
        <v>0</v>
      </c>
      <c r="F158" s="16">
        <f>Inskrivning!N161</f>
        <v>0</v>
      </c>
      <c r="G158" s="16">
        <f>Inskrivning!O161</f>
        <v>0</v>
      </c>
      <c r="H158" s="16">
        <f>Inskrivning!P161</f>
        <v>0</v>
      </c>
      <c r="I158" s="27">
        <f>Inskrivning!Q161</f>
        <v>0</v>
      </c>
      <c r="J158" s="16">
        <f>Inskrivning!R161</f>
        <v>0</v>
      </c>
      <c r="K158" s="16">
        <f>Inskrivning!S161</f>
        <v>0</v>
      </c>
      <c r="L158" s="16">
        <f>Inskrivning!T161</f>
        <v>0</v>
      </c>
      <c r="M158" s="16">
        <f>Inskrivning!U161</f>
        <v>0</v>
      </c>
      <c r="N158" s="16">
        <f>Inskrivning!V161</f>
        <v>0</v>
      </c>
      <c r="O158" s="27">
        <f>Inskrivning!W161</f>
        <v>0</v>
      </c>
      <c r="P158" s="27">
        <f>Inskrivning!X161</f>
        <v>0</v>
      </c>
      <c r="Q158" s="112"/>
    </row>
    <row r="159" spans="1:17" ht="17.100000000000001" customHeight="1" x14ac:dyDescent="0.3">
      <c r="A159" s="16">
        <f t="shared" si="2"/>
        <v>1</v>
      </c>
      <c r="B159" s="55" t="str">
        <f>Inskrivning!J162</f>
        <v/>
      </c>
      <c r="C159" s="35" t="str">
        <f>Inskrivning!K162</f>
        <v/>
      </c>
      <c r="D159" s="16">
        <f>Inskrivning!L162</f>
        <v>0</v>
      </c>
      <c r="E159" s="16">
        <f>Inskrivning!M162</f>
        <v>0</v>
      </c>
      <c r="F159" s="16">
        <f>Inskrivning!N162</f>
        <v>0</v>
      </c>
      <c r="G159" s="16">
        <f>Inskrivning!O162</f>
        <v>0</v>
      </c>
      <c r="H159" s="16">
        <f>Inskrivning!P162</f>
        <v>0</v>
      </c>
      <c r="I159" s="27">
        <f>Inskrivning!Q162</f>
        <v>0</v>
      </c>
      <c r="J159" s="16">
        <f>Inskrivning!R162</f>
        <v>0</v>
      </c>
      <c r="K159" s="16">
        <f>Inskrivning!S162</f>
        <v>0</v>
      </c>
      <c r="L159" s="16">
        <f>Inskrivning!T162</f>
        <v>0</v>
      </c>
      <c r="M159" s="16">
        <f>Inskrivning!U162</f>
        <v>0</v>
      </c>
      <c r="N159" s="16">
        <f>Inskrivning!V162</f>
        <v>0</v>
      </c>
      <c r="O159" s="27">
        <f>Inskrivning!W162</f>
        <v>0</v>
      </c>
      <c r="P159" s="27">
        <f>Inskrivning!X162</f>
        <v>0</v>
      </c>
      <c r="Q159" s="112"/>
    </row>
    <row r="160" spans="1:17" ht="17.100000000000001" customHeight="1" x14ac:dyDescent="0.3">
      <c r="A160" s="16">
        <f t="shared" si="2"/>
        <v>1</v>
      </c>
      <c r="B160" s="55" t="str">
        <f>Inskrivning!J163</f>
        <v/>
      </c>
      <c r="C160" s="35" t="str">
        <f>Inskrivning!K163</f>
        <v/>
      </c>
      <c r="D160" s="16">
        <f>Inskrivning!L163</f>
        <v>0</v>
      </c>
      <c r="E160" s="16">
        <f>Inskrivning!M163</f>
        <v>0</v>
      </c>
      <c r="F160" s="16">
        <f>Inskrivning!N163</f>
        <v>0</v>
      </c>
      <c r="G160" s="16">
        <f>Inskrivning!O163</f>
        <v>0</v>
      </c>
      <c r="H160" s="16">
        <f>Inskrivning!P163</f>
        <v>0</v>
      </c>
      <c r="I160" s="27">
        <f>Inskrivning!Q163</f>
        <v>0</v>
      </c>
      <c r="J160" s="16">
        <f>Inskrivning!R163</f>
        <v>0</v>
      </c>
      <c r="K160" s="16">
        <f>Inskrivning!S163</f>
        <v>0</v>
      </c>
      <c r="L160" s="16">
        <f>Inskrivning!T163</f>
        <v>0</v>
      </c>
      <c r="M160" s="16">
        <f>Inskrivning!U163</f>
        <v>0</v>
      </c>
      <c r="N160" s="16">
        <f>Inskrivning!V163</f>
        <v>0</v>
      </c>
      <c r="O160" s="27">
        <f>Inskrivning!W163</f>
        <v>0</v>
      </c>
      <c r="P160" s="27">
        <f>Inskrivning!X163</f>
        <v>0</v>
      </c>
      <c r="Q160" s="112"/>
    </row>
    <row r="161" spans="1:17" ht="17.100000000000001" customHeight="1" x14ac:dyDescent="0.3">
      <c r="A161" s="16">
        <f t="shared" si="2"/>
        <v>1</v>
      </c>
      <c r="B161" s="55" t="str">
        <f>Inskrivning!J164</f>
        <v/>
      </c>
      <c r="C161" s="35" t="str">
        <f>Inskrivning!K164</f>
        <v/>
      </c>
      <c r="D161" s="16">
        <f>Inskrivning!L164</f>
        <v>0</v>
      </c>
      <c r="E161" s="16">
        <f>Inskrivning!M164</f>
        <v>0</v>
      </c>
      <c r="F161" s="16">
        <f>Inskrivning!N164</f>
        <v>0</v>
      </c>
      <c r="G161" s="16">
        <f>Inskrivning!O164</f>
        <v>0</v>
      </c>
      <c r="H161" s="16">
        <f>Inskrivning!P164</f>
        <v>0</v>
      </c>
      <c r="I161" s="27">
        <f>Inskrivning!Q164</f>
        <v>0</v>
      </c>
      <c r="J161" s="16">
        <f>Inskrivning!R164</f>
        <v>0</v>
      </c>
      <c r="K161" s="16">
        <f>Inskrivning!S164</f>
        <v>0</v>
      </c>
      <c r="L161" s="16">
        <f>Inskrivning!T164</f>
        <v>0</v>
      </c>
      <c r="M161" s="16">
        <f>Inskrivning!U164</f>
        <v>0</v>
      </c>
      <c r="N161" s="16">
        <f>Inskrivning!V164</f>
        <v>0</v>
      </c>
      <c r="O161" s="27">
        <f>Inskrivning!W164</f>
        <v>0</v>
      </c>
      <c r="P161" s="27">
        <f>Inskrivning!X164</f>
        <v>0</v>
      </c>
      <c r="Q161" s="112"/>
    </row>
    <row r="162" spans="1:17" ht="17.100000000000001" customHeight="1" x14ac:dyDescent="0.3">
      <c r="A162" s="16">
        <f t="shared" si="2"/>
        <v>1</v>
      </c>
      <c r="B162" s="55" t="str">
        <f>Inskrivning!J165</f>
        <v/>
      </c>
      <c r="C162" s="35" t="str">
        <f>Inskrivning!K165</f>
        <v/>
      </c>
      <c r="D162" s="16">
        <f>Inskrivning!L165</f>
        <v>0</v>
      </c>
      <c r="E162" s="16">
        <f>Inskrivning!M165</f>
        <v>0</v>
      </c>
      <c r="F162" s="16">
        <f>Inskrivning!N165</f>
        <v>0</v>
      </c>
      <c r="G162" s="16">
        <f>Inskrivning!O165</f>
        <v>0</v>
      </c>
      <c r="H162" s="16">
        <f>Inskrivning!P165</f>
        <v>0</v>
      </c>
      <c r="I162" s="27">
        <f>Inskrivning!Q165</f>
        <v>0</v>
      </c>
      <c r="J162" s="16">
        <f>Inskrivning!R165</f>
        <v>0</v>
      </c>
      <c r="K162" s="16">
        <f>Inskrivning!S165</f>
        <v>0</v>
      </c>
      <c r="L162" s="16">
        <f>Inskrivning!T165</f>
        <v>0</v>
      </c>
      <c r="M162" s="16">
        <f>Inskrivning!U165</f>
        <v>0</v>
      </c>
      <c r="N162" s="16">
        <f>Inskrivning!V165</f>
        <v>0</v>
      </c>
      <c r="O162" s="27">
        <f>Inskrivning!W165</f>
        <v>0</v>
      </c>
      <c r="P162" s="27">
        <f>Inskrivning!X165</f>
        <v>0</v>
      </c>
      <c r="Q162" s="112"/>
    </row>
    <row r="163" spans="1:17" ht="17.100000000000001" customHeight="1" x14ac:dyDescent="0.3">
      <c r="A163" s="16">
        <f t="shared" si="2"/>
        <v>1</v>
      </c>
      <c r="B163" s="55" t="str">
        <f>Inskrivning!J166</f>
        <v/>
      </c>
      <c r="C163" s="35" t="str">
        <f>Inskrivning!K166</f>
        <v/>
      </c>
      <c r="D163" s="16">
        <f>Inskrivning!L166</f>
        <v>0</v>
      </c>
      <c r="E163" s="16">
        <f>Inskrivning!M166</f>
        <v>0</v>
      </c>
      <c r="F163" s="16">
        <f>Inskrivning!N166</f>
        <v>0</v>
      </c>
      <c r="G163" s="16">
        <f>Inskrivning!O166</f>
        <v>0</v>
      </c>
      <c r="H163" s="16">
        <f>Inskrivning!P166</f>
        <v>0</v>
      </c>
      <c r="I163" s="27">
        <f>Inskrivning!Q166</f>
        <v>0</v>
      </c>
      <c r="J163" s="16">
        <f>Inskrivning!R166</f>
        <v>0</v>
      </c>
      <c r="K163" s="16">
        <f>Inskrivning!S166</f>
        <v>0</v>
      </c>
      <c r="L163" s="16">
        <f>Inskrivning!T166</f>
        <v>0</v>
      </c>
      <c r="M163" s="16">
        <f>Inskrivning!U166</f>
        <v>0</v>
      </c>
      <c r="N163" s="16">
        <f>Inskrivning!V166</f>
        <v>0</v>
      </c>
      <c r="O163" s="27">
        <f>Inskrivning!W166</f>
        <v>0</v>
      </c>
      <c r="P163" s="27">
        <f>Inskrivning!X166</f>
        <v>0</v>
      </c>
      <c r="Q163" s="112"/>
    </row>
    <row r="164" spans="1:17" ht="15.6" x14ac:dyDescent="0.3">
      <c r="A164" s="16">
        <f t="shared" si="2"/>
        <v>1</v>
      </c>
      <c r="B164" s="55" t="str">
        <f>Inskrivning!J167</f>
        <v/>
      </c>
      <c r="C164" s="35" t="str">
        <f>Inskrivning!K167</f>
        <v/>
      </c>
      <c r="D164" s="16">
        <f>Inskrivning!L167</f>
        <v>0</v>
      </c>
      <c r="E164" s="16">
        <f>Inskrivning!M167</f>
        <v>0</v>
      </c>
      <c r="F164" s="16">
        <f>Inskrivning!N167</f>
        <v>0</v>
      </c>
      <c r="G164" s="16">
        <f>Inskrivning!O167</f>
        <v>0</v>
      </c>
      <c r="H164" s="16">
        <f>Inskrivning!P167</f>
        <v>0</v>
      </c>
      <c r="I164" s="27">
        <f>Inskrivning!Q167</f>
        <v>0</v>
      </c>
      <c r="J164" s="16">
        <f>Inskrivning!R167</f>
        <v>0</v>
      </c>
      <c r="K164" s="16">
        <f>Inskrivning!S167</f>
        <v>0</v>
      </c>
      <c r="L164" s="16">
        <f>Inskrivning!T167</f>
        <v>0</v>
      </c>
      <c r="M164" s="16">
        <f>Inskrivning!U167</f>
        <v>0</v>
      </c>
      <c r="N164" s="16">
        <f>Inskrivning!V167</f>
        <v>0</v>
      </c>
      <c r="O164" s="27">
        <f>Inskrivning!W167</f>
        <v>0</v>
      </c>
      <c r="P164" s="27">
        <f>Inskrivning!X167</f>
        <v>0</v>
      </c>
      <c r="Q164" s="112"/>
    </row>
    <row r="165" spans="1:17" ht="15.6" x14ac:dyDescent="0.3">
      <c r="A165" s="16">
        <f t="shared" si="2"/>
        <v>1</v>
      </c>
      <c r="B165" s="55" t="str">
        <f>Inskrivning!J168</f>
        <v/>
      </c>
      <c r="C165" s="35" t="str">
        <f>Inskrivning!K168</f>
        <v/>
      </c>
      <c r="D165" s="16">
        <f>Inskrivning!L168</f>
        <v>0</v>
      </c>
      <c r="E165" s="16">
        <f>Inskrivning!M168</f>
        <v>0</v>
      </c>
      <c r="F165" s="16">
        <f>Inskrivning!N168</f>
        <v>0</v>
      </c>
      <c r="G165" s="16">
        <f>Inskrivning!O168</f>
        <v>0</v>
      </c>
      <c r="H165" s="16">
        <f>Inskrivning!P168</f>
        <v>0</v>
      </c>
      <c r="I165" s="27">
        <f>Inskrivning!Q168</f>
        <v>0</v>
      </c>
      <c r="J165" s="16">
        <f>Inskrivning!R168</f>
        <v>0</v>
      </c>
      <c r="K165" s="16">
        <f>Inskrivning!S168</f>
        <v>0</v>
      </c>
      <c r="L165" s="16">
        <f>Inskrivning!T168</f>
        <v>0</v>
      </c>
      <c r="M165" s="16">
        <f>Inskrivning!U168</f>
        <v>0</v>
      </c>
      <c r="N165" s="16">
        <f>Inskrivning!V168</f>
        <v>0</v>
      </c>
      <c r="O165" s="27">
        <f>Inskrivning!W168</f>
        <v>0</v>
      </c>
      <c r="P165" s="27">
        <f>Inskrivning!X168</f>
        <v>0</v>
      </c>
      <c r="Q165" s="112"/>
    </row>
    <row r="166" spans="1:17" ht="15.6" x14ac:dyDescent="0.3">
      <c r="A166" s="16">
        <f t="shared" si="2"/>
        <v>1</v>
      </c>
      <c r="B166" s="55" t="str">
        <f>Inskrivning!J169</f>
        <v/>
      </c>
      <c r="C166" s="35" t="str">
        <f>Inskrivning!K169</f>
        <v/>
      </c>
      <c r="D166" s="16">
        <f>Inskrivning!L169</f>
        <v>0</v>
      </c>
      <c r="E166" s="16">
        <f>Inskrivning!M169</f>
        <v>0</v>
      </c>
      <c r="F166" s="16">
        <f>Inskrivning!N169</f>
        <v>0</v>
      </c>
      <c r="G166" s="16">
        <f>Inskrivning!O169</f>
        <v>0</v>
      </c>
      <c r="H166" s="16">
        <f>Inskrivning!P169</f>
        <v>0</v>
      </c>
      <c r="I166" s="27">
        <f>Inskrivning!Q169</f>
        <v>0</v>
      </c>
      <c r="J166" s="16">
        <f>Inskrivning!R169</f>
        <v>0</v>
      </c>
      <c r="K166" s="16">
        <f>Inskrivning!S169</f>
        <v>0</v>
      </c>
      <c r="L166" s="16">
        <f>Inskrivning!T169</f>
        <v>0</v>
      </c>
      <c r="M166" s="16">
        <f>Inskrivning!U169</f>
        <v>0</v>
      </c>
      <c r="N166" s="16">
        <f>Inskrivning!V169</f>
        <v>0</v>
      </c>
      <c r="O166" s="27">
        <f>Inskrivning!W169</f>
        <v>0</v>
      </c>
      <c r="P166" s="27">
        <f>Inskrivning!X169</f>
        <v>0</v>
      </c>
      <c r="Q166" s="112"/>
    </row>
    <row r="167" spans="1:17" ht="15.6" x14ac:dyDescent="0.3">
      <c r="A167" s="16">
        <f t="shared" si="2"/>
        <v>1</v>
      </c>
      <c r="B167" s="55" t="str">
        <f>Inskrivning!J170</f>
        <v/>
      </c>
      <c r="C167" s="35" t="str">
        <f>Inskrivning!K170</f>
        <v/>
      </c>
      <c r="D167" s="16">
        <f>Inskrivning!L170</f>
        <v>0</v>
      </c>
      <c r="E167" s="16">
        <f>Inskrivning!M170</f>
        <v>0</v>
      </c>
      <c r="F167" s="16">
        <f>Inskrivning!N170</f>
        <v>0</v>
      </c>
      <c r="G167" s="16">
        <f>Inskrivning!O170</f>
        <v>0</v>
      </c>
      <c r="H167" s="16">
        <f>Inskrivning!P170</f>
        <v>0</v>
      </c>
      <c r="I167" s="27">
        <f>Inskrivning!Q170</f>
        <v>0</v>
      </c>
      <c r="J167" s="16">
        <f>Inskrivning!R170</f>
        <v>0</v>
      </c>
      <c r="K167" s="16">
        <f>Inskrivning!S170</f>
        <v>0</v>
      </c>
      <c r="L167" s="16">
        <f>Inskrivning!T170</f>
        <v>0</v>
      </c>
      <c r="M167" s="16">
        <f>Inskrivning!U170</f>
        <v>0</v>
      </c>
      <c r="N167" s="16">
        <f>Inskrivning!V170</f>
        <v>0</v>
      </c>
      <c r="O167" s="27">
        <f>Inskrivning!W170</f>
        <v>0</v>
      </c>
      <c r="P167" s="27">
        <f>Inskrivning!X170</f>
        <v>0</v>
      </c>
      <c r="Q167" s="112"/>
    </row>
    <row r="168" spans="1:17" ht="15.6" x14ac:dyDescent="0.3">
      <c r="A168" s="16">
        <f t="shared" si="2"/>
        <v>1</v>
      </c>
      <c r="B168" s="55" t="str">
        <f>Inskrivning!J171</f>
        <v/>
      </c>
      <c r="C168" s="35" t="str">
        <f>Inskrivning!K171</f>
        <v/>
      </c>
      <c r="D168" s="16">
        <f>Inskrivning!L171</f>
        <v>0</v>
      </c>
      <c r="E168" s="16">
        <f>Inskrivning!M171</f>
        <v>0</v>
      </c>
      <c r="F168" s="16">
        <f>Inskrivning!N171</f>
        <v>0</v>
      </c>
      <c r="G168" s="16">
        <f>Inskrivning!O171</f>
        <v>0</v>
      </c>
      <c r="H168" s="16">
        <f>Inskrivning!P171</f>
        <v>0</v>
      </c>
      <c r="I168" s="27">
        <f>Inskrivning!Q171</f>
        <v>0</v>
      </c>
      <c r="J168" s="16">
        <f>Inskrivning!R171</f>
        <v>0</v>
      </c>
      <c r="K168" s="16">
        <f>Inskrivning!S171</f>
        <v>0</v>
      </c>
      <c r="L168" s="16">
        <f>Inskrivning!T171</f>
        <v>0</v>
      </c>
      <c r="M168" s="16">
        <f>Inskrivning!U171</f>
        <v>0</v>
      </c>
      <c r="N168" s="16">
        <f>Inskrivning!V171</f>
        <v>0</v>
      </c>
      <c r="O168" s="27">
        <f>Inskrivning!W171</f>
        <v>0</v>
      </c>
      <c r="P168" s="27">
        <f>Inskrivning!X171</f>
        <v>0</v>
      </c>
      <c r="Q168" s="112"/>
    </row>
    <row r="169" spans="1:17" ht="15.6" x14ac:dyDescent="0.3">
      <c r="A169" s="16">
        <f t="shared" si="2"/>
        <v>1</v>
      </c>
      <c r="B169" s="55" t="str">
        <f>Inskrivning!J172</f>
        <v/>
      </c>
      <c r="C169" s="35" t="str">
        <f>Inskrivning!K172</f>
        <v/>
      </c>
      <c r="D169" s="16">
        <f>Inskrivning!L172</f>
        <v>0</v>
      </c>
      <c r="E169" s="16">
        <f>Inskrivning!M172</f>
        <v>0</v>
      </c>
      <c r="F169" s="16">
        <f>Inskrivning!N172</f>
        <v>0</v>
      </c>
      <c r="G169" s="16">
        <f>Inskrivning!O172</f>
        <v>0</v>
      </c>
      <c r="H169" s="16">
        <f>Inskrivning!P172</f>
        <v>0</v>
      </c>
      <c r="I169" s="27">
        <f>Inskrivning!Q172</f>
        <v>0</v>
      </c>
      <c r="J169" s="16">
        <f>Inskrivning!R172</f>
        <v>0</v>
      </c>
      <c r="K169" s="16">
        <f>Inskrivning!S172</f>
        <v>0</v>
      </c>
      <c r="L169" s="16">
        <f>Inskrivning!T172</f>
        <v>0</v>
      </c>
      <c r="M169" s="16">
        <f>Inskrivning!U172</f>
        <v>0</v>
      </c>
      <c r="N169" s="16">
        <f>Inskrivning!V172</f>
        <v>0</v>
      </c>
      <c r="O169" s="27">
        <f>Inskrivning!W172</f>
        <v>0</v>
      </c>
      <c r="P169" s="27">
        <f>Inskrivning!X172</f>
        <v>0</v>
      </c>
      <c r="Q169" s="112"/>
    </row>
    <row r="170" spans="1:17" ht="15.6" x14ac:dyDescent="0.3">
      <c r="A170" s="16">
        <f t="shared" si="2"/>
        <v>1</v>
      </c>
      <c r="B170" s="55" t="str">
        <f>Inskrivning!J173</f>
        <v/>
      </c>
      <c r="C170" s="35" t="str">
        <f>Inskrivning!K173</f>
        <v/>
      </c>
      <c r="D170" s="16">
        <f>Inskrivning!L173</f>
        <v>0</v>
      </c>
      <c r="E170" s="16">
        <f>Inskrivning!M173</f>
        <v>0</v>
      </c>
      <c r="F170" s="16">
        <f>Inskrivning!N173</f>
        <v>0</v>
      </c>
      <c r="G170" s="16">
        <f>Inskrivning!O173</f>
        <v>0</v>
      </c>
      <c r="H170" s="16">
        <f>Inskrivning!P173</f>
        <v>0</v>
      </c>
      <c r="I170" s="27">
        <f>Inskrivning!Q173</f>
        <v>0</v>
      </c>
      <c r="J170" s="16">
        <f>Inskrivning!R173</f>
        <v>0</v>
      </c>
      <c r="K170" s="16">
        <f>Inskrivning!S173</f>
        <v>0</v>
      </c>
      <c r="L170" s="16">
        <f>Inskrivning!T173</f>
        <v>0</v>
      </c>
      <c r="M170" s="16">
        <f>Inskrivning!U173</f>
        <v>0</v>
      </c>
      <c r="N170" s="16">
        <f>Inskrivning!V173</f>
        <v>0</v>
      </c>
      <c r="O170" s="27">
        <f>Inskrivning!W173</f>
        <v>0</v>
      </c>
      <c r="P170" s="27">
        <f>Inskrivning!X173</f>
        <v>0</v>
      </c>
      <c r="Q170" s="112"/>
    </row>
    <row r="171" spans="1:17" ht="15.6" x14ac:dyDescent="0.3">
      <c r="A171" s="16">
        <f t="shared" si="2"/>
        <v>1</v>
      </c>
      <c r="B171" s="55" t="str">
        <f>Inskrivning!J174</f>
        <v/>
      </c>
      <c r="C171" s="35" t="str">
        <f>Inskrivning!K174</f>
        <v/>
      </c>
      <c r="D171" s="16">
        <f>Inskrivning!L174</f>
        <v>0</v>
      </c>
      <c r="E171" s="16">
        <f>Inskrivning!M174</f>
        <v>0</v>
      </c>
      <c r="F171" s="16">
        <f>Inskrivning!N174</f>
        <v>0</v>
      </c>
      <c r="G171" s="16">
        <f>Inskrivning!O174</f>
        <v>0</v>
      </c>
      <c r="H171" s="16">
        <f>Inskrivning!P174</f>
        <v>0</v>
      </c>
      <c r="I171" s="27">
        <f>Inskrivning!Q174</f>
        <v>0</v>
      </c>
      <c r="J171" s="16">
        <f>Inskrivning!R174</f>
        <v>0</v>
      </c>
      <c r="K171" s="16">
        <f>Inskrivning!S174</f>
        <v>0</v>
      </c>
      <c r="L171" s="16">
        <f>Inskrivning!T174</f>
        <v>0</v>
      </c>
      <c r="M171" s="16">
        <f>Inskrivning!U174</f>
        <v>0</v>
      </c>
      <c r="N171" s="16">
        <f>Inskrivning!V174</f>
        <v>0</v>
      </c>
      <c r="O171" s="27">
        <f>Inskrivning!W174</f>
        <v>0</v>
      </c>
      <c r="P171" s="27">
        <f>Inskrivning!X174</f>
        <v>0</v>
      </c>
      <c r="Q171" s="112"/>
    </row>
    <row r="172" spans="1:17" ht="15.6" x14ac:dyDescent="0.3">
      <c r="A172" s="16">
        <f t="shared" si="2"/>
        <v>1</v>
      </c>
      <c r="B172" s="55" t="str">
        <f>Inskrivning!J175</f>
        <v/>
      </c>
      <c r="C172" s="35" t="str">
        <f>Inskrivning!K175</f>
        <v/>
      </c>
      <c r="D172" s="16">
        <f>Inskrivning!L175</f>
        <v>0</v>
      </c>
      <c r="E172" s="16">
        <f>Inskrivning!M175</f>
        <v>0</v>
      </c>
      <c r="F172" s="16">
        <f>Inskrivning!N175</f>
        <v>0</v>
      </c>
      <c r="G172" s="16">
        <f>Inskrivning!O175</f>
        <v>0</v>
      </c>
      <c r="H172" s="16">
        <f>Inskrivning!P175</f>
        <v>0</v>
      </c>
      <c r="I172" s="27">
        <f>Inskrivning!Q175</f>
        <v>0</v>
      </c>
      <c r="J172" s="16">
        <f>Inskrivning!R175</f>
        <v>0</v>
      </c>
      <c r="K172" s="16">
        <f>Inskrivning!S175</f>
        <v>0</v>
      </c>
      <c r="L172" s="16">
        <f>Inskrivning!T175</f>
        <v>0</v>
      </c>
      <c r="M172" s="16">
        <f>Inskrivning!U175</f>
        <v>0</v>
      </c>
      <c r="N172" s="16">
        <f>Inskrivning!V175</f>
        <v>0</v>
      </c>
      <c r="O172" s="27">
        <f>Inskrivning!W175</f>
        <v>0</v>
      </c>
      <c r="P172" s="27">
        <f>Inskrivning!X175</f>
        <v>0</v>
      </c>
      <c r="Q172" s="112"/>
    </row>
    <row r="173" spans="1:17" ht="15.6" x14ac:dyDescent="0.3">
      <c r="A173" s="16">
        <f t="shared" si="2"/>
        <v>1</v>
      </c>
      <c r="B173" s="55" t="str">
        <f>Inskrivning!J176</f>
        <v/>
      </c>
      <c r="C173" s="35" t="str">
        <f>Inskrivning!K176</f>
        <v/>
      </c>
      <c r="D173" s="16">
        <f>Inskrivning!L176</f>
        <v>0</v>
      </c>
      <c r="E173" s="16">
        <f>Inskrivning!M176</f>
        <v>0</v>
      </c>
      <c r="F173" s="16">
        <f>Inskrivning!N176</f>
        <v>0</v>
      </c>
      <c r="G173" s="16">
        <f>Inskrivning!O176</f>
        <v>0</v>
      </c>
      <c r="H173" s="16">
        <f>Inskrivning!P176</f>
        <v>0</v>
      </c>
      <c r="I173" s="27">
        <f>Inskrivning!Q176</f>
        <v>0</v>
      </c>
      <c r="J173" s="16">
        <f>Inskrivning!R176</f>
        <v>0</v>
      </c>
      <c r="K173" s="16">
        <f>Inskrivning!S176</f>
        <v>0</v>
      </c>
      <c r="L173" s="16">
        <f>Inskrivning!T176</f>
        <v>0</v>
      </c>
      <c r="M173" s="16">
        <f>Inskrivning!U176</f>
        <v>0</v>
      </c>
      <c r="N173" s="16">
        <f>Inskrivning!V176</f>
        <v>0</v>
      </c>
      <c r="O173" s="27">
        <f>Inskrivning!W176</f>
        <v>0</v>
      </c>
      <c r="P173" s="27">
        <f>Inskrivning!X176</f>
        <v>0</v>
      </c>
      <c r="Q173" s="112"/>
    </row>
    <row r="174" spans="1:17" ht="15.6" x14ac:dyDescent="0.3">
      <c r="A174" s="16">
        <f t="shared" si="2"/>
        <v>1</v>
      </c>
      <c r="B174" s="55" t="str">
        <f>Inskrivning!J177</f>
        <v/>
      </c>
      <c r="C174" s="35" t="str">
        <f>Inskrivning!K177</f>
        <v/>
      </c>
      <c r="D174" s="16">
        <f>Inskrivning!L177</f>
        <v>0</v>
      </c>
      <c r="E174" s="16">
        <f>Inskrivning!M177</f>
        <v>0</v>
      </c>
      <c r="F174" s="16">
        <f>Inskrivning!N177</f>
        <v>0</v>
      </c>
      <c r="G174" s="16">
        <f>Inskrivning!O177</f>
        <v>0</v>
      </c>
      <c r="H174" s="16">
        <f>Inskrivning!P177</f>
        <v>0</v>
      </c>
      <c r="I174" s="27">
        <f>Inskrivning!Q177</f>
        <v>0</v>
      </c>
      <c r="J174" s="16">
        <f>Inskrivning!R177</f>
        <v>0</v>
      </c>
      <c r="K174" s="16">
        <f>Inskrivning!S177</f>
        <v>0</v>
      </c>
      <c r="L174" s="16">
        <f>Inskrivning!T177</f>
        <v>0</v>
      </c>
      <c r="M174" s="16">
        <f>Inskrivning!U177</f>
        <v>0</v>
      </c>
      <c r="N174" s="16">
        <f>Inskrivning!V177</f>
        <v>0</v>
      </c>
      <c r="O174" s="27">
        <f>Inskrivning!W177</f>
        <v>0</v>
      </c>
      <c r="P174" s="27">
        <f>Inskrivning!X177</f>
        <v>0</v>
      </c>
      <c r="Q174" s="112"/>
    </row>
    <row r="175" spans="1:17" ht="15.6" x14ac:dyDescent="0.3">
      <c r="A175" s="16">
        <f t="shared" si="2"/>
        <v>1</v>
      </c>
      <c r="B175" s="55" t="str">
        <f>Inskrivning!J178</f>
        <v/>
      </c>
      <c r="C175" s="35" t="str">
        <f>Inskrivning!K178</f>
        <v/>
      </c>
      <c r="D175" s="16">
        <f>Inskrivning!L178</f>
        <v>0</v>
      </c>
      <c r="E175" s="16">
        <f>Inskrivning!M178</f>
        <v>0</v>
      </c>
      <c r="F175" s="16">
        <f>Inskrivning!N178</f>
        <v>0</v>
      </c>
      <c r="G175" s="16">
        <f>Inskrivning!O178</f>
        <v>0</v>
      </c>
      <c r="H175" s="16">
        <f>Inskrivning!P178</f>
        <v>0</v>
      </c>
      <c r="I175" s="27">
        <f>Inskrivning!Q178</f>
        <v>0</v>
      </c>
      <c r="J175" s="16">
        <f>Inskrivning!R178</f>
        <v>0</v>
      </c>
      <c r="K175" s="16">
        <f>Inskrivning!S178</f>
        <v>0</v>
      </c>
      <c r="L175" s="16">
        <f>Inskrivning!T178</f>
        <v>0</v>
      </c>
      <c r="M175" s="16">
        <f>Inskrivning!U178</f>
        <v>0</v>
      </c>
      <c r="N175" s="16">
        <f>Inskrivning!V178</f>
        <v>0</v>
      </c>
      <c r="O175" s="27">
        <f>Inskrivning!W178</f>
        <v>0</v>
      </c>
      <c r="P175" s="27">
        <f>Inskrivning!X178</f>
        <v>0</v>
      </c>
      <c r="Q175" s="112"/>
    </row>
    <row r="176" spans="1:17" ht="15.6" x14ac:dyDescent="0.3">
      <c r="A176" s="16">
        <f t="shared" si="2"/>
        <v>1</v>
      </c>
      <c r="B176" s="55" t="str">
        <f>Inskrivning!J179</f>
        <v/>
      </c>
      <c r="C176" s="35" t="str">
        <f>Inskrivning!K179</f>
        <v/>
      </c>
      <c r="D176" s="16">
        <f>Inskrivning!L179</f>
        <v>0</v>
      </c>
      <c r="E176" s="16">
        <f>Inskrivning!M179</f>
        <v>0</v>
      </c>
      <c r="F176" s="16">
        <f>Inskrivning!N179</f>
        <v>0</v>
      </c>
      <c r="G176" s="16">
        <f>Inskrivning!O179</f>
        <v>0</v>
      </c>
      <c r="H176" s="16">
        <f>Inskrivning!P179</f>
        <v>0</v>
      </c>
      <c r="I176" s="27">
        <f>Inskrivning!Q179</f>
        <v>0</v>
      </c>
      <c r="J176" s="16">
        <f>Inskrivning!R179</f>
        <v>0</v>
      </c>
      <c r="K176" s="16">
        <f>Inskrivning!S179</f>
        <v>0</v>
      </c>
      <c r="L176" s="16">
        <f>Inskrivning!T179</f>
        <v>0</v>
      </c>
      <c r="M176" s="16">
        <f>Inskrivning!U179</f>
        <v>0</v>
      </c>
      <c r="N176" s="16">
        <f>Inskrivning!V179</f>
        <v>0</v>
      </c>
      <c r="O176" s="27">
        <f>Inskrivning!W179</f>
        <v>0</v>
      </c>
      <c r="P176" s="27">
        <f>Inskrivning!X179</f>
        <v>0</v>
      </c>
      <c r="Q176" s="112"/>
    </row>
    <row r="177" spans="1:17" ht="15.6" x14ac:dyDescent="0.3">
      <c r="A177" s="16">
        <f t="shared" si="2"/>
        <v>1</v>
      </c>
      <c r="B177" s="55" t="str">
        <f>Inskrivning!J180</f>
        <v/>
      </c>
      <c r="C177" s="35" t="str">
        <f>Inskrivning!K180</f>
        <v/>
      </c>
      <c r="D177" s="16">
        <f>Inskrivning!L180</f>
        <v>0</v>
      </c>
      <c r="E177" s="16">
        <f>Inskrivning!M180</f>
        <v>0</v>
      </c>
      <c r="F177" s="16">
        <f>Inskrivning!N180</f>
        <v>0</v>
      </c>
      <c r="G177" s="16">
        <f>Inskrivning!O180</f>
        <v>0</v>
      </c>
      <c r="H177" s="16">
        <f>Inskrivning!P180</f>
        <v>0</v>
      </c>
      <c r="I177" s="27">
        <f>Inskrivning!Q180</f>
        <v>0</v>
      </c>
      <c r="J177" s="16">
        <f>Inskrivning!R180</f>
        <v>0</v>
      </c>
      <c r="K177" s="16">
        <f>Inskrivning!S180</f>
        <v>0</v>
      </c>
      <c r="L177" s="16">
        <f>Inskrivning!T180</f>
        <v>0</v>
      </c>
      <c r="M177" s="16">
        <f>Inskrivning!U180</f>
        <v>0</v>
      </c>
      <c r="N177" s="16">
        <f>Inskrivning!V180</f>
        <v>0</v>
      </c>
      <c r="O177" s="27">
        <f>Inskrivning!W180</f>
        <v>0</v>
      </c>
      <c r="P177" s="27">
        <f>Inskrivning!X180</f>
        <v>0</v>
      </c>
      <c r="Q177" s="112"/>
    </row>
    <row r="178" spans="1:17" ht="15.6" x14ac:dyDescent="0.3">
      <c r="A178" s="16">
        <f t="shared" si="2"/>
        <v>1</v>
      </c>
      <c r="B178" s="55" t="str">
        <f>Inskrivning!J181</f>
        <v/>
      </c>
      <c r="C178" s="35" t="str">
        <f>Inskrivning!K181</f>
        <v/>
      </c>
      <c r="D178" s="16">
        <f>Inskrivning!L181</f>
        <v>0</v>
      </c>
      <c r="E178" s="16">
        <f>Inskrivning!M181</f>
        <v>0</v>
      </c>
      <c r="F178" s="16">
        <f>Inskrivning!N181</f>
        <v>0</v>
      </c>
      <c r="G178" s="16">
        <f>Inskrivning!O181</f>
        <v>0</v>
      </c>
      <c r="H178" s="16">
        <f>Inskrivning!P181</f>
        <v>0</v>
      </c>
      <c r="I178" s="27">
        <f>Inskrivning!Q181</f>
        <v>0</v>
      </c>
      <c r="J178" s="16">
        <f>Inskrivning!R181</f>
        <v>0</v>
      </c>
      <c r="K178" s="16">
        <f>Inskrivning!S181</f>
        <v>0</v>
      </c>
      <c r="L178" s="16">
        <f>Inskrivning!T181</f>
        <v>0</v>
      </c>
      <c r="M178" s="16">
        <f>Inskrivning!U181</f>
        <v>0</v>
      </c>
      <c r="N178" s="16">
        <f>Inskrivning!V181</f>
        <v>0</v>
      </c>
      <c r="O178" s="27">
        <f>Inskrivning!W181</f>
        <v>0</v>
      </c>
      <c r="P178" s="27">
        <f>Inskrivning!X181</f>
        <v>0</v>
      </c>
      <c r="Q178" s="112"/>
    </row>
    <row r="179" spans="1:17" ht="15.6" x14ac:dyDescent="0.3">
      <c r="A179" s="16">
        <f t="shared" si="2"/>
        <v>1</v>
      </c>
      <c r="B179" s="55" t="str">
        <f>Inskrivning!J182</f>
        <v/>
      </c>
      <c r="C179" s="35" t="str">
        <f>Inskrivning!K182</f>
        <v/>
      </c>
      <c r="D179" s="16">
        <f>Inskrivning!L182</f>
        <v>0</v>
      </c>
      <c r="E179" s="16">
        <f>Inskrivning!M182</f>
        <v>0</v>
      </c>
      <c r="F179" s="16">
        <f>Inskrivning!N182</f>
        <v>0</v>
      </c>
      <c r="G179" s="16">
        <f>Inskrivning!O182</f>
        <v>0</v>
      </c>
      <c r="H179" s="16">
        <f>Inskrivning!P182</f>
        <v>0</v>
      </c>
      <c r="I179" s="27">
        <f>Inskrivning!Q182</f>
        <v>0</v>
      </c>
      <c r="J179" s="16">
        <f>Inskrivning!R182</f>
        <v>0</v>
      </c>
      <c r="K179" s="16">
        <f>Inskrivning!S182</f>
        <v>0</v>
      </c>
      <c r="L179" s="16">
        <f>Inskrivning!T182</f>
        <v>0</v>
      </c>
      <c r="M179" s="16">
        <f>Inskrivning!U182</f>
        <v>0</v>
      </c>
      <c r="N179" s="16">
        <f>Inskrivning!V182</f>
        <v>0</v>
      </c>
      <c r="O179" s="27">
        <f>Inskrivning!W182</f>
        <v>0</v>
      </c>
      <c r="P179" s="27">
        <f>Inskrivning!X182</f>
        <v>0</v>
      </c>
      <c r="Q179" s="112"/>
    </row>
    <row r="180" spans="1:17" ht="15.6" x14ac:dyDescent="0.3">
      <c r="A180" s="16">
        <f t="shared" si="2"/>
        <v>1</v>
      </c>
      <c r="B180" s="55" t="str">
        <f>Inskrivning!J183</f>
        <v/>
      </c>
      <c r="C180" s="35" t="str">
        <f>Inskrivning!K183</f>
        <v/>
      </c>
      <c r="D180" s="16">
        <f>Inskrivning!L183</f>
        <v>0</v>
      </c>
      <c r="E180" s="16">
        <f>Inskrivning!M183</f>
        <v>0</v>
      </c>
      <c r="F180" s="16">
        <f>Inskrivning!N183</f>
        <v>0</v>
      </c>
      <c r="G180" s="16">
        <f>Inskrivning!O183</f>
        <v>0</v>
      </c>
      <c r="H180" s="16">
        <f>Inskrivning!P183</f>
        <v>0</v>
      </c>
      <c r="I180" s="27">
        <f>Inskrivning!Q183</f>
        <v>0</v>
      </c>
      <c r="J180" s="16">
        <f>Inskrivning!R183</f>
        <v>0</v>
      </c>
      <c r="K180" s="16">
        <f>Inskrivning!S183</f>
        <v>0</v>
      </c>
      <c r="L180" s="16">
        <f>Inskrivning!T183</f>
        <v>0</v>
      </c>
      <c r="M180" s="16">
        <f>Inskrivning!U183</f>
        <v>0</v>
      </c>
      <c r="N180" s="16">
        <f>Inskrivning!V183</f>
        <v>0</v>
      </c>
      <c r="O180" s="27">
        <f>Inskrivning!W183</f>
        <v>0</v>
      </c>
      <c r="P180" s="27">
        <f>Inskrivning!X183</f>
        <v>0</v>
      </c>
      <c r="Q180" s="112"/>
    </row>
    <row r="181" spans="1:17" ht="15.6" x14ac:dyDescent="0.3">
      <c r="A181" s="16">
        <f t="shared" si="2"/>
        <v>1</v>
      </c>
      <c r="B181" s="55" t="str">
        <f>Inskrivning!J184</f>
        <v/>
      </c>
      <c r="C181" s="35" t="str">
        <f>Inskrivning!K184</f>
        <v/>
      </c>
      <c r="D181" s="16">
        <f>Inskrivning!L184</f>
        <v>0</v>
      </c>
      <c r="E181" s="16">
        <f>Inskrivning!M184</f>
        <v>0</v>
      </c>
      <c r="F181" s="16">
        <f>Inskrivning!N184</f>
        <v>0</v>
      </c>
      <c r="G181" s="16">
        <f>Inskrivning!O184</f>
        <v>0</v>
      </c>
      <c r="H181" s="16">
        <f>Inskrivning!P184</f>
        <v>0</v>
      </c>
      <c r="I181" s="27">
        <f>Inskrivning!Q184</f>
        <v>0</v>
      </c>
      <c r="J181" s="16">
        <f>Inskrivning!R184</f>
        <v>0</v>
      </c>
      <c r="K181" s="16">
        <f>Inskrivning!S184</f>
        <v>0</v>
      </c>
      <c r="L181" s="16">
        <f>Inskrivning!T184</f>
        <v>0</v>
      </c>
      <c r="M181" s="16">
        <f>Inskrivning!U184</f>
        <v>0</v>
      </c>
      <c r="N181" s="16">
        <f>Inskrivning!V184</f>
        <v>0</v>
      </c>
      <c r="O181" s="27">
        <f>Inskrivning!W184</f>
        <v>0</v>
      </c>
      <c r="P181" s="27">
        <f>Inskrivning!X184</f>
        <v>0</v>
      </c>
      <c r="Q181" s="112"/>
    </row>
    <row r="182" spans="1:17" ht="15.6" x14ac:dyDescent="0.3">
      <c r="A182" s="16">
        <f t="shared" si="2"/>
        <v>1</v>
      </c>
      <c r="B182" s="55" t="str">
        <f>Inskrivning!J185</f>
        <v/>
      </c>
      <c r="C182" s="35" t="str">
        <f>Inskrivning!K185</f>
        <v/>
      </c>
      <c r="D182" s="16">
        <f>Inskrivning!L185</f>
        <v>0</v>
      </c>
      <c r="E182" s="16">
        <f>Inskrivning!M185</f>
        <v>0</v>
      </c>
      <c r="F182" s="16">
        <f>Inskrivning!N185</f>
        <v>0</v>
      </c>
      <c r="G182" s="16">
        <f>Inskrivning!O185</f>
        <v>0</v>
      </c>
      <c r="H182" s="16">
        <f>Inskrivning!P185</f>
        <v>0</v>
      </c>
      <c r="I182" s="27">
        <f>Inskrivning!Q185</f>
        <v>0</v>
      </c>
      <c r="J182" s="16">
        <f>Inskrivning!R185</f>
        <v>0</v>
      </c>
      <c r="K182" s="16">
        <f>Inskrivning!S185</f>
        <v>0</v>
      </c>
      <c r="L182" s="16">
        <f>Inskrivning!T185</f>
        <v>0</v>
      </c>
      <c r="M182" s="16">
        <f>Inskrivning!U185</f>
        <v>0</v>
      </c>
      <c r="N182" s="16">
        <f>Inskrivning!V185</f>
        <v>0</v>
      </c>
      <c r="O182" s="27">
        <f>Inskrivning!W185</f>
        <v>0</v>
      </c>
      <c r="P182" s="27">
        <f>Inskrivning!X185</f>
        <v>0</v>
      </c>
      <c r="Q182" s="112"/>
    </row>
    <row r="183" spans="1:17" ht="15.6" x14ac:dyDescent="0.3">
      <c r="A183" s="16">
        <f t="shared" si="2"/>
        <v>1</v>
      </c>
      <c r="B183" s="55" t="str">
        <f>Inskrivning!J186</f>
        <v/>
      </c>
      <c r="C183" s="35" t="str">
        <f>Inskrivning!K186</f>
        <v/>
      </c>
      <c r="D183" s="16">
        <f>Inskrivning!L186</f>
        <v>0</v>
      </c>
      <c r="E183" s="16">
        <f>Inskrivning!M186</f>
        <v>0</v>
      </c>
      <c r="F183" s="16">
        <f>Inskrivning!N186</f>
        <v>0</v>
      </c>
      <c r="G183" s="16">
        <f>Inskrivning!O186</f>
        <v>0</v>
      </c>
      <c r="H183" s="16">
        <f>Inskrivning!P186</f>
        <v>0</v>
      </c>
      <c r="I183" s="27">
        <f>Inskrivning!Q186</f>
        <v>0</v>
      </c>
      <c r="J183" s="16">
        <f>Inskrivning!R186</f>
        <v>0</v>
      </c>
      <c r="K183" s="16">
        <f>Inskrivning!S186</f>
        <v>0</v>
      </c>
      <c r="L183" s="16">
        <f>Inskrivning!T186</f>
        <v>0</v>
      </c>
      <c r="M183" s="16">
        <f>Inskrivning!U186</f>
        <v>0</v>
      </c>
      <c r="N183" s="16">
        <f>Inskrivning!V186</f>
        <v>0</v>
      </c>
      <c r="O183" s="27">
        <f>Inskrivning!W186</f>
        <v>0</v>
      </c>
      <c r="P183" s="27">
        <f>Inskrivning!X186</f>
        <v>0</v>
      </c>
      <c r="Q183" s="112"/>
    </row>
    <row r="184" spans="1:17" ht="15.6" x14ac:dyDescent="0.3">
      <c r="A184" s="16">
        <f t="shared" si="2"/>
        <v>1</v>
      </c>
      <c r="B184" s="55" t="str">
        <f>Inskrivning!J187</f>
        <v/>
      </c>
      <c r="C184" s="35" t="str">
        <f>Inskrivning!K187</f>
        <v/>
      </c>
      <c r="D184" s="16">
        <f>Inskrivning!L187</f>
        <v>0</v>
      </c>
      <c r="E184" s="16">
        <f>Inskrivning!M187</f>
        <v>0</v>
      </c>
      <c r="F184" s="16">
        <f>Inskrivning!N187</f>
        <v>0</v>
      </c>
      <c r="G184" s="16">
        <f>Inskrivning!O187</f>
        <v>0</v>
      </c>
      <c r="H184" s="16">
        <f>Inskrivning!P187</f>
        <v>0</v>
      </c>
      <c r="I184" s="27">
        <f>Inskrivning!Q187</f>
        <v>0</v>
      </c>
      <c r="J184" s="16">
        <f>Inskrivning!R187</f>
        <v>0</v>
      </c>
      <c r="K184" s="16">
        <f>Inskrivning!S187</f>
        <v>0</v>
      </c>
      <c r="L184" s="16">
        <f>Inskrivning!T187</f>
        <v>0</v>
      </c>
      <c r="M184" s="16">
        <f>Inskrivning!U187</f>
        <v>0</v>
      </c>
      <c r="N184" s="16">
        <f>Inskrivning!V187</f>
        <v>0</v>
      </c>
      <c r="O184" s="27">
        <f>Inskrivning!W187</f>
        <v>0</v>
      </c>
      <c r="P184" s="27">
        <f>Inskrivning!X187</f>
        <v>0</v>
      </c>
      <c r="Q184" s="112"/>
    </row>
    <row r="185" spans="1:17" ht="15.6" x14ac:dyDescent="0.3">
      <c r="A185" s="16">
        <f t="shared" si="2"/>
        <v>1</v>
      </c>
      <c r="B185" s="55" t="str">
        <f>Inskrivning!J188</f>
        <v/>
      </c>
      <c r="C185" s="35" t="str">
        <f>Inskrivning!K188</f>
        <v/>
      </c>
      <c r="D185" s="16">
        <f>Inskrivning!L188</f>
        <v>0</v>
      </c>
      <c r="E185" s="16">
        <f>Inskrivning!M188</f>
        <v>0</v>
      </c>
      <c r="F185" s="16">
        <f>Inskrivning!N188</f>
        <v>0</v>
      </c>
      <c r="G185" s="16">
        <f>Inskrivning!O188</f>
        <v>0</v>
      </c>
      <c r="H185" s="16">
        <f>Inskrivning!P188</f>
        <v>0</v>
      </c>
      <c r="I185" s="27">
        <f>Inskrivning!Q188</f>
        <v>0</v>
      </c>
      <c r="J185" s="16">
        <f>Inskrivning!R188</f>
        <v>0</v>
      </c>
      <c r="K185" s="16">
        <f>Inskrivning!S188</f>
        <v>0</v>
      </c>
      <c r="L185" s="16">
        <f>Inskrivning!T188</f>
        <v>0</v>
      </c>
      <c r="M185" s="16">
        <f>Inskrivning!U188</f>
        <v>0</v>
      </c>
      <c r="N185" s="16">
        <f>Inskrivning!V188</f>
        <v>0</v>
      </c>
      <c r="O185" s="27">
        <f>Inskrivning!W188</f>
        <v>0</v>
      </c>
      <c r="P185" s="27">
        <f>Inskrivning!X188</f>
        <v>0</v>
      </c>
      <c r="Q185" s="112"/>
    </row>
    <row r="186" spans="1:17" ht="15.6" x14ac:dyDescent="0.3">
      <c r="A186" s="16">
        <f t="shared" si="2"/>
        <v>1</v>
      </c>
      <c r="B186" s="55" t="str">
        <f>Inskrivning!J189</f>
        <v/>
      </c>
      <c r="C186" s="35" t="str">
        <f>Inskrivning!K189</f>
        <v/>
      </c>
      <c r="D186" s="16">
        <f>Inskrivning!L189</f>
        <v>0</v>
      </c>
      <c r="E186" s="16">
        <f>Inskrivning!M189</f>
        <v>0</v>
      </c>
      <c r="F186" s="16">
        <f>Inskrivning!N189</f>
        <v>0</v>
      </c>
      <c r="G186" s="16">
        <f>Inskrivning!O189</f>
        <v>0</v>
      </c>
      <c r="H186" s="16">
        <f>Inskrivning!P189</f>
        <v>0</v>
      </c>
      <c r="I186" s="27">
        <f>Inskrivning!Q189</f>
        <v>0</v>
      </c>
      <c r="J186" s="16">
        <f>Inskrivning!R189</f>
        <v>0</v>
      </c>
      <c r="K186" s="16">
        <f>Inskrivning!S189</f>
        <v>0</v>
      </c>
      <c r="L186" s="16">
        <f>Inskrivning!T189</f>
        <v>0</v>
      </c>
      <c r="M186" s="16">
        <f>Inskrivning!U189</f>
        <v>0</v>
      </c>
      <c r="N186" s="16">
        <f>Inskrivning!V189</f>
        <v>0</v>
      </c>
      <c r="O186" s="27">
        <f>Inskrivning!W189</f>
        <v>0</v>
      </c>
      <c r="P186" s="27">
        <f>Inskrivning!X189</f>
        <v>0</v>
      </c>
      <c r="Q186" s="112"/>
    </row>
    <row r="187" spans="1:17" ht="15.6" x14ac:dyDescent="0.3">
      <c r="A187" s="16">
        <f t="shared" si="2"/>
        <v>1</v>
      </c>
      <c r="B187" s="55" t="str">
        <f>Inskrivning!J190</f>
        <v/>
      </c>
      <c r="C187" s="35" t="str">
        <f>Inskrivning!K190</f>
        <v/>
      </c>
      <c r="D187" s="16">
        <f>Inskrivning!L190</f>
        <v>0</v>
      </c>
      <c r="E187" s="16">
        <f>Inskrivning!M190</f>
        <v>0</v>
      </c>
      <c r="F187" s="16">
        <f>Inskrivning!N190</f>
        <v>0</v>
      </c>
      <c r="G187" s="16">
        <f>Inskrivning!O190</f>
        <v>0</v>
      </c>
      <c r="H187" s="16">
        <f>Inskrivning!P190</f>
        <v>0</v>
      </c>
      <c r="I187" s="27">
        <f>Inskrivning!Q190</f>
        <v>0</v>
      </c>
      <c r="J187" s="16">
        <f>Inskrivning!R190</f>
        <v>0</v>
      </c>
      <c r="K187" s="16">
        <f>Inskrivning!S190</f>
        <v>0</v>
      </c>
      <c r="L187" s="16">
        <f>Inskrivning!T190</f>
        <v>0</v>
      </c>
      <c r="M187" s="16">
        <f>Inskrivning!U190</f>
        <v>0</v>
      </c>
      <c r="N187" s="16">
        <f>Inskrivning!V190</f>
        <v>0</v>
      </c>
      <c r="O187" s="27">
        <f>Inskrivning!W190</f>
        <v>0</v>
      </c>
      <c r="P187" s="27">
        <f>Inskrivning!X190</f>
        <v>0</v>
      </c>
      <c r="Q187" s="112"/>
    </row>
    <row r="188" spans="1:17" ht="15.6" x14ac:dyDescent="0.3">
      <c r="A188" s="16">
        <f t="shared" si="2"/>
        <v>1</v>
      </c>
      <c r="B188" s="55" t="str">
        <f>Inskrivning!J191</f>
        <v/>
      </c>
      <c r="C188" s="35" t="str">
        <f>Inskrivning!K191</f>
        <v/>
      </c>
      <c r="D188" s="16">
        <f>Inskrivning!L191</f>
        <v>0</v>
      </c>
      <c r="E188" s="16">
        <f>Inskrivning!M191</f>
        <v>0</v>
      </c>
      <c r="F188" s="16">
        <f>Inskrivning!N191</f>
        <v>0</v>
      </c>
      <c r="G188" s="16">
        <f>Inskrivning!O191</f>
        <v>0</v>
      </c>
      <c r="H188" s="16">
        <f>Inskrivning!P191</f>
        <v>0</v>
      </c>
      <c r="I188" s="27">
        <f>Inskrivning!Q191</f>
        <v>0</v>
      </c>
      <c r="J188" s="16">
        <f>Inskrivning!R191</f>
        <v>0</v>
      </c>
      <c r="K188" s="16">
        <f>Inskrivning!S191</f>
        <v>0</v>
      </c>
      <c r="L188" s="16">
        <f>Inskrivning!T191</f>
        <v>0</v>
      </c>
      <c r="M188" s="16">
        <f>Inskrivning!U191</f>
        <v>0</v>
      </c>
      <c r="N188" s="16">
        <f>Inskrivning!V191</f>
        <v>0</v>
      </c>
      <c r="O188" s="27">
        <f>Inskrivning!W191</f>
        <v>0</v>
      </c>
      <c r="P188" s="27">
        <f>Inskrivning!X191</f>
        <v>0</v>
      </c>
      <c r="Q188" s="112"/>
    </row>
    <row r="189" spans="1:17" ht="15.6" x14ac:dyDescent="0.3">
      <c r="A189" s="16">
        <f t="shared" si="2"/>
        <v>1</v>
      </c>
      <c r="B189" s="55" t="str">
        <f>Inskrivning!J192</f>
        <v/>
      </c>
      <c r="C189" s="35" t="str">
        <f>Inskrivning!K192</f>
        <v/>
      </c>
      <c r="D189" s="16">
        <f>Inskrivning!L192</f>
        <v>0</v>
      </c>
      <c r="E189" s="16">
        <f>Inskrivning!M192</f>
        <v>0</v>
      </c>
      <c r="F189" s="16">
        <f>Inskrivning!N192</f>
        <v>0</v>
      </c>
      <c r="G189" s="16">
        <f>Inskrivning!O192</f>
        <v>0</v>
      </c>
      <c r="H189" s="16">
        <f>Inskrivning!P192</f>
        <v>0</v>
      </c>
      <c r="I189" s="27">
        <f>Inskrivning!Q192</f>
        <v>0</v>
      </c>
      <c r="J189" s="16">
        <f>Inskrivning!R192</f>
        <v>0</v>
      </c>
      <c r="K189" s="16">
        <f>Inskrivning!S192</f>
        <v>0</v>
      </c>
      <c r="L189" s="16">
        <f>Inskrivning!T192</f>
        <v>0</v>
      </c>
      <c r="M189" s="16">
        <f>Inskrivning!U192</f>
        <v>0</v>
      </c>
      <c r="N189" s="16">
        <f>Inskrivning!V192</f>
        <v>0</v>
      </c>
      <c r="O189" s="27">
        <f>Inskrivning!W192</f>
        <v>0</v>
      </c>
      <c r="P189" s="27">
        <f>Inskrivning!X192</f>
        <v>0</v>
      </c>
      <c r="Q189" s="112"/>
    </row>
    <row r="190" spans="1:17" ht="15.6" x14ac:dyDescent="0.3">
      <c r="A190" s="16">
        <f t="shared" si="2"/>
        <v>1</v>
      </c>
      <c r="B190" s="55" t="str">
        <f>Inskrivning!J193</f>
        <v/>
      </c>
      <c r="C190" s="35" t="str">
        <f>Inskrivning!K193</f>
        <v/>
      </c>
      <c r="D190" s="16">
        <f>Inskrivning!L193</f>
        <v>0</v>
      </c>
      <c r="E190" s="16">
        <f>Inskrivning!M193</f>
        <v>0</v>
      </c>
      <c r="F190" s="16">
        <f>Inskrivning!N193</f>
        <v>0</v>
      </c>
      <c r="G190" s="16">
        <f>Inskrivning!O193</f>
        <v>0</v>
      </c>
      <c r="H190" s="16">
        <f>Inskrivning!P193</f>
        <v>0</v>
      </c>
      <c r="I190" s="27">
        <f>Inskrivning!Q193</f>
        <v>0</v>
      </c>
      <c r="J190" s="16">
        <f>Inskrivning!R193</f>
        <v>0</v>
      </c>
      <c r="K190" s="16">
        <f>Inskrivning!S193</f>
        <v>0</v>
      </c>
      <c r="L190" s="16">
        <f>Inskrivning!T193</f>
        <v>0</v>
      </c>
      <c r="M190" s="16">
        <f>Inskrivning!U193</f>
        <v>0</v>
      </c>
      <c r="N190" s="16">
        <f>Inskrivning!V193</f>
        <v>0</v>
      </c>
      <c r="O190" s="27">
        <f>Inskrivning!W193</f>
        <v>0</v>
      </c>
      <c r="P190" s="27">
        <f>Inskrivning!X193</f>
        <v>0</v>
      </c>
      <c r="Q190" s="112"/>
    </row>
    <row r="191" spans="1:17" ht="15.6" x14ac:dyDescent="0.3">
      <c r="A191" s="16">
        <f t="shared" si="2"/>
        <v>1</v>
      </c>
      <c r="B191" s="55" t="str">
        <f>Inskrivning!J194</f>
        <v/>
      </c>
      <c r="C191" s="35" t="str">
        <f>Inskrivning!K194</f>
        <v/>
      </c>
      <c r="D191" s="16">
        <f>Inskrivning!L194</f>
        <v>0</v>
      </c>
      <c r="E191" s="16">
        <f>Inskrivning!M194</f>
        <v>0</v>
      </c>
      <c r="F191" s="16">
        <f>Inskrivning!N194</f>
        <v>0</v>
      </c>
      <c r="G191" s="16">
        <f>Inskrivning!O194</f>
        <v>0</v>
      </c>
      <c r="H191" s="16">
        <f>Inskrivning!P194</f>
        <v>0</v>
      </c>
      <c r="I191" s="27">
        <f>Inskrivning!Q194</f>
        <v>0</v>
      </c>
      <c r="J191" s="16">
        <f>Inskrivning!R194</f>
        <v>0</v>
      </c>
      <c r="K191" s="16">
        <f>Inskrivning!S194</f>
        <v>0</v>
      </c>
      <c r="L191" s="16">
        <f>Inskrivning!T194</f>
        <v>0</v>
      </c>
      <c r="M191" s="16">
        <f>Inskrivning!U194</f>
        <v>0</v>
      </c>
      <c r="N191" s="16">
        <f>Inskrivning!V194</f>
        <v>0</v>
      </c>
      <c r="O191" s="27">
        <f>Inskrivning!W194</f>
        <v>0</v>
      </c>
      <c r="P191" s="27">
        <f>Inskrivning!X194</f>
        <v>0</v>
      </c>
      <c r="Q191" s="112"/>
    </row>
    <row r="192" spans="1:17" ht="15.6" x14ac:dyDescent="0.3">
      <c r="A192" s="16">
        <f t="shared" si="2"/>
        <v>1</v>
      </c>
      <c r="B192" s="55" t="str">
        <f>Inskrivning!J195</f>
        <v/>
      </c>
      <c r="C192" s="35" t="str">
        <f>Inskrivning!K195</f>
        <v/>
      </c>
      <c r="D192" s="16">
        <f>Inskrivning!L195</f>
        <v>0</v>
      </c>
      <c r="E192" s="16">
        <f>Inskrivning!M195</f>
        <v>0</v>
      </c>
      <c r="F192" s="16">
        <f>Inskrivning!N195</f>
        <v>0</v>
      </c>
      <c r="G192" s="16">
        <f>Inskrivning!O195</f>
        <v>0</v>
      </c>
      <c r="H192" s="16">
        <f>Inskrivning!P195</f>
        <v>0</v>
      </c>
      <c r="I192" s="27">
        <f>Inskrivning!Q195</f>
        <v>0</v>
      </c>
      <c r="J192" s="16">
        <f>Inskrivning!R195</f>
        <v>0</v>
      </c>
      <c r="K192" s="16">
        <f>Inskrivning!S195</f>
        <v>0</v>
      </c>
      <c r="L192" s="16">
        <f>Inskrivning!T195</f>
        <v>0</v>
      </c>
      <c r="M192" s="16">
        <f>Inskrivning!U195</f>
        <v>0</v>
      </c>
      <c r="N192" s="16">
        <f>Inskrivning!V195</f>
        <v>0</v>
      </c>
      <c r="O192" s="27">
        <f>Inskrivning!W195</f>
        <v>0</v>
      </c>
      <c r="P192" s="27">
        <f>Inskrivning!X195</f>
        <v>0</v>
      </c>
      <c r="Q192" s="112"/>
    </row>
    <row r="193" spans="1:17" ht="15.6" x14ac:dyDescent="0.3">
      <c r="A193" s="16">
        <f t="shared" si="2"/>
        <v>1</v>
      </c>
      <c r="B193" s="55" t="str">
        <f>Inskrivning!J196</f>
        <v/>
      </c>
      <c r="C193" s="35" t="str">
        <f>Inskrivning!K196</f>
        <v/>
      </c>
      <c r="D193" s="16">
        <f>Inskrivning!L196</f>
        <v>0</v>
      </c>
      <c r="E193" s="16">
        <f>Inskrivning!M196</f>
        <v>0</v>
      </c>
      <c r="F193" s="16">
        <f>Inskrivning!N196</f>
        <v>0</v>
      </c>
      <c r="G193" s="16">
        <f>Inskrivning!O196</f>
        <v>0</v>
      </c>
      <c r="H193" s="16">
        <f>Inskrivning!P196</f>
        <v>0</v>
      </c>
      <c r="I193" s="27">
        <f>Inskrivning!Q196</f>
        <v>0</v>
      </c>
      <c r="J193" s="16">
        <f>Inskrivning!R196</f>
        <v>0</v>
      </c>
      <c r="K193" s="16">
        <f>Inskrivning!S196</f>
        <v>0</v>
      </c>
      <c r="L193" s="16">
        <f>Inskrivning!T196</f>
        <v>0</v>
      </c>
      <c r="M193" s="16">
        <f>Inskrivning!U196</f>
        <v>0</v>
      </c>
      <c r="N193" s="16">
        <f>Inskrivning!V196</f>
        <v>0</v>
      </c>
      <c r="O193" s="27">
        <f>Inskrivning!W196</f>
        <v>0</v>
      </c>
      <c r="P193" s="27">
        <f>Inskrivning!X196</f>
        <v>0</v>
      </c>
      <c r="Q193" s="112"/>
    </row>
    <row r="194" spans="1:17" ht="15.6" x14ac:dyDescent="0.3">
      <c r="A194" s="16">
        <f t="shared" si="2"/>
        <v>1</v>
      </c>
      <c r="B194" s="55" t="str">
        <f>Inskrivning!J197</f>
        <v/>
      </c>
      <c r="C194" s="35" t="str">
        <f>Inskrivning!K197</f>
        <v/>
      </c>
      <c r="D194" s="16">
        <f>Inskrivning!L197</f>
        <v>0</v>
      </c>
      <c r="E194" s="16">
        <f>Inskrivning!M197</f>
        <v>0</v>
      </c>
      <c r="F194" s="16">
        <f>Inskrivning!N197</f>
        <v>0</v>
      </c>
      <c r="G194" s="16">
        <f>Inskrivning!O197</f>
        <v>0</v>
      </c>
      <c r="H194" s="16">
        <f>Inskrivning!P197</f>
        <v>0</v>
      </c>
      <c r="I194" s="27">
        <f>Inskrivning!Q197</f>
        <v>0</v>
      </c>
      <c r="J194" s="16">
        <f>Inskrivning!R197</f>
        <v>0</v>
      </c>
      <c r="K194" s="16">
        <f>Inskrivning!S197</f>
        <v>0</v>
      </c>
      <c r="L194" s="16">
        <f>Inskrivning!T197</f>
        <v>0</v>
      </c>
      <c r="M194" s="16">
        <f>Inskrivning!U197</f>
        <v>0</v>
      </c>
      <c r="N194" s="16">
        <f>Inskrivning!V197</f>
        <v>0</v>
      </c>
      <c r="O194" s="27">
        <f>Inskrivning!W197</f>
        <v>0</v>
      </c>
      <c r="P194" s="27">
        <f>Inskrivning!X197</f>
        <v>0</v>
      </c>
      <c r="Q194" s="112"/>
    </row>
    <row r="195" spans="1:17" ht="15.6" x14ac:dyDescent="0.3">
      <c r="A195" s="16">
        <f t="shared" si="2"/>
        <v>1</v>
      </c>
      <c r="B195" s="55" t="str">
        <f>Inskrivning!J198</f>
        <v/>
      </c>
      <c r="C195" s="35" t="str">
        <f>Inskrivning!K198</f>
        <v/>
      </c>
      <c r="D195" s="16">
        <f>Inskrivning!L198</f>
        <v>0</v>
      </c>
      <c r="E195" s="16">
        <f>Inskrivning!M198</f>
        <v>0</v>
      </c>
      <c r="F195" s="16">
        <f>Inskrivning!N198</f>
        <v>0</v>
      </c>
      <c r="G195" s="16">
        <f>Inskrivning!O198</f>
        <v>0</v>
      </c>
      <c r="H195" s="16">
        <f>Inskrivning!P198</f>
        <v>0</v>
      </c>
      <c r="I195" s="27">
        <f>Inskrivning!Q198</f>
        <v>0</v>
      </c>
      <c r="J195" s="16">
        <f>Inskrivning!R198</f>
        <v>0</v>
      </c>
      <c r="K195" s="16">
        <f>Inskrivning!S198</f>
        <v>0</v>
      </c>
      <c r="L195" s="16">
        <f>Inskrivning!T198</f>
        <v>0</v>
      </c>
      <c r="M195" s="16">
        <f>Inskrivning!U198</f>
        <v>0</v>
      </c>
      <c r="N195" s="16">
        <f>Inskrivning!V198</f>
        <v>0</v>
      </c>
      <c r="O195" s="27">
        <f>Inskrivning!W198</f>
        <v>0</v>
      </c>
      <c r="P195" s="27">
        <f>Inskrivning!X198</f>
        <v>0</v>
      </c>
      <c r="Q195" s="112"/>
    </row>
    <row r="196" spans="1:17" ht="15.6" x14ac:dyDescent="0.3">
      <c r="A196" s="16">
        <f t="shared" si="2"/>
        <v>1</v>
      </c>
      <c r="B196" s="55" t="str">
        <f>Inskrivning!J199</f>
        <v/>
      </c>
      <c r="C196" s="35" t="str">
        <f>Inskrivning!K199</f>
        <v/>
      </c>
      <c r="D196" s="16">
        <f>Inskrivning!L199</f>
        <v>0</v>
      </c>
      <c r="E196" s="16">
        <f>Inskrivning!M199</f>
        <v>0</v>
      </c>
      <c r="F196" s="16">
        <f>Inskrivning!N199</f>
        <v>0</v>
      </c>
      <c r="G196" s="16">
        <f>Inskrivning!O199</f>
        <v>0</v>
      </c>
      <c r="H196" s="16">
        <f>Inskrivning!P199</f>
        <v>0</v>
      </c>
      <c r="I196" s="27">
        <f>Inskrivning!Q199</f>
        <v>0</v>
      </c>
      <c r="J196" s="16">
        <f>Inskrivning!R199</f>
        <v>0</v>
      </c>
      <c r="K196" s="16">
        <f>Inskrivning!S199</f>
        <v>0</v>
      </c>
      <c r="L196" s="16">
        <f>Inskrivning!T199</f>
        <v>0</v>
      </c>
      <c r="M196" s="16">
        <f>Inskrivning!U199</f>
        <v>0</v>
      </c>
      <c r="N196" s="16">
        <f>Inskrivning!V199</f>
        <v>0</v>
      </c>
      <c r="O196" s="27">
        <f>Inskrivning!W199</f>
        <v>0</v>
      </c>
      <c r="P196" s="27">
        <f>Inskrivning!X199</f>
        <v>0</v>
      </c>
      <c r="Q196" s="112"/>
    </row>
    <row r="197" spans="1:17" ht="15.6" x14ac:dyDescent="0.3">
      <c r="A197" s="16">
        <f t="shared" si="2"/>
        <v>1</v>
      </c>
      <c r="B197" s="55" t="str">
        <f>Inskrivning!J200</f>
        <v/>
      </c>
      <c r="C197" s="35" t="str">
        <f>Inskrivning!K200</f>
        <v/>
      </c>
      <c r="D197" s="16">
        <f>Inskrivning!L200</f>
        <v>0</v>
      </c>
      <c r="E197" s="16">
        <f>Inskrivning!M200</f>
        <v>0</v>
      </c>
      <c r="F197" s="16">
        <f>Inskrivning!N200</f>
        <v>0</v>
      </c>
      <c r="G197" s="16">
        <f>Inskrivning!O200</f>
        <v>0</v>
      </c>
      <c r="H197" s="16">
        <f>Inskrivning!P200</f>
        <v>0</v>
      </c>
      <c r="I197" s="27">
        <f>Inskrivning!Q200</f>
        <v>0</v>
      </c>
      <c r="J197" s="16">
        <f>Inskrivning!R200</f>
        <v>0</v>
      </c>
      <c r="K197" s="16">
        <f>Inskrivning!S200</f>
        <v>0</v>
      </c>
      <c r="L197" s="16">
        <f>Inskrivning!T200</f>
        <v>0</v>
      </c>
      <c r="M197" s="16">
        <f>Inskrivning!U200</f>
        <v>0</v>
      </c>
      <c r="N197" s="16">
        <f>Inskrivning!V200</f>
        <v>0</v>
      </c>
      <c r="O197" s="27">
        <f>Inskrivning!W200</f>
        <v>0</v>
      </c>
      <c r="P197" s="27">
        <f>Inskrivning!X200</f>
        <v>0</v>
      </c>
      <c r="Q197" s="112"/>
    </row>
    <row r="198" spans="1:17" ht="15.6" x14ac:dyDescent="0.3">
      <c r="A198" s="16">
        <f t="shared" si="2"/>
        <v>1</v>
      </c>
      <c r="B198" s="55" t="str">
        <f>Inskrivning!J201</f>
        <v/>
      </c>
      <c r="C198" s="35" t="str">
        <f>Inskrivning!K201</f>
        <v/>
      </c>
      <c r="D198" s="16">
        <f>Inskrivning!L201</f>
        <v>0</v>
      </c>
      <c r="E198" s="16">
        <f>Inskrivning!M201</f>
        <v>0</v>
      </c>
      <c r="F198" s="16">
        <f>Inskrivning!N201</f>
        <v>0</v>
      </c>
      <c r="G198" s="16">
        <f>Inskrivning!O201</f>
        <v>0</v>
      </c>
      <c r="H198" s="16">
        <f>Inskrivning!P201</f>
        <v>0</v>
      </c>
      <c r="I198" s="27">
        <f>Inskrivning!Q201</f>
        <v>0</v>
      </c>
      <c r="J198" s="16">
        <f>Inskrivning!R201</f>
        <v>0</v>
      </c>
      <c r="K198" s="16">
        <f>Inskrivning!S201</f>
        <v>0</v>
      </c>
      <c r="L198" s="16">
        <f>Inskrivning!T201</f>
        <v>0</v>
      </c>
      <c r="M198" s="16">
        <f>Inskrivning!U201</f>
        <v>0</v>
      </c>
      <c r="N198" s="16">
        <f>Inskrivning!V201</f>
        <v>0</v>
      </c>
      <c r="O198" s="27">
        <f>Inskrivning!W201</f>
        <v>0</v>
      </c>
      <c r="P198" s="27">
        <f>Inskrivning!X201</f>
        <v>0</v>
      </c>
      <c r="Q198" s="112"/>
    </row>
    <row r="199" spans="1:17" ht="15.6" x14ac:dyDescent="0.3">
      <c r="A199" s="16">
        <f t="shared" si="2"/>
        <v>1</v>
      </c>
      <c r="B199" s="55" t="str">
        <f>Inskrivning!J202</f>
        <v/>
      </c>
      <c r="C199" s="35" t="str">
        <f>Inskrivning!K202</f>
        <v/>
      </c>
      <c r="D199" s="16">
        <f>Inskrivning!L202</f>
        <v>0</v>
      </c>
      <c r="E199" s="16">
        <f>Inskrivning!M202</f>
        <v>0</v>
      </c>
      <c r="F199" s="16">
        <f>Inskrivning!N202</f>
        <v>0</v>
      </c>
      <c r="G199" s="16">
        <f>Inskrivning!O202</f>
        <v>0</v>
      </c>
      <c r="H199" s="16">
        <f>Inskrivning!P202</f>
        <v>0</v>
      </c>
      <c r="I199" s="27">
        <f>Inskrivning!Q202</f>
        <v>0</v>
      </c>
      <c r="J199" s="16">
        <f>Inskrivning!R202</f>
        <v>0</v>
      </c>
      <c r="K199" s="16">
        <f>Inskrivning!S202</f>
        <v>0</v>
      </c>
      <c r="L199" s="16">
        <f>Inskrivning!T202</f>
        <v>0</v>
      </c>
      <c r="M199" s="16">
        <f>Inskrivning!U202</f>
        <v>0</v>
      </c>
      <c r="N199" s="16">
        <f>Inskrivning!V202</f>
        <v>0</v>
      </c>
      <c r="O199" s="27">
        <f>Inskrivning!W202</f>
        <v>0</v>
      </c>
      <c r="P199" s="27">
        <f>Inskrivning!X202</f>
        <v>0</v>
      </c>
      <c r="Q199" s="112"/>
    </row>
    <row r="200" spans="1:17" ht="15.6" x14ac:dyDescent="0.3">
      <c r="A200" s="16">
        <f t="shared" si="2"/>
        <v>1</v>
      </c>
      <c r="B200" s="55" t="str">
        <f>Inskrivning!J203</f>
        <v/>
      </c>
      <c r="C200" s="35" t="str">
        <f>Inskrivning!K203</f>
        <v/>
      </c>
      <c r="D200" s="16">
        <f>Inskrivning!L203</f>
        <v>0</v>
      </c>
      <c r="E200" s="16">
        <f>Inskrivning!M203</f>
        <v>0</v>
      </c>
      <c r="F200" s="16">
        <f>Inskrivning!N203</f>
        <v>0</v>
      </c>
      <c r="G200" s="16">
        <f>Inskrivning!O203</f>
        <v>0</v>
      </c>
      <c r="H200" s="16">
        <f>Inskrivning!P203</f>
        <v>0</v>
      </c>
      <c r="I200" s="27">
        <f>Inskrivning!Q203</f>
        <v>0</v>
      </c>
      <c r="J200" s="16">
        <f>Inskrivning!R203</f>
        <v>0</v>
      </c>
      <c r="K200" s="16">
        <f>Inskrivning!S203</f>
        <v>0</v>
      </c>
      <c r="L200" s="16">
        <f>Inskrivning!T203</f>
        <v>0</v>
      </c>
      <c r="M200" s="16">
        <f>Inskrivning!U203</f>
        <v>0</v>
      </c>
      <c r="N200" s="16">
        <f>Inskrivning!V203</f>
        <v>0</v>
      </c>
      <c r="O200" s="27">
        <f>Inskrivning!W203</f>
        <v>0</v>
      </c>
      <c r="P200" s="27">
        <f>Inskrivning!X203</f>
        <v>0</v>
      </c>
      <c r="Q200" s="112"/>
    </row>
    <row r="201" spans="1:17" ht="15.6" x14ac:dyDescent="0.3">
      <c r="A201" s="16">
        <f t="shared" si="2"/>
        <v>1</v>
      </c>
      <c r="B201" s="55" t="str">
        <f>Inskrivning!J204</f>
        <v/>
      </c>
      <c r="C201" s="35" t="str">
        <f>Inskrivning!K204</f>
        <v/>
      </c>
      <c r="D201" s="16">
        <f>Inskrivning!L204</f>
        <v>0</v>
      </c>
      <c r="E201" s="16">
        <f>Inskrivning!M204</f>
        <v>0</v>
      </c>
      <c r="F201" s="16">
        <f>Inskrivning!N204</f>
        <v>0</v>
      </c>
      <c r="G201" s="16">
        <f>Inskrivning!O204</f>
        <v>0</v>
      </c>
      <c r="H201" s="16">
        <f>Inskrivning!P204</f>
        <v>0</v>
      </c>
      <c r="I201" s="27">
        <f>Inskrivning!Q204</f>
        <v>0</v>
      </c>
      <c r="J201" s="16">
        <f>Inskrivning!R204</f>
        <v>0</v>
      </c>
      <c r="K201" s="16">
        <f>Inskrivning!S204</f>
        <v>0</v>
      </c>
      <c r="L201" s="16">
        <f>Inskrivning!T204</f>
        <v>0</v>
      </c>
      <c r="M201" s="16">
        <f>Inskrivning!U204</f>
        <v>0</v>
      </c>
      <c r="N201" s="16">
        <f>Inskrivning!V204</f>
        <v>0</v>
      </c>
      <c r="O201" s="27">
        <f>Inskrivning!W204</f>
        <v>0</v>
      </c>
      <c r="P201" s="27">
        <f>Inskrivning!X204</f>
        <v>0</v>
      </c>
      <c r="Q201" s="112"/>
    </row>
    <row r="202" spans="1:17" ht="15.6" x14ac:dyDescent="0.3">
      <c r="A202" s="16">
        <f t="shared" si="2"/>
        <v>1</v>
      </c>
      <c r="B202" s="55" t="str">
        <f>Inskrivning!J205</f>
        <v/>
      </c>
      <c r="C202" s="35" t="str">
        <f>Inskrivning!K205</f>
        <v/>
      </c>
      <c r="D202" s="16">
        <f>Inskrivning!L205</f>
        <v>0</v>
      </c>
      <c r="E202" s="16">
        <f>Inskrivning!M205</f>
        <v>0</v>
      </c>
      <c r="F202" s="16">
        <f>Inskrivning!N205</f>
        <v>0</v>
      </c>
      <c r="G202" s="16">
        <f>Inskrivning!O205</f>
        <v>0</v>
      </c>
      <c r="H202" s="16">
        <f>Inskrivning!P205</f>
        <v>0</v>
      </c>
      <c r="I202" s="27">
        <f>Inskrivning!Q205</f>
        <v>0</v>
      </c>
      <c r="J202" s="16">
        <f>Inskrivning!R205</f>
        <v>0</v>
      </c>
      <c r="K202" s="16">
        <f>Inskrivning!S205</f>
        <v>0</v>
      </c>
      <c r="L202" s="16">
        <f>Inskrivning!T205</f>
        <v>0</v>
      </c>
      <c r="M202" s="16">
        <f>Inskrivning!U205</f>
        <v>0</v>
      </c>
      <c r="N202" s="16">
        <f>Inskrivning!V205</f>
        <v>0</v>
      </c>
      <c r="O202" s="27">
        <f>Inskrivning!W205</f>
        <v>0</v>
      </c>
      <c r="P202" s="27">
        <f>Inskrivning!X205</f>
        <v>0</v>
      </c>
      <c r="Q202" s="112"/>
    </row>
    <row r="203" spans="1:17" ht="15.6" x14ac:dyDescent="0.3">
      <c r="A203" s="16">
        <f t="shared" ref="A203" si="3">IF(B203=0,ROW(200:200),IF(P203=P199,A199,IF(P203=P200,A200,IF(P203=P201,A201,IF(P203=P202,A202,ROW(200:200))))))</f>
        <v>1</v>
      </c>
      <c r="B203" s="55" t="str">
        <f>Inskrivning!J206</f>
        <v/>
      </c>
      <c r="C203" s="35" t="str">
        <f>Inskrivning!K206</f>
        <v/>
      </c>
      <c r="D203" s="16">
        <f>Inskrivning!L206</f>
        <v>0</v>
      </c>
      <c r="E203" s="16">
        <f>Inskrivning!M206</f>
        <v>0</v>
      </c>
      <c r="F203" s="16">
        <f>Inskrivning!N206</f>
        <v>0</v>
      </c>
      <c r="G203" s="16">
        <f>Inskrivning!O206</f>
        <v>0</v>
      </c>
      <c r="H203" s="16">
        <f>Inskrivning!P206</f>
        <v>0</v>
      </c>
      <c r="I203" s="27">
        <f>Inskrivning!Q206</f>
        <v>0</v>
      </c>
      <c r="J203" s="16">
        <f>Inskrivning!R206</f>
        <v>0</v>
      </c>
      <c r="K203" s="16">
        <f>Inskrivning!S206</f>
        <v>0</v>
      </c>
      <c r="L203" s="16">
        <f>Inskrivning!T206</f>
        <v>0</v>
      </c>
      <c r="M203" s="16">
        <f>Inskrivning!U206</f>
        <v>0</v>
      </c>
      <c r="N203" s="16">
        <f>Inskrivning!V206</f>
        <v>0</v>
      </c>
      <c r="O203" s="27">
        <f>Inskrivning!W206</f>
        <v>0</v>
      </c>
      <c r="P203" s="27">
        <f>Inskrivning!X206</f>
        <v>0</v>
      </c>
      <c r="Q203" s="112"/>
    </row>
    <row r="204" spans="1:17" ht="15.6" x14ac:dyDescent="0.3">
      <c r="D204" s="15"/>
      <c r="E204" s="15"/>
      <c r="F204" s="15"/>
      <c r="G204" s="15"/>
      <c r="H204" s="15"/>
      <c r="I204" s="12"/>
      <c r="J204" s="15"/>
      <c r="K204" s="15"/>
      <c r="L204" s="15"/>
      <c r="M204" s="15"/>
      <c r="N204" s="15"/>
      <c r="O204" s="12"/>
      <c r="P204" s="12"/>
      <c r="Q204" s="139"/>
    </row>
  </sheetData>
  <sortState xmlns:xlrd2="http://schemas.microsoft.com/office/spreadsheetml/2017/richdata2" ref="B4:Q203">
    <sortCondition descending="1" ref="P4:P203"/>
    <sortCondition descending="1" ref="Q4:Q203"/>
  </sortState>
  <phoneticPr fontId="4" type="noConversion"/>
  <pageMargins left="0.7" right="0.7" top="0.75" bottom="0.75" header="0.3" footer="0.3"/>
  <pageSetup paperSize="9" scale="95"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9">
    <tabColor indexed="13"/>
  </sheetPr>
  <dimension ref="A1:X303"/>
  <sheetViews>
    <sheetView topLeftCell="A193" workbookViewId="0">
      <selection activeCell="B204" sqref="B204:Q303"/>
    </sheetView>
  </sheetViews>
  <sheetFormatPr defaultRowHeight="15" x14ac:dyDescent="0.25"/>
  <cols>
    <col min="1" max="1" width="5.33203125" style="15" customWidth="1"/>
    <col min="2" max="2" width="35.33203125" customWidth="1"/>
    <col min="3" max="3" width="13.6640625" customWidth="1"/>
    <col min="4" max="8" width="5" style="4" customWidth="1"/>
    <col min="9" max="9" width="7.6640625" style="5" customWidth="1"/>
    <col min="10" max="14" width="5" style="4" customWidth="1"/>
    <col min="15" max="15" width="7.6640625" style="5" customWidth="1"/>
    <col min="16" max="16" width="8" style="5" customWidth="1"/>
    <col min="17" max="17" width="4.77734375" style="15" customWidth="1"/>
  </cols>
  <sheetData>
    <row r="1" spans="1:24" ht="24.6" x14ac:dyDescent="0.4">
      <c r="B1" s="71" t="s">
        <v>37</v>
      </c>
      <c r="Q1" s="15" t="s">
        <v>238</v>
      </c>
      <c r="T1" s="4"/>
      <c r="X1" s="4"/>
    </row>
    <row r="2" spans="1:24" ht="15.6" x14ac:dyDescent="0.3">
      <c r="B2" s="59"/>
      <c r="C2" s="9"/>
      <c r="D2" s="2" t="s">
        <v>1</v>
      </c>
      <c r="E2" s="2" t="s">
        <v>1</v>
      </c>
      <c r="F2" s="2" t="s">
        <v>1</v>
      </c>
      <c r="G2" s="2" t="s">
        <v>1</v>
      </c>
      <c r="H2" s="2" t="s">
        <v>1</v>
      </c>
      <c r="I2" s="1" t="s">
        <v>2</v>
      </c>
      <c r="J2" s="2" t="s">
        <v>1</v>
      </c>
      <c r="K2" s="2" t="s">
        <v>1</v>
      </c>
      <c r="L2" s="2" t="s">
        <v>1</v>
      </c>
      <c r="M2" s="2" t="s">
        <v>3</v>
      </c>
      <c r="N2" s="2" t="s">
        <v>1</v>
      </c>
      <c r="O2" s="1" t="s">
        <v>2</v>
      </c>
      <c r="P2" s="1"/>
      <c r="Q2" s="109" t="s">
        <v>460</v>
      </c>
    </row>
    <row r="3" spans="1:24" x14ac:dyDescent="0.25">
      <c r="B3" s="9" t="s">
        <v>5</v>
      </c>
      <c r="C3" s="9" t="s">
        <v>6</v>
      </c>
      <c r="D3" s="1">
        <v>1</v>
      </c>
      <c r="E3" s="1">
        <v>2</v>
      </c>
      <c r="F3" s="1">
        <v>3</v>
      </c>
      <c r="G3" s="1">
        <v>4</v>
      </c>
      <c r="H3" s="1">
        <v>5</v>
      </c>
      <c r="I3" s="3" t="s">
        <v>7</v>
      </c>
      <c r="J3" s="1">
        <v>6</v>
      </c>
      <c r="K3" s="1">
        <v>7</v>
      </c>
      <c r="L3" s="1">
        <v>8</v>
      </c>
      <c r="M3" s="1">
        <v>9</v>
      </c>
      <c r="N3" s="1">
        <v>10</v>
      </c>
      <c r="O3" s="3" t="s">
        <v>8</v>
      </c>
      <c r="P3" s="1" t="s">
        <v>9</v>
      </c>
      <c r="Q3" s="109" t="s">
        <v>239</v>
      </c>
    </row>
    <row r="4" spans="1:24" ht="17.100000000000001" customHeight="1" x14ac:dyDescent="0.3">
      <c r="A4" s="16">
        <f>IF(B4="0/0",1,1)</f>
        <v>1</v>
      </c>
      <c r="B4" s="40" t="str">
        <f>Mixed3!A6</f>
        <v>0/0</v>
      </c>
      <c r="C4" s="37">
        <f>Mixed3!B6</f>
        <v>0</v>
      </c>
      <c r="D4" s="16">
        <f>Mixed3!C6</f>
        <v>0</v>
      </c>
      <c r="E4" s="16">
        <f>Mixed3!D6</f>
        <v>0</v>
      </c>
      <c r="F4" s="16">
        <f>Mixed3!E6</f>
        <v>0</v>
      </c>
      <c r="G4" s="16">
        <f>Mixed3!F6</f>
        <v>0</v>
      </c>
      <c r="H4" s="16">
        <f>Mixed3!G6</f>
        <v>0</v>
      </c>
      <c r="I4" s="73">
        <f>Mixed3!H6</f>
        <v>0</v>
      </c>
      <c r="J4" s="16">
        <f>Mixed3!I6</f>
        <v>0</v>
      </c>
      <c r="K4" s="16">
        <f>Mixed3!J6</f>
        <v>0</v>
      </c>
      <c r="L4" s="16">
        <f>Mixed3!K6</f>
        <v>0</v>
      </c>
      <c r="M4" s="16">
        <f>Mixed3!L6</f>
        <v>0</v>
      </c>
      <c r="N4" s="16">
        <f>Mixed3!M6</f>
        <v>0</v>
      </c>
      <c r="O4" s="73">
        <f>Mixed3!N6</f>
        <v>0</v>
      </c>
      <c r="P4" s="73">
        <f>Mixed3!O6</f>
        <v>0</v>
      </c>
      <c r="Q4" s="113"/>
      <c r="T4" s="2">
        <f>Inskrivning!$U$3</f>
        <v>0</v>
      </c>
    </row>
    <row r="5" spans="1:24" ht="17.100000000000001" customHeight="1" x14ac:dyDescent="0.3">
      <c r="A5" s="16">
        <f>IF(B5="0/0",ROW(2:2),IF(AND(P5=P4,Q5&lt;Q4),ROW(2:2),IF(P5=P4,A4,ROW(2:2))))</f>
        <v>2</v>
      </c>
      <c r="B5" s="40" t="str">
        <f>Mixed3!A9</f>
        <v>0/0</v>
      </c>
      <c r="C5" s="37">
        <f>Mixed3!B9</f>
        <v>0</v>
      </c>
      <c r="D5" s="16">
        <f>Mixed3!C9</f>
        <v>0</v>
      </c>
      <c r="E5" s="16">
        <f>Mixed3!D9</f>
        <v>0</v>
      </c>
      <c r="F5" s="16">
        <f>Mixed3!E9</f>
        <v>0</v>
      </c>
      <c r="G5" s="16">
        <f>Mixed3!F9</f>
        <v>0</v>
      </c>
      <c r="H5" s="16">
        <f>Mixed3!G9</f>
        <v>0</v>
      </c>
      <c r="I5" s="73">
        <f>Mixed3!H9</f>
        <v>0</v>
      </c>
      <c r="J5" s="16">
        <f>Mixed3!I9</f>
        <v>0</v>
      </c>
      <c r="K5" s="16">
        <f>Mixed3!J9</f>
        <v>0</v>
      </c>
      <c r="L5" s="16">
        <f>Mixed3!K9</f>
        <v>0</v>
      </c>
      <c r="M5" s="16">
        <f>Mixed3!L9</f>
        <v>0</v>
      </c>
      <c r="N5" s="16">
        <f>Mixed3!M9</f>
        <v>0</v>
      </c>
      <c r="O5" s="73">
        <f>Mixed3!N9</f>
        <v>0</v>
      </c>
      <c r="P5" s="73">
        <f>Mixed3!O9</f>
        <v>0</v>
      </c>
      <c r="Q5" s="113"/>
    </row>
    <row r="6" spans="1:24" ht="17.100000000000001" customHeight="1" x14ac:dyDescent="0.3">
      <c r="A6" s="16">
        <f>IF(B6="0/0",ROW(3:3),IF(AND(P6=P5,Q6&lt;Q5),ROW(3:3),IF(P6=P5,A5,ROW(3:3))))</f>
        <v>3</v>
      </c>
      <c r="B6" s="40" t="str">
        <f>Mixed3!A12</f>
        <v>0/0</v>
      </c>
      <c r="C6" s="37">
        <f>Mixed3!B12</f>
        <v>0</v>
      </c>
      <c r="D6" s="16">
        <f>Mixed3!C12</f>
        <v>0</v>
      </c>
      <c r="E6" s="16">
        <f>Mixed3!D12</f>
        <v>0</v>
      </c>
      <c r="F6" s="16">
        <f>Mixed3!E12</f>
        <v>0</v>
      </c>
      <c r="G6" s="16">
        <f>Mixed3!F12</f>
        <v>0</v>
      </c>
      <c r="H6" s="16">
        <f>Mixed3!G12</f>
        <v>0</v>
      </c>
      <c r="I6" s="73">
        <f>Mixed3!H12</f>
        <v>0</v>
      </c>
      <c r="J6" s="16">
        <f>Mixed3!I12</f>
        <v>0</v>
      </c>
      <c r="K6" s="16">
        <f>Mixed3!J12</f>
        <v>0</v>
      </c>
      <c r="L6" s="16">
        <f>Mixed3!K12</f>
        <v>0</v>
      </c>
      <c r="M6" s="16">
        <f>Mixed3!L12</f>
        <v>0</v>
      </c>
      <c r="N6" s="16">
        <f>Mixed3!M12</f>
        <v>0</v>
      </c>
      <c r="O6" s="73">
        <f>Mixed3!N12</f>
        <v>0</v>
      </c>
      <c r="P6" s="73">
        <f>Mixed3!O12</f>
        <v>0</v>
      </c>
      <c r="Q6" s="113"/>
    </row>
    <row r="7" spans="1:24" ht="17.100000000000001" customHeight="1" x14ac:dyDescent="0.3">
      <c r="A7" s="16">
        <f>IF(B7="0/0",ROW(4:4),IF(AND(P7=P6,Q7&lt;Q6),ROW(4:4),IF(P7=P6,A6,ROW(4:4))))</f>
        <v>4</v>
      </c>
      <c r="B7" s="40" t="str">
        <f>Mixed3!A15</f>
        <v>0/0</v>
      </c>
      <c r="C7" s="37">
        <f>Mixed3!B15</f>
        <v>0</v>
      </c>
      <c r="D7" s="16">
        <f>Mixed3!C15</f>
        <v>0</v>
      </c>
      <c r="E7" s="16">
        <f>Mixed3!D15</f>
        <v>0</v>
      </c>
      <c r="F7" s="16">
        <f>Mixed3!E15</f>
        <v>0</v>
      </c>
      <c r="G7" s="16">
        <f>Mixed3!F15</f>
        <v>0</v>
      </c>
      <c r="H7" s="16">
        <f>Mixed3!G15</f>
        <v>0</v>
      </c>
      <c r="I7" s="73">
        <f>Mixed3!H15</f>
        <v>0</v>
      </c>
      <c r="J7" s="16">
        <f>Mixed3!I15</f>
        <v>0</v>
      </c>
      <c r="K7" s="16">
        <f>Mixed3!J15</f>
        <v>0</v>
      </c>
      <c r="L7" s="16">
        <f>Mixed3!K15</f>
        <v>0</v>
      </c>
      <c r="M7" s="16">
        <f>Mixed3!L15</f>
        <v>0</v>
      </c>
      <c r="N7" s="16">
        <f>Mixed3!M15</f>
        <v>0</v>
      </c>
      <c r="O7" s="73">
        <f>Mixed3!N15</f>
        <v>0</v>
      </c>
      <c r="P7" s="73">
        <f>Mixed3!O15</f>
        <v>0</v>
      </c>
      <c r="Q7" s="113"/>
    </row>
    <row r="8" spans="1:24" ht="17.100000000000001" customHeight="1" x14ac:dyDescent="0.3">
      <c r="A8" s="16">
        <f>IF(B8="0/0",ROW(5:5),IF(AND(P8=P7,Q8&lt;Q7),ROW(5:5),IF(P8=P7,A7,ROW(5:5))))</f>
        <v>5</v>
      </c>
      <c r="B8" s="9" t="str">
        <f>Mixed3!A42</f>
        <v>0/0</v>
      </c>
      <c r="C8" s="9">
        <f>Mixed3!B42</f>
        <v>0</v>
      </c>
      <c r="D8" s="16">
        <f>Mixed3!C42</f>
        <v>0</v>
      </c>
      <c r="E8" s="16">
        <f>Mixed3!D42</f>
        <v>0</v>
      </c>
      <c r="F8" s="16">
        <f>Mixed3!E42</f>
        <v>0</v>
      </c>
      <c r="G8" s="16">
        <f>Mixed3!F42</f>
        <v>0</v>
      </c>
      <c r="H8" s="16">
        <f>Mixed3!G42</f>
        <v>0</v>
      </c>
      <c r="I8" s="73">
        <f>Mixed3!H42</f>
        <v>0</v>
      </c>
      <c r="J8" s="16">
        <f>Mixed3!I42</f>
        <v>0</v>
      </c>
      <c r="K8" s="16">
        <f>Mixed3!J42</f>
        <v>0</v>
      </c>
      <c r="L8" s="16">
        <f>Mixed3!K42</f>
        <v>0</v>
      </c>
      <c r="M8" s="16">
        <f>Mixed3!L42</f>
        <v>0</v>
      </c>
      <c r="N8" s="16">
        <f>Mixed3!M42</f>
        <v>0</v>
      </c>
      <c r="O8" s="73">
        <f>Mixed3!N42</f>
        <v>0</v>
      </c>
      <c r="P8" s="73">
        <f>Mixed3!O42</f>
        <v>0</v>
      </c>
      <c r="Q8" s="113"/>
    </row>
    <row r="9" spans="1:24" ht="15.6" x14ac:dyDescent="0.3">
      <c r="A9" s="16">
        <f>IF(B9="0/0",ROW(6:6),IF(AND(P9=P8,Q9&lt;Q8),ROW(6:6),IF(P9=P8,A8,ROW(6:6))))</f>
        <v>6</v>
      </c>
      <c r="B9" s="9" t="str">
        <f>Mixed3!A51</f>
        <v>0/0</v>
      </c>
      <c r="C9" s="9">
        <f>Mixed3!B51</f>
        <v>0</v>
      </c>
      <c r="D9" s="16">
        <f>Mixed3!C51</f>
        <v>0</v>
      </c>
      <c r="E9" s="16">
        <f>Mixed3!D51</f>
        <v>0</v>
      </c>
      <c r="F9" s="16">
        <f>Mixed3!E51</f>
        <v>0</v>
      </c>
      <c r="G9" s="16">
        <f>Mixed3!F51</f>
        <v>0</v>
      </c>
      <c r="H9" s="16">
        <f>Mixed3!G51</f>
        <v>0</v>
      </c>
      <c r="I9" s="73">
        <f>Mixed3!H51</f>
        <v>0</v>
      </c>
      <c r="J9" s="16">
        <f>Mixed3!I51</f>
        <v>0</v>
      </c>
      <c r="K9" s="16">
        <f>Mixed3!J51</f>
        <v>0</v>
      </c>
      <c r="L9" s="16">
        <f>Mixed3!K51</f>
        <v>0</v>
      </c>
      <c r="M9" s="16">
        <f>Mixed3!L51</f>
        <v>0</v>
      </c>
      <c r="N9" s="16">
        <f>Mixed3!M51</f>
        <v>0</v>
      </c>
      <c r="O9" s="73">
        <f>Mixed3!N51</f>
        <v>0</v>
      </c>
      <c r="P9" s="73">
        <f>Mixed3!O51</f>
        <v>0</v>
      </c>
      <c r="Q9" s="113"/>
    </row>
    <row r="10" spans="1:24" ht="15.6" x14ac:dyDescent="0.3">
      <c r="A10" s="16">
        <f>IF(B10="0/0",ROW(7:7),IF(P10=P6,A6,IF(P10=P7,A7,IF(P10=P8,A8,IF(P10=P9,A9,ROW(7:7))))))</f>
        <v>7</v>
      </c>
      <c r="B10" s="40" t="str">
        <f>Mixed3!A18</f>
        <v>0/0</v>
      </c>
      <c r="C10" s="37">
        <f>Mixed3!B18</f>
        <v>0</v>
      </c>
      <c r="D10" s="16">
        <f>Mixed3!C18</f>
        <v>0</v>
      </c>
      <c r="E10" s="16">
        <f>Mixed3!D18</f>
        <v>0</v>
      </c>
      <c r="F10" s="16">
        <f>Mixed3!E18</f>
        <v>0</v>
      </c>
      <c r="G10" s="16">
        <f>Mixed3!F18</f>
        <v>0</v>
      </c>
      <c r="H10" s="16">
        <f>Mixed3!G18</f>
        <v>0</v>
      </c>
      <c r="I10" s="73">
        <f>Mixed3!H18</f>
        <v>0</v>
      </c>
      <c r="J10" s="16">
        <f>Mixed3!I18</f>
        <v>0</v>
      </c>
      <c r="K10" s="16">
        <f>Mixed3!J18</f>
        <v>0</v>
      </c>
      <c r="L10" s="16">
        <f>Mixed3!K18</f>
        <v>0</v>
      </c>
      <c r="M10" s="16">
        <f>Mixed3!L18</f>
        <v>0</v>
      </c>
      <c r="N10" s="16">
        <f>Mixed3!M18</f>
        <v>0</v>
      </c>
      <c r="O10" s="73">
        <f>Mixed3!N18</f>
        <v>0</v>
      </c>
      <c r="P10" s="73">
        <f>Mixed3!O18</f>
        <v>0</v>
      </c>
      <c r="Q10" s="113"/>
    </row>
    <row r="11" spans="1:24" ht="15.6" x14ac:dyDescent="0.3">
      <c r="A11" s="16">
        <f t="shared" ref="A11:A74" si="0">IF(B11="0/0",ROW(8:8),IF(P11=P7,A7,IF(P11=P8,A8,IF(P11=P9,A9,IF(P11=P10,A10,ROW(8:8))))))</f>
        <v>8</v>
      </c>
      <c r="B11" s="9" t="str">
        <f>Mixed3!A27</f>
        <v>0/0</v>
      </c>
      <c r="C11" s="9">
        <f>Mixed3!B27</f>
        <v>0</v>
      </c>
      <c r="D11" s="16">
        <f>Mixed3!C27</f>
        <v>0</v>
      </c>
      <c r="E11" s="16">
        <f>Mixed3!D27</f>
        <v>0</v>
      </c>
      <c r="F11" s="16">
        <f>Mixed3!E27</f>
        <v>0</v>
      </c>
      <c r="G11" s="16">
        <f>Mixed3!F27</f>
        <v>0</v>
      </c>
      <c r="H11" s="16">
        <f>Mixed3!G27</f>
        <v>0</v>
      </c>
      <c r="I11" s="73">
        <f>Mixed3!H27</f>
        <v>0</v>
      </c>
      <c r="J11" s="16">
        <f>Mixed3!I27</f>
        <v>0</v>
      </c>
      <c r="K11" s="16">
        <f>Mixed3!J27</f>
        <v>0</v>
      </c>
      <c r="L11" s="16">
        <f>Mixed3!K27</f>
        <v>0</v>
      </c>
      <c r="M11" s="16">
        <f>Mixed3!L27</f>
        <v>0</v>
      </c>
      <c r="N11" s="16">
        <f>Mixed3!M27</f>
        <v>0</v>
      </c>
      <c r="O11" s="73">
        <f>Mixed3!N27</f>
        <v>0</v>
      </c>
      <c r="P11" s="73">
        <f>Mixed3!O27</f>
        <v>0</v>
      </c>
      <c r="Q11" s="113"/>
    </row>
    <row r="12" spans="1:24" ht="15.6" x14ac:dyDescent="0.3">
      <c r="A12" s="16">
        <f t="shared" si="0"/>
        <v>9</v>
      </c>
      <c r="B12" s="9" t="str">
        <f>Mixed3!A39</f>
        <v>0/0</v>
      </c>
      <c r="C12" s="9">
        <f>Mixed3!B39</f>
        <v>0</v>
      </c>
      <c r="D12" s="16">
        <f>Mixed3!C39</f>
        <v>0</v>
      </c>
      <c r="E12" s="16">
        <f>Mixed3!D39</f>
        <v>0</v>
      </c>
      <c r="F12" s="16">
        <f>Mixed3!E39</f>
        <v>0</v>
      </c>
      <c r="G12" s="16">
        <f>Mixed3!F39</f>
        <v>0</v>
      </c>
      <c r="H12" s="16">
        <f>Mixed3!G39</f>
        <v>0</v>
      </c>
      <c r="I12" s="73">
        <f>Mixed3!H39</f>
        <v>0</v>
      </c>
      <c r="J12" s="16">
        <f>Mixed3!I39</f>
        <v>0</v>
      </c>
      <c r="K12" s="16">
        <f>Mixed3!J39</f>
        <v>0</v>
      </c>
      <c r="L12" s="16">
        <f>Mixed3!K39</f>
        <v>0</v>
      </c>
      <c r="M12" s="16">
        <f>Mixed3!L39</f>
        <v>0</v>
      </c>
      <c r="N12" s="16">
        <f>Mixed3!M39</f>
        <v>0</v>
      </c>
      <c r="O12" s="73">
        <f>Mixed3!N39</f>
        <v>0</v>
      </c>
      <c r="P12" s="73">
        <f>Mixed3!O39</f>
        <v>0</v>
      </c>
      <c r="Q12" s="113"/>
    </row>
    <row r="13" spans="1:24" ht="15.6" x14ac:dyDescent="0.3">
      <c r="A13" s="16">
        <f t="shared" si="0"/>
        <v>10</v>
      </c>
      <c r="B13" s="9" t="str">
        <f>Mixed3!A24</f>
        <v>0/0</v>
      </c>
      <c r="C13" s="9">
        <f>Mixed3!B24</f>
        <v>0</v>
      </c>
      <c r="D13" s="16">
        <f>Mixed3!C24</f>
        <v>0</v>
      </c>
      <c r="E13" s="16">
        <f>Mixed3!D24</f>
        <v>0</v>
      </c>
      <c r="F13" s="16">
        <f>Mixed3!E24</f>
        <v>0</v>
      </c>
      <c r="G13" s="16">
        <f>Mixed3!F24</f>
        <v>0</v>
      </c>
      <c r="H13" s="16">
        <f>Mixed3!G24</f>
        <v>0</v>
      </c>
      <c r="I13" s="73">
        <f>Mixed3!H24</f>
        <v>0</v>
      </c>
      <c r="J13" s="16">
        <f>Mixed3!I24</f>
        <v>0</v>
      </c>
      <c r="K13" s="16">
        <f>Mixed3!J24</f>
        <v>0</v>
      </c>
      <c r="L13" s="16">
        <f>Mixed3!K24</f>
        <v>0</v>
      </c>
      <c r="M13" s="16">
        <f>Mixed3!L24</f>
        <v>0</v>
      </c>
      <c r="N13" s="16">
        <f>Mixed3!M24</f>
        <v>0</v>
      </c>
      <c r="O13" s="73">
        <f>Mixed3!N24</f>
        <v>0</v>
      </c>
      <c r="P13" s="73">
        <f>Mixed3!O24</f>
        <v>0</v>
      </c>
      <c r="Q13" s="113"/>
    </row>
    <row r="14" spans="1:24" ht="15.6" x14ac:dyDescent="0.3">
      <c r="A14" s="16">
        <f t="shared" si="0"/>
        <v>11</v>
      </c>
      <c r="B14" s="9" t="str">
        <f>Mixed3!A36</f>
        <v>0/0</v>
      </c>
      <c r="C14" s="9">
        <f>Mixed3!B36</f>
        <v>0</v>
      </c>
      <c r="D14" s="16">
        <f>Mixed3!C36</f>
        <v>0</v>
      </c>
      <c r="E14" s="16">
        <f>Mixed3!D36</f>
        <v>0</v>
      </c>
      <c r="F14" s="16">
        <f>Mixed3!E36</f>
        <v>0</v>
      </c>
      <c r="G14" s="16">
        <f>Mixed3!F36</f>
        <v>0</v>
      </c>
      <c r="H14" s="16">
        <f>Mixed3!G36</f>
        <v>0</v>
      </c>
      <c r="I14" s="73">
        <f>Mixed3!H36</f>
        <v>0</v>
      </c>
      <c r="J14" s="16">
        <f>Mixed3!I36</f>
        <v>0</v>
      </c>
      <c r="K14" s="16">
        <f>Mixed3!J36</f>
        <v>0</v>
      </c>
      <c r="L14" s="16">
        <f>Mixed3!K36</f>
        <v>0</v>
      </c>
      <c r="M14" s="16">
        <f>Mixed3!L36</f>
        <v>0</v>
      </c>
      <c r="N14" s="16">
        <f>Mixed3!M36</f>
        <v>0</v>
      </c>
      <c r="O14" s="73">
        <f>Mixed3!N36</f>
        <v>0</v>
      </c>
      <c r="P14" s="73">
        <f>Mixed3!O36</f>
        <v>0</v>
      </c>
      <c r="Q14" s="113"/>
    </row>
    <row r="15" spans="1:24" ht="15.6" x14ac:dyDescent="0.3">
      <c r="A15" s="16">
        <f t="shared" si="0"/>
        <v>12</v>
      </c>
      <c r="B15" s="9" t="str">
        <f>Mixed3!A48</f>
        <v>0/0</v>
      </c>
      <c r="C15" s="9">
        <f>Mixed3!B48</f>
        <v>0</v>
      </c>
      <c r="D15" s="16">
        <f>Mixed3!C48</f>
        <v>0</v>
      </c>
      <c r="E15" s="16">
        <f>Mixed3!D48</f>
        <v>0</v>
      </c>
      <c r="F15" s="16">
        <f>Mixed3!E48</f>
        <v>0</v>
      </c>
      <c r="G15" s="16">
        <f>Mixed3!F48</f>
        <v>0</v>
      </c>
      <c r="H15" s="16">
        <f>Mixed3!G48</f>
        <v>0</v>
      </c>
      <c r="I15" s="73">
        <f>Mixed3!H48</f>
        <v>0</v>
      </c>
      <c r="J15" s="16">
        <f>Mixed3!I48</f>
        <v>0</v>
      </c>
      <c r="K15" s="16">
        <f>Mixed3!J48</f>
        <v>0</v>
      </c>
      <c r="L15" s="16">
        <f>Mixed3!K48</f>
        <v>0</v>
      </c>
      <c r="M15" s="16">
        <f>Mixed3!L48</f>
        <v>0</v>
      </c>
      <c r="N15" s="16">
        <f>Mixed3!M48</f>
        <v>0</v>
      </c>
      <c r="O15" s="73">
        <f>Mixed3!N48</f>
        <v>0</v>
      </c>
      <c r="P15" s="73">
        <f>Mixed3!O48</f>
        <v>0</v>
      </c>
      <c r="Q15" s="113"/>
    </row>
    <row r="16" spans="1:24" ht="15.6" x14ac:dyDescent="0.3">
      <c r="A16" s="16">
        <f t="shared" si="0"/>
        <v>13</v>
      </c>
      <c r="B16" s="9" t="str">
        <f>Mixed3!A45</f>
        <v>0/0</v>
      </c>
      <c r="C16" s="9">
        <f>Mixed3!B45</f>
        <v>0</v>
      </c>
      <c r="D16" s="16">
        <f>Mixed3!C45</f>
        <v>0</v>
      </c>
      <c r="E16" s="16">
        <f>Mixed3!D45</f>
        <v>0</v>
      </c>
      <c r="F16" s="16">
        <f>Mixed3!E45</f>
        <v>0</v>
      </c>
      <c r="G16" s="16">
        <f>Mixed3!F45</f>
        <v>0</v>
      </c>
      <c r="H16" s="16">
        <f>Mixed3!G45</f>
        <v>0</v>
      </c>
      <c r="I16" s="73">
        <f>Mixed3!H45</f>
        <v>0</v>
      </c>
      <c r="J16" s="16">
        <f>Mixed3!I45</f>
        <v>0</v>
      </c>
      <c r="K16" s="16">
        <f>Mixed3!J45</f>
        <v>0</v>
      </c>
      <c r="L16" s="16">
        <f>Mixed3!K45</f>
        <v>0</v>
      </c>
      <c r="M16" s="16">
        <f>Mixed3!L45</f>
        <v>0</v>
      </c>
      <c r="N16" s="16">
        <f>Mixed3!M45</f>
        <v>0</v>
      </c>
      <c r="O16" s="73">
        <f>Mixed3!N45</f>
        <v>0</v>
      </c>
      <c r="P16" s="73">
        <f>Mixed3!O45</f>
        <v>0</v>
      </c>
      <c r="Q16" s="113"/>
    </row>
    <row r="17" spans="1:17" ht="15.6" x14ac:dyDescent="0.3">
      <c r="A17" s="16">
        <f t="shared" si="0"/>
        <v>14</v>
      </c>
      <c r="B17" s="9" t="str">
        <f>Mixed3!A30</f>
        <v>0/0</v>
      </c>
      <c r="C17" s="9">
        <f>Mixed3!B30</f>
        <v>0</v>
      </c>
      <c r="D17" s="16">
        <f>Mixed3!C30</f>
        <v>0</v>
      </c>
      <c r="E17" s="16">
        <f>Mixed3!D30</f>
        <v>0</v>
      </c>
      <c r="F17" s="16">
        <f>Mixed3!E30</f>
        <v>0</v>
      </c>
      <c r="G17" s="16">
        <f>Mixed3!F30</f>
        <v>0</v>
      </c>
      <c r="H17" s="16">
        <f>Mixed3!G30</f>
        <v>0</v>
      </c>
      <c r="I17" s="73">
        <f>Mixed3!H30</f>
        <v>0</v>
      </c>
      <c r="J17" s="16">
        <f>Mixed3!I30</f>
        <v>0</v>
      </c>
      <c r="K17" s="16">
        <f>Mixed3!J30</f>
        <v>0</v>
      </c>
      <c r="L17" s="16">
        <f>Mixed3!K30</f>
        <v>0</v>
      </c>
      <c r="M17" s="16">
        <f>Mixed3!L30</f>
        <v>0</v>
      </c>
      <c r="N17" s="16">
        <f>Mixed3!M30</f>
        <v>0</v>
      </c>
      <c r="O17" s="73">
        <f>Mixed3!N30</f>
        <v>0</v>
      </c>
      <c r="P17" s="73">
        <f>Mixed3!O30</f>
        <v>0</v>
      </c>
      <c r="Q17" s="113"/>
    </row>
    <row r="18" spans="1:17" ht="15.6" x14ac:dyDescent="0.3">
      <c r="A18" s="16">
        <f t="shared" si="0"/>
        <v>15</v>
      </c>
      <c r="B18" s="9" t="str">
        <f>Mixed3!A33</f>
        <v>0/0</v>
      </c>
      <c r="C18" s="9">
        <f>Mixed3!B33</f>
        <v>0</v>
      </c>
      <c r="D18" s="16">
        <f>Mixed3!C33</f>
        <v>0</v>
      </c>
      <c r="E18" s="16">
        <f>Mixed3!D33</f>
        <v>0</v>
      </c>
      <c r="F18" s="16">
        <f>Mixed3!E33</f>
        <v>0</v>
      </c>
      <c r="G18" s="16">
        <f>Mixed3!F33</f>
        <v>0</v>
      </c>
      <c r="H18" s="16">
        <f>Mixed3!G33</f>
        <v>0</v>
      </c>
      <c r="I18" s="73">
        <f>Mixed3!H33</f>
        <v>0</v>
      </c>
      <c r="J18" s="16">
        <f>Mixed3!I33</f>
        <v>0</v>
      </c>
      <c r="K18" s="16">
        <f>Mixed3!J33</f>
        <v>0</v>
      </c>
      <c r="L18" s="16">
        <f>Mixed3!K33</f>
        <v>0</v>
      </c>
      <c r="M18" s="16">
        <f>Mixed3!L33</f>
        <v>0</v>
      </c>
      <c r="N18" s="16">
        <f>Mixed3!M33</f>
        <v>0</v>
      </c>
      <c r="O18" s="73">
        <f>Mixed3!N33</f>
        <v>0</v>
      </c>
      <c r="P18" s="73">
        <f>Mixed3!O33</f>
        <v>0</v>
      </c>
      <c r="Q18" s="113"/>
    </row>
    <row r="19" spans="1:17" ht="15.6" x14ac:dyDescent="0.3">
      <c r="A19" s="16">
        <f t="shared" si="0"/>
        <v>16</v>
      </c>
      <c r="B19" s="9" t="str">
        <f>Mixed3!A21</f>
        <v>0/0</v>
      </c>
      <c r="C19" s="9">
        <f>Mixed3!B21</f>
        <v>0</v>
      </c>
      <c r="D19" s="16">
        <f>Mixed3!C21</f>
        <v>0</v>
      </c>
      <c r="E19" s="16">
        <f>Mixed3!D21</f>
        <v>0</v>
      </c>
      <c r="F19" s="16">
        <f>Mixed3!E21</f>
        <v>0</v>
      </c>
      <c r="G19" s="16">
        <f>Mixed3!F21</f>
        <v>0</v>
      </c>
      <c r="H19" s="16">
        <f>Mixed3!G21</f>
        <v>0</v>
      </c>
      <c r="I19" s="73">
        <f>Mixed3!H21</f>
        <v>0</v>
      </c>
      <c r="J19" s="16">
        <f>Mixed3!I21</f>
        <v>0</v>
      </c>
      <c r="K19" s="16">
        <f>Mixed3!J21</f>
        <v>0</v>
      </c>
      <c r="L19" s="16">
        <f>Mixed3!K21</f>
        <v>0</v>
      </c>
      <c r="M19" s="16">
        <f>Mixed3!L21</f>
        <v>0</v>
      </c>
      <c r="N19" s="16">
        <f>Mixed3!M21</f>
        <v>0</v>
      </c>
      <c r="O19" s="73">
        <f>Mixed3!N21</f>
        <v>0</v>
      </c>
      <c r="P19" s="73">
        <f>Mixed3!O21</f>
        <v>0</v>
      </c>
      <c r="Q19" s="113"/>
    </row>
    <row r="20" spans="1:17" ht="15.6" x14ac:dyDescent="0.3">
      <c r="A20" s="16">
        <f t="shared" si="0"/>
        <v>17</v>
      </c>
      <c r="B20" s="9" t="str">
        <f>Mixed3!A72</f>
        <v>0/0</v>
      </c>
      <c r="C20" s="9">
        <f>Mixed3!B72</f>
        <v>0</v>
      </c>
      <c r="D20" s="16">
        <f>Mixed3!C72</f>
        <v>0</v>
      </c>
      <c r="E20" s="16">
        <f>Mixed3!D72</f>
        <v>0</v>
      </c>
      <c r="F20" s="16">
        <f>Mixed3!E72</f>
        <v>0</v>
      </c>
      <c r="G20" s="16">
        <f>Mixed3!F72</f>
        <v>0</v>
      </c>
      <c r="H20" s="16">
        <f>Mixed3!G72</f>
        <v>0</v>
      </c>
      <c r="I20" s="73">
        <f>Mixed3!H72</f>
        <v>0</v>
      </c>
      <c r="J20" s="16">
        <f>Mixed3!I72</f>
        <v>0</v>
      </c>
      <c r="K20" s="16">
        <f>Mixed3!J72</f>
        <v>0</v>
      </c>
      <c r="L20" s="16">
        <f>Mixed3!K72</f>
        <v>0</v>
      </c>
      <c r="M20" s="16">
        <f>Mixed3!L72</f>
        <v>0</v>
      </c>
      <c r="N20" s="16">
        <f>Mixed3!M72</f>
        <v>0</v>
      </c>
      <c r="O20" s="73">
        <f>Mixed3!N72</f>
        <v>0</v>
      </c>
      <c r="P20" s="73">
        <f>Mixed3!O72</f>
        <v>0</v>
      </c>
      <c r="Q20" s="113"/>
    </row>
    <row r="21" spans="1:17" ht="15.6" x14ac:dyDescent="0.3">
      <c r="A21" s="16">
        <f t="shared" si="0"/>
        <v>18</v>
      </c>
      <c r="B21" s="9" t="str">
        <f>Mixed3!A57</f>
        <v>0/0</v>
      </c>
      <c r="C21" s="9">
        <f>Mixed3!B57</f>
        <v>0</v>
      </c>
      <c r="D21" s="16">
        <f>Mixed3!C57</f>
        <v>0</v>
      </c>
      <c r="E21" s="16">
        <f>Mixed3!D57</f>
        <v>0</v>
      </c>
      <c r="F21" s="16">
        <f>Mixed3!E57</f>
        <v>0</v>
      </c>
      <c r="G21" s="16">
        <f>Mixed3!F57</f>
        <v>0</v>
      </c>
      <c r="H21" s="16">
        <f>Mixed3!G57</f>
        <v>0</v>
      </c>
      <c r="I21" s="73">
        <f>Mixed3!H57</f>
        <v>0</v>
      </c>
      <c r="J21" s="16">
        <f>Mixed3!I57</f>
        <v>0</v>
      </c>
      <c r="K21" s="16">
        <f>Mixed3!J57</f>
        <v>0</v>
      </c>
      <c r="L21" s="16">
        <f>Mixed3!K57</f>
        <v>0</v>
      </c>
      <c r="M21" s="16">
        <f>Mixed3!L57</f>
        <v>0</v>
      </c>
      <c r="N21" s="16">
        <f>Mixed3!M57</f>
        <v>0</v>
      </c>
      <c r="O21" s="73">
        <f>Mixed3!N57</f>
        <v>0</v>
      </c>
      <c r="P21" s="73">
        <f>Mixed3!O57</f>
        <v>0</v>
      </c>
      <c r="Q21" s="113"/>
    </row>
    <row r="22" spans="1:17" ht="15.6" x14ac:dyDescent="0.3">
      <c r="A22" s="16">
        <f t="shared" si="0"/>
        <v>19</v>
      </c>
      <c r="B22" s="9" t="str">
        <f>Mixed3!A66</f>
        <v>0/0</v>
      </c>
      <c r="C22" s="9">
        <f>Mixed3!B66</f>
        <v>0</v>
      </c>
      <c r="D22" s="16">
        <f>Mixed3!C66</f>
        <v>0</v>
      </c>
      <c r="E22" s="16">
        <f>Mixed3!D66</f>
        <v>0</v>
      </c>
      <c r="F22" s="16">
        <f>Mixed3!E66</f>
        <v>0</v>
      </c>
      <c r="G22" s="16">
        <f>Mixed3!F66</f>
        <v>0</v>
      </c>
      <c r="H22" s="16">
        <f>Mixed3!G66</f>
        <v>0</v>
      </c>
      <c r="I22" s="73">
        <f>Mixed3!H66</f>
        <v>0</v>
      </c>
      <c r="J22" s="16">
        <f>Mixed3!I66</f>
        <v>0</v>
      </c>
      <c r="K22" s="16">
        <f>Mixed3!J66</f>
        <v>0</v>
      </c>
      <c r="L22" s="16">
        <f>Mixed3!K66</f>
        <v>0</v>
      </c>
      <c r="M22" s="16">
        <f>Mixed3!L66</f>
        <v>0</v>
      </c>
      <c r="N22" s="16">
        <f>Mixed3!M66</f>
        <v>0</v>
      </c>
      <c r="O22" s="73">
        <f>Mixed3!N66</f>
        <v>0</v>
      </c>
      <c r="P22" s="73">
        <f>Mixed3!O66</f>
        <v>0</v>
      </c>
      <c r="Q22" s="113"/>
    </row>
    <row r="23" spans="1:17" ht="15.6" x14ac:dyDescent="0.3">
      <c r="A23" s="16">
        <f t="shared" si="0"/>
        <v>20</v>
      </c>
      <c r="B23" s="9" t="str">
        <f>Mixed3!A54</f>
        <v>0/0</v>
      </c>
      <c r="C23" s="9">
        <f>Mixed3!B54</f>
        <v>0</v>
      </c>
      <c r="D23" s="16">
        <f>Mixed3!C54</f>
        <v>0</v>
      </c>
      <c r="E23" s="16">
        <f>Mixed3!D54</f>
        <v>0</v>
      </c>
      <c r="F23" s="16">
        <f>Mixed3!E54</f>
        <v>0</v>
      </c>
      <c r="G23" s="16">
        <f>Mixed3!F54</f>
        <v>0</v>
      </c>
      <c r="H23" s="16">
        <f>Mixed3!G54</f>
        <v>0</v>
      </c>
      <c r="I23" s="73">
        <f>Mixed3!H54</f>
        <v>0</v>
      </c>
      <c r="J23" s="16">
        <f>Mixed3!I54</f>
        <v>0</v>
      </c>
      <c r="K23" s="16">
        <f>Mixed3!J54</f>
        <v>0</v>
      </c>
      <c r="L23" s="16">
        <f>Mixed3!K54</f>
        <v>0</v>
      </c>
      <c r="M23" s="16">
        <f>Mixed3!L54</f>
        <v>0</v>
      </c>
      <c r="N23" s="16">
        <f>Mixed3!M54</f>
        <v>0</v>
      </c>
      <c r="O23" s="73">
        <f>Mixed3!N54</f>
        <v>0</v>
      </c>
      <c r="P23" s="73">
        <f>Mixed3!O54</f>
        <v>0</v>
      </c>
      <c r="Q23" s="113"/>
    </row>
    <row r="24" spans="1:17" ht="15.6" x14ac:dyDescent="0.3">
      <c r="A24" s="16">
        <f t="shared" si="0"/>
        <v>21</v>
      </c>
      <c r="B24" s="9" t="str">
        <f>Mixed3!A60</f>
        <v>0/0</v>
      </c>
      <c r="C24" s="9">
        <f>Mixed3!B60</f>
        <v>0</v>
      </c>
      <c r="D24" s="16">
        <f>Mixed3!C60</f>
        <v>0</v>
      </c>
      <c r="E24" s="16">
        <f>Mixed3!D60</f>
        <v>0</v>
      </c>
      <c r="F24" s="16">
        <f>Mixed3!E60</f>
        <v>0</v>
      </c>
      <c r="G24" s="16">
        <f>Mixed3!F60</f>
        <v>0</v>
      </c>
      <c r="H24" s="16">
        <f>Mixed3!G60</f>
        <v>0</v>
      </c>
      <c r="I24" s="73">
        <f>Mixed3!H60</f>
        <v>0</v>
      </c>
      <c r="J24" s="16">
        <f>Mixed3!I60</f>
        <v>0</v>
      </c>
      <c r="K24" s="16">
        <f>Mixed3!J60</f>
        <v>0</v>
      </c>
      <c r="L24" s="16">
        <f>Mixed3!K60</f>
        <v>0</v>
      </c>
      <c r="M24" s="16">
        <f>Mixed3!L60</f>
        <v>0</v>
      </c>
      <c r="N24" s="16">
        <f>Mixed3!M60</f>
        <v>0</v>
      </c>
      <c r="O24" s="73">
        <f>Mixed3!N60</f>
        <v>0</v>
      </c>
      <c r="P24" s="73">
        <f>Mixed3!O60</f>
        <v>0</v>
      </c>
      <c r="Q24" s="113"/>
    </row>
    <row r="25" spans="1:17" ht="15.6" x14ac:dyDescent="0.3">
      <c r="A25" s="16">
        <f t="shared" si="0"/>
        <v>22</v>
      </c>
      <c r="B25" s="9" t="str">
        <f>Mixed3!A63</f>
        <v>0/0</v>
      </c>
      <c r="C25" s="9">
        <f>Mixed3!B63</f>
        <v>0</v>
      </c>
      <c r="D25" s="16">
        <f>Mixed3!C63</f>
        <v>0</v>
      </c>
      <c r="E25" s="16">
        <f>Mixed3!D63</f>
        <v>0</v>
      </c>
      <c r="F25" s="16">
        <f>Mixed3!E63</f>
        <v>0</v>
      </c>
      <c r="G25" s="16">
        <f>Mixed3!F63</f>
        <v>0</v>
      </c>
      <c r="H25" s="16">
        <f>Mixed3!G63</f>
        <v>0</v>
      </c>
      <c r="I25" s="73">
        <f>Mixed3!H63</f>
        <v>0</v>
      </c>
      <c r="J25" s="16">
        <f>Mixed3!I63</f>
        <v>0</v>
      </c>
      <c r="K25" s="16">
        <f>Mixed3!J63</f>
        <v>0</v>
      </c>
      <c r="L25" s="16">
        <f>Mixed3!K63</f>
        <v>0</v>
      </c>
      <c r="M25" s="16">
        <f>Mixed3!L63</f>
        <v>0</v>
      </c>
      <c r="N25" s="16">
        <f>Mixed3!M63</f>
        <v>0</v>
      </c>
      <c r="O25" s="73">
        <f>Mixed3!N63</f>
        <v>0</v>
      </c>
      <c r="P25" s="73">
        <f>Mixed3!O63</f>
        <v>0</v>
      </c>
      <c r="Q25" s="113"/>
    </row>
    <row r="26" spans="1:17" ht="15.6" x14ac:dyDescent="0.3">
      <c r="A26" s="16">
        <f t="shared" si="0"/>
        <v>23</v>
      </c>
      <c r="B26" s="9" t="str">
        <f>Mixed3!A69</f>
        <v>0/0</v>
      </c>
      <c r="C26" s="9">
        <f>Mixed3!B69</f>
        <v>0</v>
      </c>
      <c r="D26" s="16">
        <f>Mixed3!C69</f>
        <v>0</v>
      </c>
      <c r="E26" s="16">
        <f>Mixed3!D69</f>
        <v>0</v>
      </c>
      <c r="F26" s="16">
        <f>Mixed3!E69</f>
        <v>0</v>
      </c>
      <c r="G26" s="16">
        <f>Mixed3!F69</f>
        <v>0</v>
      </c>
      <c r="H26" s="16">
        <f>Mixed3!G69</f>
        <v>0</v>
      </c>
      <c r="I26" s="73">
        <f>Mixed3!H69</f>
        <v>0</v>
      </c>
      <c r="J26" s="16">
        <f>Mixed3!I69</f>
        <v>0</v>
      </c>
      <c r="K26" s="16">
        <f>Mixed3!J69</f>
        <v>0</v>
      </c>
      <c r="L26" s="16">
        <f>Mixed3!K69</f>
        <v>0</v>
      </c>
      <c r="M26" s="16">
        <f>Mixed3!L69</f>
        <v>0</v>
      </c>
      <c r="N26" s="16">
        <f>Mixed3!M69</f>
        <v>0</v>
      </c>
      <c r="O26" s="73">
        <f>Mixed3!N69</f>
        <v>0</v>
      </c>
      <c r="P26" s="73">
        <f>Mixed3!O69</f>
        <v>0</v>
      </c>
      <c r="Q26" s="113"/>
    </row>
    <row r="27" spans="1:17" ht="15.6" x14ac:dyDescent="0.3">
      <c r="A27" s="16">
        <f t="shared" si="0"/>
        <v>24</v>
      </c>
      <c r="B27" s="9" t="str">
        <f>Mixed3!A75</f>
        <v>0/0</v>
      </c>
      <c r="C27" s="9">
        <f>Mixed3!B75</f>
        <v>0</v>
      </c>
      <c r="D27" s="16">
        <f>Mixed3!C75</f>
        <v>0</v>
      </c>
      <c r="E27" s="16">
        <f>Mixed3!D75</f>
        <v>0</v>
      </c>
      <c r="F27" s="16">
        <f>Mixed3!E75</f>
        <v>0</v>
      </c>
      <c r="G27" s="16">
        <f>Mixed3!F75</f>
        <v>0</v>
      </c>
      <c r="H27" s="16">
        <f>Mixed3!G75</f>
        <v>0</v>
      </c>
      <c r="I27" s="73">
        <f>Mixed3!H75</f>
        <v>0</v>
      </c>
      <c r="J27" s="16">
        <f>Mixed3!I75</f>
        <v>0</v>
      </c>
      <c r="K27" s="16">
        <f>Mixed3!J75</f>
        <v>0</v>
      </c>
      <c r="L27" s="16">
        <f>Mixed3!K75</f>
        <v>0</v>
      </c>
      <c r="M27" s="16">
        <f>Mixed3!L75</f>
        <v>0</v>
      </c>
      <c r="N27" s="16">
        <f>Mixed3!M75</f>
        <v>0</v>
      </c>
      <c r="O27" s="73">
        <f>Mixed3!N75</f>
        <v>0</v>
      </c>
      <c r="P27" s="73">
        <f>Mixed3!O75</f>
        <v>0</v>
      </c>
      <c r="Q27" s="113"/>
    </row>
    <row r="28" spans="1:17" ht="15.6" x14ac:dyDescent="0.3">
      <c r="A28" s="16">
        <f t="shared" si="0"/>
        <v>25</v>
      </c>
      <c r="B28" s="9" t="str">
        <f>Mixed3!A78</f>
        <v>0/0</v>
      </c>
      <c r="C28" s="9">
        <f>Mixed3!B78</f>
        <v>0</v>
      </c>
      <c r="D28" s="16">
        <f>Mixed3!C78</f>
        <v>0</v>
      </c>
      <c r="E28" s="16">
        <f>Mixed3!D78</f>
        <v>0</v>
      </c>
      <c r="F28" s="16">
        <f>Mixed3!E78</f>
        <v>0</v>
      </c>
      <c r="G28" s="16">
        <f>Mixed3!F78</f>
        <v>0</v>
      </c>
      <c r="H28" s="16">
        <f>Mixed3!G78</f>
        <v>0</v>
      </c>
      <c r="I28" s="73">
        <f>Mixed3!H78</f>
        <v>0</v>
      </c>
      <c r="J28" s="16">
        <f>Mixed3!I78</f>
        <v>0</v>
      </c>
      <c r="K28" s="16">
        <f>Mixed3!J78</f>
        <v>0</v>
      </c>
      <c r="L28" s="16">
        <f>Mixed3!K78</f>
        <v>0</v>
      </c>
      <c r="M28" s="16">
        <f>Mixed3!L78</f>
        <v>0</v>
      </c>
      <c r="N28" s="16">
        <f>Mixed3!M78</f>
        <v>0</v>
      </c>
      <c r="O28" s="73">
        <f>Mixed3!N78</f>
        <v>0</v>
      </c>
      <c r="P28" s="73">
        <f>Mixed3!O78</f>
        <v>0</v>
      </c>
      <c r="Q28" s="113"/>
    </row>
    <row r="29" spans="1:17" ht="15.6" x14ac:dyDescent="0.3">
      <c r="A29" s="16">
        <f t="shared" si="0"/>
        <v>26</v>
      </c>
      <c r="B29" s="9" t="str">
        <f>Mixed3!A81</f>
        <v>0/0</v>
      </c>
      <c r="C29" s="9">
        <f>Mixed3!B81</f>
        <v>0</v>
      </c>
      <c r="D29" s="16">
        <f>Mixed3!C81</f>
        <v>0</v>
      </c>
      <c r="E29" s="16">
        <f>Mixed3!D81</f>
        <v>0</v>
      </c>
      <c r="F29" s="16">
        <f>Mixed3!E81</f>
        <v>0</v>
      </c>
      <c r="G29" s="16">
        <f>Mixed3!F81</f>
        <v>0</v>
      </c>
      <c r="H29" s="16">
        <f>Mixed3!G81</f>
        <v>0</v>
      </c>
      <c r="I29" s="73">
        <f>Mixed3!H81</f>
        <v>0</v>
      </c>
      <c r="J29" s="16">
        <f>Mixed3!I81</f>
        <v>0</v>
      </c>
      <c r="K29" s="16">
        <f>Mixed3!J81</f>
        <v>0</v>
      </c>
      <c r="L29" s="16">
        <f>Mixed3!K81</f>
        <v>0</v>
      </c>
      <c r="M29" s="16">
        <f>Mixed3!L81</f>
        <v>0</v>
      </c>
      <c r="N29" s="16">
        <f>Mixed3!M81</f>
        <v>0</v>
      </c>
      <c r="O29" s="73">
        <f>Mixed3!N81</f>
        <v>0</v>
      </c>
      <c r="P29" s="73">
        <f>Mixed3!O81</f>
        <v>0</v>
      </c>
      <c r="Q29" s="113"/>
    </row>
    <row r="30" spans="1:17" ht="15.6" x14ac:dyDescent="0.3">
      <c r="A30" s="16">
        <f t="shared" si="0"/>
        <v>27</v>
      </c>
      <c r="B30" s="9" t="str">
        <f>Mixed3!A84</f>
        <v>0/0</v>
      </c>
      <c r="C30" s="9">
        <f>Mixed3!B84</f>
        <v>0</v>
      </c>
      <c r="D30" s="16">
        <f>Mixed3!C84</f>
        <v>0</v>
      </c>
      <c r="E30" s="16">
        <f>Mixed3!D84</f>
        <v>0</v>
      </c>
      <c r="F30" s="16">
        <f>Mixed3!E84</f>
        <v>0</v>
      </c>
      <c r="G30" s="16">
        <f>Mixed3!F84</f>
        <v>0</v>
      </c>
      <c r="H30" s="16">
        <f>Mixed3!G84</f>
        <v>0</v>
      </c>
      <c r="I30" s="73">
        <f>Mixed3!H84</f>
        <v>0</v>
      </c>
      <c r="J30" s="16">
        <f>Mixed3!I84</f>
        <v>0</v>
      </c>
      <c r="K30" s="16">
        <f>Mixed3!J84</f>
        <v>0</v>
      </c>
      <c r="L30" s="16">
        <f>Mixed3!K84</f>
        <v>0</v>
      </c>
      <c r="M30" s="16">
        <f>Mixed3!L84</f>
        <v>0</v>
      </c>
      <c r="N30" s="16">
        <f>Mixed3!M84</f>
        <v>0</v>
      </c>
      <c r="O30" s="73">
        <f>Mixed3!N84</f>
        <v>0</v>
      </c>
      <c r="P30" s="73">
        <f>Mixed3!O84</f>
        <v>0</v>
      </c>
      <c r="Q30" s="113"/>
    </row>
    <row r="31" spans="1:17" ht="15.6" x14ac:dyDescent="0.3">
      <c r="A31" s="16">
        <f t="shared" si="0"/>
        <v>28</v>
      </c>
      <c r="B31" s="9" t="str">
        <f>Mixed3!A87</f>
        <v>0/0</v>
      </c>
      <c r="C31" s="9">
        <f>Mixed3!B87</f>
        <v>0</v>
      </c>
      <c r="D31" s="16">
        <f>Mixed3!C87</f>
        <v>0</v>
      </c>
      <c r="E31" s="16">
        <f>Mixed3!D87</f>
        <v>0</v>
      </c>
      <c r="F31" s="16">
        <f>Mixed3!E87</f>
        <v>0</v>
      </c>
      <c r="G31" s="16">
        <f>Mixed3!F87</f>
        <v>0</v>
      </c>
      <c r="H31" s="16">
        <f>Mixed3!G87</f>
        <v>0</v>
      </c>
      <c r="I31" s="73">
        <f>Mixed3!H87</f>
        <v>0</v>
      </c>
      <c r="J31" s="16">
        <f>Mixed3!I87</f>
        <v>0</v>
      </c>
      <c r="K31" s="16">
        <f>Mixed3!J87</f>
        <v>0</v>
      </c>
      <c r="L31" s="16">
        <f>Mixed3!K87</f>
        <v>0</v>
      </c>
      <c r="M31" s="16">
        <f>Mixed3!L87</f>
        <v>0</v>
      </c>
      <c r="N31" s="16">
        <f>Mixed3!M87</f>
        <v>0</v>
      </c>
      <c r="O31" s="73">
        <f>Mixed3!N87</f>
        <v>0</v>
      </c>
      <c r="P31" s="73">
        <f>Mixed3!O87</f>
        <v>0</v>
      </c>
      <c r="Q31" s="113"/>
    </row>
    <row r="32" spans="1:17" ht="15.6" x14ac:dyDescent="0.3">
      <c r="A32" s="16">
        <f t="shared" si="0"/>
        <v>29</v>
      </c>
      <c r="B32" s="9" t="str">
        <f>Mixed3!A90</f>
        <v>0/0</v>
      </c>
      <c r="C32" s="9">
        <f>Mixed3!B90</f>
        <v>0</v>
      </c>
      <c r="D32" s="16">
        <f>Mixed3!C90</f>
        <v>0</v>
      </c>
      <c r="E32" s="16">
        <f>Mixed3!D90</f>
        <v>0</v>
      </c>
      <c r="F32" s="16">
        <f>Mixed3!E90</f>
        <v>0</v>
      </c>
      <c r="G32" s="16">
        <f>Mixed3!F90</f>
        <v>0</v>
      </c>
      <c r="H32" s="16">
        <f>Mixed3!G90</f>
        <v>0</v>
      </c>
      <c r="I32" s="73">
        <f>Mixed3!H90</f>
        <v>0</v>
      </c>
      <c r="J32" s="16">
        <f>Mixed3!I90</f>
        <v>0</v>
      </c>
      <c r="K32" s="16">
        <f>Mixed3!J90</f>
        <v>0</v>
      </c>
      <c r="L32" s="16">
        <f>Mixed3!K90</f>
        <v>0</v>
      </c>
      <c r="M32" s="16">
        <f>Mixed3!L90</f>
        <v>0</v>
      </c>
      <c r="N32" s="16">
        <f>Mixed3!M90</f>
        <v>0</v>
      </c>
      <c r="O32" s="73">
        <f>Mixed3!N90</f>
        <v>0</v>
      </c>
      <c r="P32" s="73">
        <f>Mixed3!O90</f>
        <v>0</v>
      </c>
      <c r="Q32" s="113"/>
    </row>
    <row r="33" spans="1:17" ht="15.6" x14ac:dyDescent="0.3">
      <c r="A33" s="16">
        <f t="shared" si="0"/>
        <v>30</v>
      </c>
      <c r="B33" s="9" t="str">
        <f>Mixed3!A93</f>
        <v>0/0</v>
      </c>
      <c r="C33" s="9">
        <f>Mixed3!B93</f>
        <v>0</v>
      </c>
      <c r="D33" s="16">
        <f>Mixed3!C93</f>
        <v>0</v>
      </c>
      <c r="E33" s="16">
        <f>Mixed3!D93</f>
        <v>0</v>
      </c>
      <c r="F33" s="16">
        <f>Mixed3!E93</f>
        <v>0</v>
      </c>
      <c r="G33" s="16">
        <f>Mixed3!F93</f>
        <v>0</v>
      </c>
      <c r="H33" s="16">
        <f>Mixed3!G93</f>
        <v>0</v>
      </c>
      <c r="I33" s="73">
        <f>Mixed3!H93</f>
        <v>0</v>
      </c>
      <c r="J33" s="16">
        <f>Mixed3!I93</f>
        <v>0</v>
      </c>
      <c r="K33" s="16">
        <f>Mixed3!J93</f>
        <v>0</v>
      </c>
      <c r="L33" s="16">
        <f>Mixed3!K93</f>
        <v>0</v>
      </c>
      <c r="M33" s="16">
        <f>Mixed3!L93</f>
        <v>0</v>
      </c>
      <c r="N33" s="16">
        <f>Mixed3!M93</f>
        <v>0</v>
      </c>
      <c r="O33" s="73">
        <f>Mixed3!N93</f>
        <v>0</v>
      </c>
      <c r="P33" s="73">
        <f>Mixed3!O93</f>
        <v>0</v>
      </c>
      <c r="Q33" s="113"/>
    </row>
    <row r="34" spans="1:17" ht="15.6" x14ac:dyDescent="0.3">
      <c r="A34" s="16">
        <f t="shared" si="0"/>
        <v>31</v>
      </c>
      <c r="B34" s="9" t="str">
        <f>Mixed3!A96</f>
        <v>0/0</v>
      </c>
      <c r="C34" s="9">
        <f>Mixed3!B96</f>
        <v>0</v>
      </c>
      <c r="D34" s="16">
        <f>Mixed3!C96</f>
        <v>0</v>
      </c>
      <c r="E34" s="16">
        <f>Mixed3!D96</f>
        <v>0</v>
      </c>
      <c r="F34" s="16">
        <f>Mixed3!E96</f>
        <v>0</v>
      </c>
      <c r="G34" s="16">
        <f>Mixed3!F96</f>
        <v>0</v>
      </c>
      <c r="H34" s="16">
        <f>Mixed3!G96</f>
        <v>0</v>
      </c>
      <c r="I34" s="73">
        <f>Mixed3!H96</f>
        <v>0</v>
      </c>
      <c r="J34" s="16">
        <f>Mixed3!I96</f>
        <v>0</v>
      </c>
      <c r="K34" s="16">
        <f>Mixed3!J96</f>
        <v>0</v>
      </c>
      <c r="L34" s="16">
        <f>Mixed3!K96</f>
        <v>0</v>
      </c>
      <c r="M34" s="16">
        <f>Mixed3!L96</f>
        <v>0</v>
      </c>
      <c r="N34" s="16">
        <f>Mixed3!M96</f>
        <v>0</v>
      </c>
      <c r="O34" s="73">
        <f>Mixed3!N96</f>
        <v>0</v>
      </c>
      <c r="P34" s="73">
        <f>Mixed3!O96</f>
        <v>0</v>
      </c>
      <c r="Q34" s="113"/>
    </row>
    <row r="35" spans="1:17" ht="15.6" x14ac:dyDescent="0.3">
      <c r="A35" s="16">
        <f t="shared" si="0"/>
        <v>32</v>
      </c>
      <c r="B35" s="9" t="str">
        <f>Mixed3!A99</f>
        <v>0/0</v>
      </c>
      <c r="C35" s="9">
        <f>Mixed3!B99</f>
        <v>0</v>
      </c>
      <c r="D35" s="16">
        <f>Mixed3!C99</f>
        <v>0</v>
      </c>
      <c r="E35" s="16">
        <f>Mixed3!D99</f>
        <v>0</v>
      </c>
      <c r="F35" s="16">
        <f>Mixed3!E99</f>
        <v>0</v>
      </c>
      <c r="G35" s="16">
        <f>Mixed3!F99</f>
        <v>0</v>
      </c>
      <c r="H35" s="16">
        <f>Mixed3!G99</f>
        <v>0</v>
      </c>
      <c r="I35" s="73">
        <f>Mixed3!H99</f>
        <v>0</v>
      </c>
      <c r="J35" s="16">
        <f>Mixed3!I99</f>
        <v>0</v>
      </c>
      <c r="K35" s="16">
        <f>Mixed3!J99</f>
        <v>0</v>
      </c>
      <c r="L35" s="16">
        <f>Mixed3!K99</f>
        <v>0</v>
      </c>
      <c r="M35" s="16">
        <f>Mixed3!L99</f>
        <v>0</v>
      </c>
      <c r="N35" s="16">
        <f>Mixed3!M99</f>
        <v>0</v>
      </c>
      <c r="O35" s="73">
        <f>Mixed3!N99</f>
        <v>0</v>
      </c>
      <c r="P35" s="73">
        <f>Mixed3!O99</f>
        <v>0</v>
      </c>
      <c r="Q35" s="113"/>
    </row>
    <row r="36" spans="1:17" ht="15.6" x14ac:dyDescent="0.3">
      <c r="A36" s="16">
        <f t="shared" si="0"/>
        <v>33</v>
      </c>
      <c r="B36" s="9" t="str">
        <f>Mixed3!A102</f>
        <v>0/0</v>
      </c>
      <c r="C36" s="9">
        <f>Mixed3!B102</f>
        <v>0</v>
      </c>
      <c r="D36" s="16">
        <f>Mixed3!C102</f>
        <v>0</v>
      </c>
      <c r="E36" s="16">
        <f>Mixed3!D102</f>
        <v>0</v>
      </c>
      <c r="F36" s="16">
        <f>Mixed3!E102</f>
        <v>0</v>
      </c>
      <c r="G36" s="16">
        <f>Mixed3!F102</f>
        <v>0</v>
      </c>
      <c r="H36" s="16">
        <f>Mixed3!G102</f>
        <v>0</v>
      </c>
      <c r="I36" s="73">
        <f>Mixed3!H102</f>
        <v>0</v>
      </c>
      <c r="J36" s="16">
        <f>Mixed3!I102</f>
        <v>0</v>
      </c>
      <c r="K36" s="16">
        <f>Mixed3!J102</f>
        <v>0</v>
      </c>
      <c r="L36" s="16">
        <f>Mixed3!K102</f>
        <v>0</v>
      </c>
      <c r="M36" s="16">
        <f>Mixed3!L102</f>
        <v>0</v>
      </c>
      <c r="N36" s="16">
        <f>Mixed3!M102</f>
        <v>0</v>
      </c>
      <c r="O36" s="73">
        <f>Mixed3!N102</f>
        <v>0</v>
      </c>
      <c r="P36" s="73">
        <f>Mixed3!O102</f>
        <v>0</v>
      </c>
      <c r="Q36" s="113"/>
    </row>
    <row r="37" spans="1:17" ht="15.6" x14ac:dyDescent="0.3">
      <c r="A37" s="16">
        <f t="shared" si="0"/>
        <v>34</v>
      </c>
      <c r="B37" s="9" t="str">
        <f>Mixed3!A105</f>
        <v>0/0</v>
      </c>
      <c r="C37" s="9">
        <f>Mixed3!B105</f>
        <v>0</v>
      </c>
      <c r="D37" s="16">
        <f>Mixed3!C105</f>
        <v>0</v>
      </c>
      <c r="E37" s="16">
        <f>Mixed3!D105</f>
        <v>0</v>
      </c>
      <c r="F37" s="16">
        <f>Mixed3!E105</f>
        <v>0</v>
      </c>
      <c r="G37" s="16">
        <f>Mixed3!F105</f>
        <v>0</v>
      </c>
      <c r="H37" s="16">
        <f>Mixed3!G105</f>
        <v>0</v>
      </c>
      <c r="I37" s="73">
        <f>Mixed3!H105</f>
        <v>0</v>
      </c>
      <c r="J37" s="16">
        <f>Mixed3!I105</f>
        <v>0</v>
      </c>
      <c r="K37" s="16">
        <f>Mixed3!J105</f>
        <v>0</v>
      </c>
      <c r="L37" s="16">
        <f>Mixed3!K105</f>
        <v>0</v>
      </c>
      <c r="M37" s="16">
        <f>Mixed3!L105</f>
        <v>0</v>
      </c>
      <c r="N37" s="16">
        <f>Mixed3!M105</f>
        <v>0</v>
      </c>
      <c r="O37" s="73">
        <f>Mixed3!N105</f>
        <v>0</v>
      </c>
      <c r="P37" s="73">
        <f>Mixed3!O105</f>
        <v>0</v>
      </c>
      <c r="Q37" s="113"/>
    </row>
    <row r="38" spans="1:17" ht="15.6" x14ac:dyDescent="0.3">
      <c r="A38" s="16">
        <f t="shared" si="0"/>
        <v>35</v>
      </c>
      <c r="B38" s="9" t="str">
        <f>Mixed3!A108</f>
        <v>0/0</v>
      </c>
      <c r="C38" s="9">
        <f>Mixed3!B108</f>
        <v>0</v>
      </c>
      <c r="D38" s="16">
        <f>Mixed3!C108</f>
        <v>0</v>
      </c>
      <c r="E38" s="16">
        <f>Mixed3!D108</f>
        <v>0</v>
      </c>
      <c r="F38" s="16">
        <f>Mixed3!E108</f>
        <v>0</v>
      </c>
      <c r="G38" s="16">
        <f>Mixed3!F108</f>
        <v>0</v>
      </c>
      <c r="H38" s="16">
        <f>Mixed3!G108</f>
        <v>0</v>
      </c>
      <c r="I38" s="73">
        <f>Mixed3!H108</f>
        <v>0</v>
      </c>
      <c r="J38" s="16">
        <f>Mixed3!I108</f>
        <v>0</v>
      </c>
      <c r="K38" s="16">
        <f>Mixed3!J108</f>
        <v>0</v>
      </c>
      <c r="L38" s="16">
        <f>Mixed3!K108</f>
        <v>0</v>
      </c>
      <c r="M38" s="16">
        <f>Mixed3!L108</f>
        <v>0</v>
      </c>
      <c r="N38" s="16">
        <f>Mixed3!M108</f>
        <v>0</v>
      </c>
      <c r="O38" s="73">
        <f>Mixed3!N108</f>
        <v>0</v>
      </c>
      <c r="P38" s="73">
        <f>Mixed3!O108</f>
        <v>0</v>
      </c>
      <c r="Q38" s="113"/>
    </row>
    <row r="39" spans="1:17" ht="15.6" x14ac:dyDescent="0.3">
      <c r="A39" s="16">
        <f t="shared" si="0"/>
        <v>36</v>
      </c>
      <c r="B39" s="9" t="str">
        <f>Mixed3!A111</f>
        <v>0/0</v>
      </c>
      <c r="C39" s="9">
        <f>Mixed3!B111</f>
        <v>0</v>
      </c>
      <c r="D39" s="16">
        <f>Mixed3!C111</f>
        <v>0</v>
      </c>
      <c r="E39" s="16">
        <f>Mixed3!D111</f>
        <v>0</v>
      </c>
      <c r="F39" s="16">
        <f>Mixed3!E111</f>
        <v>0</v>
      </c>
      <c r="G39" s="16">
        <f>Mixed3!F111</f>
        <v>0</v>
      </c>
      <c r="H39" s="16">
        <f>Mixed3!G111</f>
        <v>0</v>
      </c>
      <c r="I39" s="73">
        <f>Mixed3!H111</f>
        <v>0</v>
      </c>
      <c r="J39" s="16">
        <f>Mixed3!I111</f>
        <v>0</v>
      </c>
      <c r="K39" s="16">
        <f>Mixed3!J111</f>
        <v>0</v>
      </c>
      <c r="L39" s="16">
        <f>Mixed3!K111</f>
        <v>0</v>
      </c>
      <c r="M39" s="16">
        <f>Mixed3!L111</f>
        <v>0</v>
      </c>
      <c r="N39" s="16">
        <f>Mixed3!M111</f>
        <v>0</v>
      </c>
      <c r="O39" s="73">
        <f>Mixed3!N111</f>
        <v>0</v>
      </c>
      <c r="P39" s="73">
        <f>Mixed3!O111</f>
        <v>0</v>
      </c>
      <c r="Q39" s="113"/>
    </row>
    <row r="40" spans="1:17" ht="15.6" x14ac:dyDescent="0.3">
      <c r="A40" s="16">
        <f t="shared" si="0"/>
        <v>37</v>
      </c>
      <c r="B40" s="9" t="str">
        <f>Mixed3!A114</f>
        <v>0/0</v>
      </c>
      <c r="C40" s="9">
        <f>Mixed3!B114</f>
        <v>0</v>
      </c>
      <c r="D40" s="16">
        <f>Mixed3!C114</f>
        <v>0</v>
      </c>
      <c r="E40" s="16">
        <f>Mixed3!D114</f>
        <v>0</v>
      </c>
      <c r="F40" s="16">
        <f>Mixed3!E114</f>
        <v>0</v>
      </c>
      <c r="G40" s="16">
        <f>Mixed3!F114</f>
        <v>0</v>
      </c>
      <c r="H40" s="16">
        <f>Mixed3!G114</f>
        <v>0</v>
      </c>
      <c r="I40" s="73">
        <f>Mixed3!H114</f>
        <v>0</v>
      </c>
      <c r="J40" s="16">
        <f>Mixed3!I114</f>
        <v>0</v>
      </c>
      <c r="K40" s="16">
        <f>Mixed3!J114</f>
        <v>0</v>
      </c>
      <c r="L40" s="16">
        <f>Mixed3!K114</f>
        <v>0</v>
      </c>
      <c r="M40" s="16">
        <f>Mixed3!L114</f>
        <v>0</v>
      </c>
      <c r="N40" s="16">
        <f>Mixed3!M114</f>
        <v>0</v>
      </c>
      <c r="O40" s="73">
        <f>Mixed3!N114</f>
        <v>0</v>
      </c>
      <c r="P40" s="73">
        <f>Mixed3!O114</f>
        <v>0</v>
      </c>
      <c r="Q40" s="113"/>
    </row>
    <row r="41" spans="1:17" ht="15.6" x14ac:dyDescent="0.3">
      <c r="A41" s="16">
        <f t="shared" si="0"/>
        <v>38</v>
      </c>
      <c r="B41" s="9" t="str">
        <f>Mixed3!A117</f>
        <v>0/0</v>
      </c>
      <c r="C41" s="9">
        <f>Mixed3!B117</f>
        <v>0</v>
      </c>
      <c r="D41" s="16">
        <f>Mixed3!C117</f>
        <v>0</v>
      </c>
      <c r="E41" s="16">
        <f>Mixed3!D117</f>
        <v>0</v>
      </c>
      <c r="F41" s="16">
        <f>Mixed3!E117</f>
        <v>0</v>
      </c>
      <c r="G41" s="16">
        <f>Mixed3!F117</f>
        <v>0</v>
      </c>
      <c r="H41" s="16">
        <f>Mixed3!G117</f>
        <v>0</v>
      </c>
      <c r="I41" s="73">
        <f>Mixed3!H117</f>
        <v>0</v>
      </c>
      <c r="J41" s="16">
        <f>Mixed3!I117</f>
        <v>0</v>
      </c>
      <c r="K41" s="16">
        <f>Mixed3!J117</f>
        <v>0</v>
      </c>
      <c r="L41" s="16">
        <f>Mixed3!K117</f>
        <v>0</v>
      </c>
      <c r="M41" s="16">
        <f>Mixed3!L117</f>
        <v>0</v>
      </c>
      <c r="N41" s="16">
        <f>Mixed3!M117</f>
        <v>0</v>
      </c>
      <c r="O41" s="73">
        <f>Mixed3!N117</f>
        <v>0</v>
      </c>
      <c r="P41" s="73">
        <f>Mixed3!O117</f>
        <v>0</v>
      </c>
      <c r="Q41" s="113"/>
    </row>
    <row r="42" spans="1:17" ht="15.6" x14ac:dyDescent="0.3">
      <c r="A42" s="16">
        <f t="shared" si="0"/>
        <v>39</v>
      </c>
      <c r="B42" s="9" t="str">
        <f>Mixed3!A120</f>
        <v>0/0</v>
      </c>
      <c r="C42" s="9">
        <f>Mixed3!B120</f>
        <v>0</v>
      </c>
      <c r="D42" s="16">
        <f>Mixed3!C120</f>
        <v>0</v>
      </c>
      <c r="E42" s="16">
        <f>Mixed3!D120</f>
        <v>0</v>
      </c>
      <c r="F42" s="16">
        <f>Mixed3!E120</f>
        <v>0</v>
      </c>
      <c r="G42" s="16">
        <f>Mixed3!F120</f>
        <v>0</v>
      </c>
      <c r="H42" s="16">
        <f>Mixed3!G120</f>
        <v>0</v>
      </c>
      <c r="I42" s="73">
        <f>Mixed3!H120</f>
        <v>0</v>
      </c>
      <c r="J42" s="16">
        <f>Mixed3!I120</f>
        <v>0</v>
      </c>
      <c r="K42" s="16">
        <f>Mixed3!J120</f>
        <v>0</v>
      </c>
      <c r="L42" s="16">
        <f>Mixed3!K120</f>
        <v>0</v>
      </c>
      <c r="M42" s="16">
        <f>Mixed3!L120</f>
        <v>0</v>
      </c>
      <c r="N42" s="16">
        <f>Mixed3!M120</f>
        <v>0</v>
      </c>
      <c r="O42" s="73">
        <f>Mixed3!N120</f>
        <v>0</v>
      </c>
      <c r="P42" s="73">
        <f>Mixed3!O120</f>
        <v>0</v>
      </c>
      <c r="Q42" s="113"/>
    </row>
    <row r="43" spans="1:17" ht="15.6" x14ac:dyDescent="0.3">
      <c r="A43" s="16">
        <f t="shared" si="0"/>
        <v>40</v>
      </c>
      <c r="B43" s="9" t="str">
        <f>Mixed3!A123</f>
        <v>0/0</v>
      </c>
      <c r="C43" s="9">
        <f>Mixed3!B123</f>
        <v>0</v>
      </c>
      <c r="D43" s="16">
        <f>Mixed3!C123</f>
        <v>0</v>
      </c>
      <c r="E43" s="16">
        <f>Mixed3!D123</f>
        <v>0</v>
      </c>
      <c r="F43" s="16">
        <f>Mixed3!E123</f>
        <v>0</v>
      </c>
      <c r="G43" s="16">
        <f>Mixed3!F123</f>
        <v>0</v>
      </c>
      <c r="H43" s="16">
        <f>Mixed3!G123</f>
        <v>0</v>
      </c>
      <c r="I43" s="27">
        <f>Mixed3!H123</f>
        <v>0</v>
      </c>
      <c r="J43" s="16">
        <f>Mixed3!I123</f>
        <v>0</v>
      </c>
      <c r="K43" s="16">
        <f>Mixed3!J123</f>
        <v>0</v>
      </c>
      <c r="L43" s="16">
        <f>Mixed3!K123</f>
        <v>0</v>
      </c>
      <c r="M43" s="16">
        <f>Mixed3!L123</f>
        <v>0</v>
      </c>
      <c r="N43" s="16">
        <f>Mixed3!M123</f>
        <v>0</v>
      </c>
      <c r="O43" s="27">
        <f>Mixed3!N123</f>
        <v>0</v>
      </c>
      <c r="P43" s="27">
        <f>Mixed3!O123</f>
        <v>0</v>
      </c>
      <c r="Q43" s="113"/>
    </row>
    <row r="44" spans="1:17" ht="15.6" x14ac:dyDescent="0.3">
      <c r="A44" s="16">
        <f t="shared" si="0"/>
        <v>41</v>
      </c>
      <c r="B44" s="9" t="str">
        <f>Mixed3!A126</f>
        <v>0/0</v>
      </c>
      <c r="C44" s="9">
        <f>Mixed3!B126</f>
        <v>0</v>
      </c>
      <c r="D44" s="16">
        <f>Mixed3!C126</f>
        <v>0</v>
      </c>
      <c r="E44" s="16">
        <f>Mixed3!D126</f>
        <v>0</v>
      </c>
      <c r="F44" s="16">
        <f>Mixed3!E126</f>
        <v>0</v>
      </c>
      <c r="G44" s="16">
        <f>Mixed3!F126</f>
        <v>0</v>
      </c>
      <c r="H44" s="16">
        <f>Mixed3!G126</f>
        <v>0</v>
      </c>
      <c r="I44" s="73">
        <f>Mixed3!H126</f>
        <v>0</v>
      </c>
      <c r="J44" s="16">
        <f>Mixed3!I126</f>
        <v>0</v>
      </c>
      <c r="K44" s="16">
        <f>Mixed3!J126</f>
        <v>0</v>
      </c>
      <c r="L44" s="16">
        <f>Mixed3!K126</f>
        <v>0</v>
      </c>
      <c r="M44" s="16">
        <f>Mixed3!L126</f>
        <v>0</v>
      </c>
      <c r="N44" s="16">
        <f>Mixed3!M126</f>
        <v>0</v>
      </c>
      <c r="O44" s="73">
        <f>Mixed3!N126</f>
        <v>0</v>
      </c>
      <c r="P44" s="73">
        <f>Mixed3!O126</f>
        <v>0</v>
      </c>
      <c r="Q44" s="113"/>
    </row>
    <row r="45" spans="1:17" ht="15.6" x14ac:dyDescent="0.3">
      <c r="A45" s="16">
        <f t="shared" si="0"/>
        <v>42</v>
      </c>
      <c r="B45" s="9" t="str">
        <f>Mixed3!A129</f>
        <v>0/0</v>
      </c>
      <c r="C45" s="9">
        <f>Mixed3!B129</f>
        <v>0</v>
      </c>
      <c r="D45" s="16">
        <f>Mixed3!C129</f>
        <v>0</v>
      </c>
      <c r="E45" s="16">
        <f>Mixed3!D129</f>
        <v>0</v>
      </c>
      <c r="F45" s="16">
        <f>Mixed3!E129</f>
        <v>0</v>
      </c>
      <c r="G45" s="16">
        <f>Mixed3!F129</f>
        <v>0</v>
      </c>
      <c r="H45" s="16">
        <f>Mixed3!G129</f>
        <v>0</v>
      </c>
      <c r="I45" s="73">
        <f>Mixed3!H129</f>
        <v>0</v>
      </c>
      <c r="J45" s="16">
        <f>Mixed3!I129</f>
        <v>0</v>
      </c>
      <c r="K45" s="16">
        <f>Mixed3!J129</f>
        <v>0</v>
      </c>
      <c r="L45" s="16">
        <f>Mixed3!K129</f>
        <v>0</v>
      </c>
      <c r="M45" s="16">
        <f>Mixed3!L129</f>
        <v>0</v>
      </c>
      <c r="N45" s="16">
        <f>Mixed3!M129</f>
        <v>0</v>
      </c>
      <c r="O45" s="73">
        <f>Mixed3!N129</f>
        <v>0</v>
      </c>
      <c r="P45" s="73">
        <f>Mixed3!O129</f>
        <v>0</v>
      </c>
      <c r="Q45" s="113"/>
    </row>
    <row r="46" spans="1:17" ht="15.6" x14ac:dyDescent="0.3">
      <c r="A46" s="16">
        <f t="shared" si="0"/>
        <v>43</v>
      </c>
      <c r="B46" s="9" t="str">
        <f>Mixed3!A132</f>
        <v>0/0</v>
      </c>
      <c r="C46" s="9">
        <f>Mixed3!B132</f>
        <v>0</v>
      </c>
      <c r="D46" s="16">
        <f>Mixed3!C132</f>
        <v>0</v>
      </c>
      <c r="E46" s="16">
        <f>Mixed3!D132</f>
        <v>0</v>
      </c>
      <c r="F46" s="16">
        <f>Mixed3!E132</f>
        <v>0</v>
      </c>
      <c r="G46" s="16">
        <f>Mixed3!F132</f>
        <v>0</v>
      </c>
      <c r="H46" s="16">
        <f>Mixed3!G132</f>
        <v>0</v>
      </c>
      <c r="I46" s="73">
        <f>Mixed3!H132</f>
        <v>0</v>
      </c>
      <c r="J46" s="16">
        <f>Mixed3!I132</f>
        <v>0</v>
      </c>
      <c r="K46" s="16">
        <f>Mixed3!J132</f>
        <v>0</v>
      </c>
      <c r="L46" s="16">
        <f>Mixed3!K132</f>
        <v>0</v>
      </c>
      <c r="M46" s="16">
        <f>Mixed3!L132</f>
        <v>0</v>
      </c>
      <c r="N46" s="16">
        <f>Mixed3!M132</f>
        <v>0</v>
      </c>
      <c r="O46" s="73">
        <f>Mixed3!N132</f>
        <v>0</v>
      </c>
      <c r="P46" s="73">
        <f>Mixed3!O132</f>
        <v>0</v>
      </c>
      <c r="Q46" s="113"/>
    </row>
    <row r="47" spans="1:17" ht="15.6" x14ac:dyDescent="0.3">
      <c r="A47" s="16">
        <f t="shared" si="0"/>
        <v>44</v>
      </c>
      <c r="B47" s="9" t="str">
        <f>Mixed3!A135</f>
        <v>0/0</v>
      </c>
      <c r="C47" s="9">
        <f>Mixed3!B135</f>
        <v>0</v>
      </c>
      <c r="D47" s="16">
        <f>Mixed3!C135</f>
        <v>0</v>
      </c>
      <c r="E47" s="16">
        <f>Mixed3!D135</f>
        <v>0</v>
      </c>
      <c r="F47" s="16">
        <f>Mixed3!E135</f>
        <v>0</v>
      </c>
      <c r="G47" s="16">
        <f>Mixed3!F135</f>
        <v>0</v>
      </c>
      <c r="H47" s="16">
        <f>Mixed3!G135</f>
        <v>0</v>
      </c>
      <c r="I47" s="73">
        <f>Mixed3!H135</f>
        <v>0</v>
      </c>
      <c r="J47" s="16">
        <f>Mixed3!I135</f>
        <v>0</v>
      </c>
      <c r="K47" s="16">
        <f>Mixed3!J135</f>
        <v>0</v>
      </c>
      <c r="L47" s="16">
        <f>Mixed3!K135</f>
        <v>0</v>
      </c>
      <c r="M47" s="16">
        <f>Mixed3!L135</f>
        <v>0</v>
      </c>
      <c r="N47" s="16">
        <f>Mixed3!M135</f>
        <v>0</v>
      </c>
      <c r="O47" s="73">
        <f>Mixed3!N135</f>
        <v>0</v>
      </c>
      <c r="P47" s="73">
        <f>Mixed3!O135</f>
        <v>0</v>
      </c>
      <c r="Q47" s="113"/>
    </row>
    <row r="48" spans="1:17" ht="15.6" x14ac:dyDescent="0.3">
      <c r="A48" s="16">
        <f t="shared" si="0"/>
        <v>45</v>
      </c>
      <c r="B48" s="9" t="str">
        <f>Mixed3!A138</f>
        <v>0/0</v>
      </c>
      <c r="C48" s="9">
        <f>Mixed3!B138</f>
        <v>0</v>
      </c>
      <c r="D48" s="16">
        <f>Mixed3!C138</f>
        <v>0</v>
      </c>
      <c r="E48" s="16">
        <f>Mixed3!D138</f>
        <v>0</v>
      </c>
      <c r="F48" s="16">
        <f>Mixed3!E138</f>
        <v>0</v>
      </c>
      <c r="G48" s="16">
        <f>Mixed3!F138</f>
        <v>0</v>
      </c>
      <c r="H48" s="16">
        <f>Mixed3!G138</f>
        <v>0</v>
      </c>
      <c r="I48" s="73">
        <f>Mixed3!H138</f>
        <v>0</v>
      </c>
      <c r="J48" s="16">
        <f>Mixed3!I138</f>
        <v>0</v>
      </c>
      <c r="K48" s="16">
        <f>Mixed3!J138</f>
        <v>0</v>
      </c>
      <c r="L48" s="16">
        <f>Mixed3!K138</f>
        <v>0</v>
      </c>
      <c r="M48" s="16">
        <f>Mixed3!L138</f>
        <v>0</v>
      </c>
      <c r="N48" s="16">
        <f>Mixed3!M138</f>
        <v>0</v>
      </c>
      <c r="O48" s="73">
        <f>Mixed3!N138</f>
        <v>0</v>
      </c>
      <c r="P48" s="73">
        <f>Mixed3!O138</f>
        <v>0</v>
      </c>
      <c r="Q48" s="113"/>
    </row>
    <row r="49" spans="1:17" ht="15.6" x14ac:dyDescent="0.3">
      <c r="A49" s="16">
        <f t="shared" si="0"/>
        <v>46</v>
      </c>
      <c r="B49" s="9" t="str">
        <f>Mixed3!A141</f>
        <v>0/0</v>
      </c>
      <c r="C49" s="9">
        <f>Mixed3!B141</f>
        <v>0</v>
      </c>
      <c r="D49" s="16">
        <f>Mixed3!C141</f>
        <v>0</v>
      </c>
      <c r="E49" s="16">
        <f>Mixed3!D141</f>
        <v>0</v>
      </c>
      <c r="F49" s="16">
        <f>Mixed3!E141</f>
        <v>0</v>
      </c>
      <c r="G49" s="16">
        <f>Mixed3!F141</f>
        <v>0</v>
      </c>
      <c r="H49" s="16">
        <f>Mixed3!G141</f>
        <v>0</v>
      </c>
      <c r="I49" s="73">
        <f>Mixed3!H141</f>
        <v>0</v>
      </c>
      <c r="J49" s="16">
        <f>Mixed3!I141</f>
        <v>0</v>
      </c>
      <c r="K49" s="16">
        <f>Mixed3!J141</f>
        <v>0</v>
      </c>
      <c r="L49" s="16">
        <f>Mixed3!K141</f>
        <v>0</v>
      </c>
      <c r="M49" s="16">
        <f>Mixed3!L141</f>
        <v>0</v>
      </c>
      <c r="N49" s="16">
        <f>Mixed3!M141</f>
        <v>0</v>
      </c>
      <c r="O49" s="73">
        <f>Mixed3!N141</f>
        <v>0</v>
      </c>
      <c r="P49" s="73">
        <f>Mixed3!O141</f>
        <v>0</v>
      </c>
      <c r="Q49" s="113"/>
    </row>
    <row r="50" spans="1:17" ht="15.6" x14ac:dyDescent="0.3">
      <c r="A50" s="16">
        <f t="shared" si="0"/>
        <v>47</v>
      </c>
      <c r="B50" s="9" t="str">
        <f>Mixed3!A144</f>
        <v>0/0</v>
      </c>
      <c r="C50" s="9">
        <f>Mixed3!B144</f>
        <v>0</v>
      </c>
      <c r="D50" s="16">
        <f>Mixed3!C144</f>
        <v>0</v>
      </c>
      <c r="E50" s="16">
        <f>Mixed3!D144</f>
        <v>0</v>
      </c>
      <c r="F50" s="16">
        <f>Mixed3!E144</f>
        <v>0</v>
      </c>
      <c r="G50" s="16">
        <f>Mixed3!F144</f>
        <v>0</v>
      </c>
      <c r="H50" s="16">
        <f>Mixed3!G144</f>
        <v>0</v>
      </c>
      <c r="I50" s="73">
        <f>Mixed3!H144</f>
        <v>0</v>
      </c>
      <c r="J50" s="16">
        <f>Mixed3!I144</f>
        <v>0</v>
      </c>
      <c r="K50" s="16">
        <f>Mixed3!J144</f>
        <v>0</v>
      </c>
      <c r="L50" s="16">
        <f>Mixed3!K144</f>
        <v>0</v>
      </c>
      <c r="M50" s="16">
        <f>Mixed3!L144</f>
        <v>0</v>
      </c>
      <c r="N50" s="16">
        <f>Mixed3!M144</f>
        <v>0</v>
      </c>
      <c r="O50" s="73">
        <f>Mixed3!N144</f>
        <v>0</v>
      </c>
      <c r="P50" s="73">
        <f>Mixed3!O144</f>
        <v>0</v>
      </c>
      <c r="Q50" s="113"/>
    </row>
    <row r="51" spans="1:17" ht="15.6" x14ac:dyDescent="0.3">
      <c r="A51" s="16">
        <f t="shared" si="0"/>
        <v>48</v>
      </c>
      <c r="B51" s="9" t="str">
        <f>Mixed3!A147</f>
        <v>0/0</v>
      </c>
      <c r="C51" s="9">
        <f>Mixed3!B147</f>
        <v>0</v>
      </c>
      <c r="D51" s="16">
        <f>Mixed3!C147</f>
        <v>0</v>
      </c>
      <c r="E51" s="16">
        <f>Mixed3!D147</f>
        <v>0</v>
      </c>
      <c r="F51" s="16">
        <f>Mixed3!E147</f>
        <v>0</v>
      </c>
      <c r="G51" s="16">
        <f>Mixed3!F147</f>
        <v>0</v>
      </c>
      <c r="H51" s="16">
        <f>Mixed3!G147</f>
        <v>0</v>
      </c>
      <c r="I51" s="73">
        <f>Mixed3!H147</f>
        <v>0</v>
      </c>
      <c r="J51" s="16">
        <f>Mixed3!I147</f>
        <v>0</v>
      </c>
      <c r="K51" s="16">
        <f>Mixed3!J147</f>
        <v>0</v>
      </c>
      <c r="L51" s="16">
        <f>Mixed3!K147</f>
        <v>0</v>
      </c>
      <c r="M51" s="16">
        <f>Mixed3!L147</f>
        <v>0</v>
      </c>
      <c r="N51" s="16">
        <f>Mixed3!M147</f>
        <v>0</v>
      </c>
      <c r="O51" s="73">
        <f>Mixed3!N147</f>
        <v>0</v>
      </c>
      <c r="P51" s="73">
        <f>Mixed3!O147</f>
        <v>0</v>
      </c>
      <c r="Q51" s="113"/>
    </row>
    <row r="52" spans="1:17" ht="15.6" x14ac:dyDescent="0.3">
      <c r="A52" s="16">
        <f t="shared" si="0"/>
        <v>49</v>
      </c>
      <c r="B52" s="9" t="str">
        <f>Mixed3!A150</f>
        <v>0/0</v>
      </c>
      <c r="C52" s="9">
        <f>Mixed3!B150</f>
        <v>0</v>
      </c>
      <c r="D52" s="16">
        <f>Mixed3!C150</f>
        <v>0</v>
      </c>
      <c r="E52" s="16">
        <f>Mixed3!D150</f>
        <v>0</v>
      </c>
      <c r="F52" s="16">
        <f>Mixed3!E150</f>
        <v>0</v>
      </c>
      <c r="G52" s="16">
        <f>Mixed3!F150</f>
        <v>0</v>
      </c>
      <c r="H52" s="16">
        <f>Mixed3!G150</f>
        <v>0</v>
      </c>
      <c r="I52" s="73">
        <f>Mixed3!H150</f>
        <v>0</v>
      </c>
      <c r="J52" s="16">
        <f>Mixed3!I150</f>
        <v>0</v>
      </c>
      <c r="K52" s="16">
        <f>Mixed3!J150</f>
        <v>0</v>
      </c>
      <c r="L52" s="16">
        <f>Mixed3!K150</f>
        <v>0</v>
      </c>
      <c r="M52" s="16">
        <f>Mixed3!L150</f>
        <v>0</v>
      </c>
      <c r="N52" s="16">
        <f>Mixed3!M150</f>
        <v>0</v>
      </c>
      <c r="O52" s="73">
        <f>Mixed3!N150</f>
        <v>0</v>
      </c>
      <c r="P52" s="73">
        <f>Mixed3!O150</f>
        <v>0</v>
      </c>
      <c r="Q52" s="113"/>
    </row>
    <row r="53" spans="1:17" ht="15.6" x14ac:dyDescent="0.3">
      <c r="A53" s="16">
        <f t="shared" si="0"/>
        <v>50</v>
      </c>
      <c r="B53" s="9" t="str">
        <f>Mixed3!A153</f>
        <v>0/0</v>
      </c>
      <c r="C53" s="9">
        <f>Mixed3!B153</f>
        <v>0</v>
      </c>
      <c r="D53" s="16">
        <f>Mixed3!C153</f>
        <v>0</v>
      </c>
      <c r="E53" s="16">
        <f>Mixed3!D153</f>
        <v>0</v>
      </c>
      <c r="F53" s="16">
        <f>Mixed3!E153</f>
        <v>0</v>
      </c>
      <c r="G53" s="16">
        <f>Mixed3!F153</f>
        <v>0</v>
      </c>
      <c r="H53" s="16">
        <f>Mixed3!G153</f>
        <v>0</v>
      </c>
      <c r="I53" s="73">
        <f>Mixed3!H153</f>
        <v>0</v>
      </c>
      <c r="J53" s="16">
        <f>Mixed3!I153</f>
        <v>0</v>
      </c>
      <c r="K53" s="16">
        <f>Mixed3!J153</f>
        <v>0</v>
      </c>
      <c r="L53" s="16">
        <f>Mixed3!K153</f>
        <v>0</v>
      </c>
      <c r="M53" s="16">
        <f>Mixed3!L153</f>
        <v>0</v>
      </c>
      <c r="N53" s="16">
        <f>Mixed3!M153</f>
        <v>0</v>
      </c>
      <c r="O53" s="73">
        <f>Mixed3!N153</f>
        <v>0</v>
      </c>
      <c r="P53" s="73">
        <f>Mixed3!O153</f>
        <v>0</v>
      </c>
      <c r="Q53" s="113"/>
    </row>
    <row r="54" spans="1:17" ht="15.6" x14ac:dyDescent="0.3">
      <c r="A54" s="16">
        <f t="shared" si="0"/>
        <v>51</v>
      </c>
      <c r="B54" s="9" t="str">
        <f>Mixed3!A156</f>
        <v>0/0</v>
      </c>
      <c r="C54" s="9">
        <f>Mixed3!B156</f>
        <v>0</v>
      </c>
      <c r="D54" s="16">
        <f>Mixed3!C156</f>
        <v>0</v>
      </c>
      <c r="E54" s="16">
        <f>Mixed3!D156</f>
        <v>0</v>
      </c>
      <c r="F54" s="16">
        <f>Mixed3!E156</f>
        <v>0</v>
      </c>
      <c r="G54" s="16">
        <f>Mixed3!F156</f>
        <v>0</v>
      </c>
      <c r="H54" s="16">
        <f>Mixed3!G156</f>
        <v>0</v>
      </c>
      <c r="I54" s="73">
        <f>Mixed3!H156</f>
        <v>0</v>
      </c>
      <c r="J54" s="16">
        <f>Mixed3!I156</f>
        <v>0</v>
      </c>
      <c r="K54" s="16">
        <f>Mixed3!J156</f>
        <v>0</v>
      </c>
      <c r="L54" s="16">
        <f>Mixed3!K156</f>
        <v>0</v>
      </c>
      <c r="M54" s="16">
        <f>Mixed3!L156</f>
        <v>0</v>
      </c>
      <c r="N54" s="16">
        <f>Mixed3!M156</f>
        <v>0</v>
      </c>
      <c r="O54" s="73">
        <f>Mixed3!N156</f>
        <v>0</v>
      </c>
      <c r="P54" s="73">
        <f>Mixed3!O156</f>
        <v>0</v>
      </c>
      <c r="Q54" s="113"/>
    </row>
    <row r="55" spans="1:17" ht="15.6" x14ac:dyDescent="0.3">
      <c r="A55" s="16">
        <f t="shared" si="0"/>
        <v>52</v>
      </c>
      <c r="B55" s="9" t="str">
        <f>Mixed3!A159</f>
        <v>0/0</v>
      </c>
      <c r="C55" s="9">
        <f>Mixed3!B159</f>
        <v>0</v>
      </c>
      <c r="D55" s="16">
        <f>Mixed3!C159</f>
        <v>0</v>
      </c>
      <c r="E55" s="16">
        <f>Mixed3!D159</f>
        <v>0</v>
      </c>
      <c r="F55" s="16">
        <f>Mixed3!E159</f>
        <v>0</v>
      </c>
      <c r="G55" s="16">
        <f>Mixed3!F159</f>
        <v>0</v>
      </c>
      <c r="H55" s="16">
        <f>Mixed3!G159</f>
        <v>0</v>
      </c>
      <c r="I55" s="73">
        <f>Mixed3!H159</f>
        <v>0</v>
      </c>
      <c r="J55" s="16">
        <f>Mixed3!I159</f>
        <v>0</v>
      </c>
      <c r="K55" s="16">
        <f>Mixed3!J159</f>
        <v>0</v>
      </c>
      <c r="L55" s="16">
        <f>Mixed3!K159</f>
        <v>0</v>
      </c>
      <c r="M55" s="16">
        <f>Mixed3!L159</f>
        <v>0</v>
      </c>
      <c r="N55" s="16">
        <f>Mixed3!M159</f>
        <v>0</v>
      </c>
      <c r="O55" s="73">
        <f>Mixed3!N159</f>
        <v>0</v>
      </c>
      <c r="P55" s="73">
        <f>Mixed3!O159</f>
        <v>0</v>
      </c>
      <c r="Q55" s="113"/>
    </row>
    <row r="56" spans="1:17" ht="15.6" x14ac:dyDescent="0.3">
      <c r="A56" s="16">
        <f t="shared" si="0"/>
        <v>53</v>
      </c>
      <c r="B56" s="9" t="str">
        <f>Mixed3!A162</f>
        <v>0/0</v>
      </c>
      <c r="C56" s="9">
        <f>Mixed3!B162</f>
        <v>0</v>
      </c>
      <c r="D56" s="16">
        <f>Mixed3!C162</f>
        <v>0</v>
      </c>
      <c r="E56" s="16">
        <f>Mixed3!D162</f>
        <v>0</v>
      </c>
      <c r="F56" s="16">
        <f>Mixed3!E162</f>
        <v>0</v>
      </c>
      <c r="G56" s="16">
        <f>Mixed3!F162</f>
        <v>0</v>
      </c>
      <c r="H56" s="16">
        <f>Mixed3!G162</f>
        <v>0</v>
      </c>
      <c r="I56" s="73">
        <f>Mixed3!H162</f>
        <v>0</v>
      </c>
      <c r="J56" s="16">
        <f>Mixed3!I162</f>
        <v>0</v>
      </c>
      <c r="K56" s="16">
        <f>Mixed3!J162</f>
        <v>0</v>
      </c>
      <c r="L56" s="16">
        <f>Mixed3!K162</f>
        <v>0</v>
      </c>
      <c r="M56" s="16">
        <f>Mixed3!L162</f>
        <v>0</v>
      </c>
      <c r="N56" s="16">
        <f>Mixed3!M162</f>
        <v>0</v>
      </c>
      <c r="O56" s="73">
        <f>Mixed3!N162</f>
        <v>0</v>
      </c>
      <c r="P56" s="73">
        <f>Mixed3!O162</f>
        <v>0</v>
      </c>
      <c r="Q56" s="113"/>
    </row>
    <row r="57" spans="1:17" ht="15.6" x14ac:dyDescent="0.3">
      <c r="A57" s="16">
        <f t="shared" si="0"/>
        <v>54</v>
      </c>
      <c r="B57" s="9" t="str">
        <f>Mixed3!A165</f>
        <v>0/0</v>
      </c>
      <c r="C57" s="9">
        <f>Mixed3!B165</f>
        <v>0</v>
      </c>
      <c r="D57" s="16">
        <f>Mixed3!C165</f>
        <v>0</v>
      </c>
      <c r="E57" s="16">
        <f>Mixed3!D165</f>
        <v>0</v>
      </c>
      <c r="F57" s="16">
        <f>Mixed3!E165</f>
        <v>0</v>
      </c>
      <c r="G57" s="16">
        <f>Mixed3!F165</f>
        <v>0</v>
      </c>
      <c r="H57" s="16">
        <f>Mixed3!G165</f>
        <v>0</v>
      </c>
      <c r="I57" s="73">
        <f>Mixed3!H165</f>
        <v>0</v>
      </c>
      <c r="J57" s="16">
        <f>Mixed3!I165</f>
        <v>0</v>
      </c>
      <c r="K57" s="16">
        <f>Mixed3!J165</f>
        <v>0</v>
      </c>
      <c r="L57" s="16">
        <f>Mixed3!K165</f>
        <v>0</v>
      </c>
      <c r="M57" s="16">
        <f>Mixed3!L165</f>
        <v>0</v>
      </c>
      <c r="N57" s="16">
        <f>Mixed3!M165</f>
        <v>0</v>
      </c>
      <c r="O57" s="73">
        <f>Mixed3!N165</f>
        <v>0</v>
      </c>
      <c r="P57" s="73">
        <f>Mixed3!O165</f>
        <v>0</v>
      </c>
      <c r="Q57" s="113"/>
    </row>
    <row r="58" spans="1:17" ht="15.6" x14ac:dyDescent="0.3">
      <c r="A58" s="16">
        <f t="shared" si="0"/>
        <v>55</v>
      </c>
      <c r="B58" s="9" t="str">
        <f>Mixed3!A168</f>
        <v>0/0</v>
      </c>
      <c r="C58" s="9">
        <f>Mixed3!B168</f>
        <v>0</v>
      </c>
      <c r="D58" s="16">
        <f>Mixed3!C168</f>
        <v>0</v>
      </c>
      <c r="E58" s="16">
        <f>Mixed3!D168</f>
        <v>0</v>
      </c>
      <c r="F58" s="16">
        <f>Mixed3!E168</f>
        <v>0</v>
      </c>
      <c r="G58" s="16">
        <f>Mixed3!F168</f>
        <v>0</v>
      </c>
      <c r="H58" s="16">
        <f>Mixed3!G168</f>
        <v>0</v>
      </c>
      <c r="I58" s="73">
        <f>Mixed3!H168</f>
        <v>0</v>
      </c>
      <c r="J58" s="16">
        <f>Mixed3!I168</f>
        <v>0</v>
      </c>
      <c r="K58" s="16">
        <f>Mixed3!J168</f>
        <v>0</v>
      </c>
      <c r="L58" s="16">
        <f>Mixed3!K168</f>
        <v>0</v>
      </c>
      <c r="M58" s="16">
        <f>Mixed3!L168</f>
        <v>0</v>
      </c>
      <c r="N58" s="16">
        <f>Mixed3!M168</f>
        <v>0</v>
      </c>
      <c r="O58" s="73">
        <f>Mixed3!N168</f>
        <v>0</v>
      </c>
      <c r="P58" s="73">
        <f>Mixed3!O168</f>
        <v>0</v>
      </c>
      <c r="Q58" s="113"/>
    </row>
    <row r="59" spans="1:17" ht="15.6" x14ac:dyDescent="0.3">
      <c r="A59" s="16">
        <f t="shared" si="0"/>
        <v>56</v>
      </c>
      <c r="B59" s="9" t="str">
        <f>Mixed3!A171</f>
        <v>0/0</v>
      </c>
      <c r="C59" s="9">
        <f>Mixed3!B171</f>
        <v>0</v>
      </c>
      <c r="D59" s="16">
        <f>Mixed3!C171</f>
        <v>0</v>
      </c>
      <c r="E59" s="16">
        <f>Mixed3!D171</f>
        <v>0</v>
      </c>
      <c r="F59" s="16">
        <f>Mixed3!E171</f>
        <v>0</v>
      </c>
      <c r="G59" s="16">
        <f>Mixed3!F171</f>
        <v>0</v>
      </c>
      <c r="H59" s="16">
        <f>Mixed3!G171</f>
        <v>0</v>
      </c>
      <c r="I59" s="73">
        <f>Mixed3!H171</f>
        <v>0</v>
      </c>
      <c r="J59" s="16">
        <f>Mixed3!I171</f>
        <v>0</v>
      </c>
      <c r="K59" s="16">
        <f>Mixed3!J171</f>
        <v>0</v>
      </c>
      <c r="L59" s="16">
        <f>Mixed3!K171</f>
        <v>0</v>
      </c>
      <c r="M59" s="16">
        <f>Mixed3!L171</f>
        <v>0</v>
      </c>
      <c r="N59" s="16">
        <f>Mixed3!M171</f>
        <v>0</v>
      </c>
      <c r="O59" s="73">
        <f>Mixed3!N171</f>
        <v>0</v>
      </c>
      <c r="P59" s="73">
        <f>Mixed3!O171</f>
        <v>0</v>
      </c>
      <c r="Q59" s="113"/>
    </row>
    <row r="60" spans="1:17" ht="15.6" x14ac:dyDescent="0.3">
      <c r="A60" s="16">
        <f t="shared" si="0"/>
        <v>57</v>
      </c>
      <c r="B60" s="9" t="str">
        <f>Mixed3!A174</f>
        <v>0/0</v>
      </c>
      <c r="C60" s="9">
        <f>Mixed3!B174</f>
        <v>0</v>
      </c>
      <c r="D60" s="16">
        <f>Mixed3!C174</f>
        <v>0</v>
      </c>
      <c r="E60" s="16">
        <f>Mixed3!D174</f>
        <v>0</v>
      </c>
      <c r="F60" s="16">
        <f>Mixed3!E174</f>
        <v>0</v>
      </c>
      <c r="G60" s="16">
        <f>Mixed3!F174</f>
        <v>0</v>
      </c>
      <c r="H60" s="16">
        <f>Mixed3!G174</f>
        <v>0</v>
      </c>
      <c r="I60" s="73">
        <f>Mixed3!H174</f>
        <v>0</v>
      </c>
      <c r="J60" s="16">
        <f>Mixed3!I174</f>
        <v>0</v>
      </c>
      <c r="K60" s="16">
        <f>Mixed3!J174</f>
        <v>0</v>
      </c>
      <c r="L60" s="16">
        <f>Mixed3!K174</f>
        <v>0</v>
      </c>
      <c r="M60" s="16">
        <f>Mixed3!L174</f>
        <v>0</v>
      </c>
      <c r="N60" s="16">
        <f>Mixed3!M174</f>
        <v>0</v>
      </c>
      <c r="O60" s="73">
        <f>Mixed3!N174</f>
        <v>0</v>
      </c>
      <c r="P60" s="73">
        <f>Mixed3!O174</f>
        <v>0</v>
      </c>
      <c r="Q60" s="113"/>
    </row>
    <row r="61" spans="1:17" ht="15.6" x14ac:dyDescent="0.3">
      <c r="A61" s="16">
        <f t="shared" si="0"/>
        <v>58</v>
      </c>
      <c r="B61" s="9" t="str">
        <f>Mixed3!A177</f>
        <v>0/0</v>
      </c>
      <c r="C61" s="9">
        <f>Mixed3!B177</f>
        <v>0</v>
      </c>
      <c r="D61" s="16">
        <f>Mixed3!C177</f>
        <v>0</v>
      </c>
      <c r="E61" s="16">
        <f>Mixed3!D177</f>
        <v>0</v>
      </c>
      <c r="F61" s="16">
        <f>Mixed3!E177</f>
        <v>0</v>
      </c>
      <c r="G61" s="16">
        <f>Mixed3!F177</f>
        <v>0</v>
      </c>
      <c r="H61" s="16">
        <f>Mixed3!G177</f>
        <v>0</v>
      </c>
      <c r="I61" s="73">
        <f>Mixed3!H177</f>
        <v>0</v>
      </c>
      <c r="J61" s="16">
        <f>Mixed3!I177</f>
        <v>0</v>
      </c>
      <c r="K61" s="16">
        <f>Mixed3!J177</f>
        <v>0</v>
      </c>
      <c r="L61" s="16">
        <f>Mixed3!K177</f>
        <v>0</v>
      </c>
      <c r="M61" s="16">
        <f>Mixed3!L177</f>
        <v>0</v>
      </c>
      <c r="N61" s="16">
        <f>Mixed3!M177</f>
        <v>0</v>
      </c>
      <c r="O61" s="73">
        <f>Mixed3!N177</f>
        <v>0</v>
      </c>
      <c r="P61" s="73">
        <f>Mixed3!O177</f>
        <v>0</v>
      </c>
      <c r="Q61" s="113"/>
    </row>
    <row r="62" spans="1:17" ht="15.6" x14ac:dyDescent="0.3">
      <c r="A62" s="16">
        <f t="shared" si="0"/>
        <v>59</v>
      </c>
      <c r="B62" s="9" t="str">
        <f>Mixed3!A180</f>
        <v>0/0</v>
      </c>
      <c r="C62" s="9">
        <f>Mixed3!B180</f>
        <v>0</v>
      </c>
      <c r="D62" s="16">
        <f>Mixed3!C180</f>
        <v>0</v>
      </c>
      <c r="E62" s="16">
        <f>Mixed3!D180</f>
        <v>0</v>
      </c>
      <c r="F62" s="16">
        <f>Mixed3!E180</f>
        <v>0</v>
      </c>
      <c r="G62" s="16">
        <f>Mixed3!F180</f>
        <v>0</v>
      </c>
      <c r="H62" s="16">
        <f>Mixed3!G180</f>
        <v>0</v>
      </c>
      <c r="I62" s="73">
        <f>Mixed3!H180</f>
        <v>0</v>
      </c>
      <c r="J62" s="16">
        <f>Mixed3!I180</f>
        <v>0</v>
      </c>
      <c r="K62" s="16">
        <f>Mixed3!J180</f>
        <v>0</v>
      </c>
      <c r="L62" s="16">
        <f>Mixed3!K180</f>
        <v>0</v>
      </c>
      <c r="M62" s="16">
        <f>Mixed3!L180</f>
        <v>0</v>
      </c>
      <c r="N62" s="16">
        <f>Mixed3!M180</f>
        <v>0</v>
      </c>
      <c r="O62" s="73">
        <f>Mixed3!N180</f>
        <v>0</v>
      </c>
      <c r="P62" s="73">
        <f>Mixed3!O180</f>
        <v>0</v>
      </c>
      <c r="Q62" s="113"/>
    </row>
    <row r="63" spans="1:17" ht="15.6" x14ac:dyDescent="0.3">
      <c r="A63" s="16">
        <f t="shared" si="0"/>
        <v>60</v>
      </c>
      <c r="B63" s="9" t="str">
        <f>Mixed3!A183</f>
        <v>0/0</v>
      </c>
      <c r="C63" s="9">
        <f>Mixed3!B183</f>
        <v>0</v>
      </c>
      <c r="D63" s="16">
        <f>Mixed3!C183</f>
        <v>0</v>
      </c>
      <c r="E63" s="16">
        <f>Mixed3!D183</f>
        <v>0</v>
      </c>
      <c r="F63" s="16">
        <f>Mixed3!E183</f>
        <v>0</v>
      </c>
      <c r="G63" s="16">
        <f>Mixed3!F183</f>
        <v>0</v>
      </c>
      <c r="H63" s="16">
        <f>Mixed3!G183</f>
        <v>0</v>
      </c>
      <c r="I63" s="73">
        <f>Mixed3!H183</f>
        <v>0</v>
      </c>
      <c r="J63" s="16">
        <f>Mixed3!I183</f>
        <v>0</v>
      </c>
      <c r="K63" s="16">
        <f>Mixed3!J183</f>
        <v>0</v>
      </c>
      <c r="L63" s="16">
        <f>Mixed3!K183</f>
        <v>0</v>
      </c>
      <c r="M63" s="16">
        <f>Mixed3!L183</f>
        <v>0</v>
      </c>
      <c r="N63" s="16">
        <f>Mixed3!M183</f>
        <v>0</v>
      </c>
      <c r="O63" s="73">
        <f>Mixed3!N183</f>
        <v>0</v>
      </c>
      <c r="P63" s="73">
        <f>Mixed3!O183</f>
        <v>0</v>
      </c>
      <c r="Q63" s="113"/>
    </row>
    <row r="64" spans="1:17" ht="15.6" x14ac:dyDescent="0.3">
      <c r="A64" s="16">
        <f t="shared" si="0"/>
        <v>61</v>
      </c>
      <c r="B64" s="9" t="str">
        <f>Mixed3!A186</f>
        <v>0/0</v>
      </c>
      <c r="C64" s="9">
        <f>Mixed3!B186</f>
        <v>0</v>
      </c>
      <c r="D64" s="16">
        <f>Mixed3!C186</f>
        <v>0</v>
      </c>
      <c r="E64" s="16">
        <f>Mixed3!D186</f>
        <v>0</v>
      </c>
      <c r="F64" s="16">
        <f>Mixed3!E186</f>
        <v>0</v>
      </c>
      <c r="G64" s="16">
        <f>Mixed3!F186</f>
        <v>0</v>
      </c>
      <c r="H64" s="16">
        <f>Mixed3!G186</f>
        <v>0</v>
      </c>
      <c r="I64" s="73">
        <f>Mixed3!H186</f>
        <v>0</v>
      </c>
      <c r="J64" s="16">
        <f>Mixed3!I186</f>
        <v>0</v>
      </c>
      <c r="K64" s="16">
        <f>Mixed3!J186</f>
        <v>0</v>
      </c>
      <c r="L64" s="16">
        <f>Mixed3!K186</f>
        <v>0</v>
      </c>
      <c r="M64" s="16">
        <f>Mixed3!L186</f>
        <v>0</v>
      </c>
      <c r="N64" s="16">
        <f>Mixed3!M186</f>
        <v>0</v>
      </c>
      <c r="O64" s="73">
        <f>Mixed3!N186</f>
        <v>0</v>
      </c>
      <c r="P64" s="73">
        <f>Mixed3!O186</f>
        <v>0</v>
      </c>
      <c r="Q64" s="113"/>
    </row>
    <row r="65" spans="1:17" ht="15.6" x14ac:dyDescent="0.3">
      <c r="A65" s="16">
        <f t="shared" si="0"/>
        <v>62</v>
      </c>
      <c r="B65" s="9" t="str">
        <f>Mixed3!A189</f>
        <v>0/0</v>
      </c>
      <c r="C65" s="9">
        <f>Mixed3!B189</f>
        <v>0</v>
      </c>
      <c r="D65" s="16">
        <f>Mixed3!C189</f>
        <v>0</v>
      </c>
      <c r="E65" s="16">
        <f>Mixed3!D189</f>
        <v>0</v>
      </c>
      <c r="F65" s="16">
        <f>Mixed3!E189</f>
        <v>0</v>
      </c>
      <c r="G65" s="16">
        <f>Mixed3!F189</f>
        <v>0</v>
      </c>
      <c r="H65" s="16">
        <f>Mixed3!G189</f>
        <v>0</v>
      </c>
      <c r="I65" s="73">
        <f>Mixed3!H189</f>
        <v>0</v>
      </c>
      <c r="J65" s="16">
        <f>Mixed3!I189</f>
        <v>0</v>
      </c>
      <c r="K65" s="16">
        <f>Mixed3!J189</f>
        <v>0</v>
      </c>
      <c r="L65" s="16">
        <f>Mixed3!K189</f>
        <v>0</v>
      </c>
      <c r="M65" s="16">
        <f>Mixed3!L189</f>
        <v>0</v>
      </c>
      <c r="N65" s="16">
        <f>Mixed3!M189</f>
        <v>0</v>
      </c>
      <c r="O65" s="73">
        <f>Mixed3!N189</f>
        <v>0</v>
      </c>
      <c r="P65" s="73">
        <f>Mixed3!O189</f>
        <v>0</v>
      </c>
      <c r="Q65" s="113"/>
    </row>
    <row r="66" spans="1:17" ht="15.6" x14ac:dyDescent="0.3">
      <c r="A66" s="16">
        <f t="shared" si="0"/>
        <v>63</v>
      </c>
      <c r="B66" s="9" t="str">
        <f>Mixed3!A192</f>
        <v>0/0</v>
      </c>
      <c r="C66" s="9">
        <f>Mixed3!B192</f>
        <v>0</v>
      </c>
      <c r="D66" s="16">
        <f>Mixed3!C192</f>
        <v>0</v>
      </c>
      <c r="E66" s="16">
        <f>Mixed3!D192</f>
        <v>0</v>
      </c>
      <c r="F66" s="16">
        <f>Mixed3!E192</f>
        <v>0</v>
      </c>
      <c r="G66" s="16">
        <f>Mixed3!F192</f>
        <v>0</v>
      </c>
      <c r="H66" s="16">
        <f>Mixed3!G192</f>
        <v>0</v>
      </c>
      <c r="I66" s="73">
        <f>Mixed3!H192</f>
        <v>0</v>
      </c>
      <c r="J66" s="16">
        <f>Mixed3!I192</f>
        <v>0</v>
      </c>
      <c r="K66" s="16">
        <f>Mixed3!J192</f>
        <v>0</v>
      </c>
      <c r="L66" s="16">
        <f>Mixed3!K192</f>
        <v>0</v>
      </c>
      <c r="M66" s="16">
        <f>Mixed3!L192</f>
        <v>0</v>
      </c>
      <c r="N66" s="16">
        <f>Mixed3!M192</f>
        <v>0</v>
      </c>
      <c r="O66" s="73">
        <f>Mixed3!N192</f>
        <v>0</v>
      </c>
      <c r="P66" s="73">
        <f>Mixed3!O192</f>
        <v>0</v>
      </c>
      <c r="Q66" s="113"/>
    </row>
    <row r="67" spans="1:17" ht="15.6" x14ac:dyDescent="0.3">
      <c r="A67" s="16">
        <f t="shared" si="0"/>
        <v>64</v>
      </c>
      <c r="B67" s="9" t="str">
        <f>Mixed3!A195</f>
        <v>0/0</v>
      </c>
      <c r="C67" s="9">
        <f>Mixed3!B195</f>
        <v>0</v>
      </c>
      <c r="D67" s="16">
        <f>Mixed3!C195</f>
        <v>0</v>
      </c>
      <c r="E67" s="16">
        <f>Mixed3!D195</f>
        <v>0</v>
      </c>
      <c r="F67" s="16">
        <f>Mixed3!E195</f>
        <v>0</v>
      </c>
      <c r="G67" s="16">
        <f>Mixed3!F195</f>
        <v>0</v>
      </c>
      <c r="H67" s="16">
        <f>Mixed3!G195</f>
        <v>0</v>
      </c>
      <c r="I67" s="73">
        <f>Mixed3!H195</f>
        <v>0</v>
      </c>
      <c r="J67" s="16">
        <f>Mixed3!I195</f>
        <v>0</v>
      </c>
      <c r="K67" s="16">
        <f>Mixed3!J195</f>
        <v>0</v>
      </c>
      <c r="L67" s="16">
        <f>Mixed3!K195</f>
        <v>0</v>
      </c>
      <c r="M67" s="16">
        <f>Mixed3!L195</f>
        <v>0</v>
      </c>
      <c r="N67" s="16">
        <f>Mixed3!M195</f>
        <v>0</v>
      </c>
      <c r="O67" s="73">
        <f>Mixed3!N195</f>
        <v>0</v>
      </c>
      <c r="P67" s="73">
        <f>Mixed3!O195</f>
        <v>0</v>
      </c>
      <c r="Q67" s="113"/>
    </row>
    <row r="68" spans="1:17" ht="15.6" x14ac:dyDescent="0.3">
      <c r="A68" s="16">
        <f t="shared" si="0"/>
        <v>65</v>
      </c>
      <c r="B68" s="9" t="str">
        <f>Mixed3!A198</f>
        <v>0/0</v>
      </c>
      <c r="C68" s="9">
        <f>Mixed3!B198</f>
        <v>0</v>
      </c>
      <c r="D68" s="16">
        <f>Mixed3!C198</f>
        <v>0</v>
      </c>
      <c r="E68" s="16">
        <f>Mixed3!D198</f>
        <v>0</v>
      </c>
      <c r="F68" s="16">
        <f>Mixed3!E198</f>
        <v>0</v>
      </c>
      <c r="G68" s="16">
        <f>Mixed3!F198</f>
        <v>0</v>
      </c>
      <c r="H68" s="16">
        <f>Mixed3!G198</f>
        <v>0</v>
      </c>
      <c r="I68" s="73">
        <f>Mixed3!H198</f>
        <v>0</v>
      </c>
      <c r="J68" s="16">
        <f>Mixed3!I198</f>
        <v>0</v>
      </c>
      <c r="K68" s="16">
        <f>Mixed3!J198</f>
        <v>0</v>
      </c>
      <c r="L68" s="16">
        <f>Mixed3!K198</f>
        <v>0</v>
      </c>
      <c r="M68" s="16">
        <f>Mixed3!L198</f>
        <v>0</v>
      </c>
      <c r="N68" s="16">
        <f>Mixed3!M198</f>
        <v>0</v>
      </c>
      <c r="O68" s="73">
        <f>Mixed3!N198</f>
        <v>0</v>
      </c>
      <c r="P68" s="73">
        <f>Mixed3!O198</f>
        <v>0</v>
      </c>
      <c r="Q68" s="113"/>
    </row>
    <row r="69" spans="1:17" ht="15.6" x14ac:dyDescent="0.3">
      <c r="A69" s="16">
        <f t="shared" si="0"/>
        <v>66</v>
      </c>
      <c r="B69" s="9" t="str">
        <f>Mixed3!A201</f>
        <v>0/0</v>
      </c>
      <c r="C69" s="9">
        <f>Mixed3!B201</f>
        <v>0</v>
      </c>
      <c r="D69" s="16">
        <f>Mixed3!C201</f>
        <v>0</v>
      </c>
      <c r="E69" s="16">
        <f>Mixed3!D201</f>
        <v>0</v>
      </c>
      <c r="F69" s="16">
        <f>Mixed3!E201</f>
        <v>0</v>
      </c>
      <c r="G69" s="16">
        <f>Mixed3!F201</f>
        <v>0</v>
      </c>
      <c r="H69" s="16">
        <f>Mixed3!G201</f>
        <v>0</v>
      </c>
      <c r="I69" s="73">
        <f>Mixed3!H201</f>
        <v>0</v>
      </c>
      <c r="J69" s="16">
        <f>Mixed3!I201</f>
        <v>0</v>
      </c>
      <c r="K69" s="16">
        <f>Mixed3!J201</f>
        <v>0</v>
      </c>
      <c r="L69" s="16">
        <f>Mixed3!K201</f>
        <v>0</v>
      </c>
      <c r="M69" s="16">
        <f>Mixed3!L201</f>
        <v>0</v>
      </c>
      <c r="N69" s="16">
        <f>Mixed3!M201</f>
        <v>0</v>
      </c>
      <c r="O69" s="73">
        <f>Mixed3!N201</f>
        <v>0</v>
      </c>
      <c r="P69" s="73">
        <f>Mixed3!O201</f>
        <v>0</v>
      </c>
      <c r="Q69" s="113"/>
    </row>
    <row r="70" spans="1:17" ht="15.6" x14ac:dyDescent="0.3">
      <c r="A70" s="16">
        <f t="shared" si="0"/>
        <v>67</v>
      </c>
      <c r="B70" s="9" t="str">
        <f>Mixed3!A204</f>
        <v>0/0</v>
      </c>
      <c r="C70" s="9">
        <f>Mixed3!B204</f>
        <v>0</v>
      </c>
      <c r="D70" s="16">
        <f>Mixed3!C204</f>
        <v>0</v>
      </c>
      <c r="E70" s="16">
        <f>Mixed3!D204</f>
        <v>0</v>
      </c>
      <c r="F70" s="16">
        <f>Mixed3!E204</f>
        <v>0</v>
      </c>
      <c r="G70" s="16">
        <f>Mixed3!F204</f>
        <v>0</v>
      </c>
      <c r="H70" s="16">
        <f>Mixed3!G204</f>
        <v>0</v>
      </c>
      <c r="I70" s="73">
        <f>Mixed3!H204</f>
        <v>0</v>
      </c>
      <c r="J70" s="16">
        <f>Mixed3!I204</f>
        <v>0</v>
      </c>
      <c r="K70" s="16">
        <f>Mixed3!J204</f>
        <v>0</v>
      </c>
      <c r="L70" s="16">
        <f>Mixed3!K204</f>
        <v>0</v>
      </c>
      <c r="M70" s="16">
        <f>Mixed3!L204</f>
        <v>0</v>
      </c>
      <c r="N70" s="16">
        <f>Mixed3!M204</f>
        <v>0</v>
      </c>
      <c r="O70" s="73">
        <f>Mixed3!N204</f>
        <v>0</v>
      </c>
      <c r="P70" s="73">
        <f>Mixed3!O204</f>
        <v>0</v>
      </c>
      <c r="Q70" s="113"/>
    </row>
    <row r="71" spans="1:17" ht="15.6" x14ac:dyDescent="0.3">
      <c r="A71" s="16">
        <f t="shared" si="0"/>
        <v>68</v>
      </c>
      <c r="B71" s="9" t="str">
        <f>Mixed3!A207</f>
        <v>0/0</v>
      </c>
      <c r="C71" s="9">
        <f>Mixed3!B207</f>
        <v>0</v>
      </c>
      <c r="D71" s="16">
        <f>Mixed3!C207</f>
        <v>0</v>
      </c>
      <c r="E71" s="16">
        <f>Mixed3!D207</f>
        <v>0</v>
      </c>
      <c r="F71" s="16">
        <f>Mixed3!E207</f>
        <v>0</v>
      </c>
      <c r="G71" s="16">
        <f>Mixed3!F207</f>
        <v>0</v>
      </c>
      <c r="H71" s="16">
        <f>Mixed3!G207</f>
        <v>0</v>
      </c>
      <c r="I71" s="73">
        <f>Mixed3!H207</f>
        <v>0</v>
      </c>
      <c r="J71" s="16">
        <f>Mixed3!I207</f>
        <v>0</v>
      </c>
      <c r="K71" s="16">
        <f>Mixed3!J207</f>
        <v>0</v>
      </c>
      <c r="L71" s="16">
        <f>Mixed3!K207</f>
        <v>0</v>
      </c>
      <c r="M71" s="16">
        <f>Mixed3!L207</f>
        <v>0</v>
      </c>
      <c r="N71" s="16">
        <f>Mixed3!M207</f>
        <v>0</v>
      </c>
      <c r="O71" s="73">
        <f>Mixed3!N207</f>
        <v>0</v>
      </c>
      <c r="P71" s="73">
        <f>Mixed3!O207</f>
        <v>0</v>
      </c>
      <c r="Q71" s="113"/>
    </row>
    <row r="72" spans="1:17" ht="15.6" x14ac:dyDescent="0.3">
      <c r="A72" s="16">
        <f t="shared" si="0"/>
        <v>69</v>
      </c>
      <c r="B72" s="9" t="str">
        <f>Mixed3!A210</f>
        <v>0/0</v>
      </c>
      <c r="C72" s="9">
        <f>Mixed3!B210</f>
        <v>0</v>
      </c>
      <c r="D72" s="16">
        <f>Mixed3!C210</f>
        <v>0</v>
      </c>
      <c r="E72" s="16">
        <f>Mixed3!D210</f>
        <v>0</v>
      </c>
      <c r="F72" s="16">
        <f>Mixed3!E210</f>
        <v>0</v>
      </c>
      <c r="G72" s="16">
        <f>Mixed3!F210</f>
        <v>0</v>
      </c>
      <c r="H72" s="16">
        <f>Mixed3!G210</f>
        <v>0</v>
      </c>
      <c r="I72" s="73">
        <f>Mixed3!H210</f>
        <v>0</v>
      </c>
      <c r="J72" s="16">
        <f>Mixed3!I210</f>
        <v>0</v>
      </c>
      <c r="K72" s="16">
        <f>Mixed3!J210</f>
        <v>0</v>
      </c>
      <c r="L72" s="16">
        <f>Mixed3!K210</f>
        <v>0</v>
      </c>
      <c r="M72" s="16">
        <f>Mixed3!L210</f>
        <v>0</v>
      </c>
      <c r="N72" s="16">
        <f>Mixed3!M210</f>
        <v>0</v>
      </c>
      <c r="O72" s="73">
        <f>Mixed3!N210</f>
        <v>0</v>
      </c>
      <c r="P72" s="73">
        <f>Mixed3!O210</f>
        <v>0</v>
      </c>
      <c r="Q72" s="113"/>
    </row>
    <row r="73" spans="1:17" ht="15.6" x14ac:dyDescent="0.3">
      <c r="A73" s="16">
        <f t="shared" si="0"/>
        <v>70</v>
      </c>
      <c r="B73" s="9" t="str">
        <f>Mixed3!A213</f>
        <v>0/0</v>
      </c>
      <c r="C73" s="9">
        <f>Mixed3!B213</f>
        <v>0</v>
      </c>
      <c r="D73" s="16">
        <f>Mixed3!C213</f>
        <v>0</v>
      </c>
      <c r="E73" s="16">
        <f>Mixed3!D213</f>
        <v>0</v>
      </c>
      <c r="F73" s="16">
        <f>Mixed3!E213</f>
        <v>0</v>
      </c>
      <c r="G73" s="16">
        <f>Mixed3!F213</f>
        <v>0</v>
      </c>
      <c r="H73" s="16">
        <f>Mixed3!G213</f>
        <v>0</v>
      </c>
      <c r="I73" s="73">
        <f>Mixed3!H213</f>
        <v>0</v>
      </c>
      <c r="J73" s="16">
        <f>Mixed3!I213</f>
        <v>0</v>
      </c>
      <c r="K73" s="16">
        <f>Mixed3!J213</f>
        <v>0</v>
      </c>
      <c r="L73" s="16">
        <f>Mixed3!K213</f>
        <v>0</v>
      </c>
      <c r="M73" s="16">
        <f>Mixed3!L213</f>
        <v>0</v>
      </c>
      <c r="N73" s="16">
        <f>Mixed3!M213</f>
        <v>0</v>
      </c>
      <c r="O73" s="73">
        <f>Mixed3!N213</f>
        <v>0</v>
      </c>
      <c r="P73" s="73">
        <f>Mixed3!O213</f>
        <v>0</v>
      </c>
      <c r="Q73" s="113"/>
    </row>
    <row r="74" spans="1:17" ht="15.6" x14ac:dyDescent="0.3">
      <c r="A74" s="16">
        <f t="shared" si="0"/>
        <v>71</v>
      </c>
      <c r="B74" s="9" t="str">
        <f>Mixed3!A216</f>
        <v>0/0</v>
      </c>
      <c r="C74" s="9">
        <f>Mixed3!B216</f>
        <v>0</v>
      </c>
      <c r="D74" s="16">
        <f>Mixed3!C216</f>
        <v>0</v>
      </c>
      <c r="E74" s="16">
        <f>Mixed3!D216</f>
        <v>0</v>
      </c>
      <c r="F74" s="16">
        <f>Mixed3!E216</f>
        <v>0</v>
      </c>
      <c r="G74" s="16">
        <f>Mixed3!F216</f>
        <v>0</v>
      </c>
      <c r="H74" s="16">
        <f>Mixed3!G216</f>
        <v>0</v>
      </c>
      <c r="I74" s="73">
        <f>Mixed3!H216</f>
        <v>0</v>
      </c>
      <c r="J74" s="16">
        <f>Mixed3!I216</f>
        <v>0</v>
      </c>
      <c r="K74" s="16">
        <f>Mixed3!J216</f>
        <v>0</v>
      </c>
      <c r="L74" s="16">
        <f>Mixed3!K216</f>
        <v>0</v>
      </c>
      <c r="M74" s="16">
        <f>Mixed3!L216</f>
        <v>0</v>
      </c>
      <c r="N74" s="16">
        <f>Mixed3!M216</f>
        <v>0</v>
      </c>
      <c r="O74" s="73">
        <f>Mixed3!N216</f>
        <v>0</v>
      </c>
      <c r="P74" s="73">
        <f>Mixed3!O216</f>
        <v>0</v>
      </c>
      <c r="Q74" s="113"/>
    </row>
    <row r="75" spans="1:17" ht="15.6" x14ac:dyDescent="0.3">
      <c r="A75" s="16">
        <f t="shared" ref="A75:A103" si="1">IF(B75="0/0",ROW(72:72),IF(P75=P71,A71,IF(P75=P72,A72,IF(P75=P73,A73,IF(P75=P74,A74,ROW(72:72))))))</f>
        <v>72</v>
      </c>
      <c r="B75" s="9" t="str">
        <f>Mixed3!A219</f>
        <v>0/0</v>
      </c>
      <c r="C75" s="9">
        <f>Mixed3!B219</f>
        <v>0</v>
      </c>
      <c r="D75" s="16">
        <f>Mixed3!C219</f>
        <v>0</v>
      </c>
      <c r="E75" s="16">
        <f>Mixed3!D219</f>
        <v>0</v>
      </c>
      <c r="F75" s="16">
        <f>Mixed3!E219</f>
        <v>0</v>
      </c>
      <c r="G75" s="16">
        <f>Mixed3!F219</f>
        <v>0</v>
      </c>
      <c r="H75" s="16">
        <f>Mixed3!G219</f>
        <v>0</v>
      </c>
      <c r="I75" s="73">
        <f>Mixed3!H219</f>
        <v>0</v>
      </c>
      <c r="J75" s="16">
        <f>Mixed3!I219</f>
        <v>0</v>
      </c>
      <c r="K75" s="16">
        <f>Mixed3!J219</f>
        <v>0</v>
      </c>
      <c r="L75" s="16">
        <f>Mixed3!K219</f>
        <v>0</v>
      </c>
      <c r="M75" s="16">
        <f>Mixed3!L219</f>
        <v>0</v>
      </c>
      <c r="N75" s="16">
        <f>Mixed3!M219</f>
        <v>0</v>
      </c>
      <c r="O75" s="73">
        <f>Mixed3!N219</f>
        <v>0</v>
      </c>
      <c r="P75" s="73">
        <f>Mixed3!O219</f>
        <v>0</v>
      </c>
      <c r="Q75" s="113"/>
    </row>
    <row r="76" spans="1:17" ht="15.6" x14ac:dyDescent="0.3">
      <c r="A76" s="16">
        <f t="shared" si="1"/>
        <v>73</v>
      </c>
      <c r="B76" s="9" t="str">
        <f>Mixed3!A222</f>
        <v>0/0</v>
      </c>
      <c r="C76" s="9">
        <f>Mixed3!B222</f>
        <v>0</v>
      </c>
      <c r="D76" s="16">
        <f>Mixed3!C222</f>
        <v>0</v>
      </c>
      <c r="E76" s="16">
        <f>Mixed3!D222</f>
        <v>0</v>
      </c>
      <c r="F76" s="16">
        <f>Mixed3!E222</f>
        <v>0</v>
      </c>
      <c r="G76" s="16">
        <f>Mixed3!F222</f>
        <v>0</v>
      </c>
      <c r="H76" s="16">
        <f>Mixed3!G222</f>
        <v>0</v>
      </c>
      <c r="I76" s="73">
        <f>Mixed3!H222</f>
        <v>0</v>
      </c>
      <c r="J76" s="16">
        <f>Mixed3!I222</f>
        <v>0</v>
      </c>
      <c r="K76" s="16">
        <f>Mixed3!J222</f>
        <v>0</v>
      </c>
      <c r="L76" s="16">
        <f>Mixed3!K222</f>
        <v>0</v>
      </c>
      <c r="M76" s="16">
        <f>Mixed3!L222</f>
        <v>0</v>
      </c>
      <c r="N76" s="16">
        <f>Mixed3!M222</f>
        <v>0</v>
      </c>
      <c r="O76" s="73">
        <f>Mixed3!N222</f>
        <v>0</v>
      </c>
      <c r="P76" s="73">
        <f>Mixed3!O222</f>
        <v>0</v>
      </c>
      <c r="Q76" s="113"/>
    </row>
    <row r="77" spans="1:17" ht="15.6" x14ac:dyDescent="0.3">
      <c r="A77" s="16">
        <f t="shared" si="1"/>
        <v>74</v>
      </c>
      <c r="B77" s="9" t="str">
        <f>Mixed3!A225</f>
        <v>0/0</v>
      </c>
      <c r="C77" s="9">
        <f>Mixed3!B225</f>
        <v>0</v>
      </c>
      <c r="D77" s="16">
        <f>Mixed3!C225</f>
        <v>0</v>
      </c>
      <c r="E77" s="16">
        <f>Mixed3!D225</f>
        <v>0</v>
      </c>
      <c r="F77" s="16">
        <f>Mixed3!E225</f>
        <v>0</v>
      </c>
      <c r="G77" s="16">
        <f>Mixed3!F225</f>
        <v>0</v>
      </c>
      <c r="H77" s="16">
        <f>Mixed3!G225</f>
        <v>0</v>
      </c>
      <c r="I77" s="73">
        <f>Mixed3!H225</f>
        <v>0</v>
      </c>
      <c r="J77" s="16">
        <f>Mixed3!I225</f>
        <v>0</v>
      </c>
      <c r="K77" s="16">
        <f>Mixed3!J225</f>
        <v>0</v>
      </c>
      <c r="L77" s="16">
        <f>Mixed3!K225</f>
        <v>0</v>
      </c>
      <c r="M77" s="16">
        <f>Mixed3!L225</f>
        <v>0</v>
      </c>
      <c r="N77" s="16">
        <f>Mixed3!M225</f>
        <v>0</v>
      </c>
      <c r="O77" s="73">
        <f>Mixed3!N225</f>
        <v>0</v>
      </c>
      <c r="P77" s="73">
        <f>Mixed3!O225</f>
        <v>0</v>
      </c>
      <c r="Q77" s="113"/>
    </row>
    <row r="78" spans="1:17" ht="15.6" x14ac:dyDescent="0.3">
      <c r="A78" s="16">
        <f t="shared" si="1"/>
        <v>75</v>
      </c>
      <c r="B78" s="9" t="str">
        <f>Mixed3!A228</f>
        <v>0/0</v>
      </c>
      <c r="C78" s="9">
        <f>Mixed3!B228</f>
        <v>0</v>
      </c>
      <c r="D78" s="16">
        <f>Mixed3!C228</f>
        <v>0</v>
      </c>
      <c r="E78" s="16">
        <f>Mixed3!D228</f>
        <v>0</v>
      </c>
      <c r="F78" s="16">
        <f>Mixed3!E228</f>
        <v>0</v>
      </c>
      <c r="G78" s="16">
        <f>Mixed3!F228</f>
        <v>0</v>
      </c>
      <c r="H78" s="16">
        <f>Mixed3!G228</f>
        <v>0</v>
      </c>
      <c r="I78" s="73">
        <f>Mixed3!H228</f>
        <v>0</v>
      </c>
      <c r="J78" s="16">
        <f>Mixed3!I228</f>
        <v>0</v>
      </c>
      <c r="K78" s="16">
        <f>Mixed3!J228</f>
        <v>0</v>
      </c>
      <c r="L78" s="16">
        <f>Mixed3!K228</f>
        <v>0</v>
      </c>
      <c r="M78" s="16">
        <f>Mixed3!L228</f>
        <v>0</v>
      </c>
      <c r="N78" s="16">
        <f>Mixed3!M228</f>
        <v>0</v>
      </c>
      <c r="O78" s="73">
        <f>Mixed3!N228</f>
        <v>0</v>
      </c>
      <c r="P78" s="73">
        <f>Mixed3!O228</f>
        <v>0</v>
      </c>
      <c r="Q78" s="113"/>
    </row>
    <row r="79" spans="1:17" ht="15.6" x14ac:dyDescent="0.3">
      <c r="A79" s="16">
        <f t="shared" si="1"/>
        <v>76</v>
      </c>
      <c r="B79" s="9" t="str">
        <f>Mixed3!A231</f>
        <v>0/0</v>
      </c>
      <c r="C79" s="9">
        <f>Mixed3!B231</f>
        <v>0</v>
      </c>
      <c r="D79" s="16">
        <f>Mixed3!C231</f>
        <v>0</v>
      </c>
      <c r="E79" s="16">
        <f>Mixed3!D231</f>
        <v>0</v>
      </c>
      <c r="F79" s="16">
        <f>Mixed3!E231</f>
        <v>0</v>
      </c>
      <c r="G79" s="16">
        <f>Mixed3!F231</f>
        <v>0</v>
      </c>
      <c r="H79" s="16">
        <f>Mixed3!G231</f>
        <v>0</v>
      </c>
      <c r="I79" s="73">
        <f>Mixed3!H231</f>
        <v>0</v>
      </c>
      <c r="J79" s="16">
        <f>Mixed3!I231</f>
        <v>0</v>
      </c>
      <c r="K79" s="16">
        <f>Mixed3!J231</f>
        <v>0</v>
      </c>
      <c r="L79" s="16">
        <f>Mixed3!K231</f>
        <v>0</v>
      </c>
      <c r="M79" s="16">
        <f>Mixed3!L231</f>
        <v>0</v>
      </c>
      <c r="N79" s="16">
        <f>Mixed3!M231</f>
        <v>0</v>
      </c>
      <c r="O79" s="73">
        <f>Mixed3!N231</f>
        <v>0</v>
      </c>
      <c r="P79" s="73">
        <f>Mixed3!O231</f>
        <v>0</v>
      </c>
      <c r="Q79" s="113"/>
    </row>
    <row r="80" spans="1:17" ht="15.6" x14ac:dyDescent="0.3">
      <c r="A80" s="16">
        <f t="shared" si="1"/>
        <v>77</v>
      </c>
      <c r="B80" s="9" t="str">
        <f>Mixed3!A234</f>
        <v>0/0</v>
      </c>
      <c r="C80" s="9">
        <f>Mixed3!B234</f>
        <v>0</v>
      </c>
      <c r="D80" s="16">
        <f>Mixed3!C234</f>
        <v>0</v>
      </c>
      <c r="E80" s="16">
        <f>Mixed3!D234</f>
        <v>0</v>
      </c>
      <c r="F80" s="16">
        <f>Mixed3!E234</f>
        <v>0</v>
      </c>
      <c r="G80" s="16">
        <f>Mixed3!F234</f>
        <v>0</v>
      </c>
      <c r="H80" s="16">
        <f>Mixed3!G234</f>
        <v>0</v>
      </c>
      <c r="I80" s="73">
        <f>Mixed3!H234</f>
        <v>0</v>
      </c>
      <c r="J80" s="16">
        <f>Mixed3!I234</f>
        <v>0</v>
      </c>
      <c r="K80" s="16">
        <f>Mixed3!J234</f>
        <v>0</v>
      </c>
      <c r="L80" s="16">
        <f>Mixed3!K234</f>
        <v>0</v>
      </c>
      <c r="M80" s="16">
        <f>Mixed3!L234</f>
        <v>0</v>
      </c>
      <c r="N80" s="16">
        <f>Mixed3!M234</f>
        <v>0</v>
      </c>
      <c r="O80" s="73">
        <f>Mixed3!N234</f>
        <v>0</v>
      </c>
      <c r="P80" s="73">
        <f>Mixed3!O234</f>
        <v>0</v>
      </c>
      <c r="Q80" s="113"/>
    </row>
    <row r="81" spans="1:17" ht="15.6" x14ac:dyDescent="0.3">
      <c r="A81" s="16">
        <f t="shared" si="1"/>
        <v>78</v>
      </c>
      <c r="B81" s="9" t="str">
        <f>Mixed3!A237</f>
        <v>0/0</v>
      </c>
      <c r="C81" s="9">
        <f>Mixed3!B237</f>
        <v>0</v>
      </c>
      <c r="D81" s="16">
        <f>Mixed3!C237</f>
        <v>0</v>
      </c>
      <c r="E81" s="16">
        <f>Mixed3!D237</f>
        <v>0</v>
      </c>
      <c r="F81" s="16">
        <f>Mixed3!E237</f>
        <v>0</v>
      </c>
      <c r="G81" s="16">
        <f>Mixed3!F237</f>
        <v>0</v>
      </c>
      <c r="H81" s="16">
        <f>Mixed3!G237</f>
        <v>0</v>
      </c>
      <c r="I81" s="73">
        <f>Mixed3!H237</f>
        <v>0</v>
      </c>
      <c r="J81" s="16">
        <f>Mixed3!I237</f>
        <v>0</v>
      </c>
      <c r="K81" s="16">
        <f>Mixed3!J237</f>
        <v>0</v>
      </c>
      <c r="L81" s="16">
        <f>Mixed3!K237</f>
        <v>0</v>
      </c>
      <c r="M81" s="16">
        <f>Mixed3!L237</f>
        <v>0</v>
      </c>
      <c r="N81" s="16">
        <f>Mixed3!M237</f>
        <v>0</v>
      </c>
      <c r="O81" s="73">
        <f>Mixed3!N237</f>
        <v>0</v>
      </c>
      <c r="P81" s="73">
        <f>Mixed3!O237</f>
        <v>0</v>
      </c>
      <c r="Q81" s="113"/>
    </row>
    <row r="82" spans="1:17" ht="15.6" x14ac:dyDescent="0.3">
      <c r="A82" s="16">
        <f t="shared" si="1"/>
        <v>79</v>
      </c>
      <c r="B82" s="9" t="str">
        <f>Mixed3!A240</f>
        <v>0/0</v>
      </c>
      <c r="C82" s="9">
        <f>Mixed3!B240</f>
        <v>0</v>
      </c>
      <c r="D82" s="16">
        <f>Mixed3!C240</f>
        <v>0</v>
      </c>
      <c r="E82" s="16">
        <f>Mixed3!D240</f>
        <v>0</v>
      </c>
      <c r="F82" s="16">
        <f>Mixed3!E240</f>
        <v>0</v>
      </c>
      <c r="G82" s="16">
        <f>Mixed3!F240</f>
        <v>0</v>
      </c>
      <c r="H82" s="16">
        <f>Mixed3!G240</f>
        <v>0</v>
      </c>
      <c r="I82" s="73">
        <f>Mixed3!H240</f>
        <v>0</v>
      </c>
      <c r="J82" s="16">
        <f>Mixed3!I240</f>
        <v>0</v>
      </c>
      <c r="K82" s="16">
        <f>Mixed3!J240</f>
        <v>0</v>
      </c>
      <c r="L82" s="16">
        <f>Mixed3!K240</f>
        <v>0</v>
      </c>
      <c r="M82" s="16">
        <f>Mixed3!L240</f>
        <v>0</v>
      </c>
      <c r="N82" s="16">
        <f>Mixed3!M240</f>
        <v>0</v>
      </c>
      <c r="O82" s="73">
        <f>Mixed3!N240</f>
        <v>0</v>
      </c>
      <c r="P82" s="73">
        <f>Mixed3!O240</f>
        <v>0</v>
      </c>
      <c r="Q82" s="113"/>
    </row>
    <row r="83" spans="1:17" ht="15.6" x14ac:dyDescent="0.3">
      <c r="A83" s="16">
        <f t="shared" si="1"/>
        <v>80</v>
      </c>
      <c r="B83" s="9" t="str">
        <f>Mixed3!A243</f>
        <v>0/0</v>
      </c>
      <c r="C83" s="9">
        <f>Mixed3!B243</f>
        <v>0</v>
      </c>
      <c r="D83" s="16">
        <f>Mixed3!C243</f>
        <v>0</v>
      </c>
      <c r="E83" s="16">
        <f>Mixed3!D243</f>
        <v>0</v>
      </c>
      <c r="F83" s="16">
        <f>Mixed3!E243</f>
        <v>0</v>
      </c>
      <c r="G83" s="16">
        <f>Mixed3!F243</f>
        <v>0</v>
      </c>
      <c r="H83" s="16">
        <f>Mixed3!G243</f>
        <v>0</v>
      </c>
      <c r="I83" s="73">
        <f>Mixed3!H243</f>
        <v>0</v>
      </c>
      <c r="J83" s="16">
        <f>Mixed3!I243</f>
        <v>0</v>
      </c>
      <c r="K83" s="16">
        <f>Mixed3!J243</f>
        <v>0</v>
      </c>
      <c r="L83" s="16">
        <f>Mixed3!K243</f>
        <v>0</v>
      </c>
      <c r="M83" s="16">
        <f>Mixed3!L243</f>
        <v>0</v>
      </c>
      <c r="N83" s="16">
        <f>Mixed3!M243</f>
        <v>0</v>
      </c>
      <c r="O83" s="73">
        <f>Mixed3!N243</f>
        <v>0</v>
      </c>
      <c r="P83" s="73">
        <f>Mixed3!O243</f>
        <v>0</v>
      </c>
      <c r="Q83" s="113"/>
    </row>
    <row r="84" spans="1:17" ht="15.6" x14ac:dyDescent="0.3">
      <c r="A84" s="16">
        <f t="shared" si="1"/>
        <v>81</v>
      </c>
      <c r="B84" s="9" t="str">
        <f>Mixed3!A246</f>
        <v>0/0</v>
      </c>
      <c r="C84" s="9">
        <f>Mixed3!B246</f>
        <v>0</v>
      </c>
      <c r="D84" s="16">
        <f>Mixed3!C246</f>
        <v>0</v>
      </c>
      <c r="E84" s="16">
        <f>Mixed3!D246</f>
        <v>0</v>
      </c>
      <c r="F84" s="16">
        <f>Mixed3!E246</f>
        <v>0</v>
      </c>
      <c r="G84" s="16">
        <f>Mixed3!F246</f>
        <v>0</v>
      </c>
      <c r="H84" s="16">
        <f>Mixed3!G246</f>
        <v>0</v>
      </c>
      <c r="I84" s="73">
        <f>Mixed3!H246</f>
        <v>0</v>
      </c>
      <c r="J84" s="16">
        <f>Mixed3!I246</f>
        <v>0</v>
      </c>
      <c r="K84" s="16">
        <f>Mixed3!J246</f>
        <v>0</v>
      </c>
      <c r="L84" s="16">
        <f>Mixed3!K246</f>
        <v>0</v>
      </c>
      <c r="M84" s="16">
        <f>Mixed3!L246</f>
        <v>0</v>
      </c>
      <c r="N84" s="16">
        <f>Mixed3!M246</f>
        <v>0</v>
      </c>
      <c r="O84" s="73">
        <f>Mixed3!N246</f>
        <v>0</v>
      </c>
      <c r="P84" s="73">
        <f>Mixed3!O246</f>
        <v>0</v>
      </c>
      <c r="Q84" s="113"/>
    </row>
    <row r="85" spans="1:17" ht="15.6" x14ac:dyDescent="0.3">
      <c r="A85" s="16">
        <f t="shared" si="1"/>
        <v>82</v>
      </c>
      <c r="B85" s="9" t="str">
        <f>Mixed3!A249</f>
        <v>0/0</v>
      </c>
      <c r="C85" s="9">
        <f>Mixed3!B249</f>
        <v>0</v>
      </c>
      <c r="D85" s="16">
        <f>Mixed3!C249</f>
        <v>0</v>
      </c>
      <c r="E85" s="16">
        <f>Mixed3!D249</f>
        <v>0</v>
      </c>
      <c r="F85" s="16">
        <f>Mixed3!E249</f>
        <v>0</v>
      </c>
      <c r="G85" s="16">
        <f>Mixed3!F249</f>
        <v>0</v>
      </c>
      <c r="H85" s="16">
        <f>Mixed3!G249</f>
        <v>0</v>
      </c>
      <c r="I85" s="73">
        <f>Mixed3!H249</f>
        <v>0</v>
      </c>
      <c r="J85" s="16">
        <f>Mixed3!I249</f>
        <v>0</v>
      </c>
      <c r="K85" s="16">
        <f>Mixed3!J249</f>
        <v>0</v>
      </c>
      <c r="L85" s="16">
        <f>Mixed3!K249</f>
        <v>0</v>
      </c>
      <c r="M85" s="16">
        <f>Mixed3!L249</f>
        <v>0</v>
      </c>
      <c r="N85" s="16">
        <f>Mixed3!M249</f>
        <v>0</v>
      </c>
      <c r="O85" s="73">
        <f>Mixed3!N249</f>
        <v>0</v>
      </c>
      <c r="P85" s="73">
        <f>Mixed3!O249</f>
        <v>0</v>
      </c>
      <c r="Q85" s="113"/>
    </row>
    <row r="86" spans="1:17" ht="15.6" x14ac:dyDescent="0.3">
      <c r="A86" s="16">
        <f t="shared" si="1"/>
        <v>83</v>
      </c>
      <c r="B86" s="9" t="str">
        <f>Mixed3!A252</f>
        <v>0/0</v>
      </c>
      <c r="C86" s="9">
        <f>Mixed3!B252</f>
        <v>0</v>
      </c>
      <c r="D86" s="16">
        <f>Mixed3!C252</f>
        <v>0</v>
      </c>
      <c r="E86" s="16">
        <f>Mixed3!D252</f>
        <v>0</v>
      </c>
      <c r="F86" s="16">
        <f>Mixed3!E252</f>
        <v>0</v>
      </c>
      <c r="G86" s="16">
        <f>Mixed3!F252</f>
        <v>0</v>
      </c>
      <c r="H86" s="16">
        <f>Mixed3!G252</f>
        <v>0</v>
      </c>
      <c r="I86" s="73">
        <f>Mixed3!H252</f>
        <v>0</v>
      </c>
      <c r="J86" s="16">
        <f>Mixed3!I252</f>
        <v>0</v>
      </c>
      <c r="K86" s="16">
        <f>Mixed3!J252</f>
        <v>0</v>
      </c>
      <c r="L86" s="16">
        <f>Mixed3!K252</f>
        <v>0</v>
      </c>
      <c r="M86" s="16">
        <f>Mixed3!L252</f>
        <v>0</v>
      </c>
      <c r="N86" s="16">
        <f>Mixed3!M252</f>
        <v>0</v>
      </c>
      <c r="O86" s="73">
        <f>Mixed3!N252</f>
        <v>0</v>
      </c>
      <c r="P86" s="73">
        <f>Mixed3!O252</f>
        <v>0</v>
      </c>
      <c r="Q86" s="113"/>
    </row>
    <row r="87" spans="1:17" ht="15.6" x14ac:dyDescent="0.3">
      <c r="A87" s="16">
        <f t="shared" si="1"/>
        <v>84</v>
      </c>
      <c r="B87" s="9" t="str">
        <f>Mixed3!A255</f>
        <v>0/0</v>
      </c>
      <c r="C87" s="9">
        <f>Mixed3!B255</f>
        <v>0</v>
      </c>
      <c r="D87" s="16">
        <f>Mixed3!C255</f>
        <v>0</v>
      </c>
      <c r="E87" s="16">
        <f>Mixed3!D255</f>
        <v>0</v>
      </c>
      <c r="F87" s="16">
        <f>Mixed3!E255</f>
        <v>0</v>
      </c>
      <c r="G87" s="16">
        <f>Mixed3!F255</f>
        <v>0</v>
      </c>
      <c r="H87" s="16">
        <f>Mixed3!G255</f>
        <v>0</v>
      </c>
      <c r="I87" s="73">
        <f>Mixed3!H255</f>
        <v>0</v>
      </c>
      <c r="J87" s="16">
        <f>Mixed3!I255</f>
        <v>0</v>
      </c>
      <c r="K87" s="16">
        <f>Mixed3!J255</f>
        <v>0</v>
      </c>
      <c r="L87" s="16">
        <f>Mixed3!K255</f>
        <v>0</v>
      </c>
      <c r="M87" s="16">
        <f>Mixed3!L255</f>
        <v>0</v>
      </c>
      <c r="N87" s="16">
        <f>Mixed3!M255</f>
        <v>0</v>
      </c>
      <c r="O87" s="73">
        <f>Mixed3!N255</f>
        <v>0</v>
      </c>
      <c r="P87" s="73">
        <f>Mixed3!O255</f>
        <v>0</v>
      </c>
      <c r="Q87" s="113"/>
    </row>
    <row r="88" spans="1:17" ht="15.6" x14ac:dyDescent="0.3">
      <c r="A88" s="16">
        <f t="shared" si="1"/>
        <v>85</v>
      </c>
      <c r="B88" s="9" t="str">
        <f>Mixed3!A258</f>
        <v>0/0</v>
      </c>
      <c r="C88" s="9">
        <f>Mixed3!B258</f>
        <v>0</v>
      </c>
      <c r="D88" s="16">
        <f>Mixed3!C258</f>
        <v>0</v>
      </c>
      <c r="E88" s="16">
        <f>Mixed3!D258</f>
        <v>0</v>
      </c>
      <c r="F88" s="16">
        <f>Mixed3!E258</f>
        <v>0</v>
      </c>
      <c r="G88" s="16">
        <f>Mixed3!F258</f>
        <v>0</v>
      </c>
      <c r="H88" s="16">
        <f>Mixed3!G258</f>
        <v>0</v>
      </c>
      <c r="I88" s="73">
        <f>Mixed3!H258</f>
        <v>0</v>
      </c>
      <c r="J88" s="16">
        <f>Mixed3!I258</f>
        <v>0</v>
      </c>
      <c r="K88" s="16">
        <f>Mixed3!J258</f>
        <v>0</v>
      </c>
      <c r="L88" s="16">
        <f>Mixed3!K258</f>
        <v>0</v>
      </c>
      <c r="M88" s="16">
        <f>Mixed3!L258</f>
        <v>0</v>
      </c>
      <c r="N88" s="16">
        <f>Mixed3!M258</f>
        <v>0</v>
      </c>
      <c r="O88" s="73">
        <f>Mixed3!N258</f>
        <v>0</v>
      </c>
      <c r="P88" s="73">
        <f>Mixed3!O258</f>
        <v>0</v>
      </c>
      <c r="Q88" s="113"/>
    </row>
    <row r="89" spans="1:17" ht="15.6" x14ac:dyDescent="0.3">
      <c r="A89" s="16">
        <f t="shared" si="1"/>
        <v>86</v>
      </c>
      <c r="B89" s="9" t="str">
        <f>Mixed3!A261</f>
        <v>0/0</v>
      </c>
      <c r="C89" s="9">
        <f>Mixed3!B261</f>
        <v>0</v>
      </c>
      <c r="D89" s="16">
        <f>Mixed3!C261</f>
        <v>0</v>
      </c>
      <c r="E89" s="16">
        <f>Mixed3!D261</f>
        <v>0</v>
      </c>
      <c r="F89" s="16">
        <f>Mixed3!E261</f>
        <v>0</v>
      </c>
      <c r="G89" s="16">
        <f>Mixed3!F261</f>
        <v>0</v>
      </c>
      <c r="H89" s="16">
        <f>Mixed3!G261</f>
        <v>0</v>
      </c>
      <c r="I89" s="73">
        <f>Mixed3!H261</f>
        <v>0</v>
      </c>
      <c r="J89" s="16">
        <f>Mixed3!I261</f>
        <v>0</v>
      </c>
      <c r="K89" s="16">
        <f>Mixed3!J261</f>
        <v>0</v>
      </c>
      <c r="L89" s="16">
        <f>Mixed3!K261</f>
        <v>0</v>
      </c>
      <c r="M89" s="16">
        <f>Mixed3!L261</f>
        <v>0</v>
      </c>
      <c r="N89" s="16">
        <f>Mixed3!M261</f>
        <v>0</v>
      </c>
      <c r="O89" s="73">
        <f>Mixed3!N261</f>
        <v>0</v>
      </c>
      <c r="P89" s="73">
        <f>Mixed3!O261</f>
        <v>0</v>
      </c>
      <c r="Q89" s="113"/>
    </row>
    <row r="90" spans="1:17" ht="15.6" x14ac:dyDescent="0.3">
      <c r="A90" s="16">
        <f t="shared" si="1"/>
        <v>87</v>
      </c>
      <c r="B90" s="9" t="str">
        <f>Mixed3!A264</f>
        <v>0/0</v>
      </c>
      <c r="C90" s="9">
        <f>Mixed3!B264</f>
        <v>0</v>
      </c>
      <c r="D90" s="16">
        <f>Mixed3!C264</f>
        <v>0</v>
      </c>
      <c r="E90" s="16">
        <f>Mixed3!D264</f>
        <v>0</v>
      </c>
      <c r="F90" s="16">
        <f>Mixed3!E264</f>
        <v>0</v>
      </c>
      <c r="G90" s="16">
        <f>Mixed3!F264</f>
        <v>0</v>
      </c>
      <c r="H90" s="16">
        <f>Mixed3!G264</f>
        <v>0</v>
      </c>
      <c r="I90" s="73">
        <f>Mixed3!H264</f>
        <v>0</v>
      </c>
      <c r="J90" s="16">
        <f>Mixed3!I264</f>
        <v>0</v>
      </c>
      <c r="K90" s="16">
        <f>Mixed3!J264</f>
        <v>0</v>
      </c>
      <c r="L90" s="16">
        <f>Mixed3!K264</f>
        <v>0</v>
      </c>
      <c r="M90" s="16">
        <f>Mixed3!L264</f>
        <v>0</v>
      </c>
      <c r="N90" s="16">
        <f>Mixed3!M264</f>
        <v>0</v>
      </c>
      <c r="O90" s="73">
        <f>Mixed3!N264</f>
        <v>0</v>
      </c>
      <c r="P90" s="73">
        <f>Mixed3!O264</f>
        <v>0</v>
      </c>
      <c r="Q90" s="113"/>
    </row>
    <row r="91" spans="1:17" ht="15.6" x14ac:dyDescent="0.3">
      <c r="A91" s="16">
        <f t="shared" si="1"/>
        <v>88</v>
      </c>
      <c r="B91" s="9" t="str">
        <f>Mixed3!A267</f>
        <v>0/0</v>
      </c>
      <c r="C91" s="9">
        <f>Mixed3!B267</f>
        <v>0</v>
      </c>
      <c r="D91" s="16">
        <f>Mixed3!C267</f>
        <v>0</v>
      </c>
      <c r="E91" s="16">
        <f>Mixed3!D267</f>
        <v>0</v>
      </c>
      <c r="F91" s="16">
        <f>Mixed3!E267</f>
        <v>0</v>
      </c>
      <c r="G91" s="16">
        <f>Mixed3!F267</f>
        <v>0</v>
      </c>
      <c r="H91" s="16">
        <f>Mixed3!G267</f>
        <v>0</v>
      </c>
      <c r="I91" s="73">
        <f>Mixed3!H267</f>
        <v>0</v>
      </c>
      <c r="J91" s="16">
        <f>Mixed3!I267</f>
        <v>0</v>
      </c>
      <c r="K91" s="16">
        <f>Mixed3!J267</f>
        <v>0</v>
      </c>
      <c r="L91" s="16">
        <f>Mixed3!K267</f>
        <v>0</v>
      </c>
      <c r="M91" s="16">
        <f>Mixed3!L267</f>
        <v>0</v>
      </c>
      <c r="N91" s="16">
        <f>Mixed3!M267</f>
        <v>0</v>
      </c>
      <c r="O91" s="73">
        <f>Mixed3!N267</f>
        <v>0</v>
      </c>
      <c r="P91" s="73">
        <f>Mixed3!O267</f>
        <v>0</v>
      </c>
      <c r="Q91" s="113"/>
    </row>
    <row r="92" spans="1:17" ht="15.6" x14ac:dyDescent="0.3">
      <c r="A92" s="16">
        <f t="shared" si="1"/>
        <v>89</v>
      </c>
      <c r="B92" s="9" t="str">
        <f>Mixed3!A270</f>
        <v>0/0</v>
      </c>
      <c r="C92" s="9">
        <f>Mixed3!B270</f>
        <v>0</v>
      </c>
      <c r="D92" s="16">
        <f>Mixed3!C270</f>
        <v>0</v>
      </c>
      <c r="E92" s="16">
        <f>Mixed3!D270</f>
        <v>0</v>
      </c>
      <c r="F92" s="16">
        <f>Mixed3!E270</f>
        <v>0</v>
      </c>
      <c r="G92" s="16">
        <f>Mixed3!F270</f>
        <v>0</v>
      </c>
      <c r="H92" s="16">
        <f>Mixed3!G270</f>
        <v>0</v>
      </c>
      <c r="I92" s="73">
        <f>Mixed3!H270</f>
        <v>0</v>
      </c>
      <c r="J92" s="16">
        <f>Mixed3!I270</f>
        <v>0</v>
      </c>
      <c r="K92" s="16">
        <f>Mixed3!J270</f>
        <v>0</v>
      </c>
      <c r="L92" s="16">
        <f>Mixed3!K270</f>
        <v>0</v>
      </c>
      <c r="M92" s="16">
        <f>Mixed3!L270</f>
        <v>0</v>
      </c>
      <c r="N92" s="16">
        <f>Mixed3!M270</f>
        <v>0</v>
      </c>
      <c r="O92" s="73">
        <f>Mixed3!N270</f>
        <v>0</v>
      </c>
      <c r="P92" s="73">
        <f>Mixed3!O270</f>
        <v>0</v>
      </c>
      <c r="Q92" s="113"/>
    </row>
    <row r="93" spans="1:17" ht="15.6" x14ac:dyDescent="0.3">
      <c r="A93" s="16">
        <f t="shared" si="1"/>
        <v>90</v>
      </c>
      <c r="B93" s="9" t="str">
        <f>Mixed3!A273</f>
        <v>0/0</v>
      </c>
      <c r="C93" s="9">
        <f>Mixed3!B273</f>
        <v>0</v>
      </c>
      <c r="D93" s="16">
        <f>Mixed3!C273</f>
        <v>0</v>
      </c>
      <c r="E93" s="16">
        <f>Mixed3!D273</f>
        <v>0</v>
      </c>
      <c r="F93" s="16">
        <f>Mixed3!E273</f>
        <v>0</v>
      </c>
      <c r="G93" s="16">
        <f>Mixed3!F273</f>
        <v>0</v>
      </c>
      <c r="H93" s="16">
        <f>Mixed3!G273</f>
        <v>0</v>
      </c>
      <c r="I93" s="73">
        <f>Mixed3!H273</f>
        <v>0</v>
      </c>
      <c r="J93" s="16">
        <f>Mixed3!I273</f>
        <v>0</v>
      </c>
      <c r="K93" s="16">
        <f>Mixed3!J273</f>
        <v>0</v>
      </c>
      <c r="L93" s="16">
        <f>Mixed3!K273</f>
        <v>0</v>
      </c>
      <c r="M93" s="16">
        <f>Mixed3!L273</f>
        <v>0</v>
      </c>
      <c r="N93" s="16">
        <f>Mixed3!M273</f>
        <v>0</v>
      </c>
      <c r="O93" s="73">
        <f>Mixed3!N273</f>
        <v>0</v>
      </c>
      <c r="P93" s="73">
        <f>Mixed3!O273</f>
        <v>0</v>
      </c>
      <c r="Q93" s="113"/>
    </row>
    <row r="94" spans="1:17" ht="15.6" x14ac:dyDescent="0.3">
      <c r="A94" s="16">
        <f t="shared" si="1"/>
        <v>91</v>
      </c>
      <c r="B94" s="9" t="str">
        <f>Mixed3!A276</f>
        <v>0/0</v>
      </c>
      <c r="C94" s="9">
        <f>Mixed3!B276</f>
        <v>0</v>
      </c>
      <c r="D94" s="16">
        <f>Mixed3!C276</f>
        <v>0</v>
      </c>
      <c r="E94" s="16">
        <f>Mixed3!D276</f>
        <v>0</v>
      </c>
      <c r="F94" s="16">
        <f>Mixed3!E276</f>
        <v>0</v>
      </c>
      <c r="G94" s="16">
        <f>Mixed3!F276</f>
        <v>0</v>
      </c>
      <c r="H94" s="16">
        <f>Mixed3!G276</f>
        <v>0</v>
      </c>
      <c r="I94" s="73">
        <f>Mixed3!H276</f>
        <v>0</v>
      </c>
      <c r="J94" s="16">
        <f>Mixed3!I276</f>
        <v>0</v>
      </c>
      <c r="K94" s="16">
        <f>Mixed3!J276</f>
        <v>0</v>
      </c>
      <c r="L94" s="16">
        <f>Mixed3!K276</f>
        <v>0</v>
      </c>
      <c r="M94" s="16">
        <f>Mixed3!L276</f>
        <v>0</v>
      </c>
      <c r="N94" s="16">
        <f>Mixed3!M276</f>
        <v>0</v>
      </c>
      <c r="O94" s="73">
        <f>Mixed3!N276</f>
        <v>0</v>
      </c>
      <c r="P94" s="73">
        <f>Mixed3!O276</f>
        <v>0</v>
      </c>
      <c r="Q94" s="113"/>
    </row>
    <row r="95" spans="1:17" ht="15.6" x14ac:dyDescent="0.3">
      <c r="A95" s="16">
        <f t="shared" si="1"/>
        <v>92</v>
      </c>
      <c r="B95" s="9" t="str">
        <f>Mixed3!A279</f>
        <v>0/0</v>
      </c>
      <c r="C95" s="9">
        <f>Mixed3!B279</f>
        <v>0</v>
      </c>
      <c r="D95" s="16">
        <f>Mixed3!C279</f>
        <v>0</v>
      </c>
      <c r="E95" s="16">
        <f>Mixed3!D279</f>
        <v>0</v>
      </c>
      <c r="F95" s="16">
        <f>Mixed3!E279</f>
        <v>0</v>
      </c>
      <c r="G95" s="16">
        <f>Mixed3!F279</f>
        <v>0</v>
      </c>
      <c r="H95" s="16">
        <f>Mixed3!G279</f>
        <v>0</v>
      </c>
      <c r="I95" s="73">
        <f>Mixed3!H279</f>
        <v>0</v>
      </c>
      <c r="J95" s="16">
        <f>Mixed3!I279</f>
        <v>0</v>
      </c>
      <c r="K95" s="16">
        <f>Mixed3!J279</f>
        <v>0</v>
      </c>
      <c r="L95" s="16">
        <f>Mixed3!K279</f>
        <v>0</v>
      </c>
      <c r="M95" s="16">
        <f>Mixed3!L279</f>
        <v>0</v>
      </c>
      <c r="N95" s="16">
        <f>Mixed3!M279</f>
        <v>0</v>
      </c>
      <c r="O95" s="73">
        <f>Mixed3!N279</f>
        <v>0</v>
      </c>
      <c r="P95" s="73">
        <f>Mixed3!O279</f>
        <v>0</v>
      </c>
      <c r="Q95" s="113"/>
    </row>
    <row r="96" spans="1:17" ht="15.6" x14ac:dyDescent="0.3">
      <c r="A96" s="16">
        <f t="shared" si="1"/>
        <v>93</v>
      </c>
      <c r="B96" s="9" t="str">
        <f>Mixed3!A282</f>
        <v>0/0</v>
      </c>
      <c r="C96" s="9">
        <f>Mixed3!B282</f>
        <v>0</v>
      </c>
      <c r="D96" s="16">
        <f>Mixed3!C282</f>
        <v>0</v>
      </c>
      <c r="E96" s="16">
        <f>Mixed3!D282</f>
        <v>0</v>
      </c>
      <c r="F96" s="16">
        <f>Mixed3!E282</f>
        <v>0</v>
      </c>
      <c r="G96" s="16">
        <f>Mixed3!F282</f>
        <v>0</v>
      </c>
      <c r="H96" s="16">
        <f>Mixed3!G282</f>
        <v>0</v>
      </c>
      <c r="I96" s="73">
        <f>Mixed3!H282</f>
        <v>0</v>
      </c>
      <c r="J96" s="16">
        <f>Mixed3!I282</f>
        <v>0</v>
      </c>
      <c r="K96" s="16">
        <f>Mixed3!J282</f>
        <v>0</v>
      </c>
      <c r="L96" s="16">
        <f>Mixed3!K282</f>
        <v>0</v>
      </c>
      <c r="M96" s="16">
        <f>Mixed3!L282</f>
        <v>0</v>
      </c>
      <c r="N96" s="16">
        <f>Mixed3!M282</f>
        <v>0</v>
      </c>
      <c r="O96" s="73">
        <f>Mixed3!N282</f>
        <v>0</v>
      </c>
      <c r="P96" s="73">
        <f>Mixed3!O282</f>
        <v>0</v>
      </c>
      <c r="Q96" s="113"/>
    </row>
    <row r="97" spans="1:17" ht="15.6" x14ac:dyDescent="0.3">
      <c r="A97" s="16">
        <f t="shared" si="1"/>
        <v>94</v>
      </c>
      <c r="B97" s="9" t="str">
        <f>Mixed3!A285</f>
        <v>0/0</v>
      </c>
      <c r="C97" s="9">
        <f>Mixed3!B285</f>
        <v>0</v>
      </c>
      <c r="D97" s="16">
        <f>Mixed3!C285</f>
        <v>0</v>
      </c>
      <c r="E97" s="16">
        <f>Mixed3!D285</f>
        <v>0</v>
      </c>
      <c r="F97" s="16">
        <f>Mixed3!E285</f>
        <v>0</v>
      </c>
      <c r="G97" s="16">
        <f>Mixed3!F285</f>
        <v>0</v>
      </c>
      <c r="H97" s="16">
        <f>Mixed3!G285</f>
        <v>0</v>
      </c>
      <c r="I97" s="73">
        <f>Mixed3!H285</f>
        <v>0</v>
      </c>
      <c r="J97" s="16">
        <f>Mixed3!I285</f>
        <v>0</v>
      </c>
      <c r="K97" s="16">
        <f>Mixed3!J285</f>
        <v>0</v>
      </c>
      <c r="L97" s="16">
        <f>Mixed3!K285</f>
        <v>0</v>
      </c>
      <c r="M97" s="16">
        <f>Mixed3!L285</f>
        <v>0</v>
      </c>
      <c r="N97" s="16">
        <f>Mixed3!M285</f>
        <v>0</v>
      </c>
      <c r="O97" s="73">
        <f>Mixed3!N285</f>
        <v>0</v>
      </c>
      <c r="P97" s="73">
        <f>Mixed3!O285</f>
        <v>0</v>
      </c>
      <c r="Q97" s="113"/>
    </row>
    <row r="98" spans="1:17" ht="15.6" x14ac:dyDescent="0.3">
      <c r="A98" s="16">
        <f t="shared" si="1"/>
        <v>95</v>
      </c>
      <c r="B98" s="9" t="str">
        <f>Mixed3!A288</f>
        <v>0/0</v>
      </c>
      <c r="C98" s="9">
        <f>Mixed3!B288</f>
        <v>0</v>
      </c>
      <c r="D98" s="16">
        <f>Mixed3!C288</f>
        <v>0</v>
      </c>
      <c r="E98" s="16">
        <f>Mixed3!D288</f>
        <v>0</v>
      </c>
      <c r="F98" s="16">
        <f>Mixed3!E288</f>
        <v>0</v>
      </c>
      <c r="G98" s="16">
        <f>Mixed3!F288</f>
        <v>0</v>
      </c>
      <c r="H98" s="16">
        <f>Mixed3!G288</f>
        <v>0</v>
      </c>
      <c r="I98" s="73">
        <f>Mixed3!H288</f>
        <v>0</v>
      </c>
      <c r="J98" s="16">
        <f>Mixed3!I288</f>
        <v>0</v>
      </c>
      <c r="K98" s="16">
        <f>Mixed3!J288</f>
        <v>0</v>
      </c>
      <c r="L98" s="16">
        <f>Mixed3!K288</f>
        <v>0</v>
      </c>
      <c r="M98" s="16">
        <f>Mixed3!L288</f>
        <v>0</v>
      </c>
      <c r="N98" s="16">
        <f>Mixed3!M288</f>
        <v>0</v>
      </c>
      <c r="O98" s="73">
        <f>Mixed3!N288</f>
        <v>0</v>
      </c>
      <c r="P98" s="73">
        <f>Mixed3!O288</f>
        <v>0</v>
      </c>
      <c r="Q98" s="113"/>
    </row>
    <row r="99" spans="1:17" ht="15.6" x14ac:dyDescent="0.3">
      <c r="A99" s="16">
        <f t="shared" si="1"/>
        <v>96</v>
      </c>
      <c r="B99" s="9" t="str">
        <f>Mixed3!A291</f>
        <v>0/0</v>
      </c>
      <c r="C99" s="9">
        <f>Mixed3!B291</f>
        <v>0</v>
      </c>
      <c r="D99" s="16">
        <f>Mixed3!C291</f>
        <v>0</v>
      </c>
      <c r="E99" s="16">
        <f>Mixed3!D291</f>
        <v>0</v>
      </c>
      <c r="F99" s="16">
        <f>Mixed3!E291</f>
        <v>0</v>
      </c>
      <c r="G99" s="16">
        <f>Mixed3!F291</f>
        <v>0</v>
      </c>
      <c r="H99" s="16">
        <f>Mixed3!G291</f>
        <v>0</v>
      </c>
      <c r="I99" s="73">
        <f>Mixed3!H291</f>
        <v>0</v>
      </c>
      <c r="J99" s="16">
        <f>Mixed3!I291</f>
        <v>0</v>
      </c>
      <c r="K99" s="16">
        <f>Mixed3!J291</f>
        <v>0</v>
      </c>
      <c r="L99" s="16">
        <f>Mixed3!K291</f>
        <v>0</v>
      </c>
      <c r="M99" s="16">
        <f>Mixed3!L291</f>
        <v>0</v>
      </c>
      <c r="N99" s="16">
        <f>Mixed3!M291</f>
        <v>0</v>
      </c>
      <c r="O99" s="73">
        <f>Mixed3!N291</f>
        <v>0</v>
      </c>
      <c r="P99" s="73">
        <f>Mixed3!O291</f>
        <v>0</v>
      </c>
      <c r="Q99" s="113"/>
    </row>
    <row r="100" spans="1:17" ht="15.6" x14ac:dyDescent="0.3">
      <c r="A100" s="16">
        <f t="shared" si="1"/>
        <v>97</v>
      </c>
      <c r="B100" s="9" t="str">
        <f>Mixed3!A294</f>
        <v>0/0</v>
      </c>
      <c r="C100" s="9">
        <f>Mixed3!B294</f>
        <v>0</v>
      </c>
      <c r="D100" s="16">
        <f>Mixed3!C294</f>
        <v>0</v>
      </c>
      <c r="E100" s="16">
        <f>Mixed3!D294</f>
        <v>0</v>
      </c>
      <c r="F100" s="16">
        <f>Mixed3!E294</f>
        <v>0</v>
      </c>
      <c r="G100" s="16">
        <f>Mixed3!F294</f>
        <v>0</v>
      </c>
      <c r="H100" s="16">
        <f>Mixed3!G294</f>
        <v>0</v>
      </c>
      <c r="I100" s="73">
        <f>Mixed3!H294</f>
        <v>0</v>
      </c>
      <c r="J100" s="16">
        <f>Mixed3!I294</f>
        <v>0</v>
      </c>
      <c r="K100" s="16">
        <f>Mixed3!J294</f>
        <v>0</v>
      </c>
      <c r="L100" s="16">
        <f>Mixed3!K294</f>
        <v>0</v>
      </c>
      <c r="M100" s="16">
        <f>Mixed3!L294</f>
        <v>0</v>
      </c>
      <c r="N100" s="16">
        <f>Mixed3!M294</f>
        <v>0</v>
      </c>
      <c r="O100" s="73">
        <f>Mixed3!N294</f>
        <v>0</v>
      </c>
      <c r="P100" s="73">
        <f>Mixed3!O294</f>
        <v>0</v>
      </c>
      <c r="Q100" s="113"/>
    </row>
    <row r="101" spans="1:17" ht="15.6" x14ac:dyDescent="0.3">
      <c r="A101" s="16">
        <f t="shared" si="1"/>
        <v>98</v>
      </c>
      <c r="B101" s="9" t="str">
        <f>Mixed3!A297</f>
        <v>0/0</v>
      </c>
      <c r="C101" s="9">
        <f>Mixed3!B297</f>
        <v>0</v>
      </c>
      <c r="D101" s="16">
        <f>Mixed3!C297</f>
        <v>0</v>
      </c>
      <c r="E101" s="16">
        <f>Mixed3!D297</f>
        <v>0</v>
      </c>
      <c r="F101" s="16">
        <f>Mixed3!E297</f>
        <v>0</v>
      </c>
      <c r="G101" s="16">
        <f>Mixed3!F297</f>
        <v>0</v>
      </c>
      <c r="H101" s="16">
        <f>Mixed3!G297</f>
        <v>0</v>
      </c>
      <c r="I101" s="73">
        <f>Mixed3!H297</f>
        <v>0</v>
      </c>
      <c r="J101" s="16">
        <f>Mixed3!I297</f>
        <v>0</v>
      </c>
      <c r="K101" s="16">
        <f>Mixed3!J297</f>
        <v>0</v>
      </c>
      <c r="L101" s="16">
        <f>Mixed3!K297</f>
        <v>0</v>
      </c>
      <c r="M101" s="16">
        <f>Mixed3!L297</f>
        <v>0</v>
      </c>
      <c r="N101" s="16">
        <f>Mixed3!M297</f>
        <v>0</v>
      </c>
      <c r="O101" s="73">
        <f>Mixed3!N297</f>
        <v>0</v>
      </c>
      <c r="P101" s="73">
        <f>Mixed3!O297</f>
        <v>0</v>
      </c>
      <c r="Q101" s="113"/>
    </row>
    <row r="102" spans="1:17" ht="15.6" x14ac:dyDescent="0.3">
      <c r="A102" s="16">
        <f t="shared" si="1"/>
        <v>99</v>
      </c>
      <c r="B102" s="9" t="str">
        <f>Mixed3!A300</f>
        <v>0/0</v>
      </c>
      <c r="C102" s="9">
        <f>Mixed3!B300</f>
        <v>0</v>
      </c>
      <c r="D102" s="16">
        <f>Mixed3!C300</f>
        <v>0</v>
      </c>
      <c r="E102" s="16">
        <f>Mixed3!D300</f>
        <v>0</v>
      </c>
      <c r="F102" s="16">
        <f>Mixed3!E300</f>
        <v>0</v>
      </c>
      <c r="G102" s="16">
        <f>Mixed3!F300</f>
        <v>0</v>
      </c>
      <c r="H102" s="16">
        <f>Mixed3!G300</f>
        <v>0</v>
      </c>
      <c r="I102" s="73">
        <f>Mixed3!H300</f>
        <v>0</v>
      </c>
      <c r="J102" s="16">
        <f>Mixed3!I300</f>
        <v>0</v>
      </c>
      <c r="K102" s="16">
        <f>Mixed3!J300</f>
        <v>0</v>
      </c>
      <c r="L102" s="16">
        <f>Mixed3!K300</f>
        <v>0</v>
      </c>
      <c r="M102" s="16">
        <f>Mixed3!L300</f>
        <v>0</v>
      </c>
      <c r="N102" s="16">
        <f>Mixed3!M300</f>
        <v>0</v>
      </c>
      <c r="O102" s="73">
        <f>Mixed3!N300</f>
        <v>0</v>
      </c>
      <c r="P102" s="73">
        <f>Mixed3!O300</f>
        <v>0</v>
      </c>
      <c r="Q102" s="113"/>
    </row>
    <row r="103" spans="1:17" ht="15.6" x14ac:dyDescent="0.3">
      <c r="A103" s="16">
        <f t="shared" si="1"/>
        <v>100</v>
      </c>
      <c r="B103" s="9" t="str">
        <f>Mixed3!A303</f>
        <v>0/0</v>
      </c>
      <c r="C103" s="9">
        <f>Mixed3!B303</f>
        <v>0</v>
      </c>
      <c r="D103" s="16">
        <f>Mixed3!C303</f>
        <v>0</v>
      </c>
      <c r="E103" s="16">
        <f>Mixed3!D303</f>
        <v>0</v>
      </c>
      <c r="F103" s="16">
        <f>Mixed3!E303</f>
        <v>0</v>
      </c>
      <c r="G103" s="16">
        <f>Mixed3!F303</f>
        <v>0</v>
      </c>
      <c r="H103" s="16">
        <f>Mixed3!G303</f>
        <v>0</v>
      </c>
      <c r="I103" s="73">
        <f>Mixed3!H303</f>
        <v>0</v>
      </c>
      <c r="J103" s="16">
        <f>Mixed3!I303</f>
        <v>0</v>
      </c>
      <c r="K103" s="16">
        <f>Mixed3!J303</f>
        <v>0</v>
      </c>
      <c r="L103" s="16">
        <f>Mixed3!K303</f>
        <v>0</v>
      </c>
      <c r="M103" s="16">
        <f>Mixed3!L303</f>
        <v>0</v>
      </c>
      <c r="N103" s="16">
        <f>Mixed3!M303</f>
        <v>0</v>
      </c>
      <c r="O103" s="73">
        <f>Mixed3!N303</f>
        <v>0</v>
      </c>
      <c r="P103" s="73">
        <f>Mixed3!O303</f>
        <v>0</v>
      </c>
      <c r="Q103" s="113"/>
    </row>
    <row r="104" spans="1:17" ht="15.6" x14ac:dyDescent="0.3">
      <c r="D104" s="15"/>
      <c r="E104" s="15"/>
      <c r="F104" s="15"/>
      <c r="G104" s="15"/>
      <c r="H104" s="15"/>
      <c r="I104" s="83"/>
      <c r="J104" s="15"/>
      <c r="K104" s="15"/>
      <c r="L104" s="15"/>
      <c r="M104" s="15"/>
      <c r="N104" s="15"/>
      <c r="O104" s="83"/>
      <c r="P104" s="83"/>
    </row>
    <row r="105" spans="1:17" ht="15.6" x14ac:dyDescent="0.3">
      <c r="D105" s="15"/>
      <c r="E105" s="15"/>
      <c r="F105" s="15"/>
      <c r="G105" s="15"/>
      <c r="H105" s="15"/>
      <c r="I105" s="83"/>
      <c r="J105" s="15"/>
      <c r="K105" s="15"/>
      <c r="L105" s="15"/>
      <c r="M105" s="15"/>
      <c r="N105" s="15"/>
      <c r="O105" s="83"/>
      <c r="P105" s="83"/>
    </row>
    <row r="106" spans="1:17" ht="15.6" x14ac:dyDescent="0.3">
      <c r="D106" s="15"/>
      <c r="E106" s="15"/>
      <c r="F106" s="15"/>
      <c r="G106" s="15"/>
      <c r="H106" s="15"/>
      <c r="I106" s="83"/>
      <c r="J106" s="15"/>
      <c r="K106" s="15"/>
      <c r="L106" s="15"/>
      <c r="M106" s="15"/>
      <c r="N106" s="15"/>
      <c r="O106" s="83"/>
      <c r="P106" s="83"/>
    </row>
    <row r="107" spans="1:17" ht="15.6" x14ac:dyDescent="0.3">
      <c r="D107" s="15"/>
      <c r="E107" s="15"/>
      <c r="F107" s="15"/>
      <c r="G107" s="15"/>
      <c r="H107" s="15"/>
      <c r="I107" s="83"/>
      <c r="J107" s="15"/>
      <c r="K107" s="15"/>
      <c r="L107" s="15"/>
      <c r="M107" s="15"/>
      <c r="N107" s="15"/>
      <c r="O107" s="83"/>
      <c r="P107" s="83"/>
    </row>
    <row r="108" spans="1:17" ht="15.6" x14ac:dyDescent="0.3">
      <c r="D108" s="15"/>
      <c r="E108" s="15"/>
      <c r="F108" s="15"/>
      <c r="G108" s="15"/>
      <c r="H108" s="15"/>
      <c r="I108" s="83"/>
      <c r="J108" s="15"/>
      <c r="K108" s="15"/>
      <c r="L108" s="15"/>
      <c r="M108" s="15"/>
      <c r="N108" s="15"/>
      <c r="O108" s="83"/>
      <c r="P108" s="83"/>
    </row>
    <row r="109" spans="1:17" ht="15.6" x14ac:dyDescent="0.3">
      <c r="D109" s="15"/>
      <c r="E109" s="15"/>
      <c r="F109" s="15"/>
      <c r="G109" s="15"/>
      <c r="H109" s="15"/>
      <c r="I109" s="83"/>
      <c r="J109" s="15"/>
      <c r="K109" s="15"/>
      <c r="L109" s="15"/>
      <c r="M109" s="15"/>
      <c r="N109" s="15"/>
      <c r="O109" s="83"/>
      <c r="P109" s="83"/>
    </row>
    <row r="110" spans="1:17" ht="15.6" x14ac:dyDescent="0.3">
      <c r="D110" s="15"/>
      <c r="E110" s="15"/>
      <c r="F110" s="15"/>
      <c r="G110" s="15"/>
      <c r="H110" s="15"/>
      <c r="I110" s="83"/>
      <c r="J110" s="15"/>
      <c r="K110" s="15"/>
      <c r="L110" s="15"/>
      <c r="M110" s="15"/>
      <c r="N110" s="15"/>
      <c r="O110" s="83"/>
      <c r="P110" s="83"/>
    </row>
    <row r="111" spans="1:17" ht="15.6" x14ac:dyDescent="0.3">
      <c r="D111" s="15"/>
      <c r="E111" s="15"/>
      <c r="F111" s="15"/>
      <c r="G111" s="15"/>
      <c r="H111" s="15"/>
      <c r="I111" s="83"/>
      <c r="J111" s="15"/>
      <c r="K111" s="15"/>
      <c r="L111" s="15"/>
      <c r="M111" s="15"/>
      <c r="N111" s="15"/>
      <c r="O111" s="83"/>
      <c r="P111" s="83"/>
    </row>
    <row r="112" spans="1:17" ht="15.6" x14ac:dyDescent="0.3">
      <c r="D112" s="15"/>
      <c r="E112" s="15"/>
      <c r="F112" s="15"/>
      <c r="G112" s="15"/>
      <c r="H112" s="15"/>
      <c r="I112" s="83"/>
      <c r="J112" s="15"/>
      <c r="K112" s="15"/>
      <c r="L112" s="15"/>
      <c r="M112" s="15"/>
      <c r="N112" s="15"/>
      <c r="O112" s="83"/>
      <c r="P112" s="83"/>
    </row>
    <row r="113" spans="4:16" ht="15.6" x14ac:dyDescent="0.3">
      <c r="D113" s="15"/>
      <c r="E113" s="15"/>
      <c r="F113" s="15"/>
      <c r="G113" s="15"/>
      <c r="H113" s="15"/>
      <c r="I113" s="83"/>
      <c r="J113" s="15"/>
      <c r="K113" s="15"/>
      <c r="L113" s="15"/>
      <c r="M113" s="15"/>
      <c r="N113" s="15"/>
      <c r="O113" s="83"/>
      <c r="P113" s="83"/>
    </row>
    <row r="114" spans="4:16" ht="15.6" x14ac:dyDescent="0.3">
      <c r="D114" s="15"/>
      <c r="E114" s="15"/>
      <c r="F114" s="15"/>
      <c r="G114" s="15"/>
      <c r="H114" s="15"/>
      <c r="I114" s="83"/>
      <c r="J114" s="15"/>
      <c r="K114" s="15"/>
      <c r="L114" s="15"/>
      <c r="M114" s="15"/>
      <c r="N114" s="15"/>
      <c r="O114" s="83"/>
      <c r="P114" s="83"/>
    </row>
    <row r="115" spans="4:16" ht="15.6" x14ac:dyDescent="0.3">
      <c r="D115" s="15"/>
      <c r="E115" s="15"/>
      <c r="F115" s="15"/>
      <c r="G115" s="15"/>
      <c r="H115" s="15"/>
      <c r="I115" s="83"/>
      <c r="J115" s="15"/>
      <c r="K115" s="15"/>
      <c r="L115" s="15"/>
      <c r="M115" s="15"/>
      <c r="N115" s="15"/>
      <c r="O115" s="83"/>
      <c r="P115" s="83"/>
    </row>
    <row r="116" spans="4:16" ht="15.6" x14ac:dyDescent="0.3">
      <c r="D116" s="15"/>
      <c r="E116" s="15"/>
      <c r="F116" s="15"/>
      <c r="G116" s="15"/>
      <c r="H116" s="15"/>
      <c r="I116" s="83"/>
      <c r="J116" s="15"/>
      <c r="K116" s="15"/>
      <c r="L116" s="15"/>
      <c r="M116" s="15"/>
      <c r="N116" s="15"/>
      <c r="O116" s="83"/>
      <c r="P116" s="83"/>
    </row>
    <row r="117" spans="4:16" ht="15.6" x14ac:dyDescent="0.3">
      <c r="D117" s="15"/>
      <c r="E117" s="15"/>
      <c r="F117" s="15"/>
      <c r="G117" s="15"/>
      <c r="H117" s="15"/>
      <c r="I117" s="83"/>
      <c r="J117" s="15"/>
      <c r="K117" s="15"/>
      <c r="L117" s="15"/>
      <c r="M117" s="15"/>
      <c r="N117" s="15"/>
      <c r="O117" s="83"/>
      <c r="P117" s="83"/>
    </row>
    <row r="118" spans="4:16" ht="15.6" x14ac:dyDescent="0.3">
      <c r="D118" s="15"/>
      <c r="E118" s="15"/>
      <c r="F118" s="15"/>
      <c r="G118" s="15"/>
      <c r="H118" s="15"/>
      <c r="I118" s="83"/>
      <c r="J118" s="15"/>
      <c r="K118" s="15"/>
      <c r="L118" s="15"/>
      <c r="M118" s="15"/>
      <c r="N118" s="15"/>
      <c r="O118" s="83"/>
      <c r="P118" s="83"/>
    </row>
    <row r="119" spans="4:16" ht="15.6" x14ac:dyDescent="0.3">
      <c r="D119" s="15"/>
      <c r="E119" s="15"/>
      <c r="F119" s="15"/>
      <c r="G119" s="15"/>
      <c r="H119" s="15"/>
      <c r="I119" s="83"/>
      <c r="J119" s="15"/>
      <c r="K119" s="15"/>
      <c r="L119" s="15"/>
      <c r="M119" s="15"/>
      <c r="N119" s="15"/>
      <c r="O119" s="83"/>
      <c r="P119" s="83"/>
    </row>
    <row r="120" spans="4:16" ht="15.6" x14ac:dyDescent="0.3">
      <c r="D120" s="15"/>
      <c r="E120" s="15"/>
      <c r="F120" s="15"/>
      <c r="G120" s="15"/>
      <c r="H120" s="15"/>
      <c r="I120" s="83"/>
      <c r="J120" s="15"/>
      <c r="K120" s="15"/>
      <c r="L120" s="15"/>
      <c r="M120" s="15"/>
      <c r="N120" s="15"/>
      <c r="O120" s="83"/>
      <c r="P120" s="83"/>
    </row>
    <row r="121" spans="4:16" ht="15.6" x14ac:dyDescent="0.3">
      <c r="D121" s="15"/>
      <c r="E121" s="15"/>
      <c r="F121" s="15"/>
      <c r="G121" s="15"/>
      <c r="H121" s="15"/>
      <c r="I121" s="83"/>
      <c r="J121" s="15"/>
      <c r="K121" s="15"/>
      <c r="L121" s="15"/>
      <c r="M121" s="15"/>
      <c r="N121" s="15"/>
      <c r="O121" s="83"/>
      <c r="P121" s="83"/>
    </row>
    <row r="122" spans="4:16" ht="15.6" x14ac:dyDescent="0.3">
      <c r="D122" s="15"/>
      <c r="E122" s="15"/>
      <c r="F122" s="15"/>
      <c r="G122" s="15"/>
      <c r="H122" s="15"/>
      <c r="I122" s="83"/>
      <c r="J122" s="15"/>
      <c r="K122" s="15"/>
      <c r="L122" s="15"/>
      <c r="M122" s="15"/>
      <c r="N122" s="15"/>
      <c r="O122" s="83"/>
      <c r="P122" s="83"/>
    </row>
    <row r="123" spans="4:16" ht="15.6" x14ac:dyDescent="0.3">
      <c r="D123" s="15"/>
      <c r="E123" s="15"/>
      <c r="F123" s="15"/>
      <c r="G123" s="15"/>
      <c r="H123" s="15"/>
      <c r="I123" s="83"/>
      <c r="J123" s="15"/>
      <c r="K123" s="15"/>
      <c r="L123" s="15"/>
      <c r="M123" s="15"/>
      <c r="N123" s="15"/>
      <c r="O123" s="83"/>
      <c r="P123" s="83"/>
    </row>
    <row r="124" spans="4:16" ht="15.6" x14ac:dyDescent="0.3">
      <c r="D124" s="15"/>
      <c r="E124" s="15"/>
      <c r="F124" s="15"/>
      <c r="G124" s="15"/>
      <c r="H124" s="15"/>
      <c r="I124" s="83"/>
      <c r="J124" s="15"/>
      <c r="K124" s="15"/>
      <c r="L124" s="15"/>
      <c r="M124" s="15"/>
      <c r="N124" s="15"/>
      <c r="O124" s="83"/>
      <c r="P124" s="83"/>
    </row>
    <row r="125" spans="4:16" ht="15.6" x14ac:dyDescent="0.3">
      <c r="D125" s="15"/>
      <c r="E125" s="15"/>
      <c r="F125" s="15"/>
      <c r="G125" s="15"/>
      <c r="H125" s="15"/>
      <c r="I125" s="83"/>
      <c r="J125" s="15"/>
      <c r="K125" s="15"/>
      <c r="L125" s="15"/>
      <c r="M125" s="15"/>
      <c r="N125" s="15"/>
      <c r="O125" s="83"/>
      <c r="P125" s="83"/>
    </row>
    <row r="126" spans="4:16" ht="15.6" x14ac:dyDescent="0.3">
      <c r="D126" s="15"/>
      <c r="E126" s="15"/>
      <c r="F126" s="15"/>
      <c r="G126" s="15"/>
      <c r="H126" s="15"/>
      <c r="I126" s="83"/>
      <c r="J126" s="15"/>
      <c r="K126" s="15"/>
      <c r="L126" s="15"/>
      <c r="M126" s="15"/>
      <c r="N126" s="15"/>
      <c r="O126" s="83"/>
      <c r="P126" s="83"/>
    </row>
    <row r="127" spans="4:16" ht="15.6" x14ac:dyDescent="0.3">
      <c r="D127" s="15"/>
      <c r="E127" s="15"/>
      <c r="F127" s="15"/>
      <c r="G127" s="15"/>
      <c r="H127" s="15"/>
      <c r="I127" s="83"/>
      <c r="J127" s="15"/>
      <c r="K127" s="15"/>
      <c r="L127" s="15"/>
      <c r="M127" s="15"/>
      <c r="N127" s="15"/>
      <c r="O127" s="83"/>
      <c r="P127" s="83"/>
    </row>
    <row r="128" spans="4:16" ht="15.6" x14ac:dyDescent="0.3">
      <c r="D128" s="15"/>
      <c r="E128" s="15"/>
      <c r="F128" s="15"/>
      <c r="G128" s="15"/>
      <c r="H128" s="15"/>
      <c r="I128" s="83"/>
      <c r="J128" s="15"/>
      <c r="K128" s="15"/>
      <c r="L128" s="15"/>
      <c r="M128" s="15"/>
      <c r="N128" s="15"/>
      <c r="O128" s="83"/>
      <c r="P128" s="83"/>
    </row>
    <row r="129" spans="4:16" ht="15.6" x14ac:dyDescent="0.3">
      <c r="D129" s="15"/>
      <c r="E129" s="15"/>
      <c r="F129" s="15"/>
      <c r="G129" s="15"/>
      <c r="H129" s="15"/>
      <c r="I129" s="83"/>
      <c r="J129" s="15"/>
      <c r="K129" s="15"/>
      <c r="L129" s="15"/>
      <c r="M129" s="15"/>
      <c r="N129" s="15"/>
      <c r="O129" s="83"/>
      <c r="P129" s="83"/>
    </row>
    <row r="130" spans="4:16" ht="15.6" x14ac:dyDescent="0.3">
      <c r="D130" s="15"/>
      <c r="E130" s="15"/>
      <c r="F130" s="15"/>
      <c r="G130" s="15"/>
      <c r="H130" s="15"/>
      <c r="I130" s="83"/>
      <c r="J130" s="15"/>
      <c r="K130" s="15"/>
      <c r="L130" s="15"/>
      <c r="M130" s="15"/>
      <c r="N130" s="15"/>
      <c r="O130" s="83"/>
      <c r="P130" s="83"/>
    </row>
    <row r="131" spans="4:16" ht="15.6" x14ac:dyDescent="0.3">
      <c r="D131" s="15"/>
      <c r="E131" s="15"/>
      <c r="F131" s="15"/>
      <c r="G131" s="15"/>
      <c r="H131" s="15"/>
      <c r="I131" s="83"/>
      <c r="J131" s="15"/>
      <c r="K131" s="15"/>
      <c r="L131" s="15"/>
      <c r="M131" s="15"/>
      <c r="N131" s="15"/>
      <c r="O131" s="83"/>
      <c r="P131" s="83"/>
    </row>
    <row r="132" spans="4:16" ht="15.6" x14ac:dyDescent="0.3">
      <c r="D132" s="15"/>
      <c r="E132" s="15"/>
      <c r="F132" s="15"/>
      <c r="G132" s="15"/>
      <c r="H132" s="15"/>
      <c r="I132" s="83"/>
      <c r="J132" s="15"/>
      <c r="K132" s="15"/>
      <c r="L132" s="15"/>
      <c r="M132" s="15"/>
      <c r="N132" s="15"/>
      <c r="O132" s="83"/>
      <c r="P132" s="83"/>
    </row>
    <row r="133" spans="4:16" ht="15.6" x14ac:dyDescent="0.3">
      <c r="D133" s="15"/>
      <c r="E133" s="15"/>
      <c r="F133" s="15"/>
      <c r="G133" s="15"/>
      <c r="H133" s="15"/>
      <c r="I133" s="83"/>
      <c r="J133" s="15"/>
      <c r="K133" s="15"/>
      <c r="L133" s="15"/>
      <c r="M133" s="15"/>
      <c r="N133" s="15"/>
      <c r="O133" s="83"/>
      <c r="P133" s="83"/>
    </row>
    <row r="134" spans="4:16" ht="15.6" x14ac:dyDescent="0.3">
      <c r="D134" s="15"/>
      <c r="E134" s="15"/>
      <c r="F134" s="15"/>
      <c r="G134" s="15"/>
      <c r="H134" s="15"/>
      <c r="I134" s="83"/>
      <c r="J134" s="15"/>
      <c r="K134" s="15"/>
      <c r="L134" s="15"/>
      <c r="M134" s="15"/>
      <c r="N134" s="15"/>
      <c r="O134" s="83"/>
      <c r="P134" s="83"/>
    </row>
    <row r="135" spans="4:16" ht="15.6" x14ac:dyDescent="0.3">
      <c r="D135" s="15"/>
      <c r="E135" s="15"/>
      <c r="F135" s="15"/>
      <c r="G135" s="15"/>
      <c r="H135" s="15"/>
      <c r="I135" s="83"/>
      <c r="J135" s="15"/>
      <c r="K135" s="15"/>
      <c r="L135" s="15"/>
      <c r="M135" s="15"/>
      <c r="N135" s="15"/>
      <c r="O135" s="83"/>
      <c r="P135" s="83"/>
    </row>
    <row r="136" spans="4:16" ht="15.6" x14ac:dyDescent="0.3">
      <c r="D136" s="15"/>
      <c r="E136" s="15"/>
      <c r="F136" s="15"/>
      <c r="G136" s="15"/>
      <c r="H136" s="15"/>
      <c r="I136" s="83"/>
      <c r="J136" s="15"/>
      <c r="K136" s="15"/>
      <c r="L136" s="15"/>
      <c r="M136" s="15"/>
      <c r="N136" s="15"/>
      <c r="O136" s="83"/>
      <c r="P136" s="83"/>
    </row>
    <row r="137" spans="4:16" ht="15.6" x14ac:dyDescent="0.3">
      <c r="D137" s="15"/>
      <c r="E137" s="15"/>
      <c r="F137" s="15"/>
      <c r="G137" s="15"/>
      <c r="H137" s="15"/>
      <c r="I137" s="83"/>
      <c r="J137" s="15"/>
      <c r="K137" s="15"/>
      <c r="L137" s="15"/>
      <c r="M137" s="15"/>
      <c r="N137" s="15"/>
      <c r="O137" s="83"/>
      <c r="P137" s="83"/>
    </row>
    <row r="138" spans="4:16" ht="15.6" x14ac:dyDescent="0.3">
      <c r="D138" s="15"/>
      <c r="E138" s="15"/>
      <c r="F138" s="15"/>
      <c r="G138" s="15"/>
      <c r="H138" s="15"/>
      <c r="I138" s="83"/>
      <c r="J138" s="15"/>
      <c r="K138" s="15"/>
      <c r="L138" s="15"/>
      <c r="M138" s="15"/>
      <c r="N138" s="15"/>
      <c r="O138" s="83"/>
      <c r="P138" s="83"/>
    </row>
    <row r="139" spans="4:16" ht="15.6" x14ac:dyDescent="0.3">
      <c r="D139" s="15"/>
      <c r="E139" s="15"/>
      <c r="F139" s="15"/>
      <c r="G139" s="15"/>
      <c r="H139" s="15"/>
      <c r="I139" s="83"/>
      <c r="J139" s="15"/>
      <c r="K139" s="15"/>
      <c r="L139" s="15"/>
      <c r="M139" s="15"/>
      <c r="N139" s="15"/>
      <c r="O139" s="83"/>
      <c r="P139" s="83"/>
    </row>
    <row r="140" spans="4:16" ht="15.6" x14ac:dyDescent="0.3">
      <c r="D140" s="15"/>
      <c r="E140" s="15"/>
      <c r="F140" s="15"/>
      <c r="G140" s="15"/>
      <c r="H140" s="15"/>
      <c r="I140" s="83"/>
      <c r="J140" s="15"/>
      <c r="K140" s="15"/>
      <c r="L140" s="15"/>
      <c r="M140" s="15"/>
      <c r="N140" s="15"/>
      <c r="O140" s="83"/>
      <c r="P140" s="83"/>
    </row>
    <row r="141" spans="4:16" ht="15.6" x14ac:dyDescent="0.3">
      <c r="D141" s="15"/>
      <c r="E141" s="15"/>
      <c r="F141" s="15"/>
      <c r="G141" s="15"/>
      <c r="H141" s="15"/>
      <c r="I141" s="83"/>
      <c r="J141" s="15"/>
      <c r="K141" s="15"/>
      <c r="L141" s="15"/>
      <c r="M141" s="15"/>
      <c r="N141" s="15"/>
      <c r="O141" s="83"/>
      <c r="P141" s="83"/>
    </row>
    <row r="142" spans="4:16" ht="15.6" x14ac:dyDescent="0.3">
      <c r="D142" s="15"/>
      <c r="E142" s="15"/>
      <c r="F142" s="15"/>
      <c r="G142" s="15"/>
      <c r="H142" s="15"/>
      <c r="I142" s="83"/>
      <c r="J142" s="15"/>
      <c r="K142" s="15"/>
      <c r="L142" s="15"/>
      <c r="M142" s="15"/>
      <c r="N142" s="15"/>
      <c r="O142" s="83"/>
      <c r="P142" s="83"/>
    </row>
    <row r="143" spans="4:16" ht="15.6" x14ac:dyDescent="0.3">
      <c r="D143" s="15"/>
      <c r="E143" s="15"/>
      <c r="F143" s="15"/>
      <c r="G143" s="15"/>
      <c r="H143" s="15"/>
      <c r="I143" s="83"/>
      <c r="J143" s="15"/>
      <c r="K143" s="15"/>
      <c r="L143" s="15"/>
      <c r="M143" s="15"/>
      <c r="N143" s="15"/>
      <c r="O143" s="83"/>
      <c r="P143" s="83"/>
    </row>
    <row r="144" spans="4:16" ht="15.6" x14ac:dyDescent="0.3">
      <c r="D144" s="15"/>
      <c r="E144" s="15"/>
      <c r="F144" s="15"/>
      <c r="G144" s="15"/>
      <c r="H144" s="15"/>
      <c r="I144" s="83"/>
      <c r="J144" s="15"/>
      <c r="K144" s="15"/>
      <c r="L144" s="15"/>
      <c r="M144" s="15"/>
      <c r="N144" s="15"/>
      <c r="O144" s="83"/>
      <c r="P144" s="83"/>
    </row>
    <row r="145" spans="4:16" ht="15.6" x14ac:dyDescent="0.3">
      <c r="D145" s="15"/>
      <c r="E145" s="15"/>
      <c r="F145" s="15"/>
      <c r="G145" s="15"/>
      <c r="H145" s="15"/>
      <c r="I145" s="83"/>
      <c r="J145" s="15"/>
      <c r="K145" s="15"/>
      <c r="L145" s="15"/>
      <c r="M145" s="15"/>
      <c r="N145" s="15"/>
      <c r="O145" s="83"/>
      <c r="P145" s="83"/>
    </row>
    <row r="146" spans="4:16" ht="15.6" x14ac:dyDescent="0.3">
      <c r="D146" s="15"/>
      <c r="E146" s="15"/>
      <c r="F146" s="15"/>
      <c r="G146" s="15"/>
      <c r="H146" s="15"/>
      <c r="I146" s="83"/>
      <c r="J146" s="15"/>
      <c r="K146" s="15"/>
      <c r="L146" s="15"/>
      <c r="M146" s="15"/>
      <c r="N146" s="15"/>
      <c r="O146" s="83"/>
      <c r="P146" s="83"/>
    </row>
    <row r="147" spans="4:16" ht="15.6" x14ac:dyDescent="0.3">
      <c r="D147" s="15"/>
      <c r="E147" s="15"/>
      <c r="F147" s="15"/>
      <c r="G147" s="15"/>
      <c r="H147" s="15"/>
      <c r="I147" s="83"/>
      <c r="J147" s="15"/>
      <c r="K147" s="15"/>
      <c r="L147" s="15"/>
      <c r="M147" s="15"/>
      <c r="N147" s="15"/>
      <c r="O147" s="83"/>
      <c r="P147" s="83"/>
    </row>
    <row r="148" spans="4:16" ht="15.6" x14ac:dyDescent="0.3">
      <c r="D148" s="15"/>
      <c r="E148" s="15"/>
      <c r="F148" s="15"/>
      <c r="G148" s="15"/>
      <c r="H148" s="15"/>
      <c r="I148" s="83"/>
      <c r="J148" s="15"/>
      <c r="K148" s="15"/>
      <c r="L148" s="15"/>
      <c r="M148" s="15"/>
      <c r="N148" s="15"/>
      <c r="O148" s="83"/>
      <c r="P148" s="83"/>
    </row>
    <row r="149" spans="4:16" ht="15.6" x14ac:dyDescent="0.3">
      <c r="D149" s="15"/>
      <c r="E149" s="15"/>
      <c r="F149" s="15"/>
      <c r="G149" s="15"/>
      <c r="H149" s="15"/>
      <c r="I149" s="83"/>
      <c r="J149" s="15"/>
      <c r="K149" s="15"/>
      <c r="L149" s="15"/>
      <c r="M149" s="15"/>
      <c r="N149" s="15"/>
      <c r="O149" s="83"/>
      <c r="P149" s="83"/>
    </row>
    <row r="150" spans="4:16" ht="15.6" x14ac:dyDescent="0.3">
      <c r="D150" s="15"/>
      <c r="E150" s="15"/>
      <c r="F150" s="15"/>
      <c r="G150" s="15"/>
      <c r="H150" s="15"/>
      <c r="I150" s="83"/>
      <c r="J150" s="15"/>
      <c r="K150" s="15"/>
      <c r="L150" s="15"/>
      <c r="M150" s="15"/>
      <c r="N150" s="15"/>
      <c r="O150" s="83"/>
      <c r="P150" s="83"/>
    </row>
    <row r="151" spans="4:16" ht="15.6" x14ac:dyDescent="0.3">
      <c r="D151" s="15"/>
      <c r="E151" s="15"/>
      <c r="F151" s="15"/>
      <c r="G151" s="15"/>
      <c r="H151" s="15"/>
      <c r="I151" s="83"/>
      <c r="J151" s="15"/>
      <c r="K151" s="15"/>
      <c r="L151" s="15"/>
      <c r="M151" s="15"/>
      <c r="N151" s="15"/>
      <c r="O151" s="83"/>
      <c r="P151" s="83"/>
    </row>
    <row r="152" spans="4:16" ht="15.6" x14ac:dyDescent="0.3">
      <c r="D152" s="15"/>
      <c r="E152" s="15"/>
      <c r="F152" s="15"/>
      <c r="G152" s="15"/>
      <c r="H152" s="15"/>
      <c r="I152" s="83"/>
      <c r="J152" s="15"/>
      <c r="K152" s="15"/>
      <c r="L152" s="15"/>
      <c r="M152" s="15"/>
      <c r="N152" s="15"/>
      <c r="O152" s="83"/>
      <c r="P152" s="83"/>
    </row>
    <row r="153" spans="4:16" ht="15.6" x14ac:dyDescent="0.3">
      <c r="D153" s="15"/>
      <c r="E153" s="15"/>
      <c r="F153" s="15"/>
      <c r="G153" s="15"/>
      <c r="H153" s="15"/>
      <c r="I153" s="83"/>
      <c r="J153" s="15"/>
      <c r="K153" s="15"/>
      <c r="L153" s="15"/>
      <c r="M153" s="15"/>
      <c r="N153" s="15"/>
      <c r="O153" s="83"/>
      <c r="P153" s="83"/>
    </row>
    <row r="154" spans="4:16" ht="15.6" x14ac:dyDescent="0.3">
      <c r="D154" s="15"/>
      <c r="E154" s="15"/>
      <c r="F154" s="15"/>
      <c r="G154" s="15"/>
      <c r="H154" s="15"/>
      <c r="I154" s="83"/>
      <c r="J154" s="15"/>
      <c r="K154" s="15"/>
      <c r="L154" s="15"/>
      <c r="M154" s="15"/>
      <c r="N154" s="15"/>
      <c r="O154" s="83"/>
      <c r="P154" s="83"/>
    </row>
    <row r="155" spans="4:16" ht="15.6" x14ac:dyDescent="0.3">
      <c r="D155" s="15"/>
      <c r="E155" s="15"/>
      <c r="F155" s="15"/>
      <c r="G155" s="15"/>
      <c r="H155" s="15"/>
      <c r="I155" s="83"/>
      <c r="J155" s="15"/>
      <c r="K155" s="15"/>
      <c r="L155" s="15"/>
      <c r="M155" s="15"/>
      <c r="N155" s="15"/>
      <c r="O155" s="83"/>
      <c r="P155" s="83"/>
    </row>
    <row r="156" spans="4:16" ht="15.6" x14ac:dyDescent="0.3">
      <c r="D156" s="15"/>
      <c r="E156" s="15"/>
      <c r="F156" s="15"/>
      <c r="G156" s="15"/>
      <c r="H156" s="15"/>
      <c r="I156" s="83"/>
      <c r="J156" s="15"/>
      <c r="K156" s="15"/>
      <c r="L156" s="15"/>
      <c r="M156" s="15"/>
      <c r="N156" s="15"/>
      <c r="O156" s="83"/>
      <c r="P156" s="83"/>
    </row>
    <row r="157" spans="4:16" ht="15.6" x14ac:dyDescent="0.3">
      <c r="D157" s="15"/>
      <c r="E157" s="15"/>
      <c r="F157" s="15"/>
      <c r="G157" s="15"/>
      <c r="H157" s="15"/>
      <c r="I157" s="83"/>
      <c r="J157" s="15"/>
      <c r="K157" s="15"/>
      <c r="L157" s="15"/>
      <c r="M157" s="15"/>
      <c r="N157" s="15"/>
      <c r="O157" s="83"/>
      <c r="P157" s="83"/>
    </row>
    <row r="158" spans="4:16" ht="15.6" x14ac:dyDescent="0.3">
      <c r="D158" s="15"/>
      <c r="E158" s="15"/>
      <c r="F158" s="15"/>
      <c r="G158" s="15"/>
      <c r="H158" s="15"/>
      <c r="I158" s="83"/>
      <c r="J158" s="15"/>
      <c r="K158" s="15"/>
      <c r="L158" s="15"/>
      <c r="M158" s="15"/>
      <c r="N158" s="15"/>
      <c r="O158" s="83"/>
      <c r="P158" s="83"/>
    </row>
    <row r="159" spans="4:16" ht="15.6" x14ac:dyDescent="0.3">
      <c r="D159" s="15"/>
      <c r="E159" s="15"/>
      <c r="F159" s="15"/>
      <c r="G159" s="15"/>
      <c r="H159" s="15"/>
      <c r="I159" s="83"/>
      <c r="J159" s="15"/>
      <c r="K159" s="15"/>
      <c r="L159" s="15"/>
      <c r="M159" s="15"/>
      <c r="N159" s="15"/>
      <c r="O159" s="83"/>
      <c r="P159" s="83"/>
    </row>
    <row r="160" spans="4:16" ht="15.6" x14ac:dyDescent="0.3">
      <c r="D160" s="15"/>
      <c r="E160" s="15"/>
      <c r="F160" s="15"/>
      <c r="G160" s="15"/>
      <c r="H160" s="15"/>
      <c r="I160" s="83"/>
      <c r="J160" s="15"/>
      <c r="K160" s="15"/>
      <c r="L160" s="15"/>
      <c r="M160" s="15"/>
      <c r="N160" s="15"/>
      <c r="O160" s="83"/>
      <c r="P160" s="83"/>
    </row>
    <row r="161" spans="4:16" ht="15.6" x14ac:dyDescent="0.3">
      <c r="D161" s="15"/>
      <c r="E161" s="15"/>
      <c r="F161" s="15"/>
      <c r="G161" s="15"/>
      <c r="H161" s="15"/>
      <c r="I161" s="83"/>
      <c r="J161" s="15"/>
      <c r="K161" s="15"/>
      <c r="L161" s="15"/>
      <c r="M161" s="15"/>
      <c r="N161" s="15"/>
      <c r="O161" s="83"/>
      <c r="P161" s="83"/>
    </row>
    <row r="162" spans="4:16" ht="15.6" x14ac:dyDescent="0.3">
      <c r="D162" s="15"/>
      <c r="E162" s="15"/>
      <c r="F162" s="15"/>
      <c r="G162" s="15"/>
      <c r="H162" s="15"/>
      <c r="I162" s="83"/>
      <c r="J162" s="15"/>
      <c r="K162" s="15"/>
      <c r="L162" s="15"/>
      <c r="M162" s="15"/>
      <c r="N162" s="15"/>
      <c r="O162" s="83"/>
      <c r="P162" s="83"/>
    </row>
    <row r="163" spans="4:16" ht="15.6" x14ac:dyDescent="0.3">
      <c r="D163" s="15"/>
      <c r="E163" s="15"/>
      <c r="F163" s="15"/>
      <c r="G163" s="15"/>
      <c r="H163" s="15"/>
      <c r="I163" s="83"/>
      <c r="J163" s="15"/>
      <c r="K163" s="15"/>
      <c r="L163" s="15"/>
      <c r="M163" s="15"/>
      <c r="N163" s="15"/>
      <c r="O163" s="83"/>
      <c r="P163" s="83"/>
    </row>
    <row r="164" spans="4:16" ht="15.6" x14ac:dyDescent="0.3">
      <c r="D164" s="15"/>
      <c r="E164" s="15"/>
      <c r="F164" s="15"/>
      <c r="G164" s="15"/>
      <c r="H164" s="15"/>
      <c r="I164" s="83"/>
      <c r="J164" s="15"/>
      <c r="K164" s="15"/>
      <c r="L164" s="15"/>
      <c r="M164" s="15"/>
      <c r="N164" s="15"/>
      <c r="O164" s="83"/>
      <c r="P164" s="83"/>
    </row>
    <row r="165" spans="4:16" ht="15.6" x14ac:dyDescent="0.3">
      <c r="D165" s="15"/>
      <c r="E165" s="15"/>
      <c r="F165" s="15"/>
      <c r="G165" s="15"/>
      <c r="H165" s="15"/>
      <c r="I165" s="83"/>
      <c r="J165" s="15"/>
      <c r="K165" s="15"/>
      <c r="L165" s="15"/>
      <c r="M165" s="15"/>
      <c r="N165" s="15"/>
      <c r="O165" s="83"/>
      <c r="P165" s="83"/>
    </row>
    <row r="166" spans="4:16" ht="15.6" x14ac:dyDescent="0.3">
      <c r="D166" s="15"/>
      <c r="E166" s="15"/>
      <c r="F166" s="15"/>
      <c r="G166" s="15"/>
      <c r="H166" s="15"/>
      <c r="I166" s="83"/>
      <c r="J166" s="15"/>
      <c r="K166" s="15"/>
      <c r="L166" s="15"/>
      <c r="M166" s="15"/>
      <c r="N166" s="15"/>
      <c r="O166" s="83"/>
      <c r="P166" s="83"/>
    </row>
    <row r="167" spans="4:16" ht="15.6" x14ac:dyDescent="0.3">
      <c r="D167" s="15"/>
      <c r="E167" s="15"/>
      <c r="F167" s="15"/>
      <c r="G167" s="15"/>
      <c r="H167" s="15"/>
      <c r="I167" s="83"/>
      <c r="J167" s="15"/>
      <c r="K167" s="15"/>
      <c r="L167" s="15"/>
      <c r="M167" s="15"/>
      <c r="N167" s="15"/>
      <c r="O167" s="83"/>
      <c r="P167" s="83"/>
    </row>
    <row r="168" spans="4:16" ht="15.6" x14ac:dyDescent="0.3">
      <c r="D168" s="15"/>
      <c r="E168" s="15"/>
      <c r="F168" s="15"/>
      <c r="G168" s="15"/>
      <c r="H168" s="15"/>
      <c r="I168" s="83"/>
      <c r="J168" s="15"/>
      <c r="K168" s="15"/>
      <c r="L168" s="15"/>
      <c r="M168" s="15"/>
      <c r="N168" s="15"/>
      <c r="O168" s="83"/>
      <c r="P168" s="83"/>
    </row>
    <row r="169" spans="4:16" ht="15.6" x14ac:dyDescent="0.3">
      <c r="D169" s="15"/>
      <c r="E169" s="15"/>
      <c r="F169" s="15"/>
      <c r="G169" s="15"/>
      <c r="H169" s="15"/>
      <c r="I169" s="83"/>
      <c r="J169" s="15"/>
      <c r="K169" s="15"/>
      <c r="L169" s="15"/>
      <c r="M169" s="15"/>
      <c r="N169" s="15"/>
      <c r="O169" s="83"/>
      <c r="P169" s="83"/>
    </row>
    <row r="170" spans="4:16" ht="15.6" x14ac:dyDescent="0.3">
      <c r="D170" s="15"/>
      <c r="E170" s="15"/>
      <c r="F170" s="15"/>
      <c r="G170" s="15"/>
      <c r="H170" s="15"/>
      <c r="I170" s="83"/>
      <c r="J170" s="15"/>
      <c r="K170" s="15"/>
      <c r="L170" s="15"/>
      <c r="M170" s="15"/>
      <c r="N170" s="15"/>
      <c r="O170" s="83"/>
      <c r="P170" s="83"/>
    </row>
    <row r="171" spans="4:16" ht="15.6" x14ac:dyDescent="0.3">
      <c r="D171" s="15"/>
      <c r="E171" s="15"/>
      <c r="F171" s="15"/>
      <c r="G171" s="15"/>
      <c r="H171" s="15"/>
      <c r="I171" s="83"/>
      <c r="J171" s="15"/>
      <c r="K171" s="15"/>
      <c r="L171" s="15"/>
      <c r="M171" s="15"/>
      <c r="N171" s="15"/>
      <c r="O171" s="83"/>
      <c r="P171" s="83"/>
    </row>
    <row r="172" spans="4:16" ht="15.6" x14ac:dyDescent="0.3">
      <c r="D172" s="15"/>
      <c r="E172" s="15"/>
      <c r="F172" s="15"/>
      <c r="G172" s="15"/>
      <c r="H172" s="15"/>
      <c r="I172" s="83"/>
      <c r="J172" s="15"/>
      <c r="K172" s="15"/>
      <c r="L172" s="15"/>
      <c r="M172" s="15"/>
      <c r="N172" s="15"/>
      <c r="O172" s="83"/>
      <c r="P172" s="83"/>
    </row>
    <row r="173" spans="4:16" ht="15.6" x14ac:dyDescent="0.3">
      <c r="D173" s="15"/>
      <c r="E173" s="15"/>
      <c r="F173" s="15"/>
      <c r="G173" s="15"/>
      <c r="H173" s="15"/>
      <c r="I173" s="83"/>
      <c r="J173" s="15"/>
      <c r="K173" s="15"/>
      <c r="L173" s="15"/>
      <c r="M173" s="15"/>
      <c r="N173" s="15"/>
      <c r="O173" s="83"/>
      <c r="P173" s="83"/>
    </row>
    <row r="174" spans="4:16" ht="15.6" x14ac:dyDescent="0.3">
      <c r="D174" s="15"/>
      <c r="E174" s="15"/>
      <c r="F174" s="15"/>
      <c r="G174" s="15"/>
      <c r="H174" s="15"/>
      <c r="I174" s="83"/>
      <c r="J174" s="15"/>
      <c r="K174" s="15"/>
      <c r="L174" s="15"/>
      <c r="M174" s="15"/>
      <c r="N174" s="15"/>
      <c r="O174" s="83"/>
      <c r="P174" s="83"/>
    </row>
    <row r="175" spans="4:16" ht="15.6" x14ac:dyDescent="0.3">
      <c r="D175" s="15"/>
      <c r="E175" s="15"/>
      <c r="F175" s="15"/>
      <c r="G175" s="15"/>
      <c r="H175" s="15"/>
      <c r="I175" s="83"/>
      <c r="J175" s="15"/>
      <c r="K175" s="15"/>
      <c r="L175" s="15"/>
      <c r="M175" s="15"/>
      <c r="N175" s="15"/>
      <c r="O175" s="83"/>
      <c r="P175" s="83"/>
    </row>
    <row r="176" spans="4:16" ht="15.6" x14ac:dyDescent="0.3">
      <c r="D176" s="15"/>
      <c r="E176" s="15"/>
      <c r="F176" s="15"/>
      <c r="G176" s="15"/>
      <c r="H176" s="15"/>
      <c r="I176" s="83"/>
      <c r="J176" s="15"/>
      <c r="K176" s="15"/>
      <c r="L176" s="15"/>
      <c r="M176" s="15"/>
      <c r="N176" s="15"/>
      <c r="O176" s="83"/>
      <c r="P176" s="83"/>
    </row>
    <row r="177" spans="4:16" ht="15.6" x14ac:dyDescent="0.3">
      <c r="D177" s="15"/>
      <c r="E177" s="15"/>
      <c r="F177" s="15"/>
      <c r="G177" s="15"/>
      <c r="H177" s="15"/>
      <c r="I177" s="83"/>
      <c r="J177" s="15"/>
      <c r="K177" s="15"/>
      <c r="L177" s="15"/>
      <c r="M177" s="15"/>
      <c r="N177" s="15"/>
      <c r="O177" s="83"/>
      <c r="P177" s="83"/>
    </row>
    <row r="178" spans="4:16" ht="15.6" x14ac:dyDescent="0.3">
      <c r="D178" s="15"/>
      <c r="E178" s="15"/>
      <c r="F178" s="15"/>
      <c r="G178" s="15"/>
      <c r="H178" s="15"/>
      <c r="I178" s="83"/>
      <c r="J178" s="15"/>
      <c r="K178" s="15"/>
      <c r="L178" s="15"/>
      <c r="M178" s="15"/>
      <c r="N178" s="15"/>
      <c r="O178" s="83"/>
      <c r="P178" s="83"/>
    </row>
    <row r="179" spans="4:16" ht="15.6" x14ac:dyDescent="0.3">
      <c r="D179" s="15"/>
      <c r="E179" s="15"/>
      <c r="F179" s="15"/>
      <c r="G179" s="15"/>
      <c r="H179" s="15"/>
      <c r="I179" s="83"/>
      <c r="J179" s="15"/>
      <c r="K179" s="15"/>
      <c r="L179" s="15"/>
      <c r="M179" s="15"/>
      <c r="N179" s="15"/>
      <c r="O179" s="83"/>
      <c r="P179" s="83"/>
    </row>
    <row r="180" spans="4:16" ht="15.6" x14ac:dyDescent="0.3">
      <c r="D180" s="15"/>
      <c r="E180" s="15"/>
      <c r="F180" s="15"/>
      <c r="G180" s="15"/>
      <c r="H180" s="15"/>
      <c r="I180" s="83"/>
      <c r="J180" s="15"/>
      <c r="K180" s="15"/>
      <c r="L180" s="15"/>
      <c r="M180" s="15"/>
      <c r="N180" s="15"/>
      <c r="O180" s="83"/>
      <c r="P180" s="83"/>
    </row>
    <row r="181" spans="4:16" ht="15.6" x14ac:dyDescent="0.3">
      <c r="D181" s="15"/>
      <c r="E181" s="15"/>
      <c r="F181" s="15"/>
      <c r="G181" s="15"/>
      <c r="H181" s="15"/>
      <c r="I181" s="83"/>
      <c r="J181" s="15"/>
      <c r="K181" s="15"/>
      <c r="L181" s="15"/>
      <c r="M181" s="15"/>
      <c r="N181" s="15"/>
      <c r="O181" s="83"/>
      <c r="P181" s="83"/>
    </row>
    <row r="182" spans="4:16" ht="15.6" x14ac:dyDescent="0.3">
      <c r="D182" s="15"/>
      <c r="E182" s="15"/>
      <c r="F182" s="15"/>
      <c r="G182" s="15"/>
      <c r="H182" s="15"/>
      <c r="I182" s="83"/>
      <c r="J182" s="15"/>
      <c r="K182" s="15"/>
      <c r="L182" s="15"/>
      <c r="M182" s="15"/>
      <c r="N182" s="15"/>
      <c r="O182" s="83"/>
      <c r="P182" s="83"/>
    </row>
    <row r="183" spans="4:16" ht="15.6" x14ac:dyDescent="0.3">
      <c r="D183" s="15"/>
      <c r="E183" s="15"/>
      <c r="F183" s="15"/>
      <c r="G183" s="15"/>
      <c r="H183" s="15"/>
      <c r="I183" s="83"/>
      <c r="J183" s="15"/>
      <c r="K183" s="15"/>
      <c r="L183" s="15"/>
      <c r="M183" s="15"/>
      <c r="N183" s="15"/>
      <c r="O183" s="83"/>
      <c r="P183" s="83"/>
    </row>
    <row r="184" spans="4:16" ht="15.6" x14ac:dyDescent="0.3">
      <c r="D184" s="15"/>
      <c r="E184" s="15"/>
      <c r="F184" s="15"/>
      <c r="G184" s="15"/>
      <c r="H184" s="15"/>
      <c r="I184" s="83"/>
      <c r="J184" s="15"/>
      <c r="K184" s="15"/>
      <c r="L184" s="15"/>
      <c r="M184" s="15"/>
      <c r="N184" s="15"/>
      <c r="O184" s="83"/>
      <c r="P184" s="83"/>
    </row>
    <row r="185" spans="4:16" ht="15.6" x14ac:dyDescent="0.3">
      <c r="D185" s="15"/>
      <c r="E185" s="15"/>
      <c r="F185" s="15"/>
      <c r="G185" s="15"/>
      <c r="H185" s="15"/>
      <c r="I185" s="83"/>
      <c r="J185" s="15"/>
      <c r="K185" s="15"/>
      <c r="L185" s="15"/>
      <c r="M185" s="15"/>
      <c r="N185" s="15"/>
      <c r="O185" s="83"/>
      <c r="P185" s="83"/>
    </row>
    <row r="186" spans="4:16" ht="15.6" x14ac:dyDescent="0.3">
      <c r="D186" s="15"/>
      <c r="E186" s="15"/>
      <c r="F186" s="15"/>
      <c r="G186" s="15"/>
      <c r="H186" s="15"/>
      <c r="I186" s="83"/>
      <c r="J186" s="15"/>
      <c r="K186" s="15"/>
      <c r="L186" s="15"/>
      <c r="M186" s="15"/>
      <c r="N186" s="15"/>
      <c r="O186" s="83"/>
      <c r="P186" s="83"/>
    </row>
    <row r="187" spans="4:16" ht="15.6" x14ac:dyDescent="0.3">
      <c r="D187" s="15"/>
      <c r="E187" s="15"/>
      <c r="F187" s="15"/>
      <c r="G187" s="15"/>
      <c r="H187" s="15"/>
      <c r="I187" s="83"/>
      <c r="J187" s="15"/>
      <c r="K187" s="15"/>
      <c r="L187" s="15"/>
      <c r="M187" s="15"/>
      <c r="N187" s="15"/>
      <c r="O187" s="83"/>
      <c r="P187" s="83"/>
    </row>
    <row r="188" spans="4:16" ht="15.6" x14ac:dyDescent="0.3">
      <c r="D188" s="15"/>
      <c r="E188" s="15"/>
      <c r="F188" s="15"/>
      <c r="G188" s="15"/>
      <c r="H188" s="15"/>
      <c r="I188" s="83"/>
      <c r="J188" s="15"/>
      <c r="K188" s="15"/>
      <c r="L188" s="15"/>
      <c r="M188" s="15"/>
      <c r="N188" s="15"/>
      <c r="O188" s="83"/>
      <c r="P188" s="83"/>
    </row>
    <row r="189" spans="4:16" ht="15.6" x14ac:dyDescent="0.3">
      <c r="D189" s="15"/>
      <c r="E189" s="15"/>
      <c r="F189" s="15"/>
      <c r="G189" s="15"/>
      <c r="H189" s="15"/>
      <c r="I189" s="83"/>
      <c r="J189" s="15"/>
      <c r="K189" s="15"/>
      <c r="L189" s="15"/>
      <c r="M189" s="15"/>
      <c r="N189" s="15"/>
      <c r="O189" s="83"/>
      <c r="P189" s="83"/>
    </row>
    <row r="190" spans="4:16" ht="15.6" x14ac:dyDescent="0.3">
      <c r="D190" s="15"/>
      <c r="E190" s="15"/>
      <c r="F190" s="15"/>
      <c r="G190" s="15"/>
      <c r="H190" s="15"/>
      <c r="I190" s="83"/>
      <c r="J190" s="15"/>
      <c r="K190" s="15"/>
      <c r="L190" s="15"/>
      <c r="M190" s="15"/>
      <c r="N190" s="15"/>
      <c r="O190" s="83"/>
      <c r="P190" s="83"/>
    </row>
    <row r="191" spans="4:16" ht="15.6" x14ac:dyDescent="0.3">
      <c r="D191" s="15"/>
      <c r="E191" s="15"/>
      <c r="F191" s="15"/>
      <c r="G191" s="15"/>
      <c r="H191" s="15"/>
      <c r="I191" s="83"/>
      <c r="J191" s="15"/>
      <c r="K191" s="15"/>
      <c r="L191" s="15"/>
      <c r="M191" s="15"/>
      <c r="N191" s="15"/>
      <c r="O191" s="83"/>
      <c r="P191" s="83"/>
    </row>
    <row r="192" spans="4:16" ht="15.6" x14ac:dyDescent="0.3">
      <c r="D192" s="15"/>
      <c r="E192" s="15"/>
      <c r="F192" s="15"/>
      <c r="G192" s="15"/>
      <c r="H192" s="15"/>
      <c r="I192" s="83"/>
      <c r="J192" s="15"/>
      <c r="K192" s="15"/>
      <c r="L192" s="15"/>
      <c r="M192" s="15"/>
      <c r="N192" s="15"/>
      <c r="O192" s="83"/>
      <c r="P192" s="83"/>
    </row>
    <row r="193" spans="1:20" ht="15.6" x14ac:dyDescent="0.3">
      <c r="D193" s="15"/>
      <c r="E193" s="15"/>
      <c r="F193" s="15"/>
      <c r="G193" s="15"/>
      <c r="H193" s="15"/>
      <c r="I193" s="83"/>
      <c r="J193" s="15"/>
      <c r="K193" s="15"/>
      <c r="L193" s="15"/>
      <c r="M193" s="15"/>
      <c r="N193" s="15"/>
      <c r="O193" s="83"/>
      <c r="P193" s="83"/>
    </row>
    <row r="194" spans="1:20" ht="15.6" x14ac:dyDescent="0.3">
      <c r="D194" s="15"/>
      <c r="E194" s="15"/>
      <c r="F194" s="15"/>
      <c r="G194" s="15"/>
      <c r="H194" s="15"/>
      <c r="I194" s="83"/>
      <c r="J194" s="15"/>
      <c r="K194" s="15"/>
      <c r="L194" s="15"/>
      <c r="M194" s="15"/>
      <c r="N194" s="15"/>
      <c r="O194" s="83"/>
      <c r="P194" s="83"/>
    </row>
    <row r="195" spans="1:20" ht="15.6" x14ac:dyDescent="0.3">
      <c r="D195" s="15"/>
      <c r="E195" s="15"/>
      <c r="F195" s="15"/>
      <c r="G195" s="15"/>
      <c r="H195" s="15"/>
      <c r="I195" s="83"/>
      <c r="J195" s="15"/>
      <c r="K195" s="15"/>
      <c r="L195" s="15"/>
      <c r="M195" s="15"/>
      <c r="N195" s="15"/>
      <c r="O195" s="83"/>
      <c r="P195" s="83"/>
    </row>
    <row r="196" spans="1:20" ht="15.6" x14ac:dyDescent="0.3">
      <c r="D196" s="15"/>
      <c r="E196" s="15"/>
      <c r="F196" s="15"/>
      <c r="G196" s="15"/>
      <c r="H196" s="15"/>
      <c r="I196" s="83"/>
      <c r="J196" s="15"/>
      <c r="K196" s="15"/>
      <c r="L196" s="15"/>
      <c r="M196" s="15"/>
      <c r="N196" s="15"/>
      <c r="O196" s="83"/>
      <c r="P196" s="83"/>
    </row>
    <row r="197" spans="1:20" ht="15.6" x14ac:dyDescent="0.3">
      <c r="D197" s="15"/>
      <c r="E197" s="15"/>
      <c r="F197" s="15"/>
      <c r="G197" s="15"/>
      <c r="H197" s="15"/>
      <c r="I197" s="83"/>
      <c r="J197" s="15"/>
      <c r="K197" s="15"/>
      <c r="L197" s="15"/>
      <c r="M197" s="15"/>
      <c r="N197" s="15"/>
      <c r="O197" s="83"/>
      <c r="P197" s="83"/>
    </row>
    <row r="198" spans="1:20" ht="15.6" x14ac:dyDescent="0.3">
      <c r="D198" s="15"/>
      <c r="E198" s="15"/>
      <c r="F198" s="15"/>
      <c r="G198" s="15"/>
      <c r="H198" s="15"/>
      <c r="I198" s="83"/>
      <c r="J198" s="15"/>
      <c r="K198" s="15"/>
      <c r="L198" s="15"/>
      <c r="M198" s="15"/>
      <c r="N198" s="15"/>
      <c r="O198" s="83"/>
      <c r="P198" s="83"/>
    </row>
    <row r="199" spans="1:20" ht="15.6" x14ac:dyDescent="0.3">
      <c r="D199" s="15"/>
      <c r="E199" s="15"/>
      <c r="F199" s="15"/>
      <c r="G199" s="15"/>
      <c r="H199" s="15"/>
      <c r="I199" s="83"/>
      <c r="J199" s="15"/>
      <c r="K199" s="15"/>
      <c r="L199" s="15"/>
      <c r="M199" s="15"/>
      <c r="N199" s="15"/>
      <c r="O199" s="83"/>
      <c r="P199" s="83"/>
    </row>
    <row r="200" spans="1:20" ht="15.6" x14ac:dyDescent="0.3">
      <c r="D200" s="15"/>
      <c r="E200" s="15"/>
      <c r="F200" s="15"/>
      <c r="G200" s="15"/>
      <c r="H200" s="15"/>
      <c r="I200" s="83"/>
      <c r="J200" s="15"/>
      <c r="K200" s="15"/>
      <c r="L200" s="15"/>
      <c r="M200" s="15"/>
      <c r="N200" s="15"/>
      <c r="O200" s="83"/>
      <c r="P200" s="83"/>
    </row>
    <row r="201" spans="1:20" ht="24.6" x14ac:dyDescent="0.4">
      <c r="B201" s="71" t="s">
        <v>476</v>
      </c>
      <c r="Q201" s="15" t="s">
        <v>238</v>
      </c>
      <c r="T201" s="4"/>
    </row>
    <row r="202" spans="1:20" ht="15.6" x14ac:dyDescent="0.3">
      <c r="B202" s="59"/>
      <c r="C202" s="9"/>
      <c r="D202" s="2" t="s">
        <v>1</v>
      </c>
      <c r="E202" s="2" t="s">
        <v>1</v>
      </c>
      <c r="F202" s="2" t="s">
        <v>1</v>
      </c>
      <c r="G202" s="2" t="s">
        <v>1</v>
      </c>
      <c r="H202" s="2" t="s">
        <v>1</v>
      </c>
      <c r="I202" s="1" t="s">
        <v>2</v>
      </c>
      <c r="J202" s="2" t="s">
        <v>1</v>
      </c>
      <c r="K202" s="2" t="s">
        <v>1</v>
      </c>
      <c r="L202" s="2" t="s">
        <v>1</v>
      </c>
      <c r="M202" s="2" t="s">
        <v>3</v>
      </c>
      <c r="N202" s="2" t="s">
        <v>1</v>
      </c>
      <c r="O202" s="1" t="s">
        <v>2</v>
      </c>
      <c r="P202" s="1"/>
      <c r="Q202" s="109" t="s">
        <v>460</v>
      </c>
    </row>
    <row r="203" spans="1:20" x14ac:dyDescent="0.25">
      <c r="B203" s="9" t="s">
        <v>5</v>
      </c>
      <c r="C203" s="9" t="s">
        <v>6</v>
      </c>
      <c r="D203" s="1">
        <v>1</v>
      </c>
      <c r="E203" s="1">
        <v>2</v>
      </c>
      <c r="F203" s="1">
        <v>3</v>
      </c>
      <c r="G203" s="1">
        <v>4</v>
      </c>
      <c r="H203" s="1">
        <v>5</v>
      </c>
      <c r="I203" s="3" t="s">
        <v>7</v>
      </c>
      <c r="J203" s="1">
        <v>6</v>
      </c>
      <c r="K203" s="1">
        <v>7</v>
      </c>
      <c r="L203" s="1">
        <v>8</v>
      </c>
      <c r="M203" s="1">
        <v>9</v>
      </c>
      <c r="N203" s="1">
        <v>10</v>
      </c>
      <c r="O203" s="3" t="s">
        <v>8</v>
      </c>
      <c r="P203" s="1" t="s">
        <v>9</v>
      </c>
      <c r="Q203" s="109" t="s">
        <v>239</v>
      </c>
    </row>
    <row r="204" spans="1:20" x14ac:dyDescent="0.25">
      <c r="A204" s="16">
        <f>IF(B204="0/0",1,1)</f>
        <v>1</v>
      </c>
      <c r="B204" s="61" t="str">
        <f>Mixed3!A406</f>
        <v>0/0</v>
      </c>
      <c r="C204" s="61">
        <f>Mixed3!B406</f>
        <v>0</v>
      </c>
      <c r="D204" s="61">
        <f>Mixed3!C406</f>
        <v>0</v>
      </c>
      <c r="E204" s="61">
        <f>Mixed3!D406</f>
        <v>0</v>
      </c>
      <c r="F204" s="61">
        <f>Mixed3!E406</f>
        <v>0</v>
      </c>
      <c r="G204" s="61">
        <f>Mixed3!F406</f>
        <v>0</v>
      </c>
      <c r="H204" s="61">
        <f>Mixed3!G406</f>
        <v>0</v>
      </c>
      <c r="I204" s="1">
        <f>Mixed3!H406</f>
        <v>0</v>
      </c>
      <c r="J204" s="61">
        <f>Mixed3!I406</f>
        <v>0</v>
      </c>
      <c r="K204" s="61">
        <f>Mixed3!J406</f>
        <v>0</v>
      </c>
      <c r="L204" s="61">
        <f>Mixed3!K406</f>
        <v>0</v>
      </c>
      <c r="M204" s="61">
        <f>Mixed3!L406</f>
        <v>0</v>
      </c>
      <c r="N204" s="61">
        <f>Mixed3!M406</f>
        <v>0</v>
      </c>
      <c r="O204" s="1">
        <f>Mixed3!N406</f>
        <v>0</v>
      </c>
      <c r="P204" s="1">
        <f>Mixed3!O406</f>
        <v>0</v>
      </c>
      <c r="Q204" s="113"/>
      <c r="T204" s="2">
        <f>Inskrivning!$U$1003</f>
        <v>0</v>
      </c>
    </row>
    <row r="205" spans="1:20" x14ac:dyDescent="0.25">
      <c r="A205" s="16">
        <f>IF(B205="0/0",ROW(2:2),IF(AND(P205=P204,Q205&lt;Q204),ROW(2:2),IF(P205=P204,A204,ROW(2:2))))</f>
        <v>2</v>
      </c>
      <c r="B205" s="61" t="str">
        <f>Mixed3!A409</f>
        <v>0/0</v>
      </c>
      <c r="C205" s="61">
        <f>Mixed3!B409</f>
        <v>0</v>
      </c>
      <c r="D205" s="61">
        <f>Mixed3!C409</f>
        <v>0</v>
      </c>
      <c r="E205" s="61">
        <f>Mixed3!D409</f>
        <v>0</v>
      </c>
      <c r="F205" s="61">
        <f>Mixed3!E409</f>
        <v>0</v>
      </c>
      <c r="G205" s="61">
        <f>Mixed3!F409</f>
        <v>0</v>
      </c>
      <c r="H205" s="61">
        <f>Mixed3!G409</f>
        <v>0</v>
      </c>
      <c r="I205" s="1">
        <f>Mixed3!H409</f>
        <v>0</v>
      </c>
      <c r="J205" s="61">
        <f>Mixed3!I409</f>
        <v>0</v>
      </c>
      <c r="K205" s="61">
        <f>Mixed3!J409</f>
        <v>0</v>
      </c>
      <c r="L205" s="61">
        <f>Mixed3!K409</f>
        <v>0</v>
      </c>
      <c r="M205" s="61">
        <f>Mixed3!L409</f>
        <v>0</v>
      </c>
      <c r="N205" s="61">
        <f>Mixed3!M409</f>
        <v>0</v>
      </c>
      <c r="O205" s="1">
        <f>Mixed3!N409</f>
        <v>0</v>
      </c>
      <c r="P205" s="1">
        <f>Mixed3!O409</f>
        <v>0</v>
      </c>
      <c r="Q205" s="113"/>
    </row>
    <row r="206" spans="1:20" x14ac:dyDescent="0.25">
      <c r="A206" s="16">
        <f t="shared" ref="A206:A209" si="2">IF(B206="0/0",ROW(3:3),IF(AND(P206=P205,Q206&lt;Q205),ROW(3:3),IF(P206=P205,A205,ROW(3:3))))</f>
        <v>3</v>
      </c>
      <c r="B206" s="61" t="str">
        <f>Mixed3!A490</f>
        <v>0/0</v>
      </c>
      <c r="C206" s="61">
        <f>Mixed3!B490</f>
        <v>0</v>
      </c>
      <c r="D206" s="61">
        <f>Mixed3!C490</f>
        <v>0</v>
      </c>
      <c r="E206" s="61">
        <f>Mixed3!D490</f>
        <v>0</v>
      </c>
      <c r="F206" s="61">
        <f>Mixed3!E490</f>
        <v>0</v>
      </c>
      <c r="G206" s="61">
        <f>Mixed3!F490</f>
        <v>0</v>
      </c>
      <c r="H206" s="61">
        <f>Mixed3!G490</f>
        <v>0</v>
      </c>
      <c r="I206" s="61">
        <f>Mixed3!H490</f>
        <v>0</v>
      </c>
      <c r="J206" s="61">
        <f>Mixed3!I490</f>
        <v>0</v>
      </c>
      <c r="K206" s="61">
        <f>Mixed3!J490</f>
        <v>0</v>
      </c>
      <c r="L206" s="61">
        <f>Mixed3!K490</f>
        <v>0</v>
      </c>
      <c r="M206" s="61">
        <f>Mixed3!L490</f>
        <v>0</v>
      </c>
      <c r="N206" s="61">
        <f>Mixed3!M490</f>
        <v>0</v>
      </c>
      <c r="O206" s="61">
        <f>Mixed3!N490</f>
        <v>0</v>
      </c>
      <c r="P206" s="61">
        <f>Mixed3!O490</f>
        <v>0</v>
      </c>
      <c r="Q206" s="113"/>
    </row>
    <row r="207" spans="1:20" x14ac:dyDescent="0.25">
      <c r="A207" s="16">
        <f t="shared" si="2"/>
        <v>4</v>
      </c>
      <c r="B207" s="61" t="str">
        <f>Mixed3!A436</f>
        <v>0/0</v>
      </c>
      <c r="C207" s="61">
        <f>Mixed3!B436</f>
        <v>0</v>
      </c>
      <c r="D207" s="61">
        <f>Mixed3!C436</f>
        <v>0</v>
      </c>
      <c r="E207" s="61">
        <f>Mixed3!D436</f>
        <v>0</v>
      </c>
      <c r="F207" s="61">
        <f>Mixed3!E436</f>
        <v>0</v>
      </c>
      <c r="G207" s="61">
        <f>Mixed3!F436</f>
        <v>0</v>
      </c>
      <c r="H207" s="61">
        <f>Mixed3!G436</f>
        <v>0</v>
      </c>
      <c r="I207" s="61">
        <f>Mixed3!H436</f>
        <v>0</v>
      </c>
      <c r="J207" s="61">
        <f>Mixed3!I436</f>
        <v>0</v>
      </c>
      <c r="K207" s="61">
        <f>Mixed3!J436</f>
        <v>0</v>
      </c>
      <c r="L207" s="61">
        <f>Mixed3!K436</f>
        <v>0</v>
      </c>
      <c r="M207" s="61">
        <f>Mixed3!L436</f>
        <v>0</v>
      </c>
      <c r="N207" s="61">
        <f>Mixed3!M436</f>
        <v>0</v>
      </c>
      <c r="O207" s="61">
        <f>Mixed3!N436</f>
        <v>0</v>
      </c>
      <c r="P207" s="197">
        <f>Mixed3!O436</f>
        <v>0</v>
      </c>
      <c r="Q207" s="113"/>
      <c r="R207" s="51"/>
      <c r="S207" s="51"/>
    </row>
    <row r="208" spans="1:20" x14ac:dyDescent="0.25">
      <c r="A208" s="16">
        <f t="shared" si="2"/>
        <v>5</v>
      </c>
      <c r="B208" s="61" t="str">
        <f>Mixed3!A412</f>
        <v>0/0</v>
      </c>
      <c r="C208" s="61">
        <f>Mixed3!B412</f>
        <v>0</v>
      </c>
      <c r="D208" s="61">
        <f>Mixed3!C412</f>
        <v>0</v>
      </c>
      <c r="E208" s="61">
        <f>Mixed3!D412</f>
        <v>0</v>
      </c>
      <c r="F208" s="61">
        <f>Mixed3!E412</f>
        <v>0</v>
      </c>
      <c r="G208" s="61">
        <f>Mixed3!F412</f>
        <v>0</v>
      </c>
      <c r="H208" s="61">
        <f>Mixed3!G412</f>
        <v>0</v>
      </c>
      <c r="I208" s="1">
        <f>Mixed3!H412</f>
        <v>0</v>
      </c>
      <c r="J208" s="61">
        <f>Mixed3!I412</f>
        <v>0</v>
      </c>
      <c r="K208" s="61">
        <f>Mixed3!J412</f>
        <v>0</v>
      </c>
      <c r="L208" s="61">
        <f>Mixed3!K412</f>
        <v>0</v>
      </c>
      <c r="M208" s="61">
        <f>Mixed3!L412</f>
        <v>0</v>
      </c>
      <c r="N208" s="61">
        <f>Mixed3!M412</f>
        <v>0</v>
      </c>
      <c r="O208" s="1">
        <f>Mixed3!N412</f>
        <v>0</v>
      </c>
      <c r="P208" s="80">
        <f>Mixed3!O412</f>
        <v>0</v>
      </c>
      <c r="Q208" s="113"/>
      <c r="R208" s="51"/>
      <c r="S208" s="51"/>
    </row>
    <row r="209" spans="1:19" x14ac:dyDescent="0.25">
      <c r="A209" s="16">
        <f t="shared" si="2"/>
        <v>6</v>
      </c>
      <c r="B209" s="61" t="str">
        <f>Mixed3!A463</f>
        <v>0/0</v>
      </c>
      <c r="C209" s="61">
        <f>Mixed3!B463</f>
        <v>0</v>
      </c>
      <c r="D209" s="61">
        <f>Mixed3!C463</f>
        <v>0</v>
      </c>
      <c r="E209" s="61">
        <f>Mixed3!D463</f>
        <v>0</v>
      </c>
      <c r="F209" s="61">
        <f>Mixed3!E463</f>
        <v>0</v>
      </c>
      <c r="G209" s="61">
        <f>Mixed3!F463</f>
        <v>0</v>
      </c>
      <c r="H209" s="61">
        <f>Mixed3!G463</f>
        <v>0</v>
      </c>
      <c r="I209" s="61">
        <f>Mixed3!H463</f>
        <v>0</v>
      </c>
      <c r="J209" s="61">
        <f>Mixed3!I463</f>
        <v>0</v>
      </c>
      <c r="K209" s="61">
        <f>Mixed3!J463</f>
        <v>0</v>
      </c>
      <c r="L209" s="61">
        <f>Mixed3!K463</f>
        <v>0</v>
      </c>
      <c r="M209" s="61">
        <f>Mixed3!L463</f>
        <v>0</v>
      </c>
      <c r="N209" s="61">
        <f>Mixed3!M463</f>
        <v>0</v>
      </c>
      <c r="O209" s="61">
        <f>Mixed3!N463</f>
        <v>0</v>
      </c>
      <c r="P209" s="197">
        <f>Mixed3!O463</f>
        <v>0</v>
      </c>
      <c r="Q209" s="113"/>
      <c r="R209" s="51"/>
      <c r="S209" s="51"/>
    </row>
    <row r="210" spans="1:19" x14ac:dyDescent="0.25">
      <c r="A210" s="16">
        <f>IF(B210="0/0",ROW(7:7),IF(P210=P206,A206,IF(P210=P207,A207,IF(P210=P208,A208,IF(P210=P209,A209,ROW(7:7))))))</f>
        <v>7</v>
      </c>
      <c r="B210" s="61" t="str">
        <f>Mixed3!A541</f>
        <v>0/0</v>
      </c>
      <c r="C210" s="61">
        <f>Mixed3!B541</f>
        <v>0</v>
      </c>
      <c r="D210" s="61">
        <f>Mixed3!C541</f>
        <v>0</v>
      </c>
      <c r="E210" s="61">
        <f>Mixed3!D541</f>
        <v>0</v>
      </c>
      <c r="F210" s="61">
        <f>Mixed3!E541</f>
        <v>0</v>
      </c>
      <c r="G210" s="61">
        <f>Mixed3!F541</f>
        <v>0</v>
      </c>
      <c r="H210" s="61">
        <f>Mixed3!G541</f>
        <v>0</v>
      </c>
      <c r="I210" s="61">
        <f>Mixed3!H541</f>
        <v>0</v>
      </c>
      <c r="J210" s="61">
        <f>Mixed3!I541</f>
        <v>0</v>
      </c>
      <c r="K210" s="61">
        <f>Mixed3!J541</f>
        <v>0</v>
      </c>
      <c r="L210" s="61">
        <f>Mixed3!K541</f>
        <v>0</v>
      </c>
      <c r="M210" s="61">
        <f>Mixed3!L541</f>
        <v>0</v>
      </c>
      <c r="N210" s="61">
        <f>Mixed3!M541</f>
        <v>0</v>
      </c>
      <c r="O210" s="61">
        <f>Mixed3!N541</f>
        <v>0</v>
      </c>
      <c r="P210" s="197">
        <f>Mixed3!O541</f>
        <v>0</v>
      </c>
      <c r="Q210" s="113"/>
      <c r="R210" s="51"/>
      <c r="S210" s="51"/>
    </row>
    <row r="211" spans="1:19" x14ac:dyDescent="0.25">
      <c r="A211" s="16">
        <f t="shared" ref="A211:A274" si="3">IF(B211="0/0",ROW(8:8),IF(P211=P207,A207,IF(P211=P208,A208,IF(P211=P209,A209,IF(P211=P210,A210,ROW(8:8))))))</f>
        <v>8</v>
      </c>
      <c r="B211" s="61" t="str">
        <f>Mixed3!A517</f>
        <v>0/0</v>
      </c>
      <c r="C211" s="61">
        <f>Mixed3!B517</f>
        <v>0</v>
      </c>
      <c r="D211" s="61">
        <f>Mixed3!C517</f>
        <v>0</v>
      </c>
      <c r="E211" s="61">
        <f>Mixed3!D517</f>
        <v>0</v>
      </c>
      <c r="F211" s="61">
        <f>Mixed3!E517</f>
        <v>0</v>
      </c>
      <c r="G211" s="61">
        <f>Mixed3!F517</f>
        <v>0</v>
      </c>
      <c r="H211" s="61">
        <f>Mixed3!G517</f>
        <v>0</v>
      </c>
      <c r="I211" s="61">
        <f>Mixed3!H517</f>
        <v>0</v>
      </c>
      <c r="J211" s="61">
        <f>Mixed3!I517</f>
        <v>0</v>
      </c>
      <c r="K211" s="61">
        <f>Mixed3!J517</f>
        <v>0</v>
      </c>
      <c r="L211" s="61">
        <f>Mixed3!K517</f>
        <v>0</v>
      </c>
      <c r="M211" s="61">
        <f>Mixed3!L517</f>
        <v>0</v>
      </c>
      <c r="N211" s="61">
        <f>Mixed3!M517</f>
        <v>0</v>
      </c>
      <c r="O211" s="61">
        <f>Mixed3!N517</f>
        <v>0</v>
      </c>
      <c r="P211" s="197">
        <f>Mixed3!O517</f>
        <v>0</v>
      </c>
      <c r="Q211" s="113"/>
      <c r="R211" s="51"/>
      <c r="S211" s="51"/>
    </row>
    <row r="212" spans="1:19" x14ac:dyDescent="0.25">
      <c r="A212" s="16">
        <f t="shared" si="3"/>
        <v>9</v>
      </c>
      <c r="B212" s="61" t="str">
        <f>Mixed3!A415</f>
        <v>0/0</v>
      </c>
      <c r="C212" s="61">
        <f>Mixed3!B415</f>
        <v>0</v>
      </c>
      <c r="D212" s="61">
        <f>Mixed3!C415</f>
        <v>0</v>
      </c>
      <c r="E212" s="61">
        <f>Mixed3!D415</f>
        <v>0</v>
      </c>
      <c r="F212" s="61">
        <f>Mixed3!E415</f>
        <v>0</v>
      </c>
      <c r="G212" s="61">
        <f>Mixed3!F415</f>
        <v>0</v>
      </c>
      <c r="H212" s="61">
        <f>Mixed3!G415</f>
        <v>0</v>
      </c>
      <c r="I212" s="61">
        <f>Mixed3!H415</f>
        <v>0</v>
      </c>
      <c r="J212" s="61">
        <f>Mixed3!I415</f>
        <v>0</v>
      </c>
      <c r="K212" s="61">
        <f>Mixed3!J415</f>
        <v>0</v>
      </c>
      <c r="L212" s="61">
        <f>Mixed3!K415</f>
        <v>0</v>
      </c>
      <c r="M212" s="61">
        <f>Mixed3!L415</f>
        <v>0</v>
      </c>
      <c r="N212" s="61">
        <f>Mixed3!M415</f>
        <v>0</v>
      </c>
      <c r="O212" s="61">
        <f>Mixed3!N415</f>
        <v>0</v>
      </c>
      <c r="P212" s="197">
        <f>Mixed3!O415</f>
        <v>0</v>
      </c>
      <c r="Q212" s="113"/>
      <c r="R212" s="51"/>
      <c r="S212" s="51"/>
    </row>
    <row r="213" spans="1:19" x14ac:dyDescent="0.25">
      <c r="A213" s="16">
        <f t="shared" si="3"/>
        <v>10</v>
      </c>
      <c r="B213" s="61" t="str">
        <f>Mixed3!A418</f>
        <v>0/0</v>
      </c>
      <c r="C213" s="61">
        <f>Mixed3!B418</f>
        <v>0</v>
      </c>
      <c r="D213" s="61">
        <f>Mixed3!C418</f>
        <v>0</v>
      </c>
      <c r="E213" s="61">
        <f>Mixed3!D418</f>
        <v>0</v>
      </c>
      <c r="F213" s="61">
        <f>Mixed3!E418</f>
        <v>0</v>
      </c>
      <c r="G213" s="61">
        <f>Mixed3!F418</f>
        <v>0</v>
      </c>
      <c r="H213" s="61">
        <f>Mixed3!G418</f>
        <v>0</v>
      </c>
      <c r="I213" s="61">
        <f>Mixed3!H418</f>
        <v>0</v>
      </c>
      <c r="J213" s="61">
        <f>Mixed3!I418</f>
        <v>0</v>
      </c>
      <c r="K213" s="61">
        <f>Mixed3!J418</f>
        <v>0</v>
      </c>
      <c r="L213" s="61">
        <f>Mixed3!K418</f>
        <v>0</v>
      </c>
      <c r="M213" s="61">
        <f>Mixed3!L418</f>
        <v>0</v>
      </c>
      <c r="N213" s="61">
        <f>Mixed3!M418</f>
        <v>0</v>
      </c>
      <c r="O213" s="61">
        <f>Mixed3!N418</f>
        <v>0</v>
      </c>
      <c r="P213" s="197">
        <f>Mixed3!O418</f>
        <v>0</v>
      </c>
      <c r="Q213" s="113"/>
      <c r="R213" s="51"/>
      <c r="S213" s="51"/>
    </row>
    <row r="214" spans="1:19" x14ac:dyDescent="0.25">
      <c r="A214" s="16">
        <f t="shared" si="3"/>
        <v>11</v>
      </c>
      <c r="B214" s="61" t="str">
        <f>Mixed3!A421</f>
        <v>0/0</v>
      </c>
      <c r="C214" s="61">
        <f>Mixed3!B421</f>
        <v>0</v>
      </c>
      <c r="D214" s="61">
        <f>Mixed3!C421</f>
        <v>0</v>
      </c>
      <c r="E214" s="61">
        <f>Mixed3!D421</f>
        <v>0</v>
      </c>
      <c r="F214" s="61">
        <f>Mixed3!E421</f>
        <v>0</v>
      </c>
      <c r="G214" s="61">
        <f>Mixed3!F421</f>
        <v>0</v>
      </c>
      <c r="H214" s="61">
        <f>Mixed3!G421</f>
        <v>0</v>
      </c>
      <c r="I214" s="61">
        <f>Mixed3!H421</f>
        <v>0</v>
      </c>
      <c r="J214" s="61">
        <f>Mixed3!I421</f>
        <v>0</v>
      </c>
      <c r="K214" s="61">
        <f>Mixed3!J421</f>
        <v>0</v>
      </c>
      <c r="L214" s="61">
        <f>Mixed3!K421</f>
        <v>0</v>
      </c>
      <c r="M214" s="61">
        <f>Mixed3!L421</f>
        <v>0</v>
      </c>
      <c r="N214" s="61">
        <f>Mixed3!M421</f>
        <v>0</v>
      </c>
      <c r="O214" s="61">
        <f>Mixed3!N421</f>
        <v>0</v>
      </c>
      <c r="P214" s="197">
        <f>Mixed3!O421</f>
        <v>0</v>
      </c>
      <c r="Q214" s="113"/>
      <c r="R214" s="51"/>
      <c r="S214" s="51"/>
    </row>
    <row r="215" spans="1:19" x14ac:dyDescent="0.25">
      <c r="A215" s="16">
        <f t="shared" si="3"/>
        <v>12</v>
      </c>
      <c r="B215" s="61" t="str">
        <f>Mixed3!A424</f>
        <v>0/0</v>
      </c>
      <c r="C215" s="61">
        <f>Mixed3!B424</f>
        <v>0</v>
      </c>
      <c r="D215" s="61">
        <f>Mixed3!C424</f>
        <v>0</v>
      </c>
      <c r="E215" s="61">
        <f>Mixed3!D424</f>
        <v>0</v>
      </c>
      <c r="F215" s="61">
        <f>Mixed3!E424</f>
        <v>0</v>
      </c>
      <c r="G215" s="61">
        <f>Mixed3!F424</f>
        <v>0</v>
      </c>
      <c r="H215" s="61">
        <f>Mixed3!G424</f>
        <v>0</v>
      </c>
      <c r="I215" s="61">
        <f>Mixed3!H424</f>
        <v>0</v>
      </c>
      <c r="J215" s="61">
        <f>Mixed3!I424</f>
        <v>0</v>
      </c>
      <c r="K215" s="61">
        <f>Mixed3!J424</f>
        <v>0</v>
      </c>
      <c r="L215" s="61">
        <f>Mixed3!K424</f>
        <v>0</v>
      </c>
      <c r="M215" s="61">
        <f>Mixed3!L424</f>
        <v>0</v>
      </c>
      <c r="N215" s="61">
        <f>Mixed3!M424</f>
        <v>0</v>
      </c>
      <c r="O215" s="61">
        <f>Mixed3!N424</f>
        <v>0</v>
      </c>
      <c r="P215" s="197">
        <f>Mixed3!O424</f>
        <v>0</v>
      </c>
      <c r="Q215" s="113"/>
      <c r="R215" s="51"/>
      <c r="S215" s="51"/>
    </row>
    <row r="216" spans="1:19" x14ac:dyDescent="0.25">
      <c r="A216" s="16">
        <f t="shared" si="3"/>
        <v>13</v>
      </c>
      <c r="B216" s="61" t="str">
        <f>Mixed3!A427</f>
        <v>0/0</v>
      </c>
      <c r="C216" s="61">
        <f>Mixed3!B427</f>
        <v>0</v>
      </c>
      <c r="D216" s="61">
        <f>Mixed3!C427</f>
        <v>0</v>
      </c>
      <c r="E216" s="61">
        <f>Mixed3!D427</f>
        <v>0</v>
      </c>
      <c r="F216" s="61">
        <f>Mixed3!E427</f>
        <v>0</v>
      </c>
      <c r="G216" s="61">
        <f>Mixed3!F427</f>
        <v>0</v>
      </c>
      <c r="H216" s="61">
        <f>Mixed3!G427</f>
        <v>0</v>
      </c>
      <c r="I216" s="61">
        <f>Mixed3!H427</f>
        <v>0</v>
      </c>
      <c r="J216" s="61">
        <f>Mixed3!I427</f>
        <v>0</v>
      </c>
      <c r="K216" s="61">
        <f>Mixed3!J427</f>
        <v>0</v>
      </c>
      <c r="L216" s="61">
        <f>Mixed3!K427</f>
        <v>0</v>
      </c>
      <c r="M216" s="61">
        <f>Mixed3!L427</f>
        <v>0</v>
      </c>
      <c r="N216" s="61">
        <f>Mixed3!M427</f>
        <v>0</v>
      </c>
      <c r="O216" s="61">
        <f>Mixed3!N427</f>
        <v>0</v>
      </c>
      <c r="P216" s="197">
        <f>Mixed3!O427</f>
        <v>0</v>
      </c>
      <c r="Q216" s="113"/>
      <c r="R216" s="51"/>
      <c r="S216" s="51"/>
    </row>
    <row r="217" spans="1:19" x14ac:dyDescent="0.25">
      <c r="A217" s="16">
        <f t="shared" si="3"/>
        <v>14</v>
      </c>
      <c r="B217" s="61" t="str">
        <f>Mixed3!A430</f>
        <v>0/0</v>
      </c>
      <c r="C217" s="61">
        <f>Mixed3!B430</f>
        <v>0</v>
      </c>
      <c r="D217" s="61">
        <f>Mixed3!C430</f>
        <v>0</v>
      </c>
      <c r="E217" s="61">
        <f>Mixed3!D430</f>
        <v>0</v>
      </c>
      <c r="F217" s="61">
        <f>Mixed3!E430</f>
        <v>0</v>
      </c>
      <c r="G217" s="61">
        <f>Mixed3!F430</f>
        <v>0</v>
      </c>
      <c r="H217" s="61">
        <f>Mixed3!G430</f>
        <v>0</v>
      </c>
      <c r="I217" s="61">
        <f>Mixed3!H430</f>
        <v>0</v>
      </c>
      <c r="J217" s="61">
        <f>Mixed3!I430</f>
        <v>0</v>
      </c>
      <c r="K217" s="61">
        <f>Mixed3!J430</f>
        <v>0</v>
      </c>
      <c r="L217" s="61">
        <f>Mixed3!K430</f>
        <v>0</v>
      </c>
      <c r="M217" s="61">
        <f>Mixed3!L430</f>
        <v>0</v>
      </c>
      <c r="N217" s="61">
        <f>Mixed3!M430</f>
        <v>0</v>
      </c>
      <c r="O217" s="61">
        <f>Mixed3!N430</f>
        <v>0</v>
      </c>
      <c r="P217" s="197">
        <f>Mixed3!O430</f>
        <v>0</v>
      </c>
      <c r="Q217" s="113"/>
      <c r="R217" s="51"/>
      <c r="S217" s="51"/>
    </row>
    <row r="218" spans="1:19" x14ac:dyDescent="0.25">
      <c r="A218" s="16">
        <f t="shared" si="3"/>
        <v>15</v>
      </c>
      <c r="B218" s="61" t="str">
        <f>Mixed3!A433</f>
        <v>0/0</v>
      </c>
      <c r="C218" s="61">
        <f>Mixed3!B433</f>
        <v>0</v>
      </c>
      <c r="D218" s="61">
        <f>Mixed3!C433</f>
        <v>0</v>
      </c>
      <c r="E218" s="61">
        <f>Mixed3!D433</f>
        <v>0</v>
      </c>
      <c r="F218" s="61">
        <f>Mixed3!E433</f>
        <v>0</v>
      </c>
      <c r="G218" s="61">
        <f>Mixed3!F433</f>
        <v>0</v>
      </c>
      <c r="H218" s="61">
        <f>Mixed3!G433</f>
        <v>0</v>
      </c>
      <c r="I218" s="61">
        <f>Mixed3!H433</f>
        <v>0</v>
      </c>
      <c r="J218" s="61">
        <f>Mixed3!I433</f>
        <v>0</v>
      </c>
      <c r="K218" s="61">
        <f>Mixed3!J433</f>
        <v>0</v>
      </c>
      <c r="L218" s="61">
        <f>Mixed3!K433</f>
        <v>0</v>
      </c>
      <c r="M218" s="61">
        <f>Mixed3!L433</f>
        <v>0</v>
      </c>
      <c r="N218" s="61">
        <f>Mixed3!M433</f>
        <v>0</v>
      </c>
      <c r="O218" s="61">
        <f>Mixed3!N433</f>
        <v>0</v>
      </c>
      <c r="P218" s="197">
        <f>Mixed3!O433</f>
        <v>0</v>
      </c>
      <c r="Q218" s="113"/>
      <c r="R218" s="51"/>
      <c r="S218" s="51"/>
    </row>
    <row r="219" spans="1:19" x14ac:dyDescent="0.25">
      <c r="A219" s="16">
        <f t="shared" si="3"/>
        <v>16</v>
      </c>
      <c r="B219" s="61" t="str">
        <f>Mixed3!A439</f>
        <v>0/0</v>
      </c>
      <c r="C219" s="61">
        <f>Mixed3!B439</f>
        <v>0</v>
      </c>
      <c r="D219" s="61">
        <f>Mixed3!C439</f>
        <v>0</v>
      </c>
      <c r="E219" s="61">
        <f>Mixed3!D439</f>
        <v>0</v>
      </c>
      <c r="F219" s="61">
        <f>Mixed3!E439</f>
        <v>0</v>
      </c>
      <c r="G219" s="61">
        <f>Mixed3!F439</f>
        <v>0</v>
      </c>
      <c r="H219" s="61">
        <f>Mixed3!G439</f>
        <v>0</v>
      </c>
      <c r="I219" s="61">
        <f>Mixed3!H439</f>
        <v>0</v>
      </c>
      <c r="J219" s="61">
        <f>Mixed3!I439</f>
        <v>0</v>
      </c>
      <c r="K219" s="61">
        <f>Mixed3!J439</f>
        <v>0</v>
      </c>
      <c r="L219" s="61">
        <f>Mixed3!K439</f>
        <v>0</v>
      </c>
      <c r="M219" s="61">
        <f>Mixed3!L439</f>
        <v>0</v>
      </c>
      <c r="N219" s="61">
        <f>Mixed3!M439</f>
        <v>0</v>
      </c>
      <c r="O219" s="61">
        <f>Mixed3!N439</f>
        <v>0</v>
      </c>
      <c r="P219" s="197">
        <f>Mixed3!O439</f>
        <v>0</v>
      </c>
      <c r="Q219" s="113"/>
      <c r="R219" s="51"/>
      <c r="S219" s="51"/>
    </row>
    <row r="220" spans="1:19" x14ac:dyDescent="0.25">
      <c r="A220" s="16">
        <f t="shared" si="3"/>
        <v>17</v>
      </c>
      <c r="B220" s="61" t="str">
        <f>Mixed3!A442</f>
        <v>0/0</v>
      </c>
      <c r="C220" s="61">
        <f>Mixed3!B442</f>
        <v>0</v>
      </c>
      <c r="D220" s="61">
        <f>Mixed3!C442</f>
        <v>0</v>
      </c>
      <c r="E220" s="61">
        <f>Mixed3!D442</f>
        <v>0</v>
      </c>
      <c r="F220" s="61">
        <f>Mixed3!E442</f>
        <v>0</v>
      </c>
      <c r="G220" s="61">
        <f>Mixed3!F442</f>
        <v>0</v>
      </c>
      <c r="H220" s="61">
        <f>Mixed3!G442</f>
        <v>0</v>
      </c>
      <c r="I220" s="61">
        <f>Mixed3!H442</f>
        <v>0</v>
      </c>
      <c r="J220" s="61">
        <f>Mixed3!I442</f>
        <v>0</v>
      </c>
      <c r="K220" s="61">
        <f>Mixed3!J442</f>
        <v>0</v>
      </c>
      <c r="L220" s="61">
        <f>Mixed3!K442</f>
        <v>0</v>
      </c>
      <c r="M220" s="61">
        <f>Mixed3!L442</f>
        <v>0</v>
      </c>
      <c r="N220" s="61">
        <f>Mixed3!M442</f>
        <v>0</v>
      </c>
      <c r="O220" s="61">
        <f>Mixed3!N442</f>
        <v>0</v>
      </c>
      <c r="P220" s="197">
        <f>Mixed3!O442</f>
        <v>0</v>
      </c>
      <c r="Q220" s="113"/>
      <c r="R220" s="51"/>
      <c r="S220" s="51"/>
    </row>
    <row r="221" spans="1:19" x14ac:dyDescent="0.25">
      <c r="A221" s="16">
        <f t="shared" si="3"/>
        <v>18</v>
      </c>
      <c r="B221" s="61" t="str">
        <f>Mixed3!A445</f>
        <v>0/0</v>
      </c>
      <c r="C221" s="61">
        <f>Mixed3!B445</f>
        <v>0</v>
      </c>
      <c r="D221" s="61">
        <f>Mixed3!C445</f>
        <v>0</v>
      </c>
      <c r="E221" s="61">
        <f>Mixed3!D445</f>
        <v>0</v>
      </c>
      <c r="F221" s="61">
        <f>Mixed3!E445</f>
        <v>0</v>
      </c>
      <c r="G221" s="61">
        <f>Mixed3!F445</f>
        <v>0</v>
      </c>
      <c r="H221" s="61">
        <f>Mixed3!G445</f>
        <v>0</v>
      </c>
      <c r="I221" s="61">
        <f>Mixed3!H445</f>
        <v>0</v>
      </c>
      <c r="J221" s="61">
        <f>Mixed3!I445</f>
        <v>0</v>
      </c>
      <c r="K221" s="61">
        <f>Mixed3!J445</f>
        <v>0</v>
      </c>
      <c r="L221" s="61">
        <f>Mixed3!K445</f>
        <v>0</v>
      </c>
      <c r="M221" s="61">
        <f>Mixed3!L445</f>
        <v>0</v>
      </c>
      <c r="N221" s="61">
        <f>Mixed3!M445</f>
        <v>0</v>
      </c>
      <c r="O221" s="61">
        <f>Mixed3!N445</f>
        <v>0</v>
      </c>
      <c r="P221" s="197">
        <f>Mixed3!O445</f>
        <v>0</v>
      </c>
      <c r="Q221" s="113"/>
      <c r="R221" s="51"/>
      <c r="S221" s="51"/>
    </row>
    <row r="222" spans="1:19" x14ac:dyDescent="0.25">
      <c r="A222" s="16">
        <f t="shared" si="3"/>
        <v>19</v>
      </c>
      <c r="B222" s="61" t="str">
        <f>Mixed3!A448</f>
        <v>0/0</v>
      </c>
      <c r="C222" s="61">
        <f>Mixed3!B448</f>
        <v>0</v>
      </c>
      <c r="D222" s="61">
        <f>Mixed3!C448</f>
        <v>0</v>
      </c>
      <c r="E222" s="61">
        <f>Mixed3!D448</f>
        <v>0</v>
      </c>
      <c r="F222" s="61">
        <f>Mixed3!E448</f>
        <v>0</v>
      </c>
      <c r="G222" s="61">
        <f>Mixed3!F448</f>
        <v>0</v>
      </c>
      <c r="H222" s="61">
        <f>Mixed3!G448</f>
        <v>0</v>
      </c>
      <c r="I222" s="61">
        <f>Mixed3!H448</f>
        <v>0</v>
      </c>
      <c r="J222" s="61">
        <f>Mixed3!I448</f>
        <v>0</v>
      </c>
      <c r="K222" s="61">
        <f>Mixed3!J448</f>
        <v>0</v>
      </c>
      <c r="L222" s="61">
        <f>Mixed3!K448</f>
        <v>0</v>
      </c>
      <c r="M222" s="61">
        <f>Mixed3!L448</f>
        <v>0</v>
      </c>
      <c r="N222" s="61">
        <f>Mixed3!M448</f>
        <v>0</v>
      </c>
      <c r="O222" s="61">
        <f>Mixed3!N448</f>
        <v>0</v>
      </c>
      <c r="P222" s="197">
        <f>Mixed3!O448</f>
        <v>0</v>
      </c>
      <c r="Q222" s="113"/>
      <c r="R222" s="51"/>
      <c r="S222" s="51"/>
    </row>
    <row r="223" spans="1:19" x14ac:dyDescent="0.25">
      <c r="A223" s="16">
        <f t="shared" si="3"/>
        <v>20</v>
      </c>
      <c r="B223" s="61" t="str">
        <f>Mixed3!A451</f>
        <v>0/0</v>
      </c>
      <c r="C223" s="61">
        <f>Mixed3!B451</f>
        <v>0</v>
      </c>
      <c r="D223" s="61">
        <f>Mixed3!C451</f>
        <v>0</v>
      </c>
      <c r="E223" s="61">
        <f>Mixed3!D451</f>
        <v>0</v>
      </c>
      <c r="F223" s="61">
        <f>Mixed3!E451</f>
        <v>0</v>
      </c>
      <c r="G223" s="61">
        <f>Mixed3!F451</f>
        <v>0</v>
      </c>
      <c r="H223" s="61">
        <f>Mixed3!G451</f>
        <v>0</v>
      </c>
      <c r="I223" s="61">
        <f>Mixed3!H451</f>
        <v>0</v>
      </c>
      <c r="J223" s="61">
        <f>Mixed3!I451</f>
        <v>0</v>
      </c>
      <c r="K223" s="61">
        <f>Mixed3!J451</f>
        <v>0</v>
      </c>
      <c r="L223" s="61">
        <f>Mixed3!K451</f>
        <v>0</v>
      </c>
      <c r="M223" s="61">
        <f>Mixed3!L451</f>
        <v>0</v>
      </c>
      <c r="N223" s="61">
        <f>Mixed3!M451</f>
        <v>0</v>
      </c>
      <c r="O223" s="61">
        <f>Mixed3!N451</f>
        <v>0</v>
      </c>
      <c r="P223" s="197">
        <f>Mixed3!O451</f>
        <v>0</v>
      </c>
      <c r="Q223" s="113"/>
      <c r="R223" s="51"/>
      <c r="S223" s="51"/>
    </row>
    <row r="224" spans="1:19" x14ac:dyDescent="0.25">
      <c r="A224" s="16">
        <f t="shared" si="3"/>
        <v>21</v>
      </c>
      <c r="B224" s="61" t="str">
        <f>Mixed3!A454</f>
        <v>0/0</v>
      </c>
      <c r="C224" s="61">
        <f>Mixed3!B454</f>
        <v>0</v>
      </c>
      <c r="D224" s="61">
        <f>Mixed3!C454</f>
        <v>0</v>
      </c>
      <c r="E224" s="61">
        <f>Mixed3!D454</f>
        <v>0</v>
      </c>
      <c r="F224" s="61">
        <f>Mixed3!E454</f>
        <v>0</v>
      </c>
      <c r="G224" s="61">
        <f>Mixed3!F454</f>
        <v>0</v>
      </c>
      <c r="H224" s="61">
        <f>Mixed3!G454</f>
        <v>0</v>
      </c>
      <c r="I224" s="61">
        <f>Mixed3!H454</f>
        <v>0</v>
      </c>
      <c r="J224" s="61">
        <f>Mixed3!I454</f>
        <v>0</v>
      </c>
      <c r="K224" s="61">
        <f>Mixed3!J454</f>
        <v>0</v>
      </c>
      <c r="L224" s="61">
        <f>Mixed3!K454</f>
        <v>0</v>
      </c>
      <c r="M224" s="61">
        <f>Mixed3!L454</f>
        <v>0</v>
      </c>
      <c r="N224" s="61">
        <f>Mixed3!M454</f>
        <v>0</v>
      </c>
      <c r="O224" s="61">
        <f>Mixed3!N454</f>
        <v>0</v>
      </c>
      <c r="P224" s="197">
        <f>Mixed3!O454</f>
        <v>0</v>
      </c>
      <c r="Q224" s="113"/>
      <c r="R224" s="51"/>
      <c r="S224" s="51"/>
    </row>
    <row r="225" spans="1:19" x14ac:dyDescent="0.25">
      <c r="A225" s="16">
        <f t="shared" si="3"/>
        <v>22</v>
      </c>
      <c r="B225" s="61" t="str">
        <f>Mixed3!A457</f>
        <v>0/0</v>
      </c>
      <c r="C225" s="61">
        <f>Mixed3!B457</f>
        <v>0</v>
      </c>
      <c r="D225" s="61">
        <f>Mixed3!C457</f>
        <v>0</v>
      </c>
      <c r="E225" s="61">
        <f>Mixed3!D457</f>
        <v>0</v>
      </c>
      <c r="F225" s="61">
        <f>Mixed3!E457</f>
        <v>0</v>
      </c>
      <c r="G225" s="61">
        <f>Mixed3!F457</f>
        <v>0</v>
      </c>
      <c r="H225" s="61">
        <f>Mixed3!G457</f>
        <v>0</v>
      </c>
      <c r="I225" s="61">
        <f>Mixed3!H457</f>
        <v>0</v>
      </c>
      <c r="J225" s="61">
        <f>Mixed3!I457</f>
        <v>0</v>
      </c>
      <c r="K225" s="61">
        <f>Mixed3!J457</f>
        <v>0</v>
      </c>
      <c r="L225" s="61">
        <f>Mixed3!K457</f>
        <v>0</v>
      </c>
      <c r="M225" s="61">
        <f>Mixed3!L457</f>
        <v>0</v>
      </c>
      <c r="N225" s="61">
        <f>Mixed3!M457</f>
        <v>0</v>
      </c>
      <c r="O225" s="61">
        <f>Mixed3!N457</f>
        <v>0</v>
      </c>
      <c r="P225" s="197">
        <f>Mixed3!O457</f>
        <v>0</v>
      </c>
      <c r="Q225" s="113"/>
      <c r="R225" s="51"/>
      <c r="S225" s="51"/>
    </row>
    <row r="226" spans="1:19" x14ac:dyDescent="0.25">
      <c r="A226" s="16">
        <f t="shared" si="3"/>
        <v>23</v>
      </c>
      <c r="B226" s="61" t="str">
        <f>Mixed3!A460</f>
        <v>0/0</v>
      </c>
      <c r="C226" s="61">
        <f>Mixed3!B460</f>
        <v>0</v>
      </c>
      <c r="D226" s="61">
        <f>Mixed3!C460</f>
        <v>0</v>
      </c>
      <c r="E226" s="61">
        <f>Mixed3!D460</f>
        <v>0</v>
      </c>
      <c r="F226" s="61">
        <f>Mixed3!E460</f>
        <v>0</v>
      </c>
      <c r="G226" s="61">
        <f>Mixed3!F460</f>
        <v>0</v>
      </c>
      <c r="H226" s="61">
        <f>Mixed3!G460</f>
        <v>0</v>
      </c>
      <c r="I226" s="61">
        <f>Mixed3!H460</f>
        <v>0</v>
      </c>
      <c r="J226" s="61">
        <f>Mixed3!I460</f>
        <v>0</v>
      </c>
      <c r="K226" s="61">
        <f>Mixed3!J460</f>
        <v>0</v>
      </c>
      <c r="L226" s="61">
        <f>Mixed3!K460</f>
        <v>0</v>
      </c>
      <c r="M226" s="61">
        <f>Mixed3!L460</f>
        <v>0</v>
      </c>
      <c r="N226" s="61">
        <f>Mixed3!M460</f>
        <v>0</v>
      </c>
      <c r="O226" s="61">
        <f>Mixed3!N460</f>
        <v>0</v>
      </c>
      <c r="P226" s="197">
        <f>Mixed3!O460</f>
        <v>0</v>
      </c>
      <c r="Q226" s="113"/>
      <c r="R226" s="51"/>
      <c r="S226" s="51"/>
    </row>
    <row r="227" spans="1:19" x14ac:dyDescent="0.25">
      <c r="A227" s="16">
        <f t="shared" si="3"/>
        <v>24</v>
      </c>
      <c r="B227" s="61" t="str">
        <f>Mixed3!A466</f>
        <v>0/0</v>
      </c>
      <c r="C227" s="61">
        <f>Mixed3!B466</f>
        <v>0</v>
      </c>
      <c r="D227" s="61">
        <f>Mixed3!C466</f>
        <v>0</v>
      </c>
      <c r="E227" s="61">
        <f>Mixed3!D466</f>
        <v>0</v>
      </c>
      <c r="F227" s="61">
        <f>Mixed3!E466</f>
        <v>0</v>
      </c>
      <c r="G227" s="61">
        <f>Mixed3!F466</f>
        <v>0</v>
      </c>
      <c r="H227" s="61">
        <f>Mixed3!G466</f>
        <v>0</v>
      </c>
      <c r="I227" s="61">
        <f>Mixed3!H466</f>
        <v>0</v>
      </c>
      <c r="J227" s="61">
        <f>Mixed3!I466</f>
        <v>0</v>
      </c>
      <c r="K227" s="61">
        <f>Mixed3!J466</f>
        <v>0</v>
      </c>
      <c r="L227" s="61">
        <f>Mixed3!K466</f>
        <v>0</v>
      </c>
      <c r="M227" s="61">
        <f>Mixed3!L466</f>
        <v>0</v>
      </c>
      <c r="N227" s="61">
        <f>Mixed3!M466</f>
        <v>0</v>
      </c>
      <c r="O227" s="61">
        <f>Mixed3!N466</f>
        <v>0</v>
      </c>
      <c r="P227" s="197">
        <f>Mixed3!O466</f>
        <v>0</v>
      </c>
      <c r="Q227" s="113"/>
      <c r="R227" s="51"/>
      <c r="S227" s="51"/>
    </row>
    <row r="228" spans="1:19" x14ac:dyDescent="0.25">
      <c r="A228" s="16">
        <f t="shared" si="3"/>
        <v>25</v>
      </c>
      <c r="B228" s="61" t="str">
        <f>Mixed3!A469</f>
        <v>0/0</v>
      </c>
      <c r="C228" s="61">
        <f>Mixed3!B469</f>
        <v>0</v>
      </c>
      <c r="D228" s="61">
        <f>Mixed3!C469</f>
        <v>0</v>
      </c>
      <c r="E228" s="61">
        <f>Mixed3!D469</f>
        <v>0</v>
      </c>
      <c r="F228" s="61">
        <f>Mixed3!E469</f>
        <v>0</v>
      </c>
      <c r="G228" s="61">
        <f>Mixed3!F469</f>
        <v>0</v>
      </c>
      <c r="H228" s="61">
        <f>Mixed3!G469</f>
        <v>0</v>
      </c>
      <c r="I228" s="61">
        <f>Mixed3!H469</f>
        <v>0</v>
      </c>
      <c r="J228" s="61">
        <f>Mixed3!I469</f>
        <v>0</v>
      </c>
      <c r="K228" s="61">
        <f>Mixed3!J469</f>
        <v>0</v>
      </c>
      <c r="L228" s="61">
        <f>Mixed3!K469</f>
        <v>0</v>
      </c>
      <c r="M228" s="61">
        <f>Mixed3!L469</f>
        <v>0</v>
      </c>
      <c r="N228" s="61">
        <f>Mixed3!M469</f>
        <v>0</v>
      </c>
      <c r="O228" s="61">
        <f>Mixed3!N469</f>
        <v>0</v>
      </c>
      <c r="P228" s="197">
        <f>Mixed3!O469</f>
        <v>0</v>
      </c>
      <c r="Q228" s="113"/>
      <c r="R228" s="51"/>
      <c r="S228" s="51"/>
    </row>
    <row r="229" spans="1:19" x14ac:dyDescent="0.25">
      <c r="A229" s="16">
        <f t="shared" si="3"/>
        <v>26</v>
      </c>
      <c r="B229" s="61" t="str">
        <f>Mixed3!A472</f>
        <v>0/0</v>
      </c>
      <c r="C229" s="61">
        <f>Mixed3!B472</f>
        <v>0</v>
      </c>
      <c r="D229" s="61">
        <f>Mixed3!C472</f>
        <v>0</v>
      </c>
      <c r="E229" s="61">
        <f>Mixed3!D472</f>
        <v>0</v>
      </c>
      <c r="F229" s="61">
        <f>Mixed3!E472</f>
        <v>0</v>
      </c>
      <c r="G229" s="61">
        <f>Mixed3!F472</f>
        <v>0</v>
      </c>
      <c r="H229" s="61">
        <f>Mixed3!G472</f>
        <v>0</v>
      </c>
      <c r="I229" s="61">
        <f>Mixed3!H472</f>
        <v>0</v>
      </c>
      <c r="J229" s="61">
        <f>Mixed3!I472</f>
        <v>0</v>
      </c>
      <c r="K229" s="61">
        <f>Mixed3!J472</f>
        <v>0</v>
      </c>
      <c r="L229" s="61">
        <f>Mixed3!K472</f>
        <v>0</v>
      </c>
      <c r="M229" s="61">
        <f>Mixed3!L472</f>
        <v>0</v>
      </c>
      <c r="N229" s="61">
        <f>Mixed3!M472</f>
        <v>0</v>
      </c>
      <c r="O229" s="61">
        <f>Mixed3!N472</f>
        <v>0</v>
      </c>
      <c r="P229" s="197">
        <f>Mixed3!O472</f>
        <v>0</v>
      </c>
      <c r="Q229" s="113"/>
      <c r="R229" s="51"/>
      <c r="S229" s="51"/>
    </row>
    <row r="230" spans="1:19" x14ac:dyDescent="0.25">
      <c r="A230" s="16">
        <f t="shared" si="3"/>
        <v>27</v>
      </c>
      <c r="B230" s="61" t="str">
        <f>Mixed3!A475</f>
        <v>0/0</v>
      </c>
      <c r="C230" s="61">
        <f>Mixed3!B475</f>
        <v>0</v>
      </c>
      <c r="D230" s="61">
        <f>Mixed3!C475</f>
        <v>0</v>
      </c>
      <c r="E230" s="61">
        <f>Mixed3!D475</f>
        <v>0</v>
      </c>
      <c r="F230" s="61">
        <f>Mixed3!E475</f>
        <v>0</v>
      </c>
      <c r="G230" s="61">
        <f>Mixed3!F475</f>
        <v>0</v>
      </c>
      <c r="H230" s="61">
        <f>Mixed3!G475</f>
        <v>0</v>
      </c>
      <c r="I230" s="61">
        <f>Mixed3!H475</f>
        <v>0</v>
      </c>
      <c r="J230" s="61">
        <f>Mixed3!I475</f>
        <v>0</v>
      </c>
      <c r="K230" s="61">
        <f>Mixed3!J475</f>
        <v>0</v>
      </c>
      <c r="L230" s="61">
        <f>Mixed3!K475</f>
        <v>0</v>
      </c>
      <c r="M230" s="61">
        <f>Mixed3!L475</f>
        <v>0</v>
      </c>
      <c r="N230" s="61">
        <f>Mixed3!M475</f>
        <v>0</v>
      </c>
      <c r="O230" s="61">
        <f>Mixed3!N475</f>
        <v>0</v>
      </c>
      <c r="P230" s="197">
        <f>Mixed3!O475</f>
        <v>0</v>
      </c>
      <c r="Q230" s="113"/>
      <c r="R230" s="51"/>
      <c r="S230" s="51"/>
    </row>
    <row r="231" spans="1:19" x14ac:dyDescent="0.25">
      <c r="A231" s="16">
        <f t="shared" si="3"/>
        <v>28</v>
      </c>
      <c r="B231" s="61" t="str">
        <f>Mixed3!A478</f>
        <v>0/0</v>
      </c>
      <c r="C231" s="61">
        <f>Mixed3!B478</f>
        <v>0</v>
      </c>
      <c r="D231" s="61">
        <f>Mixed3!C478</f>
        <v>0</v>
      </c>
      <c r="E231" s="61">
        <f>Mixed3!D478</f>
        <v>0</v>
      </c>
      <c r="F231" s="61">
        <f>Mixed3!E478</f>
        <v>0</v>
      </c>
      <c r="G231" s="61">
        <f>Mixed3!F478</f>
        <v>0</v>
      </c>
      <c r="H231" s="61">
        <f>Mixed3!G478</f>
        <v>0</v>
      </c>
      <c r="I231" s="61">
        <f>Mixed3!H478</f>
        <v>0</v>
      </c>
      <c r="J231" s="61">
        <f>Mixed3!I478</f>
        <v>0</v>
      </c>
      <c r="K231" s="61">
        <f>Mixed3!J478</f>
        <v>0</v>
      </c>
      <c r="L231" s="61">
        <f>Mixed3!K478</f>
        <v>0</v>
      </c>
      <c r="M231" s="61">
        <f>Mixed3!L478</f>
        <v>0</v>
      </c>
      <c r="N231" s="61">
        <f>Mixed3!M478</f>
        <v>0</v>
      </c>
      <c r="O231" s="61">
        <f>Mixed3!N478</f>
        <v>0</v>
      </c>
      <c r="P231" s="197">
        <f>Mixed3!O478</f>
        <v>0</v>
      </c>
      <c r="Q231" s="113"/>
      <c r="R231" s="51"/>
      <c r="S231" s="51"/>
    </row>
    <row r="232" spans="1:19" x14ac:dyDescent="0.25">
      <c r="A232" s="16">
        <f t="shared" si="3"/>
        <v>29</v>
      </c>
      <c r="B232" s="61" t="str">
        <f>Mixed3!A481</f>
        <v>0/0</v>
      </c>
      <c r="C232" s="61">
        <f>Mixed3!B481</f>
        <v>0</v>
      </c>
      <c r="D232" s="61">
        <f>Mixed3!C481</f>
        <v>0</v>
      </c>
      <c r="E232" s="61">
        <f>Mixed3!D481</f>
        <v>0</v>
      </c>
      <c r="F232" s="61">
        <f>Mixed3!E481</f>
        <v>0</v>
      </c>
      <c r="G232" s="61">
        <f>Mixed3!F481</f>
        <v>0</v>
      </c>
      <c r="H232" s="61">
        <f>Mixed3!G481</f>
        <v>0</v>
      </c>
      <c r="I232" s="61">
        <f>Mixed3!H481</f>
        <v>0</v>
      </c>
      <c r="J232" s="61">
        <f>Mixed3!I481</f>
        <v>0</v>
      </c>
      <c r="K232" s="61">
        <f>Mixed3!J481</f>
        <v>0</v>
      </c>
      <c r="L232" s="61">
        <f>Mixed3!K481</f>
        <v>0</v>
      </c>
      <c r="M232" s="61">
        <f>Mixed3!L481</f>
        <v>0</v>
      </c>
      <c r="N232" s="61">
        <f>Mixed3!M481</f>
        <v>0</v>
      </c>
      <c r="O232" s="61">
        <f>Mixed3!N481</f>
        <v>0</v>
      </c>
      <c r="P232" s="197">
        <f>Mixed3!O481</f>
        <v>0</v>
      </c>
      <c r="Q232" s="113"/>
      <c r="R232" s="51"/>
      <c r="S232" s="51"/>
    </row>
    <row r="233" spans="1:19" x14ac:dyDescent="0.25">
      <c r="A233" s="16">
        <f t="shared" si="3"/>
        <v>30</v>
      </c>
      <c r="B233" s="61" t="str">
        <f>Mixed3!A484</f>
        <v>0/0</v>
      </c>
      <c r="C233" s="61">
        <f>Mixed3!B484</f>
        <v>0</v>
      </c>
      <c r="D233" s="61">
        <f>Mixed3!C484</f>
        <v>0</v>
      </c>
      <c r="E233" s="61">
        <f>Mixed3!D484</f>
        <v>0</v>
      </c>
      <c r="F233" s="61">
        <f>Mixed3!E484</f>
        <v>0</v>
      </c>
      <c r="G233" s="61">
        <f>Mixed3!F484</f>
        <v>0</v>
      </c>
      <c r="H233" s="61">
        <f>Mixed3!G484</f>
        <v>0</v>
      </c>
      <c r="I233" s="61">
        <f>Mixed3!H484</f>
        <v>0</v>
      </c>
      <c r="J233" s="61">
        <f>Mixed3!I484</f>
        <v>0</v>
      </c>
      <c r="K233" s="61">
        <f>Mixed3!J484</f>
        <v>0</v>
      </c>
      <c r="L233" s="61">
        <f>Mixed3!K484</f>
        <v>0</v>
      </c>
      <c r="M233" s="61">
        <f>Mixed3!L484</f>
        <v>0</v>
      </c>
      <c r="N233" s="61">
        <f>Mixed3!M484</f>
        <v>0</v>
      </c>
      <c r="O233" s="61">
        <f>Mixed3!N484</f>
        <v>0</v>
      </c>
      <c r="P233" s="197">
        <f>Mixed3!O484</f>
        <v>0</v>
      </c>
      <c r="Q233" s="113"/>
      <c r="R233" s="51"/>
      <c r="S233" s="51"/>
    </row>
    <row r="234" spans="1:19" x14ac:dyDescent="0.25">
      <c r="A234" s="16">
        <f t="shared" si="3"/>
        <v>31</v>
      </c>
      <c r="B234" s="61" t="str">
        <f>Mixed3!A487</f>
        <v>0/0</v>
      </c>
      <c r="C234" s="61">
        <f>Mixed3!B487</f>
        <v>0</v>
      </c>
      <c r="D234" s="61">
        <f>Mixed3!C487</f>
        <v>0</v>
      </c>
      <c r="E234" s="61">
        <f>Mixed3!D487</f>
        <v>0</v>
      </c>
      <c r="F234" s="61">
        <f>Mixed3!E487</f>
        <v>0</v>
      </c>
      <c r="G234" s="61">
        <f>Mixed3!F487</f>
        <v>0</v>
      </c>
      <c r="H234" s="61">
        <f>Mixed3!G487</f>
        <v>0</v>
      </c>
      <c r="I234" s="61">
        <f>Mixed3!H487</f>
        <v>0</v>
      </c>
      <c r="J234" s="61">
        <f>Mixed3!I487</f>
        <v>0</v>
      </c>
      <c r="K234" s="61">
        <f>Mixed3!J487</f>
        <v>0</v>
      </c>
      <c r="L234" s="61">
        <f>Mixed3!K487</f>
        <v>0</v>
      </c>
      <c r="M234" s="61">
        <f>Mixed3!L487</f>
        <v>0</v>
      </c>
      <c r="N234" s="61">
        <f>Mixed3!M487</f>
        <v>0</v>
      </c>
      <c r="O234" s="61">
        <f>Mixed3!N487</f>
        <v>0</v>
      </c>
      <c r="P234" s="197">
        <f>Mixed3!O487</f>
        <v>0</v>
      </c>
      <c r="Q234" s="113"/>
      <c r="R234" s="51"/>
      <c r="S234" s="51"/>
    </row>
    <row r="235" spans="1:19" x14ac:dyDescent="0.25">
      <c r="A235" s="16">
        <f t="shared" si="3"/>
        <v>32</v>
      </c>
      <c r="B235" s="61" t="str">
        <f>Mixed3!A493</f>
        <v>0/0</v>
      </c>
      <c r="C235" s="61">
        <f>Mixed3!B493</f>
        <v>0</v>
      </c>
      <c r="D235" s="61">
        <f>Mixed3!C493</f>
        <v>0</v>
      </c>
      <c r="E235" s="61">
        <f>Mixed3!D493</f>
        <v>0</v>
      </c>
      <c r="F235" s="61">
        <f>Mixed3!E493</f>
        <v>0</v>
      </c>
      <c r="G235" s="61">
        <f>Mixed3!F493</f>
        <v>0</v>
      </c>
      <c r="H235" s="61">
        <f>Mixed3!G493</f>
        <v>0</v>
      </c>
      <c r="I235" s="61">
        <f>Mixed3!H493</f>
        <v>0</v>
      </c>
      <c r="J235" s="61">
        <f>Mixed3!I493</f>
        <v>0</v>
      </c>
      <c r="K235" s="61">
        <f>Mixed3!J493</f>
        <v>0</v>
      </c>
      <c r="L235" s="61">
        <f>Mixed3!K493</f>
        <v>0</v>
      </c>
      <c r="M235" s="61">
        <f>Mixed3!L493</f>
        <v>0</v>
      </c>
      <c r="N235" s="61">
        <f>Mixed3!M493</f>
        <v>0</v>
      </c>
      <c r="O235" s="61">
        <f>Mixed3!N493</f>
        <v>0</v>
      </c>
      <c r="P235" s="197">
        <f>Mixed3!O493</f>
        <v>0</v>
      </c>
      <c r="Q235" s="113"/>
      <c r="R235" s="51"/>
      <c r="S235" s="51"/>
    </row>
    <row r="236" spans="1:19" x14ac:dyDescent="0.25">
      <c r="A236" s="16">
        <f t="shared" si="3"/>
        <v>33</v>
      </c>
      <c r="B236" s="61" t="str">
        <f>Mixed3!A496</f>
        <v>0/0</v>
      </c>
      <c r="C236" s="61">
        <f>Mixed3!B496</f>
        <v>0</v>
      </c>
      <c r="D236" s="61">
        <f>Mixed3!C496</f>
        <v>0</v>
      </c>
      <c r="E236" s="61">
        <f>Mixed3!D496</f>
        <v>0</v>
      </c>
      <c r="F236" s="61">
        <f>Mixed3!E496</f>
        <v>0</v>
      </c>
      <c r="G236" s="61">
        <f>Mixed3!F496</f>
        <v>0</v>
      </c>
      <c r="H236" s="61">
        <f>Mixed3!G496</f>
        <v>0</v>
      </c>
      <c r="I236" s="61">
        <f>Mixed3!H496</f>
        <v>0</v>
      </c>
      <c r="J236" s="61">
        <f>Mixed3!I496</f>
        <v>0</v>
      </c>
      <c r="K236" s="61">
        <f>Mixed3!J496</f>
        <v>0</v>
      </c>
      <c r="L236" s="61">
        <f>Mixed3!K496</f>
        <v>0</v>
      </c>
      <c r="M236" s="61">
        <f>Mixed3!L496</f>
        <v>0</v>
      </c>
      <c r="N236" s="61">
        <f>Mixed3!M496</f>
        <v>0</v>
      </c>
      <c r="O236" s="61">
        <f>Mixed3!N496</f>
        <v>0</v>
      </c>
      <c r="P236" s="197">
        <f>Mixed3!O496</f>
        <v>0</v>
      </c>
      <c r="Q236" s="113"/>
      <c r="R236" s="51"/>
      <c r="S236" s="51"/>
    </row>
    <row r="237" spans="1:19" x14ac:dyDescent="0.25">
      <c r="A237" s="16">
        <f t="shared" si="3"/>
        <v>34</v>
      </c>
      <c r="B237" s="61" t="str">
        <f>Mixed3!A499</f>
        <v>0/0</v>
      </c>
      <c r="C237" s="61">
        <f>Mixed3!B499</f>
        <v>0</v>
      </c>
      <c r="D237" s="61">
        <f>Mixed3!C499</f>
        <v>0</v>
      </c>
      <c r="E237" s="61">
        <f>Mixed3!D499</f>
        <v>0</v>
      </c>
      <c r="F237" s="61">
        <f>Mixed3!E499</f>
        <v>0</v>
      </c>
      <c r="G237" s="61">
        <f>Mixed3!F499</f>
        <v>0</v>
      </c>
      <c r="H237" s="61">
        <f>Mixed3!G499</f>
        <v>0</v>
      </c>
      <c r="I237" s="61">
        <f>Mixed3!H499</f>
        <v>0</v>
      </c>
      <c r="J237" s="61">
        <f>Mixed3!I499</f>
        <v>0</v>
      </c>
      <c r="K237" s="61">
        <f>Mixed3!J499</f>
        <v>0</v>
      </c>
      <c r="L237" s="61">
        <f>Mixed3!K499</f>
        <v>0</v>
      </c>
      <c r="M237" s="61">
        <f>Mixed3!L499</f>
        <v>0</v>
      </c>
      <c r="N237" s="61">
        <f>Mixed3!M499</f>
        <v>0</v>
      </c>
      <c r="O237" s="61">
        <f>Mixed3!N499</f>
        <v>0</v>
      </c>
      <c r="P237" s="197">
        <f>Mixed3!O499</f>
        <v>0</v>
      </c>
      <c r="Q237" s="113"/>
      <c r="R237" s="51"/>
      <c r="S237" s="51"/>
    </row>
    <row r="238" spans="1:19" x14ac:dyDescent="0.25">
      <c r="A238" s="16">
        <f t="shared" si="3"/>
        <v>35</v>
      </c>
      <c r="B238" s="61" t="str">
        <f>Mixed3!A502</f>
        <v>0/0</v>
      </c>
      <c r="C238" s="61">
        <f>Mixed3!B502</f>
        <v>0</v>
      </c>
      <c r="D238" s="61">
        <f>Mixed3!C502</f>
        <v>0</v>
      </c>
      <c r="E238" s="61">
        <f>Mixed3!D502</f>
        <v>0</v>
      </c>
      <c r="F238" s="61">
        <f>Mixed3!E502</f>
        <v>0</v>
      </c>
      <c r="G238" s="61">
        <f>Mixed3!F502</f>
        <v>0</v>
      </c>
      <c r="H238" s="61">
        <f>Mixed3!G502</f>
        <v>0</v>
      </c>
      <c r="I238" s="61">
        <f>Mixed3!H502</f>
        <v>0</v>
      </c>
      <c r="J238" s="61">
        <f>Mixed3!I502</f>
        <v>0</v>
      </c>
      <c r="K238" s="61">
        <f>Mixed3!J502</f>
        <v>0</v>
      </c>
      <c r="L238" s="61">
        <f>Mixed3!K502</f>
        <v>0</v>
      </c>
      <c r="M238" s="61">
        <f>Mixed3!L502</f>
        <v>0</v>
      </c>
      <c r="N238" s="61">
        <f>Mixed3!M502</f>
        <v>0</v>
      </c>
      <c r="O238" s="61">
        <f>Mixed3!N502</f>
        <v>0</v>
      </c>
      <c r="P238" s="197">
        <f>Mixed3!O502</f>
        <v>0</v>
      </c>
      <c r="Q238" s="113"/>
      <c r="R238" s="51"/>
      <c r="S238" s="51"/>
    </row>
    <row r="239" spans="1:19" x14ac:dyDescent="0.25">
      <c r="A239" s="16">
        <f t="shared" si="3"/>
        <v>36</v>
      </c>
      <c r="B239" s="61" t="str">
        <f>Mixed3!A505</f>
        <v>0/0</v>
      </c>
      <c r="C239" s="61">
        <f>Mixed3!B505</f>
        <v>0</v>
      </c>
      <c r="D239" s="61">
        <f>Mixed3!C505</f>
        <v>0</v>
      </c>
      <c r="E239" s="61">
        <f>Mixed3!D505</f>
        <v>0</v>
      </c>
      <c r="F239" s="61">
        <f>Mixed3!E505</f>
        <v>0</v>
      </c>
      <c r="G239" s="61">
        <f>Mixed3!F505</f>
        <v>0</v>
      </c>
      <c r="H239" s="61">
        <f>Mixed3!G505</f>
        <v>0</v>
      </c>
      <c r="I239" s="61">
        <f>Mixed3!H505</f>
        <v>0</v>
      </c>
      <c r="J239" s="61">
        <f>Mixed3!I505</f>
        <v>0</v>
      </c>
      <c r="K239" s="61">
        <f>Mixed3!J505</f>
        <v>0</v>
      </c>
      <c r="L239" s="61">
        <f>Mixed3!K505</f>
        <v>0</v>
      </c>
      <c r="M239" s="61">
        <f>Mixed3!L505</f>
        <v>0</v>
      </c>
      <c r="N239" s="61">
        <f>Mixed3!M505</f>
        <v>0</v>
      </c>
      <c r="O239" s="61">
        <f>Mixed3!N505</f>
        <v>0</v>
      </c>
      <c r="P239" s="197">
        <f>Mixed3!O505</f>
        <v>0</v>
      </c>
      <c r="Q239" s="113"/>
      <c r="R239" s="51"/>
      <c r="S239" s="51"/>
    </row>
    <row r="240" spans="1:19" x14ac:dyDescent="0.25">
      <c r="A240" s="16">
        <f t="shared" si="3"/>
        <v>37</v>
      </c>
      <c r="B240" s="61" t="str">
        <f>Mixed3!A508</f>
        <v>0/0</v>
      </c>
      <c r="C240" s="61">
        <f>Mixed3!B508</f>
        <v>0</v>
      </c>
      <c r="D240" s="61">
        <f>Mixed3!C508</f>
        <v>0</v>
      </c>
      <c r="E240" s="61">
        <f>Mixed3!D508</f>
        <v>0</v>
      </c>
      <c r="F240" s="61">
        <f>Mixed3!E508</f>
        <v>0</v>
      </c>
      <c r="G240" s="61">
        <f>Mixed3!F508</f>
        <v>0</v>
      </c>
      <c r="H240" s="61">
        <f>Mixed3!G508</f>
        <v>0</v>
      </c>
      <c r="I240" s="61">
        <f>Mixed3!H508</f>
        <v>0</v>
      </c>
      <c r="J240" s="61">
        <f>Mixed3!I508</f>
        <v>0</v>
      </c>
      <c r="K240" s="61">
        <f>Mixed3!J508</f>
        <v>0</v>
      </c>
      <c r="L240" s="61">
        <f>Mixed3!K508</f>
        <v>0</v>
      </c>
      <c r="M240" s="61">
        <f>Mixed3!L508</f>
        <v>0</v>
      </c>
      <c r="N240" s="61">
        <f>Mixed3!M508</f>
        <v>0</v>
      </c>
      <c r="O240" s="61">
        <f>Mixed3!N508</f>
        <v>0</v>
      </c>
      <c r="P240" s="197">
        <f>Mixed3!O508</f>
        <v>0</v>
      </c>
      <c r="Q240" s="113"/>
      <c r="R240" s="51"/>
      <c r="S240" s="51"/>
    </row>
    <row r="241" spans="1:19" x14ac:dyDescent="0.25">
      <c r="A241" s="16">
        <f t="shared" si="3"/>
        <v>38</v>
      </c>
      <c r="B241" s="61" t="str">
        <f>Mixed3!A511</f>
        <v>0/0</v>
      </c>
      <c r="C241" s="61">
        <f>Mixed3!B511</f>
        <v>0</v>
      </c>
      <c r="D241" s="61">
        <f>Mixed3!C511</f>
        <v>0</v>
      </c>
      <c r="E241" s="61">
        <f>Mixed3!D511</f>
        <v>0</v>
      </c>
      <c r="F241" s="61">
        <f>Mixed3!E511</f>
        <v>0</v>
      </c>
      <c r="G241" s="61">
        <f>Mixed3!F511</f>
        <v>0</v>
      </c>
      <c r="H241" s="61">
        <f>Mixed3!G511</f>
        <v>0</v>
      </c>
      <c r="I241" s="61">
        <f>Mixed3!H511</f>
        <v>0</v>
      </c>
      <c r="J241" s="61">
        <f>Mixed3!I511</f>
        <v>0</v>
      </c>
      <c r="K241" s="61">
        <f>Mixed3!J511</f>
        <v>0</v>
      </c>
      <c r="L241" s="61">
        <f>Mixed3!K511</f>
        <v>0</v>
      </c>
      <c r="M241" s="61">
        <f>Mixed3!L511</f>
        <v>0</v>
      </c>
      <c r="N241" s="61">
        <f>Mixed3!M511</f>
        <v>0</v>
      </c>
      <c r="O241" s="61">
        <f>Mixed3!N511</f>
        <v>0</v>
      </c>
      <c r="P241" s="197">
        <f>Mixed3!O511</f>
        <v>0</v>
      </c>
      <c r="Q241" s="113"/>
      <c r="R241" s="51"/>
      <c r="S241" s="51"/>
    </row>
    <row r="242" spans="1:19" x14ac:dyDescent="0.25">
      <c r="A242" s="16">
        <f t="shared" si="3"/>
        <v>39</v>
      </c>
      <c r="B242" s="61" t="str">
        <f>Mixed3!A514</f>
        <v>0/0</v>
      </c>
      <c r="C242" s="61">
        <f>Mixed3!B514</f>
        <v>0</v>
      </c>
      <c r="D242" s="61">
        <f>Mixed3!C514</f>
        <v>0</v>
      </c>
      <c r="E242" s="61">
        <f>Mixed3!D514</f>
        <v>0</v>
      </c>
      <c r="F242" s="61">
        <f>Mixed3!E514</f>
        <v>0</v>
      </c>
      <c r="G242" s="61">
        <f>Mixed3!F514</f>
        <v>0</v>
      </c>
      <c r="H242" s="61">
        <f>Mixed3!G514</f>
        <v>0</v>
      </c>
      <c r="I242" s="61">
        <f>Mixed3!H514</f>
        <v>0</v>
      </c>
      <c r="J242" s="61">
        <f>Mixed3!I514</f>
        <v>0</v>
      </c>
      <c r="K242" s="61">
        <f>Mixed3!J514</f>
        <v>0</v>
      </c>
      <c r="L242" s="61">
        <f>Mixed3!K514</f>
        <v>0</v>
      </c>
      <c r="M242" s="61">
        <f>Mixed3!L514</f>
        <v>0</v>
      </c>
      <c r="N242" s="61">
        <f>Mixed3!M514</f>
        <v>0</v>
      </c>
      <c r="O242" s="61">
        <f>Mixed3!N514</f>
        <v>0</v>
      </c>
      <c r="P242" s="197">
        <f>Mixed3!O514</f>
        <v>0</v>
      </c>
      <c r="Q242" s="113"/>
      <c r="R242" s="51"/>
      <c r="S242" s="51"/>
    </row>
    <row r="243" spans="1:19" x14ac:dyDescent="0.25">
      <c r="A243" s="16">
        <f t="shared" si="3"/>
        <v>40</v>
      </c>
      <c r="B243" s="61" t="str">
        <f>Mixed3!A520</f>
        <v>0/0</v>
      </c>
      <c r="C243" s="61">
        <f>Mixed3!B520</f>
        <v>0</v>
      </c>
      <c r="D243" s="61">
        <f>Mixed3!C520</f>
        <v>0</v>
      </c>
      <c r="E243" s="61">
        <f>Mixed3!D520</f>
        <v>0</v>
      </c>
      <c r="F243" s="61">
        <f>Mixed3!E520</f>
        <v>0</v>
      </c>
      <c r="G243" s="61">
        <f>Mixed3!F520</f>
        <v>0</v>
      </c>
      <c r="H243" s="61">
        <f>Mixed3!G520</f>
        <v>0</v>
      </c>
      <c r="I243" s="61">
        <f>Mixed3!H520</f>
        <v>0</v>
      </c>
      <c r="J243" s="61">
        <f>Mixed3!I520</f>
        <v>0</v>
      </c>
      <c r="K243" s="61">
        <f>Mixed3!J520</f>
        <v>0</v>
      </c>
      <c r="L243" s="61">
        <f>Mixed3!K520</f>
        <v>0</v>
      </c>
      <c r="M243" s="61">
        <f>Mixed3!L520</f>
        <v>0</v>
      </c>
      <c r="N243" s="61">
        <f>Mixed3!M520</f>
        <v>0</v>
      </c>
      <c r="O243" s="61">
        <f>Mixed3!N520</f>
        <v>0</v>
      </c>
      <c r="P243" s="197">
        <f>Mixed3!O520</f>
        <v>0</v>
      </c>
      <c r="Q243" s="113"/>
      <c r="R243" s="51"/>
      <c r="S243" s="51"/>
    </row>
    <row r="244" spans="1:19" x14ac:dyDescent="0.25">
      <c r="A244" s="16">
        <f t="shared" si="3"/>
        <v>41</v>
      </c>
      <c r="B244" s="61" t="str">
        <f>Mixed3!A523</f>
        <v>0/0</v>
      </c>
      <c r="C244" s="61">
        <f>Mixed3!B523</f>
        <v>0</v>
      </c>
      <c r="D244" s="61">
        <f>Mixed3!C523</f>
        <v>0</v>
      </c>
      <c r="E244" s="61">
        <f>Mixed3!D523</f>
        <v>0</v>
      </c>
      <c r="F244" s="61">
        <f>Mixed3!E523</f>
        <v>0</v>
      </c>
      <c r="G244" s="61">
        <f>Mixed3!F523</f>
        <v>0</v>
      </c>
      <c r="H244" s="61">
        <f>Mixed3!G523</f>
        <v>0</v>
      </c>
      <c r="I244" s="61">
        <f>Mixed3!H523</f>
        <v>0</v>
      </c>
      <c r="J244" s="61">
        <f>Mixed3!I523</f>
        <v>0</v>
      </c>
      <c r="K244" s="61">
        <f>Mixed3!J523</f>
        <v>0</v>
      </c>
      <c r="L244" s="61">
        <f>Mixed3!K523</f>
        <v>0</v>
      </c>
      <c r="M244" s="61">
        <f>Mixed3!L523</f>
        <v>0</v>
      </c>
      <c r="N244" s="61">
        <f>Mixed3!M523</f>
        <v>0</v>
      </c>
      <c r="O244" s="61">
        <f>Mixed3!N523</f>
        <v>0</v>
      </c>
      <c r="P244" s="197">
        <f>Mixed3!O523</f>
        <v>0</v>
      </c>
      <c r="Q244" s="113"/>
      <c r="R244" s="51"/>
      <c r="S244" s="51"/>
    </row>
    <row r="245" spans="1:19" x14ac:dyDescent="0.25">
      <c r="A245" s="16">
        <f t="shared" si="3"/>
        <v>42</v>
      </c>
      <c r="B245" s="61" t="str">
        <f>Mixed3!A526</f>
        <v>0/0</v>
      </c>
      <c r="C245" s="61">
        <f>Mixed3!B526</f>
        <v>0</v>
      </c>
      <c r="D245" s="61">
        <f>Mixed3!C526</f>
        <v>0</v>
      </c>
      <c r="E245" s="61">
        <f>Mixed3!D526</f>
        <v>0</v>
      </c>
      <c r="F245" s="61">
        <f>Mixed3!E526</f>
        <v>0</v>
      </c>
      <c r="G245" s="61">
        <f>Mixed3!F526</f>
        <v>0</v>
      </c>
      <c r="H245" s="61">
        <f>Mixed3!G526</f>
        <v>0</v>
      </c>
      <c r="I245" s="61">
        <f>Mixed3!H526</f>
        <v>0</v>
      </c>
      <c r="J245" s="61">
        <f>Mixed3!I526</f>
        <v>0</v>
      </c>
      <c r="K245" s="61">
        <f>Mixed3!J526</f>
        <v>0</v>
      </c>
      <c r="L245" s="61">
        <f>Mixed3!K526</f>
        <v>0</v>
      </c>
      <c r="M245" s="61">
        <f>Mixed3!L526</f>
        <v>0</v>
      </c>
      <c r="N245" s="61">
        <f>Mixed3!M526</f>
        <v>0</v>
      </c>
      <c r="O245" s="61">
        <f>Mixed3!N526</f>
        <v>0</v>
      </c>
      <c r="P245" s="197">
        <f>Mixed3!O526</f>
        <v>0</v>
      </c>
      <c r="Q245" s="113"/>
      <c r="R245" s="51"/>
      <c r="S245" s="51"/>
    </row>
    <row r="246" spans="1:19" x14ac:dyDescent="0.25">
      <c r="A246" s="16">
        <f t="shared" si="3"/>
        <v>43</v>
      </c>
      <c r="B246" s="61" t="str">
        <f>Mixed3!A529</f>
        <v>0/0</v>
      </c>
      <c r="C246" s="61">
        <f>Mixed3!B529</f>
        <v>0</v>
      </c>
      <c r="D246" s="61">
        <f>Mixed3!C529</f>
        <v>0</v>
      </c>
      <c r="E246" s="61">
        <f>Mixed3!D529</f>
        <v>0</v>
      </c>
      <c r="F246" s="61">
        <f>Mixed3!E529</f>
        <v>0</v>
      </c>
      <c r="G246" s="61">
        <f>Mixed3!F529</f>
        <v>0</v>
      </c>
      <c r="H246" s="61">
        <f>Mixed3!G529</f>
        <v>0</v>
      </c>
      <c r="I246" s="61">
        <f>Mixed3!H529</f>
        <v>0</v>
      </c>
      <c r="J246" s="61">
        <f>Mixed3!I529</f>
        <v>0</v>
      </c>
      <c r="K246" s="61">
        <f>Mixed3!J529</f>
        <v>0</v>
      </c>
      <c r="L246" s="61">
        <f>Mixed3!K529</f>
        <v>0</v>
      </c>
      <c r="M246" s="61">
        <f>Mixed3!L529</f>
        <v>0</v>
      </c>
      <c r="N246" s="61">
        <f>Mixed3!M529</f>
        <v>0</v>
      </c>
      <c r="O246" s="61">
        <f>Mixed3!N529</f>
        <v>0</v>
      </c>
      <c r="P246" s="197">
        <f>Mixed3!O529</f>
        <v>0</v>
      </c>
      <c r="Q246" s="113"/>
      <c r="R246" s="51"/>
      <c r="S246" s="51"/>
    </row>
    <row r="247" spans="1:19" x14ac:dyDescent="0.25">
      <c r="A247" s="16">
        <f t="shared" si="3"/>
        <v>44</v>
      </c>
      <c r="B247" s="61" t="str">
        <f>Mixed3!A532</f>
        <v>0/0</v>
      </c>
      <c r="C247" s="61">
        <f>Mixed3!B532</f>
        <v>0</v>
      </c>
      <c r="D247" s="61">
        <f>Mixed3!C532</f>
        <v>0</v>
      </c>
      <c r="E247" s="61">
        <f>Mixed3!D532</f>
        <v>0</v>
      </c>
      <c r="F247" s="61">
        <f>Mixed3!E532</f>
        <v>0</v>
      </c>
      <c r="G247" s="61">
        <f>Mixed3!F532</f>
        <v>0</v>
      </c>
      <c r="H247" s="61">
        <f>Mixed3!G532</f>
        <v>0</v>
      </c>
      <c r="I247" s="61">
        <f>Mixed3!H532</f>
        <v>0</v>
      </c>
      <c r="J247" s="61">
        <f>Mixed3!I532</f>
        <v>0</v>
      </c>
      <c r="K247" s="61">
        <f>Mixed3!J532</f>
        <v>0</v>
      </c>
      <c r="L247" s="61">
        <f>Mixed3!K532</f>
        <v>0</v>
      </c>
      <c r="M247" s="61">
        <f>Mixed3!L532</f>
        <v>0</v>
      </c>
      <c r="N247" s="61">
        <f>Mixed3!M532</f>
        <v>0</v>
      </c>
      <c r="O247" s="61">
        <f>Mixed3!N532</f>
        <v>0</v>
      </c>
      <c r="P247" s="197">
        <f>Mixed3!O532</f>
        <v>0</v>
      </c>
      <c r="Q247" s="113"/>
      <c r="R247" s="51"/>
      <c r="S247" s="51"/>
    </row>
    <row r="248" spans="1:19" x14ac:dyDescent="0.25">
      <c r="A248" s="16">
        <f t="shared" si="3"/>
        <v>45</v>
      </c>
      <c r="B248" s="61" t="str">
        <f>Mixed3!A535</f>
        <v>0/0</v>
      </c>
      <c r="C248" s="61">
        <f>Mixed3!B535</f>
        <v>0</v>
      </c>
      <c r="D248" s="61">
        <f>Mixed3!C535</f>
        <v>0</v>
      </c>
      <c r="E248" s="61">
        <f>Mixed3!D535</f>
        <v>0</v>
      </c>
      <c r="F248" s="61">
        <f>Mixed3!E535</f>
        <v>0</v>
      </c>
      <c r="G248" s="61">
        <f>Mixed3!F535</f>
        <v>0</v>
      </c>
      <c r="H248" s="61">
        <f>Mixed3!G535</f>
        <v>0</v>
      </c>
      <c r="I248" s="61">
        <f>Mixed3!H535</f>
        <v>0</v>
      </c>
      <c r="J248" s="61">
        <f>Mixed3!I535</f>
        <v>0</v>
      </c>
      <c r="K248" s="61">
        <f>Mixed3!J535</f>
        <v>0</v>
      </c>
      <c r="L248" s="61">
        <f>Mixed3!K535</f>
        <v>0</v>
      </c>
      <c r="M248" s="61">
        <f>Mixed3!L535</f>
        <v>0</v>
      </c>
      <c r="N248" s="61">
        <f>Mixed3!M535</f>
        <v>0</v>
      </c>
      <c r="O248" s="61">
        <f>Mixed3!N535</f>
        <v>0</v>
      </c>
      <c r="P248" s="197">
        <f>Mixed3!O535</f>
        <v>0</v>
      </c>
      <c r="Q248" s="113"/>
      <c r="R248" s="51"/>
      <c r="S248" s="51"/>
    </row>
    <row r="249" spans="1:19" x14ac:dyDescent="0.25">
      <c r="A249" s="16">
        <f t="shared" si="3"/>
        <v>46</v>
      </c>
      <c r="B249" s="61" t="str">
        <f>Mixed3!A538</f>
        <v>0/0</v>
      </c>
      <c r="C249" s="61">
        <f>Mixed3!B538</f>
        <v>0</v>
      </c>
      <c r="D249" s="61">
        <f>Mixed3!C538</f>
        <v>0</v>
      </c>
      <c r="E249" s="61">
        <f>Mixed3!D538</f>
        <v>0</v>
      </c>
      <c r="F249" s="61">
        <f>Mixed3!E538</f>
        <v>0</v>
      </c>
      <c r="G249" s="61">
        <f>Mixed3!F538</f>
        <v>0</v>
      </c>
      <c r="H249" s="61">
        <f>Mixed3!G538</f>
        <v>0</v>
      </c>
      <c r="I249" s="61">
        <f>Mixed3!H538</f>
        <v>0</v>
      </c>
      <c r="J249" s="61">
        <f>Mixed3!I538</f>
        <v>0</v>
      </c>
      <c r="K249" s="61">
        <f>Mixed3!J538</f>
        <v>0</v>
      </c>
      <c r="L249" s="61">
        <f>Mixed3!K538</f>
        <v>0</v>
      </c>
      <c r="M249" s="61">
        <f>Mixed3!L538</f>
        <v>0</v>
      </c>
      <c r="N249" s="61">
        <f>Mixed3!M538</f>
        <v>0</v>
      </c>
      <c r="O249" s="61">
        <f>Mixed3!N538</f>
        <v>0</v>
      </c>
      <c r="P249" s="197">
        <f>Mixed3!O538</f>
        <v>0</v>
      </c>
      <c r="Q249" s="113"/>
      <c r="R249" s="51"/>
      <c r="S249" s="51"/>
    </row>
    <row r="250" spans="1:19" x14ac:dyDescent="0.25">
      <c r="A250" s="16">
        <f t="shared" si="3"/>
        <v>47</v>
      </c>
      <c r="B250" s="61" t="str">
        <f>Mixed3!A544</f>
        <v>0/0</v>
      </c>
      <c r="C250" s="61">
        <f>Mixed3!B544</f>
        <v>0</v>
      </c>
      <c r="D250" s="61">
        <f>Mixed3!C544</f>
        <v>0</v>
      </c>
      <c r="E250" s="61">
        <f>Mixed3!D544</f>
        <v>0</v>
      </c>
      <c r="F250" s="61">
        <f>Mixed3!E544</f>
        <v>0</v>
      </c>
      <c r="G250" s="61">
        <f>Mixed3!F544</f>
        <v>0</v>
      </c>
      <c r="H250" s="61">
        <f>Mixed3!G544</f>
        <v>0</v>
      </c>
      <c r="I250" s="61">
        <f>Mixed3!H544</f>
        <v>0</v>
      </c>
      <c r="J250" s="61">
        <f>Mixed3!I544</f>
        <v>0</v>
      </c>
      <c r="K250" s="61">
        <f>Mixed3!J544</f>
        <v>0</v>
      </c>
      <c r="L250" s="61">
        <f>Mixed3!K544</f>
        <v>0</v>
      </c>
      <c r="M250" s="61">
        <f>Mixed3!L544</f>
        <v>0</v>
      </c>
      <c r="N250" s="61">
        <f>Mixed3!M544</f>
        <v>0</v>
      </c>
      <c r="O250" s="61">
        <f>Mixed3!N544</f>
        <v>0</v>
      </c>
      <c r="P250" s="197">
        <f>Mixed3!O544</f>
        <v>0</v>
      </c>
      <c r="Q250" s="113"/>
      <c r="R250" s="51"/>
      <c r="S250" s="51"/>
    </row>
    <row r="251" spans="1:19" x14ac:dyDescent="0.25">
      <c r="A251" s="16">
        <f t="shared" si="3"/>
        <v>48</v>
      </c>
      <c r="B251" s="61" t="str">
        <f>Mixed3!A547</f>
        <v>0/0</v>
      </c>
      <c r="C251" s="61">
        <f>Mixed3!B547</f>
        <v>0</v>
      </c>
      <c r="D251" s="61">
        <f>Mixed3!C547</f>
        <v>0</v>
      </c>
      <c r="E251" s="61">
        <f>Mixed3!D547</f>
        <v>0</v>
      </c>
      <c r="F251" s="61">
        <f>Mixed3!E547</f>
        <v>0</v>
      </c>
      <c r="G251" s="61">
        <f>Mixed3!F547</f>
        <v>0</v>
      </c>
      <c r="H251" s="61">
        <f>Mixed3!G547</f>
        <v>0</v>
      </c>
      <c r="I251" s="61">
        <f>Mixed3!H547</f>
        <v>0</v>
      </c>
      <c r="J251" s="61">
        <f>Mixed3!I547</f>
        <v>0</v>
      </c>
      <c r="K251" s="61">
        <f>Mixed3!J547</f>
        <v>0</v>
      </c>
      <c r="L251" s="61">
        <f>Mixed3!K547</f>
        <v>0</v>
      </c>
      <c r="M251" s="61">
        <f>Mixed3!L547</f>
        <v>0</v>
      </c>
      <c r="N251" s="61">
        <f>Mixed3!M547</f>
        <v>0</v>
      </c>
      <c r="O251" s="61">
        <f>Mixed3!N547</f>
        <v>0</v>
      </c>
      <c r="P251" s="197">
        <f>Mixed3!O547</f>
        <v>0</v>
      </c>
      <c r="Q251" s="113"/>
      <c r="R251" s="51"/>
      <c r="S251" s="51"/>
    </row>
    <row r="252" spans="1:19" x14ac:dyDescent="0.25">
      <c r="A252" s="16">
        <f t="shared" si="3"/>
        <v>49</v>
      </c>
      <c r="B252" s="61" t="str">
        <f>Mixed3!A550</f>
        <v>0/0</v>
      </c>
      <c r="C252" s="61">
        <f>Mixed3!B550</f>
        <v>0</v>
      </c>
      <c r="D252" s="61">
        <f>Mixed3!C550</f>
        <v>0</v>
      </c>
      <c r="E252" s="61">
        <f>Mixed3!D550</f>
        <v>0</v>
      </c>
      <c r="F252" s="61">
        <f>Mixed3!E550</f>
        <v>0</v>
      </c>
      <c r="G252" s="61">
        <f>Mixed3!F550</f>
        <v>0</v>
      </c>
      <c r="H252" s="61">
        <f>Mixed3!G550</f>
        <v>0</v>
      </c>
      <c r="I252" s="61">
        <f>Mixed3!H550</f>
        <v>0</v>
      </c>
      <c r="J252" s="61">
        <f>Mixed3!I550</f>
        <v>0</v>
      </c>
      <c r="K252" s="61">
        <f>Mixed3!J550</f>
        <v>0</v>
      </c>
      <c r="L252" s="61">
        <f>Mixed3!K550</f>
        <v>0</v>
      </c>
      <c r="M252" s="61">
        <f>Mixed3!L550</f>
        <v>0</v>
      </c>
      <c r="N252" s="61">
        <f>Mixed3!M550</f>
        <v>0</v>
      </c>
      <c r="O252" s="61">
        <f>Mixed3!N550</f>
        <v>0</v>
      </c>
      <c r="P252" s="197">
        <f>Mixed3!O550</f>
        <v>0</v>
      </c>
      <c r="Q252" s="113"/>
      <c r="R252" s="51"/>
      <c r="S252" s="51"/>
    </row>
    <row r="253" spans="1:19" x14ac:dyDescent="0.25">
      <c r="A253" s="16">
        <f t="shared" si="3"/>
        <v>50</v>
      </c>
      <c r="B253" s="61" t="str">
        <f>Mixed3!A553</f>
        <v>0/0</v>
      </c>
      <c r="C253" s="61">
        <f>Mixed3!B553</f>
        <v>0</v>
      </c>
      <c r="D253" s="61">
        <f>Mixed3!C553</f>
        <v>0</v>
      </c>
      <c r="E253" s="61">
        <f>Mixed3!D553</f>
        <v>0</v>
      </c>
      <c r="F253" s="61">
        <f>Mixed3!E553</f>
        <v>0</v>
      </c>
      <c r="G253" s="61">
        <f>Mixed3!F553</f>
        <v>0</v>
      </c>
      <c r="H253" s="61">
        <f>Mixed3!G553</f>
        <v>0</v>
      </c>
      <c r="I253" s="61">
        <f>Mixed3!H553</f>
        <v>0</v>
      </c>
      <c r="J253" s="61">
        <f>Mixed3!I553</f>
        <v>0</v>
      </c>
      <c r="K253" s="61">
        <f>Mixed3!J553</f>
        <v>0</v>
      </c>
      <c r="L253" s="61">
        <f>Mixed3!K553</f>
        <v>0</v>
      </c>
      <c r="M253" s="61">
        <f>Mixed3!L553</f>
        <v>0</v>
      </c>
      <c r="N253" s="61">
        <f>Mixed3!M553</f>
        <v>0</v>
      </c>
      <c r="O253" s="61">
        <f>Mixed3!N553</f>
        <v>0</v>
      </c>
      <c r="P253" s="197">
        <f>Mixed3!O553</f>
        <v>0</v>
      </c>
      <c r="Q253" s="113"/>
      <c r="R253" s="51"/>
      <c r="S253" s="51"/>
    </row>
    <row r="254" spans="1:19" x14ac:dyDescent="0.25">
      <c r="A254" s="16">
        <f t="shared" si="3"/>
        <v>51</v>
      </c>
      <c r="B254" s="61" t="str">
        <f>Mixed3!A556</f>
        <v>0/0</v>
      </c>
      <c r="C254" s="61">
        <f>Mixed3!B556</f>
        <v>0</v>
      </c>
      <c r="D254" s="61">
        <f>Mixed3!C556</f>
        <v>0</v>
      </c>
      <c r="E254" s="61">
        <f>Mixed3!D556</f>
        <v>0</v>
      </c>
      <c r="F254" s="61">
        <f>Mixed3!E556</f>
        <v>0</v>
      </c>
      <c r="G254" s="61">
        <f>Mixed3!F556</f>
        <v>0</v>
      </c>
      <c r="H254" s="61">
        <f>Mixed3!G556</f>
        <v>0</v>
      </c>
      <c r="I254" s="61">
        <f>Mixed3!H556</f>
        <v>0</v>
      </c>
      <c r="J254" s="61">
        <f>Mixed3!I556</f>
        <v>0</v>
      </c>
      <c r="K254" s="61">
        <f>Mixed3!J556</f>
        <v>0</v>
      </c>
      <c r="L254" s="61">
        <f>Mixed3!K556</f>
        <v>0</v>
      </c>
      <c r="M254" s="61">
        <f>Mixed3!L556</f>
        <v>0</v>
      </c>
      <c r="N254" s="61">
        <f>Mixed3!M556</f>
        <v>0</v>
      </c>
      <c r="O254" s="61">
        <f>Mixed3!N556</f>
        <v>0</v>
      </c>
      <c r="P254" s="197">
        <f>Mixed3!O556</f>
        <v>0</v>
      </c>
      <c r="Q254" s="113"/>
      <c r="R254" s="51"/>
      <c r="S254" s="51"/>
    </row>
    <row r="255" spans="1:19" x14ac:dyDescent="0.25">
      <c r="A255" s="16">
        <f t="shared" si="3"/>
        <v>52</v>
      </c>
      <c r="B255" s="61" t="str">
        <f>Mixed3!A559</f>
        <v>0/0</v>
      </c>
      <c r="C255" s="61">
        <f>Mixed3!B559</f>
        <v>0</v>
      </c>
      <c r="D255" s="61">
        <f>Mixed3!C559</f>
        <v>0</v>
      </c>
      <c r="E255" s="61">
        <f>Mixed3!D559</f>
        <v>0</v>
      </c>
      <c r="F255" s="61">
        <f>Mixed3!E559</f>
        <v>0</v>
      </c>
      <c r="G255" s="61">
        <f>Mixed3!F559</f>
        <v>0</v>
      </c>
      <c r="H255" s="61">
        <f>Mixed3!G559</f>
        <v>0</v>
      </c>
      <c r="I255" s="61">
        <f>Mixed3!H559</f>
        <v>0</v>
      </c>
      <c r="J255" s="61">
        <f>Mixed3!I559</f>
        <v>0</v>
      </c>
      <c r="K255" s="61">
        <f>Mixed3!J559</f>
        <v>0</v>
      </c>
      <c r="L255" s="61">
        <f>Mixed3!K559</f>
        <v>0</v>
      </c>
      <c r="M255" s="61">
        <f>Mixed3!L559</f>
        <v>0</v>
      </c>
      <c r="N255" s="61">
        <f>Mixed3!M559</f>
        <v>0</v>
      </c>
      <c r="O255" s="61">
        <f>Mixed3!N559</f>
        <v>0</v>
      </c>
      <c r="P255" s="197">
        <f>Mixed3!O559</f>
        <v>0</v>
      </c>
      <c r="Q255" s="113"/>
      <c r="R255" s="51"/>
      <c r="S255" s="51"/>
    </row>
    <row r="256" spans="1:19" x14ac:dyDescent="0.25">
      <c r="A256" s="16">
        <f t="shared" si="3"/>
        <v>53</v>
      </c>
      <c r="B256" s="61" t="str">
        <f>Mixed3!A562</f>
        <v>0/0</v>
      </c>
      <c r="C256" s="61">
        <f>Mixed3!B562</f>
        <v>0</v>
      </c>
      <c r="D256" s="61">
        <f>Mixed3!C562</f>
        <v>0</v>
      </c>
      <c r="E256" s="61">
        <f>Mixed3!D562</f>
        <v>0</v>
      </c>
      <c r="F256" s="61">
        <f>Mixed3!E562</f>
        <v>0</v>
      </c>
      <c r="G256" s="61">
        <f>Mixed3!F562</f>
        <v>0</v>
      </c>
      <c r="H256" s="61">
        <f>Mixed3!G562</f>
        <v>0</v>
      </c>
      <c r="I256" s="61">
        <f>Mixed3!H562</f>
        <v>0</v>
      </c>
      <c r="J256" s="61">
        <f>Mixed3!I562</f>
        <v>0</v>
      </c>
      <c r="K256" s="61">
        <f>Mixed3!J562</f>
        <v>0</v>
      </c>
      <c r="L256" s="61">
        <f>Mixed3!K562</f>
        <v>0</v>
      </c>
      <c r="M256" s="61">
        <f>Mixed3!L562</f>
        <v>0</v>
      </c>
      <c r="N256" s="61">
        <f>Mixed3!M562</f>
        <v>0</v>
      </c>
      <c r="O256" s="61">
        <f>Mixed3!N562</f>
        <v>0</v>
      </c>
      <c r="P256" s="197">
        <f>Mixed3!O562</f>
        <v>0</v>
      </c>
      <c r="Q256" s="113"/>
      <c r="R256" s="51"/>
      <c r="S256" s="51"/>
    </row>
    <row r="257" spans="1:19" x14ac:dyDescent="0.25">
      <c r="A257" s="16">
        <f t="shared" si="3"/>
        <v>54</v>
      </c>
      <c r="B257" s="61" t="str">
        <f>Mixed3!A565</f>
        <v>0/0</v>
      </c>
      <c r="C257" s="61">
        <f>Mixed3!B565</f>
        <v>0</v>
      </c>
      <c r="D257" s="61">
        <f>Mixed3!C565</f>
        <v>0</v>
      </c>
      <c r="E257" s="61">
        <f>Mixed3!D565</f>
        <v>0</v>
      </c>
      <c r="F257" s="61">
        <f>Mixed3!E565</f>
        <v>0</v>
      </c>
      <c r="G257" s="61">
        <f>Mixed3!F565</f>
        <v>0</v>
      </c>
      <c r="H257" s="61">
        <f>Mixed3!G565</f>
        <v>0</v>
      </c>
      <c r="I257" s="61">
        <f>Mixed3!H565</f>
        <v>0</v>
      </c>
      <c r="J257" s="61">
        <f>Mixed3!I565</f>
        <v>0</v>
      </c>
      <c r="K257" s="61">
        <f>Mixed3!J565</f>
        <v>0</v>
      </c>
      <c r="L257" s="61">
        <f>Mixed3!K565</f>
        <v>0</v>
      </c>
      <c r="M257" s="61">
        <f>Mixed3!L565</f>
        <v>0</v>
      </c>
      <c r="N257" s="61">
        <f>Mixed3!M565</f>
        <v>0</v>
      </c>
      <c r="O257" s="61">
        <f>Mixed3!N565</f>
        <v>0</v>
      </c>
      <c r="P257" s="197">
        <f>Mixed3!O565</f>
        <v>0</v>
      </c>
      <c r="Q257" s="113"/>
      <c r="R257" s="51"/>
      <c r="S257" s="51"/>
    </row>
    <row r="258" spans="1:19" x14ac:dyDescent="0.25">
      <c r="A258" s="16">
        <f t="shared" si="3"/>
        <v>55</v>
      </c>
      <c r="B258" s="61" t="str">
        <f>Mixed3!A568</f>
        <v>0/0</v>
      </c>
      <c r="C258" s="61">
        <f>Mixed3!B568</f>
        <v>0</v>
      </c>
      <c r="D258" s="61">
        <f>Mixed3!C568</f>
        <v>0</v>
      </c>
      <c r="E258" s="61">
        <f>Mixed3!D568</f>
        <v>0</v>
      </c>
      <c r="F258" s="61">
        <f>Mixed3!E568</f>
        <v>0</v>
      </c>
      <c r="G258" s="61">
        <f>Mixed3!F568</f>
        <v>0</v>
      </c>
      <c r="H258" s="61">
        <f>Mixed3!G568</f>
        <v>0</v>
      </c>
      <c r="I258" s="61">
        <f>Mixed3!H568</f>
        <v>0</v>
      </c>
      <c r="J258" s="61">
        <f>Mixed3!I568</f>
        <v>0</v>
      </c>
      <c r="K258" s="61">
        <f>Mixed3!J568</f>
        <v>0</v>
      </c>
      <c r="L258" s="61">
        <f>Mixed3!K568</f>
        <v>0</v>
      </c>
      <c r="M258" s="61">
        <f>Mixed3!L568</f>
        <v>0</v>
      </c>
      <c r="N258" s="61">
        <f>Mixed3!M568</f>
        <v>0</v>
      </c>
      <c r="O258" s="61">
        <f>Mixed3!N568</f>
        <v>0</v>
      </c>
      <c r="P258" s="197">
        <f>Mixed3!O568</f>
        <v>0</v>
      </c>
      <c r="Q258" s="113"/>
      <c r="R258" s="51"/>
      <c r="S258" s="51"/>
    </row>
    <row r="259" spans="1:19" x14ac:dyDescent="0.25">
      <c r="A259" s="16">
        <f t="shared" si="3"/>
        <v>56</v>
      </c>
      <c r="B259" s="61" t="str">
        <f>Mixed3!A571</f>
        <v>0/0</v>
      </c>
      <c r="C259" s="61">
        <f>Mixed3!B571</f>
        <v>0</v>
      </c>
      <c r="D259" s="61">
        <f>Mixed3!C571</f>
        <v>0</v>
      </c>
      <c r="E259" s="61">
        <f>Mixed3!D571</f>
        <v>0</v>
      </c>
      <c r="F259" s="61">
        <f>Mixed3!E571</f>
        <v>0</v>
      </c>
      <c r="G259" s="61">
        <f>Mixed3!F571</f>
        <v>0</v>
      </c>
      <c r="H259" s="61">
        <f>Mixed3!G571</f>
        <v>0</v>
      </c>
      <c r="I259" s="61">
        <f>Mixed3!H571</f>
        <v>0</v>
      </c>
      <c r="J259" s="61">
        <f>Mixed3!I571</f>
        <v>0</v>
      </c>
      <c r="K259" s="61">
        <f>Mixed3!J571</f>
        <v>0</v>
      </c>
      <c r="L259" s="61">
        <f>Mixed3!K571</f>
        <v>0</v>
      </c>
      <c r="M259" s="61">
        <f>Mixed3!L571</f>
        <v>0</v>
      </c>
      <c r="N259" s="61">
        <f>Mixed3!M571</f>
        <v>0</v>
      </c>
      <c r="O259" s="61">
        <f>Mixed3!N571</f>
        <v>0</v>
      </c>
      <c r="P259" s="197">
        <f>Mixed3!O571</f>
        <v>0</v>
      </c>
      <c r="Q259" s="113"/>
      <c r="R259" s="51"/>
      <c r="S259" s="51"/>
    </row>
    <row r="260" spans="1:19" x14ac:dyDescent="0.25">
      <c r="A260" s="16">
        <f t="shared" si="3"/>
        <v>57</v>
      </c>
      <c r="B260" s="61" t="str">
        <f>Mixed3!A574</f>
        <v>0/0</v>
      </c>
      <c r="C260" s="61">
        <f>Mixed3!B574</f>
        <v>0</v>
      </c>
      <c r="D260" s="61">
        <f>Mixed3!C574</f>
        <v>0</v>
      </c>
      <c r="E260" s="61">
        <f>Mixed3!D574</f>
        <v>0</v>
      </c>
      <c r="F260" s="61">
        <f>Mixed3!E574</f>
        <v>0</v>
      </c>
      <c r="G260" s="61">
        <f>Mixed3!F574</f>
        <v>0</v>
      </c>
      <c r="H260" s="61">
        <f>Mixed3!G574</f>
        <v>0</v>
      </c>
      <c r="I260" s="61">
        <f>Mixed3!H574</f>
        <v>0</v>
      </c>
      <c r="J260" s="61">
        <f>Mixed3!I574</f>
        <v>0</v>
      </c>
      <c r="K260" s="61">
        <f>Mixed3!J574</f>
        <v>0</v>
      </c>
      <c r="L260" s="61">
        <f>Mixed3!K574</f>
        <v>0</v>
      </c>
      <c r="M260" s="61">
        <f>Mixed3!L574</f>
        <v>0</v>
      </c>
      <c r="N260" s="61">
        <f>Mixed3!M574</f>
        <v>0</v>
      </c>
      <c r="O260" s="61">
        <f>Mixed3!N574</f>
        <v>0</v>
      </c>
      <c r="P260" s="197">
        <f>Mixed3!O574</f>
        <v>0</v>
      </c>
      <c r="Q260" s="113"/>
      <c r="R260" s="51"/>
      <c r="S260" s="51"/>
    </row>
    <row r="261" spans="1:19" x14ac:dyDescent="0.25">
      <c r="A261" s="16">
        <f t="shared" si="3"/>
        <v>58</v>
      </c>
      <c r="B261" s="61" t="str">
        <f>Mixed3!A577</f>
        <v>0/0</v>
      </c>
      <c r="C261" s="61">
        <f>Mixed3!B577</f>
        <v>0</v>
      </c>
      <c r="D261" s="61">
        <f>Mixed3!C577</f>
        <v>0</v>
      </c>
      <c r="E261" s="61">
        <f>Mixed3!D577</f>
        <v>0</v>
      </c>
      <c r="F261" s="61">
        <f>Mixed3!E577</f>
        <v>0</v>
      </c>
      <c r="G261" s="61">
        <f>Mixed3!F577</f>
        <v>0</v>
      </c>
      <c r="H261" s="61">
        <f>Mixed3!G577</f>
        <v>0</v>
      </c>
      <c r="I261" s="61">
        <f>Mixed3!H577</f>
        <v>0</v>
      </c>
      <c r="J261" s="61">
        <f>Mixed3!I577</f>
        <v>0</v>
      </c>
      <c r="K261" s="61">
        <f>Mixed3!J577</f>
        <v>0</v>
      </c>
      <c r="L261" s="61">
        <f>Mixed3!K577</f>
        <v>0</v>
      </c>
      <c r="M261" s="61">
        <f>Mixed3!L577</f>
        <v>0</v>
      </c>
      <c r="N261" s="61">
        <f>Mixed3!M577</f>
        <v>0</v>
      </c>
      <c r="O261" s="61">
        <f>Mixed3!N577</f>
        <v>0</v>
      </c>
      <c r="P261" s="197">
        <f>Mixed3!O577</f>
        <v>0</v>
      </c>
      <c r="Q261" s="113"/>
      <c r="R261" s="51"/>
      <c r="S261" s="51"/>
    </row>
    <row r="262" spans="1:19" x14ac:dyDescent="0.25">
      <c r="A262" s="16">
        <f t="shared" si="3"/>
        <v>59</v>
      </c>
      <c r="B262" s="61" t="str">
        <f>Mixed3!A580</f>
        <v>0/0</v>
      </c>
      <c r="C262" s="61">
        <f>Mixed3!B580</f>
        <v>0</v>
      </c>
      <c r="D262" s="61">
        <f>Mixed3!C580</f>
        <v>0</v>
      </c>
      <c r="E262" s="61">
        <f>Mixed3!D580</f>
        <v>0</v>
      </c>
      <c r="F262" s="61">
        <f>Mixed3!E580</f>
        <v>0</v>
      </c>
      <c r="G262" s="61">
        <f>Mixed3!F580</f>
        <v>0</v>
      </c>
      <c r="H262" s="61">
        <f>Mixed3!G580</f>
        <v>0</v>
      </c>
      <c r="I262" s="61">
        <f>Mixed3!H580</f>
        <v>0</v>
      </c>
      <c r="J262" s="61">
        <f>Mixed3!I580</f>
        <v>0</v>
      </c>
      <c r="K262" s="61">
        <f>Mixed3!J580</f>
        <v>0</v>
      </c>
      <c r="L262" s="61">
        <f>Mixed3!K580</f>
        <v>0</v>
      </c>
      <c r="M262" s="61">
        <f>Mixed3!L580</f>
        <v>0</v>
      </c>
      <c r="N262" s="61">
        <f>Mixed3!M580</f>
        <v>0</v>
      </c>
      <c r="O262" s="61">
        <f>Mixed3!N580</f>
        <v>0</v>
      </c>
      <c r="P262" s="197">
        <f>Mixed3!O580</f>
        <v>0</v>
      </c>
      <c r="Q262" s="113"/>
      <c r="R262" s="51"/>
      <c r="S262" s="51"/>
    </row>
    <row r="263" spans="1:19" x14ac:dyDescent="0.25">
      <c r="A263" s="16">
        <f t="shared" si="3"/>
        <v>60</v>
      </c>
      <c r="B263" s="61" t="str">
        <f>Mixed3!A583</f>
        <v>0/0</v>
      </c>
      <c r="C263" s="61">
        <f>Mixed3!B583</f>
        <v>0</v>
      </c>
      <c r="D263" s="61">
        <f>Mixed3!C583</f>
        <v>0</v>
      </c>
      <c r="E263" s="61">
        <f>Mixed3!D583</f>
        <v>0</v>
      </c>
      <c r="F263" s="61">
        <f>Mixed3!E583</f>
        <v>0</v>
      </c>
      <c r="G263" s="61">
        <f>Mixed3!F583</f>
        <v>0</v>
      </c>
      <c r="H263" s="61">
        <f>Mixed3!G583</f>
        <v>0</v>
      </c>
      <c r="I263" s="61">
        <f>Mixed3!H583</f>
        <v>0</v>
      </c>
      <c r="J263" s="61">
        <f>Mixed3!I583</f>
        <v>0</v>
      </c>
      <c r="K263" s="61">
        <f>Mixed3!J583</f>
        <v>0</v>
      </c>
      <c r="L263" s="61">
        <f>Mixed3!K583</f>
        <v>0</v>
      </c>
      <c r="M263" s="61">
        <f>Mixed3!L583</f>
        <v>0</v>
      </c>
      <c r="N263" s="61">
        <f>Mixed3!M583</f>
        <v>0</v>
      </c>
      <c r="O263" s="61">
        <f>Mixed3!N583</f>
        <v>0</v>
      </c>
      <c r="P263" s="197">
        <f>Mixed3!O583</f>
        <v>0</v>
      </c>
      <c r="Q263" s="113"/>
      <c r="R263" s="51"/>
      <c r="S263" s="51"/>
    </row>
    <row r="264" spans="1:19" x14ac:dyDescent="0.25">
      <c r="A264" s="16">
        <f t="shared" si="3"/>
        <v>61</v>
      </c>
      <c r="B264" s="61" t="str">
        <f>Mixed3!A586</f>
        <v>0/0</v>
      </c>
      <c r="C264" s="61">
        <f>Mixed3!B586</f>
        <v>0</v>
      </c>
      <c r="D264" s="61">
        <f>Mixed3!C586</f>
        <v>0</v>
      </c>
      <c r="E264" s="61">
        <f>Mixed3!D586</f>
        <v>0</v>
      </c>
      <c r="F264" s="61">
        <f>Mixed3!E586</f>
        <v>0</v>
      </c>
      <c r="G264" s="61">
        <f>Mixed3!F586</f>
        <v>0</v>
      </c>
      <c r="H264" s="61">
        <f>Mixed3!G586</f>
        <v>0</v>
      </c>
      <c r="I264" s="61">
        <f>Mixed3!H586</f>
        <v>0</v>
      </c>
      <c r="J264" s="61">
        <f>Mixed3!I586</f>
        <v>0</v>
      </c>
      <c r="K264" s="61">
        <f>Mixed3!J586</f>
        <v>0</v>
      </c>
      <c r="L264" s="61">
        <f>Mixed3!K586</f>
        <v>0</v>
      </c>
      <c r="M264" s="61">
        <f>Mixed3!L586</f>
        <v>0</v>
      </c>
      <c r="N264" s="61">
        <f>Mixed3!M586</f>
        <v>0</v>
      </c>
      <c r="O264" s="61">
        <f>Mixed3!N586</f>
        <v>0</v>
      </c>
      <c r="P264" s="197">
        <f>Mixed3!O586</f>
        <v>0</v>
      </c>
      <c r="Q264" s="113"/>
      <c r="R264" s="51"/>
      <c r="S264" s="51"/>
    </row>
    <row r="265" spans="1:19" x14ac:dyDescent="0.25">
      <c r="A265" s="16">
        <f t="shared" si="3"/>
        <v>62</v>
      </c>
      <c r="B265" s="61" t="str">
        <f>Mixed3!A589</f>
        <v>0/0</v>
      </c>
      <c r="C265" s="61">
        <f>Mixed3!B589</f>
        <v>0</v>
      </c>
      <c r="D265" s="61">
        <f>Mixed3!C589</f>
        <v>0</v>
      </c>
      <c r="E265" s="61">
        <f>Mixed3!D589</f>
        <v>0</v>
      </c>
      <c r="F265" s="61">
        <f>Mixed3!E589</f>
        <v>0</v>
      </c>
      <c r="G265" s="61">
        <f>Mixed3!F589</f>
        <v>0</v>
      </c>
      <c r="H265" s="61">
        <f>Mixed3!G589</f>
        <v>0</v>
      </c>
      <c r="I265" s="61">
        <f>Mixed3!H589</f>
        <v>0</v>
      </c>
      <c r="J265" s="61">
        <f>Mixed3!I589</f>
        <v>0</v>
      </c>
      <c r="K265" s="61">
        <f>Mixed3!J589</f>
        <v>0</v>
      </c>
      <c r="L265" s="61">
        <f>Mixed3!K589</f>
        <v>0</v>
      </c>
      <c r="M265" s="61">
        <f>Mixed3!L589</f>
        <v>0</v>
      </c>
      <c r="N265" s="61">
        <f>Mixed3!M589</f>
        <v>0</v>
      </c>
      <c r="O265" s="61">
        <f>Mixed3!N589</f>
        <v>0</v>
      </c>
      <c r="P265" s="197">
        <f>Mixed3!O589</f>
        <v>0</v>
      </c>
      <c r="Q265" s="113"/>
      <c r="R265" s="51"/>
      <c r="S265" s="51"/>
    </row>
    <row r="266" spans="1:19" x14ac:dyDescent="0.25">
      <c r="A266" s="16">
        <f t="shared" si="3"/>
        <v>63</v>
      </c>
      <c r="B266" s="61" t="str">
        <f>Mixed3!A592</f>
        <v>0/0</v>
      </c>
      <c r="C266" s="61">
        <f>Mixed3!B592</f>
        <v>0</v>
      </c>
      <c r="D266" s="61">
        <f>Mixed3!C592</f>
        <v>0</v>
      </c>
      <c r="E266" s="61">
        <f>Mixed3!D592</f>
        <v>0</v>
      </c>
      <c r="F266" s="61">
        <f>Mixed3!E592</f>
        <v>0</v>
      </c>
      <c r="G266" s="61">
        <f>Mixed3!F592</f>
        <v>0</v>
      </c>
      <c r="H266" s="61">
        <f>Mixed3!G592</f>
        <v>0</v>
      </c>
      <c r="I266" s="61">
        <f>Mixed3!H592</f>
        <v>0</v>
      </c>
      <c r="J266" s="61">
        <f>Mixed3!I592</f>
        <v>0</v>
      </c>
      <c r="K266" s="61">
        <f>Mixed3!J592</f>
        <v>0</v>
      </c>
      <c r="L266" s="61">
        <f>Mixed3!K592</f>
        <v>0</v>
      </c>
      <c r="M266" s="61">
        <f>Mixed3!L592</f>
        <v>0</v>
      </c>
      <c r="N266" s="61">
        <f>Mixed3!M592</f>
        <v>0</v>
      </c>
      <c r="O266" s="61">
        <f>Mixed3!N592</f>
        <v>0</v>
      </c>
      <c r="P266" s="197">
        <f>Mixed3!O592</f>
        <v>0</v>
      </c>
      <c r="Q266" s="113"/>
      <c r="R266" s="51"/>
      <c r="S266" s="51"/>
    </row>
    <row r="267" spans="1:19" x14ac:dyDescent="0.25">
      <c r="A267" s="16">
        <f t="shared" si="3"/>
        <v>64</v>
      </c>
      <c r="B267" s="61" t="str">
        <f>Mixed3!A595</f>
        <v>0/0</v>
      </c>
      <c r="C267" s="61">
        <f>Mixed3!B595</f>
        <v>0</v>
      </c>
      <c r="D267" s="61">
        <f>Mixed3!C595</f>
        <v>0</v>
      </c>
      <c r="E267" s="61">
        <f>Mixed3!D595</f>
        <v>0</v>
      </c>
      <c r="F267" s="61">
        <f>Mixed3!E595</f>
        <v>0</v>
      </c>
      <c r="G267" s="61">
        <f>Mixed3!F595</f>
        <v>0</v>
      </c>
      <c r="H267" s="61">
        <f>Mixed3!G595</f>
        <v>0</v>
      </c>
      <c r="I267" s="61">
        <f>Mixed3!H595</f>
        <v>0</v>
      </c>
      <c r="J267" s="61">
        <f>Mixed3!I595</f>
        <v>0</v>
      </c>
      <c r="K267" s="61">
        <f>Mixed3!J595</f>
        <v>0</v>
      </c>
      <c r="L267" s="61">
        <f>Mixed3!K595</f>
        <v>0</v>
      </c>
      <c r="M267" s="61">
        <f>Mixed3!L595</f>
        <v>0</v>
      </c>
      <c r="N267" s="61">
        <f>Mixed3!M595</f>
        <v>0</v>
      </c>
      <c r="O267" s="61">
        <f>Mixed3!N595</f>
        <v>0</v>
      </c>
      <c r="P267" s="197">
        <f>Mixed3!O595</f>
        <v>0</v>
      </c>
      <c r="Q267" s="113"/>
      <c r="R267" s="51"/>
      <c r="S267" s="51"/>
    </row>
    <row r="268" spans="1:19" x14ac:dyDescent="0.25">
      <c r="A268" s="16">
        <f t="shared" si="3"/>
        <v>65</v>
      </c>
      <c r="B268" s="61" t="str">
        <f>Mixed3!A598</f>
        <v>0/0</v>
      </c>
      <c r="C268" s="61">
        <f>Mixed3!B598</f>
        <v>0</v>
      </c>
      <c r="D268" s="61">
        <f>Mixed3!C598</f>
        <v>0</v>
      </c>
      <c r="E268" s="61">
        <f>Mixed3!D598</f>
        <v>0</v>
      </c>
      <c r="F268" s="61">
        <f>Mixed3!E598</f>
        <v>0</v>
      </c>
      <c r="G268" s="61">
        <f>Mixed3!F598</f>
        <v>0</v>
      </c>
      <c r="H268" s="61">
        <f>Mixed3!G598</f>
        <v>0</v>
      </c>
      <c r="I268" s="61">
        <f>Mixed3!H598</f>
        <v>0</v>
      </c>
      <c r="J268" s="61">
        <f>Mixed3!I598</f>
        <v>0</v>
      </c>
      <c r="K268" s="61">
        <f>Mixed3!J598</f>
        <v>0</v>
      </c>
      <c r="L268" s="61">
        <f>Mixed3!K598</f>
        <v>0</v>
      </c>
      <c r="M268" s="61">
        <f>Mixed3!L598</f>
        <v>0</v>
      </c>
      <c r="N268" s="61">
        <f>Mixed3!M598</f>
        <v>0</v>
      </c>
      <c r="O268" s="61">
        <f>Mixed3!N598</f>
        <v>0</v>
      </c>
      <c r="P268" s="197">
        <f>Mixed3!O598</f>
        <v>0</v>
      </c>
      <c r="Q268" s="113"/>
      <c r="R268" s="51"/>
      <c r="S268" s="51"/>
    </row>
    <row r="269" spans="1:19" x14ac:dyDescent="0.25">
      <c r="A269" s="16">
        <f t="shared" si="3"/>
        <v>66</v>
      </c>
      <c r="B269" s="61" t="str">
        <f>Mixed3!A601</f>
        <v>0/0</v>
      </c>
      <c r="C269" s="61">
        <f>Mixed3!B601</f>
        <v>0</v>
      </c>
      <c r="D269" s="61">
        <f>Mixed3!C601</f>
        <v>0</v>
      </c>
      <c r="E269" s="61">
        <f>Mixed3!D601</f>
        <v>0</v>
      </c>
      <c r="F269" s="61">
        <f>Mixed3!E601</f>
        <v>0</v>
      </c>
      <c r="G269" s="61">
        <f>Mixed3!F601</f>
        <v>0</v>
      </c>
      <c r="H269" s="61">
        <f>Mixed3!G601</f>
        <v>0</v>
      </c>
      <c r="I269" s="61">
        <f>Mixed3!H601</f>
        <v>0</v>
      </c>
      <c r="J269" s="61">
        <f>Mixed3!I601</f>
        <v>0</v>
      </c>
      <c r="K269" s="61">
        <f>Mixed3!J601</f>
        <v>0</v>
      </c>
      <c r="L269" s="61">
        <f>Mixed3!K601</f>
        <v>0</v>
      </c>
      <c r="M269" s="61">
        <f>Mixed3!L601</f>
        <v>0</v>
      </c>
      <c r="N269" s="61">
        <f>Mixed3!M601</f>
        <v>0</v>
      </c>
      <c r="O269" s="61">
        <f>Mixed3!N601</f>
        <v>0</v>
      </c>
      <c r="P269" s="197">
        <f>Mixed3!O601</f>
        <v>0</v>
      </c>
      <c r="Q269" s="113"/>
      <c r="R269" s="51"/>
      <c r="S269" s="51"/>
    </row>
    <row r="270" spans="1:19" x14ac:dyDescent="0.25">
      <c r="A270" s="16">
        <f t="shared" si="3"/>
        <v>67</v>
      </c>
      <c r="B270" s="61" t="str">
        <f>Mixed3!A604</f>
        <v>0/0</v>
      </c>
      <c r="C270" s="61">
        <f>Mixed3!B604</f>
        <v>0</v>
      </c>
      <c r="D270" s="61">
        <f>Mixed3!C604</f>
        <v>0</v>
      </c>
      <c r="E270" s="61">
        <f>Mixed3!D604</f>
        <v>0</v>
      </c>
      <c r="F270" s="61">
        <f>Mixed3!E604</f>
        <v>0</v>
      </c>
      <c r="G270" s="61">
        <f>Mixed3!F604</f>
        <v>0</v>
      </c>
      <c r="H270" s="61">
        <f>Mixed3!G604</f>
        <v>0</v>
      </c>
      <c r="I270" s="61">
        <f>Mixed3!H604</f>
        <v>0</v>
      </c>
      <c r="J270" s="61">
        <f>Mixed3!I604</f>
        <v>0</v>
      </c>
      <c r="K270" s="61">
        <f>Mixed3!J604</f>
        <v>0</v>
      </c>
      <c r="L270" s="61">
        <f>Mixed3!K604</f>
        <v>0</v>
      </c>
      <c r="M270" s="61">
        <f>Mixed3!L604</f>
        <v>0</v>
      </c>
      <c r="N270" s="61">
        <f>Mixed3!M604</f>
        <v>0</v>
      </c>
      <c r="O270" s="61">
        <f>Mixed3!N604</f>
        <v>0</v>
      </c>
      <c r="P270" s="197">
        <f>Mixed3!O604</f>
        <v>0</v>
      </c>
      <c r="Q270" s="113"/>
      <c r="R270" s="51"/>
      <c r="S270" s="51"/>
    </row>
    <row r="271" spans="1:19" x14ac:dyDescent="0.25">
      <c r="A271" s="16">
        <f t="shared" si="3"/>
        <v>68</v>
      </c>
      <c r="B271" s="61" t="str">
        <f>Mixed3!A607</f>
        <v>0/0</v>
      </c>
      <c r="C271" s="61">
        <f>Mixed3!B607</f>
        <v>0</v>
      </c>
      <c r="D271" s="61">
        <f>Mixed3!C607</f>
        <v>0</v>
      </c>
      <c r="E271" s="61">
        <f>Mixed3!D607</f>
        <v>0</v>
      </c>
      <c r="F271" s="61">
        <f>Mixed3!E607</f>
        <v>0</v>
      </c>
      <c r="G271" s="61">
        <f>Mixed3!F607</f>
        <v>0</v>
      </c>
      <c r="H271" s="61">
        <f>Mixed3!G607</f>
        <v>0</v>
      </c>
      <c r="I271" s="61">
        <f>Mixed3!H607</f>
        <v>0</v>
      </c>
      <c r="J271" s="61">
        <f>Mixed3!I607</f>
        <v>0</v>
      </c>
      <c r="K271" s="61">
        <f>Mixed3!J607</f>
        <v>0</v>
      </c>
      <c r="L271" s="61">
        <f>Mixed3!K607</f>
        <v>0</v>
      </c>
      <c r="M271" s="61">
        <f>Mixed3!L607</f>
        <v>0</v>
      </c>
      <c r="N271" s="61">
        <f>Mixed3!M607</f>
        <v>0</v>
      </c>
      <c r="O271" s="61">
        <f>Mixed3!N607</f>
        <v>0</v>
      </c>
      <c r="P271" s="197">
        <f>Mixed3!O607</f>
        <v>0</v>
      </c>
      <c r="Q271" s="113"/>
      <c r="R271" s="51"/>
      <c r="S271" s="51"/>
    </row>
    <row r="272" spans="1:19" x14ac:dyDescent="0.25">
      <c r="A272" s="16">
        <f t="shared" si="3"/>
        <v>69</v>
      </c>
      <c r="B272" s="61" t="str">
        <f>Mixed3!A610</f>
        <v>0/0</v>
      </c>
      <c r="C272" s="61">
        <f>Mixed3!B610</f>
        <v>0</v>
      </c>
      <c r="D272" s="61">
        <f>Mixed3!C610</f>
        <v>0</v>
      </c>
      <c r="E272" s="61">
        <f>Mixed3!D610</f>
        <v>0</v>
      </c>
      <c r="F272" s="61">
        <f>Mixed3!E610</f>
        <v>0</v>
      </c>
      <c r="G272" s="61">
        <f>Mixed3!F610</f>
        <v>0</v>
      </c>
      <c r="H272" s="61">
        <f>Mixed3!G610</f>
        <v>0</v>
      </c>
      <c r="I272" s="61">
        <f>Mixed3!H610</f>
        <v>0</v>
      </c>
      <c r="J272" s="61">
        <f>Mixed3!I610</f>
        <v>0</v>
      </c>
      <c r="K272" s="61">
        <f>Mixed3!J610</f>
        <v>0</v>
      </c>
      <c r="L272" s="61">
        <f>Mixed3!K610</f>
        <v>0</v>
      </c>
      <c r="M272" s="61">
        <f>Mixed3!L610</f>
        <v>0</v>
      </c>
      <c r="N272" s="61">
        <f>Mixed3!M610</f>
        <v>0</v>
      </c>
      <c r="O272" s="61">
        <f>Mixed3!N610</f>
        <v>0</v>
      </c>
      <c r="P272" s="197">
        <f>Mixed3!O610</f>
        <v>0</v>
      </c>
      <c r="Q272" s="113"/>
      <c r="R272" s="51"/>
      <c r="S272" s="51"/>
    </row>
    <row r="273" spans="1:19" x14ac:dyDescent="0.25">
      <c r="A273" s="16">
        <f t="shared" si="3"/>
        <v>70</v>
      </c>
      <c r="B273" s="61" t="str">
        <f>Mixed3!A613</f>
        <v>0/0</v>
      </c>
      <c r="C273" s="61">
        <f>Mixed3!B613</f>
        <v>0</v>
      </c>
      <c r="D273" s="61">
        <f>Mixed3!C613</f>
        <v>0</v>
      </c>
      <c r="E273" s="61">
        <f>Mixed3!D613</f>
        <v>0</v>
      </c>
      <c r="F273" s="61">
        <f>Mixed3!E613</f>
        <v>0</v>
      </c>
      <c r="G273" s="61">
        <f>Mixed3!F613</f>
        <v>0</v>
      </c>
      <c r="H273" s="61">
        <f>Mixed3!G613</f>
        <v>0</v>
      </c>
      <c r="I273" s="61">
        <f>Mixed3!H613</f>
        <v>0</v>
      </c>
      <c r="J273" s="61">
        <f>Mixed3!I613</f>
        <v>0</v>
      </c>
      <c r="K273" s="61">
        <f>Mixed3!J613</f>
        <v>0</v>
      </c>
      <c r="L273" s="61">
        <f>Mixed3!K613</f>
        <v>0</v>
      </c>
      <c r="M273" s="61">
        <f>Mixed3!L613</f>
        <v>0</v>
      </c>
      <c r="N273" s="61">
        <f>Mixed3!M613</f>
        <v>0</v>
      </c>
      <c r="O273" s="61">
        <f>Mixed3!N613</f>
        <v>0</v>
      </c>
      <c r="P273" s="197">
        <f>Mixed3!O613</f>
        <v>0</v>
      </c>
      <c r="Q273" s="113"/>
      <c r="R273" s="51"/>
      <c r="S273" s="51"/>
    </row>
    <row r="274" spans="1:19" x14ac:dyDescent="0.25">
      <c r="A274" s="16">
        <f t="shared" si="3"/>
        <v>71</v>
      </c>
      <c r="B274" s="61" t="str">
        <f>Mixed3!A616</f>
        <v>0/0</v>
      </c>
      <c r="C274" s="61">
        <f>Mixed3!B616</f>
        <v>0</v>
      </c>
      <c r="D274" s="61">
        <f>Mixed3!C616</f>
        <v>0</v>
      </c>
      <c r="E274" s="61">
        <f>Mixed3!D616</f>
        <v>0</v>
      </c>
      <c r="F274" s="61">
        <f>Mixed3!E616</f>
        <v>0</v>
      </c>
      <c r="G274" s="61">
        <f>Mixed3!F616</f>
        <v>0</v>
      </c>
      <c r="H274" s="61">
        <f>Mixed3!G616</f>
        <v>0</v>
      </c>
      <c r="I274" s="61">
        <f>Mixed3!H616</f>
        <v>0</v>
      </c>
      <c r="J274" s="61">
        <f>Mixed3!I616</f>
        <v>0</v>
      </c>
      <c r="K274" s="61">
        <f>Mixed3!J616</f>
        <v>0</v>
      </c>
      <c r="L274" s="61">
        <f>Mixed3!K616</f>
        <v>0</v>
      </c>
      <c r="M274" s="61">
        <f>Mixed3!L616</f>
        <v>0</v>
      </c>
      <c r="N274" s="61">
        <f>Mixed3!M616</f>
        <v>0</v>
      </c>
      <c r="O274" s="61">
        <f>Mixed3!N616</f>
        <v>0</v>
      </c>
      <c r="P274" s="197">
        <f>Mixed3!O616</f>
        <v>0</v>
      </c>
      <c r="Q274" s="113"/>
      <c r="R274" s="51"/>
      <c r="S274" s="51"/>
    </row>
    <row r="275" spans="1:19" x14ac:dyDescent="0.25">
      <c r="A275" s="16">
        <f t="shared" ref="A275:A303" si="4">IF(B275="0/0",ROW(72:72),IF(P275=P271,A271,IF(P275=P272,A272,IF(P275=P273,A273,IF(P275=P274,A274,ROW(72:72))))))</f>
        <v>72</v>
      </c>
      <c r="B275" s="61" t="str">
        <f>Mixed3!A619</f>
        <v>0/0</v>
      </c>
      <c r="C275" s="61">
        <f>Mixed3!B619</f>
        <v>0</v>
      </c>
      <c r="D275" s="61">
        <f>Mixed3!C619</f>
        <v>0</v>
      </c>
      <c r="E275" s="61">
        <f>Mixed3!D619</f>
        <v>0</v>
      </c>
      <c r="F275" s="61">
        <f>Mixed3!E619</f>
        <v>0</v>
      </c>
      <c r="G275" s="61">
        <f>Mixed3!F619</f>
        <v>0</v>
      </c>
      <c r="H275" s="61">
        <f>Mixed3!G619</f>
        <v>0</v>
      </c>
      <c r="I275" s="61">
        <f>Mixed3!H619</f>
        <v>0</v>
      </c>
      <c r="J275" s="61">
        <f>Mixed3!I619</f>
        <v>0</v>
      </c>
      <c r="K275" s="61">
        <f>Mixed3!J619</f>
        <v>0</v>
      </c>
      <c r="L275" s="61">
        <f>Mixed3!K619</f>
        <v>0</v>
      </c>
      <c r="M275" s="61">
        <f>Mixed3!L619</f>
        <v>0</v>
      </c>
      <c r="N275" s="61">
        <f>Mixed3!M619</f>
        <v>0</v>
      </c>
      <c r="O275" s="61">
        <f>Mixed3!N619</f>
        <v>0</v>
      </c>
      <c r="P275" s="197">
        <f>Mixed3!O619</f>
        <v>0</v>
      </c>
      <c r="Q275" s="113"/>
      <c r="R275" s="51"/>
      <c r="S275" s="51"/>
    </row>
    <row r="276" spans="1:19" x14ac:dyDescent="0.25">
      <c r="A276" s="16">
        <f t="shared" si="4"/>
        <v>73</v>
      </c>
      <c r="B276" s="61" t="str">
        <f>Mixed3!A622</f>
        <v>0/0</v>
      </c>
      <c r="C276" s="61">
        <f>Mixed3!B622</f>
        <v>0</v>
      </c>
      <c r="D276" s="61">
        <f>Mixed3!C622</f>
        <v>0</v>
      </c>
      <c r="E276" s="61">
        <f>Mixed3!D622</f>
        <v>0</v>
      </c>
      <c r="F276" s="61">
        <f>Mixed3!E622</f>
        <v>0</v>
      </c>
      <c r="G276" s="61">
        <f>Mixed3!F622</f>
        <v>0</v>
      </c>
      <c r="H276" s="61">
        <f>Mixed3!G622</f>
        <v>0</v>
      </c>
      <c r="I276" s="61">
        <f>Mixed3!H622</f>
        <v>0</v>
      </c>
      <c r="J276" s="61">
        <f>Mixed3!I622</f>
        <v>0</v>
      </c>
      <c r="K276" s="61">
        <f>Mixed3!J622</f>
        <v>0</v>
      </c>
      <c r="L276" s="61">
        <f>Mixed3!K622</f>
        <v>0</v>
      </c>
      <c r="M276" s="61">
        <f>Mixed3!L622</f>
        <v>0</v>
      </c>
      <c r="N276" s="61">
        <f>Mixed3!M622</f>
        <v>0</v>
      </c>
      <c r="O276" s="61">
        <f>Mixed3!N622</f>
        <v>0</v>
      </c>
      <c r="P276" s="197">
        <f>Mixed3!O622</f>
        <v>0</v>
      </c>
      <c r="Q276" s="113"/>
      <c r="R276" s="51"/>
      <c r="S276" s="51"/>
    </row>
    <row r="277" spans="1:19" x14ac:dyDescent="0.25">
      <c r="A277" s="16">
        <f t="shared" si="4"/>
        <v>74</v>
      </c>
      <c r="B277" s="61" t="str">
        <f>Mixed3!A625</f>
        <v>0/0</v>
      </c>
      <c r="C277" s="61">
        <f>Mixed3!B625</f>
        <v>0</v>
      </c>
      <c r="D277" s="61">
        <f>Mixed3!C625</f>
        <v>0</v>
      </c>
      <c r="E277" s="61">
        <f>Mixed3!D625</f>
        <v>0</v>
      </c>
      <c r="F277" s="61">
        <f>Mixed3!E625</f>
        <v>0</v>
      </c>
      <c r="G277" s="61">
        <f>Mixed3!F625</f>
        <v>0</v>
      </c>
      <c r="H277" s="61">
        <f>Mixed3!G625</f>
        <v>0</v>
      </c>
      <c r="I277" s="61">
        <f>Mixed3!H625</f>
        <v>0</v>
      </c>
      <c r="J277" s="61">
        <f>Mixed3!I625</f>
        <v>0</v>
      </c>
      <c r="K277" s="61">
        <f>Mixed3!J625</f>
        <v>0</v>
      </c>
      <c r="L277" s="61">
        <f>Mixed3!K625</f>
        <v>0</v>
      </c>
      <c r="M277" s="61">
        <f>Mixed3!L625</f>
        <v>0</v>
      </c>
      <c r="N277" s="61">
        <f>Mixed3!M625</f>
        <v>0</v>
      </c>
      <c r="O277" s="61">
        <f>Mixed3!N625</f>
        <v>0</v>
      </c>
      <c r="P277" s="197">
        <f>Mixed3!O625</f>
        <v>0</v>
      </c>
      <c r="Q277" s="113"/>
      <c r="R277" s="51"/>
      <c r="S277" s="51"/>
    </row>
    <row r="278" spans="1:19" x14ac:dyDescent="0.25">
      <c r="A278" s="16">
        <f t="shared" si="4"/>
        <v>75</v>
      </c>
      <c r="B278" s="61" t="str">
        <f>Mixed3!A628</f>
        <v>0/0</v>
      </c>
      <c r="C278" s="61">
        <f>Mixed3!B628</f>
        <v>0</v>
      </c>
      <c r="D278" s="61">
        <f>Mixed3!C628</f>
        <v>0</v>
      </c>
      <c r="E278" s="61">
        <f>Mixed3!D628</f>
        <v>0</v>
      </c>
      <c r="F278" s="61">
        <f>Mixed3!E628</f>
        <v>0</v>
      </c>
      <c r="G278" s="61">
        <f>Mixed3!F628</f>
        <v>0</v>
      </c>
      <c r="H278" s="61">
        <f>Mixed3!G628</f>
        <v>0</v>
      </c>
      <c r="I278" s="61">
        <f>Mixed3!H628</f>
        <v>0</v>
      </c>
      <c r="J278" s="61">
        <f>Mixed3!I628</f>
        <v>0</v>
      </c>
      <c r="K278" s="61">
        <f>Mixed3!J628</f>
        <v>0</v>
      </c>
      <c r="L278" s="61">
        <f>Mixed3!K628</f>
        <v>0</v>
      </c>
      <c r="M278" s="61">
        <f>Mixed3!L628</f>
        <v>0</v>
      </c>
      <c r="N278" s="61">
        <f>Mixed3!M628</f>
        <v>0</v>
      </c>
      <c r="O278" s="61">
        <f>Mixed3!N628</f>
        <v>0</v>
      </c>
      <c r="P278" s="197">
        <f>Mixed3!O628</f>
        <v>0</v>
      </c>
      <c r="Q278" s="113"/>
      <c r="R278" s="51"/>
      <c r="S278" s="51"/>
    </row>
    <row r="279" spans="1:19" x14ac:dyDescent="0.25">
      <c r="A279" s="16">
        <f t="shared" si="4"/>
        <v>76</v>
      </c>
      <c r="B279" s="61" t="str">
        <f>Mixed3!A631</f>
        <v>0/0</v>
      </c>
      <c r="C279" s="61">
        <f>Mixed3!B631</f>
        <v>0</v>
      </c>
      <c r="D279" s="61">
        <f>Mixed3!C631</f>
        <v>0</v>
      </c>
      <c r="E279" s="61">
        <f>Mixed3!D631</f>
        <v>0</v>
      </c>
      <c r="F279" s="61">
        <f>Mixed3!E631</f>
        <v>0</v>
      </c>
      <c r="G279" s="61">
        <f>Mixed3!F631</f>
        <v>0</v>
      </c>
      <c r="H279" s="61">
        <f>Mixed3!G631</f>
        <v>0</v>
      </c>
      <c r="I279" s="61">
        <f>Mixed3!H631</f>
        <v>0</v>
      </c>
      <c r="J279" s="61">
        <f>Mixed3!I631</f>
        <v>0</v>
      </c>
      <c r="K279" s="61">
        <f>Mixed3!J631</f>
        <v>0</v>
      </c>
      <c r="L279" s="61">
        <f>Mixed3!K631</f>
        <v>0</v>
      </c>
      <c r="M279" s="61">
        <f>Mixed3!L631</f>
        <v>0</v>
      </c>
      <c r="N279" s="61">
        <f>Mixed3!M631</f>
        <v>0</v>
      </c>
      <c r="O279" s="61">
        <f>Mixed3!N631</f>
        <v>0</v>
      </c>
      <c r="P279" s="197">
        <f>Mixed3!O631</f>
        <v>0</v>
      </c>
      <c r="Q279" s="113"/>
      <c r="R279" s="51"/>
      <c r="S279" s="51"/>
    </row>
    <row r="280" spans="1:19" x14ac:dyDescent="0.25">
      <c r="A280" s="16">
        <f t="shared" si="4"/>
        <v>77</v>
      </c>
      <c r="B280" s="61" t="str">
        <f>Mixed3!A634</f>
        <v>0/0</v>
      </c>
      <c r="C280" s="61">
        <f>Mixed3!B634</f>
        <v>0</v>
      </c>
      <c r="D280" s="61">
        <f>Mixed3!C634</f>
        <v>0</v>
      </c>
      <c r="E280" s="61">
        <f>Mixed3!D634</f>
        <v>0</v>
      </c>
      <c r="F280" s="61">
        <f>Mixed3!E634</f>
        <v>0</v>
      </c>
      <c r="G280" s="61">
        <f>Mixed3!F634</f>
        <v>0</v>
      </c>
      <c r="H280" s="61">
        <f>Mixed3!G634</f>
        <v>0</v>
      </c>
      <c r="I280" s="61">
        <f>Mixed3!H634</f>
        <v>0</v>
      </c>
      <c r="J280" s="61">
        <f>Mixed3!I634</f>
        <v>0</v>
      </c>
      <c r="K280" s="61">
        <f>Mixed3!J634</f>
        <v>0</v>
      </c>
      <c r="L280" s="61">
        <f>Mixed3!K634</f>
        <v>0</v>
      </c>
      <c r="M280" s="61">
        <f>Mixed3!L634</f>
        <v>0</v>
      </c>
      <c r="N280" s="61">
        <f>Mixed3!M634</f>
        <v>0</v>
      </c>
      <c r="O280" s="61">
        <f>Mixed3!N634</f>
        <v>0</v>
      </c>
      <c r="P280" s="197">
        <f>Mixed3!O634</f>
        <v>0</v>
      </c>
      <c r="Q280" s="113"/>
      <c r="R280" s="51"/>
      <c r="S280" s="51"/>
    </row>
    <row r="281" spans="1:19" x14ac:dyDescent="0.25">
      <c r="A281" s="16">
        <f t="shared" si="4"/>
        <v>78</v>
      </c>
      <c r="B281" s="61" t="str">
        <f>Mixed3!A637</f>
        <v>0/0</v>
      </c>
      <c r="C281" s="61">
        <f>Mixed3!B637</f>
        <v>0</v>
      </c>
      <c r="D281" s="61">
        <f>Mixed3!C637</f>
        <v>0</v>
      </c>
      <c r="E281" s="61">
        <f>Mixed3!D637</f>
        <v>0</v>
      </c>
      <c r="F281" s="61">
        <f>Mixed3!E637</f>
        <v>0</v>
      </c>
      <c r="G281" s="61">
        <f>Mixed3!F637</f>
        <v>0</v>
      </c>
      <c r="H281" s="61">
        <f>Mixed3!G637</f>
        <v>0</v>
      </c>
      <c r="I281" s="61">
        <f>Mixed3!H637</f>
        <v>0</v>
      </c>
      <c r="J281" s="61">
        <f>Mixed3!I637</f>
        <v>0</v>
      </c>
      <c r="K281" s="61">
        <f>Mixed3!J637</f>
        <v>0</v>
      </c>
      <c r="L281" s="61">
        <f>Mixed3!K637</f>
        <v>0</v>
      </c>
      <c r="M281" s="61">
        <f>Mixed3!L637</f>
        <v>0</v>
      </c>
      <c r="N281" s="61">
        <f>Mixed3!M637</f>
        <v>0</v>
      </c>
      <c r="O281" s="61">
        <f>Mixed3!N637</f>
        <v>0</v>
      </c>
      <c r="P281" s="197">
        <f>Mixed3!O637</f>
        <v>0</v>
      </c>
      <c r="Q281" s="113"/>
      <c r="R281" s="51"/>
      <c r="S281" s="51"/>
    </row>
    <row r="282" spans="1:19" x14ac:dyDescent="0.25">
      <c r="A282" s="16">
        <f t="shared" si="4"/>
        <v>79</v>
      </c>
      <c r="B282" s="61" t="str">
        <f>Mixed3!A640</f>
        <v>0/0</v>
      </c>
      <c r="C282" s="61">
        <f>Mixed3!B640</f>
        <v>0</v>
      </c>
      <c r="D282" s="61">
        <f>Mixed3!C640</f>
        <v>0</v>
      </c>
      <c r="E282" s="61">
        <f>Mixed3!D640</f>
        <v>0</v>
      </c>
      <c r="F282" s="61">
        <f>Mixed3!E640</f>
        <v>0</v>
      </c>
      <c r="G282" s="61">
        <f>Mixed3!F640</f>
        <v>0</v>
      </c>
      <c r="H282" s="61">
        <f>Mixed3!G640</f>
        <v>0</v>
      </c>
      <c r="I282" s="61">
        <f>Mixed3!H640</f>
        <v>0</v>
      </c>
      <c r="J282" s="61">
        <f>Mixed3!I640</f>
        <v>0</v>
      </c>
      <c r="K282" s="61">
        <f>Mixed3!J640</f>
        <v>0</v>
      </c>
      <c r="L282" s="61">
        <f>Mixed3!K640</f>
        <v>0</v>
      </c>
      <c r="M282" s="61">
        <f>Mixed3!L640</f>
        <v>0</v>
      </c>
      <c r="N282" s="61">
        <f>Mixed3!M640</f>
        <v>0</v>
      </c>
      <c r="O282" s="61">
        <f>Mixed3!N640</f>
        <v>0</v>
      </c>
      <c r="P282" s="197">
        <f>Mixed3!O640</f>
        <v>0</v>
      </c>
      <c r="Q282" s="113"/>
      <c r="R282" s="51"/>
      <c r="S282" s="51"/>
    </row>
    <row r="283" spans="1:19" x14ac:dyDescent="0.25">
      <c r="A283" s="16">
        <f t="shared" si="4"/>
        <v>80</v>
      </c>
      <c r="B283" s="61" t="str">
        <f>Mixed3!A643</f>
        <v>0/0</v>
      </c>
      <c r="C283" s="61">
        <f>Mixed3!B643</f>
        <v>0</v>
      </c>
      <c r="D283" s="61">
        <f>Mixed3!C643</f>
        <v>0</v>
      </c>
      <c r="E283" s="61">
        <f>Mixed3!D643</f>
        <v>0</v>
      </c>
      <c r="F283" s="61">
        <f>Mixed3!E643</f>
        <v>0</v>
      </c>
      <c r="G283" s="61">
        <f>Mixed3!F643</f>
        <v>0</v>
      </c>
      <c r="H283" s="61">
        <f>Mixed3!G643</f>
        <v>0</v>
      </c>
      <c r="I283" s="61">
        <f>Mixed3!H643</f>
        <v>0</v>
      </c>
      <c r="J283" s="61">
        <f>Mixed3!I643</f>
        <v>0</v>
      </c>
      <c r="K283" s="61">
        <f>Mixed3!J643</f>
        <v>0</v>
      </c>
      <c r="L283" s="61">
        <f>Mixed3!K643</f>
        <v>0</v>
      </c>
      <c r="M283" s="61">
        <f>Mixed3!L643</f>
        <v>0</v>
      </c>
      <c r="N283" s="61">
        <f>Mixed3!M643</f>
        <v>0</v>
      </c>
      <c r="O283" s="61">
        <f>Mixed3!N643</f>
        <v>0</v>
      </c>
      <c r="P283" s="197">
        <f>Mixed3!O643</f>
        <v>0</v>
      </c>
      <c r="Q283" s="113"/>
      <c r="R283" s="51"/>
      <c r="S283" s="51"/>
    </row>
    <row r="284" spans="1:19" x14ac:dyDescent="0.25">
      <c r="A284" s="16">
        <f t="shared" si="4"/>
        <v>81</v>
      </c>
      <c r="B284" s="61" t="str">
        <f>Mixed3!A646</f>
        <v>0/0</v>
      </c>
      <c r="C284" s="61">
        <f>Mixed3!B646</f>
        <v>0</v>
      </c>
      <c r="D284" s="61">
        <f>Mixed3!C646</f>
        <v>0</v>
      </c>
      <c r="E284" s="61">
        <f>Mixed3!D646</f>
        <v>0</v>
      </c>
      <c r="F284" s="61">
        <f>Mixed3!E646</f>
        <v>0</v>
      </c>
      <c r="G284" s="61">
        <f>Mixed3!F646</f>
        <v>0</v>
      </c>
      <c r="H284" s="61">
        <f>Mixed3!G646</f>
        <v>0</v>
      </c>
      <c r="I284" s="61">
        <f>Mixed3!H646</f>
        <v>0</v>
      </c>
      <c r="J284" s="61">
        <f>Mixed3!I646</f>
        <v>0</v>
      </c>
      <c r="K284" s="61">
        <f>Mixed3!J646</f>
        <v>0</v>
      </c>
      <c r="L284" s="61">
        <f>Mixed3!K646</f>
        <v>0</v>
      </c>
      <c r="M284" s="61">
        <f>Mixed3!L646</f>
        <v>0</v>
      </c>
      <c r="N284" s="61">
        <f>Mixed3!M646</f>
        <v>0</v>
      </c>
      <c r="O284" s="61">
        <f>Mixed3!N646</f>
        <v>0</v>
      </c>
      <c r="P284" s="197">
        <f>Mixed3!O646</f>
        <v>0</v>
      </c>
      <c r="Q284" s="113"/>
      <c r="R284" s="51"/>
      <c r="S284" s="51"/>
    </row>
    <row r="285" spans="1:19" x14ac:dyDescent="0.25">
      <c r="A285" s="16">
        <f t="shared" si="4"/>
        <v>82</v>
      </c>
      <c r="B285" s="61" t="str">
        <f>Mixed3!A649</f>
        <v>0/0</v>
      </c>
      <c r="C285" s="61">
        <f>Mixed3!B649</f>
        <v>0</v>
      </c>
      <c r="D285" s="61">
        <f>Mixed3!C649</f>
        <v>0</v>
      </c>
      <c r="E285" s="61">
        <f>Mixed3!D649</f>
        <v>0</v>
      </c>
      <c r="F285" s="61">
        <f>Mixed3!E649</f>
        <v>0</v>
      </c>
      <c r="G285" s="61">
        <f>Mixed3!F649</f>
        <v>0</v>
      </c>
      <c r="H285" s="61">
        <f>Mixed3!G649</f>
        <v>0</v>
      </c>
      <c r="I285" s="61">
        <f>Mixed3!H649</f>
        <v>0</v>
      </c>
      <c r="J285" s="61">
        <f>Mixed3!I649</f>
        <v>0</v>
      </c>
      <c r="K285" s="61">
        <f>Mixed3!J649</f>
        <v>0</v>
      </c>
      <c r="L285" s="61">
        <f>Mixed3!K649</f>
        <v>0</v>
      </c>
      <c r="M285" s="61">
        <f>Mixed3!L649</f>
        <v>0</v>
      </c>
      <c r="N285" s="61">
        <f>Mixed3!M649</f>
        <v>0</v>
      </c>
      <c r="O285" s="61">
        <f>Mixed3!N649</f>
        <v>0</v>
      </c>
      <c r="P285" s="197">
        <f>Mixed3!O649</f>
        <v>0</v>
      </c>
      <c r="Q285" s="113"/>
      <c r="R285" s="51"/>
      <c r="S285" s="51"/>
    </row>
    <row r="286" spans="1:19" x14ac:dyDescent="0.25">
      <c r="A286" s="16">
        <f t="shared" si="4"/>
        <v>83</v>
      </c>
      <c r="B286" s="61" t="str">
        <f>Mixed3!A652</f>
        <v>0/0</v>
      </c>
      <c r="C286" s="61">
        <f>Mixed3!B652</f>
        <v>0</v>
      </c>
      <c r="D286" s="61">
        <f>Mixed3!C652</f>
        <v>0</v>
      </c>
      <c r="E286" s="61">
        <f>Mixed3!D652</f>
        <v>0</v>
      </c>
      <c r="F286" s="61">
        <f>Mixed3!E652</f>
        <v>0</v>
      </c>
      <c r="G286" s="61">
        <f>Mixed3!F652</f>
        <v>0</v>
      </c>
      <c r="H286" s="61">
        <f>Mixed3!G652</f>
        <v>0</v>
      </c>
      <c r="I286" s="61">
        <f>Mixed3!H652</f>
        <v>0</v>
      </c>
      <c r="J286" s="61">
        <f>Mixed3!I652</f>
        <v>0</v>
      </c>
      <c r="K286" s="61">
        <f>Mixed3!J652</f>
        <v>0</v>
      </c>
      <c r="L286" s="61">
        <f>Mixed3!K652</f>
        <v>0</v>
      </c>
      <c r="M286" s="61">
        <f>Mixed3!L652</f>
        <v>0</v>
      </c>
      <c r="N286" s="61">
        <f>Mixed3!M652</f>
        <v>0</v>
      </c>
      <c r="O286" s="61">
        <f>Mixed3!N652</f>
        <v>0</v>
      </c>
      <c r="P286" s="197">
        <f>Mixed3!O652</f>
        <v>0</v>
      </c>
      <c r="Q286" s="113"/>
      <c r="R286" s="51"/>
      <c r="S286" s="51"/>
    </row>
    <row r="287" spans="1:19" x14ac:dyDescent="0.25">
      <c r="A287" s="16">
        <f t="shared" si="4"/>
        <v>84</v>
      </c>
      <c r="B287" s="61" t="str">
        <f>Mixed3!A655</f>
        <v>0/0</v>
      </c>
      <c r="C287" s="61">
        <f>Mixed3!B655</f>
        <v>0</v>
      </c>
      <c r="D287" s="61">
        <f>Mixed3!C655</f>
        <v>0</v>
      </c>
      <c r="E287" s="61">
        <f>Mixed3!D655</f>
        <v>0</v>
      </c>
      <c r="F287" s="61">
        <f>Mixed3!E655</f>
        <v>0</v>
      </c>
      <c r="G287" s="61">
        <f>Mixed3!F655</f>
        <v>0</v>
      </c>
      <c r="H287" s="61">
        <f>Mixed3!G655</f>
        <v>0</v>
      </c>
      <c r="I287" s="61">
        <f>Mixed3!H655</f>
        <v>0</v>
      </c>
      <c r="J287" s="61">
        <f>Mixed3!I655</f>
        <v>0</v>
      </c>
      <c r="K287" s="61">
        <f>Mixed3!J655</f>
        <v>0</v>
      </c>
      <c r="L287" s="61">
        <f>Mixed3!K655</f>
        <v>0</v>
      </c>
      <c r="M287" s="61">
        <f>Mixed3!L655</f>
        <v>0</v>
      </c>
      <c r="N287" s="61">
        <f>Mixed3!M655</f>
        <v>0</v>
      </c>
      <c r="O287" s="61">
        <f>Mixed3!N655</f>
        <v>0</v>
      </c>
      <c r="P287" s="197">
        <f>Mixed3!O655</f>
        <v>0</v>
      </c>
      <c r="Q287" s="113"/>
      <c r="R287" s="51"/>
      <c r="S287" s="51"/>
    </row>
    <row r="288" spans="1:19" x14ac:dyDescent="0.25">
      <c r="A288" s="16">
        <f t="shared" si="4"/>
        <v>85</v>
      </c>
      <c r="B288" s="61" t="str">
        <f>Mixed3!A658</f>
        <v>0/0</v>
      </c>
      <c r="C288" s="61">
        <f>Mixed3!B658</f>
        <v>0</v>
      </c>
      <c r="D288" s="61">
        <f>Mixed3!C658</f>
        <v>0</v>
      </c>
      <c r="E288" s="61">
        <f>Mixed3!D658</f>
        <v>0</v>
      </c>
      <c r="F288" s="61">
        <f>Mixed3!E658</f>
        <v>0</v>
      </c>
      <c r="G288" s="61">
        <f>Mixed3!F658</f>
        <v>0</v>
      </c>
      <c r="H288" s="61">
        <f>Mixed3!G658</f>
        <v>0</v>
      </c>
      <c r="I288" s="61">
        <f>Mixed3!H658</f>
        <v>0</v>
      </c>
      <c r="J288" s="61">
        <f>Mixed3!I658</f>
        <v>0</v>
      </c>
      <c r="K288" s="61">
        <f>Mixed3!J658</f>
        <v>0</v>
      </c>
      <c r="L288" s="61">
        <f>Mixed3!K658</f>
        <v>0</v>
      </c>
      <c r="M288" s="61">
        <f>Mixed3!L658</f>
        <v>0</v>
      </c>
      <c r="N288" s="61">
        <f>Mixed3!M658</f>
        <v>0</v>
      </c>
      <c r="O288" s="61">
        <f>Mixed3!N658</f>
        <v>0</v>
      </c>
      <c r="P288" s="197">
        <f>Mixed3!O658</f>
        <v>0</v>
      </c>
      <c r="Q288" s="113"/>
      <c r="R288" s="51"/>
      <c r="S288" s="51"/>
    </row>
    <row r="289" spans="1:19" x14ac:dyDescent="0.25">
      <c r="A289" s="16">
        <f t="shared" si="4"/>
        <v>86</v>
      </c>
      <c r="B289" s="61" t="str">
        <f>Mixed3!A661</f>
        <v>0/0</v>
      </c>
      <c r="C289" s="61">
        <f>Mixed3!B661</f>
        <v>0</v>
      </c>
      <c r="D289" s="61">
        <f>Mixed3!C661</f>
        <v>0</v>
      </c>
      <c r="E289" s="61">
        <f>Mixed3!D661</f>
        <v>0</v>
      </c>
      <c r="F289" s="61">
        <f>Mixed3!E661</f>
        <v>0</v>
      </c>
      <c r="G289" s="61">
        <f>Mixed3!F661</f>
        <v>0</v>
      </c>
      <c r="H289" s="61">
        <f>Mixed3!G661</f>
        <v>0</v>
      </c>
      <c r="I289" s="61">
        <f>Mixed3!H661</f>
        <v>0</v>
      </c>
      <c r="J289" s="61">
        <f>Mixed3!I661</f>
        <v>0</v>
      </c>
      <c r="K289" s="61">
        <f>Mixed3!J661</f>
        <v>0</v>
      </c>
      <c r="L289" s="61">
        <f>Mixed3!K661</f>
        <v>0</v>
      </c>
      <c r="M289" s="61">
        <f>Mixed3!L661</f>
        <v>0</v>
      </c>
      <c r="N289" s="61">
        <f>Mixed3!M661</f>
        <v>0</v>
      </c>
      <c r="O289" s="61">
        <f>Mixed3!N661</f>
        <v>0</v>
      </c>
      <c r="P289" s="197">
        <f>Mixed3!O661</f>
        <v>0</v>
      </c>
      <c r="Q289" s="113"/>
      <c r="R289" s="51"/>
      <c r="S289" s="51"/>
    </row>
    <row r="290" spans="1:19" x14ac:dyDescent="0.25">
      <c r="A290" s="16">
        <f t="shared" si="4"/>
        <v>87</v>
      </c>
      <c r="B290" s="61" t="str">
        <f>Mixed3!A664</f>
        <v>0/0</v>
      </c>
      <c r="C290" s="61">
        <f>Mixed3!B664</f>
        <v>0</v>
      </c>
      <c r="D290" s="61">
        <f>Mixed3!C664</f>
        <v>0</v>
      </c>
      <c r="E290" s="61">
        <f>Mixed3!D664</f>
        <v>0</v>
      </c>
      <c r="F290" s="61">
        <f>Mixed3!E664</f>
        <v>0</v>
      </c>
      <c r="G290" s="61">
        <f>Mixed3!F664</f>
        <v>0</v>
      </c>
      <c r="H290" s="61">
        <f>Mixed3!G664</f>
        <v>0</v>
      </c>
      <c r="I290" s="61">
        <f>Mixed3!H664</f>
        <v>0</v>
      </c>
      <c r="J290" s="61">
        <f>Mixed3!I664</f>
        <v>0</v>
      </c>
      <c r="K290" s="61">
        <f>Mixed3!J664</f>
        <v>0</v>
      </c>
      <c r="L290" s="61">
        <f>Mixed3!K664</f>
        <v>0</v>
      </c>
      <c r="M290" s="61">
        <f>Mixed3!L664</f>
        <v>0</v>
      </c>
      <c r="N290" s="61">
        <f>Mixed3!M664</f>
        <v>0</v>
      </c>
      <c r="O290" s="61">
        <f>Mixed3!N664</f>
        <v>0</v>
      </c>
      <c r="P290" s="197">
        <f>Mixed3!O664</f>
        <v>0</v>
      </c>
      <c r="Q290" s="113"/>
      <c r="R290" s="51"/>
      <c r="S290" s="51"/>
    </row>
    <row r="291" spans="1:19" x14ac:dyDescent="0.25">
      <c r="A291" s="16">
        <f t="shared" si="4"/>
        <v>88</v>
      </c>
      <c r="B291" s="61" t="str">
        <f>Mixed3!A667</f>
        <v>0/0</v>
      </c>
      <c r="C291" s="61">
        <f>Mixed3!B667</f>
        <v>0</v>
      </c>
      <c r="D291" s="61">
        <f>Mixed3!C667</f>
        <v>0</v>
      </c>
      <c r="E291" s="61">
        <f>Mixed3!D667</f>
        <v>0</v>
      </c>
      <c r="F291" s="61">
        <f>Mixed3!E667</f>
        <v>0</v>
      </c>
      <c r="G291" s="61">
        <f>Mixed3!F667</f>
        <v>0</v>
      </c>
      <c r="H291" s="61">
        <f>Mixed3!G667</f>
        <v>0</v>
      </c>
      <c r="I291" s="61">
        <f>Mixed3!H667</f>
        <v>0</v>
      </c>
      <c r="J291" s="61">
        <f>Mixed3!I667</f>
        <v>0</v>
      </c>
      <c r="K291" s="61">
        <f>Mixed3!J667</f>
        <v>0</v>
      </c>
      <c r="L291" s="61">
        <f>Mixed3!K667</f>
        <v>0</v>
      </c>
      <c r="M291" s="61">
        <f>Mixed3!L667</f>
        <v>0</v>
      </c>
      <c r="N291" s="61">
        <f>Mixed3!M667</f>
        <v>0</v>
      </c>
      <c r="O291" s="61">
        <f>Mixed3!N667</f>
        <v>0</v>
      </c>
      <c r="P291" s="197">
        <f>Mixed3!O667</f>
        <v>0</v>
      </c>
      <c r="Q291" s="113"/>
      <c r="R291" s="51"/>
      <c r="S291" s="51"/>
    </row>
    <row r="292" spans="1:19" x14ac:dyDescent="0.25">
      <c r="A292" s="16">
        <f t="shared" si="4"/>
        <v>89</v>
      </c>
      <c r="B292" s="61" t="str">
        <f>Mixed3!A670</f>
        <v>0/0</v>
      </c>
      <c r="C292" s="61">
        <f>Mixed3!B670</f>
        <v>0</v>
      </c>
      <c r="D292" s="61">
        <f>Mixed3!C670</f>
        <v>0</v>
      </c>
      <c r="E292" s="61">
        <f>Mixed3!D670</f>
        <v>0</v>
      </c>
      <c r="F292" s="61">
        <f>Mixed3!E670</f>
        <v>0</v>
      </c>
      <c r="G292" s="61">
        <f>Mixed3!F670</f>
        <v>0</v>
      </c>
      <c r="H292" s="61">
        <f>Mixed3!G670</f>
        <v>0</v>
      </c>
      <c r="I292" s="61">
        <f>Mixed3!H670</f>
        <v>0</v>
      </c>
      <c r="J292" s="61">
        <f>Mixed3!I670</f>
        <v>0</v>
      </c>
      <c r="K292" s="61">
        <f>Mixed3!J670</f>
        <v>0</v>
      </c>
      <c r="L292" s="61">
        <f>Mixed3!K670</f>
        <v>0</v>
      </c>
      <c r="M292" s="61">
        <f>Mixed3!L670</f>
        <v>0</v>
      </c>
      <c r="N292" s="61">
        <f>Mixed3!M670</f>
        <v>0</v>
      </c>
      <c r="O292" s="61">
        <f>Mixed3!N670</f>
        <v>0</v>
      </c>
      <c r="P292" s="197">
        <f>Mixed3!O670</f>
        <v>0</v>
      </c>
      <c r="Q292" s="113"/>
      <c r="R292" s="51"/>
      <c r="S292" s="51"/>
    </row>
    <row r="293" spans="1:19" x14ac:dyDescent="0.25">
      <c r="A293" s="16">
        <f t="shared" si="4"/>
        <v>90</v>
      </c>
      <c r="B293" s="61" t="str">
        <f>Mixed3!A673</f>
        <v>0/0</v>
      </c>
      <c r="C293" s="61">
        <f>Mixed3!B673</f>
        <v>0</v>
      </c>
      <c r="D293" s="61">
        <f>Mixed3!C673</f>
        <v>0</v>
      </c>
      <c r="E293" s="61">
        <f>Mixed3!D673</f>
        <v>0</v>
      </c>
      <c r="F293" s="61">
        <f>Mixed3!E673</f>
        <v>0</v>
      </c>
      <c r="G293" s="61">
        <f>Mixed3!F673</f>
        <v>0</v>
      </c>
      <c r="H293" s="61">
        <f>Mixed3!G673</f>
        <v>0</v>
      </c>
      <c r="I293" s="61">
        <f>Mixed3!H673</f>
        <v>0</v>
      </c>
      <c r="J293" s="61">
        <f>Mixed3!I673</f>
        <v>0</v>
      </c>
      <c r="K293" s="61">
        <f>Mixed3!J673</f>
        <v>0</v>
      </c>
      <c r="L293" s="61">
        <f>Mixed3!K673</f>
        <v>0</v>
      </c>
      <c r="M293" s="61">
        <f>Mixed3!L673</f>
        <v>0</v>
      </c>
      <c r="N293" s="61">
        <f>Mixed3!M673</f>
        <v>0</v>
      </c>
      <c r="O293" s="61">
        <f>Mixed3!N673</f>
        <v>0</v>
      </c>
      <c r="P293" s="197">
        <f>Mixed3!O673</f>
        <v>0</v>
      </c>
      <c r="Q293" s="113"/>
      <c r="R293" s="51"/>
      <c r="S293" s="51"/>
    </row>
    <row r="294" spans="1:19" x14ac:dyDescent="0.25">
      <c r="A294" s="16">
        <f t="shared" si="4"/>
        <v>91</v>
      </c>
      <c r="B294" s="61" t="str">
        <f>Mixed3!A676</f>
        <v>0/0</v>
      </c>
      <c r="C294" s="61">
        <f>Mixed3!B676</f>
        <v>0</v>
      </c>
      <c r="D294" s="61">
        <f>Mixed3!C676</f>
        <v>0</v>
      </c>
      <c r="E294" s="61">
        <f>Mixed3!D676</f>
        <v>0</v>
      </c>
      <c r="F294" s="61">
        <f>Mixed3!E676</f>
        <v>0</v>
      </c>
      <c r="G294" s="61">
        <f>Mixed3!F676</f>
        <v>0</v>
      </c>
      <c r="H294" s="61">
        <f>Mixed3!G676</f>
        <v>0</v>
      </c>
      <c r="I294" s="61">
        <f>Mixed3!H676</f>
        <v>0</v>
      </c>
      <c r="J294" s="61">
        <f>Mixed3!I676</f>
        <v>0</v>
      </c>
      <c r="K294" s="61">
        <f>Mixed3!J676</f>
        <v>0</v>
      </c>
      <c r="L294" s="61">
        <f>Mixed3!K676</f>
        <v>0</v>
      </c>
      <c r="M294" s="61">
        <f>Mixed3!L676</f>
        <v>0</v>
      </c>
      <c r="N294" s="61">
        <f>Mixed3!M676</f>
        <v>0</v>
      </c>
      <c r="O294" s="61">
        <f>Mixed3!N676</f>
        <v>0</v>
      </c>
      <c r="P294" s="197">
        <f>Mixed3!O676</f>
        <v>0</v>
      </c>
      <c r="Q294" s="113"/>
      <c r="R294" s="51"/>
      <c r="S294" s="51"/>
    </row>
    <row r="295" spans="1:19" x14ac:dyDescent="0.25">
      <c r="A295" s="16">
        <f t="shared" si="4"/>
        <v>92</v>
      </c>
      <c r="B295" s="61" t="str">
        <f>Mixed3!A679</f>
        <v>0/0</v>
      </c>
      <c r="C295" s="61">
        <f>Mixed3!B679</f>
        <v>0</v>
      </c>
      <c r="D295" s="61">
        <f>Mixed3!C679</f>
        <v>0</v>
      </c>
      <c r="E295" s="61">
        <f>Mixed3!D679</f>
        <v>0</v>
      </c>
      <c r="F295" s="61">
        <f>Mixed3!E679</f>
        <v>0</v>
      </c>
      <c r="G295" s="61">
        <f>Mixed3!F679</f>
        <v>0</v>
      </c>
      <c r="H295" s="61">
        <f>Mixed3!G679</f>
        <v>0</v>
      </c>
      <c r="I295" s="61">
        <f>Mixed3!H679</f>
        <v>0</v>
      </c>
      <c r="J295" s="61">
        <f>Mixed3!I679</f>
        <v>0</v>
      </c>
      <c r="K295" s="61">
        <f>Mixed3!J679</f>
        <v>0</v>
      </c>
      <c r="L295" s="61">
        <f>Mixed3!K679</f>
        <v>0</v>
      </c>
      <c r="M295" s="61">
        <f>Mixed3!L679</f>
        <v>0</v>
      </c>
      <c r="N295" s="61">
        <f>Mixed3!M679</f>
        <v>0</v>
      </c>
      <c r="O295" s="61">
        <f>Mixed3!N679</f>
        <v>0</v>
      </c>
      <c r="P295" s="197">
        <f>Mixed3!O679</f>
        <v>0</v>
      </c>
      <c r="Q295" s="113"/>
      <c r="R295" s="51"/>
      <c r="S295" s="51"/>
    </row>
    <row r="296" spans="1:19" x14ac:dyDescent="0.25">
      <c r="A296" s="16">
        <f t="shared" si="4"/>
        <v>93</v>
      </c>
      <c r="B296" s="61" t="str">
        <f>Mixed3!A682</f>
        <v>0/0</v>
      </c>
      <c r="C296" s="61">
        <f>Mixed3!B682</f>
        <v>0</v>
      </c>
      <c r="D296" s="61">
        <f>Mixed3!C682</f>
        <v>0</v>
      </c>
      <c r="E296" s="61">
        <f>Mixed3!D682</f>
        <v>0</v>
      </c>
      <c r="F296" s="61">
        <f>Mixed3!E682</f>
        <v>0</v>
      </c>
      <c r="G296" s="61">
        <f>Mixed3!F682</f>
        <v>0</v>
      </c>
      <c r="H296" s="61">
        <f>Mixed3!G682</f>
        <v>0</v>
      </c>
      <c r="I296" s="61">
        <f>Mixed3!H682</f>
        <v>0</v>
      </c>
      <c r="J296" s="61">
        <f>Mixed3!I682</f>
        <v>0</v>
      </c>
      <c r="K296" s="61">
        <f>Mixed3!J682</f>
        <v>0</v>
      </c>
      <c r="L296" s="61">
        <f>Mixed3!K682</f>
        <v>0</v>
      </c>
      <c r="M296" s="61">
        <f>Mixed3!L682</f>
        <v>0</v>
      </c>
      <c r="N296" s="61">
        <f>Mixed3!M682</f>
        <v>0</v>
      </c>
      <c r="O296" s="61">
        <f>Mixed3!N682</f>
        <v>0</v>
      </c>
      <c r="P296" s="197">
        <f>Mixed3!O682</f>
        <v>0</v>
      </c>
      <c r="Q296" s="113"/>
      <c r="R296" s="51"/>
      <c r="S296" s="51"/>
    </row>
    <row r="297" spans="1:19" x14ac:dyDescent="0.25">
      <c r="A297" s="16">
        <f t="shared" si="4"/>
        <v>94</v>
      </c>
      <c r="B297" s="61" t="str">
        <f>Mixed3!A685</f>
        <v>0/0</v>
      </c>
      <c r="C297" s="61">
        <f>Mixed3!B685</f>
        <v>0</v>
      </c>
      <c r="D297" s="61">
        <f>Mixed3!C685</f>
        <v>0</v>
      </c>
      <c r="E297" s="61">
        <f>Mixed3!D685</f>
        <v>0</v>
      </c>
      <c r="F297" s="61">
        <f>Mixed3!E685</f>
        <v>0</v>
      </c>
      <c r="G297" s="61">
        <f>Mixed3!F685</f>
        <v>0</v>
      </c>
      <c r="H297" s="61">
        <f>Mixed3!G685</f>
        <v>0</v>
      </c>
      <c r="I297" s="61">
        <f>Mixed3!H685</f>
        <v>0</v>
      </c>
      <c r="J297" s="61">
        <f>Mixed3!I685</f>
        <v>0</v>
      </c>
      <c r="K297" s="61">
        <f>Mixed3!J685</f>
        <v>0</v>
      </c>
      <c r="L297" s="61">
        <f>Mixed3!K685</f>
        <v>0</v>
      </c>
      <c r="M297" s="61">
        <f>Mixed3!L685</f>
        <v>0</v>
      </c>
      <c r="N297" s="61">
        <f>Mixed3!M685</f>
        <v>0</v>
      </c>
      <c r="O297" s="61">
        <f>Mixed3!N685</f>
        <v>0</v>
      </c>
      <c r="P297" s="197">
        <f>Mixed3!O685</f>
        <v>0</v>
      </c>
      <c r="Q297" s="113"/>
      <c r="R297" s="51"/>
      <c r="S297" s="51"/>
    </row>
    <row r="298" spans="1:19" x14ac:dyDescent="0.25">
      <c r="A298" s="16">
        <f t="shared" si="4"/>
        <v>95</v>
      </c>
      <c r="B298" s="61" t="str">
        <f>Mixed3!A688</f>
        <v>0/0</v>
      </c>
      <c r="C298" s="61">
        <f>Mixed3!B688</f>
        <v>0</v>
      </c>
      <c r="D298" s="61">
        <f>Mixed3!C688</f>
        <v>0</v>
      </c>
      <c r="E298" s="61">
        <f>Mixed3!D688</f>
        <v>0</v>
      </c>
      <c r="F298" s="61">
        <f>Mixed3!E688</f>
        <v>0</v>
      </c>
      <c r="G298" s="61">
        <f>Mixed3!F688</f>
        <v>0</v>
      </c>
      <c r="H298" s="61">
        <f>Mixed3!G688</f>
        <v>0</v>
      </c>
      <c r="I298" s="61">
        <f>Mixed3!H688</f>
        <v>0</v>
      </c>
      <c r="J298" s="61">
        <f>Mixed3!I688</f>
        <v>0</v>
      </c>
      <c r="K298" s="61">
        <f>Mixed3!J688</f>
        <v>0</v>
      </c>
      <c r="L298" s="61">
        <f>Mixed3!K688</f>
        <v>0</v>
      </c>
      <c r="M298" s="61">
        <f>Mixed3!L688</f>
        <v>0</v>
      </c>
      <c r="N298" s="61">
        <f>Mixed3!M688</f>
        <v>0</v>
      </c>
      <c r="O298" s="61">
        <f>Mixed3!N688</f>
        <v>0</v>
      </c>
      <c r="P298" s="197">
        <f>Mixed3!O688</f>
        <v>0</v>
      </c>
      <c r="Q298" s="113"/>
      <c r="R298" s="51"/>
      <c r="S298" s="51"/>
    </row>
    <row r="299" spans="1:19" x14ac:dyDescent="0.25">
      <c r="A299" s="16">
        <f t="shared" si="4"/>
        <v>96</v>
      </c>
      <c r="B299" s="61" t="str">
        <f>Mixed3!A691</f>
        <v>0/0</v>
      </c>
      <c r="C299" s="61">
        <f>Mixed3!B691</f>
        <v>0</v>
      </c>
      <c r="D299" s="61">
        <f>Mixed3!C691</f>
        <v>0</v>
      </c>
      <c r="E299" s="61">
        <f>Mixed3!D691</f>
        <v>0</v>
      </c>
      <c r="F299" s="61">
        <f>Mixed3!E691</f>
        <v>0</v>
      </c>
      <c r="G299" s="61">
        <f>Mixed3!F691</f>
        <v>0</v>
      </c>
      <c r="H299" s="61">
        <f>Mixed3!G691</f>
        <v>0</v>
      </c>
      <c r="I299" s="61">
        <f>Mixed3!H691</f>
        <v>0</v>
      </c>
      <c r="J299" s="61">
        <f>Mixed3!I691</f>
        <v>0</v>
      </c>
      <c r="K299" s="61">
        <f>Mixed3!J691</f>
        <v>0</v>
      </c>
      <c r="L299" s="61">
        <f>Mixed3!K691</f>
        <v>0</v>
      </c>
      <c r="M299" s="61">
        <f>Mixed3!L691</f>
        <v>0</v>
      </c>
      <c r="N299" s="61">
        <f>Mixed3!M691</f>
        <v>0</v>
      </c>
      <c r="O299" s="61">
        <f>Mixed3!N691</f>
        <v>0</v>
      </c>
      <c r="P299" s="197">
        <f>Mixed3!O691</f>
        <v>0</v>
      </c>
      <c r="Q299" s="113"/>
      <c r="R299" s="51"/>
      <c r="S299" s="51"/>
    </row>
    <row r="300" spans="1:19" x14ac:dyDescent="0.25">
      <c r="A300" s="16">
        <f t="shared" si="4"/>
        <v>97</v>
      </c>
      <c r="B300" s="61" t="str">
        <f>Mixed3!A694</f>
        <v>0/0</v>
      </c>
      <c r="C300" s="61">
        <f>Mixed3!B694</f>
        <v>0</v>
      </c>
      <c r="D300" s="61">
        <f>Mixed3!C694</f>
        <v>0</v>
      </c>
      <c r="E300" s="61">
        <f>Mixed3!D694</f>
        <v>0</v>
      </c>
      <c r="F300" s="61">
        <f>Mixed3!E694</f>
        <v>0</v>
      </c>
      <c r="G300" s="61">
        <f>Mixed3!F694</f>
        <v>0</v>
      </c>
      <c r="H300" s="61">
        <f>Mixed3!G694</f>
        <v>0</v>
      </c>
      <c r="I300" s="61">
        <f>Mixed3!H694</f>
        <v>0</v>
      </c>
      <c r="J300" s="61">
        <f>Mixed3!I694</f>
        <v>0</v>
      </c>
      <c r="K300" s="61">
        <f>Mixed3!J694</f>
        <v>0</v>
      </c>
      <c r="L300" s="61">
        <f>Mixed3!K694</f>
        <v>0</v>
      </c>
      <c r="M300" s="61">
        <f>Mixed3!L694</f>
        <v>0</v>
      </c>
      <c r="N300" s="61">
        <f>Mixed3!M694</f>
        <v>0</v>
      </c>
      <c r="O300" s="61">
        <f>Mixed3!N694</f>
        <v>0</v>
      </c>
      <c r="P300" s="197">
        <f>Mixed3!O694</f>
        <v>0</v>
      </c>
      <c r="Q300" s="113"/>
      <c r="R300" s="51"/>
      <c r="S300" s="51"/>
    </row>
    <row r="301" spans="1:19" x14ac:dyDescent="0.25">
      <c r="A301" s="16">
        <f t="shared" si="4"/>
        <v>98</v>
      </c>
      <c r="B301" s="61" t="str">
        <f>Mixed3!A697</f>
        <v>0/0</v>
      </c>
      <c r="C301" s="61">
        <f>Mixed3!B697</f>
        <v>0</v>
      </c>
      <c r="D301" s="61">
        <f>Mixed3!C697</f>
        <v>0</v>
      </c>
      <c r="E301" s="61">
        <f>Mixed3!D697</f>
        <v>0</v>
      </c>
      <c r="F301" s="61">
        <f>Mixed3!E697</f>
        <v>0</v>
      </c>
      <c r="G301" s="61">
        <f>Mixed3!F697</f>
        <v>0</v>
      </c>
      <c r="H301" s="61">
        <f>Mixed3!G697</f>
        <v>0</v>
      </c>
      <c r="I301" s="61">
        <f>Mixed3!H697</f>
        <v>0</v>
      </c>
      <c r="J301" s="61">
        <f>Mixed3!I697</f>
        <v>0</v>
      </c>
      <c r="K301" s="61">
        <f>Mixed3!J697</f>
        <v>0</v>
      </c>
      <c r="L301" s="61">
        <f>Mixed3!K697</f>
        <v>0</v>
      </c>
      <c r="M301" s="61">
        <f>Mixed3!L697</f>
        <v>0</v>
      </c>
      <c r="N301" s="61">
        <f>Mixed3!M697</f>
        <v>0</v>
      </c>
      <c r="O301" s="61">
        <f>Mixed3!N697</f>
        <v>0</v>
      </c>
      <c r="P301" s="197">
        <f>Mixed3!O697</f>
        <v>0</v>
      </c>
      <c r="Q301" s="113"/>
      <c r="R301" s="51"/>
      <c r="S301" s="51"/>
    </row>
    <row r="302" spans="1:19" x14ac:dyDescent="0.25">
      <c r="A302" s="16">
        <f t="shared" si="4"/>
        <v>99</v>
      </c>
      <c r="B302" s="61" t="str">
        <f>Mixed3!A700</f>
        <v>0/0</v>
      </c>
      <c r="C302" s="61">
        <f>Mixed3!B700</f>
        <v>0</v>
      </c>
      <c r="D302" s="61">
        <f>Mixed3!C700</f>
        <v>0</v>
      </c>
      <c r="E302" s="61">
        <f>Mixed3!D700</f>
        <v>0</v>
      </c>
      <c r="F302" s="61">
        <f>Mixed3!E700</f>
        <v>0</v>
      </c>
      <c r="G302" s="61">
        <f>Mixed3!F700</f>
        <v>0</v>
      </c>
      <c r="H302" s="61">
        <f>Mixed3!G700</f>
        <v>0</v>
      </c>
      <c r="I302" s="61">
        <f>Mixed3!H700</f>
        <v>0</v>
      </c>
      <c r="J302" s="61">
        <f>Mixed3!I700</f>
        <v>0</v>
      </c>
      <c r="K302" s="61">
        <f>Mixed3!J700</f>
        <v>0</v>
      </c>
      <c r="L302" s="61">
        <f>Mixed3!K700</f>
        <v>0</v>
      </c>
      <c r="M302" s="61">
        <f>Mixed3!L700</f>
        <v>0</v>
      </c>
      <c r="N302" s="61">
        <f>Mixed3!M700</f>
        <v>0</v>
      </c>
      <c r="O302" s="61">
        <f>Mixed3!N700</f>
        <v>0</v>
      </c>
      <c r="P302" s="197">
        <f>Mixed3!O700</f>
        <v>0</v>
      </c>
      <c r="Q302" s="113"/>
      <c r="R302" s="51"/>
      <c r="S302" s="51"/>
    </row>
    <row r="303" spans="1:19" x14ac:dyDescent="0.25">
      <c r="A303" s="16">
        <f t="shared" si="4"/>
        <v>100</v>
      </c>
      <c r="B303" s="61" t="str">
        <f>Mixed3!A703</f>
        <v>0/0</v>
      </c>
      <c r="C303" s="61">
        <f>Mixed3!B703</f>
        <v>0</v>
      </c>
      <c r="D303" s="61">
        <f>Mixed3!C703</f>
        <v>0</v>
      </c>
      <c r="E303" s="61">
        <f>Mixed3!D703</f>
        <v>0</v>
      </c>
      <c r="F303" s="61">
        <f>Mixed3!E703</f>
        <v>0</v>
      </c>
      <c r="G303" s="61">
        <f>Mixed3!F703</f>
        <v>0</v>
      </c>
      <c r="H303" s="61">
        <f>Mixed3!G703</f>
        <v>0</v>
      </c>
      <c r="I303" s="61">
        <f>Mixed3!H703</f>
        <v>0</v>
      </c>
      <c r="J303" s="61">
        <f>Mixed3!I703</f>
        <v>0</v>
      </c>
      <c r="K303" s="61">
        <f>Mixed3!J703</f>
        <v>0</v>
      </c>
      <c r="L303" s="61">
        <f>Mixed3!K703</f>
        <v>0</v>
      </c>
      <c r="M303" s="61">
        <f>Mixed3!L703</f>
        <v>0</v>
      </c>
      <c r="N303" s="61">
        <f>Mixed3!M703</f>
        <v>0</v>
      </c>
      <c r="O303" s="61">
        <f>Mixed3!N703</f>
        <v>0</v>
      </c>
      <c r="P303" s="197">
        <f>Mixed3!O703</f>
        <v>0</v>
      </c>
      <c r="Q303" s="113"/>
      <c r="R303" s="51"/>
      <c r="S303" s="51"/>
    </row>
  </sheetData>
  <sortState xmlns:xlrd2="http://schemas.microsoft.com/office/spreadsheetml/2017/richdata2" ref="B204:Q303">
    <sortCondition descending="1" ref="P204:P303"/>
    <sortCondition descending="1" ref="Q204:Q303"/>
  </sortState>
  <phoneticPr fontId="4" type="noConversion"/>
  <pageMargins left="0.7" right="0.7" top="0.75" bottom="0.75" header="0.3" footer="0.3"/>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5">
    <tabColor indexed="13"/>
  </sheetPr>
  <dimension ref="A1:X303"/>
  <sheetViews>
    <sheetView topLeftCell="A193" workbookViewId="0">
      <selection activeCell="B204" sqref="B204:Q303"/>
    </sheetView>
  </sheetViews>
  <sheetFormatPr defaultRowHeight="15" x14ac:dyDescent="0.25"/>
  <cols>
    <col min="1" max="1" width="5.33203125" style="15" customWidth="1"/>
    <col min="2" max="2" width="35.33203125" customWidth="1"/>
    <col min="3" max="3" width="13.6640625" customWidth="1"/>
    <col min="4" max="8" width="5" style="4" customWidth="1"/>
    <col min="9" max="9" width="7.6640625" style="4" customWidth="1"/>
    <col min="10" max="14" width="5" style="4" customWidth="1"/>
    <col min="15" max="15" width="7.6640625" style="4" customWidth="1"/>
    <col min="16" max="16" width="8" style="4" customWidth="1"/>
    <col min="17" max="17" width="4.77734375" style="15" customWidth="1"/>
  </cols>
  <sheetData>
    <row r="1" spans="1:24" ht="24.6" x14ac:dyDescent="0.4">
      <c r="B1" s="71" t="s">
        <v>36</v>
      </c>
      <c r="I1" s="5"/>
      <c r="O1" s="5"/>
      <c r="P1" s="5"/>
      <c r="Q1" s="15" t="s">
        <v>238</v>
      </c>
      <c r="T1" s="4"/>
      <c r="X1" s="4"/>
    </row>
    <row r="2" spans="1:24" x14ac:dyDescent="0.25">
      <c r="B2" s="2"/>
      <c r="C2" s="2"/>
      <c r="D2" s="2" t="s">
        <v>1</v>
      </c>
      <c r="E2" s="2" t="s">
        <v>1</v>
      </c>
      <c r="F2" s="2" t="s">
        <v>1</v>
      </c>
      <c r="G2" s="2" t="s">
        <v>1</v>
      </c>
      <c r="H2" s="2" t="s">
        <v>1</v>
      </c>
      <c r="I2" s="1" t="s">
        <v>2</v>
      </c>
      <c r="J2" s="2" t="s">
        <v>1</v>
      </c>
      <c r="K2" s="2" t="s">
        <v>1</v>
      </c>
      <c r="L2" s="2" t="s">
        <v>1</v>
      </c>
      <c r="M2" s="2" t="s">
        <v>3</v>
      </c>
      <c r="N2" s="2" t="s">
        <v>1</v>
      </c>
      <c r="O2" s="1" t="s">
        <v>2</v>
      </c>
      <c r="P2" s="1"/>
      <c r="Q2" s="109">
        <v>7</v>
      </c>
    </row>
    <row r="3" spans="1:24" ht="13.8" x14ac:dyDescent="0.25">
      <c r="A3" s="39" t="s">
        <v>22</v>
      </c>
      <c r="B3" s="25" t="s">
        <v>5</v>
      </c>
      <c r="C3" s="25" t="s">
        <v>6</v>
      </c>
      <c r="D3" s="1">
        <v>1</v>
      </c>
      <c r="E3" s="1">
        <v>2</v>
      </c>
      <c r="F3" s="1">
        <v>3</v>
      </c>
      <c r="G3" s="1">
        <v>4</v>
      </c>
      <c r="H3" s="1">
        <v>5</v>
      </c>
      <c r="I3" s="3" t="s">
        <v>7</v>
      </c>
      <c r="J3" s="1">
        <v>6</v>
      </c>
      <c r="K3" s="1">
        <v>7</v>
      </c>
      <c r="L3" s="1">
        <v>8</v>
      </c>
      <c r="M3" s="1">
        <v>9</v>
      </c>
      <c r="N3" s="1">
        <v>10</v>
      </c>
      <c r="O3" s="3" t="s">
        <v>8</v>
      </c>
      <c r="P3" s="1" t="s">
        <v>9</v>
      </c>
      <c r="Q3" s="109" t="s">
        <v>239</v>
      </c>
    </row>
    <row r="4" spans="1:24" ht="17.100000000000001" customHeight="1" x14ac:dyDescent="0.3">
      <c r="A4" s="16">
        <f>IF(B4="0/0",1,1)</f>
        <v>1</v>
      </c>
      <c r="B4" s="9" t="str">
        <f>Dubbel3!A6</f>
        <v>0/0</v>
      </c>
      <c r="C4" s="9">
        <f>Dubbel3!B6</f>
        <v>0</v>
      </c>
      <c r="D4" s="16">
        <f>Dubbel3!C6</f>
        <v>0</v>
      </c>
      <c r="E4" s="16">
        <f>Dubbel3!D6</f>
        <v>0</v>
      </c>
      <c r="F4" s="16">
        <f>Dubbel3!E6</f>
        <v>0</v>
      </c>
      <c r="G4" s="16">
        <f>Dubbel3!F6</f>
        <v>0</v>
      </c>
      <c r="H4" s="16">
        <f>Dubbel3!G6</f>
        <v>0</v>
      </c>
      <c r="I4" s="73">
        <f>Dubbel3!H6</f>
        <v>0</v>
      </c>
      <c r="J4" s="16">
        <f>Dubbel3!I6</f>
        <v>0</v>
      </c>
      <c r="K4" s="16">
        <f>Dubbel3!J6</f>
        <v>0</v>
      </c>
      <c r="L4" s="16">
        <f>Dubbel3!K6</f>
        <v>0</v>
      </c>
      <c r="M4" s="16">
        <f>Dubbel3!L6</f>
        <v>0</v>
      </c>
      <c r="N4" s="16">
        <f>Dubbel3!M6</f>
        <v>0</v>
      </c>
      <c r="O4" s="73">
        <f>Dubbel3!N6</f>
        <v>0</v>
      </c>
      <c r="P4" s="73">
        <f>Dubbel3!O6</f>
        <v>0</v>
      </c>
      <c r="Q4" s="113"/>
      <c r="T4" s="2">
        <f>Inskrivning!$V$3</f>
        <v>0</v>
      </c>
      <c r="X4" s="4"/>
    </row>
    <row r="5" spans="1:24" ht="17.100000000000001" customHeight="1" x14ac:dyDescent="0.3">
      <c r="A5" s="16">
        <f>IF(B5="0/0",ROW(2:2),IF(AND(P5=P4,Q5&lt;Q4),ROW(2:2),IF(P5=P4,A4,ROW(2:2))))</f>
        <v>2</v>
      </c>
      <c r="B5" s="9" t="str">
        <f>Dubbel3!A9</f>
        <v>0/0</v>
      </c>
      <c r="C5" s="9">
        <f>Dubbel3!B9</f>
        <v>0</v>
      </c>
      <c r="D5" s="16">
        <f>Dubbel3!C9</f>
        <v>0</v>
      </c>
      <c r="E5" s="16">
        <f>Dubbel3!D9</f>
        <v>0</v>
      </c>
      <c r="F5" s="16">
        <f>Dubbel3!E9</f>
        <v>0</v>
      </c>
      <c r="G5" s="16">
        <f>Dubbel3!F9</f>
        <v>0</v>
      </c>
      <c r="H5" s="16">
        <f>Dubbel3!G9</f>
        <v>0</v>
      </c>
      <c r="I5" s="73">
        <f>Dubbel3!H9</f>
        <v>0</v>
      </c>
      <c r="J5" s="16">
        <f>Dubbel3!I9</f>
        <v>0</v>
      </c>
      <c r="K5" s="16">
        <f>Dubbel3!J9</f>
        <v>0</v>
      </c>
      <c r="L5" s="16">
        <f>Dubbel3!K9</f>
        <v>0</v>
      </c>
      <c r="M5" s="16">
        <f>Dubbel3!L9</f>
        <v>0</v>
      </c>
      <c r="N5" s="16">
        <f>Dubbel3!M9</f>
        <v>0</v>
      </c>
      <c r="O5" s="73">
        <f>Dubbel3!N9</f>
        <v>0</v>
      </c>
      <c r="P5" s="73">
        <f>Dubbel3!O9</f>
        <v>0</v>
      </c>
      <c r="Q5" s="113"/>
    </row>
    <row r="6" spans="1:24" ht="17.100000000000001" customHeight="1" x14ac:dyDescent="0.3">
      <c r="A6" s="16">
        <f>IF(B6="0/0",ROW(3:3),IF(AND(P6=P5,Q6&lt;Q5),ROW(3:3),IF(P6=P5,A5,ROW(3:3))))</f>
        <v>3</v>
      </c>
      <c r="B6" s="9" t="str">
        <f>Dubbel3!A12</f>
        <v>0/0</v>
      </c>
      <c r="C6" s="9">
        <f>Dubbel3!B12</f>
        <v>0</v>
      </c>
      <c r="D6" s="16">
        <f>Dubbel3!C12</f>
        <v>0</v>
      </c>
      <c r="E6" s="16">
        <f>Dubbel3!D12</f>
        <v>0</v>
      </c>
      <c r="F6" s="16">
        <f>Dubbel3!E12</f>
        <v>0</v>
      </c>
      <c r="G6" s="16">
        <f>Dubbel3!F12</f>
        <v>0</v>
      </c>
      <c r="H6" s="16">
        <f>Dubbel3!G12</f>
        <v>0</v>
      </c>
      <c r="I6" s="73">
        <f>Dubbel3!H12</f>
        <v>0</v>
      </c>
      <c r="J6" s="16">
        <f>Dubbel3!I12</f>
        <v>0</v>
      </c>
      <c r="K6" s="16">
        <f>Dubbel3!J12</f>
        <v>0</v>
      </c>
      <c r="L6" s="16">
        <f>Dubbel3!K12</f>
        <v>0</v>
      </c>
      <c r="M6" s="16">
        <f>Dubbel3!L12</f>
        <v>0</v>
      </c>
      <c r="N6" s="16">
        <f>Dubbel3!M12</f>
        <v>0</v>
      </c>
      <c r="O6" s="73">
        <f>Dubbel3!N12</f>
        <v>0</v>
      </c>
      <c r="P6" s="73">
        <f>Dubbel3!O12</f>
        <v>0</v>
      </c>
      <c r="Q6" s="113"/>
    </row>
    <row r="7" spans="1:24" ht="17.100000000000001" customHeight="1" x14ac:dyDescent="0.3">
      <c r="A7" s="16">
        <f>IF(B7="0/0",ROW(4:4),IF(AND(P7=P6,Q7&lt;Q6),ROW(4:4),IF(P7=P6,A6,ROW(4:4))))</f>
        <v>4</v>
      </c>
      <c r="B7" s="9" t="str">
        <f>Dubbel3!A15</f>
        <v>0/0</v>
      </c>
      <c r="C7" s="9">
        <f>Dubbel3!B15</f>
        <v>0</v>
      </c>
      <c r="D7" s="16">
        <f>Dubbel3!C15</f>
        <v>0</v>
      </c>
      <c r="E7" s="16">
        <f>Dubbel3!D15</f>
        <v>0</v>
      </c>
      <c r="F7" s="16">
        <f>Dubbel3!E15</f>
        <v>0</v>
      </c>
      <c r="G7" s="16">
        <f>Dubbel3!F15</f>
        <v>0</v>
      </c>
      <c r="H7" s="16">
        <f>Dubbel3!G15</f>
        <v>0</v>
      </c>
      <c r="I7" s="73">
        <f>Dubbel3!H15</f>
        <v>0</v>
      </c>
      <c r="J7" s="16">
        <f>Dubbel3!I15</f>
        <v>0</v>
      </c>
      <c r="K7" s="16">
        <f>Dubbel3!J15</f>
        <v>0</v>
      </c>
      <c r="L7" s="16">
        <f>Dubbel3!K15</f>
        <v>0</v>
      </c>
      <c r="M7" s="16">
        <f>Dubbel3!L15</f>
        <v>0</v>
      </c>
      <c r="N7" s="16">
        <f>Dubbel3!M15</f>
        <v>0</v>
      </c>
      <c r="O7" s="73">
        <f>Dubbel3!N15</f>
        <v>0</v>
      </c>
      <c r="P7" s="73">
        <f>Dubbel3!O15</f>
        <v>0</v>
      </c>
      <c r="Q7" s="113"/>
    </row>
    <row r="8" spans="1:24" ht="17.100000000000001" customHeight="1" x14ac:dyDescent="0.3">
      <c r="A8" s="16">
        <f>IF(B8="0/0",ROW(5:5),IF(AND(P8=P7,Q8&lt;Q7),ROW(5:5),IF(P8=P7,A7,ROW(5:5))))</f>
        <v>5</v>
      </c>
      <c r="B8" s="9" t="str">
        <f>Dubbel3!A87</f>
        <v>0/0</v>
      </c>
      <c r="C8" s="9">
        <f>Dubbel3!B87</f>
        <v>0</v>
      </c>
      <c r="D8" s="16">
        <f>Dubbel3!C87</f>
        <v>0</v>
      </c>
      <c r="E8" s="16">
        <f>Dubbel3!D87</f>
        <v>0</v>
      </c>
      <c r="F8" s="16">
        <f>Dubbel3!E87</f>
        <v>0</v>
      </c>
      <c r="G8" s="16">
        <f>Dubbel3!F87</f>
        <v>0</v>
      </c>
      <c r="H8" s="16">
        <f>Dubbel3!G87</f>
        <v>0</v>
      </c>
      <c r="I8" s="73">
        <f>Dubbel3!H87</f>
        <v>0</v>
      </c>
      <c r="J8" s="16">
        <f>Dubbel3!I87</f>
        <v>0</v>
      </c>
      <c r="K8" s="16">
        <f>Dubbel3!J87</f>
        <v>0</v>
      </c>
      <c r="L8" s="16">
        <f>Dubbel3!K87</f>
        <v>0</v>
      </c>
      <c r="M8" s="16">
        <f>Dubbel3!L87</f>
        <v>0</v>
      </c>
      <c r="N8" s="16">
        <f>Dubbel3!M87</f>
        <v>0</v>
      </c>
      <c r="O8" s="73">
        <f>Dubbel3!N87</f>
        <v>0</v>
      </c>
      <c r="P8" s="73">
        <f>Dubbel3!O87</f>
        <v>0</v>
      </c>
      <c r="Q8" s="113"/>
    </row>
    <row r="9" spans="1:24" ht="17.100000000000001" customHeight="1" x14ac:dyDescent="0.3">
      <c r="A9" s="16">
        <f>IF(B9="0/0",ROW(6:6),IF(AND(P9=P8,Q9&lt;Q8),ROW(6:6),IF(P9=P8,A8,ROW(6:6))))</f>
        <v>6</v>
      </c>
      <c r="B9" s="9" t="str">
        <f>Dubbel3!A63</f>
        <v>0/0</v>
      </c>
      <c r="C9" s="9">
        <f>Dubbel3!B63</f>
        <v>0</v>
      </c>
      <c r="D9" s="16">
        <f>Dubbel3!C63</f>
        <v>0</v>
      </c>
      <c r="E9" s="16">
        <f>Dubbel3!D63</f>
        <v>0</v>
      </c>
      <c r="F9" s="16">
        <f>Dubbel3!E63</f>
        <v>0</v>
      </c>
      <c r="G9" s="16">
        <f>Dubbel3!F63</f>
        <v>0</v>
      </c>
      <c r="H9" s="16">
        <f>Dubbel3!G63</f>
        <v>0</v>
      </c>
      <c r="I9" s="73">
        <f>Dubbel3!H63</f>
        <v>0</v>
      </c>
      <c r="J9" s="16">
        <f>Dubbel3!I63</f>
        <v>0</v>
      </c>
      <c r="K9" s="16">
        <f>Dubbel3!J63</f>
        <v>0</v>
      </c>
      <c r="L9" s="16">
        <f>Dubbel3!K63</f>
        <v>0</v>
      </c>
      <c r="M9" s="16">
        <f>Dubbel3!L63</f>
        <v>0</v>
      </c>
      <c r="N9" s="16">
        <f>Dubbel3!M63</f>
        <v>0</v>
      </c>
      <c r="O9" s="73">
        <f>Dubbel3!N63</f>
        <v>0</v>
      </c>
      <c r="P9" s="73">
        <f>Dubbel3!O63</f>
        <v>0</v>
      </c>
      <c r="Q9" s="113"/>
    </row>
    <row r="10" spans="1:24" ht="17.100000000000001" customHeight="1" x14ac:dyDescent="0.3">
      <c r="A10" s="16">
        <f>IF(B10="0/0",ROW(7:7),IF(P10=P6,A6,IF(P10=P7,A7,IF(P10=P8,A8,IF(P10=P9,A9,ROW(7:7))))))</f>
        <v>7</v>
      </c>
      <c r="B10" s="9" t="str">
        <f>Dubbel3!A60</f>
        <v>0/0</v>
      </c>
      <c r="C10" s="9">
        <f>Dubbel3!B60</f>
        <v>0</v>
      </c>
      <c r="D10" s="16">
        <f>Dubbel3!C60</f>
        <v>0</v>
      </c>
      <c r="E10" s="16">
        <f>Dubbel3!D60</f>
        <v>0</v>
      </c>
      <c r="F10" s="16">
        <f>Dubbel3!E60</f>
        <v>0</v>
      </c>
      <c r="G10" s="16">
        <f>Dubbel3!F60</f>
        <v>0</v>
      </c>
      <c r="H10" s="16">
        <f>Dubbel3!G60</f>
        <v>0</v>
      </c>
      <c r="I10" s="73">
        <f>Dubbel3!H60</f>
        <v>0</v>
      </c>
      <c r="J10" s="16">
        <f>Dubbel3!I60</f>
        <v>0</v>
      </c>
      <c r="K10" s="16">
        <f>Dubbel3!J60</f>
        <v>0</v>
      </c>
      <c r="L10" s="16">
        <f>Dubbel3!K60</f>
        <v>0</v>
      </c>
      <c r="M10" s="16">
        <f>Dubbel3!L60</f>
        <v>0</v>
      </c>
      <c r="N10" s="16">
        <f>Dubbel3!M60</f>
        <v>0</v>
      </c>
      <c r="O10" s="73">
        <f>Dubbel3!N60</f>
        <v>0</v>
      </c>
      <c r="P10" s="73">
        <f>Dubbel3!O60</f>
        <v>0</v>
      </c>
      <c r="Q10" s="113"/>
    </row>
    <row r="11" spans="1:24" ht="17.100000000000001" customHeight="1" x14ac:dyDescent="0.3">
      <c r="A11" s="16">
        <f t="shared" ref="A11:A73" si="0">IF(B11="0/0",ROW(8:8),IF(P11=P7,A7,IF(P11=P8,A8,IF(P11=P9,A9,IF(P11=P10,A10,ROW(8:8))))))</f>
        <v>8</v>
      </c>
      <c r="B11" s="9" t="str">
        <f>Dubbel3!A18</f>
        <v>0/0</v>
      </c>
      <c r="C11" s="9">
        <f>Dubbel3!B18</f>
        <v>0</v>
      </c>
      <c r="D11" s="16">
        <f>Dubbel3!C18</f>
        <v>0</v>
      </c>
      <c r="E11" s="16">
        <f>Dubbel3!D18</f>
        <v>0</v>
      </c>
      <c r="F11" s="16">
        <f>Dubbel3!E18</f>
        <v>0</v>
      </c>
      <c r="G11" s="16">
        <f>Dubbel3!F18</f>
        <v>0</v>
      </c>
      <c r="H11" s="16">
        <f>Dubbel3!G18</f>
        <v>0</v>
      </c>
      <c r="I11" s="73">
        <f>Dubbel3!H18</f>
        <v>0</v>
      </c>
      <c r="J11" s="16">
        <f>Dubbel3!I18</f>
        <v>0</v>
      </c>
      <c r="K11" s="16">
        <f>Dubbel3!J18</f>
        <v>0</v>
      </c>
      <c r="L11" s="16">
        <f>Dubbel3!K18</f>
        <v>0</v>
      </c>
      <c r="M11" s="16">
        <f>Dubbel3!L18</f>
        <v>0</v>
      </c>
      <c r="N11" s="16">
        <f>Dubbel3!M18</f>
        <v>0</v>
      </c>
      <c r="O11" s="73">
        <f>Dubbel3!N18</f>
        <v>0</v>
      </c>
      <c r="P11" s="73">
        <f>Dubbel3!O18</f>
        <v>0</v>
      </c>
      <c r="Q11" s="113"/>
    </row>
    <row r="12" spans="1:24" ht="17.100000000000001" customHeight="1" x14ac:dyDescent="0.3">
      <c r="A12" s="16">
        <f t="shared" si="0"/>
        <v>9</v>
      </c>
      <c r="B12" s="9" t="str">
        <f>Dubbel3!A39</f>
        <v>0/0</v>
      </c>
      <c r="C12" s="9">
        <f>Dubbel3!B39</f>
        <v>0</v>
      </c>
      <c r="D12" s="16">
        <f>Dubbel3!C39</f>
        <v>0</v>
      </c>
      <c r="E12" s="16">
        <f>Dubbel3!D39</f>
        <v>0</v>
      </c>
      <c r="F12" s="16">
        <f>Dubbel3!E39</f>
        <v>0</v>
      </c>
      <c r="G12" s="16">
        <f>Dubbel3!F39</f>
        <v>0</v>
      </c>
      <c r="H12" s="16">
        <f>Dubbel3!G39</f>
        <v>0</v>
      </c>
      <c r="I12" s="73">
        <f>Dubbel3!H39</f>
        <v>0</v>
      </c>
      <c r="J12" s="16">
        <f>Dubbel3!I39</f>
        <v>0</v>
      </c>
      <c r="K12" s="16">
        <f>Dubbel3!J39</f>
        <v>0</v>
      </c>
      <c r="L12" s="16">
        <f>Dubbel3!K39</f>
        <v>0</v>
      </c>
      <c r="M12" s="16">
        <f>Dubbel3!L39</f>
        <v>0</v>
      </c>
      <c r="N12" s="16">
        <f>Dubbel3!M39</f>
        <v>0</v>
      </c>
      <c r="O12" s="73">
        <f>Dubbel3!N39</f>
        <v>0</v>
      </c>
      <c r="P12" s="73">
        <f>Dubbel3!O39</f>
        <v>0</v>
      </c>
      <c r="Q12" s="113"/>
    </row>
    <row r="13" spans="1:24" ht="17.100000000000001" customHeight="1" x14ac:dyDescent="0.3">
      <c r="A13" s="16">
        <f t="shared" si="0"/>
        <v>10</v>
      </c>
      <c r="B13" s="9" t="str">
        <f>Dubbel3!A57</f>
        <v>0/0</v>
      </c>
      <c r="C13" s="9">
        <f>Dubbel3!B57</f>
        <v>0</v>
      </c>
      <c r="D13" s="16">
        <f>Dubbel3!C57</f>
        <v>0</v>
      </c>
      <c r="E13" s="16">
        <f>Dubbel3!D57</f>
        <v>0</v>
      </c>
      <c r="F13" s="16">
        <f>Dubbel3!E57</f>
        <v>0</v>
      </c>
      <c r="G13" s="16">
        <f>Dubbel3!F57</f>
        <v>0</v>
      </c>
      <c r="H13" s="16">
        <f>Dubbel3!G57</f>
        <v>0</v>
      </c>
      <c r="I13" s="73">
        <f>Dubbel3!H57</f>
        <v>0</v>
      </c>
      <c r="J13" s="16">
        <f>Dubbel3!I57</f>
        <v>0</v>
      </c>
      <c r="K13" s="16">
        <f>Dubbel3!J57</f>
        <v>0</v>
      </c>
      <c r="L13" s="16">
        <f>Dubbel3!K57</f>
        <v>0</v>
      </c>
      <c r="M13" s="16">
        <f>Dubbel3!L57</f>
        <v>0</v>
      </c>
      <c r="N13" s="16">
        <f>Dubbel3!M57</f>
        <v>0</v>
      </c>
      <c r="O13" s="73">
        <f>Dubbel3!N57</f>
        <v>0</v>
      </c>
      <c r="P13" s="73">
        <f>Dubbel3!O57</f>
        <v>0</v>
      </c>
      <c r="Q13" s="113"/>
    </row>
    <row r="14" spans="1:24" ht="17.100000000000001" customHeight="1" x14ac:dyDescent="0.3">
      <c r="A14" s="16">
        <f t="shared" si="0"/>
        <v>11</v>
      </c>
      <c r="B14" s="9" t="str">
        <f>Dubbel3!A24</f>
        <v>0/0</v>
      </c>
      <c r="C14" s="9">
        <f>Dubbel3!B24</f>
        <v>0</v>
      </c>
      <c r="D14" s="16">
        <f>Dubbel3!C24</f>
        <v>0</v>
      </c>
      <c r="E14" s="16">
        <f>Dubbel3!D24</f>
        <v>0</v>
      </c>
      <c r="F14" s="16">
        <f>Dubbel3!E24</f>
        <v>0</v>
      </c>
      <c r="G14" s="16">
        <f>Dubbel3!F24</f>
        <v>0</v>
      </c>
      <c r="H14" s="16">
        <f>Dubbel3!G24</f>
        <v>0</v>
      </c>
      <c r="I14" s="73">
        <f>Dubbel3!H24</f>
        <v>0</v>
      </c>
      <c r="J14" s="16">
        <f>Dubbel3!I24</f>
        <v>0</v>
      </c>
      <c r="K14" s="16">
        <f>Dubbel3!J24</f>
        <v>0</v>
      </c>
      <c r="L14" s="16">
        <f>Dubbel3!K24</f>
        <v>0</v>
      </c>
      <c r="M14" s="16">
        <f>Dubbel3!L24</f>
        <v>0</v>
      </c>
      <c r="N14" s="16">
        <f>Dubbel3!M24</f>
        <v>0</v>
      </c>
      <c r="O14" s="73">
        <f>Dubbel3!N24</f>
        <v>0</v>
      </c>
      <c r="P14" s="73">
        <f>Dubbel3!O24</f>
        <v>0</v>
      </c>
      <c r="Q14" s="113"/>
    </row>
    <row r="15" spans="1:24" ht="17.100000000000001" customHeight="1" x14ac:dyDescent="0.3">
      <c r="A15" s="16">
        <f t="shared" si="0"/>
        <v>12</v>
      </c>
      <c r="B15" s="9" t="str">
        <f>Dubbel3!A33</f>
        <v>0/0</v>
      </c>
      <c r="C15" s="9">
        <f>Dubbel3!B33</f>
        <v>0</v>
      </c>
      <c r="D15" s="16">
        <f>Dubbel3!C33</f>
        <v>0</v>
      </c>
      <c r="E15" s="16">
        <f>Dubbel3!D33</f>
        <v>0</v>
      </c>
      <c r="F15" s="16">
        <f>Dubbel3!E33</f>
        <v>0</v>
      </c>
      <c r="G15" s="16">
        <f>Dubbel3!F33</f>
        <v>0</v>
      </c>
      <c r="H15" s="16">
        <f>Dubbel3!G33</f>
        <v>0</v>
      </c>
      <c r="I15" s="73">
        <f>Dubbel3!H33</f>
        <v>0</v>
      </c>
      <c r="J15" s="16">
        <f>Dubbel3!I33</f>
        <v>0</v>
      </c>
      <c r="K15" s="16">
        <f>Dubbel3!J33</f>
        <v>0</v>
      </c>
      <c r="L15" s="16">
        <f>Dubbel3!K33</f>
        <v>0</v>
      </c>
      <c r="M15" s="16">
        <f>Dubbel3!L33</f>
        <v>0</v>
      </c>
      <c r="N15" s="16">
        <f>Dubbel3!M33</f>
        <v>0</v>
      </c>
      <c r="O15" s="73">
        <f>Dubbel3!N33</f>
        <v>0</v>
      </c>
      <c r="P15" s="73">
        <f>Dubbel3!O33</f>
        <v>0</v>
      </c>
      <c r="Q15" s="113"/>
    </row>
    <row r="16" spans="1:24" ht="17.100000000000001" customHeight="1" x14ac:dyDescent="0.3">
      <c r="A16" s="16">
        <f t="shared" si="0"/>
        <v>13</v>
      </c>
      <c r="B16" s="9" t="str">
        <f>Dubbel3!A84</f>
        <v>0/0</v>
      </c>
      <c r="C16" s="9">
        <f>Dubbel3!B84</f>
        <v>0</v>
      </c>
      <c r="D16" s="16">
        <f>Dubbel3!C84</f>
        <v>0</v>
      </c>
      <c r="E16" s="16">
        <f>Dubbel3!D84</f>
        <v>0</v>
      </c>
      <c r="F16" s="16">
        <f>Dubbel3!E84</f>
        <v>0</v>
      </c>
      <c r="G16" s="16">
        <f>Dubbel3!F84</f>
        <v>0</v>
      </c>
      <c r="H16" s="16">
        <f>Dubbel3!G84</f>
        <v>0</v>
      </c>
      <c r="I16" s="73">
        <f>Dubbel3!H84</f>
        <v>0</v>
      </c>
      <c r="J16" s="16">
        <f>Dubbel3!I84</f>
        <v>0</v>
      </c>
      <c r="K16" s="16">
        <f>Dubbel3!J84</f>
        <v>0</v>
      </c>
      <c r="L16" s="16">
        <f>Dubbel3!K84</f>
        <v>0</v>
      </c>
      <c r="M16" s="16">
        <f>Dubbel3!L84</f>
        <v>0</v>
      </c>
      <c r="N16" s="16">
        <f>Dubbel3!M84</f>
        <v>0</v>
      </c>
      <c r="O16" s="73">
        <f>Dubbel3!N84</f>
        <v>0</v>
      </c>
      <c r="P16" s="73">
        <f>Dubbel3!O84</f>
        <v>0</v>
      </c>
      <c r="Q16" s="113"/>
    </row>
    <row r="17" spans="1:17" ht="17.100000000000001" customHeight="1" x14ac:dyDescent="0.3">
      <c r="A17" s="16">
        <f t="shared" si="0"/>
        <v>14</v>
      </c>
      <c r="B17" s="9" t="str">
        <f>Dubbel3!A54</f>
        <v>0/0</v>
      </c>
      <c r="C17" s="9">
        <f>Dubbel3!B54</f>
        <v>0</v>
      </c>
      <c r="D17" s="16">
        <f>Dubbel3!C54</f>
        <v>0</v>
      </c>
      <c r="E17" s="16">
        <f>Dubbel3!D54</f>
        <v>0</v>
      </c>
      <c r="F17" s="16">
        <f>Dubbel3!E54</f>
        <v>0</v>
      </c>
      <c r="G17" s="16">
        <f>Dubbel3!F54</f>
        <v>0</v>
      </c>
      <c r="H17" s="16">
        <f>Dubbel3!G54</f>
        <v>0</v>
      </c>
      <c r="I17" s="73">
        <f>Dubbel3!H54</f>
        <v>0</v>
      </c>
      <c r="J17" s="16">
        <f>Dubbel3!I54</f>
        <v>0</v>
      </c>
      <c r="K17" s="16">
        <f>Dubbel3!J54</f>
        <v>0</v>
      </c>
      <c r="L17" s="16">
        <f>Dubbel3!K54</f>
        <v>0</v>
      </c>
      <c r="M17" s="16">
        <f>Dubbel3!L54</f>
        <v>0</v>
      </c>
      <c r="N17" s="16">
        <f>Dubbel3!M54</f>
        <v>0</v>
      </c>
      <c r="O17" s="73">
        <f>Dubbel3!N54</f>
        <v>0</v>
      </c>
      <c r="P17" s="73">
        <f>Dubbel3!O54</f>
        <v>0</v>
      </c>
      <c r="Q17" s="113"/>
    </row>
    <row r="18" spans="1:17" ht="17.100000000000001" customHeight="1" x14ac:dyDescent="0.3">
      <c r="A18" s="16">
        <f t="shared" si="0"/>
        <v>15</v>
      </c>
      <c r="B18" s="9" t="str">
        <f>Dubbel3!A78</f>
        <v>0/0</v>
      </c>
      <c r="C18" s="9">
        <f>Dubbel3!B78</f>
        <v>0</v>
      </c>
      <c r="D18" s="16">
        <f>Dubbel3!C78</f>
        <v>0</v>
      </c>
      <c r="E18" s="16">
        <f>Dubbel3!D78</f>
        <v>0</v>
      </c>
      <c r="F18" s="16">
        <f>Dubbel3!E78</f>
        <v>0</v>
      </c>
      <c r="G18" s="16">
        <f>Dubbel3!F78</f>
        <v>0</v>
      </c>
      <c r="H18" s="16">
        <f>Dubbel3!G78</f>
        <v>0</v>
      </c>
      <c r="I18" s="73">
        <f>Dubbel3!H78</f>
        <v>0</v>
      </c>
      <c r="J18" s="16">
        <f>Dubbel3!I78</f>
        <v>0</v>
      </c>
      <c r="K18" s="16">
        <f>Dubbel3!J78</f>
        <v>0</v>
      </c>
      <c r="L18" s="16">
        <f>Dubbel3!K78</f>
        <v>0</v>
      </c>
      <c r="M18" s="16">
        <f>Dubbel3!L78</f>
        <v>0</v>
      </c>
      <c r="N18" s="16">
        <f>Dubbel3!M78</f>
        <v>0</v>
      </c>
      <c r="O18" s="73">
        <f>Dubbel3!N78</f>
        <v>0</v>
      </c>
      <c r="P18" s="73">
        <f>Dubbel3!O78</f>
        <v>0</v>
      </c>
      <c r="Q18" s="113"/>
    </row>
    <row r="19" spans="1:17" ht="17.100000000000001" customHeight="1" x14ac:dyDescent="0.3">
      <c r="A19" s="16">
        <f t="shared" si="0"/>
        <v>16</v>
      </c>
      <c r="B19" s="9" t="str">
        <f>Dubbel3!A30</f>
        <v>0/0</v>
      </c>
      <c r="C19" s="9">
        <f>Dubbel3!B30</f>
        <v>0</v>
      </c>
      <c r="D19" s="16">
        <f>Dubbel3!C30</f>
        <v>0</v>
      </c>
      <c r="E19" s="16">
        <f>Dubbel3!D30</f>
        <v>0</v>
      </c>
      <c r="F19" s="16">
        <f>Dubbel3!E30</f>
        <v>0</v>
      </c>
      <c r="G19" s="16">
        <f>Dubbel3!F30</f>
        <v>0</v>
      </c>
      <c r="H19" s="16">
        <f>Dubbel3!G30</f>
        <v>0</v>
      </c>
      <c r="I19" s="73">
        <f>Dubbel3!H30</f>
        <v>0</v>
      </c>
      <c r="J19" s="16">
        <f>Dubbel3!I30</f>
        <v>0</v>
      </c>
      <c r="K19" s="16">
        <f>Dubbel3!J30</f>
        <v>0</v>
      </c>
      <c r="L19" s="16">
        <f>Dubbel3!K30</f>
        <v>0</v>
      </c>
      <c r="M19" s="16">
        <f>Dubbel3!L30</f>
        <v>0</v>
      </c>
      <c r="N19" s="16">
        <f>Dubbel3!M30</f>
        <v>0</v>
      </c>
      <c r="O19" s="73">
        <f>Dubbel3!N30</f>
        <v>0</v>
      </c>
      <c r="P19" s="73">
        <f>Dubbel3!O30</f>
        <v>0</v>
      </c>
      <c r="Q19" s="113"/>
    </row>
    <row r="20" spans="1:17" ht="17.100000000000001" customHeight="1" x14ac:dyDescent="0.3">
      <c r="A20" s="16">
        <f t="shared" si="0"/>
        <v>17</v>
      </c>
      <c r="B20" s="9" t="str">
        <f>Dubbel3!A36</f>
        <v>0/0</v>
      </c>
      <c r="C20" s="9">
        <f>Dubbel3!B36</f>
        <v>0</v>
      </c>
      <c r="D20" s="16">
        <f>Dubbel3!C36</f>
        <v>0</v>
      </c>
      <c r="E20" s="16">
        <f>Dubbel3!D36</f>
        <v>0</v>
      </c>
      <c r="F20" s="16">
        <f>Dubbel3!E36</f>
        <v>0</v>
      </c>
      <c r="G20" s="16">
        <f>Dubbel3!F36</f>
        <v>0</v>
      </c>
      <c r="H20" s="16">
        <f>Dubbel3!G36</f>
        <v>0</v>
      </c>
      <c r="I20" s="73">
        <f>Dubbel3!H36</f>
        <v>0</v>
      </c>
      <c r="J20" s="16">
        <f>Dubbel3!I36</f>
        <v>0</v>
      </c>
      <c r="K20" s="16">
        <f>Dubbel3!J36</f>
        <v>0</v>
      </c>
      <c r="L20" s="16">
        <f>Dubbel3!K36</f>
        <v>0</v>
      </c>
      <c r="M20" s="16">
        <f>Dubbel3!L36</f>
        <v>0</v>
      </c>
      <c r="N20" s="16">
        <f>Dubbel3!M36</f>
        <v>0</v>
      </c>
      <c r="O20" s="73">
        <f>Dubbel3!N36</f>
        <v>0</v>
      </c>
      <c r="P20" s="73">
        <f>Dubbel3!O36</f>
        <v>0</v>
      </c>
      <c r="Q20" s="113"/>
    </row>
    <row r="21" spans="1:17" ht="17.100000000000001" customHeight="1" x14ac:dyDescent="0.3">
      <c r="A21" s="16">
        <f t="shared" si="0"/>
        <v>18</v>
      </c>
      <c r="B21" s="9" t="str">
        <f>Dubbel3!A81</f>
        <v>0/0</v>
      </c>
      <c r="C21" s="9">
        <f>Dubbel3!B81</f>
        <v>0</v>
      </c>
      <c r="D21" s="16">
        <f>Dubbel3!C81</f>
        <v>0</v>
      </c>
      <c r="E21" s="16">
        <f>Dubbel3!D81</f>
        <v>0</v>
      </c>
      <c r="F21" s="16">
        <f>Dubbel3!E81</f>
        <v>0</v>
      </c>
      <c r="G21" s="16">
        <f>Dubbel3!F81</f>
        <v>0</v>
      </c>
      <c r="H21" s="16">
        <f>Dubbel3!G81</f>
        <v>0</v>
      </c>
      <c r="I21" s="73">
        <f>Dubbel3!H81</f>
        <v>0</v>
      </c>
      <c r="J21" s="16">
        <f>Dubbel3!I81</f>
        <v>0</v>
      </c>
      <c r="K21" s="16">
        <f>Dubbel3!J81</f>
        <v>0</v>
      </c>
      <c r="L21" s="16">
        <f>Dubbel3!K81</f>
        <v>0</v>
      </c>
      <c r="M21" s="16">
        <f>Dubbel3!L81</f>
        <v>0</v>
      </c>
      <c r="N21" s="16">
        <f>Dubbel3!M81</f>
        <v>0</v>
      </c>
      <c r="O21" s="73">
        <f>Dubbel3!N81</f>
        <v>0</v>
      </c>
      <c r="P21" s="73">
        <f>Dubbel3!O81</f>
        <v>0</v>
      </c>
      <c r="Q21" s="113"/>
    </row>
    <row r="22" spans="1:17" ht="17.100000000000001" customHeight="1" x14ac:dyDescent="0.3">
      <c r="A22" s="16">
        <f t="shared" si="0"/>
        <v>19</v>
      </c>
      <c r="B22" s="9" t="str">
        <f>Dubbel3!A51</f>
        <v>0/0</v>
      </c>
      <c r="C22" s="9">
        <f>Dubbel3!B51</f>
        <v>0</v>
      </c>
      <c r="D22" s="16">
        <f>Dubbel3!C51</f>
        <v>0</v>
      </c>
      <c r="E22" s="16">
        <f>Dubbel3!D51</f>
        <v>0</v>
      </c>
      <c r="F22" s="16">
        <f>Dubbel3!E51</f>
        <v>0</v>
      </c>
      <c r="G22" s="16">
        <f>Dubbel3!F51</f>
        <v>0</v>
      </c>
      <c r="H22" s="16">
        <f>Dubbel3!G51</f>
        <v>0</v>
      </c>
      <c r="I22" s="73">
        <f>Dubbel3!H51</f>
        <v>0</v>
      </c>
      <c r="J22" s="16">
        <f>Dubbel3!I51</f>
        <v>0</v>
      </c>
      <c r="K22" s="16">
        <f>Dubbel3!J51</f>
        <v>0</v>
      </c>
      <c r="L22" s="16">
        <f>Dubbel3!K51</f>
        <v>0</v>
      </c>
      <c r="M22" s="16">
        <f>Dubbel3!L51</f>
        <v>0</v>
      </c>
      <c r="N22" s="16">
        <f>Dubbel3!M51</f>
        <v>0</v>
      </c>
      <c r="O22" s="73">
        <f>Dubbel3!N51</f>
        <v>0</v>
      </c>
      <c r="P22" s="73">
        <f>Dubbel3!O51</f>
        <v>0</v>
      </c>
      <c r="Q22" s="113"/>
    </row>
    <row r="23" spans="1:17" ht="17.100000000000001" customHeight="1" x14ac:dyDescent="0.3">
      <c r="A23" s="16">
        <f t="shared" si="0"/>
        <v>20</v>
      </c>
      <c r="B23" s="9" t="str">
        <f>Dubbel3!A72</f>
        <v>0/0</v>
      </c>
      <c r="C23" s="9">
        <f>Dubbel3!B72</f>
        <v>0</v>
      </c>
      <c r="D23" s="16">
        <f>Dubbel3!C72</f>
        <v>0</v>
      </c>
      <c r="E23" s="16">
        <f>Dubbel3!D72</f>
        <v>0</v>
      </c>
      <c r="F23" s="16">
        <f>Dubbel3!E72</f>
        <v>0</v>
      </c>
      <c r="G23" s="16">
        <f>Dubbel3!F72</f>
        <v>0</v>
      </c>
      <c r="H23" s="16">
        <f>Dubbel3!G72</f>
        <v>0</v>
      </c>
      <c r="I23" s="73">
        <f>Dubbel3!H72</f>
        <v>0</v>
      </c>
      <c r="J23" s="16">
        <f>Dubbel3!I72</f>
        <v>0</v>
      </c>
      <c r="K23" s="16">
        <f>Dubbel3!J72</f>
        <v>0</v>
      </c>
      <c r="L23" s="16">
        <f>Dubbel3!K72</f>
        <v>0</v>
      </c>
      <c r="M23" s="16">
        <f>Dubbel3!L72</f>
        <v>0</v>
      </c>
      <c r="N23" s="16">
        <f>Dubbel3!M72</f>
        <v>0</v>
      </c>
      <c r="O23" s="73">
        <f>Dubbel3!N72</f>
        <v>0</v>
      </c>
      <c r="P23" s="73">
        <f>Dubbel3!O72</f>
        <v>0</v>
      </c>
      <c r="Q23" s="113"/>
    </row>
    <row r="24" spans="1:17" ht="17.100000000000001" customHeight="1" x14ac:dyDescent="0.3">
      <c r="A24" s="16">
        <f t="shared" si="0"/>
        <v>21</v>
      </c>
      <c r="B24" s="9" t="str">
        <f>Dubbel3!A66</f>
        <v>0/0</v>
      </c>
      <c r="C24" s="9">
        <f>Dubbel3!B66</f>
        <v>0</v>
      </c>
      <c r="D24" s="16">
        <f>Dubbel3!C66</f>
        <v>0</v>
      </c>
      <c r="E24" s="16">
        <f>Dubbel3!D66</f>
        <v>0</v>
      </c>
      <c r="F24" s="16">
        <f>Dubbel3!E66</f>
        <v>0</v>
      </c>
      <c r="G24" s="16">
        <f>Dubbel3!F66</f>
        <v>0</v>
      </c>
      <c r="H24" s="16">
        <f>Dubbel3!G66</f>
        <v>0</v>
      </c>
      <c r="I24" s="73">
        <f>Dubbel3!H66</f>
        <v>0</v>
      </c>
      <c r="J24" s="16">
        <f>Dubbel3!I66</f>
        <v>0</v>
      </c>
      <c r="K24" s="16">
        <f>Dubbel3!J66</f>
        <v>0</v>
      </c>
      <c r="L24" s="16">
        <f>Dubbel3!K66</f>
        <v>0</v>
      </c>
      <c r="M24" s="16">
        <f>Dubbel3!L66</f>
        <v>0</v>
      </c>
      <c r="N24" s="16">
        <f>Dubbel3!M66</f>
        <v>0</v>
      </c>
      <c r="O24" s="73">
        <f>Dubbel3!N66</f>
        <v>0</v>
      </c>
      <c r="P24" s="73">
        <f>Dubbel3!O66</f>
        <v>0</v>
      </c>
      <c r="Q24" s="113"/>
    </row>
    <row r="25" spans="1:17" ht="17.100000000000001" customHeight="1" x14ac:dyDescent="0.3">
      <c r="A25" s="16">
        <f t="shared" si="0"/>
        <v>22</v>
      </c>
      <c r="B25" s="9" t="str">
        <f>Dubbel3!A27</f>
        <v>0/0</v>
      </c>
      <c r="C25" s="9">
        <f>Dubbel3!B27</f>
        <v>0</v>
      </c>
      <c r="D25" s="16">
        <f>Dubbel3!C27</f>
        <v>0</v>
      </c>
      <c r="E25" s="16">
        <f>Dubbel3!D27</f>
        <v>0</v>
      </c>
      <c r="F25" s="16">
        <f>Dubbel3!E27</f>
        <v>0</v>
      </c>
      <c r="G25" s="16">
        <f>Dubbel3!F27</f>
        <v>0</v>
      </c>
      <c r="H25" s="16">
        <f>Dubbel3!G27</f>
        <v>0</v>
      </c>
      <c r="I25" s="73">
        <f>Dubbel3!H27</f>
        <v>0</v>
      </c>
      <c r="J25" s="16">
        <f>Dubbel3!I27</f>
        <v>0</v>
      </c>
      <c r="K25" s="16">
        <f>Dubbel3!J27</f>
        <v>0</v>
      </c>
      <c r="L25" s="16">
        <f>Dubbel3!K27</f>
        <v>0</v>
      </c>
      <c r="M25" s="16">
        <f>Dubbel3!L27</f>
        <v>0</v>
      </c>
      <c r="N25" s="16">
        <f>Dubbel3!M27</f>
        <v>0</v>
      </c>
      <c r="O25" s="73">
        <f>Dubbel3!N27</f>
        <v>0</v>
      </c>
      <c r="P25" s="73">
        <f>Dubbel3!O27</f>
        <v>0</v>
      </c>
      <c r="Q25" s="113"/>
    </row>
    <row r="26" spans="1:17" ht="17.100000000000001" customHeight="1" x14ac:dyDescent="0.3">
      <c r="A26" s="16">
        <f t="shared" si="0"/>
        <v>23</v>
      </c>
      <c r="B26" s="9" t="str">
        <f>Dubbel3!A48</f>
        <v>0/0</v>
      </c>
      <c r="C26" s="9">
        <f>Dubbel3!B48</f>
        <v>0</v>
      </c>
      <c r="D26" s="16">
        <f>Dubbel3!C48</f>
        <v>0</v>
      </c>
      <c r="E26" s="16">
        <f>Dubbel3!D48</f>
        <v>0</v>
      </c>
      <c r="F26" s="16">
        <f>Dubbel3!E48</f>
        <v>0</v>
      </c>
      <c r="G26" s="16">
        <f>Dubbel3!F48</f>
        <v>0</v>
      </c>
      <c r="H26" s="16">
        <f>Dubbel3!G48</f>
        <v>0</v>
      </c>
      <c r="I26" s="73">
        <f>Dubbel3!H48</f>
        <v>0</v>
      </c>
      <c r="J26" s="16">
        <f>Dubbel3!I48</f>
        <v>0</v>
      </c>
      <c r="K26" s="16">
        <f>Dubbel3!J48</f>
        <v>0</v>
      </c>
      <c r="L26" s="16">
        <f>Dubbel3!K48</f>
        <v>0</v>
      </c>
      <c r="M26" s="16">
        <f>Dubbel3!L48</f>
        <v>0</v>
      </c>
      <c r="N26" s="16">
        <f>Dubbel3!M48</f>
        <v>0</v>
      </c>
      <c r="O26" s="73">
        <f>Dubbel3!N48</f>
        <v>0</v>
      </c>
      <c r="P26" s="73">
        <f>Dubbel3!O48</f>
        <v>0</v>
      </c>
      <c r="Q26" s="113"/>
    </row>
    <row r="27" spans="1:17" ht="17.100000000000001" customHeight="1" x14ac:dyDescent="0.3">
      <c r="A27" s="16">
        <f t="shared" si="0"/>
        <v>24</v>
      </c>
      <c r="B27" s="9" t="str">
        <f>Dubbel3!A69</f>
        <v>0/0</v>
      </c>
      <c r="C27" s="9">
        <f>Dubbel3!B69</f>
        <v>0</v>
      </c>
      <c r="D27" s="16">
        <f>Dubbel3!C69</f>
        <v>0</v>
      </c>
      <c r="E27" s="16">
        <f>Dubbel3!D69</f>
        <v>0</v>
      </c>
      <c r="F27" s="16">
        <f>Dubbel3!E69</f>
        <v>0</v>
      </c>
      <c r="G27" s="16">
        <f>Dubbel3!F69</f>
        <v>0</v>
      </c>
      <c r="H27" s="16">
        <f>Dubbel3!G69</f>
        <v>0</v>
      </c>
      <c r="I27" s="73">
        <f>Dubbel3!H69</f>
        <v>0</v>
      </c>
      <c r="J27" s="16">
        <f>Dubbel3!I69</f>
        <v>0</v>
      </c>
      <c r="K27" s="16">
        <f>Dubbel3!J69</f>
        <v>0</v>
      </c>
      <c r="L27" s="16">
        <f>Dubbel3!K69</f>
        <v>0</v>
      </c>
      <c r="M27" s="16">
        <f>Dubbel3!L69</f>
        <v>0</v>
      </c>
      <c r="N27" s="16">
        <f>Dubbel3!M69</f>
        <v>0</v>
      </c>
      <c r="O27" s="73">
        <f>Dubbel3!N69</f>
        <v>0</v>
      </c>
      <c r="P27" s="73">
        <f>Dubbel3!O69</f>
        <v>0</v>
      </c>
      <c r="Q27" s="113"/>
    </row>
    <row r="28" spans="1:17" ht="17.100000000000001" customHeight="1" x14ac:dyDescent="0.3">
      <c r="A28" s="16">
        <f t="shared" si="0"/>
        <v>25</v>
      </c>
      <c r="B28" s="9" t="str">
        <f>Dubbel3!A42</f>
        <v>0/0</v>
      </c>
      <c r="C28" s="9">
        <f>Dubbel3!B42</f>
        <v>0</v>
      </c>
      <c r="D28" s="16">
        <f>Dubbel3!C42</f>
        <v>0</v>
      </c>
      <c r="E28" s="16">
        <f>Dubbel3!D42</f>
        <v>0</v>
      </c>
      <c r="F28" s="16">
        <f>Dubbel3!E42</f>
        <v>0</v>
      </c>
      <c r="G28" s="16">
        <f>Dubbel3!F42</f>
        <v>0</v>
      </c>
      <c r="H28" s="16">
        <f>Dubbel3!G42</f>
        <v>0</v>
      </c>
      <c r="I28" s="73">
        <f>Dubbel3!H42</f>
        <v>0</v>
      </c>
      <c r="J28" s="16">
        <f>Dubbel3!I42</f>
        <v>0</v>
      </c>
      <c r="K28" s="16">
        <f>Dubbel3!J42</f>
        <v>0</v>
      </c>
      <c r="L28" s="16">
        <f>Dubbel3!K42</f>
        <v>0</v>
      </c>
      <c r="M28" s="16">
        <f>Dubbel3!L42</f>
        <v>0</v>
      </c>
      <c r="N28" s="16">
        <f>Dubbel3!M42</f>
        <v>0</v>
      </c>
      <c r="O28" s="73">
        <f>Dubbel3!N42</f>
        <v>0</v>
      </c>
      <c r="P28" s="73">
        <f>Dubbel3!O42</f>
        <v>0</v>
      </c>
      <c r="Q28" s="113"/>
    </row>
    <row r="29" spans="1:17" ht="17.100000000000001" customHeight="1" x14ac:dyDescent="0.3">
      <c r="A29" s="16">
        <f t="shared" si="0"/>
        <v>26</v>
      </c>
      <c r="B29" s="9" t="str">
        <f>Dubbel3!A45</f>
        <v>0/0</v>
      </c>
      <c r="C29" s="9">
        <f>Dubbel3!B45</f>
        <v>0</v>
      </c>
      <c r="D29" s="16">
        <f>Dubbel3!C45</f>
        <v>0</v>
      </c>
      <c r="E29" s="16">
        <f>Dubbel3!D45</f>
        <v>0</v>
      </c>
      <c r="F29" s="16">
        <f>Dubbel3!E45</f>
        <v>0</v>
      </c>
      <c r="G29" s="16">
        <f>Dubbel3!F45</f>
        <v>0</v>
      </c>
      <c r="H29" s="16">
        <f>Dubbel3!G45</f>
        <v>0</v>
      </c>
      <c r="I29" s="73">
        <f>Dubbel3!H45</f>
        <v>0</v>
      </c>
      <c r="J29" s="16">
        <f>Dubbel3!I45</f>
        <v>0</v>
      </c>
      <c r="K29" s="16">
        <f>Dubbel3!J45</f>
        <v>0</v>
      </c>
      <c r="L29" s="16">
        <f>Dubbel3!K45</f>
        <v>0</v>
      </c>
      <c r="M29" s="16">
        <f>Dubbel3!L45</f>
        <v>0</v>
      </c>
      <c r="N29" s="16">
        <f>Dubbel3!M45</f>
        <v>0</v>
      </c>
      <c r="O29" s="73">
        <f>Dubbel3!N45</f>
        <v>0</v>
      </c>
      <c r="P29" s="73">
        <f>Dubbel3!O45</f>
        <v>0</v>
      </c>
      <c r="Q29" s="113"/>
    </row>
    <row r="30" spans="1:17" ht="17.100000000000001" customHeight="1" x14ac:dyDescent="0.3">
      <c r="A30" s="16">
        <f t="shared" si="0"/>
        <v>27</v>
      </c>
      <c r="B30" s="9" t="str">
        <f>Dubbel3!A21</f>
        <v>0/0</v>
      </c>
      <c r="C30" s="9">
        <f>Dubbel3!B21</f>
        <v>0</v>
      </c>
      <c r="D30" s="16">
        <f>Dubbel3!C21</f>
        <v>0</v>
      </c>
      <c r="E30" s="16">
        <f>Dubbel3!D21</f>
        <v>0</v>
      </c>
      <c r="F30" s="16">
        <f>Dubbel3!E21</f>
        <v>0</v>
      </c>
      <c r="G30" s="16">
        <f>Dubbel3!F21</f>
        <v>0</v>
      </c>
      <c r="H30" s="16">
        <f>Dubbel3!G21</f>
        <v>0</v>
      </c>
      <c r="I30" s="73">
        <f>Dubbel3!H21</f>
        <v>0</v>
      </c>
      <c r="J30" s="16">
        <f>Dubbel3!I21</f>
        <v>0</v>
      </c>
      <c r="K30" s="16">
        <f>Dubbel3!J21</f>
        <v>0</v>
      </c>
      <c r="L30" s="16">
        <f>Dubbel3!K21</f>
        <v>0</v>
      </c>
      <c r="M30" s="16">
        <f>Dubbel3!L21</f>
        <v>0</v>
      </c>
      <c r="N30" s="16">
        <f>Dubbel3!M21</f>
        <v>0</v>
      </c>
      <c r="O30" s="73">
        <f>Dubbel3!N21</f>
        <v>0</v>
      </c>
      <c r="P30" s="73">
        <f>Dubbel3!O21</f>
        <v>0</v>
      </c>
      <c r="Q30" s="113"/>
    </row>
    <row r="31" spans="1:17" ht="17.100000000000001" customHeight="1" x14ac:dyDescent="0.3">
      <c r="A31" s="16">
        <f t="shared" si="0"/>
        <v>28</v>
      </c>
      <c r="B31" s="9" t="str">
        <f>Dubbel3!A75</f>
        <v>0/0</v>
      </c>
      <c r="C31" s="9">
        <f>Dubbel3!B75</f>
        <v>0</v>
      </c>
      <c r="D31" s="16">
        <f>Dubbel3!C75</f>
        <v>0</v>
      </c>
      <c r="E31" s="16">
        <f>Dubbel3!D75</f>
        <v>0</v>
      </c>
      <c r="F31" s="16">
        <f>Dubbel3!E75</f>
        <v>0</v>
      </c>
      <c r="G31" s="16">
        <f>Dubbel3!F75</f>
        <v>0</v>
      </c>
      <c r="H31" s="16">
        <f>Dubbel3!G75</f>
        <v>0</v>
      </c>
      <c r="I31" s="73">
        <f>Dubbel3!H75</f>
        <v>0</v>
      </c>
      <c r="J31" s="16">
        <f>Dubbel3!I75</f>
        <v>0</v>
      </c>
      <c r="K31" s="16">
        <f>Dubbel3!J75</f>
        <v>0</v>
      </c>
      <c r="L31" s="16">
        <f>Dubbel3!K75</f>
        <v>0</v>
      </c>
      <c r="M31" s="16">
        <f>Dubbel3!L75</f>
        <v>0</v>
      </c>
      <c r="N31" s="16">
        <f>Dubbel3!M75</f>
        <v>0</v>
      </c>
      <c r="O31" s="73">
        <f>Dubbel3!N75</f>
        <v>0</v>
      </c>
      <c r="P31" s="73">
        <f>Dubbel3!O75</f>
        <v>0</v>
      </c>
      <c r="Q31" s="113"/>
    </row>
    <row r="32" spans="1:17" ht="17.100000000000001" customHeight="1" x14ac:dyDescent="0.3">
      <c r="A32" s="16">
        <f t="shared" si="0"/>
        <v>29</v>
      </c>
      <c r="B32" s="9" t="str">
        <f>Dubbel3!A90</f>
        <v>0/0</v>
      </c>
      <c r="C32" s="9">
        <f>Dubbel3!B90</f>
        <v>0</v>
      </c>
      <c r="D32" s="16">
        <f>Dubbel3!C90</f>
        <v>0</v>
      </c>
      <c r="E32" s="16">
        <f>Dubbel3!D90</f>
        <v>0</v>
      </c>
      <c r="F32" s="16">
        <f>Dubbel3!E90</f>
        <v>0</v>
      </c>
      <c r="G32" s="16">
        <f>Dubbel3!F90</f>
        <v>0</v>
      </c>
      <c r="H32" s="16">
        <f>Dubbel3!G90</f>
        <v>0</v>
      </c>
      <c r="I32" s="73">
        <f>Dubbel3!H90</f>
        <v>0</v>
      </c>
      <c r="J32" s="16">
        <f>Dubbel3!I90</f>
        <v>0</v>
      </c>
      <c r="K32" s="16">
        <f>Dubbel3!J90</f>
        <v>0</v>
      </c>
      <c r="L32" s="16">
        <f>Dubbel3!K90</f>
        <v>0</v>
      </c>
      <c r="M32" s="16">
        <f>Dubbel3!L90</f>
        <v>0</v>
      </c>
      <c r="N32" s="16">
        <f>Dubbel3!M90</f>
        <v>0</v>
      </c>
      <c r="O32" s="73">
        <f>Dubbel3!N90</f>
        <v>0</v>
      </c>
      <c r="P32" s="73">
        <f>Dubbel3!O90</f>
        <v>0</v>
      </c>
      <c r="Q32" s="113"/>
    </row>
    <row r="33" spans="1:17" ht="17.100000000000001" customHeight="1" x14ac:dyDescent="0.3">
      <c r="A33" s="16">
        <f t="shared" si="0"/>
        <v>30</v>
      </c>
      <c r="B33" s="9" t="str">
        <f>Dubbel3!A93</f>
        <v>0/0</v>
      </c>
      <c r="C33" s="9">
        <f>Dubbel3!B93</f>
        <v>0</v>
      </c>
      <c r="D33" s="16">
        <f>Dubbel3!C93</f>
        <v>0</v>
      </c>
      <c r="E33" s="16">
        <f>Dubbel3!D93</f>
        <v>0</v>
      </c>
      <c r="F33" s="16">
        <f>Dubbel3!E93</f>
        <v>0</v>
      </c>
      <c r="G33" s="16">
        <f>Dubbel3!F93</f>
        <v>0</v>
      </c>
      <c r="H33" s="16">
        <f>Dubbel3!G93</f>
        <v>0</v>
      </c>
      <c r="I33" s="73">
        <f>Dubbel3!H93</f>
        <v>0</v>
      </c>
      <c r="J33" s="16">
        <f>Dubbel3!I93</f>
        <v>0</v>
      </c>
      <c r="K33" s="16">
        <f>Dubbel3!J93</f>
        <v>0</v>
      </c>
      <c r="L33" s="16">
        <f>Dubbel3!K93</f>
        <v>0</v>
      </c>
      <c r="M33" s="16">
        <f>Dubbel3!L93</f>
        <v>0</v>
      </c>
      <c r="N33" s="16">
        <f>Dubbel3!M93</f>
        <v>0</v>
      </c>
      <c r="O33" s="73">
        <f>Dubbel3!N93</f>
        <v>0</v>
      </c>
      <c r="P33" s="73">
        <f>Dubbel3!O93</f>
        <v>0</v>
      </c>
      <c r="Q33" s="113"/>
    </row>
    <row r="34" spans="1:17" ht="17.100000000000001" customHeight="1" x14ac:dyDescent="0.3">
      <c r="A34" s="16">
        <f t="shared" si="0"/>
        <v>31</v>
      </c>
      <c r="B34" s="9" t="str">
        <f>Dubbel3!A105</f>
        <v>0/0</v>
      </c>
      <c r="C34" s="9">
        <f>Dubbel3!B105</f>
        <v>0</v>
      </c>
      <c r="D34" s="16">
        <f>Dubbel3!C105</f>
        <v>0</v>
      </c>
      <c r="E34" s="16">
        <f>Dubbel3!D105</f>
        <v>0</v>
      </c>
      <c r="F34" s="16">
        <f>Dubbel3!E105</f>
        <v>0</v>
      </c>
      <c r="G34" s="16">
        <f>Dubbel3!F105</f>
        <v>0</v>
      </c>
      <c r="H34" s="16">
        <f>Dubbel3!G105</f>
        <v>0</v>
      </c>
      <c r="I34" s="73">
        <f>Dubbel3!H105</f>
        <v>0</v>
      </c>
      <c r="J34" s="16">
        <f>Dubbel3!I105</f>
        <v>0</v>
      </c>
      <c r="K34" s="16">
        <f>Dubbel3!J105</f>
        <v>0</v>
      </c>
      <c r="L34" s="16">
        <f>Dubbel3!K105</f>
        <v>0</v>
      </c>
      <c r="M34" s="16">
        <f>Dubbel3!L105</f>
        <v>0</v>
      </c>
      <c r="N34" s="16">
        <f>Dubbel3!M105</f>
        <v>0</v>
      </c>
      <c r="O34" s="73">
        <f>Dubbel3!N105</f>
        <v>0</v>
      </c>
      <c r="P34" s="73">
        <f>Dubbel3!O105</f>
        <v>0</v>
      </c>
      <c r="Q34" s="113"/>
    </row>
    <row r="35" spans="1:17" ht="17.100000000000001" customHeight="1" x14ac:dyDescent="0.3">
      <c r="A35" s="16">
        <f t="shared" si="0"/>
        <v>32</v>
      </c>
      <c r="B35" s="9" t="str">
        <f>Dubbel3!A96</f>
        <v>0/0</v>
      </c>
      <c r="C35" s="9">
        <f>Dubbel3!B96</f>
        <v>0</v>
      </c>
      <c r="D35" s="16">
        <f>Dubbel3!C96</f>
        <v>0</v>
      </c>
      <c r="E35" s="16">
        <f>Dubbel3!D96</f>
        <v>0</v>
      </c>
      <c r="F35" s="16">
        <f>Dubbel3!E96</f>
        <v>0</v>
      </c>
      <c r="G35" s="16">
        <f>Dubbel3!F96</f>
        <v>0</v>
      </c>
      <c r="H35" s="16">
        <f>Dubbel3!G96</f>
        <v>0</v>
      </c>
      <c r="I35" s="73">
        <f>Dubbel3!H96</f>
        <v>0</v>
      </c>
      <c r="J35" s="16">
        <f>Dubbel3!I96</f>
        <v>0</v>
      </c>
      <c r="K35" s="16">
        <f>Dubbel3!J96</f>
        <v>0</v>
      </c>
      <c r="L35" s="16">
        <f>Dubbel3!K96</f>
        <v>0</v>
      </c>
      <c r="M35" s="16">
        <f>Dubbel3!L96</f>
        <v>0</v>
      </c>
      <c r="N35" s="16">
        <f>Dubbel3!M96</f>
        <v>0</v>
      </c>
      <c r="O35" s="73">
        <f>Dubbel3!N96</f>
        <v>0</v>
      </c>
      <c r="P35" s="73">
        <f>Dubbel3!O96</f>
        <v>0</v>
      </c>
      <c r="Q35" s="113"/>
    </row>
    <row r="36" spans="1:17" ht="17.100000000000001" customHeight="1" x14ac:dyDescent="0.3">
      <c r="A36" s="16">
        <f t="shared" si="0"/>
        <v>33</v>
      </c>
      <c r="B36" s="9" t="str">
        <f>Dubbel3!A99</f>
        <v>0/0</v>
      </c>
      <c r="C36" s="9">
        <f>Dubbel3!B99</f>
        <v>0</v>
      </c>
      <c r="D36" s="16">
        <f>Dubbel3!C99</f>
        <v>0</v>
      </c>
      <c r="E36" s="16">
        <f>Dubbel3!D99</f>
        <v>0</v>
      </c>
      <c r="F36" s="16">
        <f>Dubbel3!E99</f>
        <v>0</v>
      </c>
      <c r="G36" s="16">
        <f>Dubbel3!F99</f>
        <v>0</v>
      </c>
      <c r="H36" s="16">
        <f>Dubbel3!G99</f>
        <v>0</v>
      </c>
      <c r="I36" s="73">
        <f>Dubbel3!H99</f>
        <v>0</v>
      </c>
      <c r="J36" s="16">
        <f>Dubbel3!I99</f>
        <v>0</v>
      </c>
      <c r="K36" s="16">
        <f>Dubbel3!J99</f>
        <v>0</v>
      </c>
      <c r="L36" s="16">
        <f>Dubbel3!K99</f>
        <v>0</v>
      </c>
      <c r="M36" s="16">
        <f>Dubbel3!L99</f>
        <v>0</v>
      </c>
      <c r="N36" s="16">
        <f>Dubbel3!M99</f>
        <v>0</v>
      </c>
      <c r="O36" s="73">
        <f>Dubbel3!N99</f>
        <v>0</v>
      </c>
      <c r="P36" s="73">
        <f>Dubbel3!O99</f>
        <v>0</v>
      </c>
      <c r="Q36" s="113"/>
    </row>
    <row r="37" spans="1:17" ht="17.100000000000001" customHeight="1" x14ac:dyDescent="0.3">
      <c r="A37" s="16">
        <f t="shared" si="0"/>
        <v>34</v>
      </c>
      <c r="B37" s="9" t="str">
        <f>Dubbel3!A102</f>
        <v>0/0</v>
      </c>
      <c r="C37" s="9">
        <f>Dubbel3!B102</f>
        <v>0</v>
      </c>
      <c r="D37" s="16">
        <f>Dubbel3!C102</f>
        <v>0</v>
      </c>
      <c r="E37" s="16">
        <f>Dubbel3!D102</f>
        <v>0</v>
      </c>
      <c r="F37" s="16">
        <f>Dubbel3!E102</f>
        <v>0</v>
      </c>
      <c r="G37" s="16">
        <f>Dubbel3!F102</f>
        <v>0</v>
      </c>
      <c r="H37" s="16">
        <f>Dubbel3!G102</f>
        <v>0</v>
      </c>
      <c r="I37" s="73">
        <f>Dubbel3!H102</f>
        <v>0</v>
      </c>
      <c r="J37" s="16">
        <f>Dubbel3!I102</f>
        <v>0</v>
      </c>
      <c r="K37" s="16">
        <f>Dubbel3!J102</f>
        <v>0</v>
      </c>
      <c r="L37" s="16">
        <f>Dubbel3!K102</f>
        <v>0</v>
      </c>
      <c r="M37" s="16">
        <f>Dubbel3!L102</f>
        <v>0</v>
      </c>
      <c r="N37" s="16">
        <f>Dubbel3!M102</f>
        <v>0</v>
      </c>
      <c r="O37" s="73">
        <f>Dubbel3!N102</f>
        <v>0</v>
      </c>
      <c r="P37" s="73">
        <f>Dubbel3!O102</f>
        <v>0</v>
      </c>
      <c r="Q37" s="113"/>
    </row>
    <row r="38" spans="1:17" ht="17.100000000000001" customHeight="1" x14ac:dyDescent="0.3">
      <c r="A38" s="16">
        <f t="shared" si="0"/>
        <v>35</v>
      </c>
      <c r="B38" s="9" t="str">
        <f>Dubbel3!A120</f>
        <v>0/0</v>
      </c>
      <c r="C38" s="9">
        <f>Dubbel3!B120</f>
        <v>0</v>
      </c>
      <c r="D38" s="16">
        <f>Dubbel3!C120</f>
        <v>0</v>
      </c>
      <c r="E38" s="16">
        <f>Dubbel3!D120</f>
        <v>0</v>
      </c>
      <c r="F38" s="16">
        <f>Dubbel3!E120</f>
        <v>0</v>
      </c>
      <c r="G38" s="16">
        <f>Dubbel3!F120</f>
        <v>0</v>
      </c>
      <c r="H38" s="16">
        <f>Dubbel3!G120</f>
        <v>0</v>
      </c>
      <c r="I38" s="73">
        <f>Dubbel3!H120</f>
        <v>0</v>
      </c>
      <c r="J38" s="16">
        <f>Dubbel3!I120</f>
        <v>0</v>
      </c>
      <c r="K38" s="16">
        <f>Dubbel3!J120</f>
        <v>0</v>
      </c>
      <c r="L38" s="16">
        <f>Dubbel3!K120</f>
        <v>0</v>
      </c>
      <c r="M38" s="16">
        <f>Dubbel3!L120</f>
        <v>0</v>
      </c>
      <c r="N38" s="16">
        <f>Dubbel3!M120</f>
        <v>0</v>
      </c>
      <c r="O38" s="73">
        <f>Dubbel3!N120</f>
        <v>0</v>
      </c>
      <c r="P38" s="73">
        <f>Dubbel3!O120</f>
        <v>0</v>
      </c>
      <c r="Q38" s="113"/>
    </row>
    <row r="39" spans="1:17" ht="17.100000000000001" customHeight="1" x14ac:dyDescent="0.3">
      <c r="A39" s="16">
        <f t="shared" si="0"/>
        <v>36</v>
      </c>
      <c r="B39" s="9" t="str">
        <f>Dubbel3!A108</f>
        <v>0/0</v>
      </c>
      <c r="C39" s="9">
        <f>Dubbel3!B108</f>
        <v>0</v>
      </c>
      <c r="D39" s="16">
        <f>Dubbel3!C108</f>
        <v>0</v>
      </c>
      <c r="E39" s="16">
        <f>Dubbel3!D108</f>
        <v>0</v>
      </c>
      <c r="F39" s="16">
        <f>Dubbel3!E108</f>
        <v>0</v>
      </c>
      <c r="G39" s="16">
        <f>Dubbel3!F108</f>
        <v>0</v>
      </c>
      <c r="H39" s="16">
        <f>Dubbel3!G108</f>
        <v>0</v>
      </c>
      <c r="I39" s="73">
        <f>Dubbel3!H108</f>
        <v>0</v>
      </c>
      <c r="J39" s="16">
        <f>Dubbel3!I108</f>
        <v>0</v>
      </c>
      <c r="K39" s="16">
        <f>Dubbel3!J108</f>
        <v>0</v>
      </c>
      <c r="L39" s="16">
        <f>Dubbel3!K108</f>
        <v>0</v>
      </c>
      <c r="M39" s="16">
        <f>Dubbel3!L108</f>
        <v>0</v>
      </c>
      <c r="N39" s="16">
        <f>Dubbel3!M108</f>
        <v>0</v>
      </c>
      <c r="O39" s="73">
        <f>Dubbel3!N108</f>
        <v>0</v>
      </c>
      <c r="P39" s="73">
        <f>Dubbel3!O108</f>
        <v>0</v>
      </c>
      <c r="Q39" s="113"/>
    </row>
    <row r="40" spans="1:17" ht="17.100000000000001" customHeight="1" x14ac:dyDescent="0.3">
      <c r="A40" s="16">
        <f t="shared" si="0"/>
        <v>37</v>
      </c>
      <c r="B40" s="9" t="str">
        <f>Dubbel3!A117</f>
        <v>0/0</v>
      </c>
      <c r="C40" s="9">
        <f>Dubbel3!B117</f>
        <v>0</v>
      </c>
      <c r="D40" s="16">
        <f>Dubbel3!C117</f>
        <v>0</v>
      </c>
      <c r="E40" s="16">
        <f>Dubbel3!D117</f>
        <v>0</v>
      </c>
      <c r="F40" s="16">
        <f>Dubbel3!E117</f>
        <v>0</v>
      </c>
      <c r="G40" s="16">
        <f>Dubbel3!F117</f>
        <v>0</v>
      </c>
      <c r="H40" s="16">
        <f>Dubbel3!G117</f>
        <v>0</v>
      </c>
      <c r="I40" s="73">
        <f>Dubbel3!H117</f>
        <v>0</v>
      </c>
      <c r="J40" s="16">
        <f>Dubbel3!I117</f>
        <v>0</v>
      </c>
      <c r="K40" s="16">
        <f>Dubbel3!J117</f>
        <v>0</v>
      </c>
      <c r="L40" s="16">
        <f>Dubbel3!K117</f>
        <v>0</v>
      </c>
      <c r="M40" s="16">
        <f>Dubbel3!L117</f>
        <v>0</v>
      </c>
      <c r="N40" s="16">
        <f>Dubbel3!M117</f>
        <v>0</v>
      </c>
      <c r="O40" s="73">
        <f>Dubbel3!N117</f>
        <v>0</v>
      </c>
      <c r="P40" s="73">
        <f>Dubbel3!O117</f>
        <v>0</v>
      </c>
      <c r="Q40" s="113"/>
    </row>
    <row r="41" spans="1:17" ht="17.100000000000001" customHeight="1" x14ac:dyDescent="0.3">
      <c r="A41" s="16">
        <f t="shared" si="0"/>
        <v>38</v>
      </c>
      <c r="B41" s="9" t="str">
        <f>Dubbel3!A114</f>
        <v>0/0</v>
      </c>
      <c r="C41" s="9">
        <f>Dubbel3!B114</f>
        <v>0</v>
      </c>
      <c r="D41" s="16">
        <f>Dubbel3!C114</f>
        <v>0</v>
      </c>
      <c r="E41" s="16">
        <f>Dubbel3!D114</f>
        <v>0</v>
      </c>
      <c r="F41" s="16">
        <f>Dubbel3!E114</f>
        <v>0</v>
      </c>
      <c r="G41" s="16">
        <f>Dubbel3!F114</f>
        <v>0</v>
      </c>
      <c r="H41" s="16">
        <f>Dubbel3!G114</f>
        <v>0</v>
      </c>
      <c r="I41" s="73">
        <f>Dubbel3!H114</f>
        <v>0</v>
      </c>
      <c r="J41" s="16">
        <f>Dubbel3!I114</f>
        <v>0</v>
      </c>
      <c r="K41" s="16">
        <f>Dubbel3!J114</f>
        <v>0</v>
      </c>
      <c r="L41" s="16">
        <f>Dubbel3!K114</f>
        <v>0</v>
      </c>
      <c r="M41" s="16">
        <f>Dubbel3!L114</f>
        <v>0</v>
      </c>
      <c r="N41" s="16">
        <f>Dubbel3!M114</f>
        <v>0</v>
      </c>
      <c r="O41" s="73">
        <f>Dubbel3!N114</f>
        <v>0</v>
      </c>
      <c r="P41" s="73">
        <f>Dubbel3!O114</f>
        <v>0</v>
      </c>
      <c r="Q41" s="113"/>
    </row>
    <row r="42" spans="1:17" ht="17.100000000000001" customHeight="1" x14ac:dyDescent="0.3">
      <c r="A42" s="16">
        <f t="shared" si="0"/>
        <v>39</v>
      </c>
      <c r="B42" s="9" t="str">
        <f>Dubbel3!A111</f>
        <v>0/0</v>
      </c>
      <c r="C42" s="9">
        <f>Dubbel3!B111</f>
        <v>0</v>
      </c>
      <c r="D42" s="16">
        <f>Dubbel3!C111</f>
        <v>0</v>
      </c>
      <c r="E42" s="16">
        <f>Dubbel3!D111</f>
        <v>0</v>
      </c>
      <c r="F42" s="16">
        <f>Dubbel3!E111</f>
        <v>0</v>
      </c>
      <c r="G42" s="16">
        <f>Dubbel3!F111</f>
        <v>0</v>
      </c>
      <c r="H42" s="16">
        <f>Dubbel3!G111</f>
        <v>0</v>
      </c>
      <c r="I42" s="73">
        <f>Dubbel3!H111</f>
        <v>0</v>
      </c>
      <c r="J42" s="16">
        <f>Dubbel3!I111</f>
        <v>0</v>
      </c>
      <c r="K42" s="16">
        <f>Dubbel3!J111</f>
        <v>0</v>
      </c>
      <c r="L42" s="16">
        <f>Dubbel3!K111</f>
        <v>0</v>
      </c>
      <c r="M42" s="16">
        <f>Dubbel3!L111</f>
        <v>0</v>
      </c>
      <c r="N42" s="16">
        <f>Dubbel3!M111</f>
        <v>0</v>
      </c>
      <c r="O42" s="73">
        <f>Dubbel3!N111</f>
        <v>0</v>
      </c>
      <c r="P42" s="73">
        <f>Dubbel3!O111</f>
        <v>0</v>
      </c>
      <c r="Q42" s="113"/>
    </row>
    <row r="43" spans="1:17" ht="17.100000000000001" customHeight="1" x14ac:dyDescent="0.3">
      <c r="A43" s="16">
        <f t="shared" si="0"/>
        <v>40</v>
      </c>
      <c r="B43" s="9" t="str">
        <f>Dubbel3!A123</f>
        <v>0/0</v>
      </c>
      <c r="C43" s="9">
        <f>Dubbel3!B123</f>
        <v>0</v>
      </c>
      <c r="D43" s="16">
        <f>Dubbel3!C123</f>
        <v>0</v>
      </c>
      <c r="E43" s="16">
        <f>Dubbel3!D123</f>
        <v>0</v>
      </c>
      <c r="F43" s="16">
        <f>Dubbel3!E123</f>
        <v>0</v>
      </c>
      <c r="G43" s="16">
        <f>Dubbel3!F123</f>
        <v>0</v>
      </c>
      <c r="H43" s="16">
        <f>Dubbel3!G123</f>
        <v>0</v>
      </c>
      <c r="I43" s="73">
        <f>Dubbel3!H123</f>
        <v>0</v>
      </c>
      <c r="J43" s="16">
        <f>Dubbel3!I123</f>
        <v>0</v>
      </c>
      <c r="K43" s="16">
        <f>Dubbel3!J123</f>
        <v>0</v>
      </c>
      <c r="L43" s="16">
        <f>Dubbel3!K123</f>
        <v>0</v>
      </c>
      <c r="M43" s="16">
        <f>Dubbel3!L123</f>
        <v>0</v>
      </c>
      <c r="N43" s="16">
        <f>Dubbel3!M123</f>
        <v>0</v>
      </c>
      <c r="O43" s="73">
        <f>Dubbel3!N123</f>
        <v>0</v>
      </c>
      <c r="P43" s="73">
        <f>Dubbel3!O123</f>
        <v>0</v>
      </c>
      <c r="Q43" s="113"/>
    </row>
    <row r="44" spans="1:17" ht="17.100000000000001" customHeight="1" x14ac:dyDescent="0.3">
      <c r="A44" s="16">
        <f t="shared" si="0"/>
        <v>41</v>
      </c>
      <c r="B44" s="9" t="str">
        <f>Dubbel3!A126</f>
        <v>0/0</v>
      </c>
      <c r="C44" s="9">
        <f>Dubbel3!B126</f>
        <v>0</v>
      </c>
      <c r="D44" s="16">
        <f>Dubbel3!C126</f>
        <v>0</v>
      </c>
      <c r="E44" s="16">
        <f>Dubbel3!D126</f>
        <v>0</v>
      </c>
      <c r="F44" s="16">
        <f>Dubbel3!E126</f>
        <v>0</v>
      </c>
      <c r="G44" s="16">
        <f>Dubbel3!F126</f>
        <v>0</v>
      </c>
      <c r="H44" s="16">
        <f>Dubbel3!G126</f>
        <v>0</v>
      </c>
      <c r="I44" s="73">
        <f>Dubbel3!H126</f>
        <v>0</v>
      </c>
      <c r="J44" s="16">
        <f>Dubbel3!I126</f>
        <v>0</v>
      </c>
      <c r="K44" s="16">
        <f>Dubbel3!J126</f>
        <v>0</v>
      </c>
      <c r="L44" s="16">
        <f>Dubbel3!K126</f>
        <v>0</v>
      </c>
      <c r="M44" s="16">
        <f>Dubbel3!L126</f>
        <v>0</v>
      </c>
      <c r="N44" s="16">
        <f>Dubbel3!M126</f>
        <v>0</v>
      </c>
      <c r="O44" s="73">
        <f>Dubbel3!N126</f>
        <v>0</v>
      </c>
      <c r="P44" s="73">
        <f>Dubbel3!O126</f>
        <v>0</v>
      </c>
      <c r="Q44" s="113"/>
    </row>
    <row r="45" spans="1:17" ht="17.100000000000001" customHeight="1" x14ac:dyDescent="0.3">
      <c r="A45" s="16">
        <f t="shared" si="0"/>
        <v>42</v>
      </c>
      <c r="B45" s="9" t="str">
        <f>Dubbel3!A129</f>
        <v>0/0</v>
      </c>
      <c r="C45" s="9">
        <f>Dubbel3!B129</f>
        <v>0</v>
      </c>
      <c r="D45" s="16">
        <f>Dubbel3!C129</f>
        <v>0</v>
      </c>
      <c r="E45" s="16">
        <f>Dubbel3!D129</f>
        <v>0</v>
      </c>
      <c r="F45" s="16">
        <f>Dubbel3!E129</f>
        <v>0</v>
      </c>
      <c r="G45" s="16">
        <f>Dubbel3!F129</f>
        <v>0</v>
      </c>
      <c r="H45" s="16">
        <f>Dubbel3!G129</f>
        <v>0</v>
      </c>
      <c r="I45" s="73">
        <f>Dubbel3!H129</f>
        <v>0</v>
      </c>
      <c r="J45" s="16">
        <f>Dubbel3!I129</f>
        <v>0</v>
      </c>
      <c r="K45" s="16">
        <f>Dubbel3!J129</f>
        <v>0</v>
      </c>
      <c r="L45" s="16">
        <f>Dubbel3!K129</f>
        <v>0</v>
      </c>
      <c r="M45" s="16">
        <f>Dubbel3!L129</f>
        <v>0</v>
      </c>
      <c r="N45" s="16">
        <f>Dubbel3!M129</f>
        <v>0</v>
      </c>
      <c r="O45" s="73">
        <f>Dubbel3!N129</f>
        <v>0</v>
      </c>
      <c r="P45" s="73">
        <f>Dubbel3!O129</f>
        <v>0</v>
      </c>
      <c r="Q45" s="113"/>
    </row>
    <row r="46" spans="1:17" ht="17.100000000000001" customHeight="1" x14ac:dyDescent="0.3">
      <c r="A46" s="16">
        <f t="shared" si="0"/>
        <v>43</v>
      </c>
      <c r="B46" s="9" t="str">
        <f>Dubbel3!A132</f>
        <v>0/0</v>
      </c>
      <c r="C46" s="9">
        <f>Dubbel3!B132</f>
        <v>0</v>
      </c>
      <c r="D46" s="16">
        <f>Dubbel3!C132</f>
        <v>0</v>
      </c>
      <c r="E46" s="16">
        <f>Dubbel3!D132</f>
        <v>0</v>
      </c>
      <c r="F46" s="16">
        <f>Dubbel3!E132</f>
        <v>0</v>
      </c>
      <c r="G46" s="16">
        <f>Dubbel3!F132</f>
        <v>0</v>
      </c>
      <c r="H46" s="16">
        <f>Dubbel3!G132</f>
        <v>0</v>
      </c>
      <c r="I46" s="73">
        <f>Dubbel3!H132</f>
        <v>0</v>
      </c>
      <c r="J46" s="16">
        <f>Dubbel3!I132</f>
        <v>0</v>
      </c>
      <c r="K46" s="16">
        <f>Dubbel3!J132</f>
        <v>0</v>
      </c>
      <c r="L46" s="16">
        <f>Dubbel3!K132</f>
        <v>0</v>
      </c>
      <c r="M46" s="16">
        <f>Dubbel3!L132</f>
        <v>0</v>
      </c>
      <c r="N46" s="16">
        <f>Dubbel3!M132</f>
        <v>0</v>
      </c>
      <c r="O46" s="73">
        <f>Dubbel3!N132</f>
        <v>0</v>
      </c>
      <c r="P46" s="73">
        <f>Dubbel3!O132</f>
        <v>0</v>
      </c>
      <c r="Q46" s="113"/>
    </row>
    <row r="47" spans="1:17" ht="17.100000000000001" customHeight="1" x14ac:dyDescent="0.3">
      <c r="A47" s="16">
        <f t="shared" si="0"/>
        <v>44</v>
      </c>
      <c r="B47" s="9" t="str">
        <f>Dubbel3!A135</f>
        <v>0/0</v>
      </c>
      <c r="C47" s="9">
        <f>Dubbel3!B135</f>
        <v>0</v>
      </c>
      <c r="D47" s="16">
        <f>Dubbel3!C135</f>
        <v>0</v>
      </c>
      <c r="E47" s="16">
        <f>Dubbel3!D135</f>
        <v>0</v>
      </c>
      <c r="F47" s="16">
        <f>Dubbel3!E135</f>
        <v>0</v>
      </c>
      <c r="G47" s="16">
        <f>Dubbel3!F135</f>
        <v>0</v>
      </c>
      <c r="H47" s="16">
        <f>Dubbel3!G135</f>
        <v>0</v>
      </c>
      <c r="I47" s="73">
        <f>Dubbel3!H135</f>
        <v>0</v>
      </c>
      <c r="J47" s="16">
        <f>Dubbel3!I135</f>
        <v>0</v>
      </c>
      <c r="K47" s="16">
        <f>Dubbel3!J135</f>
        <v>0</v>
      </c>
      <c r="L47" s="16">
        <f>Dubbel3!K135</f>
        <v>0</v>
      </c>
      <c r="M47" s="16">
        <f>Dubbel3!L135</f>
        <v>0</v>
      </c>
      <c r="N47" s="16">
        <f>Dubbel3!M135</f>
        <v>0</v>
      </c>
      <c r="O47" s="73">
        <f>Dubbel3!N135</f>
        <v>0</v>
      </c>
      <c r="P47" s="73">
        <f>Dubbel3!O135</f>
        <v>0</v>
      </c>
      <c r="Q47" s="113"/>
    </row>
    <row r="48" spans="1:17" ht="17.100000000000001" customHeight="1" x14ac:dyDescent="0.3">
      <c r="A48" s="16">
        <f t="shared" si="0"/>
        <v>45</v>
      </c>
      <c r="B48" s="9" t="str">
        <f>Dubbel3!A138</f>
        <v>0/0</v>
      </c>
      <c r="C48" s="9">
        <f>Dubbel3!B138</f>
        <v>0</v>
      </c>
      <c r="D48" s="16">
        <f>Dubbel3!C138</f>
        <v>0</v>
      </c>
      <c r="E48" s="16">
        <f>Dubbel3!D138</f>
        <v>0</v>
      </c>
      <c r="F48" s="16">
        <f>Dubbel3!E138</f>
        <v>0</v>
      </c>
      <c r="G48" s="16">
        <f>Dubbel3!F138</f>
        <v>0</v>
      </c>
      <c r="H48" s="16">
        <f>Dubbel3!G138</f>
        <v>0</v>
      </c>
      <c r="I48" s="73">
        <f>Dubbel3!H138</f>
        <v>0</v>
      </c>
      <c r="J48" s="16">
        <f>Dubbel3!I138</f>
        <v>0</v>
      </c>
      <c r="K48" s="16">
        <f>Dubbel3!J138</f>
        <v>0</v>
      </c>
      <c r="L48" s="16">
        <f>Dubbel3!K138</f>
        <v>0</v>
      </c>
      <c r="M48" s="16">
        <f>Dubbel3!L138</f>
        <v>0</v>
      </c>
      <c r="N48" s="16">
        <f>Dubbel3!M138</f>
        <v>0</v>
      </c>
      <c r="O48" s="73">
        <f>Dubbel3!N138</f>
        <v>0</v>
      </c>
      <c r="P48" s="73">
        <f>Dubbel3!O138</f>
        <v>0</v>
      </c>
      <c r="Q48" s="113"/>
    </row>
    <row r="49" spans="1:17" ht="17.100000000000001" customHeight="1" x14ac:dyDescent="0.3">
      <c r="A49" s="16">
        <f t="shared" si="0"/>
        <v>46</v>
      </c>
      <c r="B49" s="9" t="str">
        <f>Dubbel3!A141</f>
        <v>0/0</v>
      </c>
      <c r="C49" s="9">
        <f>Dubbel3!B141</f>
        <v>0</v>
      </c>
      <c r="D49" s="16">
        <f>Dubbel3!C141</f>
        <v>0</v>
      </c>
      <c r="E49" s="16">
        <f>Dubbel3!D141</f>
        <v>0</v>
      </c>
      <c r="F49" s="16">
        <f>Dubbel3!E141</f>
        <v>0</v>
      </c>
      <c r="G49" s="16">
        <f>Dubbel3!F141</f>
        <v>0</v>
      </c>
      <c r="H49" s="16">
        <f>Dubbel3!G141</f>
        <v>0</v>
      </c>
      <c r="I49" s="73">
        <f>Dubbel3!H141</f>
        <v>0</v>
      </c>
      <c r="J49" s="16">
        <f>Dubbel3!I141</f>
        <v>0</v>
      </c>
      <c r="K49" s="16">
        <f>Dubbel3!J141</f>
        <v>0</v>
      </c>
      <c r="L49" s="16">
        <f>Dubbel3!K141</f>
        <v>0</v>
      </c>
      <c r="M49" s="16">
        <f>Dubbel3!L141</f>
        <v>0</v>
      </c>
      <c r="N49" s="16">
        <f>Dubbel3!M141</f>
        <v>0</v>
      </c>
      <c r="O49" s="73">
        <f>Dubbel3!N141</f>
        <v>0</v>
      </c>
      <c r="P49" s="73">
        <f>Dubbel3!O141</f>
        <v>0</v>
      </c>
      <c r="Q49" s="113"/>
    </row>
    <row r="50" spans="1:17" ht="17.100000000000001" customHeight="1" x14ac:dyDescent="0.3">
      <c r="A50" s="16">
        <f t="shared" si="0"/>
        <v>47</v>
      </c>
      <c r="B50" s="9" t="str">
        <f>Dubbel3!A144</f>
        <v>0/0</v>
      </c>
      <c r="C50" s="9">
        <f>Dubbel3!B144</f>
        <v>0</v>
      </c>
      <c r="D50" s="16">
        <f>Dubbel3!C144</f>
        <v>0</v>
      </c>
      <c r="E50" s="16">
        <f>Dubbel3!D144</f>
        <v>0</v>
      </c>
      <c r="F50" s="16">
        <f>Dubbel3!E144</f>
        <v>0</v>
      </c>
      <c r="G50" s="16">
        <f>Dubbel3!F144</f>
        <v>0</v>
      </c>
      <c r="H50" s="16">
        <f>Dubbel3!G144</f>
        <v>0</v>
      </c>
      <c r="I50" s="73">
        <f>Dubbel3!H144</f>
        <v>0</v>
      </c>
      <c r="J50" s="16">
        <f>Dubbel3!I144</f>
        <v>0</v>
      </c>
      <c r="K50" s="16">
        <f>Dubbel3!J144</f>
        <v>0</v>
      </c>
      <c r="L50" s="16">
        <f>Dubbel3!K144</f>
        <v>0</v>
      </c>
      <c r="M50" s="16">
        <f>Dubbel3!L144</f>
        <v>0</v>
      </c>
      <c r="N50" s="16">
        <f>Dubbel3!M144</f>
        <v>0</v>
      </c>
      <c r="O50" s="73">
        <f>Dubbel3!N144</f>
        <v>0</v>
      </c>
      <c r="P50" s="73">
        <f>Dubbel3!O144</f>
        <v>0</v>
      </c>
      <c r="Q50" s="113"/>
    </row>
    <row r="51" spans="1:17" ht="17.100000000000001" customHeight="1" x14ac:dyDescent="0.3">
      <c r="A51" s="16">
        <f t="shared" si="0"/>
        <v>48</v>
      </c>
      <c r="B51" s="9" t="str">
        <f>Dubbel3!A147</f>
        <v>0/0</v>
      </c>
      <c r="C51" s="9">
        <f>Dubbel3!B147</f>
        <v>0</v>
      </c>
      <c r="D51" s="16">
        <f>Dubbel3!C147</f>
        <v>0</v>
      </c>
      <c r="E51" s="16">
        <f>Dubbel3!D147</f>
        <v>0</v>
      </c>
      <c r="F51" s="16">
        <f>Dubbel3!E147</f>
        <v>0</v>
      </c>
      <c r="G51" s="16">
        <f>Dubbel3!F147</f>
        <v>0</v>
      </c>
      <c r="H51" s="16">
        <f>Dubbel3!G147</f>
        <v>0</v>
      </c>
      <c r="I51" s="73">
        <f>Dubbel3!H147</f>
        <v>0</v>
      </c>
      <c r="J51" s="16">
        <f>Dubbel3!I147</f>
        <v>0</v>
      </c>
      <c r="K51" s="16">
        <f>Dubbel3!J147</f>
        <v>0</v>
      </c>
      <c r="L51" s="16">
        <f>Dubbel3!K147</f>
        <v>0</v>
      </c>
      <c r="M51" s="16">
        <f>Dubbel3!L147</f>
        <v>0</v>
      </c>
      <c r="N51" s="16">
        <f>Dubbel3!M147</f>
        <v>0</v>
      </c>
      <c r="O51" s="73">
        <f>Dubbel3!N147</f>
        <v>0</v>
      </c>
      <c r="P51" s="73">
        <f>Dubbel3!O147</f>
        <v>0</v>
      </c>
      <c r="Q51" s="113"/>
    </row>
    <row r="52" spans="1:17" ht="17.100000000000001" customHeight="1" x14ac:dyDescent="0.3">
      <c r="A52" s="16">
        <f t="shared" si="0"/>
        <v>49</v>
      </c>
      <c r="B52" s="9" t="str">
        <f>Dubbel3!A150</f>
        <v>0/0</v>
      </c>
      <c r="C52" s="9">
        <f>Dubbel3!B150</f>
        <v>0</v>
      </c>
      <c r="D52" s="16">
        <f>Dubbel3!C150</f>
        <v>0</v>
      </c>
      <c r="E52" s="16">
        <f>Dubbel3!D150</f>
        <v>0</v>
      </c>
      <c r="F52" s="16">
        <f>Dubbel3!E150</f>
        <v>0</v>
      </c>
      <c r="G52" s="16">
        <f>Dubbel3!F150</f>
        <v>0</v>
      </c>
      <c r="H52" s="16">
        <f>Dubbel3!G150</f>
        <v>0</v>
      </c>
      <c r="I52" s="73">
        <f>Dubbel3!H150</f>
        <v>0</v>
      </c>
      <c r="J52" s="16">
        <f>Dubbel3!I150</f>
        <v>0</v>
      </c>
      <c r="K52" s="16">
        <f>Dubbel3!J150</f>
        <v>0</v>
      </c>
      <c r="L52" s="16">
        <f>Dubbel3!K150</f>
        <v>0</v>
      </c>
      <c r="M52" s="16">
        <f>Dubbel3!L150</f>
        <v>0</v>
      </c>
      <c r="N52" s="16">
        <f>Dubbel3!M150</f>
        <v>0</v>
      </c>
      <c r="O52" s="73">
        <f>Dubbel3!N150</f>
        <v>0</v>
      </c>
      <c r="P52" s="73">
        <f>Dubbel3!O150</f>
        <v>0</v>
      </c>
      <c r="Q52" s="113"/>
    </row>
    <row r="53" spans="1:17" ht="17.100000000000001" customHeight="1" x14ac:dyDescent="0.3">
      <c r="A53" s="16">
        <f t="shared" si="0"/>
        <v>50</v>
      </c>
      <c r="B53" s="9" t="str">
        <f>Dubbel3!A153</f>
        <v>0/0</v>
      </c>
      <c r="C53" s="9">
        <f>Dubbel3!B153</f>
        <v>0</v>
      </c>
      <c r="D53" s="16">
        <f>Dubbel3!C153</f>
        <v>0</v>
      </c>
      <c r="E53" s="16">
        <f>Dubbel3!D153</f>
        <v>0</v>
      </c>
      <c r="F53" s="16">
        <f>Dubbel3!E153</f>
        <v>0</v>
      </c>
      <c r="G53" s="16">
        <f>Dubbel3!F153</f>
        <v>0</v>
      </c>
      <c r="H53" s="16">
        <f>Dubbel3!G153</f>
        <v>0</v>
      </c>
      <c r="I53" s="73">
        <f>Dubbel3!H153</f>
        <v>0</v>
      </c>
      <c r="J53" s="16">
        <f>Dubbel3!I153</f>
        <v>0</v>
      </c>
      <c r="K53" s="16">
        <f>Dubbel3!J153</f>
        <v>0</v>
      </c>
      <c r="L53" s="16">
        <f>Dubbel3!K153</f>
        <v>0</v>
      </c>
      <c r="M53" s="16">
        <f>Dubbel3!L153</f>
        <v>0</v>
      </c>
      <c r="N53" s="16">
        <f>Dubbel3!M153</f>
        <v>0</v>
      </c>
      <c r="O53" s="73">
        <f>Dubbel3!N153</f>
        <v>0</v>
      </c>
      <c r="P53" s="73">
        <f>Dubbel3!O153</f>
        <v>0</v>
      </c>
      <c r="Q53" s="113"/>
    </row>
    <row r="54" spans="1:17" ht="17.100000000000001" customHeight="1" x14ac:dyDescent="0.3">
      <c r="A54" s="16">
        <f t="shared" si="0"/>
        <v>51</v>
      </c>
      <c r="B54" s="9" t="str">
        <f>Dubbel3!A156</f>
        <v>0/0</v>
      </c>
      <c r="C54" s="9">
        <f>Dubbel3!B156</f>
        <v>0</v>
      </c>
      <c r="D54" s="16">
        <f>Dubbel3!C156</f>
        <v>0</v>
      </c>
      <c r="E54" s="16">
        <f>Dubbel3!D156</f>
        <v>0</v>
      </c>
      <c r="F54" s="16">
        <f>Dubbel3!E156</f>
        <v>0</v>
      </c>
      <c r="G54" s="16">
        <f>Dubbel3!F156</f>
        <v>0</v>
      </c>
      <c r="H54" s="16">
        <f>Dubbel3!G156</f>
        <v>0</v>
      </c>
      <c r="I54" s="73">
        <f>Dubbel3!H156</f>
        <v>0</v>
      </c>
      <c r="J54" s="16">
        <f>Dubbel3!I156</f>
        <v>0</v>
      </c>
      <c r="K54" s="16">
        <f>Dubbel3!J156</f>
        <v>0</v>
      </c>
      <c r="L54" s="16">
        <f>Dubbel3!K156</f>
        <v>0</v>
      </c>
      <c r="M54" s="16">
        <f>Dubbel3!L156</f>
        <v>0</v>
      </c>
      <c r="N54" s="16">
        <f>Dubbel3!M156</f>
        <v>0</v>
      </c>
      <c r="O54" s="73">
        <f>Dubbel3!N156</f>
        <v>0</v>
      </c>
      <c r="P54" s="73">
        <f>Dubbel3!O156</f>
        <v>0</v>
      </c>
      <c r="Q54" s="113"/>
    </row>
    <row r="55" spans="1:17" ht="17.100000000000001" customHeight="1" x14ac:dyDescent="0.3">
      <c r="A55" s="16">
        <f t="shared" si="0"/>
        <v>52</v>
      </c>
      <c r="B55" s="9" t="str">
        <f>Dubbel3!A159</f>
        <v>0/0</v>
      </c>
      <c r="C55" s="9">
        <f>Dubbel3!B159</f>
        <v>0</v>
      </c>
      <c r="D55" s="16">
        <f>Dubbel3!C159</f>
        <v>0</v>
      </c>
      <c r="E55" s="16">
        <f>Dubbel3!D159</f>
        <v>0</v>
      </c>
      <c r="F55" s="16">
        <f>Dubbel3!E159</f>
        <v>0</v>
      </c>
      <c r="G55" s="16">
        <f>Dubbel3!F159</f>
        <v>0</v>
      </c>
      <c r="H55" s="16">
        <f>Dubbel3!G159</f>
        <v>0</v>
      </c>
      <c r="I55" s="73">
        <f>Dubbel3!H159</f>
        <v>0</v>
      </c>
      <c r="J55" s="16">
        <f>Dubbel3!I159</f>
        <v>0</v>
      </c>
      <c r="K55" s="16">
        <f>Dubbel3!J159</f>
        <v>0</v>
      </c>
      <c r="L55" s="16">
        <f>Dubbel3!K159</f>
        <v>0</v>
      </c>
      <c r="M55" s="16">
        <f>Dubbel3!L159</f>
        <v>0</v>
      </c>
      <c r="N55" s="16">
        <f>Dubbel3!M159</f>
        <v>0</v>
      </c>
      <c r="O55" s="73">
        <f>Dubbel3!N159</f>
        <v>0</v>
      </c>
      <c r="P55" s="73">
        <f>Dubbel3!O159</f>
        <v>0</v>
      </c>
      <c r="Q55" s="113"/>
    </row>
    <row r="56" spans="1:17" ht="17.100000000000001" customHeight="1" x14ac:dyDescent="0.3">
      <c r="A56" s="16">
        <f t="shared" si="0"/>
        <v>53</v>
      </c>
      <c r="B56" s="9" t="str">
        <f>Dubbel3!A162</f>
        <v>0/0</v>
      </c>
      <c r="C56" s="9">
        <f>Dubbel3!B162</f>
        <v>0</v>
      </c>
      <c r="D56" s="16">
        <f>Dubbel3!C162</f>
        <v>0</v>
      </c>
      <c r="E56" s="16">
        <f>Dubbel3!D162</f>
        <v>0</v>
      </c>
      <c r="F56" s="16">
        <f>Dubbel3!E162</f>
        <v>0</v>
      </c>
      <c r="G56" s="16">
        <f>Dubbel3!F162</f>
        <v>0</v>
      </c>
      <c r="H56" s="16">
        <f>Dubbel3!G162</f>
        <v>0</v>
      </c>
      <c r="I56" s="73">
        <f>Dubbel3!H162</f>
        <v>0</v>
      </c>
      <c r="J56" s="16">
        <f>Dubbel3!I162</f>
        <v>0</v>
      </c>
      <c r="K56" s="16">
        <f>Dubbel3!J162</f>
        <v>0</v>
      </c>
      <c r="L56" s="16">
        <f>Dubbel3!K162</f>
        <v>0</v>
      </c>
      <c r="M56" s="16">
        <f>Dubbel3!L162</f>
        <v>0</v>
      </c>
      <c r="N56" s="16">
        <f>Dubbel3!M162</f>
        <v>0</v>
      </c>
      <c r="O56" s="73">
        <f>Dubbel3!N162</f>
        <v>0</v>
      </c>
      <c r="P56" s="73">
        <f>Dubbel3!O162</f>
        <v>0</v>
      </c>
      <c r="Q56" s="113"/>
    </row>
    <row r="57" spans="1:17" ht="17.100000000000001" customHeight="1" x14ac:dyDescent="0.3">
      <c r="A57" s="16">
        <f t="shared" si="0"/>
        <v>54</v>
      </c>
      <c r="B57" s="9" t="str">
        <f>Dubbel3!A165</f>
        <v>0/0</v>
      </c>
      <c r="C57" s="9">
        <f>Dubbel3!B165</f>
        <v>0</v>
      </c>
      <c r="D57" s="16">
        <f>Dubbel3!C165</f>
        <v>0</v>
      </c>
      <c r="E57" s="16">
        <f>Dubbel3!D165</f>
        <v>0</v>
      </c>
      <c r="F57" s="16">
        <f>Dubbel3!E165</f>
        <v>0</v>
      </c>
      <c r="G57" s="16">
        <f>Dubbel3!F165</f>
        <v>0</v>
      </c>
      <c r="H57" s="16">
        <f>Dubbel3!G165</f>
        <v>0</v>
      </c>
      <c r="I57" s="73">
        <f>Dubbel3!H165</f>
        <v>0</v>
      </c>
      <c r="J57" s="16">
        <f>Dubbel3!I165</f>
        <v>0</v>
      </c>
      <c r="K57" s="16">
        <f>Dubbel3!J165</f>
        <v>0</v>
      </c>
      <c r="L57" s="16">
        <f>Dubbel3!K165</f>
        <v>0</v>
      </c>
      <c r="M57" s="16">
        <f>Dubbel3!L165</f>
        <v>0</v>
      </c>
      <c r="N57" s="16">
        <f>Dubbel3!M165</f>
        <v>0</v>
      </c>
      <c r="O57" s="73">
        <f>Dubbel3!N165</f>
        <v>0</v>
      </c>
      <c r="P57" s="73">
        <f>Dubbel3!O165</f>
        <v>0</v>
      </c>
      <c r="Q57" s="113"/>
    </row>
    <row r="58" spans="1:17" ht="17.100000000000001" customHeight="1" x14ac:dyDescent="0.3">
      <c r="A58" s="16">
        <f t="shared" si="0"/>
        <v>55</v>
      </c>
      <c r="B58" s="9" t="str">
        <f>Dubbel3!A168</f>
        <v>0/0</v>
      </c>
      <c r="C58" s="9">
        <f>Dubbel3!B168</f>
        <v>0</v>
      </c>
      <c r="D58" s="16">
        <f>Dubbel3!C168</f>
        <v>0</v>
      </c>
      <c r="E58" s="16">
        <f>Dubbel3!D168</f>
        <v>0</v>
      </c>
      <c r="F58" s="16">
        <f>Dubbel3!E168</f>
        <v>0</v>
      </c>
      <c r="G58" s="16">
        <f>Dubbel3!F168</f>
        <v>0</v>
      </c>
      <c r="H58" s="16">
        <f>Dubbel3!G168</f>
        <v>0</v>
      </c>
      <c r="I58" s="73">
        <f>Dubbel3!H168</f>
        <v>0</v>
      </c>
      <c r="J58" s="16">
        <f>Dubbel3!I168</f>
        <v>0</v>
      </c>
      <c r="K58" s="16">
        <f>Dubbel3!J168</f>
        <v>0</v>
      </c>
      <c r="L58" s="16">
        <f>Dubbel3!K168</f>
        <v>0</v>
      </c>
      <c r="M58" s="16">
        <f>Dubbel3!L168</f>
        <v>0</v>
      </c>
      <c r="N58" s="16">
        <f>Dubbel3!M168</f>
        <v>0</v>
      </c>
      <c r="O58" s="73">
        <f>Dubbel3!N168</f>
        <v>0</v>
      </c>
      <c r="P58" s="73">
        <f>Dubbel3!O168</f>
        <v>0</v>
      </c>
      <c r="Q58" s="113"/>
    </row>
    <row r="59" spans="1:17" ht="17.100000000000001" customHeight="1" x14ac:dyDescent="0.3">
      <c r="A59" s="16">
        <f t="shared" si="0"/>
        <v>56</v>
      </c>
      <c r="B59" s="9" t="str">
        <f>Dubbel3!A171</f>
        <v>0/0</v>
      </c>
      <c r="C59" s="9">
        <f>Dubbel3!B171</f>
        <v>0</v>
      </c>
      <c r="D59" s="16">
        <f>Dubbel3!C171</f>
        <v>0</v>
      </c>
      <c r="E59" s="16">
        <f>Dubbel3!D171</f>
        <v>0</v>
      </c>
      <c r="F59" s="16">
        <f>Dubbel3!E171</f>
        <v>0</v>
      </c>
      <c r="G59" s="16">
        <f>Dubbel3!F171</f>
        <v>0</v>
      </c>
      <c r="H59" s="16">
        <f>Dubbel3!G171</f>
        <v>0</v>
      </c>
      <c r="I59" s="73">
        <f>Dubbel3!H171</f>
        <v>0</v>
      </c>
      <c r="J59" s="16">
        <f>Dubbel3!I171</f>
        <v>0</v>
      </c>
      <c r="K59" s="16">
        <f>Dubbel3!J171</f>
        <v>0</v>
      </c>
      <c r="L59" s="16">
        <f>Dubbel3!K171</f>
        <v>0</v>
      </c>
      <c r="M59" s="16">
        <f>Dubbel3!L171</f>
        <v>0</v>
      </c>
      <c r="N59" s="16">
        <f>Dubbel3!M171</f>
        <v>0</v>
      </c>
      <c r="O59" s="73">
        <f>Dubbel3!N171</f>
        <v>0</v>
      </c>
      <c r="P59" s="73">
        <f>Dubbel3!O171</f>
        <v>0</v>
      </c>
      <c r="Q59" s="113"/>
    </row>
    <row r="60" spans="1:17" ht="17.100000000000001" customHeight="1" x14ac:dyDescent="0.3">
      <c r="A60" s="16">
        <f t="shared" si="0"/>
        <v>57</v>
      </c>
      <c r="B60" s="9" t="str">
        <f>Dubbel3!A174</f>
        <v>0/0</v>
      </c>
      <c r="C60" s="9">
        <f>Dubbel3!B174</f>
        <v>0</v>
      </c>
      <c r="D60" s="16">
        <f>Dubbel3!C174</f>
        <v>0</v>
      </c>
      <c r="E60" s="16">
        <f>Dubbel3!D174</f>
        <v>0</v>
      </c>
      <c r="F60" s="16">
        <f>Dubbel3!E174</f>
        <v>0</v>
      </c>
      <c r="G60" s="16">
        <f>Dubbel3!F174</f>
        <v>0</v>
      </c>
      <c r="H60" s="16">
        <f>Dubbel3!G174</f>
        <v>0</v>
      </c>
      <c r="I60" s="73">
        <f>Dubbel3!H174</f>
        <v>0</v>
      </c>
      <c r="J60" s="16">
        <f>Dubbel3!I174</f>
        <v>0</v>
      </c>
      <c r="K60" s="16">
        <f>Dubbel3!J174</f>
        <v>0</v>
      </c>
      <c r="L60" s="16">
        <f>Dubbel3!K174</f>
        <v>0</v>
      </c>
      <c r="M60" s="16">
        <f>Dubbel3!L174</f>
        <v>0</v>
      </c>
      <c r="N60" s="16">
        <f>Dubbel3!M174</f>
        <v>0</v>
      </c>
      <c r="O60" s="73">
        <f>Dubbel3!N174</f>
        <v>0</v>
      </c>
      <c r="P60" s="73">
        <f>Dubbel3!O174</f>
        <v>0</v>
      </c>
      <c r="Q60" s="113"/>
    </row>
    <row r="61" spans="1:17" ht="17.100000000000001" customHeight="1" x14ac:dyDescent="0.3">
      <c r="A61" s="16">
        <f t="shared" si="0"/>
        <v>58</v>
      </c>
      <c r="B61" s="9" t="str">
        <f>Dubbel3!A177</f>
        <v>0/0</v>
      </c>
      <c r="C61" s="9">
        <f>Dubbel3!B177</f>
        <v>0</v>
      </c>
      <c r="D61" s="16">
        <f>Dubbel3!C177</f>
        <v>0</v>
      </c>
      <c r="E61" s="16">
        <f>Dubbel3!D177</f>
        <v>0</v>
      </c>
      <c r="F61" s="16">
        <f>Dubbel3!E177</f>
        <v>0</v>
      </c>
      <c r="G61" s="16">
        <f>Dubbel3!F177</f>
        <v>0</v>
      </c>
      <c r="H61" s="16">
        <f>Dubbel3!G177</f>
        <v>0</v>
      </c>
      <c r="I61" s="73">
        <f>Dubbel3!H177</f>
        <v>0</v>
      </c>
      <c r="J61" s="16">
        <f>Dubbel3!I177</f>
        <v>0</v>
      </c>
      <c r="K61" s="16">
        <f>Dubbel3!J177</f>
        <v>0</v>
      </c>
      <c r="L61" s="16">
        <f>Dubbel3!K177</f>
        <v>0</v>
      </c>
      <c r="M61" s="16">
        <f>Dubbel3!L177</f>
        <v>0</v>
      </c>
      <c r="N61" s="16">
        <f>Dubbel3!M177</f>
        <v>0</v>
      </c>
      <c r="O61" s="73">
        <f>Dubbel3!N177</f>
        <v>0</v>
      </c>
      <c r="P61" s="73">
        <f>Dubbel3!O177</f>
        <v>0</v>
      </c>
      <c r="Q61" s="113"/>
    </row>
    <row r="62" spans="1:17" ht="17.100000000000001" customHeight="1" x14ac:dyDescent="0.3">
      <c r="A62" s="16">
        <f t="shared" si="0"/>
        <v>59</v>
      </c>
      <c r="B62" s="9" t="str">
        <f>Dubbel3!A180</f>
        <v>0/0</v>
      </c>
      <c r="C62" s="9">
        <f>Dubbel3!B180</f>
        <v>0</v>
      </c>
      <c r="D62" s="16">
        <f>Dubbel3!C180</f>
        <v>0</v>
      </c>
      <c r="E62" s="16">
        <f>Dubbel3!D180</f>
        <v>0</v>
      </c>
      <c r="F62" s="16">
        <f>Dubbel3!E180</f>
        <v>0</v>
      </c>
      <c r="G62" s="16">
        <f>Dubbel3!F180</f>
        <v>0</v>
      </c>
      <c r="H62" s="16">
        <f>Dubbel3!G180</f>
        <v>0</v>
      </c>
      <c r="I62" s="73">
        <f>Dubbel3!H180</f>
        <v>0</v>
      </c>
      <c r="J62" s="16">
        <f>Dubbel3!I180</f>
        <v>0</v>
      </c>
      <c r="K62" s="16">
        <f>Dubbel3!J180</f>
        <v>0</v>
      </c>
      <c r="L62" s="16">
        <f>Dubbel3!K180</f>
        <v>0</v>
      </c>
      <c r="M62" s="16">
        <f>Dubbel3!L180</f>
        <v>0</v>
      </c>
      <c r="N62" s="16">
        <f>Dubbel3!M180</f>
        <v>0</v>
      </c>
      <c r="O62" s="73">
        <f>Dubbel3!N180</f>
        <v>0</v>
      </c>
      <c r="P62" s="73">
        <f>Dubbel3!O180</f>
        <v>0</v>
      </c>
      <c r="Q62" s="113"/>
    </row>
    <row r="63" spans="1:17" ht="17.100000000000001" customHeight="1" x14ac:dyDescent="0.3">
      <c r="A63" s="16">
        <f t="shared" si="0"/>
        <v>60</v>
      </c>
      <c r="B63" s="9" t="str">
        <f>Dubbel3!A183</f>
        <v>0/0</v>
      </c>
      <c r="C63" s="9">
        <f>Dubbel3!B183</f>
        <v>0</v>
      </c>
      <c r="D63" s="16">
        <f>Dubbel3!C183</f>
        <v>0</v>
      </c>
      <c r="E63" s="16">
        <f>Dubbel3!D183</f>
        <v>0</v>
      </c>
      <c r="F63" s="16">
        <f>Dubbel3!E183</f>
        <v>0</v>
      </c>
      <c r="G63" s="16">
        <f>Dubbel3!F183</f>
        <v>0</v>
      </c>
      <c r="H63" s="16">
        <f>Dubbel3!G183</f>
        <v>0</v>
      </c>
      <c r="I63" s="73">
        <f>Dubbel3!H183</f>
        <v>0</v>
      </c>
      <c r="J63" s="16">
        <f>Dubbel3!I183</f>
        <v>0</v>
      </c>
      <c r="K63" s="16">
        <f>Dubbel3!J183</f>
        <v>0</v>
      </c>
      <c r="L63" s="16">
        <f>Dubbel3!K183</f>
        <v>0</v>
      </c>
      <c r="M63" s="16">
        <f>Dubbel3!L183</f>
        <v>0</v>
      </c>
      <c r="N63" s="16">
        <f>Dubbel3!M183</f>
        <v>0</v>
      </c>
      <c r="O63" s="73">
        <f>Dubbel3!N183</f>
        <v>0</v>
      </c>
      <c r="P63" s="73">
        <f>Dubbel3!O183</f>
        <v>0</v>
      </c>
      <c r="Q63" s="113"/>
    </row>
    <row r="64" spans="1:17" ht="17.100000000000001" customHeight="1" x14ac:dyDescent="0.3">
      <c r="A64" s="16">
        <f t="shared" si="0"/>
        <v>61</v>
      </c>
      <c r="B64" s="9" t="str">
        <f>Dubbel3!A186</f>
        <v>0/0</v>
      </c>
      <c r="C64" s="9">
        <f>Dubbel3!B186</f>
        <v>0</v>
      </c>
      <c r="D64" s="16">
        <f>Dubbel3!C186</f>
        <v>0</v>
      </c>
      <c r="E64" s="16">
        <f>Dubbel3!D186</f>
        <v>0</v>
      </c>
      <c r="F64" s="16">
        <f>Dubbel3!E186</f>
        <v>0</v>
      </c>
      <c r="G64" s="16">
        <f>Dubbel3!F186</f>
        <v>0</v>
      </c>
      <c r="H64" s="16">
        <f>Dubbel3!G186</f>
        <v>0</v>
      </c>
      <c r="I64" s="73">
        <f>Dubbel3!H186</f>
        <v>0</v>
      </c>
      <c r="J64" s="16">
        <f>Dubbel3!I186</f>
        <v>0</v>
      </c>
      <c r="K64" s="16">
        <f>Dubbel3!J186</f>
        <v>0</v>
      </c>
      <c r="L64" s="16">
        <f>Dubbel3!K186</f>
        <v>0</v>
      </c>
      <c r="M64" s="16">
        <f>Dubbel3!L186</f>
        <v>0</v>
      </c>
      <c r="N64" s="16">
        <f>Dubbel3!M186</f>
        <v>0</v>
      </c>
      <c r="O64" s="73">
        <f>Dubbel3!N186</f>
        <v>0</v>
      </c>
      <c r="P64" s="73">
        <f>Dubbel3!O186</f>
        <v>0</v>
      </c>
      <c r="Q64" s="113"/>
    </row>
    <row r="65" spans="1:17" ht="17.100000000000001" customHeight="1" x14ac:dyDescent="0.3">
      <c r="A65" s="16">
        <f t="shared" si="0"/>
        <v>62</v>
      </c>
      <c r="B65" s="9" t="str">
        <f>Dubbel3!A189</f>
        <v>0/0</v>
      </c>
      <c r="C65" s="9">
        <f>Dubbel3!B189</f>
        <v>0</v>
      </c>
      <c r="D65" s="16">
        <f>Dubbel3!C189</f>
        <v>0</v>
      </c>
      <c r="E65" s="16">
        <f>Dubbel3!D189</f>
        <v>0</v>
      </c>
      <c r="F65" s="16">
        <f>Dubbel3!E189</f>
        <v>0</v>
      </c>
      <c r="G65" s="16">
        <f>Dubbel3!F189</f>
        <v>0</v>
      </c>
      <c r="H65" s="16">
        <f>Dubbel3!G189</f>
        <v>0</v>
      </c>
      <c r="I65" s="73">
        <f>Dubbel3!H189</f>
        <v>0</v>
      </c>
      <c r="J65" s="16">
        <f>Dubbel3!I189</f>
        <v>0</v>
      </c>
      <c r="K65" s="16">
        <f>Dubbel3!J189</f>
        <v>0</v>
      </c>
      <c r="L65" s="16">
        <f>Dubbel3!K189</f>
        <v>0</v>
      </c>
      <c r="M65" s="16">
        <f>Dubbel3!L189</f>
        <v>0</v>
      </c>
      <c r="N65" s="16">
        <f>Dubbel3!M189</f>
        <v>0</v>
      </c>
      <c r="O65" s="73">
        <f>Dubbel3!N189</f>
        <v>0</v>
      </c>
      <c r="P65" s="73">
        <f>Dubbel3!O189</f>
        <v>0</v>
      </c>
      <c r="Q65" s="113"/>
    </row>
    <row r="66" spans="1:17" ht="17.100000000000001" customHeight="1" x14ac:dyDescent="0.3">
      <c r="A66" s="16">
        <f t="shared" si="0"/>
        <v>63</v>
      </c>
      <c r="B66" s="9" t="str">
        <f>Dubbel3!A192</f>
        <v>0/0</v>
      </c>
      <c r="C66" s="9">
        <f>Dubbel3!B192</f>
        <v>0</v>
      </c>
      <c r="D66" s="16">
        <f>Dubbel3!C192</f>
        <v>0</v>
      </c>
      <c r="E66" s="16">
        <f>Dubbel3!D192</f>
        <v>0</v>
      </c>
      <c r="F66" s="16">
        <f>Dubbel3!E192</f>
        <v>0</v>
      </c>
      <c r="G66" s="16">
        <f>Dubbel3!F192</f>
        <v>0</v>
      </c>
      <c r="H66" s="16">
        <f>Dubbel3!G192</f>
        <v>0</v>
      </c>
      <c r="I66" s="73">
        <f>Dubbel3!H192</f>
        <v>0</v>
      </c>
      <c r="J66" s="16">
        <f>Dubbel3!I192</f>
        <v>0</v>
      </c>
      <c r="K66" s="16">
        <f>Dubbel3!J192</f>
        <v>0</v>
      </c>
      <c r="L66" s="16">
        <f>Dubbel3!K192</f>
        <v>0</v>
      </c>
      <c r="M66" s="16">
        <f>Dubbel3!L192</f>
        <v>0</v>
      </c>
      <c r="N66" s="16">
        <f>Dubbel3!M192</f>
        <v>0</v>
      </c>
      <c r="O66" s="73">
        <f>Dubbel3!N192</f>
        <v>0</v>
      </c>
      <c r="P66" s="73">
        <f>Dubbel3!O192</f>
        <v>0</v>
      </c>
      <c r="Q66" s="113"/>
    </row>
    <row r="67" spans="1:17" ht="17.100000000000001" customHeight="1" x14ac:dyDescent="0.3">
      <c r="A67" s="16">
        <f t="shared" si="0"/>
        <v>64</v>
      </c>
      <c r="B67" s="9" t="str">
        <f>Dubbel3!A195</f>
        <v>0/0</v>
      </c>
      <c r="C67" s="9">
        <f>Dubbel3!B195</f>
        <v>0</v>
      </c>
      <c r="D67" s="16">
        <f>Dubbel3!C195</f>
        <v>0</v>
      </c>
      <c r="E67" s="16">
        <f>Dubbel3!D195</f>
        <v>0</v>
      </c>
      <c r="F67" s="16">
        <f>Dubbel3!E195</f>
        <v>0</v>
      </c>
      <c r="G67" s="16">
        <f>Dubbel3!F195</f>
        <v>0</v>
      </c>
      <c r="H67" s="16">
        <f>Dubbel3!G195</f>
        <v>0</v>
      </c>
      <c r="I67" s="73">
        <f>Dubbel3!H195</f>
        <v>0</v>
      </c>
      <c r="J67" s="16">
        <f>Dubbel3!I195</f>
        <v>0</v>
      </c>
      <c r="K67" s="16">
        <f>Dubbel3!J195</f>
        <v>0</v>
      </c>
      <c r="L67" s="16">
        <f>Dubbel3!K195</f>
        <v>0</v>
      </c>
      <c r="M67" s="16">
        <f>Dubbel3!L195</f>
        <v>0</v>
      </c>
      <c r="N67" s="16">
        <f>Dubbel3!M195</f>
        <v>0</v>
      </c>
      <c r="O67" s="73">
        <f>Dubbel3!N195</f>
        <v>0</v>
      </c>
      <c r="P67" s="73">
        <f>Dubbel3!O195</f>
        <v>0</v>
      </c>
      <c r="Q67" s="113"/>
    </row>
    <row r="68" spans="1:17" ht="17.100000000000001" customHeight="1" x14ac:dyDescent="0.3">
      <c r="A68" s="16">
        <f t="shared" si="0"/>
        <v>65</v>
      </c>
      <c r="B68" s="9" t="str">
        <f>Dubbel3!A198</f>
        <v>0/0</v>
      </c>
      <c r="C68" s="9">
        <f>Dubbel3!B198</f>
        <v>0</v>
      </c>
      <c r="D68" s="16">
        <f>Dubbel3!C198</f>
        <v>0</v>
      </c>
      <c r="E68" s="16">
        <f>Dubbel3!D198</f>
        <v>0</v>
      </c>
      <c r="F68" s="16">
        <f>Dubbel3!E198</f>
        <v>0</v>
      </c>
      <c r="G68" s="16">
        <f>Dubbel3!F198</f>
        <v>0</v>
      </c>
      <c r="H68" s="16">
        <f>Dubbel3!G198</f>
        <v>0</v>
      </c>
      <c r="I68" s="73">
        <f>Dubbel3!H198</f>
        <v>0</v>
      </c>
      <c r="J68" s="16">
        <f>Dubbel3!I198</f>
        <v>0</v>
      </c>
      <c r="K68" s="16">
        <f>Dubbel3!J198</f>
        <v>0</v>
      </c>
      <c r="L68" s="16">
        <f>Dubbel3!K198</f>
        <v>0</v>
      </c>
      <c r="M68" s="16">
        <f>Dubbel3!L198</f>
        <v>0</v>
      </c>
      <c r="N68" s="16">
        <f>Dubbel3!M198</f>
        <v>0</v>
      </c>
      <c r="O68" s="73">
        <f>Dubbel3!N198</f>
        <v>0</v>
      </c>
      <c r="P68" s="73">
        <f>Dubbel3!O198</f>
        <v>0</v>
      </c>
      <c r="Q68" s="113"/>
    </row>
    <row r="69" spans="1:17" ht="17.100000000000001" customHeight="1" x14ac:dyDescent="0.3">
      <c r="A69" s="16">
        <f t="shared" si="0"/>
        <v>66</v>
      </c>
      <c r="B69" s="9" t="str">
        <f>Dubbel3!A201</f>
        <v>0/0</v>
      </c>
      <c r="C69" s="9">
        <f>Dubbel3!B201</f>
        <v>0</v>
      </c>
      <c r="D69" s="16">
        <f>Dubbel3!C201</f>
        <v>0</v>
      </c>
      <c r="E69" s="16">
        <f>Dubbel3!D201</f>
        <v>0</v>
      </c>
      <c r="F69" s="16">
        <f>Dubbel3!E201</f>
        <v>0</v>
      </c>
      <c r="G69" s="16">
        <f>Dubbel3!F201</f>
        <v>0</v>
      </c>
      <c r="H69" s="16">
        <f>Dubbel3!G201</f>
        <v>0</v>
      </c>
      <c r="I69" s="73">
        <f>Dubbel3!H201</f>
        <v>0</v>
      </c>
      <c r="J69" s="16">
        <f>Dubbel3!I201</f>
        <v>0</v>
      </c>
      <c r="K69" s="16">
        <f>Dubbel3!J201</f>
        <v>0</v>
      </c>
      <c r="L69" s="16">
        <f>Dubbel3!K201</f>
        <v>0</v>
      </c>
      <c r="M69" s="16">
        <f>Dubbel3!L201</f>
        <v>0</v>
      </c>
      <c r="N69" s="16">
        <f>Dubbel3!M201</f>
        <v>0</v>
      </c>
      <c r="O69" s="73">
        <f>Dubbel3!N201</f>
        <v>0</v>
      </c>
      <c r="P69" s="73">
        <f>Dubbel3!O201</f>
        <v>0</v>
      </c>
      <c r="Q69" s="113"/>
    </row>
    <row r="70" spans="1:17" ht="17.100000000000001" customHeight="1" x14ac:dyDescent="0.3">
      <c r="A70" s="16">
        <f t="shared" si="0"/>
        <v>67</v>
      </c>
      <c r="B70" s="9" t="str">
        <f>Dubbel3!A204</f>
        <v>0/0</v>
      </c>
      <c r="C70" s="9">
        <f>Dubbel3!B204</f>
        <v>0</v>
      </c>
      <c r="D70" s="16">
        <f>Dubbel3!C204</f>
        <v>0</v>
      </c>
      <c r="E70" s="16">
        <f>Dubbel3!D204</f>
        <v>0</v>
      </c>
      <c r="F70" s="16">
        <f>Dubbel3!E204</f>
        <v>0</v>
      </c>
      <c r="G70" s="16">
        <f>Dubbel3!F204</f>
        <v>0</v>
      </c>
      <c r="H70" s="16">
        <f>Dubbel3!G204</f>
        <v>0</v>
      </c>
      <c r="I70" s="73">
        <f>Dubbel3!H204</f>
        <v>0</v>
      </c>
      <c r="J70" s="16">
        <f>Dubbel3!I204</f>
        <v>0</v>
      </c>
      <c r="K70" s="16">
        <f>Dubbel3!J204</f>
        <v>0</v>
      </c>
      <c r="L70" s="16">
        <f>Dubbel3!K204</f>
        <v>0</v>
      </c>
      <c r="M70" s="16">
        <f>Dubbel3!L204</f>
        <v>0</v>
      </c>
      <c r="N70" s="16">
        <f>Dubbel3!M204</f>
        <v>0</v>
      </c>
      <c r="O70" s="73">
        <f>Dubbel3!N204</f>
        <v>0</v>
      </c>
      <c r="P70" s="73">
        <f>Dubbel3!O204</f>
        <v>0</v>
      </c>
      <c r="Q70" s="113"/>
    </row>
    <row r="71" spans="1:17" ht="17.100000000000001" customHeight="1" x14ac:dyDescent="0.3">
      <c r="A71" s="16">
        <f t="shared" si="0"/>
        <v>68</v>
      </c>
      <c r="B71" s="9" t="str">
        <f>Dubbel3!A207</f>
        <v>0/0</v>
      </c>
      <c r="C71" s="9">
        <f>Dubbel3!B207</f>
        <v>0</v>
      </c>
      <c r="D71" s="16">
        <f>Dubbel3!C207</f>
        <v>0</v>
      </c>
      <c r="E71" s="16">
        <f>Dubbel3!D207</f>
        <v>0</v>
      </c>
      <c r="F71" s="16">
        <f>Dubbel3!E207</f>
        <v>0</v>
      </c>
      <c r="G71" s="16">
        <f>Dubbel3!F207</f>
        <v>0</v>
      </c>
      <c r="H71" s="16">
        <f>Dubbel3!G207</f>
        <v>0</v>
      </c>
      <c r="I71" s="73">
        <f>Dubbel3!H207</f>
        <v>0</v>
      </c>
      <c r="J71" s="16">
        <f>Dubbel3!I207</f>
        <v>0</v>
      </c>
      <c r="K71" s="16">
        <f>Dubbel3!J207</f>
        <v>0</v>
      </c>
      <c r="L71" s="16">
        <f>Dubbel3!K207</f>
        <v>0</v>
      </c>
      <c r="M71" s="16">
        <f>Dubbel3!L207</f>
        <v>0</v>
      </c>
      <c r="N71" s="16">
        <f>Dubbel3!M207</f>
        <v>0</v>
      </c>
      <c r="O71" s="73">
        <f>Dubbel3!N207</f>
        <v>0</v>
      </c>
      <c r="P71" s="73">
        <f>Dubbel3!O207</f>
        <v>0</v>
      </c>
      <c r="Q71" s="113"/>
    </row>
    <row r="72" spans="1:17" ht="17.100000000000001" customHeight="1" x14ac:dyDescent="0.3">
      <c r="A72" s="16">
        <f t="shared" si="0"/>
        <v>69</v>
      </c>
      <c r="B72" s="9" t="str">
        <f>Dubbel3!A210</f>
        <v>0/0</v>
      </c>
      <c r="C72" s="9">
        <f>Dubbel3!B210</f>
        <v>0</v>
      </c>
      <c r="D72" s="16">
        <f>Dubbel3!C210</f>
        <v>0</v>
      </c>
      <c r="E72" s="16">
        <f>Dubbel3!D210</f>
        <v>0</v>
      </c>
      <c r="F72" s="16">
        <f>Dubbel3!E210</f>
        <v>0</v>
      </c>
      <c r="G72" s="16">
        <f>Dubbel3!F210</f>
        <v>0</v>
      </c>
      <c r="H72" s="16">
        <f>Dubbel3!G210</f>
        <v>0</v>
      </c>
      <c r="I72" s="73">
        <f>Dubbel3!H210</f>
        <v>0</v>
      </c>
      <c r="J72" s="16">
        <f>Dubbel3!I210</f>
        <v>0</v>
      </c>
      <c r="K72" s="16">
        <f>Dubbel3!J210</f>
        <v>0</v>
      </c>
      <c r="L72" s="16">
        <f>Dubbel3!K210</f>
        <v>0</v>
      </c>
      <c r="M72" s="16">
        <f>Dubbel3!L210</f>
        <v>0</v>
      </c>
      <c r="N72" s="16">
        <f>Dubbel3!M210</f>
        <v>0</v>
      </c>
      <c r="O72" s="73">
        <f>Dubbel3!N210</f>
        <v>0</v>
      </c>
      <c r="P72" s="73">
        <f>Dubbel3!O210</f>
        <v>0</v>
      </c>
      <c r="Q72" s="113"/>
    </row>
    <row r="73" spans="1:17" ht="17.100000000000001" customHeight="1" x14ac:dyDescent="0.3">
      <c r="A73" s="16">
        <f t="shared" si="0"/>
        <v>70</v>
      </c>
      <c r="B73" s="9" t="str">
        <f>Dubbel3!A213</f>
        <v>0/0</v>
      </c>
      <c r="C73" s="9">
        <f>Dubbel3!B213</f>
        <v>0</v>
      </c>
      <c r="D73" s="16">
        <f>Dubbel3!C213</f>
        <v>0</v>
      </c>
      <c r="E73" s="16">
        <f>Dubbel3!D213</f>
        <v>0</v>
      </c>
      <c r="F73" s="16">
        <f>Dubbel3!E213</f>
        <v>0</v>
      </c>
      <c r="G73" s="16">
        <f>Dubbel3!F213</f>
        <v>0</v>
      </c>
      <c r="H73" s="16">
        <f>Dubbel3!G213</f>
        <v>0</v>
      </c>
      <c r="I73" s="73">
        <f>Dubbel3!H213</f>
        <v>0</v>
      </c>
      <c r="J73" s="16">
        <f>Dubbel3!I213</f>
        <v>0</v>
      </c>
      <c r="K73" s="16">
        <f>Dubbel3!J213</f>
        <v>0</v>
      </c>
      <c r="L73" s="16">
        <f>Dubbel3!K213</f>
        <v>0</v>
      </c>
      <c r="M73" s="16">
        <f>Dubbel3!L213</f>
        <v>0</v>
      </c>
      <c r="N73" s="16">
        <f>Dubbel3!M213</f>
        <v>0</v>
      </c>
      <c r="O73" s="73">
        <f>Dubbel3!N213</f>
        <v>0</v>
      </c>
      <c r="P73" s="73">
        <f>Dubbel3!O213</f>
        <v>0</v>
      </c>
      <c r="Q73" s="113"/>
    </row>
    <row r="74" spans="1:17" ht="15.6" x14ac:dyDescent="0.3">
      <c r="A74" s="16">
        <f t="shared" ref="A74:A103" si="1">IF(B74="0/0",ROW(71:71),IF(P74=P70,A70,IF(P74=P71,A71,IF(P74=P72,A72,IF(P74=P73,A73,ROW(71:71))))))</f>
        <v>71</v>
      </c>
      <c r="B74" s="9" t="str">
        <f>Dubbel3!A216</f>
        <v>0/0</v>
      </c>
      <c r="C74" s="9">
        <f>Dubbel3!B216</f>
        <v>0</v>
      </c>
      <c r="D74" s="16">
        <f>Dubbel3!C216</f>
        <v>0</v>
      </c>
      <c r="E74" s="16">
        <f>Dubbel3!D216</f>
        <v>0</v>
      </c>
      <c r="F74" s="16">
        <f>Dubbel3!E216</f>
        <v>0</v>
      </c>
      <c r="G74" s="16">
        <f>Dubbel3!F216</f>
        <v>0</v>
      </c>
      <c r="H74" s="16">
        <f>Dubbel3!G216</f>
        <v>0</v>
      </c>
      <c r="I74" s="73">
        <f>Dubbel3!H216</f>
        <v>0</v>
      </c>
      <c r="J74" s="16">
        <f>Dubbel3!I216</f>
        <v>0</v>
      </c>
      <c r="K74" s="16">
        <f>Dubbel3!J216</f>
        <v>0</v>
      </c>
      <c r="L74" s="16">
        <f>Dubbel3!K216</f>
        <v>0</v>
      </c>
      <c r="M74" s="16">
        <f>Dubbel3!L216</f>
        <v>0</v>
      </c>
      <c r="N74" s="16">
        <f>Dubbel3!M216</f>
        <v>0</v>
      </c>
      <c r="O74" s="73">
        <f>Dubbel3!N216</f>
        <v>0</v>
      </c>
      <c r="P74" s="73">
        <f>Dubbel3!O216</f>
        <v>0</v>
      </c>
      <c r="Q74" s="113"/>
    </row>
    <row r="75" spans="1:17" ht="15.6" x14ac:dyDescent="0.3">
      <c r="A75" s="16">
        <f t="shared" si="1"/>
        <v>72</v>
      </c>
      <c r="B75" s="9" t="str">
        <f>Dubbel3!A219</f>
        <v>0/0</v>
      </c>
      <c r="C75" s="9">
        <f>Dubbel3!B219</f>
        <v>0</v>
      </c>
      <c r="D75" s="16">
        <f>Dubbel3!C219</f>
        <v>0</v>
      </c>
      <c r="E75" s="16">
        <f>Dubbel3!D219</f>
        <v>0</v>
      </c>
      <c r="F75" s="16">
        <f>Dubbel3!E219</f>
        <v>0</v>
      </c>
      <c r="G75" s="16">
        <f>Dubbel3!F219</f>
        <v>0</v>
      </c>
      <c r="H75" s="16">
        <f>Dubbel3!G219</f>
        <v>0</v>
      </c>
      <c r="I75" s="73">
        <f>Dubbel3!H219</f>
        <v>0</v>
      </c>
      <c r="J75" s="16">
        <f>Dubbel3!I219</f>
        <v>0</v>
      </c>
      <c r="K75" s="16">
        <f>Dubbel3!J219</f>
        <v>0</v>
      </c>
      <c r="L75" s="16">
        <f>Dubbel3!K219</f>
        <v>0</v>
      </c>
      <c r="M75" s="16">
        <f>Dubbel3!L219</f>
        <v>0</v>
      </c>
      <c r="N75" s="16">
        <f>Dubbel3!M219</f>
        <v>0</v>
      </c>
      <c r="O75" s="73">
        <f>Dubbel3!N219</f>
        <v>0</v>
      </c>
      <c r="P75" s="73">
        <f>Dubbel3!O219</f>
        <v>0</v>
      </c>
      <c r="Q75" s="113"/>
    </row>
    <row r="76" spans="1:17" ht="15.6" x14ac:dyDescent="0.3">
      <c r="A76" s="16">
        <f t="shared" si="1"/>
        <v>73</v>
      </c>
      <c r="B76" s="9" t="str">
        <f>Dubbel3!A222</f>
        <v>0/0</v>
      </c>
      <c r="C76" s="9">
        <f>Dubbel3!B222</f>
        <v>0</v>
      </c>
      <c r="D76" s="16">
        <f>Dubbel3!C222</f>
        <v>0</v>
      </c>
      <c r="E76" s="16">
        <f>Dubbel3!D222</f>
        <v>0</v>
      </c>
      <c r="F76" s="16">
        <f>Dubbel3!E222</f>
        <v>0</v>
      </c>
      <c r="G76" s="16">
        <f>Dubbel3!F222</f>
        <v>0</v>
      </c>
      <c r="H76" s="16">
        <f>Dubbel3!G222</f>
        <v>0</v>
      </c>
      <c r="I76" s="73">
        <f>Dubbel3!H222</f>
        <v>0</v>
      </c>
      <c r="J76" s="16">
        <f>Dubbel3!I222</f>
        <v>0</v>
      </c>
      <c r="K76" s="16">
        <f>Dubbel3!J222</f>
        <v>0</v>
      </c>
      <c r="L76" s="16">
        <f>Dubbel3!K222</f>
        <v>0</v>
      </c>
      <c r="M76" s="16">
        <f>Dubbel3!L222</f>
        <v>0</v>
      </c>
      <c r="N76" s="16">
        <f>Dubbel3!M222</f>
        <v>0</v>
      </c>
      <c r="O76" s="73">
        <f>Dubbel3!N222</f>
        <v>0</v>
      </c>
      <c r="P76" s="73">
        <f>Dubbel3!O222</f>
        <v>0</v>
      </c>
      <c r="Q76" s="113"/>
    </row>
    <row r="77" spans="1:17" ht="15.6" x14ac:dyDescent="0.3">
      <c r="A77" s="16">
        <f t="shared" si="1"/>
        <v>74</v>
      </c>
      <c r="B77" s="9" t="str">
        <f>Dubbel3!A225</f>
        <v>0/0</v>
      </c>
      <c r="C77" s="9">
        <f>Dubbel3!B225</f>
        <v>0</v>
      </c>
      <c r="D77" s="16">
        <f>Dubbel3!C225</f>
        <v>0</v>
      </c>
      <c r="E77" s="16">
        <f>Dubbel3!D225</f>
        <v>0</v>
      </c>
      <c r="F77" s="16">
        <f>Dubbel3!E225</f>
        <v>0</v>
      </c>
      <c r="G77" s="16">
        <f>Dubbel3!F225</f>
        <v>0</v>
      </c>
      <c r="H77" s="16">
        <f>Dubbel3!G225</f>
        <v>0</v>
      </c>
      <c r="I77" s="73">
        <f>Dubbel3!H225</f>
        <v>0</v>
      </c>
      <c r="J77" s="16">
        <f>Dubbel3!I225</f>
        <v>0</v>
      </c>
      <c r="K77" s="16">
        <f>Dubbel3!J225</f>
        <v>0</v>
      </c>
      <c r="L77" s="16">
        <f>Dubbel3!K225</f>
        <v>0</v>
      </c>
      <c r="M77" s="16">
        <f>Dubbel3!L225</f>
        <v>0</v>
      </c>
      <c r="N77" s="16">
        <f>Dubbel3!M225</f>
        <v>0</v>
      </c>
      <c r="O77" s="73">
        <f>Dubbel3!N225</f>
        <v>0</v>
      </c>
      <c r="P77" s="73">
        <f>Dubbel3!O225</f>
        <v>0</v>
      </c>
      <c r="Q77" s="113"/>
    </row>
    <row r="78" spans="1:17" ht="15.6" x14ac:dyDescent="0.3">
      <c r="A78" s="16">
        <f t="shared" si="1"/>
        <v>75</v>
      </c>
      <c r="B78" s="9" t="str">
        <f>Dubbel3!A228</f>
        <v>0/0</v>
      </c>
      <c r="C78" s="9">
        <f>Dubbel3!B228</f>
        <v>0</v>
      </c>
      <c r="D78" s="16">
        <f>Dubbel3!C228</f>
        <v>0</v>
      </c>
      <c r="E78" s="16">
        <f>Dubbel3!D228</f>
        <v>0</v>
      </c>
      <c r="F78" s="16">
        <f>Dubbel3!E228</f>
        <v>0</v>
      </c>
      <c r="G78" s="16">
        <f>Dubbel3!F228</f>
        <v>0</v>
      </c>
      <c r="H78" s="16">
        <f>Dubbel3!G228</f>
        <v>0</v>
      </c>
      <c r="I78" s="73">
        <f>Dubbel3!H228</f>
        <v>0</v>
      </c>
      <c r="J78" s="16">
        <f>Dubbel3!I228</f>
        <v>0</v>
      </c>
      <c r="K78" s="16">
        <f>Dubbel3!J228</f>
        <v>0</v>
      </c>
      <c r="L78" s="16">
        <f>Dubbel3!K228</f>
        <v>0</v>
      </c>
      <c r="M78" s="16">
        <f>Dubbel3!L228</f>
        <v>0</v>
      </c>
      <c r="N78" s="16">
        <f>Dubbel3!M228</f>
        <v>0</v>
      </c>
      <c r="O78" s="73">
        <f>Dubbel3!N228</f>
        <v>0</v>
      </c>
      <c r="P78" s="73">
        <f>Dubbel3!O228</f>
        <v>0</v>
      </c>
      <c r="Q78" s="113"/>
    </row>
    <row r="79" spans="1:17" ht="15.6" x14ac:dyDescent="0.3">
      <c r="A79" s="16">
        <f t="shared" si="1"/>
        <v>76</v>
      </c>
      <c r="B79" s="9" t="str">
        <f>Dubbel3!A231</f>
        <v>0/0</v>
      </c>
      <c r="C79" s="9">
        <f>Dubbel3!B231</f>
        <v>0</v>
      </c>
      <c r="D79" s="16">
        <f>Dubbel3!C231</f>
        <v>0</v>
      </c>
      <c r="E79" s="16">
        <f>Dubbel3!D231</f>
        <v>0</v>
      </c>
      <c r="F79" s="16">
        <f>Dubbel3!E231</f>
        <v>0</v>
      </c>
      <c r="G79" s="16">
        <f>Dubbel3!F231</f>
        <v>0</v>
      </c>
      <c r="H79" s="16">
        <f>Dubbel3!G231</f>
        <v>0</v>
      </c>
      <c r="I79" s="73">
        <f>Dubbel3!H231</f>
        <v>0</v>
      </c>
      <c r="J79" s="16">
        <f>Dubbel3!I231</f>
        <v>0</v>
      </c>
      <c r="K79" s="16">
        <f>Dubbel3!J231</f>
        <v>0</v>
      </c>
      <c r="L79" s="16">
        <f>Dubbel3!K231</f>
        <v>0</v>
      </c>
      <c r="M79" s="16">
        <f>Dubbel3!L231</f>
        <v>0</v>
      </c>
      <c r="N79" s="16">
        <f>Dubbel3!M231</f>
        <v>0</v>
      </c>
      <c r="O79" s="73">
        <f>Dubbel3!N231</f>
        <v>0</v>
      </c>
      <c r="P79" s="73">
        <f>Dubbel3!O231</f>
        <v>0</v>
      </c>
      <c r="Q79" s="113"/>
    </row>
    <row r="80" spans="1:17" ht="15.6" x14ac:dyDescent="0.3">
      <c r="A80" s="16">
        <f t="shared" si="1"/>
        <v>77</v>
      </c>
      <c r="B80" s="9" t="str">
        <f>Dubbel3!A234</f>
        <v>0/0</v>
      </c>
      <c r="C80" s="9">
        <f>Dubbel3!B234</f>
        <v>0</v>
      </c>
      <c r="D80" s="16">
        <f>Dubbel3!C234</f>
        <v>0</v>
      </c>
      <c r="E80" s="16">
        <f>Dubbel3!D234</f>
        <v>0</v>
      </c>
      <c r="F80" s="16">
        <f>Dubbel3!E234</f>
        <v>0</v>
      </c>
      <c r="G80" s="16">
        <f>Dubbel3!F234</f>
        <v>0</v>
      </c>
      <c r="H80" s="16">
        <f>Dubbel3!G234</f>
        <v>0</v>
      </c>
      <c r="I80" s="73">
        <f>Dubbel3!H234</f>
        <v>0</v>
      </c>
      <c r="J80" s="16">
        <f>Dubbel3!I234</f>
        <v>0</v>
      </c>
      <c r="K80" s="16">
        <f>Dubbel3!J234</f>
        <v>0</v>
      </c>
      <c r="L80" s="16">
        <f>Dubbel3!K234</f>
        <v>0</v>
      </c>
      <c r="M80" s="16">
        <f>Dubbel3!L234</f>
        <v>0</v>
      </c>
      <c r="N80" s="16">
        <f>Dubbel3!M234</f>
        <v>0</v>
      </c>
      <c r="O80" s="73">
        <f>Dubbel3!N234</f>
        <v>0</v>
      </c>
      <c r="P80" s="73">
        <f>Dubbel3!O234</f>
        <v>0</v>
      </c>
      <c r="Q80" s="113"/>
    </row>
    <row r="81" spans="1:17" ht="15.6" x14ac:dyDescent="0.3">
      <c r="A81" s="16">
        <f t="shared" si="1"/>
        <v>78</v>
      </c>
      <c r="B81" s="9" t="str">
        <f>Dubbel3!A237</f>
        <v>0/0</v>
      </c>
      <c r="C81" s="9">
        <f>Dubbel3!B237</f>
        <v>0</v>
      </c>
      <c r="D81" s="16">
        <f>Dubbel3!C237</f>
        <v>0</v>
      </c>
      <c r="E81" s="16">
        <f>Dubbel3!D237</f>
        <v>0</v>
      </c>
      <c r="F81" s="16">
        <f>Dubbel3!E237</f>
        <v>0</v>
      </c>
      <c r="G81" s="16">
        <f>Dubbel3!F237</f>
        <v>0</v>
      </c>
      <c r="H81" s="16">
        <f>Dubbel3!G237</f>
        <v>0</v>
      </c>
      <c r="I81" s="73">
        <f>Dubbel3!H237</f>
        <v>0</v>
      </c>
      <c r="J81" s="16">
        <f>Dubbel3!I237</f>
        <v>0</v>
      </c>
      <c r="K81" s="16">
        <f>Dubbel3!J237</f>
        <v>0</v>
      </c>
      <c r="L81" s="16">
        <f>Dubbel3!K237</f>
        <v>0</v>
      </c>
      <c r="M81" s="16">
        <f>Dubbel3!L237</f>
        <v>0</v>
      </c>
      <c r="N81" s="16">
        <f>Dubbel3!M237</f>
        <v>0</v>
      </c>
      <c r="O81" s="73">
        <f>Dubbel3!N237</f>
        <v>0</v>
      </c>
      <c r="P81" s="73">
        <f>Dubbel3!O237</f>
        <v>0</v>
      </c>
      <c r="Q81" s="113"/>
    </row>
    <row r="82" spans="1:17" ht="15.6" x14ac:dyDescent="0.3">
      <c r="A82" s="16">
        <f t="shared" si="1"/>
        <v>79</v>
      </c>
      <c r="B82" s="9" t="str">
        <f>Dubbel3!A240</f>
        <v>0/0</v>
      </c>
      <c r="C82" s="9">
        <f>Dubbel3!B240</f>
        <v>0</v>
      </c>
      <c r="D82" s="16">
        <f>Dubbel3!C240</f>
        <v>0</v>
      </c>
      <c r="E82" s="16">
        <f>Dubbel3!D240</f>
        <v>0</v>
      </c>
      <c r="F82" s="16">
        <f>Dubbel3!E240</f>
        <v>0</v>
      </c>
      <c r="G82" s="16">
        <f>Dubbel3!F240</f>
        <v>0</v>
      </c>
      <c r="H82" s="16">
        <f>Dubbel3!G240</f>
        <v>0</v>
      </c>
      <c r="I82" s="73">
        <f>Dubbel3!H240</f>
        <v>0</v>
      </c>
      <c r="J82" s="16">
        <f>Dubbel3!I240</f>
        <v>0</v>
      </c>
      <c r="K82" s="16">
        <f>Dubbel3!J240</f>
        <v>0</v>
      </c>
      <c r="L82" s="16">
        <f>Dubbel3!K240</f>
        <v>0</v>
      </c>
      <c r="M82" s="16">
        <f>Dubbel3!L240</f>
        <v>0</v>
      </c>
      <c r="N82" s="16">
        <f>Dubbel3!M240</f>
        <v>0</v>
      </c>
      <c r="O82" s="73">
        <f>Dubbel3!N240</f>
        <v>0</v>
      </c>
      <c r="P82" s="73">
        <f>Dubbel3!O240</f>
        <v>0</v>
      </c>
      <c r="Q82" s="113"/>
    </row>
    <row r="83" spans="1:17" ht="15.6" x14ac:dyDescent="0.3">
      <c r="A83" s="16">
        <f t="shared" si="1"/>
        <v>80</v>
      </c>
      <c r="B83" s="9" t="str">
        <f>Dubbel3!A243</f>
        <v>0/0</v>
      </c>
      <c r="C83" s="9">
        <f>Dubbel3!B243</f>
        <v>0</v>
      </c>
      <c r="D83" s="16">
        <f>Dubbel3!C243</f>
        <v>0</v>
      </c>
      <c r="E83" s="16">
        <f>Dubbel3!D243</f>
        <v>0</v>
      </c>
      <c r="F83" s="16">
        <f>Dubbel3!E243</f>
        <v>0</v>
      </c>
      <c r="G83" s="16">
        <f>Dubbel3!F243</f>
        <v>0</v>
      </c>
      <c r="H83" s="16">
        <f>Dubbel3!G243</f>
        <v>0</v>
      </c>
      <c r="I83" s="73">
        <f>Dubbel3!H243</f>
        <v>0</v>
      </c>
      <c r="J83" s="16">
        <f>Dubbel3!I243</f>
        <v>0</v>
      </c>
      <c r="K83" s="16">
        <f>Dubbel3!J243</f>
        <v>0</v>
      </c>
      <c r="L83" s="16">
        <f>Dubbel3!K243</f>
        <v>0</v>
      </c>
      <c r="M83" s="16">
        <f>Dubbel3!L243</f>
        <v>0</v>
      </c>
      <c r="N83" s="16">
        <f>Dubbel3!M243</f>
        <v>0</v>
      </c>
      <c r="O83" s="73">
        <f>Dubbel3!N243</f>
        <v>0</v>
      </c>
      <c r="P83" s="73">
        <f>Dubbel3!O243</f>
        <v>0</v>
      </c>
      <c r="Q83" s="113"/>
    </row>
    <row r="84" spans="1:17" ht="15.6" x14ac:dyDescent="0.3">
      <c r="A84" s="16">
        <f t="shared" si="1"/>
        <v>81</v>
      </c>
      <c r="B84" s="9" t="str">
        <f>Dubbel3!A246</f>
        <v>0/0</v>
      </c>
      <c r="C84" s="9">
        <f>Dubbel3!B246</f>
        <v>0</v>
      </c>
      <c r="D84" s="16">
        <f>Dubbel3!C246</f>
        <v>0</v>
      </c>
      <c r="E84" s="16">
        <f>Dubbel3!D246</f>
        <v>0</v>
      </c>
      <c r="F84" s="16">
        <f>Dubbel3!E246</f>
        <v>0</v>
      </c>
      <c r="G84" s="16">
        <f>Dubbel3!F246</f>
        <v>0</v>
      </c>
      <c r="H84" s="16">
        <f>Dubbel3!G246</f>
        <v>0</v>
      </c>
      <c r="I84" s="73">
        <f>Dubbel3!H246</f>
        <v>0</v>
      </c>
      <c r="J84" s="16">
        <f>Dubbel3!I246</f>
        <v>0</v>
      </c>
      <c r="K84" s="16">
        <f>Dubbel3!J246</f>
        <v>0</v>
      </c>
      <c r="L84" s="16">
        <f>Dubbel3!K246</f>
        <v>0</v>
      </c>
      <c r="M84" s="16">
        <f>Dubbel3!L246</f>
        <v>0</v>
      </c>
      <c r="N84" s="16">
        <f>Dubbel3!M246</f>
        <v>0</v>
      </c>
      <c r="O84" s="73">
        <f>Dubbel3!N246</f>
        <v>0</v>
      </c>
      <c r="P84" s="73">
        <f>Dubbel3!O246</f>
        <v>0</v>
      </c>
      <c r="Q84" s="113"/>
    </row>
    <row r="85" spans="1:17" ht="15.6" x14ac:dyDescent="0.3">
      <c r="A85" s="16">
        <f t="shared" si="1"/>
        <v>82</v>
      </c>
      <c r="B85" s="9" t="str">
        <f>Dubbel3!A249</f>
        <v>0/0</v>
      </c>
      <c r="C85" s="9">
        <f>Dubbel3!B249</f>
        <v>0</v>
      </c>
      <c r="D85" s="16">
        <f>Dubbel3!C249</f>
        <v>0</v>
      </c>
      <c r="E85" s="16">
        <f>Dubbel3!D249</f>
        <v>0</v>
      </c>
      <c r="F85" s="16">
        <f>Dubbel3!E249</f>
        <v>0</v>
      </c>
      <c r="G85" s="16">
        <f>Dubbel3!F249</f>
        <v>0</v>
      </c>
      <c r="H85" s="16">
        <f>Dubbel3!G249</f>
        <v>0</v>
      </c>
      <c r="I85" s="73">
        <f>Dubbel3!H249</f>
        <v>0</v>
      </c>
      <c r="J85" s="16">
        <f>Dubbel3!I249</f>
        <v>0</v>
      </c>
      <c r="K85" s="16">
        <f>Dubbel3!J249</f>
        <v>0</v>
      </c>
      <c r="L85" s="16">
        <f>Dubbel3!K249</f>
        <v>0</v>
      </c>
      <c r="M85" s="16">
        <f>Dubbel3!L249</f>
        <v>0</v>
      </c>
      <c r="N85" s="16">
        <f>Dubbel3!M249</f>
        <v>0</v>
      </c>
      <c r="O85" s="73">
        <f>Dubbel3!N249</f>
        <v>0</v>
      </c>
      <c r="P85" s="73">
        <f>Dubbel3!O249</f>
        <v>0</v>
      </c>
      <c r="Q85" s="113"/>
    </row>
    <row r="86" spans="1:17" ht="15.6" x14ac:dyDescent="0.3">
      <c r="A86" s="16">
        <f t="shared" si="1"/>
        <v>83</v>
      </c>
      <c r="B86" s="9" t="str">
        <f>Dubbel3!A252</f>
        <v>0/0</v>
      </c>
      <c r="C86" s="9">
        <f>Dubbel3!B252</f>
        <v>0</v>
      </c>
      <c r="D86" s="16">
        <f>Dubbel3!C252</f>
        <v>0</v>
      </c>
      <c r="E86" s="16">
        <f>Dubbel3!D252</f>
        <v>0</v>
      </c>
      <c r="F86" s="16">
        <f>Dubbel3!E252</f>
        <v>0</v>
      </c>
      <c r="G86" s="16">
        <f>Dubbel3!F252</f>
        <v>0</v>
      </c>
      <c r="H86" s="16">
        <f>Dubbel3!G252</f>
        <v>0</v>
      </c>
      <c r="I86" s="73">
        <f>Dubbel3!H252</f>
        <v>0</v>
      </c>
      <c r="J86" s="16">
        <f>Dubbel3!I252</f>
        <v>0</v>
      </c>
      <c r="K86" s="16">
        <f>Dubbel3!J252</f>
        <v>0</v>
      </c>
      <c r="L86" s="16">
        <f>Dubbel3!K252</f>
        <v>0</v>
      </c>
      <c r="M86" s="16">
        <f>Dubbel3!L252</f>
        <v>0</v>
      </c>
      <c r="N86" s="16">
        <f>Dubbel3!M252</f>
        <v>0</v>
      </c>
      <c r="O86" s="73">
        <f>Dubbel3!N252</f>
        <v>0</v>
      </c>
      <c r="P86" s="73">
        <f>Dubbel3!O252</f>
        <v>0</v>
      </c>
      <c r="Q86" s="113"/>
    </row>
    <row r="87" spans="1:17" ht="15.6" x14ac:dyDescent="0.3">
      <c r="A87" s="16">
        <f t="shared" si="1"/>
        <v>84</v>
      </c>
      <c r="B87" s="9" t="str">
        <f>Dubbel3!A255</f>
        <v>0/0</v>
      </c>
      <c r="C87" s="9">
        <f>Dubbel3!B255</f>
        <v>0</v>
      </c>
      <c r="D87" s="16">
        <f>Dubbel3!C255</f>
        <v>0</v>
      </c>
      <c r="E87" s="16">
        <f>Dubbel3!D255</f>
        <v>0</v>
      </c>
      <c r="F87" s="16">
        <f>Dubbel3!E255</f>
        <v>0</v>
      </c>
      <c r="G87" s="16">
        <f>Dubbel3!F255</f>
        <v>0</v>
      </c>
      <c r="H87" s="16">
        <f>Dubbel3!G255</f>
        <v>0</v>
      </c>
      <c r="I87" s="73">
        <f>Dubbel3!H255</f>
        <v>0</v>
      </c>
      <c r="J87" s="16">
        <f>Dubbel3!I255</f>
        <v>0</v>
      </c>
      <c r="K87" s="16">
        <f>Dubbel3!J255</f>
        <v>0</v>
      </c>
      <c r="L87" s="16">
        <f>Dubbel3!K255</f>
        <v>0</v>
      </c>
      <c r="M87" s="16">
        <f>Dubbel3!L255</f>
        <v>0</v>
      </c>
      <c r="N87" s="16">
        <f>Dubbel3!M255</f>
        <v>0</v>
      </c>
      <c r="O87" s="73">
        <f>Dubbel3!N255</f>
        <v>0</v>
      </c>
      <c r="P87" s="73">
        <f>Dubbel3!O255</f>
        <v>0</v>
      </c>
      <c r="Q87" s="113"/>
    </row>
    <row r="88" spans="1:17" ht="15.6" x14ac:dyDescent="0.3">
      <c r="A88" s="16">
        <f t="shared" si="1"/>
        <v>85</v>
      </c>
      <c r="B88" s="9" t="str">
        <f>Dubbel3!A258</f>
        <v>0/0</v>
      </c>
      <c r="C88" s="9">
        <f>Dubbel3!B258</f>
        <v>0</v>
      </c>
      <c r="D88" s="16">
        <f>Dubbel3!C258</f>
        <v>0</v>
      </c>
      <c r="E88" s="16">
        <f>Dubbel3!D258</f>
        <v>0</v>
      </c>
      <c r="F88" s="16">
        <f>Dubbel3!E258</f>
        <v>0</v>
      </c>
      <c r="G88" s="16">
        <f>Dubbel3!F258</f>
        <v>0</v>
      </c>
      <c r="H88" s="16">
        <f>Dubbel3!G258</f>
        <v>0</v>
      </c>
      <c r="I88" s="73">
        <f>Dubbel3!H258</f>
        <v>0</v>
      </c>
      <c r="J88" s="16">
        <f>Dubbel3!I258</f>
        <v>0</v>
      </c>
      <c r="K88" s="16">
        <f>Dubbel3!J258</f>
        <v>0</v>
      </c>
      <c r="L88" s="16">
        <f>Dubbel3!K258</f>
        <v>0</v>
      </c>
      <c r="M88" s="16">
        <f>Dubbel3!L258</f>
        <v>0</v>
      </c>
      <c r="N88" s="16">
        <f>Dubbel3!M258</f>
        <v>0</v>
      </c>
      <c r="O88" s="73">
        <f>Dubbel3!N258</f>
        <v>0</v>
      </c>
      <c r="P88" s="73">
        <f>Dubbel3!O258</f>
        <v>0</v>
      </c>
      <c r="Q88" s="113"/>
    </row>
    <row r="89" spans="1:17" ht="15.6" x14ac:dyDescent="0.3">
      <c r="A89" s="16">
        <f t="shared" si="1"/>
        <v>86</v>
      </c>
      <c r="B89" s="9" t="str">
        <f>Dubbel3!A261</f>
        <v>0/0</v>
      </c>
      <c r="C89" s="9">
        <f>Dubbel3!B261</f>
        <v>0</v>
      </c>
      <c r="D89" s="16">
        <f>Dubbel3!C261</f>
        <v>0</v>
      </c>
      <c r="E89" s="16">
        <f>Dubbel3!D261</f>
        <v>0</v>
      </c>
      <c r="F89" s="16">
        <f>Dubbel3!E261</f>
        <v>0</v>
      </c>
      <c r="G89" s="16">
        <f>Dubbel3!F261</f>
        <v>0</v>
      </c>
      <c r="H89" s="16">
        <f>Dubbel3!G261</f>
        <v>0</v>
      </c>
      <c r="I89" s="73">
        <f>Dubbel3!H261</f>
        <v>0</v>
      </c>
      <c r="J89" s="16">
        <f>Dubbel3!I261</f>
        <v>0</v>
      </c>
      <c r="K89" s="16">
        <f>Dubbel3!J261</f>
        <v>0</v>
      </c>
      <c r="L89" s="16">
        <f>Dubbel3!K261</f>
        <v>0</v>
      </c>
      <c r="M89" s="16">
        <f>Dubbel3!L261</f>
        <v>0</v>
      </c>
      <c r="N89" s="16">
        <f>Dubbel3!M261</f>
        <v>0</v>
      </c>
      <c r="O89" s="73">
        <f>Dubbel3!N261</f>
        <v>0</v>
      </c>
      <c r="P89" s="73">
        <f>Dubbel3!O261</f>
        <v>0</v>
      </c>
      <c r="Q89" s="113"/>
    </row>
    <row r="90" spans="1:17" ht="15.6" x14ac:dyDescent="0.3">
      <c r="A90" s="16">
        <f t="shared" si="1"/>
        <v>87</v>
      </c>
      <c r="B90" s="9" t="str">
        <f>Dubbel3!A264</f>
        <v>0/0</v>
      </c>
      <c r="C90" s="9">
        <f>Dubbel3!B264</f>
        <v>0</v>
      </c>
      <c r="D90" s="16">
        <f>Dubbel3!C264</f>
        <v>0</v>
      </c>
      <c r="E90" s="16">
        <f>Dubbel3!D264</f>
        <v>0</v>
      </c>
      <c r="F90" s="16">
        <f>Dubbel3!E264</f>
        <v>0</v>
      </c>
      <c r="G90" s="16">
        <f>Dubbel3!F264</f>
        <v>0</v>
      </c>
      <c r="H90" s="16">
        <f>Dubbel3!G264</f>
        <v>0</v>
      </c>
      <c r="I90" s="73">
        <f>Dubbel3!H264</f>
        <v>0</v>
      </c>
      <c r="J90" s="16">
        <f>Dubbel3!I264</f>
        <v>0</v>
      </c>
      <c r="K90" s="16">
        <f>Dubbel3!J264</f>
        <v>0</v>
      </c>
      <c r="L90" s="16">
        <f>Dubbel3!K264</f>
        <v>0</v>
      </c>
      <c r="M90" s="16">
        <f>Dubbel3!L264</f>
        <v>0</v>
      </c>
      <c r="N90" s="16">
        <f>Dubbel3!M264</f>
        <v>0</v>
      </c>
      <c r="O90" s="73">
        <f>Dubbel3!N264</f>
        <v>0</v>
      </c>
      <c r="P90" s="73">
        <f>Dubbel3!O264</f>
        <v>0</v>
      </c>
      <c r="Q90" s="113"/>
    </row>
    <row r="91" spans="1:17" ht="15.6" x14ac:dyDescent="0.3">
      <c r="A91" s="16">
        <f t="shared" si="1"/>
        <v>88</v>
      </c>
      <c r="B91" s="9" t="str">
        <f>Dubbel3!A267</f>
        <v>0/0</v>
      </c>
      <c r="C91" s="9">
        <f>Dubbel3!B267</f>
        <v>0</v>
      </c>
      <c r="D91" s="16">
        <f>Dubbel3!C267</f>
        <v>0</v>
      </c>
      <c r="E91" s="16">
        <f>Dubbel3!D267</f>
        <v>0</v>
      </c>
      <c r="F91" s="16">
        <f>Dubbel3!E267</f>
        <v>0</v>
      </c>
      <c r="G91" s="16">
        <f>Dubbel3!F267</f>
        <v>0</v>
      </c>
      <c r="H91" s="16">
        <f>Dubbel3!G267</f>
        <v>0</v>
      </c>
      <c r="I91" s="73">
        <f>Dubbel3!H267</f>
        <v>0</v>
      </c>
      <c r="J91" s="16">
        <f>Dubbel3!I267</f>
        <v>0</v>
      </c>
      <c r="K91" s="16">
        <f>Dubbel3!J267</f>
        <v>0</v>
      </c>
      <c r="L91" s="16">
        <f>Dubbel3!K267</f>
        <v>0</v>
      </c>
      <c r="M91" s="16">
        <f>Dubbel3!L267</f>
        <v>0</v>
      </c>
      <c r="N91" s="16">
        <f>Dubbel3!M267</f>
        <v>0</v>
      </c>
      <c r="O91" s="73">
        <f>Dubbel3!N267</f>
        <v>0</v>
      </c>
      <c r="P91" s="73">
        <f>Dubbel3!O267</f>
        <v>0</v>
      </c>
      <c r="Q91" s="113"/>
    </row>
    <row r="92" spans="1:17" ht="15.6" x14ac:dyDescent="0.3">
      <c r="A92" s="16">
        <f t="shared" si="1"/>
        <v>89</v>
      </c>
      <c r="B92" s="9" t="str">
        <f>Dubbel3!A270</f>
        <v>0/0</v>
      </c>
      <c r="C92" s="9">
        <f>Dubbel3!B270</f>
        <v>0</v>
      </c>
      <c r="D92" s="16">
        <f>Dubbel3!C270</f>
        <v>0</v>
      </c>
      <c r="E92" s="16">
        <f>Dubbel3!D270</f>
        <v>0</v>
      </c>
      <c r="F92" s="16">
        <f>Dubbel3!E270</f>
        <v>0</v>
      </c>
      <c r="G92" s="16">
        <f>Dubbel3!F270</f>
        <v>0</v>
      </c>
      <c r="H92" s="16">
        <f>Dubbel3!G270</f>
        <v>0</v>
      </c>
      <c r="I92" s="73">
        <f>Dubbel3!H270</f>
        <v>0</v>
      </c>
      <c r="J92" s="16">
        <f>Dubbel3!I270</f>
        <v>0</v>
      </c>
      <c r="K92" s="16">
        <f>Dubbel3!J270</f>
        <v>0</v>
      </c>
      <c r="L92" s="16">
        <f>Dubbel3!K270</f>
        <v>0</v>
      </c>
      <c r="M92" s="16">
        <f>Dubbel3!L270</f>
        <v>0</v>
      </c>
      <c r="N92" s="16">
        <f>Dubbel3!M270</f>
        <v>0</v>
      </c>
      <c r="O92" s="73">
        <f>Dubbel3!N270</f>
        <v>0</v>
      </c>
      <c r="P92" s="73">
        <f>Dubbel3!O270</f>
        <v>0</v>
      </c>
      <c r="Q92" s="113"/>
    </row>
    <row r="93" spans="1:17" ht="15.6" x14ac:dyDescent="0.3">
      <c r="A93" s="16">
        <f t="shared" si="1"/>
        <v>90</v>
      </c>
      <c r="B93" s="9" t="str">
        <f>Dubbel3!A273</f>
        <v>0/0</v>
      </c>
      <c r="C93" s="9">
        <f>Dubbel3!B273</f>
        <v>0</v>
      </c>
      <c r="D93" s="16">
        <f>Dubbel3!C273</f>
        <v>0</v>
      </c>
      <c r="E93" s="16">
        <f>Dubbel3!D273</f>
        <v>0</v>
      </c>
      <c r="F93" s="16">
        <f>Dubbel3!E273</f>
        <v>0</v>
      </c>
      <c r="G93" s="16">
        <f>Dubbel3!F273</f>
        <v>0</v>
      </c>
      <c r="H93" s="16">
        <f>Dubbel3!G273</f>
        <v>0</v>
      </c>
      <c r="I93" s="73">
        <f>Dubbel3!H273</f>
        <v>0</v>
      </c>
      <c r="J93" s="16">
        <f>Dubbel3!I273</f>
        <v>0</v>
      </c>
      <c r="K93" s="16">
        <f>Dubbel3!J273</f>
        <v>0</v>
      </c>
      <c r="L93" s="16">
        <f>Dubbel3!K273</f>
        <v>0</v>
      </c>
      <c r="M93" s="16">
        <f>Dubbel3!L273</f>
        <v>0</v>
      </c>
      <c r="N93" s="16">
        <f>Dubbel3!M273</f>
        <v>0</v>
      </c>
      <c r="O93" s="73">
        <f>Dubbel3!N273</f>
        <v>0</v>
      </c>
      <c r="P93" s="73">
        <f>Dubbel3!O273</f>
        <v>0</v>
      </c>
      <c r="Q93" s="113"/>
    </row>
    <row r="94" spans="1:17" ht="15.6" x14ac:dyDescent="0.3">
      <c r="A94" s="16">
        <f t="shared" si="1"/>
        <v>91</v>
      </c>
      <c r="B94" s="9" t="str">
        <f>Dubbel3!A276</f>
        <v>0/0</v>
      </c>
      <c r="C94" s="9">
        <f>Dubbel3!B276</f>
        <v>0</v>
      </c>
      <c r="D94" s="16">
        <f>Dubbel3!C276</f>
        <v>0</v>
      </c>
      <c r="E94" s="16">
        <f>Dubbel3!D276</f>
        <v>0</v>
      </c>
      <c r="F94" s="16">
        <f>Dubbel3!E276</f>
        <v>0</v>
      </c>
      <c r="G94" s="16">
        <f>Dubbel3!F276</f>
        <v>0</v>
      </c>
      <c r="H94" s="16">
        <f>Dubbel3!G276</f>
        <v>0</v>
      </c>
      <c r="I94" s="73">
        <f>Dubbel3!H276</f>
        <v>0</v>
      </c>
      <c r="J94" s="16">
        <f>Dubbel3!I276</f>
        <v>0</v>
      </c>
      <c r="K94" s="16">
        <f>Dubbel3!J276</f>
        <v>0</v>
      </c>
      <c r="L94" s="16">
        <f>Dubbel3!K276</f>
        <v>0</v>
      </c>
      <c r="M94" s="16">
        <f>Dubbel3!L276</f>
        <v>0</v>
      </c>
      <c r="N94" s="16">
        <f>Dubbel3!M276</f>
        <v>0</v>
      </c>
      <c r="O94" s="73">
        <f>Dubbel3!N276</f>
        <v>0</v>
      </c>
      <c r="P94" s="73">
        <f>Dubbel3!O276</f>
        <v>0</v>
      </c>
      <c r="Q94" s="113"/>
    </row>
    <row r="95" spans="1:17" ht="15.6" x14ac:dyDescent="0.3">
      <c r="A95" s="16">
        <f t="shared" si="1"/>
        <v>92</v>
      </c>
      <c r="B95" s="9" t="str">
        <f>Dubbel3!A279</f>
        <v>0/0</v>
      </c>
      <c r="C95" s="9">
        <f>Dubbel3!B279</f>
        <v>0</v>
      </c>
      <c r="D95" s="16">
        <f>Dubbel3!C279</f>
        <v>0</v>
      </c>
      <c r="E95" s="16">
        <f>Dubbel3!D279</f>
        <v>0</v>
      </c>
      <c r="F95" s="16">
        <f>Dubbel3!E279</f>
        <v>0</v>
      </c>
      <c r="G95" s="16">
        <f>Dubbel3!F279</f>
        <v>0</v>
      </c>
      <c r="H95" s="16">
        <f>Dubbel3!G279</f>
        <v>0</v>
      </c>
      <c r="I95" s="73">
        <f>Dubbel3!H279</f>
        <v>0</v>
      </c>
      <c r="J95" s="16">
        <f>Dubbel3!I279</f>
        <v>0</v>
      </c>
      <c r="K95" s="16">
        <f>Dubbel3!J279</f>
        <v>0</v>
      </c>
      <c r="L95" s="16">
        <f>Dubbel3!K279</f>
        <v>0</v>
      </c>
      <c r="M95" s="16">
        <f>Dubbel3!L279</f>
        <v>0</v>
      </c>
      <c r="N95" s="16">
        <f>Dubbel3!M279</f>
        <v>0</v>
      </c>
      <c r="O95" s="73">
        <f>Dubbel3!N279</f>
        <v>0</v>
      </c>
      <c r="P95" s="73">
        <f>Dubbel3!O279</f>
        <v>0</v>
      </c>
      <c r="Q95" s="113"/>
    </row>
    <row r="96" spans="1:17" ht="15.6" x14ac:dyDescent="0.3">
      <c r="A96" s="16">
        <f t="shared" si="1"/>
        <v>93</v>
      </c>
      <c r="B96" s="9" t="str">
        <f>Dubbel3!A282</f>
        <v>0/0</v>
      </c>
      <c r="C96" s="9">
        <f>Dubbel3!B282</f>
        <v>0</v>
      </c>
      <c r="D96" s="16">
        <f>Dubbel3!C282</f>
        <v>0</v>
      </c>
      <c r="E96" s="16">
        <f>Dubbel3!D282</f>
        <v>0</v>
      </c>
      <c r="F96" s="16">
        <f>Dubbel3!E282</f>
        <v>0</v>
      </c>
      <c r="G96" s="16">
        <f>Dubbel3!F282</f>
        <v>0</v>
      </c>
      <c r="H96" s="16">
        <f>Dubbel3!G282</f>
        <v>0</v>
      </c>
      <c r="I96" s="73">
        <f>Dubbel3!H282</f>
        <v>0</v>
      </c>
      <c r="J96" s="16">
        <f>Dubbel3!I282</f>
        <v>0</v>
      </c>
      <c r="K96" s="16">
        <f>Dubbel3!J282</f>
        <v>0</v>
      </c>
      <c r="L96" s="16">
        <f>Dubbel3!K282</f>
        <v>0</v>
      </c>
      <c r="M96" s="16">
        <f>Dubbel3!L282</f>
        <v>0</v>
      </c>
      <c r="N96" s="16">
        <f>Dubbel3!M282</f>
        <v>0</v>
      </c>
      <c r="O96" s="73">
        <f>Dubbel3!N282</f>
        <v>0</v>
      </c>
      <c r="P96" s="73">
        <f>Dubbel3!O282</f>
        <v>0</v>
      </c>
      <c r="Q96" s="113"/>
    </row>
    <row r="97" spans="1:17" ht="15.6" x14ac:dyDescent="0.3">
      <c r="A97" s="16">
        <f t="shared" si="1"/>
        <v>94</v>
      </c>
      <c r="B97" s="9" t="str">
        <f>Dubbel3!A285</f>
        <v>0/0</v>
      </c>
      <c r="C97" s="9">
        <f>Dubbel3!B285</f>
        <v>0</v>
      </c>
      <c r="D97" s="16">
        <f>Dubbel3!C285</f>
        <v>0</v>
      </c>
      <c r="E97" s="16">
        <f>Dubbel3!D285</f>
        <v>0</v>
      </c>
      <c r="F97" s="16">
        <f>Dubbel3!E285</f>
        <v>0</v>
      </c>
      <c r="G97" s="16">
        <f>Dubbel3!F285</f>
        <v>0</v>
      </c>
      <c r="H97" s="16">
        <f>Dubbel3!G285</f>
        <v>0</v>
      </c>
      <c r="I97" s="73">
        <f>Dubbel3!H285</f>
        <v>0</v>
      </c>
      <c r="J97" s="16">
        <f>Dubbel3!I285</f>
        <v>0</v>
      </c>
      <c r="K97" s="16">
        <f>Dubbel3!J285</f>
        <v>0</v>
      </c>
      <c r="L97" s="16">
        <f>Dubbel3!K285</f>
        <v>0</v>
      </c>
      <c r="M97" s="16">
        <f>Dubbel3!L285</f>
        <v>0</v>
      </c>
      <c r="N97" s="16">
        <f>Dubbel3!M285</f>
        <v>0</v>
      </c>
      <c r="O97" s="73">
        <f>Dubbel3!N285</f>
        <v>0</v>
      </c>
      <c r="P97" s="73">
        <f>Dubbel3!O285</f>
        <v>0</v>
      </c>
      <c r="Q97" s="113"/>
    </row>
    <row r="98" spans="1:17" ht="15.6" x14ac:dyDescent="0.3">
      <c r="A98" s="16">
        <f t="shared" si="1"/>
        <v>95</v>
      </c>
      <c r="B98" s="9" t="str">
        <f>Dubbel3!A288</f>
        <v>0/0</v>
      </c>
      <c r="C98" s="9">
        <f>Dubbel3!B288</f>
        <v>0</v>
      </c>
      <c r="D98" s="16">
        <f>Dubbel3!C288</f>
        <v>0</v>
      </c>
      <c r="E98" s="16">
        <f>Dubbel3!D288</f>
        <v>0</v>
      </c>
      <c r="F98" s="16">
        <f>Dubbel3!E288</f>
        <v>0</v>
      </c>
      <c r="G98" s="16">
        <f>Dubbel3!F288</f>
        <v>0</v>
      </c>
      <c r="H98" s="16">
        <f>Dubbel3!G288</f>
        <v>0</v>
      </c>
      <c r="I98" s="73">
        <f>Dubbel3!H288</f>
        <v>0</v>
      </c>
      <c r="J98" s="16">
        <f>Dubbel3!I288</f>
        <v>0</v>
      </c>
      <c r="K98" s="16">
        <f>Dubbel3!J288</f>
        <v>0</v>
      </c>
      <c r="L98" s="16">
        <f>Dubbel3!K288</f>
        <v>0</v>
      </c>
      <c r="M98" s="16">
        <f>Dubbel3!L288</f>
        <v>0</v>
      </c>
      <c r="N98" s="16">
        <f>Dubbel3!M288</f>
        <v>0</v>
      </c>
      <c r="O98" s="73">
        <f>Dubbel3!N288</f>
        <v>0</v>
      </c>
      <c r="P98" s="73">
        <f>Dubbel3!O288</f>
        <v>0</v>
      </c>
      <c r="Q98" s="113"/>
    </row>
    <row r="99" spans="1:17" ht="15.6" x14ac:dyDescent="0.3">
      <c r="A99" s="16">
        <f t="shared" si="1"/>
        <v>96</v>
      </c>
      <c r="B99" s="9" t="str">
        <f>Dubbel3!A291</f>
        <v>0/0</v>
      </c>
      <c r="C99" s="9">
        <f>Dubbel3!B291</f>
        <v>0</v>
      </c>
      <c r="D99" s="16">
        <f>Dubbel3!C291</f>
        <v>0</v>
      </c>
      <c r="E99" s="16">
        <f>Dubbel3!D291</f>
        <v>0</v>
      </c>
      <c r="F99" s="16">
        <f>Dubbel3!E291</f>
        <v>0</v>
      </c>
      <c r="G99" s="16">
        <f>Dubbel3!F291</f>
        <v>0</v>
      </c>
      <c r="H99" s="16">
        <f>Dubbel3!G291</f>
        <v>0</v>
      </c>
      <c r="I99" s="73">
        <f>Dubbel3!H291</f>
        <v>0</v>
      </c>
      <c r="J99" s="16">
        <f>Dubbel3!I291</f>
        <v>0</v>
      </c>
      <c r="K99" s="16">
        <f>Dubbel3!J291</f>
        <v>0</v>
      </c>
      <c r="L99" s="16">
        <f>Dubbel3!K291</f>
        <v>0</v>
      </c>
      <c r="M99" s="16">
        <f>Dubbel3!L291</f>
        <v>0</v>
      </c>
      <c r="N99" s="16">
        <f>Dubbel3!M291</f>
        <v>0</v>
      </c>
      <c r="O99" s="73">
        <f>Dubbel3!N291</f>
        <v>0</v>
      </c>
      <c r="P99" s="73">
        <f>Dubbel3!O291</f>
        <v>0</v>
      </c>
      <c r="Q99" s="113"/>
    </row>
    <row r="100" spans="1:17" ht="15.6" x14ac:dyDescent="0.3">
      <c r="A100" s="16">
        <f t="shared" si="1"/>
        <v>97</v>
      </c>
      <c r="B100" s="9" t="str">
        <f>Dubbel3!A294</f>
        <v>0/0</v>
      </c>
      <c r="C100" s="9">
        <f>Dubbel3!B294</f>
        <v>0</v>
      </c>
      <c r="D100" s="16">
        <f>Dubbel3!C294</f>
        <v>0</v>
      </c>
      <c r="E100" s="16">
        <f>Dubbel3!D294</f>
        <v>0</v>
      </c>
      <c r="F100" s="16">
        <f>Dubbel3!E294</f>
        <v>0</v>
      </c>
      <c r="G100" s="16">
        <f>Dubbel3!F294</f>
        <v>0</v>
      </c>
      <c r="H100" s="16">
        <f>Dubbel3!G294</f>
        <v>0</v>
      </c>
      <c r="I100" s="73">
        <f>Dubbel3!H294</f>
        <v>0</v>
      </c>
      <c r="J100" s="16">
        <f>Dubbel3!I294</f>
        <v>0</v>
      </c>
      <c r="K100" s="16">
        <f>Dubbel3!J294</f>
        <v>0</v>
      </c>
      <c r="L100" s="16">
        <f>Dubbel3!K294</f>
        <v>0</v>
      </c>
      <c r="M100" s="16">
        <f>Dubbel3!L294</f>
        <v>0</v>
      </c>
      <c r="N100" s="16">
        <f>Dubbel3!M294</f>
        <v>0</v>
      </c>
      <c r="O100" s="73">
        <f>Dubbel3!N294</f>
        <v>0</v>
      </c>
      <c r="P100" s="73">
        <f>Dubbel3!O294</f>
        <v>0</v>
      </c>
      <c r="Q100" s="113"/>
    </row>
    <row r="101" spans="1:17" ht="15.6" x14ac:dyDescent="0.3">
      <c r="A101" s="16">
        <f t="shared" si="1"/>
        <v>98</v>
      </c>
      <c r="B101" s="9" t="str">
        <f>Dubbel3!A297</f>
        <v>0/0</v>
      </c>
      <c r="C101" s="9">
        <f>Dubbel3!B297</f>
        <v>0</v>
      </c>
      <c r="D101" s="16">
        <f>Dubbel3!C297</f>
        <v>0</v>
      </c>
      <c r="E101" s="16">
        <f>Dubbel3!D297</f>
        <v>0</v>
      </c>
      <c r="F101" s="16">
        <f>Dubbel3!E297</f>
        <v>0</v>
      </c>
      <c r="G101" s="16">
        <f>Dubbel3!F297</f>
        <v>0</v>
      </c>
      <c r="H101" s="16">
        <f>Dubbel3!G297</f>
        <v>0</v>
      </c>
      <c r="I101" s="73">
        <f>Dubbel3!H297</f>
        <v>0</v>
      </c>
      <c r="J101" s="16">
        <f>Dubbel3!I297</f>
        <v>0</v>
      </c>
      <c r="K101" s="16">
        <f>Dubbel3!J297</f>
        <v>0</v>
      </c>
      <c r="L101" s="16">
        <f>Dubbel3!K297</f>
        <v>0</v>
      </c>
      <c r="M101" s="16">
        <f>Dubbel3!L297</f>
        <v>0</v>
      </c>
      <c r="N101" s="16">
        <f>Dubbel3!M297</f>
        <v>0</v>
      </c>
      <c r="O101" s="73">
        <f>Dubbel3!N297</f>
        <v>0</v>
      </c>
      <c r="P101" s="73">
        <f>Dubbel3!O297</f>
        <v>0</v>
      </c>
      <c r="Q101" s="113"/>
    </row>
    <row r="102" spans="1:17" ht="15.6" x14ac:dyDescent="0.3">
      <c r="A102" s="16">
        <f t="shared" si="1"/>
        <v>99</v>
      </c>
      <c r="B102" s="9" t="str">
        <f>Dubbel3!A300</f>
        <v>0/0</v>
      </c>
      <c r="C102" s="9">
        <f>Dubbel3!B300</f>
        <v>0</v>
      </c>
      <c r="D102" s="16">
        <f>Dubbel3!C300</f>
        <v>0</v>
      </c>
      <c r="E102" s="16">
        <f>Dubbel3!D300</f>
        <v>0</v>
      </c>
      <c r="F102" s="16">
        <f>Dubbel3!E300</f>
        <v>0</v>
      </c>
      <c r="G102" s="16">
        <f>Dubbel3!F300</f>
        <v>0</v>
      </c>
      <c r="H102" s="16">
        <f>Dubbel3!G300</f>
        <v>0</v>
      </c>
      <c r="I102" s="73">
        <f>Dubbel3!H300</f>
        <v>0</v>
      </c>
      <c r="J102" s="16">
        <f>Dubbel3!I300</f>
        <v>0</v>
      </c>
      <c r="K102" s="16">
        <f>Dubbel3!J300</f>
        <v>0</v>
      </c>
      <c r="L102" s="16">
        <f>Dubbel3!K300</f>
        <v>0</v>
      </c>
      <c r="M102" s="16">
        <f>Dubbel3!L300</f>
        <v>0</v>
      </c>
      <c r="N102" s="16">
        <f>Dubbel3!M300</f>
        <v>0</v>
      </c>
      <c r="O102" s="73">
        <f>Dubbel3!N300</f>
        <v>0</v>
      </c>
      <c r="P102" s="73">
        <f>Dubbel3!O300</f>
        <v>0</v>
      </c>
      <c r="Q102" s="113"/>
    </row>
    <row r="103" spans="1:17" ht="15.6" x14ac:dyDescent="0.3">
      <c r="A103" s="16">
        <f t="shared" si="1"/>
        <v>100</v>
      </c>
      <c r="B103" s="9" t="str">
        <f>Dubbel3!A303</f>
        <v>0/0</v>
      </c>
      <c r="C103" s="9">
        <f>Dubbel3!B303</f>
        <v>0</v>
      </c>
      <c r="D103" s="16">
        <f>Dubbel3!C303</f>
        <v>0</v>
      </c>
      <c r="E103" s="16">
        <f>Dubbel3!D303</f>
        <v>0</v>
      </c>
      <c r="F103" s="16">
        <f>Dubbel3!E303</f>
        <v>0</v>
      </c>
      <c r="G103" s="16">
        <f>Dubbel3!F303</f>
        <v>0</v>
      </c>
      <c r="H103" s="16">
        <f>Dubbel3!G303</f>
        <v>0</v>
      </c>
      <c r="I103" s="73">
        <f>Dubbel3!H303</f>
        <v>0</v>
      </c>
      <c r="J103" s="16">
        <f>Dubbel3!I303</f>
        <v>0</v>
      </c>
      <c r="K103" s="16">
        <f>Dubbel3!J303</f>
        <v>0</v>
      </c>
      <c r="L103" s="16">
        <f>Dubbel3!K303</f>
        <v>0</v>
      </c>
      <c r="M103" s="16">
        <f>Dubbel3!L303</f>
        <v>0</v>
      </c>
      <c r="N103" s="16">
        <f>Dubbel3!M303</f>
        <v>0</v>
      </c>
      <c r="O103" s="73">
        <f>Dubbel3!N303</f>
        <v>0</v>
      </c>
      <c r="P103" s="73">
        <f>Dubbel3!O303</f>
        <v>0</v>
      </c>
      <c r="Q103" s="113"/>
    </row>
    <row r="104" spans="1:17" ht="15.6" x14ac:dyDescent="0.3">
      <c r="D104" s="15"/>
      <c r="E104" s="15"/>
      <c r="F104" s="15"/>
      <c r="G104" s="15"/>
      <c r="H104" s="15"/>
      <c r="I104" s="83"/>
      <c r="J104" s="15"/>
      <c r="K104" s="15"/>
      <c r="L104" s="15"/>
      <c r="M104" s="15"/>
      <c r="N104" s="15"/>
      <c r="O104" s="83"/>
      <c r="P104" s="83"/>
    </row>
    <row r="105" spans="1:17" ht="15.6" x14ac:dyDescent="0.3">
      <c r="D105" s="15"/>
      <c r="E105" s="15"/>
      <c r="F105" s="15"/>
      <c r="G105" s="15"/>
      <c r="H105" s="15"/>
      <c r="I105" s="83"/>
      <c r="J105" s="15"/>
      <c r="K105" s="15"/>
      <c r="L105" s="15"/>
      <c r="M105" s="15"/>
      <c r="N105" s="15"/>
      <c r="O105" s="83"/>
      <c r="P105" s="83"/>
    </row>
    <row r="106" spans="1:17" ht="15.6" x14ac:dyDescent="0.3">
      <c r="D106" s="15"/>
      <c r="E106" s="15"/>
      <c r="F106" s="15"/>
      <c r="G106" s="15"/>
      <c r="H106" s="15"/>
      <c r="I106" s="83"/>
      <c r="J106" s="15"/>
      <c r="K106" s="15"/>
      <c r="L106" s="15"/>
      <c r="M106" s="15"/>
      <c r="N106" s="15"/>
      <c r="O106" s="83"/>
      <c r="P106" s="83"/>
    </row>
    <row r="107" spans="1:17" ht="15.6" x14ac:dyDescent="0.3">
      <c r="D107" s="15"/>
      <c r="E107" s="15"/>
      <c r="F107" s="15"/>
      <c r="G107" s="15"/>
      <c r="H107" s="15"/>
      <c r="I107" s="83"/>
      <c r="J107" s="15"/>
      <c r="K107" s="15"/>
      <c r="L107" s="15"/>
      <c r="M107" s="15"/>
      <c r="N107" s="15"/>
      <c r="O107" s="83"/>
      <c r="P107" s="83"/>
    </row>
    <row r="108" spans="1:17" ht="15.6" x14ac:dyDescent="0.3">
      <c r="D108" s="15"/>
      <c r="E108" s="15"/>
      <c r="F108" s="15"/>
      <c r="G108" s="15"/>
      <c r="H108" s="15"/>
      <c r="I108" s="83"/>
      <c r="J108" s="15"/>
      <c r="K108" s="15"/>
      <c r="L108" s="15"/>
      <c r="M108" s="15"/>
      <c r="N108" s="15"/>
      <c r="O108" s="83"/>
      <c r="P108" s="83"/>
    </row>
    <row r="201" spans="1:20" ht="24.6" x14ac:dyDescent="0.4">
      <c r="B201" s="71" t="s">
        <v>475</v>
      </c>
      <c r="I201" s="5"/>
      <c r="O201" s="5"/>
      <c r="P201" s="5"/>
      <c r="Q201" s="15" t="s">
        <v>238</v>
      </c>
      <c r="T201" s="4"/>
    </row>
    <row r="202" spans="1:20" ht="15.6" x14ac:dyDescent="0.3">
      <c r="B202" s="59"/>
      <c r="C202" s="9"/>
      <c r="D202" s="2" t="s">
        <v>1</v>
      </c>
      <c r="E202" s="2" t="s">
        <v>1</v>
      </c>
      <c r="F202" s="2" t="s">
        <v>1</v>
      </c>
      <c r="G202" s="2" t="s">
        <v>1</v>
      </c>
      <c r="H202" s="2" t="s">
        <v>1</v>
      </c>
      <c r="I202" s="1" t="s">
        <v>2</v>
      </c>
      <c r="J202" s="2" t="s">
        <v>1</v>
      </c>
      <c r="K202" s="2" t="s">
        <v>1</v>
      </c>
      <c r="L202" s="2" t="s">
        <v>1</v>
      </c>
      <c r="M202" s="2" t="s">
        <v>3</v>
      </c>
      <c r="N202" s="2" t="s">
        <v>1</v>
      </c>
      <c r="O202" s="1" t="s">
        <v>2</v>
      </c>
      <c r="P202" s="1"/>
      <c r="Q202" s="109" t="s">
        <v>460</v>
      </c>
    </row>
    <row r="203" spans="1:20" x14ac:dyDescent="0.25">
      <c r="B203" s="9" t="s">
        <v>5</v>
      </c>
      <c r="C203" s="9" t="s">
        <v>6</v>
      </c>
      <c r="D203" s="1">
        <v>1</v>
      </c>
      <c r="E203" s="1">
        <v>2</v>
      </c>
      <c r="F203" s="1">
        <v>3</v>
      </c>
      <c r="G203" s="1">
        <v>4</v>
      </c>
      <c r="H203" s="1">
        <v>5</v>
      </c>
      <c r="I203" s="3" t="s">
        <v>7</v>
      </c>
      <c r="J203" s="1">
        <v>6</v>
      </c>
      <c r="K203" s="1">
        <v>7</v>
      </c>
      <c r="L203" s="1">
        <v>8</v>
      </c>
      <c r="M203" s="1">
        <v>9</v>
      </c>
      <c r="N203" s="1">
        <v>10</v>
      </c>
      <c r="O203" s="3" t="s">
        <v>8</v>
      </c>
      <c r="P203" s="1" t="s">
        <v>9</v>
      </c>
      <c r="Q203" s="109" t="s">
        <v>239</v>
      </c>
    </row>
    <row r="204" spans="1:20" x14ac:dyDescent="0.25">
      <c r="A204" s="16">
        <f>IF(B204="0/0",1,1)</f>
        <v>1</v>
      </c>
      <c r="B204" s="61" t="str">
        <f>Dubbel3!A406</f>
        <v>0/0</v>
      </c>
      <c r="C204" s="61">
        <f>Dubbel3!B406</f>
        <v>0</v>
      </c>
      <c r="D204" s="61">
        <f>Dubbel3!C406</f>
        <v>0</v>
      </c>
      <c r="E204" s="61">
        <f>Dubbel3!D406</f>
        <v>0</v>
      </c>
      <c r="F204" s="61">
        <f>Dubbel3!E406</f>
        <v>0</v>
      </c>
      <c r="G204" s="61">
        <f>Dubbel3!F406</f>
        <v>0</v>
      </c>
      <c r="H204" s="61">
        <f>Dubbel3!G406</f>
        <v>0</v>
      </c>
      <c r="I204" s="1">
        <f>Dubbel3!H406</f>
        <v>0</v>
      </c>
      <c r="J204" s="61">
        <f>Dubbel3!I406</f>
        <v>0</v>
      </c>
      <c r="K204" s="61">
        <f>Dubbel3!J406</f>
        <v>0</v>
      </c>
      <c r="L204" s="61">
        <f>Dubbel3!K406</f>
        <v>0</v>
      </c>
      <c r="M204" s="61">
        <f>Dubbel3!L406</f>
        <v>0</v>
      </c>
      <c r="N204" s="61">
        <f>Dubbel3!M406</f>
        <v>0</v>
      </c>
      <c r="O204" s="1">
        <f>Dubbel3!N406</f>
        <v>0</v>
      </c>
      <c r="P204" s="1">
        <f>Dubbel3!O406</f>
        <v>0</v>
      </c>
      <c r="Q204" s="113"/>
      <c r="T204" s="2">
        <f>Inskrivning!$V$1003</f>
        <v>0</v>
      </c>
    </row>
    <row r="205" spans="1:20" x14ac:dyDescent="0.25">
      <c r="A205" s="16">
        <f>IF(B205="0/0",ROW(2:2),IF(AND(P205=P204,Q205&lt;Q204),ROW(2:2),IF(P205=P204,A204,ROW(2:2))))</f>
        <v>2</v>
      </c>
      <c r="B205" s="61" t="str">
        <f>Dubbel3!A412</f>
        <v>0/0</v>
      </c>
      <c r="C205" s="61">
        <f>Dubbel3!B412</f>
        <v>0</v>
      </c>
      <c r="D205" s="61">
        <f>Dubbel3!C412</f>
        <v>0</v>
      </c>
      <c r="E205" s="61">
        <f>Dubbel3!D412</f>
        <v>0</v>
      </c>
      <c r="F205" s="61">
        <f>Dubbel3!E412</f>
        <v>0</v>
      </c>
      <c r="G205" s="61">
        <f>Dubbel3!F412</f>
        <v>0</v>
      </c>
      <c r="H205" s="61">
        <f>Dubbel3!G412</f>
        <v>0</v>
      </c>
      <c r="I205" s="1">
        <f>Dubbel3!H412</f>
        <v>0</v>
      </c>
      <c r="J205" s="61">
        <f>Dubbel3!I412</f>
        <v>0</v>
      </c>
      <c r="K205" s="61">
        <f>Dubbel3!J412</f>
        <v>0</v>
      </c>
      <c r="L205" s="61">
        <f>Dubbel3!K412</f>
        <v>0</v>
      </c>
      <c r="M205" s="61">
        <f>Dubbel3!L412</f>
        <v>0</v>
      </c>
      <c r="N205" s="61">
        <f>Dubbel3!M412</f>
        <v>0</v>
      </c>
      <c r="O205" s="1">
        <f>Dubbel3!N412</f>
        <v>0</v>
      </c>
      <c r="P205" s="1">
        <f>Dubbel3!O412</f>
        <v>0</v>
      </c>
      <c r="Q205" s="113"/>
    </row>
    <row r="206" spans="1:20" x14ac:dyDescent="0.25">
      <c r="A206" s="16">
        <f t="shared" ref="A206:A209" si="2">IF(B206="0/0",ROW(3:3),IF(AND(P206=P205,Q206&lt;Q205),ROW(3:3),IF(P206=P205,A205,ROW(3:3))))</f>
        <v>3</v>
      </c>
      <c r="B206" s="61" t="str">
        <f>Dubbel3!A409</f>
        <v>0/0</v>
      </c>
      <c r="C206" s="61">
        <f>Dubbel3!B409</f>
        <v>0</v>
      </c>
      <c r="D206" s="61">
        <f>Dubbel3!C409</f>
        <v>0</v>
      </c>
      <c r="E206" s="61">
        <f>Dubbel3!D409</f>
        <v>0</v>
      </c>
      <c r="F206" s="61">
        <f>Dubbel3!E409</f>
        <v>0</v>
      </c>
      <c r="G206" s="61">
        <f>Dubbel3!F409</f>
        <v>0</v>
      </c>
      <c r="H206" s="61">
        <f>Dubbel3!G409</f>
        <v>0</v>
      </c>
      <c r="I206" s="1">
        <f>Dubbel3!H409</f>
        <v>0</v>
      </c>
      <c r="J206" s="61">
        <f>Dubbel3!I409</f>
        <v>0</v>
      </c>
      <c r="K206" s="61">
        <f>Dubbel3!J409</f>
        <v>0</v>
      </c>
      <c r="L206" s="61">
        <f>Dubbel3!K409</f>
        <v>0</v>
      </c>
      <c r="M206" s="61">
        <f>Dubbel3!L409</f>
        <v>0</v>
      </c>
      <c r="N206" s="61">
        <f>Dubbel3!M409</f>
        <v>0</v>
      </c>
      <c r="O206" s="1">
        <f>Dubbel3!N409</f>
        <v>0</v>
      </c>
      <c r="P206" s="1">
        <f>Dubbel3!O409</f>
        <v>0</v>
      </c>
      <c r="Q206" s="113"/>
    </row>
    <row r="207" spans="1:20" x14ac:dyDescent="0.25">
      <c r="A207" s="16">
        <f t="shared" si="2"/>
        <v>4</v>
      </c>
      <c r="B207" s="61" t="str">
        <f>Dubbel3!A490</f>
        <v>0/0</v>
      </c>
      <c r="C207" s="61">
        <f>Dubbel3!B490</f>
        <v>0</v>
      </c>
      <c r="D207" s="61">
        <f>Dubbel3!C490</f>
        <v>0</v>
      </c>
      <c r="E207" s="61">
        <f>Dubbel3!D490</f>
        <v>0</v>
      </c>
      <c r="F207" s="61">
        <f>Dubbel3!E490</f>
        <v>0</v>
      </c>
      <c r="G207" s="61">
        <f>Dubbel3!F490</f>
        <v>0</v>
      </c>
      <c r="H207" s="61">
        <f>Dubbel3!G490</f>
        <v>0</v>
      </c>
      <c r="I207" s="61">
        <f>Dubbel3!H490</f>
        <v>0</v>
      </c>
      <c r="J207" s="61">
        <f>Dubbel3!I490</f>
        <v>0</v>
      </c>
      <c r="K207" s="61">
        <f>Dubbel3!J490</f>
        <v>0</v>
      </c>
      <c r="L207" s="61">
        <f>Dubbel3!K490</f>
        <v>0</v>
      </c>
      <c r="M207" s="61">
        <f>Dubbel3!L490</f>
        <v>0</v>
      </c>
      <c r="N207" s="61">
        <f>Dubbel3!M490</f>
        <v>0</v>
      </c>
      <c r="O207" s="61">
        <f>Dubbel3!N490</f>
        <v>0</v>
      </c>
      <c r="P207" s="197">
        <f>Dubbel3!O490</f>
        <v>0</v>
      </c>
      <c r="Q207" s="113"/>
      <c r="R207" s="51"/>
      <c r="S207" s="51"/>
    </row>
    <row r="208" spans="1:20" x14ac:dyDescent="0.25">
      <c r="A208" s="16">
        <f t="shared" si="2"/>
        <v>5</v>
      </c>
      <c r="B208" s="61" t="str">
        <f>Dubbel3!A436</f>
        <v>0/0</v>
      </c>
      <c r="C208" s="61">
        <f>Dubbel3!B436</f>
        <v>0</v>
      </c>
      <c r="D208" s="61">
        <f>Dubbel3!C436</f>
        <v>0</v>
      </c>
      <c r="E208" s="61">
        <f>Dubbel3!D436</f>
        <v>0</v>
      </c>
      <c r="F208" s="61">
        <f>Dubbel3!E436</f>
        <v>0</v>
      </c>
      <c r="G208" s="61">
        <f>Dubbel3!F436</f>
        <v>0</v>
      </c>
      <c r="H208" s="61">
        <f>Dubbel3!G436</f>
        <v>0</v>
      </c>
      <c r="I208" s="61">
        <f>Dubbel3!H436</f>
        <v>0</v>
      </c>
      <c r="J208" s="61">
        <f>Dubbel3!I436</f>
        <v>0</v>
      </c>
      <c r="K208" s="61">
        <f>Dubbel3!J436</f>
        <v>0</v>
      </c>
      <c r="L208" s="61">
        <f>Dubbel3!K436</f>
        <v>0</v>
      </c>
      <c r="M208" s="61">
        <f>Dubbel3!L436</f>
        <v>0</v>
      </c>
      <c r="N208" s="61">
        <f>Dubbel3!M436</f>
        <v>0</v>
      </c>
      <c r="O208" s="61">
        <f>Dubbel3!N436</f>
        <v>0</v>
      </c>
      <c r="P208" s="197">
        <f>Dubbel3!O436</f>
        <v>0</v>
      </c>
      <c r="Q208" s="113"/>
      <c r="R208" s="51"/>
      <c r="S208" s="51"/>
    </row>
    <row r="209" spans="1:19" x14ac:dyDescent="0.25">
      <c r="A209" s="16">
        <f t="shared" si="2"/>
        <v>6</v>
      </c>
      <c r="B209" s="61" t="str">
        <f>Dubbel3!A463</f>
        <v>0/0</v>
      </c>
      <c r="C209" s="61">
        <f>Dubbel3!B463</f>
        <v>0</v>
      </c>
      <c r="D209" s="61">
        <f>Dubbel3!C463</f>
        <v>0</v>
      </c>
      <c r="E209" s="61">
        <f>Dubbel3!D463</f>
        <v>0</v>
      </c>
      <c r="F209" s="61">
        <f>Dubbel3!E463</f>
        <v>0</v>
      </c>
      <c r="G209" s="61">
        <f>Dubbel3!F463</f>
        <v>0</v>
      </c>
      <c r="H209" s="61">
        <f>Dubbel3!G463</f>
        <v>0</v>
      </c>
      <c r="I209" s="61">
        <f>Dubbel3!H463</f>
        <v>0</v>
      </c>
      <c r="J209" s="61">
        <f>Dubbel3!I463</f>
        <v>0</v>
      </c>
      <c r="K209" s="61">
        <f>Dubbel3!J463</f>
        <v>0</v>
      </c>
      <c r="L209" s="61">
        <f>Dubbel3!K463</f>
        <v>0</v>
      </c>
      <c r="M209" s="61">
        <f>Dubbel3!L463</f>
        <v>0</v>
      </c>
      <c r="N209" s="61">
        <f>Dubbel3!M463</f>
        <v>0</v>
      </c>
      <c r="O209" s="61">
        <f>Dubbel3!N463</f>
        <v>0</v>
      </c>
      <c r="P209" s="197">
        <f>Dubbel3!O463</f>
        <v>0</v>
      </c>
      <c r="Q209" s="113"/>
      <c r="R209" s="51"/>
      <c r="S209" s="51"/>
    </row>
    <row r="210" spans="1:19" x14ac:dyDescent="0.25">
      <c r="A210" s="16">
        <f>IF(B210="0/0",ROW(7:7),IF(P210=P206,A206,IF(P210=P207,A207,IF(P210=P208,A208,IF(P210=P209,A209,ROW(7:7))))))</f>
        <v>7</v>
      </c>
      <c r="B210" s="61" t="str">
        <f>Dubbel3!A541</f>
        <v>0/0</v>
      </c>
      <c r="C210" s="61">
        <f>Dubbel3!B541</f>
        <v>0</v>
      </c>
      <c r="D210" s="61">
        <f>Dubbel3!C541</f>
        <v>0</v>
      </c>
      <c r="E210" s="61">
        <f>Dubbel3!D541</f>
        <v>0</v>
      </c>
      <c r="F210" s="61">
        <f>Dubbel3!E541</f>
        <v>0</v>
      </c>
      <c r="G210" s="61">
        <f>Dubbel3!F541</f>
        <v>0</v>
      </c>
      <c r="H210" s="61">
        <f>Dubbel3!G541</f>
        <v>0</v>
      </c>
      <c r="I210" s="61">
        <f>Dubbel3!H541</f>
        <v>0</v>
      </c>
      <c r="J210" s="61">
        <f>Dubbel3!I541</f>
        <v>0</v>
      </c>
      <c r="K210" s="61">
        <f>Dubbel3!J541</f>
        <v>0</v>
      </c>
      <c r="L210" s="61">
        <f>Dubbel3!K541</f>
        <v>0</v>
      </c>
      <c r="M210" s="61">
        <f>Dubbel3!L541</f>
        <v>0</v>
      </c>
      <c r="N210" s="61">
        <f>Dubbel3!M541</f>
        <v>0</v>
      </c>
      <c r="O210" s="61">
        <f>Dubbel3!N541</f>
        <v>0</v>
      </c>
      <c r="P210" s="197">
        <f>Dubbel3!O541</f>
        <v>0</v>
      </c>
      <c r="Q210" s="113"/>
      <c r="R210" s="51"/>
      <c r="S210" s="51"/>
    </row>
    <row r="211" spans="1:19" x14ac:dyDescent="0.25">
      <c r="A211" s="16">
        <f t="shared" ref="A211:A274" si="3">IF(B211="0/0",ROW(8:8),IF(P211=P207,A207,IF(P211=P208,A208,IF(P211=P209,A209,IF(P211=P210,A210,ROW(8:8))))))</f>
        <v>8</v>
      </c>
      <c r="B211" s="61" t="str">
        <f>Dubbel3!A517</f>
        <v>0/0</v>
      </c>
      <c r="C211" s="61">
        <f>Dubbel3!B517</f>
        <v>0</v>
      </c>
      <c r="D211" s="61">
        <f>Dubbel3!C517</f>
        <v>0</v>
      </c>
      <c r="E211" s="61">
        <f>Dubbel3!D517</f>
        <v>0</v>
      </c>
      <c r="F211" s="61">
        <f>Dubbel3!E517</f>
        <v>0</v>
      </c>
      <c r="G211" s="61">
        <f>Dubbel3!F517</f>
        <v>0</v>
      </c>
      <c r="H211" s="61">
        <f>Dubbel3!G517</f>
        <v>0</v>
      </c>
      <c r="I211" s="61">
        <f>Dubbel3!H517</f>
        <v>0</v>
      </c>
      <c r="J211" s="61">
        <f>Dubbel3!I517</f>
        <v>0</v>
      </c>
      <c r="K211" s="61">
        <f>Dubbel3!J517</f>
        <v>0</v>
      </c>
      <c r="L211" s="61">
        <f>Dubbel3!K517</f>
        <v>0</v>
      </c>
      <c r="M211" s="61">
        <f>Dubbel3!L517</f>
        <v>0</v>
      </c>
      <c r="N211" s="61">
        <f>Dubbel3!M517</f>
        <v>0</v>
      </c>
      <c r="O211" s="61">
        <f>Dubbel3!N517</f>
        <v>0</v>
      </c>
      <c r="P211" s="197">
        <f>Dubbel3!O517</f>
        <v>0</v>
      </c>
      <c r="Q211" s="113"/>
      <c r="R211" s="51"/>
      <c r="S211" s="51"/>
    </row>
    <row r="212" spans="1:19" x14ac:dyDescent="0.25">
      <c r="A212" s="16">
        <f t="shared" si="3"/>
        <v>9</v>
      </c>
      <c r="B212" s="61" t="str">
        <f>Dubbel3!A415</f>
        <v>0/0</v>
      </c>
      <c r="C212" s="61">
        <f>Dubbel3!B415</f>
        <v>0</v>
      </c>
      <c r="D212" s="61">
        <f>Dubbel3!C415</f>
        <v>0</v>
      </c>
      <c r="E212" s="61">
        <f>Dubbel3!D415</f>
        <v>0</v>
      </c>
      <c r="F212" s="61">
        <f>Dubbel3!E415</f>
        <v>0</v>
      </c>
      <c r="G212" s="61">
        <f>Dubbel3!F415</f>
        <v>0</v>
      </c>
      <c r="H212" s="61">
        <f>Dubbel3!G415</f>
        <v>0</v>
      </c>
      <c r="I212" s="61">
        <f>Dubbel3!H415</f>
        <v>0</v>
      </c>
      <c r="J212" s="61">
        <f>Dubbel3!I415</f>
        <v>0</v>
      </c>
      <c r="K212" s="61">
        <f>Dubbel3!J415</f>
        <v>0</v>
      </c>
      <c r="L212" s="61">
        <f>Dubbel3!K415</f>
        <v>0</v>
      </c>
      <c r="M212" s="61">
        <f>Dubbel3!L415</f>
        <v>0</v>
      </c>
      <c r="N212" s="61">
        <f>Dubbel3!M415</f>
        <v>0</v>
      </c>
      <c r="O212" s="61">
        <f>Dubbel3!N415</f>
        <v>0</v>
      </c>
      <c r="P212" s="197">
        <f>Dubbel3!O415</f>
        <v>0</v>
      </c>
      <c r="Q212" s="113"/>
      <c r="R212" s="51"/>
      <c r="S212" s="51"/>
    </row>
    <row r="213" spans="1:19" x14ac:dyDescent="0.25">
      <c r="A213" s="16">
        <f t="shared" si="3"/>
        <v>10</v>
      </c>
      <c r="B213" s="61" t="str">
        <f>Dubbel3!A418</f>
        <v>0/0</v>
      </c>
      <c r="C213" s="61">
        <f>Dubbel3!B418</f>
        <v>0</v>
      </c>
      <c r="D213" s="61">
        <f>Dubbel3!C418</f>
        <v>0</v>
      </c>
      <c r="E213" s="61">
        <f>Dubbel3!D418</f>
        <v>0</v>
      </c>
      <c r="F213" s="61">
        <f>Dubbel3!E418</f>
        <v>0</v>
      </c>
      <c r="G213" s="61">
        <f>Dubbel3!F418</f>
        <v>0</v>
      </c>
      <c r="H213" s="61">
        <f>Dubbel3!G418</f>
        <v>0</v>
      </c>
      <c r="I213" s="61">
        <f>Dubbel3!H418</f>
        <v>0</v>
      </c>
      <c r="J213" s="61">
        <f>Dubbel3!I418</f>
        <v>0</v>
      </c>
      <c r="K213" s="61">
        <f>Dubbel3!J418</f>
        <v>0</v>
      </c>
      <c r="L213" s="61">
        <f>Dubbel3!K418</f>
        <v>0</v>
      </c>
      <c r="M213" s="61">
        <f>Dubbel3!L418</f>
        <v>0</v>
      </c>
      <c r="N213" s="61">
        <f>Dubbel3!M418</f>
        <v>0</v>
      </c>
      <c r="O213" s="61">
        <f>Dubbel3!N418</f>
        <v>0</v>
      </c>
      <c r="P213" s="197">
        <f>Dubbel3!O418</f>
        <v>0</v>
      </c>
      <c r="Q213" s="113"/>
      <c r="R213" s="51"/>
      <c r="S213" s="51"/>
    </row>
    <row r="214" spans="1:19" x14ac:dyDescent="0.25">
      <c r="A214" s="16">
        <f t="shared" si="3"/>
        <v>11</v>
      </c>
      <c r="B214" s="61" t="str">
        <f>Dubbel3!A421</f>
        <v>0/0</v>
      </c>
      <c r="C214" s="61">
        <f>Dubbel3!B421</f>
        <v>0</v>
      </c>
      <c r="D214" s="61">
        <f>Dubbel3!C421</f>
        <v>0</v>
      </c>
      <c r="E214" s="61">
        <f>Dubbel3!D421</f>
        <v>0</v>
      </c>
      <c r="F214" s="61">
        <f>Dubbel3!E421</f>
        <v>0</v>
      </c>
      <c r="G214" s="61">
        <f>Dubbel3!F421</f>
        <v>0</v>
      </c>
      <c r="H214" s="61">
        <f>Dubbel3!G421</f>
        <v>0</v>
      </c>
      <c r="I214" s="61">
        <f>Dubbel3!H421</f>
        <v>0</v>
      </c>
      <c r="J214" s="61">
        <f>Dubbel3!I421</f>
        <v>0</v>
      </c>
      <c r="K214" s="61">
        <f>Dubbel3!J421</f>
        <v>0</v>
      </c>
      <c r="L214" s="61">
        <f>Dubbel3!K421</f>
        <v>0</v>
      </c>
      <c r="M214" s="61">
        <f>Dubbel3!L421</f>
        <v>0</v>
      </c>
      <c r="N214" s="61">
        <f>Dubbel3!M421</f>
        <v>0</v>
      </c>
      <c r="O214" s="61">
        <f>Dubbel3!N421</f>
        <v>0</v>
      </c>
      <c r="P214" s="197">
        <f>Dubbel3!O421</f>
        <v>0</v>
      </c>
      <c r="Q214" s="113"/>
      <c r="R214" s="51"/>
      <c r="S214" s="51"/>
    </row>
    <row r="215" spans="1:19" x14ac:dyDescent="0.25">
      <c r="A215" s="16">
        <f t="shared" si="3"/>
        <v>12</v>
      </c>
      <c r="B215" s="61" t="str">
        <f>Dubbel3!A424</f>
        <v>0/0</v>
      </c>
      <c r="C215" s="61">
        <f>Dubbel3!B424</f>
        <v>0</v>
      </c>
      <c r="D215" s="61">
        <f>Dubbel3!C424</f>
        <v>0</v>
      </c>
      <c r="E215" s="61">
        <f>Dubbel3!D424</f>
        <v>0</v>
      </c>
      <c r="F215" s="61">
        <f>Dubbel3!E424</f>
        <v>0</v>
      </c>
      <c r="G215" s="61">
        <f>Dubbel3!F424</f>
        <v>0</v>
      </c>
      <c r="H215" s="61">
        <f>Dubbel3!G424</f>
        <v>0</v>
      </c>
      <c r="I215" s="61">
        <f>Dubbel3!H424</f>
        <v>0</v>
      </c>
      <c r="J215" s="61">
        <f>Dubbel3!I424</f>
        <v>0</v>
      </c>
      <c r="K215" s="61">
        <f>Dubbel3!J424</f>
        <v>0</v>
      </c>
      <c r="L215" s="61">
        <f>Dubbel3!K424</f>
        <v>0</v>
      </c>
      <c r="M215" s="61">
        <f>Dubbel3!L424</f>
        <v>0</v>
      </c>
      <c r="N215" s="61">
        <f>Dubbel3!M424</f>
        <v>0</v>
      </c>
      <c r="O215" s="61">
        <f>Dubbel3!N424</f>
        <v>0</v>
      </c>
      <c r="P215" s="197">
        <f>Dubbel3!O424</f>
        <v>0</v>
      </c>
      <c r="Q215" s="113"/>
      <c r="R215" s="51"/>
      <c r="S215" s="51"/>
    </row>
    <row r="216" spans="1:19" x14ac:dyDescent="0.25">
      <c r="A216" s="16">
        <f t="shared" si="3"/>
        <v>13</v>
      </c>
      <c r="B216" s="61" t="str">
        <f>Dubbel3!A427</f>
        <v>0/0</v>
      </c>
      <c r="C216" s="61">
        <f>Dubbel3!B427</f>
        <v>0</v>
      </c>
      <c r="D216" s="61">
        <f>Dubbel3!C427</f>
        <v>0</v>
      </c>
      <c r="E216" s="61">
        <f>Dubbel3!D427</f>
        <v>0</v>
      </c>
      <c r="F216" s="61">
        <f>Dubbel3!E427</f>
        <v>0</v>
      </c>
      <c r="G216" s="61">
        <f>Dubbel3!F427</f>
        <v>0</v>
      </c>
      <c r="H216" s="61">
        <f>Dubbel3!G427</f>
        <v>0</v>
      </c>
      <c r="I216" s="61">
        <f>Dubbel3!H427</f>
        <v>0</v>
      </c>
      <c r="J216" s="61">
        <f>Dubbel3!I427</f>
        <v>0</v>
      </c>
      <c r="K216" s="61">
        <f>Dubbel3!J427</f>
        <v>0</v>
      </c>
      <c r="L216" s="61">
        <f>Dubbel3!K427</f>
        <v>0</v>
      </c>
      <c r="M216" s="61">
        <f>Dubbel3!L427</f>
        <v>0</v>
      </c>
      <c r="N216" s="61">
        <f>Dubbel3!M427</f>
        <v>0</v>
      </c>
      <c r="O216" s="61">
        <f>Dubbel3!N427</f>
        <v>0</v>
      </c>
      <c r="P216" s="197">
        <f>Dubbel3!O427</f>
        <v>0</v>
      </c>
      <c r="Q216" s="113"/>
      <c r="R216" s="51"/>
      <c r="S216" s="51"/>
    </row>
    <row r="217" spans="1:19" x14ac:dyDescent="0.25">
      <c r="A217" s="16">
        <f t="shared" si="3"/>
        <v>14</v>
      </c>
      <c r="B217" s="61" t="str">
        <f>Dubbel3!A430</f>
        <v>0/0</v>
      </c>
      <c r="C217" s="61">
        <f>Dubbel3!B430</f>
        <v>0</v>
      </c>
      <c r="D217" s="61">
        <f>Dubbel3!C430</f>
        <v>0</v>
      </c>
      <c r="E217" s="61">
        <f>Dubbel3!D430</f>
        <v>0</v>
      </c>
      <c r="F217" s="61">
        <f>Dubbel3!E430</f>
        <v>0</v>
      </c>
      <c r="G217" s="61">
        <f>Dubbel3!F430</f>
        <v>0</v>
      </c>
      <c r="H217" s="61">
        <f>Dubbel3!G430</f>
        <v>0</v>
      </c>
      <c r="I217" s="61">
        <f>Dubbel3!H430</f>
        <v>0</v>
      </c>
      <c r="J217" s="61">
        <f>Dubbel3!I430</f>
        <v>0</v>
      </c>
      <c r="K217" s="61">
        <f>Dubbel3!J430</f>
        <v>0</v>
      </c>
      <c r="L217" s="61">
        <f>Dubbel3!K430</f>
        <v>0</v>
      </c>
      <c r="M217" s="61">
        <f>Dubbel3!L430</f>
        <v>0</v>
      </c>
      <c r="N217" s="61">
        <f>Dubbel3!M430</f>
        <v>0</v>
      </c>
      <c r="O217" s="61">
        <f>Dubbel3!N430</f>
        <v>0</v>
      </c>
      <c r="P217" s="197">
        <f>Dubbel3!O430</f>
        <v>0</v>
      </c>
      <c r="Q217" s="113"/>
      <c r="R217" s="51"/>
      <c r="S217" s="51"/>
    </row>
    <row r="218" spans="1:19" x14ac:dyDescent="0.25">
      <c r="A218" s="16">
        <f t="shared" si="3"/>
        <v>15</v>
      </c>
      <c r="B218" s="61" t="str">
        <f>Dubbel3!A433</f>
        <v>0/0</v>
      </c>
      <c r="C218" s="61">
        <f>Dubbel3!B433</f>
        <v>0</v>
      </c>
      <c r="D218" s="61">
        <f>Dubbel3!C433</f>
        <v>0</v>
      </c>
      <c r="E218" s="61">
        <f>Dubbel3!D433</f>
        <v>0</v>
      </c>
      <c r="F218" s="61">
        <f>Dubbel3!E433</f>
        <v>0</v>
      </c>
      <c r="G218" s="61">
        <f>Dubbel3!F433</f>
        <v>0</v>
      </c>
      <c r="H218" s="61">
        <f>Dubbel3!G433</f>
        <v>0</v>
      </c>
      <c r="I218" s="61">
        <f>Dubbel3!H433</f>
        <v>0</v>
      </c>
      <c r="J218" s="61">
        <f>Dubbel3!I433</f>
        <v>0</v>
      </c>
      <c r="K218" s="61">
        <f>Dubbel3!J433</f>
        <v>0</v>
      </c>
      <c r="L218" s="61">
        <f>Dubbel3!K433</f>
        <v>0</v>
      </c>
      <c r="M218" s="61">
        <f>Dubbel3!L433</f>
        <v>0</v>
      </c>
      <c r="N218" s="61">
        <f>Dubbel3!M433</f>
        <v>0</v>
      </c>
      <c r="O218" s="61">
        <f>Dubbel3!N433</f>
        <v>0</v>
      </c>
      <c r="P218" s="197">
        <f>Dubbel3!O433</f>
        <v>0</v>
      </c>
      <c r="Q218" s="113"/>
      <c r="R218" s="51"/>
      <c r="S218" s="51"/>
    </row>
    <row r="219" spans="1:19" x14ac:dyDescent="0.25">
      <c r="A219" s="16">
        <f t="shared" si="3"/>
        <v>16</v>
      </c>
      <c r="B219" s="61" t="str">
        <f>Dubbel3!A439</f>
        <v>0/0</v>
      </c>
      <c r="C219" s="61">
        <f>Dubbel3!B439</f>
        <v>0</v>
      </c>
      <c r="D219" s="61">
        <f>Dubbel3!C439</f>
        <v>0</v>
      </c>
      <c r="E219" s="61">
        <f>Dubbel3!D439</f>
        <v>0</v>
      </c>
      <c r="F219" s="61">
        <f>Dubbel3!E439</f>
        <v>0</v>
      </c>
      <c r="G219" s="61">
        <f>Dubbel3!F439</f>
        <v>0</v>
      </c>
      <c r="H219" s="61">
        <f>Dubbel3!G439</f>
        <v>0</v>
      </c>
      <c r="I219" s="61">
        <f>Dubbel3!H439</f>
        <v>0</v>
      </c>
      <c r="J219" s="61">
        <f>Dubbel3!I439</f>
        <v>0</v>
      </c>
      <c r="K219" s="61">
        <f>Dubbel3!J439</f>
        <v>0</v>
      </c>
      <c r="L219" s="61">
        <f>Dubbel3!K439</f>
        <v>0</v>
      </c>
      <c r="M219" s="61">
        <f>Dubbel3!L439</f>
        <v>0</v>
      </c>
      <c r="N219" s="61">
        <f>Dubbel3!M439</f>
        <v>0</v>
      </c>
      <c r="O219" s="61">
        <f>Dubbel3!N439</f>
        <v>0</v>
      </c>
      <c r="P219" s="197">
        <f>Dubbel3!O439</f>
        <v>0</v>
      </c>
      <c r="Q219" s="113"/>
      <c r="R219" s="51"/>
      <c r="S219" s="51"/>
    </row>
    <row r="220" spans="1:19" x14ac:dyDescent="0.25">
      <c r="A220" s="16">
        <f t="shared" si="3"/>
        <v>17</v>
      </c>
      <c r="B220" s="61" t="str">
        <f>Dubbel3!A442</f>
        <v>0/0</v>
      </c>
      <c r="C220" s="61">
        <f>Dubbel3!B442</f>
        <v>0</v>
      </c>
      <c r="D220" s="61">
        <f>Dubbel3!C442</f>
        <v>0</v>
      </c>
      <c r="E220" s="61">
        <f>Dubbel3!D442</f>
        <v>0</v>
      </c>
      <c r="F220" s="61">
        <f>Dubbel3!E442</f>
        <v>0</v>
      </c>
      <c r="G220" s="61">
        <f>Dubbel3!F442</f>
        <v>0</v>
      </c>
      <c r="H220" s="61">
        <f>Dubbel3!G442</f>
        <v>0</v>
      </c>
      <c r="I220" s="61">
        <f>Dubbel3!H442</f>
        <v>0</v>
      </c>
      <c r="J220" s="61">
        <f>Dubbel3!I442</f>
        <v>0</v>
      </c>
      <c r="K220" s="61">
        <f>Dubbel3!J442</f>
        <v>0</v>
      </c>
      <c r="L220" s="61">
        <f>Dubbel3!K442</f>
        <v>0</v>
      </c>
      <c r="M220" s="61">
        <f>Dubbel3!L442</f>
        <v>0</v>
      </c>
      <c r="N220" s="61">
        <f>Dubbel3!M442</f>
        <v>0</v>
      </c>
      <c r="O220" s="61">
        <f>Dubbel3!N442</f>
        <v>0</v>
      </c>
      <c r="P220" s="197">
        <f>Dubbel3!O442</f>
        <v>0</v>
      </c>
      <c r="Q220" s="113"/>
      <c r="R220" s="51"/>
      <c r="S220" s="51"/>
    </row>
    <row r="221" spans="1:19" x14ac:dyDescent="0.25">
      <c r="A221" s="16">
        <f t="shared" si="3"/>
        <v>18</v>
      </c>
      <c r="B221" s="61" t="str">
        <f>Dubbel3!A445</f>
        <v>0/0</v>
      </c>
      <c r="C221" s="61">
        <f>Dubbel3!B445</f>
        <v>0</v>
      </c>
      <c r="D221" s="61">
        <f>Dubbel3!C445</f>
        <v>0</v>
      </c>
      <c r="E221" s="61">
        <f>Dubbel3!D445</f>
        <v>0</v>
      </c>
      <c r="F221" s="61">
        <f>Dubbel3!E445</f>
        <v>0</v>
      </c>
      <c r="G221" s="61">
        <f>Dubbel3!F445</f>
        <v>0</v>
      </c>
      <c r="H221" s="61">
        <f>Dubbel3!G445</f>
        <v>0</v>
      </c>
      <c r="I221" s="61">
        <f>Dubbel3!H445</f>
        <v>0</v>
      </c>
      <c r="J221" s="61">
        <f>Dubbel3!I445</f>
        <v>0</v>
      </c>
      <c r="K221" s="61">
        <f>Dubbel3!J445</f>
        <v>0</v>
      </c>
      <c r="L221" s="61">
        <f>Dubbel3!K445</f>
        <v>0</v>
      </c>
      <c r="M221" s="61">
        <f>Dubbel3!L445</f>
        <v>0</v>
      </c>
      <c r="N221" s="61">
        <f>Dubbel3!M445</f>
        <v>0</v>
      </c>
      <c r="O221" s="61">
        <f>Dubbel3!N445</f>
        <v>0</v>
      </c>
      <c r="P221" s="197">
        <f>Dubbel3!O445</f>
        <v>0</v>
      </c>
      <c r="Q221" s="113"/>
      <c r="R221" s="51"/>
      <c r="S221" s="51"/>
    </row>
    <row r="222" spans="1:19" x14ac:dyDescent="0.25">
      <c r="A222" s="16">
        <f t="shared" si="3"/>
        <v>19</v>
      </c>
      <c r="B222" s="61" t="str">
        <f>Dubbel3!A448</f>
        <v>0/0</v>
      </c>
      <c r="C222" s="61">
        <f>Dubbel3!B448</f>
        <v>0</v>
      </c>
      <c r="D222" s="61">
        <f>Dubbel3!C448</f>
        <v>0</v>
      </c>
      <c r="E222" s="61">
        <f>Dubbel3!D448</f>
        <v>0</v>
      </c>
      <c r="F222" s="61">
        <f>Dubbel3!E448</f>
        <v>0</v>
      </c>
      <c r="G222" s="61">
        <f>Dubbel3!F448</f>
        <v>0</v>
      </c>
      <c r="H222" s="61">
        <f>Dubbel3!G448</f>
        <v>0</v>
      </c>
      <c r="I222" s="61">
        <f>Dubbel3!H448</f>
        <v>0</v>
      </c>
      <c r="J222" s="61">
        <f>Dubbel3!I448</f>
        <v>0</v>
      </c>
      <c r="K222" s="61">
        <f>Dubbel3!J448</f>
        <v>0</v>
      </c>
      <c r="L222" s="61">
        <f>Dubbel3!K448</f>
        <v>0</v>
      </c>
      <c r="M222" s="61">
        <f>Dubbel3!L448</f>
        <v>0</v>
      </c>
      <c r="N222" s="61">
        <f>Dubbel3!M448</f>
        <v>0</v>
      </c>
      <c r="O222" s="61">
        <f>Dubbel3!N448</f>
        <v>0</v>
      </c>
      <c r="P222" s="197">
        <f>Dubbel3!O448</f>
        <v>0</v>
      </c>
      <c r="Q222" s="113"/>
      <c r="R222" s="51"/>
      <c r="S222" s="51"/>
    </row>
    <row r="223" spans="1:19" x14ac:dyDescent="0.25">
      <c r="A223" s="16">
        <f t="shared" si="3"/>
        <v>20</v>
      </c>
      <c r="B223" s="61" t="str">
        <f>Dubbel3!A451</f>
        <v>0/0</v>
      </c>
      <c r="C223" s="61">
        <f>Dubbel3!B451</f>
        <v>0</v>
      </c>
      <c r="D223" s="61">
        <f>Dubbel3!C451</f>
        <v>0</v>
      </c>
      <c r="E223" s="61">
        <f>Dubbel3!D451</f>
        <v>0</v>
      </c>
      <c r="F223" s="61">
        <f>Dubbel3!E451</f>
        <v>0</v>
      </c>
      <c r="G223" s="61">
        <f>Dubbel3!F451</f>
        <v>0</v>
      </c>
      <c r="H223" s="61">
        <f>Dubbel3!G451</f>
        <v>0</v>
      </c>
      <c r="I223" s="61">
        <f>Dubbel3!H451</f>
        <v>0</v>
      </c>
      <c r="J223" s="61">
        <f>Dubbel3!I451</f>
        <v>0</v>
      </c>
      <c r="K223" s="61">
        <f>Dubbel3!J451</f>
        <v>0</v>
      </c>
      <c r="L223" s="61">
        <f>Dubbel3!K451</f>
        <v>0</v>
      </c>
      <c r="M223" s="61">
        <f>Dubbel3!L451</f>
        <v>0</v>
      </c>
      <c r="N223" s="61">
        <f>Dubbel3!M451</f>
        <v>0</v>
      </c>
      <c r="O223" s="61">
        <f>Dubbel3!N451</f>
        <v>0</v>
      </c>
      <c r="P223" s="197">
        <f>Dubbel3!O451</f>
        <v>0</v>
      </c>
      <c r="Q223" s="113"/>
      <c r="R223" s="51"/>
      <c r="S223" s="51"/>
    </row>
    <row r="224" spans="1:19" x14ac:dyDescent="0.25">
      <c r="A224" s="16">
        <f t="shared" si="3"/>
        <v>21</v>
      </c>
      <c r="B224" s="61" t="str">
        <f>Dubbel3!A454</f>
        <v>0/0</v>
      </c>
      <c r="C224" s="61">
        <f>Dubbel3!B454</f>
        <v>0</v>
      </c>
      <c r="D224" s="61">
        <f>Dubbel3!C454</f>
        <v>0</v>
      </c>
      <c r="E224" s="61">
        <f>Dubbel3!D454</f>
        <v>0</v>
      </c>
      <c r="F224" s="61">
        <f>Dubbel3!E454</f>
        <v>0</v>
      </c>
      <c r="G224" s="61">
        <f>Dubbel3!F454</f>
        <v>0</v>
      </c>
      <c r="H224" s="61">
        <f>Dubbel3!G454</f>
        <v>0</v>
      </c>
      <c r="I224" s="61">
        <f>Dubbel3!H454</f>
        <v>0</v>
      </c>
      <c r="J224" s="61">
        <f>Dubbel3!I454</f>
        <v>0</v>
      </c>
      <c r="K224" s="61">
        <f>Dubbel3!J454</f>
        <v>0</v>
      </c>
      <c r="L224" s="61">
        <f>Dubbel3!K454</f>
        <v>0</v>
      </c>
      <c r="M224" s="61">
        <f>Dubbel3!L454</f>
        <v>0</v>
      </c>
      <c r="N224" s="61">
        <f>Dubbel3!M454</f>
        <v>0</v>
      </c>
      <c r="O224" s="61">
        <f>Dubbel3!N454</f>
        <v>0</v>
      </c>
      <c r="P224" s="197">
        <f>Dubbel3!O454</f>
        <v>0</v>
      </c>
      <c r="Q224" s="113"/>
      <c r="R224" s="51"/>
      <c r="S224" s="51"/>
    </row>
    <row r="225" spans="1:19" x14ac:dyDescent="0.25">
      <c r="A225" s="16">
        <f t="shared" si="3"/>
        <v>22</v>
      </c>
      <c r="B225" s="61" t="str">
        <f>Dubbel3!A457</f>
        <v>0/0</v>
      </c>
      <c r="C225" s="61">
        <f>Dubbel3!B457</f>
        <v>0</v>
      </c>
      <c r="D225" s="61">
        <f>Dubbel3!C457</f>
        <v>0</v>
      </c>
      <c r="E225" s="61">
        <f>Dubbel3!D457</f>
        <v>0</v>
      </c>
      <c r="F225" s="61">
        <f>Dubbel3!E457</f>
        <v>0</v>
      </c>
      <c r="G225" s="61">
        <f>Dubbel3!F457</f>
        <v>0</v>
      </c>
      <c r="H225" s="61">
        <f>Dubbel3!G457</f>
        <v>0</v>
      </c>
      <c r="I225" s="61">
        <f>Dubbel3!H457</f>
        <v>0</v>
      </c>
      <c r="J225" s="61">
        <f>Dubbel3!I457</f>
        <v>0</v>
      </c>
      <c r="K225" s="61">
        <f>Dubbel3!J457</f>
        <v>0</v>
      </c>
      <c r="L225" s="61">
        <f>Dubbel3!K457</f>
        <v>0</v>
      </c>
      <c r="M225" s="61">
        <f>Dubbel3!L457</f>
        <v>0</v>
      </c>
      <c r="N225" s="61">
        <f>Dubbel3!M457</f>
        <v>0</v>
      </c>
      <c r="O225" s="61">
        <f>Dubbel3!N457</f>
        <v>0</v>
      </c>
      <c r="P225" s="197">
        <f>Dubbel3!O457</f>
        <v>0</v>
      </c>
      <c r="Q225" s="113"/>
      <c r="R225" s="51"/>
      <c r="S225" s="51"/>
    </row>
    <row r="226" spans="1:19" x14ac:dyDescent="0.25">
      <c r="A226" s="16">
        <f t="shared" si="3"/>
        <v>23</v>
      </c>
      <c r="B226" s="61" t="str">
        <f>Dubbel3!A460</f>
        <v>0/0</v>
      </c>
      <c r="C226" s="61">
        <f>Dubbel3!B460</f>
        <v>0</v>
      </c>
      <c r="D226" s="61">
        <f>Dubbel3!C460</f>
        <v>0</v>
      </c>
      <c r="E226" s="61">
        <f>Dubbel3!D460</f>
        <v>0</v>
      </c>
      <c r="F226" s="61">
        <f>Dubbel3!E460</f>
        <v>0</v>
      </c>
      <c r="G226" s="61">
        <f>Dubbel3!F460</f>
        <v>0</v>
      </c>
      <c r="H226" s="61">
        <f>Dubbel3!G460</f>
        <v>0</v>
      </c>
      <c r="I226" s="61">
        <f>Dubbel3!H460</f>
        <v>0</v>
      </c>
      <c r="J226" s="61">
        <f>Dubbel3!I460</f>
        <v>0</v>
      </c>
      <c r="K226" s="61">
        <f>Dubbel3!J460</f>
        <v>0</v>
      </c>
      <c r="L226" s="61">
        <f>Dubbel3!K460</f>
        <v>0</v>
      </c>
      <c r="M226" s="61">
        <f>Dubbel3!L460</f>
        <v>0</v>
      </c>
      <c r="N226" s="61">
        <f>Dubbel3!M460</f>
        <v>0</v>
      </c>
      <c r="O226" s="61">
        <f>Dubbel3!N460</f>
        <v>0</v>
      </c>
      <c r="P226" s="197">
        <f>Dubbel3!O460</f>
        <v>0</v>
      </c>
      <c r="Q226" s="113"/>
      <c r="R226" s="51"/>
      <c r="S226" s="51"/>
    </row>
    <row r="227" spans="1:19" x14ac:dyDescent="0.25">
      <c r="A227" s="16">
        <f t="shared" si="3"/>
        <v>24</v>
      </c>
      <c r="B227" s="61" t="str">
        <f>Dubbel3!A466</f>
        <v>0/0</v>
      </c>
      <c r="C227" s="61">
        <f>Dubbel3!B466</f>
        <v>0</v>
      </c>
      <c r="D227" s="61">
        <f>Dubbel3!C466</f>
        <v>0</v>
      </c>
      <c r="E227" s="61">
        <f>Dubbel3!D466</f>
        <v>0</v>
      </c>
      <c r="F227" s="61">
        <f>Dubbel3!E466</f>
        <v>0</v>
      </c>
      <c r="G227" s="61">
        <f>Dubbel3!F466</f>
        <v>0</v>
      </c>
      <c r="H227" s="61">
        <f>Dubbel3!G466</f>
        <v>0</v>
      </c>
      <c r="I227" s="61">
        <f>Dubbel3!H466</f>
        <v>0</v>
      </c>
      <c r="J227" s="61">
        <f>Dubbel3!I466</f>
        <v>0</v>
      </c>
      <c r="K227" s="61">
        <f>Dubbel3!J466</f>
        <v>0</v>
      </c>
      <c r="L227" s="61">
        <f>Dubbel3!K466</f>
        <v>0</v>
      </c>
      <c r="M227" s="61">
        <f>Dubbel3!L466</f>
        <v>0</v>
      </c>
      <c r="N227" s="61">
        <f>Dubbel3!M466</f>
        <v>0</v>
      </c>
      <c r="O227" s="61">
        <f>Dubbel3!N466</f>
        <v>0</v>
      </c>
      <c r="P227" s="197">
        <f>Dubbel3!O466</f>
        <v>0</v>
      </c>
      <c r="Q227" s="113"/>
      <c r="R227" s="51"/>
      <c r="S227" s="51"/>
    </row>
    <row r="228" spans="1:19" x14ac:dyDescent="0.25">
      <c r="A228" s="16">
        <f t="shared" si="3"/>
        <v>25</v>
      </c>
      <c r="B228" s="61" t="str">
        <f>Dubbel3!A469</f>
        <v>0/0</v>
      </c>
      <c r="C228" s="61">
        <f>Dubbel3!B469</f>
        <v>0</v>
      </c>
      <c r="D228" s="61">
        <f>Dubbel3!C469</f>
        <v>0</v>
      </c>
      <c r="E228" s="61">
        <f>Dubbel3!D469</f>
        <v>0</v>
      </c>
      <c r="F228" s="61">
        <f>Dubbel3!E469</f>
        <v>0</v>
      </c>
      <c r="G228" s="61">
        <f>Dubbel3!F469</f>
        <v>0</v>
      </c>
      <c r="H228" s="61">
        <f>Dubbel3!G469</f>
        <v>0</v>
      </c>
      <c r="I228" s="61">
        <f>Dubbel3!H469</f>
        <v>0</v>
      </c>
      <c r="J228" s="61">
        <f>Dubbel3!I469</f>
        <v>0</v>
      </c>
      <c r="K228" s="61">
        <f>Dubbel3!J469</f>
        <v>0</v>
      </c>
      <c r="L228" s="61">
        <f>Dubbel3!K469</f>
        <v>0</v>
      </c>
      <c r="M228" s="61">
        <f>Dubbel3!L469</f>
        <v>0</v>
      </c>
      <c r="N228" s="61">
        <f>Dubbel3!M469</f>
        <v>0</v>
      </c>
      <c r="O228" s="61">
        <f>Dubbel3!N469</f>
        <v>0</v>
      </c>
      <c r="P228" s="197">
        <f>Dubbel3!O469</f>
        <v>0</v>
      </c>
      <c r="Q228" s="113"/>
      <c r="R228" s="51"/>
      <c r="S228" s="51"/>
    </row>
    <row r="229" spans="1:19" x14ac:dyDescent="0.25">
      <c r="A229" s="16">
        <f t="shared" si="3"/>
        <v>26</v>
      </c>
      <c r="B229" s="61" t="str">
        <f>Dubbel3!A472</f>
        <v>0/0</v>
      </c>
      <c r="C229" s="61">
        <f>Dubbel3!B472</f>
        <v>0</v>
      </c>
      <c r="D229" s="61">
        <f>Dubbel3!C472</f>
        <v>0</v>
      </c>
      <c r="E229" s="61">
        <f>Dubbel3!D472</f>
        <v>0</v>
      </c>
      <c r="F229" s="61">
        <f>Dubbel3!E472</f>
        <v>0</v>
      </c>
      <c r="G229" s="61">
        <f>Dubbel3!F472</f>
        <v>0</v>
      </c>
      <c r="H229" s="61">
        <f>Dubbel3!G472</f>
        <v>0</v>
      </c>
      <c r="I229" s="61">
        <f>Dubbel3!H472</f>
        <v>0</v>
      </c>
      <c r="J229" s="61">
        <f>Dubbel3!I472</f>
        <v>0</v>
      </c>
      <c r="K229" s="61">
        <f>Dubbel3!J472</f>
        <v>0</v>
      </c>
      <c r="L229" s="61">
        <f>Dubbel3!K472</f>
        <v>0</v>
      </c>
      <c r="M229" s="61">
        <f>Dubbel3!L472</f>
        <v>0</v>
      </c>
      <c r="N229" s="61">
        <f>Dubbel3!M472</f>
        <v>0</v>
      </c>
      <c r="O229" s="61">
        <f>Dubbel3!N472</f>
        <v>0</v>
      </c>
      <c r="P229" s="197">
        <f>Dubbel3!O472</f>
        <v>0</v>
      </c>
      <c r="Q229" s="113"/>
      <c r="R229" s="51"/>
      <c r="S229" s="51"/>
    </row>
    <row r="230" spans="1:19" x14ac:dyDescent="0.25">
      <c r="A230" s="16">
        <f t="shared" si="3"/>
        <v>27</v>
      </c>
      <c r="B230" s="61" t="str">
        <f>Dubbel3!A475</f>
        <v>0/0</v>
      </c>
      <c r="C230" s="61">
        <f>Dubbel3!B475</f>
        <v>0</v>
      </c>
      <c r="D230" s="61">
        <f>Dubbel3!C475</f>
        <v>0</v>
      </c>
      <c r="E230" s="61">
        <f>Dubbel3!D475</f>
        <v>0</v>
      </c>
      <c r="F230" s="61">
        <f>Dubbel3!E475</f>
        <v>0</v>
      </c>
      <c r="G230" s="61">
        <f>Dubbel3!F475</f>
        <v>0</v>
      </c>
      <c r="H230" s="61">
        <f>Dubbel3!G475</f>
        <v>0</v>
      </c>
      <c r="I230" s="61">
        <f>Dubbel3!H475</f>
        <v>0</v>
      </c>
      <c r="J230" s="61">
        <f>Dubbel3!I475</f>
        <v>0</v>
      </c>
      <c r="K230" s="61">
        <f>Dubbel3!J475</f>
        <v>0</v>
      </c>
      <c r="L230" s="61">
        <f>Dubbel3!K475</f>
        <v>0</v>
      </c>
      <c r="M230" s="61">
        <f>Dubbel3!L475</f>
        <v>0</v>
      </c>
      <c r="N230" s="61">
        <f>Dubbel3!M475</f>
        <v>0</v>
      </c>
      <c r="O230" s="61">
        <f>Dubbel3!N475</f>
        <v>0</v>
      </c>
      <c r="P230" s="197">
        <f>Dubbel3!O475</f>
        <v>0</v>
      </c>
      <c r="Q230" s="113"/>
      <c r="R230" s="51"/>
      <c r="S230" s="51"/>
    </row>
    <row r="231" spans="1:19" x14ac:dyDescent="0.25">
      <c r="A231" s="16">
        <f t="shared" si="3"/>
        <v>28</v>
      </c>
      <c r="B231" s="61" t="str">
        <f>Dubbel3!A478</f>
        <v>0/0</v>
      </c>
      <c r="C231" s="61">
        <f>Dubbel3!B478</f>
        <v>0</v>
      </c>
      <c r="D231" s="61">
        <f>Dubbel3!C478</f>
        <v>0</v>
      </c>
      <c r="E231" s="61">
        <f>Dubbel3!D478</f>
        <v>0</v>
      </c>
      <c r="F231" s="61">
        <f>Dubbel3!E478</f>
        <v>0</v>
      </c>
      <c r="G231" s="61">
        <f>Dubbel3!F478</f>
        <v>0</v>
      </c>
      <c r="H231" s="61">
        <f>Dubbel3!G478</f>
        <v>0</v>
      </c>
      <c r="I231" s="61">
        <f>Dubbel3!H478</f>
        <v>0</v>
      </c>
      <c r="J231" s="61">
        <f>Dubbel3!I478</f>
        <v>0</v>
      </c>
      <c r="K231" s="61">
        <f>Dubbel3!J478</f>
        <v>0</v>
      </c>
      <c r="L231" s="61">
        <f>Dubbel3!K478</f>
        <v>0</v>
      </c>
      <c r="M231" s="61">
        <f>Dubbel3!L478</f>
        <v>0</v>
      </c>
      <c r="N231" s="61">
        <f>Dubbel3!M478</f>
        <v>0</v>
      </c>
      <c r="O231" s="61">
        <f>Dubbel3!N478</f>
        <v>0</v>
      </c>
      <c r="P231" s="197">
        <f>Dubbel3!O478</f>
        <v>0</v>
      </c>
      <c r="Q231" s="113"/>
      <c r="R231" s="51"/>
      <c r="S231" s="51"/>
    </row>
    <row r="232" spans="1:19" x14ac:dyDescent="0.25">
      <c r="A232" s="16">
        <f t="shared" si="3"/>
        <v>29</v>
      </c>
      <c r="B232" s="61" t="str">
        <f>Dubbel3!A481</f>
        <v>0/0</v>
      </c>
      <c r="C232" s="61">
        <f>Dubbel3!B481</f>
        <v>0</v>
      </c>
      <c r="D232" s="61">
        <f>Dubbel3!C481</f>
        <v>0</v>
      </c>
      <c r="E232" s="61">
        <f>Dubbel3!D481</f>
        <v>0</v>
      </c>
      <c r="F232" s="61">
        <f>Dubbel3!E481</f>
        <v>0</v>
      </c>
      <c r="G232" s="61">
        <f>Dubbel3!F481</f>
        <v>0</v>
      </c>
      <c r="H232" s="61">
        <f>Dubbel3!G481</f>
        <v>0</v>
      </c>
      <c r="I232" s="61">
        <f>Dubbel3!H481</f>
        <v>0</v>
      </c>
      <c r="J232" s="61">
        <f>Dubbel3!I481</f>
        <v>0</v>
      </c>
      <c r="K232" s="61">
        <f>Dubbel3!J481</f>
        <v>0</v>
      </c>
      <c r="L232" s="61">
        <f>Dubbel3!K481</f>
        <v>0</v>
      </c>
      <c r="M232" s="61">
        <f>Dubbel3!L481</f>
        <v>0</v>
      </c>
      <c r="N232" s="61">
        <f>Dubbel3!M481</f>
        <v>0</v>
      </c>
      <c r="O232" s="61">
        <f>Dubbel3!N481</f>
        <v>0</v>
      </c>
      <c r="P232" s="197">
        <f>Dubbel3!O481</f>
        <v>0</v>
      </c>
      <c r="Q232" s="113"/>
      <c r="R232" s="51"/>
      <c r="S232" s="51"/>
    </row>
    <row r="233" spans="1:19" x14ac:dyDescent="0.25">
      <c r="A233" s="16">
        <f t="shared" si="3"/>
        <v>30</v>
      </c>
      <c r="B233" s="61" t="str">
        <f>Dubbel3!A484</f>
        <v>0/0</v>
      </c>
      <c r="C233" s="61">
        <f>Dubbel3!B484</f>
        <v>0</v>
      </c>
      <c r="D233" s="61">
        <f>Dubbel3!C484</f>
        <v>0</v>
      </c>
      <c r="E233" s="61">
        <f>Dubbel3!D484</f>
        <v>0</v>
      </c>
      <c r="F233" s="61">
        <f>Dubbel3!E484</f>
        <v>0</v>
      </c>
      <c r="G233" s="61">
        <f>Dubbel3!F484</f>
        <v>0</v>
      </c>
      <c r="H233" s="61">
        <f>Dubbel3!G484</f>
        <v>0</v>
      </c>
      <c r="I233" s="61">
        <f>Dubbel3!H484</f>
        <v>0</v>
      </c>
      <c r="J233" s="61">
        <f>Dubbel3!I484</f>
        <v>0</v>
      </c>
      <c r="K233" s="61">
        <f>Dubbel3!J484</f>
        <v>0</v>
      </c>
      <c r="L233" s="61">
        <f>Dubbel3!K484</f>
        <v>0</v>
      </c>
      <c r="M233" s="61">
        <f>Dubbel3!L484</f>
        <v>0</v>
      </c>
      <c r="N233" s="61">
        <f>Dubbel3!M484</f>
        <v>0</v>
      </c>
      <c r="O233" s="61">
        <f>Dubbel3!N484</f>
        <v>0</v>
      </c>
      <c r="P233" s="197">
        <f>Dubbel3!O484</f>
        <v>0</v>
      </c>
      <c r="Q233" s="113"/>
      <c r="R233" s="51"/>
      <c r="S233" s="51"/>
    </row>
    <row r="234" spans="1:19" x14ac:dyDescent="0.25">
      <c r="A234" s="16">
        <f t="shared" si="3"/>
        <v>31</v>
      </c>
      <c r="B234" s="61" t="str">
        <f>Dubbel3!A487</f>
        <v>0/0</v>
      </c>
      <c r="C234" s="61">
        <f>Dubbel3!B487</f>
        <v>0</v>
      </c>
      <c r="D234" s="61">
        <f>Dubbel3!C487</f>
        <v>0</v>
      </c>
      <c r="E234" s="61">
        <f>Dubbel3!D487</f>
        <v>0</v>
      </c>
      <c r="F234" s="61">
        <f>Dubbel3!E487</f>
        <v>0</v>
      </c>
      <c r="G234" s="61">
        <f>Dubbel3!F487</f>
        <v>0</v>
      </c>
      <c r="H234" s="61">
        <f>Dubbel3!G487</f>
        <v>0</v>
      </c>
      <c r="I234" s="61">
        <f>Dubbel3!H487</f>
        <v>0</v>
      </c>
      <c r="J234" s="61">
        <f>Dubbel3!I487</f>
        <v>0</v>
      </c>
      <c r="K234" s="61">
        <f>Dubbel3!J487</f>
        <v>0</v>
      </c>
      <c r="L234" s="61">
        <f>Dubbel3!K487</f>
        <v>0</v>
      </c>
      <c r="M234" s="61">
        <f>Dubbel3!L487</f>
        <v>0</v>
      </c>
      <c r="N234" s="61">
        <f>Dubbel3!M487</f>
        <v>0</v>
      </c>
      <c r="O234" s="61">
        <f>Dubbel3!N487</f>
        <v>0</v>
      </c>
      <c r="P234" s="197">
        <f>Dubbel3!O487</f>
        <v>0</v>
      </c>
      <c r="Q234" s="113"/>
      <c r="R234" s="51"/>
      <c r="S234" s="51"/>
    </row>
    <row r="235" spans="1:19" x14ac:dyDescent="0.25">
      <c r="A235" s="16">
        <f t="shared" si="3"/>
        <v>32</v>
      </c>
      <c r="B235" s="61" t="str">
        <f>Dubbel3!A493</f>
        <v>0/0</v>
      </c>
      <c r="C235" s="61">
        <f>Dubbel3!B493</f>
        <v>0</v>
      </c>
      <c r="D235" s="61">
        <f>Dubbel3!C493</f>
        <v>0</v>
      </c>
      <c r="E235" s="61">
        <f>Dubbel3!D493</f>
        <v>0</v>
      </c>
      <c r="F235" s="61">
        <f>Dubbel3!E493</f>
        <v>0</v>
      </c>
      <c r="G235" s="61">
        <f>Dubbel3!F493</f>
        <v>0</v>
      </c>
      <c r="H235" s="61">
        <f>Dubbel3!G493</f>
        <v>0</v>
      </c>
      <c r="I235" s="61">
        <f>Dubbel3!H493</f>
        <v>0</v>
      </c>
      <c r="J235" s="61">
        <f>Dubbel3!I493</f>
        <v>0</v>
      </c>
      <c r="K235" s="61">
        <f>Dubbel3!J493</f>
        <v>0</v>
      </c>
      <c r="L235" s="61">
        <f>Dubbel3!K493</f>
        <v>0</v>
      </c>
      <c r="M235" s="61">
        <f>Dubbel3!L493</f>
        <v>0</v>
      </c>
      <c r="N235" s="61">
        <f>Dubbel3!M493</f>
        <v>0</v>
      </c>
      <c r="O235" s="61">
        <f>Dubbel3!N493</f>
        <v>0</v>
      </c>
      <c r="P235" s="197">
        <f>Dubbel3!O493</f>
        <v>0</v>
      </c>
      <c r="Q235" s="113"/>
      <c r="R235" s="51"/>
      <c r="S235" s="51"/>
    </row>
    <row r="236" spans="1:19" x14ac:dyDescent="0.25">
      <c r="A236" s="16">
        <f t="shared" si="3"/>
        <v>33</v>
      </c>
      <c r="B236" s="61" t="str">
        <f>Dubbel3!A496</f>
        <v>0/0</v>
      </c>
      <c r="C236" s="61">
        <f>Dubbel3!B496</f>
        <v>0</v>
      </c>
      <c r="D236" s="61">
        <f>Dubbel3!C496</f>
        <v>0</v>
      </c>
      <c r="E236" s="61">
        <f>Dubbel3!D496</f>
        <v>0</v>
      </c>
      <c r="F236" s="61">
        <f>Dubbel3!E496</f>
        <v>0</v>
      </c>
      <c r="G236" s="61">
        <f>Dubbel3!F496</f>
        <v>0</v>
      </c>
      <c r="H236" s="61">
        <f>Dubbel3!G496</f>
        <v>0</v>
      </c>
      <c r="I236" s="61">
        <f>Dubbel3!H496</f>
        <v>0</v>
      </c>
      <c r="J236" s="61">
        <f>Dubbel3!I496</f>
        <v>0</v>
      </c>
      <c r="K236" s="61">
        <f>Dubbel3!J496</f>
        <v>0</v>
      </c>
      <c r="L236" s="61">
        <f>Dubbel3!K496</f>
        <v>0</v>
      </c>
      <c r="M236" s="61">
        <f>Dubbel3!L496</f>
        <v>0</v>
      </c>
      <c r="N236" s="61">
        <f>Dubbel3!M496</f>
        <v>0</v>
      </c>
      <c r="O236" s="61">
        <f>Dubbel3!N496</f>
        <v>0</v>
      </c>
      <c r="P236" s="197">
        <f>Dubbel3!O496</f>
        <v>0</v>
      </c>
      <c r="Q236" s="113"/>
      <c r="R236" s="51"/>
      <c r="S236" s="51"/>
    </row>
    <row r="237" spans="1:19" x14ac:dyDescent="0.25">
      <c r="A237" s="16">
        <f t="shared" si="3"/>
        <v>34</v>
      </c>
      <c r="B237" s="61" t="str">
        <f>Dubbel3!A499</f>
        <v>0/0</v>
      </c>
      <c r="C237" s="61">
        <f>Dubbel3!B499</f>
        <v>0</v>
      </c>
      <c r="D237" s="61">
        <f>Dubbel3!C499</f>
        <v>0</v>
      </c>
      <c r="E237" s="61">
        <f>Dubbel3!D499</f>
        <v>0</v>
      </c>
      <c r="F237" s="61">
        <f>Dubbel3!E499</f>
        <v>0</v>
      </c>
      <c r="G237" s="61">
        <f>Dubbel3!F499</f>
        <v>0</v>
      </c>
      <c r="H237" s="61">
        <f>Dubbel3!G499</f>
        <v>0</v>
      </c>
      <c r="I237" s="61">
        <f>Dubbel3!H499</f>
        <v>0</v>
      </c>
      <c r="J237" s="61">
        <f>Dubbel3!I499</f>
        <v>0</v>
      </c>
      <c r="K237" s="61">
        <f>Dubbel3!J499</f>
        <v>0</v>
      </c>
      <c r="L237" s="61">
        <f>Dubbel3!K499</f>
        <v>0</v>
      </c>
      <c r="M237" s="61">
        <f>Dubbel3!L499</f>
        <v>0</v>
      </c>
      <c r="N237" s="61">
        <f>Dubbel3!M499</f>
        <v>0</v>
      </c>
      <c r="O237" s="61">
        <f>Dubbel3!N499</f>
        <v>0</v>
      </c>
      <c r="P237" s="197">
        <f>Dubbel3!O499</f>
        <v>0</v>
      </c>
      <c r="Q237" s="113"/>
      <c r="R237" s="51"/>
      <c r="S237" s="51"/>
    </row>
    <row r="238" spans="1:19" x14ac:dyDescent="0.25">
      <c r="A238" s="16">
        <f t="shared" si="3"/>
        <v>35</v>
      </c>
      <c r="B238" s="61" t="str">
        <f>Dubbel3!A502</f>
        <v>0/0</v>
      </c>
      <c r="C238" s="61">
        <f>Dubbel3!B502</f>
        <v>0</v>
      </c>
      <c r="D238" s="61">
        <f>Dubbel3!C502</f>
        <v>0</v>
      </c>
      <c r="E238" s="61">
        <f>Dubbel3!D502</f>
        <v>0</v>
      </c>
      <c r="F238" s="61">
        <f>Dubbel3!E502</f>
        <v>0</v>
      </c>
      <c r="G238" s="61">
        <f>Dubbel3!F502</f>
        <v>0</v>
      </c>
      <c r="H238" s="61">
        <f>Dubbel3!G502</f>
        <v>0</v>
      </c>
      <c r="I238" s="61">
        <f>Dubbel3!H502</f>
        <v>0</v>
      </c>
      <c r="J238" s="61">
        <f>Dubbel3!I502</f>
        <v>0</v>
      </c>
      <c r="K238" s="61">
        <f>Dubbel3!J502</f>
        <v>0</v>
      </c>
      <c r="L238" s="61">
        <f>Dubbel3!K502</f>
        <v>0</v>
      </c>
      <c r="M238" s="61">
        <f>Dubbel3!L502</f>
        <v>0</v>
      </c>
      <c r="N238" s="61">
        <f>Dubbel3!M502</f>
        <v>0</v>
      </c>
      <c r="O238" s="61">
        <f>Dubbel3!N502</f>
        <v>0</v>
      </c>
      <c r="P238" s="197">
        <f>Dubbel3!O502</f>
        <v>0</v>
      </c>
      <c r="Q238" s="113"/>
      <c r="R238" s="51"/>
      <c r="S238" s="51"/>
    </row>
    <row r="239" spans="1:19" x14ac:dyDescent="0.25">
      <c r="A239" s="16">
        <f t="shared" si="3"/>
        <v>36</v>
      </c>
      <c r="B239" s="61" t="str">
        <f>Dubbel3!A505</f>
        <v>0/0</v>
      </c>
      <c r="C239" s="61">
        <f>Dubbel3!B505</f>
        <v>0</v>
      </c>
      <c r="D239" s="61">
        <f>Dubbel3!C505</f>
        <v>0</v>
      </c>
      <c r="E239" s="61">
        <f>Dubbel3!D505</f>
        <v>0</v>
      </c>
      <c r="F239" s="61">
        <f>Dubbel3!E505</f>
        <v>0</v>
      </c>
      <c r="G239" s="61">
        <f>Dubbel3!F505</f>
        <v>0</v>
      </c>
      <c r="H239" s="61">
        <f>Dubbel3!G505</f>
        <v>0</v>
      </c>
      <c r="I239" s="61">
        <f>Dubbel3!H505</f>
        <v>0</v>
      </c>
      <c r="J239" s="61">
        <f>Dubbel3!I505</f>
        <v>0</v>
      </c>
      <c r="K239" s="61">
        <f>Dubbel3!J505</f>
        <v>0</v>
      </c>
      <c r="L239" s="61">
        <f>Dubbel3!K505</f>
        <v>0</v>
      </c>
      <c r="M239" s="61">
        <f>Dubbel3!L505</f>
        <v>0</v>
      </c>
      <c r="N239" s="61">
        <f>Dubbel3!M505</f>
        <v>0</v>
      </c>
      <c r="O239" s="61">
        <f>Dubbel3!N505</f>
        <v>0</v>
      </c>
      <c r="P239" s="197">
        <f>Dubbel3!O505</f>
        <v>0</v>
      </c>
      <c r="Q239" s="113"/>
      <c r="R239" s="51"/>
      <c r="S239" s="51"/>
    </row>
    <row r="240" spans="1:19" x14ac:dyDescent="0.25">
      <c r="A240" s="16">
        <f t="shared" si="3"/>
        <v>37</v>
      </c>
      <c r="B240" s="61" t="str">
        <f>Dubbel3!A508</f>
        <v>0/0</v>
      </c>
      <c r="C240" s="61">
        <f>Dubbel3!B508</f>
        <v>0</v>
      </c>
      <c r="D240" s="61">
        <f>Dubbel3!C508</f>
        <v>0</v>
      </c>
      <c r="E240" s="61">
        <f>Dubbel3!D508</f>
        <v>0</v>
      </c>
      <c r="F240" s="61">
        <f>Dubbel3!E508</f>
        <v>0</v>
      </c>
      <c r="G240" s="61">
        <f>Dubbel3!F508</f>
        <v>0</v>
      </c>
      <c r="H240" s="61">
        <f>Dubbel3!G508</f>
        <v>0</v>
      </c>
      <c r="I240" s="61">
        <f>Dubbel3!H508</f>
        <v>0</v>
      </c>
      <c r="J240" s="61">
        <f>Dubbel3!I508</f>
        <v>0</v>
      </c>
      <c r="K240" s="61">
        <f>Dubbel3!J508</f>
        <v>0</v>
      </c>
      <c r="L240" s="61">
        <f>Dubbel3!K508</f>
        <v>0</v>
      </c>
      <c r="M240" s="61">
        <f>Dubbel3!L508</f>
        <v>0</v>
      </c>
      <c r="N240" s="61">
        <f>Dubbel3!M508</f>
        <v>0</v>
      </c>
      <c r="O240" s="61">
        <f>Dubbel3!N508</f>
        <v>0</v>
      </c>
      <c r="P240" s="197">
        <f>Dubbel3!O508</f>
        <v>0</v>
      </c>
      <c r="Q240" s="113"/>
      <c r="R240" s="51"/>
      <c r="S240" s="51"/>
    </row>
    <row r="241" spans="1:19" x14ac:dyDescent="0.25">
      <c r="A241" s="16">
        <f t="shared" si="3"/>
        <v>38</v>
      </c>
      <c r="B241" s="61" t="str">
        <f>Dubbel3!A511</f>
        <v>0/0</v>
      </c>
      <c r="C241" s="61">
        <f>Dubbel3!B511</f>
        <v>0</v>
      </c>
      <c r="D241" s="61">
        <f>Dubbel3!C511</f>
        <v>0</v>
      </c>
      <c r="E241" s="61">
        <f>Dubbel3!D511</f>
        <v>0</v>
      </c>
      <c r="F241" s="61">
        <f>Dubbel3!E511</f>
        <v>0</v>
      </c>
      <c r="G241" s="61">
        <f>Dubbel3!F511</f>
        <v>0</v>
      </c>
      <c r="H241" s="61">
        <f>Dubbel3!G511</f>
        <v>0</v>
      </c>
      <c r="I241" s="61">
        <f>Dubbel3!H511</f>
        <v>0</v>
      </c>
      <c r="J241" s="61">
        <f>Dubbel3!I511</f>
        <v>0</v>
      </c>
      <c r="K241" s="61">
        <f>Dubbel3!J511</f>
        <v>0</v>
      </c>
      <c r="L241" s="61">
        <f>Dubbel3!K511</f>
        <v>0</v>
      </c>
      <c r="M241" s="61">
        <f>Dubbel3!L511</f>
        <v>0</v>
      </c>
      <c r="N241" s="61">
        <f>Dubbel3!M511</f>
        <v>0</v>
      </c>
      <c r="O241" s="61">
        <f>Dubbel3!N511</f>
        <v>0</v>
      </c>
      <c r="P241" s="197">
        <f>Dubbel3!O511</f>
        <v>0</v>
      </c>
      <c r="Q241" s="113"/>
      <c r="R241" s="51"/>
      <c r="S241" s="51"/>
    </row>
    <row r="242" spans="1:19" x14ac:dyDescent="0.25">
      <c r="A242" s="16">
        <f t="shared" si="3"/>
        <v>39</v>
      </c>
      <c r="B242" s="61" t="str">
        <f>Dubbel3!A514</f>
        <v>0/0</v>
      </c>
      <c r="C242" s="61">
        <f>Dubbel3!B514</f>
        <v>0</v>
      </c>
      <c r="D242" s="61">
        <f>Dubbel3!C514</f>
        <v>0</v>
      </c>
      <c r="E242" s="61">
        <f>Dubbel3!D514</f>
        <v>0</v>
      </c>
      <c r="F242" s="61">
        <f>Dubbel3!E514</f>
        <v>0</v>
      </c>
      <c r="G242" s="61">
        <f>Dubbel3!F514</f>
        <v>0</v>
      </c>
      <c r="H242" s="61">
        <f>Dubbel3!G514</f>
        <v>0</v>
      </c>
      <c r="I242" s="61">
        <f>Dubbel3!H514</f>
        <v>0</v>
      </c>
      <c r="J242" s="61">
        <f>Dubbel3!I514</f>
        <v>0</v>
      </c>
      <c r="K242" s="61">
        <f>Dubbel3!J514</f>
        <v>0</v>
      </c>
      <c r="L242" s="61">
        <f>Dubbel3!K514</f>
        <v>0</v>
      </c>
      <c r="M242" s="61">
        <f>Dubbel3!L514</f>
        <v>0</v>
      </c>
      <c r="N242" s="61">
        <f>Dubbel3!M514</f>
        <v>0</v>
      </c>
      <c r="O242" s="61">
        <f>Dubbel3!N514</f>
        <v>0</v>
      </c>
      <c r="P242" s="197">
        <f>Dubbel3!O514</f>
        <v>0</v>
      </c>
      <c r="Q242" s="113"/>
      <c r="R242" s="51"/>
      <c r="S242" s="51"/>
    </row>
    <row r="243" spans="1:19" x14ac:dyDescent="0.25">
      <c r="A243" s="16">
        <f t="shared" si="3"/>
        <v>40</v>
      </c>
      <c r="B243" s="61" t="str">
        <f>Dubbel3!A520</f>
        <v>0/0</v>
      </c>
      <c r="C243" s="61">
        <f>Dubbel3!B520</f>
        <v>0</v>
      </c>
      <c r="D243" s="61">
        <f>Dubbel3!C520</f>
        <v>0</v>
      </c>
      <c r="E243" s="61">
        <f>Dubbel3!D520</f>
        <v>0</v>
      </c>
      <c r="F243" s="61">
        <f>Dubbel3!E520</f>
        <v>0</v>
      </c>
      <c r="G243" s="61">
        <f>Dubbel3!F520</f>
        <v>0</v>
      </c>
      <c r="H243" s="61">
        <f>Dubbel3!G520</f>
        <v>0</v>
      </c>
      <c r="I243" s="61">
        <f>Dubbel3!H520</f>
        <v>0</v>
      </c>
      <c r="J243" s="61">
        <f>Dubbel3!I520</f>
        <v>0</v>
      </c>
      <c r="K243" s="61">
        <f>Dubbel3!J520</f>
        <v>0</v>
      </c>
      <c r="L243" s="61">
        <f>Dubbel3!K520</f>
        <v>0</v>
      </c>
      <c r="M243" s="61">
        <f>Dubbel3!L520</f>
        <v>0</v>
      </c>
      <c r="N243" s="61">
        <f>Dubbel3!M520</f>
        <v>0</v>
      </c>
      <c r="O243" s="61">
        <f>Dubbel3!N520</f>
        <v>0</v>
      </c>
      <c r="P243" s="197">
        <f>Dubbel3!O520</f>
        <v>0</v>
      </c>
      <c r="Q243" s="113"/>
      <c r="R243" s="51"/>
      <c r="S243" s="51"/>
    </row>
    <row r="244" spans="1:19" x14ac:dyDescent="0.25">
      <c r="A244" s="16">
        <f t="shared" si="3"/>
        <v>41</v>
      </c>
      <c r="B244" s="61" t="str">
        <f>Dubbel3!A523</f>
        <v>0/0</v>
      </c>
      <c r="C244" s="61">
        <f>Dubbel3!B523</f>
        <v>0</v>
      </c>
      <c r="D244" s="61">
        <f>Dubbel3!C523</f>
        <v>0</v>
      </c>
      <c r="E244" s="61">
        <f>Dubbel3!D523</f>
        <v>0</v>
      </c>
      <c r="F244" s="61">
        <f>Dubbel3!E523</f>
        <v>0</v>
      </c>
      <c r="G244" s="61">
        <f>Dubbel3!F523</f>
        <v>0</v>
      </c>
      <c r="H244" s="61">
        <f>Dubbel3!G523</f>
        <v>0</v>
      </c>
      <c r="I244" s="61">
        <f>Dubbel3!H523</f>
        <v>0</v>
      </c>
      <c r="J244" s="61">
        <f>Dubbel3!I523</f>
        <v>0</v>
      </c>
      <c r="K244" s="61">
        <f>Dubbel3!J523</f>
        <v>0</v>
      </c>
      <c r="L244" s="61">
        <f>Dubbel3!K523</f>
        <v>0</v>
      </c>
      <c r="M244" s="61">
        <f>Dubbel3!L523</f>
        <v>0</v>
      </c>
      <c r="N244" s="61">
        <f>Dubbel3!M523</f>
        <v>0</v>
      </c>
      <c r="O244" s="61">
        <f>Dubbel3!N523</f>
        <v>0</v>
      </c>
      <c r="P244" s="197">
        <f>Dubbel3!O523</f>
        <v>0</v>
      </c>
      <c r="Q244" s="113"/>
      <c r="R244" s="51"/>
      <c r="S244" s="51"/>
    </row>
    <row r="245" spans="1:19" x14ac:dyDescent="0.25">
      <c r="A245" s="16">
        <f t="shared" si="3"/>
        <v>42</v>
      </c>
      <c r="B245" s="61" t="str">
        <f>Dubbel3!A526</f>
        <v>0/0</v>
      </c>
      <c r="C245" s="61">
        <f>Dubbel3!B526</f>
        <v>0</v>
      </c>
      <c r="D245" s="61">
        <f>Dubbel3!C526</f>
        <v>0</v>
      </c>
      <c r="E245" s="61">
        <f>Dubbel3!D526</f>
        <v>0</v>
      </c>
      <c r="F245" s="61">
        <f>Dubbel3!E526</f>
        <v>0</v>
      </c>
      <c r="G245" s="61">
        <f>Dubbel3!F526</f>
        <v>0</v>
      </c>
      <c r="H245" s="61">
        <f>Dubbel3!G526</f>
        <v>0</v>
      </c>
      <c r="I245" s="61">
        <f>Dubbel3!H526</f>
        <v>0</v>
      </c>
      <c r="J245" s="61">
        <f>Dubbel3!I526</f>
        <v>0</v>
      </c>
      <c r="K245" s="61">
        <f>Dubbel3!J526</f>
        <v>0</v>
      </c>
      <c r="L245" s="61">
        <f>Dubbel3!K526</f>
        <v>0</v>
      </c>
      <c r="M245" s="61">
        <f>Dubbel3!L526</f>
        <v>0</v>
      </c>
      <c r="N245" s="61">
        <f>Dubbel3!M526</f>
        <v>0</v>
      </c>
      <c r="O245" s="61">
        <f>Dubbel3!N526</f>
        <v>0</v>
      </c>
      <c r="P245" s="197">
        <f>Dubbel3!O526</f>
        <v>0</v>
      </c>
      <c r="Q245" s="113"/>
      <c r="R245" s="51"/>
      <c r="S245" s="51"/>
    </row>
    <row r="246" spans="1:19" x14ac:dyDescent="0.25">
      <c r="A246" s="16">
        <f t="shared" si="3"/>
        <v>43</v>
      </c>
      <c r="B246" s="61" t="str">
        <f>Dubbel3!A529</f>
        <v>0/0</v>
      </c>
      <c r="C246" s="61">
        <f>Dubbel3!B529</f>
        <v>0</v>
      </c>
      <c r="D246" s="61">
        <f>Dubbel3!C529</f>
        <v>0</v>
      </c>
      <c r="E246" s="61">
        <f>Dubbel3!D529</f>
        <v>0</v>
      </c>
      <c r="F246" s="61">
        <f>Dubbel3!E529</f>
        <v>0</v>
      </c>
      <c r="G246" s="61">
        <f>Dubbel3!F529</f>
        <v>0</v>
      </c>
      <c r="H246" s="61">
        <f>Dubbel3!G529</f>
        <v>0</v>
      </c>
      <c r="I246" s="61">
        <f>Dubbel3!H529</f>
        <v>0</v>
      </c>
      <c r="J246" s="61">
        <f>Dubbel3!I529</f>
        <v>0</v>
      </c>
      <c r="K246" s="61">
        <f>Dubbel3!J529</f>
        <v>0</v>
      </c>
      <c r="L246" s="61">
        <f>Dubbel3!K529</f>
        <v>0</v>
      </c>
      <c r="M246" s="61">
        <f>Dubbel3!L529</f>
        <v>0</v>
      </c>
      <c r="N246" s="61">
        <f>Dubbel3!M529</f>
        <v>0</v>
      </c>
      <c r="O246" s="61">
        <f>Dubbel3!N529</f>
        <v>0</v>
      </c>
      <c r="P246" s="197">
        <f>Dubbel3!O529</f>
        <v>0</v>
      </c>
      <c r="Q246" s="113"/>
      <c r="R246" s="51"/>
      <c r="S246" s="51"/>
    </row>
    <row r="247" spans="1:19" x14ac:dyDescent="0.25">
      <c r="A247" s="16">
        <f t="shared" si="3"/>
        <v>44</v>
      </c>
      <c r="B247" s="61" t="str">
        <f>Dubbel3!A532</f>
        <v>0/0</v>
      </c>
      <c r="C247" s="61">
        <f>Dubbel3!B532</f>
        <v>0</v>
      </c>
      <c r="D247" s="61">
        <f>Dubbel3!C532</f>
        <v>0</v>
      </c>
      <c r="E247" s="61">
        <f>Dubbel3!D532</f>
        <v>0</v>
      </c>
      <c r="F247" s="61">
        <f>Dubbel3!E532</f>
        <v>0</v>
      </c>
      <c r="G247" s="61">
        <f>Dubbel3!F532</f>
        <v>0</v>
      </c>
      <c r="H247" s="61">
        <f>Dubbel3!G532</f>
        <v>0</v>
      </c>
      <c r="I247" s="61">
        <f>Dubbel3!H532</f>
        <v>0</v>
      </c>
      <c r="J247" s="61">
        <f>Dubbel3!I532</f>
        <v>0</v>
      </c>
      <c r="K247" s="61">
        <f>Dubbel3!J532</f>
        <v>0</v>
      </c>
      <c r="L247" s="61">
        <f>Dubbel3!K532</f>
        <v>0</v>
      </c>
      <c r="M247" s="61">
        <f>Dubbel3!L532</f>
        <v>0</v>
      </c>
      <c r="N247" s="61">
        <f>Dubbel3!M532</f>
        <v>0</v>
      </c>
      <c r="O247" s="61">
        <f>Dubbel3!N532</f>
        <v>0</v>
      </c>
      <c r="P247" s="197">
        <f>Dubbel3!O532</f>
        <v>0</v>
      </c>
      <c r="Q247" s="113"/>
      <c r="R247" s="51"/>
      <c r="S247" s="51"/>
    </row>
    <row r="248" spans="1:19" x14ac:dyDescent="0.25">
      <c r="A248" s="16">
        <f t="shared" si="3"/>
        <v>45</v>
      </c>
      <c r="B248" s="61" t="str">
        <f>Dubbel3!A535</f>
        <v>0/0</v>
      </c>
      <c r="C248" s="61">
        <f>Dubbel3!B535</f>
        <v>0</v>
      </c>
      <c r="D248" s="61">
        <f>Dubbel3!C535</f>
        <v>0</v>
      </c>
      <c r="E248" s="61">
        <f>Dubbel3!D535</f>
        <v>0</v>
      </c>
      <c r="F248" s="61">
        <f>Dubbel3!E535</f>
        <v>0</v>
      </c>
      <c r="G248" s="61">
        <f>Dubbel3!F535</f>
        <v>0</v>
      </c>
      <c r="H248" s="61">
        <f>Dubbel3!G535</f>
        <v>0</v>
      </c>
      <c r="I248" s="61">
        <f>Dubbel3!H535</f>
        <v>0</v>
      </c>
      <c r="J248" s="61">
        <f>Dubbel3!I535</f>
        <v>0</v>
      </c>
      <c r="K248" s="61">
        <f>Dubbel3!J535</f>
        <v>0</v>
      </c>
      <c r="L248" s="61">
        <f>Dubbel3!K535</f>
        <v>0</v>
      </c>
      <c r="M248" s="61">
        <f>Dubbel3!L535</f>
        <v>0</v>
      </c>
      <c r="N248" s="61">
        <f>Dubbel3!M535</f>
        <v>0</v>
      </c>
      <c r="O248" s="61">
        <f>Dubbel3!N535</f>
        <v>0</v>
      </c>
      <c r="P248" s="197">
        <f>Dubbel3!O535</f>
        <v>0</v>
      </c>
      <c r="Q248" s="113"/>
      <c r="R248" s="51"/>
      <c r="S248" s="51"/>
    </row>
    <row r="249" spans="1:19" x14ac:dyDescent="0.25">
      <c r="A249" s="16">
        <f t="shared" si="3"/>
        <v>46</v>
      </c>
      <c r="B249" s="61" t="str">
        <f>Dubbel3!A538</f>
        <v>0/0</v>
      </c>
      <c r="C249" s="61">
        <f>Dubbel3!B538</f>
        <v>0</v>
      </c>
      <c r="D249" s="61">
        <f>Dubbel3!C538</f>
        <v>0</v>
      </c>
      <c r="E249" s="61">
        <f>Dubbel3!D538</f>
        <v>0</v>
      </c>
      <c r="F249" s="61">
        <f>Dubbel3!E538</f>
        <v>0</v>
      </c>
      <c r="G249" s="61">
        <f>Dubbel3!F538</f>
        <v>0</v>
      </c>
      <c r="H249" s="61">
        <f>Dubbel3!G538</f>
        <v>0</v>
      </c>
      <c r="I249" s="61">
        <f>Dubbel3!H538</f>
        <v>0</v>
      </c>
      <c r="J249" s="61">
        <f>Dubbel3!I538</f>
        <v>0</v>
      </c>
      <c r="K249" s="61">
        <f>Dubbel3!J538</f>
        <v>0</v>
      </c>
      <c r="L249" s="61">
        <f>Dubbel3!K538</f>
        <v>0</v>
      </c>
      <c r="M249" s="61">
        <f>Dubbel3!L538</f>
        <v>0</v>
      </c>
      <c r="N249" s="61">
        <f>Dubbel3!M538</f>
        <v>0</v>
      </c>
      <c r="O249" s="61">
        <f>Dubbel3!N538</f>
        <v>0</v>
      </c>
      <c r="P249" s="197">
        <f>Dubbel3!O538</f>
        <v>0</v>
      </c>
      <c r="Q249" s="113"/>
      <c r="R249" s="51"/>
      <c r="S249" s="51"/>
    </row>
    <row r="250" spans="1:19" x14ac:dyDescent="0.25">
      <c r="A250" s="16">
        <f t="shared" si="3"/>
        <v>47</v>
      </c>
      <c r="B250" s="61" t="str">
        <f>Dubbel3!A544</f>
        <v>0/0</v>
      </c>
      <c r="C250" s="61">
        <f>Dubbel3!B544</f>
        <v>0</v>
      </c>
      <c r="D250" s="61">
        <f>Dubbel3!C544</f>
        <v>0</v>
      </c>
      <c r="E250" s="61">
        <f>Dubbel3!D544</f>
        <v>0</v>
      </c>
      <c r="F250" s="61">
        <f>Dubbel3!E544</f>
        <v>0</v>
      </c>
      <c r="G250" s="61">
        <f>Dubbel3!F544</f>
        <v>0</v>
      </c>
      <c r="H250" s="61">
        <f>Dubbel3!G544</f>
        <v>0</v>
      </c>
      <c r="I250" s="61">
        <f>Dubbel3!H544</f>
        <v>0</v>
      </c>
      <c r="J250" s="61">
        <f>Dubbel3!I544</f>
        <v>0</v>
      </c>
      <c r="K250" s="61">
        <f>Dubbel3!J544</f>
        <v>0</v>
      </c>
      <c r="L250" s="61">
        <f>Dubbel3!K544</f>
        <v>0</v>
      </c>
      <c r="M250" s="61">
        <f>Dubbel3!L544</f>
        <v>0</v>
      </c>
      <c r="N250" s="61">
        <f>Dubbel3!M544</f>
        <v>0</v>
      </c>
      <c r="O250" s="61">
        <f>Dubbel3!N544</f>
        <v>0</v>
      </c>
      <c r="P250" s="197">
        <f>Dubbel3!O544</f>
        <v>0</v>
      </c>
      <c r="Q250" s="113"/>
      <c r="R250" s="51"/>
      <c r="S250" s="51"/>
    </row>
    <row r="251" spans="1:19" x14ac:dyDescent="0.25">
      <c r="A251" s="16">
        <f t="shared" si="3"/>
        <v>48</v>
      </c>
      <c r="B251" s="61" t="str">
        <f>Dubbel3!A547</f>
        <v>0/0</v>
      </c>
      <c r="C251" s="61">
        <f>Dubbel3!B547</f>
        <v>0</v>
      </c>
      <c r="D251" s="61">
        <f>Dubbel3!C547</f>
        <v>0</v>
      </c>
      <c r="E251" s="61">
        <f>Dubbel3!D547</f>
        <v>0</v>
      </c>
      <c r="F251" s="61">
        <f>Dubbel3!E547</f>
        <v>0</v>
      </c>
      <c r="G251" s="61">
        <f>Dubbel3!F547</f>
        <v>0</v>
      </c>
      <c r="H251" s="61">
        <f>Dubbel3!G547</f>
        <v>0</v>
      </c>
      <c r="I251" s="61">
        <f>Dubbel3!H547</f>
        <v>0</v>
      </c>
      <c r="J251" s="61">
        <f>Dubbel3!I547</f>
        <v>0</v>
      </c>
      <c r="K251" s="61">
        <f>Dubbel3!J547</f>
        <v>0</v>
      </c>
      <c r="L251" s="61">
        <f>Dubbel3!K547</f>
        <v>0</v>
      </c>
      <c r="M251" s="61">
        <f>Dubbel3!L547</f>
        <v>0</v>
      </c>
      <c r="N251" s="61">
        <f>Dubbel3!M547</f>
        <v>0</v>
      </c>
      <c r="O251" s="61">
        <f>Dubbel3!N547</f>
        <v>0</v>
      </c>
      <c r="P251" s="197">
        <f>Dubbel3!O547</f>
        <v>0</v>
      </c>
      <c r="Q251" s="113"/>
      <c r="R251" s="51"/>
      <c r="S251" s="51"/>
    </row>
    <row r="252" spans="1:19" x14ac:dyDescent="0.25">
      <c r="A252" s="16">
        <f t="shared" si="3"/>
        <v>49</v>
      </c>
      <c r="B252" s="61" t="str">
        <f>Dubbel3!A550</f>
        <v>0/0</v>
      </c>
      <c r="C252" s="61">
        <f>Dubbel3!B550</f>
        <v>0</v>
      </c>
      <c r="D252" s="61">
        <f>Dubbel3!C550</f>
        <v>0</v>
      </c>
      <c r="E252" s="61">
        <f>Dubbel3!D550</f>
        <v>0</v>
      </c>
      <c r="F252" s="61">
        <f>Dubbel3!E550</f>
        <v>0</v>
      </c>
      <c r="G252" s="61">
        <f>Dubbel3!F550</f>
        <v>0</v>
      </c>
      <c r="H252" s="61">
        <f>Dubbel3!G550</f>
        <v>0</v>
      </c>
      <c r="I252" s="61">
        <f>Dubbel3!H550</f>
        <v>0</v>
      </c>
      <c r="J252" s="61">
        <f>Dubbel3!I550</f>
        <v>0</v>
      </c>
      <c r="K252" s="61">
        <f>Dubbel3!J550</f>
        <v>0</v>
      </c>
      <c r="L252" s="61">
        <f>Dubbel3!K550</f>
        <v>0</v>
      </c>
      <c r="M252" s="61">
        <f>Dubbel3!L550</f>
        <v>0</v>
      </c>
      <c r="N252" s="61">
        <f>Dubbel3!M550</f>
        <v>0</v>
      </c>
      <c r="O252" s="61">
        <f>Dubbel3!N550</f>
        <v>0</v>
      </c>
      <c r="P252" s="197">
        <f>Dubbel3!O550</f>
        <v>0</v>
      </c>
      <c r="Q252" s="113"/>
      <c r="R252" s="51"/>
      <c r="S252" s="51"/>
    </row>
    <row r="253" spans="1:19" x14ac:dyDescent="0.25">
      <c r="A253" s="16">
        <f t="shared" si="3"/>
        <v>50</v>
      </c>
      <c r="B253" s="61" t="str">
        <f>Dubbel3!A553</f>
        <v>0/0</v>
      </c>
      <c r="C253" s="61">
        <f>Dubbel3!B553</f>
        <v>0</v>
      </c>
      <c r="D253" s="61">
        <f>Dubbel3!C553</f>
        <v>0</v>
      </c>
      <c r="E253" s="61">
        <f>Dubbel3!D553</f>
        <v>0</v>
      </c>
      <c r="F253" s="61">
        <f>Dubbel3!E553</f>
        <v>0</v>
      </c>
      <c r="G253" s="61">
        <f>Dubbel3!F553</f>
        <v>0</v>
      </c>
      <c r="H253" s="61">
        <f>Dubbel3!G553</f>
        <v>0</v>
      </c>
      <c r="I253" s="61">
        <f>Dubbel3!H553</f>
        <v>0</v>
      </c>
      <c r="J253" s="61">
        <f>Dubbel3!I553</f>
        <v>0</v>
      </c>
      <c r="K253" s="61">
        <f>Dubbel3!J553</f>
        <v>0</v>
      </c>
      <c r="L253" s="61">
        <f>Dubbel3!K553</f>
        <v>0</v>
      </c>
      <c r="M253" s="61">
        <f>Dubbel3!L553</f>
        <v>0</v>
      </c>
      <c r="N253" s="61">
        <f>Dubbel3!M553</f>
        <v>0</v>
      </c>
      <c r="O253" s="61">
        <f>Dubbel3!N553</f>
        <v>0</v>
      </c>
      <c r="P253" s="197">
        <f>Dubbel3!O553</f>
        <v>0</v>
      </c>
      <c r="Q253" s="113"/>
      <c r="R253" s="51"/>
      <c r="S253" s="51"/>
    </row>
    <row r="254" spans="1:19" x14ac:dyDescent="0.25">
      <c r="A254" s="16">
        <f t="shared" si="3"/>
        <v>51</v>
      </c>
      <c r="B254" s="61" t="str">
        <f>Dubbel3!A556</f>
        <v>0/0</v>
      </c>
      <c r="C254" s="61">
        <f>Dubbel3!B556</f>
        <v>0</v>
      </c>
      <c r="D254" s="61">
        <f>Dubbel3!C556</f>
        <v>0</v>
      </c>
      <c r="E254" s="61">
        <f>Dubbel3!D556</f>
        <v>0</v>
      </c>
      <c r="F254" s="61">
        <f>Dubbel3!E556</f>
        <v>0</v>
      </c>
      <c r="G254" s="61">
        <f>Dubbel3!F556</f>
        <v>0</v>
      </c>
      <c r="H254" s="61">
        <f>Dubbel3!G556</f>
        <v>0</v>
      </c>
      <c r="I254" s="61">
        <f>Dubbel3!H556</f>
        <v>0</v>
      </c>
      <c r="J254" s="61">
        <f>Dubbel3!I556</f>
        <v>0</v>
      </c>
      <c r="K254" s="61">
        <f>Dubbel3!J556</f>
        <v>0</v>
      </c>
      <c r="L254" s="61">
        <f>Dubbel3!K556</f>
        <v>0</v>
      </c>
      <c r="M254" s="61">
        <f>Dubbel3!L556</f>
        <v>0</v>
      </c>
      <c r="N254" s="61">
        <f>Dubbel3!M556</f>
        <v>0</v>
      </c>
      <c r="O254" s="61">
        <f>Dubbel3!N556</f>
        <v>0</v>
      </c>
      <c r="P254" s="197">
        <f>Dubbel3!O556</f>
        <v>0</v>
      </c>
      <c r="Q254" s="113"/>
      <c r="R254" s="51"/>
      <c r="S254" s="51"/>
    </row>
    <row r="255" spans="1:19" x14ac:dyDescent="0.25">
      <c r="A255" s="16">
        <f t="shared" si="3"/>
        <v>52</v>
      </c>
      <c r="B255" s="61" t="str">
        <f>Dubbel3!A559</f>
        <v>0/0</v>
      </c>
      <c r="C255" s="61">
        <f>Dubbel3!B559</f>
        <v>0</v>
      </c>
      <c r="D255" s="61">
        <f>Dubbel3!C559</f>
        <v>0</v>
      </c>
      <c r="E255" s="61">
        <f>Dubbel3!D559</f>
        <v>0</v>
      </c>
      <c r="F255" s="61">
        <f>Dubbel3!E559</f>
        <v>0</v>
      </c>
      <c r="G255" s="61">
        <f>Dubbel3!F559</f>
        <v>0</v>
      </c>
      <c r="H255" s="61">
        <f>Dubbel3!G559</f>
        <v>0</v>
      </c>
      <c r="I255" s="61">
        <f>Dubbel3!H559</f>
        <v>0</v>
      </c>
      <c r="J255" s="61">
        <f>Dubbel3!I559</f>
        <v>0</v>
      </c>
      <c r="K255" s="61">
        <f>Dubbel3!J559</f>
        <v>0</v>
      </c>
      <c r="L255" s="61">
        <f>Dubbel3!K559</f>
        <v>0</v>
      </c>
      <c r="M255" s="61">
        <f>Dubbel3!L559</f>
        <v>0</v>
      </c>
      <c r="N255" s="61">
        <f>Dubbel3!M559</f>
        <v>0</v>
      </c>
      <c r="O255" s="61">
        <f>Dubbel3!N559</f>
        <v>0</v>
      </c>
      <c r="P255" s="197">
        <f>Dubbel3!O559</f>
        <v>0</v>
      </c>
      <c r="Q255" s="113"/>
      <c r="R255" s="51"/>
      <c r="S255" s="51"/>
    </row>
    <row r="256" spans="1:19" x14ac:dyDescent="0.25">
      <c r="A256" s="16">
        <f t="shared" si="3"/>
        <v>53</v>
      </c>
      <c r="B256" s="61" t="str">
        <f>Dubbel3!A562</f>
        <v>0/0</v>
      </c>
      <c r="C256" s="61">
        <f>Dubbel3!B562</f>
        <v>0</v>
      </c>
      <c r="D256" s="61">
        <f>Dubbel3!C562</f>
        <v>0</v>
      </c>
      <c r="E256" s="61">
        <f>Dubbel3!D562</f>
        <v>0</v>
      </c>
      <c r="F256" s="61">
        <f>Dubbel3!E562</f>
        <v>0</v>
      </c>
      <c r="G256" s="61">
        <f>Dubbel3!F562</f>
        <v>0</v>
      </c>
      <c r="H256" s="61">
        <f>Dubbel3!G562</f>
        <v>0</v>
      </c>
      <c r="I256" s="61">
        <f>Dubbel3!H562</f>
        <v>0</v>
      </c>
      <c r="J256" s="61">
        <f>Dubbel3!I562</f>
        <v>0</v>
      </c>
      <c r="K256" s="61">
        <f>Dubbel3!J562</f>
        <v>0</v>
      </c>
      <c r="L256" s="61">
        <f>Dubbel3!K562</f>
        <v>0</v>
      </c>
      <c r="M256" s="61">
        <f>Dubbel3!L562</f>
        <v>0</v>
      </c>
      <c r="N256" s="61">
        <f>Dubbel3!M562</f>
        <v>0</v>
      </c>
      <c r="O256" s="61">
        <f>Dubbel3!N562</f>
        <v>0</v>
      </c>
      <c r="P256" s="197">
        <f>Dubbel3!O562</f>
        <v>0</v>
      </c>
      <c r="Q256" s="113"/>
      <c r="R256" s="51"/>
      <c r="S256" s="51"/>
    </row>
    <row r="257" spans="1:19" x14ac:dyDescent="0.25">
      <c r="A257" s="16">
        <f t="shared" si="3"/>
        <v>54</v>
      </c>
      <c r="B257" s="61" t="str">
        <f>Dubbel3!A565</f>
        <v>0/0</v>
      </c>
      <c r="C257" s="61">
        <f>Dubbel3!B565</f>
        <v>0</v>
      </c>
      <c r="D257" s="61">
        <f>Dubbel3!C565</f>
        <v>0</v>
      </c>
      <c r="E257" s="61">
        <f>Dubbel3!D565</f>
        <v>0</v>
      </c>
      <c r="F257" s="61">
        <f>Dubbel3!E565</f>
        <v>0</v>
      </c>
      <c r="G257" s="61">
        <f>Dubbel3!F565</f>
        <v>0</v>
      </c>
      <c r="H257" s="61">
        <f>Dubbel3!G565</f>
        <v>0</v>
      </c>
      <c r="I257" s="61">
        <f>Dubbel3!H565</f>
        <v>0</v>
      </c>
      <c r="J257" s="61">
        <f>Dubbel3!I565</f>
        <v>0</v>
      </c>
      <c r="K257" s="61">
        <f>Dubbel3!J565</f>
        <v>0</v>
      </c>
      <c r="L257" s="61">
        <f>Dubbel3!K565</f>
        <v>0</v>
      </c>
      <c r="M257" s="61">
        <f>Dubbel3!L565</f>
        <v>0</v>
      </c>
      <c r="N257" s="61">
        <f>Dubbel3!M565</f>
        <v>0</v>
      </c>
      <c r="O257" s="61">
        <f>Dubbel3!N565</f>
        <v>0</v>
      </c>
      <c r="P257" s="197">
        <f>Dubbel3!O565</f>
        <v>0</v>
      </c>
      <c r="Q257" s="113"/>
      <c r="R257" s="51"/>
      <c r="S257" s="51"/>
    </row>
    <row r="258" spans="1:19" x14ac:dyDescent="0.25">
      <c r="A258" s="16">
        <f t="shared" si="3"/>
        <v>55</v>
      </c>
      <c r="B258" s="61" t="str">
        <f>Dubbel3!A568</f>
        <v>0/0</v>
      </c>
      <c r="C258" s="61">
        <f>Dubbel3!B568</f>
        <v>0</v>
      </c>
      <c r="D258" s="61">
        <f>Dubbel3!C568</f>
        <v>0</v>
      </c>
      <c r="E258" s="61">
        <f>Dubbel3!D568</f>
        <v>0</v>
      </c>
      <c r="F258" s="61">
        <f>Dubbel3!E568</f>
        <v>0</v>
      </c>
      <c r="G258" s="61">
        <f>Dubbel3!F568</f>
        <v>0</v>
      </c>
      <c r="H258" s="61">
        <f>Dubbel3!G568</f>
        <v>0</v>
      </c>
      <c r="I258" s="61">
        <f>Dubbel3!H568</f>
        <v>0</v>
      </c>
      <c r="J258" s="61">
        <f>Dubbel3!I568</f>
        <v>0</v>
      </c>
      <c r="K258" s="61">
        <f>Dubbel3!J568</f>
        <v>0</v>
      </c>
      <c r="L258" s="61">
        <f>Dubbel3!K568</f>
        <v>0</v>
      </c>
      <c r="M258" s="61">
        <f>Dubbel3!L568</f>
        <v>0</v>
      </c>
      <c r="N258" s="61">
        <f>Dubbel3!M568</f>
        <v>0</v>
      </c>
      <c r="O258" s="61">
        <f>Dubbel3!N568</f>
        <v>0</v>
      </c>
      <c r="P258" s="197">
        <f>Dubbel3!O568</f>
        <v>0</v>
      </c>
      <c r="Q258" s="113"/>
      <c r="R258" s="51"/>
      <c r="S258" s="51"/>
    </row>
    <row r="259" spans="1:19" x14ac:dyDescent="0.25">
      <c r="A259" s="16">
        <f t="shared" si="3"/>
        <v>56</v>
      </c>
      <c r="B259" s="61" t="str">
        <f>Dubbel3!A571</f>
        <v>0/0</v>
      </c>
      <c r="C259" s="61">
        <f>Dubbel3!B571</f>
        <v>0</v>
      </c>
      <c r="D259" s="61">
        <f>Dubbel3!C571</f>
        <v>0</v>
      </c>
      <c r="E259" s="61">
        <f>Dubbel3!D571</f>
        <v>0</v>
      </c>
      <c r="F259" s="61">
        <f>Dubbel3!E571</f>
        <v>0</v>
      </c>
      <c r="G259" s="61">
        <f>Dubbel3!F571</f>
        <v>0</v>
      </c>
      <c r="H259" s="61">
        <f>Dubbel3!G571</f>
        <v>0</v>
      </c>
      <c r="I259" s="61">
        <f>Dubbel3!H571</f>
        <v>0</v>
      </c>
      <c r="J259" s="61">
        <f>Dubbel3!I571</f>
        <v>0</v>
      </c>
      <c r="K259" s="61">
        <f>Dubbel3!J571</f>
        <v>0</v>
      </c>
      <c r="L259" s="61">
        <f>Dubbel3!K571</f>
        <v>0</v>
      </c>
      <c r="M259" s="61">
        <f>Dubbel3!L571</f>
        <v>0</v>
      </c>
      <c r="N259" s="61">
        <f>Dubbel3!M571</f>
        <v>0</v>
      </c>
      <c r="O259" s="61">
        <f>Dubbel3!N571</f>
        <v>0</v>
      </c>
      <c r="P259" s="197">
        <f>Dubbel3!O571</f>
        <v>0</v>
      </c>
      <c r="Q259" s="113"/>
      <c r="R259" s="51"/>
      <c r="S259" s="51"/>
    </row>
    <row r="260" spans="1:19" x14ac:dyDescent="0.25">
      <c r="A260" s="16">
        <f t="shared" si="3"/>
        <v>57</v>
      </c>
      <c r="B260" s="61" t="str">
        <f>Dubbel3!A574</f>
        <v>0/0</v>
      </c>
      <c r="C260" s="61">
        <f>Dubbel3!B574</f>
        <v>0</v>
      </c>
      <c r="D260" s="61">
        <f>Dubbel3!C574</f>
        <v>0</v>
      </c>
      <c r="E260" s="61">
        <f>Dubbel3!D574</f>
        <v>0</v>
      </c>
      <c r="F260" s="61">
        <f>Dubbel3!E574</f>
        <v>0</v>
      </c>
      <c r="G260" s="61">
        <f>Dubbel3!F574</f>
        <v>0</v>
      </c>
      <c r="H260" s="61">
        <f>Dubbel3!G574</f>
        <v>0</v>
      </c>
      <c r="I260" s="61">
        <f>Dubbel3!H574</f>
        <v>0</v>
      </c>
      <c r="J260" s="61">
        <f>Dubbel3!I574</f>
        <v>0</v>
      </c>
      <c r="K260" s="61">
        <f>Dubbel3!J574</f>
        <v>0</v>
      </c>
      <c r="L260" s="61">
        <f>Dubbel3!K574</f>
        <v>0</v>
      </c>
      <c r="M260" s="61">
        <f>Dubbel3!L574</f>
        <v>0</v>
      </c>
      <c r="N260" s="61">
        <f>Dubbel3!M574</f>
        <v>0</v>
      </c>
      <c r="O260" s="61">
        <f>Dubbel3!N574</f>
        <v>0</v>
      </c>
      <c r="P260" s="197">
        <f>Dubbel3!O574</f>
        <v>0</v>
      </c>
      <c r="Q260" s="113"/>
      <c r="R260" s="51"/>
      <c r="S260" s="51"/>
    </row>
    <row r="261" spans="1:19" x14ac:dyDescent="0.25">
      <c r="A261" s="16">
        <f t="shared" si="3"/>
        <v>58</v>
      </c>
      <c r="B261" s="61" t="str">
        <f>Dubbel3!A577</f>
        <v>0/0</v>
      </c>
      <c r="C261" s="61">
        <f>Dubbel3!B577</f>
        <v>0</v>
      </c>
      <c r="D261" s="61">
        <f>Dubbel3!C577</f>
        <v>0</v>
      </c>
      <c r="E261" s="61">
        <f>Dubbel3!D577</f>
        <v>0</v>
      </c>
      <c r="F261" s="61">
        <f>Dubbel3!E577</f>
        <v>0</v>
      </c>
      <c r="G261" s="61">
        <f>Dubbel3!F577</f>
        <v>0</v>
      </c>
      <c r="H261" s="61">
        <f>Dubbel3!G577</f>
        <v>0</v>
      </c>
      <c r="I261" s="61">
        <f>Dubbel3!H577</f>
        <v>0</v>
      </c>
      <c r="J261" s="61">
        <f>Dubbel3!I577</f>
        <v>0</v>
      </c>
      <c r="K261" s="61">
        <f>Dubbel3!J577</f>
        <v>0</v>
      </c>
      <c r="L261" s="61">
        <f>Dubbel3!K577</f>
        <v>0</v>
      </c>
      <c r="M261" s="61">
        <f>Dubbel3!L577</f>
        <v>0</v>
      </c>
      <c r="N261" s="61">
        <f>Dubbel3!M577</f>
        <v>0</v>
      </c>
      <c r="O261" s="61">
        <f>Dubbel3!N577</f>
        <v>0</v>
      </c>
      <c r="P261" s="197">
        <f>Dubbel3!O577</f>
        <v>0</v>
      </c>
      <c r="Q261" s="113"/>
      <c r="R261" s="51"/>
      <c r="S261" s="51"/>
    </row>
    <row r="262" spans="1:19" x14ac:dyDescent="0.25">
      <c r="A262" s="16">
        <f t="shared" si="3"/>
        <v>59</v>
      </c>
      <c r="B262" s="61" t="str">
        <f>Dubbel3!A580</f>
        <v>0/0</v>
      </c>
      <c r="C262" s="61">
        <f>Dubbel3!B580</f>
        <v>0</v>
      </c>
      <c r="D262" s="61">
        <f>Dubbel3!C580</f>
        <v>0</v>
      </c>
      <c r="E262" s="61">
        <f>Dubbel3!D580</f>
        <v>0</v>
      </c>
      <c r="F262" s="61">
        <f>Dubbel3!E580</f>
        <v>0</v>
      </c>
      <c r="G262" s="61">
        <f>Dubbel3!F580</f>
        <v>0</v>
      </c>
      <c r="H262" s="61">
        <f>Dubbel3!G580</f>
        <v>0</v>
      </c>
      <c r="I262" s="61">
        <f>Dubbel3!H580</f>
        <v>0</v>
      </c>
      <c r="J262" s="61">
        <f>Dubbel3!I580</f>
        <v>0</v>
      </c>
      <c r="K262" s="61">
        <f>Dubbel3!J580</f>
        <v>0</v>
      </c>
      <c r="L262" s="61">
        <f>Dubbel3!K580</f>
        <v>0</v>
      </c>
      <c r="M262" s="61">
        <f>Dubbel3!L580</f>
        <v>0</v>
      </c>
      <c r="N262" s="61">
        <f>Dubbel3!M580</f>
        <v>0</v>
      </c>
      <c r="O262" s="61">
        <f>Dubbel3!N580</f>
        <v>0</v>
      </c>
      <c r="P262" s="197">
        <f>Dubbel3!O580</f>
        <v>0</v>
      </c>
      <c r="Q262" s="113"/>
      <c r="R262" s="51"/>
      <c r="S262" s="51"/>
    </row>
    <row r="263" spans="1:19" x14ac:dyDescent="0.25">
      <c r="A263" s="16">
        <f t="shared" si="3"/>
        <v>60</v>
      </c>
      <c r="B263" s="61" t="str">
        <f>Dubbel3!A583</f>
        <v>0/0</v>
      </c>
      <c r="C263" s="61">
        <f>Dubbel3!B583</f>
        <v>0</v>
      </c>
      <c r="D263" s="61">
        <f>Dubbel3!C583</f>
        <v>0</v>
      </c>
      <c r="E263" s="61">
        <f>Dubbel3!D583</f>
        <v>0</v>
      </c>
      <c r="F263" s="61">
        <f>Dubbel3!E583</f>
        <v>0</v>
      </c>
      <c r="G263" s="61">
        <f>Dubbel3!F583</f>
        <v>0</v>
      </c>
      <c r="H263" s="61">
        <f>Dubbel3!G583</f>
        <v>0</v>
      </c>
      <c r="I263" s="61">
        <f>Dubbel3!H583</f>
        <v>0</v>
      </c>
      <c r="J263" s="61">
        <f>Dubbel3!I583</f>
        <v>0</v>
      </c>
      <c r="K263" s="61">
        <f>Dubbel3!J583</f>
        <v>0</v>
      </c>
      <c r="L263" s="61">
        <f>Dubbel3!K583</f>
        <v>0</v>
      </c>
      <c r="M263" s="61">
        <f>Dubbel3!L583</f>
        <v>0</v>
      </c>
      <c r="N263" s="61">
        <f>Dubbel3!M583</f>
        <v>0</v>
      </c>
      <c r="O263" s="61">
        <f>Dubbel3!N583</f>
        <v>0</v>
      </c>
      <c r="P263" s="197">
        <f>Dubbel3!O583</f>
        <v>0</v>
      </c>
      <c r="Q263" s="113"/>
      <c r="R263" s="51"/>
      <c r="S263" s="51"/>
    </row>
    <row r="264" spans="1:19" x14ac:dyDescent="0.25">
      <c r="A264" s="16">
        <f t="shared" si="3"/>
        <v>61</v>
      </c>
      <c r="B264" s="61" t="str">
        <f>Dubbel3!A586</f>
        <v>0/0</v>
      </c>
      <c r="C264" s="61">
        <f>Dubbel3!B586</f>
        <v>0</v>
      </c>
      <c r="D264" s="61">
        <f>Dubbel3!C586</f>
        <v>0</v>
      </c>
      <c r="E264" s="61">
        <f>Dubbel3!D586</f>
        <v>0</v>
      </c>
      <c r="F264" s="61">
        <f>Dubbel3!E586</f>
        <v>0</v>
      </c>
      <c r="G264" s="61">
        <f>Dubbel3!F586</f>
        <v>0</v>
      </c>
      <c r="H264" s="61">
        <f>Dubbel3!G586</f>
        <v>0</v>
      </c>
      <c r="I264" s="61">
        <f>Dubbel3!H586</f>
        <v>0</v>
      </c>
      <c r="J264" s="61">
        <f>Dubbel3!I586</f>
        <v>0</v>
      </c>
      <c r="K264" s="61">
        <f>Dubbel3!J586</f>
        <v>0</v>
      </c>
      <c r="L264" s="61">
        <f>Dubbel3!K586</f>
        <v>0</v>
      </c>
      <c r="M264" s="61">
        <f>Dubbel3!L586</f>
        <v>0</v>
      </c>
      <c r="N264" s="61">
        <f>Dubbel3!M586</f>
        <v>0</v>
      </c>
      <c r="O264" s="61">
        <f>Dubbel3!N586</f>
        <v>0</v>
      </c>
      <c r="P264" s="197">
        <f>Dubbel3!O586</f>
        <v>0</v>
      </c>
      <c r="Q264" s="113"/>
      <c r="R264" s="51"/>
      <c r="S264" s="51"/>
    </row>
    <row r="265" spans="1:19" x14ac:dyDescent="0.25">
      <c r="A265" s="16">
        <f t="shared" si="3"/>
        <v>62</v>
      </c>
      <c r="B265" s="61" t="str">
        <f>Dubbel3!A589</f>
        <v>0/0</v>
      </c>
      <c r="C265" s="61">
        <f>Dubbel3!B589</f>
        <v>0</v>
      </c>
      <c r="D265" s="61">
        <f>Dubbel3!C589</f>
        <v>0</v>
      </c>
      <c r="E265" s="61">
        <f>Dubbel3!D589</f>
        <v>0</v>
      </c>
      <c r="F265" s="61">
        <f>Dubbel3!E589</f>
        <v>0</v>
      </c>
      <c r="G265" s="61">
        <f>Dubbel3!F589</f>
        <v>0</v>
      </c>
      <c r="H265" s="61">
        <f>Dubbel3!G589</f>
        <v>0</v>
      </c>
      <c r="I265" s="61">
        <f>Dubbel3!H589</f>
        <v>0</v>
      </c>
      <c r="J265" s="61">
        <f>Dubbel3!I589</f>
        <v>0</v>
      </c>
      <c r="K265" s="61">
        <f>Dubbel3!J589</f>
        <v>0</v>
      </c>
      <c r="L265" s="61">
        <f>Dubbel3!K589</f>
        <v>0</v>
      </c>
      <c r="M265" s="61">
        <f>Dubbel3!L589</f>
        <v>0</v>
      </c>
      <c r="N265" s="61">
        <f>Dubbel3!M589</f>
        <v>0</v>
      </c>
      <c r="O265" s="61">
        <f>Dubbel3!N589</f>
        <v>0</v>
      </c>
      <c r="P265" s="197">
        <f>Dubbel3!O589</f>
        <v>0</v>
      </c>
      <c r="Q265" s="113"/>
      <c r="R265" s="51"/>
      <c r="S265" s="51"/>
    </row>
    <row r="266" spans="1:19" x14ac:dyDescent="0.25">
      <c r="A266" s="16">
        <f t="shared" si="3"/>
        <v>63</v>
      </c>
      <c r="B266" s="61" t="str">
        <f>Dubbel3!A592</f>
        <v>0/0</v>
      </c>
      <c r="C266" s="61">
        <f>Dubbel3!B592</f>
        <v>0</v>
      </c>
      <c r="D266" s="61">
        <f>Dubbel3!C592</f>
        <v>0</v>
      </c>
      <c r="E266" s="61">
        <f>Dubbel3!D592</f>
        <v>0</v>
      </c>
      <c r="F266" s="61">
        <f>Dubbel3!E592</f>
        <v>0</v>
      </c>
      <c r="G266" s="61">
        <f>Dubbel3!F592</f>
        <v>0</v>
      </c>
      <c r="H266" s="61">
        <f>Dubbel3!G592</f>
        <v>0</v>
      </c>
      <c r="I266" s="61">
        <f>Dubbel3!H592</f>
        <v>0</v>
      </c>
      <c r="J266" s="61">
        <f>Dubbel3!I592</f>
        <v>0</v>
      </c>
      <c r="K266" s="61">
        <f>Dubbel3!J592</f>
        <v>0</v>
      </c>
      <c r="L266" s="61">
        <f>Dubbel3!K592</f>
        <v>0</v>
      </c>
      <c r="M266" s="61">
        <f>Dubbel3!L592</f>
        <v>0</v>
      </c>
      <c r="N266" s="61">
        <f>Dubbel3!M592</f>
        <v>0</v>
      </c>
      <c r="O266" s="61">
        <f>Dubbel3!N592</f>
        <v>0</v>
      </c>
      <c r="P266" s="197">
        <f>Dubbel3!O592</f>
        <v>0</v>
      </c>
      <c r="Q266" s="113"/>
      <c r="R266" s="51"/>
      <c r="S266" s="51"/>
    </row>
    <row r="267" spans="1:19" x14ac:dyDescent="0.25">
      <c r="A267" s="16">
        <f t="shared" si="3"/>
        <v>64</v>
      </c>
      <c r="B267" s="61" t="str">
        <f>Dubbel3!A595</f>
        <v>0/0</v>
      </c>
      <c r="C267" s="61">
        <f>Dubbel3!B595</f>
        <v>0</v>
      </c>
      <c r="D267" s="61">
        <f>Dubbel3!C595</f>
        <v>0</v>
      </c>
      <c r="E267" s="61">
        <f>Dubbel3!D595</f>
        <v>0</v>
      </c>
      <c r="F267" s="61">
        <f>Dubbel3!E595</f>
        <v>0</v>
      </c>
      <c r="G267" s="61">
        <f>Dubbel3!F595</f>
        <v>0</v>
      </c>
      <c r="H267" s="61">
        <f>Dubbel3!G595</f>
        <v>0</v>
      </c>
      <c r="I267" s="61">
        <f>Dubbel3!H595</f>
        <v>0</v>
      </c>
      <c r="J267" s="61">
        <f>Dubbel3!I595</f>
        <v>0</v>
      </c>
      <c r="K267" s="61">
        <f>Dubbel3!J595</f>
        <v>0</v>
      </c>
      <c r="L267" s="61">
        <f>Dubbel3!K595</f>
        <v>0</v>
      </c>
      <c r="M267" s="61">
        <f>Dubbel3!L595</f>
        <v>0</v>
      </c>
      <c r="N267" s="61">
        <f>Dubbel3!M595</f>
        <v>0</v>
      </c>
      <c r="O267" s="61">
        <f>Dubbel3!N595</f>
        <v>0</v>
      </c>
      <c r="P267" s="197">
        <f>Dubbel3!O595</f>
        <v>0</v>
      </c>
      <c r="Q267" s="113"/>
      <c r="R267" s="51"/>
      <c r="S267" s="51"/>
    </row>
    <row r="268" spans="1:19" x14ac:dyDescent="0.25">
      <c r="A268" s="16">
        <f t="shared" si="3"/>
        <v>65</v>
      </c>
      <c r="B268" s="61" t="str">
        <f>Dubbel3!A598</f>
        <v>0/0</v>
      </c>
      <c r="C268" s="61">
        <f>Dubbel3!B598</f>
        <v>0</v>
      </c>
      <c r="D268" s="61">
        <f>Dubbel3!C598</f>
        <v>0</v>
      </c>
      <c r="E268" s="61">
        <f>Dubbel3!D598</f>
        <v>0</v>
      </c>
      <c r="F268" s="61">
        <f>Dubbel3!E598</f>
        <v>0</v>
      </c>
      <c r="G268" s="61">
        <f>Dubbel3!F598</f>
        <v>0</v>
      </c>
      <c r="H268" s="61">
        <f>Dubbel3!G598</f>
        <v>0</v>
      </c>
      <c r="I268" s="61">
        <f>Dubbel3!H598</f>
        <v>0</v>
      </c>
      <c r="J268" s="61">
        <f>Dubbel3!I598</f>
        <v>0</v>
      </c>
      <c r="K268" s="61">
        <f>Dubbel3!J598</f>
        <v>0</v>
      </c>
      <c r="L268" s="61">
        <f>Dubbel3!K598</f>
        <v>0</v>
      </c>
      <c r="M268" s="61">
        <f>Dubbel3!L598</f>
        <v>0</v>
      </c>
      <c r="N268" s="61">
        <f>Dubbel3!M598</f>
        <v>0</v>
      </c>
      <c r="O268" s="61">
        <f>Dubbel3!N598</f>
        <v>0</v>
      </c>
      <c r="P268" s="197">
        <f>Dubbel3!O598</f>
        <v>0</v>
      </c>
      <c r="Q268" s="113"/>
      <c r="R268" s="51"/>
      <c r="S268" s="51"/>
    </row>
    <row r="269" spans="1:19" x14ac:dyDescent="0.25">
      <c r="A269" s="16">
        <f t="shared" si="3"/>
        <v>66</v>
      </c>
      <c r="B269" s="61" t="str">
        <f>Dubbel3!A601</f>
        <v>0/0</v>
      </c>
      <c r="C269" s="61">
        <f>Dubbel3!B601</f>
        <v>0</v>
      </c>
      <c r="D269" s="61">
        <f>Dubbel3!C601</f>
        <v>0</v>
      </c>
      <c r="E269" s="61">
        <f>Dubbel3!D601</f>
        <v>0</v>
      </c>
      <c r="F269" s="61">
        <f>Dubbel3!E601</f>
        <v>0</v>
      </c>
      <c r="G269" s="61">
        <f>Dubbel3!F601</f>
        <v>0</v>
      </c>
      <c r="H269" s="61">
        <f>Dubbel3!G601</f>
        <v>0</v>
      </c>
      <c r="I269" s="61">
        <f>Dubbel3!H601</f>
        <v>0</v>
      </c>
      <c r="J269" s="61">
        <f>Dubbel3!I601</f>
        <v>0</v>
      </c>
      <c r="K269" s="61">
        <f>Dubbel3!J601</f>
        <v>0</v>
      </c>
      <c r="L269" s="61">
        <f>Dubbel3!K601</f>
        <v>0</v>
      </c>
      <c r="M269" s="61">
        <f>Dubbel3!L601</f>
        <v>0</v>
      </c>
      <c r="N269" s="61">
        <f>Dubbel3!M601</f>
        <v>0</v>
      </c>
      <c r="O269" s="61">
        <f>Dubbel3!N601</f>
        <v>0</v>
      </c>
      <c r="P269" s="197">
        <f>Dubbel3!O601</f>
        <v>0</v>
      </c>
      <c r="Q269" s="113"/>
      <c r="R269" s="51"/>
      <c r="S269" s="51"/>
    </row>
    <row r="270" spans="1:19" x14ac:dyDescent="0.25">
      <c r="A270" s="16">
        <f t="shared" si="3"/>
        <v>67</v>
      </c>
      <c r="B270" s="61" t="str">
        <f>Dubbel3!A604</f>
        <v>0/0</v>
      </c>
      <c r="C270" s="61">
        <f>Dubbel3!B604</f>
        <v>0</v>
      </c>
      <c r="D270" s="61">
        <f>Dubbel3!C604</f>
        <v>0</v>
      </c>
      <c r="E270" s="61">
        <f>Dubbel3!D604</f>
        <v>0</v>
      </c>
      <c r="F270" s="61">
        <f>Dubbel3!E604</f>
        <v>0</v>
      </c>
      <c r="G270" s="61">
        <f>Dubbel3!F604</f>
        <v>0</v>
      </c>
      <c r="H270" s="61">
        <f>Dubbel3!G604</f>
        <v>0</v>
      </c>
      <c r="I270" s="61">
        <f>Dubbel3!H604</f>
        <v>0</v>
      </c>
      <c r="J270" s="61">
        <f>Dubbel3!I604</f>
        <v>0</v>
      </c>
      <c r="K270" s="61">
        <f>Dubbel3!J604</f>
        <v>0</v>
      </c>
      <c r="L270" s="61">
        <f>Dubbel3!K604</f>
        <v>0</v>
      </c>
      <c r="M270" s="61">
        <f>Dubbel3!L604</f>
        <v>0</v>
      </c>
      <c r="N270" s="61">
        <f>Dubbel3!M604</f>
        <v>0</v>
      </c>
      <c r="O270" s="61">
        <f>Dubbel3!N604</f>
        <v>0</v>
      </c>
      <c r="P270" s="197">
        <f>Dubbel3!O604</f>
        <v>0</v>
      </c>
      <c r="Q270" s="113"/>
      <c r="R270" s="51"/>
      <c r="S270" s="51"/>
    </row>
    <row r="271" spans="1:19" x14ac:dyDescent="0.25">
      <c r="A271" s="16">
        <f t="shared" si="3"/>
        <v>68</v>
      </c>
      <c r="B271" s="61" t="str">
        <f>Dubbel3!A607</f>
        <v>0/0</v>
      </c>
      <c r="C271" s="61">
        <f>Dubbel3!B607</f>
        <v>0</v>
      </c>
      <c r="D271" s="61">
        <f>Dubbel3!C607</f>
        <v>0</v>
      </c>
      <c r="E271" s="61">
        <f>Dubbel3!D607</f>
        <v>0</v>
      </c>
      <c r="F271" s="61">
        <f>Dubbel3!E607</f>
        <v>0</v>
      </c>
      <c r="G271" s="61">
        <f>Dubbel3!F607</f>
        <v>0</v>
      </c>
      <c r="H271" s="61">
        <f>Dubbel3!G607</f>
        <v>0</v>
      </c>
      <c r="I271" s="61">
        <f>Dubbel3!H607</f>
        <v>0</v>
      </c>
      <c r="J271" s="61">
        <f>Dubbel3!I607</f>
        <v>0</v>
      </c>
      <c r="K271" s="61">
        <f>Dubbel3!J607</f>
        <v>0</v>
      </c>
      <c r="L271" s="61">
        <f>Dubbel3!K607</f>
        <v>0</v>
      </c>
      <c r="M271" s="61">
        <f>Dubbel3!L607</f>
        <v>0</v>
      </c>
      <c r="N271" s="61">
        <f>Dubbel3!M607</f>
        <v>0</v>
      </c>
      <c r="O271" s="61">
        <f>Dubbel3!N607</f>
        <v>0</v>
      </c>
      <c r="P271" s="197">
        <f>Dubbel3!O607</f>
        <v>0</v>
      </c>
      <c r="Q271" s="113"/>
      <c r="R271" s="51"/>
      <c r="S271" s="51"/>
    </row>
    <row r="272" spans="1:19" x14ac:dyDescent="0.25">
      <c r="A272" s="16">
        <f t="shared" si="3"/>
        <v>69</v>
      </c>
      <c r="B272" s="61" t="str">
        <f>Dubbel3!A610</f>
        <v>0/0</v>
      </c>
      <c r="C272" s="61">
        <f>Dubbel3!B610</f>
        <v>0</v>
      </c>
      <c r="D272" s="61">
        <f>Dubbel3!C610</f>
        <v>0</v>
      </c>
      <c r="E272" s="61">
        <f>Dubbel3!D610</f>
        <v>0</v>
      </c>
      <c r="F272" s="61">
        <f>Dubbel3!E610</f>
        <v>0</v>
      </c>
      <c r="G272" s="61">
        <f>Dubbel3!F610</f>
        <v>0</v>
      </c>
      <c r="H272" s="61">
        <f>Dubbel3!G610</f>
        <v>0</v>
      </c>
      <c r="I272" s="61">
        <f>Dubbel3!H610</f>
        <v>0</v>
      </c>
      <c r="J272" s="61">
        <f>Dubbel3!I610</f>
        <v>0</v>
      </c>
      <c r="K272" s="61">
        <f>Dubbel3!J610</f>
        <v>0</v>
      </c>
      <c r="L272" s="61">
        <f>Dubbel3!K610</f>
        <v>0</v>
      </c>
      <c r="M272" s="61">
        <f>Dubbel3!L610</f>
        <v>0</v>
      </c>
      <c r="N272" s="61">
        <f>Dubbel3!M610</f>
        <v>0</v>
      </c>
      <c r="O272" s="61">
        <f>Dubbel3!N610</f>
        <v>0</v>
      </c>
      <c r="P272" s="197">
        <f>Dubbel3!O610</f>
        <v>0</v>
      </c>
      <c r="Q272" s="113"/>
      <c r="R272" s="51"/>
      <c r="S272" s="51"/>
    </row>
    <row r="273" spans="1:19" x14ac:dyDescent="0.25">
      <c r="A273" s="16">
        <f t="shared" si="3"/>
        <v>70</v>
      </c>
      <c r="B273" s="61" t="str">
        <f>Dubbel3!A613</f>
        <v>0/0</v>
      </c>
      <c r="C273" s="61">
        <f>Dubbel3!B613</f>
        <v>0</v>
      </c>
      <c r="D273" s="61">
        <f>Dubbel3!C613</f>
        <v>0</v>
      </c>
      <c r="E273" s="61">
        <f>Dubbel3!D613</f>
        <v>0</v>
      </c>
      <c r="F273" s="61">
        <f>Dubbel3!E613</f>
        <v>0</v>
      </c>
      <c r="G273" s="61">
        <f>Dubbel3!F613</f>
        <v>0</v>
      </c>
      <c r="H273" s="61">
        <f>Dubbel3!G613</f>
        <v>0</v>
      </c>
      <c r="I273" s="61">
        <f>Dubbel3!H613</f>
        <v>0</v>
      </c>
      <c r="J273" s="61">
        <f>Dubbel3!I613</f>
        <v>0</v>
      </c>
      <c r="K273" s="61">
        <f>Dubbel3!J613</f>
        <v>0</v>
      </c>
      <c r="L273" s="61">
        <f>Dubbel3!K613</f>
        <v>0</v>
      </c>
      <c r="M273" s="61">
        <f>Dubbel3!L613</f>
        <v>0</v>
      </c>
      <c r="N273" s="61">
        <f>Dubbel3!M613</f>
        <v>0</v>
      </c>
      <c r="O273" s="61">
        <f>Dubbel3!N613</f>
        <v>0</v>
      </c>
      <c r="P273" s="197">
        <f>Dubbel3!O613</f>
        <v>0</v>
      </c>
      <c r="Q273" s="113"/>
      <c r="R273" s="51"/>
      <c r="S273" s="51"/>
    </row>
    <row r="274" spans="1:19" x14ac:dyDescent="0.25">
      <c r="A274" s="16">
        <f t="shared" si="3"/>
        <v>71</v>
      </c>
      <c r="B274" s="61" t="str">
        <f>Dubbel3!A616</f>
        <v>0/0</v>
      </c>
      <c r="C274" s="61">
        <f>Dubbel3!B616</f>
        <v>0</v>
      </c>
      <c r="D274" s="61">
        <f>Dubbel3!C616</f>
        <v>0</v>
      </c>
      <c r="E274" s="61">
        <f>Dubbel3!D616</f>
        <v>0</v>
      </c>
      <c r="F274" s="61">
        <f>Dubbel3!E616</f>
        <v>0</v>
      </c>
      <c r="G274" s="61">
        <f>Dubbel3!F616</f>
        <v>0</v>
      </c>
      <c r="H274" s="61">
        <f>Dubbel3!G616</f>
        <v>0</v>
      </c>
      <c r="I274" s="61">
        <f>Dubbel3!H616</f>
        <v>0</v>
      </c>
      <c r="J274" s="61">
        <f>Dubbel3!I616</f>
        <v>0</v>
      </c>
      <c r="K274" s="61">
        <f>Dubbel3!J616</f>
        <v>0</v>
      </c>
      <c r="L274" s="61">
        <f>Dubbel3!K616</f>
        <v>0</v>
      </c>
      <c r="M274" s="61">
        <f>Dubbel3!L616</f>
        <v>0</v>
      </c>
      <c r="N274" s="61">
        <f>Dubbel3!M616</f>
        <v>0</v>
      </c>
      <c r="O274" s="61">
        <f>Dubbel3!N616</f>
        <v>0</v>
      </c>
      <c r="P274" s="197">
        <f>Dubbel3!O616</f>
        <v>0</v>
      </c>
      <c r="Q274" s="113"/>
      <c r="R274" s="51"/>
      <c r="S274" s="51"/>
    </row>
    <row r="275" spans="1:19" x14ac:dyDescent="0.25">
      <c r="A275" s="16">
        <f t="shared" ref="A275:A303" si="4">IF(B275="0/0",ROW(72:72),IF(P275=P271,A271,IF(P275=P272,A272,IF(P275=P273,A273,IF(P275=P274,A274,ROW(72:72))))))</f>
        <v>72</v>
      </c>
      <c r="B275" s="61" t="str">
        <f>Dubbel3!A619</f>
        <v>0/0</v>
      </c>
      <c r="C275" s="61">
        <f>Dubbel3!B619</f>
        <v>0</v>
      </c>
      <c r="D275" s="61">
        <f>Dubbel3!C619</f>
        <v>0</v>
      </c>
      <c r="E275" s="61">
        <f>Dubbel3!D619</f>
        <v>0</v>
      </c>
      <c r="F275" s="61">
        <f>Dubbel3!E619</f>
        <v>0</v>
      </c>
      <c r="G275" s="61">
        <f>Dubbel3!F619</f>
        <v>0</v>
      </c>
      <c r="H275" s="61">
        <f>Dubbel3!G619</f>
        <v>0</v>
      </c>
      <c r="I275" s="61">
        <f>Dubbel3!H619</f>
        <v>0</v>
      </c>
      <c r="J275" s="61">
        <f>Dubbel3!I619</f>
        <v>0</v>
      </c>
      <c r="K275" s="61">
        <f>Dubbel3!J619</f>
        <v>0</v>
      </c>
      <c r="L275" s="61">
        <f>Dubbel3!K619</f>
        <v>0</v>
      </c>
      <c r="M275" s="61">
        <f>Dubbel3!L619</f>
        <v>0</v>
      </c>
      <c r="N275" s="61">
        <f>Dubbel3!M619</f>
        <v>0</v>
      </c>
      <c r="O275" s="61">
        <f>Dubbel3!N619</f>
        <v>0</v>
      </c>
      <c r="P275" s="197">
        <f>Dubbel3!O619</f>
        <v>0</v>
      </c>
      <c r="Q275" s="113"/>
      <c r="R275" s="51"/>
      <c r="S275" s="51"/>
    </row>
    <row r="276" spans="1:19" x14ac:dyDescent="0.25">
      <c r="A276" s="16">
        <f t="shared" si="4"/>
        <v>73</v>
      </c>
      <c r="B276" s="61" t="str">
        <f>Dubbel3!A622</f>
        <v>0/0</v>
      </c>
      <c r="C276" s="61">
        <f>Dubbel3!B622</f>
        <v>0</v>
      </c>
      <c r="D276" s="61">
        <f>Dubbel3!C622</f>
        <v>0</v>
      </c>
      <c r="E276" s="61">
        <f>Dubbel3!D622</f>
        <v>0</v>
      </c>
      <c r="F276" s="61">
        <f>Dubbel3!E622</f>
        <v>0</v>
      </c>
      <c r="G276" s="61">
        <f>Dubbel3!F622</f>
        <v>0</v>
      </c>
      <c r="H276" s="61">
        <f>Dubbel3!G622</f>
        <v>0</v>
      </c>
      <c r="I276" s="61">
        <f>Dubbel3!H622</f>
        <v>0</v>
      </c>
      <c r="J276" s="61">
        <f>Dubbel3!I622</f>
        <v>0</v>
      </c>
      <c r="K276" s="61">
        <f>Dubbel3!J622</f>
        <v>0</v>
      </c>
      <c r="L276" s="61">
        <f>Dubbel3!K622</f>
        <v>0</v>
      </c>
      <c r="M276" s="61">
        <f>Dubbel3!L622</f>
        <v>0</v>
      </c>
      <c r="N276" s="61">
        <f>Dubbel3!M622</f>
        <v>0</v>
      </c>
      <c r="O276" s="61">
        <f>Dubbel3!N622</f>
        <v>0</v>
      </c>
      <c r="P276" s="197">
        <f>Dubbel3!O622</f>
        <v>0</v>
      </c>
      <c r="Q276" s="113"/>
      <c r="R276" s="51"/>
      <c r="S276" s="51"/>
    </row>
    <row r="277" spans="1:19" x14ac:dyDescent="0.25">
      <c r="A277" s="16">
        <f t="shared" si="4"/>
        <v>74</v>
      </c>
      <c r="B277" s="61" t="str">
        <f>Dubbel3!A625</f>
        <v>0/0</v>
      </c>
      <c r="C277" s="61">
        <f>Dubbel3!B625</f>
        <v>0</v>
      </c>
      <c r="D277" s="61">
        <f>Dubbel3!C625</f>
        <v>0</v>
      </c>
      <c r="E277" s="61">
        <f>Dubbel3!D625</f>
        <v>0</v>
      </c>
      <c r="F277" s="61">
        <f>Dubbel3!E625</f>
        <v>0</v>
      </c>
      <c r="G277" s="61">
        <f>Dubbel3!F625</f>
        <v>0</v>
      </c>
      <c r="H277" s="61">
        <f>Dubbel3!G625</f>
        <v>0</v>
      </c>
      <c r="I277" s="61">
        <f>Dubbel3!H625</f>
        <v>0</v>
      </c>
      <c r="J277" s="61">
        <f>Dubbel3!I625</f>
        <v>0</v>
      </c>
      <c r="K277" s="61">
        <f>Dubbel3!J625</f>
        <v>0</v>
      </c>
      <c r="L277" s="61">
        <f>Dubbel3!K625</f>
        <v>0</v>
      </c>
      <c r="M277" s="61">
        <f>Dubbel3!L625</f>
        <v>0</v>
      </c>
      <c r="N277" s="61">
        <f>Dubbel3!M625</f>
        <v>0</v>
      </c>
      <c r="O277" s="61">
        <f>Dubbel3!N625</f>
        <v>0</v>
      </c>
      <c r="P277" s="197">
        <f>Dubbel3!O625</f>
        <v>0</v>
      </c>
      <c r="Q277" s="113"/>
      <c r="R277" s="51"/>
      <c r="S277" s="51"/>
    </row>
    <row r="278" spans="1:19" x14ac:dyDescent="0.25">
      <c r="A278" s="16">
        <f t="shared" si="4"/>
        <v>75</v>
      </c>
      <c r="B278" s="61" t="str">
        <f>Dubbel3!A628</f>
        <v>0/0</v>
      </c>
      <c r="C278" s="61">
        <f>Dubbel3!B628</f>
        <v>0</v>
      </c>
      <c r="D278" s="61">
        <f>Dubbel3!C628</f>
        <v>0</v>
      </c>
      <c r="E278" s="61">
        <f>Dubbel3!D628</f>
        <v>0</v>
      </c>
      <c r="F278" s="61">
        <f>Dubbel3!E628</f>
        <v>0</v>
      </c>
      <c r="G278" s="61">
        <f>Dubbel3!F628</f>
        <v>0</v>
      </c>
      <c r="H278" s="61">
        <f>Dubbel3!G628</f>
        <v>0</v>
      </c>
      <c r="I278" s="61">
        <f>Dubbel3!H628</f>
        <v>0</v>
      </c>
      <c r="J278" s="61">
        <f>Dubbel3!I628</f>
        <v>0</v>
      </c>
      <c r="K278" s="61">
        <f>Dubbel3!J628</f>
        <v>0</v>
      </c>
      <c r="L278" s="61">
        <f>Dubbel3!K628</f>
        <v>0</v>
      </c>
      <c r="M278" s="61">
        <f>Dubbel3!L628</f>
        <v>0</v>
      </c>
      <c r="N278" s="61">
        <f>Dubbel3!M628</f>
        <v>0</v>
      </c>
      <c r="O278" s="61">
        <f>Dubbel3!N628</f>
        <v>0</v>
      </c>
      <c r="P278" s="197">
        <f>Dubbel3!O628</f>
        <v>0</v>
      </c>
      <c r="Q278" s="113"/>
      <c r="R278" s="51"/>
      <c r="S278" s="51"/>
    </row>
    <row r="279" spans="1:19" x14ac:dyDescent="0.25">
      <c r="A279" s="16">
        <f t="shared" si="4"/>
        <v>76</v>
      </c>
      <c r="B279" s="61" t="str">
        <f>Dubbel3!A631</f>
        <v>0/0</v>
      </c>
      <c r="C279" s="61">
        <f>Dubbel3!B631</f>
        <v>0</v>
      </c>
      <c r="D279" s="61">
        <f>Dubbel3!C631</f>
        <v>0</v>
      </c>
      <c r="E279" s="61">
        <f>Dubbel3!D631</f>
        <v>0</v>
      </c>
      <c r="F279" s="61">
        <f>Dubbel3!E631</f>
        <v>0</v>
      </c>
      <c r="G279" s="61">
        <f>Dubbel3!F631</f>
        <v>0</v>
      </c>
      <c r="H279" s="61">
        <f>Dubbel3!G631</f>
        <v>0</v>
      </c>
      <c r="I279" s="61">
        <f>Dubbel3!H631</f>
        <v>0</v>
      </c>
      <c r="J279" s="61">
        <f>Dubbel3!I631</f>
        <v>0</v>
      </c>
      <c r="K279" s="61">
        <f>Dubbel3!J631</f>
        <v>0</v>
      </c>
      <c r="L279" s="61">
        <f>Dubbel3!K631</f>
        <v>0</v>
      </c>
      <c r="M279" s="61">
        <f>Dubbel3!L631</f>
        <v>0</v>
      </c>
      <c r="N279" s="61">
        <f>Dubbel3!M631</f>
        <v>0</v>
      </c>
      <c r="O279" s="61">
        <f>Dubbel3!N631</f>
        <v>0</v>
      </c>
      <c r="P279" s="197">
        <f>Dubbel3!O631</f>
        <v>0</v>
      </c>
      <c r="Q279" s="113"/>
      <c r="R279" s="51"/>
      <c r="S279" s="51"/>
    </row>
    <row r="280" spans="1:19" x14ac:dyDescent="0.25">
      <c r="A280" s="16">
        <f t="shared" si="4"/>
        <v>77</v>
      </c>
      <c r="B280" s="61" t="str">
        <f>Dubbel3!A634</f>
        <v>0/0</v>
      </c>
      <c r="C280" s="61">
        <f>Dubbel3!B634</f>
        <v>0</v>
      </c>
      <c r="D280" s="61">
        <f>Dubbel3!C634</f>
        <v>0</v>
      </c>
      <c r="E280" s="61">
        <f>Dubbel3!D634</f>
        <v>0</v>
      </c>
      <c r="F280" s="61">
        <f>Dubbel3!E634</f>
        <v>0</v>
      </c>
      <c r="G280" s="61">
        <f>Dubbel3!F634</f>
        <v>0</v>
      </c>
      <c r="H280" s="61">
        <f>Dubbel3!G634</f>
        <v>0</v>
      </c>
      <c r="I280" s="61">
        <f>Dubbel3!H634</f>
        <v>0</v>
      </c>
      <c r="J280" s="61">
        <f>Dubbel3!I634</f>
        <v>0</v>
      </c>
      <c r="K280" s="61">
        <f>Dubbel3!J634</f>
        <v>0</v>
      </c>
      <c r="L280" s="61">
        <f>Dubbel3!K634</f>
        <v>0</v>
      </c>
      <c r="M280" s="61">
        <f>Dubbel3!L634</f>
        <v>0</v>
      </c>
      <c r="N280" s="61">
        <f>Dubbel3!M634</f>
        <v>0</v>
      </c>
      <c r="O280" s="61">
        <f>Dubbel3!N634</f>
        <v>0</v>
      </c>
      <c r="P280" s="197">
        <f>Dubbel3!O634</f>
        <v>0</v>
      </c>
      <c r="Q280" s="113"/>
      <c r="R280" s="51"/>
      <c r="S280" s="51"/>
    </row>
    <row r="281" spans="1:19" x14ac:dyDescent="0.25">
      <c r="A281" s="16">
        <f t="shared" si="4"/>
        <v>78</v>
      </c>
      <c r="B281" s="61" t="str">
        <f>Dubbel3!A637</f>
        <v>0/0</v>
      </c>
      <c r="C281" s="61">
        <f>Dubbel3!B637</f>
        <v>0</v>
      </c>
      <c r="D281" s="61">
        <f>Dubbel3!C637</f>
        <v>0</v>
      </c>
      <c r="E281" s="61">
        <f>Dubbel3!D637</f>
        <v>0</v>
      </c>
      <c r="F281" s="61">
        <f>Dubbel3!E637</f>
        <v>0</v>
      </c>
      <c r="G281" s="61">
        <f>Dubbel3!F637</f>
        <v>0</v>
      </c>
      <c r="H281" s="61">
        <f>Dubbel3!G637</f>
        <v>0</v>
      </c>
      <c r="I281" s="61">
        <f>Dubbel3!H637</f>
        <v>0</v>
      </c>
      <c r="J281" s="61">
        <f>Dubbel3!I637</f>
        <v>0</v>
      </c>
      <c r="K281" s="61">
        <f>Dubbel3!J637</f>
        <v>0</v>
      </c>
      <c r="L281" s="61">
        <f>Dubbel3!K637</f>
        <v>0</v>
      </c>
      <c r="M281" s="61">
        <f>Dubbel3!L637</f>
        <v>0</v>
      </c>
      <c r="N281" s="61">
        <f>Dubbel3!M637</f>
        <v>0</v>
      </c>
      <c r="O281" s="61">
        <f>Dubbel3!N637</f>
        <v>0</v>
      </c>
      <c r="P281" s="197">
        <f>Dubbel3!O637</f>
        <v>0</v>
      </c>
      <c r="Q281" s="113"/>
      <c r="R281" s="51"/>
      <c r="S281" s="51"/>
    </row>
    <row r="282" spans="1:19" x14ac:dyDescent="0.25">
      <c r="A282" s="16">
        <f t="shared" si="4"/>
        <v>79</v>
      </c>
      <c r="B282" s="61" t="str">
        <f>Dubbel3!A640</f>
        <v>0/0</v>
      </c>
      <c r="C282" s="61">
        <f>Dubbel3!B640</f>
        <v>0</v>
      </c>
      <c r="D282" s="61">
        <f>Dubbel3!C640</f>
        <v>0</v>
      </c>
      <c r="E282" s="61">
        <f>Dubbel3!D640</f>
        <v>0</v>
      </c>
      <c r="F282" s="61">
        <f>Dubbel3!E640</f>
        <v>0</v>
      </c>
      <c r="G282" s="61">
        <f>Dubbel3!F640</f>
        <v>0</v>
      </c>
      <c r="H282" s="61">
        <f>Dubbel3!G640</f>
        <v>0</v>
      </c>
      <c r="I282" s="61">
        <f>Dubbel3!H640</f>
        <v>0</v>
      </c>
      <c r="J282" s="61">
        <f>Dubbel3!I640</f>
        <v>0</v>
      </c>
      <c r="K282" s="61">
        <f>Dubbel3!J640</f>
        <v>0</v>
      </c>
      <c r="L282" s="61">
        <f>Dubbel3!K640</f>
        <v>0</v>
      </c>
      <c r="M282" s="61">
        <f>Dubbel3!L640</f>
        <v>0</v>
      </c>
      <c r="N282" s="61">
        <f>Dubbel3!M640</f>
        <v>0</v>
      </c>
      <c r="O282" s="61">
        <f>Dubbel3!N640</f>
        <v>0</v>
      </c>
      <c r="P282" s="197">
        <f>Dubbel3!O640</f>
        <v>0</v>
      </c>
      <c r="Q282" s="113"/>
      <c r="R282" s="51"/>
      <c r="S282" s="51"/>
    </row>
    <row r="283" spans="1:19" x14ac:dyDescent="0.25">
      <c r="A283" s="16">
        <f t="shared" si="4"/>
        <v>80</v>
      </c>
      <c r="B283" s="61" t="str">
        <f>Dubbel3!A643</f>
        <v>0/0</v>
      </c>
      <c r="C283" s="61">
        <f>Dubbel3!B643</f>
        <v>0</v>
      </c>
      <c r="D283" s="61">
        <f>Dubbel3!C643</f>
        <v>0</v>
      </c>
      <c r="E283" s="61">
        <f>Dubbel3!D643</f>
        <v>0</v>
      </c>
      <c r="F283" s="61">
        <f>Dubbel3!E643</f>
        <v>0</v>
      </c>
      <c r="G283" s="61">
        <f>Dubbel3!F643</f>
        <v>0</v>
      </c>
      <c r="H283" s="61">
        <f>Dubbel3!G643</f>
        <v>0</v>
      </c>
      <c r="I283" s="61">
        <f>Dubbel3!H643</f>
        <v>0</v>
      </c>
      <c r="J283" s="61">
        <f>Dubbel3!I643</f>
        <v>0</v>
      </c>
      <c r="K283" s="61">
        <f>Dubbel3!J643</f>
        <v>0</v>
      </c>
      <c r="L283" s="61">
        <f>Dubbel3!K643</f>
        <v>0</v>
      </c>
      <c r="M283" s="61">
        <f>Dubbel3!L643</f>
        <v>0</v>
      </c>
      <c r="N283" s="61">
        <f>Dubbel3!M643</f>
        <v>0</v>
      </c>
      <c r="O283" s="61">
        <f>Dubbel3!N643</f>
        <v>0</v>
      </c>
      <c r="P283" s="197">
        <f>Dubbel3!O643</f>
        <v>0</v>
      </c>
      <c r="Q283" s="113"/>
      <c r="R283" s="51"/>
      <c r="S283" s="51"/>
    </row>
    <row r="284" spans="1:19" x14ac:dyDescent="0.25">
      <c r="A284" s="16">
        <f t="shared" si="4"/>
        <v>81</v>
      </c>
      <c r="B284" s="61" t="str">
        <f>Dubbel3!A646</f>
        <v>0/0</v>
      </c>
      <c r="C284" s="61">
        <f>Dubbel3!B646</f>
        <v>0</v>
      </c>
      <c r="D284" s="61">
        <f>Dubbel3!C646</f>
        <v>0</v>
      </c>
      <c r="E284" s="61">
        <f>Dubbel3!D646</f>
        <v>0</v>
      </c>
      <c r="F284" s="61">
        <f>Dubbel3!E646</f>
        <v>0</v>
      </c>
      <c r="G284" s="61">
        <f>Dubbel3!F646</f>
        <v>0</v>
      </c>
      <c r="H284" s="61">
        <f>Dubbel3!G646</f>
        <v>0</v>
      </c>
      <c r="I284" s="61">
        <f>Dubbel3!H646</f>
        <v>0</v>
      </c>
      <c r="J284" s="61">
        <f>Dubbel3!I646</f>
        <v>0</v>
      </c>
      <c r="K284" s="61">
        <f>Dubbel3!J646</f>
        <v>0</v>
      </c>
      <c r="L284" s="61">
        <f>Dubbel3!K646</f>
        <v>0</v>
      </c>
      <c r="M284" s="61">
        <f>Dubbel3!L646</f>
        <v>0</v>
      </c>
      <c r="N284" s="61">
        <f>Dubbel3!M646</f>
        <v>0</v>
      </c>
      <c r="O284" s="61">
        <f>Dubbel3!N646</f>
        <v>0</v>
      </c>
      <c r="P284" s="197">
        <f>Dubbel3!O646</f>
        <v>0</v>
      </c>
      <c r="Q284" s="113"/>
      <c r="R284" s="51"/>
      <c r="S284" s="51"/>
    </row>
    <row r="285" spans="1:19" x14ac:dyDescent="0.25">
      <c r="A285" s="16">
        <f t="shared" si="4"/>
        <v>82</v>
      </c>
      <c r="B285" s="61" t="str">
        <f>Dubbel3!A649</f>
        <v>0/0</v>
      </c>
      <c r="C285" s="61">
        <f>Dubbel3!B649</f>
        <v>0</v>
      </c>
      <c r="D285" s="61">
        <f>Dubbel3!C649</f>
        <v>0</v>
      </c>
      <c r="E285" s="61">
        <f>Dubbel3!D649</f>
        <v>0</v>
      </c>
      <c r="F285" s="61">
        <f>Dubbel3!E649</f>
        <v>0</v>
      </c>
      <c r="G285" s="61">
        <f>Dubbel3!F649</f>
        <v>0</v>
      </c>
      <c r="H285" s="61">
        <f>Dubbel3!G649</f>
        <v>0</v>
      </c>
      <c r="I285" s="61">
        <f>Dubbel3!H649</f>
        <v>0</v>
      </c>
      <c r="J285" s="61">
        <f>Dubbel3!I649</f>
        <v>0</v>
      </c>
      <c r="K285" s="61">
        <f>Dubbel3!J649</f>
        <v>0</v>
      </c>
      <c r="L285" s="61">
        <f>Dubbel3!K649</f>
        <v>0</v>
      </c>
      <c r="M285" s="61">
        <f>Dubbel3!L649</f>
        <v>0</v>
      </c>
      <c r="N285" s="61">
        <f>Dubbel3!M649</f>
        <v>0</v>
      </c>
      <c r="O285" s="61">
        <f>Dubbel3!N649</f>
        <v>0</v>
      </c>
      <c r="P285" s="197">
        <f>Dubbel3!O649</f>
        <v>0</v>
      </c>
      <c r="Q285" s="113"/>
      <c r="R285" s="51"/>
      <c r="S285" s="51"/>
    </row>
    <row r="286" spans="1:19" x14ac:dyDescent="0.25">
      <c r="A286" s="16">
        <f t="shared" si="4"/>
        <v>83</v>
      </c>
      <c r="B286" s="61" t="str">
        <f>Dubbel3!A652</f>
        <v>0/0</v>
      </c>
      <c r="C286" s="61">
        <f>Dubbel3!B652</f>
        <v>0</v>
      </c>
      <c r="D286" s="61">
        <f>Dubbel3!C652</f>
        <v>0</v>
      </c>
      <c r="E286" s="61">
        <f>Dubbel3!D652</f>
        <v>0</v>
      </c>
      <c r="F286" s="61">
        <f>Dubbel3!E652</f>
        <v>0</v>
      </c>
      <c r="G286" s="61">
        <f>Dubbel3!F652</f>
        <v>0</v>
      </c>
      <c r="H286" s="61">
        <f>Dubbel3!G652</f>
        <v>0</v>
      </c>
      <c r="I286" s="61">
        <f>Dubbel3!H652</f>
        <v>0</v>
      </c>
      <c r="J286" s="61">
        <f>Dubbel3!I652</f>
        <v>0</v>
      </c>
      <c r="K286" s="61">
        <f>Dubbel3!J652</f>
        <v>0</v>
      </c>
      <c r="L286" s="61">
        <f>Dubbel3!K652</f>
        <v>0</v>
      </c>
      <c r="M286" s="61">
        <f>Dubbel3!L652</f>
        <v>0</v>
      </c>
      <c r="N286" s="61">
        <f>Dubbel3!M652</f>
        <v>0</v>
      </c>
      <c r="O286" s="61">
        <f>Dubbel3!N652</f>
        <v>0</v>
      </c>
      <c r="P286" s="197">
        <f>Dubbel3!O652</f>
        <v>0</v>
      </c>
      <c r="Q286" s="113"/>
      <c r="R286" s="51"/>
      <c r="S286" s="51"/>
    </row>
    <row r="287" spans="1:19" x14ac:dyDescent="0.25">
      <c r="A287" s="16">
        <f t="shared" si="4"/>
        <v>84</v>
      </c>
      <c r="B287" s="61" t="str">
        <f>Dubbel3!A655</f>
        <v>0/0</v>
      </c>
      <c r="C287" s="61">
        <f>Dubbel3!B655</f>
        <v>0</v>
      </c>
      <c r="D287" s="61">
        <f>Dubbel3!C655</f>
        <v>0</v>
      </c>
      <c r="E287" s="61">
        <f>Dubbel3!D655</f>
        <v>0</v>
      </c>
      <c r="F287" s="61">
        <f>Dubbel3!E655</f>
        <v>0</v>
      </c>
      <c r="G287" s="61">
        <f>Dubbel3!F655</f>
        <v>0</v>
      </c>
      <c r="H287" s="61">
        <f>Dubbel3!G655</f>
        <v>0</v>
      </c>
      <c r="I287" s="61">
        <f>Dubbel3!H655</f>
        <v>0</v>
      </c>
      <c r="J287" s="61">
        <f>Dubbel3!I655</f>
        <v>0</v>
      </c>
      <c r="K287" s="61">
        <f>Dubbel3!J655</f>
        <v>0</v>
      </c>
      <c r="L287" s="61">
        <f>Dubbel3!K655</f>
        <v>0</v>
      </c>
      <c r="M287" s="61">
        <f>Dubbel3!L655</f>
        <v>0</v>
      </c>
      <c r="N287" s="61">
        <f>Dubbel3!M655</f>
        <v>0</v>
      </c>
      <c r="O287" s="61">
        <f>Dubbel3!N655</f>
        <v>0</v>
      </c>
      <c r="P287" s="197">
        <f>Dubbel3!O655</f>
        <v>0</v>
      </c>
      <c r="Q287" s="113"/>
      <c r="R287" s="51"/>
      <c r="S287" s="51"/>
    </row>
    <row r="288" spans="1:19" x14ac:dyDescent="0.25">
      <c r="A288" s="16">
        <f t="shared" si="4"/>
        <v>85</v>
      </c>
      <c r="B288" s="61" t="str">
        <f>Dubbel3!A658</f>
        <v>0/0</v>
      </c>
      <c r="C288" s="61">
        <f>Dubbel3!B658</f>
        <v>0</v>
      </c>
      <c r="D288" s="61">
        <f>Dubbel3!C658</f>
        <v>0</v>
      </c>
      <c r="E288" s="61">
        <f>Dubbel3!D658</f>
        <v>0</v>
      </c>
      <c r="F288" s="61">
        <f>Dubbel3!E658</f>
        <v>0</v>
      </c>
      <c r="G288" s="61">
        <f>Dubbel3!F658</f>
        <v>0</v>
      </c>
      <c r="H288" s="61">
        <f>Dubbel3!G658</f>
        <v>0</v>
      </c>
      <c r="I288" s="61">
        <f>Dubbel3!H658</f>
        <v>0</v>
      </c>
      <c r="J288" s="61">
        <f>Dubbel3!I658</f>
        <v>0</v>
      </c>
      <c r="K288" s="61">
        <f>Dubbel3!J658</f>
        <v>0</v>
      </c>
      <c r="L288" s="61">
        <f>Dubbel3!K658</f>
        <v>0</v>
      </c>
      <c r="M288" s="61">
        <f>Dubbel3!L658</f>
        <v>0</v>
      </c>
      <c r="N288" s="61">
        <f>Dubbel3!M658</f>
        <v>0</v>
      </c>
      <c r="O288" s="61">
        <f>Dubbel3!N658</f>
        <v>0</v>
      </c>
      <c r="P288" s="197">
        <f>Dubbel3!O658</f>
        <v>0</v>
      </c>
      <c r="Q288" s="113"/>
      <c r="R288" s="51"/>
      <c r="S288" s="51"/>
    </row>
    <row r="289" spans="1:19" x14ac:dyDescent="0.25">
      <c r="A289" s="16">
        <f t="shared" si="4"/>
        <v>86</v>
      </c>
      <c r="B289" s="61" t="str">
        <f>Dubbel3!A661</f>
        <v>0/0</v>
      </c>
      <c r="C289" s="61">
        <f>Dubbel3!B661</f>
        <v>0</v>
      </c>
      <c r="D289" s="61">
        <f>Dubbel3!C661</f>
        <v>0</v>
      </c>
      <c r="E289" s="61">
        <f>Dubbel3!D661</f>
        <v>0</v>
      </c>
      <c r="F289" s="61">
        <f>Dubbel3!E661</f>
        <v>0</v>
      </c>
      <c r="G289" s="61">
        <f>Dubbel3!F661</f>
        <v>0</v>
      </c>
      <c r="H289" s="61">
        <f>Dubbel3!G661</f>
        <v>0</v>
      </c>
      <c r="I289" s="61">
        <f>Dubbel3!H661</f>
        <v>0</v>
      </c>
      <c r="J289" s="61">
        <f>Dubbel3!I661</f>
        <v>0</v>
      </c>
      <c r="K289" s="61">
        <f>Dubbel3!J661</f>
        <v>0</v>
      </c>
      <c r="L289" s="61">
        <f>Dubbel3!K661</f>
        <v>0</v>
      </c>
      <c r="M289" s="61">
        <f>Dubbel3!L661</f>
        <v>0</v>
      </c>
      <c r="N289" s="61">
        <f>Dubbel3!M661</f>
        <v>0</v>
      </c>
      <c r="O289" s="61">
        <f>Dubbel3!N661</f>
        <v>0</v>
      </c>
      <c r="P289" s="197">
        <f>Dubbel3!O661</f>
        <v>0</v>
      </c>
      <c r="Q289" s="113"/>
      <c r="R289" s="51"/>
      <c r="S289" s="51"/>
    </row>
    <row r="290" spans="1:19" x14ac:dyDescent="0.25">
      <c r="A290" s="16">
        <f t="shared" si="4"/>
        <v>87</v>
      </c>
      <c r="B290" s="61" t="str">
        <f>Dubbel3!A664</f>
        <v>0/0</v>
      </c>
      <c r="C290" s="61">
        <f>Dubbel3!B664</f>
        <v>0</v>
      </c>
      <c r="D290" s="61">
        <f>Dubbel3!C664</f>
        <v>0</v>
      </c>
      <c r="E290" s="61">
        <f>Dubbel3!D664</f>
        <v>0</v>
      </c>
      <c r="F290" s="61">
        <f>Dubbel3!E664</f>
        <v>0</v>
      </c>
      <c r="G290" s="61">
        <f>Dubbel3!F664</f>
        <v>0</v>
      </c>
      <c r="H290" s="61">
        <f>Dubbel3!G664</f>
        <v>0</v>
      </c>
      <c r="I290" s="61">
        <f>Dubbel3!H664</f>
        <v>0</v>
      </c>
      <c r="J290" s="61">
        <f>Dubbel3!I664</f>
        <v>0</v>
      </c>
      <c r="K290" s="61">
        <f>Dubbel3!J664</f>
        <v>0</v>
      </c>
      <c r="L290" s="61">
        <f>Dubbel3!K664</f>
        <v>0</v>
      </c>
      <c r="M290" s="61">
        <f>Dubbel3!L664</f>
        <v>0</v>
      </c>
      <c r="N290" s="61">
        <f>Dubbel3!M664</f>
        <v>0</v>
      </c>
      <c r="O290" s="61">
        <f>Dubbel3!N664</f>
        <v>0</v>
      </c>
      <c r="P290" s="197">
        <f>Dubbel3!O664</f>
        <v>0</v>
      </c>
      <c r="Q290" s="113"/>
      <c r="R290" s="51"/>
      <c r="S290" s="51"/>
    </row>
    <row r="291" spans="1:19" x14ac:dyDescent="0.25">
      <c r="A291" s="16">
        <f t="shared" si="4"/>
        <v>88</v>
      </c>
      <c r="B291" s="61" t="str">
        <f>Dubbel3!A667</f>
        <v>0/0</v>
      </c>
      <c r="C291" s="61">
        <f>Dubbel3!B667</f>
        <v>0</v>
      </c>
      <c r="D291" s="61">
        <f>Dubbel3!C667</f>
        <v>0</v>
      </c>
      <c r="E291" s="61">
        <f>Dubbel3!D667</f>
        <v>0</v>
      </c>
      <c r="F291" s="61">
        <f>Dubbel3!E667</f>
        <v>0</v>
      </c>
      <c r="G291" s="61">
        <f>Dubbel3!F667</f>
        <v>0</v>
      </c>
      <c r="H291" s="61">
        <f>Dubbel3!G667</f>
        <v>0</v>
      </c>
      <c r="I291" s="61">
        <f>Dubbel3!H667</f>
        <v>0</v>
      </c>
      <c r="J291" s="61">
        <f>Dubbel3!I667</f>
        <v>0</v>
      </c>
      <c r="K291" s="61">
        <f>Dubbel3!J667</f>
        <v>0</v>
      </c>
      <c r="L291" s="61">
        <f>Dubbel3!K667</f>
        <v>0</v>
      </c>
      <c r="M291" s="61">
        <f>Dubbel3!L667</f>
        <v>0</v>
      </c>
      <c r="N291" s="61">
        <f>Dubbel3!M667</f>
        <v>0</v>
      </c>
      <c r="O291" s="61">
        <f>Dubbel3!N667</f>
        <v>0</v>
      </c>
      <c r="P291" s="197">
        <f>Dubbel3!O667</f>
        <v>0</v>
      </c>
      <c r="Q291" s="113"/>
      <c r="R291" s="51"/>
      <c r="S291" s="51"/>
    </row>
    <row r="292" spans="1:19" x14ac:dyDescent="0.25">
      <c r="A292" s="16">
        <f t="shared" si="4"/>
        <v>89</v>
      </c>
      <c r="B292" s="61" t="str">
        <f>Dubbel3!A670</f>
        <v>0/0</v>
      </c>
      <c r="C292" s="61">
        <f>Dubbel3!B670</f>
        <v>0</v>
      </c>
      <c r="D292" s="61">
        <f>Dubbel3!C670</f>
        <v>0</v>
      </c>
      <c r="E292" s="61">
        <f>Dubbel3!D670</f>
        <v>0</v>
      </c>
      <c r="F292" s="61">
        <f>Dubbel3!E670</f>
        <v>0</v>
      </c>
      <c r="G292" s="61">
        <f>Dubbel3!F670</f>
        <v>0</v>
      </c>
      <c r="H292" s="61">
        <f>Dubbel3!G670</f>
        <v>0</v>
      </c>
      <c r="I292" s="61">
        <f>Dubbel3!H670</f>
        <v>0</v>
      </c>
      <c r="J292" s="61">
        <f>Dubbel3!I670</f>
        <v>0</v>
      </c>
      <c r="K292" s="61">
        <f>Dubbel3!J670</f>
        <v>0</v>
      </c>
      <c r="L292" s="61">
        <f>Dubbel3!K670</f>
        <v>0</v>
      </c>
      <c r="M292" s="61">
        <f>Dubbel3!L670</f>
        <v>0</v>
      </c>
      <c r="N292" s="61">
        <f>Dubbel3!M670</f>
        <v>0</v>
      </c>
      <c r="O292" s="61">
        <f>Dubbel3!N670</f>
        <v>0</v>
      </c>
      <c r="P292" s="197">
        <f>Dubbel3!O670</f>
        <v>0</v>
      </c>
      <c r="Q292" s="113"/>
      <c r="R292" s="51"/>
      <c r="S292" s="51"/>
    </row>
    <row r="293" spans="1:19" x14ac:dyDescent="0.25">
      <c r="A293" s="16">
        <f t="shared" si="4"/>
        <v>90</v>
      </c>
      <c r="B293" s="61" t="str">
        <f>Dubbel3!A673</f>
        <v>0/0</v>
      </c>
      <c r="C293" s="61">
        <f>Dubbel3!B673</f>
        <v>0</v>
      </c>
      <c r="D293" s="61">
        <f>Dubbel3!C673</f>
        <v>0</v>
      </c>
      <c r="E293" s="61">
        <f>Dubbel3!D673</f>
        <v>0</v>
      </c>
      <c r="F293" s="61">
        <f>Dubbel3!E673</f>
        <v>0</v>
      </c>
      <c r="G293" s="61">
        <f>Dubbel3!F673</f>
        <v>0</v>
      </c>
      <c r="H293" s="61">
        <f>Dubbel3!G673</f>
        <v>0</v>
      </c>
      <c r="I293" s="61">
        <f>Dubbel3!H673</f>
        <v>0</v>
      </c>
      <c r="J293" s="61">
        <f>Dubbel3!I673</f>
        <v>0</v>
      </c>
      <c r="K293" s="61">
        <f>Dubbel3!J673</f>
        <v>0</v>
      </c>
      <c r="L293" s="61">
        <f>Dubbel3!K673</f>
        <v>0</v>
      </c>
      <c r="M293" s="61">
        <f>Dubbel3!L673</f>
        <v>0</v>
      </c>
      <c r="N293" s="61">
        <f>Dubbel3!M673</f>
        <v>0</v>
      </c>
      <c r="O293" s="61">
        <f>Dubbel3!N673</f>
        <v>0</v>
      </c>
      <c r="P293" s="197">
        <f>Dubbel3!O673</f>
        <v>0</v>
      </c>
      <c r="Q293" s="113"/>
      <c r="R293" s="51"/>
      <c r="S293" s="51"/>
    </row>
    <row r="294" spans="1:19" x14ac:dyDescent="0.25">
      <c r="A294" s="16">
        <f t="shared" si="4"/>
        <v>91</v>
      </c>
      <c r="B294" s="61" t="str">
        <f>Dubbel3!A676</f>
        <v>0/0</v>
      </c>
      <c r="C294" s="61">
        <f>Dubbel3!B676</f>
        <v>0</v>
      </c>
      <c r="D294" s="61">
        <f>Dubbel3!C676</f>
        <v>0</v>
      </c>
      <c r="E294" s="61">
        <f>Dubbel3!D676</f>
        <v>0</v>
      </c>
      <c r="F294" s="61">
        <f>Dubbel3!E676</f>
        <v>0</v>
      </c>
      <c r="G294" s="61">
        <f>Dubbel3!F676</f>
        <v>0</v>
      </c>
      <c r="H294" s="61">
        <f>Dubbel3!G676</f>
        <v>0</v>
      </c>
      <c r="I294" s="61">
        <f>Dubbel3!H676</f>
        <v>0</v>
      </c>
      <c r="J294" s="61">
        <f>Dubbel3!I676</f>
        <v>0</v>
      </c>
      <c r="K294" s="61">
        <f>Dubbel3!J676</f>
        <v>0</v>
      </c>
      <c r="L294" s="61">
        <f>Dubbel3!K676</f>
        <v>0</v>
      </c>
      <c r="M294" s="61">
        <f>Dubbel3!L676</f>
        <v>0</v>
      </c>
      <c r="N294" s="61">
        <f>Dubbel3!M676</f>
        <v>0</v>
      </c>
      <c r="O294" s="61">
        <f>Dubbel3!N676</f>
        <v>0</v>
      </c>
      <c r="P294" s="197">
        <f>Dubbel3!O676</f>
        <v>0</v>
      </c>
      <c r="Q294" s="113"/>
      <c r="R294" s="51"/>
      <c r="S294" s="51"/>
    </row>
    <row r="295" spans="1:19" x14ac:dyDescent="0.25">
      <c r="A295" s="16">
        <f t="shared" si="4"/>
        <v>92</v>
      </c>
      <c r="B295" s="61" t="str">
        <f>Dubbel3!A679</f>
        <v>0/0</v>
      </c>
      <c r="C295" s="61">
        <f>Dubbel3!B679</f>
        <v>0</v>
      </c>
      <c r="D295" s="61">
        <f>Dubbel3!C679</f>
        <v>0</v>
      </c>
      <c r="E295" s="61">
        <f>Dubbel3!D679</f>
        <v>0</v>
      </c>
      <c r="F295" s="61">
        <f>Dubbel3!E679</f>
        <v>0</v>
      </c>
      <c r="G295" s="61">
        <f>Dubbel3!F679</f>
        <v>0</v>
      </c>
      <c r="H295" s="61">
        <f>Dubbel3!G679</f>
        <v>0</v>
      </c>
      <c r="I295" s="61">
        <f>Dubbel3!H679</f>
        <v>0</v>
      </c>
      <c r="J295" s="61">
        <f>Dubbel3!I679</f>
        <v>0</v>
      </c>
      <c r="K295" s="61">
        <f>Dubbel3!J679</f>
        <v>0</v>
      </c>
      <c r="L295" s="61">
        <f>Dubbel3!K679</f>
        <v>0</v>
      </c>
      <c r="M295" s="61">
        <f>Dubbel3!L679</f>
        <v>0</v>
      </c>
      <c r="N295" s="61">
        <f>Dubbel3!M679</f>
        <v>0</v>
      </c>
      <c r="O295" s="61">
        <f>Dubbel3!N679</f>
        <v>0</v>
      </c>
      <c r="P295" s="197">
        <f>Dubbel3!O679</f>
        <v>0</v>
      </c>
      <c r="Q295" s="113"/>
      <c r="R295" s="51"/>
      <c r="S295" s="51"/>
    </row>
    <row r="296" spans="1:19" x14ac:dyDescent="0.25">
      <c r="A296" s="16">
        <f t="shared" si="4"/>
        <v>93</v>
      </c>
      <c r="B296" s="61" t="str">
        <f>Dubbel3!A682</f>
        <v>0/0</v>
      </c>
      <c r="C296" s="61">
        <f>Dubbel3!B682</f>
        <v>0</v>
      </c>
      <c r="D296" s="61">
        <f>Dubbel3!C682</f>
        <v>0</v>
      </c>
      <c r="E296" s="61">
        <f>Dubbel3!D682</f>
        <v>0</v>
      </c>
      <c r="F296" s="61">
        <f>Dubbel3!E682</f>
        <v>0</v>
      </c>
      <c r="G296" s="61">
        <f>Dubbel3!F682</f>
        <v>0</v>
      </c>
      <c r="H296" s="61">
        <f>Dubbel3!G682</f>
        <v>0</v>
      </c>
      <c r="I296" s="61">
        <f>Dubbel3!H682</f>
        <v>0</v>
      </c>
      <c r="J296" s="61">
        <f>Dubbel3!I682</f>
        <v>0</v>
      </c>
      <c r="K296" s="61">
        <f>Dubbel3!J682</f>
        <v>0</v>
      </c>
      <c r="L296" s="61">
        <f>Dubbel3!K682</f>
        <v>0</v>
      </c>
      <c r="M296" s="61">
        <f>Dubbel3!L682</f>
        <v>0</v>
      </c>
      <c r="N296" s="61">
        <f>Dubbel3!M682</f>
        <v>0</v>
      </c>
      <c r="O296" s="61">
        <f>Dubbel3!N682</f>
        <v>0</v>
      </c>
      <c r="P296" s="197">
        <f>Dubbel3!O682</f>
        <v>0</v>
      </c>
      <c r="Q296" s="113"/>
      <c r="R296" s="51"/>
      <c r="S296" s="51"/>
    </row>
    <row r="297" spans="1:19" x14ac:dyDescent="0.25">
      <c r="A297" s="16">
        <f t="shared" si="4"/>
        <v>94</v>
      </c>
      <c r="B297" s="61" t="str">
        <f>Dubbel3!A685</f>
        <v>0/0</v>
      </c>
      <c r="C297" s="61">
        <f>Dubbel3!B685</f>
        <v>0</v>
      </c>
      <c r="D297" s="61">
        <f>Dubbel3!C685</f>
        <v>0</v>
      </c>
      <c r="E297" s="61">
        <f>Dubbel3!D685</f>
        <v>0</v>
      </c>
      <c r="F297" s="61">
        <f>Dubbel3!E685</f>
        <v>0</v>
      </c>
      <c r="G297" s="61">
        <f>Dubbel3!F685</f>
        <v>0</v>
      </c>
      <c r="H297" s="61">
        <f>Dubbel3!G685</f>
        <v>0</v>
      </c>
      <c r="I297" s="61">
        <f>Dubbel3!H685</f>
        <v>0</v>
      </c>
      <c r="J297" s="61">
        <f>Dubbel3!I685</f>
        <v>0</v>
      </c>
      <c r="K297" s="61">
        <f>Dubbel3!J685</f>
        <v>0</v>
      </c>
      <c r="L297" s="61">
        <f>Dubbel3!K685</f>
        <v>0</v>
      </c>
      <c r="M297" s="61">
        <f>Dubbel3!L685</f>
        <v>0</v>
      </c>
      <c r="N297" s="61">
        <f>Dubbel3!M685</f>
        <v>0</v>
      </c>
      <c r="O297" s="61">
        <f>Dubbel3!N685</f>
        <v>0</v>
      </c>
      <c r="P297" s="197">
        <f>Dubbel3!O685</f>
        <v>0</v>
      </c>
      <c r="Q297" s="113"/>
      <c r="R297" s="51"/>
      <c r="S297" s="51"/>
    </row>
    <row r="298" spans="1:19" x14ac:dyDescent="0.25">
      <c r="A298" s="16">
        <f t="shared" si="4"/>
        <v>95</v>
      </c>
      <c r="B298" s="61" t="str">
        <f>Dubbel3!A688</f>
        <v>0/0</v>
      </c>
      <c r="C298" s="61">
        <f>Dubbel3!B688</f>
        <v>0</v>
      </c>
      <c r="D298" s="61">
        <f>Dubbel3!C688</f>
        <v>0</v>
      </c>
      <c r="E298" s="61">
        <f>Dubbel3!D688</f>
        <v>0</v>
      </c>
      <c r="F298" s="61">
        <f>Dubbel3!E688</f>
        <v>0</v>
      </c>
      <c r="G298" s="61">
        <f>Dubbel3!F688</f>
        <v>0</v>
      </c>
      <c r="H298" s="61">
        <f>Dubbel3!G688</f>
        <v>0</v>
      </c>
      <c r="I298" s="61">
        <f>Dubbel3!H688</f>
        <v>0</v>
      </c>
      <c r="J298" s="61">
        <f>Dubbel3!I688</f>
        <v>0</v>
      </c>
      <c r="K298" s="61">
        <f>Dubbel3!J688</f>
        <v>0</v>
      </c>
      <c r="L298" s="61">
        <f>Dubbel3!K688</f>
        <v>0</v>
      </c>
      <c r="M298" s="61">
        <f>Dubbel3!L688</f>
        <v>0</v>
      </c>
      <c r="N298" s="61">
        <f>Dubbel3!M688</f>
        <v>0</v>
      </c>
      <c r="O298" s="61">
        <f>Dubbel3!N688</f>
        <v>0</v>
      </c>
      <c r="P298" s="197">
        <f>Dubbel3!O688</f>
        <v>0</v>
      </c>
      <c r="Q298" s="113"/>
      <c r="R298" s="51"/>
      <c r="S298" s="51"/>
    </row>
    <row r="299" spans="1:19" x14ac:dyDescent="0.25">
      <c r="A299" s="16">
        <f t="shared" si="4"/>
        <v>96</v>
      </c>
      <c r="B299" s="61" t="str">
        <f>Dubbel3!A691</f>
        <v>0/0</v>
      </c>
      <c r="C299" s="61">
        <f>Dubbel3!B691</f>
        <v>0</v>
      </c>
      <c r="D299" s="61">
        <f>Dubbel3!C691</f>
        <v>0</v>
      </c>
      <c r="E299" s="61">
        <f>Dubbel3!D691</f>
        <v>0</v>
      </c>
      <c r="F299" s="61">
        <f>Dubbel3!E691</f>
        <v>0</v>
      </c>
      <c r="G299" s="61">
        <f>Dubbel3!F691</f>
        <v>0</v>
      </c>
      <c r="H299" s="61">
        <f>Dubbel3!G691</f>
        <v>0</v>
      </c>
      <c r="I299" s="61">
        <f>Dubbel3!H691</f>
        <v>0</v>
      </c>
      <c r="J299" s="61">
        <f>Dubbel3!I691</f>
        <v>0</v>
      </c>
      <c r="K299" s="61">
        <f>Dubbel3!J691</f>
        <v>0</v>
      </c>
      <c r="L299" s="61">
        <f>Dubbel3!K691</f>
        <v>0</v>
      </c>
      <c r="M299" s="61">
        <f>Dubbel3!L691</f>
        <v>0</v>
      </c>
      <c r="N299" s="61">
        <f>Dubbel3!M691</f>
        <v>0</v>
      </c>
      <c r="O299" s="61">
        <f>Dubbel3!N691</f>
        <v>0</v>
      </c>
      <c r="P299" s="197">
        <f>Dubbel3!O691</f>
        <v>0</v>
      </c>
      <c r="Q299" s="113"/>
      <c r="R299" s="51"/>
      <c r="S299" s="51"/>
    </row>
    <row r="300" spans="1:19" x14ac:dyDescent="0.25">
      <c r="A300" s="16">
        <f t="shared" si="4"/>
        <v>97</v>
      </c>
      <c r="B300" s="61" t="str">
        <f>Dubbel3!A694</f>
        <v>0/0</v>
      </c>
      <c r="C300" s="61">
        <f>Dubbel3!B694</f>
        <v>0</v>
      </c>
      <c r="D300" s="61">
        <f>Dubbel3!C694</f>
        <v>0</v>
      </c>
      <c r="E300" s="61">
        <f>Dubbel3!D694</f>
        <v>0</v>
      </c>
      <c r="F300" s="61">
        <f>Dubbel3!E694</f>
        <v>0</v>
      </c>
      <c r="G300" s="61">
        <f>Dubbel3!F694</f>
        <v>0</v>
      </c>
      <c r="H300" s="61">
        <f>Dubbel3!G694</f>
        <v>0</v>
      </c>
      <c r="I300" s="61">
        <f>Dubbel3!H694</f>
        <v>0</v>
      </c>
      <c r="J300" s="61">
        <f>Dubbel3!I694</f>
        <v>0</v>
      </c>
      <c r="K300" s="61">
        <f>Dubbel3!J694</f>
        <v>0</v>
      </c>
      <c r="L300" s="61">
        <f>Dubbel3!K694</f>
        <v>0</v>
      </c>
      <c r="M300" s="61">
        <f>Dubbel3!L694</f>
        <v>0</v>
      </c>
      <c r="N300" s="61">
        <f>Dubbel3!M694</f>
        <v>0</v>
      </c>
      <c r="O300" s="61">
        <f>Dubbel3!N694</f>
        <v>0</v>
      </c>
      <c r="P300" s="197">
        <f>Dubbel3!O694</f>
        <v>0</v>
      </c>
      <c r="Q300" s="113"/>
      <c r="R300" s="51"/>
      <c r="S300" s="51"/>
    </row>
    <row r="301" spans="1:19" x14ac:dyDescent="0.25">
      <c r="A301" s="16">
        <f t="shared" si="4"/>
        <v>98</v>
      </c>
      <c r="B301" s="61" t="str">
        <f>Dubbel3!A697</f>
        <v>0/0</v>
      </c>
      <c r="C301" s="61">
        <f>Dubbel3!B697</f>
        <v>0</v>
      </c>
      <c r="D301" s="61">
        <f>Dubbel3!C697</f>
        <v>0</v>
      </c>
      <c r="E301" s="61">
        <f>Dubbel3!D697</f>
        <v>0</v>
      </c>
      <c r="F301" s="61">
        <f>Dubbel3!E697</f>
        <v>0</v>
      </c>
      <c r="G301" s="61">
        <f>Dubbel3!F697</f>
        <v>0</v>
      </c>
      <c r="H301" s="61">
        <f>Dubbel3!G697</f>
        <v>0</v>
      </c>
      <c r="I301" s="61">
        <f>Dubbel3!H697</f>
        <v>0</v>
      </c>
      <c r="J301" s="61">
        <f>Dubbel3!I697</f>
        <v>0</v>
      </c>
      <c r="K301" s="61">
        <f>Dubbel3!J697</f>
        <v>0</v>
      </c>
      <c r="L301" s="61">
        <f>Dubbel3!K697</f>
        <v>0</v>
      </c>
      <c r="M301" s="61">
        <f>Dubbel3!L697</f>
        <v>0</v>
      </c>
      <c r="N301" s="61">
        <f>Dubbel3!M697</f>
        <v>0</v>
      </c>
      <c r="O301" s="61">
        <f>Dubbel3!N697</f>
        <v>0</v>
      </c>
      <c r="P301" s="197">
        <f>Dubbel3!O697</f>
        <v>0</v>
      </c>
      <c r="Q301" s="113"/>
      <c r="R301" s="51"/>
      <c r="S301" s="51"/>
    </row>
    <row r="302" spans="1:19" x14ac:dyDescent="0.25">
      <c r="A302" s="16">
        <f t="shared" si="4"/>
        <v>99</v>
      </c>
      <c r="B302" s="61" t="str">
        <f>Dubbel3!A700</f>
        <v>0/0</v>
      </c>
      <c r="C302" s="61">
        <f>Dubbel3!B700</f>
        <v>0</v>
      </c>
      <c r="D302" s="61">
        <f>Dubbel3!C700</f>
        <v>0</v>
      </c>
      <c r="E302" s="61">
        <f>Dubbel3!D700</f>
        <v>0</v>
      </c>
      <c r="F302" s="61">
        <f>Dubbel3!E700</f>
        <v>0</v>
      </c>
      <c r="G302" s="61">
        <f>Dubbel3!F700</f>
        <v>0</v>
      </c>
      <c r="H302" s="61">
        <f>Dubbel3!G700</f>
        <v>0</v>
      </c>
      <c r="I302" s="61">
        <f>Dubbel3!H700</f>
        <v>0</v>
      </c>
      <c r="J302" s="61">
        <f>Dubbel3!I700</f>
        <v>0</v>
      </c>
      <c r="K302" s="61">
        <f>Dubbel3!J700</f>
        <v>0</v>
      </c>
      <c r="L302" s="61">
        <f>Dubbel3!K700</f>
        <v>0</v>
      </c>
      <c r="M302" s="61">
        <f>Dubbel3!L700</f>
        <v>0</v>
      </c>
      <c r="N302" s="61">
        <f>Dubbel3!M700</f>
        <v>0</v>
      </c>
      <c r="O302" s="61">
        <f>Dubbel3!N700</f>
        <v>0</v>
      </c>
      <c r="P302" s="197">
        <f>Dubbel3!O700</f>
        <v>0</v>
      </c>
      <c r="Q302" s="113"/>
      <c r="R302" s="51"/>
      <c r="S302" s="51"/>
    </row>
    <row r="303" spans="1:19" x14ac:dyDescent="0.25">
      <c r="A303" s="16">
        <f t="shared" si="4"/>
        <v>100</v>
      </c>
      <c r="B303" s="61" t="str">
        <f>Dubbel3!A703</f>
        <v>0/0</v>
      </c>
      <c r="C303" s="61">
        <f>Dubbel3!B703</f>
        <v>0</v>
      </c>
      <c r="D303" s="61">
        <f>Dubbel3!C703</f>
        <v>0</v>
      </c>
      <c r="E303" s="61">
        <f>Dubbel3!D703</f>
        <v>0</v>
      </c>
      <c r="F303" s="61">
        <f>Dubbel3!E703</f>
        <v>0</v>
      </c>
      <c r="G303" s="61">
        <f>Dubbel3!F703</f>
        <v>0</v>
      </c>
      <c r="H303" s="61">
        <f>Dubbel3!G703</f>
        <v>0</v>
      </c>
      <c r="I303" s="61">
        <f>Dubbel3!H703</f>
        <v>0</v>
      </c>
      <c r="J303" s="61">
        <f>Dubbel3!I703</f>
        <v>0</v>
      </c>
      <c r="K303" s="61">
        <f>Dubbel3!J703</f>
        <v>0</v>
      </c>
      <c r="L303" s="61">
        <f>Dubbel3!K703</f>
        <v>0</v>
      </c>
      <c r="M303" s="61">
        <f>Dubbel3!L703</f>
        <v>0</v>
      </c>
      <c r="N303" s="61">
        <f>Dubbel3!M703</f>
        <v>0</v>
      </c>
      <c r="O303" s="61">
        <f>Dubbel3!N703</f>
        <v>0</v>
      </c>
      <c r="P303" s="197">
        <f>Dubbel3!O703</f>
        <v>0</v>
      </c>
      <c r="Q303" s="113"/>
      <c r="R303" s="51"/>
      <c r="S303" s="51"/>
    </row>
  </sheetData>
  <sortState xmlns:xlrd2="http://schemas.microsoft.com/office/spreadsheetml/2017/richdata2" ref="B204:Q303">
    <sortCondition descending="1" ref="P204:P303"/>
    <sortCondition descending="1" ref="Q204:Q303"/>
  </sortState>
  <phoneticPr fontId="4" type="noConversion"/>
  <pageMargins left="0.7" right="0.7" top="0.75" bottom="0.75" header="0.3" footer="0.3"/>
  <pageSetup paperSize="9"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FD4F2-C231-4BDF-8F66-530E0D3EA383}">
  <sheetPr codeName="Blad35">
    <tabColor indexed="13"/>
  </sheetPr>
  <dimension ref="A1:X103"/>
  <sheetViews>
    <sheetView workbookViewId="0">
      <selection activeCell="B4" sqref="B4:Q103"/>
    </sheetView>
  </sheetViews>
  <sheetFormatPr defaultRowHeight="13.2" x14ac:dyDescent="0.25"/>
  <cols>
    <col min="1" max="1" width="5.33203125" customWidth="1"/>
    <col min="2" max="2" width="35.33203125" customWidth="1"/>
    <col min="3" max="3" width="13.6640625" customWidth="1"/>
    <col min="4" max="8" width="5" customWidth="1"/>
    <col min="9" max="9" width="7.6640625" customWidth="1"/>
    <col min="10" max="14" width="5" customWidth="1"/>
    <col min="15" max="15" width="7.6640625" customWidth="1"/>
    <col min="16" max="16" width="8" customWidth="1"/>
    <col min="17" max="17" width="4.77734375" customWidth="1"/>
  </cols>
  <sheetData>
    <row r="1" spans="1:24" ht="24.6" x14ac:dyDescent="0.4">
      <c r="A1" s="15"/>
      <c r="B1" s="71" t="s">
        <v>231</v>
      </c>
      <c r="D1" s="4"/>
      <c r="E1" s="4"/>
      <c r="F1" s="4"/>
      <c r="G1" s="4"/>
      <c r="H1" s="4"/>
      <c r="I1" s="5"/>
      <c r="J1" s="4"/>
      <c r="K1" s="4"/>
      <c r="L1" s="4"/>
      <c r="M1" s="4"/>
      <c r="N1" s="4"/>
      <c r="O1" s="5"/>
      <c r="P1" s="5"/>
      <c r="Q1" s="15" t="s">
        <v>238</v>
      </c>
      <c r="T1" s="4"/>
      <c r="X1" s="4"/>
    </row>
    <row r="2" spans="1:24" ht="15.6" x14ac:dyDescent="0.3">
      <c r="A2" s="15"/>
      <c r="B2" s="59"/>
      <c r="C2" s="9"/>
      <c r="D2" s="2" t="s">
        <v>1</v>
      </c>
      <c r="E2" s="2" t="s">
        <v>1</v>
      </c>
      <c r="F2" s="2" t="s">
        <v>1</v>
      </c>
      <c r="G2" s="2" t="s">
        <v>1</v>
      </c>
      <c r="H2" s="2" t="s">
        <v>1</v>
      </c>
      <c r="I2" s="1" t="s">
        <v>2</v>
      </c>
      <c r="J2" s="2" t="s">
        <v>1</v>
      </c>
      <c r="K2" s="2" t="s">
        <v>1</v>
      </c>
      <c r="L2" s="2" t="s">
        <v>1</v>
      </c>
      <c r="M2" s="2" t="s">
        <v>3</v>
      </c>
      <c r="N2" s="2" t="s">
        <v>1</v>
      </c>
      <c r="O2" s="1" t="s">
        <v>2</v>
      </c>
      <c r="P2" s="1"/>
      <c r="Q2" s="109">
        <v>7</v>
      </c>
    </row>
    <row r="3" spans="1:24" ht="15" x14ac:dyDescent="0.25">
      <c r="A3" s="15"/>
      <c r="B3" s="9" t="s">
        <v>5</v>
      </c>
      <c r="C3" s="9" t="s">
        <v>6</v>
      </c>
      <c r="D3" s="1">
        <v>1</v>
      </c>
      <c r="E3" s="1">
        <v>2</v>
      </c>
      <c r="F3" s="1">
        <v>3</v>
      </c>
      <c r="G3" s="1">
        <v>4</v>
      </c>
      <c r="H3" s="1">
        <v>5</v>
      </c>
      <c r="I3" s="3" t="s">
        <v>7</v>
      </c>
      <c r="J3" s="1">
        <v>6</v>
      </c>
      <c r="K3" s="1">
        <v>7</v>
      </c>
      <c r="L3" s="1">
        <v>8</v>
      </c>
      <c r="M3" s="1">
        <v>9</v>
      </c>
      <c r="N3" s="1">
        <v>10</v>
      </c>
      <c r="O3" s="3" t="s">
        <v>8</v>
      </c>
      <c r="P3" s="1" t="s">
        <v>9</v>
      </c>
      <c r="Q3" s="109" t="s">
        <v>239</v>
      </c>
    </row>
    <row r="4" spans="1:24" ht="15.6" x14ac:dyDescent="0.3">
      <c r="A4" s="16">
        <f>IF(B4="0/0",1,1)</f>
        <v>1</v>
      </c>
      <c r="B4" s="40" t="str">
        <f>Herrdubbel3!A6</f>
        <v>0/0</v>
      </c>
      <c r="C4" s="37">
        <f>Herrdubbel3!B6</f>
        <v>0</v>
      </c>
      <c r="D4" s="16">
        <f>Herrdubbel3!C6</f>
        <v>0</v>
      </c>
      <c r="E4" s="16">
        <f>Herrdubbel3!D6</f>
        <v>0</v>
      </c>
      <c r="F4" s="16">
        <f>Herrdubbel3!E6</f>
        <v>0</v>
      </c>
      <c r="G4" s="16">
        <f>Herrdubbel3!F6</f>
        <v>0</v>
      </c>
      <c r="H4" s="16">
        <f>Herrdubbel3!G6</f>
        <v>0</v>
      </c>
      <c r="I4" s="73">
        <f>Herrdubbel3!H6</f>
        <v>0</v>
      </c>
      <c r="J4" s="16">
        <f>Herrdubbel3!I6</f>
        <v>0</v>
      </c>
      <c r="K4" s="16">
        <f>Herrdubbel3!J6</f>
        <v>0</v>
      </c>
      <c r="L4" s="16">
        <f>Herrdubbel3!K6</f>
        <v>0</v>
      </c>
      <c r="M4" s="16">
        <f>Herrdubbel3!L6</f>
        <v>0</v>
      </c>
      <c r="N4" s="16">
        <f>Herrdubbel3!M6</f>
        <v>0</v>
      </c>
      <c r="O4" s="73">
        <f>Herrdubbel3!N6</f>
        <v>0</v>
      </c>
      <c r="P4" s="73">
        <f>Herrdubbel3!O6</f>
        <v>0</v>
      </c>
      <c r="Q4" s="113"/>
      <c r="T4" s="2">
        <f>Inskrivning!$Z$3</f>
        <v>0</v>
      </c>
    </row>
    <row r="5" spans="1:24" ht="15.6" x14ac:dyDescent="0.3">
      <c r="A5" s="16">
        <f>IF(B5="0/0",ROW(2:2),IF(AND(P5=P4,Q5&lt;Q4),ROW(2:2),IF(P5=P4,A4,ROW(2:2))))</f>
        <v>2</v>
      </c>
      <c r="B5" s="40" t="str">
        <f>Herrdubbel3!A9</f>
        <v>0/0</v>
      </c>
      <c r="C5" s="37">
        <f>Herrdubbel3!B9</f>
        <v>0</v>
      </c>
      <c r="D5" s="16">
        <f>Herrdubbel3!C9</f>
        <v>0</v>
      </c>
      <c r="E5" s="16">
        <f>Herrdubbel3!D9</f>
        <v>0</v>
      </c>
      <c r="F5" s="16">
        <f>Herrdubbel3!E9</f>
        <v>0</v>
      </c>
      <c r="G5" s="16">
        <f>Herrdubbel3!F9</f>
        <v>0</v>
      </c>
      <c r="H5" s="16">
        <f>Herrdubbel3!G9</f>
        <v>0</v>
      </c>
      <c r="I5" s="73">
        <f>Herrdubbel3!H9</f>
        <v>0</v>
      </c>
      <c r="J5" s="16">
        <f>Herrdubbel3!I9</f>
        <v>0</v>
      </c>
      <c r="K5" s="16">
        <f>Herrdubbel3!J9</f>
        <v>0</v>
      </c>
      <c r="L5" s="16">
        <f>Herrdubbel3!K9</f>
        <v>0</v>
      </c>
      <c r="M5" s="16">
        <f>Herrdubbel3!L9</f>
        <v>0</v>
      </c>
      <c r="N5" s="16">
        <f>Herrdubbel3!M9</f>
        <v>0</v>
      </c>
      <c r="O5" s="73">
        <f>Herrdubbel3!N9</f>
        <v>0</v>
      </c>
      <c r="P5" s="73">
        <f>Herrdubbel3!O9</f>
        <v>0</v>
      </c>
      <c r="Q5" s="113"/>
    </row>
    <row r="6" spans="1:24" ht="15.6" x14ac:dyDescent="0.3">
      <c r="A6" s="16">
        <f>IF(B6="0/0",ROW(3:3),IF(AND(P6=P5,Q6&lt;Q5),ROW(3:3),IF(P6=P5,A5,ROW(3:3))))</f>
        <v>3</v>
      </c>
      <c r="B6" s="9" t="str">
        <f>Herrdubbel3!A24</f>
        <v>0/0</v>
      </c>
      <c r="C6" s="9">
        <f>Herrdubbel3!B24</f>
        <v>0</v>
      </c>
      <c r="D6" s="16">
        <f>Herrdubbel3!C24</f>
        <v>0</v>
      </c>
      <c r="E6" s="16">
        <f>Herrdubbel3!D24</f>
        <v>0</v>
      </c>
      <c r="F6" s="16">
        <f>Herrdubbel3!E24</f>
        <v>0</v>
      </c>
      <c r="G6" s="16">
        <f>Herrdubbel3!F24</f>
        <v>0</v>
      </c>
      <c r="H6" s="16">
        <f>Herrdubbel3!G24</f>
        <v>0</v>
      </c>
      <c r="I6" s="73">
        <f>Herrdubbel3!H24</f>
        <v>0</v>
      </c>
      <c r="J6" s="16">
        <f>Herrdubbel3!I24</f>
        <v>0</v>
      </c>
      <c r="K6" s="16">
        <f>Herrdubbel3!J24</f>
        <v>0</v>
      </c>
      <c r="L6" s="16">
        <f>Herrdubbel3!K24</f>
        <v>0</v>
      </c>
      <c r="M6" s="16">
        <f>Herrdubbel3!L24</f>
        <v>0</v>
      </c>
      <c r="N6" s="16">
        <f>Herrdubbel3!M24</f>
        <v>0</v>
      </c>
      <c r="O6" s="73">
        <f>Herrdubbel3!N24</f>
        <v>0</v>
      </c>
      <c r="P6" s="73">
        <f>Herrdubbel3!O24</f>
        <v>0</v>
      </c>
      <c r="Q6" s="113"/>
    </row>
    <row r="7" spans="1:24" ht="15.6" x14ac:dyDescent="0.3">
      <c r="A7" s="16">
        <f>IF(B7="0/0",ROW(4:4),IF(AND(P7=P6,Q7&lt;Q6),ROW(4:4),IF(P7=P6,A6,ROW(4:4))))</f>
        <v>4</v>
      </c>
      <c r="B7" s="9" t="str">
        <f>Herrdubbel3!A21</f>
        <v>0/0</v>
      </c>
      <c r="C7" s="9">
        <f>Herrdubbel3!B21</f>
        <v>0</v>
      </c>
      <c r="D7" s="16">
        <f>Herrdubbel3!C21</f>
        <v>0</v>
      </c>
      <c r="E7" s="16">
        <f>Herrdubbel3!D21</f>
        <v>0</v>
      </c>
      <c r="F7" s="16">
        <f>Herrdubbel3!E21</f>
        <v>0</v>
      </c>
      <c r="G7" s="16">
        <f>Herrdubbel3!F21</f>
        <v>0</v>
      </c>
      <c r="H7" s="16">
        <f>Herrdubbel3!G21</f>
        <v>0</v>
      </c>
      <c r="I7" s="73">
        <f>Herrdubbel3!H21</f>
        <v>0</v>
      </c>
      <c r="J7" s="16">
        <f>Herrdubbel3!I21</f>
        <v>0</v>
      </c>
      <c r="K7" s="16">
        <f>Herrdubbel3!J21</f>
        <v>0</v>
      </c>
      <c r="L7" s="16">
        <f>Herrdubbel3!K21</f>
        <v>0</v>
      </c>
      <c r="M7" s="16">
        <f>Herrdubbel3!L21</f>
        <v>0</v>
      </c>
      <c r="N7" s="16">
        <f>Herrdubbel3!M21</f>
        <v>0</v>
      </c>
      <c r="O7" s="73">
        <f>Herrdubbel3!N21</f>
        <v>0</v>
      </c>
      <c r="P7" s="73">
        <f>Herrdubbel3!O21</f>
        <v>0</v>
      </c>
      <c r="Q7" s="113"/>
    </row>
    <row r="8" spans="1:24" ht="15.6" x14ac:dyDescent="0.3">
      <c r="A8" s="16">
        <f>IF(B8="0/0",ROW(5:5),IF(AND(P8=P7,Q8&lt;Q7),ROW(5:5),IF(P8=P7,A7,ROW(5:5))))</f>
        <v>5</v>
      </c>
      <c r="B8" s="40" t="str">
        <f>Herrdubbel3!A18</f>
        <v>0/0</v>
      </c>
      <c r="C8" s="37">
        <f>Herrdubbel3!B18</f>
        <v>0</v>
      </c>
      <c r="D8" s="16">
        <f>Herrdubbel3!C18</f>
        <v>0</v>
      </c>
      <c r="E8" s="16">
        <f>Herrdubbel3!D18</f>
        <v>0</v>
      </c>
      <c r="F8" s="16">
        <f>Herrdubbel3!E18</f>
        <v>0</v>
      </c>
      <c r="G8" s="16">
        <f>Herrdubbel3!F18</f>
        <v>0</v>
      </c>
      <c r="H8" s="16">
        <f>Herrdubbel3!G18</f>
        <v>0</v>
      </c>
      <c r="I8" s="73">
        <f>Herrdubbel3!H18</f>
        <v>0</v>
      </c>
      <c r="J8" s="16">
        <f>Herrdubbel3!I18</f>
        <v>0</v>
      </c>
      <c r="K8" s="16">
        <f>Herrdubbel3!J18</f>
        <v>0</v>
      </c>
      <c r="L8" s="16">
        <f>Herrdubbel3!K18</f>
        <v>0</v>
      </c>
      <c r="M8" s="16">
        <f>Herrdubbel3!L18</f>
        <v>0</v>
      </c>
      <c r="N8" s="16">
        <f>Herrdubbel3!M18</f>
        <v>0</v>
      </c>
      <c r="O8" s="73">
        <f>Herrdubbel3!N18</f>
        <v>0</v>
      </c>
      <c r="P8" s="73">
        <f>Herrdubbel3!O18</f>
        <v>0</v>
      </c>
      <c r="Q8" s="113"/>
    </row>
    <row r="9" spans="1:24" ht="15.6" x14ac:dyDescent="0.3">
      <c r="A9" s="16">
        <f>IF(B9="0/0",ROW(6:6),IF(AND(P9=P8,Q9&lt;Q8),ROW(6:6),IF(P9=P8,A8,ROW(6:6))))</f>
        <v>6</v>
      </c>
      <c r="B9" s="40" t="str">
        <f>Herrdubbel3!A12</f>
        <v>0/0</v>
      </c>
      <c r="C9" s="37">
        <f>Herrdubbel3!B12</f>
        <v>0</v>
      </c>
      <c r="D9" s="16">
        <f>Herrdubbel3!C12</f>
        <v>0</v>
      </c>
      <c r="E9" s="16">
        <f>Herrdubbel3!D12</f>
        <v>0</v>
      </c>
      <c r="F9" s="16">
        <f>Herrdubbel3!E12</f>
        <v>0</v>
      </c>
      <c r="G9" s="16">
        <f>Herrdubbel3!F12</f>
        <v>0</v>
      </c>
      <c r="H9" s="16">
        <f>Herrdubbel3!G12</f>
        <v>0</v>
      </c>
      <c r="I9" s="73">
        <f>Herrdubbel3!H12</f>
        <v>0</v>
      </c>
      <c r="J9" s="16">
        <f>Herrdubbel3!I12</f>
        <v>0</v>
      </c>
      <c r="K9" s="16">
        <f>Herrdubbel3!J12</f>
        <v>0</v>
      </c>
      <c r="L9" s="16">
        <f>Herrdubbel3!K12</f>
        <v>0</v>
      </c>
      <c r="M9" s="16">
        <f>Herrdubbel3!L12</f>
        <v>0</v>
      </c>
      <c r="N9" s="16">
        <f>Herrdubbel3!M12</f>
        <v>0</v>
      </c>
      <c r="O9" s="73">
        <f>Herrdubbel3!N12</f>
        <v>0</v>
      </c>
      <c r="P9" s="73">
        <f>Herrdubbel3!O12</f>
        <v>0</v>
      </c>
      <c r="Q9" s="113"/>
    </row>
    <row r="10" spans="1:24" ht="15.6" x14ac:dyDescent="0.3">
      <c r="A10" s="16">
        <f>IF(B10="0/0",ROW(7:7),IF(P10=P6,A6,IF(P10=P7,A7,IF(P10=P8,A8,IF(P10=P9,A9,ROW(7:7))))))</f>
        <v>7</v>
      </c>
      <c r="B10" s="40" t="str">
        <f>Herrdubbel3!A15</f>
        <v>0/0</v>
      </c>
      <c r="C10" s="37">
        <f>Herrdubbel3!B15</f>
        <v>0</v>
      </c>
      <c r="D10" s="16">
        <f>Herrdubbel3!C15</f>
        <v>0</v>
      </c>
      <c r="E10" s="16">
        <f>Herrdubbel3!D15</f>
        <v>0</v>
      </c>
      <c r="F10" s="16">
        <f>Herrdubbel3!E15</f>
        <v>0</v>
      </c>
      <c r="G10" s="16">
        <f>Herrdubbel3!F15</f>
        <v>0</v>
      </c>
      <c r="H10" s="16">
        <f>Herrdubbel3!G15</f>
        <v>0</v>
      </c>
      <c r="I10" s="73">
        <f>Herrdubbel3!H15</f>
        <v>0</v>
      </c>
      <c r="J10" s="16">
        <f>Herrdubbel3!I15</f>
        <v>0</v>
      </c>
      <c r="K10" s="16">
        <f>Herrdubbel3!J15</f>
        <v>0</v>
      </c>
      <c r="L10" s="16">
        <f>Herrdubbel3!K15</f>
        <v>0</v>
      </c>
      <c r="M10" s="16">
        <f>Herrdubbel3!L15</f>
        <v>0</v>
      </c>
      <c r="N10" s="16">
        <f>Herrdubbel3!M15</f>
        <v>0</v>
      </c>
      <c r="O10" s="73">
        <f>Herrdubbel3!N15</f>
        <v>0</v>
      </c>
      <c r="P10" s="73">
        <f>Herrdubbel3!O15</f>
        <v>0</v>
      </c>
      <c r="Q10" s="113"/>
    </row>
    <row r="11" spans="1:24" ht="15.6" x14ac:dyDescent="0.3">
      <c r="A11" s="16">
        <f t="shared" ref="A11:A74" si="0">IF(B11="0/0",ROW(8:8),IF(P11=P7,A7,IF(P11=P8,A8,IF(P11=P9,A9,IF(P11=P10,A10,ROW(8:8))))))</f>
        <v>8</v>
      </c>
      <c r="B11" s="9" t="str">
        <f>Herrdubbel3!A42</f>
        <v>0/0</v>
      </c>
      <c r="C11" s="9">
        <f>Herrdubbel3!B42</f>
        <v>0</v>
      </c>
      <c r="D11" s="16">
        <f>Herrdubbel3!C42</f>
        <v>0</v>
      </c>
      <c r="E11" s="16">
        <f>Herrdubbel3!D42</f>
        <v>0</v>
      </c>
      <c r="F11" s="16">
        <f>Herrdubbel3!E42</f>
        <v>0</v>
      </c>
      <c r="G11" s="16">
        <f>Herrdubbel3!F42</f>
        <v>0</v>
      </c>
      <c r="H11" s="16">
        <f>Herrdubbel3!G42</f>
        <v>0</v>
      </c>
      <c r="I11" s="73">
        <f>Herrdubbel3!H42</f>
        <v>0</v>
      </c>
      <c r="J11" s="16">
        <f>Herrdubbel3!I42</f>
        <v>0</v>
      </c>
      <c r="K11" s="16">
        <f>Herrdubbel3!J42</f>
        <v>0</v>
      </c>
      <c r="L11" s="16">
        <f>Herrdubbel3!K42</f>
        <v>0</v>
      </c>
      <c r="M11" s="16">
        <f>Herrdubbel3!L42</f>
        <v>0</v>
      </c>
      <c r="N11" s="16">
        <f>Herrdubbel3!M42</f>
        <v>0</v>
      </c>
      <c r="O11" s="73">
        <f>Herrdubbel3!N42</f>
        <v>0</v>
      </c>
      <c r="P11" s="73">
        <f>Herrdubbel3!O42</f>
        <v>0</v>
      </c>
      <c r="Q11" s="113"/>
    </row>
    <row r="12" spans="1:24" ht="15.6" x14ac:dyDescent="0.3">
      <c r="A12" s="16">
        <f t="shared" si="0"/>
        <v>9</v>
      </c>
      <c r="B12" s="9" t="str">
        <f>Herrdubbel3!A51</f>
        <v>0/0</v>
      </c>
      <c r="C12" s="9">
        <f>Herrdubbel3!B51</f>
        <v>0</v>
      </c>
      <c r="D12" s="16">
        <f>Herrdubbel3!C51</f>
        <v>0</v>
      </c>
      <c r="E12" s="16">
        <f>Herrdubbel3!D51</f>
        <v>0</v>
      </c>
      <c r="F12" s="16">
        <f>Herrdubbel3!E51</f>
        <v>0</v>
      </c>
      <c r="G12" s="16">
        <f>Herrdubbel3!F51</f>
        <v>0</v>
      </c>
      <c r="H12" s="16">
        <f>Herrdubbel3!G51</f>
        <v>0</v>
      </c>
      <c r="I12" s="73">
        <f>Herrdubbel3!H51</f>
        <v>0</v>
      </c>
      <c r="J12" s="16">
        <f>Herrdubbel3!I51</f>
        <v>0</v>
      </c>
      <c r="K12" s="16">
        <f>Herrdubbel3!J51</f>
        <v>0</v>
      </c>
      <c r="L12" s="16">
        <f>Herrdubbel3!K51</f>
        <v>0</v>
      </c>
      <c r="M12" s="16">
        <f>Herrdubbel3!L51</f>
        <v>0</v>
      </c>
      <c r="N12" s="16">
        <f>Herrdubbel3!M51</f>
        <v>0</v>
      </c>
      <c r="O12" s="73">
        <f>Herrdubbel3!N51</f>
        <v>0</v>
      </c>
      <c r="P12" s="73">
        <f>Herrdubbel3!O51</f>
        <v>0</v>
      </c>
      <c r="Q12" s="113"/>
    </row>
    <row r="13" spans="1:24" ht="15.6" x14ac:dyDescent="0.3">
      <c r="A13" s="16">
        <f t="shared" si="0"/>
        <v>10</v>
      </c>
      <c r="B13" s="9" t="str">
        <f>Herrdubbel3!A27</f>
        <v>0/0</v>
      </c>
      <c r="C13" s="9">
        <f>Herrdubbel3!B27</f>
        <v>0</v>
      </c>
      <c r="D13" s="16">
        <f>Herrdubbel3!C27</f>
        <v>0</v>
      </c>
      <c r="E13" s="16">
        <f>Herrdubbel3!D27</f>
        <v>0</v>
      </c>
      <c r="F13" s="16">
        <f>Herrdubbel3!E27</f>
        <v>0</v>
      </c>
      <c r="G13" s="16">
        <f>Herrdubbel3!F27</f>
        <v>0</v>
      </c>
      <c r="H13" s="16">
        <f>Herrdubbel3!G27</f>
        <v>0</v>
      </c>
      <c r="I13" s="73">
        <f>Herrdubbel3!H27</f>
        <v>0</v>
      </c>
      <c r="J13" s="16">
        <f>Herrdubbel3!I27</f>
        <v>0</v>
      </c>
      <c r="K13" s="16">
        <f>Herrdubbel3!J27</f>
        <v>0</v>
      </c>
      <c r="L13" s="16">
        <f>Herrdubbel3!K27</f>
        <v>0</v>
      </c>
      <c r="M13" s="16">
        <f>Herrdubbel3!L27</f>
        <v>0</v>
      </c>
      <c r="N13" s="16">
        <f>Herrdubbel3!M27</f>
        <v>0</v>
      </c>
      <c r="O13" s="73">
        <f>Herrdubbel3!N27</f>
        <v>0</v>
      </c>
      <c r="P13" s="73">
        <f>Herrdubbel3!O27</f>
        <v>0</v>
      </c>
      <c r="Q13" s="113"/>
    </row>
    <row r="14" spans="1:24" ht="15.6" x14ac:dyDescent="0.3">
      <c r="A14" s="16">
        <f t="shared" si="0"/>
        <v>11</v>
      </c>
      <c r="B14" s="9" t="str">
        <f>Herrdubbel3!A39</f>
        <v>0/0</v>
      </c>
      <c r="C14" s="9">
        <f>Herrdubbel3!B39</f>
        <v>0</v>
      </c>
      <c r="D14" s="16">
        <f>Herrdubbel3!C39</f>
        <v>0</v>
      </c>
      <c r="E14" s="16">
        <f>Herrdubbel3!D39</f>
        <v>0</v>
      </c>
      <c r="F14" s="16">
        <f>Herrdubbel3!E39</f>
        <v>0</v>
      </c>
      <c r="G14" s="16">
        <f>Herrdubbel3!F39</f>
        <v>0</v>
      </c>
      <c r="H14" s="16">
        <f>Herrdubbel3!G39</f>
        <v>0</v>
      </c>
      <c r="I14" s="73">
        <f>Herrdubbel3!H39</f>
        <v>0</v>
      </c>
      <c r="J14" s="16">
        <f>Herrdubbel3!I39</f>
        <v>0</v>
      </c>
      <c r="K14" s="16">
        <f>Herrdubbel3!J39</f>
        <v>0</v>
      </c>
      <c r="L14" s="16">
        <f>Herrdubbel3!K39</f>
        <v>0</v>
      </c>
      <c r="M14" s="16">
        <f>Herrdubbel3!L39</f>
        <v>0</v>
      </c>
      <c r="N14" s="16">
        <f>Herrdubbel3!M39</f>
        <v>0</v>
      </c>
      <c r="O14" s="73">
        <f>Herrdubbel3!N39</f>
        <v>0</v>
      </c>
      <c r="P14" s="73">
        <f>Herrdubbel3!O39</f>
        <v>0</v>
      </c>
      <c r="Q14" s="113"/>
    </row>
    <row r="15" spans="1:24" ht="15.6" x14ac:dyDescent="0.3">
      <c r="A15" s="16">
        <f t="shared" si="0"/>
        <v>12</v>
      </c>
      <c r="B15" s="9" t="str">
        <f>Herrdubbel3!A36</f>
        <v>0/0</v>
      </c>
      <c r="C15" s="9">
        <f>Herrdubbel3!B36</f>
        <v>0</v>
      </c>
      <c r="D15" s="16">
        <f>Herrdubbel3!C36</f>
        <v>0</v>
      </c>
      <c r="E15" s="16">
        <f>Herrdubbel3!D36</f>
        <v>0</v>
      </c>
      <c r="F15" s="16">
        <f>Herrdubbel3!E36</f>
        <v>0</v>
      </c>
      <c r="G15" s="16">
        <f>Herrdubbel3!F36</f>
        <v>0</v>
      </c>
      <c r="H15" s="16">
        <f>Herrdubbel3!G36</f>
        <v>0</v>
      </c>
      <c r="I15" s="73">
        <f>Herrdubbel3!H36</f>
        <v>0</v>
      </c>
      <c r="J15" s="16">
        <f>Herrdubbel3!I36</f>
        <v>0</v>
      </c>
      <c r="K15" s="16">
        <f>Herrdubbel3!J36</f>
        <v>0</v>
      </c>
      <c r="L15" s="16">
        <f>Herrdubbel3!K36</f>
        <v>0</v>
      </c>
      <c r="M15" s="16">
        <f>Herrdubbel3!L36</f>
        <v>0</v>
      </c>
      <c r="N15" s="16">
        <f>Herrdubbel3!M36</f>
        <v>0</v>
      </c>
      <c r="O15" s="73">
        <f>Herrdubbel3!N36</f>
        <v>0</v>
      </c>
      <c r="P15" s="73">
        <f>Herrdubbel3!O36</f>
        <v>0</v>
      </c>
      <c r="Q15" s="113"/>
    </row>
    <row r="16" spans="1:24" ht="15.6" x14ac:dyDescent="0.3">
      <c r="A16" s="16">
        <f t="shared" si="0"/>
        <v>13</v>
      </c>
      <c r="B16" s="9" t="str">
        <f>Herrdubbel3!A48</f>
        <v>0/0</v>
      </c>
      <c r="C16" s="9">
        <f>Herrdubbel3!B48</f>
        <v>0</v>
      </c>
      <c r="D16" s="16">
        <f>Herrdubbel3!C48</f>
        <v>0</v>
      </c>
      <c r="E16" s="16">
        <f>Herrdubbel3!D48</f>
        <v>0</v>
      </c>
      <c r="F16" s="16">
        <f>Herrdubbel3!E48</f>
        <v>0</v>
      </c>
      <c r="G16" s="16">
        <f>Herrdubbel3!F48</f>
        <v>0</v>
      </c>
      <c r="H16" s="16">
        <f>Herrdubbel3!G48</f>
        <v>0</v>
      </c>
      <c r="I16" s="73">
        <f>Herrdubbel3!H48</f>
        <v>0</v>
      </c>
      <c r="J16" s="16">
        <f>Herrdubbel3!I48</f>
        <v>0</v>
      </c>
      <c r="K16" s="16">
        <f>Herrdubbel3!J48</f>
        <v>0</v>
      </c>
      <c r="L16" s="16">
        <f>Herrdubbel3!K48</f>
        <v>0</v>
      </c>
      <c r="M16" s="16">
        <f>Herrdubbel3!L48</f>
        <v>0</v>
      </c>
      <c r="N16" s="16">
        <f>Herrdubbel3!M48</f>
        <v>0</v>
      </c>
      <c r="O16" s="73">
        <f>Herrdubbel3!N48</f>
        <v>0</v>
      </c>
      <c r="P16" s="73">
        <f>Herrdubbel3!O48</f>
        <v>0</v>
      </c>
      <c r="Q16" s="113"/>
    </row>
    <row r="17" spans="1:17" ht="15.6" x14ac:dyDescent="0.3">
      <c r="A17" s="16">
        <f t="shared" si="0"/>
        <v>14</v>
      </c>
      <c r="B17" s="9" t="str">
        <f>Herrdubbel3!A45</f>
        <v>0/0</v>
      </c>
      <c r="C17" s="9">
        <f>Herrdubbel3!B45</f>
        <v>0</v>
      </c>
      <c r="D17" s="16">
        <f>Herrdubbel3!C45</f>
        <v>0</v>
      </c>
      <c r="E17" s="16">
        <f>Herrdubbel3!D45</f>
        <v>0</v>
      </c>
      <c r="F17" s="16">
        <f>Herrdubbel3!E45</f>
        <v>0</v>
      </c>
      <c r="G17" s="16">
        <f>Herrdubbel3!F45</f>
        <v>0</v>
      </c>
      <c r="H17" s="16">
        <f>Herrdubbel3!G45</f>
        <v>0</v>
      </c>
      <c r="I17" s="73">
        <f>Herrdubbel3!H45</f>
        <v>0</v>
      </c>
      <c r="J17" s="16">
        <f>Herrdubbel3!I45</f>
        <v>0</v>
      </c>
      <c r="K17" s="16">
        <f>Herrdubbel3!J45</f>
        <v>0</v>
      </c>
      <c r="L17" s="16">
        <f>Herrdubbel3!K45</f>
        <v>0</v>
      </c>
      <c r="M17" s="16">
        <f>Herrdubbel3!L45</f>
        <v>0</v>
      </c>
      <c r="N17" s="16">
        <f>Herrdubbel3!M45</f>
        <v>0</v>
      </c>
      <c r="O17" s="73">
        <f>Herrdubbel3!N45</f>
        <v>0</v>
      </c>
      <c r="P17" s="73">
        <f>Herrdubbel3!O45</f>
        <v>0</v>
      </c>
      <c r="Q17" s="113"/>
    </row>
    <row r="18" spans="1:17" ht="15.6" x14ac:dyDescent="0.3">
      <c r="A18" s="16">
        <f t="shared" si="0"/>
        <v>15</v>
      </c>
      <c r="B18" s="9" t="str">
        <f>Herrdubbel3!A30</f>
        <v>0/0</v>
      </c>
      <c r="C18" s="9">
        <f>Herrdubbel3!B30</f>
        <v>0</v>
      </c>
      <c r="D18" s="16">
        <f>Herrdubbel3!C30</f>
        <v>0</v>
      </c>
      <c r="E18" s="16">
        <f>Herrdubbel3!D30</f>
        <v>0</v>
      </c>
      <c r="F18" s="16">
        <f>Herrdubbel3!E30</f>
        <v>0</v>
      </c>
      <c r="G18" s="16">
        <f>Herrdubbel3!F30</f>
        <v>0</v>
      </c>
      <c r="H18" s="16">
        <f>Herrdubbel3!G30</f>
        <v>0</v>
      </c>
      <c r="I18" s="73">
        <f>Herrdubbel3!H30</f>
        <v>0</v>
      </c>
      <c r="J18" s="16">
        <f>Herrdubbel3!I30</f>
        <v>0</v>
      </c>
      <c r="K18" s="16">
        <f>Herrdubbel3!J30</f>
        <v>0</v>
      </c>
      <c r="L18" s="16">
        <f>Herrdubbel3!K30</f>
        <v>0</v>
      </c>
      <c r="M18" s="16">
        <f>Herrdubbel3!L30</f>
        <v>0</v>
      </c>
      <c r="N18" s="16">
        <f>Herrdubbel3!M30</f>
        <v>0</v>
      </c>
      <c r="O18" s="73">
        <f>Herrdubbel3!N30</f>
        <v>0</v>
      </c>
      <c r="P18" s="73">
        <f>Herrdubbel3!O30</f>
        <v>0</v>
      </c>
      <c r="Q18" s="113"/>
    </row>
    <row r="19" spans="1:17" ht="15.6" x14ac:dyDescent="0.3">
      <c r="A19" s="16">
        <f t="shared" si="0"/>
        <v>16</v>
      </c>
      <c r="B19" s="9" t="str">
        <f>Herrdubbel3!A33</f>
        <v>0/0</v>
      </c>
      <c r="C19" s="9">
        <f>Herrdubbel3!B33</f>
        <v>0</v>
      </c>
      <c r="D19" s="16">
        <f>Herrdubbel3!C33</f>
        <v>0</v>
      </c>
      <c r="E19" s="16">
        <f>Herrdubbel3!D33</f>
        <v>0</v>
      </c>
      <c r="F19" s="16">
        <f>Herrdubbel3!E33</f>
        <v>0</v>
      </c>
      <c r="G19" s="16">
        <f>Herrdubbel3!F33</f>
        <v>0</v>
      </c>
      <c r="H19" s="16">
        <f>Herrdubbel3!G33</f>
        <v>0</v>
      </c>
      <c r="I19" s="73">
        <f>Herrdubbel3!H33</f>
        <v>0</v>
      </c>
      <c r="J19" s="16">
        <f>Herrdubbel3!I33</f>
        <v>0</v>
      </c>
      <c r="K19" s="16">
        <f>Herrdubbel3!J33</f>
        <v>0</v>
      </c>
      <c r="L19" s="16">
        <f>Herrdubbel3!K33</f>
        <v>0</v>
      </c>
      <c r="M19" s="16">
        <f>Herrdubbel3!L33</f>
        <v>0</v>
      </c>
      <c r="N19" s="16">
        <f>Herrdubbel3!M33</f>
        <v>0</v>
      </c>
      <c r="O19" s="73">
        <f>Herrdubbel3!N33</f>
        <v>0</v>
      </c>
      <c r="P19" s="73">
        <f>Herrdubbel3!O33</f>
        <v>0</v>
      </c>
      <c r="Q19" s="113"/>
    </row>
    <row r="20" spans="1:17" ht="15.6" x14ac:dyDescent="0.3">
      <c r="A20" s="16">
        <f t="shared" si="0"/>
        <v>17</v>
      </c>
      <c r="B20" s="9" t="str">
        <f>Herrdubbel3!A72</f>
        <v>0/0</v>
      </c>
      <c r="C20" s="9">
        <f>Herrdubbel3!B72</f>
        <v>0</v>
      </c>
      <c r="D20" s="16">
        <f>Herrdubbel3!C72</f>
        <v>0</v>
      </c>
      <c r="E20" s="16">
        <f>Herrdubbel3!D72</f>
        <v>0</v>
      </c>
      <c r="F20" s="16">
        <f>Herrdubbel3!E72</f>
        <v>0</v>
      </c>
      <c r="G20" s="16">
        <f>Herrdubbel3!F72</f>
        <v>0</v>
      </c>
      <c r="H20" s="16">
        <f>Herrdubbel3!G72</f>
        <v>0</v>
      </c>
      <c r="I20" s="73">
        <f>Herrdubbel3!H72</f>
        <v>0</v>
      </c>
      <c r="J20" s="16">
        <f>Herrdubbel3!I72</f>
        <v>0</v>
      </c>
      <c r="K20" s="16">
        <f>Herrdubbel3!J72</f>
        <v>0</v>
      </c>
      <c r="L20" s="16">
        <f>Herrdubbel3!K72</f>
        <v>0</v>
      </c>
      <c r="M20" s="16">
        <f>Herrdubbel3!L72</f>
        <v>0</v>
      </c>
      <c r="N20" s="16">
        <f>Herrdubbel3!M72</f>
        <v>0</v>
      </c>
      <c r="O20" s="73">
        <f>Herrdubbel3!N72</f>
        <v>0</v>
      </c>
      <c r="P20" s="73">
        <f>Herrdubbel3!O72</f>
        <v>0</v>
      </c>
      <c r="Q20" s="113"/>
    </row>
    <row r="21" spans="1:17" ht="15.6" x14ac:dyDescent="0.3">
      <c r="A21" s="16">
        <f t="shared" si="0"/>
        <v>18</v>
      </c>
      <c r="B21" s="9" t="str">
        <f>Herrdubbel3!A57</f>
        <v>0/0</v>
      </c>
      <c r="C21" s="9">
        <f>Herrdubbel3!B57</f>
        <v>0</v>
      </c>
      <c r="D21" s="16">
        <f>Herrdubbel3!C57</f>
        <v>0</v>
      </c>
      <c r="E21" s="16">
        <f>Herrdubbel3!D57</f>
        <v>0</v>
      </c>
      <c r="F21" s="16">
        <f>Herrdubbel3!E57</f>
        <v>0</v>
      </c>
      <c r="G21" s="16">
        <f>Herrdubbel3!F57</f>
        <v>0</v>
      </c>
      <c r="H21" s="16">
        <f>Herrdubbel3!G57</f>
        <v>0</v>
      </c>
      <c r="I21" s="73">
        <f>Herrdubbel3!H57</f>
        <v>0</v>
      </c>
      <c r="J21" s="16">
        <f>Herrdubbel3!I57</f>
        <v>0</v>
      </c>
      <c r="K21" s="16">
        <f>Herrdubbel3!J57</f>
        <v>0</v>
      </c>
      <c r="L21" s="16">
        <f>Herrdubbel3!K57</f>
        <v>0</v>
      </c>
      <c r="M21" s="16">
        <f>Herrdubbel3!L57</f>
        <v>0</v>
      </c>
      <c r="N21" s="16">
        <f>Herrdubbel3!M57</f>
        <v>0</v>
      </c>
      <c r="O21" s="73">
        <f>Herrdubbel3!N57</f>
        <v>0</v>
      </c>
      <c r="P21" s="73">
        <f>Herrdubbel3!O57</f>
        <v>0</v>
      </c>
      <c r="Q21" s="113"/>
    </row>
    <row r="22" spans="1:17" ht="15.6" x14ac:dyDescent="0.3">
      <c r="A22" s="16">
        <f t="shared" si="0"/>
        <v>19</v>
      </c>
      <c r="B22" s="9" t="str">
        <f>Herrdubbel3!A66</f>
        <v>0/0</v>
      </c>
      <c r="C22" s="9">
        <f>Herrdubbel3!B66</f>
        <v>0</v>
      </c>
      <c r="D22" s="16">
        <f>Herrdubbel3!C66</f>
        <v>0</v>
      </c>
      <c r="E22" s="16">
        <f>Herrdubbel3!D66</f>
        <v>0</v>
      </c>
      <c r="F22" s="16">
        <f>Herrdubbel3!E66</f>
        <v>0</v>
      </c>
      <c r="G22" s="16">
        <f>Herrdubbel3!F66</f>
        <v>0</v>
      </c>
      <c r="H22" s="16">
        <f>Herrdubbel3!G66</f>
        <v>0</v>
      </c>
      <c r="I22" s="73">
        <f>Herrdubbel3!H66</f>
        <v>0</v>
      </c>
      <c r="J22" s="16">
        <f>Herrdubbel3!I66</f>
        <v>0</v>
      </c>
      <c r="K22" s="16">
        <f>Herrdubbel3!J66</f>
        <v>0</v>
      </c>
      <c r="L22" s="16">
        <f>Herrdubbel3!K66</f>
        <v>0</v>
      </c>
      <c r="M22" s="16">
        <f>Herrdubbel3!L66</f>
        <v>0</v>
      </c>
      <c r="N22" s="16">
        <f>Herrdubbel3!M66</f>
        <v>0</v>
      </c>
      <c r="O22" s="73">
        <f>Herrdubbel3!N66</f>
        <v>0</v>
      </c>
      <c r="P22" s="73">
        <f>Herrdubbel3!O66</f>
        <v>0</v>
      </c>
      <c r="Q22" s="113"/>
    </row>
    <row r="23" spans="1:17" ht="15.6" x14ac:dyDescent="0.3">
      <c r="A23" s="16">
        <f t="shared" si="0"/>
        <v>20</v>
      </c>
      <c r="B23" s="9" t="str">
        <f>Herrdubbel3!A54</f>
        <v>0/0</v>
      </c>
      <c r="C23" s="9">
        <f>Herrdubbel3!B54</f>
        <v>0</v>
      </c>
      <c r="D23" s="16">
        <f>Herrdubbel3!C54</f>
        <v>0</v>
      </c>
      <c r="E23" s="16">
        <f>Herrdubbel3!D54</f>
        <v>0</v>
      </c>
      <c r="F23" s="16">
        <f>Herrdubbel3!E54</f>
        <v>0</v>
      </c>
      <c r="G23" s="16">
        <f>Herrdubbel3!F54</f>
        <v>0</v>
      </c>
      <c r="H23" s="16">
        <f>Herrdubbel3!G54</f>
        <v>0</v>
      </c>
      <c r="I23" s="73">
        <f>Herrdubbel3!H54</f>
        <v>0</v>
      </c>
      <c r="J23" s="16">
        <f>Herrdubbel3!I54</f>
        <v>0</v>
      </c>
      <c r="K23" s="16">
        <f>Herrdubbel3!J54</f>
        <v>0</v>
      </c>
      <c r="L23" s="16">
        <f>Herrdubbel3!K54</f>
        <v>0</v>
      </c>
      <c r="M23" s="16">
        <f>Herrdubbel3!L54</f>
        <v>0</v>
      </c>
      <c r="N23" s="16">
        <f>Herrdubbel3!M54</f>
        <v>0</v>
      </c>
      <c r="O23" s="73">
        <f>Herrdubbel3!N54</f>
        <v>0</v>
      </c>
      <c r="P23" s="73">
        <f>Herrdubbel3!O54</f>
        <v>0</v>
      </c>
      <c r="Q23" s="113"/>
    </row>
    <row r="24" spans="1:17" ht="15.6" x14ac:dyDescent="0.3">
      <c r="A24" s="16">
        <f t="shared" si="0"/>
        <v>21</v>
      </c>
      <c r="B24" s="9" t="str">
        <f>Herrdubbel3!A60</f>
        <v>0/0</v>
      </c>
      <c r="C24" s="9">
        <f>Herrdubbel3!B60</f>
        <v>0</v>
      </c>
      <c r="D24" s="16">
        <f>Herrdubbel3!C60</f>
        <v>0</v>
      </c>
      <c r="E24" s="16">
        <f>Herrdubbel3!D60</f>
        <v>0</v>
      </c>
      <c r="F24" s="16">
        <f>Herrdubbel3!E60</f>
        <v>0</v>
      </c>
      <c r="G24" s="16">
        <f>Herrdubbel3!F60</f>
        <v>0</v>
      </c>
      <c r="H24" s="16">
        <f>Herrdubbel3!G60</f>
        <v>0</v>
      </c>
      <c r="I24" s="73">
        <f>Herrdubbel3!H60</f>
        <v>0</v>
      </c>
      <c r="J24" s="16">
        <f>Herrdubbel3!I60</f>
        <v>0</v>
      </c>
      <c r="K24" s="16">
        <f>Herrdubbel3!J60</f>
        <v>0</v>
      </c>
      <c r="L24" s="16">
        <f>Herrdubbel3!K60</f>
        <v>0</v>
      </c>
      <c r="M24" s="16">
        <f>Herrdubbel3!L60</f>
        <v>0</v>
      </c>
      <c r="N24" s="16">
        <f>Herrdubbel3!M60</f>
        <v>0</v>
      </c>
      <c r="O24" s="73">
        <f>Herrdubbel3!N60</f>
        <v>0</v>
      </c>
      <c r="P24" s="73">
        <f>Herrdubbel3!O60</f>
        <v>0</v>
      </c>
      <c r="Q24" s="113"/>
    </row>
    <row r="25" spans="1:17" ht="15.6" x14ac:dyDescent="0.3">
      <c r="A25" s="16">
        <f t="shared" si="0"/>
        <v>22</v>
      </c>
      <c r="B25" s="9" t="str">
        <f>Herrdubbel3!A63</f>
        <v>0/0</v>
      </c>
      <c r="C25" s="9">
        <f>Herrdubbel3!B63</f>
        <v>0</v>
      </c>
      <c r="D25" s="16">
        <f>Herrdubbel3!C63</f>
        <v>0</v>
      </c>
      <c r="E25" s="16">
        <f>Herrdubbel3!D63</f>
        <v>0</v>
      </c>
      <c r="F25" s="16">
        <f>Herrdubbel3!E63</f>
        <v>0</v>
      </c>
      <c r="G25" s="16">
        <f>Herrdubbel3!F63</f>
        <v>0</v>
      </c>
      <c r="H25" s="16">
        <f>Herrdubbel3!G63</f>
        <v>0</v>
      </c>
      <c r="I25" s="73">
        <f>Herrdubbel3!H63</f>
        <v>0</v>
      </c>
      <c r="J25" s="16">
        <f>Herrdubbel3!I63</f>
        <v>0</v>
      </c>
      <c r="K25" s="16">
        <f>Herrdubbel3!J63</f>
        <v>0</v>
      </c>
      <c r="L25" s="16">
        <f>Herrdubbel3!K63</f>
        <v>0</v>
      </c>
      <c r="M25" s="16">
        <f>Herrdubbel3!L63</f>
        <v>0</v>
      </c>
      <c r="N25" s="16">
        <f>Herrdubbel3!M63</f>
        <v>0</v>
      </c>
      <c r="O25" s="73">
        <f>Herrdubbel3!N63</f>
        <v>0</v>
      </c>
      <c r="P25" s="73">
        <f>Herrdubbel3!O63</f>
        <v>0</v>
      </c>
      <c r="Q25" s="113"/>
    </row>
    <row r="26" spans="1:17" ht="15.6" x14ac:dyDescent="0.3">
      <c r="A26" s="16">
        <f t="shared" si="0"/>
        <v>23</v>
      </c>
      <c r="B26" s="9" t="str">
        <f>Herrdubbel3!A69</f>
        <v>0/0</v>
      </c>
      <c r="C26" s="9">
        <f>Herrdubbel3!B69</f>
        <v>0</v>
      </c>
      <c r="D26" s="16">
        <f>Herrdubbel3!C69</f>
        <v>0</v>
      </c>
      <c r="E26" s="16">
        <f>Herrdubbel3!D69</f>
        <v>0</v>
      </c>
      <c r="F26" s="16">
        <f>Herrdubbel3!E69</f>
        <v>0</v>
      </c>
      <c r="G26" s="16">
        <f>Herrdubbel3!F69</f>
        <v>0</v>
      </c>
      <c r="H26" s="16">
        <f>Herrdubbel3!G69</f>
        <v>0</v>
      </c>
      <c r="I26" s="73">
        <f>Herrdubbel3!H69</f>
        <v>0</v>
      </c>
      <c r="J26" s="16">
        <f>Herrdubbel3!I69</f>
        <v>0</v>
      </c>
      <c r="K26" s="16">
        <f>Herrdubbel3!J69</f>
        <v>0</v>
      </c>
      <c r="L26" s="16">
        <f>Herrdubbel3!K69</f>
        <v>0</v>
      </c>
      <c r="M26" s="16">
        <f>Herrdubbel3!L69</f>
        <v>0</v>
      </c>
      <c r="N26" s="16">
        <f>Herrdubbel3!M69</f>
        <v>0</v>
      </c>
      <c r="O26" s="73">
        <f>Herrdubbel3!N69</f>
        <v>0</v>
      </c>
      <c r="P26" s="73">
        <f>Herrdubbel3!O69</f>
        <v>0</v>
      </c>
      <c r="Q26" s="113"/>
    </row>
    <row r="27" spans="1:17" ht="15.6" x14ac:dyDescent="0.3">
      <c r="A27" s="16">
        <f t="shared" si="0"/>
        <v>24</v>
      </c>
      <c r="B27" s="9" t="str">
        <f>Herrdubbel3!A75</f>
        <v>0/0</v>
      </c>
      <c r="C27" s="9">
        <f>Herrdubbel3!B75</f>
        <v>0</v>
      </c>
      <c r="D27" s="16">
        <f>Herrdubbel3!C75</f>
        <v>0</v>
      </c>
      <c r="E27" s="16">
        <f>Herrdubbel3!D75</f>
        <v>0</v>
      </c>
      <c r="F27" s="16">
        <f>Herrdubbel3!E75</f>
        <v>0</v>
      </c>
      <c r="G27" s="16">
        <f>Herrdubbel3!F75</f>
        <v>0</v>
      </c>
      <c r="H27" s="16">
        <f>Herrdubbel3!G75</f>
        <v>0</v>
      </c>
      <c r="I27" s="73">
        <f>Herrdubbel3!H75</f>
        <v>0</v>
      </c>
      <c r="J27" s="16">
        <f>Herrdubbel3!I75</f>
        <v>0</v>
      </c>
      <c r="K27" s="16">
        <f>Herrdubbel3!J75</f>
        <v>0</v>
      </c>
      <c r="L27" s="16">
        <f>Herrdubbel3!K75</f>
        <v>0</v>
      </c>
      <c r="M27" s="16">
        <f>Herrdubbel3!L75</f>
        <v>0</v>
      </c>
      <c r="N27" s="16">
        <f>Herrdubbel3!M75</f>
        <v>0</v>
      </c>
      <c r="O27" s="73">
        <f>Herrdubbel3!N75</f>
        <v>0</v>
      </c>
      <c r="P27" s="73">
        <f>Herrdubbel3!O75</f>
        <v>0</v>
      </c>
      <c r="Q27" s="113"/>
    </row>
    <row r="28" spans="1:17" ht="15.6" x14ac:dyDescent="0.3">
      <c r="A28" s="16">
        <f t="shared" si="0"/>
        <v>25</v>
      </c>
      <c r="B28" s="9" t="str">
        <f>Herrdubbel3!A78</f>
        <v>0/0</v>
      </c>
      <c r="C28" s="9">
        <f>Herrdubbel3!B78</f>
        <v>0</v>
      </c>
      <c r="D28" s="16">
        <f>Herrdubbel3!C78</f>
        <v>0</v>
      </c>
      <c r="E28" s="16">
        <f>Herrdubbel3!D78</f>
        <v>0</v>
      </c>
      <c r="F28" s="16">
        <f>Herrdubbel3!E78</f>
        <v>0</v>
      </c>
      <c r="G28" s="16">
        <f>Herrdubbel3!F78</f>
        <v>0</v>
      </c>
      <c r="H28" s="16">
        <f>Herrdubbel3!G78</f>
        <v>0</v>
      </c>
      <c r="I28" s="73">
        <f>Herrdubbel3!H78</f>
        <v>0</v>
      </c>
      <c r="J28" s="16">
        <f>Herrdubbel3!I78</f>
        <v>0</v>
      </c>
      <c r="K28" s="16">
        <f>Herrdubbel3!J78</f>
        <v>0</v>
      </c>
      <c r="L28" s="16">
        <f>Herrdubbel3!K78</f>
        <v>0</v>
      </c>
      <c r="M28" s="16">
        <f>Herrdubbel3!L78</f>
        <v>0</v>
      </c>
      <c r="N28" s="16">
        <f>Herrdubbel3!M78</f>
        <v>0</v>
      </c>
      <c r="O28" s="73">
        <f>Herrdubbel3!N78</f>
        <v>0</v>
      </c>
      <c r="P28" s="73">
        <f>Herrdubbel3!O78</f>
        <v>0</v>
      </c>
      <c r="Q28" s="113"/>
    </row>
    <row r="29" spans="1:17" ht="15.6" x14ac:dyDescent="0.3">
      <c r="A29" s="16">
        <f t="shared" si="0"/>
        <v>26</v>
      </c>
      <c r="B29" s="9" t="str">
        <f>Herrdubbel3!A81</f>
        <v>0/0</v>
      </c>
      <c r="C29" s="9">
        <f>Herrdubbel3!B81</f>
        <v>0</v>
      </c>
      <c r="D29" s="16">
        <f>Herrdubbel3!C81</f>
        <v>0</v>
      </c>
      <c r="E29" s="16">
        <f>Herrdubbel3!D81</f>
        <v>0</v>
      </c>
      <c r="F29" s="16">
        <f>Herrdubbel3!E81</f>
        <v>0</v>
      </c>
      <c r="G29" s="16">
        <f>Herrdubbel3!F81</f>
        <v>0</v>
      </c>
      <c r="H29" s="16">
        <f>Herrdubbel3!G81</f>
        <v>0</v>
      </c>
      <c r="I29" s="73">
        <f>Herrdubbel3!H81</f>
        <v>0</v>
      </c>
      <c r="J29" s="16">
        <f>Herrdubbel3!I81</f>
        <v>0</v>
      </c>
      <c r="K29" s="16">
        <f>Herrdubbel3!J81</f>
        <v>0</v>
      </c>
      <c r="L29" s="16">
        <f>Herrdubbel3!K81</f>
        <v>0</v>
      </c>
      <c r="M29" s="16">
        <f>Herrdubbel3!L81</f>
        <v>0</v>
      </c>
      <c r="N29" s="16">
        <f>Herrdubbel3!M81</f>
        <v>0</v>
      </c>
      <c r="O29" s="73">
        <f>Herrdubbel3!N81</f>
        <v>0</v>
      </c>
      <c r="P29" s="73">
        <f>Herrdubbel3!O81</f>
        <v>0</v>
      </c>
      <c r="Q29" s="113"/>
    </row>
    <row r="30" spans="1:17" ht="15.6" x14ac:dyDescent="0.3">
      <c r="A30" s="16">
        <f t="shared" si="0"/>
        <v>27</v>
      </c>
      <c r="B30" s="9" t="str">
        <f>Herrdubbel3!A84</f>
        <v>0/0</v>
      </c>
      <c r="C30" s="9">
        <f>Herrdubbel3!B84</f>
        <v>0</v>
      </c>
      <c r="D30" s="16">
        <f>Herrdubbel3!C84</f>
        <v>0</v>
      </c>
      <c r="E30" s="16">
        <f>Herrdubbel3!D84</f>
        <v>0</v>
      </c>
      <c r="F30" s="16">
        <f>Herrdubbel3!E84</f>
        <v>0</v>
      </c>
      <c r="G30" s="16">
        <f>Herrdubbel3!F84</f>
        <v>0</v>
      </c>
      <c r="H30" s="16">
        <f>Herrdubbel3!G84</f>
        <v>0</v>
      </c>
      <c r="I30" s="73">
        <f>Herrdubbel3!H84</f>
        <v>0</v>
      </c>
      <c r="J30" s="16">
        <f>Herrdubbel3!I84</f>
        <v>0</v>
      </c>
      <c r="K30" s="16">
        <f>Herrdubbel3!J84</f>
        <v>0</v>
      </c>
      <c r="L30" s="16">
        <f>Herrdubbel3!K84</f>
        <v>0</v>
      </c>
      <c r="M30" s="16">
        <f>Herrdubbel3!L84</f>
        <v>0</v>
      </c>
      <c r="N30" s="16">
        <f>Herrdubbel3!M84</f>
        <v>0</v>
      </c>
      <c r="O30" s="73">
        <f>Herrdubbel3!N84</f>
        <v>0</v>
      </c>
      <c r="P30" s="73">
        <f>Herrdubbel3!O84</f>
        <v>0</v>
      </c>
      <c r="Q30" s="113"/>
    </row>
    <row r="31" spans="1:17" ht="15.6" x14ac:dyDescent="0.3">
      <c r="A31" s="16">
        <f t="shared" si="0"/>
        <v>28</v>
      </c>
      <c r="B31" s="9" t="str">
        <f>Herrdubbel3!A87</f>
        <v>0/0</v>
      </c>
      <c r="C31" s="9">
        <f>Herrdubbel3!B87</f>
        <v>0</v>
      </c>
      <c r="D31" s="16">
        <f>Herrdubbel3!C87</f>
        <v>0</v>
      </c>
      <c r="E31" s="16">
        <f>Herrdubbel3!D87</f>
        <v>0</v>
      </c>
      <c r="F31" s="16">
        <f>Herrdubbel3!E87</f>
        <v>0</v>
      </c>
      <c r="G31" s="16">
        <f>Herrdubbel3!F87</f>
        <v>0</v>
      </c>
      <c r="H31" s="16">
        <f>Herrdubbel3!G87</f>
        <v>0</v>
      </c>
      <c r="I31" s="73">
        <f>Herrdubbel3!H87</f>
        <v>0</v>
      </c>
      <c r="J31" s="16">
        <f>Herrdubbel3!I87</f>
        <v>0</v>
      </c>
      <c r="K31" s="16">
        <f>Herrdubbel3!J87</f>
        <v>0</v>
      </c>
      <c r="L31" s="16">
        <f>Herrdubbel3!K87</f>
        <v>0</v>
      </c>
      <c r="M31" s="16">
        <f>Herrdubbel3!L87</f>
        <v>0</v>
      </c>
      <c r="N31" s="16">
        <f>Herrdubbel3!M87</f>
        <v>0</v>
      </c>
      <c r="O31" s="73">
        <f>Herrdubbel3!N87</f>
        <v>0</v>
      </c>
      <c r="P31" s="73">
        <f>Herrdubbel3!O87</f>
        <v>0</v>
      </c>
      <c r="Q31" s="113"/>
    </row>
    <row r="32" spans="1:17" ht="15.6" x14ac:dyDescent="0.3">
      <c r="A32" s="16">
        <f t="shared" si="0"/>
        <v>29</v>
      </c>
      <c r="B32" s="9" t="str">
        <f>Herrdubbel3!A90</f>
        <v>0/0</v>
      </c>
      <c r="C32" s="9">
        <f>Herrdubbel3!B90</f>
        <v>0</v>
      </c>
      <c r="D32" s="16">
        <f>Herrdubbel3!C90</f>
        <v>0</v>
      </c>
      <c r="E32" s="16">
        <f>Herrdubbel3!D90</f>
        <v>0</v>
      </c>
      <c r="F32" s="16">
        <f>Herrdubbel3!E90</f>
        <v>0</v>
      </c>
      <c r="G32" s="16">
        <f>Herrdubbel3!F90</f>
        <v>0</v>
      </c>
      <c r="H32" s="16">
        <f>Herrdubbel3!G90</f>
        <v>0</v>
      </c>
      <c r="I32" s="73">
        <f>Herrdubbel3!H90</f>
        <v>0</v>
      </c>
      <c r="J32" s="16">
        <f>Herrdubbel3!I90</f>
        <v>0</v>
      </c>
      <c r="K32" s="16">
        <f>Herrdubbel3!J90</f>
        <v>0</v>
      </c>
      <c r="L32" s="16">
        <f>Herrdubbel3!K90</f>
        <v>0</v>
      </c>
      <c r="M32" s="16">
        <f>Herrdubbel3!L90</f>
        <v>0</v>
      </c>
      <c r="N32" s="16">
        <f>Herrdubbel3!M90</f>
        <v>0</v>
      </c>
      <c r="O32" s="73">
        <f>Herrdubbel3!N90</f>
        <v>0</v>
      </c>
      <c r="P32" s="73">
        <f>Herrdubbel3!O90</f>
        <v>0</v>
      </c>
      <c r="Q32" s="113"/>
    </row>
    <row r="33" spans="1:17" ht="15.6" x14ac:dyDescent="0.3">
      <c r="A33" s="16">
        <f t="shared" si="0"/>
        <v>30</v>
      </c>
      <c r="B33" s="9" t="str">
        <f>Herrdubbel3!A93</f>
        <v>0/0</v>
      </c>
      <c r="C33" s="9">
        <f>Herrdubbel3!B93</f>
        <v>0</v>
      </c>
      <c r="D33" s="16">
        <f>Herrdubbel3!C93</f>
        <v>0</v>
      </c>
      <c r="E33" s="16">
        <f>Herrdubbel3!D93</f>
        <v>0</v>
      </c>
      <c r="F33" s="16">
        <f>Herrdubbel3!E93</f>
        <v>0</v>
      </c>
      <c r="G33" s="16">
        <f>Herrdubbel3!F93</f>
        <v>0</v>
      </c>
      <c r="H33" s="16">
        <f>Herrdubbel3!G93</f>
        <v>0</v>
      </c>
      <c r="I33" s="73">
        <f>Herrdubbel3!H93</f>
        <v>0</v>
      </c>
      <c r="J33" s="16">
        <f>Herrdubbel3!I93</f>
        <v>0</v>
      </c>
      <c r="K33" s="16">
        <f>Herrdubbel3!J93</f>
        <v>0</v>
      </c>
      <c r="L33" s="16">
        <f>Herrdubbel3!K93</f>
        <v>0</v>
      </c>
      <c r="M33" s="16">
        <f>Herrdubbel3!L93</f>
        <v>0</v>
      </c>
      <c r="N33" s="16">
        <f>Herrdubbel3!M93</f>
        <v>0</v>
      </c>
      <c r="O33" s="73">
        <f>Herrdubbel3!N93</f>
        <v>0</v>
      </c>
      <c r="P33" s="73">
        <f>Herrdubbel3!O93</f>
        <v>0</v>
      </c>
      <c r="Q33" s="113"/>
    </row>
    <row r="34" spans="1:17" ht="15.6" x14ac:dyDescent="0.3">
      <c r="A34" s="16">
        <f t="shared" si="0"/>
        <v>31</v>
      </c>
      <c r="B34" s="9" t="str">
        <f>Herrdubbel3!A96</f>
        <v>0/0</v>
      </c>
      <c r="C34" s="9">
        <f>Herrdubbel3!B96</f>
        <v>0</v>
      </c>
      <c r="D34" s="16">
        <f>Herrdubbel3!C96</f>
        <v>0</v>
      </c>
      <c r="E34" s="16">
        <f>Herrdubbel3!D96</f>
        <v>0</v>
      </c>
      <c r="F34" s="16">
        <f>Herrdubbel3!E96</f>
        <v>0</v>
      </c>
      <c r="G34" s="16">
        <f>Herrdubbel3!F96</f>
        <v>0</v>
      </c>
      <c r="H34" s="16">
        <f>Herrdubbel3!G96</f>
        <v>0</v>
      </c>
      <c r="I34" s="73">
        <f>Herrdubbel3!H96</f>
        <v>0</v>
      </c>
      <c r="J34" s="16">
        <f>Herrdubbel3!I96</f>
        <v>0</v>
      </c>
      <c r="K34" s="16">
        <f>Herrdubbel3!J96</f>
        <v>0</v>
      </c>
      <c r="L34" s="16">
        <f>Herrdubbel3!K96</f>
        <v>0</v>
      </c>
      <c r="M34" s="16">
        <f>Herrdubbel3!L96</f>
        <v>0</v>
      </c>
      <c r="N34" s="16">
        <f>Herrdubbel3!M96</f>
        <v>0</v>
      </c>
      <c r="O34" s="73">
        <f>Herrdubbel3!N96</f>
        <v>0</v>
      </c>
      <c r="P34" s="73">
        <f>Herrdubbel3!O96</f>
        <v>0</v>
      </c>
      <c r="Q34" s="113"/>
    </row>
    <row r="35" spans="1:17" ht="15.6" x14ac:dyDescent="0.3">
      <c r="A35" s="16">
        <f t="shared" si="0"/>
        <v>32</v>
      </c>
      <c r="B35" s="9" t="str">
        <f>Herrdubbel3!A99</f>
        <v>0/0</v>
      </c>
      <c r="C35" s="9">
        <f>Herrdubbel3!B99</f>
        <v>0</v>
      </c>
      <c r="D35" s="16">
        <f>Herrdubbel3!C99</f>
        <v>0</v>
      </c>
      <c r="E35" s="16">
        <f>Herrdubbel3!D99</f>
        <v>0</v>
      </c>
      <c r="F35" s="16">
        <f>Herrdubbel3!E99</f>
        <v>0</v>
      </c>
      <c r="G35" s="16">
        <f>Herrdubbel3!F99</f>
        <v>0</v>
      </c>
      <c r="H35" s="16">
        <f>Herrdubbel3!G99</f>
        <v>0</v>
      </c>
      <c r="I35" s="73">
        <f>Herrdubbel3!H99</f>
        <v>0</v>
      </c>
      <c r="J35" s="16">
        <f>Herrdubbel3!I99</f>
        <v>0</v>
      </c>
      <c r="K35" s="16">
        <f>Herrdubbel3!J99</f>
        <v>0</v>
      </c>
      <c r="L35" s="16">
        <f>Herrdubbel3!K99</f>
        <v>0</v>
      </c>
      <c r="M35" s="16">
        <f>Herrdubbel3!L99</f>
        <v>0</v>
      </c>
      <c r="N35" s="16">
        <f>Herrdubbel3!M99</f>
        <v>0</v>
      </c>
      <c r="O35" s="73">
        <f>Herrdubbel3!N99</f>
        <v>0</v>
      </c>
      <c r="P35" s="73">
        <f>Herrdubbel3!O99</f>
        <v>0</v>
      </c>
      <c r="Q35" s="113"/>
    </row>
    <row r="36" spans="1:17" ht="15.6" x14ac:dyDescent="0.3">
      <c r="A36" s="16">
        <f t="shared" si="0"/>
        <v>33</v>
      </c>
      <c r="B36" s="9" t="str">
        <f>Herrdubbel3!A102</f>
        <v>0/0</v>
      </c>
      <c r="C36" s="9">
        <f>Herrdubbel3!B102</f>
        <v>0</v>
      </c>
      <c r="D36" s="16">
        <f>Herrdubbel3!C102</f>
        <v>0</v>
      </c>
      <c r="E36" s="16">
        <f>Herrdubbel3!D102</f>
        <v>0</v>
      </c>
      <c r="F36" s="16">
        <f>Herrdubbel3!E102</f>
        <v>0</v>
      </c>
      <c r="G36" s="16">
        <f>Herrdubbel3!F102</f>
        <v>0</v>
      </c>
      <c r="H36" s="16">
        <f>Herrdubbel3!G102</f>
        <v>0</v>
      </c>
      <c r="I36" s="73">
        <f>Herrdubbel3!H102</f>
        <v>0</v>
      </c>
      <c r="J36" s="16">
        <f>Herrdubbel3!I102</f>
        <v>0</v>
      </c>
      <c r="K36" s="16">
        <f>Herrdubbel3!J102</f>
        <v>0</v>
      </c>
      <c r="L36" s="16">
        <f>Herrdubbel3!K102</f>
        <v>0</v>
      </c>
      <c r="M36" s="16">
        <f>Herrdubbel3!L102</f>
        <v>0</v>
      </c>
      <c r="N36" s="16">
        <f>Herrdubbel3!M102</f>
        <v>0</v>
      </c>
      <c r="O36" s="73">
        <f>Herrdubbel3!N102</f>
        <v>0</v>
      </c>
      <c r="P36" s="73">
        <f>Herrdubbel3!O102</f>
        <v>0</v>
      </c>
      <c r="Q36" s="113"/>
    </row>
    <row r="37" spans="1:17" ht="15.6" x14ac:dyDescent="0.3">
      <c r="A37" s="16">
        <f t="shared" si="0"/>
        <v>34</v>
      </c>
      <c r="B37" s="9" t="str">
        <f>Herrdubbel3!A105</f>
        <v>0/0</v>
      </c>
      <c r="C37" s="9">
        <f>Herrdubbel3!B105</f>
        <v>0</v>
      </c>
      <c r="D37" s="16">
        <f>Herrdubbel3!C105</f>
        <v>0</v>
      </c>
      <c r="E37" s="16">
        <f>Herrdubbel3!D105</f>
        <v>0</v>
      </c>
      <c r="F37" s="16">
        <f>Herrdubbel3!E105</f>
        <v>0</v>
      </c>
      <c r="G37" s="16">
        <f>Herrdubbel3!F105</f>
        <v>0</v>
      </c>
      <c r="H37" s="16">
        <f>Herrdubbel3!G105</f>
        <v>0</v>
      </c>
      <c r="I37" s="73">
        <f>Herrdubbel3!H105</f>
        <v>0</v>
      </c>
      <c r="J37" s="16">
        <f>Herrdubbel3!I105</f>
        <v>0</v>
      </c>
      <c r="K37" s="16">
        <f>Herrdubbel3!J105</f>
        <v>0</v>
      </c>
      <c r="L37" s="16">
        <f>Herrdubbel3!K105</f>
        <v>0</v>
      </c>
      <c r="M37" s="16">
        <f>Herrdubbel3!L105</f>
        <v>0</v>
      </c>
      <c r="N37" s="16">
        <f>Herrdubbel3!M105</f>
        <v>0</v>
      </c>
      <c r="O37" s="73">
        <f>Herrdubbel3!N105</f>
        <v>0</v>
      </c>
      <c r="P37" s="73">
        <f>Herrdubbel3!O105</f>
        <v>0</v>
      </c>
      <c r="Q37" s="113"/>
    </row>
    <row r="38" spans="1:17" ht="15.6" x14ac:dyDescent="0.3">
      <c r="A38" s="16">
        <f t="shared" si="0"/>
        <v>35</v>
      </c>
      <c r="B38" s="9" t="str">
        <f>Herrdubbel3!A108</f>
        <v>0/0</v>
      </c>
      <c r="C38" s="9">
        <f>Herrdubbel3!B108</f>
        <v>0</v>
      </c>
      <c r="D38" s="16">
        <f>Herrdubbel3!C108</f>
        <v>0</v>
      </c>
      <c r="E38" s="16">
        <f>Herrdubbel3!D108</f>
        <v>0</v>
      </c>
      <c r="F38" s="16">
        <f>Herrdubbel3!E108</f>
        <v>0</v>
      </c>
      <c r="G38" s="16">
        <f>Herrdubbel3!F108</f>
        <v>0</v>
      </c>
      <c r="H38" s="16">
        <f>Herrdubbel3!G108</f>
        <v>0</v>
      </c>
      <c r="I38" s="73">
        <f>Herrdubbel3!H108</f>
        <v>0</v>
      </c>
      <c r="J38" s="16">
        <f>Herrdubbel3!I108</f>
        <v>0</v>
      </c>
      <c r="K38" s="16">
        <f>Herrdubbel3!J108</f>
        <v>0</v>
      </c>
      <c r="L38" s="16">
        <f>Herrdubbel3!K108</f>
        <v>0</v>
      </c>
      <c r="M38" s="16">
        <f>Herrdubbel3!L108</f>
        <v>0</v>
      </c>
      <c r="N38" s="16">
        <f>Herrdubbel3!M108</f>
        <v>0</v>
      </c>
      <c r="O38" s="73">
        <f>Herrdubbel3!N108</f>
        <v>0</v>
      </c>
      <c r="P38" s="73">
        <f>Herrdubbel3!O108</f>
        <v>0</v>
      </c>
      <c r="Q38" s="113"/>
    </row>
    <row r="39" spans="1:17" ht="15.6" x14ac:dyDescent="0.3">
      <c r="A39" s="16">
        <f t="shared" si="0"/>
        <v>36</v>
      </c>
      <c r="B39" s="9" t="str">
        <f>Herrdubbel3!A111</f>
        <v>0/0</v>
      </c>
      <c r="C39" s="9">
        <f>Herrdubbel3!B111</f>
        <v>0</v>
      </c>
      <c r="D39" s="16">
        <f>Herrdubbel3!C111</f>
        <v>0</v>
      </c>
      <c r="E39" s="16">
        <f>Herrdubbel3!D111</f>
        <v>0</v>
      </c>
      <c r="F39" s="16">
        <f>Herrdubbel3!E111</f>
        <v>0</v>
      </c>
      <c r="G39" s="16">
        <f>Herrdubbel3!F111</f>
        <v>0</v>
      </c>
      <c r="H39" s="16">
        <f>Herrdubbel3!G111</f>
        <v>0</v>
      </c>
      <c r="I39" s="73">
        <f>Herrdubbel3!H111</f>
        <v>0</v>
      </c>
      <c r="J39" s="16">
        <f>Herrdubbel3!I111</f>
        <v>0</v>
      </c>
      <c r="K39" s="16">
        <f>Herrdubbel3!J111</f>
        <v>0</v>
      </c>
      <c r="L39" s="16">
        <f>Herrdubbel3!K111</f>
        <v>0</v>
      </c>
      <c r="M39" s="16">
        <f>Herrdubbel3!L111</f>
        <v>0</v>
      </c>
      <c r="N39" s="16">
        <f>Herrdubbel3!M111</f>
        <v>0</v>
      </c>
      <c r="O39" s="73">
        <f>Herrdubbel3!N111</f>
        <v>0</v>
      </c>
      <c r="P39" s="73">
        <f>Herrdubbel3!O111</f>
        <v>0</v>
      </c>
      <c r="Q39" s="113"/>
    </row>
    <row r="40" spans="1:17" ht="15.6" x14ac:dyDescent="0.3">
      <c r="A40" s="16">
        <f t="shared" si="0"/>
        <v>37</v>
      </c>
      <c r="B40" s="9" t="str">
        <f>Herrdubbel3!A114</f>
        <v>0/0</v>
      </c>
      <c r="C40" s="9">
        <f>Herrdubbel3!B114</f>
        <v>0</v>
      </c>
      <c r="D40" s="16">
        <f>Herrdubbel3!C114</f>
        <v>0</v>
      </c>
      <c r="E40" s="16">
        <f>Herrdubbel3!D114</f>
        <v>0</v>
      </c>
      <c r="F40" s="16">
        <f>Herrdubbel3!E114</f>
        <v>0</v>
      </c>
      <c r="G40" s="16">
        <f>Herrdubbel3!F114</f>
        <v>0</v>
      </c>
      <c r="H40" s="16">
        <f>Herrdubbel3!G114</f>
        <v>0</v>
      </c>
      <c r="I40" s="73">
        <f>Herrdubbel3!H114</f>
        <v>0</v>
      </c>
      <c r="J40" s="16">
        <f>Herrdubbel3!I114</f>
        <v>0</v>
      </c>
      <c r="K40" s="16">
        <f>Herrdubbel3!J114</f>
        <v>0</v>
      </c>
      <c r="L40" s="16">
        <f>Herrdubbel3!K114</f>
        <v>0</v>
      </c>
      <c r="M40" s="16">
        <f>Herrdubbel3!L114</f>
        <v>0</v>
      </c>
      <c r="N40" s="16">
        <f>Herrdubbel3!M114</f>
        <v>0</v>
      </c>
      <c r="O40" s="73">
        <f>Herrdubbel3!N114</f>
        <v>0</v>
      </c>
      <c r="P40" s="73">
        <f>Herrdubbel3!O114</f>
        <v>0</v>
      </c>
      <c r="Q40" s="113"/>
    </row>
    <row r="41" spans="1:17" ht="15.6" x14ac:dyDescent="0.3">
      <c r="A41" s="16">
        <f t="shared" si="0"/>
        <v>38</v>
      </c>
      <c r="B41" s="9" t="str">
        <f>Herrdubbel3!A117</f>
        <v>0/0</v>
      </c>
      <c r="C41" s="9">
        <f>Herrdubbel3!B117</f>
        <v>0</v>
      </c>
      <c r="D41" s="16">
        <f>Herrdubbel3!C117</f>
        <v>0</v>
      </c>
      <c r="E41" s="16">
        <f>Herrdubbel3!D117</f>
        <v>0</v>
      </c>
      <c r="F41" s="16">
        <f>Herrdubbel3!E117</f>
        <v>0</v>
      </c>
      <c r="G41" s="16">
        <f>Herrdubbel3!F117</f>
        <v>0</v>
      </c>
      <c r="H41" s="16">
        <f>Herrdubbel3!G117</f>
        <v>0</v>
      </c>
      <c r="I41" s="73">
        <f>Herrdubbel3!H117</f>
        <v>0</v>
      </c>
      <c r="J41" s="16">
        <f>Herrdubbel3!I117</f>
        <v>0</v>
      </c>
      <c r="K41" s="16">
        <f>Herrdubbel3!J117</f>
        <v>0</v>
      </c>
      <c r="L41" s="16">
        <f>Herrdubbel3!K117</f>
        <v>0</v>
      </c>
      <c r="M41" s="16">
        <f>Herrdubbel3!L117</f>
        <v>0</v>
      </c>
      <c r="N41" s="16">
        <f>Herrdubbel3!M117</f>
        <v>0</v>
      </c>
      <c r="O41" s="73">
        <f>Herrdubbel3!N117</f>
        <v>0</v>
      </c>
      <c r="P41" s="73">
        <f>Herrdubbel3!O117</f>
        <v>0</v>
      </c>
      <c r="Q41" s="113"/>
    </row>
    <row r="42" spans="1:17" ht="15.6" x14ac:dyDescent="0.3">
      <c r="A42" s="16">
        <f t="shared" si="0"/>
        <v>39</v>
      </c>
      <c r="B42" s="9" t="str">
        <f>Herrdubbel3!A120</f>
        <v>0/0</v>
      </c>
      <c r="C42" s="9">
        <f>Herrdubbel3!B120</f>
        <v>0</v>
      </c>
      <c r="D42" s="16">
        <f>Herrdubbel3!C120</f>
        <v>0</v>
      </c>
      <c r="E42" s="16">
        <f>Herrdubbel3!D120</f>
        <v>0</v>
      </c>
      <c r="F42" s="16">
        <f>Herrdubbel3!E120</f>
        <v>0</v>
      </c>
      <c r="G42" s="16">
        <f>Herrdubbel3!F120</f>
        <v>0</v>
      </c>
      <c r="H42" s="16">
        <f>Herrdubbel3!G120</f>
        <v>0</v>
      </c>
      <c r="I42" s="73">
        <f>Herrdubbel3!H120</f>
        <v>0</v>
      </c>
      <c r="J42" s="16">
        <f>Herrdubbel3!I120</f>
        <v>0</v>
      </c>
      <c r="K42" s="16">
        <f>Herrdubbel3!J120</f>
        <v>0</v>
      </c>
      <c r="L42" s="16">
        <f>Herrdubbel3!K120</f>
        <v>0</v>
      </c>
      <c r="M42" s="16">
        <f>Herrdubbel3!L120</f>
        <v>0</v>
      </c>
      <c r="N42" s="16">
        <f>Herrdubbel3!M120</f>
        <v>0</v>
      </c>
      <c r="O42" s="73">
        <f>Herrdubbel3!N120</f>
        <v>0</v>
      </c>
      <c r="P42" s="73">
        <f>Herrdubbel3!O120</f>
        <v>0</v>
      </c>
      <c r="Q42" s="113"/>
    </row>
    <row r="43" spans="1:17" ht="15.6" x14ac:dyDescent="0.3">
      <c r="A43" s="16">
        <f t="shared" si="0"/>
        <v>40</v>
      </c>
      <c r="B43" s="9" t="str">
        <f>Herrdubbel3!A123</f>
        <v>0/0</v>
      </c>
      <c r="C43" s="9">
        <f>Herrdubbel3!B123</f>
        <v>0</v>
      </c>
      <c r="D43" s="16">
        <f>Herrdubbel3!C123</f>
        <v>0</v>
      </c>
      <c r="E43" s="16">
        <f>Herrdubbel3!D123</f>
        <v>0</v>
      </c>
      <c r="F43" s="16">
        <f>Herrdubbel3!E123</f>
        <v>0</v>
      </c>
      <c r="G43" s="16">
        <f>Herrdubbel3!F123</f>
        <v>0</v>
      </c>
      <c r="H43" s="16">
        <f>Herrdubbel3!G123</f>
        <v>0</v>
      </c>
      <c r="I43" s="27">
        <f>Herrdubbel3!H123</f>
        <v>0</v>
      </c>
      <c r="J43" s="16">
        <f>Herrdubbel3!I123</f>
        <v>0</v>
      </c>
      <c r="K43" s="16">
        <f>Herrdubbel3!J123</f>
        <v>0</v>
      </c>
      <c r="L43" s="16">
        <f>Herrdubbel3!K123</f>
        <v>0</v>
      </c>
      <c r="M43" s="16">
        <f>Herrdubbel3!L123</f>
        <v>0</v>
      </c>
      <c r="N43" s="16">
        <f>Herrdubbel3!M123</f>
        <v>0</v>
      </c>
      <c r="O43" s="27">
        <f>Herrdubbel3!N123</f>
        <v>0</v>
      </c>
      <c r="P43" s="27">
        <f>Herrdubbel3!O123</f>
        <v>0</v>
      </c>
      <c r="Q43" s="113"/>
    </row>
    <row r="44" spans="1:17" ht="15.6" x14ac:dyDescent="0.3">
      <c r="A44" s="16">
        <f t="shared" si="0"/>
        <v>41</v>
      </c>
      <c r="B44" s="9" t="str">
        <f>Herrdubbel3!A126</f>
        <v>0/0</v>
      </c>
      <c r="C44" s="9">
        <f>Herrdubbel3!B126</f>
        <v>0</v>
      </c>
      <c r="D44" s="16">
        <f>Herrdubbel3!C126</f>
        <v>0</v>
      </c>
      <c r="E44" s="16">
        <f>Herrdubbel3!D126</f>
        <v>0</v>
      </c>
      <c r="F44" s="16">
        <f>Herrdubbel3!E126</f>
        <v>0</v>
      </c>
      <c r="G44" s="16">
        <f>Herrdubbel3!F126</f>
        <v>0</v>
      </c>
      <c r="H44" s="16">
        <f>Herrdubbel3!G126</f>
        <v>0</v>
      </c>
      <c r="I44" s="73">
        <f>Herrdubbel3!H126</f>
        <v>0</v>
      </c>
      <c r="J44" s="16">
        <f>Herrdubbel3!I126</f>
        <v>0</v>
      </c>
      <c r="K44" s="16">
        <f>Herrdubbel3!J126</f>
        <v>0</v>
      </c>
      <c r="L44" s="16">
        <f>Herrdubbel3!K126</f>
        <v>0</v>
      </c>
      <c r="M44" s="16">
        <f>Herrdubbel3!L126</f>
        <v>0</v>
      </c>
      <c r="N44" s="16">
        <f>Herrdubbel3!M126</f>
        <v>0</v>
      </c>
      <c r="O44" s="73">
        <f>Herrdubbel3!N126</f>
        <v>0</v>
      </c>
      <c r="P44" s="73">
        <f>Herrdubbel3!O126</f>
        <v>0</v>
      </c>
      <c r="Q44" s="113"/>
    </row>
    <row r="45" spans="1:17" ht="15.6" x14ac:dyDescent="0.3">
      <c r="A45" s="16">
        <f t="shared" si="0"/>
        <v>42</v>
      </c>
      <c r="B45" s="9" t="str">
        <f>Herrdubbel3!A129</f>
        <v>0/0</v>
      </c>
      <c r="C45" s="9">
        <f>Herrdubbel3!B129</f>
        <v>0</v>
      </c>
      <c r="D45" s="16">
        <f>Herrdubbel3!C129</f>
        <v>0</v>
      </c>
      <c r="E45" s="16">
        <f>Herrdubbel3!D129</f>
        <v>0</v>
      </c>
      <c r="F45" s="16">
        <f>Herrdubbel3!E129</f>
        <v>0</v>
      </c>
      <c r="G45" s="16">
        <f>Herrdubbel3!F129</f>
        <v>0</v>
      </c>
      <c r="H45" s="16">
        <f>Herrdubbel3!G129</f>
        <v>0</v>
      </c>
      <c r="I45" s="73">
        <f>Herrdubbel3!H129</f>
        <v>0</v>
      </c>
      <c r="J45" s="16">
        <f>Herrdubbel3!I129</f>
        <v>0</v>
      </c>
      <c r="K45" s="16">
        <f>Herrdubbel3!J129</f>
        <v>0</v>
      </c>
      <c r="L45" s="16">
        <f>Herrdubbel3!K129</f>
        <v>0</v>
      </c>
      <c r="M45" s="16">
        <f>Herrdubbel3!L129</f>
        <v>0</v>
      </c>
      <c r="N45" s="16">
        <f>Herrdubbel3!M129</f>
        <v>0</v>
      </c>
      <c r="O45" s="73">
        <f>Herrdubbel3!N129</f>
        <v>0</v>
      </c>
      <c r="P45" s="73">
        <f>Herrdubbel3!O129</f>
        <v>0</v>
      </c>
      <c r="Q45" s="113"/>
    </row>
    <row r="46" spans="1:17" ht="15.6" x14ac:dyDescent="0.3">
      <c r="A46" s="16">
        <f t="shared" si="0"/>
        <v>43</v>
      </c>
      <c r="B46" s="9" t="str">
        <f>Herrdubbel3!A132</f>
        <v>0/0</v>
      </c>
      <c r="C46" s="9">
        <f>Herrdubbel3!B132</f>
        <v>0</v>
      </c>
      <c r="D46" s="16">
        <f>Herrdubbel3!C132</f>
        <v>0</v>
      </c>
      <c r="E46" s="16">
        <f>Herrdubbel3!D132</f>
        <v>0</v>
      </c>
      <c r="F46" s="16">
        <f>Herrdubbel3!E132</f>
        <v>0</v>
      </c>
      <c r="G46" s="16">
        <f>Herrdubbel3!F132</f>
        <v>0</v>
      </c>
      <c r="H46" s="16">
        <f>Herrdubbel3!G132</f>
        <v>0</v>
      </c>
      <c r="I46" s="73">
        <f>Herrdubbel3!H132</f>
        <v>0</v>
      </c>
      <c r="J46" s="16">
        <f>Herrdubbel3!I132</f>
        <v>0</v>
      </c>
      <c r="K46" s="16">
        <f>Herrdubbel3!J132</f>
        <v>0</v>
      </c>
      <c r="L46" s="16">
        <f>Herrdubbel3!K132</f>
        <v>0</v>
      </c>
      <c r="M46" s="16">
        <f>Herrdubbel3!L132</f>
        <v>0</v>
      </c>
      <c r="N46" s="16">
        <f>Herrdubbel3!M132</f>
        <v>0</v>
      </c>
      <c r="O46" s="73">
        <f>Herrdubbel3!N132</f>
        <v>0</v>
      </c>
      <c r="P46" s="73">
        <f>Herrdubbel3!O132</f>
        <v>0</v>
      </c>
      <c r="Q46" s="113"/>
    </row>
    <row r="47" spans="1:17" ht="15.6" x14ac:dyDescent="0.3">
      <c r="A47" s="16">
        <f t="shared" si="0"/>
        <v>44</v>
      </c>
      <c r="B47" s="9" t="str">
        <f>Herrdubbel3!A135</f>
        <v>0/0</v>
      </c>
      <c r="C47" s="9">
        <f>Herrdubbel3!B135</f>
        <v>0</v>
      </c>
      <c r="D47" s="16">
        <f>Herrdubbel3!C135</f>
        <v>0</v>
      </c>
      <c r="E47" s="16">
        <f>Herrdubbel3!D135</f>
        <v>0</v>
      </c>
      <c r="F47" s="16">
        <f>Herrdubbel3!E135</f>
        <v>0</v>
      </c>
      <c r="G47" s="16">
        <f>Herrdubbel3!F135</f>
        <v>0</v>
      </c>
      <c r="H47" s="16">
        <f>Herrdubbel3!G135</f>
        <v>0</v>
      </c>
      <c r="I47" s="73">
        <f>Herrdubbel3!H135</f>
        <v>0</v>
      </c>
      <c r="J47" s="16">
        <f>Herrdubbel3!I135</f>
        <v>0</v>
      </c>
      <c r="K47" s="16">
        <f>Herrdubbel3!J135</f>
        <v>0</v>
      </c>
      <c r="L47" s="16">
        <f>Herrdubbel3!K135</f>
        <v>0</v>
      </c>
      <c r="M47" s="16">
        <f>Herrdubbel3!L135</f>
        <v>0</v>
      </c>
      <c r="N47" s="16">
        <f>Herrdubbel3!M135</f>
        <v>0</v>
      </c>
      <c r="O47" s="73">
        <f>Herrdubbel3!N135</f>
        <v>0</v>
      </c>
      <c r="P47" s="73">
        <f>Herrdubbel3!O135</f>
        <v>0</v>
      </c>
      <c r="Q47" s="113"/>
    </row>
    <row r="48" spans="1:17" ht="15.6" x14ac:dyDescent="0.3">
      <c r="A48" s="16">
        <f t="shared" si="0"/>
        <v>45</v>
      </c>
      <c r="B48" s="9" t="str">
        <f>Herrdubbel3!A138</f>
        <v>0/0</v>
      </c>
      <c r="C48" s="9">
        <f>Herrdubbel3!B138</f>
        <v>0</v>
      </c>
      <c r="D48" s="16">
        <f>Herrdubbel3!C138</f>
        <v>0</v>
      </c>
      <c r="E48" s="16">
        <f>Herrdubbel3!D138</f>
        <v>0</v>
      </c>
      <c r="F48" s="16">
        <f>Herrdubbel3!E138</f>
        <v>0</v>
      </c>
      <c r="G48" s="16">
        <f>Herrdubbel3!F138</f>
        <v>0</v>
      </c>
      <c r="H48" s="16">
        <f>Herrdubbel3!G138</f>
        <v>0</v>
      </c>
      <c r="I48" s="73">
        <f>Herrdubbel3!H138</f>
        <v>0</v>
      </c>
      <c r="J48" s="16">
        <f>Herrdubbel3!I138</f>
        <v>0</v>
      </c>
      <c r="K48" s="16">
        <f>Herrdubbel3!J138</f>
        <v>0</v>
      </c>
      <c r="L48" s="16">
        <f>Herrdubbel3!K138</f>
        <v>0</v>
      </c>
      <c r="M48" s="16">
        <f>Herrdubbel3!L138</f>
        <v>0</v>
      </c>
      <c r="N48" s="16">
        <f>Herrdubbel3!M138</f>
        <v>0</v>
      </c>
      <c r="O48" s="73">
        <f>Herrdubbel3!N138</f>
        <v>0</v>
      </c>
      <c r="P48" s="73">
        <f>Herrdubbel3!O138</f>
        <v>0</v>
      </c>
      <c r="Q48" s="113"/>
    </row>
    <row r="49" spans="1:17" ht="15.6" x14ac:dyDescent="0.3">
      <c r="A49" s="16">
        <f t="shared" si="0"/>
        <v>46</v>
      </c>
      <c r="B49" s="9" t="str">
        <f>Herrdubbel3!A141</f>
        <v>0/0</v>
      </c>
      <c r="C49" s="9">
        <f>Herrdubbel3!B141</f>
        <v>0</v>
      </c>
      <c r="D49" s="16">
        <f>Herrdubbel3!C141</f>
        <v>0</v>
      </c>
      <c r="E49" s="16">
        <f>Herrdubbel3!D141</f>
        <v>0</v>
      </c>
      <c r="F49" s="16">
        <f>Herrdubbel3!E141</f>
        <v>0</v>
      </c>
      <c r="G49" s="16">
        <f>Herrdubbel3!F141</f>
        <v>0</v>
      </c>
      <c r="H49" s="16">
        <f>Herrdubbel3!G141</f>
        <v>0</v>
      </c>
      <c r="I49" s="73">
        <f>Herrdubbel3!H141</f>
        <v>0</v>
      </c>
      <c r="J49" s="16">
        <f>Herrdubbel3!I141</f>
        <v>0</v>
      </c>
      <c r="K49" s="16">
        <f>Herrdubbel3!J141</f>
        <v>0</v>
      </c>
      <c r="L49" s="16">
        <f>Herrdubbel3!K141</f>
        <v>0</v>
      </c>
      <c r="M49" s="16">
        <f>Herrdubbel3!L141</f>
        <v>0</v>
      </c>
      <c r="N49" s="16">
        <f>Herrdubbel3!M141</f>
        <v>0</v>
      </c>
      <c r="O49" s="73">
        <f>Herrdubbel3!N141</f>
        <v>0</v>
      </c>
      <c r="P49" s="73">
        <f>Herrdubbel3!O141</f>
        <v>0</v>
      </c>
      <c r="Q49" s="113"/>
    </row>
    <row r="50" spans="1:17" ht="15.6" x14ac:dyDescent="0.3">
      <c r="A50" s="16">
        <f t="shared" si="0"/>
        <v>47</v>
      </c>
      <c r="B50" s="9" t="str">
        <f>Herrdubbel3!A144</f>
        <v>0/0</v>
      </c>
      <c r="C50" s="9">
        <f>Herrdubbel3!B144</f>
        <v>0</v>
      </c>
      <c r="D50" s="16">
        <f>Herrdubbel3!C144</f>
        <v>0</v>
      </c>
      <c r="E50" s="16">
        <f>Herrdubbel3!D144</f>
        <v>0</v>
      </c>
      <c r="F50" s="16">
        <f>Herrdubbel3!E144</f>
        <v>0</v>
      </c>
      <c r="G50" s="16">
        <f>Herrdubbel3!F144</f>
        <v>0</v>
      </c>
      <c r="H50" s="16">
        <f>Herrdubbel3!G144</f>
        <v>0</v>
      </c>
      <c r="I50" s="73">
        <f>Herrdubbel3!H144</f>
        <v>0</v>
      </c>
      <c r="J50" s="16">
        <f>Herrdubbel3!I144</f>
        <v>0</v>
      </c>
      <c r="K50" s="16">
        <f>Herrdubbel3!J144</f>
        <v>0</v>
      </c>
      <c r="L50" s="16">
        <f>Herrdubbel3!K144</f>
        <v>0</v>
      </c>
      <c r="M50" s="16">
        <f>Herrdubbel3!L144</f>
        <v>0</v>
      </c>
      <c r="N50" s="16">
        <f>Herrdubbel3!M144</f>
        <v>0</v>
      </c>
      <c r="O50" s="73">
        <f>Herrdubbel3!N144</f>
        <v>0</v>
      </c>
      <c r="P50" s="73">
        <f>Herrdubbel3!O144</f>
        <v>0</v>
      </c>
      <c r="Q50" s="113"/>
    </row>
    <row r="51" spans="1:17" ht="15.6" x14ac:dyDescent="0.3">
      <c r="A51" s="16">
        <f t="shared" si="0"/>
        <v>48</v>
      </c>
      <c r="B51" s="9" t="str">
        <f>Herrdubbel3!A147</f>
        <v>0/0</v>
      </c>
      <c r="C51" s="9">
        <f>Herrdubbel3!B147</f>
        <v>0</v>
      </c>
      <c r="D51" s="16">
        <f>Herrdubbel3!C147</f>
        <v>0</v>
      </c>
      <c r="E51" s="16">
        <f>Herrdubbel3!D147</f>
        <v>0</v>
      </c>
      <c r="F51" s="16">
        <f>Herrdubbel3!E147</f>
        <v>0</v>
      </c>
      <c r="G51" s="16">
        <f>Herrdubbel3!F147</f>
        <v>0</v>
      </c>
      <c r="H51" s="16">
        <f>Herrdubbel3!G147</f>
        <v>0</v>
      </c>
      <c r="I51" s="73">
        <f>Herrdubbel3!H147</f>
        <v>0</v>
      </c>
      <c r="J51" s="16">
        <f>Herrdubbel3!I147</f>
        <v>0</v>
      </c>
      <c r="K51" s="16">
        <f>Herrdubbel3!J147</f>
        <v>0</v>
      </c>
      <c r="L51" s="16">
        <f>Herrdubbel3!K147</f>
        <v>0</v>
      </c>
      <c r="M51" s="16">
        <f>Herrdubbel3!L147</f>
        <v>0</v>
      </c>
      <c r="N51" s="16">
        <f>Herrdubbel3!M147</f>
        <v>0</v>
      </c>
      <c r="O51" s="73">
        <f>Herrdubbel3!N147</f>
        <v>0</v>
      </c>
      <c r="P51" s="73">
        <f>Herrdubbel3!O147</f>
        <v>0</v>
      </c>
      <c r="Q51" s="113"/>
    </row>
    <row r="52" spans="1:17" ht="15.6" x14ac:dyDescent="0.3">
      <c r="A52" s="16">
        <f t="shared" si="0"/>
        <v>49</v>
      </c>
      <c r="B52" s="9" t="str">
        <f>Herrdubbel3!A150</f>
        <v>0/0</v>
      </c>
      <c r="C52" s="9">
        <f>Herrdubbel3!B150</f>
        <v>0</v>
      </c>
      <c r="D52" s="16">
        <f>Herrdubbel3!C150</f>
        <v>0</v>
      </c>
      <c r="E52" s="16">
        <f>Herrdubbel3!D150</f>
        <v>0</v>
      </c>
      <c r="F52" s="16">
        <f>Herrdubbel3!E150</f>
        <v>0</v>
      </c>
      <c r="G52" s="16">
        <f>Herrdubbel3!F150</f>
        <v>0</v>
      </c>
      <c r="H52" s="16">
        <f>Herrdubbel3!G150</f>
        <v>0</v>
      </c>
      <c r="I52" s="73">
        <f>Herrdubbel3!H150</f>
        <v>0</v>
      </c>
      <c r="J52" s="16">
        <f>Herrdubbel3!I150</f>
        <v>0</v>
      </c>
      <c r="K52" s="16">
        <f>Herrdubbel3!J150</f>
        <v>0</v>
      </c>
      <c r="L52" s="16">
        <f>Herrdubbel3!K150</f>
        <v>0</v>
      </c>
      <c r="M52" s="16">
        <f>Herrdubbel3!L150</f>
        <v>0</v>
      </c>
      <c r="N52" s="16">
        <f>Herrdubbel3!M150</f>
        <v>0</v>
      </c>
      <c r="O52" s="73">
        <f>Herrdubbel3!N150</f>
        <v>0</v>
      </c>
      <c r="P52" s="73">
        <f>Herrdubbel3!O150</f>
        <v>0</v>
      </c>
      <c r="Q52" s="113"/>
    </row>
    <row r="53" spans="1:17" ht="15.6" x14ac:dyDescent="0.3">
      <c r="A53" s="16">
        <f t="shared" si="0"/>
        <v>50</v>
      </c>
      <c r="B53" s="9" t="str">
        <f>Herrdubbel3!A153</f>
        <v>0/0</v>
      </c>
      <c r="C53" s="9">
        <f>Herrdubbel3!B153</f>
        <v>0</v>
      </c>
      <c r="D53" s="16">
        <f>Herrdubbel3!C153</f>
        <v>0</v>
      </c>
      <c r="E53" s="16">
        <f>Herrdubbel3!D153</f>
        <v>0</v>
      </c>
      <c r="F53" s="16">
        <f>Herrdubbel3!E153</f>
        <v>0</v>
      </c>
      <c r="G53" s="16">
        <f>Herrdubbel3!F153</f>
        <v>0</v>
      </c>
      <c r="H53" s="16">
        <f>Herrdubbel3!G153</f>
        <v>0</v>
      </c>
      <c r="I53" s="73">
        <f>Herrdubbel3!H153</f>
        <v>0</v>
      </c>
      <c r="J53" s="16">
        <f>Herrdubbel3!I153</f>
        <v>0</v>
      </c>
      <c r="K53" s="16">
        <f>Herrdubbel3!J153</f>
        <v>0</v>
      </c>
      <c r="L53" s="16">
        <f>Herrdubbel3!K153</f>
        <v>0</v>
      </c>
      <c r="M53" s="16">
        <f>Herrdubbel3!L153</f>
        <v>0</v>
      </c>
      <c r="N53" s="16">
        <f>Herrdubbel3!M153</f>
        <v>0</v>
      </c>
      <c r="O53" s="73">
        <f>Herrdubbel3!N153</f>
        <v>0</v>
      </c>
      <c r="P53" s="73">
        <f>Herrdubbel3!O153</f>
        <v>0</v>
      </c>
      <c r="Q53" s="113"/>
    </row>
    <row r="54" spans="1:17" ht="15.6" x14ac:dyDescent="0.3">
      <c r="A54" s="16">
        <f t="shared" si="0"/>
        <v>51</v>
      </c>
      <c r="B54" s="9" t="str">
        <f>Herrdubbel3!A156</f>
        <v>0/0</v>
      </c>
      <c r="C54" s="9">
        <f>Herrdubbel3!B156</f>
        <v>0</v>
      </c>
      <c r="D54" s="16">
        <f>Herrdubbel3!C156</f>
        <v>0</v>
      </c>
      <c r="E54" s="16">
        <f>Herrdubbel3!D156</f>
        <v>0</v>
      </c>
      <c r="F54" s="16">
        <f>Herrdubbel3!E156</f>
        <v>0</v>
      </c>
      <c r="G54" s="16">
        <f>Herrdubbel3!F156</f>
        <v>0</v>
      </c>
      <c r="H54" s="16">
        <f>Herrdubbel3!G156</f>
        <v>0</v>
      </c>
      <c r="I54" s="73">
        <f>Herrdubbel3!H156</f>
        <v>0</v>
      </c>
      <c r="J54" s="16">
        <f>Herrdubbel3!I156</f>
        <v>0</v>
      </c>
      <c r="K54" s="16">
        <f>Herrdubbel3!J156</f>
        <v>0</v>
      </c>
      <c r="L54" s="16">
        <f>Herrdubbel3!K156</f>
        <v>0</v>
      </c>
      <c r="M54" s="16">
        <f>Herrdubbel3!L156</f>
        <v>0</v>
      </c>
      <c r="N54" s="16">
        <f>Herrdubbel3!M156</f>
        <v>0</v>
      </c>
      <c r="O54" s="73">
        <f>Herrdubbel3!N156</f>
        <v>0</v>
      </c>
      <c r="P54" s="73">
        <f>Herrdubbel3!O156</f>
        <v>0</v>
      </c>
      <c r="Q54" s="113"/>
    </row>
    <row r="55" spans="1:17" ht="15.6" x14ac:dyDescent="0.3">
      <c r="A55" s="16">
        <f t="shared" si="0"/>
        <v>52</v>
      </c>
      <c r="B55" s="9" t="str">
        <f>Herrdubbel3!A159</f>
        <v>0/0</v>
      </c>
      <c r="C55" s="9">
        <f>Herrdubbel3!B159</f>
        <v>0</v>
      </c>
      <c r="D55" s="16">
        <f>Herrdubbel3!C159</f>
        <v>0</v>
      </c>
      <c r="E55" s="16">
        <f>Herrdubbel3!D159</f>
        <v>0</v>
      </c>
      <c r="F55" s="16">
        <f>Herrdubbel3!E159</f>
        <v>0</v>
      </c>
      <c r="G55" s="16">
        <f>Herrdubbel3!F159</f>
        <v>0</v>
      </c>
      <c r="H55" s="16">
        <f>Herrdubbel3!G159</f>
        <v>0</v>
      </c>
      <c r="I55" s="73">
        <f>Herrdubbel3!H159</f>
        <v>0</v>
      </c>
      <c r="J55" s="16">
        <f>Herrdubbel3!I159</f>
        <v>0</v>
      </c>
      <c r="K55" s="16">
        <f>Herrdubbel3!J159</f>
        <v>0</v>
      </c>
      <c r="L55" s="16">
        <f>Herrdubbel3!K159</f>
        <v>0</v>
      </c>
      <c r="M55" s="16">
        <f>Herrdubbel3!L159</f>
        <v>0</v>
      </c>
      <c r="N55" s="16">
        <f>Herrdubbel3!M159</f>
        <v>0</v>
      </c>
      <c r="O55" s="73">
        <f>Herrdubbel3!N159</f>
        <v>0</v>
      </c>
      <c r="P55" s="73">
        <f>Herrdubbel3!O159</f>
        <v>0</v>
      </c>
      <c r="Q55" s="113"/>
    </row>
    <row r="56" spans="1:17" ht="15.6" x14ac:dyDescent="0.3">
      <c r="A56" s="16">
        <f t="shared" si="0"/>
        <v>53</v>
      </c>
      <c r="B56" s="9" t="str">
        <f>Herrdubbel3!A162</f>
        <v>0/0</v>
      </c>
      <c r="C56" s="9">
        <f>Herrdubbel3!B162</f>
        <v>0</v>
      </c>
      <c r="D56" s="16">
        <f>Herrdubbel3!C162</f>
        <v>0</v>
      </c>
      <c r="E56" s="16">
        <f>Herrdubbel3!D162</f>
        <v>0</v>
      </c>
      <c r="F56" s="16">
        <f>Herrdubbel3!E162</f>
        <v>0</v>
      </c>
      <c r="G56" s="16">
        <f>Herrdubbel3!F162</f>
        <v>0</v>
      </c>
      <c r="H56" s="16">
        <f>Herrdubbel3!G162</f>
        <v>0</v>
      </c>
      <c r="I56" s="73">
        <f>Herrdubbel3!H162</f>
        <v>0</v>
      </c>
      <c r="J56" s="16">
        <f>Herrdubbel3!I162</f>
        <v>0</v>
      </c>
      <c r="K56" s="16">
        <f>Herrdubbel3!J162</f>
        <v>0</v>
      </c>
      <c r="L56" s="16">
        <f>Herrdubbel3!K162</f>
        <v>0</v>
      </c>
      <c r="M56" s="16">
        <f>Herrdubbel3!L162</f>
        <v>0</v>
      </c>
      <c r="N56" s="16">
        <f>Herrdubbel3!M162</f>
        <v>0</v>
      </c>
      <c r="O56" s="73">
        <f>Herrdubbel3!N162</f>
        <v>0</v>
      </c>
      <c r="P56" s="73">
        <f>Herrdubbel3!O162</f>
        <v>0</v>
      </c>
      <c r="Q56" s="113"/>
    </row>
    <row r="57" spans="1:17" ht="15.6" x14ac:dyDescent="0.3">
      <c r="A57" s="16">
        <f t="shared" si="0"/>
        <v>54</v>
      </c>
      <c r="B57" s="9" t="str">
        <f>Herrdubbel3!A165</f>
        <v>0/0</v>
      </c>
      <c r="C57" s="9">
        <f>Herrdubbel3!B165</f>
        <v>0</v>
      </c>
      <c r="D57" s="16">
        <f>Herrdubbel3!C165</f>
        <v>0</v>
      </c>
      <c r="E57" s="16">
        <f>Herrdubbel3!D165</f>
        <v>0</v>
      </c>
      <c r="F57" s="16">
        <f>Herrdubbel3!E165</f>
        <v>0</v>
      </c>
      <c r="G57" s="16">
        <f>Herrdubbel3!F165</f>
        <v>0</v>
      </c>
      <c r="H57" s="16">
        <f>Herrdubbel3!G165</f>
        <v>0</v>
      </c>
      <c r="I57" s="73">
        <f>Herrdubbel3!H165</f>
        <v>0</v>
      </c>
      <c r="J57" s="16">
        <f>Herrdubbel3!I165</f>
        <v>0</v>
      </c>
      <c r="K57" s="16">
        <f>Herrdubbel3!J165</f>
        <v>0</v>
      </c>
      <c r="L57" s="16">
        <f>Herrdubbel3!K165</f>
        <v>0</v>
      </c>
      <c r="M57" s="16">
        <f>Herrdubbel3!L165</f>
        <v>0</v>
      </c>
      <c r="N57" s="16">
        <f>Herrdubbel3!M165</f>
        <v>0</v>
      </c>
      <c r="O57" s="73">
        <f>Herrdubbel3!N165</f>
        <v>0</v>
      </c>
      <c r="P57" s="73">
        <f>Herrdubbel3!O165</f>
        <v>0</v>
      </c>
      <c r="Q57" s="113"/>
    </row>
    <row r="58" spans="1:17" ht="15.6" x14ac:dyDescent="0.3">
      <c r="A58" s="16">
        <f t="shared" si="0"/>
        <v>55</v>
      </c>
      <c r="B58" s="9" t="str">
        <f>Herrdubbel3!A168</f>
        <v>0/0</v>
      </c>
      <c r="C58" s="9">
        <f>Herrdubbel3!B168</f>
        <v>0</v>
      </c>
      <c r="D58" s="16">
        <f>Herrdubbel3!C168</f>
        <v>0</v>
      </c>
      <c r="E58" s="16">
        <f>Herrdubbel3!D168</f>
        <v>0</v>
      </c>
      <c r="F58" s="16">
        <f>Herrdubbel3!E168</f>
        <v>0</v>
      </c>
      <c r="G58" s="16">
        <f>Herrdubbel3!F168</f>
        <v>0</v>
      </c>
      <c r="H58" s="16">
        <f>Herrdubbel3!G168</f>
        <v>0</v>
      </c>
      <c r="I58" s="73">
        <f>Herrdubbel3!H168</f>
        <v>0</v>
      </c>
      <c r="J58" s="16">
        <f>Herrdubbel3!I168</f>
        <v>0</v>
      </c>
      <c r="K58" s="16">
        <f>Herrdubbel3!J168</f>
        <v>0</v>
      </c>
      <c r="L58" s="16">
        <f>Herrdubbel3!K168</f>
        <v>0</v>
      </c>
      <c r="M58" s="16">
        <f>Herrdubbel3!L168</f>
        <v>0</v>
      </c>
      <c r="N58" s="16">
        <f>Herrdubbel3!M168</f>
        <v>0</v>
      </c>
      <c r="O58" s="73">
        <f>Herrdubbel3!N168</f>
        <v>0</v>
      </c>
      <c r="P58" s="73">
        <f>Herrdubbel3!O168</f>
        <v>0</v>
      </c>
      <c r="Q58" s="113"/>
    </row>
    <row r="59" spans="1:17" ht="15.6" x14ac:dyDescent="0.3">
      <c r="A59" s="16">
        <f t="shared" si="0"/>
        <v>56</v>
      </c>
      <c r="B59" s="9" t="str">
        <f>Herrdubbel3!A171</f>
        <v>0/0</v>
      </c>
      <c r="C59" s="9">
        <f>Herrdubbel3!B171</f>
        <v>0</v>
      </c>
      <c r="D59" s="16">
        <f>Herrdubbel3!C171</f>
        <v>0</v>
      </c>
      <c r="E59" s="16">
        <f>Herrdubbel3!D171</f>
        <v>0</v>
      </c>
      <c r="F59" s="16">
        <f>Herrdubbel3!E171</f>
        <v>0</v>
      </c>
      <c r="G59" s="16">
        <f>Herrdubbel3!F171</f>
        <v>0</v>
      </c>
      <c r="H59" s="16">
        <f>Herrdubbel3!G171</f>
        <v>0</v>
      </c>
      <c r="I59" s="73">
        <f>Herrdubbel3!H171</f>
        <v>0</v>
      </c>
      <c r="J59" s="16">
        <f>Herrdubbel3!I171</f>
        <v>0</v>
      </c>
      <c r="K59" s="16">
        <f>Herrdubbel3!J171</f>
        <v>0</v>
      </c>
      <c r="L59" s="16">
        <f>Herrdubbel3!K171</f>
        <v>0</v>
      </c>
      <c r="M59" s="16">
        <f>Herrdubbel3!L171</f>
        <v>0</v>
      </c>
      <c r="N59" s="16">
        <f>Herrdubbel3!M171</f>
        <v>0</v>
      </c>
      <c r="O59" s="73">
        <f>Herrdubbel3!N171</f>
        <v>0</v>
      </c>
      <c r="P59" s="73">
        <f>Herrdubbel3!O171</f>
        <v>0</v>
      </c>
      <c r="Q59" s="113"/>
    </row>
    <row r="60" spans="1:17" ht="15.6" x14ac:dyDescent="0.3">
      <c r="A60" s="16">
        <f t="shared" si="0"/>
        <v>57</v>
      </c>
      <c r="B60" s="9" t="str">
        <f>Herrdubbel3!A174</f>
        <v>0/0</v>
      </c>
      <c r="C60" s="9">
        <f>Herrdubbel3!B174</f>
        <v>0</v>
      </c>
      <c r="D60" s="16">
        <f>Herrdubbel3!C174</f>
        <v>0</v>
      </c>
      <c r="E60" s="16">
        <f>Herrdubbel3!D174</f>
        <v>0</v>
      </c>
      <c r="F60" s="16">
        <f>Herrdubbel3!E174</f>
        <v>0</v>
      </c>
      <c r="G60" s="16">
        <f>Herrdubbel3!F174</f>
        <v>0</v>
      </c>
      <c r="H60" s="16">
        <f>Herrdubbel3!G174</f>
        <v>0</v>
      </c>
      <c r="I60" s="73">
        <f>Herrdubbel3!H174</f>
        <v>0</v>
      </c>
      <c r="J60" s="16">
        <f>Herrdubbel3!I174</f>
        <v>0</v>
      </c>
      <c r="K60" s="16">
        <f>Herrdubbel3!J174</f>
        <v>0</v>
      </c>
      <c r="L60" s="16">
        <f>Herrdubbel3!K174</f>
        <v>0</v>
      </c>
      <c r="M60" s="16">
        <f>Herrdubbel3!L174</f>
        <v>0</v>
      </c>
      <c r="N60" s="16">
        <f>Herrdubbel3!M174</f>
        <v>0</v>
      </c>
      <c r="O60" s="73">
        <f>Herrdubbel3!N174</f>
        <v>0</v>
      </c>
      <c r="P60" s="73">
        <f>Herrdubbel3!O174</f>
        <v>0</v>
      </c>
      <c r="Q60" s="113"/>
    </row>
    <row r="61" spans="1:17" ht="15.6" x14ac:dyDescent="0.3">
      <c r="A61" s="16">
        <f t="shared" si="0"/>
        <v>58</v>
      </c>
      <c r="B61" s="9" t="str">
        <f>Herrdubbel3!A177</f>
        <v>0/0</v>
      </c>
      <c r="C61" s="9">
        <f>Herrdubbel3!B177</f>
        <v>0</v>
      </c>
      <c r="D61" s="16">
        <f>Herrdubbel3!C177</f>
        <v>0</v>
      </c>
      <c r="E61" s="16">
        <f>Herrdubbel3!D177</f>
        <v>0</v>
      </c>
      <c r="F61" s="16">
        <f>Herrdubbel3!E177</f>
        <v>0</v>
      </c>
      <c r="G61" s="16">
        <f>Herrdubbel3!F177</f>
        <v>0</v>
      </c>
      <c r="H61" s="16">
        <f>Herrdubbel3!G177</f>
        <v>0</v>
      </c>
      <c r="I61" s="73">
        <f>Herrdubbel3!H177</f>
        <v>0</v>
      </c>
      <c r="J61" s="16">
        <f>Herrdubbel3!I177</f>
        <v>0</v>
      </c>
      <c r="K61" s="16">
        <f>Herrdubbel3!J177</f>
        <v>0</v>
      </c>
      <c r="L61" s="16">
        <f>Herrdubbel3!K177</f>
        <v>0</v>
      </c>
      <c r="M61" s="16">
        <f>Herrdubbel3!L177</f>
        <v>0</v>
      </c>
      <c r="N61" s="16">
        <f>Herrdubbel3!M177</f>
        <v>0</v>
      </c>
      <c r="O61" s="73">
        <f>Herrdubbel3!N177</f>
        <v>0</v>
      </c>
      <c r="P61" s="73">
        <f>Herrdubbel3!O177</f>
        <v>0</v>
      </c>
      <c r="Q61" s="113"/>
    </row>
    <row r="62" spans="1:17" ht="15.6" x14ac:dyDescent="0.3">
      <c r="A62" s="16">
        <f t="shared" si="0"/>
        <v>59</v>
      </c>
      <c r="B62" s="9" t="str">
        <f>Herrdubbel3!A180</f>
        <v>0/0</v>
      </c>
      <c r="C62" s="9">
        <f>Herrdubbel3!B180</f>
        <v>0</v>
      </c>
      <c r="D62" s="16">
        <f>Herrdubbel3!C180</f>
        <v>0</v>
      </c>
      <c r="E62" s="16">
        <f>Herrdubbel3!D180</f>
        <v>0</v>
      </c>
      <c r="F62" s="16">
        <f>Herrdubbel3!E180</f>
        <v>0</v>
      </c>
      <c r="G62" s="16">
        <f>Herrdubbel3!F180</f>
        <v>0</v>
      </c>
      <c r="H62" s="16">
        <f>Herrdubbel3!G180</f>
        <v>0</v>
      </c>
      <c r="I62" s="73">
        <f>Herrdubbel3!H180</f>
        <v>0</v>
      </c>
      <c r="J62" s="16">
        <f>Herrdubbel3!I180</f>
        <v>0</v>
      </c>
      <c r="K62" s="16">
        <f>Herrdubbel3!J180</f>
        <v>0</v>
      </c>
      <c r="L62" s="16">
        <f>Herrdubbel3!K180</f>
        <v>0</v>
      </c>
      <c r="M62" s="16">
        <f>Herrdubbel3!L180</f>
        <v>0</v>
      </c>
      <c r="N62" s="16">
        <f>Herrdubbel3!M180</f>
        <v>0</v>
      </c>
      <c r="O62" s="73">
        <f>Herrdubbel3!N180</f>
        <v>0</v>
      </c>
      <c r="P62" s="73">
        <f>Herrdubbel3!O180</f>
        <v>0</v>
      </c>
      <c r="Q62" s="113"/>
    </row>
    <row r="63" spans="1:17" ht="15.6" x14ac:dyDescent="0.3">
      <c r="A63" s="16">
        <f t="shared" si="0"/>
        <v>60</v>
      </c>
      <c r="B63" s="9" t="str">
        <f>Herrdubbel3!A183</f>
        <v>0/0</v>
      </c>
      <c r="C63" s="9">
        <f>Herrdubbel3!B183</f>
        <v>0</v>
      </c>
      <c r="D63" s="16">
        <f>Herrdubbel3!C183</f>
        <v>0</v>
      </c>
      <c r="E63" s="16">
        <f>Herrdubbel3!D183</f>
        <v>0</v>
      </c>
      <c r="F63" s="16">
        <f>Herrdubbel3!E183</f>
        <v>0</v>
      </c>
      <c r="G63" s="16">
        <f>Herrdubbel3!F183</f>
        <v>0</v>
      </c>
      <c r="H63" s="16">
        <f>Herrdubbel3!G183</f>
        <v>0</v>
      </c>
      <c r="I63" s="73">
        <f>Herrdubbel3!H183</f>
        <v>0</v>
      </c>
      <c r="J63" s="16">
        <f>Herrdubbel3!I183</f>
        <v>0</v>
      </c>
      <c r="K63" s="16">
        <f>Herrdubbel3!J183</f>
        <v>0</v>
      </c>
      <c r="L63" s="16">
        <f>Herrdubbel3!K183</f>
        <v>0</v>
      </c>
      <c r="M63" s="16">
        <f>Herrdubbel3!L183</f>
        <v>0</v>
      </c>
      <c r="N63" s="16">
        <f>Herrdubbel3!M183</f>
        <v>0</v>
      </c>
      <c r="O63" s="73">
        <f>Herrdubbel3!N183</f>
        <v>0</v>
      </c>
      <c r="P63" s="73">
        <f>Herrdubbel3!O183</f>
        <v>0</v>
      </c>
      <c r="Q63" s="113"/>
    </row>
    <row r="64" spans="1:17" ht="15.6" x14ac:dyDescent="0.3">
      <c r="A64" s="16">
        <f t="shared" si="0"/>
        <v>61</v>
      </c>
      <c r="B64" s="9" t="str">
        <f>Herrdubbel3!A186</f>
        <v>0/0</v>
      </c>
      <c r="C64" s="9">
        <f>Herrdubbel3!B186</f>
        <v>0</v>
      </c>
      <c r="D64" s="16">
        <f>Herrdubbel3!C186</f>
        <v>0</v>
      </c>
      <c r="E64" s="16">
        <f>Herrdubbel3!D186</f>
        <v>0</v>
      </c>
      <c r="F64" s="16">
        <f>Herrdubbel3!E186</f>
        <v>0</v>
      </c>
      <c r="G64" s="16">
        <f>Herrdubbel3!F186</f>
        <v>0</v>
      </c>
      <c r="H64" s="16">
        <f>Herrdubbel3!G186</f>
        <v>0</v>
      </c>
      <c r="I64" s="73">
        <f>Herrdubbel3!H186</f>
        <v>0</v>
      </c>
      <c r="J64" s="16">
        <f>Herrdubbel3!I186</f>
        <v>0</v>
      </c>
      <c r="K64" s="16">
        <f>Herrdubbel3!J186</f>
        <v>0</v>
      </c>
      <c r="L64" s="16">
        <f>Herrdubbel3!K186</f>
        <v>0</v>
      </c>
      <c r="M64" s="16">
        <f>Herrdubbel3!L186</f>
        <v>0</v>
      </c>
      <c r="N64" s="16">
        <f>Herrdubbel3!M186</f>
        <v>0</v>
      </c>
      <c r="O64" s="73">
        <f>Herrdubbel3!N186</f>
        <v>0</v>
      </c>
      <c r="P64" s="73">
        <f>Herrdubbel3!O186</f>
        <v>0</v>
      </c>
      <c r="Q64" s="113"/>
    </row>
    <row r="65" spans="1:17" ht="15.6" x14ac:dyDescent="0.3">
      <c r="A65" s="16">
        <f t="shared" si="0"/>
        <v>62</v>
      </c>
      <c r="B65" s="9" t="str">
        <f>Herrdubbel3!A189</f>
        <v>0/0</v>
      </c>
      <c r="C65" s="9">
        <f>Herrdubbel3!B189</f>
        <v>0</v>
      </c>
      <c r="D65" s="16">
        <f>Herrdubbel3!C189</f>
        <v>0</v>
      </c>
      <c r="E65" s="16">
        <f>Herrdubbel3!D189</f>
        <v>0</v>
      </c>
      <c r="F65" s="16">
        <f>Herrdubbel3!E189</f>
        <v>0</v>
      </c>
      <c r="G65" s="16">
        <f>Herrdubbel3!F189</f>
        <v>0</v>
      </c>
      <c r="H65" s="16">
        <f>Herrdubbel3!G189</f>
        <v>0</v>
      </c>
      <c r="I65" s="73">
        <f>Herrdubbel3!H189</f>
        <v>0</v>
      </c>
      <c r="J65" s="16">
        <f>Herrdubbel3!I189</f>
        <v>0</v>
      </c>
      <c r="K65" s="16">
        <f>Herrdubbel3!J189</f>
        <v>0</v>
      </c>
      <c r="L65" s="16">
        <f>Herrdubbel3!K189</f>
        <v>0</v>
      </c>
      <c r="M65" s="16">
        <f>Herrdubbel3!L189</f>
        <v>0</v>
      </c>
      <c r="N65" s="16">
        <f>Herrdubbel3!M189</f>
        <v>0</v>
      </c>
      <c r="O65" s="73">
        <f>Herrdubbel3!N189</f>
        <v>0</v>
      </c>
      <c r="P65" s="73">
        <f>Herrdubbel3!O189</f>
        <v>0</v>
      </c>
      <c r="Q65" s="113"/>
    </row>
    <row r="66" spans="1:17" ht="15.6" x14ac:dyDescent="0.3">
      <c r="A66" s="16">
        <f t="shared" si="0"/>
        <v>63</v>
      </c>
      <c r="B66" s="9" t="str">
        <f>Herrdubbel3!A192</f>
        <v>0/0</v>
      </c>
      <c r="C66" s="9">
        <f>Herrdubbel3!B192</f>
        <v>0</v>
      </c>
      <c r="D66" s="16">
        <f>Herrdubbel3!C192</f>
        <v>0</v>
      </c>
      <c r="E66" s="16">
        <f>Herrdubbel3!D192</f>
        <v>0</v>
      </c>
      <c r="F66" s="16">
        <f>Herrdubbel3!E192</f>
        <v>0</v>
      </c>
      <c r="G66" s="16">
        <f>Herrdubbel3!F192</f>
        <v>0</v>
      </c>
      <c r="H66" s="16">
        <f>Herrdubbel3!G192</f>
        <v>0</v>
      </c>
      <c r="I66" s="73">
        <f>Herrdubbel3!H192</f>
        <v>0</v>
      </c>
      <c r="J66" s="16">
        <f>Herrdubbel3!I192</f>
        <v>0</v>
      </c>
      <c r="K66" s="16">
        <f>Herrdubbel3!J192</f>
        <v>0</v>
      </c>
      <c r="L66" s="16">
        <f>Herrdubbel3!K192</f>
        <v>0</v>
      </c>
      <c r="M66" s="16">
        <f>Herrdubbel3!L192</f>
        <v>0</v>
      </c>
      <c r="N66" s="16">
        <f>Herrdubbel3!M192</f>
        <v>0</v>
      </c>
      <c r="O66" s="73">
        <f>Herrdubbel3!N192</f>
        <v>0</v>
      </c>
      <c r="P66" s="73">
        <f>Herrdubbel3!O192</f>
        <v>0</v>
      </c>
      <c r="Q66" s="113"/>
    </row>
    <row r="67" spans="1:17" ht="15.6" x14ac:dyDescent="0.3">
      <c r="A67" s="16">
        <f t="shared" si="0"/>
        <v>64</v>
      </c>
      <c r="B67" s="9" t="str">
        <f>Herrdubbel3!A195</f>
        <v>0/0</v>
      </c>
      <c r="C67" s="9">
        <f>Herrdubbel3!B195</f>
        <v>0</v>
      </c>
      <c r="D67" s="16">
        <f>Herrdubbel3!C195</f>
        <v>0</v>
      </c>
      <c r="E67" s="16">
        <f>Herrdubbel3!D195</f>
        <v>0</v>
      </c>
      <c r="F67" s="16">
        <f>Herrdubbel3!E195</f>
        <v>0</v>
      </c>
      <c r="G67" s="16">
        <f>Herrdubbel3!F195</f>
        <v>0</v>
      </c>
      <c r="H67" s="16">
        <f>Herrdubbel3!G195</f>
        <v>0</v>
      </c>
      <c r="I67" s="73">
        <f>Herrdubbel3!H195</f>
        <v>0</v>
      </c>
      <c r="J67" s="16">
        <f>Herrdubbel3!I195</f>
        <v>0</v>
      </c>
      <c r="K67" s="16">
        <f>Herrdubbel3!J195</f>
        <v>0</v>
      </c>
      <c r="L67" s="16">
        <f>Herrdubbel3!K195</f>
        <v>0</v>
      </c>
      <c r="M67" s="16">
        <f>Herrdubbel3!L195</f>
        <v>0</v>
      </c>
      <c r="N67" s="16">
        <f>Herrdubbel3!M195</f>
        <v>0</v>
      </c>
      <c r="O67" s="73">
        <f>Herrdubbel3!N195</f>
        <v>0</v>
      </c>
      <c r="P67" s="73">
        <f>Herrdubbel3!O195</f>
        <v>0</v>
      </c>
      <c r="Q67" s="113"/>
    </row>
    <row r="68" spans="1:17" ht="15.6" x14ac:dyDescent="0.3">
      <c r="A68" s="16">
        <f t="shared" si="0"/>
        <v>65</v>
      </c>
      <c r="B68" s="9" t="str">
        <f>Herrdubbel3!A198</f>
        <v>0/0</v>
      </c>
      <c r="C68" s="9">
        <f>Herrdubbel3!B198</f>
        <v>0</v>
      </c>
      <c r="D68" s="16">
        <f>Herrdubbel3!C198</f>
        <v>0</v>
      </c>
      <c r="E68" s="16">
        <f>Herrdubbel3!D198</f>
        <v>0</v>
      </c>
      <c r="F68" s="16">
        <f>Herrdubbel3!E198</f>
        <v>0</v>
      </c>
      <c r="G68" s="16">
        <f>Herrdubbel3!F198</f>
        <v>0</v>
      </c>
      <c r="H68" s="16">
        <f>Herrdubbel3!G198</f>
        <v>0</v>
      </c>
      <c r="I68" s="73">
        <f>Herrdubbel3!H198</f>
        <v>0</v>
      </c>
      <c r="J68" s="16">
        <f>Herrdubbel3!I198</f>
        <v>0</v>
      </c>
      <c r="K68" s="16">
        <f>Herrdubbel3!J198</f>
        <v>0</v>
      </c>
      <c r="L68" s="16">
        <f>Herrdubbel3!K198</f>
        <v>0</v>
      </c>
      <c r="M68" s="16">
        <f>Herrdubbel3!L198</f>
        <v>0</v>
      </c>
      <c r="N68" s="16">
        <f>Herrdubbel3!M198</f>
        <v>0</v>
      </c>
      <c r="O68" s="73">
        <f>Herrdubbel3!N198</f>
        <v>0</v>
      </c>
      <c r="P68" s="73">
        <f>Herrdubbel3!O198</f>
        <v>0</v>
      </c>
      <c r="Q68" s="113"/>
    </row>
    <row r="69" spans="1:17" ht="15.6" x14ac:dyDescent="0.3">
      <c r="A69" s="16">
        <f t="shared" si="0"/>
        <v>66</v>
      </c>
      <c r="B69" s="9" t="str">
        <f>Herrdubbel3!A201</f>
        <v>0/0</v>
      </c>
      <c r="C69" s="9">
        <f>Herrdubbel3!B201</f>
        <v>0</v>
      </c>
      <c r="D69" s="16">
        <f>Herrdubbel3!C201</f>
        <v>0</v>
      </c>
      <c r="E69" s="16">
        <f>Herrdubbel3!D201</f>
        <v>0</v>
      </c>
      <c r="F69" s="16">
        <f>Herrdubbel3!E201</f>
        <v>0</v>
      </c>
      <c r="G69" s="16">
        <f>Herrdubbel3!F201</f>
        <v>0</v>
      </c>
      <c r="H69" s="16">
        <f>Herrdubbel3!G201</f>
        <v>0</v>
      </c>
      <c r="I69" s="73">
        <f>Herrdubbel3!H201</f>
        <v>0</v>
      </c>
      <c r="J69" s="16">
        <f>Herrdubbel3!I201</f>
        <v>0</v>
      </c>
      <c r="K69" s="16">
        <f>Herrdubbel3!J201</f>
        <v>0</v>
      </c>
      <c r="L69" s="16">
        <f>Herrdubbel3!K201</f>
        <v>0</v>
      </c>
      <c r="M69" s="16">
        <f>Herrdubbel3!L201</f>
        <v>0</v>
      </c>
      <c r="N69" s="16">
        <f>Herrdubbel3!M201</f>
        <v>0</v>
      </c>
      <c r="O69" s="73">
        <f>Herrdubbel3!N201</f>
        <v>0</v>
      </c>
      <c r="P69" s="73">
        <f>Herrdubbel3!O201</f>
        <v>0</v>
      </c>
      <c r="Q69" s="113"/>
    </row>
    <row r="70" spans="1:17" ht="15.6" x14ac:dyDescent="0.3">
      <c r="A70" s="16">
        <f t="shared" si="0"/>
        <v>67</v>
      </c>
      <c r="B70" s="9" t="str">
        <f>Herrdubbel3!A204</f>
        <v>0/0</v>
      </c>
      <c r="C70" s="9">
        <f>Herrdubbel3!B204</f>
        <v>0</v>
      </c>
      <c r="D70" s="16">
        <f>Herrdubbel3!C204</f>
        <v>0</v>
      </c>
      <c r="E70" s="16">
        <f>Herrdubbel3!D204</f>
        <v>0</v>
      </c>
      <c r="F70" s="16">
        <f>Herrdubbel3!E204</f>
        <v>0</v>
      </c>
      <c r="G70" s="16">
        <f>Herrdubbel3!F204</f>
        <v>0</v>
      </c>
      <c r="H70" s="16">
        <f>Herrdubbel3!G204</f>
        <v>0</v>
      </c>
      <c r="I70" s="73">
        <f>Herrdubbel3!H204</f>
        <v>0</v>
      </c>
      <c r="J70" s="16">
        <f>Herrdubbel3!I204</f>
        <v>0</v>
      </c>
      <c r="K70" s="16">
        <f>Herrdubbel3!J204</f>
        <v>0</v>
      </c>
      <c r="L70" s="16">
        <f>Herrdubbel3!K204</f>
        <v>0</v>
      </c>
      <c r="M70" s="16">
        <f>Herrdubbel3!L204</f>
        <v>0</v>
      </c>
      <c r="N70" s="16">
        <f>Herrdubbel3!M204</f>
        <v>0</v>
      </c>
      <c r="O70" s="73">
        <f>Herrdubbel3!N204</f>
        <v>0</v>
      </c>
      <c r="P70" s="73">
        <f>Herrdubbel3!O204</f>
        <v>0</v>
      </c>
      <c r="Q70" s="113"/>
    </row>
    <row r="71" spans="1:17" ht="15.6" x14ac:dyDescent="0.3">
      <c r="A71" s="16">
        <f t="shared" si="0"/>
        <v>68</v>
      </c>
      <c r="B71" s="9" t="str">
        <f>Herrdubbel3!A207</f>
        <v>0/0</v>
      </c>
      <c r="C71" s="9">
        <f>Herrdubbel3!B207</f>
        <v>0</v>
      </c>
      <c r="D71" s="16">
        <f>Herrdubbel3!C207</f>
        <v>0</v>
      </c>
      <c r="E71" s="16">
        <f>Herrdubbel3!D207</f>
        <v>0</v>
      </c>
      <c r="F71" s="16">
        <f>Herrdubbel3!E207</f>
        <v>0</v>
      </c>
      <c r="G71" s="16">
        <f>Herrdubbel3!F207</f>
        <v>0</v>
      </c>
      <c r="H71" s="16">
        <f>Herrdubbel3!G207</f>
        <v>0</v>
      </c>
      <c r="I71" s="73">
        <f>Herrdubbel3!H207</f>
        <v>0</v>
      </c>
      <c r="J71" s="16">
        <f>Herrdubbel3!I207</f>
        <v>0</v>
      </c>
      <c r="K71" s="16">
        <f>Herrdubbel3!J207</f>
        <v>0</v>
      </c>
      <c r="L71" s="16">
        <f>Herrdubbel3!K207</f>
        <v>0</v>
      </c>
      <c r="M71" s="16">
        <f>Herrdubbel3!L207</f>
        <v>0</v>
      </c>
      <c r="N71" s="16">
        <f>Herrdubbel3!M207</f>
        <v>0</v>
      </c>
      <c r="O71" s="73">
        <f>Herrdubbel3!N207</f>
        <v>0</v>
      </c>
      <c r="P71" s="73">
        <f>Herrdubbel3!O207</f>
        <v>0</v>
      </c>
      <c r="Q71" s="113"/>
    </row>
    <row r="72" spans="1:17" ht="15.6" x14ac:dyDescent="0.3">
      <c r="A72" s="16">
        <f t="shared" si="0"/>
        <v>69</v>
      </c>
      <c r="B72" s="9" t="str">
        <f>Herrdubbel3!A210</f>
        <v>0/0</v>
      </c>
      <c r="C72" s="9">
        <f>Herrdubbel3!B210</f>
        <v>0</v>
      </c>
      <c r="D72" s="16">
        <f>Herrdubbel3!C210</f>
        <v>0</v>
      </c>
      <c r="E72" s="16">
        <f>Herrdubbel3!D210</f>
        <v>0</v>
      </c>
      <c r="F72" s="16">
        <f>Herrdubbel3!E210</f>
        <v>0</v>
      </c>
      <c r="G72" s="16">
        <f>Herrdubbel3!F210</f>
        <v>0</v>
      </c>
      <c r="H72" s="16">
        <f>Herrdubbel3!G210</f>
        <v>0</v>
      </c>
      <c r="I72" s="73">
        <f>Herrdubbel3!H210</f>
        <v>0</v>
      </c>
      <c r="J72" s="16">
        <f>Herrdubbel3!I210</f>
        <v>0</v>
      </c>
      <c r="K72" s="16">
        <f>Herrdubbel3!J210</f>
        <v>0</v>
      </c>
      <c r="L72" s="16">
        <f>Herrdubbel3!K210</f>
        <v>0</v>
      </c>
      <c r="M72" s="16">
        <f>Herrdubbel3!L210</f>
        <v>0</v>
      </c>
      <c r="N72" s="16">
        <f>Herrdubbel3!M210</f>
        <v>0</v>
      </c>
      <c r="O72" s="73">
        <f>Herrdubbel3!N210</f>
        <v>0</v>
      </c>
      <c r="P72" s="73">
        <f>Herrdubbel3!O210</f>
        <v>0</v>
      </c>
      <c r="Q72" s="113"/>
    </row>
    <row r="73" spans="1:17" ht="15.6" x14ac:dyDescent="0.3">
      <c r="A73" s="16">
        <f t="shared" si="0"/>
        <v>70</v>
      </c>
      <c r="B73" s="9" t="str">
        <f>Herrdubbel3!A213</f>
        <v>0/0</v>
      </c>
      <c r="C73" s="9">
        <f>Herrdubbel3!B213</f>
        <v>0</v>
      </c>
      <c r="D73" s="16">
        <f>Herrdubbel3!C213</f>
        <v>0</v>
      </c>
      <c r="E73" s="16">
        <f>Herrdubbel3!D213</f>
        <v>0</v>
      </c>
      <c r="F73" s="16">
        <f>Herrdubbel3!E213</f>
        <v>0</v>
      </c>
      <c r="G73" s="16">
        <f>Herrdubbel3!F213</f>
        <v>0</v>
      </c>
      <c r="H73" s="16">
        <f>Herrdubbel3!G213</f>
        <v>0</v>
      </c>
      <c r="I73" s="73">
        <f>Herrdubbel3!H213</f>
        <v>0</v>
      </c>
      <c r="J73" s="16">
        <f>Herrdubbel3!I213</f>
        <v>0</v>
      </c>
      <c r="K73" s="16">
        <f>Herrdubbel3!J213</f>
        <v>0</v>
      </c>
      <c r="L73" s="16">
        <f>Herrdubbel3!K213</f>
        <v>0</v>
      </c>
      <c r="M73" s="16">
        <f>Herrdubbel3!L213</f>
        <v>0</v>
      </c>
      <c r="N73" s="16">
        <f>Herrdubbel3!M213</f>
        <v>0</v>
      </c>
      <c r="O73" s="73">
        <f>Herrdubbel3!N213</f>
        <v>0</v>
      </c>
      <c r="P73" s="73">
        <f>Herrdubbel3!O213</f>
        <v>0</v>
      </c>
      <c r="Q73" s="113"/>
    </row>
    <row r="74" spans="1:17" ht="15.6" x14ac:dyDescent="0.3">
      <c r="A74" s="16">
        <f t="shared" si="0"/>
        <v>71</v>
      </c>
      <c r="B74" s="9" t="str">
        <f>Herrdubbel3!A216</f>
        <v>0/0</v>
      </c>
      <c r="C74" s="9">
        <f>Herrdubbel3!B216</f>
        <v>0</v>
      </c>
      <c r="D74" s="16">
        <f>Herrdubbel3!C216</f>
        <v>0</v>
      </c>
      <c r="E74" s="16">
        <f>Herrdubbel3!D216</f>
        <v>0</v>
      </c>
      <c r="F74" s="16">
        <f>Herrdubbel3!E216</f>
        <v>0</v>
      </c>
      <c r="G74" s="16">
        <f>Herrdubbel3!F216</f>
        <v>0</v>
      </c>
      <c r="H74" s="16">
        <f>Herrdubbel3!G216</f>
        <v>0</v>
      </c>
      <c r="I74" s="73">
        <f>Herrdubbel3!H216</f>
        <v>0</v>
      </c>
      <c r="J74" s="16">
        <f>Herrdubbel3!I216</f>
        <v>0</v>
      </c>
      <c r="K74" s="16">
        <f>Herrdubbel3!J216</f>
        <v>0</v>
      </c>
      <c r="L74" s="16">
        <f>Herrdubbel3!K216</f>
        <v>0</v>
      </c>
      <c r="M74" s="16">
        <f>Herrdubbel3!L216</f>
        <v>0</v>
      </c>
      <c r="N74" s="16">
        <f>Herrdubbel3!M216</f>
        <v>0</v>
      </c>
      <c r="O74" s="73">
        <f>Herrdubbel3!N216</f>
        <v>0</v>
      </c>
      <c r="P74" s="73">
        <f>Herrdubbel3!O216</f>
        <v>0</v>
      </c>
      <c r="Q74" s="113"/>
    </row>
    <row r="75" spans="1:17" ht="15.6" x14ac:dyDescent="0.3">
      <c r="A75" s="16">
        <f t="shared" ref="A75:A103" si="1">IF(B75="0/0",ROW(72:72),IF(P75=P71,A71,IF(P75=P72,A72,IF(P75=P73,A73,IF(P75=P74,A74,ROW(72:72))))))</f>
        <v>72</v>
      </c>
      <c r="B75" s="9" t="str">
        <f>Herrdubbel3!A219</f>
        <v>0/0</v>
      </c>
      <c r="C75" s="9">
        <f>Herrdubbel3!B219</f>
        <v>0</v>
      </c>
      <c r="D75" s="16">
        <f>Herrdubbel3!C219</f>
        <v>0</v>
      </c>
      <c r="E75" s="16">
        <f>Herrdubbel3!D219</f>
        <v>0</v>
      </c>
      <c r="F75" s="16">
        <f>Herrdubbel3!E219</f>
        <v>0</v>
      </c>
      <c r="G75" s="16">
        <f>Herrdubbel3!F219</f>
        <v>0</v>
      </c>
      <c r="H75" s="16">
        <f>Herrdubbel3!G219</f>
        <v>0</v>
      </c>
      <c r="I75" s="73">
        <f>Herrdubbel3!H219</f>
        <v>0</v>
      </c>
      <c r="J75" s="16">
        <f>Herrdubbel3!I219</f>
        <v>0</v>
      </c>
      <c r="K75" s="16">
        <f>Herrdubbel3!J219</f>
        <v>0</v>
      </c>
      <c r="L75" s="16">
        <f>Herrdubbel3!K219</f>
        <v>0</v>
      </c>
      <c r="M75" s="16">
        <f>Herrdubbel3!L219</f>
        <v>0</v>
      </c>
      <c r="N75" s="16">
        <f>Herrdubbel3!M219</f>
        <v>0</v>
      </c>
      <c r="O75" s="73">
        <f>Herrdubbel3!N219</f>
        <v>0</v>
      </c>
      <c r="P75" s="73">
        <f>Herrdubbel3!O219</f>
        <v>0</v>
      </c>
      <c r="Q75" s="113"/>
    </row>
    <row r="76" spans="1:17" ht="15.6" x14ac:dyDescent="0.3">
      <c r="A76" s="16">
        <f t="shared" si="1"/>
        <v>73</v>
      </c>
      <c r="B76" s="9" t="str">
        <f>Herrdubbel3!A222</f>
        <v>0/0</v>
      </c>
      <c r="C76" s="9">
        <f>Herrdubbel3!B222</f>
        <v>0</v>
      </c>
      <c r="D76" s="16">
        <f>Herrdubbel3!C222</f>
        <v>0</v>
      </c>
      <c r="E76" s="16">
        <f>Herrdubbel3!D222</f>
        <v>0</v>
      </c>
      <c r="F76" s="16">
        <f>Herrdubbel3!E222</f>
        <v>0</v>
      </c>
      <c r="G76" s="16">
        <f>Herrdubbel3!F222</f>
        <v>0</v>
      </c>
      <c r="H76" s="16">
        <f>Herrdubbel3!G222</f>
        <v>0</v>
      </c>
      <c r="I76" s="73">
        <f>Herrdubbel3!H222</f>
        <v>0</v>
      </c>
      <c r="J76" s="16">
        <f>Herrdubbel3!I222</f>
        <v>0</v>
      </c>
      <c r="K76" s="16">
        <f>Herrdubbel3!J222</f>
        <v>0</v>
      </c>
      <c r="L76" s="16">
        <f>Herrdubbel3!K222</f>
        <v>0</v>
      </c>
      <c r="M76" s="16">
        <f>Herrdubbel3!L222</f>
        <v>0</v>
      </c>
      <c r="N76" s="16">
        <f>Herrdubbel3!M222</f>
        <v>0</v>
      </c>
      <c r="O76" s="73">
        <f>Herrdubbel3!N222</f>
        <v>0</v>
      </c>
      <c r="P76" s="73">
        <f>Herrdubbel3!O222</f>
        <v>0</v>
      </c>
      <c r="Q76" s="113"/>
    </row>
    <row r="77" spans="1:17" ht="15.6" x14ac:dyDescent="0.3">
      <c r="A77" s="16">
        <f t="shared" si="1"/>
        <v>74</v>
      </c>
      <c r="B77" s="9" t="str">
        <f>Herrdubbel3!A225</f>
        <v>0/0</v>
      </c>
      <c r="C77" s="9">
        <f>Herrdubbel3!B225</f>
        <v>0</v>
      </c>
      <c r="D77" s="16">
        <f>Herrdubbel3!C225</f>
        <v>0</v>
      </c>
      <c r="E77" s="16">
        <f>Herrdubbel3!D225</f>
        <v>0</v>
      </c>
      <c r="F77" s="16">
        <f>Herrdubbel3!E225</f>
        <v>0</v>
      </c>
      <c r="G77" s="16">
        <f>Herrdubbel3!F225</f>
        <v>0</v>
      </c>
      <c r="H77" s="16">
        <f>Herrdubbel3!G225</f>
        <v>0</v>
      </c>
      <c r="I77" s="73">
        <f>Herrdubbel3!H225</f>
        <v>0</v>
      </c>
      <c r="J77" s="16">
        <f>Herrdubbel3!I225</f>
        <v>0</v>
      </c>
      <c r="K77" s="16">
        <f>Herrdubbel3!J225</f>
        <v>0</v>
      </c>
      <c r="L77" s="16">
        <f>Herrdubbel3!K225</f>
        <v>0</v>
      </c>
      <c r="M77" s="16">
        <f>Herrdubbel3!L225</f>
        <v>0</v>
      </c>
      <c r="N77" s="16">
        <f>Herrdubbel3!M225</f>
        <v>0</v>
      </c>
      <c r="O77" s="73">
        <f>Herrdubbel3!N225</f>
        <v>0</v>
      </c>
      <c r="P77" s="73">
        <f>Herrdubbel3!O225</f>
        <v>0</v>
      </c>
      <c r="Q77" s="113"/>
    </row>
    <row r="78" spans="1:17" ht="15.6" x14ac:dyDescent="0.3">
      <c r="A78" s="16">
        <f t="shared" si="1"/>
        <v>75</v>
      </c>
      <c r="B78" s="9" t="str">
        <f>Herrdubbel3!A228</f>
        <v>0/0</v>
      </c>
      <c r="C78" s="9">
        <f>Herrdubbel3!B228</f>
        <v>0</v>
      </c>
      <c r="D78" s="16">
        <f>Herrdubbel3!C228</f>
        <v>0</v>
      </c>
      <c r="E78" s="16">
        <f>Herrdubbel3!D228</f>
        <v>0</v>
      </c>
      <c r="F78" s="16">
        <f>Herrdubbel3!E228</f>
        <v>0</v>
      </c>
      <c r="G78" s="16">
        <f>Herrdubbel3!F228</f>
        <v>0</v>
      </c>
      <c r="H78" s="16">
        <f>Herrdubbel3!G228</f>
        <v>0</v>
      </c>
      <c r="I78" s="73">
        <f>Herrdubbel3!H228</f>
        <v>0</v>
      </c>
      <c r="J78" s="16">
        <f>Herrdubbel3!I228</f>
        <v>0</v>
      </c>
      <c r="K78" s="16">
        <f>Herrdubbel3!J228</f>
        <v>0</v>
      </c>
      <c r="L78" s="16">
        <f>Herrdubbel3!K228</f>
        <v>0</v>
      </c>
      <c r="M78" s="16">
        <f>Herrdubbel3!L228</f>
        <v>0</v>
      </c>
      <c r="N78" s="16">
        <f>Herrdubbel3!M228</f>
        <v>0</v>
      </c>
      <c r="O78" s="73">
        <f>Herrdubbel3!N228</f>
        <v>0</v>
      </c>
      <c r="P78" s="73">
        <f>Herrdubbel3!O228</f>
        <v>0</v>
      </c>
      <c r="Q78" s="113"/>
    </row>
    <row r="79" spans="1:17" ht="15.6" x14ac:dyDescent="0.3">
      <c r="A79" s="16">
        <f t="shared" si="1"/>
        <v>76</v>
      </c>
      <c r="B79" s="9" t="str">
        <f>Herrdubbel3!A231</f>
        <v>0/0</v>
      </c>
      <c r="C79" s="9">
        <f>Herrdubbel3!B231</f>
        <v>0</v>
      </c>
      <c r="D79" s="16">
        <f>Herrdubbel3!C231</f>
        <v>0</v>
      </c>
      <c r="E79" s="16">
        <f>Herrdubbel3!D231</f>
        <v>0</v>
      </c>
      <c r="F79" s="16">
        <f>Herrdubbel3!E231</f>
        <v>0</v>
      </c>
      <c r="G79" s="16">
        <f>Herrdubbel3!F231</f>
        <v>0</v>
      </c>
      <c r="H79" s="16">
        <f>Herrdubbel3!G231</f>
        <v>0</v>
      </c>
      <c r="I79" s="73">
        <f>Herrdubbel3!H231</f>
        <v>0</v>
      </c>
      <c r="J79" s="16">
        <f>Herrdubbel3!I231</f>
        <v>0</v>
      </c>
      <c r="K79" s="16">
        <f>Herrdubbel3!J231</f>
        <v>0</v>
      </c>
      <c r="L79" s="16">
        <f>Herrdubbel3!K231</f>
        <v>0</v>
      </c>
      <c r="M79" s="16">
        <f>Herrdubbel3!L231</f>
        <v>0</v>
      </c>
      <c r="N79" s="16">
        <f>Herrdubbel3!M231</f>
        <v>0</v>
      </c>
      <c r="O79" s="73">
        <f>Herrdubbel3!N231</f>
        <v>0</v>
      </c>
      <c r="P79" s="73">
        <f>Herrdubbel3!O231</f>
        <v>0</v>
      </c>
      <c r="Q79" s="113"/>
    </row>
    <row r="80" spans="1:17" ht="15.6" x14ac:dyDescent="0.3">
      <c r="A80" s="16">
        <f t="shared" si="1"/>
        <v>77</v>
      </c>
      <c r="B80" s="9" t="str">
        <f>Herrdubbel3!A234</f>
        <v>0/0</v>
      </c>
      <c r="C80" s="9">
        <f>Herrdubbel3!B234</f>
        <v>0</v>
      </c>
      <c r="D80" s="16">
        <f>Herrdubbel3!C234</f>
        <v>0</v>
      </c>
      <c r="E80" s="16">
        <f>Herrdubbel3!D234</f>
        <v>0</v>
      </c>
      <c r="F80" s="16">
        <f>Herrdubbel3!E234</f>
        <v>0</v>
      </c>
      <c r="G80" s="16">
        <f>Herrdubbel3!F234</f>
        <v>0</v>
      </c>
      <c r="H80" s="16">
        <f>Herrdubbel3!G234</f>
        <v>0</v>
      </c>
      <c r="I80" s="73">
        <f>Herrdubbel3!H234</f>
        <v>0</v>
      </c>
      <c r="J80" s="16">
        <f>Herrdubbel3!I234</f>
        <v>0</v>
      </c>
      <c r="K80" s="16">
        <f>Herrdubbel3!J234</f>
        <v>0</v>
      </c>
      <c r="L80" s="16">
        <f>Herrdubbel3!K234</f>
        <v>0</v>
      </c>
      <c r="M80" s="16">
        <f>Herrdubbel3!L234</f>
        <v>0</v>
      </c>
      <c r="N80" s="16">
        <f>Herrdubbel3!M234</f>
        <v>0</v>
      </c>
      <c r="O80" s="73">
        <f>Herrdubbel3!N234</f>
        <v>0</v>
      </c>
      <c r="P80" s="73">
        <f>Herrdubbel3!O234</f>
        <v>0</v>
      </c>
      <c r="Q80" s="113"/>
    </row>
    <row r="81" spans="1:17" ht="15.6" x14ac:dyDescent="0.3">
      <c r="A81" s="16">
        <f t="shared" si="1"/>
        <v>78</v>
      </c>
      <c r="B81" s="9" t="str">
        <f>Herrdubbel3!A237</f>
        <v>0/0</v>
      </c>
      <c r="C81" s="9">
        <f>Herrdubbel3!B237</f>
        <v>0</v>
      </c>
      <c r="D81" s="16">
        <f>Herrdubbel3!C237</f>
        <v>0</v>
      </c>
      <c r="E81" s="16">
        <f>Herrdubbel3!D237</f>
        <v>0</v>
      </c>
      <c r="F81" s="16">
        <f>Herrdubbel3!E237</f>
        <v>0</v>
      </c>
      <c r="G81" s="16">
        <f>Herrdubbel3!F237</f>
        <v>0</v>
      </c>
      <c r="H81" s="16">
        <f>Herrdubbel3!G237</f>
        <v>0</v>
      </c>
      <c r="I81" s="73">
        <f>Herrdubbel3!H237</f>
        <v>0</v>
      </c>
      <c r="J81" s="16">
        <f>Herrdubbel3!I237</f>
        <v>0</v>
      </c>
      <c r="K81" s="16">
        <f>Herrdubbel3!J237</f>
        <v>0</v>
      </c>
      <c r="L81" s="16">
        <f>Herrdubbel3!K237</f>
        <v>0</v>
      </c>
      <c r="M81" s="16">
        <f>Herrdubbel3!L237</f>
        <v>0</v>
      </c>
      <c r="N81" s="16">
        <f>Herrdubbel3!M237</f>
        <v>0</v>
      </c>
      <c r="O81" s="73">
        <f>Herrdubbel3!N237</f>
        <v>0</v>
      </c>
      <c r="P81" s="73">
        <f>Herrdubbel3!O237</f>
        <v>0</v>
      </c>
      <c r="Q81" s="113"/>
    </row>
    <row r="82" spans="1:17" ht="15.6" x14ac:dyDescent="0.3">
      <c r="A82" s="16">
        <f t="shared" si="1"/>
        <v>79</v>
      </c>
      <c r="B82" s="9" t="str">
        <f>Herrdubbel3!A240</f>
        <v>0/0</v>
      </c>
      <c r="C82" s="9">
        <f>Herrdubbel3!B240</f>
        <v>0</v>
      </c>
      <c r="D82" s="16">
        <f>Herrdubbel3!C240</f>
        <v>0</v>
      </c>
      <c r="E82" s="16">
        <f>Herrdubbel3!D240</f>
        <v>0</v>
      </c>
      <c r="F82" s="16">
        <f>Herrdubbel3!E240</f>
        <v>0</v>
      </c>
      <c r="G82" s="16">
        <f>Herrdubbel3!F240</f>
        <v>0</v>
      </c>
      <c r="H82" s="16">
        <f>Herrdubbel3!G240</f>
        <v>0</v>
      </c>
      <c r="I82" s="73">
        <f>Herrdubbel3!H240</f>
        <v>0</v>
      </c>
      <c r="J82" s="16">
        <f>Herrdubbel3!I240</f>
        <v>0</v>
      </c>
      <c r="K82" s="16">
        <f>Herrdubbel3!J240</f>
        <v>0</v>
      </c>
      <c r="L82" s="16">
        <f>Herrdubbel3!K240</f>
        <v>0</v>
      </c>
      <c r="M82" s="16">
        <f>Herrdubbel3!L240</f>
        <v>0</v>
      </c>
      <c r="N82" s="16">
        <f>Herrdubbel3!M240</f>
        <v>0</v>
      </c>
      <c r="O82" s="73">
        <f>Herrdubbel3!N240</f>
        <v>0</v>
      </c>
      <c r="P82" s="73">
        <f>Herrdubbel3!O240</f>
        <v>0</v>
      </c>
      <c r="Q82" s="113"/>
    </row>
    <row r="83" spans="1:17" ht="15.6" x14ac:dyDescent="0.3">
      <c r="A83" s="16">
        <f t="shared" si="1"/>
        <v>80</v>
      </c>
      <c r="B83" s="9" t="str">
        <f>Herrdubbel3!A243</f>
        <v>0/0</v>
      </c>
      <c r="C83" s="9">
        <f>Herrdubbel3!B243</f>
        <v>0</v>
      </c>
      <c r="D83" s="16">
        <f>Herrdubbel3!C243</f>
        <v>0</v>
      </c>
      <c r="E83" s="16">
        <f>Herrdubbel3!D243</f>
        <v>0</v>
      </c>
      <c r="F83" s="16">
        <f>Herrdubbel3!E243</f>
        <v>0</v>
      </c>
      <c r="G83" s="16">
        <f>Herrdubbel3!F243</f>
        <v>0</v>
      </c>
      <c r="H83" s="16">
        <f>Herrdubbel3!G243</f>
        <v>0</v>
      </c>
      <c r="I83" s="73">
        <f>Herrdubbel3!H243</f>
        <v>0</v>
      </c>
      <c r="J83" s="16">
        <f>Herrdubbel3!I243</f>
        <v>0</v>
      </c>
      <c r="K83" s="16">
        <f>Herrdubbel3!J243</f>
        <v>0</v>
      </c>
      <c r="L83" s="16">
        <f>Herrdubbel3!K243</f>
        <v>0</v>
      </c>
      <c r="M83" s="16">
        <f>Herrdubbel3!L243</f>
        <v>0</v>
      </c>
      <c r="N83" s="16">
        <f>Herrdubbel3!M243</f>
        <v>0</v>
      </c>
      <c r="O83" s="73">
        <f>Herrdubbel3!N243</f>
        <v>0</v>
      </c>
      <c r="P83" s="73">
        <f>Herrdubbel3!O243</f>
        <v>0</v>
      </c>
      <c r="Q83" s="113"/>
    </row>
    <row r="84" spans="1:17" ht="15.6" x14ac:dyDescent="0.3">
      <c r="A84" s="16">
        <f t="shared" si="1"/>
        <v>81</v>
      </c>
      <c r="B84" s="9" t="str">
        <f>Herrdubbel3!A246</f>
        <v>0/0</v>
      </c>
      <c r="C84" s="9">
        <f>Herrdubbel3!B246</f>
        <v>0</v>
      </c>
      <c r="D84" s="16">
        <f>Herrdubbel3!C246</f>
        <v>0</v>
      </c>
      <c r="E84" s="16">
        <f>Herrdubbel3!D246</f>
        <v>0</v>
      </c>
      <c r="F84" s="16">
        <f>Herrdubbel3!E246</f>
        <v>0</v>
      </c>
      <c r="G84" s="16">
        <f>Herrdubbel3!F246</f>
        <v>0</v>
      </c>
      <c r="H84" s="16">
        <f>Herrdubbel3!G246</f>
        <v>0</v>
      </c>
      <c r="I84" s="73">
        <f>Herrdubbel3!H246</f>
        <v>0</v>
      </c>
      <c r="J84" s="16">
        <f>Herrdubbel3!I246</f>
        <v>0</v>
      </c>
      <c r="K84" s="16">
        <f>Herrdubbel3!J246</f>
        <v>0</v>
      </c>
      <c r="L84" s="16">
        <f>Herrdubbel3!K246</f>
        <v>0</v>
      </c>
      <c r="M84" s="16">
        <f>Herrdubbel3!L246</f>
        <v>0</v>
      </c>
      <c r="N84" s="16">
        <f>Herrdubbel3!M246</f>
        <v>0</v>
      </c>
      <c r="O84" s="73">
        <f>Herrdubbel3!N246</f>
        <v>0</v>
      </c>
      <c r="P84" s="73">
        <f>Herrdubbel3!O246</f>
        <v>0</v>
      </c>
      <c r="Q84" s="113"/>
    </row>
    <row r="85" spans="1:17" ht="15.6" x14ac:dyDescent="0.3">
      <c r="A85" s="16">
        <f t="shared" si="1"/>
        <v>82</v>
      </c>
      <c r="B85" s="9" t="str">
        <f>Herrdubbel3!A249</f>
        <v>0/0</v>
      </c>
      <c r="C85" s="9">
        <f>Herrdubbel3!B249</f>
        <v>0</v>
      </c>
      <c r="D85" s="16">
        <f>Herrdubbel3!C249</f>
        <v>0</v>
      </c>
      <c r="E85" s="16">
        <f>Herrdubbel3!D249</f>
        <v>0</v>
      </c>
      <c r="F85" s="16">
        <f>Herrdubbel3!E249</f>
        <v>0</v>
      </c>
      <c r="G85" s="16">
        <f>Herrdubbel3!F249</f>
        <v>0</v>
      </c>
      <c r="H85" s="16">
        <f>Herrdubbel3!G249</f>
        <v>0</v>
      </c>
      <c r="I85" s="73">
        <f>Herrdubbel3!H249</f>
        <v>0</v>
      </c>
      <c r="J85" s="16">
        <f>Herrdubbel3!I249</f>
        <v>0</v>
      </c>
      <c r="K85" s="16">
        <f>Herrdubbel3!J249</f>
        <v>0</v>
      </c>
      <c r="L85" s="16">
        <f>Herrdubbel3!K249</f>
        <v>0</v>
      </c>
      <c r="M85" s="16">
        <f>Herrdubbel3!L249</f>
        <v>0</v>
      </c>
      <c r="N85" s="16">
        <f>Herrdubbel3!M249</f>
        <v>0</v>
      </c>
      <c r="O85" s="73">
        <f>Herrdubbel3!N249</f>
        <v>0</v>
      </c>
      <c r="P85" s="73">
        <f>Herrdubbel3!O249</f>
        <v>0</v>
      </c>
      <c r="Q85" s="113"/>
    </row>
    <row r="86" spans="1:17" ht="15.6" x14ac:dyDescent="0.3">
      <c r="A86" s="16">
        <f t="shared" si="1"/>
        <v>83</v>
      </c>
      <c r="B86" s="9" t="str">
        <f>Herrdubbel3!A252</f>
        <v>0/0</v>
      </c>
      <c r="C86" s="9">
        <f>Herrdubbel3!B252</f>
        <v>0</v>
      </c>
      <c r="D86" s="16">
        <f>Herrdubbel3!C252</f>
        <v>0</v>
      </c>
      <c r="E86" s="16">
        <f>Herrdubbel3!D252</f>
        <v>0</v>
      </c>
      <c r="F86" s="16">
        <f>Herrdubbel3!E252</f>
        <v>0</v>
      </c>
      <c r="G86" s="16">
        <f>Herrdubbel3!F252</f>
        <v>0</v>
      </c>
      <c r="H86" s="16">
        <f>Herrdubbel3!G252</f>
        <v>0</v>
      </c>
      <c r="I86" s="73">
        <f>Herrdubbel3!H252</f>
        <v>0</v>
      </c>
      <c r="J86" s="16">
        <f>Herrdubbel3!I252</f>
        <v>0</v>
      </c>
      <c r="K86" s="16">
        <f>Herrdubbel3!J252</f>
        <v>0</v>
      </c>
      <c r="L86" s="16">
        <f>Herrdubbel3!K252</f>
        <v>0</v>
      </c>
      <c r="M86" s="16">
        <f>Herrdubbel3!L252</f>
        <v>0</v>
      </c>
      <c r="N86" s="16">
        <f>Herrdubbel3!M252</f>
        <v>0</v>
      </c>
      <c r="O86" s="73">
        <f>Herrdubbel3!N252</f>
        <v>0</v>
      </c>
      <c r="P86" s="73">
        <f>Herrdubbel3!O252</f>
        <v>0</v>
      </c>
      <c r="Q86" s="113"/>
    </row>
    <row r="87" spans="1:17" ht="15.6" x14ac:dyDescent="0.3">
      <c r="A87" s="16">
        <f t="shared" si="1"/>
        <v>84</v>
      </c>
      <c r="B87" s="9" t="str">
        <f>Herrdubbel3!A255</f>
        <v>0/0</v>
      </c>
      <c r="C87" s="9">
        <f>Herrdubbel3!B255</f>
        <v>0</v>
      </c>
      <c r="D87" s="16">
        <f>Herrdubbel3!C255</f>
        <v>0</v>
      </c>
      <c r="E87" s="16">
        <f>Herrdubbel3!D255</f>
        <v>0</v>
      </c>
      <c r="F87" s="16">
        <f>Herrdubbel3!E255</f>
        <v>0</v>
      </c>
      <c r="G87" s="16">
        <f>Herrdubbel3!F255</f>
        <v>0</v>
      </c>
      <c r="H87" s="16">
        <f>Herrdubbel3!G255</f>
        <v>0</v>
      </c>
      <c r="I87" s="73">
        <f>Herrdubbel3!H255</f>
        <v>0</v>
      </c>
      <c r="J87" s="16">
        <f>Herrdubbel3!I255</f>
        <v>0</v>
      </c>
      <c r="K87" s="16">
        <f>Herrdubbel3!J255</f>
        <v>0</v>
      </c>
      <c r="L87" s="16">
        <f>Herrdubbel3!K255</f>
        <v>0</v>
      </c>
      <c r="M87" s="16">
        <f>Herrdubbel3!L255</f>
        <v>0</v>
      </c>
      <c r="N87" s="16">
        <f>Herrdubbel3!M255</f>
        <v>0</v>
      </c>
      <c r="O87" s="73">
        <f>Herrdubbel3!N255</f>
        <v>0</v>
      </c>
      <c r="P87" s="73">
        <f>Herrdubbel3!O255</f>
        <v>0</v>
      </c>
      <c r="Q87" s="113"/>
    </row>
    <row r="88" spans="1:17" ht="15.6" x14ac:dyDescent="0.3">
      <c r="A88" s="16">
        <f t="shared" si="1"/>
        <v>85</v>
      </c>
      <c r="B88" s="9" t="str">
        <f>Herrdubbel3!A258</f>
        <v>0/0</v>
      </c>
      <c r="C88" s="9">
        <f>Herrdubbel3!B258</f>
        <v>0</v>
      </c>
      <c r="D88" s="16">
        <f>Herrdubbel3!C258</f>
        <v>0</v>
      </c>
      <c r="E88" s="16">
        <f>Herrdubbel3!D258</f>
        <v>0</v>
      </c>
      <c r="F88" s="16">
        <f>Herrdubbel3!E258</f>
        <v>0</v>
      </c>
      <c r="G88" s="16">
        <f>Herrdubbel3!F258</f>
        <v>0</v>
      </c>
      <c r="H88" s="16">
        <f>Herrdubbel3!G258</f>
        <v>0</v>
      </c>
      <c r="I88" s="73">
        <f>Herrdubbel3!H258</f>
        <v>0</v>
      </c>
      <c r="J88" s="16">
        <f>Herrdubbel3!I258</f>
        <v>0</v>
      </c>
      <c r="K88" s="16">
        <f>Herrdubbel3!J258</f>
        <v>0</v>
      </c>
      <c r="L88" s="16">
        <f>Herrdubbel3!K258</f>
        <v>0</v>
      </c>
      <c r="M88" s="16">
        <f>Herrdubbel3!L258</f>
        <v>0</v>
      </c>
      <c r="N88" s="16">
        <f>Herrdubbel3!M258</f>
        <v>0</v>
      </c>
      <c r="O88" s="73">
        <f>Herrdubbel3!N258</f>
        <v>0</v>
      </c>
      <c r="P88" s="73">
        <f>Herrdubbel3!O258</f>
        <v>0</v>
      </c>
      <c r="Q88" s="113"/>
    </row>
    <row r="89" spans="1:17" ht="15.6" x14ac:dyDescent="0.3">
      <c r="A89" s="16">
        <f t="shared" si="1"/>
        <v>86</v>
      </c>
      <c r="B89" s="9" t="str">
        <f>Herrdubbel3!A261</f>
        <v>0/0</v>
      </c>
      <c r="C89" s="9">
        <f>Herrdubbel3!B261</f>
        <v>0</v>
      </c>
      <c r="D89" s="16">
        <f>Herrdubbel3!C261</f>
        <v>0</v>
      </c>
      <c r="E89" s="16">
        <f>Herrdubbel3!D261</f>
        <v>0</v>
      </c>
      <c r="F89" s="16">
        <f>Herrdubbel3!E261</f>
        <v>0</v>
      </c>
      <c r="G89" s="16">
        <f>Herrdubbel3!F261</f>
        <v>0</v>
      </c>
      <c r="H89" s="16">
        <f>Herrdubbel3!G261</f>
        <v>0</v>
      </c>
      <c r="I89" s="73">
        <f>Herrdubbel3!H261</f>
        <v>0</v>
      </c>
      <c r="J89" s="16">
        <f>Herrdubbel3!I261</f>
        <v>0</v>
      </c>
      <c r="K89" s="16">
        <f>Herrdubbel3!J261</f>
        <v>0</v>
      </c>
      <c r="L89" s="16">
        <f>Herrdubbel3!K261</f>
        <v>0</v>
      </c>
      <c r="M89" s="16">
        <f>Herrdubbel3!L261</f>
        <v>0</v>
      </c>
      <c r="N89" s="16">
        <f>Herrdubbel3!M261</f>
        <v>0</v>
      </c>
      <c r="O89" s="73">
        <f>Herrdubbel3!N261</f>
        <v>0</v>
      </c>
      <c r="P89" s="73">
        <f>Herrdubbel3!O261</f>
        <v>0</v>
      </c>
      <c r="Q89" s="113"/>
    </row>
    <row r="90" spans="1:17" ht="15.6" x14ac:dyDescent="0.3">
      <c r="A90" s="16">
        <f t="shared" si="1"/>
        <v>87</v>
      </c>
      <c r="B90" s="9" t="str">
        <f>Herrdubbel3!A264</f>
        <v>0/0</v>
      </c>
      <c r="C90" s="9">
        <f>Herrdubbel3!B264</f>
        <v>0</v>
      </c>
      <c r="D90" s="16">
        <f>Herrdubbel3!C264</f>
        <v>0</v>
      </c>
      <c r="E90" s="16">
        <f>Herrdubbel3!D264</f>
        <v>0</v>
      </c>
      <c r="F90" s="16">
        <f>Herrdubbel3!E264</f>
        <v>0</v>
      </c>
      <c r="G90" s="16">
        <f>Herrdubbel3!F264</f>
        <v>0</v>
      </c>
      <c r="H90" s="16">
        <f>Herrdubbel3!G264</f>
        <v>0</v>
      </c>
      <c r="I90" s="73">
        <f>Herrdubbel3!H264</f>
        <v>0</v>
      </c>
      <c r="J90" s="16">
        <f>Herrdubbel3!I264</f>
        <v>0</v>
      </c>
      <c r="K90" s="16">
        <f>Herrdubbel3!J264</f>
        <v>0</v>
      </c>
      <c r="L90" s="16">
        <f>Herrdubbel3!K264</f>
        <v>0</v>
      </c>
      <c r="M90" s="16">
        <f>Herrdubbel3!L264</f>
        <v>0</v>
      </c>
      <c r="N90" s="16">
        <f>Herrdubbel3!M264</f>
        <v>0</v>
      </c>
      <c r="O90" s="73">
        <f>Herrdubbel3!N264</f>
        <v>0</v>
      </c>
      <c r="P90" s="73">
        <f>Herrdubbel3!O264</f>
        <v>0</v>
      </c>
      <c r="Q90" s="113"/>
    </row>
    <row r="91" spans="1:17" ht="15.6" x14ac:dyDescent="0.3">
      <c r="A91" s="16">
        <f t="shared" si="1"/>
        <v>88</v>
      </c>
      <c r="B91" s="9" t="str">
        <f>Herrdubbel3!A267</f>
        <v>0/0</v>
      </c>
      <c r="C91" s="9">
        <f>Herrdubbel3!B267</f>
        <v>0</v>
      </c>
      <c r="D91" s="16">
        <f>Herrdubbel3!C267</f>
        <v>0</v>
      </c>
      <c r="E91" s="16">
        <f>Herrdubbel3!D267</f>
        <v>0</v>
      </c>
      <c r="F91" s="16">
        <f>Herrdubbel3!E267</f>
        <v>0</v>
      </c>
      <c r="G91" s="16">
        <f>Herrdubbel3!F267</f>
        <v>0</v>
      </c>
      <c r="H91" s="16">
        <f>Herrdubbel3!G267</f>
        <v>0</v>
      </c>
      <c r="I91" s="73">
        <f>Herrdubbel3!H267</f>
        <v>0</v>
      </c>
      <c r="J91" s="16">
        <f>Herrdubbel3!I267</f>
        <v>0</v>
      </c>
      <c r="K91" s="16">
        <f>Herrdubbel3!J267</f>
        <v>0</v>
      </c>
      <c r="L91" s="16">
        <f>Herrdubbel3!K267</f>
        <v>0</v>
      </c>
      <c r="M91" s="16">
        <f>Herrdubbel3!L267</f>
        <v>0</v>
      </c>
      <c r="N91" s="16">
        <f>Herrdubbel3!M267</f>
        <v>0</v>
      </c>
      <c r="O91" s="73">
        <f>Herrdubbel3!N267</f>
        <v>0</v>
      </c>
      <c r="P91" s="73">
        <f>Herrdubbel3!O267</f>
        <v>0</v>
      </c>
      <c r="Q91" s="113"/>
    </row>
    <row r="92" spans="1:17" ht="15.6" x14ac:dyDescent="0.3">
      <c r="A92" s="16">
        <f t="shared" si="1"/>
        <v>89</v>
      </c>
      <c r="B92" s="9" t="str">
        <f>Herrdubbel3!A270</f>
        <v>0/0</v>
      </c>
      <c r="C92" s="9">
        <f>Herrdubbel3!B270</f>
        <v>0</v>
      </c>
      <c r="D92" s="16">
        <f>Herrdubbel3!C270</f>
        <v>0</v>
      </c>
      <c r="E92" s="16">
        <f>Herrdubbel3!D270</f>
        <v>0</v>
      </c>
      <c r="F92" s="16">
        <f>Herrdubbel3!E270</f>
        <v>0</v>
      </c>
      <c r="G92" s="16">
        <f>Herrdubbel3!F270</f>
        <v>0</v>
      </c>
      <c r="H92" s="16">
        <f>Herrdubbel3!G270</f>
        <v>0</v>
      </c>
      <c r="I92" s="73">
        <f>Herrdubbel3!H270</f>
        <v>0</v>
      </c>
      <c r="J92" s="16">
        <f>Herrdubbel3!I270</f>
        <v>0</v>
      </c>
      <c r="K92" s="16">
        <f>Herrdubbel3!J270</f>
        <v>0</v>
      </c>
      <c r="L92" s="16">
        <f>Herrdubbel3!K270</f>
        <v>0</v>
      </c>
      <c r="M92" s="16">
        <f>Herrdubbel3!L270</f>
        <v>0</v>
      </c>
      <c r="N92" s="16">
        <f>Herrdubbel3!M270</f>
        <v>0</v>
      </c>
      <c r="O92" s="73">
        <f>Herrdubbel3!N270</f>
        <v>0</v>
      </c>
      <c r="P92" s="73">
        <f>Herrdubbel3!O270</f>
        <v>0</v>
      </c>
      <c r="Q92" s="113"/>
    </row>
    <row r="93" spans="1:17" ht="15.6" x14ac:dyDescent="0.3">
      <c r="A93" s="16">
        <f t="shared" si="1"/>
        <v>90</v>
      </c>
      <c r="B93" s="9" t="str">
        <f>Herrdubbel3!A273</f>
        <v>0/0</v>
      </c>
      <c r="C93" s="9">
        <f>Herrdubbel3!B273</f>
        <v>0</v>
      </c>
      <c r="D93" s="16">
        <f>Herrdubbel3!C273</f>
        <v>0</v>
      </c>
      <c r="E93" s="16">
        <f>Herrdubbel3!D273</f>
        <v>0</v>
      </c>
      <c r="F93" s="16">
        <f>Herrdubbel3!E273</f>
        <v>0</v>
      </c>
      <c r="G93" s="16">
        <f>Herrdubbel3!F273</f>
        <v>0</v>
      </c>
      <c r="H93" s="16">
        <f>Herrdubbel3!G273</f>
        <v>0</v>
      </c>
      <c r="I93" s="73">
        <f>Herrdubbel3!H273</f>
        <v>0</v>
      </c>
      <c r="J93" s="16">
        <f>Herrdubbel3!I273</f>
        <v>0</v>
      </c>
      <c r="K93" s="16">
        <f>Herrdubbel3!J273</f>
        <v>0</v>
      </c>
      <c r="L93" s="16">
        <f>Herrdubbel3!K273</f>
        <v>0</v>
      </c>
      <c r="M93" s="16">
        <f>Herrdubbel3!L273</f>
        <v>0</v>
      </c>
      <c r="N93" s="16">
        <f>Herrdubbel3!M273</f>
        <v>0</v>
      </c>
      <c r="O93" s="73">
        <f>Herrdubbel3!N273</f>
        <v>0</v>
      </c>
      <c r="P93" s="73">
        <f>Herrdubbel3!O273</f>
        <v>0</v>
      </c>
      <c r="Q93" s="113"/>
    </row>
    <row r="94" spans="1:17" ht="15.6" x14ac:dyDescent="0.3">
      <c r="A94" s="16">
        <f t="shared" si="1"/>
        <v>91</v>
      </c>
      <c r="B94" s="9" t="str">
        <f>Herrdubbel3!A276</f>
        <v>0/0</v>
      </c>
      <c r="C94" s="9">
        <f>Herrdubbel3!B276</f>
        <v>0</v>
      </c>
      <c r="D94" s="16">
        <f>Herrdubbel3!C276</f>
        <v>0</v>
      </c>
      <c r="E94" s="16">
        <f>Herrdubbel3!D276</f>
        <v>0</v>
      </c>
      <c r="F94" s="16">
        <f>Herrdubbel3!E276</f>
        <v>0</v>
      </c>
      <c r="G94" s="16">
        <f>Herrdubbel3!F276</f>
        <v>0</v>
      </c>
      <c r="H94" s="16">
        <f>Herrdubbel3!G276</f>
        <v>0</v>
      </c>
      <c r="I94" s="73">
        <f>Herrdubbel3!H276</f>
        <v>0</v>
      </c>
      <c r="J94" s="16">
        <f>Herrdubbel3!I276</f>
        <v>0</v>
      </c>
      <c r="K94" s="16">
        <f>Herrdubbel3!J276</f>
        <v>0</v>
      </c>
      <c r="L94" s="16">
        <f>Herrdubbel3!K276</f>
        <v>0</v>
      </c>
      <c r="M94" s="16">
        <f>Herrdubbel3!L276</f>
        <v>0</v>
      </c>
      <c r="N94" s="16">
        <f>Herrdubbel3!M276</f>
        <v>0</v>
      </c>
      <c r="O94" s="73">
        <f>Herrdubbel3!N276</f>
        <v>0</v>
      </c>
      <c r="P94" s="73">
        <f>Herrdubbel3!O276</f>
        <v>0</v>
      </c>
      <c r="Q94" s="113"/>
    </row>
    <row r="95" spans="1:17" ht="15.6" x14ac:dyDescent="0.3">
      <c r="A95" s="16">
        <f t="shared" si="1"/>
        <v>92</v>
      </c>
      <c r="B95" s="9" t="str">
        <f>Herrdubbel3!A279</f>
        <v>0/0</v>
      </c>
      <c r="C95" s="9">
        <f>Herrdubbel3!B279</f>
        <v>0</v>
      </c>
      <c r="D95" s="16">
        <f>Herrdubbel3!C279</f>
        <v>0</v>
      </c>
      <c r="E95" s="16">
        <f>Herrdubbel3!D279</f>
        <v>0</v>
      </c>
      <c r="F95" s="16">
        <f>Herrdubbel3!E279</f>
        <v>0</v>
      </c>
      <c r="G95" s="16">
        <f>Herrdubbel3!F279</f>
        <v>0</v>
      </c>
      <c r="H95" s="16">
        <f>Herrdubbel3!G279</f>
        <v>0</v>
      </c>
      <c r="I95" s="73">
        <f>Herrdubbel3!H279</f>
        <v>0</v>
      </c>
      <c r="J95" s="16">
        <f>Herrdubbel3!I279</f>
        <v>0</v>
      </c>
      <c r="K95" s="16">
        <f>Herrdubbel3!J279</f>
        <v>0</v>
      </c>
      <c r="L95" s="16">
        <f>Herrdubbel3!K279</f>
        <v>0</v>
      </c>
      <c r="M95" s="16">
        <f>Herrdubbel3!L279</f>
        <v>0</v>
      </c>
      <c r="N95" s="16">
        <f>Herrdubbel3!M279</f>
        <v>0</v>
      </c>
      <c r="O95" s="73">
        <f>Herrdubbel3!N279</f>
        <v>0</v>
      </c>
      <c r="P95" s="73">
        <f>Herrdubbel3!O279</f>
        <v>0</v>
      </c>
      <c r="Q95" s="113"/>
    </row>
    <row r="96" spans="1:17" ht="15.6" x14ac:dyDescent="0.3">
      <c r="A96" s="16">
        <f t="shared" si="1"/>
        <v>93</v>
      </c>
      <c r="B96" s="9" t="str">
        <f>Herrdubbel3!A282</f>
        <v>0/0</v>
      </c>
      <c r="C96" s="9">
        <f>Herrdubbel3!B282</f>
        <v>0</v>
      </c>
      <c r="D96" s="16">
        <f>Herrdubbel3!C282</f>
        <v>0</v>
      </c>
      <c r="E96" s="16">
        <f>Herrdubbel3!D282</f>
        <v>0</v>
      </c>
      <c r="F96" s="16">
        <f>Herrdubbel3!E282</f>
        <v>0</v>
      </c>
      <c r="G96" s="16">
        <f>Herrdubbel3!F282</f>
        <v>0</v>
      </c>
      <c r="H96" s="16">
        <f>Herrdubbel3!G282</f>
        <v>0</v>
      </c>
      <c r="I96" s="73">
        <f>Herrdubbel3!H282</f>
        <v>0</v>
      </c>
      <c r="J96" s="16">
        <f>Herrdubbel3!I282</f>
        <v>0</v>
      </c>
      <c r="K96" s="16">
        <f>Herrdubbel3!J282</f>
        <v>0</v>
      </c>
      <c r="L96" s="16">
        <f>Herrdubbel3!K282</f>
        <v>0</v>
      </c>
      <c r="M96" s="16">
        <f>Herrdubbel3!L282</f>
        <v>0</v>
      </c>
      <c r="N96" s="16">
        <f>Herrdubbel3!M282</f>
        <v>0</v>
      </c>
      <c r="O96" s="73">
        <f>Herrdubbel3!N282</f>
        <v>0</v>
      </c>
      <c r="P96" s="73">
        <f>Herrdubbel3!O282</f>
        <v>0</v>
      </c>
      <c r="Q96" s="113"/>
    </row>
    <row r="97" spans="1:17" ht="15.6" x14ac:dyDescent="0.3">
      <c r="A97" s="16">
        <f t="shared" si="1"/>
        <v>94</v>
      </c>
      <c r="B97" s="9" t="str">
        <f>Herrdubbel3!A285</f>
        <v>0/0</v>
      </c>
      <c r="C97" s="9">
        <f>Herrdubbel3!B285</f>
        <v>0</v>
      </c>
      <c r="D97" s="16">
        <f>Herrdubbel3!C285</f>
        <v>0</v>
      </c>
      <c r="E97" s="16">
        <f>Herrdubbel3!D285</f>
        <v>0</v>
      </c>
      <c r="F97" s="16">
        <f>Herrdubbel3!E285</f>
        <v>0</v>
      </c>
      <c r="G97" s="16">
        <f>Herrdubbel3!F285</f>
        <v>0</v>
      </c>
      <c r="H97" s="16">
        <f>Herrdubbel3!G285</f>
        <v>0</v>
      </c>
      <c r="I97" s="73">
        <f>Herrdubbel3!H285</f>
        <v>0</v>
      </c>
      <c r="J97" s="16">
        <f>Herrdubbel3!I285</f>
        <v>0</v>
      </c>
      <c r="K97" s="16">
        <f>Herrdubbel3!J285</f>
        <v>0</v>
      </c>
      <c r="L97" s="16">
        <f>Herrdubbel3!K285</f>
        <v>0</v>
      </c>
      <c r="M97" s="16">
        <f>Herrdubbel3!L285</f>
        <v>0</v>
      </c>
      <c r="N97" s="16">
        <f>Herrdubbel3!M285</f>
        <v>0</v>
      </c>
      <c r="O97" s="73">
        <f>Herrdubbel3!N285</f>
        <v>0</v>
      </c>
      <c r="P97" s="73">
        <f>Herrdubbel3!O285</f>
        <v>0</v>
      </c>
      <c r="Q97" s="113"/>
    </row>
    <row r="98" spans="1:17" ht="15.6" x14ac:dyDescent="0.3">
      <c r="A98" s="16">
        <f t="shared" si="1"/>
        <v>95</v>
      </c>
      <c r="B98" s="9" t="str">
        <f>Herrdubbel3!A288</f>
        <v>0/0</v>
      </c>
      <c r="C98" s="9">
        <f>Herrdubbel3!B288</f>
        <v>0</v>
      </c>
      <c r="D98" s="16">
        <f>Herrdubbel3!C288</f>
        <v>0</v>
      </c>
      <c r="E98" s="16">
        <f>Herrdubbel3!D288</f>
        <v>0</v>
      </c>
      <c r="F98" s="16">
        <f>Herrdubbel3!E288</f>
        <v>0</v>
      </c>
      <c r="G98" s="16">
        <f>Herrdubbel3!F288</f>
        <v>0</v>
      </c>
      <c r="H98" s="16">
        <f>Herrdubbel3!G288</f>
        <v>0</v>
      </c>
      <c r="I98" s="73">
        <f>Herrdubbel3!H288</f>
        <v>0</v>
      </c>
      <c r="J98" s="16">
        <f>Herrdubbel3!I288</f>
        <v>0</v>
      </c>
      <c r="K98" s="16">
        <f>Herrdubbel3!J288</f>
        <v>0</v>
      </c>
      <c r="L98" s="16">
        <f>Herrdubbel3!K288</f>
        <v>0</v>
      </c>
      <c r="M98" s="16">
        <f>Herrdubbel3!L288</f>
        <v>0</v>
      </c>
      <c r="N98" s="16">
        <f>Herrdubbel3!M288</f>
        <v>0</v>
      </c>
      <c r="O98" s="73">
        <f>Herrdubbel3!N288</f>
        <v>0</v>
      </c>
      <c r="P98" s="73">
        <f>Herrdubbel3!O288</f>
        <v>0</v>
      </c>
      <c r="Q98" s="113"/>
    </row>
    <row r="99" spans="1:17" ht="15.6" x14ac:dyDescent="0.3">
      <c r="A99" s="16">
        <f t="shared" si="1"/>
        <v>96</v>
      </c>
      <c r="B99" s="9" t="str">
        <f>Herrdubbel3!A291</f>
        <v>0/0</v>
      </c>
      <c r="C99" s="9">
        <f>Herrdubbel3!B291</f>
        <v>0</v>
      </c>
      <c r="D99" s="16">
        <f>Herrdubbel3!C291</f>
        <v>0</v>
      </c>
      <c r="E99" s="16">
        <f>Herrdubbel3!D291</f>
        <v>0</v>
      </c>
      <c r="F99" s="16">
        <f>Herrdubbel3!E291</f>
        <v>0</v>
      </c>
      <c r="G99" s="16">
        <f>Herrdubbel3!F291</f>
        <v>0</v>
      </c>
      <c r="H99" s="16">
        <f>Herrdubbel3!G291</f>
        <v>0</v>
      </c>
      <c r="I99" s="73">
        <f>Herrdubbel3!H291</f>
        <v>0</v>
      </c>
      <c r="J99" s="16">
        <f>Herrdubbel3!I291</f>
        <v>0</v>
      </c>
      <c r="K99" s="16">
        <f>Herrdubbel3!J291</f>
        <v>0</v>
      </c>
      <c r="L99" s="16">
        <f>Herrdubbel3!K291</f>
        <v>0</v>
      </c>
      <c r="M99" s="16">
        <f>Herrdubbel3!L291</f>
        <v>0</v>
      </c>
      <c r="N99" s="16">
        <f>Herrdubbel3!M291</f>
        <v>0</v>
      </c>
      <c r="O99" s="73">
        <f>Herrdubbel3!N291</f>
        <v>0</v>
      </c>
      <c r="P99" s="73">
        <f>Herrdubbel3!O291</f>
        <v>0</v>
      </c>
      <c r="Q99" s="113"/>
    </row>
    <row r="100" spans="1:17" ht="15.6" x14ac:dyDescent="0.3">
      <c r="A100" s="16">
        <f t="shared" si="1"/>
        <v>97</v>
      </c>
      <c r="B100" s="9" t="str">
        <f>Herrdubbel3!A294</f>
        <v>0/0</v>
      </c>
      <c r="C100" s="9">
        <f>Herrdubbel3!B294</f>
        <v>0</v>
      </c>
      <c r="D100" s="16">
        <f>Herrdubbel3!C294</f>
        <v>0</v>
      </c>
      <c r="E100" s="16">
        <f>Herrdubbel3!D294</f>
        <v>0</v>
      </c>
      <c r="F100" s="16">
        <f>Herrdubbel3!E294</f>
        <v>0</v>
      </c>
      <c r="G100" s="16">
        <f>Herrdubbel3!F294</f>
        <v>0</v>
      </c>
      <c r="H100" s="16">
        <f>Herrdubbel3!G294</f>
        <v>0</v>
      </c>
      <c r="I100" s="73">
        <f>Herrdubbel3!H294</f>
        <v>0</v>
      </c>
      <c r="J100" s="16">
        <f>Herrdubbel3!I294</f>
        <v>0</v>
      </c>
      <c r="K100" s="16">
        <f>Herrdubbel3!J294</f>
        <v>0</v>
      </c>
      <c r="L100" s="16">
        <f>Herrdubbel3!K294</f>
        <v>0</v>
      </c>
      <c r="M100" s="16">
        <f>Herrdubbel3!L294</f>
        <v>0</v>
      </c>
      <c r="N100" s="16">
        <f>Herrdubbel3!M294</f>
        <v>0</v>
      </c>
      <c r="O100" s="73">
        <f>Herrdubbel3!N294</f>
        <v>0</v>
      </c>
      <c r="P100" s="73">
        <f>Herrdubbel3!O294</f>
        <v>0</v>
      </c>
      <c r="Q100" s="113"/>
    </row>
    <row r="101" spans="1:17" ht="15.6" x14ac:dyDescent="0.3">
      <c r="A101" s="16">
        <f t="shared" si="1"/>
        <v>98</v>
      </c>
      <c r="B101" s="9" t="str">
        <f>Herrdubbel3!A297</f>
        <v>0/0</v>
      </c>
      <c r="C101" s="9">
        <f>Herrdubbel3!B297</f>
        <v>0</v>
      </c>
      <c r="D101" s="16">
        <f>Herrdubbel3!C297</f>
        <v>0</v>
      </c>
      <c r="E101" s="16">
        <f>Herrdubbel3!D297</f>
        <v>0</v>
      </c>
      <c r="F101" s="16">
        <f>Herrdubbel3!E297</f>
        <v>0</v>
      </c>
      <c r="G101" s="16">
        <f>Herrdubbel3!F297</f>
        <v>0</v>
      </c>
      <c r="H101" s="16">
        <f>Herrdubbel3!G297</f>
        <v>0</v>
      </c>
      <c r="I101" s="73">
        <f>Herrdubbel3!H297</f>
        <v>0</v>
      </c>
      <c r="J101" s="16">
        <f>Herrdubbel3!I297</f>
        <v>0</v>
      </c>
      <c r="K101" s="16">
        <f>Herrdubbel3!J297</f>
        <v>0</v>
      </c>
      <c r="L101" s="16">
        <f>Herrdubbel3!K297</f>
        <v>0</v>
      </c>
      <c r="M101" s="16">
        <f>Herrdubbel3!L297</f>
        <v>0</v>
      </c>
      <c r="N101" s="16">
        <f>Herrdubbel3!M297</f>
        <v>0</v>
      </c>
      <c r="O101" s="73">
        <f>Herrdubbel3!N297</f>
        <v>0</v>
      </c>
      <c r="P101" s="73">
        <f>Herrdubbel3!O297</f>
        <v>0</v>
      </c>
      <c r="Q101" s="113"/>
    </row>
    <row r="102" spans="1:17" ht="15.6" x14ac:dyDescent="0.3">
      <c r="A102" s="16">
        <f t="shared" si="1"/>
        <v>99</v>
      </c>
      <c r="B102" s="9" t="str">
        <f>Herrdubbel3!A300</f>
        <v>0/0</v>
      </c>
      <c r="C102" s="9">
        <f>Herrdubbel3!B300</f>
        <v>0</v>
      </c>
      <c r="D102" s="16">
        <f>Herrdubbel3!C300</f>
        <v>0</v>
      </c>
      <c r="E102" s="16">
        <f>Herrdubbel3!D300</f>
        <v>0</v>
      </c>
      <c r="F102" s="16">
        <f>Herrdubbel3!E300</f>
        <v>0</v>
      </c>
      <c r="G102" s="16">
        <f>Herrdubbel3!F300</f>
        <v>0</v>
      </c>
      <c r="H102" s="16">
        <f>Herrdubbel3!G300</f>
        <v>0</v>
      </c>
      <c r="I102" s="73">
        <f>Herrdubbel3!H300</f>
        <v>0</v>
      </c>
      <c r="J102" s="16">
        <f>Herrdubbel3!I300</f>
        <v>0</v>
      </c>
      <c r="K102" s="16">
        <f>Herrdubbel3!J300</f>
        <v>0</v>
      </c>
      <c r="L102" s="16">
        <f>Herrdubbel3!K300</f>
        <v>0</v>
      </c>
      <c r="M102" s="16">
        <f>Herrdubbel3!L300</f>
        <v>0</v>
      </c>
      <c r="N102" s="16">
        <f>Herrdubbel3!M300</f>
        <v>0</v>
      </c>
      <c r="O102" s="73">
        <f>Herrdubbel3!N300</f>
        <v>0</v>
      </c>
      <c r="P102" s="73">
        <f>Herrdubbel3!O300</f>
        <v>0</v>
      </c>
      <c r="Q102" s="113"/>
    </row>
    <row r="103" spans="1:17" ht="15.6" x14ac:dyDescent="0.3">
      <c r="A103" s="16">
        <f t="shared" si="1"/>
        <v>100</v>
      </c>
      <c r="B103" s="9" t="str">
        <f>Herrdubbel3!A303</f>
        <v>0/0</v>
      </c>
      <c r="C103" s="9">
        <f>Herrdubbel3!B303</f>
        <v>0</v>
      </c>
      <c r="D103" s="16">
        <f>Herrdubbel3!C303</f>
        <v>0</v>
      </c>
      <c r="E103" s="16">
        <f>Herrdubbel3!D303</f>
        <v>0</v>
      </c>
      <c r="F103" s="16">
        <f>Herrdubbel3!E303</f>
        <v>0</v>
      </c>
      <c r="G103" s="16">
        <f>Herrdubbel3!F303</f>
        <v>0</v>
      </c>
      <c r="H103" s="16">
        <f>Herrdubbel3!G303</f>
        <v>0</v>
      </c>
      <c r="I103" s="73">
        <f>Herrdubbel3!H303</f>
        <v>0</v>
      </c>
      <c r="J103" s="16">
        <f>Herrdubbel3!I303</f>
        <v>0</v>
      </c>
      <c r="K103" s="16">
        <f>Herrdubbel3!J303</f>
        <v>0</v>
      </c>
      <c r="L103" s="16">
        <f>Herrdubbel3!K303</f>
        <v>0</v>
      </c>
      <c r="M103" s="16">
        <f>Herrdubbel3!L303</f>
        <v>0</v>
      </c>
      <c r="N103" s="16">
        <f>Herrdubbel3!M303</f>
        <v>0</v>
      </c>
      <c r="O103" s="73">
        <f>Herrdubbel3!N303</f>
        <v>0</v>
      </c>
      <c r="P103" s="73">
        <f>Herrdubbel3!O303</f>
        <v>0</v>
      </c>
      <c r="Q103" s="113"/>
    </row>
  </sheetData>
  <sortState xmlns:xlrd2="http://schemas.microsoft.com/office/spreadsheetml/2017/richdata2" ref="B4:Q103">
    <sortCondition descending="1" ref="P4:P103"/>
    <sortCondition descending="1" ref="Q4:Q103"/>
  </sortState>
  <pageMargins left="0.7" right="0.7" top="0.75" bottom="0.75" header="0.3" footer="0.3"/>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C96AF-DD2B-4FB7-A655-4719FC03AFB9}">
  <sheetPr codeName="Blad36">
    <tabColor indexed="13"/>
  </sheetPr>
  <dimension ref="A1:X103"/>
  <sheetViews>
    <sheetView workbookViewId="0">
      <selection activeCell="B4" sqref="B4:Q103"/>
    </sheetView>
  </sheetViews>
  <sheetFormatPr defaultRowHeight="13.2" x14ac:dyDescent="0.25"/>
  <cols>
    <col min="1" max="1" width="5.33203125" customWidth="1"/>
    <col min="2" max="2" width="35.33203125" customWidth="1"/>
    <col min="3" max="3" width="13.6640625" customWidth="1"/>
    <col min="4" max="8" width="5" customWidth="1"/>
    <col min="9" max="9" width="7.6640625" customWidth="1"/>
    <col min="10" max="14" width="5" customWidth="1"/>
    <col min="15" max="15" width="7.6640625" customWidth="1"/>
    <col min="16" max="16" width="8" customWidth="1"/>
    <col min="17" max="17" width="4.77734375" customWidth="1"/>
  </cols>
  <sheetData>
    <row r="1" spans="1:24" ht="24.6" x14ac:dyDescent="0.4">
      <c r="A1" s="15"/>
      <c r="B1" s="71" t="s">
        <v>232</v>
      </c>
      <c r="D1" s="4"/>
      <c r="E1" s="4"/>
      <c r="F1" s="4"/>
      <c r="G1" s="4"/>
      <c r="H1" s="4"/>
      <c r="I1" s="5"/>
      <c r="J1" s="4"/>
      <c r="K1" s="4"/>
      <c r="L1" s="4"/>
      <c r="M1" s="4"/>
      <c r="N1" s="4"/>
      <c r="O1" s="5"/>
      <c r="P1" s="5"/>
      <c r="Q1" s="15" t="s">
        <v>238</v>
      </c>
      <c r="T1" s="4"/>
      <c r="X1" s="4"/>
    </row>
    <row r="2" spans="1:24" ht="15.6" x14ac:dyDescent="0.3">
      <c r="A2" s="15"/>
      <c r="B2" s="59"/>
      <c r="C2" s="9"/>
      <c r="D2" s="2" t="s">
        <v>1</v>
      </c>
      <c r="E2" s="2" t="s">
        <v>1</v>
      </c>
      <c r="F2" s="2" t="s">
        <v>1</v>
      </c>
      <c r="G2" s="2" t="s">
        <v>1</v>
      </c>
      <c r="H2" s="2" t="s">
        <v>1</v>
      </c>
      <c r="I2" s="1" t="s">
        <v>2</v>
      </c>
      <c r="J2" s="2" t="s">
        <v>1</v>
      </c>
      <c r="K2" s="2" t="s">
        <v>1</v>
      </c>
      <c r="L2" s="2" t="s">
        <v>1</v>
      </c>
      <c r="M2" s="2" t="s">
        <v>3</v>
      </c>
      <c r="N2" s="2" t="s">
        <v>1</v>
      </c>
      <c r="O2" s="1" t="s">
        <v>2</v>
      </c>
      <c r="P2" s="1"/>
      <c r="Q2" s="109">
        <v>7</v>
      </c>
    </row>
    <row r="3" spans="1:24" ht="15" x14ac:dyDescent="0.25">
      <c r="A3" s="15"/>
      <c r="B3" s="9" t="s">
        <v>5</v>
      </c>
      <c r="C3" s="9" t="s">
        <v>6</v>
      </c>
      <c r="D3" s="1">
        <v>1</v>
      </c>
      <c r="E3" s="1">
        <v>2</v>
      </c>
      <c r="F3" s="1">
        <v>3</v>
      </c>
      <c r="G3" s="1">
        <v>4</v>
      </c>
      <c r="H3" s="1">
        <v>5</v>
      </c>
      <c r="I3" s="3" t="s">
        <v>7</v>
      </c>
      <c r="J3" s="1">
        <v>6</v>
      </c>
      <c r="K3" s="1">
        <v>7</v>
      </c>
      <c r="L3" s="1">
        <v>8</v>
      </c>
      <c r="M3" s="1">
        <v>9</v>
      </c>
      <c r="N3" s="1">
        <v>10</v>
      </c>
      <c r="O3" s="3" t="s">
        <v>8</v>
      </c>
      <c r="P3" s="1" t="s">
        <v>9</v>
      </c>
      <c r="Q3" s="109" t="s">
        <v>239</v>
      </c>
    </row>
    <row r="4" spans="1:24" ht="15.6" x14ac:dyDescent="0.3">
      <c r="A4" s="16">
        <f>IF(B4="0/0",1,1)</f>
        <v>1</v>
      </c>
      <c r="B4" s="40" t="str">
        <f>Damdubbel3!A6</f>
        <v>0/0</v>
      </c>
      <c r="C4" s="37">
        <f>Damdubbel3!B6</f>
        <v>0</v>
      </c>
      <c r="D4" s="16">
        <f>Damdubbel3!C6</f>
        <v>0</v>
      </c>
      <c r="E4" s="16">
        <f>Damdubbel3!D6</f>
        <v>0</v>
      </c>
      <c r="F4" s="16">
        <f>Damdubbel3!E6</f>
        <v>0</v>
      </c>
      <c r="G4" s="16">
        <f>Damdubbel3!F6</f>
        <v>0</v>
      </c>
      <c r="H4" s="16">
        <f>Damdubbel3!G6</f>
        <v>0</v>
      </c>
      <c r="I4" s="73">
        <f>Damdubbel3!H6</f>
        <v>0</v>
      </c>
      <c r="J4" s="16">
        <f>Damdubbel3!I6</f>
        <v>0</v>
      </c>
      <c r="K4" s="16">
        <f>Damdubbel3!J6</f>
        <v>0</v>
      </c>
      <c r="L4" s="16">
        <f>Damdubbel3!K6</f>
        <v>0</v>
      </c>
      <c r="M4" s="16">
        <f>Damdubbel3!L6</f>
        <v>0</v>
      </c>
      <c r="N4" s="16">
        <f>Damdubbel3!M6</f>
        <v>0</v>
      </c>
      <c r="O4" s="73">
        <f>Damdubbel3!N6</f>
        <v>0</v>
      </c>
      <c r="P4" s="73">
        <f>Damdubbel3!O6</f>
        <v>0</v>
      </c>
      <c r="Q4" s="113"/>
      <c r="T4" s="2">
        <f>Inskrivning!$AA$3</f>
        <v>0</v>
      </c>
    </row>
    <row r="5" spans="1:24" ht="15.6" x14ac:dyDescent="0.3">
      <c r="A5" s="16">
        <f>IF(B5="0/0",ROW(2:2),IF(AND(P5=P4,Q5&lt;Q4),ROW(2:2),IF(P5=P4,A4,ROW(2:2))))</f>
        <v>2</v>
      </c>
      <c r="B5" s="40" t="str">
        <f>Damdubbel3!A9</f>
        <v>0/0</v>
      </c>
      <c r="C5" s="37">
        <f>Damdubbel3!B9</f>
        <v>0</v>
      </c>
      <c r="D5" s="16">
        <f>Damdubbel3!C9</f>
        <v>0</v>
      </c>
      <c r="E5" s="16">
        <f>Damdubbel3!D9</f>
        <v>0</v>
      </c>
      <c r="F5" s="16">
        <f>Damdubbel3!E9</f>
        <v>0</v>
      </c>
      <c r="G5" s="16">
        <f>Damdubbel3!F9</f>
        <v>0</v>
      </c>
      <c r="H5" s="16">
        <f>Damdubbel3!G9</f>
        <v>0</v>
      </c>
      <c r="I5" s="73">
        <f>Damdubbel3!H9</f>
        <v>0</v>
      </c>
      <c r="J5" s="16">
        <f>Damdubbel3!I9</f>
        <v>0</v>
      </c>
      <c r="K5" s="16">
        <f>Damdubbel3!J9</f>
        <v>0</v>
      </c>
      <c r="L5" s="16">
        <f>Damdubbel3!K9</f>
        <v>0</v>
      </c>
      <c r="M5" s="16">
        <f>Damdubbel3!L9</f>
        <v>0</v>
      </c>
      <c r="N5" s="16">
        <f>Damdubbel3!M9</f>
        <v>0</v>
      </c>
      <c r="O5" s="73">
        <f>Damdubbel3!N9</f>
        <v>0</v>
      </c>
      <c r="P5" s="73">
        <f>Damdubbel3!O9</f>
        <v>0</v>
      </c>
      <c r="Q5" s="113"/>
    </row>
    <row r="6" spans="1:24" ht="15.6" x14ac:dyDescent="0.3">
      <c r="A6" s="16">
        <f>IF(B6="0/0",ROW(3:3),IF(AND(P6=P5,Q6&lt;Q5),ROW(3:3),IF(P6=P5,A5,ROW(3:3))))</f>
        <v>3</v>
      </c>
      <c r="B6" s="40" t="str">
        <f>Damdubbel3!A12</f>
        <v>0/0</v>
      </c>
      <c r="C6" s="37">
        <f>Damdubbel3!B12</f>
        <v>0</v>
      </c>
      <c r="D6" s="16">
        <f>Damdubbel3!C12</f>
        <v>0</v>
      </c>
      <c r="E6" s="16">
        <f>Damdubbel3!D12</f>
        <v>0</v>
      </c>
      <c r="F6" s="16">
        <f>Damdubbel3!E12</f>
        <v>0</v>
      </c>
      <c r="G6" s="16">
        <f>Damdubbel3!F12</f>
        <v>0</v>
      </c>
      <c r="H6" s="16">
        <f>Damdubbel3!G12</f>
        <v>0</v>
      </c>
      <c r="I6" s="73">
        <f>Damdubbel3!H12</f>
        <v>0</v>
      </c>
      <c r="J6" s="16">
        <f>Damdubbel3!I12</f>
        <v>0</v>
      </c>
      <c r="K6" s="16">
        <f>Damdubbel3!J12</f>
        <v>0</v>
      </c>
      <c r="L6" s="16">
        <f>Damdubbel3!K12</f>
        <v>0</v>
      </c>
      <c r="M6" s="16">
        <f>Damdubbel3!L12</f>
        <v>0</v>
      </c>
      <c r="N6" s="16">
        <f>Damdubbel3!M12</f>
        <v>0</v>
      </c>
      <c r="O6" s="73">
        <f>Damdubbel3!N12</f>
        <v>0</v>
      </c>
      <c r="P6" s="73">
        <f>Damdubbel3!O12</f>
        <v>0</v>
      </c>
      <c r="Q6" s="113"/>
    </row>
    <row r="7" spans="1:24" ht="15.6" x14ac:dyDescent="0.3">
      <c r="A7" s="16">
        <f>IF(B7="0/0",ROW(4:4),IF(AND(P7=P6,Q7&lt;Q6),ROW(4:4),IF(P7=P6,A6,ROW(4:4))))</f>
        <v>4</v>
      </c>
      <c r="B7" s="40" t="str">
        <f>Damdubbel3!A15</f>
        <v>0/0</v>
      </c>
      <c r="C7" s="37">
        <f>Damdubbel3!B15</f>
        <v>0</v>
      </c>
      <c r="D7" s="16">
        <f>Damdubbel3!C15</f>
        <v>0</v>
      </c>
      <c r="E7" s="16">
        <f>Damdubbel3!D15</f>
        <v>0</v>
      </c>
      <c r="F7" s="16">
        <f>Damdubbel3!E15</f>
        <v>0</v>
      </c>
      <c r="G7" s="16">
        <f>Damdubbel3!F15</f>
        <v>0</v>
      </c>
      <c r="H7" s="16">
        <f>Damdubbel3!G15</f>
        <v>0</v>
      </c>
      <c r="I7" s="73">
        <f>Damdubbel3!H15</f>
        <v>0</v>
      </c>
      <c r="J7" s="16">
        <f>Damdubbel3!I15</f>
        <v>0</v>
      </c>
      <c r="K7" s="16">
        <f>Damdubbel3!J15</f>
        <v>0</v>
      </c>
      <c r="L7" s="16">
        <f>Damdubbel3!K15</f>
        <v>0</v>
      </c>
      <c r="M7" s="16">
        <f>Damdubbel3!L15</f>
        <v>0</v>
      </c>
      <c r="N7" s="16">
        <f>Damdubbel3!M15</f>
        <v>0</v>
      </c>
      <c r="O7" s="73">
        <f>Damdubbel3!N15</f>
        <v>0</v>
      </c>
      <c r="P7" s="73">
        <f>Damdubbel3!O15</f>
        <v>0</v>
      </c>
      <c r="Q7" s="113"/>
    </row>
    <row r="8" spans="1:24" ht="15.6" x14ac:dyDescent="0.3">
      <c r="A8" s="16">
        <f>IF(B8="0/0",ROW(5:5),IF(AND(P8=P7,Q8&lt;Q7),ROW(5:5),IF(P8=P7,A7,ROW(5:5))))</f>
        <v>5</v>
      </c>
      <c r="B8" s="9" t="str">
        <f>Damdubbel3!A42</f>
        <v>0/0</v>
      </c>
      <c r="C8" s="9">
        <f>Damdubbel3!B42</f>
        <v>0</v>
      </c>
      <c r="D8" s="16">
        <f>Damdubbel3!C42</f>
        <v>0</v>
      </c>
      <c r="E8" s="16">
        <f>Damdubbel3!D42</f>
        <v>0</v>
      </c>
      <c r="F8" s="16">
        <f>Damdubbel3!E42</f>
        <v>0</v>
      </c>
      <c r="G8" s="16">
        <f>Damdubbel3!F42</f>
        <v>0</v>
      </c>
      <c r="H8" s="16">
        <f>Damdubbel3!G42</f>
        <v>0</v>
      </c>
      <c r="I8" s="73">
        <f>Damdubbel3!H42</f>
        <v>0</v>
      </c>
      <c r="J8" s="16">
        <f>Damdubbel3!I42</f>
        <v>0</v>
      </c>
      <c r="K8" s="16">
        <f>Damdubbel3!J42</f>
        <v>0</v>
      </c>
      <c r="L8" s="16">
        <f>Damdubbel3!K42</f>
        <v>0</v>
      </c>
      <c r="M8" s="16">
        <f>Damdubbel3!L42</f>
        <v>0</v>
      </c>
      <c r="N8" s="16">
        <f>Damdubbel3!M42</f>
        <v>0</v>
      </c>
      <c r="O8" s="73">
        <f>Damdubbel3!N42</f>
        <v>0</v>
      </c>
      <c r="P8" s="73">
        <f>Damdubbel3!O42</f>
        <v>0</v>
      </c>
      <c r="Q8" s="113"/>
    </row>
    <row r="9" spans="1:24" ht="15.6" x14ac:dyDescent="0.3">
      <c r="A9" s="16">
        <f>IF(B9="0/0",ROW(6:6),IF(AND(P9=P8,Q9&lt;Q8),ROW(6:6),IF(P9=P8,A8,ROW(6:6))))</f>
        <v>6</v>
      </c>
      <c r="B9" s="9" t="str">
        <f>Damdubbel3!A51</f>
        <v>0/0</v>
      </c>
      <c r="C9" s="9">
        <f>Damdubbel3!B51</f>
        <v>0</v>
      </c>
      <c r="D9" s="16">
        <f>Damdubbel3!C51</f>
        <v>0</v>
      </c>
      <c r="E9" s="16">
        <f>Damdubbel3!D51</f>
        <v>0</v>
      </c>
      <c r="F9" s="16">
        <f>Damdubbel3!E51</f>
        <v>0</v>
      </c>
      <c r="G9" s="16">
        <f>Damdubbel3!F51</f>
        <v>0</v>
      </c>
      <c r="H9" s="16">
        <f>Damdubbel3!G51</f>
        <v>0</v>
      </c>
      <c r="I9" s="73">
        <f>Damdubbel3!H51</f>
        <v>0</v>
      </c>
      <c r="J9" s="16">
        <f>Damdubbel3!I51</f>
        <v>0</v>
      </c>
      <c r="K9" s="16">
        <f>Damdubbel3!J51</f>
        <v>0</v>
      </c>
      <c r="L9" s="16">
        <f>Damdubbel3!K51</f>
        <v>0</v>
      </c>
      <c r="M9" s="16">
        <f>Damdubbel3!L51</f>
        <v>0</v>
      </c>
      <c r="N9" s="16">
        <f>Damdubbel3!M51</f>
        <v>0</v>
      </c>
      <c r="O9" s="73">
        <f>Damdubbel3!N51</f>
        <v>0</v>
      </c>
      <c r="P9" s="73">
        <f>Damdubbel3!O51</f>
        <v>0</v>
      </c>
      <c r="Q9" s="113"/>
    </row>
    <row r="10" spans="1:24" ht="15.6" x14ac:dyDescent="0.3">
      <c r="A10" s="16">
        <f>IF(B10="0/0",ROW(7:7),IF(P10=P6,A6,IF(P10=P7,A7,IF(P10=P8,A8,IF(P10=P9,A9,ROW(7:7))))))</f>
        <v>7</v>
      </c>
      <c r="B10" s="40" t="str">
        <f>Damdubbel3!A18</f>
        <v>0/0</v>
      </c>
      <c r="C10" s="37">
        <f>Damdubbel3!B18</f>
        <v>0</v>
      </c>
      <c r="D10" s="16">
        <f>Damdubbel3!C18</f>
        <v>0</v>
      </c>
      <c r="E10" s="16">
        <f>Damdubbel3!D18</f>
        <v>0</v>
      </c>
      <c r="F10" s="16">
        <f>Damdubbel3!E18</f>
        <v>0</v>
      </c>
      <c r="G10" s="16">
        <f>Damdubbel3!F18</f>
        <v>0</v>
      </c>
      <c r="H10" s="16">
        <f>Damdubbel3!G18</f>
        <v>0</v>
      </c>
      <c r="I10" s="73">
        <f>Damdubbel3!H18</f>
        <v>0</v>
      </c>
      <c r="J10" s="16">
        <f>Damdubbel3!I18</f>
        <v>0</v>
      </c>
      <c r="K10" s="16">
        <f>Damdubbel3!J18</f>
        <v>0</v>
      </c>
      <c r="L10" s="16">
        <f>Damdubbel3!K18</f>
        <v>0</v>
      </c>
      <c r="M10" s="16">
        <f>Damdubbel3!L18</f>
        <v>0</v>
      </c>
      <c r="N10" s="16">
        <f>Damdubbel3!M18</f>
        <v>0</v>
      </c>
      <c r="O10" s="73">
        <f>Damdubbel3!N18</f>
        <v>0</v>
      </c>
      <c r="P10" s="73">
        <f>Damdubbel3!O18</f>
        <v>0</v>
      </c>
      <c r="Q10" s="113"/>
    </row>
    <row r="11" spans="1:24" ht="15.6" x14ac:dyDescent="0.3">
      <c r="A11" s="16">
        <f t="shared" ref="A11:A74" si="0">IF(B11="0/0",ROW(8:8),IF(P11=P7,A7,IF(P11=P8,A8,IF(P11=P9,A9,IF(P11=P10,A10,ROW(8:8))))))</f>
        <v>8</v>
      </c>
      <c r="B11" s="9" t="str">
        <f>Damdubbel3!A27</f>
        <v>0/0</v>
      </c>
      <c r="C11" s="9">
        <f>Damdubbel3!B27</f>
        <v>0</v>
      </c>
      <c r="D11" s="16">
        <f>Damdubbel3!C27</f>
        <v>0</v>
      </c>
      <c r="E11" s="16">
        <f>Damdubbel3!D27</f>
        <v>0</v>
      </c>
      <c r="F11" s="16">
        <f>Damdubbel3!E27</f>
        <v>0</v>
      </c>
      <c r="G11" s="16">
        <f>Damdubbel3!F27</f>
        <v>0</v>
      </c>
      <c r="H11" s="16">
        <f>Damdubbel3!G27</f>
        <v>0</v>
      </c>
      <c r="I11" s="73">
        <f>Damdubbel3!H27</f>
        <v>0</v>
      </c>
      <c r="J11" s="16">
        <f>Damdubbel3!I27</f>
        <v>0</v>
      </c>
      <c r="K11" s="16">
        <f>Damdubbel3!J27</f>
        <v>0</v>
      </c>
      <c r="L11" s="16">
        <f>Damdubbel3!K27</f>
        <v>0</v>
      </c>
      <c r="M11" s="16">
        <f>Damdubbel3!L27</f>
        <v>0</v>
      </c>
      <c r="N11" s="16">
        <f>Damdubbel3!M27</f>
        <v>0</v>
      </c>
      <c r="O11" s="73">
        <f>Damdubbel3!N27</f>
        <v>0</v>
      </c>
      <c r="P11" s="73">
        <f>Damdubbel3!O27</f>
        <v>0</v>
      </c>
      <c r="Q11" s="113"/>
    </row>
    <row r="12" spans="1:24" ht="15.6" x14ac:dyDescent="0.3">
      <c r="A12" s="16">
        <f t="shared" si="0"/>
        <v>9</v>
      </c>
      <c r="B12" s="9" t="str">
        <f>Damdubbel3!A39</f>
        <v>0/0</v>
      </c>
      <c r="C12" s="9">
        <f>Damdubbel3!B39</f>
        <v>0</v>
      </c>
      <c r="D12" s="16">
        <f>Damdubbel3!C39</f>
        <v>0</v>
      </c>
      <c r="E12" s="16">
        <f>Damdubbel3!D39</f>
        <v>0</v>
      </c>
      <c r="F12" s="16">
        <f>Damdubbel3!E39</f>
        <v>0</v>
      </c>
      <c r="G12" s="16">
        <f>Damdubbel3!F39</f>
        <v>0</v>
      </c>
      <c r="H12" s="16">
        <f>Damdubbel3!G39</f>
        <v>0</v>
      </c>
      <c r="I12" s="73">
        <f>Damdubbel3!H39</f>
        <v>0</v>
      </c>
      <c r="J12" s="16">
        <f>Damdubbel3!I39</f>
        <v>0</v>
      </c>
      <c r="K12" s="16">
        <f>Damdubbel3!J39</f>
        <v>0</v>
      </c>
      <c r="L12" s="16">
        <f>Damdubbel3!K39</f>
        <v>0</v>
      </c>
      <c r="M12" s="16">
        <f>Damdubbel3!L39</f>
        <v>0</v>
      </c>
      <c r="N12" s="16">
        <f>Damdubbel3!M39</f>
        <v>0</v>
      </c>
      <c r="O12" s="73">
        <f>Damdubbel3!N39</f>
        <v>0</v>
      </c>
      <c r="P12" s="73">
        <f>Damdubbel3!O39</f>
        <v>0</v>
      </c>
      <c r="Q12" s="113"/>
    </row>
    <row r="13" spans="1:24" ht="15.6" x14ac:dyDescent="0.3">
      <c r="A13" s="16">
        <f t="shared" si="0"/>
        <v>10</v>
      </c>
      <c r="B13" s="9" t="str">
        <f>Damdubbel3!A24</f>
        <v>0/0</v>
      </c>
      <c r="C13" s="9">
        <f>Damdubbel3!B24</f>
        <v>0</v>
      </c>
      <c r="D13" s="16">
        <f>Damdubbel3!C24</f>
        <v>0</v>
      </c>
      <c r="E13" s="16">
        <f>Damdubbel3!D24</f>
        <v>0</v>
      </c>
      <c r="F13" s="16">
        <f>Damdubbel3!E24</f>
        <v>0</v>
      </c>
      <c r="G13" s="16">
        <f>Damdubbel3!F24</f>
        <v>0</v>
      </c>
      <c r="H13" s="16">
        <f>Damdubbel3!G24</f>
        <v>0</v>
      </c>
      <c r="I13" s="73">
        <f>Damdubbel3!H24</f>
        <v>0</v>
      </c>
      <c r="J13" s="16">
        <f>Damdubbel3!I24</f>
        <v>0</v>
      </c>
      <c r="K13" s="16">
        <f>Damdubbel3!J24</f>
        <v>0</v>
      </c>
      <c r="L13" s="16">
        <f>Damdubbel3!K24</f>
        <v>0</v>
      </c>
      <c r="M13" s="16">
        <f>Damdubbel3!L24</f>
        <v>0</v>
      </c>
      <c r="N13" s="16">
        <f>Damdubbel3!M24</f>
        <v>0</v>
      </c>
      <c r="O13" s="73">
        <f>Damdubbel3!N24</f>
        <v>0</v>
      </c>
      <c r="P13" s="73">
        <f>Damdubbel3!O24</f>
        <v>0</v>
      </c>
      <c r="Q13" s="113"/>
    </row>
    <row r="14" spans="1:24" ht="15.6" x14ac:dyDescent="0.3">
      <c r="A14" s="16">
        <f t="shared" si="0"/>
        <v>11</v>
      </c>
      <c r="B14" s="9" t="str">
        <f>Damdubbel3!A36</f>
        <v>0/0</v>
      </c>
      <c r="C14" s="9">
        <f>Damdubbel3!B36</f>
        <v>0</v>
      </c>
      <c r="D14" s="16">
        <f>Damdubbel3!C36</f>
        <v>0</v>
      </c>
      <c r="E14" s="16">
        <f>Damdubbel3!D36</f>
        <v>0</v>
      </c>
      <c r="F14" s="16">
        <f>Damdubbel3!E36</f>
        <v>0</v>
      </c>
      <c r="G14" s="16">
        <f>Damdubbel3!F36</f>
        <v>0</v>
      </c>
      <c r="H14" s="16">
        <f>Damdubbel3!G36</f>
        <v>0</v>
      </c>
      <c r="I14" s="73">
        <f>Damdubbel3!H36</f>
        <v>0</v>
      </c>
      <c r="J14" s="16">
        <f>Damdubbel3!I36</f>
        <v>0</v>
      </c>
      <c r="K14" s="16">
        <f>Damdubbel3!J36</f>
        <v>0</v>
      </c>
      <c r="L14" s="16">
        <f>Damdubbel3!K36</f>
        <v>0</v>
      </c>
      <c r="M14" s="16">
        <f>Damdubbel3!L36</f>
        <v>0</v>
      </c>
      <c r="N14" s="16">
        <f>Damdubbel3!M36</f>
        <v>0</v>
      </c>
      <c r="O14" s="73">
        <f>Damdubbel3!N36</f>
        <v>0</v>
      </c>
      <c r="P14" s="73">
        <f>Damdubbel3!O36</f>
        <v>0</v>
      </c>
      <c r="Q14" s="113"/>
    </row>
    <row r="15" spans="1:24" ht="15.6" x14ac:dyDescent="0.3">
      <c r="A15" s="16">
        <f t="shared" si="0"/>
        <v>12</v>
      </c>
      <c r="B15" s="9" t="str">
        <f>Damdubbel3!A48</f>
        <v>0/0</v>
      </c>
      <c r="C15" s="9">
        <f>Damdubbel3!B48</f>
        <v>0</v>
      </c>
      <c r="D15" s="16">
        <f>Damdubbel3!C48</f>
        <v>0</v>
      </c>
      <c r="E15" s="16">
        <f>Damdubbel3!D48</f>
        <v>0</v>
      </c>
      <c r="F15" s="16">
        <f>Damdubbel3!E48</f>
        <v>0</v>
      </c>
      <c r="G15" s="16">
        <f>Damdubbel3!F48</f>
        <v>0</v>
      </c>
      <c r="H15" s="16">
        <f>Damdubbel3!G48</f>
        <v>0</v>
      </c>
      <c r="I15" s="73">
        <f>Damdubbel3!H48</f>
        <v>0</v>
      </c>
      <c r="J15" s="16">
        <f>Damdubbel3!I48</f>
        <v>0</v>
      </c>
      <c r="K15" s="16">
        <f>Damdubbel3!J48</f>
        <v>0</v>
      </c>
      <c r="L15" s="16">
        <f>Damdubbel3!K48</f>
        <v>0</v>
      </c>
      <c r="M15" s="16">
        <f>Damdubbel3!L48</f>
        <v>0</v>
      </c>
      <c r="N15" s="16">
        <f>Damdubbel3!M48</f>
        <v>0</v>
      </c>
      <c r="O15" s="73">
        <f>Damdubbel3!N48</f>
        <v>0</v>
      </c>
      <c r="P15" s="73">
        <f>Damdubbel3!O48</f>
        <v>0</v>
      </c>
      <c r="Q15" s="113"/>
    </row>
    <row r="16" spans="1:24" ht="15.6" x14ac:dyDescent="0.3">
      <c r="A16" s="16">
        <f t="shared" si="0"/>
        <v>13</v>
      </c>
      <c r="B16" s="9" t="str">
        <f>Damdubbel3!A45</f>
        <v>0/0</v>
      </c>
      <c r="C16" s="9">
        <f>Damdubbel3!B45</f>
        <v>0</v>
      </c>
      <c r="D16" s="16">
        <f>Damdubbel3!C45</f>
        <v>0</v>
      </c>
      <c r="E16" s="16">
        <f>Damdubbel3!D45</f>
        <v>0</v>
      </c>
      <c r="F16" s="16">
        <f>Damdubbel3!E45</f>
        <v>0</v>
      </c>
      <c r="G16" s="16">
        <f>Damdubbel3!F45</f>
        <v>0</v>
      </c>
      <c r="H16" s="16">
        <f>Damdubbel3!G45</f>
        <v>0</v>
      </c>
      <c r="I16" s="73">
        <f>Damdubbel3!H45</f>
        <v>0</v>
      </c>
      <c r="J16" s="16">
        <f>Damdubbel3!I45</f>
        <v>0</v>
      </c>
      <c r="K16" s="16">
        <f>Damdubbel3!J45</f>
        <v>0</v>
      </c>
      <c r="L16" s="16">
        <f>Damdubbel3!K45</f>
        <v>0</v>
      </c>
      <c r="M16" s="16">
        <f>Damdubbel3!L45</f>
        <v>0</v>
      </c>
      <c r="N16" s="16">
        <f>Damdubbel3!M45</f>
        <v>0</v>
      </c>
      <c r="O16" s="73">
        <f>Damdubbel3!N45</f>
        <v>0</v>
      </c>
      <c r="P16" s="73">
        <f>Damdubbel3!O45</f>
        <v>0</v>
      </c>
      <c r="Q16" s="113"/>
    </row>
    <row r="17" spans="1:17" ht="15.6" x14ac:dyDescent="0.3">
      <c r="A17" s="16">
        <f t="shared" si="0"/>
        <v>14</v>
      </c>
      <c r="B17" s="9" t="str">
        <f>Damdubbel3!A30</f>
        <v>0/0</v>
      </c>
      <c r="C17" s="9">
        <f>Damdubbel3!B30</f>
        <v>0</v>
      </c>
      <c r="D17" s="16">
        <f>Damdubbel3!C30</f>
        <v>0</v>
      </c>
      <c r="E17" s="16">
        <f>Damdubbel3!D30</f>
        <v>0</v>
      </c>
      <c r="F17" s="16">
        <f>Damdubbel3!E30</f>
        <v>0</v>
      </c>
      <c r="G17" s="16">
        <f>Damdubbel3!F30</f>
        <v>0</v>
      </c>
      <c r="H17" s="16">
        <f>Damdubbel3!G30</f>
        <v>0</v>
      </c>
      <c r="I17" s="73">
        <f>Damdubbel3!H30</f>
        <v>0</v>
      </c>
      <c r="J17" s="16">
        <f>Damdubbel3!I30</f>
        <v>0</v>
      </c>
      <c r="K17" s="16">
        <f>Damdubbel3!J30</f>
        <v>0</v>
      </c>
      <c r="L17" s="16">
        <f>Damdubbel3!K30</f>
        <v>0</v>
      </c>
      <c r="M17" s="16">
        <f>Damdubbel3!L30</f>
        <v>0</v>
      </c>
      <c r="N17" s="16">
        <f>Damdubbel3!M30</f>
        <v>0</v>
      </c>
      <c r="O17" s="73">
        <f>Damdubbel3!N30</f>
        <v>0</v>
      </c>
      <c r="P17" s="73">
        <f>Damdubbel3!O30</f>
        <v>0</v>
      </c>
      <c r="Q17" s="113"/>
    </row>
    <row r="18" spans="1:17" ht="15.6" x14ac:dyDescent="0.3">
      <c r="A18" s="16">
        <f t="shared" si="0"/>
        <v>15</v>
      </c>
      <c r="B18" s="9" t="str">
        <f>Damdubbel3!A33</f>
        <v>0/0</v>
      </c>
      <c r="C18" s="9">
        <f>Damdubbel3!B33</f>
        <v>0</v>
      </c>
      <c r="D18" s="16">
        <f>Damdubbel3!C33</f>
        <v>0</v>
      </c>
      <c r="E18" s="16">
        <f>Damdubbel3!D33</f>
        <v>0</v>
      </c>
      <c r="F18" s="16">
        <f>Damdubbel3!E33</f>
        <v>0</v>
      </c>
      <c r="G18" s="16">
        <f>Damdubbel3!F33</f>
        <v>0</v>
      </c>
      <c r="H18" s="16">
        <f>Damdubbel3!G33</f>
        <v>0</v>
      </c>
      <c r="I18" s="73">
        <f>Damdubbel3!H33</f>
        <v>0</v>
      </c>
      <c r="J18" s="16">
        <f>Damdubbel3!I33</f>
        <v>0</v>
      </c>
      <c r="K18" s="16">
        <f>Damdubbel3!J33</f>
        <v>0</v>
      </c>
      <c r="L18" s="16">
        <f>Damdubbel3!K33</f>
        <v>0</v>
      </c>
      <c r="M18" s="16">
        <f>Damdubbel3!L33</f>
        <v>0</v>
      </c>
      <c r="N18" s="16">
        <f>Damdubbel3!M33</f>
        <v>0</v>
      </c>
      <c r="O18" s="73">
        <f>Damdubbel3!N33</f>
        <v>0</v>
      </c>
      <c r="P18" s="73">
        <f>Damdubbel3!O33</f>
        <v>0</v>
      </c>
      <c r="Q18" s="113"/>
    </row>
    <row r="19" spans="1:17" ht="15.6" x14ac:dyDescent="0.3">
      <c r="A19" s="16">
        <f t="shared" si="0"/>
        <v>16</v>
      </c>
      <c r="B19" s="9" t="str">
        <f>Damdubbel3!A21</f>
        <v>0/0</v>
      </c>
      <c r="C19" s="9">
        <f>Damdubbel3!B21</f>
        <v>0</v>
      </c>
      <c r="D19" s="16">
        <f>Damdubbel3!C21</f>
        <v>0</v>
      </c>
      <c r="E19" s="16">
        <f>Damdubbel3!D21</f>
        <v>0</v>
      </c>
      <c r="F19" s="16">
        <f>Damdubbel3!E21</f>
        <v>0</v>
      </c>
      <c r="G19" s="16">
        <f>Damdubbel3!F21</f>
        <v>0</v>
      </c>
      <c r="H19" s="16">
        <f>Damdubbel3!G21</f>
        <v>0</v>
      </c>
      <c r="I19" s="73">
        <f>Damdubbel3!H21</f>
        <v>0</v>
      </c>
      <c r="J19" s="16">
        <f>Damdubbel3!I21</f>
        <v>0</v>
      </c>
      <c r="K19" s="16">
        <f>Damdubbel3!J21</f>
        <v>0</v>
      </c>
      <c r="L19" s="16">
        <f>Damdubbel3!K21</f>
        <v>0</v>
      </c>
      <c r="M19" s="16">
        <f>Damdubbel3!L21</f>
        <v>0</v>
      </c>
      <c r="N19" s="16">
        <f>Damdubbel3!M21</f>
        <v>0</v>
      </c>
      <c r="O19" s="73">
        <f>Damdubbel3!N21</f>
        <v>0</v>
      </c>
      <c r="P19" s="73">
        <f>Damdubbel3!O21</f>
        <v>0</v>
      </c>
      <c r="Q19" s="113"/>
    </row>
    <row r="20" spans="1:17" ht="15.6" x14ac:dyDescent="0.3">
      <c r="A20" s="16">
        <f t="shared" si="0"/>
        <v>17</v>
      </c>
      <c r="B20" s="9" t="str">
        <f>Damdubbel3!A72</f>
        <v>0/0</v>
      </c>
      <c r="C20" s="9">
        <f>Damdubbel3!B72</f>
        <v>0</v>
      </c>
      <c r="D20" s="16">
        <f>Damdubbel3!C72</f>
        <v>0</v>
      </c>
      <c r="E20" s="16">
        <f>Damdubbel3!D72</f>
        <v>0</v>
      </c>
      <c r="F20" s="16">
        <f>Damdubbel3!E72</f>
        <v>0</v>
      </c>
      <c r="G20" s="16">
        <f>Damdubbel3!F72</f>
        <v>0</v>
      </c>
      <c r="H20" s="16">
        <f>Damdubbel3!G72</f>
        <v>0</v>
      </c>
      <c r="I20" s="73">
        <f>Damdubbel3!H72</f>
        <v>0</v>
      </c>
      <c r="J20" s="16">
        <f>Damdubbel3!I72</f>
        <v>0</v>
      </c>
      <c r="K20" s="16">
        <f>Damdubbel3!J72</f>
        <v>0</v>
      </c>
      <c r="L20" s="16">
        <f>Damdubbel3!K72</f>
        <v>0</v>
      </c>
      <c r="M20" s="16">
        <f>Damdubbel3!L72</f>
        <v>0</v>
      </c>
      <c r="N20" s="16">
        <f>Damdubbel3!M72</f>
        <v>0</v>
      </c>
      <c r="O20" s="73">
        <f>Damdubbel3!N72</f>
        <v>0</v>
      </c>
      <c r="P20" s="73">
        <f>Damdubbel3!O72</f>
        <v>0</v>
      </c>
      <c r="Q20" s="113"/>
    </row>
    <row r="21" spans="1:17" ht="15.6" x14ac:dyDescent="0.3">
      <c r="A21" s="16">
        <f t="shared" si="0"/>
        <v>18</v>
      </c>
      <c r="B21" s="9" t="str">
        <f>Damdubbel3!A57</f>
        <v>0/0</v>
      </c>
      <c r="C21" s="9">
        <f>Damdubbel3!B57</f>
        <v>0</v>
      </c>
      <c r="D21" s="16">
        <f>Damdubbel3!C57</f>
        <v>0</v>
      </c>
      <c r="E21" s="16">
        <f>Damdubbel3!D57</f>
        <v>0</v>
      </c>
      <c r="F21" s="16">
        <f>Damdubbel3!E57</f>
        <v>0</v>
      </c>
      <c r="G21" s="16">
        <f>Damdubbel3!F57</f>
        <v>0</v>
      </c>
      <c r="H21" s="16">
        <f>Damdubbel3!G57</f>
        <v>0</v>
      </c>
      <c r="I21" s="73">
        <f>Damdubbel3!H57</f>
        <v>0</v>
      </c>
      <c r="J21" s="16">
        <f>Damdubbel3!I57</f>
        <v>0</v>
      </c>
      <c r="K21" s="16">
        <f>Damdubbel3!J57</f>
        <v>0</v>
      </c>
      <c r="L21" s="16">
        <f>Damdubbel3!K57</f>
        <v>0</v>
      </c>
      <c r="M21" s="16">
        <f>Damdubbel3!L57</f>
        <v>0</v>
      </c>
      <c r="N21" s="16">
        <f>Damdubbel3!M57</f>
        <v>0</v>
      </c>
      <c r="O21" s="73">
        <f>Damdubbel3!N57</f>
        <v>0</v>
      </c>
      <c r="P21" s="73">
        <f>Damdubbel3!O57</f>
        <v>0</v>
      </c>
      <c r="Q21" s="113"/>
    </row>
    <row r="22" spans="1:17" ht="15.6" x14ac:dyDescent="0.3">
      <c r="A22" s="16">
        <f t="shared" si="0"/>
        <v>19</v>
      </c>
      <c r="B22" s="9" t="str">
        <f>Damdubbel3!A66</f>
        <v>0/0</v>
      </c>
      <c r="C22" s="9">
        <f>Damdubbel3!B66</f>
        <v>0</v>
      </c>
      <c r="D22" s="16">
        <f>Damdubbel3!C66</f>
        <v>0</v>
      </c>
      <c r="E22" s="16">
        <f>Damdubbel3!D66</f>
        <v>0</v>
      </c>
      <c r="F22" s="16">
        <f>Damdubbel3!E66</f>
        <v>0</v>
      </c>
      <c r="G22" s="16">
        <f>Damdubbel3!F66</f>
        <v>0</v>
      </c>
      <c r="H22" s="16">
        <f>Damdubbel3!G66</f>
        <v>0</v>
      </c>
      <c r="I22" s="73">
        <f>Damdubbel3!H66</f>
        <v>0</v>
      </c>
      <c r="J22" s="16">
        <f>Damdubbel3!I66</f>
        <v>0</v>
      </c>
      <c r="K22" s="16">
        <f>Damdubbel3!J66</f>
        <v>0</v>
      </c>
      <c r="L22" s="16">
        <f>Damdubbel3!K66</f>
        <v>0</v>
      </c>
      <c r="M22" s="16">
        <f>Damdubbel3!L66</f>
        <v>0</v>
      </c>
      <c r="N22" s="16">
        <f>Damdubbel3!M66</f>
        <v>0</v>
      </c>
      <c r="O22" s="73">
        <f>Damdubbel3!N66</f>
        <v>0</v>
      </c>
      <c r="P22" s="73">
        <f>Damdubbel3!O66</f>
        <v>0</v>
      </c>
      <c r="Q22" s="113"/>
    </row>
    <row r="23" spans="1:17" ht="15.6" x14ac:dyDescent="0.3">
      <c r="A23" s="16">
        <f t="shared" si="0"/>
        <v>20</v>
      </c>
      <c r="B23" s="9" t="str">
        <f>Damdubbel3!A54</f>
        <v>0/0</v>
      </c>
      <c r="C23" s="9">
        <f>Damdubbel3!B54</f>
        <v>0</v>
      </c>
      <c r="D23" s="16">
        <f>Damdubbel3!C54</f>
        <v>0</v>
      </c>
      <c r="E23" s="16">
        <f>Damdubbel3!D54</f>
        <v>0</v>
      </c>
      <c r="F23" s="16">
        <f>Damdubbel3!E54</f>
        <v>0</v>
      </c>
      <c r="G23" s="16">
        <f>Damdubbel3!F54</f>
        <v>0</v>
      </c>
      <c r="H23" s="16">
        <f>Damdubbel3!G54</f>
        <v>0</v>
      </c>
      <c r="I23" s="73">
        <f>Damdubbel3!H54</f>
        <v>0</v>
      </c>
      <c r="J23" s="16">
        <f>Damdubbel3!I54</f>
        <v>0</v>
      </c>
      <c r="K23" s="16">
        <f>Damdubbel3!J54</f>
        <v>0</v>
      </c>
      <c r="L23" s="16">
        <f>Damdubbel3!K54</f>
        <v>0</v>
      </c>
      <c r="M23" s="16">
        <f>Damdubbel3!L54</f>
        <v>0</v>
      </c>
      <c r="N23" s="16">
        <f>Damdubbel3!M54</f>
        <v>0</v>
      </c>
      <c r="O23" s="73">
        <f>Damdubbel3!N54</f>
        <v>0</v>
      </c>
      <c r="P23" s="73">
        <f>Damdubbel3!O54</f>
        <v>0</v>
      </c>
      <c r="Q23" s="113"/>
    </row>
    <row r="24" spans="1:17" ht="15.6" x14ac:dyDescent="0.3">
      <c r="A24" s="16">
        <f t="shared" si="0"/>
        <v>21</v>
      </c>
      <c r="B24" s="9" t="str">
        <f>Damdubbel3!A60</f>
        <v>0/0</v>
      </c>
      <c r="C24" s="9">
        <f>Damdubbel3!B60</f>
        <v>0</v>
      </c>
      <c r="D24" s="16">
        <f>Damdubbel3!C60</f>
        <v>0</v>
      </c>
      <c r="E24" s="16">
        <f>Damdubbel3!D60</f>
        <v>0</v>
      </c>
      <c r="F24" s="16">
        <f>Damdubbel3!E60</f>
        <v>0</v>
      </c>
      <c r="G24" s="16">
        <f>Damdubbel3!F60</f>
        <v>0</v>
      </c>
      <c r="H24" s="16">
        <f>Damdubbel3!G60</f>
        <v>0</v>
      </c>
      <c r="I24" s="73">
        <f>Damdubbel3!H60</f>
        <v>0</v>
      </c>
      <c r="J24" s="16">
        <f>Damdubbel3!I60</f>
        <v>0</v>
      </c>
      <c r="K24" s="16">
        <f>Damdubbel3!J60</f>
        <v>0</v>
      </c>
      <c r="L24" s="16">
        <f>Damdubbel3!K60</f>
        <v>0</v>
      </c>
      <c r="M24" s="16">
        <f>Damdubbel3!L60</f>
        <v>0</v>
      </c>
      <c r="N24" s="16">
        <f>Damdubbel3!M60</f>
        <v>0</v>
      </c>
      <c r="O24" s="73">
        <f>Damdubbel3!N60</f>
        <v>0</v>
      </c>
      <c r="P24" s="73">
        <f>Damdubbel3!O60</f>
        <v>0</v>
      </c>
      <c r="Q24" s="113"/>
    </row>
    <row r="25" spans="1:17" ht="15.6" x14ac:dyDescent="0.3">
      <c r="A25" s="16">
        <f t="shared" si="0"/>
        <v>22</v>
      </c>
      <c r="B25" s="9" t="str">
        <f>Damdubbel3!A63</f>
        <v>0/0</v>
      </c>
      <c r="C25" s="9">
        <f>Damdubbel3!B63</f>
        <v>0</v>
      </c>
      <c r="D25" s="16">
        <f>Damdubbel3!C63</f>
        <v>0</v>
      </c>
      <c r="E25" s="16">
        <f>Damdubbel3!D63</f>
        <v>0</v>
      </c>
      <c r="F25" s="16">
        <f>Damdubbel3!E63</f>
        <v>0</v>
      </c>
      <c r="G25" s="16">
        <f>Damdubbel3!F63</f>
        <v>0</v>
      </c>
      <c r="H25" s="16">
        <f>Damdubbel3!G63</f>
        <v>0</v>
      </c>
      <c r="I25" s="73">
        <f>Damdubbel3!H63</f>
        <v>0</v>
      </c>
      <c r="J25" s="16">
        <f>Damdubbel3!I63</f>
        <v>0</v>
      </c>
      <c r="K25" s="16">
        <f>Damdubbel3!J63</f>
        <v>0</v>
      </c>
      <c r="L25" s="16">
        <f>Damdubbel3!K63</f>
        <v>0</v>
      </c>
      <c r="M25" s="16">
        <f>Damdubbel3!L63</f>
        <v>0</v>
      </c>
      <c r="N25" s="16">
        <f>Damdubbel3!M63</f>
        <v>0</v>
      </c>
      <c r="O25" s="73">
        <f>Damdubbel3!N63</f>
        <v>0</v>
      </c>
      <c r="P25" s="73">
        <f>Damdubbel3!O63</f>
        <v>0</v>
      </c>
      <c r="Q25" s="113"/>
    </row>
    <row r="26" spans="1:17" ht="15.6" x14ac:dyDescent="0.3">
      <c r="A26" s="16">
        <f t="shared" si="0"/>
        <v>23</v>
      </c>
      <c r="B26" s="9" t="str">
        <f>Damdubbel3!A69</f>
        <v>0/0</v>
      </c>
      <c r="C26" s="9">
        <f>Damdubbel3!B69</f>
        <v>0</v>
      </c>
      <c r="D26" s="16">
        <f>Damdubbel3!C69</f>
        <v>0</v>
      </c>
      <c r="E26" s="16">
        <f>Damdubbel3!D69</f>
        <v>0</v>
      </c>
      <c r="F26" s="16">
        <f>Damdubbel3!E69</f>
        <v>0</v>
      </c>
      <c r="G26" s="16">
        <f>Damdubbel3!F69</f>
        <v>0</v>
      </c>
      <c r="H26" s="16">
        <f>Damdubbel3!G69</f>
        <v>0</v>
      </c>
      <c r="I26" s="73">
        <f>Damdubbel3!H69</f>
        <v>0</v>
      </c>
      <c r="J26" s="16">
        <f>Damdubbel3!I69</f>
        <v>0</v>
      </c>
      <c r="K26" s="16">
        <f>Damdubbel3!J69</f>
        <v>0</v>
      </c>
      <c r="L26" s="16">
        <f>Damdubbel3!K69</f>
        <v>0</v>
      </c>
      <c r="M26" s="16">
        <f>Damdubbel3!L69</f>
        <v>0</v>
      </c>
      <c r="N26" s="16">
        <f>Damdubbel3!M69</f>
        <v>0</v>
      </c>
      <c r="O26" s="73">
        <f>Damdubbel3!N69</f>
        <v>0</v>
      </c>
      <c r="P26" s="73">
        <f>Damdubbel3!O69</f>
        <v>0</v>
      </c>
      <c r="Q26" s="113"/>
    </row>
    <row r="27" spans="1:17" ht="15.6" x14ac:dyDescent="0.3">
      <c r="A27" s="16">
        <f t="shared" si="0"/>
        <v>24</v>
      </c>
      <c r="B27" s="9" t="str">
        <f>Damdubbel3!A75</f>
        <v>0/0</v>
      </c>
      <c r="C27" s="9">
        <f>Damdubbel3!B75</f>
        <v>0</v>
      </c>
      <c r="D27" s="16">
        <f>Damdubbel3!C75</f>
        <v>0</v>
      </c>
      <c r="E27" s="16">
        <f>Damdubbel3!D75</f>
        <v>0</v>
      </c>
      <c r="F27" s="16">
        <f>Damdubbel3!E75</f>
        <v>0</v>
      </c>
      <c r="G27" s="16">
        <f>Damdubbel3!F75</f>
        <v>0</v>
      </c>
      <c r="H27" s="16">
        <f>Damdubbel3!G75</f>
        <v>0</v>
      </c>
      <c r="I27" s="73">
        <f>Damdubbel3!H75</f>
        <v>0</v>
      </c>
      <c r="J27" s="16">
        <f>Damdubbel3!I75</f>
        <v>0</v>
      </c>
      <c r="K27" s="16">
        <f>Damdubbel3!J75</f>
        <v>0</v>
      </c>
      <c r="L27" s="16">
        <f>Damdubbel3!K75</f>
        <v>0</v>
      </c>
      <c r="M27" s="16">
        <f>Damdubbel3!L75</f>
        <v>0</v>
      </c>
      <c r="N27" s="16">
        <f>Damdubbel3!M75</f>
        <v>0</v>
      </c>
      <c r="O27" s="73">
        <f>Damdubbel3!N75</f>
        <v>0</v>
      </c>
      <c r="P27" s="73">
        <f>Damdubbel3!O75</f>
        <v>0</v>
      </c>
      <c r="Q27" s="113"/>
    </row>
    <row r="28" spans="1:17" ht="15.6" x14ac:dyDescent="0.3">
      <c r="A28" s="16">
        <f t="shared" si="0"/>
        <v>25</v>
      </c>
      <c r="B28" s="9" t="str">
        <f>Damdubbel3!A78</f>
        <v>0/0</v>
      </c>
      <c r="C28" s="9">
        <f>Damdubbel3!B78</f>
        <v>0</v>
      </c>
      <c r="D28" s="16">
        <f>Damdubbel3!C78</f>
        <v>0</v>
      </c>
      <c r="E28" s="16">
        <f>Damdubbel3!D78</f>
        <v>0</v>
      </c>
      <c r="F28" s="16">
        <f>Damdubbel3!E78</f>
        <v>0</v>
      </c>
      <c r="G28" s="16">
        <f>Damdubbel3!F78</f>
        <v>0</v>
      </c>
      <c r="H28" s="16">
        <f>Damdubbel3!G78</f>
        <v>0</v>
      </c>
      <c r="I28" s="73">
        <f>Damdubbel3!H78</f>
        <v>0</v>
      </c>
      <c r="J28" s="16">
        <f>Damdubbel3!I78</f>
        <v>0</v>
      </c>
      <c r="K28" s="16">
        <f>Damdubbel3!J78</f>
        <v>0</v>
      </c>
      <c r="L28" s="16">
        <f>Damdubbel3!K78</f>
        <v>0</v>
      </c>
      <c r="M28" s="16">
        <f>Damdubbel3!L78</f>
        <v>0</v>
      </c>
      <c r="N28" s="16">
        <f>Damdubbel3!M78</f>
        <v>0</v>
      </c>
      <c r="O28" s="73">
        <f>Damdubbel3!N78</f>
        <v>0</v>
      </c>
      <c r="P28" s="73">
        <f>Damdubbel3!O78</f>
        <v>0</v>
      </c>
      <c r="Q28" s="113"/>
    </row>
    <row r="29" spans="1:17" ht="15.6" x14ac:dyDescent="0.3">
      <c r="A29" s="16">
        <f t="shared" si="0"/>
        <v>26</v>
      </c>
      <c r="B29" s="9" t="str">
        <f>Damdubbel3!A81</f>
        <v>0/0</v>
      </c>
      <c r="C29" s="9">
        <f>Damdubbel3!B81</f>
        <v>0</v>
      </c>
      <c r="D29" s="16">
        <f>Damdubbel3!C81</f>
        <v>0</v>
      </c>
      <c r="E29" s="16">
        <f>Damdubbel3!D81</f>
        <v>0</v>
      </c>
      <c r="F29" s="16">
        <f>Damdubbel3!E81</f>
        <v>0</v>
      </c>
      <c r="G29" s="16">
        <f>Damdubbel3!F81</f>
        <v>0</v>
      </c>
      <c r="H29" s="16">
        <f>Damdubbel3!G81</f>
        <v>0</v>
      </c>
      <c r="I29" s="73">
        <f>Damdubbel3!H81</f>
        <v>0</v>
      </c>
      <c r="J29" s="16">
        <f>Damdubbel3!I81</f>
        <v>0</v>
      </c>
      <c r="K29" s="16">
        <f>Damdubbel3!J81</f>
        <v>0</v>
      </c>
      <c r="L29" s="16">
        <f>Damdubbel3!K81</f>
        <v>0</v>
      </c>
      <c r="M29" s="16">
        <f>Damdubbel3!L81</f>
        <v>0</v>
      </c>
      <c r="N29" s="16">
        <f>Damdubbel3!M81</f>
        <v>0</v>
      </c>
      <c r="O29" s="73">
        <f>Damdubbel3!N81</f>
        <v>0</v>
      </c>
      <c r="P29" s="73">
        <f>Damdubbel3!O81</f>
        <v>0</v>
      </c>
      <c r="Q29" s="113"/>
    </row>
    <row r="30" spans="1:17" ht="15.6" x14ac:dyDescent="0.3">
      <c r="A30" s="16">
        <f t="shared" si="0"/>
        <v>27</v>
      </c>
      <c r="B30" s="9" t="str">
        <f>Damdubbel3!A84</f>
        <v>0/0</v>
      </c>
      <c r="C30" s="9">
        <f>Damdubbel3!B84</f>
        <v>0</v>
      </c>
      <c r="D30" s="16">
        <f>Damdubbel3!C84</f>
        <v>0</v>
      </c>
      <c r="E30" s="16">
        <f>Damdubbel3!D84</f>
        <v>0</v>
      </c>
      <c r="F30" s="16">
        <f>Damdubbel3!E84</f>
        <v>0</v>
      </c>
      <c r="G30" s="16">
        <f>Damdubbel3!F84</f>
        <v>0</v>
      </c>
      <c r="H30" s="16">
        <f>Damdubbel3!G84</f>
        <v>0</v>
      </c>
      <c r="I30" s="73">
        <f>Damdubbel3!H84</f>
        <v>0</v>
      </c>
      <c r="J30" s="16">
        <f>Damdubbel3!I84</f>
        <v>0</v>
      </c>
      <c r="K30" s="16">
        <f>Damdubbel3!J84</f>
        <v>0</v>
      </c>
      <c r="L30" s="16">
        <f>Damdubbel3!K84</f>
        <v>0</v>
      </c>
      <c r="M30" s="16">
        <f>Damdubbel3!L84</f>
        <v>0</v>
      </c>
      <c r="N30" s="16">
        <f>Damdubbel3!M84</f>
        <v>0</v>
      </c>
      <c r="O30" s="73">
        <f>Damdubbel3!N84</f>
        <v>0</v>
      </c>
      <c r="P30" s="73">
        <f>Damdubbel3!O84</f>
        <v>0</v>
      </c>
      <c r="Q30" s="113"/>
    </row>
    <row r="31" spans="1:17" ht="15.6" x14ac:dyDescent="0.3">
      <c r="A31" s="16">
        <f t="shared" si="0"/>
        <v>28</v>
      </c>
      <c r="B31" s="9" t="str">
        <f>Damdubbel3!A87</f>
        <v>0/0</v>
      </c>
      <c r="C31" s="9">
        <f>Damdubbel3!B87</f>
        <v>0</v>
      </c>
      <c r="D31" s="16">
        <f>Damdubbel3!C87</f>
        <v>0</v>
      </c>
      <c r="E31" s="16">
        <f>Damdubbel3!D87</f>
        <v>0</v>
      </c>
      <c r="F31" s="16">
        <f>Damdubbel3!E87</f>
        <v>0</v>
      </c>
      <c r="G31" s="16">
        <f>Damdubbel3!F87</f>
        <v>0</v>
      </c>
      <c r="H31" s="16">
        <f>Damdubbel3!G87</f>
        <v>0</v>
      </c>
      <c r="I31" s="73">
        <f>Damdubbel3!H87</f>
        <v>0</v>
      </c>
      <c r="J31" s="16">
        <f>Damdubbel3!I87</f>
        <v>0</v>
      </c>
      <c r="K31" s="16">
        <f>Damdubbel3!J87</f>
        <v>0</v>
      </c>
      <c r="L31" s="16">
        <f>Damdubbel3!K87</f>
        <v>0</v>
      </c>
      <c r="M31" s="16">
        <f>Damdubbel3!L87</f>
        <v>0</v>
      </c>
      <c r="N31" s="16">
        <f>Damdubbel3!M87</f>
        <v>0</v>
      </c>
      <c r="O31" s="73">
        <f>Damdubbel3!N87</f>
        <v>0</v>
      </c>
      <c r="P31" s="73">
        <f>Damdubbel3!O87</f>
        <v>0</v>
      </c>
      <c r="Q31" s="113"/>
    </row>
    <row r="32" spans="1:17" ht="15.6" x14ac:dyDescent="0.3">
      <c r="A32" s="16">
        <f t="shared" si="0"/>
        <v>29</v>
      </c>
      <c r="B32" s="9" t="str">
        <f>Damdubbel3!A90</f>
        <v>0/0</v>
      </c>
      <c r="C32" s="9">
        <f>Damdubbel3!B90</f>
        <v>0</v>
      </c>
      <c r="D32" s="16">
        <f>Damdubbel3!C90</f>
        <v>0</v>
      </c>
      <c r="E32" s="16">
        <f>Damdubbel3!D90</f>
        <v>0</v>
      </c>
      <c r="F32" s="16">
        <f>Damdubbel3!E90</f>
        <v>0</v>
      </c>
      <c r="G32" s="16">
        <f>Damdubbel3!F90</f>
        <v>0</v>
      </c>
      <c r="H32" s="16">
        <f>Damdubbel3!G90</f>
        <v>0</v>
      </c>
      <c r="I32" s="73">
        <f>Damdubbel3!H90</f>
        <v>0</v>
      </c>
      <c r="J32" s="16">
        <f>Damdubbel3!I90</f>
        <v>0</v>
      </c>
      <c r="K32" s="16">
        <f>Damdubbel3!J90</f>
        <v>0</v>
      </c>
      <c r="L32" s="16">
        <f>Damdubbel3!K90</f>
        <v>0</v>
      </c>
      <c r="M32" s="16">
        <f>Damdubbel3!L90</f>
        <v>0</v>
      </c>
      <c r="N32" s="16">
        <f>Damdubbel3!M90</f>
        <v>0</v>
      </c>
      <c r="O32" s="73">
        <f>Damdubbel3!N90</f>
        <v>0</v>
      </c>
      <c r="P32" s="73">
        <f>Damdubbel3!O90</f>
        <v>0</v>
      </c>
      <c r="Q32" s="113"/>
    </row>
    <row r="33" spans="1:17" ht="15.6" x14ac:dyDescent="0.3">
      <c r="A33" s="16">
        <f t="shared" si="0"/>
        <v>30</v>
      </c>
      <c r="B33" s="9" t="str">
        <f>Damdubbel3!A93</f>
        <v>0/0</v>
      </c>
      <c r="C33" s="9">
        <f>Damdubbel3!B93</f>
        <v>0</v>
      </c>
      <c r="D33" s="16">
        <f>Damdubbel3!C93</f>
        <v>0</v>
      </c>
      <c r="E33" s="16">
        <f>Damdubbel3!D93</f>
        <v>0</v>
      </c>
      <c r="F33" s="16">
        <f>Damdubbel3!E93</f>
        <v>0</v>
      </c>
      <c r="G33" s="16">
        <f>Damdubbel3!F93</f>
        <v>0</v>
      </c>
      <c r="H33" s="16">
        <f>Damdubbel3!G93</f>
        <v>0</v>
      </c>
      <c r="I33" s="73">
        <f>Damdubbel3!H93</f>
        <v>0</v>
      </c>
      <c r="J33" s="16">
        <f>Damdubbel3!I93</f>
        <v>0</v>
      </c>
      <c r="K33" s="16">
        <f>Damdubbel3!J93</f>
        <v>0</v>
      </c>
      <c r="L33" s="16">
        <f>Damdubbel3!K93</f>
        <v>0</v>
      </c>
      <c r="M33" s="16">
        <f>Damdubbel3!L93</f>
        <v>0</v>
      </c>
      <c r="N33" s="16">
        <f>Damdubbel3!M93</f>
        <v>0</v>
      </c>
      <c r="O33" s="73">
        <f>Damdubbel3!N93</f>
        <v>0</v>
      </c>
      <c r="P33" s="73">
        <f>Damdubbel3!O93</f>
        <v>0</v>
      </c>
      <c r="Q33" s="113"/>
    </row>
    <row r="34" spans="1:17" ht="15.6" x14ac:dyDescent="0.3">
      <c r="A34" s="16">
        <f t="shared" si="0"/>
        <v>31</v>
      </c>
      <c r="B34" s="9" t="str">
        <f>Damdubbel3!A96</f>
        <v>0/0</v>
      </c>
      <c r="C34" s="9">
        <f>Damdubbel3!B96</f>
        <v>0</v>
      </c>
      <c r="D34" s="16">
        <f>Damdubbel3!C96</f>
        <v>0</v>
      </c>
      <c r="E34" s="16">
        <f>Damdubbel3!D96</f>
        <v>0</v>
      </c>
      <c r="F34" s="16">
        <f>Damdubbel3!E96</f>
        <v>0</v>
      </c>
      <c r="G34" s="16">
        <f>Damdubbel3!F96</f>
        <v>0</v>
      </c>
      <c r="H34" s="16">
        <f>Damdubbel3!G96</f>
        <v>0</v>
      </c>
      <c r="I34" s="73">
        <f>Damdubbel3!H96</f>
        <v>0</v>
      </c>
      <c r="J34" s="16">
        <f>Damdubbel3!I96</f>
        <v>0</v>
      </c>
      <c r="K34" s="16">
        <f>Damdubbel3!J96</f>
        <v>0</v>
      </c>
      <c r="L34" s="16">
        <f>Damdubbel3!K96</f>
        <v>0</v>
      </c>
      <c r="M34" s="16">
        <f>Damdubbel3!L96</f>
        <v>0</v>
      </c>
      <c r="N34" s="16">
        <f>Damdubbel3!M96</f>
        <v>0</v>
      </c>
      <c r="O34" s="73">
        <f>Damdubbel3!N96</f>
        <v>0</v>
      </c>
      <c r="P34" s="73">
        <f>Damdubbel3!O96</f>
        <v>0</v>
      </c>
      <c r="Q34" s="113"/>
    </row>
    <row r="35" spans="1:17" ht="15.6" x14ac:dyDescent="0.3">
      <c r="A35" s="16">
        <f t="shared" si="0"/>
        <v>32</v>
      </c>
      <c r="B35" s="9" t="str">
        <f>Damdubbel3!A99</f>
        <v>0/0</v>
      </c>
      <c r="C35" s="9">
        <f>Damdubbel3!B99</f>
        <v>0</v>
      </c>
      <c r="D35" s="16">
        <f>Damdubbel3!C99</f>
        <v>0</v>
      </c>
      <c r="E35" s="16">
        <f>Damdubbel3!D99</f>
        <v>0</v>
      </c>
      <c r="F35" s="16">
        <f>Damdubbel3!E99</f>
        <v>0</v>
      </c>
      <c r="G35" s="16">
        <f>Damdubbel3!F99</f>
        <v>0</v>
      </c>
      <c r="H35" s="16">
        <f>Damdubbel3!G99</f>
        <v>0</v>
      </c>
      <c r="I35" s="73">
        <f>Damdubbel3!H99</f>
        <v>0</v>
      </c>
      <c r="J35" s="16">
        <f>Damdubbel3!I99</f>
        <v>0</v>
      </c>
      <c r="K35" s="16">
        <f>Damdubbel3!J99</f>
        <v>0</v>
      </c>
      <c r="L35" s="16">
        <f>Damdubbel3!K99</f>
        <v>0</v>
      </c>
      <c r="M35" s="16">
        <f>Damdubbel3!L99</f>
        <v>0</v>
      </c>
      <c r="N35" s="16">
        <f>Damdubbel3!M99</f>
        <v>0</v>
      </c>
      <c r="O35" s="73">
        <f>Damdubbel3!N99</f>
        <v>0</v>
      </c>
      <c r="P35" s="73">
        <f>Damdubbel3!O99</f>
        <v>0</v>
      </c>
      <c r="Q35" s="113"/>
    </row>
    <row r="36" spans="1:17" ht="15.6" x14ac:dyDescent="0.3">
      <c r="A36" s="16">
        <f t="shared" si="0"/>
        <v>33</v>
      </c>
      <c r="B36" s="9" t="str">
        <f>Damdubbel3!A102</f>
        <v>0/0</v>
      </c>
      <c r="C36" s="9">
        <f>Damdubbel3!B102</f>
        <v>0</v>
      </c>
      <c r="D36" s="16">
        <f>Damdubbel3!C102</f>
        <v>0</v>
      </c>
      <c r="E36" s="16">
        <f>Damdubbel3!D102</f>
        <v>0</v>
      </c>
      <c r="F36" s="16">
        <f>Damdubbel3!E102</f>
        <v>0</v>
      </c>
      <c r="G36" s="16">
        <f>Damdubbel3!F102</f>
        <v>0</v>
      </c>
      <c r="H36" s="16">
        <f>Damdubbel3!G102</f>
        <v>0</v>
      </c>
      <c r="I36" s="73">
        <f>Damdubbel3!H102</f>
        <v>0</v>
      </c>
      <c r="J36" s="16">
        <f>Damdubbel3!I102</f>
        <v>0</v>
      </c>
      <c r="K36" s="16">
        <f>Damdubbel3!J102</f>
        <v>0</v>
      </c>
      <c r="L36" s="16">
        <f>Damdubbel3!K102</f>
        <v>0</v>
      </c>
      <c r="M36" s="16">
        <f>Damdubbel3!L102</f>
        <v>0</v>
      </c>
      <c r="N36" s="16">
        <f>Damdubbel3!M102</f>
        <v>0</v>
      </c>
      <c r="O36" s="73">
        <f>Damdubbel3!N102</f>
        <v>0</v>
      </c>
      <c r="P36" s="73">
        <f>Damdubbel3!O102</f>
        <v>0</v>
      </c>
      <c r="Q36" s="113"/>
    </row>
    <row r="37" spans="1:17" ht="15.6" x14ac:dyDescent="0.3">
      <c r="A37" s="16">
        <f t="shared" si="0"/>
        <v>34</v>
      </c>
      <c r="B37" s="9" t="str">
        <f>Damdubbel3!A105</f>
        <v>0/0</v>
      </c>
      <c r="C37" s="9">
        <f>Damdubbel3!B105</f>
        <v>0</v>
      </c>
      <c r="D37" s="16">
        <f>Damdubbel3!C105</f>
        <v>0</v>
      </c>
      <c r="E37" s="16">
        <f>Damdubbel3!D105</f>
        <v>0</v>
      </c>
      <c r="F37" s="16">
        <f>Damdubbel3!E105</f>
        <v>0</v>
      </c>
      <c r="G37" s="16">
        <f>Damdubbel3!F105</f>
        <v>0</v>
      </c>
      <c r="H37" s="16">
        <f>Damdubbel3!G105</f>
        <v>0</v>
      </c>
      <c r="I37" s="73">
        <f>Damdubbel3!H105</f>
        <v>0</v>
      </c>
      <c r="J37" s="16">
        <f>Damdubbel3!I105</f>
        <v>0</v>
      </c>
      <c r="K37" s="16">
        <f>Damdubbel3!J105</f>
        <v>0</v>
      </c>
      <c r="L37" s="16">
        <f>Damdubbel3!K105</f>
        <v>0</v>
      </c>
      <c r="M37" s="16">
        <f>Damdubbel3!L105</f>
        <v>0</v>
      </c>
      <c r="N37" s="16">
        <f>Damdubbel3!M105</f>
        <v>0</v>
      </c>
      <c r="O37" s="73">
        <f>Damdubbel3!N105</f>
        <v>0</v>
      </c>
      <c r="P37" s="73">
        <f>Damdubbel3!O105</f>
        <v>0</v>
      </c>
      <c r="Q37" s="113"/>
    </row>
    <row r="38" spans="1:17" ht="15.6" x14ac:dyDescent="0.3">
      <c r="A38" s="16">
        <f t="shared" si="0"/>
        <v>35</v>
      </c>
      <c r="B38" s="9" t="str">
        <f>Damdubbel3!A108</f>
        <v>0/0</v>
      </c>
      <c r="C38" s="9">
        <f>Damdubbel3!B108</f>
        <v>0</v>
      </c>
      <c r="D38" s="16">
        <f>Damdubbel3!C108</f>
        <v>0</v>
      </c>
      <c r="E38" s="16">
        <f>Damdubbel3!D108</f>
        <v>0</v>
      </c>
      <c r="F38" s="16">
        <f>Damdubbel3!E108</f>
        <v>0</v>
      </c>
      <c r="G38" s="16">
        <f>Damdubbel3!F108</f>
        <v>0</v>
      </c>
      <c r="H38" s="16">
        <f>Damdubbel3!G108</f>
        <v>0</v>
      </c>
      <c r="I38" s="73">
        <f>Damdubbel3!H108</f>
        <v>0</v>
      </c>
      <c r="J38" s="16">
        <f>Damdubbel3!I108</f>
        <v>0</v>
      </c>
      <c r="K38" s="16">
        <f>Damdubbel3!J108</f>
        <v>0</v>
      </c>
      <c r="L38" s="16">
        <f>Damdubbel3!K108</f>
        <v>0</v>
      </c>
      <c r="M38" s="16">
        <f>Damdubbel3!L108</f>
        <v>0</v>
      </c>
      <c r="N38" s="16">
        <f>Damdubbel3!M108</f>
        <v>0</v>
      </c>
      <c r="O38" s="73">
        <f>Damdubbel3!N108</f>
        <v>0</v>
      </c>
      <c r="P38" s="73">
        <f>Damdubbel3!O108</f>
        <v>0</v>
      </c>
      <c r="Q38" s="113"/>
    </row>
    <row r="39" spans="1:17" ht="15.6" x14ac:dyDescent="0.3">
      <c r="A39" s="16">
        <f t="shared" si="0"/>
        <v>36</v>
      </c>
      <c r="B39" s="9" t="str">
        <f>Damdubbel3!A111</f>
        <v>0/0</v>
      </c>
      <c r="C39" s="9">
        <f>Damdubbel3!B111</f>
        <v>0</v>
      </c>
      <c r="D39" s="16">
        <f>Damdubbel3!C111</f>
        <v>0</v>
      </c>
      <c r="E39" s="16">
        <f>Damdubbel3!D111</f>
        <v>0</v>
      </c>
      <c r="F39" s="16">
        <f>Damdubbel3!E111</f>
        <v>0</v>
      </c>
      <c r="G39" s="16">
        <f>Damdubbel3!F111</f>
        <v>0</v>
      </c>
      <c r="H39" s="16">
        <f>Damdubbel3!G111</f>
        <v>0</v>
      </c>
      <c r="I39" s="73">
        <f>Damdubbel3!H111</f>
        <v>0</v>
      </c>
      <c r="J39" s="16">
        <f>Damdubbel3!I111</f>
        <v>0</v>
      </c>
      <c r="K39" s="16">
        <f>Damdubbel3!J111</f>
        <v>0</v>
      </c>
      <c r="L39" s="16">
        <f>Damdubbel3!K111</f>
        <v>0</v>
      </c>
      <c r="M39" s="16">
        <f>Damdubbel3!L111</f>
        <v>0</v>
      </c>
      <c r="N39" s="16">
        <f>Damdubbel3!M111</f>
        <v>0</v>
      </c>
      <c r="O39" s="73">
        <f>Damdubbel3!N111</f>
        <v>0</v>
      </c>
      <c r="P39" s="73">
        <f>Damdubbel3!O111</f>
        <v>0</v>
      </c>
      <c r="Q39" s="113"/>
    </row>
    <row r="40" spans="1:17" ht="15.6" x14ac:dyDescent="0.3">
      <c r="A40" s="16">
        <f t="shared" si="0"/>
        <v>37</v>
      </c>
      <c r="B40" s="9" t="str">
        <f>Damdubbel3!A114</f>
        <v>0/0</v>
      </c>
      <c r="C40" s="9">
        <f>Damdubbel3!B114</f>
        <v>0</v>
      </c>
      <c r="D40" s="16">
        <f>Damdubbel3!C114</f>
        <v>0</v>
      </c>
      <c r="E40" s="16">
        <f>Damdubbel3!D114</f>
        <v>0</v>
      </c>
      <c r="F40" s="16">
        <f>Damdubbel3!E114</f>
        <v>0</v>
      </c>
      <c r="G40" s="16">
        <f>Damdubbel3!F114</f>
        <v>0</v>
      </c>
      <c r="H40" s="16">
        <f>Damdubbel3!G114</f>
        <v>0</v>
      </c>
      <c r="I40" s="73">
        <f>Damdubbel3!H114</f>
        <v>0</v>
      </c>
      <c r="J40" s="16">
        <f>Damdubbel3!I114</f>
        <v>0</v>
      </c>
      <c r="K40" s="16">
        <f>Damdubbel3!J114</f>
        <v>0</v>
      </c>
      <c r="L40" s="16">
        <f>Damdubbel3!K114</f>
        <v>0</v>
      </c>
      <c r="M40" s="16">
        <f>Damdubbel3!L114</f>
        <v>0</v>
      </c>
      <c r="N40" s="16">
        <f>Damdubbel3!M114</f>
        <v>0</v>
      </c>
      <c r="O40" s="73">
        <f>Damdubbel3!N114</f>
        <v>0</v>
      </c>
      <c r="P40" s="73">
        <f>Damdubbel3!O114</f>
        <v>0</v>
      </c>
      <c r="Q40" s="113"/>
    </row>
    <row r="41" spans="1:17" ht="15.6" x14ac:dyDescent="0.3">
      <c r="A41" s="16">
        <f t="shared" si="0"/>
        <v>38</v>
      </c>
      <c r="B41" s="9" t="str">
        <f>Damdubbel3!A117</f>
        <v>0/0</v>
      </c>
      <c r="C41" s="9">
        <f>Damdubbel3!B117</f>
        <v>0</v>
      </c>
      <c r="D41" s="16">
        <f>Damdubbel3!C117</f>
        <v>0</v>
      </c>
      <c r="E41" s="16">
        <f>Damdubbel3!D117</f>
        <v>0</v>
      </c>
      <c r="F41" s="16">
        <f>Damdubbel3!E117</f>
        <v>0</v>
      </c>
      <c r="G41" s="16">
        <f>Damdubbel3!F117</f>
        <v>0</v>
      </c>
      <c r="H41" s="16">
        <f>Damdubbel3!G117</f>
        <v>0</v>
      </c>
      <c r="I41" s="73">
        <f>Damdubbel3!H117</f>
        <v>0</v>
      </c>
      <c r="J41" s="16">
        <f>Damdubbel3!I117</f>
        <v>0</v>
      </c>
      <c r="K41" s="16">
        <f>Damdubbel3!J117</f>
        <v>0</v>
      </c>
      <c r="L41" s="16">
        <f>Damdubbel3!K117</f>
        <v>0</v>
      </c>
      <c r="M41" s="16">
        <f>Damdubbel3!L117</f>
        <v>0</v>
      </c>
      <c r="N41" s="16">
        <f>Damdubbel3!M117</f>
        <v>0</v>
      </c>
      <c r="O41" s="73">
        <f>Damdubbel3!N117</f>
        <v>0</v>
      </c>
      <c r="P41" s="73">
        <f>Damdubbel3!O117</f>
        <v>0</v>
      </c>
      <c r="Q41" s="113"/>
    </row>
    <row r="42" spans="1:17" ht="15.6" x14ac:dyDescent="0.3">
      <c r="A42" s="16">
        <f t="shared" si="0"/>
        <v>39</v>
      </c>
      <c r="B42" s="9" t="str">
        <f>Damdubbel3!A120</f>
        <v>0/0</v>
      </c>
      <c r="C42" s="9">
        <f>Damdubbel3!B120</f>
        <v>0</v>
      </c>
      <c r="D42" s="16">
        <f>Damdubbel3!C120</f>
        <v>0</v>
      </c>
      <c r="E42" s="16">
        <f>Damdubbel3!D120</f>
        <v>0</v>
      </c>
      <c r="F42" s="16">
        <f>Damdubbel3!E120</f>
        <v>0</v>
      </c>
      <c r="G42" s="16">
        <f>Damdubbel3!F120</f>
        <v>0</v>
      </c>
      <c r="H42" s="16">
        <f>Damdubbel3!G120</f>
        <v>0</v>
      </c>
      <c r="I42" s="73">
        <f>Damdubbel3!H120</f>
        <v>0</v>
      </c>
      <c r="J42" s="16">
        <f>Damdubbel3!I120</f>
        <v>0</v>
      </c>
      <c r="K42" s="16">
        <f>Damdubbel3!J120</f>
        <v>0</v>
      </c>
      <c r="L42" s="16">
        <f>Damdubbel3!K120</f>
        <v>0</v>
      </c>
      <c r="M42" s="16">
        <f>Damdubbel3!L120</f>
        <v>0</v>
      </c>
      <c r="N42" s="16">
        <f>Damdubbel3!M120</f>
        <v>0</v>
      </c>
      <c r="O42" s="73">
        <f>Damdubbel3!N120</f>
        <v>0</v>
      </c>
      <c r="P42" s="73">
        <f>Damdubbel3!O120</f>
        <v>0</v>
      </c>
      <c r="Q42" s="113"/>
    </row>
    <row r="43" spans="1:17" ht="15.6" x14ac:dyDescent="0.3">
      <c r="A43" s="16">
        <f t="shared" si="0"/>
        <v>40</v>
      </c>
      <c r="B43" s="9" t="str">
        <f>Damdubbel3!A123</f>
        <v>0/0</v>
      </c>
      <c r="C43" s="9">
        <f>Damdubbel3!B123</f>
        <v>0</v>
      </c>
      <c r="D43" s="16">
        <f>Damdubbel3!C123</f>
        <v>0</v>
      </c>
      <c r="E43" s="16">
        <f>Damdubbel3!D123</f>
        <v>0</v>
      </c>
      <c r="F43" s="16">
        <f>Damdubbel3!E123</f>
        <v>0</v>
      </c>
      <c r="G43" s="16">
        <f>Damdubbel3!F123</f>
        <v>0</v>
      </c>
      <c r="H43" s="16">
        <f>Damdubbel3!G123</f>
        <v>0</v>
      </c>
      <c r="I43" s="27">
        <f>Damdubbel3!H123</f>
        <v>0</v>
      </c>
      <c r="J43" s="16">
        <f>Damdubbel3!I123</f>
        <v>0</v>
      </c>
      <c r="K43" s="16">
        <f>Damdubbel3!J123</f>
        <v>0</v>
      </c>
      <c r="L43" s="16">
        <f>Damdubbel3!K123</f>
        <v>0</v>
      </c>
      <c r="M43" s="16">
        <f>Damdubbel3!L123</f>
        <v>0</v>
      </c>
      <c r="N43" s="16">
        <f>Damdubbel3!M123</f>
        <v>0</v>
      </c>
      <c r="O43" s="27">
        <f>Damdubbel3!N123</f>
        <v>0</v>
      </c>
      <c r="P43" s="27">
        <f>Damdubbel3!O123</f>
        <v>0</v>
      </c>
      <c r="Q43" s="113"/>
    </row>
    <row r="44" spans="1:17" ht="15.6" x14ac:dyDescent="0.3">
      <c r="A44" s="16">
        <f t="shared" si="0"/>
        <v>41</v>
      </c>
      <c r="B44" s="9" t="str">
        <f>Damdubbel3!A126</f>
        <v>0/0</v>
      </c>
      <c r="C44" s="9">
        <f>Damdubbel3!B126</f>
        <v>0</v>
      </c>
      <c r="D44" s="16">
        <f>Damdubbel3!C126</f>
        <v>0</v>
      </c>
      <c r="E44" s="16">
        <f>Damdubbel3!D126</f>
        <v>0</v>
      </c>
      <c r="F44" s="16">
        <f>Damdubbel3!E126</f>
        <v>0</v>
      </c>
      <c r="G44" s="16">
        <f>Damdubbel3!F126</f>
        <v>0</v>
      </c>
      <c r="H44" s="16">
        <f>Damdubbel3!G126</f>
        <v>0</v>
      </c>
      <c r="I44" s="73">
        <f>Damdubbel3!H126</f>
        <v>0</v>
      </c>
      <c r="J44" s="16">
        <f>Damdubbel3!I126</f>
        <v>0</v>
      </c>
      <c r="K44" s="16">
        <f>Damdubbel3!J126</f>
        <v>0</v>
      </c>
      <c r="L44" s="16">
        <f>Damdubbel3!K126</f>
        <v>0</v>
      </c>
      <c r="M44" s="16">
        <f>Damdubbel3!L126</f>
        <v>0</v>
      </c>
      <c r="N44" s="16">
        <f>Damdubbel3!M126</f>
        <v>0</v>
      </c>
      <c r="O44" s="73">
        <f>Damdubbel3!N126</f>
        <v>0</v>
      </c>
      <c r="P44" s="73">
        <f>Damdubbel3!O126</f>
        <v>0</v>
      </c>
      <c r="Q44" s="113"/>
    </row>
    <row r="45" spans="1:17" ht="15.6" x14ac:dyDescent="0.3">
      <c r="A45" s="16">
        <f t="shared" si="0"/>
        <v>42</v>
      </c>
      <c r="B45" s="9" t="str">
        <f>Damdubbel3!A129</f>
        <v>0/0</v>
      </c>
      <c r="C45" s="9">
        <f>Damdubbel3!B129</f>
        <v>0</v>
      </c>
      <c r="D45" s="16">
        <f>Damdubbel3!C129</f>
        <v>0</v>
      </c>
      <c r="E45" s="16">
        <f>Damdubbel3!D129</f>
        <v>0</v>
      </c>
      <c r="F45" s="16">
        <f>Damdubbel3!E129</f>
        <v>0</v>
      </c>
      <c r="G45" s="16">
        <f>Damdubbel3!F129</f>
        <v>0</v>
      </c>
      <c r="H45" s="16">
        <f>Damdubbel3!G129</f>
        <v>0</v>
      </c>
      <c r="I45" s="73">
        <f>Damdubbel3!H129</f>
        <v>0</v>
      </c>
      <c r="J45" s="16">
        <f>Damdubbel3!I129</f>
        <v>0</v>
      </c>
      <c r="K45" s="16">
        <f>Damdubbel3!J129</f>
        <v>0</v>
      </c>
      <c r="L45" s="16">
        <f>Damdubbel3!K129</f>
        <v>0</v>
      </c>
      <c r="M45" s="16">
        <f>Damdubbel3!L129</f>
        <v>0</v>
      </c>
      <c r="N45" s="16">
        <f>Damdubbel3!M129</f>
        <v>0</v>
      </c>
      <c r="O45" s="73">
        <f>Damdubbel3!N129</f>
        <v>0</v>
      </c>
      <c r="P45" s="73">
        <f>Damdubbel3!O129</f>
        <v>0</v>
      </c>
      <c r="Q45" s="113"/>
    </row>
    <row r="46" spans="1:17" ht="15.6" x14ac:dyDescent="0.3">
      <c r="A46" s="16">
        <f t="shared" si="0"/>
        <v>43</v>
      </c>
      <c r="B46" s="9" t="str">
        <f>Damdubbel3!A132</f>
        <v>0/0</v>
      </c>
      <c r="C46" s="9">
        <f>Damdubbel3!B132</f>
        <v>0</v>
      </c>
      <c r="D46" s="16">
        <f>Damdubbel3!C132</f>
        <v>0</v>
      </c>
      <c r="E46" s="16">
        <f>Damdubbel3!D132</f>
        <v>0</v>
      </c>
      <c r="F46" s="16">
        <f>Damdubbel3!E132</f>
        <v>0</v>
      </c>
      <c r="G46" s="16">
        <f>Damdubbel3!F132</f>
        <v>0</v>
      </c>
      <c r="H46" s="16">
        <f>Damdubbel3!G132</f>
        <v>0</v>
      </c>
      <c r="I46" s="73">
        <f>Damdubbel3!H132</f>
        <v>0</v>
      </c>
      <c r="J46" s="16">
        <f>Damdubbel3!I132</f>
        <v>0</v>
      </c>
      <c r="K46" s="16">
        <f>Damdubbel3!J132</f>
        <v>0</v>
      </c>
      <c r="L46" s="16">
        <f>Damdubbel3!K132</f>
        <v>0</v>
      </c>
      <c r="M46" s="16">
        <f>Damdubbel3!L132</f>
        <v>0</v>
      </c>
      <c r="N46" s="16">
        <f>Damdubbel3!M132</f>
        <v>0</v>
      </c>
      <c r="O46" s="73">
        <f>Damdubbel3!N132</f>
        <v>0</v>
      </c>
      <c r="P46" s="73">
        <f>Damdubbel3!O132</f>
        <v>0</v>
      </c>
      <c r="Q46" s="113"/>
    </row>
    <row r="47" spans="1:17" ht="15.6" x14ac:dyDescent="0.3">
      <c r="A47" s="16">
        <f t="shared" si="0"/>
        <v>44</v>
      </c>
      <c r="B47" s="9" t="str">
        <f>Damdubbel3!A135</f>
        <v>0/0</v>
      </c>
      <c r="C47" s="9">
        <f>Damdubbel3!B135</f>
        <v>0</v>
      </c>
      <c r="D47" s="16">
        <f>Damdubbel3!C135</f>
        <v>0</v>
      </c>
      <c r="E47" s="16">
        <f>Damdubbel3!D135</f>
        <v>0</v>
      </c>
      <c r="F47" s="16">
        <f>Damdubbel3!E135</f>
        <v>0</v>
      </c>
      <c r="G47" s="16">
        <f>Damdubbel3!F135</f>
        <v>0</v>
      </c>
      <c r="H47" s="16">
        <f>Damdubbel3!G135</f>
        <v>0</v>
      </c>
      <c r="I47" s="73">
        <f>Damdubbel3!H135</f>
        <v>0</v>
      </c>
      <c r="J47" s="16">
        <f>Damdubbel3!I135</f>
        <v>0</v>
      </c>
      <c r="K47" s="16">
        <f>Damdubbel3!J135</f>
        <v>0</v>
      </c>
      <c r="L47" s="16">
        <f>Damdubbel3!K135</f>
        <v>0</v>
      </c>
      <c r="M47" s="16">
        <f>Damdubbel3!L135</f>
        <v>0</v>
      </c>
      <c r="N47" s="16">
        <f>Damdubbel3!M135</f>
        <v>0</v>
      </c>
      <c r="O47" s="73">
        <f>Damdubbel3!N135</f>
        <v>0</v>
      </c>
      <c r="P47" s="73">
        <f>Damdubbel3!O135</f>
        <v>0</v>
      </c>
      <c r="Q47" s="113"/>
    </row>
    <row r="48" spans="1:17" ht="15.6" x14ac:dyDescent="0.3">
      <c r="A48" s="16">
        <f t="shared" si="0"/>
        <v>45</v>
      </c>
      <c r="B48" s="9" t="str">
        <f>Damdubbel3!A138</f>
        <v>0/0</v>
      </c>
      <c r="C48" s="9">
        <f>Damdubbel3!B138</f>
        <v>0</v>
      </c>
      <c r="D48" s="16">
        <f>Damdubbel3!C138</f>
        <v>0</v>
      </c>
      <c r="E48" s="16">
        <f>Damdubbel3!D138</f>
        <v>0</v>
      </c>
      <c r="F48" s="16">
        <f>Damdubbel3!E138</f>
        <v>0</v>
      </c>
      <c r="G48" s="16">
        <f>Damdubbel3!F138</f>
        <v>0</v>
      </c>
      <c r="H48" s="16">
        <f>Damdubbel3!G138</f>
        <v>0</v>
      </c>
      <c r="I48" s="73">
        <f>Damdubbel3!H138</f>
        <v>0</v>
      </c>
      <c r="J48" s="16">
        <f>Damdubbel3!I138</f>
        <v>0</v>
      </c>
      <c r="K48" s="16">
        <f>Damdubbel3!J138</f>
        <v>0</v>
      </c>
      <c r="L48" s="16">
        <f>Damdubbel3!K138</f>
        <v>0</v>
      </c>
      <c r="M48" s="16">
        <f>Damdubbel3!L138</f>
        <v>0</v>
      </c>
      <c r="N48" s="16">
        <f>Damdubbel3!M138</f>
        <v>0</v>
      </c>
      <c r="O48" s="73">
        <f>Damdubbel3!N138</f>
        <v>0</v>
      </c>
      <c r="P48" s="73">
        <f>Damdubbel3!O138</f>
        <v>0</v>
      </c>
      <c r="Q48" s="113"/>
    </row>
    <row r="49" spans="1:17" ht="15.6" x14ac:dyDescent="0.3">
      <c r="A49" s="16">
        <f t="shared" si="0"/>
        <v>46</v>
      </c>
      <c r="B49" s="9" t="str">
        <f>Damdubbel3!A141</f>
        <v>0/0</v>
      </c>
      <c r="C49" s="9">
        <f>Damdubbel3!B141</f>
        <v>0</v>
      </c>
      <c r="D49" s="16">
        <f>Damdubbel3!C141</f>
        <v>0</v>
      </c>
      <c r="E49" s="16">
        <f>Damdubbel3!D141</f>
        <v>0</v>
      </c>
      <c r="F49" s="16">
        <f>Damdubbel3!E141</f>
        <v>0</v>
      </c>
      <c r="G49" s="16">
        <f>Damdubbel3!F141</f>
        <v>0</v>
      </c>
      <c r="H49" s="16">
        <f>Damdubbel3!G141</f>
        <v>0</v>
      </c>
      <c r="I49" s="73">
        <f>Damdubbel3!H141</f>
        <v>0</v>
      </c>
      <c r="J49" s="16">
        <f>Damdubbel3!I141</f>
        <v>0</v>
      </c>
      <c r="K49" s="16">
        <f>Damdubbel3!J141</f>
        <v>0</v>
      </c>
      <c r="L49" s="16">
        <f>Damdubbel3!K141</f>
        <v>0</v>
      </c>
      <c r="M49" s="16">
        <f>Damdubbel3!L141</f>
        <v>0</v>
      </c>
      <c r="N49" s="16">
        <f>Damdubbel3!M141</f>
        <v>0</v>
      </c>
      <c r="O49" s="73">
        <f>Damdubbel3!N141</f>
        <v>0</v>
      </c>
      <c r="P49" s="73">
        <f>Damdubbel3!O141</f>
        <v>0</v>
      </c>
      <c r="Q49" s="113"/>
    </row>
    <row r="50" spans="1:17" ht="15.6" x14ac:dyDescent="0.3">
      <c r="A50" s="16">
        <f t="shared" si="0"/>
        <v>47</v>
      </c>
      <c r="B50" s="9" t="str">
        <f>Damdubbel3!A144</f>
        <v>0/0</v>
      </c>
      <c r="C50" s="9">
        <f>Damdubbel3!B144</f>
        <v>0</v>
      </c>
      <c r="D50" s="16">
        <f>Damdubbel3!C144</f>
        <v>0</v>
      </c>
      <c r="E50" s="16">
        <f>Damdubbel3!D144</f>
        <v>0</v>
      </c>
      <c r="F50" s="16">
        <f>Damdubbel3!E144</f>
        <v>0</v>
      </c>
      <c r="G50" s="16">
        <f>Damdubbel3!F144</f>
        <v>0</v>
      </c>
      <c r="H50" s="16">
        <f>Damdubbel3!G144</f>
        <v>0</v>
      </c>
      <c r="I50" s="73">
        <f>Damdubbel3!H144</f>
        <v>0</v>
      </c>
      <c r="J50" s="16">
        <f>Damdubbel3!I144</f>
        <v>0</v>
      </c>
      <c r="K50" s="16">
        <f>Damdubbel3!J144</f>
        <v>0</v>
      </c>
      <c r="L50" s="16">
        <f>Damdubbel3!K144</f>
        <v>0</v>
      </c>
      <c r="M50" s="16">
        <f>Damdubbel3!L144</f>
        <v>0</v>
      </c>
      <c r="N50" s="16">
        <f>Damdubbel3!M144</f>
        <v>0</v>
      </c>
      <c r="O50" s="73">
        <f>Damdubbel3!N144</f>
        <v>0</v>
      </c>
      <c r="P50" s="73">
        <f>Damdubbel3!O144</f>
        <v>0</v>
      </c>
      <c r="Q50" s="113"/>
    </row>
    <row r="51" spans="1:17" ht="15.6" x14ac:dyDescent="0.3">
      <c r="A51" s="16">
        <f t="shared" si="0"/>
        <v>48</v>
      </c>
      <c r="B51" s="9" t="str">
        <f>Damdubbel3!A147</f>
        <v>0/0</v>
      </c>
      <c r="C51" s="9">
        <f>Damdubbel3!B147</f>
        <v>0</v>
      </c>
      <c r="D51" s="16">
        <f>Damdubbel3!C147</f>
        <v>0</v>
      </c>
      <c r="E51" s="16">
        <f>Damdubbel3!D147</f>
        <v>0</v>
      </c>
      <c r="F51" s="16">
        <f>Damdubbel3!E147</f>
        <v>0</v>
      </c>
      <c r="G51" s="16">
        <f>Damdubbel3!F147</f>
        <v>0</v>
      </c>
      <c r="H51" s="16">
        <f>Damdubbel3!G147</f>
        <v>0</v>
      </c>
      <c r="I51" s="73">
        <f>Damdubbel3!H147</f>
        <v>0</v>
      </c>
      <c r="J51" s="16">
        <f>Damdubbel3!I147</f>
        <v>0</v>
      </c>
      <c r="K51" s="16">
        <f>Damdubbel3!J147</f>
        <v>0</v>
      </c>
      <c r="L51" s="16">
        <f>Damdubbel3!K147</f>
        <v>0</v>
      </c>
      <c r="M51" s="16">
        <f>Damdubbel3!L147</f>
        <v>0</v>
      </c>
      <c r="N51" s="16">
        <f>Damdubbel3!M147</f>
        <v>0</v>
      </c>
      <c r="O51" s="73">
        <f>Damdubbel3!N147</f>
        <v>0</v>
      </c>
      <c r="P51" s="73">
        <f>Damdubbel3!O147</f>
        <v>0</v>
      </c>
      <c r="Q51" s="113"/>
    </row>
    <row r="52" spans="1:17" ht="15.6" x14ac:dyDescent="0.3">
      <c r="A52" s="16">
        <f t="shared" si="0"/>
        <v>49</v>
      </c>
      <c r="B52" s="9" t="str">
        <f>Damdubbel3!A150</f>
        <v>0/0</v>
      </c>
      <c r="C52" s="9">
        <f>Damdubbel3!B150</f>
        <v>0</v>
      </c>
      <c r="D52" s="16">
        <f>Damdubbel3!C150</f>
        <v>0</v>
      </c>
      <c r="E52" s="16">
        <f>Damdubbel3!D150</f>
        <v>0</v>
      </c>
      <c r="F52" s="16">
        <f>Damdubbel3!E150</f>
        <v>0</v>
      </c>
      <c r="G52" s="16">
        <f>Damdubbel3!F150</f>
        <v>0</v>
      </c>
      <c r="H52" s="16">
        <f>Damdubbel3!G150</f>
        <v>0</v>
      </c>
      <c r="I52" s="73">
        <f>Damdubbel3!H150</f>
        <v>0</v>
      </c>
      <c r="J52" s="16">
        <f>Damdubbel3!I150</f>
        <v>0</v>
      </c>
      <c r="K52" s="16">
        <f>Damdubbel3!J150</f>
        <v>0</v>
      </c>
      <c r="L52" s="16">
        <f>Damdubbel3!K150</f>
        <v>0</v>
      </c>
      <c r="M52" s="16">
        <f>Damdubbel3!L150</f>
        <v>0</v>
      </c>
      <c r="N52" s="16">
        <f>Damdubbel3!M150</f>
        <v>0</v>
      </c>
      <c r="O52" s="73">
        <f>Damdubbel3!N150</f>
        <v>0</v>
      </c>
      <c r="P52" s="73">
        <f>Damdubbel3!O150</f>
        <v>0</v>
      </c>
      <c r="Q52" s="113"/>
    </row>
    <row r="53" spans="1:17" ht="15.6" x14ac:dyDescent="0.3">
      <c r="A53" s="16">
        <f t="shared" si="0"/>
        <v>50</v>
      </c>
      <c r="B53" s="9" t="str">
        <f>Damdubbel3!A153</f>
        <v>0/0</v>
      </c>
      <c r="C53" s="9">
        <f>Damdubbel3!B153</f>
        <v>0</v>
      </c>
      <c r="D53" s="16">
        <f>Damdubbel3!C153</f>
        <v>0</v>
      </c>
      <c r="E53" s="16">
        <f>Damdubbel3!D153</f>
        <v>0</v>
      </c>
      <c r="F53" s="16">
        <f>Damdubbel3!E153</f>
        <v>0</v>
      </c>
      <c r="G53" s="16">
        <f>Damdubbel3!F153</f>
        <v>0</v>
      </c>
      <c r="H53" s="16">
        <f>Damdubbel3!G153</f>
        <v>0</v>
      </c>
      <c r="I53" s="73">
        <f>Damdubbel3!H153</f>
        <v>0</v>
      </c>
      <c r="J53" s="16">
        <f>Damdubbel3!I153</f>
        <v>0</v>
      </c>
      <c r="K53" s="16">
        <f>Damdubbel3!J153</f>
        <v>0</v>
      </c>
      <c r="L53" s="16">
        <f>Damdubbel3!K153</f>
        <v>0</v>
      </c>
      <c r="M53" s="16">
        <f>Damdubbel3!L153</f>
        <v>0</v>
      </c>
      <c r="N53" s="16">
        <f>Damdubbel3!M153</f>
        <v>0</v>
      </c>
      <c r="O53" s="73">
        <f>Damdubbel3!N153</f>
        <v>0</v>
      </c>
      <c r="P53" s="73">
        <f>Damdubbel3!O153</f>
        <v>0</v>
      </c>
      <c r="Q53" s="113"/>
    </row>
    <row r="54" spans="1:17" ht="15.6" x14ac:dyDescent="0.3">
      <c r="A54" s="16">
        <f t="shared" si="0"/>
        <v>51</v>
      </c>
      <c r="B54" s="9" t="str">
        <f>Damdubbel3!A156</f>
        <v>0/0</v>
      </c>
      <c r="C54" s="9">
        <f>Damdubbel3!B156</f>
        <v>0</v>
      </c>
      <c r="D54" s="16">
        <f>Damdubbel3!C156</f>
        <v>0</v>
      </c>
      <c r="E54" s="16">
        <f>Damdubbel3!D156</f>
        <v>0</v>
      </c>
      <c r="F54" s="16">
        <f>Damdubbel3!E156</f>
        <v>0</v>
      </c>
      <c r="G54" s="16">
        <f>Damdubbel3!F156</f>
        <v>0</v>
      </c>
      <c r="H54" s="16">
        <f>Damdubbel3!G156</f>
        <v>0</v>
      </c>
      <c r="I54" s="73">
        <f>Damdubbel3!H156</f>
        <v>0</v>
      </c>
      <c r="J54" s="16">
        <f>Damdubbel3!I156</f>
        <v>0</v>
      </c>
      <c r="K54" s="16">
        <f>Damdubbel3!J156</f>
        <v>0</v>
      </c>
      <c r="L54" s="16">
        <f>Damdubbel3!K156</f>
        <v>0</v>
      </c>
      <c r="M54" s="16">
        <f>Damdubbel3!L156</f>
        <v>0</v>
      </c>
      <c r="N54" s="16">
        <f>Damdubbel3!M156</f>
        <v>0</v>
      </c>
      <c r="O54" s="73">
        <f>Damdubbel3!N156</f>
        <v>0</v>
      </c>
      <c r="P54" s="73">
        <f>Damdubbel3!O156</f>
        <v>0</v>
      </c>
      <c r="Q54" s="113"/>
    </row>
    <row r="55" spans="1:17" ht="15.6" x14ac:dyDescent="0.3">
      <c r="A55" s="16">
        <f t="shared" si="0"/>
        <v>52</v>
      </c>
      <c r="B55" s="9" t="str">
        <f>Damdubbel3!A159</f>
        <v>0/0</v>
      </c>
      <c r="C55" s="9">
        <f>Damdubbel3!B159</f>
        <v>0</v>
      </c>
      <c r="D55" s="16">
        <f>Damdubbel3!C159</f>
        <v>0</v>
      </c>
      <c r="E55" s="16">
        <f>Damdubbel3!D159</f>
        <v>0</v>
      </c>
      <c r="F55" s="16">
        <f>Damdubbel3!E159</f>
        <v>0</v>
      </c>
      <c r="G55" s="16">
        <f>Damdubbel3!F159</f>
        <v>0</v>
      </c>
      <c r="H55" s="16">
        <f>Damdubbel3!G159</f>
        <v>0</v>
      </c>
      <c r="I55" s="73">
        <f>Damdubbel3!H159</f>
        <v>0</v>
      </c>
      <c r="J55" s="16">
        <f>Damdubbel3!I159</f>
        <v>0</v>
      </c>
      <c r="K55" s="16">
        <f>Damdubbel3!J159</f>
        <v>0</v>
      </c>
      <c r="L55" s="16">
        <f>Damdubbel3!K159</f>
        <v>0</v>
      </c>
      <c r="M55" s="16">
        <f>Damdubbel3!L159</f>
        <v>0</v>
      </c>
      <c r="N55" s="16">
        <f>Damdubbel3!M159</f>
        <v>0</v>
      </c>
      <c r="O55" s="73">
        <f>Damdubbel3!N159</f>
        <v>0</v>
      </c>
      <c r="P55" s="73">
        <f>Damdubbel3!O159</f>
        <v>0</v>
      </c>
      <c r="Q55" s="113"/>
    </row>
    <row r="56" spans="1:17" ht="15.6" x14ac:dyDescent="0.3">
      <c r="A56" s="16">
        <f t="shared" si="0"/>
        <v>53</v>
      </c>
      <c r="B56" s="9" t="str">
        <f>Damdubbel3!A162</f>
        <v>0/0</v>
      </c>
      <c r="C56" s="9">
        <f>Damdubbel3!B162</f>
        <v>0</v>
      </c>
      <c r="D56" s="16">
        <f>Damdubbel3!C162</f>
        <v>0</v>
      </c>
      <c r="E56" s="16">
        <f>Damdubbel3!D162</f>
        <v>0</v>
      </c>
      <c r="F56" s="16">
        <f>Damdubbel3!E162</f>
        <v>0</v>
      </c>
      <c r="G56" s="16">
        <f>Damdubbel3!F162</f>
        <v>0</v>
      </c>
      <c r="H56" s="16">
        <f>Damdubbel3!G162</f>
        <v>0</v>
      </c>
      <c r="I56" s="73">
        <f>Damdubbel3!H162</f>
        <v>0</v>
      </c>
      <c r="J56" s="16">
        <f>Damdubbel3!I162</f>
        <v>0</v>
      </c>
      <c r="K56" s="16">
        <f>Damdubbel3!J162</f>
        <v>0</v>
      </c>
      <c r="L56" s="16">
        <f>Damdubbel3!K162</f>
        <v>0</v>
      </c>
      <c r="M56" s="16">
        <f>Damdubbel3!L162</f>
        <v>0</v>
      </c>
      <c r="N56" s="16">
        <f>Damdubbel3!M162</f>
        <v>0</v>
      </c>
      <c r="O56" s="73">
        <f>Damdubbel3!N162</f>
        <v>0</v>
      </c>
      <c r="P56" s="73">
        <f>Damdubbel3!O162</f>
        <v>0</v>
      </c>
      <c r="Q56" s="113"/>
    </row>
    <row r="57" spans="1:17" ht="15.6" x14ac:dyDescent="0.3">
      <c r="A57" s="16">
        <f t="shared" si="0"/>
        <v>54</v>
      </c>
      <c r="B57" s="9" t="str">
        <f>Damdubbel3!A165</f>
        <v>0/0</v>
      </c>
      <c r="C57" s="9">
        <f>Damdubbel3!B165</f>
        <v>0</v>
      </c>
      <c r="D57" s="16">
        <f>Damdubbel3!C165</f>
        <v>0</v>
      </c>
      <c r="E57" s="16">
        <f>Damdubbel3!D165</f>
        <v>0</v>
      </c>
      <c r="F57" s="16">
        <f>Damdubbel3!E165</f>
        <v>0</v>
      </c>
      <c r="G57" s="16">
        <f>Damdubbel3!F165</f>
        <v>0</v>
      </c>
      <c r="H57" s="16">
        <f>Damdubbel3!G165</f>
        <v>0</v>
      </c>
      <c r="I57" s="73">
        <f>Damdubbel3!H165</f>
        <v>0</v>
      </c>
      <c r="J57" s="16">
        <f>Damdubbel3!I165</f>
        <v>0</v>
      </c>
      <c r="K57" s="16">
        <f>Damdubbel3!J165</f>
        <v>0</v>
      </c>
      <c r="L57" s="16">
        <f>Damdubbel3!K165</f>
        <v>0</v>
      </c>
      <c r="M57" s="16">
        <f>Damdubbel3!L165</f>
        <v>0</v>
      </c>
      <c r="N57" s="16">
        <f>Damdubbel3!M165</f>
        <v>0</v>
      </c>
      <c r="O57" s="73">
        <f>Damdubbel3!N165</f>
        <v>0</v>
      </c>
      <c r="P57" s="73">
        <f>Damdubbel3!O165</f>
        <v>0</v>
      </c>
      <c r="Q57" s="113"/>
    </row>
    <row r="58" spans="1:17" ht="15.6" x14ac:dyDescent="0.3">
      <c r="A58" s="16">
        <f t="shared" si="0"/>
        <v>55</v>
      </c>
      <c r="B58" s="9" t="str">
        <f>Damdubbel3!A168</f>
        <v>0/0</v>
      </c>
      <c r="C58" s="9">
        <f>Damdubbel3!B168</f>
        <v>0</v>
      </c>
      <c r="D58" s="16">
        <f>Damdubbel3!C168</f>
        <v>0</v>
      </c>
      <c r="E58" s="16">
        <f>Damdubbel3!D168</f>
        <v>0</v>
      </c>
      <c r="F58" s="16">
        <f>Damdubbel3!E168</f>
        <v>0</v>
      </c>
      <c r="G58" s="16">
        <f>Damdubbel3!F168</f>
        <v>0</v>
      </c>
      <c r="H58" s="16">
        <f>Damdubbel3!G168</f>
        <v>0</v>
      </c>
      <c r="I58" s="73">
        <f>Damdubbel3!H168</f>
        <v>0</v>
      </c>
      <c r="J58" s="16">
        <f>Damdubbel3!I168</f>
        <v>0</v>
      </c>
      <c r="K58" s="16">
        <f>Damdubbel3!J168</f>
        <v>0</v>
      </c>
      <c r="L58" s="16">
        <f>Damdubbel3!K168</f>
        <v>0</v>
      </c>
      <c r="M58" s="16">
        <f>Damdubbel3!L168</f>
        <v>0</v>
      </c>
      <c r="N58" s="16">
        <f>Damdubbel3!M168</f>
        <v>0</v>
      </c>
      <c r="O58" s="73">
        <f>Damdubbel3!N168</f>
        <v>0</v>
      </c>
      <c r="P58" s="73">
        <f>Damdubbel3!O168</f>
        <v>0</v>
      </c>
      <c r="Q58" s="113"/>
    </row>
    <row r="59" spans="1:17" ht="15.6" x14ac:dyDescent="0.3">
      <c r="A59" s="16">
        <f t="shared" si="0"/>
        <v>56</v>
      </c>
      <c r="B59" s="9" t="str">
        <f>Damdubbel3!A171</f>
        <v>0/0</v>
      </c>
      <c r="C59" s="9">
        <f>Damdubbel3!B171</f>
        <v>0</v>
      </c>
      <c r="D59" s="16">
        <f>Damdubbel3!C171</f>
        <v>0</v>
      </c>
      <c r="E59" s="16">
        <f>Damdubbel3!D171</f>
        <v>0</v>
      </c>
      <c r="F59" s="16">
        <f>Damdubbel3!E171</f>
        <v>0</v>
      </c>
      <c r="G59" s="16">
        <f>Damdubbel3!F171</f>
        <v>0</v>
      </c>
      <c r="H59" s="16">
        <f>Damdubbel3!G171</f>
        <v>0</v>
      </c>
      <c r="I59" s="73">
        <f>Damdubbel3!H171</f>
        <v>0</v>
      </c>
      <c r="J59" s="16">
        <f>Damdubbel3!I171</f>
        <v>0</v>
      </c>
      <c r="K59" s="16">
        <f>Damdubbel3!J171</f>
        <v>0</v>
      </c>
      <c r="L59" s="16">
        <f>Damdubbel3!K171</f>
        <v>0</v>
      </c>
      <c r="M59" s="16">
        <f>Damdubbel3!L171</f>
        <v>0</v>
      </c>
      <c r="N59" s="16">
        <f>Damdubbel3!M171</f>
        <v>0</v>
      </c>
      <c r="O59" s="73">
        <f>Damdubbel3!N171</f>
        <v>0</v>
      </c>
      <c r="P59" s="73">
        <f>Damdubbel3!O171</f>
        <v>0</v>
      </c>
      <c r="Q59" s="113"/>
    </row>
    <row r="60" spans="1:17" ht="15.6" x14ac:dyDescent="0.3">
      <c r="A60" s="16">
        <f t="shared" si="0"/>
        <v>57</v>
      </c>
      <c r="B60" s="9" t="str">
        <f>Damdubbel3!A174</f>
        <v>0/0</v>
      </c>
      <c r="C60" s="9">
        <f>Damdubbel3!B174</f>
        <v>0</v>
      </c>
      <c r="D60" s="16">
        <f>Damdubbel3!C174</f>
        <v>0</v>
      </c>
      <c r="E60" s="16">
        <f>Damdubbel3!D174</f>
        <v>0</v>
      </c>
      <c r="F60" s="16">
        <f>Damdubbel3!E174</f>
        <v>0</v>
      </c>
      <c r="G60" s="16">
        <f>Damdubbel3!F174</f>
        <v>0</v>
      </c>
      <c r="H60" s="16">
        <f>Damdubbel3!G174</f>
        <v>0</v>
      </c>
      <c r="I60" s="73">
        <f>Damdubbel3!H174</f>
        <v>0</v>
      </c>
      <c r="J60" s="16">
        <f>Damdubbel3!I174</f>
        <v>0</v>
      </c>
      <c r="K60" s="16">
        <f>Damdubbel3!J174</f>
        <v>0</v>
      </c>
      <c r="L60" s="16">
        <f>Damdubbel3!K174</f>
        <v>0</v>
      </c>
      <c r="M60" s="16">
        <f>Damdubbel3!L174</f>
        <v>0</v>
      </c>
      <c r="N60" s="16">
        <f>Damdubbel3!M174</f>
        <v>0</v>
      </c>
      <c r="O60" s="73">
        <f>Damdubbel3!N174</f>
        <v>0</v>
      </c>
      <c r="P60" s="73">
        <f>Damdubbel3!O174</f>
        <v>0</v>
      </c>
      <c r="Q60" s="113"/>
    </row>
    <row r="61" spans="1:17" ht="15.6" x14ac:dyDescent="0.3">
      <c r="A61" s="16">
        <f t="shared" si="0"/>
        <v>58</v>
      </c>
      <c r="B61" s="9" t="str">
        <f>Damdubbel3!A177</f>
        <v>0/0</v>
      </c>
      <c r="C61" s="9">
        <f>Damdubbel3!B177</f>
        <v>0</v>
      </c>
      <c r="D61" s="16">
        <f>Damdubbel3!C177</f>
        <v>0</v>
      </c>
      <c r="E61" s="16">
        <f>Damdubbel3!D177</f>
        <v>0</v>
      </c>
      <c r="F61" s="16">
        <f>Damdubbel3!E177</f>
        <v>0</v>
      </c>
      <c r="G61" s="16">
        <f>Damdubbel3!F177</f>
        <v>0</v>
      </c>
      <c r="H61" s="16">
        <f>Damdubbel3!G177</f>
        <v>0</v>
      </c>
      <c r="I61" s="73">
        <f>Damdubbel3!H177</f>
        <v>0</v>
      </c>
      <c r="J61" s="16">
        <f>Damdubbel3!I177</f>
        <v>0</v>
      </c>
      <c r="K61" s="16">
        <f>Damdubbel3!J177</f>
        <v>0</v>
      </c>
      <c r="L61" s="16">
        <f>Damdubbel3!K177</f>
        <v>0</v>
      </c>
      <c r="M61" s="16">
        <f>Damdubbel3!L177</f>
        <v>0</v>
      </c>
      <c r="N61" s="16">
        <f>Damdubbel3!M177</f>
        <v>0</v>
      </c>
      <c r="O61" s="73">
        <f>Damdubbel3!N177</f>
        <v>0</v>
      </c>
      <c r="P61" s="73">
        <f>Damdubbel3!O177</f>
        <v>0</v>
      </c>
      <c r="Q61" s="113"/>
    </row>
    <row r="62" spans="1:17" ht="15.6" x14ac:dyDescent="0.3">
      <c r="A62" s="16">
        <f t="shared" si="0"/>
        <v>59</v>
      </c>
      <c r="B62" s="9" t="str">
        <f>Damdubbel3!A180</f>
        <v>0/0</v>
      </c>
      <c r="C62" s="9">
        <f>Damdubbel3!B180</f>
        <v>0</v>
      </c>
      <c r="D62" s="16">
        <f>Damdubbel3!C180</f>
        <v>0</v>
      </c>
      <c r="E62" s="16">
        <f>Damdubbel3!D180</f>
        <v>0</v>
      </c>
      <c r="F62" s="16">
        <f>Damdubbel3!E180</f>
        <v>0</v>
      </c>
      <c r="G62" s="16">
        <f>Damdubbel3!F180</f>
        <v>0</v>
      </c>
      <c r="H62" s="16">
        <f>Damdubbel3!G180</f>
        <v>0</v>
      </c>
      <c r="I62" s="73">
        <f>Damdubbel3!H180</f>
        <v>0</v>
      </c>
      <c r="J62" s="16">
        <f>Damdubbel3!I180</f>
        <v>0</v>
      </c>
      <c r="K62" s="16">
        <f>Damdubbel3!J180</f>
        <v>0</v>
      </c>
      <c r="L62" s="16">
        <f>Damdubbel3!K180</f>
        <v>0</v>
      </c>
      <c r="M62" s="16">
        <f>Damdubbel3!L180</f>
        <v>0</v>
      </c>
      <c r="N62" s="16">
        <f>Damdubbel3!M180</f>
        <v>0</v>
      </c>
      <c r="O62" s="73">
        <f>Damdubbel3!N180</f>
        <v>0</v>
      </c>
      <c r="P62" s="73">
        <f>Damdubbel3!O180</f>
        <v>0</v>
      </c>
      <c r="Q62" s="113"/>
    </row>
    <row r="63" spans="1:17" ht="15.6" x14ac:dyDescent="0.3">
      <c r="A63" s="16">
        <f t="shared" si="0"/>
        <v>60</v>
      </c>
      <c r="B63" s="9" t="str">
        <f>Damdubbel3!A183</f>
        <v>0/0</v>
      </c>
      <c r="C63" s="9">
        <f>Damdubbel3!B183</f>
        <v>0</v>
      </c>
      <c r="D63" s="16">
        <f>Damdubbel3!C183</f>
        <v>0</v>
      </c>
      <c r="E63" s="16">
        <f>Damdubbel3!D183</f>
        <v>0</v>
      </c>
      <c r="F63" s="16">
        <f>Damdubbel3!E183</f>
        <v>0</v>
      </c>
      <c r="G63" s="16">
        <f>Damdubbel3!F183</f>
        <v>0</v>
      </c>
      <c r="H63" s="16">
        <f>Damdubbel3!G183</f>
        <v>0</v>
      </c>
      <c r="I63" s="73">
        <f>Damdubbel3!H183</f>
        <v>0</v>
      </c>
      <c r="J63" s="16">
        <f>Damdubbel3!I183</f>
        <v>0</v>
      </c>
      <c r="K63" s="16">
        <f>Damdubbel3!J183</f>
        <v>0</v>
      </c>
      <c r="L63" s="16">
        <f>Damdubbel3!K183</f>
        <v>0</v>
      </c>
      <c r="M63" s="16">
        <f>Damdubbel3!L183</f>
        <v>0</v>
      </c>
      <c r="N63" s="16">
        <f>Damdubbel3!M183</f>
        <v>0</v>
      </c>
      <c r="O63" s="73">
        <f>Damdubbel3!N183</f>
        <v>0</v>
      </c>
      <c r="P63" s="73">
        <f>Damdubbel3!O183</f>
        <v>0</v>
      </c>
      <c r="Q63" s="113"/>
    </row>
    <row r="64" spans="1:17" ht="15.6" x14ac:dyDescent="0.3">
      <c r="A64" s="16">
        <f t="shared" si="0"/>
        <v>61</v>
      </c>
      <c r="B64" s="9" t="str">
        <f>Damdubbel3!A186</f>
        <v>0/0</v>
      </c>
      <c r="C64" s="9">
        <f>Damdubbel3!B186</f>
        <v>0</v>
      </c>
      <c r="D64" s="16">
        <f>Damdubbel3!C186</f>
        <v>0</v>
      </c>
      <c r="E64" s="16">
        <f>Damdubbel3!D186</f>
        <v>0</v>
      </c>
      <c r="F64" s="16">
        <f>Damdubbel3!E186</f>
        <v>0</v>
      </c>
      <c r="G64" s="16">
        <f>Damdubbel3!F186</f>
        <v>0</v>
      </c>
      <c r="H64" s="16">
        <f>Damdubbel3!G186</f>
        <v>0</v>
      </c>
      <c r="I64" s="73">
        <f>Damdubbel3!H186</f>
        <v>0</v>
      </c>
      <c r="J64" s="16">
        <f>Damdubbel3!I186</f>
        <v>0</v>
      </c>
      <c r="K64" s="16">
        <f>Damdubbel3!J186</f>
        <v>0</v>
      </c>
      <c r="L64" s="16">
        <f>Damdubbel3!K186</f>
        <v>0</v>
      </c>
      <c r="M64" s="16">
        <f>Damdubbel3!L186</f>
        <v>0</v>
      </c>
      <c r="N64" s="16">
        <f>Damdubbel3!M186</f>
        <v>0</v>
      </c>
      <c r="O64" s="73">
        <f>Damdubbel3!N186</f>
        <v>0</v>
      </c>
      <c r="P64" s="73">
        <f>Damdubbel3!O186</f>
        <v>0</v>
      </c>
      <c r="Q64" s="113"/>
    </row>
    <row r="65" spans="1:17" ht="15.6" x14ac:dyDescent="0.3">
      <c r="A65" s="16">
        <f t="shared" si="0"/>
        <v>62</v>
      </c>
      <c r="B65" s="9" t="str">
        <f>Damdubbel3!A189</f>
        <v>0/0</v>
      </c>
      <c r="C65" s="9">
        <f>Damdubbel3!B189</f>
        <v>0</v>
      </c>
      <c r="D65" s="16">
        <f>Damdubbel3!C189</f>
        <v>0</v>
      </c>
      <c r="E65" s="16">
        <f>Damdubbel3!D189</f>
        <v>0</v>
      </c>
      <c r="F65" s="16">
        <f>Damdubbel3!E189</f>
        <v>0</v>
      </c>
      <c r="G65" s="16">
        <f>Damdubbel3!F189</f>
        <v>0</v>
      </c>
      <c r="H65" s="16">
        <f>Damdubbel3!G189</f>
        <v>0</v>
      </c>
      <c r="I65" s="73">
        <f>Damdubbel3!H189</f>
        <v>0</v>
      </c>
      <c r="J65" s="16">
        <f>Damdubbel3!I189</f>
        <v>0</v>
      </c>
      <c r="K65" s="16">
        <f>Damdubbel3!J189</f>
        <v>0</v>
      </c>
      <c r="L65" s="16">
        <f>Damdubbel3!K189</f>
        <v>0</v>
      </c>
      <c r="M65" s="16">
        <f>Damdubbel3!L189</f>
        <v>0</v>
      </c>
      <c r="N65" s="16">
        <f>Damdubbel3!M189</f>
        <v>0</v>
      </c>
      <c r="O65" s="73">
        <f>Damdubbel3!N189</f>
        <v>0</v>
      </c>
      <c r="P65" s="73">
        <f>Damdubbel3!O189</f>
        <v>0</v>
      </c>
      <c r="Q65" s="113"/>
    </row>
    <row r="66" spans="1:17" ht="15.6" x14ac:dyDescent="0.3">
      <c r="A66" s="16">
        <f t="shared" si="0"/>
        <v>63</v>
      </c>
      <c r="B66" s="9" t="str">
        <f>Damdubbel3!A192</f>
        <v>0/0</v>
      </c>
      <c r="C66" s="9">
        <f>Damdubbel3!B192</f>
        <v>0</v>
      </c>
      <c r="D66" s="16">
        <f>Damdubbel3!C192</f>
        <v>0</v>
      </c>
      <c r="E66" s="16">
        <f>Damdubbel3!D192</f>
        <v>0</v>
      </c>
      <c r="F66" s="16">
        <f>Damdubbel3!E192</f>
        <v>0</v>
      </c>
      <c r="G66" s="16">
        <f>Damdubbel3!F192</f>
        <v>0</v>
      </c>
      <c r="H66" s="16">
        <f>Damdubbel3!G192</f>
        <v>0</v>
      </c>
      <c r="I66" s="73">
        <f>Damdubbel3!H192</f>
        <v>0</v>
      </c>
      <c r="J66" s="16">
        <f>Damdubbel3!I192</f>
        <v>0</v>
      </c>
      <c r="K66" s="16">
        <f>Damdubbel3!J192</f>
        <v>0</v>
      </c>
      <c r="L66" s="16">
        <f>Damdubbel3!K192</f>
        <v>0</v>
      </c>
      <c r="M66" s="16">
        <f>Damdubbel3!L192</f>
        <v>0</v>
      </c>
      <c r="N66" s="16">
        <f>Damdubbel3!M192</f>
        <v>0</v>
      </c>
      <c r="O66" s="73">
        <f>Damdubbel3!N192</f>
        <v>0</v>
      </c>
      <c r="P66" s="73">
        <f>Damdubbel3!O192</f>
        <v>0</v>
      </c>
      <c r="Q66" s="113"/>
    </row>
    <row r="67" spans="1:17" ht="15.6" x14ac:dyDescent="0.3">
      <c r="A67" s="16">
        <f t="shared" si="0"/>
        <v>64</v>
      </c>
      <c r="B67" s="9" t="str">
        <f>Damdubbel3!A195</f>
        <v>0/0</v>
      </c>
      <c r="C67" s="9">
        <f>Damdubbel3!B195</f>
        <v>0</v>
      </c>
      <c r="D67" s="16">
        <f>Damdubbel3!C195</f>
        <v>0</v>
      </c>
      <c r="E67" s="16">
        <f>Damdubbel3!D195</f>
        <v>0</v>
      </c>
      <c r="F67" s="16">
        <f>Damdubbel3!E195</f>
        <v>0</v>
      </c>
      <c r="G67" s="16">
        <f>Damdubbel3!F195</f>
        <v>0</v>
      </c>
      <c r="H67" s="16">
        <f>Damdubbel3!G195</f>
        <v>0</v>
      </c>
      <c r="I67" s="73">
        <f>Damdubbel3!H195</f>
        <v>0</v>
      </c>
      <c r="J67" s="16">
        <f>Damdubbel3!I195</f>
        <v>0</v>
      </c>
      <c r="K67" s="16">
        <f>Damdubbel3!J195</f>
        <v>0</v>
      </c>
      <c r="L67" s="16">
        <f>Damdubbel3!K195</f>
        <v>0</v>
      </c>
      <c r="M67" s="16">
        <f>Damdubbel3!L195</f>
        <v>0</v>
      </c>
      <c r="N67" s="16">
        <f>Damdubbel3!M195</f>
        <v>0</v>
      </c>
      <c r="O67" s="73">
        <f>Damdubbel3!N195</f>
        <v>0</v>
      </c>
      <c r="P67" s="73">
        <f>Damdubbel3!O195</f>
        <v>0</v>
      </c>
      <c r="Q67" s="113"/>
    </row>
    <row r="68" spans="1:17" ht="15.6" x14ac:dyDescent="0.3">
      <c r="A68" s="16">
        <f t="shared" si="0"/>
        <v>65</v>
      </c>
      <c r="B68" s="9" t="str">
        <f>Damdubbel3!A198</f>
        <v>0/0</v>
      </c>
      <c r="C68" s="9">
        <f>Damdubbel3!B198</f>
        <v>0</v>
      </c>
      <c r="D68" s="16">
        <f>Damdubbel3!C198</f>
        <v>0</v>
      </c>
      <c r="E68" s="16">
        <f>Damdubbel3!D198</f>
        <v>0</v>
      </c>
      <c r="F68" s="16">
        <f>Damdubbel3!E198</f>
        <v>0</v>
      </c>
      <c r="G68" s="16">
        <f>Damdubbel3!F198</f>
        <v>0</v>
      </c>
      <c r="H68" s="16">
        <f>Damdubbel3!G198</f>
        <v>0</v>
      </c>
      <c r="I68" s="73">
        <f>Damdubbel3!H198</f>
        <v>0</v>
      </c>
      <c r="J68" s="16">
        <f>Damdubbel3!I198</f>
        <v>0</v>
      </c>
      <c r="K68" s="16">
        <f>Damdubbel3!J198</f>
        <v>0</v>
      </c>
      <c r="L68" s="16">
        <f>Damdubbel3!K198</f>
        <v>0</v>
      </c>
      <c r="M68" s="16">
        <f>Damdubbel3!L198</f>
        <v>0</v>
      </c>
      <c r="N68" s="16">
        <f>Damdubbel3!M198</f>
        <v>0</v>
      </c>
      <c r="O68" s="73">
        <f>Damdubbel3!N198</f>
        <v>0</v>
      </c>
      <c r="P68" s="73">
        <f>Damdubbel3!O198</f>
        <v>0</v>
      </c>
      <c r="Q68" s="113"/>
    </row>
    <row r="69" spans="1:17" ht="15.6" x14ac:dyDescent="0.3">
      <c r="A69" s="16">
        <f t="shared" si="0"/>
        <v>66</v>
      </c>
      <c r="B69" s="9" t="str">
        <f>Damdubbel3!A201</f>
        <v>0/0</v>
      </c>
      <c r="C69" s="9">
        <f>Damdubbel3!B201</f>
        <v>0</v>
      </c>
      <c r="D69" s="16">
        <f>Damdubbel3!C201</f>
        <v>0</v>
      </c>
      <c r="E69" s="16">
        <f>Damdubbel3!D201</f>
        <v>0</v>
      </c>
      <c r="F69" s="16">
        <f>Damdubbel3!E201</f>
        <v>0</v>
      </c>
      <c r="G69" s="16">
        <f>Damdubbel3!F201</f>
        <v>0</v>
      </c>
      <c r="H69" s="16">
        <f>Damdubbel3!G201</f>
        <v>0</v>
      </c>
      <c r="I69" s="73">
        <f>Damdubbel3!H201</f>
        <v>0</v>
      </c>
      <c r="J69" s="16">
        <f>Damdubbel3!I201</f>
        <v>0</v>
      </c>
      <c r="K69" s="16">
        <f>Damdubbel3!J201</f>
        <v>0</v>
      </c>
      <c r="L69" s="16">
        <f>Damdubbel3!K201</f>
        <v>0</v>
      </c>
      <c r="M69" s="16">
        <f>Damdubbel3!L201</f>
        <v>0</v>
      </c>
      <c r="N69" s="16">
        <f>Damdubbel3!M201</f>
        <v>0</v>
      </c>
      <c r="O69" s="73">
        <f>Damdubbel3!N201</f>
        <v>0</v>
      </c>
      <c r="P69" s="73">
        <f>Damdubbel3!O201</f>
        <v>0</v>
      </c>
      <c r="Q69" s="113"/>
    </row>
    <row r="70" spans="1:17" ht="15.6" x14ac:dyDescent="0.3">
      <c r="A70" s="16">
        <f t="shared" si="0"/>
        <v>67</v>
      </c>
      <c r="B70" s="9" t="str">
        <f>Damdubbel3!A204</f>
        <v>0/0</v>
      </c>
      <c r="C70" s="9">
        <f>Damdubbel3!B204</f>
        <v>0</v>
      </c>
      <c r="D70" s="16">
        <f>Damdubbel3!C204</f>
        <v>0</v>
      </c>
      <c r="E70" s="16">
        <f>Damdubbel3!D204</f>
        <v>0</v>
      </c>
      <c r="F70" s="16">
        <f>Damdubbel3!E204</f>
        <v>0</v>
      </c>
      <c r="G70" s="16">
        <f>Damdubbel3!F204</f>
        <v>0</v>
      </c>
      <c r="H70" s="16">
        <f>Damdubbel3!G204</f>
        <v>0</v>
      </c>
      <c r="I70" s="73">
        <f>Damdubbel3!H204</f>
        <v>0</v>
      </c>
      <c r="J70" s="16">
        <f>Damdubbel3!I204</f>
        <v>0</v>
      </c>
      <c r="K70" s="16">
        <f>Damdubbel3!J204</f>
        <v>0</v>
      </c>
      <c r="L70" s="16">
        <f>Damdubbel3!K204</f>
        <v>0</v>
      </c>
      <c r="M70" s="16">
        <f>Damdubbel3!L204</f>
        <v>0</v>
      </c>
      <c r="N70" s="16">
        <f>Damdubbel3!M204</f>
        <v>0</v>
      </c>
      <c r="O70" s="73">
        <f>Damdubbel3!N204</f>
        <v>0</v>
      </c>
      <c r="P70" s="73">
        <f>Damdubbel3!O204</f>
        <v>0</v>
      </c>
      <c r="Q70" s="113"/>
    </row>
    <row r="71" spans="1:17" ht="15.6" x14ac:dyDescent="0.3">
      <c r="A71" s="16">
        <f t="shared" si="0"/>
        <v>68</v>
      </c>
      <c r="B71" s="9" t="str">
        <f>Damdubbel3!A207</f>
        <v>0/0</v>
      </c>
      <c r="C71" s="9">
        <f>Damdubbel3!B207</f>
        <v>0</v>
      </c>
      <c r="D71" s="16">
        <f>Damdubbel3!C207</f>
        <v>0</v>
      </c>
      <c r="E71" s="16">
        <f>Damdubbel3!D207</f>
        <v>0</v>
      </c>
      <c r="F71" s="16">
        <f>Damdubbel3!E207</f>
        <v>0</v>
      </c>
      <c r="G71" s="16">
        <f>Damdubbel3!F207</f>
        <v>0</v>
      </c>
      <c r="H71" s="16">
        <f>Damdubbel3!G207</f>
        <v>0</v>
      </c>
      <c r="I71" s="73">
        <f>Damdubbel3!H207</f>
        <v>0</v>
      </c>
      <c r="J71" s="16">
        <f>Damdubbel3!I207</f>
        <v>0</v>
      </c>
      <c r="K71" s="16">
        <f>Damdubbel3!J207</f>
        <v>0</v>
      </c>
      <c r="L71" s="16">
        <f>Damdubbel3!K207</f>
        <v>0</v>
      </c>
      <c r="M71" s="16">
        <f>Damdubbel3!L207</f>
        <v>0</v>
      </c>
      <c r="N71" s="16">
        <f>Damdubbel3!M207</f>
        <v>0</v>
      </c>
      <c r="O71" s="73">
        <f>Damdubbel3!N207</f>
        <v>0</v>
      </c>
      <c r="P71" s="73">
        <f>Damdubbel3!O207</f>
        <v>0</v>
      </c>
      <c r="Q71" s="113"/>
    </row>
    <row r="72" spans="1:17" ht="15.6" x14ac:dyDescent="0.3">
      <c r="A72" s="16">
        <f t="shared" si="0"/>
        <v>69</v>
      </c>
      <c r="B72" s="9" t="str">
        <f>Damdubbel3!A210</f>
        <v>0/0</v>
      </c>
      <c r="C72" s="9">
        <f>Damdubbel3!B210</f>
        <v>0</v>
      </c>
      <c r="D72" s="16">
        <f>Damdubbel3!C210</f>
        <v>0</v>
      </c>
      <c r="E72" s="16">
        <f>Damdubbel3!D210</f>
        <v>0</v>
      </c>
      <c r="F72" s="16">
        <f>Damdubbel3!E210</f>
        <v>0</v>
      </c>
      <c r="G72" s="16">
        <f>Damdubbel3!F210</f>
        <v>0</v>
      </c>
      <c r="H72" s="16">
        <f>Damdubbel3!G210</f>
        <v>0</v>
      </c>
      <c r="I72" s="73">
        <f>Damdubbel3!H210</f>
        <v>0</v>
      </c>
      <c r="J72" s="16">
        <f>Damdubbel3!I210</f>
        <v>0</v>
      </c>
      <c r="K72" s="16">
        <f>Damdubbel3!J210</f>
        <v>0</v>
      </c>
      <c r="L72" s="16">
        <f>Damdubbel3!K210</f>
        <v>0</v>
      </c>
      <c r="M72" s="16">
        <f>Damdubbel3!L210</f>
        <v>0</v>
      </c>
      <c r="N72" s="16">
        <f>Damdubbel3!M210</f>
        <v>0</v>
      </c>
      <c r="O72" s="73">
        <f>Damdubbel3!N210</f>
        <v>0</v>
      </c>
      <c r="P72" s="73">
        <f>Damdubbel3!O210</f>
        <v>0</v>
      </c>
      <c r="Q72" s="113"/>
    </row>
    <row r="73" spans="1:17" ht="15.6" x14ac:dyDescent="0.3">
      <c r="A73" s="16">
        <f t="shared" si="0"/>
        <v>70</v>
      </c>
      <c r="B73" s="9" t="str">
        <f>Damdubbel3!A213</f>
        <v>0/0</v>
      </c>
      <c r="C73" s="9">
        <f>Damdubbel3!B213</f>
        <v>0</v>
      </c>
      <c r="D73" s="16">
        <f>Damdubbel3!C213</f>
        <v>0</v>
      </c>
      <c r="E73" s="16">
        <f>Damdubbel3!D213</f>
        <v>0</v>
      </c>
      <c r="F73" s="16">
        <f>Damdubbel3!E213</f>
        <v>0</v>
      </c>
      <c r="G73" s="16">
        <f>Damdubbel3!F213</f>
        <v>0</v>
      </c>
      <c r="H73" s="16">
        <f>Damdubbel3!G213</f>
        <v>0</v>
      </c>
      <c r="I73" s="73">
        <f>Damdubbel3!H213</f>
        <v>0</v>
      </c>
      <c r="J73" s="16">
        <f>Damdubbel3!I213</f>
        <v>0</v>
      </c>
      <c r="K73" s="16">
        <f>Damdubbel3!J213</f>
        <v>0</v>
      </c>
      <c r="L73" s="16">
        <f>Damdubbel3!K213</f>
        <v>0</v>
      </c>
      <c r="M73" s="16">
        <f>Damdubbel3!L213</f>
        <v>0</v>
      </c>
      <c r="N73" s="16">
        <f>Damdubbel3!M213</f>
        <v>0</v>
      </c>
      <c r="O73" s="73">
        <f>Damdubbel3!N213</f>
        <v>0</v>
      </c>
      <c r="P73" s="73">
        <f>Damdubbel3!O213</f>
        <v>0</v>
      </c>
      <c r="Q73" s="113"/>
    </row>
    <row r="74" spans="1:17" ht="15.6" x14ac:dyDescent="0.3">
      <c r="A74" s="16">
        <f t="shared" si="0"/>
        <v>71</v>
      </c>
      <c r="B74" s="9" t="str">
        <f>Damdubbel3!A216</f>
        <v>0/0</v>
      </c>
      <c r="C74" s="9">
        <f>Damdubbel3!B216</f>
        <v>0</v>
      </c>
      <c r="D74" s="16">
        <f>Damdubbel3!C216</f>
        <v>0</v>
      </c>
      <c r="E74" s="16">
        <f>Damdubbel3!D216</f>
        <v>0</v>
      </c>
      <c r="F74" s="16">
        <f>Damdubbel3!E216</f>
        <v>0</v>
      </c>
      <c r="G74" s="16">
        <f>Damdubbel3!F216</f>
        <v>0</v>
      </c>
      <c r="H74" s="16">
        <f>Damdubbel3!G216</f>
        <v>0</v>
      </c>
      <c r="I74" s="73">
        <f>Damdubbel3!H216</f>
        <v>0</v>
      </c>
      <c r="J74" s="16">
        <f>Damdubbel3!I216</f>
        <v>0</v>
      </c>
      <c r="K74" s="16">
        <f>Damdubbel3!J216</f>
        <v>0</v>
      </c>
      <c r="L74" s="16">
        <f>Damdubbel3!K216</f>
        <v>0</v>
      </c>
      <c r="M74" s="16">
        <f>Damdubbel3!L216</f>
        <v>0</v>
      </c>
      <c r="N74" s="16">
        <f>Damdubbel3!M216</f>
        <v>0</v>
      </c>
      <c r="O74" s="73">
        <f>Damdubbel3!N216</f>
        <v>0</v>
      </c>
      <c r="P74" s="73">
        <f>Damdubbel3!O216</f>
        <v>0</v>
      </c>
      <c r="Q74" s="113"/>
    </row>
    <row r="75" spans="1:17" ht="15.6" x14ac:dyDescent="0.3">
      <c r="A75" s="16">
        <f t="shared" ref="A75:A103" si="1">IF(B75="0/0",ROW(72:72),IF(P75=P71,A71,IF(P75=P72,A72,IF(P75=P73,A73,IF(P75=P74,A74,ROW(72:72))))))</f>
        <v>72</v>
      </c>
      <c r="B75" s="9" t="str">
        <f>Damdubbel3!A219</f>
        <v>0/0</v>
      </c>
      <c r="C75" s="9">
        <f>Damdubbel3!B219</f>
        <v>0</v>
      </c>
      <c r="D75" s="16">
        <f>Damdubbel3!C219</f>
        <v>0</v>
      </c>
      <c r="E75" s="16">
        <f>Damdubbel3!D219</f>
        <v>0</v>
      </c>
      <c r="F75" s="16">
        <f>Damdubbel3!E219</f>
        <v>0</v>
      </c>
      <c r="G75" s="16">
        <f>Damdubbel3!F219</f>
        <v>0</v>
      </c>
      <c r="H75" s="16">
        <f>Damdubbel3!G219</f>
        <v>0</v>
      </c>
      <c r="I75" s="73">
        <f>Damdubbel3!H219</f>
        <v>0</v>
      </c>
      <c r="J75" s="16">
        <f>Damdubbel3!I219</f>
        <v>0</v>
      </c>
      <c r="K75" s="16">
        <f>Damdubbel3!J219</f>
        <v>0</v>
      </c>
      <c r="L75" s="16">
        <f>Damdubbel3!K219</f>
        <v>0</v>
      </c>
      <c r="M75" s="16">
        <f>Damdubbel3!L219</f>
        <v>0</v>
      </c>
      <c r="N75" s="16">
        <f>Damdubbel3!M219</f>
        <v>0</v>
      </c>
      <c r="O75" s="73">
        <f>Damdubbel3!N219</f>
        <v>0</v>
      </c>
      <c r="P75" s="73">
        <f>Damdubbel3!O219</f>
        <v>0</v>
      </c>
      <c r="Q75" s="113"/>
    </row>
    <row r="76" spans="1:17" ht="15.6" x14ac:dyDescent="0.3">
      <c r="A76" s="16">
        <f t="shared" si="1"/>
        <v>73</v>
      </c>
      <c r="B76" s="9" t="str">
        <f>Damdubbel3!A222</f>
        <v>0/0</v>
      </c>
      <c r="C76" s="9">
        <f>Damdubbel3!B222</f>
        <v>0</v>
      </c>
      <c r="D76" s="16">
        <f>Damdubbel3!C222</f>
        <v>0</v>
      </c>
      <c r="E76" s="16">
        <f>Damdubbel3!D222</f>
        <v>0</v>
      </c>
      <c r="F76" s="16">
        <f>Damdubbel3!E222</f>
        <v>0</v>
      </c>
      <c r="G76" s="16">
        <f>Damdubbel3!F222</f>
        <v>0</v>
      </c>
      <c r="H76" s="16">
        <f>Damdubbel3!G222</f>
        <v>0</v>
      </c>
      <c r="I76" s="73">
        <f>Damdubbel3!H222</f>
        <v>0</v>
      </c>
      <c r="J76" s="16">
        <f>Damdubbel3!I222</f>
        <v>0</v>
      </c>
      <c r="K76" s="16">
        <f>Damdubbel3!J222</f>
        <v>0</v>
      </c>
      <c r="L76" s="16">
        <f>Damdubbel3!K222</f>
        <v>0</v>
      </c>
      <c r="M76" s="16">
        <f>Damdubbel3!L222</f>
        <v>0</v>
      </c>
      <c r="N76" s="16">
        <f>Damdubbel3!M222</f>
        <v>0</v>
      </c>
      <c r="O76" s="73">
        <f>Damdubbel3!N222</f>
        <v>0</v>
      </c>
      <c r="P76" s="73">
        <f>Damdubbel3!O222</f>
        <v>0</v>
      </c>
      <c r="Q76" s="113"/>
    </row>
    <row r="77" spans="1:17" ht="15.6" x14ac:dyDescent="0.3">
      <c r="A77" s="16">
        <f t="shared" si="1"/>
        <v>74</v>
      </c>
      <c r="B77" s="9" t="str">
        <f>Damdubbel3!A225</f>
        <v>0/0</v>
      </c>
      <c r="C77" s="9">
        <f>Damdubbel3!B225</f>
        <v>0</v>
      </c>
      <c r="D77" s="16">
        <f>Damdubbel3!C225</f>
        <v>0</v>
      </c>
      <c r="E77" s="16">
        <f>Damdubbel3!D225</f>
        <v>0</v>
      </c>
      <c r="F77" s="16">
        <f>Damdubbel3!E225</f>
        <v>0</v>
      </c>
      <c r="G77" s="16">
        <f>Damdubbel3!F225</f>
        <v>0</v>
      </c>
      <c r="H77" s="16">
        <f>Damdubbel3!G225</f>
        <v>0</v>
      </c>
      <c r="I77" s="73">
        <f>Damdubbel3!H225</f>
        <v>0</v>
      </c>
      <c r="J77" s="16">
        <f>Damdubbel3!I225</f>
        <v>0</v>
      </c>
      <c r="K77" s="16">
        <f>Damdubbel3!J225</f>
        <v>0</v>
      </c>
      <c r="L77" s="16">
        <f>Damdubbel3!K225</f>
        <v>0</v>
      </c>
      <c r="M77" s="16">
        <f>Damdubbel3!L225</f>
        <v>0</v>
      </c>
      <c r="N77" s="16">
        <f>Damdubbel3!M225</f>
        <v>0</v>
      </c>
      <c r="O77" s="73">
        <f>Damdubbel3!N225</f>
        <v>0</v>
      </c>
      <c r="P77" s="73">
        <f>Damdubbel3!O225</f>
        <v>0</v>
      </c>
      <c r="Q77" s="113"/>
    </row>
    <row r="78" spans="1:17" ht="15.6" x14ac:dyDescent="0.3">
      <c r="A78" s="16">
        <f t="shared" si="1"/>
        <v>75</v>
      </c>
      <c r="B78" s="9" t="str">
        <f>Damdubbel3!A228</f>
        <v>0/0</v>
      </c>
      <c r="C78" s="9">
        <f>Damdubbel3!B228</f>
        <v>0</v>
      </c>
      <c r="D78" s="16">
        <f>Damdubbel3!C228</f>
        <v>0</v>
      </c>
      <c r="E78" s="16">
        <f>Damdubbel3!D228</f>
        <v>0</v>
      </c>
      <c r="F78" s="16">
        <f>Damdubbel3!E228</f>
        <v>0</v>
      </c>
      <c r="G78" s="16">
        <f>Damdubbel3!F228</f>
        <v>0</v>
      </c>
      <c r="H78" s="16">
        <f>Damdubbel3!G228</f>
        <v>0</v>
      </c>
      <c r="I78" s="73">
        <f>Damdubbel3!H228</f>
        <v>0</v>
      </c>
      <c r="J78" s="16">
        <f>Damdubbel3!I228</f>
        <v>0</v>
      </c>
      <c r="K78" s="16">
        <f>Damdubbel3!J228</f>
        <v>0</v>
      </c>
      <c r="L78" s="16">
        <f>Damdubbel3!K228</f>
        <v>0</v>
      </c>
      <c r="M78" s="16">
        <f>Damdubbel3!L228</f>
        <v>0</v>
      </c>
      <c r="N78" s="16">
        <f>Damdubbel3!M228</f>
        <v>0</v>
      </c>
      <c r="O78" s="73">
        <f>Damdubbel3!N228</f>
        <v>0</v>
      </c>
      <c r="P78" s="73">
        <f>Damdubbel3!O228</f>
        <v>0</v>
      </c>
      <c r="Q78" s="113"/>
    </row>
    <row r="79" spans="1:17" ht="15.6" x14ac:dyDescent="0.3">
      <c r="A79" s="16">
        <f t="shared" si="1"/>
        <v>76</v>
      </c>
      <c r="B79" s="9" t="str">
        <f>Damdubbel3!A231</f>
        <v>0/0</v>
      </c>
      <c r="C79" s="9">
        <f>Damdubbel3!B231</f>
        <v>0</v>
      </c>
      <c r="D79" s="16">
        <f>Damdubbel3!C231</f>
        <v>0</v>
      </c>
      <c r="E79" s="16">
        <f>Damdubbel3!D231</f>
        <v>0</v>
      </c>
      <c r="F79" s="16">
        <f>Damdubbel3!E231</f>
        <v>0</v>
      </c>
      <c r="G79" s="16">
        <f>Damdubbel3!F231</f>
        <v>0</v>
      </c>
      <c r="H79" s="16">
        <f>Damdubbel3!G231</f>
        <v>0</v>
      </c>
      <c r="I79" s="73">
        <f>Damdubbel3!H231</f>
        <v>0</v>
      </c>
      <c r="J79" s="16">
        <f>Damdubbel3!I231</f>
        <v>0</v>
      </c>
      <c r="K79" s="16">
        <f>Damdubbel3!J231</f>
        <v>0</v>
      </c>
      <c r="L79" s="16">
        <f>Damdubbel3!K231</f>
        <v>0</v>
      </c>
      <c r="M79" s="16">
        <f>Damdubbel3!L231</f>
        <v>0</v>
      </c>
      <c r="N79" s="16">
        <f>Damdubbel3!M231</f>
        <v>0</v>
      </c>
      <c r="O79" s="73">
        <f>Damdubbel3!N231</f>
        <v>0</v>
      </c>
      <c r="P79" s="73">
        <f>Damdubbel3!O231</f>
        <v>0</v>
      </c>
      <c r="Q79" s="113"/>
    </row>
    <row r="80" spans="1:17" ht="15.6" x14ac:dyDescent="0.3">
      <c r="A80" s="16">
        <f t="shared" si="1"/>
        <v>77</v>
      </c>
      <c r="B80" s="9" t="str">
        <f>Damdubbel3!A234</f>
        <v>0/0</v>
      </c>
      <c r="C80" s="9">
        <f>Damdubbel3!B234</f>
        <v>0</v>
      </c>
      <c r="D80" s="16">
        <f>Damdubbel3!C234</f>
        <v>0</v>
      </c>
      <c r="E80" s="16">
        <f>Damdubbel3!D234</f>
        <v>0</v>
      </c>
      <c r="F80" s="16">
        <f>Damdubbel3!E234</f>
        <v>0</v>
      </c>
      <c r="G80" s="16">
        <f>Damdubbel3!F234</f>
        <v>0</v>
      </c>
      <c r="H80" s="16">
        <f>Damdubbel3!G234</f>
        <v>0</v>
      </c>
      <c r="I80" s="73">
        <f>Damdubbel3!H234</f>
        <v>0</v>
      </c>
      <c r="J80" s="16">
        <f>Damdubbel3!I234</f>
        <v>0</v>
      </c>
      <c r="K80" s="16">
        <f>Damdubbel3!J234</f>
        <v>0</v>
      </c>
      <c r="L80" s="16">
        <f>Damdubbel3!K234</f>
        <v>0</v>
      </c>
      <c r="M80" s="16">
        <f>Damdubbel3!L234</f>
        <v>0</v>
      </c>
      <c r="N80" s="16">
        <f>Damdubbel3!M234</f>
        <v>0</v>
      </c>
      <c r="O80" s="73">
        <f>Damdubbel3!N234</f>
        <v>0</v>
      </c>
      <c r="P80" s="73">
        <f>Damdubbel3!O234</f>
        <v>0</v>
      </c>
      <c r="Q80" s="113"/>
    </row>
    <row r="81" spans="1:17" ht="15.6" x14ac:dyDescent="0.3">
      <c r="A81" s="16">
        <f t="shared" si="1"/>
        <v>78</v>
      </c>
      <c r="B81" s="9" t="str">
        <f>Damdubbel3!A237</f>
        <v>0/0</v>
      </c>
      <c r="C81" s="9">
        <f>Damdubbel3!B237</f>
        <v>0</v>
      </c>
      <c r="D81" s="16">
        <f>Damdubbel3!C237</f>
        <v>0</v>
      </c>
      <c r="E81" s="16">
        <f>Damdubbel3!D237</f>
        <v>0</v>
      </c>
      <c r="F81" s="16">
        <f>Damdubbel3!E237</f>
        <v>0</v>
      </c>
      <c r="G81" s="16">
        <f>Damdubbel3!F237</f>
        <v>0</v>
      </c>
      <c r="H81" s="16">
        <f>Damdubbel3!G237</f>
        <v>0</v>
      </c>
      <c r="I81" s="73">
        <f>Damdubbel3!H237</f>
        <v>0</v>
      </c>
      <c r="J81" s="16">
        <f>Damdubbel3!I237</f>
        <v>0</v>
      </c>
      <c r="K81" s="16">
        <f>Damdubbel3!J237</f>
        <v>0</v>
      </c>
      <c r="L81" s="16">
        <f>Damdubbel3!K237</f>
        <v>0</v>
      </c>
      <c r="M81" s="16">
        <f>Damdubbel3!L237</f>
        <v>0</v>
      </c>
      <c r="N81" s="16">
        <f>Damdubbel3!M237</f>
        <v>0</v>
      </c>
      <c r="O81" s="73">
        <f>Damdubbel3!N237</f>
        <v>0</v>
      </c>
      <c r="P81" s="73">
        <f>Damdubbel3!O237</f>
        <v>0</v>
      </c>
      <c r="Q81" s="113"/>
    </row>
    <row r="82" spans="1:17" ht="15.6" x14ac:dyDescent="0.3">
      <c r="A82" s="16">
        <f t="shared" si="1"/>
        <v>79</v>
      </c>
      <c r="B82" s="9" t="str">
        <f>Damdubbel3!A240</f>
        <v>0/0</v>
      </c>
      <c r="C82" s="9">
        <f>Damdubbel3!B240</f>
        <v>0</v>
      </c>
      <c r="D82" s="16">
        <f>Damdubbel3!C240</f>
        <v>0</v>
      </c>
      <c r="E82" s="16">
        <f>Damdubbel3!D240</f>
        <v>0</v>
      </c>
      <c r="F82" s="16">
        <f>Damdubbel3!E240</f>
        <v>0</v>
      </c>
      <c r="G82" s="16">
        <f>Damdubbel3!F240</f>
        <v>0</v>
      </c>
      <c r="H82" s="16">
        <f>Damdubbel3!G240</f>
        <v>0</v>
      </c>
      <c r="I82" s="73">
        <f>Damdubbel3!H240</f>
        <v>0</v>
      </c>
      <c r="J82" s="16">
        <f>Damdubbel3!I240</f>
        <v>0</v>
      </c>
      <c r="K82" s="16">
        <f>Damdubbel3!J240</f>
        <v>0</v>
      </c>
      <c r="L82" s="16">
        <f>Damdubbel3!K240</f>
        <v>0</v>
      </c>
      <c r="M82" s="16">
        <f>Damdubbel3!L240</f>
        <v>0</v>
      </c>
      <c r="N82" s="16">
        <f>Damdubbel3!M240</f>
        <v>0</v>
      </c>
      <c r="O82" s="73">
        <f>Damdubbel3!N240</f>
        <v>0</v>
      </c>
      <c r="P82" s="73">
        <f>Damdubbel3!O240</f>
        <v>0</v>
      </c>
      <c r="Q82" s="113"/>
    </row>
    <row r="83" spans="1:17" ht="15.6" x14ac:dyDescent="0.3">
      <c r="A83" s="16">
        <f t="shared" si="1"/>
        <v>80</v>
      </c>
      <c r="B83" s="9" t="str">
        <f>Damdubbel3!A243</f>
        <v>0/0</v>
      </c>
      <c r="C83" s="9">
        <f>Damdubbel3!B243</f>
        <v>0</v>
      </c>
      <c r="D83" s="16">
        <f>Damdubbel3!C243</f>
        <v>0</v>
      </c>
      <c r="E83" s="16">
        <f>Damdubbel3!D243</f>
        <v>0</v>
      </c>
      <c r="F83" s="16">
        <f>Damdubbel3!E243</f>
        <v>0</v>
      </c>
      <c r="G83" s="16">
        <f>Damdubbel3!F243</f>
        <v>0</v>
      </c>
      <c r="H83" s="16">
        <f>Damdubbel3!G243</f>
        <v>0</v>
      </c>
      <c r="I83" s="73">
        <f>Damdubbel3!H243</f>
        <v>0</v>
      </c>
      <c r="J83" s="16">
        <f>Damdubbel3!I243</f>
        <v>0</v>
      </c>
      <c r="K83" s="16">
        <f>Damdubbel3!J243</f>
        <v>0</v>
      </c>
      <c r="L83" s="16">
        <f>Damdubbel3!K243</f>
        <v>0</v>
      </c>
      <c r="M83" s="16">
        <f>Damdubbel3!L243</f>
        <v>0</v>
      </c>
      <c r="N83" s="16">
        <f>Damdubbel3!M243</f>
        <v>0</v>
      </c>
      <c r="O83" s="73">
        <f>Damdubbel3!N243</f>
        <v>0</v>
      </c>
      <c r="P83" s="73">
        <f>Damdubbel3!O243</f>
        <v>0</v>
      </c>
      <c r="Q83" s="113"/>
    </row>
    <row r="84" spans="1:17" ht="15.6" x14ac:dyDescent="0.3">
      <c r="A84" s="16">
        <f t="shared" si="1"/>
        <v>81</v>
      </c>
      <c r="B84" s="9" t="str">
        <f>Damdubbel3!A246</f>
        <v>0/0</v>
      </c>
      <c r="C84" s="9">
        <f>Damdubbel3!B246</f>
        <v>0</v>
      </c>
      <c r="D84" s="16">
        <f>Damdubbel3!C246</f>
        <v>0</v>
      </c>
      <c r="E84" s="16">
        <f>Damdubbel3!D246</f>
        <v>0</v>
      </c>
      <c r="F84" s="16">
        <f>Damdubbel3!E246</f>
        <v>0</v>
      </c>
      <c r="G84" s="16">
        <f>Damdubbel3!F246</f>
        <v>0</v>
      </c>
      <c r="H84" s="16">
        <f>Damdubbel3!G246</f>
        <v>0</v>
      </c>
      <c r="I84" s="73">
        <f>Damdubbel3!H246</f>
        <v>0</v>
      </c>
      <c r="J84" s="16">
        <f>Damdubbel3!I246</f>
        <v>0</v>
      </c>
      <c r="K84" s="16">
        <f>Damdubbel3!J246</f>
        <v>0</v>
      </c>
      <c r="L84" s="16">
        <f>Damdubbel3!K246</f>
        <v>0</v>
      </c>
      <c r="M84" s="16">
        <f>Damdubbel3!L246</f>
        <v>0</v>
      </c>
      <c r="N84" s="16">
        <f>Damdubbel3!M246</f>
        <v>0</v>
      </c>
      <c r="O84" s="73">
        <f>Damdubbel3!N246</f>
        <v>0</v>
      </c>
      <c r="P84" s="73">
        <f>Damdubbel3!O246</f>
        <v>0</v>
      </c>
      <c r="Q84" s="113"/>
    </row>
    <row r="85" spans="1:17" ht="15.6" x14ac:dyDescent="0.3">
      <c r="A85" s="16">
        <f t="shared" si="1"/>
        <v>82</v>
      </c>
      <c r="B85" s="9" t="str">
        <f>Damdubbel3!A249</f>
        <v>0/0</v>
      </c>
      <c r="C85" s="9">
        <f>Damdubbel3!B249</f>
        <v>0</v>
      </c>
      <c r="D85" s="16">
        <f>Damdubbel3!C249</f>
        <v>0</v>
      </c>
      <c r="E85" s="16">
        <f>Damdubbel3!D249</f>
        <v>0</v>
      </c>
      <c r="F85" s="16">
        <f>Damdubbel3!E249</f>
        <v>0</v>
      </c>
      <c r="G85" s="16">
        <f>Damdubbel3!F249</f>
        <v>0</v>
      </c>
      <c r="H85" s="16">
        <f>Damdubbel3!G249</f>
        <v>0</v>
      </c>
      <c r="I85" s="73">
        <f>Damdubbel3!H249</f>
        <v>0</v>
      </c>
      <c r="J85" s="16">
        <f>Damdubbel3!I249</f>
        <v>0</v>
      </c>
      <c r="K85" s="16">
        <f>Damdubbel3!J249</f>
        <v>0</v>
      </c>
      <c r="L85" s="16">
        <f>Damdubbel3!K249</f>
        <v>0</v>
      </c>
      <c r="M85" s="16">
        <f>Damdubbel3!L249</f>
        <v>0</v>
      </c>
      <c r="N85" s="16">
        <f>Damdubbel3!M249</f>
        <v>0</v>
      </c>
      <c r="O85" s="73">
        <f>Damdubbel3!N249</f>
        <v>0</v>
      </c>
      <c r="P85" s="73">
        <f>Damdubbel3!O249</f>
        <v>0</v>
      </c>
      <c r="Q85" s="113"/>
    </row>
    <row r="86" spans="1:17" ht="15.6" x14ac:dyDescent="0.3">
      <c r="A86" s="16">
        <f t="shared" si="1"/>
        <v>83</v>
      </c>
      <c r="B86" s="9" t="str">
        <f>Damdubbel3!A252</f>
        <v>0/0</v>
      </c>
      <c r="C86" s="9">
        <f>Damdubbel3!B252</f>
        <v>0</v>
      </c>
      <c r="D86" s="16">
        <f>Damdubbel3!C252</f>
        <v>0</v>
      </c>
      <c r="E86" s="16">
        <f>Damdubbel3!D252</f>
        <v>0</v>
      </c>
      <c r="F86" s="16">
        <f>Damdubbel3!E252</f>
        <v>0</v>
      </c>
      <c r="G86" s="16">
        <f>Damdubbel3!F252</f>
        <v>0</v>
      </c>
      <c r="H86" s="16">
        <f>Damdubbel3!G252</f>
        <v>0</v>
      </c>
      <c r="I86" s="73">
        <f>Damdubbel3!H252</f>
        <v>0</v>
      </c>
      <c r="J86" s="16">
        <f>Damdubbel3!I252</f>
        <v>0</v>
      </c>
      <c r="K86" s="16">
        <f>Damdubbel3!J252</f>
        <v>0</v>
      </c>
      <c r="L86" s="16">
        <f>Damdubbel3!K252</f>
        <v>0</v>
      </c>
      <c r="M86" s="16">
        <f>Damdubbel3!L252</f>
        <v>0</v>
      </c>
      <c r="N86" s="16">
        <f>Damdubbel3!M252</f>
        <v>0</v>
      </c>
      <c r="O86" s="73">
        <f>Damdubbel3!N252</f>
        <v>0</v>
      </c>
      <c r="P86" s="73">
        <f>Damdubbel3!O252</f>
        <v>0</v>
      </c>
      <c r="Q86" s="113"/>
    </row>
    <row r="87" spans="1:17" ht="15.6" x14ac:dyDescent="0.3">
      <c r="A87" s="16">
        <f t="shared" si="1"/>
        <v>84</v>
      </c>
      <c r="B87" s="9" t="str">
        <f>Damdubbel3!A255</f>
        <v>0/0</v>
      </c>
      <c r="C87" s="9">
        <f>Damdubbel3!B255</f>
        <v>0</v>
      </c>
      <c r="D87" s="16">
        <f>Damdubbel3!C255</f>
        <v>0</v>
      </c>
      <c r="E87" s="16">
        <f>Damdubbel3!D255</f>
        <v>0</v>
      </c>
      <c r="F87" s="16">
        <f>Damdubbel3!E255</f>
        <v>0</v>
      </c>
      <c r="G87" s="16">
        <f>Damdubbel3!F255</f>
        <v>0</v>
      </c>
      <c r="H87" s="16">
        <f>Damdubbel3!G255</f>
        <v>0</v>
      </c>
      <c r="I87" s="73">
        <f>Damdubbel3!H255</f>
        <v>0</v>
      </c>
      <c r="J87" s="16">
        <f>Damdubbel3!I255</f>
        <v>0</v>
      </c>
      <c r="K87" s="16">
        <f>Damdubbel3!J255</f>
        <v>0</v>
      </c>
      <c r="L87" s="16">
        <f>Damdubbel3!K255</f>
        <v>0</v>
      </c>
      <c r="M87" s="16">
        <f>Damdubbel3!L255</f>
        <v>0</v>
      </c>
      <c r="N87" s="16">
        <f>Damdubbel3!M255</f>
        <v>0</v>
      </c>
      <c r="O87" s="73">
        <f>Damdubbel3!N255</f>
        <v>0</v>
      </c>
      <c r="P87" s="73">
        <f>Damdubbel3!O255</f>
        <v>0</v>
      </c>
      <c r="Q87" s="113"/>
    </row>
    <row r="88" spans="1:17" ht="15.6" x14ac:dyDescent="0.3">
      <c r="A88" s="16">
        <f t="shared" si="1"/>
        <v>85</v>
      </c>
      <c r="B88" s="9" t="str">
        <f>Damdubbel3!A258</f>
        <v>0/0</v>
      </c>
      <c r="C88" s="9">
        <f>Damdubbel3!B258</f>
        <v>0</v>
      </c>
      <c r="D88" s="16">
        <f>Damdubbel3!C258</f>
        <v>0</v>
      </c>
      <c r="E88" s="16">
        <f>Damdubbel3!D258</f>
        <v>0</v>
      </c>
      <c r="F88" s="16">
        <f>Damdubbel3!E258</f>
        <v>0</v>
      </c>
      <c r="G88" s="16">
        <f>Damdubbel3!F258</f>
        <v>0</v>
      </c>
      <c r="H88" s="16">
        <f>Damdubbel3!G258</f>
        <v>0</v>
      </c>
      <c r="I88" s="73">
        <f>Damdubbel3!H258</f>
        <v>0</v>
      </c>
      <c r="J88" s="16">
        <f>Damdubbel3!I258</f>
        <v>0</v>
      </c>
      <c r="K88" s="16">
        <f>Damdubbel3!J258</f>
        <v>0</v>
      </c>
      <c r="L88" s="16">
        <f>Damdubbel3!K258</f>
        <v>0</v>
      </c>
      <c r="M88" s="16">
        <f>Damdubbel3!L258</f>
        <v>0</v>
      </c>
      <c r="N88" s="16">
        <f>Damdubbel3!M258</f>
        <v>0</v>
      </c>
      <c r="O88" s="73">
        <f>Damdubbel3!N258</f>
        <v>0</v>
      </c>
      <c r="P88" s="73">
        <f>Damdubbel3!O258</f>
        <v>0</v>
      </c>
      <c r="Q88" s="113"/>
    </row>
    <row r="89" spans="1:17" ht="15.6" x14ac:dyDescent="0.3">
      <c r="A89" s="16">
        <f t="shared" si="1"/>
        <v>86</v>
      </c>
      <c r="B89" s="9" t="str">
        <f>Damdubbel3!A261</f>
        <v>0/0</v>
      </c>
      <c r="C89" s="9">
        <f>Damdubbel3!B261</f>
        <v>0</v>
      </c>
      <c r="D89" s="16">
        <f>Damdubbel3!C261</f>
        <v>0</v>
      </c>
      <c r="E89" s="16">
        <f>Damdubbel3!D261</f>
        <v>0</v>
      </c>
      <c r="F89" s="16">
        <f>Damdubbel3!E261</f>
        <v>0</v>
      </c>
      <c r="G89" s="16">
        <f>Damdubbel3!F261</f>
        <v>0</v>
      </c>
      <c r="H89" s="16">
        <f>Damdubbel3!G261</f>
        <v>0</v>
      </c>
      <c r="I89" s="73">
        <f>Damdubbel3!H261</f>
        <v>0</v>
      </c>
      <c r="J89" s="16">
        <f>Damdubbel3!I261</f>
        <v>0</v>
      </c>
      <c r="K89" s="16">
        <f>Damdubbel3!J261</f>
        <v>0</v>
      </c>
      <c r="L89" s="16">
        <f>Damdubbel3!K261</f>
        <v>0</v>
      </c>
      <c r="M89" s="16">
        <f>Damdubbel3!L261</f>
        <v>0</v>
      </c>
      <c r="N89" s="16">
        <f>Damdubbel3!M261</f>
        <v>0</v>
      </c>
      <c r="O89" s="73">
        <f>Damdubbel3!N261</f>
        <v>0</v>
      </c>
      <c r="P89" s="73">
        <f>Damdubbel3!O261</f>
        <v>0</v>
      </c>
      <c r="Q89" s="113"/>
    </row>
    <row r="90" spans="1:17" ht="15.6" x14ac:dyDescent="0.3">
      <c r="A90" s="16">
        <f t="shared" si="1"/>
        <v>87</v>
      </c>
      <c r="B90" s="9" t="str">
        <f>Damdubbel3!A264</f>
        <v>0/0</v>
      </c>
      <c r="C90" s="9">
        <f>Damdubbel3!B264</f>
        <v>0</v>
      </c>
      <c r="D90" s="16">
        <f>Damdubbel3!C264</f>
        <v>0</v>
      </c>
      <c r="E90" s="16">
        <f>Damdubbel3!D264</f>
        <v>0</v>
      </c>
      <c r="F90" s="16">
        <f>Damdubbel3!E264</f>
        <v>0</v>
      </c>
      <c r="G90" s="16">
        <f>Damdubbel3!F264</f>
        <v>0</v>
      </c>
      <c r="H90" s="16">
        <f>Damdubbel3!G264</f>
        <v>0</v>
      </c>
      <c r="I90" s="73">
        <f>Damdubbel3!H264</f>
        <v>0</v>
      </c>
      <c r="J90" s="16">
        <f>Damdubbel3!I264</f>
        <v>0</v>
      </c>
      <c r="K90" s="16">
        <f>Damdubbel3!J264</f>
        <v>0</v>
      </c>
      <c r="L90" s="16">
        <f>Damdubbel3!K264</f>
        <v>0</v>
      </c>
      <c r="M90" s="16">
        <f>Damdubbel3!L264</f>
        <v>0</v>
      </c>
      <c r="N90" s="16">
        <f>Damdubbel3!M264</f>
        <v>0</v>
      </c>
      <c r="O90" s="73">
        <f>Damdubbel3!N264</f>
        <v>0</v>
      </c>
      <c r="P90" s="73">
        <f>Damdubbel3!O264</f>
        <v>0</v>
      </c>
      <c r="Q90" s="113"/>
    </row>
    <row r="91" spans="1:17" ht="15.6" x14ac:dyDescent="0.3">
      <c r="A91" s="16">
        <f t="shared" si="1"/>
        <v>88</v>
      </c>
      <c r="B91" s="9" t="str">
        <f>Damdubbel3!A267</f>
        <v>0/0</v>
      </c>
      <c r="C91" s="9">
        <f>Damdubbel3!B267</f>
        <v>0</v>
      </c>
      <c r="D91" s="16">
        <f>Damdubbel3!C267</f>
        <v>0</v>
      </c>
      <c r="E91" s="16">
        <f>Damdubbel3!D267</f>
        <v>0</v>
      </c>
      <c r="F91" s="16">
        <f>Damdubbel3!E267</f>
        <v>0</v>
      </c>
      <c r="G91" s="16">
        <f>Damdubbel3!F267</f>
        <v>0</v>
      </c>
      <c r="H91" s="16">
        <f>Damdubbel3!G267</f>
        <v>0</v>
      </c>
      <c r="I91" s="73">
        <f>Damdubbel3!H267</f>
        <v>0</v>
      </c>
      <c r="J91" s="16">
        <f>Damdubbel3!I267</f>
        <v>0</v>
      </c>
      <c r="K91" s="16">
        <f>Damdubbel3!J267</f>
        <v>0</v>
      </c>
      <c r="L91" s="16">
        <f>Damdubbel3!K267</f>
        <v>0</v>
      </c>
      <c r="M91" s="16">
        <f>Damdubbel3!L267</f>
        <v>0</v>
      </c>
      <c r="N91" s="16">
        <f>Damdubbel3!M267</f>
        <v>0</v>
      </c>
      <c r="O91" s="73">
        <f>Damdubbel3!N267</f>
        <v>0</v>
      </c>
      <c r="P91" s="73">
        <f>Damdubbel3!O267</f>
        <v>0</v>
      </c>
      <c r="Q91" s="113"/>
    </row>
    <row r="92" spans="1:17" ht="15.6" x14ac:dyDescent="0.3">
      <c r="A92" s="16">
        <f t="shared" si="1"/>
        <v>89</v>
      </c>
      <c r="B92" s="9" t="str">
        <f>Damdubbel3!A270</f>
        <v>0/0</v>
      </c>
      <c r="C92" s="9">
        <f>Damdubbel3!B270</f>
        <v>0</v>
      </c>
      <c r="D92" s="16">
        <f>Damdubbel3!C270</f>
        <v>0</v>
      </c>
      <c r="E92" s="16">
        <f>Damdubbel3!D270</f>
        <v>0</v>
      </c>
      <c r="F92" s="16">
        <f>Damdubbel3!E270</f>
        <v>0</v>
      </c>
      <c r="G92" s="16">
        <f>Damdubbel3!F270</f>
        <v>0</v>
      </c>
      <c r="H92" s="16">
        <f>Damdubbel3!G270</f>
        <v>0</v>
      </c>
      <c r="I92" s="73">
        <f>Damdubbel3!H270</f>
        <v>0</v>
      </c>
      <c r="J92" s="16">
        <f>Damdubbel3!I270</f>
        <v>0</v>
      </c>
      <c r="K92" s="16">
        <f>Damdubbel3!J270</f>
        <v>0</v>
      </c>
      <c r="L92" s="16">
        <f>Damdubbel3!K270</f>
        <v>0</v>
      </c>
      <c r="M92" s="16">
        <f>Damdubbel3!L270</f>
        <v>0</v>
      </c>
      <c r="N92" s="16">
        <f>Damdubbel3!M270</f>
        <v>0</v>
      </c>
      <c r="O92" s="73">
        <f>Damdubbel3!N270</f>
        <v>0</v>
      </c>
      <c r="P92" s="73">
        <f>Damdubbel3!O270</f>
        <v>0</v>
      </c>
      <c r="Q92" s="113"/>
    </row>
    <row r="93" spans="1:17" ht="15.6" x14ac:dyDescent="0.3">
      <c r="A93" s="16">
        <f t="shared" si="1"/>
        <v>90</v>
      </c>
      <c r="B93" s="9" t="str">
        <f>Damdubbel3!A273</f>
        <v>0/0</v>
      </c>
      <c r="C93" s="9">
        <f>Damdubbel3!B273</f>
        <v>0</v>
      </c>
      <c r="D93" s="16">
        <f>Damdubbel3!C273</f>
        <v>0</v>
      </c>
      <c r="E93" s="16">
        <f>Damdubbel3!D273</f>
        <v>0</v>
      </c>
      <c r="F93" s="16">
        <f>Damdubbel3!E273</f>
        <v>0</v>
      </c>
      <c r="G93" s="16">
        <f>Damdubbel3!F273</f>
        <v>0</v>
      </c>
      <c r="H93" s="16">
        <f>Damdubbel3!G273</f>
        <v>0</v>
      </c>
      <c r="I93" s="73">
        <f>Damdubbel3!H273</f>
        <v>0</v>
      </c>
      <c r="J93" s="16">
        <f>Damdubbel3!I273</f>
        <v>0</v>
      </c>
      <c r="K93" s="16">
        <f>Damdubbel3!J273</f>
        <v>0</v>
      </c>
      <c r="L93" s="16">
        <f>Damdubbel3!K273</f>
        <v>0</v>
      </c>
      <c r="M93" s="16">
        <f>Damdubbel3!L273</f>
        <v>0</v>
      </c>
      <c r="N93" s="16">
        <f>Damdubbel3!M273</f>
        <v>0</v>
      </c>
      <c r="O93" s="73">
        <f>Damdubbel3!N273</f>
        <v>0</v>
      </c>
      <c r="P93" s="73">
        <f>Damdubbel3!O273</f>
        <v>0</v>
      </c>
      <c r="Q93" s="113"/>
    </row>
    <row r="94" spans="1:17" ht="15.6" x14ac:dyDescent="0.3">
      <c r="A94" s="16">
        <f t="shared" si="1"/>
        <v>91</v>
      </c>
      <c r="B94" s="9" t="str">
        <f>Damdubbel3!A276</f>
        <v>0/0</v>
      </c>
      <c r="C94" s="9">
        <f>Damdubbel3!B276</f>
        <v>0</v>
      </c>
      <c r="D94" s="16">
        <f>Damdubbel3!C276</f>
        <v>0</v>
      </c>
      <c r="E94" s="16">
        <f>Damdubbel3!D276</f>
        <v>0</v>
      </c>
      <c r="F94" s="16">
        <f>Damdubbel3!E276</f>
        <v>0</v>
      </c>
      <c r="G94" s="16">
        <f>Damdubbel3!F276</f>
        <v>0</v>
      </c>
      <c r="H94" s="16">
        <f>Damdubbel3!G276</f>
        <v>0</v>
      </c>
      <c r="I94" s="73">
        <f>Damdubbel3!H276</f>
        <v>0</v>
      </c>
      <c r="J94" s="16">
        <f>Damdubbel3!I276</f>
        <v>0</v>
      </c>
      <c r="K94" s="16">
        <f>Damdubbel3!J276</f>
        <v>0</v>
      </c>
      <c r="L94" s="16">
        <f>Damdubbel3!K276</f>
        <v>0</v>
      </c>
      <c r="M94" s="16">
        <f>Damdubbel3!L276</f>
        <v>0</v>
      </c>
      <c r="N94" s="16">
        <f>Damdubbel3!M276</f>
        <v>0</v>
      </c>
      <c r="O94" s="73">
        <f>Damdubbel3!N276</f>
        <v>0</v>
      </c>
      <c r="P94" s="73">
        <f>Damdubbel3!O276</f>
        <v>0</v>
      </c>
      <c r="Q94" s="113"/>
    </row>
    <row r="95" spans="1:17" ht="15.6" x14ac:dyDescent="0.3">
      <c r="A95" s="16">
        <f t="shared" si="1"/>
        <v>92</v>
      </c>
      <c r="B95" s="9" t="str">
        <f>Damdubbel3!A279</f>
        <v>0/0</v>
      </c>
      <c r="C95" s="9">
        <f>Damdubbel3!B279</f>
        <v>0</v>
      </c>
      <c r="D95" s="16">
        <f>Damdubbel3!C279</f>
        <v>0</v>
      </c>
      <c r="E95" s="16">
        <f>Damdubbel3!D279</f>
        <v>0</v>
      </c>
      <c r="F95" s="16">
        <f>Damdubbel3!E279</f>
        <v>0</v>
      </c>
      <c r="G95" s="16">
        <f>Damdubbel3!F279</f>
        <v>0</v>
      </c>
      <c r="H95" s="16">
        <f>Damdubbel3!G279</f>
        <v>0</v>
      </c>
      <c r="I95" s="73">
        <f>Damdubbel3!H279</f>
        <v>0</v>
      </c>
      <c r="J95" s="16">
        <f>Damdubbel3!I279</f>
        <v>0</v>
      </c>
      <c r="K95" s="16">
        <f>Damdubbel3!J279</f>
        <v>0</v>
      </c>
      <c r="L95" s="16">
        <f>Damdubbel3!K279</f>
        <v>0</v>
      </c>
      <c r="M95" s="16">
        <f>Damdubbel3!L279</f>
        <v>0</v>
      </c>
      <c r="N95" s="16">
        <f>Damdubbel3!M279</f>
        <v>0</v>
      </c>
      <c r="O95" s="73">
        <f>Damdubbel3!N279</f>
        <v>0</v>
      </c>
      <c r="P95" s="73">
        <f>Damdubbel3!O279</f>
        <v>0</v>
      </c>
      <c r="Q95" s="113"/>
    </row>
    <row r="96" spans="1:17" ht="15.6" x14ac:dyDescent="0.3">
      <c r="A96" s="16">
        <f t="shared" si="1"/>
        <v>93</v>
      </c>
      <c r="B96" s="9" t="str">
        <f>Damdubbel3!A282</f>
        <v>0/0</v>
      </c>
      <c r="C96" s="9">
        <f>Damdubbel3!B282</f>
        <v>0</v>
      </c>
      <c r="D96" s="16">
        <f>Damdubbel3!C282</f>
        <v>0</v>
      </c>
      <c r="E96" s="16">
        <f>Damdubbel3!D282</f>
        <v>0</v>
      </c>
      <c r="F96" s="16">
        <f>Damdubbel3!E282</f>
        <v>0</v>
      </c>
      <c r="G96" s="16">
        <f>Damdubbel3!F282</f>
        <v>0</v>
      </c>
      <c r="H96" s="16">
        <f>Damdubbel3!G282</f>
        <v>0</v>
      </c>
      <c r="I96" s="73">
        <f>Damdubbel3!H282</f>
        <v>0</v>
      </c>
      <c r="J96" s="16">
        <f>Damdubbel3!I282</f>
        <v>0</v>
      </c>
      <c r="K96" s="16">
        <f>Damdubbel3!J282</f>
        <v>0</v>
      </c>
      <c r="L96" s="16">
        <f>Damdubbel3!K282</f>
        <v>0</v>
      </c>
      <c r="M96" s="16">
        <f>Damdubbel3!L282</f>
        <v>0</v>
      </c>
      <c r="N96" s="16">
        <f>Damdubbel3!M282</f>
        <v>0</v>
      </c>
      <c r="O96" s="73">
        <f>Damdubbel3!N282</f>
        <v>0</v>
      </c>
      <c r="P96" s="73">
        <f>Damdubbel3!O282</f>
        <v>0</v>
      </c>
      <c r="Q96" s="113"/>
    </row>
    <row r="97" spans="1:17" ht="15.6" x14ac:dyDescent="0.3">
      <c r="A97" s="16">
        <f t="shared" si="1"/>
        <v>94</v>
      </c>
      <c r="B97" s="9" t="str">
        <f>Damdubbel3!A285</f>
        <v>0/0</v>
      </c>
      <c r="C97" s="9">
        <f>Damdubbel3!B285</f>
        <v>0</v>
      </c>
      <c r="D97" s="16">
        <f>Damdubbel3!C285</f>
        <v>0</v>
      </c>
      <c r="E97" s="16">
        <f>Damdubbel3!D285</f>
        <v>0</v>
      </c>
      <c r="F97" s="16">
        <f>Damdubbel3!E285</f>
        <v>0</v>
      </c>
      <c r="G97" s="16">
        <f>Damdubbel3!F285</f>
        <v>0</v>
      </c>
      <c r="H97" s="16">
        <f>Damdubbel3!G285</f>
        <v>0</v>
      </c>
      <c r="I97" s="73">
        <f>Damdubbel3!H285</f>
        <v>0</v>
      </c>
      <c r="J97" s="16">
        <f>Damdubbel3!I285</f>
        <v>0</v>
      </c>
      <c r="K97" s="16">
        <f>Damdubbel3!J285</f>
        <v>0</v>
      </c>
      <c r="L97" s="16">
        <f>Damdubbel3!K285</f>
        <v>0</v>
      </c>
      <c r="M97" s="16">
        <f>Damdubbel3!L285</f>
        <v>0</v>
      </c>
      <c r="N97" s="16">
        <f>Damdubbel3!M285</f>
        <v>0</v>
      </c>
      <c r="O97" s="73">
        <f>Damdubbel3!N285</f>
        <v>0</v>
      </c>
      <c r="P97" s="73">
        <f>Damdubbel3!O285</f>
        <v>0</v>
      </c>
      <c r="Q97" s="113"/>
    </row>
    <row r="98" spans="1:17" ht="15.6" x14ac:dyDescent="0.3">
      <c r="A98" s="16">
        <f t="shared" si="1"/>
        <v>95</v>
      </c>
      <c r="B98" s="9" t="str">
        <f>Damdubbel3!A288</f>
        <v>0/0</v>
      </c>
      <c r="C98" s="9">
        <f>Damdubbel3!B288</f>
        <v>0</v>
      </c>
      <c r="D98" s="16">
        <f>Damdubbel3!C288</f>
        <v>0</v>
      </c>
      <c r="E98" s="16">
        <f>Damdubbel3!D288</f>
        <v>0</v>
      </c>
      <c r="F98" s="16">
        <f>Damdubbel3!E288</f>
        <v>0</v>
      </c>
      <c r="G98" s="16">
        <f>Damdubbel3!F288</f>
        <v>0</v>
      </c>
      <c r="H98" s="16">
        <f>Damdubbel3!G288</f>
        <v>0</v>
      </c>
      <c r="I98" s="73">
        <f>Damdubbel3!H288</f>
        <v>0</v>
      </c>
      <c r="J98" s="16">
        <f>Damdubbel3!I288</f>
        <v>0</v>
      </c>
      <c r="K98" s="16">
        <f>Damdubbel3!J288</f>
        <v>0</v>
      </c>
      <c r="L98" s="16">
        <f>Damdubbel3!K288</f>
        <v>0</v>
      </c>
      <c r="M98" s="16">
        <f>Damdubbel3!L288</f>
        <v>0</v>
      </c>
      <c r="N98" s="16">
        <f>Damdubbel3!M288</f>
        <v>0</v>
      </c>
      <c r="O98" s="73">
        <f>Damdubbel3!N288</f>
        <v>0</v>
      </c>
      <c r="P98" s="73">
        <f>Damdubbel3!O288</f>
        <v>0</v>
      </c>
      <c r="Q98" s="113"/>
    </row>
    <row r="99" spans="1:17" ht="15.6" x14ac:dyDescent="0.3">
      <c r="A99" s="16">
        <f t="shared" si="1"/>
        <v>96</v>
      </c>
      <c r="B99" s="9" t="str">
        <f>Damdubbel3!A291</f>
        <v>0/0</v>
      </c>
      <c r="C99" s="9">
        <f>Damdubbel3!B291</f>
        <v>0</v>
      </c>
      <c r="D99" s="16">
        <f>Damdubbel3!C291</f>
        <v>0</v>
      </c>
      <c r="E99" s="16">
        <f>Damdubbel3!D291</f>
        <v>0</v>
      </c>
      <c r="F99" s="16">
        <f>Damdubbel3!E291</f>
        <v>0</v>
      </c>
      <c r="G99" s="16">
        <f>Damdubbel3!F291</f>
        <v>0</v>
      </c>
      <c r="H99" s="16">
        <f>Damdubbel3!G291</f>
        <v>0</v>
      </c>
      <c r="I99" s="73">
        <f>Damdubbel3!H291</f>
        <v>0</v>
      </c>
      <c r="J99" s="16">
        <f>Damdubbel3!I291</f>
        <v>0</v>
      </c>
      <c r="K99" s="16">
        <f>Damdubbel3!J291</f>
        <v>0</v>
      </c>
      <c r="L99" s="16">
        <f>Damdubbel3!K291</f>
        <v>0</v>
      </c>
      <c r="M99" s="16">
        <f>Damdubbel3!L291</f>
        <v>0</v>
      </c>
      <c r="N99" s="16">
        <f>Damdubbel3!M291</f>
        <v>0</v>
      </c>
      <c r="O99" s="73">
        <f>Damdubbel3!N291</f>
        <v>0</v>
      </c>
      <c r="P99" s="73">
        <f>Damdubbel3!O291</f>
        <v>0</v>
      </c>
      <c r="Q99" s="113"/>
    </row>
    <row r="100" spans="1:17" ht="15.6" x14ac:dyDescent="0.3">
      <c r="A100" s="16">
        <f t="shared" si="1"/>
        <v>97</v>
      </c>
      <c r="B100" s="9" t="str">
        <f>Damdubbel3!A294</f>
        <v>0/0</v>
      </c>
      <c r="C100" s="9">
        <f>Damdubbel3!B294</f>
        <v>0</v>
      </c>
      <c r="D100" s="16">
        <f>Damdubbel3!C294</f>
        <v>0</v>
      </c>
      <c r="E100" s="16">
        <f>Damdubbel3!D294</f>
        <v>0</v>
      </c>
      <c r="F100" s="16">
        <f>Damdubbel3!E294</f>
        <v>0</v>
      </c>
      <c r="G100" s="16">
        <f>Damdubbel3!F294</f>
        <v>0</v>
      </c>
      <c r="H100" s="16">
        <f>Damdubbel3!G294</f>
        <v>0</v>
      </c>
      <c r="I100" s="73">
        <f>Damdubbel3!H294</f>
        <v>0</v>
      </c>
      <c r="J100" s="16">
        <f>Damdubbel3!I294</f>
        <v>0</v>
      </c>
      <c r="K100" s="16">
        <f>Damdubbel3!J294</f>
        <v>0</v>
      </c>
      <c r="L100" s="16">
        <f>Damdubbel3!K294</f>
        <v>0</v>
      </c>
      <c r="M100" s="16">
        <f>Damdubbel3!L294</f>
        <v>0</v>
      </c>
      <c r="N100" s="16">
        <f>Damdubbel3!M294</f>
        <v>0</v>
      </c>
      <c r="O100" s="73">
        <f>Damdubbel3!N294</f>
        <v>0</v>
      </c>
      <c r="P100" s="73">
        <f>Damdubbel3!O294</f>
        <v>0</v>
      </c>
      <c r="Q100" s="113"/>
    </row>
    <row r="101" spans="1:17" ht="15.6" x14ac:dyDescent="0.3">
      <c r="A101" s="16">
        <f t="shared" si="1"/>
        <v>98</v>
      </c>
      <c r="B101" s="9" t="str">
        <f>Damdubbel3!A297</f>
        <v>0/0</v>
      </c>
      <c r="C101" s="9">
        <f>Damdubbel3!B297</f>
        <v>0</v>
      </c>
      <c r="D101" s="16">
        <f>Damdubbel3!C297</f>
        <v>0</v>
      </c>
      <c r="E101" s="16">
        <f>Damdubbel3!D297</f>
        <v>0</v>
      </c>
      <c r="F101" s="16">
        <f>Damdubbel3!E297</f>
        <v>0</v>
      </c>
      <c r="G101" s="16">
        <f>Damdubbel3!F297</f>
        <v>0</v>
      </c>
      <c r="H101" s="16">
        <f>Damdubbel3!G297</f>
        <v>0</v>
      </c>
      <c r="I101" s="73">
        <f>Damdubbel3!H297</f>
        <v>0</v>
      </c>
      <c r="J101" s="16">
        <f>Damdubbel3!I297</f>
        <v>0</v>
      </c>
      <c r="K101" s="16">
        <f>Damdubbel3!J297</f>
        <v>0</v>
      </c>
      <c r="L101" s="16">
        <f>Damdubbel3!K297</f>
        <v>0</v>
      </c>
      <c r="M101" s="16">
        <f>Damdubbel3!L297</f>
        <v>0</v>
      </c>
      <c r="N101" s="16">
        <f>Damdubbel3!M297</f>
        <v>0</v>
      </c>
      <c r="O101" s="73">
        <f>Damdubbel3!N297</f>
        <v>0</v>
      </c>
      <c r="P101" s="73">
        <f>Damdubbel3!O297</f>
        <v>0</v>
      </c>
      <c r="Q101" s="113"/>
    </row>
    <row r="102" spans="1:17" ht="15.6" x14ac:dyDescent="0.3">
      <c r="A102" s="16">
        <f t="shared" si="1"/>
        <v>99</v>
      </c>
      <c r="B102" s="9" t="str">
        <f>Damdubbel3!A300</f>
        <v>0/0</v>
      </c>
      <c r="C102" s="9">
        <f>Damdubbel3!B300</f>
        <v>0</v>
      </c>
      <c r="D102" s="16">
        <f>Damdubbel3!C300</f>
        <v>0</v>
      </c>
      <c r="E102" s="16">
        <f>Damdubbel3!D300</f>
        <v>0</v>
      </c>
      <c r="F102" s="16">
        <f>Damdubbel3!E300</f>
        <v>0</v>
      </c>
      <c r="G102" s="16">
        <f>Damdubbel3!F300</f>
        <v>0</v>
      </c>
      <c r="H102" s="16">
        <f>Damdubbel3!G300</f>
        <v>0</v>
      </c>
      <c r="I102" s="73">
        <f>Damdubbel3!H300</f>
        <v>0</v>
      </c>
      <c r="J102" s="16">
        <f>Damdubbel3!I300</f>
        <v>0</v>
      </c>
      <c r="K102" s="16">
        <f>Damdubbel3!J300</f>
        <v>0</v>
      </c>
      <c r="L102" s="16">
        <f>Damdubbel3!K300</f>
        <v>0</v>
      </c>
      <c r="M102" s="16">
        <f>Damdubbel3!L300</f>
        <v>0</v>
      </c>
      <c r="N102" s="16">
        <f>Damdubbel3!M300</f>
        <v>0</v>
      </c>
      <c r="O102" s="73">
        <f>Damdubbel3!N300</f>
        <v>0</v>
      </c>
      <c r="P102" s="73">
        <f>Damdubbel3!O300</f>
        <v>0</v>
      </c>
      <c r="Q102" s="113"/>
    </row>
    <row r="103" spans="1:17" ht="15.6" x14ac:dyDescent="0.3">
      <c r="A103" s="16">
        <f t="shared" si="1"/>
        <v>100</v>
      </c>
      <c r="B103" s="9" t="str">
        <f>Damdubbel3!A303</f>
        <v>0/0</v>
      </c>
      <c r="C103" s="9">
        <f>Damdubbel3!B303</f>
        <v>0</v>
      </c>
      <c r="D103" s="16">
        <f>Damdubbel3!C303</f>
        <v>0</v>
      </c>
      <c r="E103" s="16">
        <f>Damdubbel3!D303</f>
        <v>0</v>
      </c>
      <c r="F103" s="16">
        <f>Damdubbel3!E303</f>
        <v>0</v>
      </c>
      <c r="G103" s="16">
        <f>Damdubbel3!F303</f>
        <v>0</v>
      </c>
      <c r="H103" s="16">
        <f>Damdubbel3!G303</f>
        <v>0</v>
      </c>
      <c r="I103" s="73">
        <f>Damdubbel3!H303</f>
        <v>0</v>
      </c>
      <c r="J103" s="16">
        <f>Damdubbel3!I303</f>
        <v>0</v>
      </c>
      <c r="K103" s="16">
        <f>Damdubbel3!J303</f>
        <v>0</v>
      </c>
      <c r="L103" s="16">
        <f>Damdubbel3!K303</f>
        <v>0</v>
      </c>
      <c r="M103" s="16">
        <f>Damdubbel3!L303</f>
        <v>0</v>
      </c>
      <c r="N103" s="16">
        <f>Damdubbel3!M303</f>
        <v>0</v>
      </c>
      <c r="O103" s="73">
        <f>Damdubbel3!N303</f>
        <v>0</v>
      </c>
      <c r="P103" s="73">
        <f>Damdubbel3!O303</f>
        <v>0</v>
      </c>
      <c r="Q103" s="113"/>
    </row>
  </sheetData>
  <sortState xmlns:xlrd2="http://schemas.microsoft.com/office/spreadsheetml/2017/richdata2" ref="B4:Q103">
    <sortCondition descending="1" ref="P4:P103"/>
    <sortCondition descending="1" ref="Q4:Q103"/>
  </sortState>
  <pageMargins left="0.7" right="0.7" top="0.75" bottom="0.75" header="0.3" footer="0.3"/>
  <pageSetup paperSize="9"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8">
    <tabColor indexed="13"/>
  </sheetPr>
  <dimension ref="A1:X503"/>
  <sheetViews>
    <sheetView topLeftCell="A297" workbookViewId="0">
      <selection activeCell="B299" sqref="B299"/>
    </sheetView>
  </sheetViews>
  <sheetFormatPr defaultRowHeight="13.2" x14ac:dyDescent="0.25"/>
  <cols>
    <col min="1" max="1" width="25.6640625" customWidth="1"/>
    <col min="2" max="2" width="15.6640625" customWidth="1"/>
    <col min="3" max="3" width="11" style="4" bestFit="1" customWidth="1"/>
    <col min="5" max="21" width="3.6640625" style="4" customWidth="1"/>
    <col min="22" max="22" width="3.77734375" style="4" customWidth="1"/>
    <col min="23" max="23" width="9.6640625" style="4" bestFit="1" customWidth="1"/>
  </cols>
  <sheetData>
    <row r="1" spans="1:24" ht="24.9" customHeight="1" x14ac:dyDescent="0.3">
      <c r="A1" s="77" t="s">
        <v>65</v>
      </c>
      <c r="T1" s="2">
        <f>Inskrivning!$W$3</f>
        <v>0</v>
      </c>
      <c r="W1" s="145">
        <f>COUNT(Inskrivning!V7:V206)-T1</f>
        <v>0</v>
      </c>
      <c r="X1" s="4"/>
    </row>
    <row r="2" spans="1:24" x14ac:dyDescent="0.25">
      <c r="C2" s="85" t="s">
        <v>62</v>
      </c>
    </row>
    <row r="3" spans="1:24" ht="13.8" thickBot="1" x14ac:dyDescent="0.3">
      <c r="A3" s="18" t="s">
        <v>5</v>
      </c>
      <c r="B3" s="18" t="s">
        <v>6</v>
      </c>
      <c r="C3" s="128" t="s">
        <v>63</v>
      </c>
      <c r="E3" s="78">
        <v>15</v>
      </c>
      <c r="F3" s="78">
        <v>19</v>
      </c>
      <c r="G3" s="78">
        <v>31</v>
      </c>
      <c r="H3" s="78">
        <v>32</v>
      </c>
      <c r="I3" s="78">
        <v>35</v>
      </c>
      <c r="J3" s="78">
        <v>36</v>
      </c>
      <c r="K3" s="78">
        <v>44</v>
      </c>
      <c r="L3" s="78">
        <v>48</v>
      </c>
      <c r="M3" s="78">
        <v>49</v>
      </c>
      <c r="N3" s="78">
        <v>53</v>
      </c>
      <c r="O3" s="78">
        <v>57</v>
      </c>
      <c r="P3" s="78">
        <v>61</v>
      </c>
      <c r="Q3" s="78">
        <v>66</v>
      </c>
      <c r="R3" s="78">
        <v>70</v>
      </c>
      <c r="S3" s="78">
        <v>74</v>
      </c>
      <c r="T3" s="78">
        <v>83</v>
      </c>
      <c r="U3" s="78">
        <v>87</v>
      </c>
      <c r="V3" s="78">
        <v>100</v>
      </c>
      <c r="W3" s="78" t="s">
        <v>64</v>
      </c>
    </row>
    <row r="4" spans="1:24" ht="15" x14ac:dyDescent="0.25">
      <c r="A4" s="53" t="str">
        <f>Inskrivning!J11</f>
        <v/>
      </c>
      <c r="B4" s="35" t="str">
        <f>Inskrivning!K11</f>
        <v/>
      </c>
      <c r="C4" s="16">
        <f t="shared" ref="C4:C35" si="0">SUM(E4:W4)*(5)</f>
        <v>0</v>
      </c>
      <c r="E4" s="4">
        <f>COUNTIF(Inskrivning!$L11:$P11,15)+COUNTIF(Inskrivning!$R11:$V11,15)</f>
        <v>0</v>
      </c>
      <c r="F4" s="4">
        <f>COUNTIF(Inskrivning!$L11:$P11,19)+COUNTIF(Inskrivning!$R11:$V11,19)</f>
        <v>0</v>
      </c>
      <c r="G4" s="4">
        <f>COUNTIF(Inskrivning!$L11:$P11,31)+COUNTIF(Inskrivning!$R11:$V11,31)</f>
        <v>0</v>
      </c>
      <c r="H4" s="4">
        <f>COUNTIF(Inskrivning!$L11:$P11,32)+COUNTIF(Inskrivning!$R11:$V11,32)</f>
        <v>0</v>
      </c>
      <c r="I4" s="4">
        <f>COUNTIF(Inskrivning!$L11:$P11,35)+COUNTIF(Inskrivning!$R11:$V11,35)</f>
        <v>0</v>
      </c>
      <c r="J4" s="4">
        <f>COUNTIF(Inskrivning!$L11:$P11,36)+COUNTIF(Inskrivning!$R11:$V11,36)</f>
        <v>0</v>
      </c>
      <c r="K4" s="4">
        <f>COUNTIF(Inskrivning!$L11:$P11,44)+COUNTIF(Inskrivning!$R11:$V11,44)</f>
        <v>0</v>
      </c>
      <c r="L4" s="4">
        <f>COUNTIF(Inskrivning!$L11:$P11,48)+COUNTIF(Inskrivning!$R11:$V11,48)</f>
        <v>0</v>
      </c>
      <c r="M4" s="4">
        <f>COUNTIF(Inskrivning!$L11:$P11,49)+COUNTIF(Inskrivning!$R11:$V11,49)</f>
        <v>0</v>
      </c>
      <c r="N4" s="4">
        <f>COUNTIF(Inskrivning!$L11:$P11,53)+COUNTIF(Inskrivning!$R11:$V11,53)</f>
        <v>0</v>
      </c>
      <c r="O4" s="4">
        <f>COUNTIF(Inskrivning!$L11:$P11,57)+COUNTIF(Inskrivning!$R11:$V11,57)</f>
        <v>0</v>
      </c>
      <c r="P4" s="4">
        <f>COUNTIF(Inskrivning!$L11:$P11,61)+COUNTIF(Inskrivning!$R11:$V11,61)</f>
        <v>0</v>
      </c>
      <c r="Q4" s="4">
        <f>COUNTIF(Inskrivning!$L11:$P11,66)+COUNTIF(Inskrivning!$R11:$V11,66)</f>
        <v>0</v>
      </c>
      <c r="R4" s="4">
        <f>COUNTIF(Inskrivning!$L11:$P11,70)+COUNTIF(Inskrivning!$R11:$V11,70)</f>
        <v>0</v>
      </c>
      <c r="S4" s="4">
        <f>COUNTIF(Inskrivning!$L11:$P11,74)+COUNTIF(Inskrivning!$R11:$V11,74)</f>
        <v>0</v>
      </c>
      <c r="T4" s="4">
        <f>COUNTIF(Inskrivning!$L11:$P11,83)+COUNTIF(Inskrivning!$R11:$V11,83)</f>
        <v>0</v>
      </c>
      <c r="U4" s="4">
        <f>COUNTIF(Inskrivning!$L11:$P11,87)+COUNTIF(Inskrivning!$R11:$V11,87)</f>
        <v>0</v>
      </c>
      <c r="V4" s="4">
        <f>COUNTIF(Inskrivning!$L11:$P11,100)+COUNTIF(Inskrivning!$R11:$V11,100)</f>
        <v>0</v>
      </c>
      <c r="W4" s="4">
        <f>SUM(Inskrivning!Y11)</f>
        <v>0</v>
      </c>
    </row>
    <row r="5" spans="1:24" ht="15" x14ac:dyDescent="0.25">
      <c r="A5" s="53" t="str">
        <f>Inskrivning!J34</f>
        <v/>
      </c>
      <c r="B5" s="35" t="str">
        <f>Inskrivning!K34</f>
        <v/>
      </c>
      <c r="C5" s="16">
        <f t="shared" si="0"/>
        <v>0</v>
      </c>
      <c r="E5" s="4">
        <f>COUNTIF(Inskrivning!$L34:$P34,15)+COUNTIF(Inskrivning!$R34:$V34,15)</f>
        <v>0</v>
      </c>
      <c r="F5" s="4">
        <f>COUNTIF(Inskrivning!$L34:$P34,19)+COUNTIF(Inskrivning!$R34:$V34,19)</f>
        <v>0</v>
      </c>
      <c r="G5" s="4">
        <f>COUNTIF(Inskrivning!$L34:$P34,31)+COUNTIF(Inskrivning!$R34:$V34,31)</f>
        <v>0</v>
      </c>
      <c r="H5" s="4">
        <f>COUNTIF(Inskrivning!$L34:$P34,32)+COUNTIF(Inskrivning!$R34:$V34,32)</f>
        <v>0</v>
      </c>
      <c r="I5" s="4">
        <f>COUNTIF(Inskrivning!$L34:$P34,35)+COUNTIF(Inskrivning!$R34:$V34,35)</f>
        <v>0</v>
      </c>
      <c r="J5" s="4">
        <f>COUNTIF(Inskrivning!$L34:$P34,36)+COUNTIF(Inskrivning!$R34:$V34,36)</f>
        <v>0</v>
      </c>
      <c r="K5" s="4">
        <f>COUNTIF(Inskrivning!$L34:$P34,44)+COUNTIF(Inskrivning!$R34:$V34,44)</f>
        <v>0</v>
      </c>
      <c r="L5" s="4">
        <f>COUNTIF(Inskrivning!$L34:$P34,48)+COUNTIF(Inskrivning!$R34:$V34,48)</f>
        <v>0</v>
      </c>
      <c r="M5" s="4">
        <f>COUNTIF(Inskrivning!$L34:$P34,49)+COUNTIF(Inskrivning!$R34:$V34,49)</f>
        <v>0</v>
      </c>
      <c r="N5" s="4">
        <f>COUNTIF(Inskrivning!$L34:$P34,53)+COUNTIF(Inskrivning!$R34:$V34,53)</f>
        <v>0</v>
      </c>
      <c r="O5" s="4">
        <f>COUNTIF(Inskrivning!$L34:$P34,57)+COUNTIF(Inskrivning!$R34:$V34,57)</f>
        <v>0</v>
      </c>
      <c r="P5" s="4">
        <f>COUNTIF(Inskrivning!$L34:$P34,61)+COUNTIF(Inskrivning!$R34:$V34,61)</f>
        <v>0</v>
      </c>
      <c r="Q5" s="4">
        <f>COUNTIF(Inskrivning!$L34:$P34,66)+COUNTIF(Inskrivning!$R34:$V34,66)</f>
        <v>0</v>
      </c>
      <c r="R5" s="4">
        <f>COUNTIF(Inskrivning!$L34:$P34,70)+COUNTIF(Inskrivning!$R34:$V34,70)</f>
        <v>0</v>
      </c>
      <c r="S5" s="4">
        <f>COUNTIF(Inskrivning!$L34:$P34,74)+COUNTIF(Inskrivning!$R34:$V34,74)</f>
        <v>0</v>
      </c>
      <c r="T5" s="4">
        <f>COUNTIF(Inskrivning!$L34:$P34,83)+COUNTIF(Inskrivning!$R34:$V34,83)</f>
        <v>0</v>
      </c>
      <c r="U5" s="4">
        <f>COUNTIF(Inskrivning!$L34:$P34,87)+COUNTIF(Inskrivning!$R34:$V34,87)</f>
        <v>0</v>
      </c>
      <c r="V5" s="4">
        <f>COUNTIF(Inskrivning!$L34:$P34,100)+COUNTIF(Inskrivning!$R34:$V34,100)</f>
        <v>0</v>
      </c>
      <c r="W5" s="4">
        <f>SUM(Inskrivning!Y34)</f>
        <v>0</v>
      </c>
    </row>
    <row r="6" spans="1:24" ht="15" x14ac:dyDescent="0.25">
      <c r="A6" s="53" t="str">
        <f>Inskrivning!J74</f>
        <v/>
      </c>
      <c r="B6" s="35" t="str">
        <f>Inskrivning!K74</f>
        <v/>
      </c>
      <c r="C6" s="16">
        <f t="shared" si="0"/>
        <v>0</v>
      </c>
      <c r="E6" s="4">
        <f>COUNTIF(Inskrivning!$L74:$P74,15)+COUNTIF(Inskrivning!$R74:$V74,15)</f>
        <v>0</v>
      </c>
      <c r="F6" s="4">
        <f>COUNTIF(Inskrivning!$L74:$P74,19)+COUNTIF(Inskrivning!$R74:$V74,19)</f>
        <v>0</v>
      </c>
      <c r="G6" s="4">
        <f>COUNTIF(Inskrivning!$L74:$P74,31)+COUNTIF(Inskrivning!$R74:$V74,31)</f>
        <v>0</v>
      </c>
      <c r="H6" s="4">
        <f>COUNTIF(Inskrivning!$L74:$P74,32)+COUNTIF(Inskrivning!$R74:$V74,32)</f>
        <v>0</v>
      </c>
      <c r="I6" s="4">
        <f>COUNTIF(Inskrivning!$L74:$P74,35)+COUNTIF(Inskrivning!$R74:$V74,35)</f>
        <v>0</v>
      </c>
      <c r="J6" s="4">
        <f>COUNTIF(Inskrivning!$L74:$P74,36)+COUNTIF(Inskrivning!$R74:$V74,36)</f>
        <v>0</v>
      </c>
      <c r="K6" s="4">
        <f>COUNTIF(Inskrivning!$L74:$P74,44)+COUNTIF(Inskrivning!$R74:$V74,44)</f>
        <v>0</v>
      </c>
      <c r="L6" s="4">
        <f>COUNTIF(Inskrivning!$L74:$P74,48)+COUNTIF(Inskrivning!$R74:$V74,48)</f>
        <v>0</v>
      </c>
      <c r="M6" s="4">
        <f>COUNTIF(Inskrivning!$L74:$P74,49)+COUNTIF(Inskrivning!$R74:$V74,49)</f>
        <v>0</v>
      </c>
      <c r="N6" s="4">
        <f>COUNTIF(Inskrivning!$L74:$P74,53)+COUNTIF(Inskrivning!$R74:$V74,53)</f>
        <v>0</v>
      </c>
      <c r="O6" s="4">
        <f>COUNTIF(Inskrivning!$L74:$P74,57)+COUNTIF(Inskrivning!$R74:$V74,57)</f>
        <v>0</v>
      </c>
      <c r="P6" s="4">
        <f>COUNTIF(Inskrivning!$L74:$P74,61)+COUNTIF(Inskrivning!$R74:$V74,61)</f>
        <v>0</v>
      </c>
      <c r="Q6" s="4">
        <f>COUNTIF(Inskrivning!$L74:$P74,66)+COUNTIF(Inskrivning!$R74:$V74,66)</f>
        <v>0</v>
      </c>
      <c r="R6" s="4">
        <f>COUNTIF(Inskrivning!$L74:$P74,70)+COUNTIF(Inskrivning!$R74:$V74,70)</f>
        <v>0</v>
      </c>
      <c r="S6" s="4">
        <f>COUNTIF(Inskrivning!$L74:$P74,74)+COUNTIF(Inskrivning!$R74:$V74,74)</f>
        <v>0</v>
      </c>
      <c r="T6" s="4">
        <f>COUNTIF(Inskrivning!$L74:$P74,83)+COUNTIF(Inskrivning!$R74:$V74,83)</f>
        <v>0</v>
      </c>
      <c r="U6" s="4">
        <f>COUNTIF(Inskrivning!$L74:$P74,87)+COUNTIF(Inskrivning!$R74:$V74,87)</f>
        <v>0</v>
      </c>
      <c r="V6" s="4">
        <f>COUNTIF(Inskrivning!$L74:$P74,100)+COUNTIF(Inskrivning!$R74:$V74,100)</f>
        <v>0</v>
      </c>
      <c r="W6" s="4">
        <f>SUM(Inskrivning!Y74)</f>
        <v>0</v>
      </c>
    </row>
    <row r="7" spans="1:24" ht="15" x14ac:dyDescent="0.25">
      <c r="A7" s="53" t="str">
        <f>Inskrivning!J90</f>
        <v/>
      </c>
      <c r="B7" s="35" t="str">
        <f>Inskrivning!K90</f>
        <v/>
      </c>
      <c r="C7" s="16">
        <f t="shared" si="0"/>
        <v>0</v>
      </c>
      <c r="E7" s="4">
        <f>COUNTIF(Inskrivning!$L90:$P90,15)+COUNTIF(Inskrivning!$R90:$V90,15)</f>
        <v>0</v>
      </c>
      <c r="F7" s="4">
        <f>COUNTIF(Inskrivning!$L90:$P90,19)+COUNTIF(Inskrivning!$R90:$V90,19)</f>
        <v>0</v>
      </c>
      <c r="G7" s="4">
        <f>COUNTIF(Inskrivning!$L90:$P90,31)+COUNTIF(Inskrivning!$R90:$V90,31)</f>
        <v>0</v>
      </c>
      <c r="H7" s="4">
        <f>COUNTIF(Inskrivning!$L90:$P90,32)+COUNTIF(Inskrivning!$R90:$V90,32)</f>
        <v>0</v>
      </c>
      <c r="I7" s="4">
        <f>COUNTIF(Inskrivning!$L90:$P90,35)+COUNTIF(Inskrivning!$R90:$V90,35)</f>
        <v>0</v>
      </c>
      <c r="J7" s="4">
        <f>COUNTIF(Inskrivning!$L90:$P90,36)+COUNTIF(Inskrivning!$R90:$V90,36)</f>
        <v>0</v>
      </c>
      <c r="K7" s="4">
        <f>COUNTIF(Inskrivning!$L90:$P90,44)+COUNTIF(Inskrivning!$R90:$V90,44)</f>
        <v>0</v>
      </c>
      <c r="L7" s="4">
        <f>COUNTIF(Inskrivning!$L90:$P90,48)+COUNTIF(Inskrivning!$R90:$V90,48)</f>
        <v>0</v>
      </c>
      <c r="M7" s="4">
        <f>COUNTIF(Inskrivning!$L90:$P90,49)+COUNTIF(Inskrivning!$R90:$V90,49)</f>
        <v>0</v>
      </c>
      <c r="N7" s="4">
        <f>COUNTIF(Inskrivning!$L90:$P90,53)+COUNTIF(Inskrivning!$R90:$V90,53)</f>
        <v>0</v>
      </c>
      <c r="O7" s="4">
        <f>COUNTIF(Inskrivning!$L90:$P90,57)+COUNTIF(Inskrivning!$R90:$V90,57)</f>
        <v>0</v>
      </c>
      <c r="P7" s="4">
        <f>COUNTIF(Inskrivning!$L90:$P90,61)+COUNTIF(Inskrivning!$R90:$V90,61)</f>
        <v>0</v>
      </c>
      <c r="Q7" s="4">
        <f>COUNTIF(Inskrivning!$L90:$P90,66)+COUNTIF(Inskrivning!$R90:$V90,66)</f>
        <v>0</v>
      </c>
      <c r="R7" s="4">
        <f>COUNTIF(Inskrivning!$L90:$P90,70)+COUNTIF(Inskrivning!$R90:$V90,70)</f>
        <v>0</v>
      </c>
      <c r="S7" s="4">
        <f>COUNTIF(Inskrivning!$L90:$P90,74)+COUNTIF(Inskrivning!$R90:$V90,74)</f>
        <v>0</v>
      </c>
      <c r="T7" s="4">
        <f>COUNTIF(Inskrivning!$L90:$P90,83)+COUNTIF(Inskrivning!$R90:$V90,83)</f>
        <v>0</v>
      </c>
      <c r="U7" s="4">
        <f>COUNTIF(Inskrivning!$L90:$P90,87)+COUNTIF(Inskrivning!$R90:$V90,87)</f>
        <v>0</v>
      </c>
      <c r="V7" s="4">
        <f>COUNTIF(Inskrivning!$L90:$P90,100)+COUNTIF(Inskrivning!$R90:$V90,100)</f>
        <v>0</v>
      </c>
      <c r="W7" s="4">
        <f>SUM(Inskrivning!Y90)</f>
        <v>0</v>
      </c>
    </row>
    <row r="8" spans="1:24" ht="15" x14ac:dyDescent="0.25">
      <c r="A8" s="53" t="str">
        <f>Inskrivning!J119</f>
        <v/>
      </c>
      <c r="B8" s="35" t="str">
        <f>Inskrivning!K119</f>
        <v/>
      </c>
      <c r="C8" s="16">
        <f t="shared" si="0"/>
        <v>0</v>
      </c>
      <c r="E8" s="4">
        <f>COUNTIF(Inskrivning!$L119:$P119,15)+COUNTIF(Inskrivning!$R119:$V119,15)</f>
        <v>0</v>
      </c>
      <c r="F8" s="4">
        <f>COUNTIF(Inskrivning!$L119:$P119,19)+COUNTIF(Inskrivning!$R119:$V119,19)</f>
        <v>0</v>
      </c>
      <c r="G8" s="4">
        <f>COUNTIF(Inskrivning!$L119:$P119,31)+COUNTIF(Inskrivning!$R119:$V119,31)</f>
        <v>0</v>
      </c>
      <c r="H8" s="4">
        <f>COUNTIF(Inskrivning!$L119:$P119,32)+COUNTIF(Inskrivning!$R119:$V119,32)</f>
        <v>0</v>
      </c>
      <c r="I8" s="4">
        <f>COUNTIF(Inskrivning!$L119:$P119,35)+COUNTIF(Inskrivning!$R119:$V119,35)</f>
        <v>0</v>
      </c>
      <c r="J8" s="4">
        <f>COUNTIF(Inskrivning!$L119:$P119,36)+COUNTIF(Inskrivning!$R119:$V119,36)</f>
        <v>0</v>
      </c>
      <c r="K8" s="4">
        <f>COUNTIF(Inskrivning!$L119:$P119,44)+COUNTIF(Inskrivning!$R119:$V119,44)</f>
        <v>0</v>
      </c>
      <c r="L8" s="4">
        <f>COUNTIF(Inskrivning!$L119:$P119,48)+COUNTIF(Inskrivning!$R119:$V119,48)</f>
        <v>0</v>
      </c>
      <c r="M8" s="4">
        <f>COUNTIF(Inskrivning!$L119:$P119,49)+COUNTIF(Inskrivning!$R119:$V119,49)</f>
        <v>0</v>
      </c>
      <c r="N8" s="4">
        <f>COUNTIF(Inskrivning!$L119:$P119,53)+COUNTIF(Inskrivning!$R119:$V119,53)</f>
        <v>0</v>
      </c>
      <c r="O8" s="4">
        <f>COUNTIF(Inskrivning!$L119:$P119,57)+COUNTIF(Inskrivning!$R119:$V119,57)</f>
        <v>0</v>
      </c>
      <c r="P8" s="4">
        <f>COUNTIF(Inskrivning!$L119:$P119,61)+COUNTIF(Inskrivning!$R119:$V119,61)</f>
        <v>0</v>
      </c>
      <c r="Q8" s="4">
        <f>COUNTIF(Inskrivning!$L119:$P119,66)+COUNTIF(Inskrivning!$R119:$V119,66)</f>
        <v>0</v>
      </c>
      <c r="R8" s="4">
        <f>COUNTIF(Inskrivning!$L119:$P119,70)+COUNTIF(Inskrivning!$R119:$V119,70)</f>
        <v>0</v>
      </c>
      <c r="S8" s="4">
        <f>COUNTIF(Inskrivning!$L119:$P119,74)+COUNTIF(Inskrivning!$R119:$V119,74)</f>
        <v>0</v>
      </c>
      <c r="T8" s="4">
        <f>COUNTIF(Inskrivning!$L119:$P119,83)+COUNTIF(Inskrivning!$R119:$V119,83)</f>
        <v>0</v>
      </c>
      <c r="U8" s="4">
        <f>COUNTIF(Inskrivning!$L119:$P119,87)+COUNTIF(Inskrivning!$R119:$V119,87)</f>
        <v>0</v>
      </c>
      <c r="V8" s="4">
        <f>COUNTIF(Inskrivning!$L119:$P119,100)+COUNTIF(Inskrivning!$R119:$V119,100)</f>
        <v>0</v>
      </c>
      <c r="W8" s="4">
        <f>SUM(Inskrivning!Y119)</f>
        <v>0</v>
      </c>
    </row>
    <row r="9" spans="1:24" ht="15" x14ac:dyDescent="0.25">
      <c r="A9" s="53" t="str">
        <f>Inskrivning!J14</f>
        <v/>
      </c>
      <c r="B9" s="35" t="str">
        <f>Inskrivning!K14</f>
        <v/>
      </c>
      <c r="C9" s="16">
        <f t="shared" si="0"/>
        <v>0</v>
      </c>
      <c r="E9" s="4">
        <f>COUNTIF(Inskrivning!$L14:$P14,15)+COUNTIF(Inskrivning!$R14:$V14,15)</f>
        <v>0</v>
      </c>
      <c r="F9" s="4">
        <f>COUNTIF(Inskrivning!$L14:$P14,19)+COUNTIF(Inskrivning!$R14:$V14,19)</f>
        <v>0</v>
      </c>
      <c r="G9" s="4">
        <f>COUNTIF(Inskrivning!$L14:$P14,31)+COUNTIF(Inskrivning!$R14:$V14,31)</f>
        <v>0</v>
      </c>
      <c r="H9" s="4">
        <f>COUNTIF(Inskrivning!$L14:$P14,32)+COUNTIF(Inskrivning!$R14:$V14,32)</f>
        <v>0</v>
      </c>
      <c r="I9" s="4">
        <f>COUNTIF(Inskrivning!$L14:$P14,35)+COUNTIF(Inskrivning!$R14:$V14,35)</f>
        <v>0</v>
      </c>
      <c r="J9" s="4">
        <f>COUNTIF(Inskrivning!$L14:$P14,36)+COUNTIF(Inskrivning!$R14:$V14,36)</f>
        <v>0</v>
      </c>
      <c r="K9" s="4">
        <f>COUNTIF(Inskrivning!$L14:$P14,44)+COUNTIF(Inskrivning!$R14:$V14,44)</f>
        <v>0</v>
      </c>
      <c r="L9" s="4">
        <f>COUNTIF(Inskrivning!$L14:$P14,48)+COUNTIF(Inskrivning!$R14:$V14,48)</f>
        <v>0</v>
      </c>
      <c r="M9" s="4">
        <f>COUNTIF(Inskrivning!$L14:$P14,49)+COUNTIF(Inskrivning!$R14:$V14,49)</f>
        <v>0</v>
      </c>
      <c r="N9" s="4">
        <f>COUNTIF(Inskrivning!$L14:$P14,53)+COUNTIF(Inskrivning!$R14:$V14,53)</f>
        <v>0</v>
      </c>
      <c r="O9" s="4">
        <f>COUNTIF(Inskrivning!$L14:$P14,57)+COUNTIF(Inskrivning!$R14:$V14,57)</f>
        <v>0</v>
      </c>
      <c r="P9" s="4">
        <f>COUNTIF(Inskrivning!$L14:$P14,61)+COUNTIF(Inskrivning!$R14:$V14,61)</f>
        <v>0</v>
      </c>
      <c r="Q9" s="4">
        <f>COUNTIF(Inskrivning!$L14:$P14,66)+COUNTIF(Inskrivning!$R14:$V14,66)</f>
        <v>0</v>
      </c>
      <c r="R9" s="4">
        <f>COUNTIF(Inskrivning!$L14:$P14,70)+COUNTIF(Inskrivning!$R14:$V14,70)</f>
        <v>0</v>
      </c>
      <c r="S9" s="4">
        <f>COUNTIF(Inskrivning!$L14:$P14,74)+COUNTIF(Inskrivning!$R14:$V14,74)</f>
        <v>0</v>
      </c>
      <c r="T9" s="4">
        <f>COUNTIF(Inskrivning!$L14:$P14,83)+COUNTIF(Inskrivning!$R14:$V14,83)</f>
        <v>0</v>
      </c>
      <c r="U9" s="4">
        <f>COUNTIF(Inskrivning!$L14:$P14,87)+COUNTIF(Inskrivning!$R14:$V14,87)</f>
        <v>0</v>
      </c>
      <c r="V9" s="4">
        <f>COUNTIF(Inskrivning!$L14:$P14,100)+COUNTIF(Inskrivning!$R14:$V14,100)</f>
        <v>0</v>
      </c>
      <c r="W9" s="4">
        <f>SUM(Inskrivning!Y14)</f>
        <v>0</v>
      </c>
    </row>
    <row r="10" spans="1:24" ht="15" x14ac:dyDescent="0.25">
      <c r="A10" s="53" t="str">
        <f>Inskrivning!J15</f>
        <v/>
      </c>
      <c r="B10" s="35" t="str">
        <f>Inskrivning!K15</f>
        <v/>
      </c>
      <c r="C10" s="16">
        <f t="shared" si="0"/>
        <v>0</v>
      </c>
      <c r="E10" s="4">
        <f>COUNTIF(Inskrivning!$L15:$P15,15)+COUNTIF(Inskrivning!$R15:$V15,15)</f>
        <v>0</v>
      </c>
      <c r="F10" s="4">
        <f>COUNTIF(Inskrivning!$L15:$P15,19)+COUNTIF(Inskrivning!$R15:$V15,19)</f>
        <v>0</v>
      </c>
      <c r="G10" s="4">
        <f>COUNTIF(Inskrivning!$L15:$P15,31)+COUNTIF(Inskrivning!$R15:$V15,31)</f>
        <v>0</v>
      </c>
      <c r="H10" s="4">
        <f>COUNTIF(Inskrivning!$L15:$P15,32)+COUNTIF(Inskrivning!$R15:$V15,32)</f>
        <v>0</v>
      </c>
      <c r="I10" s="4">
        <f>COUNTIF(Inskrivning!$L15:$P15,35)+COUNTIF(Inskrivning!$R15:$V15,35)</f>
        <v>0</v>
      </c>
      <c r="J10" s="4">
        <f>COUNTIF(Inskrivning!$L15:$P15,36)+COUNTIF(Inskrivning!$R15:$V15,36)</f>
        <v>0</v>
      </c>
      <c r="K10" s="4">
        <f>COUNTIF(Inskrivning!$L15:$P15,44)+COUNTIF(Inskrivning!$R15:$V15,44)</f>
        <v>0</v>
      </c>
      <c r="L10" s="4">
        <f>COUNTIF(Inskrivning!$L15:$P15,48)+COUNTIF(Inskrivning!$R15:$V15,48)</f>
        <v>0</v>
      </c>
      <c r="M10" s="4">
        <f>COUNTIF(Inskrivning!$L15:$P15,49)+COUNTIF(Inskrivning!$R15:$V15,49)</f>
        <v>0</v>
      </c>
      <c r="N10" s="4">
        <f>COUNTIF(Inskrivning!$L15:$P15,53)+COUNTIF(Inskrivning!$R15:$V15,53)</f>
        <v>0</v>
      </c>
      <c r="O10" s="4">
        <f>COUNTIF(Inskrivning!$L15:$P15,57)+COUNTIF(Inskrivning!$R15:$V15,57)</f>
        <v>0</v>
      </c>
      <c r="P10" s="4">
        <f>COUNTIF(Inskrivning!$L15:$P15,61)+COUNTIF(Inskrivning!$R15:$V15,61)</f>
        <v>0</v>
      </c>
      <c r="Q10" s="4">
        <f>COUNTIF(Inskrivning!$L15:$P15,66)+COUNTIF(Inskrivning!$R15:$V15,66)</f>
        <v>0</v>
      </c>
      <c r="R10" s="4">
        <f>COUNTIF(Inskrivning!$L15:$P15,70)+COUNTIF(Inskrivning!$R15:$V15,70)</f>
        <v>0</v>
      </c>
      <c r="S10" s="4">
        <f>COUNTIF(Inskrivning!$L15:$P15,74)+COUNTIF(Inskrivning!$R15:$V15,74)</f>
        <v>0</v>
      </c>
      <c r="T10" s="4">
        <f>COUNTIF(Inskrivning!$L15:$P15,83)+COUNTIF(Inskrivning!$R15:$V15,83)</f>
        <v>0</v>
      </c>
      <c r="U10" s="4">
        <f>COUNTIF(Inskrivning!$L15:$P15,87)+COUNTIF(Inskrivning!$R15:$V15,87)</f>
        <v>0</v>
      </c>
      <c r="V10" s="4">
        <f>COUNTIF(Inskrivning!$L15:$P15,100)+COUNTIF(Inskrivning!$R15:$V15,100)</f>
        <v>0</v>
      </c>
      <c r="W10" s="4">
        <f>SUM(Inskrivning!Y15)</f>
        <v>0</v>
      </c>
    </row>
    <row r="11" spans="1:24" ht="15" x14ac:dyDescent="0.25">
      <c r="A11" s="53" t="str">
        <f>Inskrivning!J10</f>
        <v/>
      </c>
      <c r="B11" s="35" t="str">
        <f>Inskrivning!K10</f>
        <v/>
      </c>
      <c r="C11" s="16">
        <f t="shared" si="0"/>
        <v>0</v>
      </c>
      <c r="E11" s="4">
        <f>COUNTIF(Inskrivning!$L10:$P10,15)+COUNTIF(Inskrivning!$R10:$V10,15)</f>
        <v>0</v>
      </c>
      <c r="F11" s="4">
        <f>COUNTIF(Inskrivning!$L10:$P10,19)+COUNTIF(Inskrivning!$R10:$V10,19)</f>
        <v>0</v>
      </c>
      <c r="G11" s="4">
        <f>COUNTIF(Inskrivning!$L10:$P10,31)+COUNTIF(Inskrivning!$R10:$V10,31)</f>
        <v>0</v>
      </c>
      <c r="H11" s="4">
        <f>COUNTIF(Inskrivning!$L10:$P10,32)+COUNTIF(Inskrivning!$R10:$V10,32)</f>
        <v>0</v>
      </c>
      <c r="I11" s="4">
        <f>COUNTIF(Inskrivning!$L10:$P10,35)+COUNTIF(Inskrivning!$R10:$V10,35)</f>
        <v>0</v>
      </c>
      <c r="J11" s="4">
        <f>COUNTIF(Inskrivning!$L10:$P10,36)+COUNTIF(Inskrivning!$R10:$V10,36)</f>
        <v>0</v>
      </c>
      <c r="K11" s="4">
        <f>COUNTIF(Inskrivning!$L10:$P10,44)+COUNTIF(Inskrivning!$R10:$V10,44)</f>
        <v>0</v>
      </c>
      <c r="L11" s="4">
        <f>COUNTIF(Inskrivning!$L10:$P10,48)+COUNTIF(Inskrivning!$R10:$V10,48)</f>
        <v>0</v>
      </c>
      <c r="M11" s="4">
        <f>COUNTIF(Inskrivning!$L10:$P10,49)+COUNTIF(Inskrivning!$R10:$V10,49)</f>
        <v>0</v>
      </c>
      <c r="N11" s="4">
        <f>COUNTIF(Inskrivning!$L10:$P10,53)+COUNTIF(Inskrivning!$R10:$V10,53)</f>
        <v>0</v>
      </c>
      <c r="O11" s="4">
        <f>COUNTIF(Inskrivning!$L10:$P10,57)+COUNTIF(Inskrivning!$R10:$V10,57)</f>
        <v>0</v>
      </c>
      <c r="P11" s="4">
        <f>COUNTIF(Inskrivning!$L10:$P10,61)+COUNTIF(Inskrivning!$R10:$V10,61)</f>
        <v>0</v>
      </c>
      <c r="Q11" s="4">
        <f>COUNTIF(Inskrivning!$L10:$P10,66)+COUNTIF(Inskrivning!$R10:$V10,66)</f>
        <v>0</v>
      </c>
      <c r="R11" s="4">
        <f>COUNTIF(Inskrivning!$L10:$P10,70)+COUNTIF(Inskrivning!$R10:$V10,70)</f>
        <v>0</v>
      </c>
      <c r="S11" s="4">
        <f>COUNTIF(Inskrivning!$L10:$P10,74)+COUNTIF(Inskrivning!$R10:$V10,74)</f>
        <v>0</v>
      </c>
      <c r="T11" s="4">
        <f>COUNTIF(Inskrivning!$L10:$P10,83)+COUNTIF(Inskrivning!$R10:$V10,83)</f>
        <v>0</v>
      </c>
      <c r="U11" s="4">
        <f>COUNTIF(Inskrivning!$L10:$P10,87)+COUNTIF(Inskrivning!$R10:$V10,87)</f>
        <v>0</v>
      </c>
      <c r="V11" s="4">
        <f>COUNTIF(Inskrivning!$L10:$P10,100)+COUNTIF(Inskrivning!$R10:$V10,100)</f>
        <v>0</v>
      </c>
      <c r="W11" s="4">
        <f>SUM(Inskrivning!Y10)</f>
        <v>0</v>
      </c>
    </row>
    <row r="12" spans="1:24" ht="15" x14ac:dyDescent="0.25">
      <c r="A12" s="53" t="str">
        <f>Inskrivning!J17</f>
        <v/>
      </c>
      <c r="B12" s="35" t="str">
        <f>Inskrivning!K17</f>
        <v/>
      </c>
      <c r="C12" s="16">
        <f t="shared" si="0"/>
        <v>0</v>
      </c>
      <c r="E12" s="4">
        <f>COUNTIF(Inskrivning!$L17:$P17,15)+COUNTIF(Inskrivning!$R17:$V17,15)</f>
        <v>0</v>
      </c>
      <c r="F12" s="4">
        <f>COUNTIF(Inskrivning!$L17:$P17,19)+COUNTIF(Inskrivning!$R17:$V17,19)</f>
        <v>0</v>
      </c>
      <c r="G12" s="4">
        <f>COUNTIF(Inskrivning!$L17:$P17,31)+COUNTIF(Inskrivning!$R17:$V17,31)</f>
        <v>0</v>
      </c>
      <c r="H12" s="4">
        <f>COUNTIF(Inskrivning!$L17:$P17,32)+COUNTIF(Inskrivning!$R17:$V17,32)</f>
        <v>0</v>
      </c>
      <c r="I12" s="4">
        <f>COUNTIF(Inskrivning!$L17:$P17,35)+COUNTIF(Inskrivning!$R17:$V17,35)</f>
        <v>0</v>
      </c>
      <c r="J12" s="4">
        <f>COUNTIF(Inskrivning!$L17:$P17,36)+COUNTIF(Inskrivning!$R17:$V17,36)</f>
        <v>0</v>
      </c>
      <c r="K12" s="4">
        <f>COUNTIF(Inskrivning!$L17:$P17,44)+COUNTIF(Inskrivning!$R17:$V17,44)</f>
        <v>0</v>
      </c>
      <c r="L12" s="4">
        <f>COUNTIF(Inskrivning!$L17:$P17,48)+COUNTIF(Inskrivning!$R17:$V17,48)</f>
        <v>0</v>
      </c>
      <c r="M12" s="4">
        <f>COUNTIF(Inskrivning!$L17:$P17,49)+COUNTIF(Inskrivning!$R17:$V17,49)</f>
        <v>0</v>
      </c>
      <c r="N12" s="4">
        <f>COUNTIF(Inskrivning!$L17:$P17,53)+COUNTIF(Inskrivning!$R17:$V17,53)</f>
        <v>0</v>
      </c>
      <c r="O12" s="4">
        <f>COUNTIF(Inskrivning!$L17:$P17,57)+COUNTIF(Inskrivning!$R17:$V17,57)</f>
        <v>0</v>
      </c>
      <c r="P12" s="4">
        <f>COUNTIF(Inskrivning!$L17:$P17,61)+COUNTIF(Inskrivning!$R17:$V17,61)</f>
        <v>0</v>
      </c>
      <c r="Q12" s="4">
        <f>COUNTIF(Inskrivning!$L17:$P17,66)+COUNTIF(Inskrivning!$R17:$V17,66)</f>
        <v>0</v>
      </c>
      <c r="R12" s="4">
        <f>COUNTIF(Inskrivning!$L17:$P17,70)+COUNTIF(Inskrivning!$R17:$V17,70)</f>
        <v>0</v>
      </c>
      <c r="S12" s="4">
        <f>COUNTIF(Inskrivning!$L17:$P17,74)+COUNTIF(Inskrivning!$R17:$V17,74)</f>
        <v>0</v>
      </c>
      <c r="T12" s="4">
        <f>COUNTIF(Inskrivning!$L17:$P17,83)+COUNTIF(Inskrivning!$R17:$V17,83)</f>
        <v>0</v>
      </c>
      <c r="U12" s="4">
        <f>COUNTIF(Inskrivning!$L17:$P17,87)+COUNTIF(Inskrivning!$R17:$V17,87)</f>
        <v>0</v>
      </c>
      <c r="V12" s="4">
        <f>COUNTIF(Inskrivning!$L17:$P17,100)+COUNTIF(Inskrivning!$R17:$V17,100)</f>
        <v>0</v>
      </c>
      <c r="W12" s="4">
        <f>SUM(Inskrivning!Y17)</f>
        <v>0</v>
      </c>
    </row>
    <row r="13" spans="1:24" ht="15" x14ac:dyDescent="0.25">
      <c r="A13" s="53" t="str">
        <f>Inskrivning!J13</f>
        <v/>
      </c>
      <c r="B13" s="35" t="str">
        <f>Inskrivning!K13</f>
        <v/>
      </c>
      <c r="C13" s="16">
        <f t="shared" si="0"/>
        <v>0</v>
      </c>
      <c r="E13" s="4">
        <f>COUNTIF(Inskrivning!$L13:$P13,15)+COUNTIF(Inskrivning!$R13:$V13,15)</f>
        <v>0</v>
      </c>
      <c r="F13" s="4">
        <f>COUNTIF(Inskrivning!$L13:$P13,19)+COUNTIF(Inskrivning!$R13:$V13,19)</f>
        <v>0</v>
      </c>
      <c r="G13" s="4">
        <f>COUNTIF(Inskrivning!$L13:$P13,31)+COUNTIF(Inskrivning!$R13:$V13,31)</f>
        <v>0</v>
      </c>
      <c r="H13" s="4">
        <f>COUNTIF(Inskrivning!$L13:$P13,32)+COUNTIF(Inskrivning!$R13:$V13,32)</f>
        <v>0</v>
      </c>
      <c r="I13" s="4">
        <f>COUNTIF(Inskrivning!$L13:$P13,35)+COUNTIF(Inskrivning!$R13:$V13,35)</f>
        <v>0</v>
      </c>
      <c r="J13" s="4">
        <f>COUNTIF(Inskrivning!$L13:$P13,36)+COUNTIF(Inskrivning!$R13:$V13,36)</f>
        <v>0</v>
      </c>
      <c r="K13" s="4">
        <f>COUNTIF(Inskrivning!$L13:$P13,44)+COUNTIF(Inskrivning!$R13:$V13,44)</f>
        <v>0</v>
      </c>
      <c r="L13" s="4">
        <f>COUNTIF(Inskrivning!$L13:$P13,48)+COUNTIF(Inskrivning!$R13:$V13,48)</f>
        <v>0</v>
      </c>
      <c r="M13" s="4">
        <f>COUNTIF(Inskrivning!$L13:$P13,49)+COUNTIF(Inskrivning!$R13:$V13,49)</f>
        <v>0</v>
      </c>
      <c r="N13" s="4">
        <f>COUNTIF(Inskrivning!$L13:$P13,53)+COUNTIF(Inskrivning!$R13:$V13,53)</f>
        <v>0</v>
      </c>
      <c r="O13" s="4">
        <f>COUNTIF(Inskrivning!$L13:$P13,57)+COUNTIF(Inskrivning!$R13:$V13,57)</f>
        <v>0</v>
      </c>
      <c r="P13" s="4">
        <f>COUNTIF(Inskrivning!$L13:$P13,61)+COUNTIF(Inskrivning!$R13:$V13,61)</f>
        <v>0</v>
      </c>
      <c r="Q13" s="4">
        <f>COUNTIF(Inskrivning!$L13:$P13,66)+COUNTIF(Inskrivning!$R13:$V13,66)</f>
        <v>0</v>
      </c>
      <c r="R13" s="4">
        <f>COUNTIF(Inskrivning!$L13:$P13,70)+COUNTIF(Inskrivning!$R13:$V13,70)</f>
        <v>0</v>
      </c>
      <c r="S13" s="4">
        <f>COUNTIF(Inskrivning!$L13:$P13,74)+COUNTIF(Inskrivning!$R13:$V13,74)</f>
        <v>0</v>
      </c>
      <c r="T13" s="4">
        <f>COUNTIF(Inskrivning!$L13:$P13,83)+COUNTIF(Inskrivning!$R13:$V13,83)</f>
        <v>0</v>
      </c>
      <c r="U13" s="4">
        <f>COUNTIF(Inskrivning!$L13:$P13,87)+COUNTIF(Inskrivning!$R13:$V13,87)</f>
        <v>0</v>
      </c>
      <c r="V13" s="4">
        <f>COUNTIF(Inskrivning!$L13:$P13,100)+COUNTIF(Inskrivning!$R13:$V13,100)</f>
        <v>0</v>
      </c>
      <c r="W13" s="4">
        <f>SUM(Inskrivning!Y13)</f>
        <v>0</v>
      </c>
    </row>
    <row r="14" spans="1:24" ht="15" x14ac:dyDescent="0.25">
      <c r="A14" s="53" t="str">
        <f>Inskrivning!J12</f>
        <v/>
      </c>
      <c r="B14" s="35" t="str">
        <f>Inskrivning!K12</f>
        <v/>
      </c>
      <c r="C14" s="16">
        <f t="shared" si="0"/>
        <v>0</v>
      </c>
      <c r="E14" s="4">
        <f>COUNTIF(Inskrivning!$L12:$P12,15)+COUNTIF(Inskrivning!$R12:$V12,15)</f>
        <v>0</v>
      </c>
      <c r="F14" s="4">
        <f>COUNTIF(Inskrivning!$L12:$P12,19)+COUNTIF(Inskrivning!$R12:$V12,19)</f>
        <v>0</v>
      </c>
      <c r="G14" s="4">
        <f>COUNTIF(Inskrivning!$L12:$P12,31)+COUNTIF(Inskrivning!$R12:$V12,31)</f>
        <v>0</v>
      </c>
      <c r="H14" s="4">
        <f>COUNTIF(Inskrivning!$L12:$P12,32)+COUNTIF(Inskrivning!$R12:$V12,32)</f>
        <v>0</v>
      </c>
      <c r="I14" s="4">
        <f>COUNTIF(Inskrivning!$L12:$P12,35)+COUNTIF(Inskrivning!$R12:$V12,35)</f>
        <v>0</v>
      </c>
      <c r="J14" s="4">
        <f>COUNTIF(Inskrivning!$L12:$P12,36)+COUNTIF(Inskrivning!$R12:$V12,36)</f>
        <v>0</v>
      </c>
      <c r="K14" s="4">
        <f>COUNTIF(Inskrivning!$L12:$P12,44)+COUNTIF(Inskrivning!$R12:$V12,44)</f>
        <v>0</v>
      </c>
      <c r="L14" s="4">
        <f>COUNTIF(Inskrivning!$L12:$P12,48)+COUNTIF(Inskrivning!$R12:$V12,48)</f>
        <v>0</v>
      </c>
      <c r="M14" s="4">
        <f>COUNTIF(Inskrivning!$L12:$P12,49)+COUNTIF(Inskrivning!$R12:$V12,49)</f>
        <v>0</v>
      </c>
      <c r="N14" s="4">
        <f>COUNTIF(Inskrivning!$L12:$P12,53)+COUNTIF(Inskrivning!$R12:$V12,53)</f>
        <v>0</v>
      </c>
      <c r="O14" s="4">
        <f>COUNTIF(Inskrivning!$L12:$P12,57)+COUNTIF(Inskrivning!$R12:$V12,57)</f>
        <v>0</v>
      </c>
      <c r="P14" s="4">
        <f>COUNTIF(Inskrivning!$L12:$P12,61)+COUNTIF(Inskrivning!$R12:$V12,61)</f>
        <v>0</v>
      </c>
      <c r="Q14" s="4">
        <f>COUNTIF(Inskrivning!$L12:$P12,66)+COUNTIF(Inskrivning!$R12:$V12,66)</f>
        <v>0</v>
      </c>
      <c r="R14" s="4">
        <f>COUNTIF(Inskrivning!$L12:$P12,70)+COUNTIF(Inskrivning!$R12:$V12,70)</f>
        <v>0</v>
      </c>
      <c r="S14" s="4">
        <f>COUNTIF(Inskrivning!$L12:$P12,74)+COUNTIF(Inskrivning!$R12:$V12,74)</f>
        <v>0</v>
      </c>
      <c r="T14" s="4">
        <f>COUNTIF(Inskrivning!$L12:$P12,83)+COUNTIF(Inskrivning!$R12:$V12,83)</f>
        <v>0</v>
      </c>
      <c r="U14" s="4">
        <f>COUNTIF(Inskrivning!$L12:$P12,87)+COUNTIF(Inskrivning!$R12:$V12,87)</f>
        <v>0</v>
      </c>
      <c r="V14" s="4">
        <f>COUNTIF(Inskrivning!$L12:$P12,100)+COUNTIF(Inskrivning!$R12:$V12,100)</f>
        <v>0</v>
      </c>
      <c r="W14" s="4">
        <f>SUM(Inskrivning!Y12)</f>
        <v>0</v>
      </c>
    </row>
    <row r="15" spans="1:24" ht="15" x14ac:dyDescent="0.25">
      <c r="A15" s="53" t="str">
        <f>Inskrivning!J16</f>
        <v/>
      </c>
      <c r="B15" s="35" t="str">
        <f>Inskrivning!K16</f>
        <v/>
      </c>
      <c r="C15" s="16">
        <f t="shared" si="0"/>
        <v>0</v>
      </c>
      <c r="E15" s="4">
        <f>COUNTIF(Inskrivning!$L16:$P16,15)+COUNTIF(Inskrivning!$R16:$V16,15)</f>
        <v>0</v>
      </c>
      <c r="F15" s="4">
        <f>COUNTIF(Inskrivning!$L16:$P16,19)+COUNTIF(Inskrivning!$R16:$V16,19)</f>
        <v>0</v>
      </c>
      <c r="G15" s="4">
        <f>COUNTIF(Inskrivning!$L16:$P16,31)+COUNTIF(Inskrivning!$R16:$V16,31)</f>
        <v>0</v>
      </c>
      <c r="H15" s="4">
        <f>COUNTIF(Inskrivning!$L16:$P16,32)+COUNTIF(Inskrivning!$R16:$V16,32)</f>
        <v>0</v>
      </c>
      <c r="I15" s="4">
        <f>COUNTIF(Inskrivning!$L16:$P16,35)+COUNTIF(Inskrivning!$R16:$V16,35)</f>
        <v>0</v>
      </c>
      <c r="J15" s="4">
        <f>COUNTIF(Inskrivning!$L16:$P16,36)+COUNTIF(Inskrivning!$R16:$V16,36)</f>
        <v>0</v>
      </c>
      <c r="K15" s="4">
        <f>COUNTIF(Inskrivning!$L16:$P16,44)+COUNTIF(Inskrivning!$R16:$V16,44)</f>
        <v>0</v>
      </c>
      <c r="L15" s="4">
        <f>COUNTIF(Inskrivning!$L16:$P16,48)+COUNTIF(Inskrivning!$R16:$V16,48)</f>
        <v>0</v>
      </c>
      <c r="M15" s="4">
        <f>COUNTIF(Inskrivning!$L16:$P16,49)+COUNTIF(Inskrivning!$R16:$V16,49)</f>
        <v>0</v>
      </c>
      <c r="N15" s="4">
        <f>COUNTIF(Inskrivning!$L16:$P16,53)+COUNTIF(Inskrivning!$R16:$V16,53)</f>
        <v>0</v>
      </c>
      <c r="O15" s="4">
        <f>COUNTIF(Inskrivning!$L16:$P16,57)+COUNTIF(Inskrivning!$R16:$V16,57)</f>
        <v>0</v>
      </c>
      <c r="P15" s="4">
        <f>COUNTIF(Inskrivning!$L16:$P16,61)+COUNTIF(Inskrivning!$R16:$V16,61)</f>
        <v>0</v>
      </c>
      <c r="Q15" s="4">
        <f>COUNTIF(Inskrivning!$L16:$P16,66)+COUNTIF(Inskrivning!$R16:$V16,66)</f>
        <v>0</v>
      </c>
      <c r="R15" s="4">
        <f>COUNTIF(Inskrivning!$L16:$P16,70)+COUNTIF(Inskrivning!$R16:$V16,70)</f>
        <v>0</v>
      </c>
      <c r="S15" s="4">
        <f>COUNTIF(Inskrivning!$L16:$P16,74)+COUNTIF(Inskrivning!$R16:$V16,74)</f>
        <v>0</v>
      </c>
      <c r="T15" s="4">
        <f>COUNTIF(Inskrivning!$L16:$P16,83)+COUNTIF(Inskrivning!$R16:$V16,83)</f>
        <v>0</v>
      </c>
      <c r="U15" s="4">
        <f>COUNTIF(Inskrivning!$L16:$P16,87)+COUNTIF(Inskrivning!$R16:$V16,87)</f>
        <v>0</v>
      </c>
      <c r="V15" s="4">
        <f>COUNTIF(Inskrivning!$L16:$P16,100)+COUNTIF(Inskrivning!$R16:$V16,100)</f>
        <v>0</v>
      </c>
      <c r="W15" s="4">
        <f>SUM(Inskrivning!Y16)</f>
        <v>0</v>
      </c>
    </row>
    <row r="16" spans="1:24" ht="15" x14ac:dyDescent="0.25">
      <c r="A16" s="53" t="str">
        <f>Inskrivning!J9</f>
        <v/>
      </c>
      <c r="B16" s="35" t="str">
        <f>Inskrivning!K9</f>
        <v/>
      </c>
      <c r="C16" s="16">
        <f t="shared" si="0"/>
        <v>0</v>
      </c>
      <c r="E16" s="4">
        <f>COUNTIF(Inskrivning!$L9:$P9,15)+COUNTIF(Inskrivning!$R9:$V9,15)</f>
        <v>0</v>
      </c>
      <c r="F16" s="4">
        <f>COUNTIF(Inskrivning!$L9:$P9,19)+COUNTIF(Inskrivning!$R9:$V9,19)</f>
        <v>0</v>
      </c>
      <c r="G16" s="4">
        <f>COUNTIF(Inskrivning!$L9:$P9,31)+COUNTIF(Inskrivning!$R9:$V9,31)</f>
        <v>0</v>
      </c>
      <c r="H16" s="4">
        <f>COUNTIF(Inskrivning!$L9:$P9,32)+COUNTIF(Inskrivning!$R9:$V9,32)</f>
        <v>0</v>
      </c>
      <c r="I16" s="4">
        <f>COUNTIF(Inskrivning!$L9:$P9,35)+COUNTIF(Inskrivning!$R9:$V9,35)</f>
        <v>0</v>
      </c>
      <c r="J16" s="4">
        <f>COUNTIF(Inskrivning!$L9:$P9,36)+COUNTIF(Inskrivning!$R9:$V9,36)</f>
        <v>0</v>
      </c>
      <c r="K16" s="4">
        <f>COUNTIF(Inskrivning!$L9:$P9,44)+COUNTIF(Inskrivning!$R9:$V9,44)</f>
        <v>0</v>
      </c>
      <c r="L16" s="4">
        <f>COUNTIF(Inskrivning!$L9:$P9,48)+COUNTIF(Inskrivning!$R9:$V9,48)</f>
        <v>0</v>
      </c>
      <c r="M16" s="4">
        <f>COUNTIF(Inskrivning!$L9:$P9,49)+COUNTIF(Inskrivning!$R9:$V9,49)</f>
        <v>0</v>
      </c>
      <c r="N16" s="4">
        <f>COUNTIF(Inskrivning!$L9:$P9,53)+COUNTIF(Inskrivning!$R9:$V9,53)</f>
        <v>0</v>
      </c>
      <c r="O16" s="4">
        <f>COUNTIF(Inskrivning!$L9:$P9,57)+COUNTIF(Inskrivning!$R9:$V9,57)</f>
        <v>0</v>
      </c>
      <c r="P16" s="4">
        <f>COUNTIF(Inskrivning!$L9:$P9,61)+COUNTIF(Inskrivning!$R9:$V9,61)</f>
        <v>0</v>
      </c>
      <c r="Q16" s="4">
        <f>COUNTIF(Inskrivning!$L9:$P9,66)+COUNTIF(Inskrivning!$R9:$V9,66)</f>
        <v>0</v>
      </c>
      <c r="R16" s="4">
        <f>COUNTIF(Inskrivning!$L9:$P9,70)+COUNTIF(Inskrivning!$R9:$V9,70)</f>
        <v>0</v>
      </c>
      <c r="S16" s="4">
        <f>COUNTIF(Inskrivning!$L9:$P9,74)+COUNTIF(Inskrivning!$R9:$V9,74)</f>
        <v>0</v>
      </c>
      <c r="T16" s="4">
        <f>COUNTIF(Inskrivning!$L9:$P9,83)+COUNTIF(Inskrivning!$R9:$V9,83)</f>
        <v>0</v>
      </c>
      <c r="U16" s="4">
        <f>COUNTIF(Inskrivning!$L9:$P9,87)+COUNTIF(Inskrivning!$R9:$V9,87)</f>
        <v>0</v>
      </c>
      <c r="V16" s="4">
        <f>COUNTIF(Inskrivning!$L9:$P9,100)+COUNTIF(Inskrivning!$R9:$V9,100)</f>
        <v>0</v>
      </c>
      <c r="W16" s="4">
        <f>SUM(Inskrivning!Y9)</f>
        <v>0</v>
      </c>
    </row>
    <row r="17" spans="1:23" ht="15" x14ac:dyDescent="0.25">
      <c r="A17" s="53" t="str">
        <f>Inskrivning!J55</f>
        <v/>
      </c>
      <c r="B17" s="35" t="str">
        <f>Inskrivning!K55</f>
        <v/>
      </c>
      <c r="C17" s="16">
        <f t="shared" si="0"/>
        <v>0</v>
      </c>
      <c r="E17" s="4">
        <f>COUNTIF(Inskrivning!$L55:$P55,15)+COUNTIF(Inskrivning!$R55:$V55,15)</f>
        <v>0</v>
      </c>
      <c r="F17" s="4">
        <f>COUNTIF(Inskrivning!$L55:$P55,19)+COUNTIF(Inskrivning!$R55:$V55,19)</f>
        <v>0</v>
      </c>
      <c r="G17" s="4">
        <f>COUNTIF(Inskrivning!$L55:$P55,31)+COUNTIF(Inskrivning!$R55:$V55,31)</f>
        <v>0</v>
      </c>
      <c r="H17" s="4">
        <f>COUNTIF(Inskrivning!$L55:$P55,32)+COUNTIF(Inskrivning!$R55:$V55,32)</f>
        <v>0</v>
      </c>
      <c r="I17" s="4">
        <f>COUNTIF(Inskrivning!$L55:$P55,35)+COUNTIF(Inskrivning!$R55:$V55,35)</f>
        <v>0</v>
      </c>
      <c r="J17" s="4">
        <f>COUNTIF(Inskrivning!$L55:$P55,36)+COUNTIF(Inskrivning!$R55:$V55,36)</f>
        <v>0</v>
      </c>
      <c r="K17" s="4">
        <f>COUNTIF(Inskrivning!$L55:$P55,44)+COUNTIF(Inskrivning!$R55:$V55,44)</f>
        <v>0</v>
      </c>
      <c r="L17" s="4">
        <f>COUNTIF(Inskrivning!$L55:$P55,48)+COUNTIF(Inskrivning!$R55:$V55,48)</f>
        <v>0</v>
      </c>
      <c r="M17" s="4">
        <f>COUNTIF(Inskrivning!$L55:$P55,49)+COUNTIF(Inskrivning!$R55:$V55,49)</f>
        <v>0</v>
      </c>
      <c r="N17" s="4">
        <f>COUNTIF(Inskrivning!$L55:$P55,53)+COUNTIF(Inskrivning!$R55:$V55,53)</f>
        <v>0</v>
      </c>
      <c r="O17" s="4">
        <f>COUNTIF(Inskrivning!$L55:$P55,57)+COUNTIF(Inskrivning!$R55:$V55,57)</f>
        <v>0</v>
      </c>
      <c r="P17" s="4">
        <f>COUNTIF(Inskrivning!$L55:$P55,61)+COUNTIF(Inskrivning!$R55:$V55,61)</f>
        <v>0</v>
      </c>
      <c r="Q17" s="4">
        <f>COUNTIF(Inskrivning!$L55:$P55,66)+COUNTIF(Inskrivning!$R55:$V55,66)</f>
        <v>0</v>
      </c>
      <c r="R17" s="4">
        <f>COUNTIF(Inskrivning!$L55:$P55,70)+COUNTIF(Inskrivning!$R55:$V55,70)</f>
        <v>0</v>
      </c>
      <c r="S17" s="4">
        <f>COUNTIF(Inskrivning!$L55:$P55,74)+COUNTIF(Inskrivning!$R55:$V55,74)</f>
        <v>0</v>
      </c>
      <c r="T17" s="4">
        <f>COUNTIF(Inskrivning!$L55:$P55,83)+COUNTIF(Inskrivning!$R55:$V55,83)</f>
        <v>0</v>
      </c>
      <c r="U17" s="4">
        <f>COUNTIF(Inskrivning!$L55:$P55,87)+COUNTIF(Inskrivning!$R55:$V55,87)</f>
        <v>0</v>
      </c>
      <c r="V17" s="4">
        <f>COUNTIF(Inskrivning!$L55:$P55,100)+COUNTIF(Inskrivning!$R55:$V55,100)</f>
        <v>0</v>
      </c>
      <c r="W17" s="4">
        <f>SUM(Inskrivning!Y55)</f>
        <v>0</v>
      </c>
    </row>
    <row r="18" spans="1:23" ht="15" x14ac:dyDescent="0.25">
      <c r="A18" s="53" t="str">
        <f>Inskrivning!J8</f>
        <v/>
      </c>
      <c r="B18" s="35" t="str">
        <f>Inskrivning!K8</f>
        <v/>
      </c>
      <c r="C18" s="16">
        <f t="shared" si="0"/>
        <v>0</v>
      </c>
      <c r="E18" s="4">
        <f>COUNTIF(Inskrivning!$L8:$P8,15)+COUNTIF(Inskrivning!$R8:$V8,15)</f>
        <v>0</v>
      </c>
      <c r="F18" s="4">
        <f>COUNTIF(Inskrivning!$L8:$P8,19)+COUNTIF(Inskrivning!$R8:$V8,19)</f>
        <v>0</v>
      </c>
      <c r="G18" s="4">
        <f>COUNTIF(Inskrivning!$L8:$P8,31)+COUNTIF(Inskrivning!$R8:$V8,31)</f>
        <v>0</v>
      </c>
      <c r="H18" s="4">
        <f>COUNTIF(Inskrivning!$L8:$P8,32)+COUNTIF(Inskrivning!$R8:$V8,32)</f>
        <v>0</v>
      </c>
      <c r="I18" s="4">
        <f>COUNTIF(Inskrivning!$L8:$P8,35)+COUNTIF(Inskrivning!$R8:$V8,35)</f>
        <v>0</v>
      </c>
      <c r="J18" s="4">
        <f>COUNTIF(Inskrivning!$L8:$P8,36)+COUNTIF(Inskrivning!$R8:$V8,36)</f>
        <v>0</v>
      </c>
      <c r="K18" s="4">
        <f>COUNTIF(Inskrivning!$L8:$P8,44)+COUNTIF(Inskrivning!$R8:$V8,44)</f>
        <v>0</v>
      </c>
      <c r="L18" s="4">
        <f>COUNTIF(Inskrivning!$L8:$P8,48)+COUNTIF(Inskrivning!$R8:$V8,48)</f>
        <v>0</v>
      </c>
      <c r="M18" s="4">
        <f>COUNTIF(Inskrivning!$L8:$P8,49)+COUNTIF(Inskrivning!$R8:$V8,49)</f>
        <v>0</v>
      </c>
      <c r="N18" s="4">
        <f>COUNTIF(Inskrivning!$L8:$P8,53)+COUNTIF(Inskrivning!$R8:$V8,53)</f>
        <v>0</v>
      </c>
      <c r="O18" s="4">
        <f>COUNTIF(Inskrivning!$L8:$P8,57)+COUNTIF(Inskrivning!$R8:$V8,57)</f>
        <v>0</v>
      </c>
      <c r="P18" s="4">
        <f>COUNTIF(Inskrivning!$L8:$P8,61)+COUNTIF(Inskrivning!$R8:$V8,61)</f>
        <v>0</v>
      </c>
      <c r="Q18" s="4">
        <f>COUNTIF(Inskrivning!$L8:$P8,66)+COUNTIF(Inskrivning!$R8:$V8,66)</f>
        <v>0</v>
      </c>
      <c r="R18" s="4">
        <f>COUNTIF(Inskrivning!$L8:$P8,70)+COUNTIF(Inskrivning!$R8:$V8,70)</f>
        <v>0</v>
      </c>
      <c r="S18" s="4">
        <f>COUNTIF(Inskrivning!$L8:$P8,74)+COUNTIF(Inskrivning!$R8:$V8,74)</f>
        <v>0</v>
      </c>
      <c r="T18" s="4">
        <f>COUNTIF(Inskrivning!$L8:$P8,83)+COUNTIF(Inskrivning!$R8:$V8,83)</f>
        <v>0</v>
      </c>
      <c r="U18" s="4">
        <f>COUNTIF(Inskrivning!$L8:$P8,87)+COUNTIF(Inskrivning!$R8:$V8,87)</f>
        <v>0</v>
      </c>
      <c r="V18" s="4">
        <f>COUNTIF(Inskrivning!$L8:$P8,100)+COUNTIF(Inskrivning!$R8:$V8,100)</f>
        <v>0</v>
      </c>
      <c r="W18" s="4">
        <f>SUM(Inskrivning!Y8)</f>
        <v>0</v>
      </c>
    </row>
    <row r="19" spans="1:23" ht="15" x14ac:dyDescent="0.25">
      <c r="A19" s="53" t="str">
        <f>Inskrivning!J20</f>
        <v/>
      </c>
      <c r="B19" s="35" t="str">
        <f>Inskrivning!K20</f>
        <v/>
      </c>
      <c r="C19" s="16">
        <f t="shared" si="0"/>
        <v>0</v>
      </c>
      <c r="E19" s="4">
        <f>COUNTIF(Inskrivning!$L20:$P20,15)+COUNTIF(Inskrivning!$R20:$V20,15)</f>
        <v>0</v>
      </c>
      <c r="F19" s="4">
        <f>COUNTIF(Inskrivning!$L20:$P20,19)+COUNTIF(Inskrivning!$R20:$V20,19)</f>
        <v>0</v>
      </c>
      <c r="G19" s="4">
        <f>COUNTIF(Inskrivning!$L20:$P20,31)+COUNTIF(Inskrivning!$R20:$V20,31)</f>
        <v>0</v>
      </c>
      <c r="H19" s="4">
        <f>COUNTIF(Inskrivning!$L20:$P20,32)+COUNTIF(Inskrivning!$R20:$V20,32)</f>
        <v>0</v>
      </c>
      <c r="I19" s="4">
        <f>COUNTIF(Inskrivning!$L20:$P20,35)+COUNTIF(Inskrivning!$R20:$V20,35)</f>
        <v>0</v>
      </c>
      <c r="J19" s="4">
        <f>COUNTIF(Inskrivning!$L20:$P20,36)+COUNTIF(Inskrivning!$R20:$V20,36)</f>
        <v>0</v>
      </c>
      <c r="K19" s="4">
        <f>COUNTIF(Inskrivning!$L20:$P20,44)+COUNTIF(Inskrivning!$R20:$V20,44)</f>
        <v>0</v>
      </c>
      <c r="L19" s="4">
        <f>COUNTIF(Inskrivning!$L20:$P20,48)+COUNTIF(Inskrivning!$R20:$V20,48)</f>
        <v>0</v>
      </c>
      <c r="M19" s="4">
        <f>COUNTIF(Inskrivning!$L20:$P20,49)+COUNTIF(Inskrivning!$R20:$V20,49)</f>
        <v>0</v>
      </c>
      <c r="N19" s="4">
        <f>COUNTIF(Inskrivning!$L20:$P20,53)+COUNTIF(Inskrivning!$R20:$V20,53)</f>
        <v>0</v>
      </c>
      <c r="O19" s="4">
        <f>COUNTIF(Inskrivning!$L20:$P20,57)+COUNTIF(Inskrivning!$R20:$V20,57)</f>
        <v>0</v>
      </c>
      <c r="P19" s="4">
        <f>COUNTIF(Inskrivning!$L20:$P20,61)+COUNTIF(Inskrivning!$R20:$V20,61)</f>
        <v>0</v>
      </c>
      <c r="Q19" s="4">
        <f>COUNTIF(Inskrivning!$L20:$P20,66)+COUNTIF(Inskrivning!$R20:$V20,66)</f>
        <v>0</v>
      </c>
      <c r="R19" s="4">
        <f>COUNTIF(Inskrivning!$L20:$P20,70)+COUNTIF(Inskrivning!$R20:$V20,70)</f>
        <v>0</v>
      </c>
      <c r="S19" s="4">
        <f>COUNTIF(Inskrivning!$L20:$P20,74)+COUNTIF(Inskrivning!$R20:$V20,74)</f>
        <v>0</v>
      </c>
      <c r="T19" s="4">
        <f>COUNTIF(Inskrivning!$L20:$P20,83)+COUNTIF(Inskrivning!$R20:$V20,83)</f>
        <v>0</v>
      </c>
      <c r="U19" s="4">
        <f>COUNTIF(Inskrivning!$L20:$P20,87)+COUNTIF(Inskrivning!$R20:$V20,87)</f>
        <v>0</v>
      </c>
      <c r="V19" s="4">
        <f>COUNTIF(Inskrivning!$L20:$P20,100)+COUNTIF(Inskrivning!$R20:$V20,100)</f>
        <v>0</v>
      </c>
      <c r="W19" s="4">
        <f>SUM(Inskrivning!Y20)</f>
        <v>0</v>
      </c>
    </row>
    <row r="20" spans="1:23" ht="15" x14ac:dyDescent="0.25">
      <c r="A20" s="53" t="str">
        <f>Inskrivning!J18</f>
        <v/>
      </c>
      <c r="B20" s="35" t="str">
        <f>Inskrivning!K18</f>
        <v/>
      </c>
      <c r="C20" s="16">
        <f t="shared" si="0"/>
        <v>0</v>
      </c>
      <c r="E20" s="4">
        <f>COUNTIF(Inskrivning!$L18:$P18,15)+COUNTIF(Inskrivning!$R18:$V18,15)</f>
        <v>0</v>
      </c>
      <c r="F20" s="4">
        <f>COUNTIF(Inskrivning!$L18:$P18,19)+COUNTIF(Inskrivning!$R18:$V18,19)</f>
        <v>0</v>
      </c>
      <c r="G20" s="4">
        <f>COUNTIF(Inskrivning!$L18:$P18,31)+COUNTIF(Inskrivning!$R18:$V18,31)</f>
        <v>0</v>
      </c>
      <c r="H20" s="4">
        <f>COUNTIF(Inskrivning!$L18:$P18,32)+COUNTIF(Inskrivning!$R18:$V18,32)</f>
        <v>0</v>
      </c>
      <c r="I20" s="4">
        <f>COUNTIF(Inskrivning!$L18:$P18,35)+COUNTIF(Inskrivning!$R18:$V18,35)</f>
        <v>0</v>
      </c>
      <c r="J20" s="4">
        <f>COUNTIF(Inskrivning!$L18:$P18,36)+COUNTIF(Inskrivning!$R18:$V18,36)</f>
        <v>0</v>
      </c>
      <c r="K20" s="4">
        <f>COUNTIF(Inskrivning!$L18:$P18,44)+COUNTIF(Inskrivning!$R18:$V18,44)</f>
        <v>0</v>
      </c>
      <c r="L20" s="4">
        <f>COUNTIF(Inskrivning!$L18:$P18,48)+COUNTIF(Inskrivning!$R18:$V18,48)</f>
        <v>0</v>
      </c>
      <c r="M20" s="4">
        <f>COUNTIF(Inskrivning!$L18:$P18,49)+COUNTIF(Inskrivning!$R18:$V18,49)</f>
        <v>0</v>
      </c>
      <c r="N20" s="4">
        <f>COUNTIF(Inskrivning!$L18:$P18,53)+COUNTIF(Inskrivning!$R18:$V18,53)</f>
        <v>0</v>
      </c>
      <c r="O20" s="4">
        <f>COUNTIF(Inskrivning!$L18:$P18,57)+COUNTIF(Inskrivning!$R18:$V18,57)</f>
        <v>0</v>
      </c>
      <c r="P20" s="4">
        <f>COUNTIF(Inskrivning!$L18:$P18,61)+COUNTIF(Inskrivning!$R18:$V18,61)</f>
        <v>0</v>
      </c>
      <c r="Q20" s="4">
        <f>COUNTIF(Inskrivning!$L18:$P18,66)+COUNTIF(Inskrivning!$R18:$V18,66)</f>
        <v>0</v>
      </c>
      <c r="R20" s="4">
        <f>COUNTIF(Inskrivning!$L18:$P18,70)+COUNTIF(Inskrivning!$R18:$V18,70)</f>
        <v>0</v>
      </c>
      <c r="S20" s="4">
        <f>COUNTIF(Inskrivning!$L18:$P18,74)+COUNTIF(Inskrivning!$R18:$V18,74)</f>
        <v>0</v>
      </c>
      <c r="T20" s="4">
        <f>COUNTIF(Inskrivning!$L18:$P18,83)+COUNTIF(Inskrivning!$R18:$V18,83)</f>
        <v>0</v>
      </c>
      <c r="U20" s="4">
        <f>COUNTIF(Inskrivning!$L18:$P18,87)+COUNTIF(Inskrivning!$R18:$V18,87)</f>
        <v>0</v>
      </c>
      <c r="V20" s="4">
        <f>COUNTIF(Inskrivning!$L18:$P18,100)+COUNTIF(Inskrivning!$R18:$V18,100)</f>
        <v>0</v>
      </c>
      <c r="W20" s="4">
        <f>SUM(Inskrivning!Y18)</f>
        <v>0</v>
      </c>
    </row>
    <row r="21" spans="1:23" ht="15" x14ac:dyDescent="0.25">
      <c r="A21" s="53" t="str">
        <f>Inskrivning!J24</f>
        <v/>
      </c>
      <c r="B21" s="35" t="str">
        <f>Inskrivning!K24</f>
        <v/>
      </c>
      <c r="C21" s="16">
        <f t="shared" si="0"/>
        <v>0</v>
      </c>
      <c r="E21" s="4">
        <f>COUNTIF(Inskrivning!$L24:$P24,15)+COUNTIF(Inskrivning!$R24:$V24,15)</f>
        <v>0</v>
      </c>
      <c r="F21" s="4">
        <f>COUNTIF(Inskrivning!$L24:$P24,19)+COUNTIF(Inskrivning!$R24:$V24,19)</f>
        <v>0</v>
      </c>
      <c r="G21" s="4">
        <f>COUNTIF(Inskrivning!$L24:$P24,31)+COUNTIF(Inskrivning!$R24:$V24,31)</f>
        <v>0</v>
      </c>
      <c r="H21" s="4">
        <f>COUNTIF(Inskrivning!$L24:$P24,32)+COUNTIF(Inskrivning!$R24:$V24,32)</f>
        <v>0</v>
      </c>
      <c r="I21" s="4">
        <f>COUNTIF(Inskrivning!$L24:$P24,35)+COUNTIF(Inskrivning!$R24:$V24,35)</f>
        <v>0</v>
      </c>
      <c r="J21" s="4">
        <f>COUNTIF(Inskrivning!$L24:$P24,36)+COUNTIF(Inskrivning!$R24:$V24,36)</f>
        <v>0</v>
      </c>
      <c r="K21" s="4">
        <f>COUNTIF(Inskrivning!$L24:$P24,44)+COUNTIF(Inskrivning!$R24:$V24,44)</f>
        <v>0</v>
      </c>
      <c r="L21" s="4">
        <f>COUNTIF(Inskrivning!$L24:$P24,48)+COUNTIF(Inskrivning!$R24:$V24,48)</f>
        <v>0</v>
      </c>
      <c r="M21" s="4">
        <f>COUNTIF(Inskrivning!$L24:$P24,49)+COUNTIF(Inskrivning!$R24:$V24,49)</f>
        <v>0</v>
      </c>
      <c r="N21" s="4">
        <f>COUNTIF(Inskrivning!$L24:$P24,53)+COUNTIF(Inskrivning!$R24:$V24,53)</f>
        <v>0</v>
      </c>
      <c r="O21" s="4">
        <f>COUNTIF(Inskrivning!$L24:$P24,57)+COUNTIF(Inskrivning!$R24:$V24,57)</f>
        <v>0</v>
      </c>
      <c r="P21" s="4">
        <f>COUNTIF(Inskrivning!$L24:$P24,61)+COUNTIF(Inskrivning!$R24:$V24,61)</f>
        <v>0</v>
      </c>
      <c r="Q21" s="4">
        <f>COUNTIF(Inskrivning!$L24:$P24,66)+COUNTIF(Inskrivning!$R24:$V24,66)</f>
        <v>0</v>
      </c>
      <c r="R21" s="4">
        <f>COUNTIF(Inskrivning!$L24:$P24,70)+COUNTIF(Inskrivning!$R24:$V24,70)</f>
        <v>0</v>
      </c>
      <c r="S21" s="4">
        <f>COUNTIF(Inskrivning!$L24:$P24,74)+COUNTIF(Inskrivning!$R24:$V24,74)</f>
        <v>0</v>
      </c>
      <c r="T21" s="4">
        <f>COUNTIF(Inskrivning!$L24:$P24,83)+COUNTIF(Inskrivning!$R24:$V24,83)</f>
        <v>0</v>
      </c>
      <c r="U21" s="4">
        <f>COUNTIF(Inskrivning!$L24:$P24,87)+COUNTIF(Inskrivning!$R24:$V24,87)</f>
        <v>0</v>
      </c>
      <c r="V21" s="4">
        <f>COUNTIF(Inskrivning!$L24:$P24,100)+COUNTIF(Inskrivning!$R24:$V24,100)</f>
        <v>0</v>
      </c>
      <c r="W21" s="4">
        <f>SUM(Inskrivning!Y24)</f>
        <v>0</v>
      </c>
    </row>
    <row r="22" spans="1:23" ht="15" x14ac:dyDescent="0.25">
      <c r="A22" s="53" t="str">
        <f>Inskrivning!J23</f>
        <v/>
      </c>
      <c r="B22" s="35" t="str">
        <f>Inskrivning!K23</f>
        <v/>
      </c>
      <c r="C22" s="16">
        <f t="shared" si="0"/>
        <v>0</v>
      </c>
      <c r="E22" s="4">
        <f>COUNTIF(Inskrivning!$L23:$P23,15)+COUNTIF(Inskrivning!$R23:$V23,15)</f>
        <v>0</v>
      </c>
      <c r="F22" s="4">
        <f>COUNTIF(Inskrivning!$L23:$P23,19)+COUNTIF(Inskrivning!$R23:$V23,19)</f>
        <v>0</v>
      </c>
      <c r="G22" s="4">
        <f>COUNTIF(Inskrivning!$L23:$P23,31)+COUNTIF(Inskrivning!$R23:$V23,31)</f>
        <v>0</v>
      </c>
      <c r="H22" s="4">
        <f>COUNTIF(Inskrivning!$L23:$P23,32)+COUNTIF(Inskrivning!$R23:$V23,32)</f>
        <v>0</v>
      </c>
      <c r="I22" s="4">
        <f>COUNTIF(Inskrivning!$L23:$P23,35)+COUNTIF(Inskrivning!$R23:$V23,35)</f>
        <v>0</v>
      </c>
      <c r="J22" s="4">
        <f>COUNTIF(Inskrivning!$L23:$P23,36)+COUNTIF(Inskrivning!$R23:$V23,36)</f>
        <v>0</v>
      </c>
      <c r="K22" s="4">
        <f>COUNTIF(Inskrivning!$L23:$P23,44)+COUNTIF(Inskrivning!$R23:$V23,44)</f>
        <v>0</v>
      </c>
      <c r="L22" s="4">
        <f>COUNTIF(Inskrivning!$L23:$P23,48)+COUNTIF(Inskrivning!$R23:$V23,48)</f>
        <v>0</v>
      </c>
      <c r="M22" s="4">
        <f>COUNTIF(Inskrivning!$L23:$P23,49)+COUNTIF(Inskrivning!$R23:$V23,49)</f>
        <v>0</v>
      </c>
      <c r="N22" s="4">
        <f>COUNTIF(Inskrivning!$L23:$P23,53)+COUNTIF(Inskrivning!$R23:$V23,53)</f>
        <v>0</v>
      </c>
      <c r="O22" s="4">
        <f>COUNTIF(Inskrivning!$L23:$P23,57)+COUNTIF(Inskrivning!$R23:$V23,57)</f>
        <v>0</v>
      </c>
      <c r="P22" s="4">
        <f>COUNTIF(Inskrivning!$L23:$P23,61)+COUNTIF(Inskrivning!$R23:$V23,61)</f>
        <v>0</v>
      </c>
      <c r="Q22" s="4">
        <f>COUNTIF(Inskrivning!$L23:$P23,66)+COUNTIF(Inskrivning!$R23:$V23,66)</f>
        <v>0</v>
      </c>
      <c r="R22" s="4">
        <f>COUNTIF(Inskrivning!$L23:$P23,70)+COUNTIF(Inskrivning!$R23:$V23,70)</f>
        <v>0</v>
      </c>
      <c r="S22" s="4">
        <f>COUNTIF(Inskrivning!$L23:$P23,74)+COUNTIF(Inskrivning!$R23:$V23,74)</f>
        <v>0</v>
      </c>
      <c r="T22" s="4">
        <f>COUNTIF(Inskrivning!$L23:$P23,83)+COUNTIF(Inskrivning!$R23:$V23,83)</f>
        <v>0</v>
      </c>
      <c r="U22" s="4">
        <f>COUNTIF(Inskrivning!$L23:$P23,87)+COUNTIF(Inskrivning!$R23:$V23,87)</f>
        <v>0</v>
      </c>
      <c r="V22" s="4">
        <f>COUNTIF(Inskrivning!$L23:$P23,100)+COUNTIF(Inskrivning!$R23:$V23,100)</f>
        <v>0</v>
      </c>
      <c r="W22" s="4">
        <f>SUM(Inskrivning!Y23)</f>
        <v>0</v>
      </c>
    </row>
    <row r="23" spans="1:23" ht="15" x14ac:dyDescent="0.25">
      <c r="A23" s="53" t="str">
        <f>Inskrivning!J22</f>
        <v/>
      </c>
      <c r="B23" s="35" t="str">
        <f>Inskrivning!K22</f>
        <v/>
      </c>
      <c r="C23" s="16">
        <f t="shared" si="0"/>
        <v>0</v>
      </c>
      <c r="E23" s="4">
        <f>COUNTIF(Inskrivning!$L22:$P22,15)+COUNTIF(Inskrivning!$R22:$V22,15)</f>
        <v>0</v>
      </c>
      <c r="F23" s="4">
        <f>COUNTIF(Inskrivning!$L22:$P22,19)+COUNTIF(Inskrivning!$R22:$V22,19)</f>
        <v>0</v>
      </c>
      <c r="G23" s="4">
        <f>COUNTIF(Inskrivning!$L22:$P22,31)+COUNTIF(Inskrivning!$R22:$V22,31)</f>
        <v>0</v>
      </c>
      <c r="H23" s="4">
        <f>COUNTIF(Inskrivning!$L22:$P22,32)+COUNTIF(Inskrivning!$R22:$V22,32)</f>
        <v>0</v>
      </c>
      <c r="I23" s="4">
        <f>COUNTIF(Inskrivning!$L22:$P22,35)+COUNTIF(Inskrivning!$R22:$V22,35)</f>
        <v>0</v>
      </c>
      <c r="J23" s="4">
        <f>COUNTIF(Inskrivning!$L22:$P22,36)+COUNTIF(Inskrivning!$R22:$V22,36)</f>
        <v>0</v>
      </c>
      <c r="K23" s="4">
        <f>COUNTIF(Inskrivning!$L22:$P22,44)+COUNTIF(Inskrivning!$R22:$V22,44)</f>
        <v>0</v>
      </c>
      <c r="L23" s="4">
        <f>COUNTIF(Inskrivning!$L22:$P22,48)+COUNTIF(Inskrivning!$R22:$V22,48)</f>
        <v>0</v>
      </c>
      <c r="M23" s="4">
        <f>COUNTIF(Inskrivning!$L22:$P22,49)+COUNTIF(Inskrivning!$R22:$V22,49)</f>
        <v>0</v>
      </c>
      <c r="N23" s="4">
        <f>COUNTIF(Inskrivning!$L22:$P22,53)+COUNTIF(Inskrivning!$R22:$V22,53)</f>
        <v>0</v>
      </c>
      <c r="O23" s="4">
        <f>COUNTIF(Inskrivning!$L22:$P22,57)+COUNTIF(Inskrivning!$R22:$V22,57)</f>
        <v>0</v>
      </c>
      <c r="P23" s="4">
        <f>COUNTIF(Inskrivning!$L22:$P22,61)+COUNTIF(Inskrivning!$R22:$V22,61)</f>
        <v>0</v>
      </c>
      <c r="Q23" s="4">
        <f>COUNTIF(Inskrivning!$L22:$P22,66)+COUNTIF(Inskrivning!$R22:$V22,66)</f>
        <v>0</v>
      </c>
      <c r="R23" s="4">
        <f>COUNTIF(Inskrivning!$L22:$P22,70)+COUNTIF(Inskrivning!$R22:$V22,70)</f>
        <v>0</v>
      </c>
      <c r="S23" s="4">
        <f>COUNTIF(Inskrivning!$L22:$P22,74)+COUNTIF(Inskrivning!$R22:$V22,74)</f>
        <v>0</v>
      </c>
      <c r="T23" s="4">
        <f>COUNTIF(Inskrivning!$L22:$P22,83)+COUNTIF(Inskrivning!$R22:$V22,83)</f>
        <v>0</v>
      </c>
      <c r="U23" s="4">
        <f>COUNTIF(Inskrivning!$L22:$P22,87)+COUNTIF(Inskrivning!$R22:$V22,87)</f>
        <v>0</v>
      </c>
      <c r="V23" s="4">
        <f>COUNTIF(Inskrivning!$L22:$P22,100)+COUNTIF(Inskrivning!$R22:$V22,100)</f>
        <v>0</v>
      </c>
      <c r="W23" s="4">
        <f>SUM(Inskrivning!Y22)</f>
        <v>0</v>
      </c>
    </row>
    <row r="24" spans="1:23" ht="15" x14ac:dyDescent="0.25">
      <c r="A24" s="53" t="str">
        <f>Inskrivning!J21</f>
        <v/>
      </c>
      <c r="B24" s="35" t="str">
        <f>Inskrivning!K21</f>
        <v/>
      </c>
      <c r="C24" s="16">
        <f t="shared" si="0"/>
        <v>0</v>
      </c>
      <c r="E24" s="4">
        <f>COUNTIF(Inskrivning!$L21:$P21,15)+COUNTIF(Inskrivning!$R21:$V21,15)</f>
        <v>0</v>
      </c>
      <c r="F24" s="4">
        <f>COUNTIF(Inskrivning!$L21:$P21,19)+COUNTIF(Inskrivning!$R21:$V21,19)</f>
        <v>0</v>
      </c>
      <c r="G24" s="4">
        <f>COUNTIF(Inskrivning!$L21:$P21,31)+COUNTIF(Inskrivning!$R21:$V21,31)</f>
        <v>0</v>
      </c>
      <c r="H24" s="4">
        <f>COUNTIF(Inskrivning!$L21:$P21,32)+COUNTIF(Inskrivning!$R21:$V21,32)</f>
        <v>0</v>
      </c>
      <c r="I24" s="4">
        <f>COUNTIF(Inskrivning!$L21:$P21,35)+COUNTIF(Inskrivning!$R21:$V21,35)</f>
        <v>0</v>
      </c>
      <c r="J24" s="4">
        <f>COUNTIF(Inskrivning!$L21:$P21,36)+COUNTIF(Inskrivning!$R21:$V21,36)</f>
        <v>0</v>
      </c>
      <c r="K24" s="4">
        <f>COUNTIF(Inskrivning!$L21:$P21,44)+COUNTIF(Inskrivning!$R21:$V21,44)</f>
        <v>0</v>
      </c>
      <c r="L24" s="4">
        <f>COUNTIF(Inskrivning!$L21:$P21,48)+COUNTIF(Inskrivning!$R21:$V21,48)</f>
        <v>0</v>
      </c>
      <c r="M24" s="4">
        <f>COUNTIF(Inskrivning!$L21:$P21,49)+COUNTIF(Inskrivning!$R21:$V21,49)</f>
        <v>0</v>
      </c>
      <c r="N24" s="4">
        <f>COUNTIF(Inskrivning!$L21:$P21,53)+COUNTIF(Inskrivning!$R21:$V21,53)</f>
        <v>0</v>
      </c>
      <c r="O24" s="4">
        <f>COUNTIF(Inskrivning!$L21:$P21,57)+COUNTIF(Inskrivning!$R21:$V21,57)</f>
        <v>0</v>
      </c>
      <c r="P24" s="4">
        <f>COUNTIF(Inskrivning!$L21:$P21,61)+COUNTIF(Inskrivning!$R21:$V21,61)</f>
        <v>0</v>
      </c>
      <c r="Q24" s="4">
        <f>COUNTIF(Inskrivning!$L21:$P21,66)+COUNTIF(Inskrivning!$R21:$V21,66)</f>
        <v>0</v>
      </c>
      <c r="R24" s="4">
        <f>COUNTIF(Inskrivning!$L21:$P21,70)+COUNTIF(Inskrivning!$R21:$V21,70)</f>
        <v>0</v>
      </c>
      <c r="S24" s="4">
        <f>COUNTIF(Inskrivning!$L21:$P21,74)+COUNTIF(Inskrivning!$R21:$V21,74)</f>
        <v>0</v>
      </c>
      <c r="T24" s="4">
        <f>COUNTIF(Inskrivning!$L21:$P21,83)+COUNTIF(Inskrivning!$R21:$V21,83)</f>
        <v>0</v>
      </c>
      <c r="U24" s="4">
        <f>COUNTIF(Inskrivning!$L21:$P21,87)+COUNTIF(Inskrivning!$R21:$V21,87)</f>
        <v>0</v>
      </c>
      <c r="V24" s="4">
        <f>COUNTIF(Inskrivning!$L21:$P21,100)+COUNTIF(Inskrivning!$R21:$V21,100)</f>
        <v>0</v>
      </c>
      <c r="W24" s="4">
        <f>SUM(Inskrivning!Y21)</f>
        <v>0</v>
      </c>
    </row>
    <row r="25" spans="1:23" ht="15" x14ac:dyDescent="0.25">
      <c r="A25" s="53" t="str">
        <f>Inskrivning!J19</f>
        <v/>
      </c>
      <c r="B25" s="35" t="str">
        <f>Inskrivning!K19</f>
        <v/>
      </c>
      <c r="C25" s="16">
        <f t="shared" si="0"/>
        <v>0</v>
      </c>
      <c r="E25" s="4">
        <f>COUNTIF(Inskrivning!$L19:$P19,15)+COUNTIF(Inskrivning!$R19:$V19,15)</f>
        <v>0</v>
      </c>
      <c r="F25" s="4">
        <f>COUNTIF(Inskrivning!$L19:$P19,19)+COUNTIF(Inskrivning!$R19:$V19,19)</f>
        <v>0</v>
      </c>
      <c r="G25" s="4">
        <f>COUNTIF(Inskrivning!$L19:$P19,31)+COUNTIF(Inskrivning!$R19:$V19,31)</f>
        <v>0</v>
      </c>
      <c r="H25" s="4">
        <f>COUNTIF(Inskrivning!$L19:$P19,32)+COUNTIF(Inskrivning!$R19:$V19,32)</f>
        <v>0</v>
      </c>
      <c r="I25" s="4">
        <f>COUNTIF(Inskrivning!$L19:$P19,35)+COUNTIF(Inskrivning!$R19:$V19,35)</f>
        <v>0</v>
      </c>
      <c r="J25" s="4">
        <f>COUNTIF(Inskrivning!$L19:$P19,36)+COUNTIF(Inskrivning!$R19:$V19,36)</f>
        <v>0</v>
      </c>
      <c r="K25" s="4">
        <f>COUNTIF(Inskrivning!$L19:$P19,44)+COUNTIF(Inskrivning!$R19:$V19,44)</f>
        <v>0</v>
      </c>
      <c r="L25" s="4">
        <f>COUNTIF(Inskrivning!$L19:$P19,48)+COUNTIF(Inskrivning!$R19:$V19,48)</f>
        <v>0</v>
      </c>
      <c r="M25" s="4">
        <f>COUNTIF(Inskrivning!$L19:$P19,49)+COUNTIF(Inskrivning!$R19:$V19,49)</f>
        <v>0</v>
      </c>
      <c r="N25" s="4">
        <f>COUNTIF(Inskrivning!$L19:$P19,53)+COUNTIF(Inskrivning!$R19:$V19,53)</f>
        <v>0</v>
      </c>
      <c r="O25" s="4">
        <f>COUNTIF(Inskrivning!$L19:$P19,57)+COUNTIF(Inskrivning!$R19:$V19,57)</f>
        <v>0</v>
      </c>
      <c r="P25" s="4">
        <f>COUNTIF(Inskrivning!$L19:$P19,61)+COUNTIF(Inskrivning!$R19:$V19,61)</f>
        <v>0</v>
      </c>
      <c r="Q25" s="4">
        <f>COUNTIF(Inskrivning!$L19:$P19,66)+COUNTIF(Inskrivning!$R19:$V19,66)</f>
        <v>0</v>
      </c>
      <c r="R25" s="4">
        <f>COUNTIF(Inskrivning!$L19:$P19,70)+COUNTIF(Inskrivning!$R19:$V19,70)</f>
        <v>0</v>
      </c>
      <c r="S25" s="4">
        <f>COUNTIF(Inskrivning!$L19:$P19,74)+COUNTIF(Inskrivning!$R19:$V19,74)</f>
        <v>0</v>
      </c>
      <c r="T25" s="4">
        <f>COUNTIF(Inskrivning!$L19:$P19,83)+COUNTIF(Inskrivning!$R19:$V19,83)</f>
        <v>0</v>
      </c>
      <c r="U25" s="4">
        <f>COUNTIF(Inskrivning!$L19:$P19,87)+COUNTIF(Inskrivning!$R19:$V19,87)</f>
        <v>0</v>
      </c>
      <c r="V25" s="4">
        <f>COUNTIF(Inskrivning!$L19:$P19,100)+COUNTIF(Inskrivning!$R19:$V19,100)</f>
        <v>0</v>
      </c>
      <c r="W25" s="4">
        <f>SUM(Inskrivning!Y19)</f>
        <v>0</v>
      </c>
    </row>
    <row r="26" spans="1:23" ht="15" x14ac:dyDescent="0.25">
      <c r="A26" s="53" t="str">
        <f>Inskrivning!J151</f>
        <v/>
      </c>
      <c r="B26" s="35" t="str">
        <f>Inskrivning!K151</f>
        <v/>
      </c>
      <c r="C26" s="16">
        <f t="shared" si="0"/>
        <v>0</v>
      </c>
      <c r="E26" s="4">
        <f>COUNTIF(Inskrivning!$L151:$P151,15)+COUNTIF(Inskrivning!$R151:$V151,15)</f>
        <v>0</v>
      </c>
      <c r="F26" s="4">
        <f>COUNTIF(Inskrivning!$L151:$P151,19)+COUNTIF(Inskrivning!$R151:$V151,19)</f>
        <v>0</v>
      </c>
      <c r="G26" s="4">
        <f>COUNTIF(Inskrivning!$L151:$P151,31)+COUNTIF(Inskrivning!$R151:$V151,31)</f>
        <v>0</v>
      </c>
      <c r="H26" s="4">
        <f>COUNTIF(Inskrivning!$L151:$P151,32)+COUNTIF(Inskrivning!$R151:$V151,32)</f>
        <v>0</v>
      </c>
      <c r="I26" s="4">
        <f>COUNTIF(Inskrivning!$L151:$P151,35)+COUNTIF(Inskrivning!$R151:$V151,35)</f>
        <v>0</v>
      </c>
      <c r="J26" s="4">
        <f>COUNTIF(Inskrivning!$L151:$P151,36)+COUNTIF(Inskrivning!$R151:$V151,36)</f>
        <v>0</v>
      </c>
      <c r="K26" s="4">
        <f>COUNTIF(Inskrivning!$L151:$P151,44)+COUNTIF(Inskrivning!$R151:$V151,44)</f>
        <v>0</v>
      </c>
      <c r="L26" s="4">
        <f>COUNTIF(Inskrivning!$L151:$P151,48)+COUNTIF(Inskrivning!$R151:$V151,48)</f>
        <v>0</v>
      </c>
      <c r="M26" s="4">
        <f>COUNTIF(Inskrivning!$L151:$P151,49)+COUNTIF(Inskrivning!$R151:$V151,49)</f>
        <v>0</v>
      </c>
      <c r="N26" s="4">
        <f>COUNTIF(Inskrivning!$L151:$P151,53)+COUNTIF(Inskrivning!$R151:$V151,53)</f>
        <v>0</v>
      </c>
      <c r="O26" s="4">
        <f>COUNTIF(Inskrivning!$L151:$P151,57)+COUNTIF(Inskrivning!$R151:$V151,57)</f>
        <v>0</v>
      </c>
      <c r="P26" s="4">
        <f>COUNTIF(Inskrivning!$L151:$P151,61)+COUNTIF(Inskrivning!$R151:$V151,61)</f>
        <v>0</v>
      </c>
      <c r="Q26" s="4">
        <f>COUNTIF(Inskrivning!$L151:$P151,66)+COUNTIF(Inskrivning!$R151:$V151,66)</f>
        <v>0</v>
      </c>
      <c r="R26" s="4">
        <f>COUNTIF(Inskrivning!$L151:$P151,70)+COUNTIF(Inskrivning!$R151:$V151,70)</f>
        <v>0</v>
      </c>
      <c r="S26" s="4">
        <f>COUNTIF(Inskrivning!$L151:$P151,74)+COUNTIF(Inskrivning!$R151:$V151,74)</f>
        <v>0</v>
      </c>
      <c r="T26" s="4">
        <f>COUNTIF(Inskrivning!$L151:$P151,83)+COUNTIF(Inskrivning!$R151:$V151,83)</f>
        <v>0</v>
      </c>
      <c r="U26" s="4">
        <f>COUNTIF(Inskrivning!$L151:$P151,87)+COUNTIF(Inskrivning!$R151:$V151,87)</f>
        <v>0</v>
      </c>
      <c r="V26" s="4">
        <f>COUNTIF(Inskrivning!$L151:$P151,100)+COUNTIF(Inskrivning!$R151:$V151,100)</f>
        <v>0</v>
      </c>
      <c r="W26" s="4">
        <f>SUM(Inskrivning!Y151)</f>
        <v>0</v>
      </c>
    </row>
    <row r="27" spans="1:23" ht="15" x14ac:dyDescent="0.25">
      <c r="A27" s="53" t="str">
        <f>Inskrivning!J129</f>
        <v/>
      </c>
      <c r="B27" s="35" t="str">
        <f>Inskrivning!K129</f>
        <v/>
      </c>
      <c r="C27" s="16">
        <f t="shared" si="0"/>
        <v>0</v>
      </c>
      <c r="E27" s="4">
        <f>COUNTIF(Inskrivning!$L129:$P129,15)+COUNTIF(Inskrivning!$R129:$V129,15)</f>
        <v>0</v>
      </c>
      <c r="F27" s="4">
        <f>COUNTIF(Inskrivning!$L129:$P129,19)+COUNTIF(Inskrivning!$R129:$V129,19)</f>
        <v>0</v>
      </c>
      <c r="G27" s="4">
        <f>COUNTIF(Inskrivning!$L129:$P129,31)+COUNTIF(Inskrivning!$R129:$V129,31)</f>
        <v>0</v>
      </c>
      <c r="H27" s="4">
        <f>COUNTIF(Inskrivning!$L129:$P129,32)+COUNTIF(Inskrivning!$R129:$V129,32)</f>
        <v>0</v>
      </c>
      <c r="I27" s="4">
        <f>COUNTIF(Inskrivning!$L129:$P129,35)+COUNTIF(Inskrivning!$R129:$V129,35)</f>
        <v>0</v>
      </c>
      <c r="J27" s="4">
        <f>COUNTIF(Inskrivning!$L129:$P129,36)+COUNTIF(Inskrivning!$R129:$V129,36)</f>
        <v>0</v>
      </c>
      <c r="K27" s="4">
        <f>COUNTIF(Inskrivning!$L129:$P129,44)+COUNTIF(Inskrivning!$R129:$V129,44)</f>
        <v>0</v>
      </c>
      <c r="L27" s="4">
        <f>COUNTIF(Inskrivning!$L129:$P129,48)+COUNTIF(Inskrivning!$R129:$V129,48)</f>
        <v>0</v>
      </c>
      <c r="M27" s="4">
        <f>COUNTIF(Inskrivning!$L129:$P129,49)+COUNTIF(Inskrivning!$R129:$V129,49)</f>
        <v>0</v>
      </c>
      <c r="N27" s="4">
        <f>COUNTIF(Inskrivning!$L129:$P129,53)+COUNTIF(Inskrivning!$R129:$V129,53)</f>
        <v>0</v>
      </c>
      <c r="O27" s="4">
        <f>COUNTIF(Inskrivning!$L129:$P129,57)+COUNTIF(Inskrivning!$R129:$V129,57)</f>
        <v>0</v>
      </c>
      <c r="P27" s="4">
        <f>COUNTIF(Inskrivning!$L129:$P129,61)+COUNTIF(Inskrivning!$R129:$V129,61)</f>
        <v>0</v>
      </c>
      <c r="Q27" s="4">
        <f>COUNTIF(Inskrivning!$L129:$P129,66)+COUNTIF(Inskrivning!$R129:$V129,66)</f>
        <v>0</v>
      </c>
      <c r="R27" s="4">
        <f>COUNTIF(Inskrivning!$L129:$P129,70)+COUNTIF(Inskrivning!$R129:$V129,70)</f>
        <v>0</v>
      </c>
      <c r="S27" s="4">
        <f>COUNTIF(Inskrivning!$L129:$P129,74)+COUNTIF(Inskrivning!$R129:$V129,74)</f>
        <v>0</v>
      </c>
      <c r="T27" s="4">
        <f>COUNTIF(Inskrivning!$L129:$P129,83)+COUNTIF(Inskrivning!$R129:$V129,83)</f>
        <v>0</v>
      </c>
      <c r="U27" s="4">
        <f>COUNTIF(Inskrivning!$L129:$P129,87)+COUNTIF(Inskrivning!$R129:$V129,87)</f>
        <v>0</v>
      </c>
      <c r="V27" s="4">
        <f>COUNTIF(Inskrivning!$L129:$P129,100)+COUNTIF(Inskrivning!$R129:$V129,100)</f>
        <v>0</v>
      </c>
      <c r="W27" s="4">
        <f>SUM(Inskrivning!Y129)</f>
        <v>0</v>
      </c>
    </row>
    <row r="28" spans="1:23" ht="15" x14ac:dyDescent="0.25">
      <c r="A28" s="53" t="str">
        <f>Inskrivning!J111</f>
        <v/>
      </c>
      <c r="B28" s="35" t="str">
        <f>Inskrivning!K111</f>
        <v/>
      </c>
      <c r="C28" s="16">
        <f t="shared" si="0"/>
        <v>0</v>
      </c>
      <c r="E28" s="4">
        <f>COUNTIF(Inskrivning!$L111:$P111,15)+COUNTIF(Inskrivning!$R111:$V111,15)</f>
        <v>0</v>
      </c>
      <c r="F28" s="4">
        <f>COUNTIF(Inskrivning!$L111:$P111,19)+COUNTIF(Inskrivning!$R111:$V111,19)</f>
        <v>0</v>
      </c>
      <c r="G28" s="4">
        <f>COUNTIF(Inskrivning!$L111:$P111,31)+COUNTIF(Inskrivning!$R111:$V111,31)</f>
        <v>0</v>
      </c>
      <c r="H28" s="4">
        <f>COUNTIF(Inskrivning!$L111:$P111,32)+COUNTIF(Inskrivning!$R111:$V111,32)</f>
        <v>0</v>
      </c>
      <c r="I28" s="4">
        <f>COUNTIF(Inskrivning!$L111:$P111,35)+COUNTIF(Inskrivning!$R111:$V111,35)</f>
        <v>0</v>
      </c>
      <c r="J28" s="4">
        <f>COUNTIF(Inskrivning!$L111:$P111,36)+COUNTIF(Inskrivning!$R111:$V111,36)</f>
        <v>0</v>
      </c>
      <c r="K28" s="4">
        <f>COUNTIF(Inskrivning!$L111:$P111,44)+COUNTIF(Inskrivning!$R111:$V111,44)</f>
        <v>0</v>
      </c>
      <c r="L28" s="4">
        <f>COUNTIF(Inskrivning!$L111:$P111,48)+COUNTIF(Inskrivning!$R111:$V111,48)</f>
        <v>0</v>
      </c>
      <c r="M28" s="4">
        <f>COUNTIF(Inskrivning!$L111:$P111,49)+COUNTIF(Inskrivning!$R111:$V111,49)</f>
        <v>0</v>
      </c>
      <c r="N28" s="4">
        <f>COUNTIF(Inskrivning!$L111:$P111,53)+COUNTIF(Inskrivning!$R111:$V111,53)</f>
        <v>0</v>
      </c>
      <c r="O28" s="4">
        <f>COUNTIF(Inskrivning!$L111:$P111,57)+COUNTIF(Inskrivning!$R111:$V111,57)</f>
        <v>0</v>
      </c>
      <c r="P28" s="4">
        <f>COUNTIF(Inskrivning!$L111:$P111,61)+COUNTIF(Inskrivning!$R111:$V111,61)</f>
        <v>0</v>
      </c>
      <c r="Q28" s="4">
        <f>COUNTIF(Inskrivning!$L111:$P111,66)+COUNTIF(Inskrivning!$R111:$V111,66)</f>
        <v>0</v>
      </c>
      <c r="R28" s="4">
        <f>COUNTIF(Inskrivning!$L111:$P111,70)+COUNTIF(Inskrivning!$R111:$V111,70)</f>
        <v>0</v>
      </c>
      <c r="S28" s="4">
        <f>COUNTIF(Inskrivning!$L111:$P111,74)+COUNTIF(Inskrivning!$R111:$V111,74)</f>
        <v>0</v>
      </c>
      <c r="T28" s="4">
        <f>COUNTIF(Inskrivning!$L111:$P111,83)+COUNTIF(Inskrivning!$R111:$V111,83)</f>
        <v>0</v>
      </c>
      <c r="U28" s="4">
        <f>COUNTIF(Inskrivning!$L111:$P111,87)+COUNTIF(Inskrivning!$R111:$V111,87)</f>
        <v>0</v>
      </c>
      <c r="V28" s="4">
        <f>COUNTIF(Inskrivning!$L111:$P111,100)+COUNTIF(Inskrivning!$R111:$V111,100)</f>
        <v>0</v>
      </c>
      <c r="W28" s="4">
        <f>SUM(Inskrivning!Y111)</f>
        <v>0</v>
      </c>
    </row>
    <row r="29" spans="1:23" ht="15" x14ac:dyDescent="0.25">
      <c r="A29" s="53" t="str">
        <f>Inskrivning!J88</f>
        <v/>
      </c>
      <c r="B29" s="35" t="str">
        <f>Inskrivning!K88</f>
        <v/>
      </c>
      <c r="C29" s="16">
        <f t="shared" si="0"/>
        <v>0</v>
      </c>
      <c r="E29" s="4">
        <f>COUNTIF(Inskrivning!$L88:$P88,15)+COUNTIF(Inskrivning!$R88:$V88,15)</f>
        <v>0</v>
      </c>
      <c r="F29" s="4">
        <f>COUNTIF(Inskrivning!$L88:$P88,19)+COUNTIF(Inskrivning!$R88:$V88,19)</f>
        <v>0</v>
      </c>
      <c r="G29" s="4">
        <f>COUNTIF(Inskrivning!$L88:$P88,31)+COUNTIF(Inskrivning!$R88:$V88,31)</f>
        <v>0</v>
      </c>
      <c r="H29" s="4">
        <f>COUNTIF(Inskrivning!$L88:$P88,32)+COUNTIF(Inskrivning!$R88:$V88,32)</f>
        <v>0</v>
      </c>
      <c r="I29" s="4">
        <f>COUNTIF(Inskrivning!$L88:$P88,35)+COUNTIF(Inskrivning!$R88:$V88,35)</f>
        <v>0</v>
      </c>
      <c r="J29" s="4">
        <f>COUNTIF(Inskrivning!$L88:$P88,36)+COUNTIF(Inskrivning!$R88:$V88,36)</f>
        <v>0</v>
      </c>
      <c r="K29" s="4">
        <f>COUNTIF(Inskrivning!$L88:$P88,44)+COUNTIF(Inskrivning!$R88:$V88,44)</f>
        <v>0</v>
      </c>
      <c r="L29" s="4">
        <f>COUNTIF(Inskrivning!$L88:$P88,48)+COUNTIF(Inskrivning!$R88:$V88,48)</f>
        <v>0</v>
      </c>
      <c r="M29" s="4">
        <f>COUNTIF(Inskrivning!$L88:$P88,49)+COUNTIF(Inskrivning!$R88:$V88,49)</f>
        <v>0</v>
      </c>
      <c r="N29" s="4">
        <f>COUNTIF(Inskrivning!$L88:$P88,53)+COUNTIF(Inskrivning!$R88:$V88,53)</f>
        <v>0</v>
      </c>
      <c r="O29" s="4">
        <f>COUNTIF(Inskrivning!$L88:$P88,57)+COUNTIF(Inskrivning!$R88:$V88,57)</f>
        <v>0</v>
      </c>
      <c r="P29" s="4">
        <f>COUNTIF(Inskrivning!$L88:$P88,61)+COUNTIF(Inskrivning!$R88:$V88,61)</f>
        <v>0</v>
      </c>
      <c r="Q29" s="4">
        <f>COUNTIF(Inskrivning!$L88:$P88,66)+COUNTIF(Inskrivning!$R88:$V88,66)</f>
        <v>0</v>
      </c>
      <c r="R29" s="4">
        <f>COUNTIF(Inskrivning!$L88:$P88,70)+COUNTIF(Inskrivning!$R88:$V88,70)</f>
        <v>0</v>
      </c>
      <c r="S29" s="4">
        <f>COUNTIF(Inskrivning!$L88:$P88,74)+COUNTIF(Inskrivning!$R88:$V88,74)</f>
        <v>0</v>
      </c>
      <c r="T29" s="4">
        <f>COUNTIF(Inskrivning!$L88:$P88,83)+COUNTIF(Inskrivning!$R88:$V88,83)</f>
        <v>0</v>
      </c>
      <c r="U29" s="4">
        <f>COUNTIF(Inskrivning!$L88:$P88,87)+COUNTIF(Inskrivning!$R88:$V88,87)</f>
        <v>0</v>
      </c>
      <c r="V29" s="4">
        <f>COUNTIF(Inskrivning!$L88:$P88,100)+COUNTIF(Inskrivning!$R88:$V88,100)</f>
        <v>0</v>
      </c>
      <c r="W29" s="4">
        <f>SUM(Inskrivning!Y88)</f>
        <v>0</v>
      </c>
    </row>
    <row r="30" spans="1:23" ht="15" x14ac:dyDescent="0.25">
      <c r="A30" s="53" t="str">
        <f>Inskrivning!J68</f>
        <v/>
      </c>
      <c r="B30" s="35" t="str">
        <f>Inskrivning!K68</f>
        <v/>
      </c>
      <c r="C30" s="16">
        <f t="shared" si="0"/>
        <v>0</v>
      </c>
      <c r="E30" s="4">
        <f>COUNTIF(Inskrivning!$L68:$P68,15)+COUNTIF(Inskrivning!$R68:$V68,15)</f>
        <v>0</v>
      </c>
      <c r="F30" s="4">
        <f>COUNTIF(Inskrivning!$L68:$P68,19)+COUNTIF(Inskrivning!$R68:$V68,19)</f>
        <v>0</v>
      </c>
      <c r="G30" s="4">
        <f>COUNTIF(Inskrivning!$L68:$P68,31)+COUNTIF(Inskrivning!$R68:$V68,31)</f>
        <v>0</v>
      </c>
      <c r="H30" s="4">
        <f>COUNTIF(Inskrivning!$L68:$P68,32)+COUNTIF(Inskrivning!$R68:$V68,32)</f>
        <v>0</v>
      </c>
      <c r="I30" s="4">
        <f>COUNTIF(Inskrivning!$L68:$P68,35)+COUNTIF(Inskrivning!$R68:$V68,35)</f>
        <v>0</v>
      </c>
      <c r="J30" s="4">
        <f>COUNTIF(Inskrivning!$L68:$P68,36)+COUNTIF(Inskrivning!$R68:$V68,36)</f>
        <v>0</v>
      </c>
      <c r="K30" s="4">
        <f>COUNTIF(Inskrivning!$L68:$P68,44)+COUNTIF(Inskrivning!$R68:$V68,44)</f>
        <v>0</v>
      </c>
      <c r="L30" s="4">
        <f>COUNTIF(Inskrivning!$L68:$P68,48)+COUNTIF(Inskrivning!$R68:$V68,48)</f>
        <v>0</v>
      </c>
      <c r="M30" s="4">
        <f>COUNTIF(Inskrivning!$L68:$P68,49)+COUNTIF(Inskrivning!$R68:$V68,49)</f>
        <v>0</v>
      </c>
      <c r="N30" s="4">
        <f>COUNTIF(Inskrivning!$L68:$P68,53)+COUNTIF(Inskrivning!$R68:$V68,53)</f>
        <v>0</v>
      </c>
      <c r="O30" s="4">
        <f>COUNTIF(Inskrivning!$L68:$P68,57)+COUNTIF(Inskrivning!$R68:$V68,57)</f>
        <v>0</v>
      </c>
      <c r="P30" s="4">
        <f>COUNTIF(Inskrivning!$L68:$P68,61)+COUNTIF(Inskrivning!$R68:$V68,61)</f>
        <v>0</v>
      </c>
      <c r="Q30" s="4">
        <f>COUNTIF(Inskrivning!$L68:$P68,66)+COUNTIF(Inskrivning!$R68:$V68,66)</f>
        <v>0</v>
      </c>
      <c r="R30" s="4">
        <f>COUNTIF(Inskrivning!$L68:$P68,70)+COUNTIF(Inskrivning!$R68:$V68,70)</f>
        <v>0</v>
      </c>
      <c r="S30" s="4">
        <f>COUNTIF(Inskrivning!$L68:$P68,74)+COUNTIF(Inskrivning!$R68:$V68,74)</f>
        <v>0</v>
      </c>
      <c r="T30" s="4">
        <f>COUNTIF(Inskrivning!$L68:$P68,83)+COUNTIF(Inskrivning!$R68:$V68,83)</f>
        <v>0</v>
      </c>
      <c r="U30" s="4">
        <f>COUNTIF(Inskrivning!$L68:$P68,87)+COUNTIF(Inskrivning!$R68:$V68,87)</f>
        <v>0</v>
      </c>
      <c r="V30" s="4">
        <f>COUNTIF(Inskrivning!$L68:$P68,100)+COUNTIF(Inskrivning!$R68:$V68,100)</f>
        <v>0</v>
      </c>
      <c r="W30" s="4">
        <f>SUM(Inskrivning!Y68)</f>
        <v>0</v>
      </c>
    </row>
    <row r="31" spans="1:23" ht="15" x14ac:dyDescent="0.25">
      <c r="A31" s="53" t="str">
        <f>Inskrivning!J48</f>
        <v/>
      </c>
      <c r="B31" s="35" t="str">
        <f>Inskrivning!K48</f>
        <v/>
      </c>
      <c r="C31" s="16">
        <f t="shared" si="0"/>
        <v>0</v>
      </c>
      <c r="E31" s="4">
        <f>COUNTIF(Inskrivning!$L48:$P48,15)+COUNTIF(Inskrivning!$R48:$V48,15)</f>
        <v>0</v>
      </c>
      <c r="F31" s="4">
        <f>COUNTIF(Inskrivning!$L48:$P48,19)+COUNTIF(Inskrivning!$R48:$V48,19)</f>
        <v>0</v>
      </c>
      <c r="G31" s="4">
        <f>COUNTIF(Inskrivning!$L48:$P48,31)+COUNTIF(Inskrivning!$R48:$V48,31)</f>
        <v>0</v>
      </c>
      <c r="H31" s="4">
        <f>COUNTIF(Inskrivning!$L48:$P48,32)+COUNTIF(Inskrivning!$R48:$V48,32)</f>
        <v>0</v>
      </c>
      <c r="I31" s="4">
        <f>COUNTIF(Inskrivning!$L48:$P48,35)+COUNTIF(Inskrivning!$R48:$V48,35)</f>
        <v>0</v>
      </c>
      <c r="J31" s="4">
        <f>COUNTIF(Inskrivning!$L48:$P48,36)+COUNTIF(Inskrivning!$R48:$V48,36)</f>
        <v>0</v>
      </c>
      <c r="K31" s="4">
        <f>COUNTIF(Inskrivning!$L48:$P48,44)+COUNTIF(Inskrivning!$R48:$V48,44)</f>
        <v>0</v>
      </c>
      <c r="L31" s="4">
        <f>COUNTIF(Inskrivning!$L48:$P48,48)+COUNTIF(Inskrivning!$R48:$V48,48)</f>
        <v>0</v>
      </c>
      <c r="M31" s="4">
        <f>COUNTIF(Inskrivning!$L48:$P48,49)+COUNTIF(Inskrivning!$R48:$V48,49)</f>
        <v>0</v>
      </c>
      <c r="N31" s="4">
        <f>COUNTIF(Inskrivning!$L48:$P48,53)+COUNTIF(Inskrivning!$R48:$V48,53)</f>
        <v>0</v>
      </c>
      <c r="O31" s="4">
        <f>COUNTIF(Inskrivning!$L48:$P48,57)+COUNTIF(Inskrivning!$R48:$V48,57)</f>
        <v>0</v>
      </c>
      <c r="P31" s="4">
        <f>COUNTIF(Inskrivning!$L48:$P48,61)+COUNTIF(Inskrivning!$R48:$V48,61)</f>
        <v>0</v>
      </c>
      <c r="Q31" s="4">
        <f>COUNTIF(Inskrivning!$L48:$P48,66)+COUNTIF(Inskrivning!$R48:$V48,66)</f>
        <v>0</v>
      </c>
      <c r="R31" s="4">
        <f>COUNTIF(Inskrivning!$L48:$P48,70)+COUNTIF(Inskrivning!$R48:$V48,70)</f>
        <v>0</v>
      </c>
      <c r="S31" s="4">
        <f>COUNTIF(Inskrivning!$L48:$P48,74)+COUNTIF(Inskrivning!$R48:$V48,74)</f>
        <v>0</v>
      </c>
      <c r="T31" s="4">
        <f>COUNTIF(Inskrivning!$L48:$P48,83)+COUNTIF(Inskrivning!$R48:$V48,83)</f>
        <v>0</v>
      </c>
      <c r="U31" s="4">
        <f>COUNTIF(Inskrivning!$L48:$P48,87)+COUNTIF(Inskrivning!$R48:$V48,87)</f>
        <v>0</v>
      </c>
      <c r="V31" s="4">
        <f>COUNTIF(Inskrivning!$L48:$P48,100)+COUNTIF(Inskrivning!$R48:$V48,100)</f>
        <v>0</v>
      </c>
      <c r="W31" s="4">
        <f>SUM(Inskrivning!Y48)</f>
        <v>0</v>
      </c>
    </row>
    <row r="32" spans="1:23" ht="15" x14ac:dyDescent="0.25">
      <c r="A32" s="53" t="str">
        <f>Inskrivning!J28</f>
        <v/>
      </c>
      <c r="B32" s="35" t="str">
        <f>Inskrivning!K28</f>
        <v/>
      </c>
      <c r="C32" s="16">
        <f t="shared" si="0"/>
        <v>0</v>
      </c>
      <c r="E32" s="4">
        <f>COUNTIF(Inskrivning!$L28:$P28,15)+COUNTIF(Inskrivning!$R28:$V28,15)</f>
        <v>0</v>
      </c>
      <c r="F32" s="4">
        <f>COUNTIF(Inskrivning!$L28:$P28,19)+COUNTIF(Inskrivning!$R28:$V28,19)</f>
        <v>0</v>
      </c>
      <c r="G32" s="4">
        <f>COUNTIF(Inskrivning!$L28:$P28,31)+COUNTIF(Inskrivning!$R28:$V28,31)</f>
        <v>0</v>
      </c>
      <c r="H32" s="4">
        <f>COUNTIF(Inskrivning!$L28:$P28,32)+COUNTIF(Inskrivning!$R28:$V28,32)</f>
        <v>0</v>
      </c>
      <c r="I32" s="4">
        <f>COUNTIF(Inskrivning!$L28:$P28,35)+COUNTIF(Inskrivning!$R28:$V28,35)</f>
        <v>0</v>
      </c>
      <c r="J32" s="4">
        <f>COUNTIF(Inskrivning!$L28:$P28,36)+COUNTIF(Inskrivning!$R28:$V28,36)</f>
        <v>0</v>
      </c>
      <c r="K32" s="4">
        <f>COUNTIF(Inskrivning!$L28:$P28,44)+COUNTIF(Inskrivning!$R28:$V28,44)</f>
        <v>0</v>
      </c>
      <c r="L32" s="4">
        <f>COUNTIF(Inskrivning!$L28:$P28,48)+COUNTIF(Inskrivning!$R28:$V28,48)</f>
        <v>0</v>
      </c>
      <c r="M32" s="4">
        <f>COUNTIF(Inskrivning!$L28:$P28,49)+COUNTIF(Inskrivning!$R28:$V28,49)</f>
        <v>0</v>
      </c>
      <c r="N32" s="4">
        <f>COUNTIF(Inskrivning!$L28:$P28,53)+COUNTIF(Inskrivning!$R28:$V28,53)</f>
        <v>0</v>
      </c>
      <c r="O32" s="4">
        <f>COUNTIF(Inskrivning!$L28:$P28,57)+COUNTIF(Inskrivning!$R28:$V28,57)</f>
        <v>0</v>
      </c>
      <c r="P32" s="4">
        <f>COUNTIF(Inskrivning!$L28:$P28,61)+COUNTIF(Inskrivning!$R28:$V28,61)</f>
        <v>0</v>
      </c>
      <c r="Q32" s="4">
        <f>COUNTIF(Inskrivning!$L28:$P28,66)+COUNTIF(Inskrivning!$R28:$V28,66)</f>
        <v>0</v>
      </c>
      <c r="R32" s="4">
        <f>COUNTIF(Inskrivning!$L28:$P28,70)+COUNTIF(Inskrivning!$R28:$V28,70)</f>
        <v>0</v>
      </c>
      <c r="S32" s="4">
        <f>COUNTIF(Inskrivning!$L28:$P28,74)+COUNTIF(Inskrivning!$R28:$V28,74)</f>
        <v>0</v>
      </c>
      <c r="T32" s="4">
        <f>COUNTIF(Inskrivning!$L28:$P28,83)+COUNTIF(Inskrivning!$R28:$V28,83)</f>
        <v>0</v>
      </c>
      <c r="U32" s="4">
        <f>COUNTIF(Inskrivning!$L28:$P28,87)+COUNTIF(Inskrivning!$R28:$V28,87)</f>
        <v>0</v>
      </c>
      <c r="V32" s="4">
        <f>COUNTIF(Inskrivning!$L28:$P28,100)+COUNTIF(Inskrivning!$R28:$V28,100)</f>
        <v>0</v>
      </c>
      <c r="W32" s="4">
        <f>SUM(Inskrivning!Y28)</f>
        <v>0</v>
      </c>
    </row>
    <row r="33" spans="1:23" ht="15" x14ac:dyDescent="0.25">
      <c r="A33" s="53" t="str">
        <f>Inskrivning!J63</f>
        <v/>
      </c>
      <c r="B33" s="35" t="str">
        <f>Inskrivning!K63</f>
        <v/>
      </c>
      <c r="C33" s="16">
        <f t="shared" si="0"/>
        <v>0</v>
      </c>
      <c r="E33" s="4">
        <f>COUNTIF(Inskrivning!$L63:$P63,15)+COUNTIF(Inskrivning!$R63:$V63,15)</f>
        <v>0</v>
      </c>
      <c r="F33" s="4">
        <f>COUNTIF(Inskrivning!$L63:$P63,19)+COUNTIF(Inskrivning!$R63:$V63,19)</f>
        <v>0</v>
      </c>
      <c r="G33" s="4">
        <f>COUNTIF(Inskrivning!$L63:$P63,31)+COUNTIF(Inskrivning!$R63:$V63,31)</f>
        <v>0</v>
      </c>
      <c r="H33" s="4">
        <f>COUNTIF(Inskrivning!$L63:$P63,32)+COUNTIF(Inskrivning!$R63:$V63,32)</f>
        <v>0</v>
      </c>
      <c r="I33" s="4">
        <f>COUNTIF(Inskrivning!$L63:$P63,35)+COUNTIF(Inskrivning!$R63:$V63,35)</f>
        <v>0</v>
      </c>
      <c r="J33" s="4">
        <f>COUNTIF(Inskrivning!$L63:$P63,36)+COUNTIF(Inskrivning!$R63:$V63,36)</f>
        <v>0</v>
      </c>
      <c r="K33" s="4">
        <f>COUNTIF(Inskrivning!$L63:$P63,44)+COUNTIF(Inskrivning!$R63:$V63,44)</f>
        <v>0</v>
      </c>
      <c r="L33" s="4">
        <f>COUNTIF(Inskrivning!$L63:$P63,48)+COUNTIF(Inskrivning!$R63:$V63,48)</f>
        <v>0</v>
      </c>
      <c r="M33" s="4">
        <f>COUNTIF(Inskrivning!$L63:$P63,49)+COUNTIF(Inskrivning!$R63:$V63,49)</f>
        <v>0</v>
      </c>
      <c r="N33" s="4">
        <f>COUNTIF(Inskrivning!$L63:$P63,53)+COUNTIF(Inskrivning!$R63:$V63,53)</f>
        <v>0</v>
      </c>
      <c r="O33" s="4">
        <f>COUNTIF(Inskrivning!$L63:$P63,57)+COUNTIF(Inskrivning!$R63:$V63,57)</f>
        <v>0</v>
      </c>
      <c r="P33" s="4">
        <f>COUNTIF(Inskrivning!$L63:$P63,61)+COUNTIF(Inskrivning!$R63:$V63,61)</f>
        <v>0</v>
      </c>
      <c r="Q33" s="4">
        <f>COUNTIF(Inskrivning!$L63:$P63,66)+COUNTIF(Inskrivning!$R63:$V63,66)</f>
        <v>0</v>
      </c>
      <c r="R33" s="4">
        <f>COUNTIF(Inskrivning!$L63:$P63,70)+COUNTIF(Inskrivning!$R63:$V63,70)</f>
        <v>0</v>
      </c>
      <c r="S33" s="4">
        <f>COUNTIF(Inskrivning!$L63:$P63,74)+COUNTIF(Inskrivning!$R63:$V63,74)</f>
        <v>0</v>
      </c>
      <c r="T33" s="4">
        <f>COUNTIF(Inskrivning!$L63:$P63,83)+COUNTIF(Inskrivning!$R63:$V63,83)</f>
        <v>0</v>
      </c>
      <c r="U33" s="4">
        <f>COUNTIF(Inskrivning!$L63:$P63,87)+COUNTIF(Inskrivning!$R63:$V63,87)</f>
        <v>0</v>
      </c>
      <c r="V33" s="4">
        <f>COUNTIF(Inskrivning!$L63:$P63,100)+COUNTIF(Inskrivning!$R63:$V63,100)</f>
        <v>0</v>
      </c>
      <c r="W33" s="4">
        <f>SUM(Inskrivning!Y63)</f>
        <v>0</v>
      </c>
    </row>
    <row r="34" spans="1:23" ht="15" x14ac:dyDescent="0.25">
      <c r="A34" s="53" t="str">
        <f>Inskrivning!J59</f>
        <v/>
      </c>
      <c r="B34" s="35" t="str">
        <f>Inskrivning!K59</f>
        <v/>
      </c>
      <c r="C34" s="16">
        <f t="shared" si="0"/>
        <v>0</v>
      </c>
      <c r="E34" s="4">
        <f>COUNTIF(Inskrivning!$L59:$P59,15)+COUNTIF(Inskrivning!$R59:$V59,15)</f>
        <v>0</v>
      </c>
      <c r="F34" s="4">
        <f>COUNTIF(Inskrivning!$L59:$P59,19)+COUNTIF(Inskrivning!$R59:$V59,19)</f>
        <v>0</v>
      </c>
      <c r="G34" s="4">
        <f>COUNTIF(Inskrivning!$L59:$P59,31)+COUNTIF(Inskrivning!$R59:$V59,31)</f>
        <v>0</v>
      </c>
      <c r="H34" s="4">
        <f>COUNTIF(Inskrivning!$L59:$P59,32)+COUNTIF(Inskrivning!$R59:$V59,32)</f>
        <v>0</v>
      </c>
      <c r="I34" s="4">
        <f>COUNTIF(Inskrivning!$L59:$P59,35)+COUNTIF(Inskrivning!$R59:$V59,35)</f>
        <v>0</v>
      </c>
      <c r="J34" s="4">
        <f>COUNTIF(Inskrivning!$L59:$P59,36)+COUNTIF(Inskrivning!$R59:$V59,36)</f>
        <v>0</v>
      </c>
      <c r="K34" s="4">
        <f>COUNTIF(Inskrivning!$L59:$P59,44)+COUNTIF(Inskrivning!$R59:$V59,44)</f>
        <v>0</v>
      </c>
      <c r="L34" s="4">
        <f>COUNTIF(Inskrivning!$L59:$P59,48)+COUNTIF(Inskrivning!$R59:$V59,48)</f>
        <v>0</v>
      </c>
      <c r="M34" s="4">
        <f>COUNTIF(Inskrivning!$L59:$P59,49)+COUNTIF(Inskrivning!$R59:$V59,49)</f>
        <v>0</v>
      </c>
      <c r="N34" s="4">
        <f>COUNTIF(Inskrivning!$L59:$P59,53)+COUNTIF(Inskrivning!$R59:$V59,53)</f>
        <v>0</v>
      </c>
      <c r="O34" s="4">
        <f>COUNTIF(Inskrivning!$L59:$P59,57)+COUNTIF(Inskrivning!$R59:$V59,57)</f>
        <v>0</v>
      </c>
      <c r="P34" s="4">
        <f>COUNTIF(Inskrivning!$L59:$P59,61)+COUNTIF(Inskrivning!$R59:$V59,61)</f>
        <v>0</v>
      </c>
      <c r="Q34" s="4">
        <f>COUNTIF(Inskrivning!$L59:$P59,66)+COUNTIF(Inskrivning!$R59:$V59,66)</f>
        <v>0</v>
      </c>
      <c r="R34" s="4">
        <f>COUNTIF(Inskrivning!$L59:$P59,70)+COUNTIF(Inskrivning!$R59:$V59,70)</f>
        <v>0</v>
      </c>
      <c r="S34" s="4">
        <f>COUNTIF(Inskrivning!$L59:$P59,74)+COUNTIF(Inskrivning!$R59:$V59,74)</f>
        <v>0</v>
      </c>
      <c r="T34" s="4">
        <f>COUNTIF(Inskrivning!$L59:$P59,83)+COUNTIF(Inskrivning!$R59:$V59,83)</f>
        <v>0</v>
      </c>
      <c r="U34" s="4">
        <f>COUNTIF(Inskrivning!$L59:$P59,87)+COUNTIF(Inskrivning!$R59:$V59,87)</f>
        <v>0</v>
      </c>
      <c r="V34" s="4">
        <f>COUNTIF(Inskrivning!$L59:$P59,100)+COUNTIF(Inskrivning!$R59:$V59,100)</f>
        <v>0</v>
      </c>
      <c r="W34" s="4">
        <f>SUM(Inskrivning!Y59)</f>
        <v>0</v>
      </c>
    </row>
    <row r="35" spans="1:23" ht="15" x14ac:dyDescent="0.25">
      <c r="A35" s="53" t="str">
        <f>Inskrivning!J54</f>
        <v/>
      </c>
      <c r="B35" s="35" t="str">
        <f>Inskrivning!K54</f>
        <v/>
      </c>
      <c r="C35" s="16">
        <f t="shared" si="0"/>
        <v>0</v>
      </c>
      <c r="E35" s="4">
        <f>COUNTIF(Inskrivning!$L54:$P54,15)+COUNTIF(Inskrivning!$R54:$V54,15)</f>
        <v>0</v>
      </c>
      <c r="F35" s="4">
        <f>COUNTIF(Inskrivning!$L54:$P54,19)+COUNTIF(Inskrivning!$R54:$V54,19)</f>
        <v>0</v>
      </c>
      <c r="G35" s="4">
        <f>COUNTIF(Inskrivning!$L54:$P54,31)+COUNTIF(Inskrivning!$R54:$V54,31)</f>
        <v>0</v>
      </c>
      <c r="H35" s="4">
        <f>COUNTIF(Inskrivning!$L54:$P54,32)+COUNTIF(Inskrivning!$R54:$V54,32)</f>
        <v>0</v>
      </c>
      <c r="I35" s="4">
        <f>COUNTIF(Inskrivning!$L54:$P54,35)+COUNTIF(Inskrivning!$R54:$V54,35)</f>
        <v>0</v>
      </c>
      <c r="J35" s="4">
        <f>COUNTIF(Inskrivning!$L54:$P54,36)+COUNTIF(Inskrivning!$R54:$V54,36)</f>
        <v>0</v>
      </c>
      <c r="K35" s="4">
        <f>COUNTIF(Inskrivning!$L54:$P54,44)+COUNTIF(Inskrivning!$R54:$V54,44)</f>
        <v>0</v>
      </c>
      <c r="L35" s="4">
        <f>COUNTIF(Inskrivning!$L54:$P54,48)+COUNTIF(Inskrivning!$R54:$V54,48)</f>
        <v>0</v>
      </c>
      <c r="M35" s="4">
        <f>COUNTIF(Inskrivning!$L54:$P54,49)+COUNTIF(Inskrivning!$R54:$V54,49)</f>
        <v>0</v>
      </c>
      <c r="N35" s="4">
        <f>COUNTIF(Inskrivning!$L54:$P54,53)+COUNTIF(Inskrivning!$R54:$V54,53)</f>
        <v>0</v>
      </c>
      <c r="O35" s="4">
        <f>COUNTIF(Inskrivning!$L54:$P54,57)+COUNTIF(Inskrivning!$R54:$V54,57)</f>
        <v>0</v>
      </c>
      <c r="P35" s="4">
        <f>COUNTIF(Inskrivning!$L54:$P54,61)+COUNTIF(Inskrivning!$R54:$V54,61)</f>
        <v>0</v>
      </c>
      <c r="Q35" s="4">
        <f>COUNTIF(Inskrivning!$L54:$P54,66)+COUNTIF(Inskrivning!$R54:$V54,66)</f>
        <v>0</v>
      </c>
      <c r="R35" s="4">
        <f>COUNTIF(Inskrivning!$L54:$P54,70)+COUNTIF(Inskrivning!$R54:$V54,70)</f>
        <v>0</v>
      </c>
      <c r="S35" s="4">
        <f>COUNTIF(Inskrivning!$L54:$P54,74)+COUNTIF(Inskrivning!$R54:$V54,74)</f>
        <v>0</v>
      </c>
      <c r="T35" s="4">
        <f>COUNTIF(Inskrivning!$L54:$P54,83)+COUNTIF(Inskrivning!$R54:$V54,83)</f>
        <v>0</v>
      </c>
      <c r="U35" s="4">
        <f>COUNTIF(Inskrivning!$L54:$P54,87)+COUNTIF(Inskrivning!$R54:$V54,87)</f>
        <v>0</v>
      </c>
      <c r="V35" s="4">
        <f>COUNTIF(Inskrivning!$L54:$P54,100)+COUNTIF(Inskrivning!$R54:$V54,100)</f>
        <v>0</v>
      </c>
      <c r="W35" s="4">
        <f>SUM(Inskrivning!Y54)</f>
        <v>0</v>
      </c>
    </row>
    <row r="36" spans="1:23" ht="15" x14ac:dyDescent="0.25">
      <c r="A36" s="53" t="str">
        <f>Inskrivning!J50</f>
        <v/>
      </c>
      <c r="B36" s="35" t="str">
        <f>Inskrivning!K50</f>
        <v/>
      </c>
      <c r="C36" s="16">
        <f t="shared" ref="C36:C67" si="1">SUM(E36:W36)*(5)</f>
        <v>0</v>
      </c>
      <c r="E36" s="4">
        <f>COUNTIF(Inskrivning!$L50:$P50,15)+COUNTIF(Inskrivning!$R50:$V50,15)</f>
        <v>0</v>
      </c>
      <c r="F36" s="4">
        <f>COUNTIF(Inskrivning!$L50:$P50,19)+COUNTIF(Inskrivning!$R50:$V50,19)</f>
        <v>0</v>
      </c>
      <c r="G36" s="4">
        <f>COUNTIF(Inskrivning!$L50:$P50,31)+COUNTIF(Inskrivning!$R50:$V50,31)</f>
        <v>0</v>
      </c>
      <c r="H36" s="4">
        <f>COUNTIF(Inskrivning!$L50:$P50,32)+COUNTIF(Inskrivning!$R50:$V50,32)</f>
        <v>0</v>
      </c>
      <c r="I36" s="4">
        <f>COUNTIF(Inskrivning!$L50:$P50,35)+COUNTIF(Inskrivning!$R50:$V50,35)</f>
        <v>0</v>
      </c>
      <c r="J36" s="4">
        <f>COUNTIF(Inskrivning!$L50:$P50,36)+COUNTIF(Inskrivning!$R50:$V50,36)</f>
        <v>0</v>
      </c>
      <c r="K36" s="4">
        <f>COUNTIF(Inskrivning!$L50:$P50,44)+COUNTIF(Inskrivning!$R50:$V50,44)</f>
        <v>0</v>
      </c>
      <c r="L36" s="4">
        <f>COUNTIF(Inskrivning!$L50:$P50,48)+COUNTIF(Inskrivning!$R50:$V50,48)</f>
        <v>0</v>
      </c>
      <c r="M36" s="4">
        <f>COUNTIF(Inskrivning!$L50:$P50,49)+COUNTIF(Inskrivning!$R50:$V50,49)</f>
        <v>0</v>
      </c>
      <c r="N36" s="4">
        <f>COUNTIF(Inskrivning!$L50:$P50,53)+COUNTIF(Inskrivning!$R50:$V50,53)</f>
        <v>0</v>
      </c>
      <c r="O36" s="4">
        <f>COUNTIF(Inskrivning!$L50:$P50,57)+COUNTIF(Inskrivning!$R50:$V50,57)</f>
        <v>0</v>
      </c>
      <c r="P36" s="4">
        <f>COUNTIF(Inskrivning!$L50:$P50,61)+COUNTIF(Inskrivning!$R50:$V50,61)</f>
        <v>0</v>
      </c>
      <c r="Q36" s="4">
        <f>COUNTIF(Inskrivning!$L50:$P50,66)+COUNTIF(Inskrivning!$R50:$V50,66)</f>
        <v>0</v>
      </c>
      <c r="R36" s="4">
        <f>COUNTIF(Inskrivning!$L50:$P50,70)+COUNTIF(Inskrivning!$R50:$V50,70)</f>
        <v>0</v>
      </c>
      <c r="S36" s="4">
        <f>COUNTIF(Inskrivning!$L50:$P50,74)+COUNTIF(Inskrivning!$R50:$V50,74)</f>
        <v>0</v>
      </c>
      <c r="T36" s="4">
        <f>COUNTIF(Inskrivning!$L50:$P50,83)+COUNTIF(Inskrivning!$R50:$V50,83)</f>
        <v>0</v>
      </c>
      <c r="U36" s="4">
        <f>COUNTIF(Inskrivning!$L50:$P50,87)+COUNTIF(Inskrivning!$R50:$V50,87)</f>
        <v>0</v>
      </c>
      <c r="V36" s="4">
        <f>COUNTIF(Inskrivning!$L50:$P50,100)+COUNTIF(Inskrivning!$R50:$V50,100)</f>
        <v>0</v>
      </c>
      <c r="W36" s="4">
        <f>SUM(Inskrivning!Y50)</f>
        <v>0</v>
      </c>
    </row>
    <row r="37" spans="1:23" ht="15" x14ac:dyDescent="0.25">
      <c r="A37" s="53" t="str">
        <f>Inskrivning!J42</f>
        <v/>
      </c>
      <c r="B37" s="35" t="str">
        <f>Inskrivning!K42</f>
        <v/>
      </c>
      <c r="C37" s="16">
        <f t="shared" si="1"/>
        <v>0</v>
      </c>
      <c r="E37" s="4">
        <f>COUNTIF(Inskrivning!$L42:$P42,15)+COUNTIF(Inskrivning!$R42:$V42,15)</f>
        <v>0</v>
      </c>
      <c r="F37" s="4">
        <f>COUNTIF(Inskrivning!$L42:$P42,19)+COUNTIF(Inskrivning!$R42:$V42,19)</f>
        <v>0</v>
      </c>
      <c r="G37" s="4">
        <f>COUNTIF(Inskrivning!$L42:$P42,31)+COUNTIF(Inskrivning!$R42:$V42,31)</f>
        <v>0</v>
      </c>
      <c r="H37" s="4">
        <f>COUNTIF(Inskrivning!$L42:$P42,32)+COUNTIF(Inskrivning!$R42:$V42,32)</f>
        <v>0</v>
      </c>
      <c r="I37" s="4">
        <f>COUNTIF(Inskrivning!$L42:$P42,35)+COUNTIF(Inskrivning!$R42:$V42,35)</f>
        <v>0</v>
      </c>
      <c r="J37" s="4">
        <f>COUNTIF(Inskrivning!$L42:$P42,36)+COUNTIF(Inskrivning!$R42:$V42,36)</f>
        <v>0</v>
      </c>
      <c r="K37" s="4">
        <f>COUNTIF(Inskrivning!$L42:$P42,44)+COUNTIF(Inskrivning!$R42:$V42,44)</f>
        <v>0</v>
      </c>
      <c r="L37" s="4">
        <f>COUNTIF(Inskrivning!$L42:$P42,48)+COUNTIF(Inskrivning!$R42:$V42,48)</f>
        <v>0</v>
      </c>
      <c r="M37" s="4">
        <f>COUNTIF(Inskrivning!$L42:$P42,49)+COUNTIF(Inskrivning!$R42:$V42,49)</f>
        <v>0</v>
      </c>
      <c r="N37" s="4">
        <f>COUNTIF(Inskrivning!$L42:$P42,53)+COUNTIF(Inskrivning!$R42:$V42,53)</f>
        <v>0</v>
      </c>
      <c r="O37" s="4">
        <f>COUNTIF(Inskrivning!$L42:$P42,57)+COUNTIF(Inskrivning!$R42:$V42,57)</f>
        <v>0</v>
      </c>
      <c r="P37" s="4">
        <f>COUNTIF(Inskrivning!$L42:$P42,61)+COUNTIF(Inskrivning!$R42:$V42,61)</f>
        <v>0</v>
      </c>
      <c r="Q37" s="4">
        <f>COUNTIF(Inskrivning!$L42:$P42,66)+COUNTIF(Inskrivning!$R42:$V42,66)</f>
        <v>0</v>
      </c>
      <c r="R37" s="4">
        <f>COUNTIF(Inskrivning!$L42:$P42,70)+COUNTIF(Inskrivning!$R42:$V42,70)</f>
        <v>0</v>
      </c>
      <c r="S37" s="4">
        <f>COUNTIF(Inskrivning!$L42:$P42,74)+COUNTIF(Inskrivning!$R42:$V42,74)</f>
        <v>0</v>
      </c>
      <c r="T37" s="4">
        <f>COUNTIF(Inskrivning!$L42:$P42,83)+COUNTIF(Inskrivning!$R42:$V42,83)</f>
        <v>0</v>
      </c>
      <c r="U37" s="4">
        <f>COUNTIF(Inskrivning!$L42:$P42,87)+COUNTIF(Inskrivning!$R42:$V42,87)</f>
        <v>0</v>
      </c>
      <c r="V37" s="4">
        <f>COUNTIF(Inskrivning!$L42:$P42,100)+COUNTIF(Inskrivning!$R42:$V42,100)</f>
        <v>0</v>
      </c>
      <c r="W37" s="4">
        <f>SUM(Inskrivning!Y42)</f>
        <v>0</v>
      </c>
    </row>
    <row r="38" spans="1:23" ht="15" x14ac:dyDescent="0.25">
      <c r="A38" s="53" t="str">
        <f>Inskrivning!J41</f>
        <v/>
      </c>
      <c r="B38" s="35" t="str">
        <f>Inskrivning!K41</f>
        <v/>
      </c>
      <c r="C38" s="16">
        <f t="shared" si="1"/>
        <v>0</v>
      </c>
      <c r="E38" s="4">
        <f>COUNTIF(Inskrivning!$L41:$P41,15)+COUNTIF(Inskrivning!$R41:$V41,15)</f>
        <v>0</v>
      </c>
      <c r="F38" s="4">
        <f>COUNTIF(Inskrivning!$L41:$P41,19)+COUNTIF(Inskrivning!$R41:$V41,19)</f>
        <v>0</v>
      </c>
      <c r="G38" s="4">
        <f>COUNTIF(Inskrivning!$L41:$P41,31)+COUNTIF(Inskrivning!$R41:$V41,31)</f>
        <v>0</v>
      </c>
      <c r="H38" s="4">
        <f>COUNTIF(Inskrivning!$L41:$P41,32)+COUNTIF(Inskrivning!$R41:$V41,32)</f>
        <v>0</v>
      </c>
      <c r="I38" s="4">
        <f>COUNTIF(Inskrivning!$L41:$P41,35)+COUNTIF(Inskrivning!$R41:$V41,35)</f>
        <v>0</v>
      </c>
      <c r="J38" s="4">
        <f>COUNTIF(Inskrivning!$L41:$P41,36)+COUNTIF(Inskrivning!$R41:$V41,36)</f>
        <v>0</v>
      </c>
      <c r="K38" s="4">
        <f>COUNTIF(Inskrivning!$L41:$P41,44)+COUNTIF(Inskrivning!$R41:$V41,44)</f>
        <v>0</v>
      </c>
      <c r="L38" s="4">
        <f>COUNTIF(Inskrivning!$L41:$P41,48)+COUNTIF(Inskrivning!$R41:$V41,48)</f>
        <v>0</v>
      </c>
      <c r="M38" s="4">
        <f>COUNTIF(Inskrivning!$L41:$P41,49)+COUNTIF(Inskrivning!$R41:$V41,49)</f>
        <v>0</v>
      </c>
      <c r="N38" s="4">
        <f>COUNTIF(Inskrivning!$L41:$P41,53)+COUNTIF(Inskrivning!$R41:$V41,53)</f>
        <v>0</v>
      </c>
      <c r="O38" s="4">
        <f>COUNTIF(Inskrivning!$L41:$P41,57)+COUNTIF(Inskrivning!$R41:$V41,57)</f>
        <v>0</v>
      </c>
      <c r="P38" s="4">
        <f>COUNTIF(Inskrivning!$L41:$P41,61)+COUNTIF(Inskrivning!$R41:$V41,61)</f>
        <v>0</v>
      </c>
      <c r="Q38" s="4">
        <f>COUNTIF(Inskrivning!$L41:$P41,66)+COUNTIF(Inskrivning!$R41:$V41,66)</f>
        <v>0</v>
      </c>
      <c r="R38" s="4">
        <f>COUNTIF(Inskrivning!$L41:$P41,70)+COUNTIF(Inskrivning!$R41:$V41,70)</f>
        <v>0</v>
      </c>
      <c r="S38" s="4">
        <f>COUNTIF(Inskrivning!$L41:$P41,74)+COUNTIF(Inskrivning!$R41:$V41,74)</f>
        <v>0</v>
      </c>
      <c r="T38" s="4">
        <f>COUNTIF(Inskrivning!$L41:$P41,83)+COUNTIF(Inskrivning!$R41:$V41,83)</f>
        <v>0</v>
      </c>
      <c r="U38" s="4">
        <f>COUNTIF(Inskrivning!$L41:$P41,87)+COUNTIF(Inskrivning!$R41:$V41,87)</f>
        <v>0</v>
      </c>
      <c r="V38" s="4">
        <f>COUNTIF(Inskrivning!$L41:$P41,100)+COUNTIF(Inskrivning!$R41:$V41,100)</f>
        <v>0</v>
      </c>
      <c r="W38" s="4">
        <f>SUM(Inskrivning!Y41)</f>
        <v>0</v>
      </c>
    </row>
    <row r="39" spans="1:23" ht="15" x14ac:dyDescent="0.25">
      <c r="A39" s="53" t="str">
        <f>Inskrivning!J38</f>
        <v/>
      </c>
      <c r="B39" s="35" t="str">
        <f>Inskrivning!K38</f>
        <v/>
      </c>
      <c r="C39" s="16">
        <f t="shared" si="1"/>
        <v>0</v>
      </c>
      <c r="E39" s="4">
        <f>COUNTIF(Inskrivning!$L38:$P38,15)+COUNTIF(Inskrivning!$R38:$V38,15)</f>
        <v>0</v>
      </c>
      <c r="F39" s="4">
        <f>COUNTIF(Inskrivning!$L38:$P38,19)+COUNTIF(Inskrivning!$R38:$V38,19)</f>
        <v>0</v>
      </c>
      <c r="G39" s="4">
        <f>COUNTIF(Inskrivning!$L38:$P38,31)+COUNTIF(Inskrivning!$R38:$V38,31)</f>
        <v>0</v>
      </c>
      <c r="H39" s="4">
        <f>COUNTIF(Inskrivning!$L38:$P38,32)+COUNTIF(Inskrivning!$R38:$V38,32)</f>
        <v>0</v>
      </c>
      <c r="I39" s="4">
        <f>COUNTIF(Inskrivning!$L38:$P38,35)+COUNTIF(Inskrivning!$R38:$V38,35)</f>
        <v>0</v>
      </c>
      <c r="J39" s="4">
        <f>COUNTIF(Inskrivning!$L38:$P38,36)+COUNTIF(Inskrivning!$R38:$V38,36)</f>
        <v>0</v>
      </c>
      <c r="K39" s="4">
        <f>COUNTIF(Inskrivning!$L38:$P38,44)+COUNTIF(Inskrivning!$R38:$V38,44)</f>
        <v>0</v>
      </c>
      <c r="L39" s="4">
        <f>COUNTIF(Inskrivning!$L38:$P38,48)+COUNTIF(Inskrivning!$R38:$V38,48)</f>
        <v>0</v>
      </c>
      <c r="M39" s="4">
        <f>COUNTIF(Inskrivning!$L38:$P38,49)+COUNTIF(Inskrivning!$R38:$V38,49)</f>
        <v>0</v>
      </c>
      <c r="N39" s="4">
        <f>COUNTIF(Inskrivning!$L38:$P38,53)+COUNTIF(Inskrivning!$R38:$V38,53)</f>
        <v>0</v>
      </c>
      <c r="O39" s="4">
        <f>COUNTIF(Inskrivning!$L38:$P38,57)+COUNTIF(Inskrivning!$R38:$V38,57)</f>
        <v>0</v>
      </c>
      <c r="P39" s="4">
        <f>COUNTIF(Inskrivning!$L38:$P38,61)+COUNTIF(Inskrivning!$R38:$V38,61)</f>
        <v>0</v>
      </c>
      <c r="Q39" s="4">
        <f>COUNTIF(Inskrivning!$L38:$P38,66)+COUNTIF(Inskrivning!$R38:$V38,66)</f>
        <v>0</v>
      </c>
      <c r="R39" s="4">
        <f>COUNTIF(Inskrivning!$L38:$P38,70)+COUNTIF(Inskrivning!$R38:$V38,70)</f>
        <v>0</v>
      </c>
      <c r="S39" s="4">
        <f>COUNTIF(Inskrivning!$L38:$P38,74)+COUNTIF(Inskrivning!$R38:$V38,74)</f>
        <v>0</v>
      </c>
      <c r="T39" s="4">
        <f>COUNTIF(Inskrivning!$L38:$P38,83)+COUNTIF(Inskrivning!$R38:$V38,83)</f>
        <v>0</v>
      </c>
      <c r="U39" s="4">
        <f>COUNTIF(Inskrivning!$L38:$P38,87)+COUNTIF(Inskrivning!$R38:$V38,87)</f>
        <v>0</v>
      </c>
      <c r="V39" s="4">
        <f>COUNTIF(Inskrivning!$L38:$P38,100)+COUNTIF(Inskrivning!$R38:$V38,100)</f>
        <v>0</v>
      </c>
      <c r="W39" s="4">
        <f>SUM(Inskrivning!Y38)</f>
        <v>0</v>
      </c>
    </row>
    <row r="40" spans="1:23" ht="15" x14ac:dyDescent="0.25">
      <c r="A40" s="53" t="str">
        <f>Inskrivning!J37</f>
        <v/>
      </c>
      <c r="B40" s="35" t="str">
        <f>Inskrivning!K37</f>
        <v/>
      </c>
      <c r="C40" s="16">
        <f t="shared" si="1"/>
        <v>0</v>
      </c>
      <c r="E40" s="4">
        <f>COUNTIF(Inskrivning!$L37:$P37,15)+COUNTIF(Inskrivning!$R37:$V37,15)</f>
        <v>0</v>
      </c>
      <c r="F40" s="4">
        <f>COUNTIF(Inskrivning!$L37:$P37,19)+COUNTIF(Inskrivning!$R37:$V37,19)</f>
        <v>0</v>
      </c>
      <c r="G40" s="4">
        <f>COUNTIF(Inskrivning!$L37:$P37,31)+COUNTIF(Inskrivning!$R37:$V37,31)</f>
        <v>0</v>
      </c>
      <c r="H40" s="4">
        <f>COUNTIF(Inskrivning!$L37:$P37,32)+COUNTIF(Inskrivning!$R37:$V37,32)</f>
        <v>0</v>
      </c>
      <c r="I40" s="4">
        <f>COUNTIF(Inskrivning!$L37:$P37,35)+COUNTIF(Inskrivning!$R37:$V37,35)</f>
        <v>0</v>
      </c>
      <c r="J40" s="4">
        <f>COUNTIF(Inskrivning!$L37:$P37,36)+COUNTIF(Inskrivning!$R37:$V37,36)</f>
        <v>0</v>
      </c>
      <c r="K40" s="4">
        <f>COUNTIF(Inskrivning!$L37:$P37,44)+COUNTIF(Inskrivning!$R37:$V37,44)</f>
        <v>0</v>
      </c>
      <c r="L40" s="4">
        <f>COUNTIF(Inskrivning!$L37:$P37,48)+COUNTIF(Inskrivning!$R37:$V37,48)</f>
        <v>0</v>
      </c>
      <c r="M40" s="4">
        <f>COUNTIF(Inskrivning!$L37:$P37,49)+COUNTIF(Inskrivning!$R37:$V37,49)</f>
        <v>0</v>
      </c>
      <c r="N40" s="4">
        <f>COUNTIF(Inskrivning!$L37:$P37,53)+COUNTIF(Inskrivning!$R37:$V37,53)</f>
        <v>0</v>
      </c>
      <c r="O40" s="4">
        <f>COUNTIF(Inskrivning!$L37:$P37,57)+COUNTIF(Inskrivning!$R37:$V37,57)</f>
        <v>0</v>
      </c>
      <c r="P40" s="4">
        <f>COUNTIF(Inskrivning!$L37:$P37,61)+COUNTIF(Inskrivning!$R37:$V37,61)</f>
        <v>0</v>
      </c>
      <c r="Q40" s="4">
        <f>COUNTIF(Inskrivning!$L37:$P37,66)+COUNTIF(Inskrivning!$R37:$V37,66)</f>
        <v>0</v>
      </c>
      <c r="R40" s="4">
        <f>COUNTIF(Inskrivning!$L37:$P37,70)+COUNTIF(Inskrivning!$R37:$V37,70)</f>
        <v>0</v>
      </c>
      <c r="S40" s="4">
        <f>COUNTIF(Inskrivning!$L37:$P37,74)+COUNTIF(Inskrivning!$R37:$V37,74)</f>
        <v>0</v>
      </c>
      <c r="T40" s="4">
        <f>COUNTIF(Inskrivning!$L37:$P37,83)+COUNTIF(Inskrivning!$R37:$V37,83)</f>
        <v>0</v>
      </c>
      <c r="U40" s="4">
        <f>COUNTIF(Inskrivning!$L37:$P37,87)+COUNTIF(Inskrivning!$R37:$V37,87)</f>
        <v>0</v>
      </c>
      <c r="V40" s="4">
        <f>COUNTIF(Inskrivning!$L37:$P37,100)+COUNTIF(Inskrivning!$R37:$V37,100)</f>
        <v>0</v>
      </c>
      <c r="W40" s="4">
        <f>SUM(Inskrivning!Y37)</f>
        <v>0</v>
      </c>
    </row>
    <row r="41" spans="1:23" ht="15" x14ac:dyDescent="0.25">
      <c r="A41" s="53" t="str">
        <f>Inskrivning!J25</f>
        <v/>
      </c>
      <c r="B41" s="35" t="str">
        <f>Inskrivning!K25</f>
        <v/>
      </c>
      <c r="C41" s="16">
        <f t="shared" si="1"/>
        <v>0</v>
      </c>
      <c r="E41" s="4">
        <f>COUNTIF(Inskrivning!$L25:$P25,15)+COUNTIF(Inskrivning!$R25:$V25,15)</f>
        <v>0</v>
      </c>
      <c r="F41" s="4">
        <f>COUNTIF(Inskrivning!$L25:$P25,19)+COUNTIF(Inskrivning!$R25:$V25,19)</f>
        <v>0</v>
      </c>
      <c r="G41" s="4">
        <f>COUNTIF(Inskrivning!$L25:$P25,31)+COUNTIF(Inskrivning!$R25:$V25,31)</f>
        <v>0</v>
      </c>
      <c r="H41" s="4">
        <f>COUNTIF(Inskrivning!$L25:$P25,32)+COUNTIF(Inskrivning!$R25:$V25,32)</f>
        <v>0</v>
      </c>
      <c r="I41" s="4">
        <f>COUNTIF(Inskrivning!$L25:$P25,35)+COUNTIF(Inskrivning!$R25:$V25,35)</f>
        <v>0</v>
      </c>
      <c r="J41" s="4">
        <f>COUNTIF(Inskrivning!$L25:$P25,36)+COUNTIF(Inskrivning!$R25:$V25,36)</f>
        <v>0</v>
      </c>
      <c r="K41" s="4">
        <f>COUNTIF(Inskrivning!$L25:$P25,44)+COUNTIF(Inskrivning!$R25:$V25,44)</f>
        <v>0</v>
      </c>
      <c r="L41" s="4">
        <f>COUNTIF(Inskrivning!$L25:$P25,48)+COUNTIF(Inskrivning!$R25:$V25,48)</f>
        <v>0</v>
      </c>
      <c r="M41" s="4">
        <f>COUNTIF(Inskrivning!$L25:$P25,49)+COUNTIF(Inskrivning!$R25:$V25,49)</f>
        <v>0</v>
      </c>
      <c r="N41" s="4">
        <f>COUNTIF(Inskrivning!$L25:$P25,53)+COUNTIF(Inskrivning!$R25:$V25,53)</f>
        <v>0</v>
      </c>
      <c r="O41" s="4">
        <f>COUNTIF(Inskrivning!$L25:$P25,57)+COUNTIF(Inskrivning!$R25:$V25,57)</f>
        <v>0</v>
      </c>
      <c r="P41" s="4">
        <f>COUNTIF(Inskrivning!$L25:$P25,61)+COUNTIF(Inskrivning!$R25:$V25,61)</f>
        <v>0</v>
      </c>
      <c r="Q41" s="4">
        <f>COUNTIF(Inskrivning!$L25:$P25,66)+COUNTIF(Inskrivning!$R25:$V25,66)</f>
        <v>0</v>
      </c>
      <c r="R41" s="4">
        <f>COUNTIF(Inskrivning!$L25:$P25,70)+COUNTIF(Inskrivning!$R25:$V25,70)</f>
        <v>0</v>
      </c>
      <c r="S41" s="4">
        <f>COUNTIF(Inskrivning!$L25:$P25,74)+COUNTIF(Inskrivning!$R25:$V25,74)</f>
        <v>0</v>
      </c>
      <c r="T41" s="4">
        <f>COUNTIF(Inskrivning!$L25:$P25,83)+COUNTIF(Inskrivning!$R25:$V25,83)</f>
        <v>0</v>
      </c>
      <c r="U41" s="4">
        <f>COUNTIF(Inskrivning!$L25:$P25,87)+COUNTIF(Inskrivning!$R25:$V25,87)</f>
        <v>0</v>
      </c>
      <c r="V41" s="4">
        <f>COUNTIF(Inskrivning!$L25:$P25,100)+COUNTIF(Inskrivning!$R25:$V25,100)</f>
        <v>0</v>
      </c>
      <c r="W41" s="4">
        <f>SUM(Inskrivning!Y25)</f>
        <v>0</v>
      </c>
    </row>
    <row r="42" spans="1:23" ht="15" x14ac:dyDescent="0.25">
      <c r="A42" s="53" t="str">
        <f>Inskrivning!J66</f>
        <v/>
      </c>
      <c r="B42" s="35" t="str">
        <f>Inskrivning!K66</f>
        <v/>
      </c>
      <c r="C42" s="16">
        <f t="shared" si="1"/>
        <v>0</v>
      </c>
      <c r="E42" s="4">
        <f>COUNTIF(Inskrivning!$L66:$P66,15)+COUNTIF(Inskrivning!$R66:$V66,15)</f>
        <v>0</v>
      </c>
      <c r="F42" s="4">
        <f>COUNTIF(Inskrivning!$L66:$P66,19)+COUNTIF(Inskrivning!$R66:$V66,19)</f>
        <v>0</v>
      </c>
      <c r="G42" s="4">
        <f>COUNTIF(Inskrivning!$L66:$P66,31)+COUNTIF(Inskrivning!$R66:$V66,31)</f>
        <v>0</v>
      </c>
      <c r="H42" s="4">
        <f>COUNTIF(Inskrivning!$L66:$P66,32)+COUNTIF(Inskrivning!$R66:$V66,32)</f>
        <v>0</v>
      </c>
      <c r="I42" s="4">
        <f>COUNTIF(Inskrivning!$L66:$P66,35)+COUNTIF(Inskrivning!$R66:$V66,35)</f>
        <v>0</v>
      </c>
      <c r="J42" s="4">
        <f>COUNTIF(Inskrivning!$L66:$P66,36)+COUNTIF(Inskrivning!$R66:$V66,36)</f>
        <v>0</v>
      </c>
      <c r="K42" s="4">
        <f>COUNTIF(Inskrivning!$L66:$P66,44)+COUNTIF(Inskrivning!$R66:$V66,44)</f>
        <v>0</v>
      </c>
      <c r="L42" s="4">
        <f>COUNTIF(Inskrivning!$L66:$P66,48)+COUNTIF(Inskrivning!$R66:$V66,48)</f>
        <v>0</v>
      </c>
      <c r="M42" s="4">
        <f>COUNTIF(Inskrivning!$L66:$P66,49)+COUNTIF(Inskrivning!$R66:$V66,49)</f>
        <v>0</v>
      </c>
      <c r="N42" s="4">
        <f>COUNTIF(Inskrivning!$L66:$P66,53)+COUNTIF(Inskrivning!$R66:$V66,53)</f>
        <v>0</v>
      </c>
      <c r="O42" s="4">
        <f>COUNTIF(Inskrivning!$L66:$P66,57)+COUNTIF(Inskrivning!$R66:$V66,57)</f>
        <v>0</v>
      </c>
      <c r="P42" s="4">
        <f>COUNTIF(Inskrivning!$L66:$P66,61)+COUNTIF(Inskrivning!$R66:$V66,61)</f>
        <v>0</v>
      </c>
      <c r="Q42" s="4">
        <f>COUNTIF(Inskrivning!$L66:$P66,66)+COUNTIF(Inskrivning!$R66:$V66,66)</f>
        <v>0</v>
      </c>
      <c r="R42" s="4">
        <f>COUNTIF(Inskrivning!$L66:$P66,70)+COUNTIF(Inskrivning!$R66:$V66,70)</f>
        <v>0</v>
      </c>
      <c r="S42" s="4">
        <f>COUNTIF(Inskrivning!$L66:$P66,74)+COUNTIF(Inskrivning!$R66:$V66,74)</f>
        <v>0</v>
      </c>
      <c r="T42" s="4">
        <f>COUNTIF(Inskrivning!$L66:$P66,83)+COUNTIF(Inskrivning!$R66:$V66,83)</f>
        <v>0</v>
      </c>
      <c r="U42" s="4">
        <f>COUNTIF(Inskrivning!$L66:$P66,87)+COUNTIF(Inskrivning!$R66:$V66,87)</f>
        <v>0</v>
      </c>
      <c r="V42" s="4">
        <f>COUNTIF(Inskrivning!$L66:$P66,100)+COUNTIF(Inskrivning!$R66:$V66,100)</f>
        <v>0</v>
      </c>
      <c r="W42" s="4">
        <f>SUM(Inskrivning!Y66)</f>
        <v>0</v>
      </c>
    </row>
    <row r="43" spans="1:23" ht="15" x14ac:dyDescent="0.25">
      <c r="A43" s="53" t="str">
        <f>Inskrivning!J65</f>
        <v/>
      </c>
      <c r="B43" s="35" t="str">
        <f>Inskrivning!K65</f>
        <v/>
      </c>
      <c r="C43" s="16">
        <f t="shared" si="1"/>
        <v>0</v>
      </c>
      <c r="E43" s="4">
        <f>COUNTIF(Inskrivning!$L65:$P65,15)+COUNTIF(Inskrivning!$R65:$V65,15)</f>
        <v>0</v>
      </c>
      <c r="F43" s="4">
        <f>COUNTIF(Inskrivning!$L65:$P65,19)+COUNTIF(Inskrivning!$R65:$V65,19)</f>
        <v>0</v>
      </c>
      <c r="G43" s="4">
        <f>COUNTIF(Inskrivning!$L65:$P65,31)+COUNTIF(Inskrivning!$R65:$V65,31)</f>
        <v>0</v>
      </c>
      <c r="H43" s="4">
        <f>COUNTIF(Inskrivning!$L65:$P65,32)+COUNTIF(Inskrivning!$R65:$V65,32)</f>
        <v>0</v>
      </c>
      <c r="I43" s="4">
        <f>COUNTIF(Inskrivning!$L65:$P65,35)+COUNTIF(Inskrivning!$R65:$V65,35)</f>
        <v>0</v>
      </c>
      <c r="J43" s="4">
        <f>COUNTIF(Inskrivning!$L65:$P65,36)+COUNTIF(Inskrivning!$R65:$V65,36)</f>
        <v>0</v>
      </c>
      <c r="K43" s="4">
        <f>COUNTIF(Inskrivning!$L65:$P65,44)+COUNTIF(Inskrivning!$R65:$V65,44)</f>
        <v>0</v>
      </c>
      <c r="L43" s="4">
        <f>COUNTIF(Inskrivning!$L65:$P65,48)+COUNTIF(Inskrivning!$R65:$V65,48)</f>
        <v>0</v>
      </c>
      <c r="M43" s="4">
        <f>COUNTIF(Inskrivning!$L65:$P65,49)+COUNTIF(Inskrivning!$R65:$V65,49)</f>
        <v>0</v>
      </c>
      <c r="N43" s="4">
        <f>COUNTIF(Inskrivning!$L65:$P65,53)+COUNTIF(Inskrivning!$R65:$V65,53)</f>
        <v>0</v>
      </c>
      <c r="O43" s="4">
        <f>COUNTIF(Inskrivning!$L65:$P65,57)+COUNTIF(Inskrivning!$R65:$V65,57)</f>
        <v>0</v>
      </c>
      <c r="P43" s="4">
        <f>COUNTIF(Inskrivning!$L65:$P65,61)+COUNTIF(Inskrivning!$R65:$V65,61)</f>
        <v>0</v>
      </c>
      <c r="Q43" s="4">
        <f>COUNTIF(Inskrivning!$L65:$P65,66)+COUNTIF(Inskrivning!$R65:$V65,66)</f>
        <v>0</v>
      </c>
      <c r="R43" s="4">
        <f>COUNTIF(Inskrivning!$L65:$P65,70)+COUNTIF(Inskrivning!$R65:$V65,70)</f>
        <v>0</v>
      </c>
      <c r="S43" s="4">
        <f>COUNTIF(Inskrivning!$L65:$P65,74)+COUNTIF(Inskrivning!$R65:$V65,74)</f>
        <v>0</v>
      </c>
      <c r="T43" s="4">
        <f>COUNTIF(Inskrivning!$L65:$P65,83)+COUNTIF(Inskrivning!$R65:$V65,83)</f>
        <v>0</v>
      </c>
      <c r="U43" s="4">
        <f>COUNTIF(Inskrivning!$L65:$P65,87)+COUNTIF(Inskrivning!$R65:$V65,87)</f>
        <v>0</v>
      </c>
      <c r="V43" s="4">
        <f>COUNTIF(Inskrivning!$L65:$P65,100)+COUNTIF(Inskrivning!$R65:$V65,100)</f>
        <v>0</v>
      </c>
      <c r="W43" s="4">
        <f>SUM(Inskrivning!Y65)</f>
        <v>0</v>
      </c>
    </row>
    <row r="44" spans="1:23" ht="15" x14ac:dyDescent="0.25">
      <c r="A44" s="53" t="str">
        <f>Inskrivning!J64</f>
        <v/>
      </c>
      <c r="B44" s="35" t="str">
        <f>Inskrivning!K64</f>
        <v/>
      </c>
      <c r="C44" s="16">
        <f t="shared" si="1"/>
        <v>0</v>
      </c>
      <c r="E44" s="4">
        <f>COUNTIF(Inskrivning!$L64:$P64,15)+COUNTIF(Inskrivning!$R64:$V64,15)</f>
        <v>0</v>
      </c>
      <c r="F44" s="4">
        <f>COUNTIF(Inskrivning!$L64:$P64,19)+COUNTIF(Inskrivning!$R64:$V64,19)</f>
        <v>0</v>
      </c>
      <c r="G44" s="4">
        <f>COUNTIF(Inskrivning!$L64:$P64,31)+COUNTIF(Inskrivning!$R64:$V64,31)</f>
        <v>0</v>
      </c>
      <c r="H44" s="4">
        <f>COUNTIF(Inskrivning!$L64:$P64,32)+COUNTIF(Inskrivning!$R64:$V64,32)</f>
        <v>0</v>
      </c>
      <c r="I44" s="4">
        <f>COUNTIF(Inskrivning!$L64:$P64,35)+COUNTIF(Inskrivning!$R64:$V64,35)</f>
        <v>0</v>
      </c>
      <c r="J44" s="4">
        <f>COUNTIF(Inskrivning!$L64:$P64,36)+COUNTIF(Inskrivning!$R64:$V64,36)</f>
        <v>0</v>
      </c>
      <c r="K44" s="4">
        <f>COUNTIF(Inskrivning!$L64:$P64,44)+COUNTIF(Inskrivning!$R64:$V64,44)</f>
        <v>0</v>
      </c>
      <c r="L44" s="4">
        <f>COUNTIF(Inskrivning!$L64:$P64,48)+COUNTIF(Inskrivning!$R64:$V64,48)</f>
        <v>0</v>
      </c>
      <c r="M44" s="4">
        <f>COUNTIF(Inskrivning!$L64:$P64,49)+COUNTIF(Inskrivning!$R64:$V64,49)</f>
        <v>0</v>
      </c>
      <c r="N44" s="4">
        <f>COUNTIF(Inskrivning!$L64:$P64,53)+COUNTIF(Inskrivning!$R64:$V64,53)</f>
        <v>0</v>
      </c>
      <c r="O44" s="4">
        <f>COUNTIF(Inskrivning!$L64:$P64,57)+COUNTIF(Inskrivning!$R64:$V64,57)</f>
        <v>0</v>
      </c>
      <c r="P44" s="4">
        <f>COUNTIF(Inskrivning!$L64:$P64,61)+COUNTIF(Inskrivning!$R64:$V64,61)</f>
        <v>0</v>
      </c>
      <c r="Q44" s="4">
        <f>COUNTIF(Inskrivning!$L64:$P64,66)+COUNTIF(Inskrivning!$R64:$V64,66)</f>
        <v>0</v>
      </c>
      <c r="R44" s="4">
        <f>COUNTIF(Inskrivning!$L64:$P64,70)+COUNTIF(Inskrivning!$R64:$V64,70)</f>
        <v>0</v>
      </c>
      <c r="S44" s="4">
        <f>COUNTIF(Inskrivning!$L64:$P64,74)+COUNTIF(Inskrivning!$R64:$V64,74)</f>
        <v>0</v>
      </c>
      <c r="T44" s="4">
        <f>COUNTIF(Inskrivning!$L64:$P64,83)+COUNTIF(Inskrivning!$R64:$V64,83)</f>
        <v>0</v>
      </c>
      <c r="U44" s="4">
        <f>COUNTIF(Inskrivning!$L64:$P64,87)+COUNTIF(Inskrivning!$R64:$V64,87)</f>
        <v>0</v>
      </c>
      <c r="V44" s="4">
        <f>COUNTIF(Inskrivning!$L64:$P64,100)+COUNTIF(Inskrivning!$R64:$V64,100)</f>
        <v>0</v>
      </c>
      <c r="W44" s="4">
        <f>SUM(Inskrivning!Y64)</f>
        <v>0</v>
      </c>
    </row>
    <row r="45" spans="1:23" ht="15" x14ac:dyDescent="0.25">
      <c r="A45" s="53" t="str">
        <f>Inskrivning!J62</f>
        <v/>
      </c>
      <c r="B45" s="35" t="str">
        <f>Inskrivning!K62</f>
        <v/>
      </c>
      <c r="C45" s="16">
        <f t="shared" si="1"/>
        <v>0</v>
      </c>
      <c r="E45" s="4">
        <f>COUNTIF(Inskrivning!$L62:$P62,15)+COUNTIF(Inskrivning!$R62:$V62,15)</f>
        <v>0</v>
      </c>
      <c r="F45" s="4">
        <f>COUNTIF(Inskrivning!$L62:$P62,19)+COUNTIF(Inskrivning!$R62:$V62,19)</f>
        <v>0</v>
      </c>
      <c r="G45" s="4">
        <f>COUNTIF(Inskrivning!$L62:$P62,31)+COUNTIF(Inskrivning!$R62:$V62,31)</f>
        <v>0</v>
      </c>
      <c r="H45" s="4">
        <f>COUNTIF(Inskrivning!$L62:$P62,32)+COUNTIF(Inskrivning!$R62:$V62,32)</f>
        <v>0</v>
      </c>
      <c r="I45" s="4">
        <f>COUNTIF(Inskrivning!$L62:$P62,35)+COUNTIF(Inskrivning!$R62:$V62,35)</f>
        <v>0</v>
      </c>
      <c r="J45" s="4">
        <f>COUNTIF(Inskrivning!$L62:$P62,36)+COUNTIF(Inskrivning!$R62:$V62,36)</f>
        <v>0</v>
      </c>
      <c r="K45" s="4">
        <f>COUNTIF(Inskrivning!$L62:$P62,44)+COUNTIF(Inskrivning!$R62:$V62,44)</f>
        <v>0</v>
      </c>
      <c r="L45" s="4">
        <f>COUNTIF(Inskrivning!$L62:$P62,48)+COUNTIF(Inskrivning!$R62:$V62,48)</f>
        <v>0</v>
      </c>
      <c r="M45" s="4">
        <f>COUNTIF(Inskrivning!$L62:$P62,49)+COUNTIF(Inskrivning!$R62:$V62,49)</f>
        <v>0</v>
      </c>
      <c r="N45" s="4">
        <f>COUNTIF(Inskrivning!$L62:$P62,53)+COUNTIF(Inskrivning!$R62:$V62,53)</f>
        <v>0</v>
      </c>
      <c r="O45" s="4">
        <f>COUNTIF(Inskrivning!$L62:$P62,57)+COUNTIF(Inskrivning!$R62:$V62,57)</f>
        <v>0</v>
      </c>
      <c r="P45" s="4">
        <f>COUNTIF(Inskrivning!$L62:$P62,61)+COUNTIF(Inskrivning!$R62:$V62,61)</f>
        <v>0</v>
      </c>
      <c r="Q45" s="4">
        <f>COUNTIF(Inskrivning!$L62:$P62,66)+COUNTIF(Inskrivning!$R62:$V62,66)</f>
        <v>0</v>
      </c>
      <c r="R45" s="4">
        <f>COUNTIF(Inskrivning!$L62:$P62,70)+COUNTIF(Inskrivning!$R62:$V62,70)</f>
        <v>0</v>
      </c>
      <c r="S45" s="4">
        <f>COUNTIF(Inskrivning!$L62:$P62,74)+COUNTIF(Inskrivning!$R62:$V62,74)</f>
        <v>0</v>
      </c>
      <c r="T45" s="4">
        <f>COUNTIF(Inskrivning!$L62:$P62,83)+COUNTIF(Inskrivning!$R62:$V62,83)</f>
        <v>0</v>
      </c>
      <c r="U45" s="4">
        <f>COUNTIF(Inskrivning!$L62:$P62,87)+COUNTIF(Inskrivning!$R62:$V62,87)</f>
        <v>0</v>
      </c>
      <c r="V45" s="4">
        <f>COUNTIF(Inskrivning!$L62:$P62,100)+COUNTIF(Inskrivning!$R62:$V62,100)</f>
        <v>0</v>
      </c>
      <c r="W45" s="4">
        <f>SUM(Inskrivning!Y62)</f>
        <v>0</v>
      </c>
    </row>
    <row r="46" spans="1:23" ht="15" x14ac:dyDescent="0.25">
      <c r="A46" s="53" t="str">
        <f>Inskrivning!J61</f>
        <v/>
      </c>
      <c r="B46" s="35" t="str">
        <f>Inskrivning!K61</f>
        <v/>
      </c>
      <c r="C46" s="16">
        <f t="shared" si="1"/>
        <v>0</v>
      </c>
      <c r="E46" s="4">
        <f>COUNTIF(Inskrivning!$L61:$P61,15)+COUNTIF(Inskrivning!$R61:$V61,15)</f>
        <v>0</v>
      </c>
      <c r="F46" s="4">
        <f>COUNTIF(Inskrivning!$L61:$P61,19)+COUNTIF(Inskrivning!$R61:$V61,19)</f>
        <v>0</v>
      </c>
      <c r="G46" s="4">
        <f>COUNTIF(Inskrivning!$L61:$P61,31)+COUNTIF(Inskrivning!$R61:$V61,31)</f>
        <v>0</v>
      </c>
      <c r="H46" s="4">
        <f>COUNTIF(Inskrivning!$L61:$P61,32)+COUNTIF(Inskrivning!$R61:$V61,32)</f>
        <v>0</v>
      </c>
      <c r="I46" s="4">
        <f>COUNTIF(Inskrivning!$L61:$P61,35)+COUNTIF(Inskrivning!$R61:$V61,35)</f>
        <v>0</v>
      </c>
      <c r="J46" s="4">
        <f>COUNTIF(Inskrivning!$L61:$P61,36)+COUNTIF(Inskrivning!$R61:$V61,36)</f>
        <v>0</v>
      </c>
      <c r="K46" s="4">
        <f>COUNTIF(Inskrivning!$L61:$P61,44)+COUNTIF(Inskrivning!$R61:$V61,44)</f>
        <v>0</v>
      </c>
      <c r="L46" s="4">
        <f>COUNTIF(Inskrivning!$L61:$P61,48)+COUNTIF(Inskrivning!$R61:$V61,48)</f>
        <v>0</v>
      </c>
      <c r="M46" s="4">
        <f>COUNTIF(Inskrivning!$L61:$P61,49)+COUNTIF(Inskrivning!$R61:$V61,49)</f>
        <v>0</v>
      </c>
      <c r="N46" s="4">
        <f>COUNTIF(Inskrivning!$L61:$P61,53)+COUNTIF(Inskrivning!$R61:$V61,53)</f>
        <v>0</v>
      </c>
      <c r="O46" s="4">
        <f>COUNTIF(Inskrivning!$L61:$P61,57)+COUNTIF(Inskrivning!$R61:$V61,57)</f>
        <v>0</v>
      </c>
      <c r="P46" s="4">
        <f>COUNTIF(Inskrivning!$L61:$P61,61)+COUNTIF(Inskrivning!$R61:$V61,61)</f>
        <v>0</v>
      </c>
      <c r="Q46" s="4">
        <f>COUNTIF(Inskrivning!$L61:$P61,66)+COUNTIF(Inskrivning!$R61:$V61,66)</f>
        <v>0</v>
      </c>
      <c r="R46" s="4">
        <f>COUNTIF(Inskrivning!$L61:$P61,70)+COUNTIF(Inskrivning!$R61:$V61,70)</f>
        <v>0</v>
      </c>
      <c r="S46" s="4">
        <f>COUNTIF(Inskrivning!$L61:$P61,74)+COUNTIF(Inskrivning!$R61:$V61,74)</f>
        <v>0</v>
      </c>
      <c r="T46" s="4">
        <f>COUNTIF(Inskrivning!$L61:$P61,83)+COUNTIF(Inskrivning!$R61:$V61,83)</f>
        <v>0</v>
      </c>
      <c r="U46" s="4">
        <f>COUNTIF(Inskrivning!$L61:$P61,87)+COUNTIF(Inskrivning!$R61:$V61,87)</f>
        <v>0</v>
      </c>
      <c r="V46" s="4">
        <f>COUNTIF(Inskrivning!$L61:$P61,100)+COUNTIF(Inskrivning!$R61:$V61,100)</f>
        <v>0</v>
      </c>
      <c r="W46" s="4">
        <f>SUM(Inskrivning!Y61)</f>
        <v>0</v>
      </c>
    </row>
    <row r="47" spans="1:23" ht="15" x14ac:dyDescent="0.25">
      <c r="A47" s="53" t="str">
        <f>Inskrivning!J60</f>
        <v/>
      </c>
      <c r="B47" s="35" t="str">
        <f>Inskrivning!K60</f>
        <v/>
      </c>
      <c r="C47" s="16">
        <f t="shared" si="1"/>
        <v>0</v>
      </c>
      <c r="E47" s="4">
        <f>COUNTIF(Inskrivning!$L60:$P60,15)+COUNTIF(Inskrivning!$R60:$V60,15)</f>
        <v>0</v>
      </c>
      <c r="F47" s="4">
        <f>COUNTIF(Inskrivning!$L60:$P60,19)+COUNTIF(Inskrivning!$R60:$V60,19)</f>
        <v>0</v>
      </c>
      <c r="G47" s="4">
        <f>COUNTIF(Inskrivning!$L60:$P60,31)+COUNTIF(Inskrivning!$R60:$V60,31)</f>
        <v>0</v>
      </c>
      <c r="H47" s="4">
        <f>COUNTIF(Inskrivning!$L60:$P60,32)+COUNTIF(Inskrivning!$R60:$V60,32)</f>
        <v>0</v>
      </c>
      <c r="I47" s="4">
        <f>COUNTIF(Inskrivning!$L60:$P60,35)+COUNTIF(Inskrivning!$R60:$V60,35)</f>
        <v>0</v>
      </c>
      <c r="J47" s="4">
        <f>COUNTIF(Inskrivning!$L60:$P60,36)+COUNTIF(Inskrivning!$R60:$V60,36)</f>
        <v>0</v>
      </c>
      <c r="K47" s="4">
        <f>COUNTIF(Inskrivning!$L60:$P60,44)+COUNTIF(Inskrivning!$R60:$V60,44)</f>
        <v>0</v>
      </c>
      <c r="L47" s="4">
        <f>COUNTIF(Inskrivning!$L60:$P60,48)+COUNTIF(Inskrivning!$R60:$V60,48)</f>
        <v>0</v>
      </c>
      <c r="M47" s="4">
        <f>COUNTIF(Inskrivning!$L60:$P60,49)+COUNTIF(Inskrivning!$R60:$V60,49)</f>
        <v>0</v>
      </c>
      <c r="N47" s="4">
        <f>COUNTIF(Inskrivning!$L60:$P60,53)+COUNTIF(Inskrivning!$R60:$V60,53)</f>
        <v>0</v>
      </c>
      <c r="O47" s="4">
        <f>COUNTIF(Inskrivning!$L60:$P60,57)+COUNTIF(Inskrivning!$R60:$V60,57)</f>
        <v>0</v>
      </c>
      <c r="P47" s="4">
        <f>COUNTIF(Inskrivning!$L60:$P60,61)+COUNTIF(Inskrivning!$R60:$V60,61)</f>
        <v>0</v>
      </c>
      <c r="Q47" s="4">
        <f>COUNTIF(Inskrivning!$L60:$P60,66)+COUNTIF(Inskrivning!$R60:$V60,66)</f>
        <v>0</v>
      </c>
      <c r="R47" s="4">
        <f>COUNTIF(Inskrivning!$L60:$P60,70)+COUNTIF(Inskrivning!$R60:$V60,70)</f>
        <v>0</v>
      </c>
      <c r="S47" s="4">
        <f>COUNTIF(Inskrivning!$L60:$P60,74)+COUNTIF(Inskrivning!$R60:$V60,74)</f>
        <v>0</v>
      </c>
      <c r="T47" s="4">
        <f>COUNTIF(Inskrivning!$L60:$P60,83)+COUNTIF(Inskrivning!$R60:$V60,83)</f>
        <v>0</v>
      </c>
      <c r="U47" s="4">
        <f>COUNTIF(Inskrivning!$L60:$P60,87)+COUNTIF(Inskrivning!$R60:$V60,87)</f>
        <v>0</v>
      </c>
      <c r="V47" s="4">
        <f>COUNTIF(Inskrivning!$L60:$P60,100)+COUNTIF(Inskrivning!$R60:$V60,100)</f>
        <v>0</v>
      </c>
      <c r="W47" s="4">
        <f>SUM(Inskrivning!Y60)</f>
        <v>0</v>
      </c>
    </row>
    <row r="48" spans="1:23" ht="15" x14ac:dyDescent="0.25">
      <c r="A48" s="53" t="str">
        <f>Inskrivning!J58</f>
        <v/>
      </c>
      <c r="B48" s="35" t="str">
        <f>Inskrivning!K58</f>
        <v/>
      </c>
      <c r="C48" s="16">
        <f t="shared" si="1"/>
        <v>0</v>
      </c>
      <c r="E48" s="4">
        <f>COUNTIF(Inskrivning!$L58:$P58,15)+COUNTIF(Inskrivning!$R58:$V58,15)</f>
        <v>0</v>
      </c>
      <c r="F48" s="4">
        <f>COUNTIF(Inskrivning!$L58:$P58,19)+COUNTIF(Inskrivning!$R58:$V58,19)</f>
        <v>0</v>
      </c>
      <c r="G48" s="4">
        <f>COUNTIF(Inskrivning!$L58:$P58,31)+COUNTIF(Inskrivning!$R58:$V58,31)</f>
        <v>0</v>
      </c>
      <c r="H48" s="4">
        <f>COUNTIF(Inskrivning!$L58:$P58,32)+COUNTIF(Inskrivning!$R58:$V58,32)</f>
        <v>0</v>
      </c>
      <c r="I48" s="4">
        <f>COUNTIF(Inskrivning!$L58:$P58,35)+COUNTIF(Inskrivning!$R58:$V58,35)</f>
        <v>0</v>
      </c>
      <c r="J48" s="4">
        <f>COUNTIF(Inskrivning!$L58:$P58,36)+COUNTIF(Inskrivning!$R58:$V58,36)</f>
        <v>0</v>
      </c>
      <c r="K48" s="4">
        <f>COUNTIF(Inskrivning!$L58:$P58,44)+COUNTIF(Inskrivning!$R58:$V58,44)</f>
        <v>0</v>
      </c>
      <c r="L48" s="4">
        <f>COUNTIF(Inskrivning!$L58:$P58,48)+COUNTIF(Inskrivning!$R58:$V58,48)</f>
        <v>0</v>
      </c>
      <c r="M48" s="4">
        <f>COUNTIF(Inskrivning!$L58:$P58,49)+COUNTIF(Inskrivning!$R58:$V58,49)</f>
        <v>0</v>
      </c>
      <c r="N48" s="4">
        <f>COUNTIF(Inskrivning!$L58:$P58,53)+COUNTIF(Inskrivning!$R58:$V58,53)</f>
        <v>0</v>
      </c>
      <c r="O48" s="4">
        <f>COUNTIF(Inskrivning!$L58:$P58,57)+COUNTIF(Inskrivning!$R58:$V58,57)</f>
        <v>0</v>
      </c>
      <c r="P48" s="4">
        <f>COUNTIF(Inskrivning!$L58:$P58,61)+COUNTIF(Inskrivning!$R58:$V58,61)</f>
        <v>0</v>
      </c>
      <c r="Q48" s="4">
        <f>COUNTIF(Inskrivning!$L58:$P58,66)+COUNTIF(Inskrivning!$R58:$V58,66)</f>
        <v>0</v>
      </c>
      <c r="R48" s="4">
        <f>COUNTIF(Inskrivning!$L58:$P58,70)+COUNTIF(Inskrivning!$R58:$V58,70)</f>
        <v>0</v>
      </c>
      <c r="S48" s="4">
        <f>COUNTIF(Inskrivning!$L58:$P58,74)+COUNTIF(Inskrivning!$R58:$V58,74)</f>
        <v>0</v>
      </c>
      <c r="T48" s="4">
        <f>COUNTIF(Inskrivning!$L58:$P58,83)+COUNTIF(Inskrivning!$R58:$V58,83)</f>
        <v>0</v>
      </c>
      <c r="U48" s="4">
        <f>COUNTIF(Inskrivning!$L58:$P58,87)+COUNTIF(Inskrivning!$R58:$V58,87)</f>
        <v>0</v>
      </c>
      <c r="V48" s="4">
        <f>COUNTIF(Inskrivning!$L58:$P58,100)+COUNTIF(Inskrivning!$R58:$V58,100)</f>
        <v>0</v>
      </c>
      <c r="W48" s="4">
        <f>SUM(Inskrivning!Y58)</f>
        <v>0</v>
      </c>
    </row>
    <row r="49" spans="1:23" ht="15" x14ac:dyDescent="0.25">
      <c r="A49" s="53" t="str">
        <f>Inskrivning!J57</f>
        <v/>
      </c>
      <c r="B49" s="35" t="str">
        <f>Inskrivning!K57</f>
        <v/>
      </c>
      <c r="C49" s="16">
        <f t="shared" si="1"/>
        <v>0</v>
      </c>
      <c r="E49" s="4">
        <f>COUNTIF(Inskrivning!$L57:$P57,15)+COUNTIF(Inskrivning!$R57:$V57,15)</f>
        <v>0</v>
      </c>
      <c r="F49" s="4">
        <f>COUNTIF(Inskrivning!$L57:$P57,19)+COUNTIF(Inskrivning!$R57:$V57,19)</f>
        <v>0</v>
      </c>
      <c r="G49" s="4">
        <f>COUNTIF(Inskrivning!$L57:$P57,31)+COUNTIF(Inskrivning!$R57:$V57,31)</f>
        <v>0</v>
      </c>
      <c r="H49" s="4">
        <f>COUNTIF(Inskrivning!$L57:$P57,32)+COUNTIF(Inskrivning!$R57:$V57,32)</f>
        <v>0</v>
      </c>
      <c r="I49" s="4">
        <f>COUNTIF(Inskrivning!$L57:$P57,35)+COUNTIF(Inskrivning!$R57:$V57,35)</f>
        <v>0</v>
      </c>
      <c r="J49" s="4">
        <f>COUNTIF(Inskrivning!$L57:$P57,36)+COUNTIF(Inskrivning!$R57:$V57,36)</f>
        <v>0</v>
      </c>
      <c r="K49" s="4">
        <f>COUNTIF(Inskrivning!$L57:$P57,44)+COUNTIF(Inskrivning!$R57:$V57,44)</f>
        <v>0</v>
      </c>
      <c r="L49" s="4">
        <f>COUNTIF(Inskrivning!$L57:$P57,48)+COUNTIF(Inskrivning!$R57:$V57,48)</f>
        <v>0</v>
      </c>
      <c r="M49" s="4">
        <f>COUNTIF(Inskrivning!$L57:$P57,49)+COUNTIF(Inskrivning!$R57:$V57,49)</f>
        <v>0</v>
      </c>
      <c r="N49" s="4">
        <f>COUNTIF(Inskrivning!$L57:$P57,53)+COUNTIF(Inskrivning!$R57:$V57,53)</f>
        <v>0</v>
      </c>
      <c r="O49" s="4">
        <f>COUNTIF(Inskrivning!$L57:$P57,57)+COUNTIF(Inskrivning!$R57:$V57,57)</f>
        <v>0</v>
      </c>
      <c r="P49" s="4">
        <f>COUNTIF(Inskrivning!$L57:$P57,61)+COUNTIF(Inskrivning!$R57:$V57,61)</f>
        <v>0</v>
      </c>
      <c r="Q49" s="4">
        <f>COUNTIF(Inskrivning!$L57:$P57,66)+COUNTIF(Inskrivning!$R57:$V57,66)</f>
        <v>0</v>
      </c>
      <c r="R49" s="4">
        <f>COUNTIF(Inskrivning!$L57:$P57,70)+COUNTIF(Inskrivning!$R57:$V57,70)</f>
        <v>0</v>
      </c>
      <c r="S49" s="4">
        <f>COUNTIF(Inskrivning!$L57:$P57,74)+COUNTIF(Inskrivning!$R57:$V57,74)</f>
        <v>0</v>
      </c>
      <c r="T49" s="4">
        <f>COUNTIF(Inskrivning!$L57:$P57,83)+COUNTIF(Inskrivning!$R57:$V57,83)</f>
        <v>0</v>
      </c>
      <c r="U49" s="4">
        <f>COUNTIF(Inskrivning!$L57:$P57,87)+COUNTIF(Inskrivning!$R57:$V57,87)</f>
        <v>0</v>
      </c>
      <c r="V49" s="4">
        <f>COUNTIF(Inskrivning!$L57:$P57,100)+COUNTIF(Inskrivning!$R57:$V57,100)</f>
        <v>0</v>
      </c>
      <c r="W49" s="4">
        <f>SUM(Inskrivning!Y57)</f>
        <v>0</v>
      </c>
    </row>
    <row r="50" spans="1:23" ht="15" x14ac:dyDescent="0.25">
      <c r="A50" s="53" t="str">
        <f>Inskrivning!J56</f>
        <v/>
      </c>
      <c r="B50" s="35" t="str">
        <f>Inskrivning!K56</f>
        <v/>
      </c>
      <c r="C50" s="16">
        <f t="shared" si="1"/>
        <v>0</v>
      </c>
      <c r="E50" s="4">
        <f>COUNTIF(Inskrivning!$L56:$P56,15)+COUNTIF(Inskrivning!$R56:$V56,15)</f>
        <v>0</v>
      </c>
      <c r="F50" s="4">
        <f>COUNTIF(Inskrivning!$L56:$P56,19)+COUNTIF(Inskrivning!$R56:$V56,19)</f>
        <v>0</v>
      </c>
      <c r="G50" s="4">
        <f>COUNTIF(Inskrivning!$L56:$P56,31)+COUNTIF(Inskrivning!$R56:$V56,31)</f>
        <v>0</v>
      </c>
      <c r="H50" s="4">
        <f>COUNTIF(Inskrivning!$L56:$P56,32)+COUNTIF(Inskrivning!$R56:$V56,32)</f>
        <v>0</v>
      </c>
      <c r="I50" s="4">
        <f>COUNTIF(Inskrivning!$L56:$P56,35)+COUNTIF(Inskrivning!$R56:$V56,35)</f>
        <v>0</v>
      </c>
      <c r="J50" s="4">
        <f>COUNTIF(Inskrivning!$L56:$P56,36)+COUNTIF(Inskrivning!$R56:$V56,36)</f>
        <v>0</v>
      </c>
      <c r="K50" s="4">
        <f>COUNTIF(Inskrivning!$L56:$P56,44)+COUNTIF(Inskrivning!$R56:$V56,44)</f>
        <v>0</v>
      </c>
      <c r="L50" s="4">
        <f>COUNTIF(Inskrivning!$L56:$P56,48)+COUNTIF(Inskrivning!$R56:$V56,48)</f>
        <v>0</v>
      </c>
      <c r="M50" s="4">
        <f>COUNTIF(Inskrivning!$L56:$P56,49)+COUNTIF(Inskrivning!$R56:$V56,49)</f>
        <v>0</v>
      </c>
      <c r="N50" s="4">
        <f>COUNTIF(Inskrivning!$L56:$P56,53)+COUNTIF(Inskrivning!$R56:$V56,53)</f>
        <v>0</v>
      </c>
      <c r="O50" s="4">
        <f>COUNTIF(Inskrivning!$L56:$P56,57)+COUNTIF(Inskrivning!$R56:$V56,57)</f>
        <v>0</v>
      </c>
      <c r="P50" s="4">
        <f>COUNTIF(Inskrivning!$L56:$P56,61)+COUNTIF(Inskrivning!$R56:$V56,61)</f>
        <v>0</v>
      </c>
      <c r="Q50" s="4">
        <f>COUNTIF(Inskrivning!$L56:$P56,66)+COUNTIF(Inskrivning!$R56:$V56,66)</f>
        <v>0</v>
      </c>
      <c r="R50" s="4">
        <f>COUNTIF(Inskrivning!$L56:$P56,70)+COUNTIF(Inskrivning!$R56:$V56,70)</f>
        <v>0</v>
      </c>
      <c r="S50" s="4">
        <f>COUNTIF(Inskrivning!$L56:$P56,74)+COUNTIF(Inskrivning!$R56:$V56,74)</f>
        <v>0</v>
      </c>
      <c r="T50" s="4">
        <f>COUNTIF(Inskrivning!$L56:$P56,83)+COUNTIF(Inskrivning!$R56:$V56,83)</f>
        <v>0</v>
      </c>
      <c r="U50" s="4">
        <f>COUNTIF(Inskrivning!$L56:$P56,87)+COUNTIF(Inskrivning!$R56:$V56,87)</f>
        <v>0</v>
      </c>
      <c r="V50" s="4">
        <f>COUNTIF(Inskrivning!$L56:$P56,100)+COUNTIF(Inskrivning!$R56:$V56,100)</f>
        <v>0</v>
      </c>
      <c r="W50" s="4">
        <f>SUM(Inskrivning!Y56)</f>
        <v>0</v>
      </c>
    </row>
    <row r="51" spans="1:23" ht="15" x14ac:dyDescent="0.25">
      <c r="A51" s="53" t="str">
        <f>Inskrivning!J53</f>
        <v/>
      </c>
      <c r="B51" s="35" t="str">
        <f>Inskrivning!K53</f>
        <v/>
      </c>
      <c r="C51" s="16">
        <f t="shared" si="1"/>
        <v>0</v>
      </c>
      <c r="E51" s="4">
        <f>COUNTIF(Inskrivning!$L53:$P53,15)+COUNTIF(Inskrivning!$R53:$V53,15)</f>
        <v>0</v>
      </c>
      <c r="F51" s="4">
        <f>COUNTIF(Inskrivning!$L53:$P53,19)+COUNTIF(Inskrivning!$R53:$V53,19)</f>
        <v>0</v>
      </c>
      <c r="G51" s="4">
        <f>COUNTIF(Inskrivning!$L53:$P53,31)+COUNTIF(Inskrivning!$R53:$V53,31)</f>
        <v>0</v>
      </c>
      <c r="H51" s="4">
        <f>COUNTIF(Inskrivning!$L53:$P53,32)+COUNTIF(Inskrivning!$R53:$V53,32)</f>
        <v>0</v>
      </c>
      <c r="I51" s="4">
        <f>COUNTIF(Inskrivning!$L53:$P53,35)+COUNTIF(Inskrivning!$R53:$V53,35)</f>
        <v>0</v>
      </c>
      <c r="J51" s="4">
        <f>COUNTIF(Inskrivning!$L53:$P53,36)+COUNTIF(Inskrivning!$R53:$V53,36)</f>
        <v>0</v>
      </c>
      <c r="K51" s="4">
        <f>COUNTIF(Inskrivning!$L53:$P53,44)+COUNTIF(Inskrivning!$R53:$V53,44)</f>
        <v>0</v>
      </c>
      <c r="L51" s="4">
        <f>COUNTIF(Inskrivning!$L53:$P53,48)+COUNTIF(Inskrivning!$R53:$V53,48)</f>
        <v>0</v>
      </c>
      <c r="M51" s="4">
        <f>COUNTIF(Inskrivning!$L53:$P53,49)+COUNTIF(Inskrivning!$R53:$V53,49)</f>
        <v>0</v>
      </c>
      <c r="N51" s="4">
        <f>COUNTIF(Inskrivning!$L53:$P53,53)+COUNTIF(Inskrivning!$R53:$V53,53)</f>
        <v>0</v>
      </c>
      <c r="O51" s="4">
        <f>COUNTIF(Inskrivning!$L53:$P53,57)+COUNTIF(Inskrivning!$R53:$V53,57)</f>
        <v>0</v>
      </c>
      <c r="P51" s="4">
        <f>COUNTIF(Inskrivning!$L53:$P53,61)+COUNTIF(Inskrivning!$R53:$V53,61)</f>
        <v>0</v>
      </c>
      <c r="Q51" s="4">
        <f>COUNTIF(Inskrivning!$L53:$P53,66)+COUNTIF(Inskrivning!$R53:$V53,66)</f>
        <v>0</v>
      </c>
      <c r="R51" s="4">
        <f>COUNTIF(Inskrivning!$L53:$P53,70)+COUNTIF(Inskrivning!$R53:$V53,70)</f>
        <v>0</v>
      </c>
      <c r="S51" s="4">
        <f>COUNTIF(Inskrivning!$L53:$P53,74)+COUNTIF(Inskrivning!$R53:$V53,74)</f>
        <v>0</v>
      </c>
      <c r="T51" s="4">
        <f>COUNTIF(Inskrivning!$L53:$P53,83)+COUNTIF(Inskrivning!$R53:$V53,83)</f>
        <v>0</v>
      </c>
      <c r="U51" s="4">
        <f>COUNTIF(Inskrivning!$L53:$P53,87)+COUNTIF(Inskrivning!$R53:$V53,87)</f>
        <v>0</v>
      </c>
      <c r="V51" s="4">
        <f>COUNTIF(Inskrivning!$L53:$P53,100)+COUNTIF(Inskrivning!$R53:$V53,100)</f>
        <v>0</v>
      </c>
      <c r="W51" s="4">
        <f>SUM(Inskrivning!Y53)</f>
        <v>0</v>
      </c>
    </row>
    <row r="52" spans="1:23" ht="15" x14ac:dyDescent="0.25">
      <c r="A52" s="53" t="str">
        <f>Inskrivning!J52</f>
        <v/>
      </c>
      <c r="B52" s="35" t="str">
        <f>Inskrivning!K52</f>
        <v/>
      </c>
      <c r="C52" s="16">
        <f t="shared" si="1"/>
        <v>0</v>
      </c>
      <c r="E52" s="4">
        <f>COUNTIF(Inskrivning!$L52:$P52,15)+COUNTIF(Inskrivning!$R52:$V52,15)</f>
        <v>0</v>
      </c>
      <c r="F52" s="4">
        <f>COUNTIF(Inskrivning!$L52:$P52,19)+COUNTIF(Inskrivning!$R52:$V52,19)</f>
        <v>0</v>
      </c>
      <c r="G52" s="4">
        <f>COUNTIF(Inskrivning!$L52:$P52,31)+COUNTIF(Inskrivning!$R52:$V52,31)</f>
        <v>0</v>
      </c>
      <c r="H52" s="4">
        <f>COUNTIF(Inskrivning!$L52:$P52,32)+COUNTIF(Inskrivning!$R52:$V52,32)</f>
        <v>0</v>
      </c>
      <c r="I52" s="4">
        <f>COUNTIF(Inskrivning!$L52:$P52,35)+COUNTIF(Inskrivning!$R52:$V52,35)</f>
        <v>0</v>
      </c>
      <c r="J52" s="4">
        <f>COUNTIF(Inskrivning!$L52:$P52,36)+COUNTIF(Inskrivning!$R52:$V52,36)</f>
        <v>0</v>
      </c>
      <c r="K52" s="4">
        <f>COUNTIF(Inskrivning!$L52:$P52,44)+COUNTIF(Inskrivning!$R52:$V52,44)</f>
        <v>0</v>
      </c>
      <c r="L52" s="4">
        <f>COUNTIF(Inskrivning!$L52:$P52,48)+COUNTIF(Inskrivning!$R52:$V52,48)</f>
        <v>0</v>
      </c>
      <c r="M52" s="4">
        <f>COUNTIF(Inskrivning!$L52:$P52,49)+COUNTIF(Inskrivning!$R52:$V52,49)</f>
        <v>0</v>
      </c>
      <c r="N52" s="4">
        <f>COUNTIF(Inskrivning!$L52:$P52,53)+COUNTIF(Inskrivning!$R52:$V52,53)</f>
        <v>0</v>
      </c>
      <c r="O52" s="4">
        <f>COUNTIF(Inskrivning!$L52:$P52,57)+COUNTIF(Inskrivning!$R52:$V52,57)</f>
        <v>0</v>
      </c>
      <c r="P52" s="4">
        <f>COUNTIF(Inskrivning!$L52:$P52,61)+COUNTIF(Inskrivning!$R52:$V52,61)</f>
        <v>0</v>
      </c>
      <c r="Q52" s="4">
        <f>COUNTIF(Inskrivning!$L52:$P52,66)+COUNTIF(Inskrivning!$R52:$V52,66)</f>
        <v>0</v>
      </c>
      <c r="R52" s="4">
        <f>COUNTIF(Inskrivning!$L52:$P52,70)+COUNTIF(Inskrivning!$R52:$V52,70)</f>
        <v>0</v>
      </c>
      <c r="S52" s="4">
        <f>COUNTIF(Inskrivning!$L52:$P52,74)+COUNTIF(Inskrivning!$R52:$V52,74)</f>
        <v>0</v>
      </c>
      <c r="T52" s="4">
        <f>COUNTIF(Inskrivning!$L52:$P52,83)+COUNTIF(Inskrivning!$R52:$V52,83)</f>
        <v>0</v>
      </c>
      <c r="U52" s="4">
        <f>COUNTIF(Inskrivning!$L52:$P52,87)+COUNTIF(Inskrivning!$R52:$V52,87)</f>
        <v>0</v>
      </c>
      <c r="V52" s="4">
        <f>COUNTIF(Inskrivning!$L52:$P52,100)+COUNTIF(Inskrivning!$R52:$V52,100)</f>
        <v>0</v>
      </c>
      <c r="W52" s="4">
        <f>SUM(Inskrivning!Y52)</f>
        <v>0</v>
      </c>
    </row>
    <row r="53" spans="1:23" ht="15" x14ac:dyDescent="0.25">
      <c r="A53" s="53" t="str">
        <f>Inskrivning!J51</f>
        <v/>
      </c>
      <c r="B53" s="35" t="str">
        <f>Inskrivning!K51</f>
        <v/>
      </c>
      <c r="C53" s="16">
        <f t="shared" si="1"/>
        <v>0</v>
      </c>
      <c r="E53" s="4">
        <f>COUNTIF(Inskrivning!$L51:$P51,15)+COUNTIF(Inskrivning!$R51:$V51,15)</f>
        <v>0</v>
      </c>
      <c r="F53" s="4">
        <f>COUNTIF(Inskrivning!$L51:$P51,19)+COUNTIF(Inskrivning!$R51:$V51,19)</f>
        <v>0</v>
      </c>
      <c r="G53" s="4">
        <f>COUNTIF(Inskrivning!$L51:$P51,31)+COUNTIF(Inskrivning!$R51:$V51,31)</f>
        <v>0</v>
      </c>
      <c r="H53" s="4">
        <f>COUNTIF(Inskrivning!$L51:$P51,32)+COUNTIF(Inskrivning!$R51:$V51,32)</f>
        <v>0</v>
      </c>
      <c r="I53" s="4">
        <f>COUNTIF(Inskrivning!$L51:$P51,35)+COUNTIF(Inskrivning!$R51:$V51,35)</f>
        <v>0</v>
      </c>
      <c r="J53" s="4">
        <f>COUNTIF(Inskrivning!$L51:$P51,36)+COUNTIF(Inskrivning!$R51:$V51,36)</f>
        <v>0</v>
      </c>
      <c r="K53" s="4">
        <f>COUNTIF(Inskrivning!$L51:$P51,44)+COUNTIF(Inskrivning!$R51:$V51,44)</f>
        <v>0</v>
      </c>
      <c r="L53" s="4">
        <f>COUNTIF(Inskrivning!$L51:$P51,48)+COUNTIF(Inskrivning!$R51:$V51,48)</f>
        <v>0</v>
      </c>
      <c r="M53" s="4">
        <f>COUNTIF(Inskrivning!$L51:$P51,49)+COUNTIF(Inskrivning!$R51:$V51,49)</f>
        <v>0</v>
      </c>
      <c r="N53" s="4">
        <f>COUNTIF(Inskrivning!$L51:$P51,53)+COUNTIF(Inskrivning!$R51:$V51,53)</f>
        <v>0</v>
      </c>
      <c r="O53" s="4">
        <f>COUNTIF(Inskrivning!$L51:$P51,57)+COUNTIF(Inskrivning!$R51:$V51,57)</f>
        <v>0</v>
      </c>
      <c r="P53" s="4">
        <f>COUNTIF(Inskrivning!$L51:$P51,61)+COUNTIF(Inskrivning!$R51:$V51,61)</f>
        <v>0</v>
      </c>
      <c r="Q53" s="4">
        <f>COUNTIF(Inskrivning!$L51:$P51,66)+COUNTIF(Inskrivning!$R51:$V51,66)</f>
        <v>0</v>
      </c>
      <c r="R53" s="4">
        <f>COUNTIF(Inskrivning!$L51:$P51,70)+COUNTIF(Inskrivning!$R51:$V51,70)</f>
        <v>0</v>
      </c>
      <c r="S53" s="4">
        <f>COUNTIF(Inskrivning!$L51:$P51,74)+COUNTIF(Inskrivning!$R51:$V51,74)</f>
        <v>0</v>
      </c>
      <c r="T53" s="4">
        <f>COUNTIF(Inskrivning!$L51:$P51,83)+COUNTIF(Inskrivning!$R51:$V51,83)</f>
        <v>0</v>
      </c>
      <c r="U53" s="4">
        <f>COUNTIF(Inskrivning!$L51:$P51,87)+COUNTIF(Inskrivning!$R51:$V51,87)</f>
        <v>0</v>
      </c>
      <c r="V53" s="4">
        <f>COUNTIF(Inskrivning!$L51:$P51,100)+COUNTIF(Inskrivning!$R51:$V51,100)</f>
        <v>0</v>
      </c>
      <c r="W53" s="4">
        <f>SUM(Inskrivning!Y51)</f>
        <v>0</v>
      </c>
    </row>
    <row r="54" spans="1:23" ht="15" x14ac:dyDescent="0.25">
      <c r="A54" s="53" t="str">
        <f>Inskrivning!J49</f>
        <v/>
      </c>
      <c r="B54" s="35" t="str">
        <f>Inskrivning!K49</f>
        <v/>
      </c>
      <c r="C54" s="16">
        <f t="shared" si="1"/>
        <v>0</v>
      </c>
      <c r="E54" s="4">
        <f>COUNTIF(Inskrivning!$L49:$P49,15)+COUNTIF(Inskrivning!$R49:$V49,15)</f>
        <v>0</v>
      </c>
      <c r="F54" s="4">
        <f>COUNTIF(Inskrivning!$L49:$P49,19)+COUNTIF(Inskrivning!$R49:$V49,19)</f>
        <v>0</v>
      </c>
      <c r="G54" s="4">
        <f>COUNTIF(Inskrivning!$L49:$P49,31)+COUNTIF(Inskrivning!$R49:$V49,31)</f>
        <v>0</v>
      </c>
      <c r="H54" s="4">
        <f>COUNTIF(Inskrivning!$L49:$P49,32)+COUNTIF(Inskrivning!$R49:$V49,32)</f>
        <v>0</v>
      </c>
      <c r="I54" s="4">
        <f>COUNTIF(Inskrivning!$L49:$P49,35)+COUNTIF(Inskrivning!$R49:$V49,35)</f>
        <v>0</v>
      </c>
      <c r="J54" s="4">
        <f>COUNTIF(Inskrivning!$L49:$P49,36)+COUNTIF(Inskrivning!$R49:$V49,36)</f>
        <v>0</v>
      </c>
      <c r="K54" s="4">
        <f>COUNTIF(Inskrivning!$L49:$P49,44)+COUNTIF(Inskrivning!$R49:$V49,44)</f>
        <v>0</v>
      </c>
      <c r="L54" s="4">
        <f>COUNTIF(Inskrivning!$L49:$P49,48)+COUNTIF(Inskrivning!$R49:$V49,48)</f>
        <v>0</v>
      </c>
      <c r="M54" s="4">
        <f>COUNTIF(Inskrivning!$L49:$P49,49)+COUNTIF(Inskrivning!$R49:$V49,49)</f>
        <v>0</v>
      </c>
      <c r="N54" s="4">
        <f>COUNTIF(Inskrivning!$L49:$P49,53)+COUNTIF(Inskrivning!$R49:$V49,53)</f>
        <v>0</v>
      </c>
      <c r="O54" s="4">
        <f>COUNTIF(Inskrivning!$L49:$P49,57)+COUNTIF(Inskrivning!$R49:$V49,57)</f>
        <v>0</v>
      </c>
      <c r="P54" s="4">
        <f>COUNTIF(Inskrivning!$L49:$P49,61)+COUNTIF(Inskrivning!$R49:$V49,61)</f>
        <v>0</v>
      </c>
      <c r="Q54" s="4">
        <f>COUNTIF(Inskrivning!$L49:$P49,66)+COUNTIF(Inskrivning!$R49:$V49,66)</f>
        <v>0</v>
      </c>
      <c r="R54" s="4">
        <f>COUNTIF(Inskrivning!$L49:$P49,70)+COUNTIF(Inskrivning!$R49:$V49,70)</f>
        <v>0</v>
      </c>
      <c r="S54" s="4">
        <f>COUNTIF(Inskrivning!$L49:$P49,74)+COUNTIF(Inskrivning!$R49:$V49,74)</f>
        <v>0</v>
      </c>
      <c r="T54" s="4">
        <f>COUNTIF(Inskrivning!$L49:$P49,83)+COUNTIF(Inskrivning!$R49:$V49,83)</f>
        <v>0</v>
      </c>
      <c r="U54" s="4">
        <f>COUNTIF(Inskrivning!$L49:$P49,87)+COUNTIF(Inskrivning!$R49:$V49,87)</f>
        <v>0</v>
      </c>
      <c r="V54" s="4">
        <f>COUNTIF(Inskrivning!$L49:$P49,100)+COUNTIF(Inskrivning!$R49:$V49,100)</f>
        <v>0</v>
      </c>
      <c r="W54" s="4">
        <f>SUM(Inskrivning!Y49)</f>
        <v>0</v>
      </c>
    </row>
    <row r="55" spans="1:23" ht="15" x14ac:dyDescent="0.25">
      <c r="A55" s="53" t="str">
        <f>Inskrivning!J47</f>
        <v/>
      </c>
      <c r="B55" s="35" t="str">
        <f>Inskrivning!K47</f>
        <v/>
      </c>
      <c r="C55" s="16">
        <f t="shared" si="1"/>
        <v>0</v>
      </c>
      <c r="E55" s="4">
        <f>COUNTIF(Inskrivning!$L47:$P47,15)+COUNTIF(Inskrivning!$R47:$V47,15)</f>
        <v>0</v>
      </c>
      <c r="F55" s="4">
        <f>COUNTIF(Inskrivning!$L47:$P47,19)+COUNTIF(Inskrivning!$R47:$V47,19)</f>
        <v>0</v>
      </c>
      <c r="G55" s="4">
        <f>COUNTIF(Inskrivning!$L47:$P47,31)+COUNTIF(Inskrivning!$R47:$V47,31)</f>
        <v>0</v>
      </c>
      <c r="H55" s="4">
        <f>COUNTIF(Inskrivning!$L47:$P47,32)+COUNTIF(Inskrivning!$R47:$V47,32)</f>
        <v>0</v>
      </c>
      <c r="I55" s="4">
        <f>COUNTIF(Inskrivning!$L47:$P47,35)+COUNTIF(Inskrivning!$R47:$V47,35)</f>
        <v>0</v>
      </c>
      <c r="J55" s="4">
        <f>COUNTIF(Inskrivning!$L47:$P47,36)+COUNTIF(Inskrivning!$R47:$V47,36)</f>
        <v>0</v>
      </c>
      <c r="K55" s="4">
        <f>COUNTIF(Inskrivning!$L47:$P47,44)+COUNTIF(Inskrivning!$R47:$V47,44)</f>
        <v>0</v>
      </c>
      <c r="L55" s="4">
        <f>COUNTIF(Inskrivning!$L47:$P47,48)+COUNTIF(Inskrivning!$R47:$V47,48)</f>
        <v>0</v>
      </c>
      <c r="M55" s="4">
        <f>COUNTIF(Inskrivning!$L47:$P47,49)+COUNTIF(Inskrivning!$R47:$V47,49)</f>
        <v>0</v>
      </c>
      <c r="N55" s="4">
        <f>COUNTIF(Inskrivning!$L47:$P47,53)+COUNTIF(Inskrivning!$R47:$V47,53)</f>
        <v>0</v>
      </c>
      <c r="O55" s="4">
        <f>COUNTIF(Inskrivning!$L47:$P47,57)+COUNTIF(Inskrivning!$R47:$V47,57)</f>
        <v>0</v>
      </c>
      <c r="P55" s="4">
        <f>COUNTIF(Inskrivning!$L47:$P47,61)+COUNTIF(Inskrivning!$R47:$V47,61)</f>
        <v>0</v>
      </c>
      <c r="Q55" s="4">
        <f>COUNTIF(Inskrivning!$L47:$P47,66)+COUNTIF(Inskrivning!$R47:$V47,66)</f>
        <v>0</v>
      </c>
      <c r="R55" s="4">
        <f>COUNTIF(Inskrivning!$L47:$P47,70)+COUNTIF(Inskrivning!$R47:$V47,70)</f>
        <v>0</v>
      </c>
      <c r="S55" s="4">
        <f>COUNTIF(Inskrivning!$L47:$P47,74)+COUNTIF(Inskrivning!$R47:$V47,74)</f>
        <v>0</v>
      </c>
      <c r="T55" s="4">
        <f>COUNTIF(Inskrivning!$L47:$P47,83)+COUNTIF(Inskrivning!$R47:$V47,83)</f>
        <v>0</v>
      </c>
      <c r="U55" s="4">
        <f>COUNTIF(Inskrivning!$L47:$P47,87)+COUNTIF(Inskrivning!$R47:$V47,87)</f>
        <v>0</v>
      </c>
      <c r="V55" s="4">
        <f>COUNTIF(Inskrivning!$L47:$P47,100)+COUNTIF(Inskrivning!$R47:$V47,100)</f>
        <v>0</v>
      </c>
      <c r="W55" s="4">
        <f>SUM(Inskrivning!Y47)</f>
        <v>0</v>
      </c>
    </row>
    <row r="56" spans="1:23" ht="15" x14ac:dyDescent="0.25">
      <c r="A56" s="53" t="str">
        <f>Inskrivning!J46</f>
        <v/>
      </c>
      <c r="B56" s="35" t="str">
        <f>Inskrivning!K46</f>
        <v/>
      </c>
      <c r="C56" s="16">
        <f t="shared" si="1"/>
        <v>0</v>
      </c>
      <c r="E56" s="4">
        <f>COUNTIF(Inskrivning!$L46:$P46,15)+COUNTIF(Inskrivning!$R46:$V46,15)</f>
        <v>0</v>
      </c>
      <c r="F56" s="4">
        <f>COUNTIF(Inskrivning!$L46:$P46,19)+COUNTIF(Inskrivning!$R46:$V46,19)</f>
        <v>0</v>
      </c>
      <c r="G56" s="4">
        <f>COUNTIF(Inskrivning!$L46:$P46,31)+COUNTIF(Inskrivning!$R46:$V46,31)</f>
        <v>0</v>
      </c>
      <c r="H56" s="4">
        <f>COUNTIF(Inskrivning!$L46:$P46,32)+COUNTIF(Inskrivning!$R46:$V46,32)</f>
        <v>0</v>
      </c>
      <c r="I56" s="4">
        <f>COUNTIF(Inskrivning!$L46:$P46,35)+COUNTIF(Inskrivning!$R46:$V46,35)</f>
        <v>0</v>
      </c>
      <c r="J56" s="4">
        <f>COUNTIF(Inskrivning!$L46:$P46,36)+COUNTIF(Inskrivning!$R46:$V46,36)</f>
        <v>0</v>
      </c>
      <c r="K56" s="4">
        <f>COUNTIF(Inskrivning!$L46:$P46,44)+COUNTIF(Inskrivning!$R46:$V46,44)</f>
        <v>0</v>
      </c>
      <c r="L56" s="4">
        <f>COUNTIF(Inskrivning!$L46:$P46,48)+COUNTIF(Inskrivning!$R46:$V46,48)</f>
        <v>0</v>
      </c>
      <c r="M56" s="4">
        <f>COUNTIF(Inskrivning!$L46:$P46,49)+COUNTIF(Inskrivning!$R46:$V46,49)</f>
        <v>0</v>
      </c>
      <c r="N56" s="4">
        <f>COUNTIF(Inskrivning!$L46:$P46,53)+COUNTIF(Inskrivning!$R46:$V46,53)</f>
        <v>0</v>
      </c>
      <c r="O56" s="4">
        <f>COUNTIF(Inskrivning!$L46:$P46,57)+COUNTIF(Inskrivning!$R46:$V46,57)</f>
        <v>0</v>
      </c>
      <c r="P56" s="4">
        <f>COUNTIF(Inskrivning!$L46:$P46,61)+COUNTIF(Inskrivning!$R46:$V46,61)</f>
        <v>0</v>
      </c>
      <c r="Q56" s="4">
        <f>COUNTIF(Inskrivning!$L46:$P46,66)+COUNTIF(Inskrivning!$R46:$V46,66)</f>
        <v>0</v>
      </c>
      <c r="R56" s="4">
        <f>COUNTIF(Inskrivning!$L46:$P46,70)+COUNTIF(Inskrivning!$R46:$V46,70)</f>
        <v>0</v>
      </c>
      <c r="S56" s="4">
        <f>COUNTIF(Inskrivning!$L46:$P46,74)+COUNTIF(Inskrivning!$R46:$V46,74)</f>
        <v>0</v>
      </c>
      <c r="T56" s="4">
        <f>COUNTIF(Inskrivning!$L46:$P46,83)+COUNTIF(Inskrivning!$R46:$V46,83)</f>
        <v>0</v>
      </c>
      <c r="U56" s="4">
        <f>COUNTIF(Inskrivning!$L46:$P46,87)+COUNTIF(Inskrivning!$R46:$V46,87)</f>
        <v>0</v>
      </c>
      <c r="V56" s="4">
        <f>COUNTIF(Inskrivning!$L46:$P46,100)+COUNTIF(Inskrivning!$R46:$V46,100)</f>
        <v>0</v>
      </c>
      <c r="W56" s="4">
        <f>SUM(Inskrivning!Y46)</f>
        <v>0</v>
      </c>
    </row>
    <row r="57" spans="1:23" ht="15" x14ac:dyDescent="0.25">
      <c r="A57" s="53" t="str">
        <f>Inskrivning!J45</f>
        <v/>
      </c>
      <c r="B57" s="35" t="str">
        <f>Inskrivning!K45</f>
        <v/>
      </c>
      <c r="C57" s="16">
        <f t="shared" si="1"/>
        <v>0</v>
      </c>
      <c r="E57" s="4">
        <f>COUNTIF(Inskrivning!$L45:$P45,15)+COUNTIF(Inskrivning!$R45:$V45,15)</f>
        <v>0</v>
      </c>
      <c r="F57" s="4">
        <f>COUNTIF(Inskrivning!$L45:$P45,19)+COUNTIF(Inskrivning!$R45:$V45,19)</f>
        <v>0</v>
      </c>
      <c r="G57" s="4">
        <f>COUNTIF(Inskrivning!$L45:$P45,31)+COUNTIF(Inskrivning!$R45:$V45,31)</f>
        <v>0</v>
      </c>
      <c r="H57" s="4">
        <f>COUNTIF(Inskrivning!$L45:$P45,32)+COUNTIF(Inskrivning!$R45:$V45,32)</f>
        <v>0</v>
      </c>
      <c r="I57" s="4">
        <f>COUNTIF(Inskrivning!$L45:$P45,35)+COUNTIF(Inskrivning!$R45:$V45,35)</f>
        <v>0</v>
      </c>
      <c r="J57" s="4">
        <f>COUNTIF(Inskrivning!$L45:$P45,36)+COUNTIF(Inskrivning!$R45:$V45,36)</f>
        <v>0</v>
      </c>
      <c r="K57" s="4">
        <f>COUNTIF(Inskrivning!$L45:$P45,44)+COUNTIF(Inskrivning!$R45:$V45,44)</f>
        <v>0</v>
      </c>
      <c r="L57" s="4">
        <f>COUNTIF(Inskrivning!$L45:$P45,48)+COUNTIF(Inskrivning!$R45:$V45,48)</f>
        <v>0</v>
      </c>
      <c r="M57" s="4">
        <f>COUNTIF(Inskrivning!$L45:$P45,49)+COUNTIF(Inskrivning!$R45:$V45,49)</f>
        <v>0</v>
      </c>
      <c r="N57" s="4">
        <f>COUNTIF(Inskrivning!$L45:$P45,53)+COUNTIF(Inskrivning!$R45:$V45,53)</f>
        <v>0</v>
      </c>
      <c r="O57" s="4">
        <f>COUNTIF(Inskrivning!$L45:$P45,57)+COUNTIF(Inskrivning!$R45:$V45,57)</f>
        <v>0</v>
      </c>
      <c r="P57" s="4">
        <f>COUNTIF(Inskrivning!$L45:$P45,61)+COUNTIF(Inskrivning!$R45:$V45,61)</f>
        <v>0</v>
      </c>
      <c r="Q57" s="4">
        <f>COUNTIF(Inskrivning!$L45:$P45,66)+COUNTIF(Inskrivning!$R45:$V45,66)</f>
        <v>0</v>
      </c>
      <c r="R57" s="4">
        <f>COUNTIF(Inskrivning!$L45:$P45,70)+COUNTIF(Inskrivning!$R45:$V45,70)</f>
        <v>0</v>
      </c>
      <c r="S57" s="4">
        <f>COUNTIF(Inskrivning!$L45:$P45,74)+COUNTIF(Inskrivning!$R45:$V45,74)</f>
        <v>0</v>
      </c>
      <c r="T57" s="4">
        <f>COUNTIF(Inskrivning!$L45:$P45,83)+COUNTIF(Inskrivning!$R45:$V45,83)</f>
        <v>0</v>
      </c>
      <c r="U57" s="4">
        <f>COUNTIF(Inskrivning!$L45:$P45,87)+COUNTIF(Inskrivning!$R45:$V45,87)</f>
        <v>0</v>
      </c>
      <c r="V57" s="4">
        <f>COUNTIF(Inskrivning!$L45:$P45,100)+COUNTIF(Inskrivning!$R45:$V45,100)</f>
        <v>0</v>
      </c>
      <c r="W57" s="4">
        <f>SUM(Inskrivning!Y45)</f>
        <v>0</v>
      </c>
    </row>
    <row r="58" spans="1:23" ht="15" x14ac:dyDescent="0.25">
      <c r="A58" s="53" t="str">
        <f>Inskrivning!J44</f>
        <v/>
      </c>
      <c r="B58" s="35" t="str">
        <f>Inskrivning!K44</f>
        <v/>
      </c>
      <c r="C58" s="16">
        <f t="shared" si="1"/>
        <v>0</v>
      </c>
      <c r="E58" s="4">
        <f>COUNTIF(Inskrivning!$L44:$P44,15)+COUNTIF(Inskrivning!$R44:$V44,15)</f>
        <v>0</v>
      </c>
      <c r="F58" s="4">
        <f>COUNTIF(Inskrivning!$L44:$P44,19)+COUNTIF(Inskrivning!$R44:$V44,19)</f>
        <v>0</v>
      </c>
      <c r="G58" s="4">
        <f>COUNTIF(Inskrivning!$L44:$P44,31)+COUNTIF(Inskrivning!$R44:$V44,31)</f>
        <v>0</v>
      </c>
      <c r="H58" s="4">
        <f>COUNTIF(Inskrivning!$L44:$P44,32)+COUNTIF(Inskrivning!$R44:$V44,32)</f>
        <v>0</v>
      </c>
      <c r="I58" s="4">
        <f>COUNTIF(Inskrivning!$L44:$P44,35)+COUNTIF(Inskrivning!$R44:$V44,35)</f>
        <v>0</v>
      </c>
      <c r="J58" s="4">
        <f>COUNTIF(Inskrivning!$L44:$P44,36)+COUNTIF(Inskrivning!$R44:$V44,36)</f>
        <v>0</v>
      </c>
      <c r="K58" s="4">
        <f>COUNTIF(Inskrivning!$L44:$P44,44)+COUNTIF(Inskrivning!$R44:$V44,44)</f>
        <v>0</v>
      </c>
      <c r="L58" s="4">
        <f>COUNTIF(Inskrivning!$L44:$P44,48)+COUNTIF(Inskrivning!$R44:$V44,48)</f>
        <v>0</v>
      </c>
      <c r="M58" s="4">
        <f>COUNTIF(Inskrivning!$L44:$P44,49)+COUNTIF(Inskrivning!$R44:$V44,49)</f>
        <v>0</v>
      </c>
      <c r="N58" s="4">
        <f>COUNTIF(Inskrivning!$L44:$P44,53)+COUNTIF(Inskrivning!$R44:$V44,53)</f>
        <v>0</v>
      </c>
      <c r="O58" s="4">
        <f>COUNTIF(Inskrivning!$L44:$P44,57)+COUNTIF(Inskrivning!$R44:$V44,57)</f>
        <v>0</v>
      </c>
      <c r="P58" s="4">
        <f>COUNTIF(Inskrivning!$L44:$P44,61)+COUNTIF(Inskrivning!$R44:$V44,61)</f>
        <v>0</v>
      </c>
      <c r="Q58" s="4">
        <f>COUNTIF(Inskrivning!$L44:$P44,66)+COUNTIF(Inskrivning!$R44:$V44,66)</f>
        <v>0</v>
      </c>
      <c r="R58" s="4">
        <f>COUNTIF(Inskrivning!$L44:$P44,70)+COUNTIF(Inskrivning!$R44:$V44,70)</f>
        <v>0</v>
      </c>
      <c r="S58" s="4">
        <f>COUNTIF(Inskrivning!$L44:$P44,74)+COUNTIF(Inskrivning!$R44:$V44,74)</f>
        <v>0</v>
      </c>
      <c r="T58" s="4">
        <f>COUNTIF(Inskrivning!$L44:$P44,83)+COUNTIF(Inskrivning!$R44:$V44,83)</f>
        <v>0</v>
      </c>
      <c r="U58" s="4">
        <f>COUNTIF(Inskrivning!$L44:$P44,87)+COUNTIF(Inskrivning!$R44:$V44,87)</f>
        <v>0</v>
      </c>
      <c r="V58" s="4">
        <f>COUNTIF(Inskrivning!$L44:$P44,100)+COUNTIF(Inskrivning!$R44:$V44,100)</f>
        <v>0</v>
      </c>
      <c r="W58" s="4">
        <f>SUM(Inskrivning!Y44)</f>
        <v>0</v>
      </c>
    </row>
    <row r="59" spans="1:23" ht="15" x14ac:dyDescent="0.25">
      <c r="A59" s="53" t="str">
        <f>Inskrivning!J43</f>
        <v/>
      </c>
      <c r="B59" s="35" t="str">
        <f>Inskrivning!K43</f>
        <v/>
      </c>
      <c r="C59" s="16">
        <f t="shared" si="1"/>
        <v>0</v>
      </c>
      <c r="E59" s="4">
        <f>COUNTIF(Inskrivning!$L43:$P43,15)+COUNTIF(Inskrivning!$R43:$V43,15)</f>
        <v>0</v>
      </c>
      <c r="F59" s="4">
        <f>COUNTIF(Inskrivning!$L43:$P43,19)+COUNTIF(Inskrivning!$R43:$V43,19)</f>
        <v>0</v>
      </c>
      <c r="G59" s="4">
        <f>COUNTIF(Inskrivning!$L43:$P43,31)+COUNTIF(Inskrivning!$R43:$V43,31)</f>
        <v>0</v>
      </c>
      <c r="H59" s="4">
        <f>COUNTIF(Inskrivning!$L43:$P43,32)+COUNTIF(Inskrivning!$R43:$V43,32)</f>
        <v>0</v>
      </c>
      <c r="I59" s="4">
        <f>COUNTIF(Inskrivning!$L43:$P43,35)+COUNTIF(Inskrivning!$R43:$V43,35)</f>
        <v>0</v>
      </c>
      <c r="J59" s="4">
        <f>COUNTIF(Inskrivning!$L43:$P43,36)+COUNTIF(Inskrivning!$R43:$V43,36)</f>
        <v>0</v>
      </c>
      <c r="K59" s="4">
        <f>COUNTIF(Inskrivning!$L43:$P43,44)+COUNTIF(Inskrivning!$R43:$V43,44)</f>
        <v>0</v>
      </c>
      <c r="L59" s="4">
        <f>COUNTIF(Inskrivning!$L43:$P43,48)+COUNTIF(Inskrivning!$R43:$V43,48)</f>
        <v>0</v>
      </c>
      <c r="M59" s="4">
        <f>COUNTIF(Inskrivning!$L43:$P43,49)+COUNTIF(Inskrivning!$R43:$V43,49)</f>
        <v>0</v>
      </c>
      <c r="N59" s="4">
        <f>COUNTIF(Inskrivning!$L43:$P43,53)+COUNTIF(Inskrivning!$R43:$V43,53)</f>
        <v>0</v>
      </c>
      <c r="O59" s="4">
        <f>COUNTIF(Inskrivning!$L43:$P43,57)+COUNTIF(Inskrivning!$R43:$V43,57)</f>
        <v>0</v>
      </c>
      <c r="P59" s="4">
        <f>COUNTIF(Inskrivning!$L43:$P43,61)+COUNTIF(Inskrivning!$R43:$V43,61)</f>
        <v>0</v>
      </c>
      <c r="Q59" s="4">
        <f>COUNTIF(Inskrivning!$L43:$P43,66)+COUNTIF(Inskrivning!$R43:$V43,66)</f>
        <v>0</v>
      </c>
      <c r="R59" s="4">
        <f>COUNTIF(Inskrivning!$L43:$P43,70)+COUNTIF(Inskrivning!$R43:$V43,70)</f>
        <v>0</v>
      </c>
      <c r="S59" s="4">
        <f>COUNTIF(Inskrivning!$L43:$P43,74)+COUNTIF(Inskrivning!$R43:$V43,74)</f>
        <v>0</v>
      </c>
      <c r="T59" s="4">
        <f>COUNTIF(Inskrivning!$L43:$P43,83)+COUNTIF(Inskrivning!$R43:$V43,83)</f>
        <v>0</v>
      </c>
      <c r="U59" s="4">
        <f>COUNTIF(Inskrivning!$L43:$P43,87)+COUNTIF(Inskrivning!$R43:$V43,87)</f>
        <v>0</v>
      </c>
      <c r="V59" s="4">
        <f>COUNTIF(Inskrivning!$L43:$P43,100)+COUNTIF(Inskrivning!$R43:$V43,100)</f>
        <v>0</v>
      </c>
      <c r="W59" s="4">
        <f>SUM(Inskrivning!Y43)</f>
        <v>0</v>
      </c>
    </row>
    <row r="60" spans="1:23" ht="15" x14ac:dyDescent="0.25">
      <c r="A60" s="53" t="str">
        <f>Inskrivning!J40</f>
        <v/>
      </c>
      <c r="B60" s="35" t="str">
        <f>Inskrivning!K40</f>
        <v/>
      </c>
      <c r="C60" s="16">
        <f t="shared" si="1"/>
        <v>0</v>
      </c>
      <c r="E60" s="4">
        <f>COUNTIF(Inskrivning!$L40:$P40,15)+COUNTIF(Inskrivning!$R40:$V40,15)</f>
        <v>0</v>
      </c>
      <c r="F60" s="4">
        <f>COUNTIF(Inskrivning!$L40:$P40,19)+COUNTIF(Inskrivning!$R40:$V40,19)</f>
        <v>0</v>
      </c>
      <c r="G60" s="4">
        <f>COUNTIF(Inskrivning!$L40:$P40,31)+COUNTIF(Inskrivning!$R40:$V40,31)</f>
        <v>0</v>
      </c>
      <c r="H60" s="4">
        <f>COUNTIF(Inskrivning!$L40:$P40,32)+COUNTIF(Inskrivning!$R40:$V40,32)</f>
        <v>0</v>
      </c>
      <c r="I60" s="4">
        <f>COUNTIF(Inskrivning!$L40:$P40,35)+COUNTIF(Inskrivning!$R40:$V40,35)</f>
        <v>0</v>
      </c>
      <c r="J60" s="4">
        <f>COUNTIF(Inskrivning!$L40:$P40,36)+COUNTIF(Inskrivning!$R40:$V40,36)</f>
        <v>0</v>
      </c>
      <c r="K60" s="4">
        <f>COUNTIF(Inskrivning!$L40:$P40,44)+COUNTIF(Inskrivning!$R40:$V40,44)</f>
        <v>0</v>
      </c>
      <c r="L60" s="4">
        <f>COUNTIF(Inskrivning!$L40:$P40,48)+COUNTIF(Inskrivning!$R40:$V40,48)</f>
        <v>0</v>
      </c>
      <c r="M60" s="4">
        <f>COUNTIF(Inskrivning!$L40:$P40,49)+COUNTIF(Inskrivning!$R40:$V40,49)</f>
        <v>0</v>
      </c>
      <c r="N60" s="4">
        <f>COUNTIF(Inskrivning!$L40:$P40,53)+COUNTIF(Inskrivning!$R40:$V40,53)</f>
        <v>0</v>
      </c>
      <c r="O60" s="4">
        <f>COUNTIF(Inskrivning!$L40:$P40,57)+COUNTIF(Inskrivning!$R40:$V40,57)</f>
        <v>0</v>
      </c>
      <c r="P60" s="4">
        <f>COUNTIF(Inskrivning!$L40:$P40,61)+COUNTIF(Inskrivning!$R40:$V40,61)</f>
        <v>0</v>
      </c>
      <c r="Q60" s="4">
        <f>COUNTIF(Inskrivning!$L40:$P40,66)+COUNTIF(Inskrivning!$R40:$V40,66)</f>
        <v>0</v>
      </c>
      <c r="R60" s="4">
        <f>COUNTIF(Inskrivning!$L40:$P40,70)+COUNTIF(Inskrivning!$R40:$V40,70)</f>
        <v>0</v>
      </c>
      <c r="S60" s="4">
        <f>COUNTIF(Inskrivning!$L40:$P40,74)+COUNTIF(Inskrivning!$R40:$V40,74)</f>
        <v>0</v>
      </c>
      <c r="T60" s="4">
        <f>COUNTIF(Inskrivning!$L40:$P40,83)+COUNTIF(Inskrivning!$R40:$V40,83)</f>
        <v>0</v>
      </c>
      <c r="U60" s="4">
        <f>COUNTIF(Inskrivning!$L40:$P40,87)+COUNTIF(Inskrivning!$R40:$V40,87)</f>
        <v>0</v>
      </c>
      <c r="V60" s="4">
        <f>COUNTIF(Inskrivning!$L40:$P40,100)+COUNTIF(Inskrivning!$R40:$V40,100)</f>
        <v>0</v>
      </c>
      <c r="W60" s="4">
        <f>SUM(Inskrivning!Y40)</f>
        <v>0</v>
      </c>
    </row>
    <row r="61" spans="1:23" ht="15" x14ac:dyDescent="0.25">
      <c r="A61" s="53" t="str">
        <f>Inskrivning!J39</f>
        <v/>
      </c>
      <c r="B61" s="35" t="str">
        <f>Inskrivning!K39</f>
        <v/>
      </c>
      <c r="C61" s="16">
        <f t="shared" si="1"/>
        <v>0</v>
      </c>
      <c r="E61" s="4">
        <f>COUNTIF(Inskrivning!$L39:$P39,15)+COUNTIF(Inskrivning!$R39:$V39,15)</f>
        <v>0</v>
      </c>
      <c r="F61" s="4">
        <f>COUNTIF(Inskrivning!$L39:$P39,19)+COUNTIF(Inskrivning!$R39:$V39,19)</f>
        <v>0</v>
      </c>
      <c r="G61" s="4">
        <f>COUNTIF(Inskrivning!$L39:$P39,31)+COUNTIF(Inskrivning!$R39:$V39,31)</f>
        <v>0</v>
      </c>
      <c r="H61" s="4">
        <f>COUNTIF(Inskrivning!$L39:$P39,32)+COUNTIF(Inskrivning!$R39:$V39,32)</f>
        <v>0</v>
      </c>
      <c r="I61" s="4">
        <f>COUNTIF(Inskrivning!$L39:$P39,35)+COUNTIF(Inskrivning!$R39:$V39,35)</f>
        <v>0</v>
      </c>
      <c r="J61" s="4">
        <f>COUNTIF(Inskrivning!$L39:$P39,36)+COUNTIF(Inskrivning!$R39:$V39,36)</f>
        <v>0</v>
      </c>
      <c r="K61" s="4">
        <f>COUNTIF(Inskrivning!$L39:$P39,44)+COUNTIF(Inskrivning!$R39:$V39,44)</f>
        <v>0</v>
      </c>
      <c r="L61" s="4">
        <f>COUNTIF(Inskrivning!$L39:$P39,48)+COUNTIF(Inskrivning!$R39:$V39,48)</f>
        <v>0</v>
      </c>
      <c r="M61" s="4">
        <f>COUNTIF(Inskrivning!$L39:$P39,49)+COUNTIF(Inskrivning!$R39:$V39,49)</f>
        <v>0</v>
      </c>
      <c r="N61" s="4">
        <f>COUNTIF(Inskrivning!$L39:$P39,53)+COUNTIF(Inskrivning!$R39:$V39,53)</f>
        <v>0</v>
      </c>
      <c r="O61" s="4">
        <f>COUNTIF(Inskrivning!$L39:$P39,57)+COUNTIF(Inskrivning!$R39:$V39,57)</f>
        <v>0</v>
      </c>
      <c r="P61" s="4">
        <f>COUNTIF(Inskrivning!$L39:$P39,61)+COUNTIF(Inskrivning!$R39:$V39,61)</f>
        <v>0</v>
      </c>
      <c r="Q61" s="4">
        <f>COUNTIF(Inskrivning!$L39:$P39,66)+COUNTIF(Inskrivning!$R39:$V39,66)</f>
        <v>0</v>
      </c>
      <c r="R61" s="4">
        <f>COUNTIF(Inskrivning!$L39:$P39,70)+COUNTIF(Inskrivning!$R39:$V39,70)</f>
        <v>0</v>
      </c>
      <c r="S61" s="4">
        <f>COUNTIF(Inskrivning!$L39:$P39,74)+COUNTIF(Inskrivning!$R39:$V39,74)</f>
        <v>0</v>
      </c>
      <c r="T61" s="4">
        <f>COUNTIF(Inskrivning!$L39:$P39,83)+COUNTIF(Inskrivning!$R39:$V39,83)</f>
        <v>0</v>
      </c>
      <c r="U61" s="4">
        <f>COUNTIF(Inskrivning!$L39:$P39,87)+COUNTIF(Inskrivning!$R39:$V39,87)</f>
        <v>0</v>
      </c>
      <c r="V61" s="4">
        <f>COUNTIF(Inskrivning!$L39:$P39,100)+COUNTIF(Inskrivning!$R39:$V39,100)</f>
        <v>0</v>
      </c>
      <c r="W61" s="4">
        <f>SUM(Inskrivning!Y39)</f>
        <v>0</v>
      </c>
    </row>
    <row r="62" spans="1:23" ht="15" x14ac:dyDescent="0.25">
      <c r="A62" s="53" t="str">
        <f>Inskrivning!J36</f>
        <v/>
      </c>
      <c r="B62" s="35" t="str">
        <f>Inskrivning!K36</f>
        <v/>
      </c>
      <c r="C62" s="16">
        <f t="shared" si="1"/>
        <v>0</v>
      </c>
      <c r="E62" s="4">
        <f>COUNTIF(Inskrivning!$L36:$P36,15)+COUNTIF(Inskrivning!$R36:$V36,15)</f>
        <v>0</v>
      </c>
      <c r="F62" s="4">
        <f>COUNTIF(Inskrivning!$L36:$P36,19)+COUNTIF(Inskrivning!$R36:$V36,19)</f>
        <v>0</v>
      </c>
      <c r="G62" s="4">
        <f>COUNTIF(Inskrivning!$L36:$P36,31)+COUNTIF(Inskrivning!$R36:$V36,31)</f>
        <v>0</v>
      </c>
      <c r="H62" s="4">
        <f>COUNTIF(Inskrivning!$L36:$P36,32)+COUNTIF(Inskrivning!$R36:$V36,32)</f>
        <v>0</v>
      </c>
      <c r="I62" s="4">
        <f>COUNTIF(Inskrivning!$L36:$P36,35)+COUNTIF(Inskrivning!$R36:$V36,35)</f>
        <v>0</v>
      </c>
      <c r="J62" s="4">
        <f>COUNTIF(Inskrivning!$L36:$P36,36)+COUNTIF(Inskrivning!$R36:$V36,36)</f>
        <v>0</v>
      </c>
      <c r="K62" s="4">
        <f>COUNTIF(Inskrivning!$L36:$P36,44)+COUNTIF(Inskrivning!$R36:$V36,44)</f>
        <v>0</v>
      </c>
      <c r="L62" s="4">
        <f>COUNTIF(Inskrivning!$L36:$P36,48)+COUNTIF(Inskrivning!$R36:$V36,48)</f>
        <v>0</v>
      </c>
      <c r="M62" s="4">
        <f>COUNTIF(Inskrivning!$L36:$P36,49)+COUNTIF(Inskrivning!$R36:$V36,49)</f>
        <v>0</v>
      </c>
      <c r="N62" s="4">
        <f>COUNTIF(Inskrivning!$L36:$P36,53)+COUNTIF(Inskrivning!$R36:$V36,53)</f>
        <v>0</v>
      </c>
      <c r="O62" s="4">
        <f>COUNTIF(Inskrivning!$L36:$P36,57)+COUNTIF(Inskrivning!$R36:$V36,57)</f>
        <v>0</v>
      </c>
      <c r="P62" s="4">
        <f>COUNTIF(Inskrivning!$L36:$P36,61)+COUNTIF(Inskrivning!$R36:$V36,61)</f>
        <v>0</v>
      </c>
      <c r="Q62" s="4">
        <f>COUNTIF(Inskrivning!$L36:$P36,66)+COUNTIF(Inskrivning!$R36:$V36,66)</f>
        <v>0</v>
      </c>
      <c r="R62" s="4">
        <f>COUNTIF(Inskrivning!$L36:$P36,70)+COUNTIF(Inskrivning!$R36:$V36,70)</f>
        <v>0</v>
      </c>
      <c r="S62" s="4">
        <f>COUNTIF(Inskrivning!$L36:$P36,74)+COUNTIF(Inskrivning!$R36:$V36,74)</f>
        <v>0</v>
      </c>
      <c r="T62" s="4">
        <f>COUNTIF(Inskrivning!$L36:$P36,83)+COUNTIF(Inskrivning!$R36:$V36,83)</f>
        <v>0</v>
      </c>
      <c r="U62" s="4">
        <f>COUNTIF(Inskrivning!$L36:$P36,87)+COUNTIF(Inskrivning!$R36:$V36,87)</f>
        <v>0</v>
      </c>
      <c r="V62" s="4">
        <f>COUNTIF(Inskrivning!$L36:$P36,100)+COUNTIF(Inskrivning!$R36:$V36,100)</f>
        <v>0</v>
      </c>
      <c r="W62" s="4">
        <f>SUM(Inskrivning!Y36)</f>
        <v>0</v>
      </c>
    </row>
    <row r="63" spans="1:23" ht="15" x14ac:dyDescent="0.25">
      <c r="A63" s="53" t="str">
        <f>Inskrivning!J35</f>
        <v/>
      </c>
      <c r="B63" s="35" t="str">
        <f>Inskrivning!K35</f>
        <v/>
      </c>
      <c r="C63" s="16">
        <f t="shared" si="1"/>
        <v>0</v>
      </c>
      <c r="E63" s="4">
        <f>COUNTIF(Inskrivning!$L35:$P35,15)+COUNTIF(Inskrivning!$R35:$V35,15)</f>
        <v>0</v>
      </c>
      <c r="F63" s="4">
        <f>COUNTIF(Inskrivning!$L35:$P35,19)+COUNTIF(Inskrivning!$R35:$V35,19)</f>
        <v>0</v>
      </c>
      <c r="G63" s="4">
        <f>COUNTIF(Inskrivning!$L35:$P35,31)+COUNTIF(Inskrivning!$R35:$V35,31)</f>
        <v>0</v>
      </c>
      <c r="H63" s="4">
        <f>COUNTIF(Inskrivning!$L35:$P35,32)+COUNTIF(Inskrivning!$R35:$V35,32)</f>
        <v>0</v>
      </c>
      <c r="I63" s="4">
        <f>COUNTIF(Inskrivning!$L35:$P35,35)+COUNTIF(Inskrivning!$R35:$V35,35)</f>
        <v>0</v>
      </c>
      <c r="J63" s="4">
        <f>COUNTIF(Inskrivning!$L35:$P35,36)+COUNTIF(Inskrivning!$R35:$V35,36)</f>
        <v>0</v>
      </c>
      <c r="K63" s="4">
        <f>COUNTIF(Inskrivning!$L35:$P35,44)+COUNTIF(Inskrivning!$R35:$V35,44)</f>
        <v>0</v>
      </c>
      <c r="L63" s="4">
        <f>COUNTIF(Inskrivning!$L35:$P35,48)+COUNTIF(Inskrivning!$R35:$V35,48)</f>
        <v>0</v>
      </c>
      <c r="M63" s="4">
        <f>COUNTIF(Inskrivning!$L35:$P35,49)+COUNTIF(Inskrivning!$R35:$V35,49)</f>
        <v>0</v>
      </c>
      <c r="N63" s="4">
        <f>COUNTIF(Inskrivning!$L35:$P35,53)+COUNTIF(Inskrivning!$R35:$V35,53)</f>
        <v>0</v>
      </c>
      <c r="O63" s="4">
        <f>COUNTIF(Inskrivning!$L35:$P35,57)+COUNTIF(Inskrivning!$R35:$V35,57)</f>
        <v>0</v>
      </c>
      <c r="P63" s="4">
        <f>COUNTIF(Inskrivning!$L35:$P35,61)+COUNTIF(Inskrivning!$R35:$V35,61)</f>
        <v>0</v>
      </c>
      <c r="Q63" s="4">
        <f>COUNTIF(Inskrivning!$L35:$P35,66)+COUNTIF(Inskrivning!$R35:$V35,66)</f>
        <v>0</v>
      </c>
      <c r="R63" s="4">
        <f>COUNTIF(Inskrivning!$L35:$P35,70)+COUNTIF(Inskrivning!$R35:$V35,70)</f>
        <v>0</v>
      </c>
      <c r="S63" s="4">
        <f>COUNTIF(Inskrivning!$L35:$P35,74)+COUNTIF(Inskrivning!$R35:$V35,74)</f>
        <v>0</v>
      </c>
      <c r="T63" s="4">
        <f>COUNTIF(Inskrivning!$L35:$P35,83)+COUNTIF(Inskrivning!$R35:$V35,83)</f>
        <v>0</v>
      </c>
      <c r="U63" s="4">
        <f>COUNTIF(Inskrivning!$L35:$P35,87)+COUNTIF(Inskrivning!$R35:$V35,87)</f>
        <v>0</v>
      </c>
      <c r="V63" s="4">
        <f>COUNTIF(Inskrivning!$L35:$P35,100)+COUNTIF(Inskrivning!$R35:$V35,100)</f>
        <v>0</v>
      </c>
      <c r="W63" s="4">
        <f>SUM(Inskrivning!Y35)</f>
        <v>0</v>
      </c>
    </row>
    <row r="64" spans="1:23" ht="15" x14ac:dyDescent="0.25">
      <c r="A64" s="53" t="str">
        <f>Inskrivning!J33</f>
        <v/>
      </c>
      <c r="B64" s="35" t="str">
        <f>Inskrivning!K33</f>
        <v/>
      </c>
      <c r="C64" s="16">
        <f t="shared" si="1"/>
        <v>0</v>
      </c>
      <c r="E64" s="4">
        <f>COUNTIF(Inskrivning!$L33:$P33,15)+COUNTIF(Inskrivning!$R33:$V33,15)</f>
        <v>0</v>
      </c>
      <c r="F64" s="4">
        <f>COUNTIF(Inskrivning!$L33:$P33,19)+COUNTIF(Inskrivning!$R33:$V33,19)</f>
        <v>0</v>
      </c>
      <c r="G64" s="4">
        <f>COUNTIF(Inskrivning!$L33:$P33,31)+COUNTIF(Inskrivning!$R33:$V33,31)</f>
        <v>0</v>
      </c>
      <c r="H64" s="4">
        <f>COUNTIF(Inskrivning!$L33:$P33,32)+COUNTIF(Inskrivning!$R33:$V33,32)</f>
        <v>0</v>
      </c>
      <c r="I64" s="4">
        <f>COUNTIF(Inskrivning!$L33:$P33,35)+COUNTIF(Inskrivning!$R33:$V33,35)</f>
        <v>0</v>
      </c>
      <c r="J64" s="4">
        <f>COUNTIF(Inskrivning!$L33:$P33,36)+COUNTIF(Inskrivning!$R33:$V33,36)</f>
        <v>0</v>
      </c>
      <c r="K64" s="4">
        <f>COUNTIF(Inskrivning!$L33:$P33,44)+COUNTIF(Inskrivning!$R33:$V33,44)</f>
        <v>0</v>
      </c>
      <c r="L64" s="4">
        <f>COUNTIF(Inskrivning!$L33:$P33,48)+COUNTIF(Inskrivning!$R33:$V33,48)</f>
        <v>0</v>
      </c>
      <c r="M64" s="4">
        <f>COUNTIF(Inskrivning!$L33:$P33,49)+COUNTIF(Inskrivning!$R33:$V33,49)</f>
        <v>0</v>
      </c>
      <c r="N64" s="4">
        <f>COUNTIF(Inskrivning!$L33:$P33,53)+COUNTIF(Inskrivning!$R33:$V33,53)</f>
        <v>0</v>
      </c>
      <c r="O64" s="4">
        <f>COUNTIF(Inskrivning!$L33:$P33,57)+COUNTIF(Inskrivning!$R33:$V33,57)</f>
        <v>0</v>
      </c>
      <c r="P64" s="4">
        <f>COUNTIF(Inskrivning!$L33:$P33,61)+COUNTIF(Inskrivning!$R33:$V33,61)</f>
        <v>0</v>
      </c>
      <c r="Q64" s="4">
        <f>COUNTIF(Inskrivning!$L33:$P33,66)+COUNTIF(Inskrivning!$R33:$V33,66)</f>
        <v>0</v>
      </c>
      <c r="R64" s="4">
        <f>COUNTIF(Inskrivning!$L33:$P33,70)+COUNTIF(Inskrivning!$R33:$V33,70)</f>
        <v>0</v>
      </c>
      <c r="S64" s="4">
        <f>COUNTIF(Inskrivning!$L33:$P33,74)+COUNTIF(Inskrivning!$R33:$V33,74)</f>
        <v>0</v>
      </c>
      <c r="T64" s="4">
        <f>COUNTIF(Inskrivning!$L33:$P33,83)+COUNTIF(Inskrivning!$R33:$V33,83)</f>
        <v>0</v>
      </c>
      <c r="U64" s="4">
        <f>COUNTIF(Inskrivning!$L33:$P33,87)+COUNTIF(Inskrivning!$R33:$V33,87)</f>
        <v>0</v>
      </c>
      <c r="V64" s="4">
        <f>COUNTIF(Inskrivning!$L33:$P33,100)+COUNTIF(Inskrivning!$R33:$V33,100)</f>
        <v>0</v>
      </c>
      <c r="W64" s="4">
        <f>SUM(Inskrivning!Y33)</f>
        <v>0</v>
      </c>
    </row>
    <row r="65" spans="1:23" ht="15" x14ac:dyDescent="0.25">
      <c r="A65" s="53" t="str">
        <f>Inskrivning!J32</f>
        <v/>
      </c>
      <c r="B65" s="35" t="str">
        <f>Inskrivning!K32</f>
        <v/>
      </c>
      <c r="C65" s="16">
        <f t="shared" si="1"/>
        <v>0</v>
      </c>
      <c r="E65" s="4">
        <f>COUNTIF(Inskrivning!$L32:$P32,15)+COUNTIF(Inskrivning!$R32:$V32,15)</f>
        <v>0</v>
      </c>
      <c r="F65" s="4">
        <f>COUNTIF(Inskrivning!$L32:$P32,19)+COUNTIF(Inskrivning!$R32:$V32,19)</f>
        <v>0</v>
      </c>
      <c r="G65" s="4">
        <f>COUNTIF(Inskrivning!$L32:$P32,31)+COUNTIF(Inskrivning!$R32:$V32,31)</f>
        <v>0</v>
      </c>
      <c r="H65" s="4">
        <f>COUNTIF(Inskrivning!$L32:$P32,32)+COUNTIF(Inskrivning!$R32:$V32,32)</f>
        <v>0</v>
      </c>
      <c r="I65" s="4">
        <f>COUNTIF(Inskrivning!$L32:$P32,35)+COUNTIF(Inskrivning!$R32:$V32,35)</f>
        <v>0</v>
      </c>
      <c r="J65" s="4">
        <f>COUNTIF(Inskrivning!$L32:$P32,36)+COUNTIF(Inskrivning!$R32:$V32,36)</f>
        <v>0</v>
      </c>
      <c r="K65" s="4">
        <f>COUNTIF(Inskrivning!$L32:$P32,44)+COUNTIF(Inskrivning!$R32:$V32,44)</f>
        <v>0</v>
      </c>
      <c r="L65" s="4">
        <f>COUNTIF(Inskrivning!$L32:$P32,48)+COUNTIF(Inskrivning!$R32:$V32,48)</f>
        <v>0</v>
      </c>
      <c r="M65" s="4">
        <f>COUNTIF(Inskrivning!$L32:$P32,49)+COUNTIF(Inskrivning!$R32:$V32,49)</f>
        <v>0</v>
      </c>
      <c r="N65" s="4">
        <f>COUNTIF(Inskrivning!$L32:$P32,53)+COUNTIF(Inskrivning!$R32:$V32,53)</f>
        <v>0</v>
      </c>
      <c r="O65" s="4">
        <f>COUNTIF(Inskrivning!$L32:$P32,57)+COUNTIF(Inskrivning!$R32:$V32,57)</f>
        <v>0</v>
      </c>
      <c r="P65" s="4">
        <f>COUNTIF(Inskrivning!$L32:$P32,61)+COUNTIF(Inskrivning!$R32:$V32,61)</f>
        <v>0</v>
      </c>
      <c r="Q65" s="4">
        <f>COUNTIF(Inskrivning!$L32:$P32,66)+COUNTIF(Inskrivning!$R32:$V32,66)</f>
        <v>0</v>
      </c>
      <c r="R65" s="4">
        <f>COUNTIF(Inskrivning!$L32:$P32,70)+COUNTIF(Inskrivning!$R32:$V32,70)</f>
        <v>0</v>
      </c>
      <c r="S65" s="4">
        <f>COUNTIF(Inskrivning!$L32:$P32,74)+COUNTIF(Inskrivning!$R32:$V32,74)</f>
        <v>0</v>
      </c>
      <c r="T65" s="4">
        <f>COUNTIF(Inskrivning!$L32:$P32,83)+COUNTIF(Inskrivning!$R32:$V32,83)</f>
        <v>0</v>
      </c>
      <c r="U65" s="4">
        <f>COUNTIF(Inskrivning!$L32:$P32,87)+COUNTIF(Inskrivning!$R32:$V32,87)</f>
        <v>0</v>
      </c>
      <c r="V65" s="4">
        <f>COUNTIF(Inskrivning!$L32:$P32,100)+COUNTIF(Inskrivning!$R32:$V32,100)</f>
        <v>0</v>
      </c>
      <c r="W65" s="4">
        <f>SUM(Inskrivning!Y32)</f>
        <v>0</v>
      </c>
    </row>
    <row r="66" spans="1:23" ht="15" x14ac:dyDescent="0.25">
      <c r="A66" s="53" t="str">
        <f>Inskrivning!J31</f>
        <v/>
      </c>
      <c r="B66" s="35" t="str">
        <f>Inskrivning!K31</f>
        <v/>
      </c>
      <c r="C66" s="16">
        <f t="shared" si="1"/>
        <v>0</v>
      </c>
      <c r="E66" s="4">
        <f>COUNTIF(Inskrivning!$L31:$P31,15)+COUNTIF(Inskrivning!$R31:$V31,15)</f>
        <v>0</v>
      </c>
      <c r="F66" s="4">
        <f>COUNTIF(Inskrivning!$L31:$P31,19)+COUNTIF(Inskrivning!$R31:$V31,19)</f>
        <v>0</v>
      </c>
      <c r="G66" s="4">
        <f>COUNTIF(Inskrivning!$L31:$P31,31)+COUNTIF(Inskrivning!$R31:$V31,31)</f>
        <v>0</v>
      </c>
      <c r="H66" s="4">
        <f>COUNTIF(Inskrivning!$L31:$P31,32)+COUNTIF(Inskrivning!$R31:$V31,32)</f>
        <v>0</v>
      </c>
      <c r="I66" s="4">
        <f>COUNTIF(Inskrivning!$L31:$P31,35)+COUNTIF(Inskrivning!$R31:$V31,35)</f>
        <v>0</v>
      </c>
      <c r="J66" s="4">
        <f>COUNTIF(Inskrivning!$L31:$P31,36)+COUNTIF(Inskrivning!$R31:$V31,36)</f>
        <v>0</v>
      </c>
      <c r="K66" s="4">
        <f>COUNTIF(Inskrivning!$L31:$P31,44)+COUNTIF(Inskrivning!$R31:$V31,44)</f>
        <v>0</v>
      </c>
      <c r="L66" s="4">
        <f>COUNTIF(Inskrivning!$L31:$P31,48)+COUNTIF(Inskrivning!$R31:$V31,48)</f>
        <v>0</v>
      </c>
      <c r="M66" s="4">
        <f>COUNTIF(Inskrivning!$L31:$P31,49)+COUNTIF(Inskrivning!$R31:$V31,49)</f>
        <v>0</v>
      </c>
      <c r="N66" s="4">
        <f>COUNTIF(Inskrivning!$L31:$P31,53)+COUNTIF(Inskrivning!$R31:$V31,53)</f>
        <v>0</v>
      </c>
      <c r="O66" s="4">
        <f>COUNTIF(Inskrivning!$L31:$P31,57)+COUNTIF(Inskrivning!$R31:$V31,57)</f>
        <v>0</v>
      </c>
      <c r="P66" s="4">
        <f>COUNTIF(Inskrivning!$L31:$P31,61)+COUNTIF(Inskrivning!$R31:$V31,61)</f>
        <v>0</v>
      </c>
      <c r="Q66" s="4">
        <f>COUNTIF(Inskrivning!$L31:$P31,66)+COUNTIF(Inskrivning!$R31:$V31,66)</f>
        <v>0</v>
      </c>
      <c r="R66" s="4">
        <f>COUNTIF(Inskrivning!$L31:$P31,70)+COUNTIF(Inskrivning!$R31:$V31,70)</f>
        <v>0</v>
      </c>
      <c r="S66" s="4">
        <f>COUNTIF(Inskrivning!$L31:$P31,74)+COUNTIF(Inskrivning!$R31:$V31,74)</f>
        <v>0</v>
      </c>
      <c r="T66" s="4">
        <f>COUNTIF(Inskrivning!$L31:$P31,83)+COUNTIF(Inskrivning!$R31:$V31,83)</f>
        <v>0</v>
      </c>
      <c r="U66" s="4">
        <f>COUNTIF(Inskrivning!$L31:$P31,87)+COUNTIF(Inskrivning!$R31:$V31,87)</f>
        <v>0</v>
      </c>
      <c r="V66" s="4">
        <f>COUNTIF(Inskrivning!$L31:$P31,100)+COUNTIF(Inskrivning!$R31:$V31,100)</f>
        <v>0</v>
      </c>
      <c r="W66" s="4">
        <f>SUM(Inskrivning!Y31)</f>
        <v>0</v>
      </c>
    </row>
    <row r="67" spans="1:23" ht="15" x14ac:dyDescent="0.25">
      <c r="A67" s="53" t="str">
        <f>Inskrivning!J30</f>
        <v/>
      </c>
      <c r="B67" s="35" t="str">
        <f>Inskrivning!K30</f>
        <v/>
      </c>
      <c r="C67" s="16">
        <f t="shared" si="1"/>
        <v>0</v>
      </c>
      <c r="E67" s="4">
        <f>COUNTIF(Inskrivning!$L30:$P30,15)+COUNTIF(Inskrivning!$R30:$V30,15)</f>
        <v>0</v>
      </c>
      <c r="F67" s="4">
        <f>COUNTIF(Inskrivning!$L30:$P30,19)+COUNTIF(Inskrivning!$R30:$V30,19)</f>
        <v>0</v>
      </c>
      <c r="G67" s="4">
        <f>COUNTIF(Inskrivning!$L30:$P30,31)+COUNTIF(Inskrivning!$R30:$V30,31)</f>
        <v>0</v>
      </c>
      <c r="H67" s="4">
        <f>COUNTIF(Inskrivning!$L30:$P30,32)+COUNTIF(Inskrivning!$R30:$V30,32)</f>
        <v>0</v>
      </c>
      <c r="I67" s="4">
        <f>COUNTIF(Inskrivning!$L30:$P30,35)+COUNTIF(Inskrivning!$R30:$V30,35)</f>
        <v>0</v>
      </c>
      <c r="J67" s="4">
        <f>COUNTIF(Inskrivning!$L30:$P30,36)+COUNTIF(Inskrivning!$R30:$V30,36)</f>
        <v>0</v>
      </c>
      <c r="K67" s="4">
        <f>COUNTIF(Inskrivning!$L30:$P30,44)+COUNTIF(Inskrivning!$R30:$V30,44)</f>
        <v>0</v>
      </c>
      <c r="L67" s="4">
        <f>COUNTIF(Inskrivning!$L30:$P30,48)+COUNTIF(Inskrivning!$R30:$V30,48)</f>
        <v>0</v>
      </c>
      <c r="M67" s="4">
        <f>COUNTIF(Inskrivning!$L30:$P30,49)+COUNTIF(Inskrivning!$R30:$V30,49)</f>
        <v>0</v>
      </c>
      <c r="N67" s="4">
        <f>COUNTIF(Inskrivning!$L30:$P30,53)+COUNTIF(Inskrivning!$R30:$V30,53)</f>
        <v>0</v>
      </c>
      <c r="O67" s="4">
        <f>COUNTIF(Inskrivning!$L30:$P30,57)+COUNTIF(Inskrivning!$R30:$V30,57)</f>
        <v>0</v>
      </c>
      <c r="P67" s="4">
        <f>COUNTIF(Inskrivning!$L30:$P30,61)+COUNTIF(Inskrivning!$R30:$V30,61)</f>
        <v>0</v>
      </c>
      <c r="Q67" s="4">
        <f>COUNTIF(Inskrivning!$L30:$P30,66)+COUNTIF(Inskrivning!$R30:$V30,66)</f>
        <v>0</v>
      </c>
      <c r="R67" s="4">
        <f>COUNTIF(Inskrivning!$L30:$P30,70)+COUNTIF(Inskrivning!$R30:$V30,70)</f>
        <v>0</v>
      </c>
      <c r="S67" s="4">
        <f>COUNTIF(Inskrivning!$L30:$P30,74)+COUNTIF(Inskrivning!$R30:$V30,74)</f>
        <v>0</v>
      </c>
      <c r="T67" s="4">
        <f>COUNTIF(Inskrivning!$L30:$P30,83)+COUNTIF(Inskrivning!$R30:$V30,83)</f>
        <v>0</v>
      </c>
      <c r="U67" s="4">
        <f>COUNTIF(Inskrivning!$L30:$P30,87)+COUNTIF(Inskrivning!$R30:$V30,87)</f>
        <v>0</v>
      </c>
      <c r="V67" s="4">
        <f>COUNTIF(Inskrivning!$L30:$P30,100)+COUNTIF(Inskrivning!$R30:$V30,100)</f>
        <v>0</v>
      </c>
      <c r="W67" s="4">
        <f>SUM(Inskrivning!Y30)</f>
        <v>0</v>
      </c>
    </row>
    <row r="68" spans="1:23" ht="15" x14ac:dyDescent="0.25">
      <c r="A68" s="53" t="str">
        <f>Inskrivning!J29</f>
        <v/>
      </c>
      <c r="B68" s="35" t="str">
        <f>Inskrivning!K29</f>
        <v/>
      </c>
      <c r="C68" s="16">
        <f t="shared" ref="C68:C99" si="2">SUM(E68:W68)*(5)</f>
        <v>0</v>
      </c>
      <c r="E68" s="4">
        <f>COUNTIF(Inskrivning!$L29:$P29,15)+COUNTIF(Inskrivning!$R29:$V29,15)</f>
        <v>0</v>
      </c>
      <c r="F68" s="4">
        <f>COUNTIF(Inskrivning!$L29:$P29,19)+COUNTIF(Inskrivning!$R29:$V29,19)</f>
        <v>0</v>
      </c>
      <c r="G68" s="4">
        <f>COUNTIF(Inskrivning!$L29:$P29,31)+COUNTIF(Inskrivning!$R29:$V29,31)</f>
        <v>0</v>
      </c>
      <c r="H68" s="4">
        <f>COUNTIF(Inskrivning!$L29:$P29,32)+COUNTIF(Inskrivning!$R29:$V29,32)</f>
        <v>0</v>
      </c>
      <c r="I68" s="4">
        <f>COUNTIF(Inskrivning!$L29:$P29,35)+COUNTIF(Inskrivning!$R29:$V29,35)</f>
        <v>0</v>
      </c>
      <c r="J68" s="4">
        <f>COUNTIF(Inskrivning!$L29:$P29,36)+COUNTIF(Inskrivning!$R29:$V29,36)</f>
        <v>0</v>
      </c>
      <c r="K68" s="4">
        <f>COUNTIF(Inskrivning!$L29:$P29,44)+COUNTIF(Inskrivning!$R29:$V29,44)</f>
        <v>0</v>
      </c>
      <c r="L68" s="4">
        <f>COUNTIF(Inskrivning!$L29:$P29,48)+COUNTIF(Inskrivning!$R29:$V29,48)</f>
        <v>0</v>
      </c>
      <c r="M68" s="4">
        <f>COUNTIF(Inskrivning!$L29:$P29,49)+COUNTIF(Inskrivning!$R29:$V29,49)</f>
        <v>0</v>
      </c>
      <c r="N68" s="4">
        <f>COUNTIF(Inskrivning!$L29:$P29,53)+COUNTIF(Inskrivning!$R29:$V29,53)</f>
        <v>0</v>
      </c>
      <c r="O68" s="4">
        <f>COUNTIF(Inskrivning!$L29:$P29,57)+COUNTIF(Inskrivning!$R29:$V29,57)</f>
        <v>0</v>
      </c>
      <c r="P68" s="4">
        <f>COUNTIF(Inskrivning!$L29:$P29,61)+COUNTIF(Inskrivning!$R29:$V29,61)</f>
        <v>0</v>
      </c>
      <c r="Q68" s="4">
        <f>COUNTIF(Inskrivning!$L29:$P29,66)+COUNTIF(Inskrivning!$R29:$V29,66)</f>
        <v>0</v>
      </c>
      <c r="R68" s="4">
        <f>COUNTIF(Inskrivning!$L29:$P29,70)+COUNTIF(Inskrivning!$R29:$V29,70)</f>
        <v>0</v>
      </c>
      <c r="S68" s="4">
        <f>COUNTIF(Inskrivning!$L29:$P29,74)+COUNTIF(Inskrivning!$R29:$V29,74)</f>
        <v>0</v>
      </c>
      <c r="T68" s="4">
        <f>COUNTIF(Inskrivning!$L29:$P29,83)+COUNTIF(Inskrivning!$R29:$V29,83)</f>
        <v>0</v>
      </c>
      <c r="U68" s="4">
        <f>COUNTIF(Inskrivning!$L29:$P29,87)+COUNTIF(Inskrivning!$R29:$V29,87)</f>
        <v>0</v>
      </c>
      <c r="V68" s="4">
        <f>COUNTIF(Inskrivning!$L29:$P29,100)+COUNTIF(Inskrivning!$R29:$V29,100)</f>
        <v>0</v>
      </c>
      <c r="W68" s="4">
        <f>SUM(Inskrivning!Y29)</f>
        <v>0</v>
      </c>
    </row>
    <row r="69" spans="1:23" ht="15" x14ac:dyDescent="0.25">
      <c r="A69" s="53" t="str">
        <f>Inskrivning!J27</f>
        <v/>
      </c>
      <c r="B69" s="35" t="str">
        <f>Inskrivning!K27</f>
        <v/>
      </c>
      <c r="C69" s="16">
        <f t="shared" si="2"/>
        <v>0</v>
      </c>
      <c r="E69" s="4">
        <f>COUNTIF(Inskrivning!$L27:$P27,15)+COUNTIF(Inskrivning!$R27:$V27,15)</f>
        <v>0</v>
      </c>
      <c r="F69" s="4">
        <f>COUNTIF(Inskrivning!$L27:$P27,19)+COUNTIF(Inskrivning!$R27:$V27,19)</f>
        <v>0</v>
      </c>
      <c r="G69" s="4">
        <f>COUNTIF(Inskrivning!$L27:$P27,31)+COUNTIF(Inskrivning!$R27:$V27,31)</f>
        <v>0</v>
      </c>
      <c r="H69" s="4">
        <f>COUNTIF(Inskrivning!$L27:$P27,32)+COUNTIF(Inskrivning!$R27:$V27,32)</f>
        <v>0</v>
      </c>
      <c r="I69" s="4">
        <f>COUNTIF(Inskrivning!$L27:$P27,35)+COUNTIF(Inskrivning!$R27:$V27,35)</f>
        <v>0</v>
      </c>
      <c r="J69" s="4">
        <f>COUNTIF(Inskrivning!$L27:$P27,36)+COUNTIF(Inskrivning!$R27:$V27,36)</f>
        <v>0</v>
      </c>
      <c r="K69" s="4">
        <f>COUNTIF(Inskrivning!$L27:$P27,44)+COUNTIF(Inskrivning!$R27:$V27,44)</f>
        <v>0</v>
      </c>
      <c r="L69" s="4">
        <f>COUNTIF(Inskrivning!$L27:$P27,48)+COUNTIF(Inskrivning!$R27:$V27,48)</f>
        <v>0</v>
      </c>
      <c r="M69" s="4">
        <f>COUNTIF(Inskrivning!$L27:$P27,49)+COUNTIF(Inskrivning!$R27:$V27,49)</f>
        <v>0</v>
      </c>
      <c r="N69" s="4">
        <f>COUNTIF(Inskrivning!$L27:$P27,53)+COUNTIF(Inskrivning!$R27:$V27,53)</f>
        <v>0</v>
      </c>
      <c r="O69" s="4">
        <f>COUNTIF(Inskrivning!$L27:$P27,57)+COUNTIF(Inskrivning!$R27:$V27,57)</f>
        <v>0</v>
      </c>
      <c r="P69" s="4">
        <f>COUNTIF(Inskrivning!$L27:$P27,61)+COUNTIF(Inskrivning!$R27:$V27,61)</f>
        <v>0</v>
      </c>
      <c r="Q69" s="4">
        <f>COUNTIF(Inskrivning!$L27:$P27,66)+COUNTIF(Inskrivning!$R27:$V27,66)</f>
        <v>0</v>
      </c>
      <c r="R69" s="4">
        <f>COUNTIF(Inskrivning!$L27:$P27,70)+COUNTIF(Inskrivning!$R27:$V27,70)</f>
        <v>0</v>
      </c>
      <c r="S69" s="4">
        <f>COUNTIF(Inskrivning!$L27:$P27,74)+COUNTIF(Inskrivning!$R27:$V27,74)</f>
        <v>0</v>
      </c>
      <c r="T69" s="4">
        <f>COUNTIF(Inskrivning!$L27:$P27,83)+COUNTIF(Inskrivning!$R27:$V27,83)</f>
        <v>0</v>
      </c>
      <c r="U69" s="4">
        <f>COUNTIF(Inskrivning!$L27:$P27,87)+COUNTIF(Inskrivning!$R27:$V27,87)</f>
        <v>0</v>
      </c>
      <c r="V69" s="4">
        <f>COUNTIF(Inskrivning!$L27:$P27,100)+COUNTIF(Inskrivning!$R27:$V27,100)</f>
        <v>0</v>
      </c>
      <c r="W69" s="4">
        <f>SUM(Inskrivning!Y27)</f>
        <v>0</v>
      </c>
    </row>
    <row r="70" spans="1:23" ht="15" x14ac:dyDescent="0.25">
      <c r="A70" s="53" t="str">
        <f>Inskrivning!J26</f>
        <v/>
      </c>
      <c r="B70" s="35" t="str">
        <f>Inskrivning!K26</f>
        <v/>
      </c>
      <c r="C70" s="16">
        <f t="shared" si="2"/>
        <v>0</v>
      </c>
      <c r="E70" s="4">
        <f>COUNTIF(Inskrivning!$L26:$P26,15)+COUNTIF(Inskrivning!$R26:$V26,15)</f>
        <v>0</v>
      </c>
      <c r="F70" s="4">
        <f>COUNTIF(Inskrivning!$L26:$P26,19)+COUNTIF(Inskrivning!$R26:$V26,19)</f>
        <v>0</v>
      </c>
      <c r="G70" s="4">
        <f>COUNTIF(Inskrivning!$L26:$P26,31)+COUNTIF(Inskrivning!$R26:$V26,31)</f>
        <v>0</v>
      </c>
      <c r="H70" s="4">
        <f>COUNTIF(Inskrivning!$L26:$P26,32)+COUNTIF(Inskrivning!$R26:$V26,32)</f>
        <v>0</v>
      </c>
      <c r="I70" s="4">
        <f>COUNTIF(Inskrivning!$L26:$P26,35)+COUNTIF(Inskrivning!$R26:$V26,35)</f>
        <v>0</v>
      </c>
      <c r="J70" s="4">
        <f>COUNTIF(Inskrivning!$L26:$P26,36)+COUNTIF(Inskrivning!$R26:$V26,36)</f>
        <v>0</v>
      </c>
      <c r="K70" s="4">
        <f>COUNTIF(Inskrivning!$L26:$P26,44)+COUNTIF(Inskrivning!$R26:$V26,44)</f>
        <v>0</v>
      </c>
      <c r="L70" s="4">
        <f>COUNTIF(Inskrivning!$L26:$P26,48)+COUNTIF(Inskrivning!$R26:$V26,48)</f>
        <v>0</v>
      </c>
      <c r="M70" s="4">
        <f>COUNTIF(Inskrivning!$L26:$P26,49)+COUNTIF(Inskrivning!$R26:$V26,49)</f>
        <v>0</v>
      </c>
      <c r="N70" s="4">
        <f>COUNTIF(Inskrivning!$L26:$P26,53)+COUNTIF(Inskrivning!$R26:$V26,53)</f>
        <v>0</v>
      </c>
      <c r="O70" s="4">
        <f>COUNTIF(Inskrivning!$L26:$P26,57)+COUNTIF(Inskrivning!$R26:$V26,57)</f>
        <v>0</v>
      </c>
      <c r="P70" s="4">
        <f>COUNTIF(Inskrivning!$L26:$P26,61)+COUNTIF(Inskrivning!$R26:$V26,61)</f>
        <v>0</v>
      </c>
      <c r="Q70" s="4">
        <f>COUNTIF(Inskrivning!$L26:$P26,66)+COUNTIF(Inskrivning!$R26:$V26,66)</f>
        <v>0</v>
      </c>
      <c r="R70" s="4">
        <f>COUNTIF(Inskrivning!$L26:$P26,70)+COUNTIF(Inskrivning!$R26:$V26,70)</f>
        <v>0</v>
      </c>
      <c r="S70" s="4">
        <f>COUNTIF(Inskrivning!$L26:$P26,74)+COUNTIF(Inskrivning!$R26:$V26,74)</f>
        <v>0</v>
      </c>
      <c r="T70" s="4">
        <f>COUNTIF(Inskrivning!$L26:$P26,83)+COUNTIF(Inskrivning!$R26:$V26,83)</f>
        <v>0</v>
      </c>
      <c r="U70" s="4">
        <f>COUNTIF(Inskrivning!$L26:$P26,87)+COUNTIF(Inskrivning!$R26:$V26,87)</f>
        <v>0</v>
      </c>
      <c r="V70" s="4">
        <f>COUNTIF(Inskrivning!$L26:$P26,100)+COUNTIF(Inskrivning!$R26:$V26,100)</f>
        <v>0</v>
      </c>
      <c r="W70" s="4">
        <f>SUM(Inskrivning!Y26)</f>
        <v>0</v>
      </c>
    </row>
    <row r="71" spans="1:23" ht="15" x14ac:dyDescent="0.25">
      <c r="A71" s="53" t="str">
        <f>Inskrivning!J7</f>
        <v/>
      </c>
      <c r="B71" s="35" t="str">
        <f>Inskrivning!K7</f>
        <v/>
      </c>
      <c r="C71" s="16">
        <f t="shared" si="2"/>
        <v>0</v>
      </c>
      <c r="E71" s="4">
        <f>COUNTIF(Inskrivning!$L7:$P7,15)+COUNTIF(Inskrivning!$R7:$V7,15)</f>
        <v>0</v>
      </c>
      <c r="F71" s="4">
        <f>COUNTIF(Inskrivning!$L7:$P7,19)+COUNTIF(Inskrivning!$R7:$V7,19)</f>
        <v>0</v>
      </c>
      <c r="G71" s="4">
        <f>COUNTIF(Inskrivning!$L7:$P7,31)+COUNTIF(Inskrivning!$R7:$V7,31)</f>
        <v>0</v>
      </c>
      <c r="H71" s="4">
        <f>COUNTIF(Inskrivning!$L7:$P7,32)+COUNTIF(Inskrivning!$R7:$V7,32)</f>
        <v>0</v>
      </c>
      <c r="I71" s="4">
        <f>COUNTIF(Inskrivning!$L7:$P7,35)+COUNTIF(Inskrivning!$R7:$V7,35)</f>
        <v>0</v>
      </c>
      <c r="J71" s="4">
        <f>COUNTIF(Inskrivning!$L7:$P7,36)+COUNTIF(Inskrivning!$R7:$V7,36)</f>
        <v>0</v>
      </c>
      <c r="K71" s="4">
        <f>COUNTIF(Inskrivning!$L7:$P7,44)+COUNTIF(Inskrivning!$R7:$V7,44)</f>
        <v>0</v>
      </c>
      <c r="L71" s="4">
        <f>COUNTIF(Inskrivning!$L7:$P7,48)+COUNTIF(Inskrivning!$R7:$V7,48)</f>
        <v>0</v>
      </c>
      <c r="M71" s="4">
        <f>COUNTIF(Inskrivning!$L7:$P7,49)+COUNTIF(Inskrivning!$R7:$V7,49)</f>
        <v>0</v>
      </c>
      <c r="N71" s="4">
        <f>COUNTIF(Inskrivning!$L7:$P7,53)+COUNTIF(Inskrivning!$R7:$V7,53)</f>
        <v>0</v>
      </c>
      <c r="O71" s="4">
        <f>COUNTIF(Inskrivning!$L7:$P7,57)+COUNTIF(Inskrivning!$R7:$V7,57)</f>
        <v>0</v>
      </c>
      <c r="P71" s="4">
        <f>COUNTIF(Inskrivning!$L7:$P7,61)+COUNTIF(Inskrivning!$R7:$V7,61)</f>
        <v>0</v>
      </c>
      <c r="Q71" s="4">
        <f>COUNTIF(Inskrivning!$L7:$P7,66)+COUNTIF(Inskrivning!$R7:$V7,66)</f>
        <v>0</v>
      </c>
      <c r="R71" s="4">
        <f>COUNTIF(Inskrivning!$L7:$P7,70)+COUNTIF(Inskrivning!$R7:$V7,70)</f>
        <v>0</v>
      </c>
      <c r="S71" s="4">
        <f>COUNTIF(Inskrivning!$L7:$P7,74)+COUNTIF(Inskrivning!$R7:$V7,74)</f>
        <v>0</v>
      </c>
      <c r="T71" s="4">
        <f>COUNTIF(Inskrivning!$L7:$P7,83)+COUNTIF(Inskrivning!$R7:$V7,83)</f>
        <v>0</v>
      </c>
      <c r="U71" s="4">
        <f>COUNTIF(Inskrivning!$L7:$P7,87)+COUNTIF(Inskrivning!$R7:$V7,87)</f>
        <v>0</v>
      </c>
      <c r="V71" s="4">
        <f>COUNTIF(Inskrivning!$L7:$P7,100)+COUNTIF(Inskrivning!$R7:$V7,100)</f>
        <v>0</v>
      </c>
      <c r="W71" s="4">
        <f>SUM(Inskrivning!Y7)</f>
        <v>0</v>
      </c>
    </row>
    <row r="72" spans="1:23" ht="15" x14ac:dyDescent="0.25">
      <c r="A72" s="53" t="str">
        <f>Inskrivning!J77</f>
        <v/>
      </c>
      <c r="B72" s="35" t="str">
        <f>Inskrivning!K77</f>
        <v/>
      </c>
      <c r="C72" s="16">
        <f t="shared" si="2"/>
        <v>0</v>
      </c>
      <c r="E72" s="4">
        <f>COUNTIF(Inskrivning!$L77:$P77,15)+COUNTIF(Inskrivning!$R77:$V77,15)</f>
        <v>0</v>
      </c>
      <c r="F72" s="4">
        <f>COUNTIF(Inskrivning!$L77:$P77,19)+COUNTIF(Inskrivning!$R77:$V77,19)</f>
        <v>0</v>
      </c>
      <c r="G72" s="4">
        <f>COUNTIF(Inskrivning!$L77:$P77,31)+COUNTIF(Inskrivning!$R77:$V77,31)</f>
        <v>0</v>
      </c>
      <c r="H72" s="4">
        <f>COUNTIF(Inskrivning!$L77:$P77,32)+COUNTIF(Inskrivning!$R77:$V77,32)</f>
        <v>0</v>
      </c>
      <c r="I72" s="4">
        <f>COUNTIF(Inskrivning!$L77:$P77,35)+COUNTIF(Inskrivning!$R77:$V77,35)</f>
        <v>0</v>
      </c>
      <c r="J72" s="4">
        <f>COUNTIF(Inskrivning!$L77:$P77,36)+COUNTIF(Inskrivning!$R77:$V77,36)</f>
        <v>0</v>
      </c>
      <c r="K72" s="4">
        <f>COUNTIF(Inskrivning!$L77:$P77,44)+COUNTIF(Inskrivning!$R77:$V77,44)</f>
        <v>0</v>
      </c>
      <c r="L72" s="4">
        <f>COUNTIF(Inskrivning!$L77:$P77,48)+COUNTIF(Inskrivning!$R77:$V77,48)</f>
        <v>0</v>
      </c>
      <c r="M72" s="4">
        <f>COUNTIF(Inskrivning!$L77:$P77,49)+COUNTIF(Inskrivning!$R77:$V77,49)</f>
        <v>0</v>
      </c>
      <c r="N72" s="4">
        <f>COUNTIF(Inskrivning!$L77:$P77,53)+COUNTIF(Inskrivning!$R77:$V77,53)</f>
        <v>0</v>
      </c>
      <c r="O72" s="4">
        <f>COUNTIF(Inskrivning!$L77:$P77,57)+COUNTIF(Inskrivning!$R77:$V77,57)</f>
        <v>0</v>
      </c>
      <c r="P72" s="4">
        <f>COUNTIF(Inskrivning!$L77:$P77,61)+COUNTIF(Inskrivning!$R77:$V77,61)</f>
        <v>0</v>
      </c>
      <c r="Q72" s="4">
        <f>COUNTIF(Inskrivning!$L77:$P77,66)+COUNTIF(Inskrivning!$R77:$V77,66)</f>
        <v>0</v>
      </c>
      <c r="R72" s="4">
        <f>COUNTIF(Inskrivning!$L77:$P77,70)+COUNTIF(Inskrivning!$R77:$V77,70)</f>
        <v>0</v>
      </c>
      <c r="S72" s="4">
        <f>COUNTIF(Inskrivning!$L77:$P77,74)+COUNTIF(Inskrivning!$R77:$V77,74)</f>
        <v>0</v>
      </c>
      <c r="T72" s="4">
        <f>COUNTIF(Inskrivning!$L77:$P77,83)+COUNTIF(Inskrivning!$R77:$V77,83)</f>
        <v>0</v>
      </c>
      <c r="U72" s="4">
        <f>COUNTIF(Inskrivning!$L77:$P77,87)+COUNTIF(Inskrivning!$R77:$V77,87)</f>
        <v>0</v>
      </c>
      <c r="V72" s="4">
        <f>COUNTIF(Inskrivning!$L77:$P77,100)+COUNTIF(Inskrivning!$R77:$V77,100)</f>
        <v>0</v>
      </c>
      <c r="W72" s="4">
        <f>SUM(Inskrivning!Y77)</f>
        <v>0</v>
      </c>
    </row>
    <row r="73" spans="1:23" ht="15" x14ac:dyDescent="0.25">
      <c r="A73" s="53" t="str">
        <f>Inskrivning!J71</f>
        <v/>
      </c>
      <c r="B73" s="35" t="str">
        <f>Inskrivning!K71</f>
        <v/>
      </c>
      <c r="C73" s="16">
        <f t="shared" si="2"/>
        <v>0</v>
      </c>
      <c r="E73" s="4">
        <f>COUNTIF(Inskrivning!$L71:$P71,15)+COUNTIF(Inskrivning!$R71:$V71,15)</f>
        <v>0</v>
      </c>
      <c r="F73" s="4">
        <f>COUNTIF(Inskrivning!$L71:$P71,19)+COUNTIF(Inskrivning!$R71:$V71,19)</f>
        <v>0</v>
      </c>
      <c r="G73" s="4">
        <f>COUNTIF(Inskrivning!$L71:$P71,31)+COUNTIF(Inskrivning!$R71:$V71,31)</f>
        <v>0</v>
      </c>
      <c r="H73" s="4">
        <f>COUNTIF(Inskrivning!$L71:$P71,32)+COUNTIF(Inskrivning!$R71:$V71,32)</f>
        <v>0</v>
      </c>
      <c r="I73" s="4">
        <f>COUNTIF(Inskrivning!$L71:$P71,35)+COUNTIF(Inskrivning!$R71:$V71,35)</f>
        <v>0</v>
      </c>
      <c r="J73" s="4">
        <f>COUNTIF(Inskrivning!$L71:$P71,36)+COUNTIF(Inskrivning!$R71:$V71,36)</f>
        <v>0</v>
      </c>
      <c r="K73" s="4">
        <f>COUNTIF(Inskrivning!$L71:$P71,44)+COUNTIF(Inskrivning!$R71:$V71,44)</f>
        <v>0</v>
      </c>
      <c r="L73" s="4">
        <f>COUNTIF(Inskrivning!$L71:$P71,48)+COUNTIF(Inskrivning!$R71:$V71,48)</f>
        <v>0</v>
      </c>
      <c r="M73" s="4">
        <f>COUNTIF(Inskrivning!$L71:$P71,49)+COUNTIF(Inskrivning!$R71:$V71,49)</f>
        <v>0</v>
      </c>
      <c r="N73" s="4">
        <f>COUNTIF(Inskrivning!$L71:$P71,53)+COUNTIF(Inskrivning!$R71:$V71,53)</f>
        <v>0</v>
      </c>
      <c r="O73" s="4">
        <f>COUNTIF(Inskrivning!$L71:$P71,57)+COUNTIF(Inskrivning!$R71:$V71,57)</f>
        <v>0</v>
      </c>
      <c r="P73" s="4">
        <f>COUNTIF(Inskrivning!$L71:$P71,61)+COUNTIF(Inskrivning!$R71:$V71,61)</f>
        <v>0</v>
      </c>
      <c r="Q73" s="4">
        <f>COUNTIF(Inskrivning!$L71:$P71,66)+COUNTIF(Inskrivning!$R71:$V71,66)</f>
        <v>0</v>
      </c>
      <c r="R73" s="4">
        <f>COUNTIF(Inskrivning!$L71:$P71,70)+COUNTIF(Inskrivning!$R71:$V71,70)</f>
        <v>0</v>
      </c>
      <c r="S73" s="4">
        <f>COUNTIF(Inskrivning!$L71:$P71,74)+COUNTIF(Inskrivning!$R71:$V71,74)</f>
        <v>0</v>
      </c>
      <c r="T73" s="4">
        <f>COUNTIF(Inskrivning!$L71:$P71,83)+COUNTIF(Inskrivning!$R71:$V71,83)</f>
        <v>0</v>
      </c>
      <c r="U73" s="4">
        <f>COUNTIF(Inskrivning!$L71:$P71,87)+COUNTIF(Inskrivning!$R71:$V71,87)</f>
        <v>0</v>
      </c>
      <c r="V73" s="4">
        <f>COUNTIF(Inskrivning!$L71:$P71,100)+COUNTIF(Inskrivning!$R71:$V71,100)</f>
        <v>0</v>
      </c>
      <c r="W73" s="4">
        <f>SUM(Inskrivning!Y71)</f>
        <v>0</v>
      </c>
    </row>
    <row r="74" spans="1:23" ht="15" x14ac:dyDescent="0.25">
      <c r="A74" s="53" t="str">
        <f>Inskrivning!J83</f>
        <v/>
      </c>
      <c r="B74" s="35" t="str">
        <f>Inskrivning!K83</f>
        <v/>
      </c>
      <c r="C74" s="16">
        <f t="shared" si="2"/>
        <v>0</v>
      </c>
      <c r="E74" s="4">
        <f>COUNTIF(Inskrivning!$L83:$P83,15)+COUNTIF(Inskrivning!$R83:$V83,15)</f>
        <v>0</v>
      </c>
      <c r="F74" s="4">
        <f>COUNTIF(Inskrivning!$L83:$P83,19)+COUNTIF(Inskrivning!$R83:$V83,19)</f>
        <v>0</v>
      </c>
      <c r="G74" s="4">
        <f>COUNTIF(Inskrivning!$L83:$P83,31)+COUNTIF(Inskrivning!$R83:$V83,31)</f>
        <v>0</v>
      </c>
      <c r="H74" s="4">
        <f>COUNTIF(Inskrivning!$L83:$P83,32)+COUNTIF(Inskrivning!$R83:$V83,32)</f>
        <v>0</v>
      </c>
      <c r="I74" s="4">
        <f>COUNTIF(Inskrivning!$L83:$P83,35)+COUNTIF(Inskrivning!$R83:$V83,35)</f>
        <v>0</v>
      </c>
      <c r="J74" s="4">
        <f>COUNTIF(Inskrivning!$L83:$P83,36)+COUNTIF(Inskrivning!$R83:$V83,36)</f>
        <v>0</v>
      </c>
      <c r="K74" s="4">
        <f>COUNTIF(Inskrivning!$L83:$P83,44)+COUNTIF(Inskrivning!$R83:$V83,44)</f>
        <v>0</v>
      </c>
      <c r="L74" s="4">
        <f>COUNTIF(Inskrivning!$L83:$P83,48)+COUNTIF(Inskrivning!$R83:$V83,48)</f>
        <v>0</v>
      </c>
      <c r="M74" s="4">
        <f>COUNTIF(Inskrivning!$L83:$P83,49)+COUNTIF(Inskrivning!$R83:$V83,49)</f>
        <v>0</v>
      </c>
      <c r="N74" s="4">
        <f>COUNTIF(Inskrivning!$L83:$P83,53)+COUNTIF(Inskrivning!$R83:$V83,53)</f>
        <v>0</v>
      </c>
      <c r="O74" s="4">
        <f>COUNTIF(Inskrivning!$L83:$P83,57)+COUNTIF(Inskrivning!$R83:$V83,57)</f>
        <v>0</v>
      </c>
      <c r="P74" s="4">
        <f>COUNTIF(Inskrivning!$L83:$P83,61)+COUNTIF(Inskrivning!$R83:$V83,61)</f>
        <v>0</v>
      </c>
      <c r="Q74" s="4">
        <f>COUNTIF(Inskrivning!$L83:$P83,66)+COUNTIF(Inskrivning!$R83:$V83,66)</f>
        <v>0</v>
      </c>
      <c r="R74" s="4">
        <f>COUNTIF(Inskrivning!$L83:$P83,70)+COUNTIF(Inskrivning!$R83:$V83,70)</f>
        <v>0</v>
      </c>
      <c r="S74" s="4">
        <f>COUNTIF(Inskrivning!$L83:$P83,74)+COUNTIF(Inskrivning!$R83:$V83,74)</f>
        <v>0</v>
      </c>
      <c r="T74" s="4">
        <f>COUNTIF(Inskrivning!$L83:$P83,83)+COUNTIF(Inskrivning!$R83:$V83,83)</f>
        <v>0</v>
      </c>
      <c r="U74" s="4">
        <f>COUNTIF(Inskrivning!$L83:$P83,87)+COUNTIF(Inskrivning!$R83:$V83,87)</f>
        <v>0</v>
      </c>
      <c r="V74" s="4">
        <f>COUNTIF(Inskrivning!$L83:$P83,100)+COUNTIF(Inskrivning!$R83:$V83,100)</f>
        <v>0</v>
      </c>
      <c r="W74" s="4">
        <f>SUM(Inskrivning!Y83)</f>
        <v>0</v>
      </c>
    </row>
    <row r="75" spans="1:23" ht="15" x14ac:dyDescent="0.25">
      <c r="A75" s="53" t="str">
        <f>Inskrivning!J73</f>
        <v/>
      </c>
      <c r="B75" s="35" t="str">
        <f>Inskrivning!K73</f>
        <v/>
      </c>
      <c r="C75" s="16">
        <f t="shared" si="2"/>
        <v>0</v>
      </c>
      <c r="E75" s="4">
        <f>COUNTIF(Inskrivning!$L73:$P73,15)+COUNTIF(Inskrivning!$R73:$V73,15)</f>
        <v>0</v>
      </c>
      <c r="F75" s="4">
        <f>COUNTIF(Inskrivning!$L73:$P73,19)+COUNTIF(Inskrivning!$R73:$V73,19)</f>
        <v>0</v>
      </c>
      <c r="G75" s="4">
        <f>COUNTIF(Inskrivning!$L73:$P73,31)+COUNTIF(Inskrivning!$R73:$V73,31)</f>
        <v>0</v>
      </c>
      <c r="H75" s="4">
        <f>COUNTIF(Inskrivning!$L73:$P73,32)+COUNTIF(Inskrivning!$R73:$V73,32)</f>
        <v>0</v>
      </c>
      <c r="I75" s="4">
        <f>COUNTIF(Inskrivning!$L73:$P73,35)+COUNTIF(Inskrivning!$R73:$V73,35)</f>
        <v>0</v>
      </c>
      <c r="J75" s="4">
        <f>COUNTIF(Inskrivning!$L73:$P73,36)+COUNTIF(Inskrivning!$R73:$V73,36)</f>
        <v>0</v>
      </c>
      <c r="K75" s="4">
        <f>COUNTIF(Inskrivning!$L73:$P73,44)+COUNTIF(Inskrivning!$R73:$V73,44)</f>
        <v>0</v>
      </c>
      <c r="L75" s="4">
        <f>COUNTIF(Inskrivning!$L73:$P73,48)+COUNTIF(Inskrivning!$R73:$V73,48)</f>
        <v>0</v>
      </c>
      <c r="M75" s="4">
        <f>COUNTIF(Inskrivning!$L73:$P73,49)+COUNTIF(Inskrivning!$R73:$V73,49)</f>
        <v>0</v>
      </c>
      <c r="N75" s="4">
        <f>COUNTIF(Inskrivning!$L73:$P73,53)+COUNTIF(Inskrivning!$R73:$V73,53)</f>
        <v>0</v>
      </c>
      <c r="O75" s="4">
        <f>COUNTIF(Inskrivning!$L73:$P73,57)+COUNTIF(Inskrivning!$R73:$V73,57)</f>
        <v>0</v>
      </c>
      <c r="P75" s="4">
        <f>COUNTIF(Inskrivning!$L73:$P73,61)+COUNTIF(Inskrivning!$R73:$V73,61)</f>
        <v>0</v>
      </c>
      <c r="Q75" s="4">
        <f>COUNTIF(Inskrivning!$L73:$P73,66)+COUNTIF(Inskrivning!$R73:$V73,66)</f>
        <v>0</v>
      </c>
      <c r="R75" s="4">
        <f>COUNTIF(Inskrivning!$L73:$P73,70)+COUNTIF(Inskrivning!$R73:$V73,70)</f>
        <v>0</v>
      </c>
      <c r="S75" s="4">
        <f>COUNTIF(Inskrivning!$L73:$P73,74)+COUNTIF(Inskrivning!$R73:$V73,74)</f>
        <v>0</v>
      </c>
      <c r="T75" s="4">
        <f>COUNTIF(Inskrivning!$L73:$P73,83)+COUNTIF(Inskrivning!$R73:$V73,83)</f>
        <v>0</v>
      </c>
      <c r="U75" s="4">
        <f>COUNTIF(Inskrivning!$L73:$P73,87)+COUNTIF(Inskrivning!$R73:$V73,87)</f>
        <v>0</v>
      </c>
      <c r="V75" s="4">
        <f>COUNTIF(Inskrivning!$L73:$P73,100)+COUNTIF(Inskrivning!$R73:$V73,100)</f>
        <v>0</v>
      </c>
      <c r="W75" s="4">
        <f>SUM(Inskrivning!Y73)</f>
        <v>0</v>
      </c>
    </row>
    <row r="76" spans="1:23" ht="15" x14ac:dyDescent="0.25">
      <c r="A76" s="53" t="str">
        <f>Inskrivning!J75</f>
        <v/>
      </c>
      <c r="B76" s="35" t="str">
        <f>Inskrivning!K75</f>
        <v/>
      </c>
      <c r="C76" s="16">
        <f t="shared" si="2"/>
        <v>0</v>
      </c>
      <c r="E76" s="4">
        <f>COUNTIF(Inskrivning!$L75:$P75,15)+COUNTIF(Inskrivning!$R75:$V75,15)</f>
        <v>0</v>
      </c>
      <c r="F76" s="4">
        <f>COUNTIF(Inskrivning!$L75:$P75,19)+COUNTIF(Inskrivning!$R75:$V75,19)</f>
        <v>0</v>
      </c>
      <c r="G76" s="4">
        <f>COUNTIF(Inskrivning!$L75:$P75,31)+COUNTIF(Inskrivning!$R75:$V75,31)</f>
        <v>0</v>
      </c>
      <c r="H76" s="4">
        <f>COUNTIF(Inskrivning!$L75:$P75,32)+COUNTIF(Inskrivning!$R75:$V75,32)</f>
        <v>0</v>
      </c>
      <c r="I76" s="4">
        <f>COUNTIF(Inskrivning!$L75:$P75,35)+COUNTIF(Inskrivning!$R75:$V75,35)</f>
        <v>0</v>
      </c>
      <c r="J76" s="4">
        <f>COUNTIF(Inskrivning!$L75:$P75,36)+COUNTIF(Inskrivning!$R75:$V75,36)</f>
        <v>0</v>
      </c>
      <c r="K76" s="4">
        <f>COUNTIF(Inskrivning!$L75:$P75,44)+COUNTIF(Inskrivning!$R75:$V75,44)</f>
        <v>0</v>
      </c>
      <c r="L76" s="4">
        <f>COUNTIF(Inskrivning!$L75:$P75,48)+COUNTIF(Inskrivning!$R75:$V75,48)</f>
        <v>0</v>
      </c>
      <c r="M76" s="4">
        <f>COUNTIF(Inskrivning!$L75:$P75,49)+COUNTIF(Inskrivning!$R75:$V75,49)</f>
        <v>0</v>
      </c>
      <c r="N76" s="4">
        <f>COUNTIF(Inskrivning!$L75:$P75,53)+COUNTIF(Inskrivning!$R75:$V75,53)</f>
        <v>0</v>
      </c>
      <c r="O76" s="4">
        <f>COUNTIF(Inskrivning!$L75:$P75,57)+COUNTIF(Inskrivning!$R75:$V75,57)</f>
        <v>0</v>
      </c>
      <c r="P76" s="4">
        <f>COUNTIF(Inskrivning!$L75:$P75,61)+COUNTIF(Inskrivning!$R75:$V75,61)</f>
        <v>0</v>
      </c>
      <c r="Q76" s="4">
        <f>COUNTIF(Inskrivning!$L75:$P75,66)+COUNTIF(Inskrivning!$R75:$V75,66)</f>
        <v>0</v>
      </c>
      <c r="R76" s="4">
        <f>COUNTIF(Inskrivning!$L75:$P75,70)+COUNTIF(Inskrivning!$R75:$V75,70)</f>
        <v>0</v>
      </c>
      <c r="S76" s="4">
        <f>COUNTIF(Inskrivning!$L75:$P75,74)+COUNTIF(Inskrivning!$R75:$V75,74)</f>
        <v>0</v>
      </c>
      <c r="T76" s="4">
        <f>COUNTIF(Inskrivning!$L75:$P75,83)+COUNTIF(Inskrivning!$R75:$V75,83)</f>
        <v>0</v>
      </c>
      <c r="U76" s="4">
        <f>COUNTIF(Inskrivning!$L75:$P75,87)+COUNTIF(Inskrivning!$R75:$V75,87)</f>
        <v>0</v>
      </c>
      <c r="V76" s="4">
        <f>COUNTIF(Inskrivning!$L75:$P75,100)+COUNTIF(Inskrivning!$R75:$V75,100)</f>
        <v>0</v>
      </c>
      <c r="W76" s="4">
        <f>SUM(Inskrivning!Y75)</f>
        <v>0</v>
      </c>
    </row>
    <row r="77" spans="1:23" ht="15" x14ac:dyDescent="0.25">
      <c r="A77" s="53" t="str">
        <f>Inskrivning!J69</f>
        <v/>
      </c>
      <c r="B77" s="35" t="str">
        <f>Inskrivning!K69</f>
        <v/>
      </c>
      <c r="C77" s="16">
        <f t="shared" si="2"/>
        <v>0</v>
      </c>
      <c r="E77" s="4">
        <f>COUNTIF(Inskrivning!$L69:$P69,15)+COUNTIF(Inskrivning!$R69:$V69,15)</f>
        <v>0</v>
      </c>
      <c r="F77" s="4">
        <f>COUNTIF(Inskrivning!$L69:$P69,19)+COUNTIF(Inskrivning!$R69:$V69,19)</f>
        <v>0</v>
      </c>
      <c r="G77" s="4">
        <f>COUNTIF(Inskrivning!$L69:$P69,31)+COUNTIF(Inskrivning!$R69:$V69,31)</f>
        <v>0</v>
      </c>
      <c r="H77" s="4">
        <f>COUNTIF(Inskrivning!$L69:$P69,32)+COUNTIF(Inskrivning!$R69:$V69,32)</f>
        <v>0</v>
      </c>
      <c r="I77" s="4">
        <f>COUNTIF(Inskrivning!$L69:$P69,35)+COUNTIF(Inskrivning!$R69:$V69,35)</f>
        <v>0</v>
      </c>
      <c r="J77" s="4">
        <f>COUNTIF(Inskrivning!$L69:$P69,36)+COUNTIF(Inskrivning!$R69:$V69,36)</f>
        <v>0</v>
      </c>
      <c r="K77" s="4">
        <f>COUNTIF(Inskrivning!$L69:$P69,44)+COUNTIF(Inskrivning!$R69:$V69,44)</f>
        <v>0</v>
      </c>
      <c r="L77" s="4">
        <f>COUNTIF(Inskrivning!$L69:$P69,48)+COUNTIF(Inskrivning!$R69:$V69,48)</f>
        <v>0</v>
      </c>
      <c r="M77" s="4">
        <f>COUNTIF(Inskrivning!$L69:$P69,49)+COUNTIF(Inskrivning!$R69:$V69,49)</f>
        <v>0</v>
      </c>
      <c r="N77" s="4">
        <f>COUNTIF(Inskrivning!$L69:$P69,53)+COUNTIF(Inskrivning!$R69:$V69,53)</f>
        <v>0</v>
      </c>
      <c r="O77" s="4">
        <f>COUNTIF(Inskrivning!$L69:$P69,57)+COUNTIF(Inskrivning!$R69:$V69,57)</f>
        <v>0</v>
      </c>
      <c r="P77" s="4">
        <f>COUNTIF(Inskrivning!$L69:$P69,61)+COUNTIF(Inskrivning!$R69:$V69,61)</f>
        <v>0</v>
      </c>
      <c r="Q77" s="4">
        <f>COUNTIF(Inskrivning!$L69:$P69,66)+COUNTIF(Inskrivning!$R69:$V69,66)</f>
        <v>0</v>
      </c>
      <c r="R77" s="4">
        <f>COUNTIF(Inskrivning!$L69:$P69,70)+COUNTIF(Inskrivning!$R69:$V69,70)</f>
        <v>0</v>
      </c>
      <c r="S77" s="4">
        <f>COUNTIF(Inskrivning!$L69:$P69,74)+COUNTIF(Inskrivning!$R69:$V69,74)</f>
        <v>0</v>
      </c>
      <c r="T77" s="4">
        <f>COUNTIF(Inskrivning!$L69:$P69,83)+COUNTIF(Inskrivning!$R69:$V69,83)</f>
        <v>0</v>
      </c>
      <c r="U77" s="4">
        <f>COUNTIF(Inskrivning!$L69:$P69,87)+COUNTIF(Inskrivning!$R69:$V69,87)</f>
        <v>0</v>
      </c>
      <c r="V77" s="4">
        <f>COUNTIF(Inskrivning!$L69:$P69,100)+COUNTIF(Inskrivning!$R69:$V69,100)</f>
        <v>0</v>
      </c>
      <c r="W77" s="4">
        <f>SUM(Inskrivning!Y69)</f>
        <v>0</v>
      </c>
    </row>
    <row r="78" spans="1:23" ht="15" x14ac:dyDescent="0.25">
      <c r="A78" s="53" t="str">
        <f>Inskrivning!J84</f>
        <v/>
      </c>
      <c r="B78" s="35" t="str">
        <f>Inskrivning!K84</f>
        <v/>
      </c>
      <c r="C78" s="16">
        <f t="shared" si="2"/>
        <v>0</v>
      </c>
      <c r="E78" s="4">
        <f>COUNTIF(Inskrivning!$L84:$P84,15)+COUNTIF(Inskrivning!$R84:$V84,15)</f>
        <v>0</v>
      </c>
      <c r="F78" s="4">
        <f>COUNTIF(Inskrivning!$L84:$P84,19)+COUNTIF(Inskrivning!$R84:$V84,19)</f>
        <v>0</v>
      </c>
      <c r="G78" s="4">
        <f>COUNTIF(Inskrivning!$L84:$P84,31)+COUNTIF(Inskrivning!$R84:$V84,31)</f>
        <v>0</v>
      </c>
      <c r="H78" s="4">
        <f>COUNTIF(Inskrivning!$L84:$P84,32)+COUNTIF(Inskrivning!$R84:$V84,32)</f>
        <v>0</v>
      </c>
      <c r="I78" s="4">
        <f>COUNTIF(Inskrivning!$L84:$P84,35)+COUNTIF(Inskrivning!$R84:$V84,35)</f>
        <v>0</v>
      </c>
      <c r="J78" s="4">
        <f>COUNTIF(Inskrivning!$L84:$P84,36)+COUNTIF(Inskrivning!$R84:$V84,36)</f>
        <v>0</v>
      </c>
      <c r="K78" s="4">
        <f>COUNTIF(Inskrivning!$L84:$P84,44)+COUNTIF(Inskrivning!$R84:$V84,44)</f>
        <v>0</v>
      </c>
      <c r="L78" s="4">
        <f>COUNTIF(Inskrivning!$L84:$P84,48)+COUNTIF(Inskrivning!$R84:$V84,48)</f>
        <v>0</v>
      </c>
      <c r="M78" s="4">
        <f>COUNTIF(Inskrivning!$L84:$P84,49)+COUNTIF(Inskrivning!$R84:$V84,49)</f>
        <v>0</v>
      </c>
      <c r="N78" s="4">
        <f>COUNTIF(Inskrivning!$L84:$P84,53)+COUNTIF(Inskrivning!$R84:$V84,53)</f>
        <v>0</v>
      </c>
      <c r="O78" s="4">
        <f>COUNTIF(Inskrivning!$L84:$P84,57)+COUNTIF(Inskrivning!$R84:$V84,57)</f>
        <v>0</v>
      </c>
      <c r="P78" s="4">
        <f>COUNTIF(Inskrivning!$L84:$P84,61)+COUNTIF(Inskrivning!$R84:$V84,61)</f>
        <v>0</v>
      </c>
      <c r="Q78" s="4">
        <f>COUNTIF(Inskrivning!$L84:$P84,66)+COUNTIF(Inskrivning!$R84:$V84,66)</f>
        <v>0</v>
      </c>
      <c r="R78" s="4">
        <f>COUNTIF(Inskrivning!$L84:$P84,70)+COUNTIF(Inskrivning!$R84:$V84,70)</f>
        <v>0</v>
      </c>
      <c r="S78" s="4">
        <f>COUNTIF(Inskrivning!$L84:$P84,74)+COUNTIF(Inskrivning!$R84:$V84,74)</f>
        <v>0</v>
      </c>
      <c r="T78" s="4">
        <f>COUNTIF(Inskrivning!$L84:$P84,83)+COUNTIF(Inskrivning!$R84:$V84,83)</f>
        <v>0</v>
      </c>
      <c r="U78" s="4">
        <f>COUNTIF(Inskrivning!$L84:$P84,87)+COUNTIF(Inskrivning!$R84:$V84,87)</f>
        <v>0</v>
      </c>
      <c r="V78" s="4">
        <f>COUNTIF(Inskrivning!$L84:$P84,100)+COUNTIF(Inskrivning!$R84:$V84,100)</f>
        <v>0</v>
      </c>
      <c r="W78" s="4">
        <f>SUM(Inskrivning!Y84)</f>
        <v>0</v>
      </c>
    </row>
    <row r="79" spans="1:23" ht="15" x14ac:dyDescent="0.25">
      <c r="A79" s="53" t="str">
        <f>Inskrivning!J72</f>
        <v/>
      </c>
      <c r="B79" s="35" t="str">
        <f>Inskrivning!K72</f>
        <v/>
      </c>
      <c r="C79" s="16">
        <f t="shared" si="2"/>
        <v>0</v>
      </c>
      <c r="E79" s="4">
        <f>COUNTIF(Inskrivning!$L72:$P72,15)+COUNTIF(Inskrivning!$R72:$V72,15)</f>
        <v>0</v>
      </c>
      <c r="F79" s="4">
        <f>COUNTIF(Inskrivning!$L72:$P72,19)+COUNTIF(Inskrivning!$R72:$V72,19)</f>
        <v>0</v>
      </c>
      <c r="G79" s="4">
        <f>COUNTIF(Inskrivning!$L72:$P72,31)+COUNTIF(Inskrivning!$R72:$V72,31)</f>
        <v>0</v>
      </c>
      <c r="H79" s="4">
        <f>COUNTIF(Inskrivning!$L72:$P72,32)+COUNTIF(Inskrivning!$R72:$V72,32)</f>
        <v>0</v>
      </c>
      <c r="I79" s="4">
        <f>COUNTIF(Inskrivning!$L72:$P72,35)+COUNTIF(Inskrivning!$R72:$V72,35)</f>
        <v>0</v>
      </c>
      <c r="J79" s="4">
        <f>COUNTIF(Inskrivning!$L72:$P72,36)+COUNTIF(Inskrivning!$R72:$V72,36)</f>
        <v>0</v>
      </c>
      <c r="K79" s="4">
        <f>COUNTIF(Inskrivning!$L72:$P72,44)+COUNTIF(Inskrivning!$R72:$V72,44)</f>
        <v>0</v>
      </c>
      <c r="L79" s="4">
        <f>COUNTIF(Inskrivning!$L72:$P72,48)+COUNTIF(Inskrivning!$R72:$V72,48)</f>
        <v>0</v>
      </c>
      <c r="M79" s="4">
        <f>COUNTIF(Inskrivning!$L72:$P72,49)+COUNTIF(Inskrivning!$R72:$V72,49)</f>
        <v>0</v>
      </c>
      <c r="N79" s="4">
        <f>COUNTIF(Inskrivning!$L72:$P72,53)+COUNTIF(Inskrivning!$R72:$V72,53)</f>
        <v>0</v>
      </c>
      <c r="O79" s="4">
        <f>COUNTIF(Inskrivning!$L72:$P72,57)+COUNTIF(Inskrivning!$R72:$V72,57)</f>
        <v>0</v>
      </c>
      <c r="P79" s="4">
        <f>COUNTIF(Inskrivning!$L72:$P72,61)+COUNTIF(Inskrivning!$R72:$V72,61)</f>
        <v>0</v>
      </c>
      <c r="Q79" s="4">
        <f>COUNTIF(Inskrivning!$L72:$P72,66)+COUNTIF(Inskrivning!$R72:$V72,66)</f>
        <v>0</v>
      </c>
      <c r="R79" s="4">
        <f>COUNTIF(Inskrivning!$L72:$P72,70)+COUNTIF(Inskrivning!$R72:$V72,70)</f>
        <v>0</v>
      </c>
      <c r="S79" s="4">
        <f>COUNTIF(Inskrivning!$L72:$P72,74)+COUNTIF(Inskrivning!$R72:$V72,74)</f>
        <v>0</v>
      </c>
      <c r="T79" s="4">
        <f>COUNTIF(Inskrivning!$L72:$P72,83)+COUNTIF(Inskrivning!$R72:$V72,83)</f>
        <v>0</v>
      </c>
      <c r="U79" s="4">
        <f>COUNTIF(Inskrivning!$L72:$P72,87)+COUNTIF(Inskrivning!$R72:$V72,87)</f>
        <v>0</v>
      </c>
      <c r="V79" s="4">
        <f>COUNTIF(Inskrivning!$L72:$P72,100)+COUNTIF(Inskrivning!$R72:$V72,100)</f>
        <v>0</v>
      </c>
      <c r="W79" s="4">
        <f>SUM(Inskrivning!Y72)</f>
        <v>0</v>
      </c>
    </row>
    <row r="80" spans="1:23" ht="15" x14ac:dyDescent="0.25">
      <c r="A80" s="53" t="str">
        <f>Inskrivning!J82</f>
        <v/>
      </c>
      <c r="B80" s="35" t="str">
        <f>Inskrivning!K82</f>
        <v/>
      </c>
      <c r="C80" s="16">
        <f t="shared" si="2"/>
        <v>0</v>
      </c>
      <c r="E80" s="4">
        <f>COUNTIF(Inskrivning!$L82:$P82,15)+COUNTIF(Inskrivning!$R82:$V82,15)</f>
        <v>0</v>
      </c>
      <c r="F80" s="4">
        <f>COUNTIF(Inskrivning!$L82:$P82,19)+COUNTIF(Inskrivning!$R82:$V82,19)</f>
        <v>0</v>
      </c>
      <c r="G80" s="4">
        <f>COUNTIF(Inskrivning!$L82:$P82,31)+COUNTIF(Inskrivning!$R82:$V82,31)</f>
        <v>0</v>
      </c>
      <c r="H80" s="4">
        <f>COUNTIF(Inskrivning!$L82:$P82,32)+COUNTIF(Inskrivning!$R82:$V82,32)</f>
        <v>0</v>
      </c>
      <c r="I80" s="4">
        <f>COUNTIF(Inskrivning!$L82:$P82,35)+COUNTIF(Inskrivning!$R82:$V82,35)</f>
        <v>0</v>
      </c>
      <c r="J80" s="4">
        <f>COUNTIF(Inskrivning!$L82:$P82,36)+COUNTIF(Inskrivning!$R82:$V82,36)</f>
        <v>0</v>
      </c>
      <c r="K80" s="4">
        <f>COUNTIF(Inskrivning!$L82:$P82,44)+COUNTIF(Inskrivning!$R82:$V82,44)</f>
        <v>0</v>
      </c>
      <c r="L80" s="4">
        <f>COUNTIF(Inskrivning!$L82:$P82,48)+COUNTIF(Inskrivning!$R82:$V82,48)</f>
        <v>0</v>
      </c>
      <c r="M80" s="4">
        <f>COUNTIF(Inskrivning!$L82:$P82,49)+COUNTIF(Inskrivning!$R82:$V82,49)</f>
        <v>0</v>
      </c>
      <c r="N80" s="4">
        <f>COUNTIF(Inskrivning!$L82:$P82,53)+COUNTIF(Inskrivning!$R82:$V82,53)</f>
        <v>0</v>
      </c>
      <c r="O80" s="4">
        <f>COUNTIF(Inskrivning!$L82:$P82,57)+COUNTIF(Inskrivning!$R82:$V82,57)</f>
        <v>0</v>
      </c>
      <c r="P80" s="4">
        <f>COUNTIF(Inskrivning!$L82:$P82,61)+COUNTIF(Inskrivning!$R82:$V82,61)</f>
        <v>0</v>
      </c>
      <c r="Q80" s="4">
        <f>COUNTIF(Inskrivning!$L82:$P82,66)+COUNTIF(Inskrivning!$R82:$V82,66)</f>
        <v>0</v>
      </c>
      <c r="R80" s="4">
        <f>COUNTIF(Inskrivning!$L82:$P82,70)+COUNTIF(Inskrivning!$R82:$V82,70)</f>
        <v>0</v>
      </c>
      <c r="S80" s="4">
        <f>COUNTIF(Inskrivning!$L82:$P82,74)+COUNTIF(Inskrivning!$R82:$V82,74)</f>
        <v>0</v>
      </c>
      <c r="T80" s="4">
        <f>COUNTIF(Inskrivning!$L82:$P82,83)+COUNTIF(Inskrivning!$R82:$V82,83)</f>
        <v>0</v>
      </c>
      <c r="U80" s="4">
        <f>COUNTIF(Inskrivning!$L82:$P82,87)+COUNTIF(Inskrivning!$R82:$V82,87)</f>
        <v>0</v>
      </c>
      <c r="V80" s="4">
        <f>COUNTIF(Inskrivning!$L82:$P82,100)+COUNTIF(Inskrivning!$R82:$V82,100)</f>
        <v>0</v>
      </c>
      <c r="W80" s="4">
        <f>SUM(Inskrivning!Y82)</f>
        <v>0</v>
      </c>
    </row>
    <row r="81" spans="1:23" ht="15" x14ac:dyDescent="0.25">
      <c r="A81" s="53" t="str">
        <f>Inskrivning!J80</f>
        <v/>
      </c>
      <c r="B81" s="35" t="str">
        <f>Inskrivning!K80</f>
        <v/>
      </c>
      <c r="C81" s="16">
        <f t="shared" si="2"/>
        <v>0</v>
      </c>
      <c r="E81" s="4">
        <f>COUNTIF(Inskrivning!$L80:$P80,15)+COUNTIF(Inskrivning!$R80:$V80,15)</f>
        <v>0</v>
      </c>
      <c r="F81" s="4">
        <f>COUNTIF(Inskrivning!$L80:$P80,19)+COUNTIF(Inskrivning!$R80:$V80,19)</f>
        <v>0</v>
      </c>
      <c r="G81" s="4">
        <f>COUNTIF(Inskrivning!$L80:$P80,31)+COUNTIF(Inskrivning!$R80:$V80,31)</f>
        <v>0</v>
      </c>
      <c r="H81" s="4">
        <f>COUNTIF(Inskrivning!$L80:$P80,32)+COUNTIF(Inskrivning!$R80:$V80,32)</f>
        <v>0</v>
      </c>
      <c r="I81" s="4">
        <f>COUNTIF(Inskrivning!$L80:$P80,35)+COUNTIF(Inskrivning!$R80:$V80,35)</f>
        <v>0</v>
      </c>
      <c r="J81" s="4">
        <f>COUNTIF(Inskrivning!$L80:$P80,36)+COUNTIF(Inskrivning!$R80:$V80,36)</f>
        <v>0</v>
      </c>
      <c r="K81" s="4">
        <f>COUNTIF(Inskrivning!$L80:$P80,44)+COUNTIF(Inskrivning!$R80:$V80,44)</f>
        <v>0</v>
      </c>
      <c r="L81" s="4">
        <f>COUNTIF(Inskrivning!$L80:$P80,48)+COUNTIF(Inskrivning!$R80:$V80,48)</f>
        <v>0</v>
      </c>
      <c r="M81" s="4">
        <f>COUNTIF(Inskrivning!$L80:$P80,49)+COUNTIF(Inskrivning!$R80:$V80,49)</f>
        <v>0</v>
      </c>
      <c r="N81" s="4">
        <f>COUNTIF(Inskrivning!$L80:$P80,53)+COUNTIF(Inskrivning!$R80:$V80,53)</f>
        <v>0</v>
      </c>
      <c r="O81" s="4">
        <f>COUNTIF(Inskrivning!$L80:$P80,57)+COUNTIF(Inskrivning!$R80:$V80,57)</f>
        <v>0</v>
      </c>
      <c r="P81" s="4">
        <f>COUNTIF(Inskrivning!$L80:$P80,61)+COUNTIF(Inskrivning!$R80:$V80,61)</f>
        <v>0</v>
      </c>
      <c r="Q81" s="4">
        <f>COUNTIF(Inskrivning!$L80:$P80,66)+COUNTIF(Inskrivning!$R80:$V80,66)</f>
        <v>0</v>
      </c>
      <c r="R81" s="4">
        <f>COUNTIF(Inskrivning!$L80:$P80,70)+COUNTIF(Inskrivning!$R80:$V80,70)</f>
        <v>0</v>
      </c>
      <c r="S81" s="4">
        <f>COUNTIF(Inskrivning!$L80:$P80,74)+COUNTIF(Inskrivning!$R80:$V80,74)</f>
        <v>0</v>
      </c>
      <c r="T81" s="4">
        <f>COUNTIF(Inskrivning!$L80:$P80,83)+COUNTIF(Inskrivning!$R80:$V80,83)</f>
        <v>0</v>
      </c>
      <c r="U81" s="4">
        <f>COUNTIF(Inskrivning!$L80:$P80,87)+COUNTIF(Inskrivning!$R80:$V80,87)</f>
        <v>0</v>
      </c>
      <c r="V81" s="4">
        <f>COUNTIF(Inskrivning!$L80:$P80,100)+COUNTIF(Inskrivning!$R80:$V80,100)</f>
        <v>0</v>
      </c>
      <c r="W81" s="4">
        <f>SUM(Inskrivning!Y80)</f>
        <v>0</v>
      </c>
    </row>
    <row r="82" spans="1:23" ht="15" x14ac:dyDescent="0.25">
      <c r="A82" s="53" t="str">
        <f>Inskrivning!J78</f>
        <v/>
      </c>
      <c r="B82" s="35" t="str">
        <f>Inskrivning!K78</f>
        <v/>
      </c>
      <c r="C82" s="16">
        <f t="shared" si="2"/>
        <v>0</v>
      </c>
      <c r="E82" s="4">
        <f>COUNTIF(Inskrivning!$L78:$P78,15)+COUNTIF(Inskrivning!$R78:$V78,15)</f>
        <v>0</v>
      </c>
      <c r="F82" s="4">
        <f>COUNTIF(Inskrivning!$L78:$P78,19)+COUNTIF(Inskrivning!$R78:$V78,19)</f>
        <v>0</v>
      </c>
      <c r="G82" s="4">
        <f>COUNTIF(Inskrivning!$L78:$P78,31)+COUNTIF(Inskrivning!$R78:$V78,31)</f>
        <v>0</v>
      </c>
      <c r="H82" s="4">
        <f>COUNTIF(Inskrivning!$L78:$P78,32)+COUNTIF(Inskrivning!$R78:$V78,32)</f>
        <v>0</v>
      </c>
      <c r="I82" s="4">
        <f>COUNTIF(Inskrivning!$L78:$P78,35)+COUNTIF(Inskrivning!$R78:$V78,35)</f>
        <v>0</v>
      </c>
      <c r="J82" s="4">
        <f>COUNTIF(Inskrivning!$L78:$P78,36)+COUNTIF(Inskrivning!$R78:$V78,36)</f>
        <v>0</v>
      </c>
      <c r="K82" s="4">
        <f>COUNTIF(Inskrivning!$L78:$P78,44)+COUNTIF(Inskrivning!$R78:$V78,44)</f>
        <v>0</v>
      </c>
      <c r="L82" s="4">
        <f>COUNTIF(Inskrivning!$L78:$P78,48)+COUNTIF(Inskrivning!$R78:$V78,48)</f>
        <v>0</v>
      </c>
      <c r="M82" s="4">
        <f>COUNTIF(Inskrivning!$L78:$P78,49)+COUNTIF(Inskrivning!$R78:$V78,49)</f>
        <v>0</v>
      </c>
      <c r="N82" s="4">
        <f>COUNTIF(Inskrivning!$L78:$P78,53)+COUNTIF(Inskrivning!$R78:$V78,53)</f>
        <v>0</v>
      </c>
      <c r="O82" s="4">
        <f>COUNTIF(Inskrivning!$L78:$P78,57)+COUNTIF(Inskrivning!$R78:$V78,57)</f>
        <v>0</v>
      </c>
      <c r="P82" s="4">
        <f>COUNTIF(Inskrivning!$L78:$P78,61)+COUNTIF(Inskrivning!$R78:$V78,61)</f>
        <v>0</v>
      </c>
      <c r="Q82" s="4">
        <f>COUNTIF(Inskrivning!$L78:$P78,66)+COUNTIF(Inskrivning!$R78:$V78,66)</f>
        <v>0</v>
      </c>
      <c r="R82" s="4">
        <f>COUNTIF(Inskrivning!$L78:$P78,70)+COUNTIF(Inskrivning!$R78:$V78,70)</f>
        <v>0</v>
      </c>
      <c r="S82" s="4">
        <f>COUNTIF(Inskrivning!$L78:$P78,74)+COUNTIF(Inskrivning!$R78:$V78,74)</f>
        <v>0</v>
      </c>
      <c r="T82" s="4">
        <f>COUNTIF(Inskrivning!$L78:$P78,83)+COUNTIF(Inskrivning!$R78:$V78,83)</f>
        <v>0</v>
      </c>
      <c r="U82" s="4">
        <f>COUNTIF(Inskrivning!$L78:$P78,87)+COUNTIF(Inskrivning!$R78:$V78,87)</f>
        <v>0</v>
      </c>
      <c r="V82" s="4">
        <f>COUNTIF(Inskrivning!$L78:$P78,100)+COUNTIF(Inskrivning!$R78:$V78,100)</f>
        <v>0</v>
      </c>
      <c r="W82" s="4">
        <f>SUM(Inskrivning!Y78)</f>
        <v>0</v>
      </c>
    </row>
    <row r="83" spans="1:23" ht="15" x14ac:dyDescent="0.25">
      <c r="A83" s="53" t="str">
        <f>Inskrivning!J79</f>
        <v/>
      </c>
      <c r="B83" s="35" t="str">
        <f>Inskrivning!K79</f>
        <v/>
      </c>
      <c r="C83" s="16">
        <f t="shared" si="2"/>
        <v>0</v>
      </c>
      <c r="E83" s="4">
        <f>COUNTIF(Inskrivning!$L79:$P79,15)+COUNTIF(Inskrivning!$R79:$V79,15)</f>
        <v>0</v>
      </c>
      <c r="F83" s="4">
        <f>COUNTIF(Inskrivning!$L79:$P79,19)+COUNTIF(Inskrivning!$R79:$V79,19)</f>
        <v>0</v>
      </c>
      <c r="G83" s="4">
        <f>COUNTIF(Inskrivning!$L79:$P79,31)+COUNTIF(Inskrivning!$R79:$V79,31)</f>
        <v>0</v>
      </c>
      <c r="H83" s="4">
        <f>COUNTIF(Inskrivning!$L79:$P79,32)+COUNTIF(Inskrivning!$R79:$V79,32)</f>
        <v>0</v>
      </c>
      <c r="I83" s="4">
        <f>COUNTIF(Inskrivning!$L79:$P79,35)+COUNTIF(Inskrivning!$R79:$V79,35)</f>
        <v>0</v>
      </c>
      <c r="J83" s="4">
        <f>COUNTIF(Inskrivning!$L79:$P79,36)+COUNTIF(Inskrivning!$R79:$V79,36)</f>
        <v>0</v>
      </c>
      <c r="K83" s="4">
        <f>COUNTIF(Inskrivning!$L79:$P79,44)+COUNTIF(Inskrivning!$R79:$V79,44)</f>
        <v>0</v>
      </c>
      <c r="L83" s="4">
        <f>COUNTIF(Inskrivning!$L79:$P79,48)+COUNTIF(Inskrivning!$R79:$V79,48)</f>
        <v>0</v>
      </c>
      <c r="M83" s="4">
        <f>COUNTIF(Inskrivning!$L79:$P79,49)+COUNTIF(Inskrivning!$R79:$V79,49)</f>
        <v>0</v>
      </c>
      <c r="N83" s="4">
        <f>COUNTIF(Inskrivning!$L79:$P79,53)+COUNTIF(Inskrivning!$R79:$V79,53)</f>
        <v>0</v>
      </c>
      <c r="O83" s="4">
        <f>COUNTIF(Inskrivning!$L79:$P79,57)+COUNTIF(Inskrivning!$R79:$V79,57)</f>
        <v>0</v>
      </c>
      <c r="P83" s="4">
        <f>COUNTIF(Inskrivning!$L79:$P79,61)+COUNTIF(Inskrivning!$R79:$V79,61)</f>
        <v>0</v>
      </c>
      <c r="Q83" s="4">
        <f>COUNTIF(Inskrivning!$L79:$P79,66)+COUNTIF(Inskrivning!$R79:$V79,66)</f>
        <v>0</v>
      </c>
      <c r="R83" s="4">
        <f>COUNTIF(Inskrivning!$L79:$P79,70)+COUNTIF(Inskrivning!$R79:$V79,70)</f>
        <v>0</v>
      </c>
      <c r="S83" s="4">
        <f>COUNTIF(Inskrivning!$L79:$P79,74)+COUNTIF(Inskrivning!$R79:$V79,74)</f>
        <v>0</v>
      </c>
      <c r="T83" s="4">
        <f>COUNTIF(Inskrivning!$L79:$P79,83)+COUNTIF(Inskrivning!$R79:$V79,83)</f>
        <v>0</v>
      </c>
      <c r="U83" s="4">
        <f>COUNTIF(Inskrivning!$L79:$P79,87)+COUNTIF(Inskrivning!$R79:$V79,87)</f>
        <v>0</v>
      </c>
      <c r="V83" s="4">
        <f>COUNTIF(Inskrivning!$L79:$P79,100)+COUNTIF(Inskrivning!$R79:$V79,100)</f>
        <v>0</v>
      </c>
      <c r="W83" s="4">
        <f>SUM(Inskrivning!Y79)</f>
        <v>0</v>
      </c>
    </row>
    <row r="84" spans="1:23" ht="15" x14ac:dyDescent="0.25">
      <c r="A84" s="53" t="str">
        <f>Inskrivning!J70</f>
        <v/>
      </c>
      <c r="B84" s="35" t="str">
        <f>Inskrivning!K70</f>
        <v/>
      </c>
      <c r="C84" s="16">
        <f t="shared" si="2"/>
        <v>0</v>
      </c>
      <c r="E84" s="4">
        <f>COUNTIF(Inskrivning!$L70:$P70,15)+COUNTIF(Inskrivning!$R70:$V70,15)</f>
        <v>0</v>
      </c>
      <c r="F84" s="4">
        <f>COUNTIF(Inskrivning!$L70:$P70,19)+COUNTIF(Inskrivning!$R70:$V70,19)</f>
        <v>0</v>
      </c>
      <c r="G84" s="4">
        <f>COUNTIF(Inskrivning!$L70:$P70,31)+COUNTIF(Inskrivning!$R70:$V70,31)</f>
        <v>0</v>
      </c>
      <c r="H84" s="4">
        <f>COUNTIF(Inskrivning!$L70:$P70,32)+COUNTIF(Inskrivning!$R70:$V70,32)</f>
        <v>0</v>
      </c>
      <c r="I84" s="4">
        <f>COUNTIF(Inskrivning!$L70:$P70,35)+COUNTIF(Inskrivning!$R70:$V70,35)</f>
        <v>0</v>
      </c>
      <c r="J84" s="4">
        <f>COUNTIF(Inskrivning!$L70:$P70,36)+COUNTIF(Inskrivning!$R70:$V70,36)</f>
        <v>0</v>
      </c>
      <c r="K84" s="4">
        <f>COUNTIF(Inskrivning!$L70:$P70,44)+COUNTIF(Inskrivning!$R70:$V70,44)</f>
        <v>0</v>
      </c>
      <c r="L84" s="4">
        <f>COUNTIF(Inskrivning!$L70:$P70,48)+COUNTIF(Inskrivning!$R70:$V70,48)</f>
        <v>0</v>
      </c>
      <c r="M84" s="4">
        <f>COUNTIF(Inskrivning!$L70:$P70,49)+COUNTIF(Inskrivning!$R70:$V70,49)</f>
        <v>0</v>
      </c>
      <c r="N84" s="4">
        <f>COUNTIF(Inskrivning!$L70:$P70,53)+COUNTIF(Inskrivning!$R70:$V70,53)</f>
        <v>0</v>
      </c>
      <c r="O84" s="4">
        <f>COUNTIF(Inskrivning!$L70:$P70,57)+COUNTIF(Inskrivning!$R70:$V70,57)</f>
        <v>0</v>
      </c>
      <c r="P84" s="4">
        <f>COUNTIF(Inskrivning!$L70:$P70,61)+COUNTIF(Inskrivning!$R70:$V70,61)</f>
        <v>0</v>
      </c>
      <c r="Q84" s="4">
        <f>COUNTIF(Inskrivning!$L70:$P70,66)+COUNTIF(Inskrivning!$R70:$V70,66)</f>
        <v>0</v>
      </c>
      <c r="R84" s="4">
        <f>COUNTIF(Inskrivning!$L70:$P70,70)+COUNTIF(Inskrivning!$R70:$V70,70)</f>
        <v>0</v>
      </c>
      <c r="S84" s="4">
        <f>COUNTIF(Inskrivning!$L70:$P70,74)+COUNTIF(Inskrivning!$R70:$V70,74)</f>
        <v>0</v>
      </c>
      <c r="T84" s="4">
        <f>COUNTIF(Inskrivning!$L70:$P70,83)+COUNTIF(Inskrivning!$R70:$V70,83)</f>
        <v>0</v>
      </c>
      <c r="U84" s="4">
        <f>COUNTIF(Inskrivning!$L70:$P70,87)+COUNTIF(Inskrivning!$R70:$V70,87)</f>
        <v>0</v>
      </c>
      <c r="V84" s="4">
        <f>COUNTIF(Inskrivning!$L70:$P70,100)+COUNTIF(Inskrivning!$R70:$V70,100)</f>
        <v>0</v>
      </c>
      <c r="W84" s="4">
        <f>SUM(Inskrivning!Y70)</f>
        <v>0</v>
      </c>
    </row>
    <row r="85" spans="1:23" ht="15" x14ac:dyDescent="0.25">
      <c r="A85" s="53" t="str">
        <f>Inskrivning!J81</f>
        <v/>
      </c>
      <c r="B85" s="35" t="str">
        <f>Inskrivning!K81</f>
        <v/>
      </c>
      <c r="C85" s="16">
        <f t="shared" si="2"/>
        <v>0</v>
      </c>
      <c r="E85" s="4">
        <f>COUNTIF(Inskrivning!$L81:$P81,15)+COUNTIF(Inskrivning!$R81:$V81,15)</f>
        <v>0</v>
      </c>
      <c r="F85" s="4">
        <f>COUNTIF(Inskrivning!$L81:$P81,19)+COUNTIF(Inskrivning!$R81:$V81,19)</f>
        <v>0</v>
      </c>
      <c r="G85" s="4">
        <f>COUNTIF(Inskrivning!$L81:$P81,31)+COUNTIF(Inskrivning!$R81:$V81,31)</f>
        <v>0</v>
      </c>
      <c r="H85" s="4">
        <f>COUNTIF(Inskrivning!$L81:$P81,32)+COUNTIF(Inskrivning!$R81:$V81,32)</f>
        <v>0</v>
      </c>
      <c r="I85" s="4">
        <f>COUNTIF(Inskrivning!$L81:$P81,35)+COUNTIF(Inskrivning!$R81:$V81,35)</f>
        <v>0</v>
      </c>
      <c r="J85" s="4">
        <f>COUNTIF(Inskrivning!$L81:$P81,36)+COUNTIF(Inskrivning!$R81:$V81,36)</f>
        <v>0</v>
      </c>
      <c r="K85" s="4">
        <f>COUNTIF(Inskrivning!$L81:$P81,44)+COUNTIF(Inskrivning!$R81:$V81,44)</f>
        <v>0</v>
      </c>
      <c r="L85" s="4">
        <f>COUNTIF(Inskrivning!$L81:$P81,48)+COUNTIF(Inskrivning!$R81:$V81,48)</f>
        <v>0</v>
      </c>
      <c r="M85" s="4">
        <f>COUNTIF(Inskrivning!$L81:$P81,49)+COUNTIF(Inskrivning!$R81:$V81,49)</f>
        <v>0</v>
      </c>
      <c r="N85" s="4">
        <f>COUNTIF(Inskrivning!$L81:$P81,53)+COUNTIF(Inskrivning!$R81:$V81,53)</f>
        <v>0</v>
      </c>
      <c r="O85" s="4">
        <f>COUNTIF(Inskrivning!$L81:$P81,57)+COUNTIF(Inskrivning!$R81:$V81,57)</f>
        <v>0</v>
      </c>
      <c r="P85" s="4">
        <f>COUNTIF(Inskrivning!$L81:$P81,61)+COUNTIF(Inskrivning!$R81:$V81,61)</f>
        <v>0</v>
      </c>
      <c r="Q85" s="4">
        <f>COUNTIF(Inskrivning!$L81:$P81,66)+COUNTIF(Inskrivning!$R81:$V81,66)</f>
        <v>0</v>
      </c>
      <c r="R85" s="4">
        <f>COUNTIF(Inskrivning!$L81:$P81,70)+COUNTIF(Inskrivning!$R81:$V81,70)</f>
        <v>0</v>
      </c>
      <c r="S85" s="4">
        <f>COUNTIF(Inskrivning!$L81:$P81,74)+COUNTIF(Inskrivning!$R81:$V81,74)</f>
        <v>0</v>
      </c>
      <c r="T85" s="4">
        <f>COUNTIF(Inskrivning!$L81:$P81,83)+COUNTIF(Inskrivning!$R81:$V81,83)</f>
        <v>0</v>
      </c>
      <c r="U85" s="4">
        <f>COUNTIF(Inskrivning!$L81:$P81,87)+COUNTIF(Inskrivning!$R81:$V81,87)</f>
        <v>0</v>
      </c>
      <c r="V85" s="4">
        <f>COUNTIF(Inskrivning!$L81:$P81,100)+COUNTIF(Inskrivning!$R81:$V81,100)</f>
        <v>0</v>
      </c>
      <c r="W85" s="4">
        <f>SUM(Inskrivning!Y81)</f>
        <v>0</v>
      </c>
    </row>
    <row r="86" spans="1:23" ht="15" x14ac:dyDescent="0.25">
      <c r="A86" s="53" t="str">
        <f>Inskrivning!J91</f>
        <v/>
      </c>
      <c r="B86" s="35" t="str">
        <f>Inskrivning!K91</f>
        <v/>
      </c>
      <c r="C86" s="16">
        <f t="shared" si="2"/>
        <v>0</v>
      </c>
      <c r="E86" s="4">
        <f>COUNTIF(Inskrivning!$L91:$P91,15)+COUNTIF(Inskrivning!$R91:$V91,15)</f>
        <v>0</v>
      </c>
      <c r="F86" s="4">
        <f>COUNTIF(Inskrivning!$L91:$P91,19)+COUNTIF(Inskrivning!$R91:$V91,19)</f>
        <v>0</v>
      </c>
      <c r="G86" s="4">
        <f>COUNTIF(Inskrivning!$L91:$P91,31)+COUNTIF(Inskrivning!$R91:$V91,31)</f>
        <v>0</v>
      </c>
      <c r="H86" s="4">
        <f>COUNTIF(Inskrivning!$L91:$P91,32)+COUNTIF(Inskrivning!$R91:$V91,32)</f>
        <v>0</v>
      </c>
      <c r="I86" s="4">
        <f>COUNTIF(Inskrivning!$L91:$P91,35)+COUNTIF(Inskrivning!$R91:$V91,35)</f>
        <v>0</v>
      </c>
      <c r="J86" s="4">
        <f>COUNTIF(Inskrivning!$L91:$P91,36)+COUNTIF(Inskrivning!$R91:$V91,36)</f>
        <v>0</v>
      </c>
      <c r="K86" s="4">
        <f>COUNTIF(Inskrivning!$L91:$P91,44)+COUNTIF(Inskrivning!$R91:$V91,44)</f>
        <v>0</v>
      </c>
      <c r="L86" s="4">
        <f>COUNTIF(Inskrivning!$L91:$P91,48)+COUNTIF(Inskrivning!$R91:$V91,48)</f>
        <v>0</v>
      </c>
      <c r="M86" s="4">
        <f>COUNTIF(Inskrivning!$L91:$P91,49)+COUNTIF(Inskrivning!$R91:$V91,49)</f>
        <v>0</v>
      </c>
      <c r="N86" s="4">
        <f>COUNTIF(Inskrivning!$L91:$P91,53)+COUNTIF(Inskrivning!$R91:$V91,53)</f>
        <v>0</v>
      </c>
      <c r="O86" s="4">
        <f>COUNTIF(Inskrivning!$L91:$P91,57)+COUNTIF(Inskrivning!$R91:$V91,57)</f>
        <v>0</v>
      </c>
      <c r="P86" s="4">
        <f>COUNTIF(Inskrivning!$L91:$P91,61)+COUNTIF(Inskrivning!$R91:$V91,61)</f>
        <v>0</v>
      </c>
      <c r="Q86" s="4">
        <f>COUNTIF(Inskrivning!$L91:$P91,66)+COUNTIF(Inskrivning!$R91:$V91,66)</f>
        <v>0</v>
      </c>
      <c r="R86" s="4">
        <f>COUNTIF(Inskrivning!$L91:$P91,70)+COUNTIF(Inskrivning!$R91:$V91,70)</f>
        <v>0</v>
      </c>
      <c r="S86" s="4">
        <f>COUNTIF(Inskrivning!$L91:$P91,74)+COUNTIF(Inskrivning!$R91:$V91,74)</f>
        <v>0</v>
      </c>
      <c r="T86" s="4">
        <f>COUNTIF(Inskrivning!$L91:$P91,83)+COUNTIF(Inskrivning!$R91:$V91,83)</f>
        <v>0</v>
      </c>
      <c r="U86" s="4">
        <f>COUNTIF(Inskrivning!$L91:$P91,87)+COUNTIF(Inskrivning!$R91:$V91,87)</f>
        <v>0</v>
      </c>
      <c r="V86" s="4">
        <f>COUNTIF(Inskrivning!$L91:$P91,100)+COUNTIF(Inskrivning!$R91:$V91,100)</f>
        <v>0</v>
      </c>
      <c r="W86" s="4">
        <f>SUM(Inskrivning!Y91)</f>
        <v>0</v>
      </c>
    </row>
    <row r="87" spans="1:23" ht="15" x14ac:dyDescent="0.25">
      <c r="A87" s="53" t="str">
        <f>Inskrivning!J101</f>
        <v/>
      </c>
      <c r="B87" s="35" t="str">
        <f>Inskrivning!K101</f>
        <v/>
      </c>
      <c r="C87" s="16">
        <f t="shared" si="2"/>
        <v>0</v>
      </c>
      <c r="E87" s="4">
        <f>COUNTIF(Inskrivning!$L101:$P101,15)+COUNTIF(Inskrivning!$R101:$V101,15)</f>
        <v>0</v>
      </c>
      <c r="F87" s="4">
        <f>COUNTIF(Inskrivning!$L101:$P101,19)+COUNTIF(Inskrivning!$R101:$V101,19)</f>
        <v>0</v>
      </c>
      <c r="G87" s="4">
        <f>COUNTIF(Inskrivning!$L101:$P101,31)+COUNTIF(Inskrivning!$R101:$V101,31)</f>
        <v>0</v>
      </c>
      <c r="H87" s="4">
        <f>COUNTIF(Inskrivning!$L101:$P101,32)+COUNTIF(Inskrivning!$R101:$V101,32)</f>
        <v>0</v>
      </c>
      <c r="I87" s="4">
        <f>COUNTIF(Inskrivning!$L101:$P101,35)+COUNTIF(Inskrivning!$R101:$V101,35)</f>
        <v>0</v>
      </c>
      <c r="J87" s="4">
        <f>COUNTIF(Inskrivning!$L101:$P101,36)+COUNTIF(Inskrivning!$R101:$V101,36)</f>
        <v>0</v>
      </c>
      <c r="K87" s="4">
        <f>COUNTIF(Inskrivning!$L101:$P101,44)+COUNTIF(Inskrivning!$R101:$V101,44)</f>
        <v>0</v>
      </c>
      <c r="L87" s="4">
        <f>COUNTIF(Inskrivning!$L101:$P101,48)+COUNTIF(Inskrivning!$R101:$V101,48)</f>
        <v>0</v>
      </c>
      <c r="M87" s="4">
        <f>COUNTIF(Inskrivning!$L101:$P101,49)+COUNTIF(Inskrivning!$R101:$V101,49)</f>
        <v>0</v>
      </c>
      <c r="N87" s="4">
        <f>COUNTIF(Inskrivning!$L101:$P101,53)+COUNTIF(Inskrivning!$R101:$V101,53)</f>
        <v>0</v>
      </c>
      <c r="O87" s="4">
        <f>COUNTIF(Inskrivning!$L101:$P101,57)+COUNTIF(Inskrivning!$R101:$V101,57)</f>
        <v>0</v>
      </c>
      <c r="P87" s="4">
        <f>COUNTIF(Inskrivning!$L101:$P101,61)+COUNTIF(Inskrivning!$R101:$V101,61)</f>
        <v>0</v>
      </c>
      <c r="Q87" s="4">
        <f>COUNTIF(Inskrivning!$L101:$P101,66)+COUNTIF(Inskrivning!$R101:$V101,66)</f>
        <v>0</v>
      </c>
      <c r="R87" s="4">
        <f>COUNTIF(Inskrivning!$L101:$P101,70)+COUNTIF(Inskrivning!$R101:$V101,70)</f>
        <v>0</v>
      </c>
      <c r="S87" s="4">
        <f>COUNTIF(Inskrivning!$L101:$P101,74)+COUNTIF(Inskrivning!$R101:$V101,74)</f>
        <v>0</v>
      </c>
      <c r="T87" s="4">
        <f>COUNTIF(Inskrivning!$L101:$P101,83)+COUNTIF(Inskrivning!$R101:$V101,83)</f>
        <v>0</v>
      </c>
      <c r="U87" s="4">
        <f>COUNTIF(Inskrivning!$L101:$P101,87)+COUNTIF(Inskrivning!$R101:$V101,87)</f>
        <v>0</v>
      </c>
      <c r="V87" s="4">
        <f>COUNTIF(Inskrivning!$L101:$P101,100)+COUNTIF(Inskrivning!$R101:$V101,100)</f>
        <v>0</v>
      </c>
      <c r="W87" s="4">
        <f>SUM(Inskrivning!Y101)</f>
        <v>0</v>
      </c>
    </row>
    <row r="88" spans="1:23" ht="15" x14ac:dyDescent="0.25">
      <c r="A88" s="53" t="str">
        <f>Inskrivning!J103</f>
        <v/>
      </c>
      <c r="B88" s="35" t="str">
        <f>Inskrivning!K103</f>
        <v/>
      </c>
      <c r="C88" s="16">
        <f t="shared" si="2"/>
        <v>0</v>
      </c>
      <c r="E88" s="4">
        <f>COUNTIF(Inskrivning!$L103:$P103,15)+COUNTIF(Inskrivning!$R103:$V103,15)</f>
        <v>0</v>
      </c>
      <c r="F88" s="4">
        <f>COUNTIF(Inskrivning!$L103:$P103,19)+COUNTIF(Inskrivning!$R103:$V103,19)</f>
        <v>0</v>
      </c>
      <c r="G88" s="4">
        <f>COUNTIF(Inskrivning!$L103:$P103,31)+COUNTIF(Inskrivning!$R103:$V103,31)</f>
        <v>0</v>
      </c>
      <c r="H88" s="4">
        <f>COUNTIF(Inskrivning!$L103:$P103,32)+COUNTIF(Inskrivning!$R103:$V103,32)</f>
        <v>0</v>
      </c>
      <c r="I88" s="4">
        <f>COUNTIF(Inskrivning!$L103:$P103,35)+COUNTIF(Inskrivning!$R103:$V103,35)</f>
        <v>0</v>
      </c>
      <c r="J88" s="4">
        <f>COUNTIF(Inskrivning!$L103:$P103,36)+COUNTIF(Inskrivning!$R103:$V103,36)</f>
        <v>0</v>
      </c>
      <c r="K88" s="4">
        <f>COUNTIF(Inskrivning!$L103:$P103,44)+COUNTIF(Inskrivning!$R103:$V103,44)</f>
        <v>0</v>
      </c>
      <c r="L88" s="4">
        <f>COUNTIF(Inskrivning!$L103:$P103,48)+COUNTIF(Inskrivning!$R103:$V103,48)</f>
        <v>0</v>
      </c>
      <c r="M88" s="4">
        <f>COUNTIF(Inskrivning!$L103:$P103,49)+COUNTIF(Inskrivning!$R103:$V103,49)</f>
        <v>0</v>
      </c>
      <c r="N88" s="4">
        <f>COUNTIF(Inskrivning!$L103:$P103,53)+COUNTIF(Inskrivning!$R103:$V103,53)</f>
        <v>0</v>
      </c>
      <c r="O88" s="4">
        <f>COUNTIF(Inskrivning!$L103:$P103,57)+COUNTIF(Inskrivning!$R103:$V103,57)</f>
        <v>0</v>
      </c>
      <c r="P88" s="4">
        <f>COUNTIF(Inskrivning!$L103:$P103,61)+COUNTIF(Inskrivning!$R103:$V103,61)</f>
        <v>0</v>
      </c>
      <c r="Q88" s="4">
        <f>COUNTIF(Inskrivning!$L103:$P103,66)+COUNTIF(Inskrivning!$R103:$V103,66)</f>
        <v>0</v>
      </c>
      <c r="R88" s="4">
        <f>COUNTIF(Inskrivning!$L103:$P103,70)+COUNTIF(Inskrivning!$R103:$V103,70)</f>
        <v>0</v>
      </c>
      <c r="S88" s="4">
        <f>COUNTIF(Inskrivning!$L103:$P103,74)+COUNTIF(Inskrivning!$R103:$V103,74)</f>
        <v>0</v>
      </c>
      <c r="T88" s="4">
        <f>COUNTIF(Inskrivning!$L103:$P103,83)+COUNTIF(Inskrivning!$R103:$V103,83)</f>
        <v>0</v>
      </c>
      <c r="U88" s="4">
        <f>COUNTIF(Inskrivning!$L103:$P103,87)+COUNTIF(Inskrivning!$R103:$V103,87)</f>
        <v>0</v>
      </c>
      <c r="V88" s="4">
        <f>COUNTIF(Inskrivning!$L103:$P103,100)+COUNTIF(Inskrivning!$R103:$V103,100)</f>
        <v>0</v>
      </c>
      <c r="W88" s="4">
        <f>SUM(Inskrivning!Y103)</f>
        <v>0</v>
      </c>
    </row>
    <row r="89" spans="1:23" ht="15" x14ac:dyDescent="0.25">
      <c r="A89" s="53" t="str">
        <f>Inskrivning!J85</f>
        <v/>
      </c>
      <c r="B89" s="35" t="str">
        <f>Inskrivning!K85</f>
        <v/>
      </c>
      <c r="C89" s="16">
        <f t="shared" si="2"/>
        <v>0</v>
      </c>
      <c r="E89" s="4">
        <f>COUNTIF(Inskrivning!$L85:$P85,15)+COUNTIF(Inskrivning!$R85:$V85,15)</f>
        <v>0</v>
      </c>
      <c r="F89" s="4">
        <f>COUNTIF(Inskrivning!$L85:$P85,19)+COUNTIF(Inskrivning!$R85:$V85,19)</f>
        <v>0</v>
      </c>
      <c r="G89" s="4">
        <f>COUNTIF(Inskrivning!$L85:$P85,31)+COUNTIF(Inskrivning!$R85:$V85,31)</f>
        <v>0</v>
      </c>
      <c r="H89" s="4">
        <f>COUNTIF(Inskrivning!$L85:$P85,32)+COUNTIF(Inskrivning!$R85:$V85,32)</f>
        <v>0</v>
      </c>
      <c r="I89" s="4">
        <f>COUNTIF(Inskrivning!$L85:$P85,35)+COUNTIF(Inskrivning!$R85:$V85,35)</f>
        <v>0</v>
      </c>
      <c r="J89" s="4">
        <f>COUNTIF(Inskrivning!$L85:$P85,36)+COUNTIF(Inskrivning!$R85:$V85,36)</f>
        <v>0</v>
      </c>
      <c r="K89" s="4">
        <f>COUNTIF(Inskrivning!$L85:$P85,44)+COUNTIF(Inskrivning!$R85:$V85,44)</f>
        <v>0</v>
      </c>
      <c r="L89" s="4">
        <f>COUNTIF(Inskrivning!$L85:$P85,48)+COUNTIF(Inskrivning!$R85:$V85,48)</f>
        <v>0</v>
      </c>
      <c r="M89" s="4">
        <f>COUNTIF(Inskrivning!$L85:$P85,49)+COUNTIF(Inskrivning!$R85:$V85,49)</f>
        <v>0</v>
      </c>
      <c r="N89" s="4">
        <f>COUNTIF(Inskrivning!$L85:$P85,53)+COUNTIF(Inskrivning!$R85:$V85,53)</f>
        <v>0</v>
      </c>
      <c r="O89" s="4">
        <f>COUNTIF(Inskrivning!$L85:$P85,57)+COUNTIF(Inskrivning!$R85:$V85,57)</f>
        <v>0</v>
      </c>
      <c r="P89" s="4">
        <f>COUNTIF(Inskrivning!$L85:$P85,61)+COUNTIF(Inskrivning!$R85:$V85,61)</f>
        <v>0</v>
      </c>
      <c r="Q89" s="4">
        <f>COUNTIF(Inskrivning!$L85:$P85,66)+COUNTIF(Inskrivning!$R85:$V85,66)</f>
        <v>0</v>
      </c>
      <c r="R89" s="4">
        <f>COUNTIF(Inskrivning!$L85:$P85,70)+COUNTIF(Inskrivning!$R85:$V85,70)</f>
        <v>0</v>
      </c>
      <c r="S89" s="4">
        <f>COUNTIF(Inskrivning!$L85:$P85,74)+COUNTIF(Inskrivning!$R85:$V85,74)</f>
        <v>0</v>
      </c>
      <c r="T89" s="4">
        <f>COUNTIF(Inskrivning!$L85:$P85,83)+COUNTIF(Inskrivning!$R85:$V85,83)</f>
        <v>0</v>
      </c>
      <c r="U89" s="4">
        <f>COUNTIF(Inskrivning!$L85:$P85,87)+COUNTIF(Inskrivning!$R85:$V85,87)</f>
        <v>0</v>
      </c>
      <c r="V89" s="4">
        <f>COUNTIF(Inskrivning!$L85:$P85,100)+COUNTIF(Inskrivning!$R85:$V85,100)</f>
        <v>0</v>
      </c>
      <c r="W89" s="4">
        <f>SUM(Inskrivning!Y85)</f>
        <v>0</v>
      </c>
    </row>
    <row r="90" spans="1:23" ht="15" x14ac:dyDescent="0.25">
      <c r="A90" s="53" t="str">
        <f>Inskrivning!J104</f>
        <v/>
      </c>
      <c r="B90" s="35" t="str">
        <f>Inskrivning!K104</f>
        <v/>
      </c>
      <c r="C90" s="16">
        <f t="shared" si="2"/>
        <v>0</v>
      </c>
      <c r="E90" s="4">
        <f>COUNTIF(Inskrivning!$L104:$P104,15)+COUNTIF(Inskrivning!$R104:$V104,15)</f>
        <v>0</v>
      </c>
      <c r="F90" s="4">
        <f>COUNTIF(Inskrivning!$L104:$P104,19)+COUNTIF(Inskrivning!$R104:$V104,19)</f>
        <v>0</v>
      </c>
      <c r="G90" s="4">
        <f>COUNTIF(Inskrivning!$L104:$P104,31)+COUNTIF(Inskrivning!$R104:$V104,31)</f>
        <v>0</v>
      </c>
      <c r="H90" s="4">
        <f>COUNTIF(Inskrivning!$L104:$P104,32)+COUNTIF(Inskrivning!$R104:$V104,32)</f>
        <v>0</v>
      </c>
      <c r="I90" s="4">
        <f>COUNTIF(Inskrivning!$L104:$P104,35)+COUNTIF(Inskrivning!$R104:$V104,35)</f>
        <v>0</v>
      </c>
      <c r="J90" s="4">
        <f>COUNTIF(Inskrivning!$L104:$P104,36)+COUNTIF(Inskrivning!$R104:$V104,36)</f>
        <v>0</v>
      </c>
      <c r="K90" s="4">
        <f>COUNTIF(Inskrivning!$L104:$P104,44)+COUNTIF(Inskrivning!$R104:$V104,44)</f>
        <v>0</v>
      </c>
      <c r="L90" s="4">
        <f>COUNTIF(Inskrivning!$L104:$P104,48)+COUNTIF(Inskrivning!$R104:$V104,48)</f>
        <v>0</v>
      </c>
      <c r="M90" s="4">
        <f>COUNTIF(Inskrivning!$L104:$P104,49)+COUNTIF(Inskrivning!$R104:$V104,49)</f>
        <v>0</v>
      </c>
      <c r="N90" s="4">
        <f>COUNTIF(Inskrivning!$L104:$P104,53)+COUNTIF(Inskrivning!$R104:$V104,53)</f>
        <v>0</v>
      </c>
      <c r="O90" s="4">
        <f>COUNTIF(Inskrivning!$L104:$P104,57)+COUNTIF(Inskrivning!$R104:$V104,57)</f>
        <v>0</v>
      </c>
      <c r="P90" s="4">
        <f>COUNTIF(Inskrivning!$L104:$P104,61)+COUNTIF(Inskrivning!$R104:$V104,61)</f>
        <v>0</v>
      </c>
      <c r="Q90" s="4">
        <f>COUNTIF(Inskrivning!$L104:$P104,66)+COUNTIF(Inskrivning!$R104:$V104,66)</f>
        <v>0</v>
      </c>
      <c r="R90" s="4">
        <f>COUNTIF(Inskrivning!$L104:$P104,70)+COUNTIF(Inskrivning!$R104:$V104,70)</f>
        <v>0</v>
      </c>
      <c r="S90" s="4">
        <f>COUNTIF(Inskrivning!$L104:$P104,74)+COUNTIF(Inskrivning!$R104:$V104,74)</f>
        <v>0</v>
      </c>
      <c r="T90" s="4">
        <f>COUNTIF(Inskrivning!$L104:$P104,83)+COUNTIF(Inskrivning!$R104:$V104,83)</f>
        <v>0</v>
      </c>
      <c r="U90" s="4">
        <f>COUNTIF(Inskrivning!$L104:$P104,87)+COUNTIF(Inskrivning!$R104:$V104,87)</f>
        <v>0</v>
      </c>
      <c r="V90" s="4">
        <f>COUNTIF(Inskrivning!$L104:$P104,100)+COUNTIF(Inskrivning!$R104:$V104,100)</f>
        <v>0</v>
      </c>
      <c r="W90" s="4">
        <f>SUM(Inskrivning!Y104)</f>
        <v>0</v>
      </c>
    </row>
    <row r="91" spans="1:23" ht="15" x14ac:dyDescent="0.25">
      <c r="A91" s="53" t="str">
        <f>Inskrivning!J99</f>
        <v/>
      </c>
      <c r="B91" s="35" t="str">
        <f>Inskrivning!K99</f>
        <v/>
      </c>
      <c r="C91" s="16">
        <f t="shared" si="2"/>
        <v>0</v>
      </c>
      <c r="E91" s="4">
        <f>COUNTIF(Inskrivning!$L99:$P99,15)+COUNTIF(Inskrivning!$R99:$V99,15)</f>
        <v>0</v>
      </c>
      <c r="F91" s="4">
        <f>COUNTIF(Inskrivning!$L99:$P99,19)+COUNTIF(Inskrivning!$R99:$V99,19)</f>
        <v>0</v>
      </c>
      <c r="G91" s="4">
        <f>COUNTIF(Inskrivning!$L99:$P99,31)+COUNTIF(Inskrivning!$R99:$V99,31)</f>
        <v>0</v>
      </c>
      <c r="H91" s="4">
        <f>COUNTIF(Inskrivning!$L99:$P99,32)+COUNTIF(Inskrivning!$R99:$V99,32)</f>
        <v>0</v>
      </c>
      <c r="I91" s="4">
        <f>COUNTIF(Inskrivning!$L99:$P99,35)+COUNTIF(Inskrivning!$R99:$V99,35)</f>
        <v>0</v>
      </c>
      <c r="J91" s="4">
        <f>COUNTIF(Inskrivning!$L99:$P99,36)+COUNTIF(Inskrivning!$R99:$V99,36)</f>
        <v>0</v>
      </c>
      <c r="K91" s="4">
        <f>COUNTIF(Inskrivning!$L99:$P99,44)+COUNTIF(Inskrivning!$R99:$V99,44)</f>
        <v>0</v>
      </c>
      <c r="L91" s="4">
        <f>COUNTIF(Inskrivning!$L99:$P99,48)+COUNTIF(Inskrivning!$R99:$V99,48)</f>
        <v>0</v>
      </c>
      <c r="M91" s="4">
        <f>COUNTIF(Inskrivning!$L99:$P99,49)+COUNTIF(Inskrivning!$R99:$V99,49)</f>
        <v>0</v>
      </c>
      <c r="N91" s="4">
        <f>COUNTIF(Inskrivning!$L99:$P99,53)+COUNTIF(Inskrivning!$R99:$V99,53)</f>
        <v>0</v>
      </c>
      <c r="O91" s="4">
        <f>COUNTIF(Inskrivning!$L99:$P99,57)+COUNTIF(Inskrivning!$R99:$V99,57)</f>
        <v>0</v>
      </c>
      <c r="P91" s="4">
        <f>COUNTIF(Inskrivning!$L99:$P99,61)+COUNTIF(Inskrivning!$R99:$V99,61)</f>
        <v>0</v>
      </c>
      <c r="Q91" s="4">
        <f>COUNTIF(Inskrivning!$L99:$P99,66)+COUNTIF(Inskrivning!$R99:$V99,66)</f>
        <v>0</v>
      </c>
      <c r="R91" s="4">
        <f>COUNTIF(Inskrivning!$L99:$P99,70)+COUNTIF(Inskrivning!$R99:$V99,70)</f>
        <v>0</v>
      </c>
      <c r="S91" s="4">
        <f>COUNTIF(Inskrivning!$L99:$P99,74)+COUNTIF(Inskrivning!$R99:$V99,74)</f>
        <v>0</v>
      </c>
      <c r="T91" s="4">
        <f>COUNTIF(Inskrivning!$L99:$P99,83)+COUNTIF(Inskrivning!$R99:$V99,83)</f>
        <v>0</v>
      </c>
      <c r="U91" s="4">
        <f>COUNTIF(Inskrivning!$L99:$P99,87)+COUNTIF(Inskrivning!$R99:$V99,87)</f>
        <v>0</v>
      </c>
      <c r="V91" s="4">
        <f>COUNTIF(Inskrivning!$L99:$P99,100)+COUNTIF(Inskrivning!$R99:$V99,100)</f>
        <v>0</v>
      </c>
      <c r="W91" s="4">
        <f>SUM(Inskrivning!Y99)</f>
        <v>0</v>
      </c>
    </row>
    <row r="92" spans="1:23" ht="15" x14ac:dyDescent="0.25">
      <c r="A92" s="53" t="str">
        <f>Inskrivning!J96</f>
        <v/>
      </c>
      <c r="B92" s="35" t="str">
        <f>Inskrivning!K96</f>
        <v/>
      </c>
      <c r="C92" s="16">
        <f t="shared" si="2"/>
        <v>0</v>
      </c>
      <c r="E92" s="4">
        <f>COUNTIF(Inskrivning!$L96:$P96,15)+COUNTIF(Inskrivning!$R96:$V96,15)</f>
        <v>0</v>
      </c>
      <c r="F92" s="4">
        <f>COUNTIF(Inskrivning!$L96:$P96,19)+COUNTIF(Inskrivning!$R96:$V96,19)</f>
        <v>0</v>
      </c>
      <c r="G92" s="4">
        <f>COUNTIF(Inskrivning!$L96:$P96,31)+COUNTIF(Inskrivning!$R96:$V96,31)</f>
        <v>0</v>
      </c>
      <c r="H92" s="4">
        <f>COUNTIF(Inskrivning!$L96:$P96,32)+COUNTIF(Inskrivning!$R96:$V96,32)</f>
        <v>0</v>
      </c>
      <c r="I92" s="4">
        <f>COUNTIF(Inskrivning!$L96:$P96,35)+COUNTIF(Inskrivning!$R96:$V96,35)</f>
        <v>0</v>
      </c>
      <c r="J92" s="4">
        <f>COUNTIF(Inskrivning!$L96:$P96,36)+COUNTIF(Inskrivning!$R96:$V96,36)</f>
        <v>0</v>
      </c>
      <c r="K92" s="4">
        <f>COUNTIF(Inskrivning!$L96:$P96,44)+COUNTIF(Inskrivning!$R96:$V96,44)</f>
        <v>0</v>
      </c>
      <c r="L92" s="4">
        <f>COUNTIF(Inskrivning!$L96:$P96,48)+COUNTIF(Inskrivning!$R96:$V96,48)</f>
        <v>0</v>
      </c>
      <c r="M92" s="4">
        <f>COUNTIF(Inskrivning!$L96:$P96,49)+COUNTIF(Inskrivning!$R96:$V96,49)</f>
        <v>0</v>
      </c>
      <c r="N92" s="4">
        <f>COUNTIF(Inskrivning!$L96:$P96,53)+COUNTIF(Inskrivning!$R96:$V96,53)</f>
        <v>0</v>
      </c>
      <c r="O92" s="4">
        <f>COUNTIF(Inskrivning!$L96:$P96,57)+COUNTIF(Inskrivning!$R96:$V96,57)</f>
        <v>0</v>
      </c>
      <c r="P92" s="4">
        <f>COUNTIF(Inskrivning!$L96:$P96,61)+COUNTIF(Inskrivning!$R96:$V96,61)</f>
        <v>0</v>
      </c>
      <c r="Q92" s="4">
        <f>COUNTIF(Inskrivning!$L96:$P96,66)+COUNTIF(Inskrivning!$R96:$V96,66)</f>
        <v>0</v>
      </c>
      <c r="R92" s="4">
        <f>COUNTIF(Inskrivning!$L96:$P96,70)+COUNTIF(Inskrivning!$R96:$V96,70)</f>
        <v>0</v>
      </c>
      <c r="S92" s="4">
        <f>COUNTIF(Inskrivning!$L96:$P96,74)+COUNTIF(Inskrivning!$R96:$V96,74)</f>
        <v>0</v>
      </c>
      <c r="T92" s="4">
        <f>COUNTIF(Inskrivning!$L96:$P96,83)+COUNTIF(Inskrivning!$R96:$V96,83)</f>
        <v>0</v>
      </c>
      <c r="U92" s="4">
        <f>COUNTIF(Inskrivning!$L96:$P96,87)+COUNTIF(Inskrivning!$R96:$V96,87)</f>
        <v>0</v>
      </c>
      <c r="V92" s="4">
        <f>COUNTIF(Inskrivning!$L96:$P96,100)+COUNTIF(Inskrivning!$R96:$V96,100)</f>
        <v>0</v>
      </c>
      <c r="W92" s="4">
        <f>SUM(Inskrivning!Y96)</f>
        <v>0</v>
      </c>
    </row>
    <row r="93" spans="1:23" ht="15" x14ac:dyDescent="0.25">
      <c r="A93" s="53" t="str">
        <f>Inskrivning!J100</f>
        <v/>
      </c>
      <c r="B93" s="35" t="str">
        <f>Inskrivning!K100</f>
        <v/>
      </c>
      <c r="C93" s="16">
        <f t="shared" si="2"/>
        <v>0</v>
      </c>
      <c r="E93" s="4">
        <f>COUNTIF(Inskrivning!$L100:$P100,15)+COUNTIF(Inskrivning!$R100:$V100,15)</f>
        <v>0</v>
      </c>
      <c r="F93" s="4">
        <f>COUNTIF(Inskrivning!$L100:$P100,19)+COUNTIF(Inskrivning!$R100:$V100,19)</f>
        <v>0</v>
      </c>
      <c r="G93" s="4">
        <f>COUNTIF(Inskrivning!$L100:$P100,31)+COUNTIF(Inskrivning!$R100:$V100,31)</f>
        <v>0</v>
      </c>
      <c r="H93" s="4">
        <f>COUNTIF(Inskrivning!$L100:$P100,32)+COUNTIF(Inskrivning!$R100:$V100,32)</f>
        <v>0</v>
      </c>
      <c r="I93" s="4">
        <f>COUNTIF(Inskrivning!$L100:$P100,35)+COUNTIF(Inskrivning!$R100:$V100,35)</f>
        <v>0</v>
      </c>
      <c r="J93" s="4">
        <f>COUNTIF(Inskrivning!$L100:$P100,36)+COUNTIF(Inskrivning!$R100:$V100,36)</f>
        <v>0</v>
      </c>
      <c r="K93" s="4">
        <f>COUNTIF(Inskrivning!$L100:$P100,44)+COUNTIF(Inskrivning!$R100:$V100,44)</f>
        <v>0</v>
      </c>
      <c r="L93" s="4">
        <f>COUNTIF(Inskrivning!$L100:$P100,48)+COUNTIF(Inskrivning!$R100:$V100,48)</f>
        <v>0</v>
      </c>
      <c r="M93" s="4">
        <f>COUNTIF(Inskrivning!$L100:$P100,49)+COUNTIF(Inskrivning!$R100:$V100,49)</f>
        <v>0</v>
      </c>
      <c r="N93" s="4">
        <f>COUNTIF(Inskrivning!$L100:$P100,53)+COUNTIF(Inskrivning!$R100:$V100,53)</f>
        <v>0</v>
      </c>
      <c r="O93" s="4">
        <f>COUNTIF(Inskrivning!$L100:$P100,57)+COUNTIF(Inskrivning!$R100:$V100,57)</f>
        <v>0</v>
      </c>
      <c r="P93" s="4">
        <f>COUNTIF(Inskrivning!$L100:$P100,61)+COUNTIF(Inskrivning!$R100:$V100,61)</f>
        <v>0</v>
      </c>
      <c r="Q93" s="4">
        <f>COUNTIF(Inskrivning!$L100:$P100,66)+COUNTIF(Inskrivning!$R100:$V100,66)</f>
        <v>0</v>
      </c>
      <c r="R93" s="4">
        <f>COUNTIF(Inskrivning!$L100:$P100,70)+COUNTIF(Inskrivning!$R100:$V100,70)</f>
        <v>0</v>
      </c>
      <c r="S93" s="4">
        <f>COUNTIF(Inskrivning!$L100:$P100,74)+COUNTIF(Inskrivning!$R100:$V100,74)</f>
        <v>0</v>
      </c>
      <c r="T93" s="4">
        <f>COUNTIF(Inskrivning!$L100:$P100,83)+COUNTIF(Inskrivning!$R100:$V100,83)</f>
        <v>0</v>
      </c>
      <c r="U93" s="4">
        <f>COUNTIF(Inskrivning!$L100:$P100,87)+COUNTIF(Inskrivning!$R100:$V100,87)</f>
        <v>0</v>
      </c>
      <c r="V93" s="4">
        <f>COUNTIF(Inskrivning!$L100:$P100,100)+COUNTIF(Inskrivning!$R100:$V100,100)</f>
        <v>0</v>
      </c>
      <c r="W93" s="4">
        <f>SUM(Inskrivning!Y100)</f>
        <v>0</v>
      </c>
    </row>
    <row r="94" spans="1:23" ht="15" x14ac:dyDescent="0.25">
      <c r="A94" s="53" t="str">
        <f>Inskrivning!J76</f>
        <v/>
      </c>
      <c r="B94" s="35" t="str">
        <f>Inskrivning!K76</f>
        <v/>
      </c>
      <c r="C94" s="16">
        <f t="shared" si="2"/>
        <v>0</v>
      </c>
      <c r="E94" s="4">
        <f>COUNTIF(Inskrivning!$L76:$P76,15)+COUNTIF(Inskrivning!$R76:$V76,15)</f>
        <v>0</v>
      </c>
      <c r="F94" s="4">
        <f>COUNTIF(Inskrivning!$L76:$P76,19)+COUNTIF(Inskrivning!$R76:$V76,19)</f>
        <v>0</v>
      </c>
      <c r="G94" s="4">
        <f>COUNTIF(Inskrivning!$L76:$P76,31)+COUNTIF(Inskrivning!$R76:$V76,31)</f>
        <v>0</v>
      </c>
      <c r="H94" s="4">
        <f>COUNTIF(Inskrivning!$L76:$P76,32)+COUNTIF(Inskrivning!$R76:$V76,32)</f>
        <v>0</v>
      </c>
      <c r="I94" s="4">
        <f>COUNTIF(Inskrivning!$L76:$P76,35)+COUNTIF(Inskrivning!$R76:$V76,35)</f>
        <v>0</v>
      </c>
      <c r="J94" s="4">
        <f>COUNTIF(Inskrivning!$L76:$P76,36)+COUNTIF(Inskrivning!$R76:$V76,36)</f>
        <v>0</v>
      </c>
      <c r="K94" s="4">
        <f>COUNTIF(Inskrivning!$L76:$P76,44)+COUNTIF(Inskrivning!$R76:$V76,44)</f>
        <v>0</v>
      </c>
      <c r="L94" s="4">
        <f>COUNTIF(Inskrivning!$L76:$P76,48)+COUNTIF(Inskrivning!$R76:$V76,48)</f>
        <v>0</v>
      </c>
      <c r="M94" s="4">
        <f>COUNTIF(Inskrivning!$L76:$P76,49)+COUNTIF(Inskrivning!$R76:$V76,49)</f>
        <v>0</v>
      </c>
      <c r="N94" s="4">
        <f>COUNTIF(Inskrivning!$L76:$P76,53)+COUNTIF(Inskrivning!$R76:$V76,53)</f>
        <v>0</v>
      </c>
      <c r="O94" s="4">
        <f>COUNTIF(Inskrivning!$L76:$P76,57)+COUNTIF(Inskrivning!$R76:$V76,57)</f>
        <v>0</v>
      </c>
      <c r="P94" s="4">
        <f>COUNTIF(Inskrivning!$L76:$P76,61)+COUNTIF(Inskrivning!$R76:$V76,61)</f>
        <v>0</v>
      </c>
      <c r="Q94" s="4">
        <f>COUNTIF(Inskrivning!$L76:$P76,66)+COUNTIF(Inskrivning!$R76:$V76,66)</f>
        <v>0</v>
      </c>
      <c r="R94" s="4">
        <f>COUNTIF(Inskrivning!$L76:$P76,70)+COUNTIF(Inskrivning!$R76:$V76,70)</f>
        <v>0</v>
      </c>
      <c r="S94" s="4">
        <f>COUNTIF(Inskrivning!$L76:$P76,74)+COUNTIF(Inskrivning!$R76:$V76,74)</f>
        <v>0</v>
      </c>
      <c r="T94" s="4">
        <f>COUNTIF(Inskrivning!$L76:$P76,83)+COUNTIF(Inskrivning!$R76:$V76,83)</f>
        <v>0</v>
      </c>
      <c r="U94" s="4">
        <f>COUNTIF(Inskrivning!$L76:$P76,87)+COUNTIF(Inskrivning!$R76:$V76,87)</f>
        <v>0</v>
      </c>
      <c r="V94" s="4">
        <f>COUNTIF(Inskrivning!$L76:$P76,100)+COUNTIF(Inskrivning!$R76:$V76,100)</f>
        <v>0</v>
      </c>
      <c r="W94" s="4">
        <f>SUM(Inskrivning!Y76)</f>
        <v>0</v>
      </c>
    </row>
    <row r="95" spans="1:23" ht="15" x14ac:dyDescent="0.25">
      <c r="A95" s="53" t="str">
        <f>Inskrivning!J105</f>
        <v/>
      </c>
      <c r="B95" s="35" t="str">
        <f>Inskrivning!K105</f>
        <v/>
      </c>
      <c r="C95" s="16">
        <f t="shared" si="2"/>
        <v>0</v>
      </c>
      <c r="E95" s="4">
        <f>COUNTIF(Inskrivning!$L105:$P105,15)+COUNTIF(Inskrivning!$R105:$V105,15)</f>
        <v>0</v>
      </c>
      <c r="F95" s="4">
        <f>COUNTIF(Inskrivning!$L105:$P105,19)+COUNTIF(Inskrivning!$R105:$V105,19)</f>
        <v>0</v>
      </c>
      <c r="G95" s="4">
        <f>COUNTIF(Inskrivning!$L105:$P105,31)+COUNTIF(Inskrivning!$R105:$V105,31)</f>
        <v>0</v>
      </c>
      <c r="H95" s="4">
        <f>COUNTIF(Inskrivning!$L105:$P105,32)+COUNTIF(Inskrivning!$R105:$V105,32)</f>
        <v>0</v>
      </c>
      <c r="I95" s="4">
        <f>COUNTIF(Inskrivning!$L105:$P105,35)+COUNTIF(Inskrivning!$R105:$V105,35)</f>
        <v>0</v>
      </c>
      <c r="J95" s="4">
        <f>COUNTIF(Inskrivning!$L105:$P105,36)+COUNTIF(Inskrivning!$R105:$V105,36)</f>
        <v>0</v>
      </c>
      <c r="K95" s="4">
        <f>COUNTIF(Inskrivning!$L105:$P105,44)+COUNTIF(Inskrivning!$R105:$V105,44)</f>
        <v>0</v>
      </c>
      <c r="L95" s="4">
        <f>COUNTIF(Inskrivning!$L105:$P105,48)+COUNTIF(Inskrivning!$R105:$V105,48)</f>
        <v>0</v>
      </c>
      <c r="M95" s="4">
        <f>COUNTIF(Inskrivning!$L105:$P105,49)+COUNTIF(Inskrivning!$R105:$V105,49)</f>
        <v>0</v>
      </c>
      <c r="N95" s="4">
        <f>COUNTIF(Inskrivning!$L105:$P105,53)+COUNTIF(Inskrivning!$R105:$V105,53)</f>
        <v>0</v>
      </c>
      <c r="O95" s="4">
        <f>COUNTIF(Inskrivning!$L105:$P105,57)+COUNTIF(Inskrivning!$R105:$V105,57)</f>
        <v>0</v>
      </c>
      <c r="P95" s="4">
        <f>COUNTIF(Inskrivning!$L105:$P105,61)+COUNTIF(Inskrivning!$R105:$V105,61)</f>
        <v>0</v>
      </c>
      <c r="Q95" s="4">
        <f>COUNTIF(Inskrivning!$L105:$P105,66)+COUNTIF(Inskrivning!$R105:$V105,66)</f>
        <v>0</v>
      </c>
      <c r="R95" s="4">
        <f>COUNTIF(Inskrivning!$L105:$P105,70)+COUNTIF(Inskrivning!$R105:$V105,70)</f>
        <v>0</v>
      </c>
      <c r="S95" s="4">
        <f>COUNTIF(Inskrivning!$L105:$P105,74)+COUNTIF(Inskrivning!$R105:$V105,74)</f>
        <v>0</v>
      </c>
      <c r="T95" s="4">
        <f>COUNTIF(Inskrivning!$L105:$P105,83)+COUNTIF(Inskrivning!$R105:$V105,83)</f>
        <v>0</v>
      </c>
      <c r="U95" s="4">
        <f>COUNTIF(Inskrivning!$L105:$P105,87)+COUNTIF(Inskrivning!$R105:$V105,87)</f>
        <v>0</v>
      </c>
      <c r="V95" s="4">
        <f>COUNTIF(Inskrivning!$L105:$P105,100)+COUNTIF(Inskrivning!$R105:$V105,100)</f>
        <v>0</v>
      </c>
      <c r="W95" s="4">
        <f>SUM(Inskrivning!Y105)</f>
        <v>0</v>
      </c>
    </row>
    <row r="96" spans="1:23" ht="15" x14ac:dyDescent="0.25">
      <c r="A96" s="53" t="str">
        <f>Inskrivning!J92</f>
        <v/>
      </c>
      <c r="B96" s="35" t="str">
        <f>Inskrivning!K92</f>
        <v/>
      </c>
      <c r="C96" s="16">
        <f t="shared" si="2"/>
        <v>0</v>
      </c>
      <c r="E96" s="4">
        <f>COUNTIF(Inskrivning!$L92:$P92,15)+COUNTIF(Inskrivning!$R92:$V92,15)</f>
        <v>0</v>
      </c>
      <c r="F96" s="4">
        <f>COUNTIF(Inskrivning!$L92:$P92,19)+COUNTIF(Inskrivning!$R92:$V92,19)</f>
        <v>0</v>
      </c>
      <c r="G96" s="4">
        <f>COUNTIF(Inskrivning!$L92:$P92,31)+COUNTIF(Inskrivning!$R92:$V92,31)</f>
        <v>0</v>
      </c>
      <c r="H96" s="4">
        <f>COUNTIF(Inskrivning!$L92:$P92,32)+COUNTIF(Inskrivning!$R92:$V92,32)</f>
        <v>0</v>
      </c>
      <c r="I96" s="4">
        <f>COUNTIF(Inskrivning!$L92:$P92,35)+COUNTIF(Inskrivning!$R92:$V92,35)</f>
        <v>0</v>
      </c>
      <c r="J96" s="4">
        <f>COUNTIF(Inskrivning!$L92:$P92,36)+COUNTIF(Inskrivning!$R92:$V92,36)</f>
        <v>0</v>
      </c>
      <c r="K96" s="4">
        <f>COUNTIF(Inskrivning!$L92:$P92,44)+COUNTIF(Inskrivning!$R92:$V92,44)</f>
        <v>0</v>
      </c>
      <c r="L96" s="4">
        <f>COUNTIF(Inskrivning!$L92:$P92,48)+COUNTIF(Inskrivning!$R92:$V92,48)</f>
        <v>0</v>
      </c>
      <c r="M96" s="4">
        <f>COUNTIF(Inskrivning!$L92:$P92,49)+COUNTIF(Inskrivning!$R92:$V92,49)</f>
        <v>0</v>
      </c>
      <c r="N96" s="4">
        <f>COUNTIF(Inskrivning!$L92:$P92,53)+COUNTIF(Inskrivning!$R92:$V92,53)</f>
        <v>0</v>
      </c>
      <c r="O96" s="4">
        <f>COUNTIF(Inskrivning!$L92:$P92,57)+COUNTIF(Inskrivning!$R92:$V92,57)</f>
        <v>0</v>
      </c>
      <c r="P96" s="4">
        <f>COUNTIF(Inskrivning!$L92:$P92,61)+COUNTIF(Inskrivning!$R92:$V92,61)</f>
        <v>0</v>
      </c>
      <c r="Q96" s="4">
        <f>COUNTIF(Inskrivning!$L92:$P92,66)+COUNTIF(Inskrivning!$R92:$V92,66)</f>
        <v>0</v>
      </c>
      <c r="R96" s="4">
        <f>COUNTIF(Inskrivning!$L92:$P92,70)+COUNTIF(Inskrivning!$R92:$V92,70)</f>
        <v>0</v>
      </c>
      <c r="S96" s="4">
        <f>COUNTIF(Inskrivning!$L92:$P92,74)+COUNTIF(Inskrivning!$R92:$V92,74)</f>
        <v>0</v>
      </c>
      <c r="T96" s="4">
        <f>COUNTIF(Inskrivning!$L92:$P92,83)+COUNTIF(Inskrivning!$R92:$V92,83)</f>
        <v>0</v>
      </c>
      <c r="U96" s="4">
        <f>COUNTIF(Inskrivning!$L92:$P92,87)+COUNTIF(Inskrivning!$R92:$V92,87)</f>
        <v>0</v>
      </c>
      <c r="V96" s="4">
        <f>COUNTIF(Inskrivning!$L92:$P92,100)+COUNTIF(Inskrivning!$R92:$V92,100)</f>
        <v>0</v>
      </c>
      <c r="W96" s="4">
        <f>SUM(Inskrivning!Y92)</f>
        <v>0</v>
      </c>
    </row>
    <row r="97" spans="1:23" ht="15" x14ac:dyDescent="0.25">
      <c r="A97" s="53" t="str">
        <f>Inskrivning!J67</f>
        <v/>
      </c>
      <c r="B97" s="35" t="str">
        <f>Inskrivning!K67</f>
        <v/>
      </c>
      <c r="C97" s="16">
        <f t="shared" si="2"/>
        <v>0</v>
      </c>
      <c r="E97" s="4">
        <f>COUNTIF(Inskrivning!$L67:$P67,15)+COUNTIF(Inskrivning!$R67:$V67,15)</f>
        <v>0</v>
      </c>
      <c r="F97" s="4">
        <f>COUNTIF(Inskrivning!$L67:$P67,19)+COUNTIF(Inskrivning!$R67:$V67,19)</f>
        <v>0</v>
      </c>
      <c r="G97" s="4">
        <f>COUNTIF(Inskrivning!$L67:$P67,31)+COUNTIF(Inskrivning!$R67:$V67,31)</f>
        <v>0</v>
      </c>
      <c r="H97" s="4">
        <f>COUNTIF(Inskrivning!$L67:$P67,32)+COUNTIF(Inskrivning!$R67:$V67,32)</f>
        <v>0</v>
      </c>
      <c r="I97" s="4">
        <f>COUNTIF(Inskrivning!$L67:$P67,35)+COUNTIF(Inskrivning!$R67:$V67,35)</f>
        <v>0</v>
      </c>
      <c r="J97" s="4">
        <f>COUNTIF(Inskrivning!$L67:$P67,36)+COUNTIF(Inskrivning!$R67:$V67,36)</f>
        <v>0</v>
      </c>
      <c r="K97" s="4">
        <f>COUNTIF(Inskrivning!$L67:$P67,44)+COUNTIF(Inskrivning!$R67:$V67,44)</f>
        <v>0</v>
      </c>
      <c r="L97" s="4">
        <f>COUNTIF(Inskrivning!$L67:$P67,48)+COUNTIF(Inskrivning!$R67:$V67,48)</f>
        <v>0</v>
      </c>
      <c r="M97" s="4">
        <f>COUNTIF(Inskrivning!$L67:$P67,49)+COUNTIF(Inskrivning!$R67:$V67,49)</f>
        <v>0</v>
      </c>
      <c r="N97" s="4">
        <f>COUNTIF(Inskrivning!$L67:$P67,53)+COUNTIF(Inskrivning!$R67:$V67,53)</f>
        <v>0</v>
      </c>
      <c r="O97" s="4">
        <f>COUNTIF(Inskrivning!$L67:$P67,57)+COUNTIF(Inskrivning!$R67:$V67,57)</f>
        <v>0</v>
      </c>
      <c r="P97" s="4">
        <f>COUNTIF(Inskrivning!$L67:$P67,61)+COUNTIF(Inskrivning!$R67:$V67,61)</f>
        <v>0</v>
      </c>
      <c r="Q97" s="4">
        <f>COUNTIF(Inskrivning!$L67:$P67,66)+COUNTIF(Inskrivning!$R67:$V67,66)</f>
        <v>0</v>
      </c>
      <c r="R97" s="4">
        <f>COUNTIF(Inskrivning!$L67:$P67,70)+COUNTIF(Inskrivning!$R67:$V67,70)</f>
        <v>0</v>
      </c>
      <c r="S97" s="4">
        <f>COUNTIF(Inskrivning!$L67:$P67,74)+COUNTIF(Inskrivning!$R67:$V67,74)</f>
        <v>0</v>
      </c>
      <c r="T97" s="4">
        <f>COUNTIF(Inskrivning!$L67:$P67,83)+COUNTIF(Inskrivning!$R67:$V67,83)</f>
        <v>0</v>
      </c>
      <c r="U97" s="4">
        <f>COUNTIF(Inskrivning!$L67:$P67,87)+COUNTIF(Inskrivning!$R67:$V67,87)</f>
        <v>0</v>
      </c>
      <c r="V97" s="4">
        <f>COUNTIF(Inskrivning!$L67:$P67,100)+COUNTIF(Inskrivning!$R67:$V67,100)</f>
        <v>0</v>
      </c>
      <c r="W97" s="4">
        <f>SUM(Inskrivning!Y67)</f>
        <v>0</v>
      </c>
    </row>
    <row r="98" spans="1:23" ht="15" x14ac:dyDescent="0.25">
      <c r="A98" s="53" t="str">
        <f>Inskrivning!J95</f>
        <v/>
      </c>
      <c r="B98" s="35" t="str">
        <f>Inskrivning!K95</f>
        <v/>
      </c>
      <c r="C98" s="16">
        <f t="shared" si="2"/>
        <v>0</v>
      </c>
      <c r="E98" s="4">
        <f>COUNTIF(Inskrivning!$L95:$P95,15)+COUNTIF(Inskrivning!$R95:$V95,15)</f>
        <v>0</v>
      </c>
      <c r="F98" s="4">
        <f>COUNTIF(Inskrivning!$L95:$P95,19)+COUNTIF(Inskrivning!$R95:$V95,19)</f>
        <v>0</v>
      </c>
      <c r="G98" s="4">
        <f>COUNTIF(Inskrivning!$L95:$P95,31)+COUNTIF(Inskrivning!$R95:$V95,31)</f>
        <v>0</v>
      </c>
      <c r="H98" s="4">
        <f>COUNTIF(Inskrivning!$L95:$P95,32)+COUNTIF(Inskrivning!$R95:$V95,32)</f>
        <v>0</v>
      </c>
      <c r="I98" s="4">
        <f>COUNTIF(Inskrivning!$L95:$P95,35)+COUNTIF(Inskrivning!$R95:$V95,35)</f>
        <v>0</v>
      </c>
      <c r="J98" s="4">
        <f>COUNTIF(Inskrivning!$L95:$P95,36)+COUNTIF(Inskrivning!$R95:$V95,36)</f>
        <v>0</v>
      </c>
      <c r="K98" s="4">
        <f>COUNTIF(Inskrivning!$L95:$P95,44)+COUNTIF(Inskrivning!$R95:$V95,44)</f>
        <v>0</v>
      </c>
      <c r="L98" s="4">
        <f>COUNTIF(Inskrivning!$L95:$P95,48)+COUNTIF(Inskrivning!$R95:$V95,48)</f>
        <v>0</v>
      </c>
      <c r="M98" s="4">
        <f>COUNTIF(Inskrivning!$L95:$P95,49)+COUNTIF(Inskrivning!$R95:$V95,49)</f>
        <v>0</v>
      </c>
      <c r="N98" s="4">
        <f>COUNTIF(Inskrivning!$L95:$P95,53)+COUNTIF(Inskrivning!$R95:$V95,53)</f>
        <v>0</v>
      </c>
      <c r="O98" s="4">
        <f>COUNTIF(Inskrivning!$L95:$P95,57)+COUNTIF(Inskrivning!$R95:$V95,57)</f>
        <v>0</v>
      </c>
      <c r="P98" s="4">
        <f>COUNTIF(Inskrivning!$L95:$P95,61)+COUNTIF(Inskrivning!$R95:$V95,61)</f>
        <v>0</v>
      </c>
      <c r="Q98" s="4">
        <f>COUNTIF(Inskrivning!$L95:$P95,66)+COUNTIF(Inskrivning!$R95:$V95,66)</f>
        <v>0</v>
      </c>
      <c r="R98" s="4">
        <f>COUNTIF(Inskrivning!$L95:$P95,70)+COUNTIF(Inskrivning!$R95:$V95,70)</f>
        <v>0</v>
      </c>
      <c r="S98" s="4">
        <f>COUNTIF(Inskrivning!$L95:$P95,74)+COUNTIF(Inskrivning!$R95:$V95,74)</f>
        <v>0</v>
      </c>
      <c r="T98" s="4">
        <f>COUNTIF(Inskrivning!$L95:$P95,83)+COUNTIF(Inskrivning!$R95:$V95,83)</f>
        <v>0</v>
      </c>
      <c r="U98" s="4">
        <f>COUNTIF(Inskrivning!$L95:$P95,87)+COUNTIF(Inskrivning!$R95:$V95,87)</f>
        <v>0</v>
      </c>
      <c r="V98" s="4">
        <f>COUNTIF(Inskrivning!$L95:$P95,100)+COUNTIF(Inskrivning!$R95:$V95,100)</f>
        <v>0</v>
      </c>
      <c r="W98" s="4">
        <f>SUM(Inskrivning!Y95)</f>
        <v>0</v>
      </c>
    </row>
    <row r="99" spans="1:23" ht="15" x14ac:dyDescent="0.25">
      <c r="A99" s="53" t="str">
        <f>Inskrivning!J97</f>
        <v/>
      </c>
      <c r="B99" s="35" t="str">
        <f>Inskrivning!K97</f>
        <v/>
      </c>
      <c r="C99" s="16">
        <f t="shared" si="2"/>
        <v>0</v>
      </c>
      <c r="E99" s="4">
        <f>COUNTIF(Inskrivning!$L97:$P97,15)+COUNTIF(Inskrivning!$R97:$V97,15)</f>
        <v>0</v>
      </c>
      <c r="F99" s="4">
        <f>COUNTIF(Inskrivning!$L97:$P97,19)+COUNTIF(Inskrivning!$R97:$V97,19)</f>
        <v>0</v>
      </c>
      <c r="G99" s="4">
        <f>COUNTIF(Inskrivning!$L97:$P97,31)+COUNTIF(Inskrivning!$R97:$V97,31)</f>
        <v>0</v>
      </c>
      <c r="H99" s="4">
        <f>COUNTIF(Inskrivning!$L97:$P97,32)+COUNTIF(Inskrivning!$R97:$V97,32)</f>
        <v>0</v>
      </c>
      <c r="I99" s="4">
        <f>COUNTIF(Inskrivning!$L97:$P97,35)+COUNTIF(Inskrivning!$R97:$V97,35)</f>
        <v>0</v>
      </c>
      <c r="J99" s="4">
        <f>COUNTIF(Inskrivning!$L97:$P97,36)+COUNTIF(Inskrivning!$R97:$V97,36)</f>
        <v>0</v>
      </c>
      <c r="K99" s="4">
        <f>COUNTIF(Inskrivning!$L97:$P97,44)+COUNTIF(Inskrivning!$R97:$V97,44)</f>
        <v>0</v>
      </c>
      <c r="L99" s="4">
        <f>COUNTIF(Inskrivning!$L97:$P97,48)+COUNTIF(Inskrivning!$R97:$V97,48)</f>
        <v>0</v>
      </c>
      <c r="M99" s="4">
        <f>COUNTIF(Inskrivning!$L97:$P97,49)+COUNTIF(Inskrivning!$R97:$V97,49)</f>
        <v>0</v>
      </c>
      <c r="N99" s="4">
        <f>COUNTIF(Inskrivning!$L97:$P97,53)+COUNTIF(Inskrivning!$R97:$V97,53)</f>
        <v>0</v>
      </c>
      <c r="O99" s="4">
        <f>COUNTIF(Inskrivning!$L97:$P97,57)+COUNTIF(Inskrivning!$R97:$V97,57)</f>
        <v>0</v>
      </c>
      <c r="P99" s="4">
        <f>COUNTIF(Inskrivning!$L97:$P97,61)+COUNTIF(Inskrivning!$R97:$V97,61)</f>
        <v>0</v>
      </c>
      <c r="Q99" s="4">
        <f>COUNTIF(Inskrivning!$L97:$P97,66)+COUNTIF(Inskrivning!$R97:$V97,66)</f>
        <v>0</v>
      </c>
      <c r="R99" s="4">
        <f>COUNTIF(Inskrivning!$L97:$P97,70)+COUNTIF(Inskrivning!$R97:$V97,70)</f>
        <v>0</v>
      </c>
      <c r="S99" s="4">
        <f>COUNTIF(Inskrivning!$L97:$P97,74)+COUNTIF(Inskrivning!$R97:$V97,74)</f>
        <v>0</v>
      </c>
      <c r="T99" s="4">
        <f>COUNTIF(Inskrivning!$L97:$P97,83)+COUNTIF(Inskrivning!$R97:$V97,83)</f>
        <v>0</v>
      </c>
      <c r="U99" s="4">
        <f>COUNTIF(Inskrivning!$L97:$P97,87)+COUNTIF(Inskrivning!$R97:$V97,87)</f>
        <v>0</v>
      </c>
      <c r="V99" s="4">
        <f>COUNTIF(Inskrivning!$L97:$P97,100)+COUNTIF(Inskrivning!$R97:$V97,100)</f>
        <v>0</v>
      </c>
      <c r="W99" s="4">
        <f>SUM(Inskrivning!Y97)</f>
        <v>0</v>
      </c>
    </row>
    <row r="100" spans="1:23" ht="15" x14ac:dyDescent="0.25">
      <c r="A100" s="53" t="str">
        <f>Inskrivning!J89</f>
        <v/>
      </c>
      <c r="B100" s="35" t="str">
        <f>Inskrivning!K89</f>
        <v/>
      </c>
      <c r="C100" s="16">
        <f t="shared" ref="C100:C131" si="3">SUM(E100:W100)*(5)</f>
        <v>0</v>
      </c>
      <c r="E100" s="4">
        <f>COUNTIF(Inskrivning!$L89:$P89,15)+COUNTIF(Inskrivning!$R89:$V89,15)</f>
        <v>0</v>
      </c>
      <c r="F100" s="4">
        <f>COUNTIF(Inskrivning!$L89:$P89,19)+COUNTIF(Inskrivning!$R89:$V89,19)</f>
        <v>0</v>
      </c>
      <c r="G100" s="4">
        <f>COUNTIF(Inskrivning!$L89:$P89,31)+COUNTIF(Inskrivning!$R89:$V89,31)</f>
        <v>0</v>
      </c>
      <c r="H100" s="4">
        <f>COUNTIF(Inskrivning!$L89:$P89,32)+COUNTIF(Inskrivning!$R89:$V89,32)</f>
        <v>0</v>
      </c>
      <c r="I100" s="4">
        <f>COUNTIF(Inskrivning!$L89:$P89,35)+COUNTIF(Inskrivning!$R89:$V89,35)</f>
        <v>0</v>
      </c>
      <c r="J100" s="4">
        <f>COUNTIF(Inskrivning!$L89:$P89,36)+COUNTIF(Inskrivning!$R89:$V89,36)</f>
        <v>0</v>
      </c>
      <c r="K100" s="4">
        <f>COUNTIF(Inskrivning!$L89:$P89,44)+COUNTIF(Inskrivning!$R89:$V89,44)</f>
        <v>0</v>
      </c>
      <c r="L100" s="4">
        <f>COUNTIF(Inskrivning!$L89:$P89,48)+COUNTIF(Inskrivning!$R89:$V89,48)</f>
        <v>0</v>
      </c>
      <c r="M100" s="4">
        <f>COUNTIF(Inskrivning!$L89:$P89,49)+COUNTIF(Inskrivning!$R89:$V89,49)</f>
        <v>0</v>
      </c>
      <c r="N100" s="4">
        <f>COUNTIF(Inskrivning!$L89:$P89,53)+COUNTIF(Inskrivning!$R89:$V89,53)</f>
        <v>0</v>
      </c>
      <c r="O100" s="4">
        <f>COUNTIF(Inskrivning!$L89:$P89,57)+COUNTIF(Inskrivning!$R89:$V89,57)</f>
        <v>0</v>
      </c>
      <c r="P100" s="4">
        <f>COUNTIF(Inskrivning!$L89:$P89,61)+COUNTIF(Inskrivning!$R89:$V89,61)</f>
        <v>0</v>
      </c>
      <c r="Q100" s="4">
        <f>COUNTIF(Inskrivning!$L89:$P89,66)+COUNTIF(Inskrivning!$R89:$V89,66)</f>
        <v>0</v>
      </c>
      <c r="R100" s="4">
        <f>COUNTIF(Inskrivning!$L89:$P89,70)+COUNTIF(Inskrivning!$R89:$V89,70)</f>
        <v>0</v>
      </c>
      <c r="S100" s="4">
        <f>COUNTIF(Inskrivning!$L89:$P89,74)+COUNTIF(Inskrivning!$R89:$V89,74)</f>
        <v>0</v>
      </c>
      <c r="T100" s="4">
        <f>COUNTIF(Inskrivning!$L89:$P89,83)+COUNTIF(Inskrivning!$R89:$V89,83)</f>
        <v>0</v>
      </c>
      <c r="U100" s="4">
        <f>COUNTIF(Inskrivning!$L89:$P89,87)+COUNTIF(Inskrivning!$R89:$V89,87)</f>
        <v>0</v>
      </c>
      <c r="V100" s="4">
        <f>COUNTIF(Inskrivning!$L89:$P89,100)+COUNTIF(Inskrivning!$R89:$V89,100)</f>
        <v>0</v>
      </c>
      <c r="W100" s="4">
        <f>SUM(Inskrivning!Y89)</f>
        <v>0</v>
      </c>
    </row>
    <row r="101" spans="1:23" ht="15" x14ac:dyDescent="0.25">
      <c r="A101" s="53" t="str">
        <f>Inskrivning!J98</f>
        <v/>
      </c>
      <c r="B101" s="35" t="str">
        <f>Inskrivning!K98</f>
        <v/>
      </c>
      <c r="C101" s="16">
        <f t="shared" si="3"/>
        <v>0</v>
      </c>
      <c r="E101" s="4">
        <f>COUNTIF(Inskrivning!$L98:$P98,15)+COUNTIF(Inskrivning!$R98:$V98,15)</f>
        <v>0</v>
      </c>
      <c r="F101" s="4">
        <f>COUNTIF(Inskrivning!$L98:$P98,19)+COUNTIF(Inskrivning!$R98:$V98,19)</f>
        <v>0</v>
      </c>
      <c r="G101" s="4">
        <f>COUNTIF(Inskrivning!$L98:$P98,31)+COUNTIF(Inskrivning!$R98:$V98,31)</f>
        <v>0</v>
      </c>
      <c r="H101" s="4">
        <f>COUNTIF(Inskrivning!$L98:$P98,32)+COUNTIF(Inskrivning!$R98:$V98,32)</f>
        <v>0</v>
      </c>
      <c r="I101" s="4">
        <f>COUNTIF(Inskrivning!$L98:$P98,35)+COUNTIF(Inskrivning!$R98:$V98,35)</f>
        <v>0</v>
      </c>
      <c r="J101" s="4">
        <f>COUNTIF(Inskrivning!$L98:$P98,36)+COUNTIF(Inskrivning!$R98:$V98,36)</f>
        <v>0</v>
      </c>
      <c r="K101" s="4">
        <f>COUNTIF(Inskrivning!$L98:$P98,44)+COUNTIF(Inskrivning!$R98:$V98,44)</f>
        <v>0</v>
      </c>
      <c r="L101" s="4">
        <f>COUNTIF(Inskrivning!$L98:$P98,48)+COUNTIF(Inskrivning!$R98:$V98,48)</f>
        <v>0</v>
      </c>
      <c r="M101" s="4">
        <f>COUNTIF(Inskrivning!$L98:$P98,49)+COUNTIF(Inskrivning!$R98:$V98,49)</f>
        <v>0</v>
      </c>
      <c r="N101" s="4">
        <f>COUNTIF(Inskrivning!$L98:$P98,53)+COUNTIF(Inskrivning!$R98:$V98,53)</f>
        <v>0</v>
      </c>
      <c r="O101" s="4">
        <f>COUNTIF(Inskrivning!$L98:$P98,57)+COUNTIF(Inskrivning!$R98:$V98,57)</f>
        <v>0</v>
      </c>
      <c r="P101" s="4">
        <f>COUNTIF(Inskrivning!$L98:$P98,61)+COUNTIF(Inskrivning!$R98:$V98,61)</f>
        <v>0</v>
      </c>
      <c r="Q101" s="4">
        <f>COUNTIF(Inskrivning!$L98:$P98,66)+COUNTIF(Inskrivning!$R98:$V98,66)</f>
        <v>0</v>
      </c>
      <c r="R101" s="4">
        <f>COUNTIF(Inskrivning!$L98:$P98,70)+COUNTIF(Inskrivning!$R98:$V98,70)</f>
        <v>0</v>
      </c>
      <c r="S101" s="4">
        <f>COUNTIF(Inskrivning!$L98:$P98,74)+COUNTIF(Inskrivning!$R98:$V98,74)</f>
        <v>0</v>
      </c>
      <c r="T101" s="4">
        <f>COUNTIF(Inskrivning!$L98:$P98,83)+COUNTIF(Inskrivning!$R98:$V98,83)</f>
        <v>0</v>
      </c>
      <c r="U101" s="4">
        <f>COUNTIF(Inskrivning!$L98:$P98,87)+COUNTIF(Inskrivning!$R98:$V98,87)</f>
        <v>0</v>
      </c>
      <c r="V101" s="4">
        <f>COUNTIF(Inskrivning!$L98:$P98,100)+COUNTIF(Inskrivning!$R98:$V98,100)</f>
        <v>0</v>
      </c>
      <c r="W101" s="4">
        <f>SUM(Inskrivning!Y98)</f>
        <v>0</v>
      </c>
    </row>
    <row r="102" spans="1:23" ht="15" x14ac:dyDescent="0.25">
      <c r="A102" s="53" t="str">
        <f>Inskrivning!J87</f>
        <v/>
      </c>
      <c r="B102" s="35" t="str">
        <f>Inskrivning!K87</f>
        <v/>
      </c>
      <c r="C102" s="16">
        <f t="shared" si="3"/>
        <v>0</v>
      </c>
      <c r="E102" s="4">
        <f>COUNTIF(Inskrivning!$L87:$P87,15)+COUNTIF(Inskrivning!$R87:$V87,15)</f>
        <v>0</v>
      </c>
      <c r="F102" s="4">
        <f>COUNTIF(Inskrivning!$L87:$P87,19)+COUNTIF(Inskrivning!$R87:$V87,19)</f>
        <v>0</v>
      </c>
      <c r="G102" s="4">
        <f>COUNTIF(Inskrivning!$L87:$P87,31)+COUNTIF(Inskrivning!$R87:$V87,31)</f>
        <v>0</v>
      </c>
      <c r="H102" s="4">
        <f>COUNTIF(Inskrivning!$L87:$P87,32)+COUNTIF(Inskrivning!$R87:$V87,32)</f>
        <v>0</v>
      </c>
      <c r="I102" s="4">
        <f>COUNTIF(Inskrivning!$L87:$P87,35)+COUNTIF(Inskrivning!$R87:$V87,35)</f>
        <v>0</v>
      </c>
      <c r="J102" s="4">
        <f>COUNTIF(Inskrivning!$L87:$P87,36)+COUNTIF(Inskrivning!$R87:$V87,36)</f>
        <v>0</v>
      </c>
      <c r="K102" s="4">
        <f>COUNTIF(Inskrivning!$L87:$P87,44)+COUNTIF(Inskrivning!$R87:$V87,44)</f>
        <v>0</v>
      </c>
      <c r="L102" s="4">
        <f>COUNTIF(Inskrivning!$L87:$P87,48)+COUNTIF(Inskrivning!$R87:$V87,48)</f>
        <v>0</v>
      </c>
      <c r="M102" s="4">
        <f>COUNTIF(Inskrivning!$L87:$P87,49)+COUNTIF(Inskrivning!$R87:$V87,49)</f>
        <v>0</v>
      </c>
      <c r="N102" s="4">
        <f>COUNTIF(Inskrivning!$L87:$P87,53)+COUNTIF(Inskrivning!$R87:$V87,53)</f>
        <v>0</v>
      </c>
      <c r="O102" s="4">
        <f>COUNTIF(Inskrivning!$L87:$P87,57)+COUNTIF(Inskrivning!$R87:$V87,57)</f>
        <v>0</v>
      </c>
      <c r="P102" s="4">
        <f>COUNTIF(Inskrivning!$L87:$P87,61)+COUNTIF(Inskrivning!$R87:$V87,61)</f>
        <v>0</v>
      </c>
      <c r="Q102" s="4">
        <f>COUNTIF(Inskrivning!$L87:$P87,66)+COUNTIF(Inskrivning!$R87:$V87,66)</f>
        <v>0</v>
      </c>
      <c r="R102" s="4">
        <f>COUNTIF(Inskrivning!$L87:$P87,70)+COUNTIF(Inskrivning!$R87:$V87,70)</f>
        <v>0</v>
      </c>
      <c r="S102" s="4">
        <f>COUNTIF(Inskrivning!$L87:$P87,74)+COUNTIF(Inskrivning!$R87:$V87,74)</f>
        <v>0</v>
      </c>
      <c r="T102" s="4">
        <f>COUNTIF(Inskrivning!$L87:$P87,83)+COUNTIF(Inskrivning!$R87:$V87,83)</f>
        <v>0</v>
      </c>
      <c r="U102" s="4">
        <f>COUNTIF(Inskrivning!$L87:$P87,87)+COUNTIF(Inskrivning!$R87:$V87,87)</f>
        <v>0</v>
      </c>
      <c r="V102" s="4">
        <f>COUNTIF(Inskrivning!$L87:$P87,100)+COUNTIF(Inskrivning!$R87:$V87,100)</f>
        <v>0</v>
      </c>
      <c r="W102" s="4">
        <f>SUM(Inskrivning!Y87)</f>
        <v>0</v>
      </c>
    </row>
    <row r="103" spans="1:23" ht="15" x14ac:dyDescent="0.25">
      <c r="A103" s="53" t="str">
        <f>Inskrivning!J102</f>
        <v/>
      </c>
      <c r="B103" s="35" t="str">
        <f>Inskrivning!K102</f>
        <v/>
      </c>
      <c r="C103" s="16">
        <f t="shared" si="3"/>
        <v>0</v>
      </c>
      <c r="E103" s="4">
        <f>COUNTIF(Inskrivning!$L102:$P102,15)+COUNTIF(Inskrivning!$R102:$V102,15)</f>
        <v>0</v>
      </c>
      <c r="F103" s="4">
        <f>COUNTIF(Inskrivning!$L102:$P102,19)+COUNTIF(Inskrivning!$R102:$V102,19)</f>
        <v>0</v>
      </c>
      <c r="G103" s="4">
        <f>COUNTIF(Inskrivning!$L102:$P102,31)+COUNTIF(Inskrivning!$R102:$V102,31)</f>
        <v>0</v>
      </c>
      <c r="H103" s="4">
        <f>COUNTIF(Inskrivning!$L102:$P102,32)+COUNTIF(Inskrivning!$R102:$V102,32)</f>
        <v>0</v>
      </c>
      <c r="I103" s="4">
        <f>COUNTIF(Inskrivning!$L102:$P102,35)+COUNTIF(Inskrivning!$R102:$V102,35)</f>
        <v>0</v>
      </c>
      <c r="J103" s="4">
        <f>COUNTIF(Inskrivning!$L102:$P102,36)+COUNTIF(Inskrivning!$R102:$V102,36)</f>
        <v>0</v>
      </c>
      <c r="K103" s="4">
        <f>COUNTIF(Inskrivning!$L102:$P102,44)+COUNTIF(Inskrivning!$R102:$V102,44)</f>
        <v>0</v>
      </c>
      <c r="L103" s="4">
        <f>COUNTIF(Inskrivning!$L102:$P102,48)+COUNTIF(Inskrivning!$R102:$V102,48)</f>
        <v>0</v>
      </c>
      <c r="M103" s="4">
        <f>COUNTIF(Inskrivning!$L102:$P102,49)+COUNTIF(Inskrivning!$R102:$V102,49)</f>
        <v>0</v>
      </c>
      <c r="N103" s="4">
        <f>COUNTIF(Inskrivning!$L102:$P102,53)+COUNTIF(Inskrivning!$R102:$V102,53)</f>
        <v>0</v>
      </c>
      <c r="O103" s="4">
        <f>COUNTIF(Inskrivning!$L102:$P102,57)+COUNTIF(Inskrivning!$R102:$V102,57)</f>
        <v>0</v>
      </c>
      <c r="P103" s="4">
        <f>COUNTIF(Inskrivning!$L102:$P102,61)+COUNTIF(Inskrivning!$R102:$V102,61)</f>
        <v>0</v>
      </c>
      <c r="Q103" s="4">
        <f>COUNTIF(Inskrivning!$L102:$P102,66)+COUNTIF(Inskrivning!$R102:$V102,66)</f>
        <v>0</v>
      </c>
      <c r="R103" s="4">
        <f>COUNTIF(Inskrivning!$L102:$P102,70)+COUNTIF(Inskrivning!$R102:$V102,70)</f>
        <v>0</v>
      </c>
      <c r="S103" s="4">
        <f>COUNTIF(Inskrivning!$L102:$P102,74)+COUNTIF(Inskrivning!$R102:$V102,74)</f>
        <v>0</v>
      </c>
      <c r="T103" s="4">
        <f>COUNTIF(Inskrivning!$L102:$P102,83)+COUNTIF(Inskrivning!$R102:$V102,83)</f>
        <v>0</v>
      </c>
      <c r="U103" s="4">
        <f>COUNTIF(Inskrivning!$L102:$P102,87)+COUNTIF(Inskrivning!$R102:$V102,87)</f>
        <v>0</v>
      </c>
      <c r="V103" s="4">
        <f>COUNTIF(Inskrivning!$L102:$P102,100)+COUNTIF(Inskrivning!$R102:$V102,100)</f>
        <v>0</v>
      </c>
      <c r="W103" s="4">
        <f>SUM(Inskrivning!Y102)</f>
        <v>0</v>
      </c>
    </row>
    <row r="104" spans="1:23" ht="15" x14ac:dyDescent="0.25">
      <c r="A104" s="53" t="str">
        <f>Inskrivning!J93</f>
        <v/>
      </c>
      <c r="B104" s="35" t="str">
        <f>Inskrivning!K93</f>
        <v/>
      </c>
      <c r="C104" s="16">
        <f t="shared" si="3"/>
        <v>0</v>
      </c>
      <c r="E104" s="4">
        <f>COUNTIF(Inskrivning!$L93:$P93,15)+COUNTIF(Inskrivning!$R93:$V93,15)</f>
        <v>0</v>
      </c>
      <c r="F104" s="4">
        <f>COUNTIF(Inskrivning!$L93:$P93,19)+COUNTIF(Inskrivning!$R93:$V93,19)</f>
        <v>0</v>
      </c>
      <c r="G104" s="4">
        <f>COUNTIF(Inskrivning!$L93:$P93,31)+COUNTIF(Inskrivning!$R93:$V93,31)</f>
        <v>0</v>
      </c>
      <c r="H104" s="4">
        <f>COUNTIF(Inskrivning!$L93:$P93,32)+COUNTIF(Inskrivning!$R93:$V93,32)</f>
        <v>0</v>
      </c>
      <c r="I104" s="4">
        <f>COUNTIF(Inskrivning!$L93:$P93,35)+COUNTIF(Inskrivning!$R93:$V93,35)</f>
        <v>0</v>
      </c>
      <c r="J104" s="4">
        <f>COUNTIF(Inskrivning!$L93:$P93,36)+COUNTIF(Inskrivning!$R93:$V93,36)</f>
        <v>0</v>
      </c>
      <c r="K104" s="4">
        <f>COUNTIF(Inskrivning!$L93:$P93,44)+COUNTIF(Inskrivning!$R93:$V93,44)</f>
        <v>0</v>
      </c>
      <c r="L104" s="4">
        <f>COUNTIF(Inskrivning!$L93:$P93,48)+COUNTIF(Inskrivning!$R93:$V93,48)</f>
        <v>0</v>
      </c>
      <c r="M104" s="4">
        <f>COUNTIF(Inskrivning!$L93:$P93,49)+COUNTIF(Inskrivning!$R93:$V93,49)</f>
        <v>0</v>
      </c>
      <c r="N104" s="4">
        <f>COUNTIF(Inskrivning!$L93:$P93,53)+COUNTIF(Inskrivning!$R93:$V93,53)</f>
        <v>0</v>
      </c>
      <c r="O104" s="4">
        <f>COUNTIF(Inskrivning!$L93:$P93,57)+COUNTIF(Inskrivning!$R93:$V93,57)</f>
        <v>0</v>
      </c>
      <c r="P104" s="4">
        <f>COUNTIF(Inskrivning!$L93:$P93,61)+COUNTIF(Inskrivning!$R93:$V93,61)</f>
        <v>0</v>
      </c>
      <c r="Q104" s="4">
        <f>COUNTIF(Inskrivning!$L93:$P93,66)+COUNTIF(Inskrivning!$R93:$V93,66)</f>
        <v>0</v>
      </c>
      <c r="R104" s="4">
        <f>COUNTIF(Inskrivning!$L93:$P93,70)+COUNTIF(Inskrivning!$R93:$V93,70)</f>
        <v>0</v>
      </c>
      <c r="S104" s="4">
        <f>COUNTIF(Inskrivning!$L93:$P93,74)+COUNTIF(Inskrivning!$R93:$V93,74)</f>
        <v>0</v>
      </c>
      <c r="T104" s="4">
        <f>COUNTIF(Inskrivning!$L93:$P93,83)+COUNTIF(Inskrivning!$R93:$V93,83)</f>
        <v>0</v>
      </c>
      <c r="U104" s="4">
        <f>COUNTIF(Inskrivning!$L93:$P93,87)+COUNTIF(Inskrivning!$R93:$V93,87)</f>
        <v>0</v>
      </c>
      <c r="V104" s="4">
        <f>COUNTIF(Inskrivning!$L93:$P93,100)+COUNTIF(Inskrivning!$R93:$V93,100)</f>
        <v>0</v>
      </c>
      <c r="W104" s="4">
        <f>SUM(Inskrivning!Y93)</f>
        <v>0</v>
      </c>
    </row>
    <row r="105" spans="1:23" ht="15" x14ac:dyDescent="0.25">
      <c r="A105" s="53" t="str">
        <f>Inskrivning!J94</f>
        <v/>
      </c>
      <c r="B105" s="35" t="str">
        <f>Inskrivning!K94</f>
        <v/>
      </c>
      <c r="C105" s="16">
        <f t="shared" si="3"/>
        <v>0</v>
      </c>
      <c r="E105" s="4">
        <f>COUNTIF(Inskrivning!$L94:$P94,15)+COUNTIF(Inskrivning!$R94:$V94,15)</f>
        <v>0</v>
      </c>
      <c r="F105" s="4">
        <f>COUNTIF(Inskrivning!$L94:$P94,19)+COUNTIF(Inskrivning!$R94:$V94,19)</f>
        <v>0</v>
      </c>
      <c r="G105" s="4">
        <f>COUNTIF(Inskrivning!$L94:$P94,31)+COUNTIF(Inskrivning!$R94:$V94,31)</f>
        <v>0</v>
      </c>
      <c r="H105" s="4">
        <f>COUNTIF(Inskrivning!$L94:$P94,32)+COUNTIF(Inskrivning!$R94:$V94,32)</f>
        <v>0</v>
      </c>
      <c r="I105" s="4">
        <f>COUNTIF(Inskrivning!$L94:$P94,35)+COUNTIF(Inskrivning!$R94:$V94,35)</f>
        <v>0</v>
      </c>
      <c r="J105" s="4">
        <f>COUNTIF(Inskrivning!$L94:$P94,36)+COUNTIF(Inskrivning!$R94:$V94,36)</f>
        <v>0</v>
      </c>
      <c r="K105" s="4">
        <f>COUNTIF(Inskrivning!$L94:$P94,44)+COUNTIF(Inskrivning!$R94:$V94,44)</f>
        <v>0</v>
      </c>
      <c r="L105" s="4">
        <f>COUNTIF(Inskrivning!$L94:$P94,48)+COUNTIF(Inskrivning!$R94:$V94,48)</f>
        <v>0</v>
      </c>
      <c r="M105" s="4">
        <f>COUNTIF(Inskrivning!$L94:$P94,49)+COUNTIF(Inskrivning!$R94:$V94,49)</f>
        <v>0</v>
      </c>
      <c r="N105" s="4">
        <f>COUNTIF(Inskrivning!$L94:$P94,53)+COUNTIF(Inskrivning!$R94:$V94,53)</f>
        <v>0</v>
      </c>
      <c r="O105" s="4">
        <f>COUNTIF(Inskrivning!$L94:$P94,57)+COUNTIF(Inskrivning!$R94:$V94,57)</f>
        <v>0</v>
      </c>
      <c r="P105" s="4">
        <f>COUNTIF(Inskrivning!$L94:$P94,61)+COUNTIF(Inskrivning!$R94:$V94,61)</f>
        <v>0</v>
      </c>
      <c r="Q105" s="4">
        <f>COUNTIF(Inskrivning!$L94:$P94,66)+COUNTIF(Inskrivning!$R94:$V94,66)</f>
        <v>0</v>
      </c>
      <c r="R105" s="4">
        <f>COUNTIF(Inskrivning!$L94:$P94,70)+COUNTIF(Inskrivning!$R94:$V94,70)</f>
        <v>0</v>
      </c>
      <c r="S105" s="4">
        <f>COUNTIF(Inskrivning!$L94:$P94,74)+COUNTIF(Inskrivning!$R94:$V94,74)</f>
        <v>0</v>
      </c>
      <c r="T105" s="4">
        <f>COUNTIF(Inskrivning!$L94:$P94,83)+COUNTIF(Inskrivning!$R94:$V94,83)</f>
        <v>0</v>
      </c>
      <c r="U105" s="4">
        <f>COUNTIF(Inskrivning!$L94:$P94,87)+COUNTIF(Inskrivning!$R94:$V94,87)</f>
        <v>0</v>
      </c>
      <c r="V105" s="4">
        <f>COUNTIF(Inskrivning!$L94:$P94,100)+COUNTIF(Inskrivning!$R94:$V94,100)</f>
        <v>0</v>
      </c>
      <c r="W105" s="4">
        <f>SUM(Inskrivning!Y94)</f>
        <v>0</v>
      </c>
    </row>
    <row r="106" spans="1:23" ht="15" x14ac:dyDescent="0.25">
      <c r="A106" s="53" t="str">
        <f>Inskrivning!J106</f>
        <v/>
      </c>
      <c r="B106" s="35" t="str">
        <f>Inskrivning!K106</f>
        <v/>
      </c>
      <c r="C106" s="16">
        <f t="shared" si="3"/>
        <v>0</v>
      </c>
      <c r="E106" s="4">
        <f>COUNTIF(Inskrivning!$L106:$P106,15)+COUNTIF(Inskrivning!$R106:$V106,15)</f>
        <v>0</v>
      </c>
      <c r="F106" s="4">
        <f>COUNTIF(Inskrivning!$L106:$P106,19)+COUNTIF(Inskrivning!$R106:$V106,19)</f>
        <v>0</v>
      </c>
      <c r="G106" s="4">
        <f>COUNTIF(Inskrivning!$L106:$P106,31)+COUNTIF(Inskrivning!$R106:$V106,31)</f>
        <v>0</v>
      </c>
      <c r="H106" s="4">
        <f>COUNTIF(Inskrivning!$L106:$P106,32)+COUNTIF(Inskrivning!$R106:$V106,32)</f>
        <v>0</v>
      </c>
      <c r="I106" s="4">
        <f>COUNTIF(Inskrivning!$L106:$P106,35)+COUNTIF(Inskrivning!$R106:$V106,35)</f>
        <v>0</v>
      </c>
      <c r="J106" s="4">
        <f>COUNTIF(Inskrivning!$L106:$P106,36)+COUNTIF(Inskrivning!$R106:$V106,36)</f>
        <v>0</v>
      </c>
      <c r="K106" s="4">
        <f>COUNTIF(Inskrivning!$L106:$P106,44)+COUNTIF(Inskrivning!$R106:$V106,44)</f>
        <v>0</v>
      </c>
      <c r="L106" s="4">
        <f>COUNTIF(Inskrivning!$L106:$P106,48)+COUNTIF(Inskrivning!$R106:$V106,48)</f>
        <v>0</v>
      </c>
      <c r="M106" s="4">
        <f>COUNTIF(Inskrivning!$L106:$P106,49)+COUNTIF(Inskrivning!$R106:$V106,49)</f>
        <v>0</v>
      </c>
      <c r="N106" s="4">
        <f>COUNTIF(Inskrivning!$L106:$P106,53)+COUNTIF(Inskrivning!$R106:$V106,53)</f>
        <v>0</v>
      </c>
      <c r="O106" s="4">
        <f>COUNTIF(Inskrivning!$L106:$P106,57)+COUNTIF(Inskrivning!$R106:$V106,57)</f>
        <v>0</v>
      </c>
      <c r="P106" s="4">
        <f>COUNTIF(Inskrivning!$L106:$P106,61)+COUNTIF(Inskrivning!$R106:$V106,61)</f>
        <v>0</v>
      </c>
      <c r="Q106" s="4">
        <f>COUNTIF(Inskrivning!$L106:$P106,66)+COUNTIF(Inskrivning!$R106:$V106,66)</f>
        <v>0</v>
      </c>
      <c r="R106" s="4">
        <f>COUNTIF(Inskrivning!$L106:$P106,70)+COUNTIF(Inskrivning!$R106:$V106,70)</f>
        <v>0</v>
      </c>
      <c r="S106" s="4">
        <f>COUNTIF(Inskrivning!$L106:$P106,74)+COUNTIF(Inskrivning!$R106:$V106,74)</f>
        <v>0</v>
      </c>
      <c r="T106" s="4">
        <f>COUNTIF(Inskrivning!$L106:$P106,83)+COUNTIF(Inskrivning!$R106:$V106,83)</f>
        <v>0</v>
      </c>
      <c r="U106" s="4">
        <f>COUNTIF(Inskrivning!$L106:$P106,87)+COUNTIF(Inskrivning!$R106:$V106,87)</f>
        <v>0</v>
      </c>
      <c r="V106" s="4">
        <f>COUNTIF(Inskrivning!$L106:$P106,100)+COUNTIF(Inskrivning!$R106:$V106,100)</f>
        <v>0</v>
      </c>
      <c r="W106" s="4">
        <f>SUM(Inskrivning!Y106)</f>
        <v>0</v>
      </c>
    </row>
    <row r="107" spans="1:23" ht="15" x14ac:dyDescent="0.25">
      <c r="A107" s="53" t="str">
        <f>Inskrivning!J86</f>
        <v/>
      </c>
      <c r="B107" s="35" t="str">
        <f>Inskrivning!K86</f>
        <v/>
      </c>
      <c r="C107" s="16">
        <f t="shared" si="3"/>
        <v>0</v>
      </c>
      <c r="E107" s="4">
        <f>COUNTIF(Inskrivning!$L86:$P86,15)+COUNTIF(Inskrivning!$R86:$V86,15)</f>
        <v>0</v>
      </c>
      <c r="F107" s="4">
        <f>COUNTIF(Inskrivning!$L86:$P86,19)+COUNTIF(Inskrivning!$R86:$V86,19)</f>
        <v>0</v>
      </c>
      <c r="G107" s="4">
        <f>COUNTIF(Inskrivning!$L86:$P86,31)+COUNTIF(Inskrivning!$R86:$V86,31)</f>
        <v>0</v>
      </c>
      <c r="H107" s="4">
        <f>COUNTIF(Inskrivning!$L86:$P86,32)+COUNTIF(Inskrivning!$R86:$V86,32)</f>
        <v>0</v>
      </c>
      <c r="I107" s="4">
        <f>COUNTIF(Inskrivning!$L86:$P86,35)+COUNTIF(Inskrivning!$R86:$V86,35)</f>
        <v>0</v>
      </c>
      <c r="J107" s="4">
        <f>COUNTIF(Inskrivning!$L86:$P86,36)+COUNTIF(Inskrivning!$R86:$V86,36)</f>
        <v>0</v>
      </c>
      <c r="K107" s="4">
        <f>COUNTIF(Inskrivning!$L86:$P86,44)+COUNTIF(Inskrivning!$R86:$V86,44)</f>
        <v>0</v>
      </c>
      <c r="L107" s="4">
        <f>COUNTIF(Inskrivning!$L86:$P86,48)+COUNTIF(Inskrivning!$R86:$V86,48)</f>
        <v>0</v>
      </c>
      <c r="M107" s="4">
        <f>COUNTIF(Inskrivning!$L86:$P86,49)+COUNTIF(Inskrivning!$R86:$V86,49)</f>
        <v>0</v>
      </c>
      <c r="N107" s="4">
        <f>COUNTIF(Inskrivning!$L86:$P86,53)+COUNTIF(Inskrivning!$R86:$V86,53)</f>
        <v>0</v>
      </c>
      <c r="O107" s="4">
        <f>COUNTIF(Inskrivning!$L86:$P86,57)+COUNTIF(Inskrivning!$R86:$V86,57)</f>
        <v>0</v>
      </c>
      <c r="P107" s="4">
        <f>COUNTIF(Inskrivning!$L86:$P86,61)+COUNTIF(Inskrivning!$R86:$V86,61)</f>
        <v>0</v>
      </c>
      <c r="Q107" s="4">
        <f>COUNTIF(Inskrivning!$L86:$P86,66)+COUNTIF(Inskrivning!$R86:$V86,66)</f>
        <v>0</v>
      </c>
      <c r="R107" s="4">
        <f>COUNTIF(Inskrivning!$L86:$P86,70)+COUNTIF(Inskrivning!$R86:$V86,70)</f>
        <v>0</v>
      </c>
      <c r="S107" s="4">
        <f>COUNTIF(Inskrivning!$L86:$P86,74)+COUNTIF(Inskrivning!$R86:$V86,74)</f>
        <v>0</v>
      </c>
      <c r="T107" s="4">
        <f>COUNTIF(Inskrivning!$L86:$P86,83)+COUNTIF(Inskrivning!$R86:$V86,83)</f>
        <v>0</v>
      </c>
      <c r="U107" s="4">
        <f>COUNTIF(Inskrivning!$L86:$P86,87)+COUNTIF(Inskrivning!$R86:$V86,87)</f>
        <v>0</v>
      </c>
      <c r="V107" s="4">
        <f>COUNTIF(Inskrivning!$L86:$P86,100)+COUNTIF(Inskrivning!$R86:$V86,100)</f>
        <v>0</v>
      </c>
      <c r="W107" s="4">
        <f>SUM(Inskrivning!Y86)</f>
        <v>0</v>
      </c>
    </row>
    <row r="108" spans="1:23" ht="15" x14ac:dyDescent="0.25">
      <c r="A108" s="53" t="str">
        <f>Inskrivning!J107</f>
        <v/>
      </c>
      <c r="B108" s="35" t="str">
        <f>Inskrivning!K107</f>
        <v/>
      </c>
      <c r="C108" s="16">
        <f t="shared" si="3"/>
        <v>0</v>
      </c>
      <c r="E108" s="4">
        <f>COUNTIF(Inskrivning!$L107:$P107,15)+COUNTIF(Inskrivning!$R107:$V107,15)</f>
        <v>0</v>
      </c>
      <c r="F108" s="4">
        <f>COUNTIF(Inskrivning!$L107:$P107,19)+COUNTIF(Inskrivning!$R107:$V107,19)</f>
        <v>0</v>
      </c>
      <c r="G108" s="4">
        <f>COUNTIF(Inskrivning!$L107:$P107,31)+COUNTIF(Inskrivning!$R107:$V107,31)</f>
        <v>0</v>
      </c>
      <c r="H108" s="4">
        <f>COUNTIF(Inskrivning!$L107:$P107,32)+COUNTIF(Inskrivning!$R107:$V107,32)</f>
        <v>0</v>
      </c>
      <c r="I108" s="4">
        <f>COUNTIF(Inskrivning!$L107:$P107,35)+COUNTIF(Inskrivning!$R107:$V107,35)</f>
        <v>0</v>
      </c>
      <c r="J108" s="4">
        <f>COUNTIF(Inskrivning!$L107:$P107,36)+COUNTIF(Inskrivning!$R107:$V107,36)</f>
        <v>0</v>
      </c>
      <c r="K108" s="4">
        <f>COUNTIF(Inskrivning!$L107:$P107,44)+COUNTIF(Inskrivning!$R107:$V107,44)</f>
        <v>0</v>
      </c>
      <c r="L108" s="4">
        <f>COUNTIF(Inskrivning!$L107:$P107,48)+COUNTIF(Inskrivning!$R107:$V107,48)</f>
        <v>0</v>
      </c>
      <c r="M108" s="4">
        <f>COUNTIF(Inskrivning!$L107:$P107,49)+COUNTIF(Inskrivning!$R107:$V107,49)</f>
        <v>0</v>
      </c>
      <c r="N108" s="4">
        <f>COUNTIF(Inskrivning!$L107:$P107,53)+COUNTIF(Inskrivning!$R107:$V107,53)</f>
        <v>0</v>
      </c>
      <c r="O108" s="4">
        <f>COUNTIF(Inskrivning!$L107:$P107,57)+COUNTIF(Inskrivning!$R107:$V107,57)</f>
        <v>0</v>
      </c>
      <c r="P108" s="4">
        <f>COUNTIF(Inskrivning!$L107:$P107,61)+COUNTIF(Inskrivning!$R107:$V107,61)</f>
        <v>0</v>
      </c>
      <c r="Q108" s="4">
        <f>COUNTIF(Inskrivning!$L107:$P107,66)+COUNTIF(Inskrivning!$R107:$V107,66)</f>
        <v>0</v>
      </c>
      <c r="R108" s="4">
        <f>COUNTIF(Inskrivning!$L107:$P107,70)+COUNTIF(Inskrivning!$R107:$V107,70)</f>
        <v>0</v>
      </c>
      <c r="S108" s="4">
        <f>COUNTIF(Inskrivning!$L107:$P107,74)+COUNTIF(Inskrivning!$R107:$V107,74)</f>
        <v>0</v>
      </c>
      <c r="T108" s="4">
        <f>COUNTIF(Inskrivning!$L107:$P107,83)+COUNTIF(Inskrivning!$R107:$V107,83)</f>
        <v>0</v>
      </c>
      <c r="U108" s="4">
        <f>COUNTIF(Inskrivning!$L107:$P107,87)+COUNTIF(Inskrivning!$R107:$V107,87)</f>
        <v>0</v>
      </c>
      <c r="V108" s="4">
        <f>COUNTIF(Inskrivning!$L107:$P107,100)+COUNTIF(Inskrivning!$R107:$V107,100)</f>
        <v>0</v>
      </c>
      <c r="W108" s="4">
        <f>SUM(Inskrivning!Y107)</f>
        <v>0</v>
      </c>
    </row>
    <row r="109" spans="1:23" ht="15" x14ac:dyDescent="0.25">
      <c r="A109" s="53" t="str">
        <f>Inskrivning!J108</f>
        <v/>
      </c>
      <c r="B109" s="35" t="str">
        <f>Inskrivning!K108</f>
        <v/>
      </c>
      <c r="C109" s="16">
        <f t="shared" si="3"/>
        <v>0</v>
      </c>
      <c r="E109" s="4">
        <f>COUNTIF(Inskrivning!$L108:$P108,15)+COUNTIF(Inskrivning!$R108:$V108,15)</f>
        <v>0</v>
      </c>
      <c r="F109" s="4">
        <f>COUNTIF(Inskrivning!$L108:$P108,19)+COUNTIF(Inskrivning!$R108:$V108,19)</f>
        <v>0</v>
      </c>
      <c r="G109" s="4">
        <f>COUNTIF(Inskrivning!$L108:$P108,31)+COUNTIF(Inskrivning!$R108:$V108,31)</f>
        <v>0</v>
      </c>
      <c r="H109" s="4">
        <f>COUNTIF(Inskrivning!$L108:$P108,32)+COUNTIF(Inskrivning!$R108:$V108,32)</f>
        <v>0</v>
      </c>
      <c r="I109" s="4">
        <f>COUNTIF(Inskrivning!$L108:$P108,35)+COUNTIF(Inskrivning!$R108:$V108,35)</f>
        <v>0</v>
      </c>
      <c r="J109" s="4">
        <f>COUNTIF(Inskrivning!$L108:$P108,36)+COUNTIF(Inskrivning!$R108:$V108,36)</f>
        <v>0</v>
      </c>
      <c r="K109" s="4">
        <f>COUNTIF(Inskrivning!$L108:$P108,44)+COUNTIF(Inskrivning!$R108:$V108,44)</f>
        <v>0</v>
      </c>
      <c r="L109" s="4">
        <f>COUNTIF(Inskrivning!$L108:$P108,48)+COUNTIF(Inskrivning!$R108:$V108,48)</f>
        <v>0</v>
      </c>
      <c r="M109" s="4">
        <f>COUNTIF(Inskrivning!$L108:$P108,49)+COUNTIF(Inskrivning!$R108:$V108,49)</f>
        <v>0</v>
      </c>
      <c r="N109" s="4">
        <f>COUNTIF(Inskrivning!$L108:$P108,53)+COUNTIF(Inskrivning!$R108:$V108,53)</f>
        <v>0</v>
      </c>
      <c r="O109" s="4">
        <f>COUNTIF(Inskrivning!$L108:$P108,57)+COUNTIF(Inskrivning!$R108:$V108,57)</f>
        <v>0</v>
      </c>
      <c r="P109" s="4">
        <f>COUNTIF(Inskrivning!$L108:$P108,61)+COUNTIF(Inskrivning!$R108:$V108,61)</f>
        <v>0</v>
      </c>
      <c r="Q109" s="4">
        <f>COUNTIF(Inskrivning!$L108:$P108,66)+COUNTIF(Inskrivning!$R108:$V108,66)</f>
        <v>0</v>
      </c>
      <c r="R109" s="4">
        <f>COUNTIF(Inskrivning!$L108:$P108,70)+COUNTIF(Inskrivning!$R108:$V108,70)</f>
        <v>0</v>
      </c>
      <c r="S109" s="4">
        <f>COUNTIF(Inskrivning!$L108:$P108,74)+COUNTIF(Inskrivning!$R108:$V108,74)</f>
        <v>0</v>
      </c>
      <c r="T109" s="4">
        <f>COUNTIF(Inskrivning!$L108:$P108,83)+COUNTIF(Inskrivning!$R108:$V108,83)</f>
        <v>0</v>
      </c>
      <c r="U109" s="4">
        <f>COUNTIF(Inskrivning!$L108:$P108,87)+COUNTIF(Inskrivning!$R108:$V108,87)</f>
        <v>0</v>
      </c>
      <c r="V109" s="4">
        <f>COUNTIF(Inskrivning!$L108:$P108,100)+COUNTIF(Inskrivning!$R108:$V108,100)</f>
        <v>0</v>
      </c>
      <c r="W109" s="4">
        <f>SUM(Inskrivning!Y108)</f>
        <v>0</v>
      </c>
    </row>
    <row r="110" spans="1:23" ht="15" x14ac:dyDescent="0.25">
      <c r="A110" s="53" t="str">
        <f>Inskrivning!J109</f>
        <v/>
      </c>
      <c r="B110" s="35" t="str">
        <f>Inskrivning!K109</f>
        <v/>
      </c>
      <c r="C110" s="16">
        <f t="shared" si="3"/>
        <v>0</v>
      </c>
      <c r="E110" s="4">
        <f>COUNTIF(Inskrivning!$L109:$P109,15)+COUNTIF(Inskrivning!$R109:$V109,15)</f>
        <v>0</v>
      </c>
      <c r="F110" s="4">
        <f>COUNTIF(Inskrivning!$L109:$P109,19)+COUNTIF(Inskrivning!$R109:$V109,19)</f>
        <v>0</v>
      </c>
      <c r="G110" s="4">
        <f>COUNTIF(Inskrivning!$L109:$P109,31)+COUNTIF(Inskrivning!$R109:$V109,31)</f>
        <v>0</v>
      </c>
      <c r="H110" s="4">
        <f>COUNTIF(Inskrivning!$L109:$P109,32)+COUNTIF(Inskrivning!$R109:$V109,32)</f>
        <v>0</v>
      </c>
      <c r="I110" s="4">
        <f>COUNTIF(Inskrivning!$L109:$P109,35)+COUNTIF(Inskrivning!$R109:$V109,35)</f>
        <v>0</v>
      </c>
      <c r="J110" s="4">
        <f>COUNTIF(Inskrivning!$L109:$P109,36)+COUNTIF(Inskrivning!$R109:$V109,36)</f>
        <v>0</v>
      </c>
      <c r="K110" s="4">
        <f>COUNTIF(Inskrivning!$L109:$P109,44)+COUNTIF(Inskrivning!$R109:$V109,44)</f>
        <v>0</v>
      </c>
      <c r="L110" s="4">
        <f>COUNTIF(Inskrivning!$L109:$P109,48)+COUNTIF(Inskrivning!$R109:$V109,48)</f>
        <v>0</v>
      </c>
      <c r="M110" s="4">
        <f>COUNTIF(Inskrivning!$L109:$P109,49)+COUNTIF(Inskrivning!$R109:$V109,49)</f>
        <v>0</v>
      </c>
      <c r="N110" s="4">
        <f>COUNTIF(Inskrivning!$L109:$P109,53)+COUNTIF(Inskrivning!$R109:$V109,53)</f>
        <v>0</v>
      </c>
      <c r="O110" s="4">
        <f>COUNTIF(Inskrivning!$L109:$P109,57)+COUNTIF(Inskrivning!$R109:$V109,57)</f>
        <v>0</v>
      </c>
      <c r="P110" s="4">
        <f>COUNTIF(Inskrivning!$L109:$P109,61)+COUNTIF(Inskrivning!$R109:$V109,61)</f>
        <v>0</v>
      </c>
      <c r="Q110" s="4">
        <f>COUNTIF(Inskrivning!$L109:$P109,66)+COUNTIF(Inskrivning!$R109:$V109,66)</f>
        <v>0</v>
      </c>
      <c r="R110" s="4">
        <f>COUNTIF(Inskrivning!$L109:$P109,70)+COUNTIF(Inskrivning!$R109:$V109,70)</f>
        <v>0</v>
      </c>
      <c r="S110" s="4">
        <f>COUNTIF(Inskrivning!$L109:$P109,74)+COUNTIF(Inskrivning!$R109:$V109,74)</f>
        <v>0</v>
      </c>
      <c r="T110" s="4">
        <f>COUNTIF(Inskrivning!$L109:$P109,83)+COUNTIF(Inskrivning!$R109:$V109,83)</f>
        <v>0</v>
      </c>
      <c r="U110" s="4">
        <f>COUNTIF(Inskrivning!$L109:$P109,87)+COUNTIF(Inskrivning!$R109:$V109,87)</f>
        <v>0</v>
      </c>
      <c r="V110" s="4">
        <f>COUNTIF(Inskrivning!$L109:$P109,100)+COUNTIF(Inskrivning!$R109:$V109,100)</f>
        <v>0</v>
      </c>
      <c r="W110" s="4">
        <f>SUM(Inskrivning!Y109)</f>
        <v>0</v>
      </c>
    </row>
    <row r="111" spans="1:23" ht="15" x14ac:dyDescent="0.25">
      <c r="A111" s="53" t="str">
        <f>Inskrivning!J110</f>
        <v/>
      </c>
      <c r="B111" s="35" t="str">
        <f>Inskrivning!K110</f>
        <v/>
      </c>
      <c r="C111" s="16">
        <f t="shared" si="3"/>
        <v>0</v>
      </c>
      <c r="E111" s="4">
        <f>COUNTIF(Inskrivning!$L110:$P110,15)+COUNTIF(Inskrivning!$R110:$V110,15)</f>
        <v>0</v>
      </c>
      <c r="F111" s="4">
        <f>COUNTIF(Inskrivning!$L110:$P110,19)+COUNTIF(Inskrivning!$R110:$V110,19)</f>
        <v>0</v>
      </c>
      <c r="G111" s="4">
        <f>COUNTIF(Inskrivning!$L110:$P110,31)+COUNTIF(Inskrivning!$R110:$V110,31)</f>
        <v>0</v>
      </c>
      <c r="H111" s="4">
        <f>COUNTIF(Inskrivning!$L110:$P110,32)+COUNTIF(Inskrivning!$R110:$V110,32)</f>
        <v>0</v>
      </c>
      <c r="I111" s="4">
        <f>COUNTIF(Inskrivning!$L110:$P110,35)+COUNTIF(Inskrivning!$R110:$V110,35)</f>
        <v>0</v>
      </c>
      <c r="J111" s="4">
        <f>COUNTIF(Inskrivning!$L110:$P110,36)+COUNTIF(Inskrivning!$R110:$V110,36)</f>
        <v>0</v>
      </c>
      <c r="K111" s="4">
        <f>COUNTIF(Inskrivning!$L110:$P110,44)+COUNTIF(Inskrivning!$R110:$V110,44)</f>
        <v>0</v>
      </c>
      <c r="L111" s="4">
        <f>COUNTIF(Inskrivning!$L110:$P110,48)+COUNTIF(Inskrivning!$R110:$V110,48)</f>
        <v>0</v>
      </c>
      <c r="M111" s="4">
        <f>COUNTIF(Inskrivning!$L110:$P110,49)+COUNTIF(Inskrivning!$R110:$V110,49)</f>
        <v>0</v>
      </c>
      <c r="N111" s="4">
        <f>COUNTIF(Inskrivning!$L110:$P110,53)+COUNTIF(Inskrivning!$R110:$V110,53)</f>
        <v>0</v>
      </c>
      <c r="O111" s="4">
        <f>COUNTIF(Inskrivning!$L110:$P110,57)+COUNTIF(Inskrivning!$R110:$V110,57)</f>
        <v>0</v>
      </c>
      <c r="P111" s="4">
        <f>COUNTIF(Inskrivning!$L110:$P110,61)+COUNTIF(Inskrivning!$R110:$V110,61)</f>
        <v>0</v>
      </c>
      <c r="Q111" s="4">
        <f>COUNTIF(Inskrivning!$L110:$P110,66)+COUNTIF(Inskrivning!$R110:$V110,66)</f>
        <v>0</v>
      </c>
      <c r="R111" s="4">
        <f>COUNTIF(Inskrivning!$L110:$P110,70)+COUNTIF(Inskrivning!$R110:$V110,70)</f>
        <v>0</v>
      </c>
      <c r="S111" s="4">
        <f>COUNTIF(Inskrivning!$L110:$P110,74)+COUNTIF(Inskrivning!$R110:$V110,74)</f>
        <v>0</v>
      </c>
      <c r="T111" s="4">
        <f>COUNTIF(Inskrivning!$L110:$P110,83)+COUNTIF(Inskrivning!$R110:$V110,83)</f>
        <v>0</v>
      </c>
      <c r="U111" s="4">
        <f>COUNTIF(Inskrivning!$L110:$P110,87)+COUNTIF(Inskrivning!$R110:$V110,87)</f>
        <v>0</v>
      </c>
      <c r="V111" s="4">
        <f>COUNTIF(Inskrivning!$L110:$P110,100)+COUNTIF(Inskrivning!$R110:$V110,100)</f>
        <v>0</v>
      </c>
      <c r="W111" s="4">
        <f>SUM(Inskrivning!Y110)</f>
        <v>0</v>
      </c>
    </row>
    <row r="112" spans="1:23" ht="15" x14ac:dyDescent="0.25">
      <c r="A112" s="53" t="str">
        <f>Inskrivning!J112</f>
        <v/>
      </c>
      <c r="B112" s="35" t="str">
        <f>Inskrivning!K112</f>
        <v/>
      </c>
      <c r="C112" s="16">
        <f t="shared" si="3"/>
        <v>0</v>
      </c>
      <c r="E112" s="4">
        <f>COUNTIF(Inskrivning!$L112:$P112,15)+COUNTIF(Inskrivning!$R112:$V112,15)</f>
        <v>0</v>
      </c>
      <c r="F112" s="4">
        <f>COUNTIF(Inskrivning!$L112:$P112,19)+COUNTIF(Inskrivning!$R112:$V112,19)</f>
        <v>0</v>
      </c>
      <c r="G112" s="4">
        <f>COUNTIF(Inskrivning!$L112:$P112,31)+COUNTIF(Inskrivning!$R112:$V112,31)</f>
        <v>0</v>
      </c>
      <c r="H112" s="4">
        <f>COUNTIF(Inskrivning!$L112:$P112,32)+COUNTIF(Inskrivning!$R112:$V112,32)</f>
        <v>0</v>
      </c>
      <c r="I112" s="4">
        <f>COUNTIF(Inskrivning!$L112:$P112,35)+COUNTIF(Inskrivning!$R112:$V112,35)</f>
        <v>0</v>
      </c>
      <c r="J112" s="4">
        <f>COUNTIF(Inskrivning!$L112:$P112,36)+COUNTIF(Inskrivning!$R112:$V112,36)</f>
        <v>0</v>
      </c>
      <c r="K112" s="4">
        <f>COUNTIF(Inskrivning!$L112:$P112,44)+COUNTIF(Inskrivning!$R112:$V112,44)</f>
        <v>0</v>
      </c>
      <c r="L112" s="4">
        <f>COUNTIF(Inskrivning!$L112:$P112,48)+COUNTIF(Inskrivning!$R112:$V112,48)</f>
        <v>0</v>
      </c>
      <c r="M112" s="4">
        <f>COUNTIF(Inskrivning!$L112:$P112,49)+COUNTIF(Inskrivning!$R112:$V112,49)</f>
        <v>0</v>
      </c>
      <c r="N112" s="4">
        <f>COUNTIF(Inskrivning!$L112:$P112,53)+COUNTIF(Inskrivning!$R112:$V112,53)</f>
        <v>0</v>
      </c>
      <c r="O112" s="4">
        <f>COUNTIF(Inskrivning!$L112:$P112,57)+COUNTIF(Inskrivning!$R112:$V112,57)</f>
        <v>0</v>
      </c>
      <c r="P112" s="4">
        <f>COUNTIF(Inskrivning!$L112:$P112,61)+COUNTIF(Inskrivning!$R112:$V112,61)</f>
        <v>0</v>
      </c>
      <c r="Q112" s="4">
        <f>COUNTIF(Inskrivning!$L112:$P112,66)+COUNTIF(Inskrivning!$R112:$V112,66)</f>
        <v>0</v>
      </c>
      <c r="R112" s="4">
        <f>COUNTIF(Inskrivning!$L112:$P112,70)+COUNTIF(Inskrivning!$R112:$V112,70)</f>
        <v>0</v>
      </c>
      <c r="S112" s="4">
        <f>COUNTIF(Inskrivning!$L112:$P112,74)+COUNTIF(Inskrivning!$R112:$V112,74)</f>
        <v>0</v>
      </c>
      <c r="T112" s="4">
        <f>COUNTIF(Inskrivning!$L112:$P112,83)+COUNTIF(Inskrivning!$R112:$V112,83)</f>
        <v>0</v>
      </c>
      <c r="U112" s="4">
        <f>COUNTIF(Inskrivning!$L112:$P112,87)+COUNTIF(Inskrivning!$R112:$V112,87)</f>
        <v>0</v>
      </c>
      <c r="V112" s="4">
        <f>COUNTIF(Inskrivning!$L112:$P112,100)+COUNTIF(Inskrivning!$R112:$V112,100)</f>
        <v>0</v>
      </c>
      <c r="W112" s="4">
        <f>SUM(Inskrivning!Y112)</f>
        <v>0</v>
      </c>
    </row>
    <row r="113" spans="1:23" ht="15" x14ac:dyDescent="0.25">
      <c r="A113" s="53" t="str">
        <f>Inskrivning!J113</f>
        <v/>
      </c>
      <c r="B113" s="35" t="str">
        <f>Inskrivning!K113</f>
        <v/>
      </c>
      <c r="C113" s="16">
        <f t="shared" si="3"/>
        <v>0</v>
      </c>
      <c r="E113" s="4">
        <f>COUNTIF(Inskrivning!$L113:$P113,15)+COUNTIF(Inskrivning!$R113:$V113,15)</f>
        <v>0</v>
      </c>
      <c r="F113" s="4">
        <f>COUNTIF(Inskrivning!$L113:$P113,19)+COUNTIF(Inskrivning!$R113:$V113,19)</f>
        <v>0</v>
      </c>
      <c r="G113" s="4">
        <f>COUNTIF(Inskrivning!$L113:$P113,31)+COUNTIF(Inskrivning!$R113:$V113,31)</f>
        <v>0</v>
      </c>
      <c r="H113" s="4">
        <f>COUNTIF(Inskrivning!$L113:$P113,32)+COUNTIF(Inskrivning!$R113:$V113,32)</f>
        <v>0</v>
      </c>
      <c r="I113" s="4">
        <f>COUNTIF(Inskrivning!$L113:$P113,35)+COUNTIF(Inskrivning!$R113:$V113,35)</f>
        <v>0</v>
      </c>
      <c r="J113" s="4">
        <f>COUNTIF(Inskrivning!$L113:$P113,36)+COUNTIF(Inskrivning!$R113:$V113,36)</f>
        <v>0</v>
      </c>
      <c r="K113" s="4">
        <f>COUNTIF(Inskrivning!$L113:$P113,44)+COUNTIF(Inskrivning!$R113:$V113,44)</f>
        <v>0</v>
      </c>
      <c r="L113" s="4">
        <f>COUNTIF(Inskrivning!$L113:$P113,48)+COUNTIF(Inskrivning!$R113:$V113,48)</f>
        <v>0</v>
      </c>
      <c r="M113" s="4">
        <f>COUNTIF(Inskrivning!$L113:$P113,49)+COUNTIF(Inskrivning!$R113:$V113,49)</f>
        <v>0</v>
      </c>
      <c r="N113" s="4">
        <f>COUNTIF(Inskrivning!$L113:$P113,53)+COUNTIF(Inskrivning!$R113:$V113,53)</f>
        <v>0</v>
      </c>
      <c r="O113" s="4">
        <f>COUNTIF(Inskrivning!$L113:$P113,57)+COUNTIF(Inskrivning!$R113:$V113,57)</f>
        <v>0</v>
      </c>
      <c r="P113" s="4">
        <f>COUNTIF(Inskrivning!$L113:$P113,61)+COUNTIF(Inskrivning!$R113:$V113,61)</f>
        <v>0</v>
      </c>
      <c r="Q113" s="4">
        <f>COUNTIF(Inskrivning!$L113:$P113,66)+COUNTIF(Inskrivning!$R113:$V113,66)</f>
        <v>0</v>
      </c>
      <c r="R113" s="4">
        <f>COUNTIF(Inskrivning!$L113:$P113,70)+COUNTIF(Inskrivning!$R113:$V113,70)</f>
        <v>0</v>
      </c>
      <c r="S113" s="4">
        <f>COUNTIF(Inskrivning!$L113:$P113,74)+COUNTIF(Inskrivning!$R113:$V113,74)</f>
        <v>0</v>
      </c>
      <c r="T113" s="4">
        <f>COUNTIF(Inskrivning!$L113:$P113,83)+COUNTIF(Inskrivning!$R113:$V113,83)</f>
        <v>0</v>
      </c>
      <c r="U113" s="4">
        <f>COUNTIF(Inskrivning!$L113:$P113,87)+COUNTIF(Inskrivning!$R113:$V113,87)</f>
        <v>0</v>
      </c>
      <c r="V113" s="4">
        <f>COUNTIF(Inskrivning!$L113:$P113,100)+COUNTIF(Inskrivning!$R113:$V113,100)</f>
        <v>0</v>
      </c>
      <c r="W113" s="4">
        <f>SUM(Inskrivning!Y113)</f>
        <v>0</v>
      </c>
    </row>
    <row r="114" spans="1:23" ht="15" x14ac:dyDescent="0.25">
      <c r="A114" s="53" t="str">
        <f>Inskrivning!J114</f>
        <v/>
      </c>
      <c r="B114" s="35" t="str">
        <f>Inskrivning!K114</f>
        <v/>
      </c>
      <c r="C114" s="16">
        <f t="shared" si="3"/>
        <v>0</v>
      </c>
      <c r="E114" s="4">
        <f>COUNTIF(Inskrivning!$L114:$P114,15)+COUNTIF(Inskrivning!$R114:$V114,15)</f>
        <v>0</v>
      </c>
      <c r="F114" s="4">
        <f>COUNTIF(Inskrivning!$L114:$P114,19)+COUNTIF(Inskrivning!$R114:$V114,19)</f>
        <v>0</v>
      </c>
      <c r="G114" s="4">
        <f>COUNTIF(Inskrivning!$L114:$P114,31)+COUNTIF(Inskrivning!$R114:$V114,31)</f>
        <v>0</v>
      </c>
      <c r="H114" s="4">
        <f>COUNTIF(Inskrivning!$L114:$P114,32)+COUNTIF(Inskrivning!$R114:$V114,32)</f>
        <v>0</v>
      </c>
      <c r="I114" s="4">
        <f>COUNTIF(Inskrivning!$L114:$P114,35)+COUNTIF(Inskrivning!$R114:$V114,35)</f>
        <v>0</v>
      </c>
      <c r="J114" s="4">
        <f>COUNTIF(Inskrivning!$L114:$P114,36)+COUNTIF(Inskrivning!$R114:$V114,36)</f>
        <v>0</v>
      </c>
      <c r="K114" s="4">
        <f>COUNTIF(Inskrivning!$L114:$P114,44)+COUNTIF(Inskrivning!$R114:$V114,44)</f>
        <v>0</v>
      </c>
      <c r="L114" s="4">
        <f>COUNTIF(Inskrivning!$L114:$P114,48)+COUNTIF(Inskrivning!$R114:$V114,48)</f>
        <v>0</v>
      </c>
      <c r="M114" s="4">
        <f>COUNTIF(Inskrivning!$L114:$P114,49)+COUNTIF(Inskrivning!$R114:$V114,49)</f>
        <v>0</v>
      </c>
      <c r="N114" s="4">
        <f>COUNTIF(Inskrivning!$L114:$P114,53)+COUNTIF(Inskrivning!$R114:$V114,53)</f>
        <v>0</v>
      </c>
      <c r="O114" s="4">
        <f>COUNTIF(Inskrivning!$L114:$P114,57)+COUNTIF(Inskrivning!$R114:$V114,57)</f>
        <v>0</v>
      </c>
      <c r="P114" s="4">
        <f>COUNTIF(Inskrivning!$L114:$P114,61)+COUNTIF(Inskrivning!$R114:$V114,61)</f>
        <v>0</v>
      </c>
      <c r="Q114" s="4">
        <f>COUNTIF(Inskrivning!$L114:$P114,66)+COUNTIF(Inskrivning!$R114:$V114,66)</f>
        <v>0</v>
      </c>
      <c r="R114" s="4">
        <f>COUNTIF(Inskrivning!$L114:$P114,70)+COUNTIF(Inskrivning!$R114:$V114,70)</f>
        <v>0</v>
      </c>
      <c r="S114" s="4">
        <f>COUNTIF(Inskrivning!$L114:$P114,74)+COUNTIF(Inskrivning!$R114:$V114,74)</f>
        <v>0</v>
      </c>
      <c r="T114" s="4">
        <f>COUNTIF(Inskrivning!$L114:$P114,83)+COUNTIF(Inskrivning!$R114:$V114,83)</f>
        <v>0</v>
      </c>
      <c r="U114" s="4">
        <f>COUNTIF(Inskrivning!$L114:$P114,87)+COUNTIF(Inskrivning!$R114:$V114,87)</f>
        <v>0</v>
      </c>
      <c r="V114" s="4">
        <f>COUNTIF(Inskrivning!$L114:$P114,100)+COUNTIF(Inskrivning!$R114:$V114,100)</f>
        <v>0</v>
      </c>
      <c r="W114" s="4">
        <f>SUM(Inskrivning!Y114)</f>
        <v>0</v>
      </c>
    </row>
    <row r="115" spans="1:23" ht="15" x14ac:dyDescent="0.25">
      <c r="A115" s="53" t="str">
        <f>Inskrivning!J115</f>
        <v/>
      </c>
      <c r="B115" s="35" t="str">
        <f>Inskrivning!K115</f>
        <v/>
      </c>
      <c r="C115" s="16">
        <f t="shared" si="3"/>
        <v>0</v>
      </c>
      <c r="E115" s="4">
        <f>COUNTIF(Inskrivning!$L115:$P115,15)+COUNTIF(Inskrivning!$R115:$V115,15)</f>
        <v>0</v>
      </c>
      <c r="F115" s="4">
        <f>COUNTIF(Inskrivning!$L115:$P115,19)+COUNTIF(Inskrivning!$R115:$V115,19)</f>
        <v>0</v>
      </c>
      <c r="G115" s="4">
        <f>COUNTIF(Inskrivning!$L115:$P115,31)+COUNTIF(Inskrivning!$R115:$V115,31)</f>
        <v>0</v>
      </c>
      <c r="H115" s="4">
        <f>COUNTIF(Inskrivning!$L115:$P115,32)+COUNTIF(Inskrivning!$R115:$V115,32)</f>
        <v>0</v>
      </c>
      <c r="I115" s="4">
        <f>COUNTIF(Inskrivning!$L115:$P115,35)+COUNTIF(Inskrivning!$R115:$V115,35)</f>
        <v>0</v>
      </c>
      <c r="J115" s="4">
        <f>COUNTIF(Inskrivning!$L115:$P115,36)+COUNTIF(Inskrivning!$R115:$V115,36)</f>
        <v>0</v>
      </c>
      <c r="K115" s="4">
        <f>COUNTIF(Inskrivning!$L115:$P115,44)+COUNTIF(Inskrivning!$R115:$V115,44)</f>
        <v>0</v>
      </c>
      <c r="L115" s="4">
        <f>COUNTIF(Inskrivning!$L115:$P115,48)+COUNTIF(Inskrivning!$R115:$V115,48)</f>
        <v>0</v>
      </c>
      <c r="M115" s="4">
        <f>COUNTIF(Inskrivning!$L115:$P115,49)+COUNTIF(Inskrivning!$R115:$V115,49)</f>
        <v>0</v>
      </c>
      <c r="N115" s="4">
        <f>COUNTIF(Inskrivning!$L115:$P115,53)+COUNTIF(Inskrivning!$R115:$V115,53)</f>
        <v>0</v>
      </c>
      <c r="O115" s="4">
        <f>COUNTIF(Inskrivning!$L115:$P115,57)+COUNTIF(Inskrivning!$R115:$V115,57)</f>
        <v>0</v>
      </c>
      <c r="P115" s="4">
        <f>COUNTIF(Inskrivning!$L115:$P115,61)+COUNTIF(Inskrivning!$R115:$V115,61)</f>
        <v>0</v>
      </c>
      <c r="Q115" s="4">
        <f>COUNTIF(Inskrivning!$L115:$P115,66)+COUNTIF(Inskrivning!$R115:$V115,66)</f>
        <v>0</v>
      </c>
      <c r="R115" s="4">
        <f>COUNTIF(Inskrivning!$L115:$P115,70)+COUNTIF(Inskrivning!$R115:$V115,70)</f>
        <v>0</v>
      </c>
      <c r="S115" s="4">
        <f>COUNTIF(Inskrivning!$L115:$P115,74)+COUNTIF(Inskrivning!$R115:$V115,74)</f>
        <v>0</v>
      </c>
      <c r="T115" s="4">
        <f>COUNTIF(Inskrivning!$L115:$P115,83)+COUNTIF(Inskrivning!$R115:$V115,83)</f>
        <v>0</v>
      </c>
      <c r="U115" s="4">
        <f>COUNTIF(Inskrivning!$L115:$P115,87)+COUNTIF(Inskrivning!$R115:$V115,87)</f>
        <v>0</v>
      </c>
      <c r="V115" s="4">
        <f>COUNTIF(Inskrivning!$L115:$P115,100)+COUNTIF(Inskrivning!$R115:$V115,100)</f>
        <v>0</v>
      </c>
      <c r="W115" s="4">
        <f>SUM(Inskrivning!Y115)</f>
        <v>0</v>
      </c>
    </row>
    <row r="116" spans="1:23" ht="15" x14ac:dyDescent="0.25">
      <c r="A116" s="53" t="str">
        <f>Inskrivning!J116</f>
        <v/>
      </c>
      <c r="B116" s="35" t="str">
        <f>Inskrivning!K116</f>
        <v/>
      </c>
      <c r="C116" s="16">
        <f t="shared" si="3"/>
        <v>0</v>
      </c>
      <c r="E116" s="4">
        <f>COUNTIF(Inskrivning!$L116:$P116,15)+COUNTIF(Inskrivning!$R116:$V116,15)</f>
        <v>0</v>
      </c>
      <c r="F116" s="4">
        <f>COUNTIF(Inskrivning!$L116:$P116,19)+COUNTIF(Inskrivning!$R116:$V116,19)</f>
        <v>0</v>
      </c>
      <c r="G116" s="4">
        <f>COUNTIF(Inskrivning!$L116:$P116,31)+COUNTIF(Inskrivning!$R116:$V116,31)</f>
        <v>0</v>
      </c>
      <c r="H116" s="4">
        <f>COUNTIF(Inskrivning!$L116:$P116,32)+COUNTIF(Inskrivning!$R116:$V116,32)</f>
        <v>0</v>
      </c>
      <c r="I116" s="4">
        <f>COUNTIF(Inskrivning!$L116:$P116,35)+COUNTIF(Inskrivning!$R116:$V116,35)</f>
        <v>0</v>
      </c>
      <c r="J116" s="4">
        <f>COUNTIF(Inskrivning!$L116:$P116,36)+COUNTIF(Inskrivning!$R116:$V116,36)</f>
        <v>0</v>
      </c>
      <c r="K116" s="4">
        <f>COUNTIF(Inskrivning!$L116:$P116,44)+COUNTIF(Inskrivning!$R116:$V116,44)</f>
        <v>0</v>
      </c>
      <c r="L116" s="4">
        <f>COUNTIF(Inskrivning!$L116:$P116,48)+COUNTIF(Inskrivning!$R116:$V116,48)</f>
        <v>0</v>
      </c>
      <c r="M116" s="4">
        <f>COUNTIF(Inskrivning!$L116:$P116,49)+COUNTIF(Inskrivning!$R116:$V116,49)</f>
        <v>0</v>
      </c>
      <c r="N116" s="4">
        <f>COUNTIF(Inskrivning!$L116:$P116,53)+COUNTIF(Inskrivning!$R116:$V116,53)</f>
        <v>0</v>
      </c>
      <c r="O116" s="4">
        <f>COUNTIF(Inskrivning!$L116:$P116,57)+COUNTIF(Inskrivning!$R116:$V116,57)</f>
        <v>0</v>
      </c>
      <c r="P116" s="4">
        <f>COUNTIF(Inskrivning!$L116:$P116,61)+COUNTIF(Inskrivning!$R116:$V116,61)</f>
        <v>0</v>
      </c>
      <c r="Q116" s="4">
        <f>COUNTIF(Inskrivning!$L116:$P116,66)+COUNTIF(Inskrivning!$R116:$V116,66)</f>
        <v>0</v>
      </c>
      <c r="R116" s="4">
        <f>COUNTIF(Inskrivning!$L116:$P116,70)+COUNTIF(Inskrivning!$R116:$V116,70)</f>
        <v>0</v>
      </c>
      <c r="S116" s="4">
        <f>COUNTIF(Inskrivning!$L116:$P116,74)+COUNTIF(Inskrivning!$R116:$V116,74)</f>
        <v>0</v>
      </c>
      <c r="T116" s="4">
        <f>COUNTIF(Inskrivning!$L116:$P116,83)+COUNTIF(Inskrivning!$R116:$V116,83)</f>
        <v>0</v>
      </c>
      <c r="U116" s="4">
        <f>COUNTIF(Inskrivning!$L116:$P116,87)+COUNTIF(Inskrivning!$R116:$V116,87)</f>
        <v>0</v>
      </c>
      <c r="V116" s="4">
        <f>COUNTIF(Inskrivning!$L116:$P116,100)+COUNTIF(Inskrivning!$R116:$V116,100)</f>
        <v>0</v>
      </c>
      <c r="W116" s="4">
        <f>SUM(Inskrivning!Y116)</f>
        <v>0</v>
      </c>
    </row>
    <row r="117" spans="1:23" ht="15" x14ac:dyDescent="0.25">
      <c r="A117" s="53" t="str">
        <f>Inskrivning!J117</f>
        <v/>
      </c>
      <c r="B117" s="35" t="str">
        <f>Inskrivning!K117</f>
        <v/>
      </c>
      <c r="C117" s="16">
        <f t="shared" si="3"/>
        <v>0</v>
      </c>
      <c r="E117" s="4">
        <f>COUNTIF(Inskrivning!$L117:$P117,15)+COUNTIF(Inskrivning!$R117:$V117,15)</f>
        <v>0</v>
      </c>
      <c r="F117" s="4">
        <f>COUNTIF(Inskrivning!$L117:$P117,19)+COUNTIF(Inskrivning!$R117:$V117,19)</f>
        <v>0</v>
      </c>
      <c r="G117" s="4">
        <f>COUNTIF(Inskrivning!$L117:$P117,31)+COUNTIF(Inskrivning!$R117:$V117,31)</f>
        <v>0</v>
      </c>
      <c r="H117" s="4">
        <f>COUNTIF(Inskrivning!$L117:$P117,32)+COUNTIF(Inskrivning!$R117:$V117,32)</f>
        <v>0</v>
      </c>
      <c r="I117" s="4">
        <f>COUNTIF(Inskrivning!$L117:$P117,35)+COUNTIF(Inskrivning!$R117:$V117,35)</f>
        <v>0</v>
      </c>
      <c r="J117" s="4">
        <f>COUNTIF(Inskrivning!$L117:$P117,36)+COUNTIF(Inskrivning!$R117:$V117,36)</f>
        <v>0</v>
      </c>
      <c r="K117" s="4">
        <f>COUNTIF(Inskrivning!$L117:$P117,44)+COUNTIF(Inskrivning!$R117:$V117,44)</f>
        <v>0</v>
      </c>
      <c r="L117" s="4">
        <f>COUNTIF(Inskrivning!$L117:$P117,48)+COUNTIF(Inskrivning!$R117:$V117,48)</f>
        <v>0</v>
      </c>
      <c r="M117" s="4">
        <f>COUNTIF(Inskrivning!$L117:$P117,49)+COUNTIF(Inskrivning!$R117:$V117,49)</f>
        <v>0</v>
      </c>
      <c r="N117" s="4">
        <f>COUNTIF(Inskrivning!$L117:$P117,53)+COUNTIF(Inskrivning!$R117:$V117,53)</f>
        <v>0</v>
      </c>
      <c r="O117" s="4">
        <f>COUNTIF(Inskrivning!$L117:$P117,57)+COUNTIF(Inskrivning!$R117:$V117,57)</f>
        <v>0</v>
      </c>
      <c r="P117" s="4">
        <f>COUNTIF(Inskrivning!$L117:$P117,61)+COUNTIF(Inskrivning!$R117:$V117,61)</f>
        <v>0</v>
      </c>
      <c r="Q117" s="4">
        <f>COUNTIF(Inskrivning!$L117:$P117,66)+COUNTIF(Inskrivning!$R117:$V117,66)</f>
        <v>0</v>
      </c>
      <c r="R117" s="4">
        <f>COUNTIF(Inskrivning!$L117:$P117,70)+COUNTIF(Inskrivning!$R117:$V117,70)</f>
        <v>0</v>
      </c>
      <c r="S117" s="4">
        <f>COUNTIF(Inskrivning!$L117:$P117,74)+COUNTIF(Inskrivning!$R117:$V117,74)</f>
        <v>0</v>
      </c>
      <c r="T117" s="4">
        <f>COUNTIF(Inskrivning!$L117:$P117,83)+COUNTIF(Inskrivning!$R117:$V117,83)</f>
        <v>0</v>
      </c>
      <c r="U117" s="4">
        <f>COUNTIF(Inskrivning!$L117:$P117,87)+COUNTIF(Inskrivning!$R117:$V117,87)</f>
        <v>0</v>
      </c>
      <c r="V117" s="4">
        <f>COUNTIF(Inskrivning!$L117:$P117,100)+COUNTIF(Inskrivning!$R117:$V117,100)</f>
        <v>0</v>
      </c>
      <c r="W117" s="4">
        <f>SUM(Inskrivning!Y117)</f>
        <v>0</v>
      </c>
    </row>
    <row r="118" spans="1:23" ht="15" x14ac:dyDescent="0.25">
      <c r="A118" s="53" t="str">
        <f>Inskrivning!J118</f>
        <v/>
      </c>
      <c r="B118" s="35" t="str">
        <f>Inskrivning!K118</f>
        <v/>
      </c>
      <c r="C118" s="16">
        <f t="shared" si="3"/>
        <v>0</v>
      </c>
      <c r="E118" s="4">
        <f>COUNTIF(Inskrivning!$L118:$P118,15)+COUNTIF(Inskrivning!$R118:$V118,15)</f>
        <v>0</v>
      </c>
      <c r="F118" s="4">
        <f>COUNTIF(Inskrivning!$L118:$P118,19)+COUNTIF(Inskrivning!$R118:$V118,19)</f>
        <v>0</v>
      </c>
      <c r="G118" s="4">
        <f>COUNTIF(Inskrivning!$L118:$P118,31)+COUNTIF(Inskrivning!$R118:$V118,31)</f>
        <v>0</v>
      </c>
      <c r="H118" s="4">
        <f>COUNTIF(Inskrivning!$L118:$P118,32)+COUNTIF(Inskrivning!$R118:$V118,32)</f>
        <v>0</v>
      </c>
      <c r="I118" s="4">
        <f>COUNTIF(Inskrivning!$L118:$P118,35)+COUNTIF(Inskrivning!$R118:$V118,35)</f>
        <v>0</v>
      </c>
      <c r="J118" s="4">
        <f>COUNTIF(Inskrivning!$L118:$P118,36)+COUNTIF(Inskrivning!$R118:$V118,36)</f>
        <v>0</v>
      </c>
      <c r="K118" s="4">
        <f>COUNTIF(Inskrivning!$L118:$P118,44)+COUNTIF(Inskrivning!$R118:$V118,44)</f>
        <v>0</v>
      </c>
      <c r="L118" s="4">
        <f>COUNTIF(Inskrivning!$L118:$P118,48)+COUNTIF(Inskrivning!$R118:$V118,48)</f>
        <v>0</v>
      </c>
      <c r="M118" s="4">
        <f>COUNTIF(Inskrivning!$L118:$P118,49)+COUNTIF(Inskrivning!$R118:$V118,49)</f>
        <v>0</v>
      </c>
      <c r="N118" s="4">
        <f>COUNTIF(Inskrivning!$L118:$P118,53)+COUNTIF(Inskrivning!$R118:$V118,53)</f>
        <v>0</v>
      </c>
      <c r="O118" s="4">
        <f>COUNTIF(Inskrivning!$L118:$P118,57)+COUNTIF(Inskrivning!$R118:$V118,57)</f>
        <v>0</v>
      </c>
      <c r="P118" s="4">
        <f>COUNTIF(Inskrivning!$L118:$P118,61)+COUNTIF(Inskrivning!$R118:$V118,61)</f>
        <v>0</v>
      </c>
      <c r="Q118" s="4">
        <f>COUNTIF(Inskrivning!$L118:$P118,66)+COUNTIF(Inskrivning!$R118:$V118,66)</f>
        <v>0</v>
      </c>
      <c r="R118" s="4">
        <f>COUNTIF(Inskrivning!$L118:$P118,70)+COUNTIF(Inskrivning!$R118:$V118,70)</f>
        <v>0</v>
      </c>
      <c r="S118" s="4">
        <f>COUNTIF(Inskrivning!$L118:$P118,74)+COUNTIF(Inskrivning!$R118:$V118,74)</f>
        <v>0</v>
      </c>
      <c r="T118" s="4">
        <f>COUNTIF(Inskrivning!$L118:$P118,83)+COUNTIF(Inskrivning!$R118:$V118,83)</f>
        <v>0</v>
      </c>
      <c r="U118" s="4">
        <f>COUNTIF(Inskrivning!$L118:$P118,87)+COUNTIF(Inskrivning!$R118:$V118,87)</f>
        <v>0</v>
      </c>
      <c r="V118" s="4">
        <f>COUNTIF(Inskrivning!$L118:$P118,100)+COUNTIF(Inskrivning!$R118:$V118,100)</f>
        <v>0</v>
      </c>
      <c r="W118" s="4">
        <f>SUM(Inskrivning!Y118)</f>
        <v>0</v>
      </c>
    </row>
    <row r="119" spans="1:23" ht="15" x14ac:dyDescent="0.25">
      <c r="A119" s="53" t="str">
        <f>Inskrivning!J120</f>
        <v/>
      </c>
      <c r="B119" s="35" t="str">
        <f>Inskrivning!K120</f>
        <v/>
      </c>
      <c r="C119" s="16">
        <f t="shared" si="3"/>
        <v>0</v>
      </c>
      <c r="E119" s="4">
        <f>COUNTIF(Inskrivning!$L120:$P120,15)+COUNTIF(Inskrivning!$R120:$V120,15)</f>
        <v>0</v>
      </c>
      <c r="F119" s="4">
        <f>COUNTIF(Inskrivning!$L120:$P120,19)+COUNTIF(Inskrivning!$R120:$V120,19)</f>
        <v>0</v>
      </c>
      <c r="G119" s="4">
        <f>COUNTIF(Inskrivning!$L120:$P120,31)+COUNTIF(Inskrivning!$R120:$V120,31)</f>
        <v>0</v>
      </c>
      <c r="H119" s="4">
        <f>COUNTIF(Inskrivning!$L120:$P120,32)+COUNTIF(Inskrivning!$R120:$V120,32)</f>
        <v>0</v>
      </c>
      <c r="I119" s="4">
        <f>COUNTIF(Inskrivning!$L120:$P120,35)+COUNTIF(Inskrivning!$R120:$V120,35)</f>
        <v>0</v>
      </c>
      <c r="J119" s="4">
        <f>COUNTIF(Inskrivning!$L120:$P120,36)+COUNTIF(Inskrivning!$R120:$V120,36)</f>
        <v>0</v>
      </c>
      <c r="K119" s="4">
        <f>COUNTIF(Inskrivning!$L120:$P120,44)+COUNTIF(Inskrivning!$R120:$V120,44)</f>
        <v>0</v>
      </c>
      <c r="L119" s="4">
        <f>COUNTIF(Inskrivning!$L120:$P120,48)+COUNTIF(Inskrivning!$R120:$V120,48)</f>
        <v>0</v>
      </c>
      <c r="M119" s="4">
        <f>COUNTIF(Inskrivning!$L120:$P120,49)+COUNTIF(Inskrivning!$R120:$V120,49)</f>
        <v>0</v>
      </c>
      <c r="N119" s="4">
        <f>COUNTIF(Inskrivning!$L120:$P120,53)+COUNTIF(Inskrivning!$R120:$V120,53)</f>
        <v>0</v>
      </c>
      <c r="O119" s="4">
        <f>COUNTIF(Inskrivning!$L120:$P120,57)+COUNTIF(Inskrivning!$R120:$V120,57)</f>
        <v>0</v>
      </c>
      <c r="P119" s="4">
        <f>COUNTIF(Inskrivning!$L120:$P120,61)+COUNTIF(Inskrivning!$R120:$V120,61)</f>
        <v>0</v>
      </c>
      <c r="Q119" s="4">
        <f>COUNTIF(Inskrivning!$L120:$P120,66)+COUNTIF(Inskrivning!$R120:$V120,66)</f>
        <v>0</v>
      </c>
      <c r="R119" s="4">
        <f>COUNTIF(Inskrivning!$L120:$P120,70)+COUNTIF(Inskrivning!$R120:$V120,70)</f>
        <v>0</v>
      </c>
      <c r="S119" s="4">
        <f>COUNTIF(Inskrivning!$L120:$P120,74)+COUNTIF(Inskrivning!$R120:$V120,74)</f>
        <v>0</v>
      </c>
      <c r="T119" s="4">
        <f>COUNTIF(Inskrivning!$L120:$P120,83)+COUNTIF(Inskrivning!$R120:$V120,83)</f>
        <v>0</v>
      </c>
      <c r="U119" s="4">
        <f>COUNTIF(Inskrivning!$L120:$P120,87)+COUNTIF(Inskrivning!$R120:$V120,87)</f>
        <v>0</v>
      </c>
      <c r="V119" s="4">
        <f>COUNTIF(Inskrivning!$L120:$P120,100)+COUNTIF(Inskrivning!$R120:$V120,100)</f>
        <v>0</v>
      </c>
      <c r="W119" s="4">
        <f>SUM(Inskrivning!Y120)</f>
        <v>0</v>
      </c>
    </row>
    <row r="120" spans="1:23" ht="15" x14ac:dyDescent="0.25">
      <c r="A120" s="53" t="str">
        <f>Inskrivning!J121</f>
        <v/>
      </c>
      <c r="B120" s="35" t="str">
        <f>Inskrivning!K121</f>
        <v/>
      </c>
      <c r="C120" s="16">
        <f t="shared" si="3"/>
        <v>0</v>
      </c>
      <c r="E120" s="4">
        <f>COUNTIF(Inskrivning!$L121:$P121,15)+COUNTIF(Inskrivning!$R121:$V121,15)</f>
        <v>0</v>
      </c>
      <c r="F120" s="4">
        <f>COUNTIF(Inskrivning!$L121:$P121,19)+COUNTIF(Inskrivning!$R121:$V121,19)</f>
        <v>0</v>
      </c>
      <c r="G120" s="4">
        <f>COUNTIF(Inskrivning!$L121:$P121,31)+COUNTIF(Inskrivning!$R121:$V121,31)</f>
        <v>0</v>
      </c>
      <c r="H120" s="4">
        <f>COUNTIF(Inskrivning!$L121:$P121,32)+COUNTIF(Inskrivning!$R121:$V121,32)</f>
        <v>0</v>
      </c>
      <c r="I120" s="4">
        <f>COUNTIF(Inskrivning!$L121:$P121,35)+COUNTIF(Inskrivning!$R121:$V121,35)</f>
        <v>0</v>
      </c>
      <c r="J120" s="4">
        <f>COUNTIF(Inskrivning!$L121:$P121,36)+COUNTIF(Inskrivning!$R121:$V121,36)</f>
        <v>0</v>
      </c>
      <c r="K120" s="4">
        <f>COUNTIF(Inskrivning!$L121:$P121,44)+COUNTIF(Inskrivning!$R121:$V121,44)</f>
        <v>0</v>
      </c>
      <c r="L120" s="4">
        <f>COUNTIF(Inskrivning!$L121:$P121,48)+COUNTIF(Inskrivning!$R121:$V121,48)</f>
        <v>0</v>
      </c>
      <c r="M120" s="4">
        <f>COUNTIF(Inskrivning!$L121:$P121,49)+COUNTIF(Inskrivning!$R121:$V121,49)</f>
        <v>0</v>
      </c>
      <c r="N120" s="4">
        <f>COUNTIF(Inskrivning!$L121:$P121,53)+COUNTIF(Inskrivning!$R121:$V121,53)</f>
        <v>0</v>
      </c>
      <c r="O120" s="4">
        <f>COUNTIF(Inskrivning!$L121:$P121,57)+COUNTIF(Inskrivning!$R121:$V121,57)</f>
        <v>0</v>
      </c>
      <c r="P120" s="4">
        <f>COUNTIF(Inskrivning!$L121:$P121,61)+COUNTIF(Inskrivning!$R121:$V121,61)</f>
        <v>0</v>
      </c>
      <c r="Q120" s="4">
        <f>COUNTIF(Inskrivning!$L121:$P121,66)+COUNTIF(Inskrivning!$R121:$V121,66)</f>
        <v>0</v>
      </c>
      <c r="R120" s="4">
        <f>COUNTIF(Inskrivning!$L121:$P121,70)+COUNTIF(Inskrivning!$R121:$V121,70)</f>
        <v>0</v>
      </c>
      <c r="S120" s="4">
        <f>COUNTIF(Inskrivning!$L121:$P121,74)+COUNTIF(Inskrivning!$R121:$V121,74)</f>
        <v>0</v>
      </c>
      <c r="T120" s="4">
        <f>COUNTIF(Inskrivning!$L121:$P121,83)+COUNTIF(Inskrivning!$R121:$V121,83)</f>
        <v>0</v>
      </c>
      <c r="U120" s="4">
        <f>COUNTIF(Inskrivning!$L121:$P121,87)+COUNTIF(Inskrivning!$R121:$V121,87)</f>
        <v>0</v>
      </c>
      <c r="V120" s="4">
        <f>COUNTIF(Inskrivning!$L121:$P121,100)+COUNTIF(Inskrivning!$R121:$V121,100)</f>
        <v>0</v>
      </c>
      <c r="W120" s="4">
        <f>SUM(Inskrivning!Y121)</f>
        <v>0</v>
      </c>
    </row>
    <row r="121" spans="1:23" ht="15" x14ac:dyDescent="0.25">
      <c r="A121" s="53" t="str">
        <f>Inskrivning!J122</f>
        <v/>
      </c>
      <c r="B121" s="35" t="str">
        <f>Inskrivning!K122</f>
        <v/>
      </c>
      <c r="C121" s="16">
        <f t="shared" si="3"/>
        <v>0</v>
      </c>
      <c r="E121" s="4">
        <f>COUNTIF(Inskrivning!$L122:$P122,15)+COUNTIF(Inskrivning!$R122:$V122,15)</f>
        <v>0</v>
      </c>
      <c r="F121" s="4">
        <f>COUNTIF(Inskrivning!$L122:$P122,19)+COUNTIF(Inskrivning!$R122:$V122,19)</f>
        <v>0</v>
      </c>
      <c r="G121" s="4">
        <f>COUNTIF(Inskrivning!$L122:$P122,31)+COUNTIF(Inskrivning!$R122:$V122,31)</f>
        <v>0</v>
      </c>
      <c r="H121" s="4">
        <f>COUNTIF(Inskrivning!$L122:$P122,32)+COUNTIF(Inskrivning!$R122:$V122,32)</f>
        <v>0</v>
      </c>
      <c r="I121" s="4">
        <f>COUNTIF(Inskrivning!$L122:$P122,35)+COUNTIF(Inskrivning!$R122:$V122,35)</f>
        <v>0</v>
      </c>
      <c r="J121" s="4">
        <f>COUNTIF(Inskrivning!$L122:$P122,36)+COUNTIF(Inskrivning!$R122:$V122,36)</f>
        <v>0</v>
      </c>
      <c r="K121" s="4">
        <f>COUNTIF(Inskrivning!$L122:$P122,44)+COUNTIF(Inskrivning!$R122:$V122,44)</f>
        <v>0</v>
      </c>
      <c r="L121" s="4">
        <f>COUNTIF(Inskrivning!$L122:$P122,48)+COUNTIF(Inskrivning!$R122:$V122,48)</f>
        <v>0</v>
      </c>
      <c r="M121" s="4">
        <f>COUNTIF(Inskrivning!$L122:$P122,49)+COUNTIF(Inskrivning!$R122:$V122,49)</f>
        <v>0</v>
      </c>
      <c r="N121" s="4">
        <f>COUNTIF(Inskrivning!$L122:$P122,53)+COUNTIF(Inskrivning!$R122:$V122,53)</f>
        <v>0</v>
      </c>
      <c r="O121" s="4">
        <f>COUNTIF(Inskrivning!$L122:$P122,57)+COUNTIF(Inskrivning!$R122:$V122,57)</f>
        <v>0</v>
      </c>
      <c r="P121" s="4">
        <f>COUNTIF(Inskrivning!$L122:$P122,61)+COUNTIF(Inskrivning!$R122:$V122,61)</f>
        <v>0</v>
      </c>
      <c r="Q121" s="4">
        <f>COUNTIF(Inskrivning!$L122:$P122,66)+COUNTIF(Inskrivning!$R122:$V122,66)</f>
        <v>0</v>
      </c>
      <c r="R121" s="4">
        <f>COUNTIF(Inskrivning!$L122:$P122,70)+COUNTIF(Inskrivning!$R122:$V122,70)</f>
        <v>0</v>
      </c>
      <c r="S121" s="4">
        <f>COUNTIF(Inskrivning!$L122:$P122,74)+COUNTIF(Inskrivning!$R122:$V122,74)</f>
        <v>0</v>
      </c>
      <c r="T121" s="4">
        <f>COUNTIF(Inskrivning!$L122:$P122,83)+COUNTIF(Inskrivning!$R122:$V122,83)</f>
        <v>0</v>
      </c>
      <c r="U121" s="4">
        <f>COUNTIF(Inskrivning!$L122:$P122,87)+COUNTIF(Inskrivning!$R122:$V122,87)</f>
        <v>0</v>
      </c>
      <c r="V121" s="4">
        <f>COUNTIF(Inskrivning!$L122:$P122,100)+COUNTIF(Inskrivning!$R122:$V122,100)</f>
        <v>0</v>
      </c>
      <c r="W121" s="4">
        <f>SUM(Inskrivning!Y122)</f>
        <v>0</v>
      </c>
    </row>
    <row r="122" spans="1:23" ht="15" x14ac:dyDescent="0.25">
      <c r="A122" s="53" t="str">
        <f>Inskrivning!J123</f>
        <v/>
      </c>
      <c r="B122" s="35" t="str">
        <f>Inskrivning!K123</f>
        <v/>
      </c>
      <c r="C122" s="16">
        <f t="shared" si="3"/>
        <v>0</v>
      </c>
      <c r="E122" s="4">
        <f>COUNTIF(Inskrivning!$L123:$P123,15)+COUNTIF(Inskrivning!$R123:$V123,15)</f>
        <v>0</v>
      </c>
      <c r="F122" s="4">
        <f>COUNTIF(Inskrivning!$L123:$P123,19)+COUNTIF(Inskrivning!$R123:$V123,19)</f>
        <v>0</v>
      </c>
      <c r="G122" s="4">
        <f>COUNTIF(Inskrivning!$L123:$P123,31)+COUNTIF(Inskrivning!$R123:$V123,31)</f>
        <v>0</v>
      </c>
      <c r="H122" s="4">
        <f>COUNTIF(Inskrivning!$L123:$P123,32)+COUNTIF(Inskrivning!$R123:$V123,32)</f>
        <v>0</v>
      </c>
      <c r="I122" s="4">
        <f>COUNTIF(Inskrivning!$L123:$P123,35)+COUNTIF(Inskrivning!$R123:$V123,35)</f>
        <v>0</v>
      </c>
      <c r="J122" s="4">
        <f>COUNTIF(Inskrivning!$L123:$P123,36)+COUNTIF(Inskrivning!$R123:$V123,36)</f>
        <v>0</v>
      </c>
      <c r="K122" s="4">
        <f>COUNTIF(Inskrivning!$L123:$P123,44)+COUNTIF(Inskrivning!$R123:$V123,44)</f>
        <v>0</v>
      </c>
      <c r="L122" s="4">
        <f>COUNTIF(Inskrivning!$L123:$P123,48)+COUNTIF(Inskrivning!$R123:$V123,48)</f>
        <v>0</v>
      </c>
      <c r="M122" s="4">
        <f>COUNTIF(Inskrivning!$L123:$P123,49)+COUNTIF(Inskrivning!$R123:$V123,49)</f>
        <v>0</v>
      </c>
      <c r="N122" s="4">
        <f>COUNTIF(Inskrivning!$L123:$P123,53)+COUNTIF(Inskrivning!$R123:$V123,53)</f>
        <v>0</v>
      </c>
      <c r="O122" s="4">
        <f>COUNTIF(Inskrivning!$L123:$P123,57)+COUNTIF(Inskrivning!$R123:$V123,57)</f>
        <v>0</v>
      </c>
      <c r="P122" s="4">
        <f>COUNTIF(Inskrivning!$L123:$P123,61)+COUNTIF(Inskrivning!$R123:$V123,61)</f>
        <v>0</v>
      </c>
      <c r="Q122" s="4">
        <f>COUNTIF(Inskrivning!$L123:$P123,66)+COUNTIF(Inskrivning!$R123:$V123,66)</f>
        <v>0</v>
      </c>
      <c r="R122" s="4">
        <f>COUNTIF(Inskrivning!$L123:$P123,70)+COUNTIF(Inskrivning!$R123:$V123,70)</f>
        <v>0</v>
      </c>
      <c r="S122" s="4">
        <f>COUNTIF(Inskrivning!$L123:$P123,74)+COUNTIF(Inskrivning!$R123:$V123,74)</f>
        <v>0</v>
      </c>
      <c r="T122" s="4">
        <f>COUNTIF(Inskrivning!$L123:$P123,83)+COUNTIF(Inskrivning!$R123:$V123,83)</f>
        <v>0</v>
      </c>
      <c r="U122" s="4">
        <f>COUNTIF(Inskrivning!$L123:$P123,87)+COUNTIF(Inskrivning!$R123:$V123,87)</f>
        <v>0</v>
      </c>
      <c r="V122" s="4">
        <f>COUNTIF(Inskrivning!$L123:$P123,100)+COUNTIF(Inskrivning!$R123:$V123,100)</f>
        <v>0</v>
      </c>
      <c r="W122" s="4">
        <f>SUM(Inskrivning!Y123)</f>
        <v>0</v>
      </c>
    </row>
    <row r="123" spans="1:23" ht="15" x14ac:dyDescent="0.25">
      <c r="A123" s="53" t="str">
        <f>Inskrivning!J124</f>
        <v/>
      </c>
      <c r="B123" s="35" t="str">
        <f>Inskrivning!K124</f>
        <v/>
      </c>
      <c r="C123" s="16">
        <f t="shared" si="3"/>
        <v>0</v>
      </c>
      <c r="E123" s="4">
        <f>COUNTIF(Inskrivning!$L124:$P124,15)+COUNTIF(Inskrivning!$R124:$V124,15)</f>
        <v>0</v>
      </c>
      <c r="F123" s="4">
        <f>COUNTIF(Inskrivning!$L124:$P124,19)+COUNTIF(Inskrivning!$R124:$V124,19)</f>
        <v>0</v>
      </c>
      <c r="G123" s="4">
        <f>COUNTIF(Inskrivning!$L124:$P124,31)+COUNTIF(Inskrivning!$R124:$V124,31)</f>
        <v>0</v>
      </c>
      <c r="H123" s="4">
        <f>COUNTIF(Inskrivning!$L124:$P124,32)+COUNTIF(Inskrivning!$R124:$V124,32)</f>
        <v>0</v>
      </c>
      <c r="I123" s="4">
        <f>COUNTIF(Inskrivning!$L124:$P124,35)+COUNTIF(Inskrivning!$R124:$V124,35)</f>
        <v>0</v>
      </c>
      <c r="J123" s="4">
        <f>COUNTIF(Inskrivning!$L124:$P124,36)+COUNTIF(Inskrivning!$R124:$V124,36)</f>
        <v>0</v>
      </c>
      <c r="K123" s="4">
        <f>COUNTIF(Inskrivning!$L124:$P124,44)+COUNTIF(Inskrivning!$R124:$V124,44)</f>
        <v>0</v>
      </c>
      <c r="L123" s="4">
        <f>COUNTIF(Inskrivning!$L124:$P124,48)+COUNTIF(Inskrivning!$R124:$V124,48)</f>
        <v>0</v>
      </c>
      <c r="M123" s="4">
        <f>COUNTIF(Inskrivning!$L124:$P124,49)+COUNTIF(Inskrivning!$R124:$V124,49)</f>
        <v>0</v>
      </c>
      <c r="N123" s="4">
        <f>COUNTIF(Inskrivning!$L124:$P124,53)+COUNTIF(Inskrivning!$R124:$V124,53)</f>
        <v>0</v>
      </c>
      <c r="O123" s="4">
        <f>COUNTIF(Inskrivning!$L124:$P124,57)+COUNTIF(Inskrivning!$R124:$V124,57)</f>
        <v>0</v>
      </c>
      <c r="P123" s="4">
        <f>COUNTIF(Inskrivning!$L124:$P124,61)+COUNTIF(Inskrivning!$R124:$V124,61)</f>
        <v>0</v>
      </c>
      <c r="Q123" s="4">
        <f>COUNTIF(Inskrivning!$L124:$P124,66)+COUNTIF(Inskrivning!$R124:$V124,66)</f>
        <v>0</v>
      </c>
      <c r="R123" s="4">
        <f>COUNTIF(Inskrivning!$L124:$P124,70)+COUNTIF(Inskrivning!$R124:$V124,70)</f>
        <v>0</v>
      </c>
      <c r="S123" s="4">
        <f>COUNTIF(Inskrivning!$L124:$P124,74)+COUNTIF(Inskrivning!$R124:$V124,74)</f>
        <v>0</v>
      </c>
      <c r="T123" s="4">
        <f>COUNTIF(Inskrivning!$L124:$P124,83)+COUNTIF(Inskrivning!$R124:$V124,83)</f>
        <v>0</v>
      </c>
      <c r="U123" s="4">
        <f>COUNTIF(Inskrivning!$L124:$P124,87)+COUNTIF(Inskrivning!$R124:$V124,87)</f>
        <v>0</v>
      </c>
      <c r="V123" s="4">
        <f>COUNTIF(Inskrivning!$L124:$P124,100)+COUNTIF(Inskrivning!$R124:$V124,100)</f>
        <v>0</v>
      </c>
      <c r="W123" s="4">
        <f>SUM(Inskrivning!Y124)</f>
        <v>0</v>
      </c>
    </row>
    <row r="124" spans="1:23" ht="15" x14ac:dyDescent="0.25">
      <c r="A124" s="53" t="str">
        <f>Inskrivning!J125</f>
        <v/>
      </c>
      <c r="B124" s="35" t="str">
        <f>Inskrivning!K125</f>
        <v/>
      </c>
      <c r="C124" s="16">
        <f t="shared" si="3"/>
        <v>0</v>
      </c>
      <c r="E124" s="4">
        <f>COUNTIF(Inskrivning!$L125:$P125,15)+COUNTIF(Inskrivning!$R125:$V125,15)</f>
        <v>0</v>
      </c>
      <c r="F124" s="4">
        <f>COUNTIF(Inskrivning!$L125:$P125,19)+COUNTIF(Inskrivning!$R125:$V125,19)</f>
        <v>0</v>
      </c>
      <c r="G124" s="4">
        <f>COUNTIF(Inskrivning!$L125:$P125,31)+COUNTIF(Inskrivning!$R125:$V125,31)</f>
        <v>0</v>
      </c>
      <c r="H124" s="4">
        <f>COUNTIF(Inskrivning!$L125:$P125,32)+COUNTIF(Inskrivning!$R125:$V125,32)</f>
        <v>0</v>
      </c>
      <c r="I124" s="4">
        <f>COUNTIF(Inskrivning!$L125:$P125,35)+COUNTIF(Inskrivning!$R125:$V125,35)</f>
        <v>0</v>
      </c>
      <c r="J124" s="4">
        <f>COUNTIF(Inskrivning!$L125:$P125,36)+COUNTIF(Inskrivning!$R125:$V125,36)</f>
        <v>0</v>
      </c>
      <c r="K124" s="4">
        <f>COUNTIF(Inskrivning!$L125:$P125,44)+COUNTIF(Inskrivning!$R125:$V125,44)</f>
        <v>0</v>
      </c>
      <c r="L124" s="4">
        <f>COUNTIF(Inskrivning!$L125:$P125,48)+COUNTIF(Inskrivning!$R125:$V125,48)</f>
        <v>0</v>
      </c>
      <c r="M124" s="4">
        <f>COUNTIF(Inskrivning!$L125:$P125,49)+COUNTIF(Inskrivning!$R125:$V125,49)</f>
        <v>0</v>
      </c>
      <c r="N124" s="4">
        <f>COUNTIF(Inskrivning!$L125:$P125,53)+COUNTIF(Inskrivning!$R125:$V125,53)</f>
        <v>0</v>
      </c>
      <c r="O124" s="4">
        <f>COUNTIF(Inskrivning!$L125:$P125,57)+COUNTIF(Inskrivning!$R125:$V125,57)</f>
        <v>0</v>
      </c>
      <c r="P124" s="4">
        <f>COUNTIF(Inskrivning!$L125:$P125,61)+COUNTIF(Inskrivning!$R125:$V125,61)</f>
        <v>0</v>
      </c>
      <c r="Q124" s="4">
        <f>COUNTIF(Inskrivning!$L125:$P125,66)+COUNTIF(Inskrivning!$R125:$V125,66)</f>
        <v>0</v>
      </c>
      <c r="R124" s="4">
        <f>COUNTIF(Inskrivning!$L125:$P125,70)+COUNTIF(Inskrivning!$R125:$V125,70)</f>
        <v>0</v>
      </c>
      <c r="S124" s="4">
        <f>COUNTIF(Inskrivning!$L125:$P125,74)+COUNTIF(Inskrivning!$R125:$V125,74)</f>
        <v>0</v>
      </c>
      <c r="T124" s="4">
        <f>COUNTIF(Inskrivning!$L125:$P125,83)+COUNTIF(Inskrivning!$R125:$V125,83)</f>
        <v>0</v>
      </c>
      <c r="U124" s="4">
        <f>COUNTIF(Inskrivning!$L125:$P125,87)+COUNTIF(Inskrivning!$R125:$V125,87)</f>
        <v>0</v>
      </c>
      <c r="V124" s="4">
        <f>COUNTIF(Inskrivning!$L125:$P125,100)+COUNTIF(Inskrivning!$R125:$V125,100)</f>
        <v>0</v>
      </c>
      <c r="W124" s="4">
        <f>SUM(Inskrivning!Y125)</f>
        <v>0</v>
      </c>
    </row>
    <row r="125" spans="1:23" ht="15" x14ac:dyDescent="0.25">
      <c r="A125" s="53" t="str">
        <f>Inskrivning!J126</f>
        <v/>
      </c>
      <c r="B125" s="35" t="str">
        <f>Inskrivning!K126</f>
        <v/>
      </c>
      <c r="C125" s="16">
        <f t="shared" si="3"/>
        <v>0</v>
      </c>
      <c r="E125" s="4">
        <f>COUNTIF(Inskrivning!$L126:$P126,15)+COUNTIF(Inskrivning!$R126:$V126,15)</f>
        <v>0</v>
      </c>
      <c r="F125" s="4">
        <f>COUNTIF(Inskrivning!$L126:$P126,19)+COUNTIF(Inskrivning!$R126:$V126,19)</f>
        <v>0</v>
      </c>
      <c r="G125" s="4">
        <f>COUNTIF(Inskrivning!$L126:$P126,31)+COUNTIF(Inskrivning!$R126:$V126,31)</f>
        <v>0</v>
      </c>
      <c r="H125" s="4">
        <f>COUNTIF(Inskrivning!$L126:$P126,32)+COUNTIF(Inskrivning!$R126:$V126,32)</f>
        <v>0</v>
      </c>
      <c r="I125" s="4">
        <f>COUNTIF(Inskrivning!$L126:$P126,35)+COUNTIF(Inskrivning!$R126:$V126,35)</f>
        <v>0</v>
      </c>
      <c r="J125" s="4">
        <f>COUNTIF(Inskrivning!$L126:$P126,36)+COUNTIF(Inskrivning!$R126:$V126,36)</f>
        <v>0</v>
      </c>
      <c r="K125" s="4">
        <f>COUNTIF(Inskrivning!$L126:$P126,44)+COUNTIF(Inskrivning!$R126:$V126,44)</f>
        <v>0</v>
      </c>
      <c r="L125" s="4">
        <f>COUNTIF(Inskrivning!$L126:$P126,48)+COUNTIF(Inskrivning!$R126:$V126,48)</f>
        <v>0</v>
      </c>
      <c r="M125" s="4">
        <f>COUNTIF(Inskrivning!$L126:$P126,49)+COUNTIF(Inskrivning!$R126:$V126,49)</f>
        <v>0</v>
      </c>
      <c r="N125" s="4">
        <f>COUNTIF(Inskrivning!$L126:$P126,53)+COUNTIF(Inskrivning!$R126:$V126,53)</f>
        <v>0</v>
      </c>
      <c r="O125" s="4">
        <f>COUNTIF(Inskrivning!$L126:$P126,57)+COUNTIF(Inskrivning!$R126:$V126,57)</f>
        <v>0</v>
      </c>
      <c r="P125" s="4">
        <f>COUNTIF(Inskrivning!$L126:$P126,61)+COUNTIF(Inskrivning!$R126:$V126,61)</f>
        <v>0</v>
      </c>
      <c r="Q125" s="4">
        <f>COUNTIF(Inskrivning!$L126:$P126,66)+COUNTIF(Inskrivning!$R126:$V126,66)</f>
        <v>0</v>
      </c>
      <c r="R125" s="4">
        <f>COUNTIF(Inskrivning!$L126:$P126,70)+COUNTIF(Inskrivning!$R126:$V126,70)</f>
        <v>0</v>
      </c>
      <c r="S125" s="4">
        <f>COUNTIF(Inskrivning!$L126:$P126,74)+COUNTIF(Inskrivning!$R126:$V126,74)</f>
        <v>0</v>
      </c>
      <c r="T125" s="4">
        <f>COUNTIF(Inskrivning!$L126:$P126,83)+COUNTIF(Inskrivning!$R126:$V126,83)</f>
        <v>0</v>
      </c>
      <c r="U125" s="4">
        <f>COUNTIF(Inskrivning!$L126:$P126,87)+COUNTIF(Inskrivning!$R126:$V126,87)</f>
        <v>0</v>
      </c>
      <c r="V125" s="4">
        <f>COUNTIF(Inskrivning!$L126:$P126,100)+COUNTIF(Inskrivning!$R126:$V126,100)</f>
        <v>0</v>
      </c>
      <c r="W125" s="4">
        <f>SUM(Inskrivning!Y126)</f>
        <v>0</v>
      </c>
    </row>
    <row r="126" spans="1:23" ht="15" x14ac:dyDescent="0.25">
      <c r="A126" s="53" t="str">
        <f>Inskrivning!J127</f>
        <v/>
      </c>
      <c r="B126" s="35" t="str">
        <f>Inskrivning!K127</f>
        <v/>
      </c>
      <c r="C126" s="16">
        <f t="shared" si="3"/>
        <v>0</v>
      </c>
      <c r="E126" s="4">
        <f>COUNTIF(Inskrivning!$L127:$P127,15)+COUNTIF(Inskrivning!$R127:$V127,15)</f>
        <v>0</v>
      </c>
      <c r="F126" s="4">
        <f>COUNTIF(Inskrivning!$L127:$P127,19)+COUNTIF(Inskrivning!$R127:$V127,19)</f>
        <v>0</v>
      </c>
      <c r="G126" s="4">
        <f>COUNTIF(Inskrivning!$L127:$P127,31)+COUNTIF(Inskrivning!$R127:$V127,31)</f>
        <v>0</v>
      </c>
      <c r="H126" s="4">
        <f>COUNTIF(Inskrivning!$L127:$P127,32)+COUNTIF(Inskrivning!$R127:$V127,32)</f>
        <v>0</v>
      </c>
      <c r="I126" s="4">
        <f>COUNTIF(Inskrivning!$L127:$P127,35)+COUNTIF(Inskrivning!$R127:$V127,35)</f>
        <v>0</v>
      </c>
      <c r="J126" s="4">
        <f>COUNTIF(Inskrivning!$L127:$P127,36)+COUNTIF(Inskrivning!$R127:$V127,36)</f>
        <v>0</v>
      </c>
      <c r="K126" s="4">
        <f>COUNTIF(Inskrivning!$L127:$P127,44)+COUNTIF(Inskrivning!$R127:$V127,44)</f>
        <v>0</v>
      </c>
      <c r="L126" s="4">
        <f>COUNTIF(Inskrivning!$L127:$P127,48)+COUNTIF(Inskrivning!$R127:$V127,48)</f>
        <v>0</v>
      </c>
      <c r="M126" s="4">
        <f>COUNTIF(Inskrivning!$L127:$P127,49)+COUNTIF(Inskrivning!$R127:$V127,49)</f>
        <v>0</v>
      </c>
      <c r="N126" s="4">
        <f>COUNTIF(Inskrivning!$L127:$P127,53)+COUNTIF(Inskrivning!$R127:$V127,53)</f>
        <v>0</v>
      </c>
      <c r="O126" s="4">
        <f>COUNTIF(Inskrivning!$L127:$P127,57)+COUNTIF(Inskrivning!$R127:$V127,57)</f>
        <v>0</v>
      </c>
      <c r="P126" s="4">
        <f>COUNTIF(Inskrivning!$L127:$P127,61)+COUNTIF(Inskrivning!$R127:$V127,61)</f>
        <v>0</v>
      </c>
      <c r="Q126" s="4">
        <f>COUNTIF(Inskrivning!$L127:$P127,66)+COUNTIF(Inskrivning!$R127:$V127,66)</f>
        <v>0</v>
      </c>
      <c r="R126" s="4">
        <f>COUNTIF(Inskrivning!$L127:$P127,70)+COUNTIF(Inskrivning!$R127:$V127,70)</f>
        <v>0</v>
      </c>
      <c r="S126" s="4">
        <f>COUNTIF(Inskrivning!$L127:$P127,74)+COUNTIF(Inskrivning!$R127:$V127,74)</f>
        <v>0</v>
      </c>
      <c r="T126" s="4">
        <f>COUNTIF(Inskrivning!$L127:$P127,83)+COUNTIF(Inskrivning!$R127:$V127,83)</f>
        <v>0</v>
      </c>
      <c r="U126" s="4">
        <f>COUNTIF(Inskrivning!$L127:$P127,87)+COUNTIF(Inskrivning!$R127:$V127,87)</f>
        <v>0</v>
      </c>
      <c r="V126" s="4">
        <f>COUNTIF(Inskrivning!$L127:$P127,100)+COUNTIF(Inskrivning!$R127:$V127,100)</f>
        <v>0</v>
      </c>
      <c r="W126" s="4">
        <f>SUM(Inskrivning!Y127)</f>
        <v>0</v>
      </c>
    </row>
    <row r="127" spans="1:23" ht="15" x14ac:dyDescent="0.25">
      <c r="A127" s="53" t="str">
        <f>Inskrivning!J128</f>
        <v/>
      </c>
      <c r="B127" s="35" t="str">
        <f>Inskrivning!K128</f>
        <v/>
      </c>
      <c r="C127" s="16">
        <f t="shared" si="3"/>
        <v>0</v>
      </c>
      <c r="E127" s="4">
        <f>COUNTIF(Inskrivning!$L128:$P128,15)+COUNTIF(Inskrivning!$R128:$V128,15)</f>
        <v>0</v>
      </c>
      <c r="F127" s="4">
        <f>COUNTIF(Inskrivning!$L128:$P128,19)+COUNTIF(Inskrivning!$R128:$V128,19)</f>
        <v>0</v>
      </c>
      <c r="G127" s="4">
        <f>COUNTIF(Inskrivning!$L128:$P128,31)+COUNTIF(Inskrivning!$R128:$V128,31)</f>
        <v>0</v>
      </c>
      <c r="H127" s="4">
        <f>COUNTIF(Inskrivning!$L128:$P128,32)+COUNTIF(Inskrivning!$R128:$V128,32)</f>
        <v>0</v>
      </c>
      <c r="I127" s="4">
        <f>COUNTIF(Inskrivning!$L128:$P128,35)+COUNTIF(Inskrivning!$R128:$V128,35)</f>
        <v>0</v>
      </c>
      <c r="J127" s="4">
        <f>COUNTIF(Inskrivning!$L128:$P128,36)+COUNTIF(Inskrivning!$R128:$V128,36)</f>
        <v>0</v>
      </c>
      <c r="K127" s="4">
        <f>COUNTIF(Inskrivning!$L128:$P128,44)+COUNTIF(Inskrivning!$R128:$V128,44)</f>
        <v>0</v>
      </c>
      <c r="L127" s="4">
        <f>COUNTIF(Inskrivning!$L128:$P128,48)+COUNTIF(Inskrivning!$R128:$V128,48)</f>
        <v>0</v>
      </c>
      <c r="M127" s="4">
        <f>COUNTIF(Inskrivning!$L128:$P128,49)+COUNTIF(Inskrivning!$R128:$V128,49)</f>
        <v>0</v>
      </c>
      <c r="N127" s="4">
        <f>COUNTIF(Inskrivning!$L128:$P128,53)+COUNTIF(Inskrivning!$R128:$V128,53)</f>
        <v>0</v>
      </c>
      <c r="O127" s="4">
        <f>COUNTIF(Inskrivning!$L128:$P128,57)+COUNTIF(Inskrivning!$R128:$V128,57)</f>
        <v>0</v>
      </c>
      <c r="P127" s="4">
        <f>COUNTIF(Inskrivning!$L128:$P128,61)+COUNTIF(Inskrivning!$R128:$V128,61)</f>
        <v>0</v>
      </c>
      <c r="Q127" s="4">
        <f>COUNTIF(Inskrivning!$L128:$P128,66)+COUNTIF(Inskrivning!$R128:$V128,66)</f>
        <v>0</v>
      </c>
      <c r="R127" s="4">
        <f>COUNTIF(Inskrivning!$L128:$P128,70)+COUNTIF(Inskrivning!$R128:$V128,70)</f>
        <v>0</v>
      </c>
      <c r="S127" s="4">
        <f>COUNTIF(Inskrivning!$L128:$P128,74)+COUNTIF(Inskrivning!$R128:$V128,74)</f>
        <v>0</v>
      </c>
      <c r="T127" s="4">
        <f>COUNTIF(Inskrivning!$L128:$P128,83)+COUNTIF(Inskrivning!$R128:$V128,83)</f>
        <v>0</v>
      </c>
      <c r="U127" s="4">
        <f>COUNTIF(Inskrivning!$L128:$P128,87)+COUNTIF(Inskrivning!$R128:$V128,87)</f>
        <v>0</v>
      </c>
      <c r="V127" s="4">
        <f>COUNTIF(Inskrivning!$L128:$P128,100)+COUNTIF(Inskrivning!$R128:$V128,100)</f>
        <v>0</v>
      </c>
      <c r="W127" s="4">
        <f>SUM(Inskrivning!Y128)</f>
        <v>0</v>
      </c>
    </row>
    <row r="128" spans="1:23" ht="15" x14ac:dyDescent="0.25">
      <c r="A128" s="53" t="str">
        <f>Inskrivning!J130</f>
        <v/>
      </c>
      <c r="B128" s="35" t="str">
        <f>Inskrivning!K130</f>
        <v/>
      </c>
      <c r="C128" s="16">
        <f t="shared" si="3"/>
        <v>0</v>
      </c>
      <c r="E128" s="4">
        <f>COUNTIF(Inskrivning!$L130:$P130,15)+COUNTIF(Inskrivning!$R130:$V130,15)</f>
        <v>0</v>
      </c>
      <c r="F128" s="4">
        <f>COUNTIF(Inskrivning!$L130:$P130,19)+COUNTIF(Inskrivning!$R130:$V130,19)</f>
        <v>0</v>
      </c>
      <c r="G128" s="4">
        <f>COUNTIF(Inskrivning!$L130:$P130,31)+COUNTIF(Inskrivning!$R130:$V130,31)</f>
        <v>0</v>
      </c>
      <c r="H128" s="4">
        <f>COUNTIF(Inskrivning!$L130:$P130,32)+COUNTIF(Inskrivning!$R130:$V130,32)</f>
        <v>0</v>
      </c>
      <c r="I128" s="4">
        <f>COUNTIF(Inskrivning!$L130:$P130,35)+COUNTIF(Inskrivning!$R130:$V130,35)</f>
        <v>0</v>
      </c>
      <c r="J128" s="4">
        <f>COUNTIF(Inskrivning!$L130:$P130,36)+COUNTIF(Inskrivning!$R130:$V130,36)</f>
        <v>0</v>
      </c>
      <c r="K128" s="4">
        <f>COUNTIF(Inskrivning!$L130:$P130,44)+COUNTIF(Inskrivning!$R130:$V130,44)</f>
        <v>0</v>
      </c>
      <c r="L128" s="4">
        <f>COUNTIF(Inskrivning!$L130:$P130,48)+COUNTIF(Inskrivning!$R130:$V130,48)</f>
        <v>0</v>
      </c>
      <c r="M128" s="4">
        <f>COUNTIF(Inskrivning!$L130:$P130,49)+COUNTIF(Inskrivning!$R130:$V130,49)</f>
        <v>0</v>
      </c>
      <c r="N128" s="4">
        <f>COUNTIF(Inskrivning!$L130:$P130,53)+COUNTIF(Inskrivning!$R130:$V130,53)</f>
        <v>0</v>
      </c>
      <c r="O128" s="4">
        <f>COUNTIF(Inskrivning!$L130:$P130,57)+COUNTIF(Inskrivning!$R130:$V130,57)</f>
        <v>0</v>
      </c>
      <c r="P128" s="4">
        <f>COUNTIF(Inskrivning!$L130:$P130,61)+COUNTIF(Inskrivning!$R130:$V130,61)</f>
        <v>0</v>
      </c>
      <c r="Q128" s="4">
        <f>COUNTIF(Inskrivning!$L130:$P130,66)+COUNTIF(Inskrivning!$R130:$V130,66)</f>
        <v>0</v>
      </c>
      <c r="R128" s="4">
        <f>COUNTIF(Inskrivning!$L130:$P130,70)+COUNTIF(Inskrivning!$R130:$V130,70)</f>
        <v>0</v>
      </c>
      <c r="S128" s="4">
        <f>COUNTIF(Inskrivning!$L130:$P130,74)+COUNTIF(Inskrivning!$R130:$V130,74)</f>
        <v>0</v>
      </c>
      <c r="T128" s="4">
        <f>COUNTIF(Inskrivning!$L130:$P130,83)+COUNTIF(Inskrivning!$R130:$V130,83)</f>
        <v>0</v>
      </c>
      <c r="U128" s="4">
        <f>COUNTIF(Inskrivning!$L130:$P130,87)+COUNTIF(Inskrivning!$R130:$V130,87)</f>
        <v>0</v>
      </c>
      <c r="V128" s="4">
        <f>COUNTIF(Inskrivning!$L130:$P130,100)+COUNTIF(Inskrivning!$R130:$V130,100)</f>
        <v>0</v>
      </c>
      <c r="W128" s="4">
        <f>SUM(Inskrivning!Y130)</f>
        <v>0</v>
      </c>
    </row>
    <row r="129" spans="1:23" ht="15" x14ac:dyDescent="0.25">
      <c r="A129" s="53" t="str">
        <f>Inskrivning!J131</f>
        <v/>
      </c>
      <c r="B129" s="35" t="str">
        <f>Inskrivning!K131</f>
        <v/>
      </c>
      <c r="C129" s="16">
        <f t="shared" si="3"/>
        <v>0</v>
      </c>
      <c r="E129" s="4">
        <f>COUNTIF(Inskrivning!$L131:$P131,15)+COUNTIF(Inskrivning!$R131:$V131,15)</f>
        <v>0</v>
      </c>
      <c r="F129" s="4">
        <f>COUNTIF(Inskrivning!$L131:$P131,19)+COUNTIF(Inskrivning!$R131:$V131,19)</f>
        <v>0</v>
      </c>
      <c r="G129" s="4">
        <f>COUNTIF(Inskrivning!$L131:$P131,31)+COUNTIF(Inskrivning!$R131:$V131,31)</f>
        <v>0</v>
      </c>
      <c r="H129" s="4">
        <f>COUNTIF(Inskrivning!$L131:$P131,32)+COUNTIF(Inskrivning!$R131:$V131,32)</f>
        <v>0</v>
      </c>
      <c r="I129" s="4">
        <f>COUNTIF(Inskrivning!$L131:$P131,35)+COUNTIF(Inskrivning!$R131:$V131,35)</f>
        <v>0</v>
      </c>
      <c r="J129" s="4">
        <f>COUNTIF(Inskrivning!$L131:$P131,36)+COUNTIF(Inskrivning!$R131:$V131,36)</f>
        <v>0</v>
      </c>
      <c r="K129" s="4">
        <f>COUNTIF(Inskrivning!$L131:$P131,44)+COUNTIF(Inskrivning!$R131:$V131,44)</f>
        <v>0</v>
      </c>
      <c r="L129" s="4">
        <f>COUNTIF(Inskrivning!$L131:$P131,48)+COUNTIF(Inskrivning!$R131:$V131,48)</f>
        <v>0</v>
      </c>
      <c r="M129" s="4">
        <f>COUNTIF(Inskrivning!$L131:$P131,49)+COUNTIF(Inskrivning!$R131:$V131,49)</f>
        <v>0</v>
      </c>
      <c r="N129" s="4">
        <f>COUNTIF(Inskrivning!$L131:$P131,53)+COUNTIF(Inskrivning!$R131:$V131,53)</f>
        <v>0</v>
      </c>
      <c r="O129" s="4">
        <f>COUNTIF(Inskrivning!$L131:$P131,57)+COUNTIF(Inskrivning!$R131:$V131,57)</f>
        <v>0</v>
      </c>
      <c r="P129" s="4">
        <f>COUNTIF(Inskrivning!$L131:$P131,61)+COUNTIF(Inskrivning!$R131:$V131,61)</f>
        <v>0</v>
      </c>
      <c r="Q129" s="4">
        <f>COUNTIF(Inskrivning!$L131:$P131,66)+COUNTIF(Inskrivning!$R131:$V131,66)</f>
        <v>0</v>
      </c>
      <c r="R129" s="4">
        <f>COUNTIF(Inskrivning!$L131:$P131,70)+COUNTIF(Inskrivning!$R131:$V131,70)</f>
        <v>0</v>
      </c>
      <c r="S129" s="4">
        <f>COUNTIF(Inskrivning!$L131:$P131,74)+COUNTIF(Inskrivning!$R131:$V131,74)</f>
        <v>0</v>
      </c>
      <c r="T129" s="4">
        <f>COUNTIF(Inskrivning!$L131:$P131,83)+COUNTIF(Inskrivning!$R131:$V131,83)</f>
        <v>0</v>
      </c>
      <c r="U129" s="4">
        <f>COUNTIF(Inskrivning!$L131:$P131,87)+COUNTIF(Inskrivning!$R131:$V131,87)</f>
        <v>0</v>
      </c>
      <c r="V129" s="4">
        <f>COUNTIF(Inskrivning!$L131:$P131,100)+COUNTIF(Inskrivning!$R131:$V131,100)</f>
        <v>0</v>
      </c>
      <c r="W129" s="4">
        <f>SUM(Inskrivning!Y131)</f>
        <v>0</v>
      </c>
    </row>
    <row r="130" spans="1:23" ht="15" x14ac:dyDescent="0.25">
      <c r="A130" s="53" t="str">
        <f>Inskrivning!J132</f>
        <v/>
      </c>
      <c r="B130" s="35" t="str">
        <f>Inskrivning!K132</f>
        <v/>
      </c>
      <c r="C130" s="16">
        <f t="shared" si="3"/>
        <v>0</v>
      </c>
      <c r="E130" s="4">
        <f>COUNTIF(Inskrivning!$L132:$P132,15)+COUNTIF(Inskrivning!$R132:$V132,15)</f>
        <v>0</v>
      </c>
      <c r="F130" s="4">
        <f>COUNTIF(Inskrivning!$L132:$P132,19)+COUNTIF(Inskrivning!$R132:$V132,19)</f>
        <v>0</v>
      </c>
      <c r="G130" s="4">
        <f>COUNTIF(Inskrivning!$L132:$P132,31)+COUNTIF(Inskrivning!$R132:$V132,31)</f>
        <v>0</v>
      </c>
      <c r="H130" s="4">
        <f>COUNTIF(Inskrivning!$L132:$P132,32)+COUNTIF(Inskrivning!$R132:$V132,32)</f>
        <v>0</v>
      </c>
      <c r="I130" s="4">
        <f>COUNTIF(Inskrivning!$L132:$P132,35)+COUNTIF(Inskrivning!$R132:$V132,35)</f>
        <v>0</v>
      </c>
      <c r="J130" s="4">
        <f>COUNTIF(Inskrivning!$L132:$P132,36)+COUNTIF(Inskrivning!$R132:$V132,36)</f>
        <v>0</v>
      </c>
      <c r="K130" s="4">
        <f>COUNTIF(Inskrivning!$L132:$P132,44)+COUNTIF(Inskrivning!$R132:$V132,44)</f>
        <v>0</v>
      </c>
      <c r="L130" s="4">
        <f>COUNTIF(Inskrivning!$L132:$P132,48)+COUNTIF(Inskrivning!$R132:$V132,48)</f>
        <v>0</v>
      </c>
      <c r="M130" s="4">
        <f>COUNTIF(Inskrivning!$L132:$P132,49)+COUNTIF(Inskrivning!$R132:$V132,49)</f>
        <v>0</v>
      </c>
      <c r="N130" s="4">
        <f>COUNTIF(Inskrivning!$L132:$P132,53)+COUNTIF(Inskrivning!$R132:$V132,53)</f>
        <v>0</v>
      </c>
      <c r="O130" s="4">
        <f>COUNTIF(Inskrivning!$L132:$P132,57)+COUNTIF(Inskrivning!$R132:$V132,57)</f>
        <v>0</v>
      </c>
      <c r="P130" s="4">
        <f>COUNTIF(Inskrivning!$L132:$P132,61)+COUNTIF(Inskrivning!$R132:$V132,61)</f>
        <v>0</v>
      </c>
      <c r="Q130" s="4">
        <f>COUNTIF(Inskrivning!$L132:$P132,66)+COUNTIF(Inskrivning!$R132:$V132,66)</f>
        <v>0</v>
      </c>
      <c r="R130" s="4">
        <f>COUNTIF(Inskrivning!$L132:$P132,70)+COUNTIF(Inskrivning!$R132:$V132,70)</f>
        <v>0</v>
      </c>
      <c r="S130" s="4">
        <f>COUNTIF(Inskrivning!$L132:$P132,74)+COUNTIF(Inskrivning!$R132:$V132,74)</f>
        <v>0</v>
      </c>
      <c r="T130" s="4">
        <f>COUNTIF(Inskrivning!$L132:$P132,83)+COUNTIF(Inskrivning!$R132:$V132,83)</f>
        <v>0</v>
      </c>
      <c r="U130" s="4">
        <f>COUNTIF(Inskrivning!$L132:$P132,87)+COUNTIF(Inskrivning!$R132:$V132,87)</f>
        <v>0</v>
      </c>
      <c r="V130" s="4">
        <f>COUNTIF(Inskrivning!$L132:$P132,100)+COUNTIF(Inskrivning!$R132:$V132,100)</f>
        <v>0</v>
      </c>
      <c r="W130" s="4">
        <f>SUM(Inskrivning!Y132)</f>
        <v>0</v>
      </c>
    </row>
    <row r="131" spans="1:23" ht="15" x14ac:dyDescent="0.25">
      <c r="A131" s="53" t="str">
        <f>Inskrivning!J133</f>
        <v/>
      </c>
      <c r="B131" s="35" t="str">
        <f>Inskrivning!K133</f>
        <v/>
      </c>
      <c r="C131" s="16">
        <f t="shared" si="3"/>
        <v>0</v>
      </c>
      <c r="E131" s="4">
        <f>COUNTIF(Inskrivning!$L133:$P133,15)+COUNTIF(Inskrivning!$R133:$V133,15)</f>
        <v>0</v>
      </c>
      <c r="F131" s="4">
        <f>COUNTIF(Inskrivning!$L133:$P133,19)+COUNTIF(Inskrivning!$R133:$V133,19)</f>
        <v>0</v>
      </c>
      <c r="G131" s="4">
        <f>COUNTIF(Inskrivning!$L133:$P133,31)+COUNTIF(Inskrivning!$R133:$V133,31)</f>
        <v>0</v>
      </c>
      <c r="H131" s="4">
        <f>COUNTIF(Inskrivning!$L133:$P133,32)+COUNTIF(Inskrivning!$R133:$V133,32)</f>
        <v>0</v>
      </c>
      <c r="I131" s="4">
        <f>COUNTIF(Inskrivning!$L133:$P133,35)+COUNTIF(Inskrivning!$R133:$V133,35)</f>
        <v>0</v>
      </c>
      <c r="J131" s="4">
        <f>COUNTIF(Inskrivning!$L133:$P133,36)+COUNTIF(Inskrivning!$R133:$V133,36)</f>
        <v>0</v>
      </c>
      <c r="K131" s="4">
        <f>COUNTIF(Inskrivning!$L133:$P133,44)+COUNTIF(Inskrivning!$R133:$V133,44)</f>
        <v>0</v>
      </c>
      <c r="L131" s="4">
        <f>COUNTIF(Inskrivning!$L133:$P133,48)+COUNTIF(Inskrivning!$R133:$V133,48)</f>
        <v>0</v>
      </c>
      <c r="M131" s="4">
        <f>COUNTIF(Inskrivning!$L133:$P133,49)+COUNTIF(Inskrivning!$R133:$V133,49)</f>
        <v>0</v>
      </c>
      <c r="N131" s="4">
        <f>COUNTIF(Inskrivning!$L133:$P133,53)+COUNTIF(Inskrivning!$R133:$V133,53)</f>
        <v>0</v>
      </c>
      <c r="O131" s="4">
        <f>COUNTIF(Inskrivning!$L133:$P133,57)+COUNTIF(Inskrivning!$R133:$V133,57)</f>
        <v>0</v>
      </c>
      <c r="P131" s="4">
        <f>COUNTIF(Inskrivning!$L133:$P133,61)+COUNTIF(Inskrivning!$R133:$V133,61)</f>
        <v>0</v>
      </c>
      <c r="Q131" s="4">
        <f>COUNTIF(Inskrivning!$L133:$P133,66)+COUNTIF(Inskrivning!$R133:$V133,66)</f>
        <v>0</v>
      </c>
      <c r="R131" s="4">
        <f>COUNTIF(Inskrivning!$L133:$P133,70)+COUNTIF(Inskrivning!$R133:$V133,70)</f>
        <v>0</v>
      </c>
      <c r="S131" s="4">
        <f>COUNTIF(Inskrivning!$L133:$P133,74)+COUNTIF(Inskrivning!$R133:$V133,74)</f>
        <v>0</v>
      </c>
      <c r="T131" s="4">
        <f>COUNTIF(Inskrivning!$L133:$P133,83)+COUNTIF(Inskrivning!$R133:$V133,83)</f>
        <v>0</v>
      </c>
      <c r="U131" s="4">
        <f>COUNTIF(Inskrivning!$L133:$P133,87)+COUNTIF(Inskrivning!$R133:$V133,87)</f>
        <v>0</v>
      </c>
      <c r="V131" s="4">
        <f>COUNTIF(Inskrivning!$L133:$P133,100)+COUNTIF(Inskrivning!$R133:$V133,100)</f>
        <v>0</v>
      </c>
      <c r="W131" s="4">
        <f>SUM(Inskrivning!Y133)</f>
        <v>0</v>
      </c>
    </row>
    <row r="132" spans="1:23" ht="15" x14ac:dyDescent="0.25">
      <c r="A132" s="53" t="str">
        <f>Inskrivning!J134</f>
        <v/>
      </c>
      <c r="B132" s="35" t="str">
        <f>Inskrivning!K134</f>
        <v/>
      </c>
      <c r="C132" s="16">
        <f t="shared" ref="C132:C163" si="4">SUM(E132:W132)*(5)</f>
        <v>0</v>
      </c>
      <c r="E132" s="4">
        <f>COUNTIF(Inskrivning!$L134:$P134,15)+COUNTIF(Inskrivning!$R134:$V134,15)</f>
        <v>0</v>
      </c>
      <c r="F132" s="4">
        <f>COUNTIF(Inskrivning!$L134:$P134,19)+COUNTIF(Inskrivning!$R134:$V134,19)</f>
        <v>0</v>
      </c>
      <c r="G132" s="4">
        <f>COUNTIF(Inskrivning!$L134:$P134,31)+COUNTIF(Inskrivning!$R134:$V134,31)</f>
        <v>0</v>
      </c>
      <c r="H132" s="4">
        <f>COUNTIF(Inskrivning!$L134:$P134,32)+COUNTIF(Inskrivning!$R134:$V134,32)</f>
        <v>0</v>
      </c>
      <c r="I132" s="4">
        <f>COUNTIF(Inskrivning!$L134:$P134,35)+COUNTIF(Inskrivning!$R134:$V134,35)</f>
        <v>0</v>
      </c>
      <c r="J132" s="4">
        <f>COUNTIF(Inskrivning!$L134:$P134,36)+COUNTIF(Inskrivning!$R134:$V134,36)</f>
        <v>0</v>
      </c>
      <c r="K132" s="4">
        <f>COUNTIF(Inskrivning!$L134:$P134,44)+COUNTIF(Inskrivning!$R134:$V134,44)</f>
        <v>0</v>
      </c>
      <c r="L132" s="4">
        <f>COUNTIF(Inskrivning!$L134:$P134,48)+COUNTIF(Inskrivning!$R134:$V134,48)</f>
        <v>0</v>
      </c>
      <c r="M132" s="4">
        <f>COUNTIF(Inskrivning!$L134:$P134,49)+COUNTIF(Inskrivning!$R134:$V134,49)</f>
        <v>0</v>
      </c>
      <c r="N132" s="4">
        <f>COUNTIF(Inskrivning!$L134:$P134,53)+COUNTIF(Inskrivning!$R134:$V134,53)</f>
        <v>0</v>
      </c>
      <c r="O132" s="4">
        <f>COUNTIF(Inskrivning!$L134:$P134,57)+COUNTIF(Inskrivning!$R134:$V134,57)</f>
        <v>0</v>
      </c>
      <c r="P132" s="4">
        <f>COUNTIF(Inskrivning!$L134:$P134,61)+COUNTIF(Inskrivning!$R134:$V134,61)</f>
        <v>0</v>
      </c>
      <c r="Q132" s="4">
        <f>COUNTIF(Inskrivning!$L134:$P134,66)+COUNTIF(Inskrivning!$R134:$V134,66)</f>
        <v>0</v>
      </c>
      <c r="R132" s="4">
        <f>COUNTIF(Inskrivning!$L134:$P134,70)+COUNTIF(Inskrivning!$R134:$V134,70)</f>
        <v>0</v>
      </c>
      <c r="S132" s="4">
        <f>COUNTIF(Inskrivning!$L134:$P134,74)+COUNTIF(Inskrivning!$R134:$V134,74)</f>
        <v>0</v>
      </c>
      <c r="T132" s="4">
        <f>COUNTIF(Inskrivning!$L134:$P134,83)+COUNTIF(Inskrivning!$R134:$V134,83)</f>
        <v>0</v>
      </c>
      <c r="U132" s="4">
        <f>COUNTIF(Inskrivning!$L134:$P134,87)+COUNTIF(Inskrivning!$R134:$V134,87)</f>
        <v>0</v>
      </c>
      <c r="V132" s="4">
        <f>COUNTIF(Inskrivning!$L134:$P134,100)+COUNTIF(Inskrivning!$R134:$V134,100)</f>
        <v>0</v>
      </c>
      <c r="W132" s="4">
        <f>SUM(Inskrivning!Y134)</f>
        <v>0</v>
      </c>
    </row>
    <row r="133" spans="1:23" ht="15" x14ac:dyDescent="0.25">
      <c r="A133" s="53" t="str">
        <f>Inskrivning!J135</f>
        <v/>
      </c>
      <c r="B133" s="35" t="str">
        <f>Inskrivning!K135</f>
        <v/>
      </c>
      <c r="C133" s="16">
        <f t="shared" si="4"/>
        <v>0</v>
      </c>
      <c r="E133" s="4">
        <f>COUNTIF(Inskrivning!$L135:$P135,15)+COUNTIF(Inskrivning!$R135:$V135,15)</f>
        <v>0</v>
      </c>
      <c r="F133" s="4">
        <f>COUNTIF(Inskrivning!$L135:$P135,19)+COUNTIF(Inskrivning!$R135:$V135,19)</f>
        <v>0</v>
      </c>
      <c r="G133" s="4">
        <f>COUNTIF(Inskrivning!$L135:$P135,31)+COUNTIF(Inskrivning!$R135:$V135,31)</f>
        <v>0</v>
      </c>
      <c r="H133" s="4">
        <f>COUNTIF(Inskrivning!$L135:$P135,32)+COUNTIF(Inskrivning!$R135:$V135,32)</f>
        <v>0</v>
      </c>
      <c r="I133" s="4">
        <f>COUNTIF(Inskrivning!$L135:$P135,35)+COUNTIF(Inskrivning!$R135:$V135,35)</f>
        <v>0</v>
      </c>
      <c r="J133" s="4">
        <f>COUNTIF(Inskrivning!$L135:$P135,36)+COUNTIF(Inskrivning!$R135:$V135,36)</f>
        <v>0</v>
      </c>
      <c r="K133" s="4">
        <f>COUNTIF(Inskrivning!$L135:$P135,44)+COUNTIF(Inskrivning!$R135:$V135,44)</f>
        <v>0</v>
      </c>
      <c r="L133" s="4">
        <f>COUNTIF(Inskrivning!$L135:$P135,48)+COUNTIF(Inskrivning!$R135:$V135,48)</f>
        <v>0</v>
      </c>
      <c r="M133" s="4">
        <f>COUNTIF(Inskrivning!$L135:$P135,49)+COUNTIF(Inskrivning!$R135:$V135,49)</f>
        <v>0</v>
      </c>
      <c r="N133" s="4">
        <f>COUNTIF(Inskrivning!$L135:$P135,53)+COUNTIF(Inskrivning!$R135:$V135,53)</f>
        <v>0</v>
      </c>
      <c r="O133" s="4">
        <f>COUNTIF(Inskrivning!$L135:$P135,57)+COUNTIF(Inskrivning!$R135:$V135,57)</f>
        <v>0</v>
      </c>
      <c r="P133" s="4">
        <f>COUNTIF(Inskrivning!$L135:$P135,61)+COUNTIF(Inskrivning!$R135:$V135,61)</f>
        <v>0</v>
      </c>
      <c r="Q133" s="4">
        <f>COUNTIF(Inskrivning!$L135:$P135,66)+COUNTIF(Inskrivning!$R135:$V135,66)</f>
        <v>0</v>
      </c>
      <c r="R133" s="4">
        <f>COUNTIF(Inskrivning!$L135:$P135,70)+COUNTIF(Inskrivning!$R135:$V135,70)</f>
        <v>0</v>
      </c>
      <c r="S133" s="4">
        <f>COUNTIF(Inskrivning!$L135:$P135,74)+COUNTIF(Inskrivning!$R135:$V135,74)</f>
        <v>0</v>
      </c>
      <c r="T133" s="4">
        <f>COUNTIF(Inskrivning!$L135:$P135,83)+COUNTIF(Inskrivning!$R135:$V135,83)</f>
        <v>0</v>
      </c>
      <c r="U133" s="4">
        <f>COUNTIF(Inskrivning!$L135:$P135,87)+COUNTIF(Inskrivning!$R135:$V135,87)</f>
        <v>0</v>
      </c>
      <c r="V133" s="4">
        <f>COUNTIF(Inskrivning!$L135:$P135,100)+COUNTIF(Inskrivning!$R135:$V135,100)</f>
        <v>0</v>
      </c>
      <c r="W133" s="4">
        <f>SUM(Inskrivning!Y135)</f>
        <v>0</v>
      </c>
    </row>
    <row r="134" spans="1:23" ht="15" x14ac:dyDescent="0.25">
      <c r="A134" s="53" t="str">
        <f>Inskrivning!J136</f>
        <v/>
      </c>
      <c r="B134" s="35" t="str">
        <f>Inskrivning!K136</f>
        <v/>
      </c>
      <c r="C134" s="16">
        <f t="shared" si="4"/>
        <v>0</v>
      </c>
      <c r="E134" s="4">
        <f>COUNTIF(Inskrivning!$L136:$P136,15)+COUNTIF(Inskrivning!$R136:$V136,15)</f>
        <v>0</v>
      </c>
      <c r="F134" s="4">
        <f>COUNTIF(Inskrivning!$L136:$P136,19)+COUNTIF(Inskrivning!$R136:$V136,19)</f>
        <v>0</v>
      </c>
      <c r="G134" s="4">
        <f>COUNTIF(Inskrivning!$L136:$P136,31)+COUNTIF(Inskrivning!$R136:$V136,31)</f>
        <v>0</v>
      </c>
      <c r="H134" s="4">
        <f>COUNTIF(Inskrivning!$L136:$P136,32)+COUNTIF(Inskrivning!$R136:$V136,32)</f>
        <v>0</v>
      </c>
      <c r="I134" s="4">
        <f>COUNTIF(Inskrivning!$L136:$P136,35)+COUNTIF(Inskrivning!$R136:$V136,35)</f>
        <v>0</v>
      </c>
      <c r="J134" s="4">
        <f>COUNTIF(Inskrivning!$L136:$P136,36)+COUNTIF(Inskrivning!$R136:$V136,36)</f>
        <v>0</v>
      </c>
      <c r="K134" s="4">
        <f>COUNTIF(Inskrivning!$L136:$P136,44)+COUNTIF(Inskrivning!$R136:$V136,44)</f>
        <v>0</v>
      </c>
      <c r="L134" s="4">
        <f>COUNTIF(Inskrivning!$L136:$P136,48)+COUNTIF(Inskrivning!$R136:$V136,48)</f>
        <v>0</v>
      </c>
      <c r="M134" s="4">
        <f>COUNTIF(Inskrivning!$L136:$P136,49)+COUNTIF(Inskrivning!$R136:$V136,49)</f>
        <v>0</v>
      </c>
      <c r="N134" s="4">
        <f>COUNTIF(Inskrivning!$L136:$P136,53)+COUNTIF(Inskrivning!$R136:$V136,53)</f>
        <v>0</v>
      </c>
      <c r="O134" s="4">
        <f>COUNTIF(Inskrivning!$L136:$P136,57)+COUNTIF(Inskrivning!$R136:$V136,57)</f>
        <v>0</v>
      </c>
      <c r="P134" s="4">
        <f>COUNTIF(Inskrivning!$L136:$P136,61)+COUNTIF(Inskrivning!$R136:$V136,61)</f>
        <v>0</v>
      </c>
      <c r="Q134" s="4">
        <f>COUNTIF(Inskrivning!$L136:$P136,66)+COUNTIF(Inskrivning!$R136:$V136,66)</f>
        <v>0</v>
      </c>
      <c r="R134" s="4">
        <f>COUNTIF(Inskrivning!$L136:$P136,70)+COUNTIF(Inskrivning!$R136:$V136,70)</f>
        <v>0</v>
      </c>
      <c r="S134" s="4">
        <f>COUNTIF(Inskrivning!$L136:$P136,74)+COUNTIF(Inskrivning!$R136:$V136,74)</f>
        <v>0</v>
      </c>
      <c r="T134" s="4">
        <f>COUNTIF(Inskrivning!$L136:$P136,83)+COUNTIF(Inskrivning!$R136:$V136,83)</f>
        <v>0</v>
      </c>
      <c r="U134" s="4">
        <f>COUNTIF(Inskrivning!$L136:$P136,87)+COUNTIF(Inskrivning!$R136:$V136,87)</f>
        <v>0</v>
      </c>
      <c r="V134" s="4">
        <f>COUNTIF(Inskrivning!$L136:$P136,100)+COUNTIF(Inskrivning!$R136:$V136,100)</f>
        <v>0</v>
      </c>
      <c r="W134" s="4">
        <f>SUM(Inskrivning!Y136)</f>
        <v>0</v>
      </c>
    </row>
    <row r="135" spans="1:23" ht="15" x14ac:dyDescent="0.25">
      <c r="A135" s="53" t="str">
        <f>Inskrivning!J137</f>
        <v/>
      </c>
      <c r="B135" s="35" t="str">
        <f>Inskrivning!K137</f>
        <v/>
      </c>
      <c r="C135" s="16">
        <f t="shared" si="4"/>
        <v>0</v>
      </c>
      <c r="E135" s="4">
        <f>COUNTIF(Inskrivning!$L137:$P137,15)+COUNTIF(Inskrivning!$R137:$V137,15)</f>
        <v>0</v>
      </c>
      <c r="F135" s="4">
        <f>COUNTIF(Inskrivning!$L137:$P137,19)+COUNTIF(Inskrivning!$R137:$V137,19)</f>
        <v>0</v>
      </c>
      <c r="G135" s="4">
        <f>COUNTIF(Inskrivning!$L137:$P137,31)+COUNTIF(Inskrivning!$R137:$V137,31)</f>
        <v>0</v>
      </c>
      <c r="H135" s="4">
        <f>COUNTIF(Inskrivning!$L137:$P137,32)+COUNTIF(Inskrivning!$R137:$V137,32)</f>
        <v>0</v>
      </c>
      <c r="I135" s="4">
        <f>COUNTIF(Inskrivning!$L137:$P137,35)+COUNTIF(Inskrivning!$R137:$V137,35)</f>
        <v>0</v>
      </c>
      <c r="J135" s="4">
        <f>COUNTIF(Inskrivning!$L137:$P137,36)+COUNTIF(Inskrivning!$R137:$V137,36)</f>
        <v>0</v>
      </c>
      <c r="K135" s="4">
        <f>COUNTIF(Inskrivning!$L137:$P137,44)+COUNTIF(Inskrivning!$R137:$V137,44)</f>
        <v>0</v>
      </c>
      <c r="L135" s="4">
        <f>COUNTIF(Inskrivning!$L137:$P137,48)+COUNTIF(Inskrivning!$R137:$V137,48)</f>
        <v>0</v>
      </c>
      <c r="M135" s="4">
        <f>COUNTIF(Inskrivning!$L137:$P137,49)+COUNTIF(Inskrivning!$R137:$V137,49)</f>
        <v>0</v>
      </c>
      <c r="N135" s="4">
        <f>COUNTIF(Inskrivning!$L137:$P137,53)+COUNTIF(Inskrivning!$R137:$V137,53)</f>
        <v>0</v>
      </c>
      <c r="O135" s="4">
        <f>COUNTIF(Inskrivning!$L137:$P137,57)+COUNTIF(Inskrivning!$R137:$V137,57)</f>
        <v>0</v>
      </c>
      <c r="P135" s="4">
        <f>COUNTIF(Inskrivning!$L137:$P137,61)+COUNTIF(Inskrivning!$R137:$V137,61)</f>
        <v>0</v>
      </c>
      <c r="Q135" s="4">
        <f>COUNTIF(Inskrivning!$L137:$P137,66)+COUNTIF(Inskrivning!$R137:$V137,66)</f>
        <v>0</v>
      </c>
      <c r="R135" s="4">
        <f>COUNTIF(Inskrivning!$L137:$P137,70)+COUNTIF(Inskrivning!$R137:$V137,70)</f>
        <v>0</v>
      </c>
      <c r="S135" s="4">
        <f>COUNTIF(Inskrivning!$L137:$P137,74)+COUNTIF(Inskrivning!$R137:$V137,74)</f>
        <v>0</v>
      </c>
      <c r="T135" s="4">
        <f>COUNTIF(Inskrivning!$L137:$P137,83)+COUNTIF(Inskrivning!$R137:$V137,83)</f>
        <v>0</v>
      </c>
      <c r="U135" s="4">
        <f>COUNTIF(Inskrivning!$L137:$P137,87)+COUNTIF(Inskrivning!$R137:$V137,87)</f>
        <v>0</v>
      </c>
      <c r="V135" s="4">
        <f>COUNTIF(Inskrivning!$L137:$P137,100)+COUNTIF(Inskrivning!$R137:$V137,100)</f>
        <v>0</v>
      </c>
      <c r="W135" s="4">
        <f>SUM(Inskrivning!Y137)</f>
        <v>0</v>
      </c>
    </row>
    <row r="136" spans="1:23" ht="15" x14ac:dyDescent="0.25">
      <c r="A136" s="53" t="str">
        <f>Inskrivning!J138</f>
        <v/>
      </c>
      <c r="B136" s="35" t="str">
        <f>Inskrivning!K138</f>
        <v/>
      </c>
      <c r="C136" s="16">
        <f t="shared" si="4"/>
        <v>0</v>
      </c>
      <c r="E136" s="4">
        <f>COUNTIF(Inskrivning!$L138:$P138,15)+COUNTIF(Inskrivning!$R138:$V138,15)</f>
        <v>0</v>
      </c>
      <c r="F136" s="4">
        <f>COUNTIF(Inskrivning!$L138:$P138,19)+COUNTIF(Inskrivning!$R138:$V138,19)</f>
        <v>0</v>
      </c>
      <c r="G136" s="4">
        <f>COUNTIF(Inskrivning!$L138:$P138,31)+COUNTIF(Inskrivning!$R138:$V138,31)</f>
        <v>0</v>
      </c>
      <c r="H136" s="4">
        <f>COUNTIF(Inskrivning!$L138:$P138,32)+COUNTIF(Inskrivning!$R138:$V138,32)</f>
        <v>0</v>
      </c>
      <c r="I136" s="4">
        <f>COUNTIF(Inskrivning!$L138:$P138,35)+COUNTIF(Inskrivning!$R138:$V138,35)</f>
        <v>0</v>
      </c>
      <c r="J136" s="4">
        <f>COUNTIF(Inskrivning!$L138:$P138,36)+COUNTIF(Inskrivning!$R138:$V138,36)</f>
        <v>0</v>
      </c>
      <c r="K136" s="4">
        <f>COUNTIF(Inskrivning!$L138:$P138,44)+COUNTIF(Inskrivning!$R138:$V138,44)</f>
        <v>0</v>
      </c>
      <c r="L136" s="4">
        <f>COUNTIF(Inskrivning!$L138:$P138,48)+COUNTIF(Inskrivning!$R138:$V138,48)</f>
        <v>0</v>
      </c>
      <c r="M136" s="4">
        <f>COUNTIF(Inskrivning!$L138:$P138,49)+COUNTIF(Inskrivning!$R138:$V138,49)</f>
        <v>0</v>
      </c>
      <c r="N136" s="4">
        <f>COUNTIF(Inskrivning!$L138:$P138,53)+COUNTIF(Inskrivning!$R138:$V138,53)</f>
        <v>0</v>
      </c>
      <c r="O136" s="4">
        <f>COUNTIF(Inskrivning!$L138:$P138,57)+COUNTIF(Inskrivning!$R138:$V138,57)</f>
        <v>0</v>
      </c>
      <c r="P136" s="4">
        <f>COUNTIF(Inskrivning!$L138:$P138,61)+COUNTIF(Inskrivning!$R138:$V138,61)</f>
        <v>0</v>
      </c>
      <c r="Q136" s="4">
        <f>COUNTIF(Inskrivning!$L138:$P138,66)+COUNTIF(Inskrivning!$R138:$V138,66)</f>
        <v>0</v>
      </c>
      <c r="R136" s="4">
        <f>COUNTIF(Inskrivning!$L138:$P138,70)+COUNTIF(Inskrivning!$R138:$V138,70)</f>
        <v>0</v>
      </c>
      <c r="S136" s="4">
        <f>COUNTIF(Inskrivning!$L138:$P138,74)+COUNTIF(Inskrivning!$R138:$V138,74)</f>
        <v>0</v>
      </c>
      <c r="T136" s="4">
        <f>COUNTIF(Inskrivning!$L138:$P138,83)+COUNTIF(Inskrivning!$R138:$V138,83)</f>
        <v>0</v>
      </c>
      <c r="U136" s="4">
        <f>COUNTIF(Inskrivning!$L138:$P138,87)+COUNTIF(Inskrivning!$R138:$V138,87)</f>
        <v>0</v>
      </c>
      <c r="V136" s="4">
        <f>COUNTIF(Inskrivning!$L138:$P138,100)+COUNTIF(Inskrivning!$R138:$V138,100)</f>
        <v>0</v>
      </c>
      <c r="W136" s="4">
        <f>SUM(Inskrivning!Y138)</f>
        <v>0</v>
      </c>
    </row>
    <row r="137" spans="1:23" ht="15" x14ac:dyDescent="0.25">
      <c r="A137" s="53" t="str">
        <f>Inskrivning!J139</f>
        <v/>
      </c>
      <c r="B137" s="35" t="str">
        <f>Inskrivning!K139</f>
        <v/>
      </c>
      <c r="C137" s="16">
        <f t="shared" si="4"/>
        <v>0</v>
      </c>
      <c r="E137" s="4">
        <f>COUNTIF(Inskrivning!$L139:$P139,15)+COUNTIF(Inskrivning!$R139:$V139,15)</f>
        <v>0</v>
      </c>
      <c r="F137" s="4">
        <f>COUNTIF(Inskrivning!$L139:$P139,19)+COUNTIF(Inskrivning!$R139:$V139,19)</f>
        <v>0</v>
      </c>
      <c r="G137" s="4">
        <f>COUNTIF(Inskrivning!$L139:$P139,31)+COUNTIF(Inskrivning!$R139:$V139,31)</f>
        <v>0</v>
      </c>
      <c r="H137" s="4">
        <f>COUNTIF(Inskrivning!$L139:$P139,32)+COUNTIF(Inskrivning!$R139:$V139,32)</f>
        <v>0</v>
      </c>
      <c r="I137" s="4">
        <f>COUNTIF(Inskrivning!$L139:$P139,35)+COUNTIF(Inskrivning!$R139:$V139,35)</f>
        <v>0</v>
      </c>
      <c r="J137" s="4">
        <f>COUNTIF(Inskrivning!$L139:$P139,36)+COUNTIF(Inskrivning!$R139:$V139,36)</f>
        <v>0</v>
      </c>
      <c r="K137" s="4">
        <f>COUNTIF(Inskrivning!$L139:$P139,44)+COUNTIF(Inskrivning!$R139:$V139,44)</f>
        <v>0</v>
      </c>
      <c r="L137" s="4">
        <f>COUNTIF(Inskrivning!$L139:$P139,48)+COUNTIF(Inskrivning!$R139:$V139,48)</f>
        <v>0</v>
      </c>
      <c r="M137" s="4">
        <f>COUNTIF(Inskrivning!$L139:$P139,49)+COUNTIF(Inskrivning!$R139:$V139,49)</f>
        <v>0</v>
      </c>
      <c r="N137" s="4">
        <f>COUNTIF(Inskrivning!$L139:$P139,53)+COUNTIF(Inskrivning!$R139:$V139,53)</f>
        <v>0</v>
      </c>
      <c r="O137" s="4">
        <f>COUNTIF(Inskrivning!$L139:$P139,57)+COUNTIF(Inskrivning!$R139:$V139,57)</f>
        <v>0</v>
      </c>
      <c r="P137" s="4">
        <f>COUNTIF(Inskrivning!$L139:$P139,61)+COUNTIF(Inskrivning!$R139:$V139,61)</f>
        <v>0</v>
      </c>
      <c r="Q137" s="4">
        <f>COUNTIF(Inskrivning!$L139:$P139,66)+COUNTIF(Inskrivning!$R139:$V139,66)</f>
        <v>0</v>
      </c>
      <c r="R137" s="4">
        <f>COUNTIF(Inskrivning!$L139:$P139,70)+COUNTIF(Inskrivning!$R139:$V139,70)</f>
        <v>0</v>
      </c>
      <c r="S137" s="4">
        <f>COUNTIF(Inskrivning!$L139:$P139,74)+COUNTIF(Inskrivning!$R139:$V139,74)</f>
        <v>0</v>
      </c>
      <c r="T137" s="4">
        <f>COUNTIF(Inskrivning!$L139:$P139,83)+COUNTIF(Inskrivning!$R139:$V139,83)</f>
        <v>0</v>
      </c>
      <c r="U137" s="4">
        <f>COUNTIF(Inskrivning!$L139:$P139,87)+COUNTIF(Inskrivning!$R139:$V139,87)</f>
        <v>0</v>
      </c>
      <c r="V137" s="4">
        <f>COUNTIF(Inskrivning!$L139:$P139,100)+COUNTIF(Inskrivning!$R139:$V139,100)</f>
        <v>0</v>
      </c>
      <c r="W137" s="4">
        <f>SUM(Inskrivning!Y139)</f>
        <v>0</v>
      </c>
    </row>
    <row r="138" spans="1:23" ht="15" x14ac:dyDescent="0.25">
      <c r="A138" s="53" t="str">
        <f>Inskrivning!J140</f>
        <v/>
      </c>
      <c r="B138" s="35" t="str">
        <f>Inskrivning!K140</f>
        <v/>
      </c>
      <c r="C138" s="16">
        <f t="shared" si="4"/>
        <v>0</v>
      </c>
      <c r="E138" s="4">
        <f>COUNTIF(Inskrivning!$L140:$P140,15)+COUNTIF(Inskrivning!$R140:$V140,15)</f>
        <v>0</v>
      </c>
      <c r="F138" s="4">
        <f>COUNTIF(Inskrivning!$L140:$P140,19)+COUNTIF(Inskrivning!$R140:$V140,19)</f>
        <v>0</v>
      </c>
      <c r="G138" s="4">
        <f>COUNTIF(Inskrivning!$L140:$P140,31)+COUNTIF(Inskrivning!$R140:$V140,31)</f>
        <v>0</v>
      </c>
      <c r="H138" s="4">
        <f>COUNTIF(Inskrivning!$L140:$P140,32)+COUNTIF(Inskrivning!$R140:$V140,32)</f>
        <v>0</v>
      </c>
      <c r="I138" s="4">
        <f>COUNTIF(Inskrivning!$L140:$P140,35)+COUNTIF(Inskrivning!$R140:$V140,35)</f>
        <v>0</v>
      </c>
      <c r="J138" s="4">
        <f>COUNTIF(Inskrivning!$L140:$P140,36)+COUNTIF(Inskrivning!$R140:$V140,36)</f>
        <v>0</v>
      </c>
      <c r="K138" s="4">
        <f>COUNTIF(Inskrivning!$L140:$P140,44)+COUNTIF(Inskrivning!$R140:$V140,44)</f>
        <v>0</v>
      </c>
      <c r="L138" s="4">
        <f>COUNTIF(Inskrivning!$L140:$P140,48)+COUNTIF(Inskrivning!$R140:$V140,48)</f>
        <v>0</v>
      </c>
      <c r="M138" s="4">
        <f>COUNTIF(Inskrivning!$L140:$P140,49)+COUNTIF(Inskrivning!$R140:$V140,49)</f>
        <v>0</v>
      </c>
      <c r="N138" s="4">
        <f>COUNTIF(Inskrivning!$L140:$P140,53)+COUNTIF(Inskrivning!$R140:$V140,53)</f>
        <v>0</v>
      </c>
      <c r="O138" s="4">
        <f>COUNTIF(Inskrivning!$L140:$P140,57)+COUNTIF(Inskrivning!$R140:$V140,57)</f>
        <v>0</v>
      </c>
      <c r="P138" s="4">
        <f>COUNTIF(Inskrivning!$L140:$P140,61)+COUNTIF(Inskrivning!$R140:$V140,61)</f>
        <v>0</v>
      </c>
      <c r="Q138" s="4">
        <f>COUNTIF(Inskrivning!$L140:$P140,66)+COUNTIF(Inskrivning!$R140:$V140,66)</f>
        <v>0</v>
      </c>
      <c r="R138" s="4">
        <f>COUNTIF(Inskrivning!$L140:$P140,70)+COUNTIF(Inskrivning!$R140:$V140,70)</f>
        <v>0</v>
      </c>
      <c r="S138" s="4">
        <f>COUNTIF(Inskrivning!$L140:$P140,74)+COUNTIF(Inskrivning!$R140:$V140,74)</f>
        <v>0</v>
      </c>
      <c r="T138" s="4">
        <f>COUNTIF(Inskrivning!$L140:$P140,83)+COUNTIF(Inskrivning!$R140:$V140,83)</f>
        <v>0</v>
      </c>
      <c r="U138" s="4">
        <f>COUNTIF(Inskrivning!$L140:$P140,87)+COUNTIF(Inskrivning!$R140:$V140,87)</f>
        <v>0</v>
      </c>
      <c r="V138" s="4">
        <f>COUNTIF(Inskrivning!$L140:$P140,100)+COUNTIF(Inskrivning!$R140:$V140,100)</f>
        <v>0</v>
      </c>
      <c r="W138" s="4">
        <f>SUM(Inskrivning!Y140)</f>
        <v>0</v>
      </c>
    </row>
    <row r="139" spans="1:23" ht="15" x14ac:dyDescent="0.25">
      <c r="A139" s="53" t="str">
        <f>Inskrivning!J141</f>
        <v/>
      </c>
      <c r="B139" s="35" t="str">
        <f>Inskrivning!K141</f>
        <v/>
      </c>
      <c r="C139" s="16">
        <f t="shared" si="4"/>
        <v>0</v>
      </c>
      <c r="E139" s="4">
        <f>COUNTIF(Inskrivning!$L141:$P141,15)+COUNTIF(Inskrivning!$R141:$V141,15)</f>
        <v>0</v>
      </c>
      <c r="F139" s="4">
        <f>COUNTIF(Inskrivning!$L141:$P141,19)+COUNTIF(Inskrivning!$R141:$V141,19)</f>
        <v>0</v>
      </c>
      <c r="G139" s="4">
        <f>COUNTIF(Inskrivning!$L141:$P141,31)+COUNTIF(Inskrivning!$R141:$V141,31)</f>
        <v>0</v>
      </c>
      <c r="H139" s="4">
        <f>COUNTIF(Inskrivning!$L141:$P141,32)+COUNTIF(Inskrivning!$R141:$V141,32)</f>
        <v>0</v>
      </c>
      <c r="I139" s="4">
        <f>COUNTIF(Inskrivning!$L141:$P141,35)+COUNTIF(Inskrivning!$R141:$V141,35)</f>
        <v>0</v>
      </c>
      <c r="J139" s="4">
        <f>COUNTIF(Inskrivning!$L141:$P141,36)+COUNTIF(Inskrivning!$R141:$V141,36)</f>
        <v>0</v>
      </c>
      <c r="K139" s="4">
        <f>COUNTIF(Inskrivning!$L141:$P141,44)+COUNTIF(Inskrivning!$R141:$V141,44)</f>
        <v>0</v>
      </c>
      <c r="L139" s="4">
        <f>COUNTIF(Inskrivning!$L141:$P141,48)+COUNTIF(Inskrivning!$R141:$V141,48)</f>
        <v>0</v>
      </c>
      <c r="M139" s="4">
        <f>COUNTIF(Inskrivning!$L141:$P141,49)+COUNTIF(Inskrivning!$R141:$V141,49)</f>
        <v>0</v>
      </c>
      <c r="N139" s="4">
        <f>COUNTIF(Inskrivning!$L141:$P141,53)+COUNTIF(Inskrivning!$R141:$V141,53)</f>
        <v>0</v>
      </c>
      <c r="O139" s="4">
        <f>COUNTIF(Inskrivning!$L141:$P141,57)+COUNTIF(Inskrivning!$R141:$V141,57)</f>
        <v>0</v>
      </c>
      <c r="P139" s="4">
        <f>COUNTIF(Inskrivning!$L141:$P141,61)+COUNTIF(Inskrivning!$R141:$V141,61)</f>
        <v>0</v>
      </c>
      <c r="Q139" s="4">
        <f>COUNTIF(Inskrivning!$L141:$P141,66)+COUNTIF(Inskrivning!$R141:$V141,66)</f>
        <v>0</v>
      </c>
      <c r="R139" s="4">
        <f>COUNTIF(Inskrivning!$L141:$P141,70)+COUNTIF(Inskrivning!$R141:$V141,70)</f>
        <v>0</v>
      </c>
      <c r="S139" s="4">
        <f>COUNTIF(Inskrivning!$L141:$P141,74)+COUNTIF(Inskrivning!$R141:$V141,74)</f>
        <v>0</v>
      </c>
      <c r="T139" s="4">
        <f>COUNTIF(Inskrivning!$L141:$P141,83)+COUNTIF(Inskrivning!$R141:$V141,83)</f>
        <v>0</v>
      </c>
      <c r="U139" s="4">
        <f>COUNTIF(Inskrivning!$L141:$P141,87)+COUNTIF(Inskrivning!$R141:$V141,87)</f>
        <v>0</v>
      </c>
      <c r="V139" s="4">
        <f>COUNTIF(Inskrivning!$L141:$P141,100)+COUNTIF(Inskrivning!$R141:$V141,100)</f>
        <v>0</v>
      </c>
      <c r="W139" s="4">
        <f>SUM(Inskrivning!Y141)</f>
        <v>0</v>
      </c>
    </row>
    <row r="140" spans="1:23" ht="15" x14ac:dyDescent="0.25">
      <c r="A140" s="53" t="str">
        <f>Inskrivning!J142</f>
        <v/>
      </c>
      <c r="B140" s="35" t="str">
        <f>Inskrivning!K142</f>
        <v/>
      </c>
      <c r="C140" s="16">
        <f t="shared" si="4"/>
        <v>0</v>
      </c>
      <c r="E140" s="4">
        <f>COUNTIF(Inskrivning!$L142:$P142,15)+COUNTIF(Inskrivning!$R142:$V142,15)</f>
        <v>0</v>
      </c>
      <c r="F140" s="4">
        <f>COUNTIF(Inskrivning!$L142:$P142,19)+COUNTIF(Inskrivning!$R142:$V142,19)</f>
        <v>0</v>
      </c>
      <c r="G140" s="4">
        <f>COUNTIF(Inskrivning!$L142:$P142,31)+COUNTIF(Inskrivning!$R142:$V142,31)</f>
        <v>0</v>
      </c>
      <c r="H140" s="4">
        <f>COUNTIF(Inskrivning!$L142:$P142,32)+COUNTIF(Inskrivning!$R142:$V142,32)</f>
        <v>0</v>
      </c>
      <c r="I140" s="4">
        <f>COUNTIF(Inskrivning!$L142:$P142,35)+COUNTIF(Inskrivning!$R142:$V142,35)</f>
        <v>0</v>
      </c>
      <c r="J140" s="4">
        <f>COUNTIF(Inskrivning!$L142:$P142,36)+COUNTIF(Inskrivning!$R142:$V142,36)</f>
        <v>0</v>
      </c>
      <c r="K140" s="4">
        <f>COUNTIF(Inskrivning!$L142:$P142,44)+COUNTIF(Inskrivning!$R142:$V142,44)</f>
        <v>0</v>
      </c>
      <c r="L140" s="4">
        <f>COUNTIF(Inskrivning!$L142:$P142,48)+COUNTIF(Inskrivning!$R142:$V142,48)</f>
        <v>0</v>
      </c>
      <c r="M140" s="4">
        <f>COUNTIF(Inskrivning!$L142:$P142,49)+COUNTIF(Inskrivning!$R142:$V142,49)</f>
        <v>0</v>
      </c>
      <c r="N140" s="4">
        <f>COUNTIF(Inskrivning!$L142:$P142,53)+COUNTIF(Inskrivning!$R142:$V142,53)</f>
        <v>0</v>
      </c>
      <c r="O140" s="4">
        <f>COUNTIF(Inskrivning!$L142:$P142,57)+COUNTIF(Inskrivning!$R142:$V142,57)</f>
        <v>0</v>
      </c>
      <c r="P140" s="4">
        <f>COUNTIF(Inskrivning!$L142:$P142,61)+COUNTIF(Inskrivning!$R142:$V142,61)</f>
        <v>0</v>
      </c>
      <c r="Q140" s="4">
        <f>COUNTIF(Inskrivning!$L142:$P142,66)+COUNTIF(Inskrivning!$R142:$V142,66)</f>
        <v>0</v>
      </c>
      <c r="R140" s="4">
        <f>COUNTIF(Inskrivning!$L142:$P142,70)+COUNTIF(Inskrivning!$R142:$V142,70)</f>
        <v>0</v>
      </c>
      <c r="S140" s="4">
        <f>COUNTIF(Inskrivning!$L142:$P142,74)+COUNTIF(Inskrivning!$R142:$V142,74)</f>
        <v>0</v>
      </c>
      <c r="T140" s="4">
        <f>COUNTIF(Inskrivning!$L142:$P142,83)+COUNTIF(Inskrivning!$R142:$V142,83)</f>
        <v>0</v>
      </c>
      <c r="U140" s="4">
        <f>COUNTIF(Inskrivning!$L142:$P142,87)+COUNTIF(Inskrivning!$R142:$V142,87)</f>
        <v>0</v>
      </c>
      <c r="V140" s="4">
        <f>COUNTIF(Inskrivning!$L142:$P142,100)+COUNTIF(Inskrivning!$R142:$V142,100)</f>
        <v>0</v>
      </c>
      <c r="W140" s="4">
        <f>SUM(Inskrivning!Y142)</f>
        <v>0</v>
      </c>
    </row>
    <row r="141" spans="1:23" ht="15" x14ac:dyDescent="0.25">
      <c r="A141" s="53" t="str">
        <f>Inskrivning!J143</f>
        <v/>
      </c>
      <c r="B141" s="35" t="str">
        <f>Inskrivning!K143</f>
        <v/>
      </c>
      <c r="C141" s="16">
        <f t="shared" si="4"/>
        <v>0</v>
      </c>
      <c r="E141" s="4">
        <f>COUNTIF(Inskrivning!$L143:$P143,15)+COUNTIF(Inskrivning!$R143:$V143,15)</f>
        <v>0</v>
      </c>
      <c r="F141" s="4">
        <f>COUNTIF(Inskrivning!$L143:$P143,19)+COUNTIF(Inskrivning!$R143:$V143,19)</f>
        <v>0</v>
      </c>
      <c r="G141" s="4">
        <f>COUNTIF(Inskrivning!$L143:$P143,31)+COUNTIF(Inskrivning!$R143:$V143,31)</f>
        <v>0</v>
      </c>
      <c r="H141" s="4">
        <f>COUNTIF(Inskrivning!$L143:$P143,32)+COUNTIF(Inskrivning!$R143:$V143,32)</f>
        <v>0</v>
      </c>
      <c r="I141" s="4">
        <f>COUNTIF(Inskrivning!$L143:$P143,35)+COUNTIF(Inskrivning!$R143:$V143,35)</f>
        <v>0</v>
      </c>
      <c r="J141" s="4">
        <f>COUNTIF(Inskrivning!$L143:$P143,36)+COUNTIF(Inskrivning!$R143:$V143,36)</f>
        <v>0</v>
      </c>
      <c r="K141" s="4">
        <f>COUNTIF(Inskrivning!$L143:$P143,44)+COUNTIF(Inskrivning!$R143:$V143,44)</f>
        <v>0</v>
      </c>
      <c r="L141" s="4">
        <f>COUNTIF(Inskrivning!$L143:$P143,48)+COUNTIF(Inskrivning!$R143:$V143,48)</f>
        <v>0</v>
      </c>
      <c r="M141" s="4">
        <f>COUNTIF(Inskrivning!$L143:$P143,49)+COUNTIF(Inskrivning!$R143:$V143,49)</f>
        <v>0</v>
      </c>
      <c r="N141" s="4">
        <f>COUNTIF(Inskrivning!$L143:$P143,53)+COUNTIF(Inskrivning!$R143:$V143,53)</f>
        <v>0</v>
      </c>
      <c r="O141" s="4">
        <f>COUNTIF(Inskrivning!$L143:$P143,57)+COUNTIF(Inskrivning!$R143:$V143,57)</f>
        <v>0</v>
      </c>
      <c r="P141" s="4">
        <f>COUNTIF(Inskrivning!$L143:$P143,61)+COUNTIF(Inskrivning!$R143:$V143,61)</f>
        <v>0</v>
      </c>
      <c r="Q141" s="4">
        <f>COUNTIF(Inskrivning!$L143:$P143,66)+COUNTIF(Inskrivning!$R143:$V143,66)</f>
        <v>0</v>
      </c>
      <c r="R141" s="4">
        <f>COUNTIF(Inskrivning!$L143:$P143,70)+COUNTIF(Inskrivning!$R143:$V143,70)</f>
        <v>0</v>
      </c>
      <c r="S141" s="4">
        <f>COUNTIF(Inskrivning!$L143:$P143,74)+COUNTIF(Inskrivning!$R143:$V143,74)</f>
        <v>0</v>
      </c>
      <c r="T141" s="4">
        <f>COUNTIF(Inskrivning!$L143:$P143,83)+COUNTIF(Inskrivning!$R143:$V143,83)</f>
        <v>0</v>
      </c>
      <c r="U141" s="4">
        <f>COUNTIF(Inskrivning!$L143:$P143,87)+COUNTIF(Inskrivning!$R143:$V143,87)</f>
        <v>0</v>
      </c>
      <c r="V141" s="4">
        <f>COUNTIF(Inskrivning!$L143:$P143,100)+COUNTIF(Inskrivning!$R143:$V143,100)</f>
        <v>0</v>
      </c>
      <c r="W141" s="4">
        <f>SUM(Inskrivning!Y143)</f>
        <v>0</v>
      </c>
    </row>
    <row r="142" spans="1:23" ht="15" x14ac:dyDescent="0.25">
      <c r="A142" s="53" t="str">
        <f>Inskrivning!J144</f>
        <v/>
      </c>
      <c r="B142" s="35" t="str">
        <f>Inskrivning!K144</f>
        <v/>
      </c>
      <c r="C142" s="16">
        <f t="shared" si="4"/>
        <v>0</v>
      </c>
      <c r="E142" s="4">
        <f>COUNTIF(Inskrivning!$L144:$P144,15)+COUNTIF(Inskrivning!$R144:$V144,15)</f>
        <v>0</v>
      </c>
      <c r="F142" s="4">
        <f>COUNTIF(Inskrivning!$L144:$P144,19)+COUNTIF(Inskrivning!$R144:$V144,19)</f>
        <v>0</v>
      </c>
      <c r="G142" s="4">
        <f>COUNTIF(Inskrivning!$L144:$P144,31)+COUNTIF(Inskrivning!$R144:$V144,31)</f>
        <v>0</v>
      </c>
      <c r="H142" s="4">
        <f>COUNTIF(Inskrivning!$L144:$P144,32)+COUNTIF(Inskrivning!$R144:$V144,32)</f>
        <v>0</v>
      </c>
      <c r="I142" s="4">
        <f>COUNTIF(Inskrivning!$L144:$P144,35)+COUNTIF(Inskrivning!$R144:$V144,35)</f>
        <v>0</v>
      </c>
      <c r="J142" s="4">
        <f>COUNTIF(Inskrivning!$L144:$P144,36)+COUNTIF(Inskrivning!$R144:$V144,36)</f>
        <v>0</v>
      </c>
      <c r="K142" s="4">
        <f>COUNTIF(Inskrivning!$L144:$P144,44)+COUNTIF(Inskrivning!$R144:$V144,44)</f>
        <v>0</v>
      </c>
      <c r="L142" s="4">
        <f>COUNTIF(Inskrivning!$L144:$P144,48)+COUNTIF(Inskrivning!$R144:$V144,48)</f>
        <v>0</v>
      </c>
      <c r="M142" s="4">
        <f>COUNTIF(Inskrivning!$L144:$P144,49)+COUNTIF(Inskrivning!$R144:$V144,49)</f>
        <v>0</v>
      </c>
      <c r="N142" s="4">
        <f>COUNTIF(Inskrivning!$L144:$P144,53)+COUNTIF(Inskrivning!$R144:$V144,53)</f>
        <v>0</v>
      </c>
      <c r="O142" s="4">
        <f>COUNTIF(Inskrivning!$L144:$P144,57)+COUNTIF(Inskrivning!$R144:$V144,57)</f>
        <v>0</v>
      </c>
      <c r="P142" s="4">
        <f>COUNTIF(Inskrivning!$L144:$P144,61)+COUNTIF(Inskrivning!$R144:$V144,61)</f>
        <v>0</v>
      </c>
      <c r="Q142" s="4">
        <f>COUNTIF(Inskrivning!$L144:$P144,66)+COUNTIF(Inskrivning!$R144:$V144,66)</f>
        <v>0</v>
      </c>
      <c r="R142" s="4">
        <f>COUNTIF(Inskrivning!$L144:$P144,70)+COUNTIF(Inskrivning!$R144:$V144,70)</f>
        <v>0</v>
      </c>
      <c r="S142" s="4">
        <f>COUNTIF(Inskrivning!$L144:$P144,74)+COUNTIF(Inskrivning!$R144:$V144,74)</f>
        <v>0</v>
      </c>
      <c r="T142" s="4">
        <f>COUNTIF(Inskrivning!$L144:$P144,83)+COUNTIF(Inskrivning!$R144:$V144,83)</f>
        <v>0</v>
      </c>
      <c r="U142" s="4">
        <f>COUNTIF(Inskrivning!$L144:$P144,87)+COUNTIF(Inskrivning!$R144:$V144,87)</f>
        <v>0</v>
      </c>
      <c r="V142" s="4">
        <f>COUNTIF(Inskrivning!$L144:$P144,100)+COUNTIF(Inskrivning!$R144:$V144,100)</f>
        <v>0</v>
      </c>
      <c r="W142" s="4">
        <f>SUM(Inskrivning!Y144)</f>
        <v>0</v>
      </c>
    </row>
    <row r="143" spans="1:23" ht="15" x14ac:dyDescent="0.25">
      <c r="A143" s="53" t="str">
        <f>Inskrivning!J145</f>
        <v/>
      </c>
      <c r="B143" s="35" t="str">
        <f>Inskrivning!K145</f>
        <v/>
      </c>
      <c r="C143" s="16">
        <f t="shared" si="4"/>
        <v>0</v>
      </c>
      <c r="E143" s="4">
        <f>COUNTIF(Inskrivning!$L145:$P145,15)+COUNTIF(Inskrivning!$R145:$V145,15)</f>
        <v>0</v>
      </c>
      <c r="F143" s="4">
        <f>COUNTIF(Inskrivning!$L145:$P145,19)+COUNTIF(Inskrivning!$R145:$V145,19)</f>
        <v>0</v>
      </c>
      <c r="G143" s="4">
        <f>COUNTIF(Inskrivning!$L145:$P145,31)+COUNTIF(Inskrivning!$R145:$V145,31)</f>
        <v>0</v>
      </c>
      <c r="H143" s="4">
        <f>COUNTIF(Inskrivning!$L145:$P145,32)+COUNTIF(Inskrivning!$R145:$V145,32)</f>
        <v>0</v>
      </c>
      <c r="I143" s="4">
        <f>COUNTIF(Inskrivning!$L145:$P145,35)+COUNTIF(Inskrivning!$R145:$V145,35)</f>
        <v>0</v>
      </c>
      <c r="J143" s="4">
        <f>COUNTIF(Inskrivning!$L145:$P145,36)+COUNTIF(Inskrivning!$R145:$V145,36)</f>
        <v>0</v>
      </c>
      <c r="K143" s="4">
        <f>COUNTIF(Inskrivning!$L145:$P145,44)+COUNTIF(Inskrivning!$R145:$V145,44)</f>
        <v>0</v>
      </c>
      <c r="L143" s="4">
        <f>COUNTIF(Inskrivning!$L145:$P145,48)+COUNTIF(Inskrivning!$R145:$V145,48)</f>
        <v>0</v>
      </c>
      <c r="M143" s="4">
        <f>COUNTIF(Inskrivning!$L145:$P145,49)+COUNTIF(Inskrivning!$R145:$V145,49)</f>
        <v>0</v>
      </c>
      <c r="N143" s="4">
        <f>COUNTIF(Inskrivning!$L145:$P145,53)+COUNTIF(Inskrivning!$R145:$V145,53)</f>
        <v>0</v>
      </c>
      <c r="O143" s="4">
        <f>COUNTIF(Inskrivning!$L145:$P145,57)+COUNTIF(Inskrivning!$R145:$V145,57)</f>
        <v>0</v>
      </c>
      <c r="P143" s="4">
        <f>COUNTIF(Inskrivning!$L145:$P145,61)+COUNTIF(Inskrivning!$R145:$V145,61)</f>
        <v>0</v>
      </c>
      <c r="Q143" s="4">
        <f>COUNTIF(Inskrivning!$L145:$P145,66)+COUNTIF(Inskrivning!$R145:$V145,66)</f>
        <v>0</v>
      </c>
      <c r="R143" s="4">
        <f>COUNTIF(Inskrivning!$L145:$P145,70)+COUNTIF(Inskrivning!$R145:$V145,70)</f>
        <v>0</v>
      </c>
      <c r="S143" s="4">
        <f>COUNTIF(Inskrivning!$L145:$P145,74)+COUNTIF(Inskrivning!$R145:$V145,74)</f>
        <v>0</v>
      </c>
      <c r="T143" s="4">
        <f>COUNTIF(Inskrivning!$L145:$P145,83)+COUNTIF(Inskrivning!$R145:$V145,83)</f>
        <v>0</v>
      </c>
      <c r="U143" s="4">
        <f>COUNTIF(Inskrivning!$L145:$P145,87)+COUNTIF(Inskrivning!$R145:$V145,87)</f>
        <v>0</v>
      </c>
      <c r="V143" s="4">
        <f>COUNTIF(Inskrivning!$L145:$P145,100)+COUNTIF(Inskrivning!$R145:$V145,100)</f>
        <v>0</v>
      </c>
      <c r="W143" s="4">
        <f>SUM(Inskrivning!Y145)</f>
        <v>0</v>
      </c>
    </row>
    <row r="144" spans="1:23" ht="15" x14ac:dyDescent="0.25">
      <c r="A144" s="53" t="str">
        <f>Inskrivning!J146</f>
        <v/>
      </c>
      <c r="B144" s="35" t="str">
        <f>Inskrivning!K146</f>
        <v/>
      </c>
      <c r="C144" s="16">
        <f t="shared" si="4"/>
        <v>0</v>
      </c>
      <c r="E144" s="4">
        <f>COUNTIF(Inskrivning!$L146:$P146,15)+COUNTIF(Inskrivning!$R146:$V146,15)</f>
        <v>0</v>
      </c>
      <c r="F144" s="4">
        <f>COUNTIF(Inskrivning!$L146:$P146,19)+COUNTIF(Inskrivning!$R146:$V146,19)</f>
        <v>0</v>
      </c>
      <c r="G144" s="4">
        <f>COUNTIF(Inskrivning!$L146:$P146,31)+COUNTIF(Inskrivning!$R146:$V146,31)</f>
        <v>0</v>
      </c>
      <c r="H144" s="4">
        <f>COUNTIF(Inskrivning!$L146:$P146,32)+COUNTIF(Inskrivning!$R146:$V146,32)</f>
        <v>0</v>
      </c>
      <c r="I144" s="4">
        <f>COUNTIF(Inskrivning!$L146:$P146,35)+COUNTIF(Inskrivning!$R146:$V146,35)</f>
        <v>0</v>
      </c>
      <c r="J144" s="4">
        <f>COUNTIF(Inskrivning!$L146:$P146,36)+COUNTIF(Inskrivning!$R146:$V146,36)</f>
        <v>0</v>
      </c>
      <c r="K144" s="4">
        <f>COUNTIF(Inskrivning!$L146:$P146,44)+COUNTIF(Inskrivning!$R146:$V146,44)</f>
        <v>0</v>
      </c>
      <c r="L144" s="4">
        <f>COUNTIF(Inskrivning!$L146:$P146,48)+COUNTIF(Inskrivning!$R146:$V146,48)</f>
        <v>0</v>
      </c>
      <c r="M144" s="4">
        <f>COUNTIF(Inskrivning!$L146:$P146,49)+COUNTIF(Inskrivning!$R146:$V146,49)</f>
        <v>0</v>
      </c>
      <c r="N144" s="4">
        <f>COUNTIF(Inskrivning!$L146:$P146,53)+COUNTIF(Inskrivning!$R146:$V146,53)</f>
        <v>0</v>
      </c>
      <c r="O144" s="4">
        <f>COUNTIF(Inskrivning!$L146:$P146,57)+COUNTIF(Inskrivning!$R146:$V146,57)</f>
        <v>0</v>
      </c>
      <c r="P144" s="4">
        <f>COUNTIF(Inskrivning!$L146:$P146,61)+COUNTIF(Inskrivning!$R146:$V146,61)</f>
        <v>0</v>
      </c>
      <c r="Q144" s="4">
        <f>COUNTIF(Inskrivning!$L146:$P146,66)+COUNTIF(Inskrivning!$R146:$V146,66)</f>
        <v>0</v>
      </c>
      <c r="R144" s="4">
        <f>COUNTIF(Inskrivning!$L146:$P146,70)+COUNTIF(Inskrivning!$R146:$V146,70)</f>
        <v>0</v>
      </c>
      <c r="S144" s="4">
        <f>COUNTIF(Inskrivning!$L146:$P146,74)+COUNTIF(Inskrivning!$R146:$V146,74)</f>
        <v>0</v>
      </c>
      <c r="T144" s="4">
        <f>COUNTIF(Inskrivning!$L146:$P146,83)+COUNTIF(Inskrivning!$R146:$V146,83)</f>
        <v>0</v>
      </c>
      <c r="U144" s="4">
        <f>COUNTIF(Inskrivning!$L146:$P146,87)+COUNTIF(Inskrivning!$R146:$V146,87)</f>
        <v>0</v>
      </c>
      <c r="V144" s="4">
        <f>COUNTIF(Inskrivning!$L146:$P146,100)+COUNTIF(Inskrivning!$R146:$V146,100)</f>
        <v>0</v>
      </c>
      <c r="W144" s="4">
        <f>SUM(Inskrivning!Y146)</f>
        <v>0</v>
      </c>
    </row>
    <row r="145" spans="1:23" ht="15" x14ac:dyDescent="0.25">
      <c r="A145" s="53" t="str">
        <f>Inskrivning!J147</f>
        <v/>
      </c>
      <c r="B145" s="35" t="str">
        <f>Inskrivning!K147</f>
        <v/>
      </c>
      <c r="C145" s="16">
        <f t="shared" si="4"/>
        <v>0</v>
      </c>
      <c r="E145" s="4">
        <f>COUNTIF(Inskrivning!$L147:$P147,15)+COUNTIF(Inskrivning!$R147:$V147,15)</f>
        <v>0</v>
      </c>
      <c r="F145" s="4">
        <f>COUNTIF(Inskrivning!$L147:$P147,19)+COUNTIF(Inskrivning!$R147:$V147,19)</f>
        <v>0</v>
      </c>
      <c r="G145" s="4">
        <f>COUNTIF(Inskrivning!$L147:$P147,31)+COUNTIF(Inskrivning!$R147:$V147,31)</f>
        <v>0</v>
      </c>
      <c r="H145" s="4">
        <f>COUNTIF(Inskrivning!$L147:$P147,32)+COUNTIF(Inskrivning!$R147:$V147,32)</f>
        <v>0</v>
      </c>
      <c r="I145" s="4">
        <f>COUNTIF(Inskrivning!$L147:$P147,35)+COUNTIF(Inskrivning!$R147:$V147,35)</f>
        <v>0</v>
      </c>
      <c r="J145" s="4">
        <f>COUNTIF(Inskrivning!$L147:$P147,36)+COUNTIF(Inskrivning!$R147:$V147,36)</f>
        <v>0</v>
      </c>
      <c r="K145" s="4">
        <f>COUNTIF(Inskrivning!$L147:$P147,44)+COUNTIF(Inskrivning!$R147:$V147,44)</f>
        <v>0</v>
      </c>
      <c r="L145" s="4">
        <f>COUNTIF(Inskrivning!$L147:$P147,48)+COUNTIF(Inskrivning!$R147:$V147,48)</f>
        <v>0</v>
      </c>
      <c r="M145" s="4">
        <f>COUNTIF(Inskrivning!$L147:$P147,49)+COUNTIF(Inskrivning!$R147:$V147,49)</f>
        <v>0</v>
      </c>
      <c r="N145" s="4">
        <f>COUNTIF(Inskrivning!$L147:$P147,53)+COUNTIF(Inskrivning!$R147:$V147,53)</f>
        <v>0</v>
      </c>
      <c r="O145" s="4">
        <f>COUNTIF(Inskrivning!$L147:$P147,57)+COUNTIF(Inskrivning!$R147:$V147,57)</f>
        <v>0</v>
      </c>
      <c r="P145" s="4">
        <f>COUNTIF(Inskrivning!$L147:$P147,61)+COUNTIF(Inskrivning!$R147:$V147,61)</f>
        <v>0</v>
      </c>
      <c r="Q145" s="4">
        <f>COUNTIF(Inskrivning!$L147:$P147,66)+COUNTIF(Inskrivning!$R147:$V147,66)</f>
        <v>0</v>
      </c>
      <c r="R145" s="4">
        <f>COUNTIF(Inskrivning!$L147:$P147,70)+COUNTIF(Inskrivning!$R147:$V147,70)</f>
        <v>0</v>
      </c>
      <c r="S145" s="4">
        <f>COUNTIF(Inskrivning!$L147:$P147,74)+COUNTIF(Inskrivning!$R147:$V147,74)</f>
        <v>0</v>
      </c>
      <c r="T145" s="4">
        <f>COUNTIF(Inskrivning!$L147:$P147,83)+COUNTIF(Inskrivning!$R147:$V147,83)</f>
        <v>0</v>
      </c>
      <c r="U145" s="4">
        <f>COUNTIF(Inskrivning!$L147:$P147,87)+COUNTIF(Inskrivning!$R147:$V147,87)</f>
        <v>0</v>
      </c>
      <c r="V145" s="4">
        <f>COUNTIF(Inskrivning!$L147:$P147,100)+COUNTIF(Inskrivning!$R147:$V147,100)</f>
        <v>0</v>
      </c>
      <c r="W145" s="4">
        <f>SUM(Inskrivning!Y147)</f>
        <v>0</v>
      </c>
    </row>
    <row r="146" spans="1:23" ht="15" x14ac:dyDescent="0.25">
      <c r="A146" s="53" t="str">
        <f>Inskrivning!J148</f>
        <v/>
      </c>
      <c r="B146" s="35" t="str">
        <f>Inskrivning!K148</f>
        <v/>
      </c>
      <c r="C146" s="16">
        <f t="shared" si="4"/>
        <v>0</v>
      </c>
      <c r="E146" s="4">
        <f>COUNTIF(Inskrivning!$L148:$P148,15)+COUNTIF(Inskrivning!$R148:$V148,15)</f>
        <v>0</v>
      </c>
      <c r="F146" s="4">
        <f>COUNTIF(Inskrivning!$L148:$P148,19)+COUNTIF(Inskrivning!$R148:$V148,19)</f>
        <v>0</v>
      </c>
      <c r="G146" s="4">
        <f>COUNTIF(Inskrivning!$L148:$P148,31)+COUNTIF(Inskrivning!$R148:$V148,31)</f>
        <v>0</v>
      </c>
      <c r="H146" s="4">
        <f>COUNTIF(Inskrivning!$L148:$P148,32)+COUNTIF(Inskrivning!$R148:$V148,32)</f>
        <v>0</v>
      </c>
      <c r="I146" s="4">
        <f>COUNTIF(Inskrivning!$L148:$P148,35)+COUNTIF(Inskrivning!$R148:$V148,35)</f>
        <v>0</v>
      </c>
      <c r="J146" s="4">
        <f>COUNTIF(Inskrivning!$L148:$P148,36)+COUNTIF(Inskrivning!$R148:$V148,36)</f>
        <v>0</v>
      </c>
      <c r="K146" s="4">
        <f>COUNTIF(Inskrivning!$L148:$P148,44)+COUNTIF(Inskrivning!$R148:$V148,44)</f>
        <v>0</v>
      </c>
      <c r="L146" s="4">
        <f>COUNTIF(Inskrivning!$L148:$P148,48)+COUNTIF(Inskrivning!$R148:$V148,48)</f>
        <v>0</v>
      </c>
      <c r="M146" s="4">
        <f>COUNTIF(Inskrivning!$L148:$P148,49)+COUNTIF(Inskrivning!$R148:$V148,49)</f>
        <v>0</v>
      </c>
      <c r="N146" s="4">
        <f>COUNTIF(Inskrivning!$L148:$P148,53)+COUNTIF(Inskrivning!$R148:$V148,53)</f>
        <v>0</v>
      </c>
      <c r="O146" s="4">
        <f>COUNTIF(Inskrivning!$L148:$P148,57)+COUNTIF(Inskrivning!$R148:$V148,57)</f>
        <v>0</v>
      </c>
      <c r="P146" s="4">
        <f>COUNTIF(Inskrivning!$L148:$P148,61)+COUNTIF(Inskrivning!$R148:$V148,61)</f>
        <v>0</v>
      </c>
      <c r="Q146" s="4">
        <f>COUNTIF(Inskrivning!$L148:$P148,66)+COUNTIF(Inskrivning!$R148:$V148,66)</f>
        <v>0</v>
      </c>
      <c r="R146" s="4">
        <f>COUNTIF(Inskrivning!$L148:$P148,70)+COUNTIF(Inskrivning!$R148:$V148,70)</f>
        <v>0</v>
      </c>
      <c r="S146" s="4">
        <f>COUNTIF(Inskrivning!$L148:$P148,74)+COUNTIF(Inskrivning!$R148:$V148,74)</f>
        <v>0</v>
      </c>
      <c r="T146" s="4">
        <f>COUNTIF(Inskrivning!$L148:$P148,83)+COUNTIF(Inskrivning!$R148:$V148,83)</f>
        <v>0</v>
      </c>
      <c r="U146" s="4">
        <f>COUNTIF(Inskrivning!$L148:$P148,87)+COUNTIF(Inskrivning!$R148:$V148,87)</f>
        <v>0</v>
      </c>
      <c r="V146" s="4">
        <f>COUNTIF(Inskrivning!$L148:$P148,100)+COUNTIF(Inskrivning!$R148:$V148,100)</f>
        <v>0</v>
      </c>
      <c r="W146" s="4">
        <f>SUM(Inskrivning!Y148)</f>
        <v>0</v>
      </c>
    </row>
    <row r="147" spans="1:23" ht="15" x14ac:dyDescent="0.25">
      <c r="A147" s="53" t="str">
        <f>Inskrivning!J149</f>
        <v/>
      </c>
      <c r="B147" s="35" t="str">
        <f>Inskrivning!K149</f>
        <v/>
      </c>
      <c r="C147" s="16">
        <f t="shared" si="4"/>
        <v>0</v>
      </c>
      <c r="E147" s="4">
        <f>COUNTIF(Inskrivning!$L149:$P149,15)+COUNTIF(Inskrivning!$R149:$V149,15)</f>
        <v>0</v>
      </c>
      <c r="F147" s="4">
        <f>COUNTIF(Inskrivning!$L149:$P149,19)+COUNTIF(Inskrivning!$R149:$V149,19)</f>
        <v>0</v>
      </c>
      <c r="G147" s="4">
        <f>COUNTIF(Inskrivning!$L149:$P149,31)+COUNTIF(Inskrivning!$R149:$V149,31)</f>
        <v>0</v>
      </c>
      <c r="H147" s="4">
        <f>COUNTIF(Inskrivning!$L149:$P149,32)+COUNTIF(Inskrivning!$R149:$V149,32)</f>
        <v>0</v>
      </c>
      <c r="I147" s="4">
        <f>COUNTIF(Inskrivning!$L149:$P149,35)+COUNTIF(Inskrivning!$R149:$V149,35)</f>
        <v>0</v>
      </c>
      <c r="J147" s="4">
        <f>COUNTIF(Inskrivning!$L149:$P149,36)+COUNTIF(Inskrivning!$R149:$V149,36)</f>
        <v>0</v>
      </c>
      <c r="K147" s="4">
        <f>COUNTIF(Inskrivning!$L149:$P149,44)+COUNTIF(Inskrivning!$R149:$V149,44)</f>
        <v>0</v>
      </c>
      <c r="L147" s="4">
        <f>COUNTIF(Inskrivning!$L149:$P149,48)+COUNTIF(Inskrivning!$R149:$V149,48)</f>
        <v>0</v>
      </c>
      <c r="M147" s="4">
        <f>COUNTIF(Inskrivning!$L149:$P149,49)+COUNTIF(Inskrivning!$R149:$V149,49)</f>
        <v>0</v>
      </c>
      <c r="N147" s="4">
        <f>COUNTIF(Inskrivning!$L149:$P149,53)+COUNTIF(Inskrivning!$R149:$V149,53)</f>
        <v>0</v>
      </c>
      <c r="O147" s="4">
        <f>COUNTIF(Inskrivning!$L149:$P149,57)+COUNTIF(Inskrivning!$R149:$V149,57)</f>
        <v>0</v>
      </c>
      <c r="P147" s="4">
        <f>COUNTIF(Inskrivning!$L149:$P149,61)+COUNTIF(Inskrivning!$R149:$V149,61)</f>
        <v>0</v>
      </c>
      <c r="Q147" s="4">
        <f>COUNTIF(Inskrivning!$L149:$P149,66)+COUNTIF(Inskrivning!$R149:$V149,66)</f>
        <v>0</v>
      </c>
      <c r="R147" s="4">
        <f>COUNTIF(Inskrivning!$L149:$P149,70)+COUNTIF(Inskrivning!$R149:$V149,70)</f>
        <v>0</v>
      </c>
      <c r="S147" s="4">
        <f>COUNTIF(Inskrivning!$L149:$P149,74)+COUNTIF(Inskrivning!$R149:$V149,74)</f>
        <v>0</v>
      </c>
      <c r="T147" s="4">
        <f>COUNTIF(Inskrivning!$L149:$P149,83)+COUNTIF(Inskrivning!$R149:$V149,83)</f>
        <v>0</v>
      </c>
      <c r="U147" s="4">
        <f>COUNTIF(Inskrivning!$L149:$P149,87)+COUNTIF(Inskrivning!$R149:$V149,87)</f>
        <v>0</v>
      </c>
      <c r="V147" s="4">
        <f>COUNTIF(Inskrivning!$L149:$P149,100)+COUNTIF(Inskrivning!$R149:$V149,100)</f>
        <v>0</v>
      </c>
      <c r="W147" s="4">
        <f>SUM(Inskrivning!Y149)</f>
        <v>0</v>
      </c>
    </row>
    <row r="148" spans="1:23" ht="15" x14ac:dyDescent="0.25">
      <c r="A148" s="53" t="str">
        <f>Inskrivning!J150</f>
        <v/>
      </c>
      <c r="B148" s="35" t="str">
        <f>Inskrivning!K150</f>
        <v/>
      </c>
      <c r="C148" s="16">
        <f t="shared" si="4"/>
        <v>0</v>
      </c>
      <c r="E148" s="4">
        <f>COUNTIF(Inskrivning!$L150:$P150,15)+COUNTIF(Inskrivning!$R150:$V150,15)</f>
        <v>0</v>
      </c>
      <c r="F148" s="4">
        <f>COUNTIF(Inskrivning!$L150:$P150,19)+COUNTIF(Inskrivning!$R150:$V150,19)</f>
        <v>0</v>
      </c>
      <c r="G148" s="4">
        <f>COUNTIF(Inskrivning!$L150:$P150,31)+COUNTIF(Inskrivning!$R150:$V150,31)</f>
        <v>0</v>
      </c>
      <c r="H148" s="4">
        <f>COUNTIF(Inskrivning!$L150:$P150,32)+COUNTIF(Inskrivning!$R150:$V150,32)</f>
        <v>0</v>
      </c>
      <c r="I148" s="4">
        <f>COUNTIF(Inskrivning!$L150:$P150,35)+COUNTIF(Inskrivning!$R150:$V150,35)</f>
        <v>0</v>
      </c>
      <c r="J148" s="4">
        <f>COUNTIF(Inskrivning!$L150:$P150,36)+COUNTIF(Inskrivning!$R150:$V150,36)</f>
        <v>0</v>
      </c>
      <c r="K148" s="4">
        <f>COUNTIF(Inskrivning!$L150:$P150,44)+COUNTIF(Inskrivning!$R150:$V150,44)</f>
        <v>0</v>
      </c>
      <c r="L148" s="4">
        <f>COUNTIF(Inskrivning!$L150:$P150,48)+COUNTIF(Inskrivning!$R150:$V150,48)</f>
        <v>0</v>
      </c>
      <c r="M148" s="4">
        <f>COUNTIF(Inskrivning!$L150:$P150,49)+COUNTIF(Inskrivning!$R150:$V150,49)</f>
        <v>0</v>
      </c>
      <c r="N148" s="4">
        <f>COUNTIF(Inskrivning!$L150:$P150,53)+COUNTIF(Inskrivning!$R150:$V150,53)</f>
        <v>0</v>
      </c>
      <c r="O148" s="4">
        <f>COUNTIF(Inskrivning!$L150:$P150,57)+COUNTIF(Inskrivning!$R150:$V150,57)</f>
        <v>0</v>
      </c>
      <c r="P148" s="4">
        <f>COUNTIF(Inskrivning!$L150:$P150,61)+COUNTIF(Inskrivning!$R150:$V150,61)</f>
        <v>0</v>
      </c>
      <c r="Q148" s="4">
        <f>COUNTIF(Inskrivning!$L150:$P150,66)+COUNTIF(Inskrivning!$R150:$V150,66)</f>
        <v>0</v>
      </c>
      <c r="R148" s="4">
        <f>COUNTIF(Inskrivning!$L150:$P150,70)+COUNTIF(Inskrivning!$R150:$V150,70)</f>
        <v>0</v>
      </c>
      <c r="S148" s="4">
        <f>COUNTIF(Inskrivning!$L150:$P150,74)+COUNTIF(Inskrivning!$R150:$V150,74)</f>
        <v>0</v>
      </c>
      <c r="T148" s="4">
        <f>COUNTIF(Inskrivning!$L150:$P150,83)+COUNTIF(Inskrivning!$R150:$V150,83)</f>
        <v>0</v>
      </c>
      <c r="U148" s="4">
        <f>COUNTIF(Inskrivning!$L150:$P150,87)+COUNTIF(Inskrivning!$R150:$V150,87)</f>
        <v>0</v>
      </c>
      <c r="V148" s="4">
        <f>COUNTIF(Inskrivning!$L150:$P150,100)+COUNTIF(Inskrivning!$R150:$V150,100)</f>
        <v>0</v>
      </c>
      <c r="W148" s="4">
        <f>SUM(Inskrivning!Y150)</f>
        <v>0</v>
      </c>
    </row>
    <row r="149" spans="1:23" ht="15" x14ac:dyDescent="0.25">
      <c r="A149" s="53" t="str">
        <f>Inskrivning!J152</f>
        <v/>
      </c>
      <c r="B149" s="35" t="str">
        <f>Inskrivning!K152</f>
        <v/>
      </c>
      <c r="C149" s="16">
        <f t="shared" si="4"/>
        <v>0</v>
      </c>
      <c r="E149" s="4">
        <f>COUNTIF(Inskrivning!$L152:$P152,15)+COUNTIF(Inskrivning!$R152:$V152,15)</f>
        <v>0</v>
      </c>
      <c r="F149" s="4">
        <f>COUNTIF(Inskrivning!$L152:$P152,19)+COUNTIF(Inskrivning!$R152:$V152,19)</f>
        <v>0</v>
      </c>
      <c r="G149" s="4">
        <f>COUNTIF(Inskrivning!$L152:$P152,31)+COUNTIF(Inskrivning!$R152:$V152,31)</f>
        <v>0</v>
      </c>
      <c r="H149" s="4">
        <f>COUNTIF(Inskrivning!$L152:$P152,32)+COUNTIF(Inskrivning!$R152:$V152,32)</f>
        <v>0</v>
      </c>
      <c r="I149" s="4">
        <f>COUNTIF(Inskrivning!$L152:$P152,35)+COUNTIF(Inskrivning!$R152:$V152,35)</f>
        <v>0</v>
      </c>
      <c r="J149" s="4">
        <f>COUNTIF(Inskrivning!$L152:$P152,36)+COUNTIF(Inskrivning!$R152:$V152,36)</f>
        <v>0</v>
      </c>
      <c r="K149" s="4">
        <f>COUNTIF(Inskrivning!$L152:$P152,44)+COUNTIF(Inskrivning!$R152:$V152,44)</f>
        <v>0</v>
      </c>
      <c r="L149" s="4">
        <f>COUNTIF(Inskrivning!$L152:$P152,48)+COUNTIF(Inskrivning!$R152:$V152,48)</f>
        <v>0</v>
      </c>
      <c r="M149" s="4">
        <f>COUNTIF(Inskrivning!$L152:$P152,49)+COUNTIF(Inskrivning!$R152:$V152,49)</f>
        <v>0</v>
      </c>
      <c r="N149" s="4">
        <f>COUNTIF(Inskrivning!$L152:$P152,53)+COUNTIF(Inskrivning!$R152:$V152,53)</f>
        <v>0</v>
      </c>
      <c r="O149" s="4">
        <f>COUNTIF(Inskrivning!$L152:$P152,57)+COUNTIF(Inskrivning!$R152:$V152,57)</f>
        <v>0</v>
      </c>
      <c r="P149" s="4">
        <f>COUNTIF(Inskrivning!$L152:$P152,61)+COUNTIF(Inskrivning!$R152:$V152,61)</f>
        <v>0</v>
      </c>
      <c r="Q149" s="4">
        <f>COUNTIF(Inskrivning!$L152:$P152,66)+COUNTIF(Inskrivning!$R152:$V152,66)</f>
        <v>0</v>
      </c>
      <c r="R149" s="4">
        <f>COUNTIF(Inskrivning!$L152:$P152,70)+COUNTIF(Inskrivning!$R152:$V152,70)</f>
        <v>0</v>
      </c>
      <c r="S149" s="4">
        <f>COUNTIF(Inskrivning!$L152:$P152,74)+COUNTIF(Inskrivning!$R152:$V152,74)</f>
        <v>0</v>
      </c>
      <c r="T149" s="4">
        <f>COUNTIF(Inskrivning!$L152:$P152,83)+COUNTIF(Inskrivning!$R152:$V152,83)</f>
        <v>0</v>
      </c>
      <c r="U149" s="4">
        <f>COUNTIF(Inskrivning!$L152:$P152,87)+COUNTIF(Inskrivning!$R152:$V152,87)</f>
        <v>0</v>
      </c>
      <c r="V149" s="4">
        <f>COUNTIF(Inskrivning!$L152:$P152,100)+COUNTIF(Inskrivning!$R152:$V152,100)</f>
        <v>0</v>
      </c>
      <c r="W149" s="4">
        <f>SUM(Inskrivning!Y152)</f>
        <v>0</v>
      </c>
    </row>
    <row r="150" spans="1:23" ht="15" x14ac:dyDescent="0.25">
      <c r="A150" s="53" t="str">
        <f>Inskrivning!J153</f>
        <v/>
      </c>
      <c r="B150" s="35" t="str">
        <f>Inskrivning!K153</f>
        <v/>
      </c>
      <c r="C150" s="16">
        <f t="shared" si="4"/>
        <v>0</v>
      </c>
      <c r="E150" s="4">
        <f>COUNTIF(Inskrivning!$L153:$P153,15)+COUNTIF(Inskrivning!$R153:$V153,15)</f>
        <v>0</v>
      </c>
      <c r="F150" s="4">
        <f>COUNTIF(Inskrivning!$L153:$P153,19)+COUNTIF(Inskrivning!$R153:$V153,19)</f>
        <v>0</v>
      </c>
      <c r="G150" s="4">
        <f>COUNTIF(Inskrivning!$L153:$P153,31)+COUNTIF(Inskrivning!$R153:$V153,31)</f>
        <v>0</v>
      </c>
      <c r="H150" s="4">
        <f>COUNTIF(Inskrivning!$L153:$P153,32)+COUNTIF(Inskrivning!$R153:$V153,32)</f>
        <v>0</v>
      </c>
      <c r="I150" s="4">
        <f>COUNTIF(Inskrivning!$L153:$P153,35)+COUNTIF(Inskrivning!$R153:$V153,35)</f>
        <v>0</v>
      </c>
      <c r="J150" s="4">
        <f>COUNTIF(Inskrivning!$L153:$P153,36)+COUNTIF(Inskrivning!$R153:$V153,36)</f>
        <v>0</v>
      </c>
      <c r="K150" s="4">
        <f>COUNTIF(Inskrivning!$L153:$P153,44)+COUNTIF(Inskrivning!$R153:$V153,44)</f>
        <v>0</v>
      </c>
      <c r="L150" s="4">
        <f>COUNTIF(Inskrivning!$L153:$P153,48)+COUNTIF(Inskrivning!$R153:$V153,48)</f>
        <v>0</v>
      </c>
      <c r="M150" s="4">
        <f>COUNTIF(Inskrivning!$L153:$P153,49)+COUNTIF(Inskrivning!$R153:$V153,49)</f>
        <v>0</v>
      </c>
      <c r="N150" s="4">
        <f>COUNTIF(Inskrivning!$L153:$P153,53)+COUNTIF(Inskrivning!$R153:$V153,53)</f>
        <v>0</v>
      </c>
      <c r="O150" s="4">
        <f>COUNTIF(Inskrivning!$L153:$P153,57)+COUNTIF(Inskrivning!$R153:$V153,57)</f>
        <v>0</v>
      </c>
      <c r="P150" s="4">
        <f>COUNTIF(Inskrivning!$L153:$P153,61)+COUNTIF(Inskrivning!$R153:$V153,61)</f>
        <v>0</v>
      </c>
      <c r="Q150" s="4">
        <f>COUNTIF(Inskrivning!$L153:$P153,66)+COUNTIF(Inskrivning!$R153:$V153,66)</f>
        <v>0</v>
      </c>
      <c r="R150" s="4">
        <f>COUNTIF(Inskrivning!$L153:$P153,70)+COUNTIF(Inskrivning!$R153:$V153,70)</f>
        <v>0</v>
      </c>
      <c r="S150" s="4">
        <f>COUNTIF(Inskrivning!$L153:$P153,74)+COUNTIF(Inskrivning!$R153:$V153,74)</f>
        <v>0</v>
      </c>
      <c r="T150" s="4">
        <f>COUNTIF(Inskrivning!$L153:$P153,83)+COUNTIF(Inskrivning!$R153:$V153,83)</f>
        <v>0</v>
      </c>
      <c r="U150" s="4">
        <f>COUNTIF(Inskrivning!$L153:$P153,87)+COUNTIF(Inskrivning!$R153:$V153,87)</f>
        <v>0</v>
      </c>
      <c r="V150" s="4">
        <f>COUNTIF(Inskrivning!$L153:$P153,100)+COUNTIF(Inskrivning!$R153:$V153,100)</f>
        <v>0</v>
      </c>
      <c r="W150" s="4">
        <f>SUM(Inskrivning!Y153)</f>
        <v>0</v>
      </c>
    </row>
    <row r="151" spans="1:23" ht="15" x14ac:dyDescent="0.25">
      <c r="A151" s="53" t="str">
        <f>Inskrivning!J154</f>
        <v/>
      </c>
      <c r="B151" s="35" t="str">
        <f>Inskrivning!K154</f>
        <v/>
      </c>
      <c r="C151" s="16">
        <f t="shared" si="4"/>
        <v>0</v>
      </c>
      <c r="E151" s="4">
        <f>COUNTIF(Inskrivning!$L154:$P154,15)+COUNTIF(Inskrivning!$R154:$V154,15)</f>
        <v>0</v>
      </c>
      <c r="F151" s="4">
        <f>COUNTIF(Inskrivning!$L154:$P154,19)+COUNTIF(Inskrivning!$R154:$V154,19)</f>
        <v>0</v>
      </c>
      <c r="G151" s="4">
        <f>COUNTIF(Inskrivning!$L154:$P154,31)+COUNTIF(Inskrivning!$R154:$V154,31)</f>
        <v>0</v>
      </c>
      <c r="H151" s="4">
        <f>COUNTIF(Inskrivning!$L154:$P154,32)+COUNTIF(Inskrivning!$R154:$V154,32)</f>
        <v>0</v>
      </c>
      <c r="I151" s="4">
        <f>COUNTIF(Inskrivning!$L154:$P154,35)+COUNTIF(Inskrivning!$R154:$V154,35)</f>
        <v>0</v>
      </c>
      <c r="J151" s="4">
        <f>COUNTIF(Inskrivning!$L154:$P154,36)+COUNTIF(Inskrivning!$R154:$V154,36)</f>
        <v>0</v>
      </c>
      <c r="K151" s="4">
        <f>COUNTIF(Inskrivning!$L154:$P154,44)+COUNTIF(Inskrivning!$R154:$V154,44)</f>
        <v>0</v>
      </c>
      <c r="L151" s="4">
        <f>COUNTIF(Inskrivning!$L154:$P154,48)+COUNTIF(Inskrivning!$R154:$V154,48)</f>
        <v>0</v>
      </c>
      <c r="M151" s="4">
        <f>COUNTIF(Inskrivning!$L154:$P154,49)+COUNTIF(Inskrivning!$R154:$V154,49)</f>
        <v>0</v>
      </c>
      <c r="N151" s="4">
        <f>COUNTIF(Inskrivning!$L154:$P154,53)+COUNTIF(Inskrivning!$R154:$V154,53)</f>
        <v>0</v>
      </c>
      <c r="O151" s="4">
        <f>COUNTIF(Inskrivning!$L154:$P154,57)+COUNTIF(Inskrivning!$R154:$V154,57)</f>
        <v>0</v>
      </c>
      <c r="P151" s="4">
        <f>COUNTIF(Inskrivning!$L154:$P154,61)+COUNTIF(Inskrivning!$R154:$V154,61)</f>
        <v>0</v>
      </c>
      <c r="Q151" s="4">
        <f>COUNTIF(Inskrivning!$L154:$P154,66)+COUNTIF(Inskrivning!$R154:$V154,66)</f>
        <v>0</v>
      </c>
      <c r="R151" s="4">
        <f>COUNTIF(Inskrivning!$L154:$P154,70)+COUNTIF(Inskrivning!$R154:$V154,70)</f>
        <v>0</v>
      </c>
      <c r="S151" s="4">
        <f>COUNTIF(Inskrivning!$L154:$P154,74)+COUNTIF(Inskrivning!$R154:$V154,74)</f>
        <v>0</v>
      </c>
      <c r="T151" s="4">
        <f>COUNTIF(Inskrivning!$L154:$P154,83)+COUNTIF(Inskrivning!$R154:$V154,83)</f>
        <v>0</v>
      </c>
      <c r="U151" s="4">
        <f>COUNTIF(Inskrivning!$L154:$P154,87)+COUNTIF(Inskrivning!$R154:$V154,87)</f>
        <v>0</v>
      </c>
      <c r="V151" s="4">
        <f>COUNTIF(Inskrivning!$L154:$P154,100)+COUNTIF(Inskrivning!$R154:$V154,100)</f>
        <v>0</v>
      </c>
      <c r="W151" s="4">
        <f>SUM(Inskrivning!Y154)</f>
        <v>0</v>
      </c>
    </row>
    <row r="152" spans="1:23" ht="15" x14ac:dyDescent="0.25">
      <c r="A152" s="53" t="str">
        <f>Inskrivning!J155</f>
        <v/>
      </c>
      <c r="B152" s="35" t="str">
        <f>Inskrivning!K155</f>
        <v/>
      </c>
      <c r="C152" s="16">
        <f t="shared" si="4"/>
        <v>0</v>
      </c>
      <c r="E152" s="4">
        <f>COUNTIF(Inskrivning!$L155:$P155,15)+COUNTIF(Inskrivning!$R155:$V155,15)</f>
        <v>0</v>
      </c>
      <c r="F152" s="4">
        <f>COUNTIF(Inskrivning!$L155:$P155,19)+COUNTIF(Inskrivning!$R155:$V155,19)</f>
        <v>0</v>
      </c>
      <c r="G152" s="4">
        <f>COUNTIF(Inskrivning!$L155:$P155,31)+COUNTIF(Inskrivning!$R155:$V155,31)</f>
        <v>0</v>
      </c>
      <c r="H152" s="4">
        <f>COUNTIF(Inskrivning!$L155:$P155,32)+COUNTIF(Inskrivning!$R155:$V155,32)</f>
        <v>0</v>
      </c>
      <c r="I152" s="4">
        <f>COUNTIF(Inskrivning!$L155:$P155,35)+COUNTIF(Inskrivning!$R155:$V155,35)</f>
        <v>0</v>
      </c>
      <c r="J152" s="4">
        <f>COUNTIF(Inskrivning!$L155:$P155,36)+COUNTIF(Inskrivning!$R155:$V155,36)</f>
        <v>0</v>
      </c>
      <c r="K152" s="4">
        <f>COUNTIF(Inskrivning!$L155:$P155,44)+COUNTIF(Inskrivning!$R155:$V155,44)</f>
        <v>0</v>
      </c>
      <c r="L152" s="4">
        <f>COUNTIF(Inskrivning!$L155:$P155,48)+COUNTIF(Inskrivning!$R155:$V155,48)</f>
        <v>0</v>
      </c>
      <c r="M152" s="4">
        <f>COUNTIF(Inskrivning!$L155:$P155,49)+COUNTIF(Inskrivning!$R155:$V155,49)</f>
        <v>0</v>
      </c>
      <c r="N152" s="4">
        <f>COUNTIF(Inskrivning!$L155:$P155,53)+COUNTIF(Inskrivning!$R155:$V155,53)</f>
        <v>0</v>
      </c>
      <c r="O152" s="4">
        <f>COUNTIF(Inskrivning!$L155:$P155,57)+COUNTIF(Inskrivning!$R155:$V155,57)</f>
        <v>0</v>
      </c>
      <c r="P152" s="4">
        <f>COUNTIF(Inskrivning!$L155:$P155,61)+COUNTIF(Inskrivning!$R155:$V155,61)</f>
        <v>0</v>
      </c>
      <c r="Q152" s="4">
        <f>COUNTIF(Inskrivning!$L155:$P155,66)+COUNTIF(Inskrivning!$R155:$V155,66)</f>
        <v>0</v>
      </c>
      <c r="R152" s="4">
        <f>COUNTIF(Inskrivning!$L155:$P155,70)+COUNTIF(Inskrivning!$R155:$V155,70)</f>
        <v>0</v>
      </c>
      <c r="S152" s="4">
        <f>COUNTIF(Inskrivning!$L155:$P155,74)+COUNTIF(Inskrivning!$R155:$V155,74)</f>
        <v>0</v>
      </c>
      <c r="T152" s="4">
        <f>COUNTIF(Inskrivning!$L155:$P155,83)+COUNTIF(Inskrivning!$R155:$V155,83)</f>
        <v>0</v>
      </c>
      <c r="U152" s="4">
        <f>COUNTIF(Inskrivning!$L155:$P155,87)+COUNTIF(Inskrivning!$R155:$V155,87)</f>
        <v>0</v>
      </c>
      <c r="V152" s="4">
        <f>COUNTIF(Inskrivning!$L155:$P155,100)+COUNTIF(Inskrivning!$R155:$V155,100)</f>
        <v>0</v>
      </c>
      <c r="W152" s="4">
        <f>SUM(Inskrivning!Y155)</f>
        <v>0</v>
      </c>
    </row>
    <row r="153" spans="1:23" ht="15" x14ac:dyDescent="0.25">
      <c r="A153" s="53" t="str">
        <f>Inskrivning!J156</f>
        <v/>
      </c>
      <c r="B153" s="35" t="str">
        <f>Inskrivning!K156</f>
        <v/>
      </c>
      <c r="C153" s="16">
        <f t="shared" si="4"/>
        <v>0</v>
      </c>
      <c r="E153" s="4">
        <f>COUNTIF(Inskrivning!$L156:$P156,15)+COUNTIF(Inskrivning!$R156:$V156,15)</f>
        <v>0</v>
      </c>
      <c r="F153" s="4">
        <f>COUNTIF(Inskrivning!$L156:$P156,19)+COUNTIF(Inskrivning!$R156:$V156,19)</f>
        <v>0</v>
      </c>
      <c r="G153" s="4">
        <f>COUNTIF(Inskrivning!$L156:$P156,31)+COUNTIF(Inskrivning!$R156:$V156,31)</f>
        <v>0</v>
      </c>
      <c r="H153" s="4">
        <f>COUNTIF(Inskrivning!$L156:$P156,32)+COUNTIF(Inskrivning!$R156:$V156,32)</f>
        <v>0</v>
      </c>
      <c r="I153" s="4">
        <f>COUNTIF(Inskrivning!$L156:$P156,35)+COUNTIF(Inskrivning!$R156:$V156,35)</f>
        <v>0</v>
      </c>
      <c r="J153" s="4">
        <f>COUNTIF(Inskrivning!$L156:$P156,36)+COUNTIF(Inskrivning!$R156:$V156,36)</f>
        <v>0</v>
      </c>
      <c r="K153" s="4">
        <f>COUNTIF(Inskrivning!$L156:$P156,44)+COUNTIF(Inskrivning!$R156:$V156,44)</f>
        <v>0</v>
      </c>
      <c r="L153" s="4">
        <f>COUNTIF(Inskrivning!$L156:$P156,48)+COUNTIF(Inskrivning!$R156:$V156,48)</f>
        <v>0</v>
      </c>
      <c r="M153" s="4">
        <f>COUNTIF(Inskrivning!$L156:$P156,49)+COUNTIF(Inskrivning!$R156:$V156,49)</f>
        <v>0</v>
      </c>
      <c r="N153" s="4">
        <f>COUNTIF(Inskrivning!$L156:$P156,53)+COUNTIF(Inskrivning!$R156:$V156,53)</f>
        <v>0</v>
      </c>
      <c r="O153" s="4">
        <f>COUNTIF(Inskrivning!$L156:$P156,57)+COUNTIF(Inskrivning!$R156:$V156,57)</f>
        <v>0</v>
      </c>
      <c r="P153" s="4">
        <f>COUNTIF(Inskrivning!$L156:$P156,61)+COUNTIF(Inskrivning!$R156:$V156,61)</f>
        <v>0</v>
      </c>
      <c r="Q153" s="4">
        <f>COUNTIF(Inskrivning!$L156:$P156,66)+COUNTIF(Inskrivning!$R156:$V156,66)</f>
        <v>0</v>
      </c>
      <c r="R153" s="4">
        <f>COUNTIF(Inskrivning!$L156:$P156,70)+COUNTIF(Inskrivning!$R156:$V156,70)</f>
        <v>0</v>
      </c>
      <c r="S153" s="4">
        <f>COUNTIF(Inskrivning!$L156:$P156,74)+COUNTIF(Inskrivning!$R156:$V156,74)</f>
        <v>0</v>
      </c>
      <c r="T153" s="4">
        <f>COUNTIF(Inskrivning!$L156:$P156,83)+COUNTIF(Inskrivning!$R156:$V156,83)</f>
        <v>0</v>
      </c>
      <c r="U153" s="4">
        <f>COUNTIF(Inskrivning!$L156:$P156,87)+COUNTIF(Inskrivning!$R156:$V156,87)</f>
        <v>0</v>
      </c>
      <c r="V153" s="4">
        <f>COUNTIF(Inskrivning!$L156:$P156,100)+COUNTIF(Inskrivning!$R156:$V156,100)</f>
        <v>0</v>
      </c>
      <c r="W153" s="4">
        <f>SUM(Inskrivning!Y156)</f>
        <v>0</v>
      </c>
    </row>
    <row r="154" spans="1:23" ht="15" x14ac:dyDescent="0.25">
      <c r="A154" s="53" t="str">
        <f>Inskrivning!J157</f>
        <v/>
      </c>
      <c r="B154" s="35" t="str">
        <f>Inskrivning!K157</f>
        <v/>
      </c>
      <c r="C154" s="16">
        <f t="shared" si="4"/>
        <v>0</v>
      </c>
      <c r="E154" s="4">
        <f>COUNTIF(Inskrivning!$L157:$P157,15)+COUNTIF(Inskrivning!$R157:$V157,15)</f>
        <v>0</v>
      </c>
      <c r="F154" s="4">
        <f>COUNTIF(Inskrivning!$L157:$P157,19)+COUNTIF(Inskrivning!$R157:$V157,19)</f>
        <v>0</v>
      </c>
      <c r="G154" s="4">
        <f>COUNTIF(Inskrivning!$L157:$P157,31)+COUNTIF(Inskrivning!$R157:$V157,31)</f>
        <v>0</v>
      </c>
      <c r="H154" s="4">
        <f>COUNTIF(Inskrivning!$L157:$P157,32)+COUNTIF(Inskrivning!$R157:$V157,32)</f>
        <v>0</v>
      </c>
      <c r="I154" s="4">
        <f>COUNTIF(Inskrivning!$L157:$P157,35)+COUNTIF(Inskrivning!$R157:$V157,35)</f>
        <v>0</v>
      </c>
      <c r="J154" s="4">
        <f>COUNTIF(Inskrivning!$L157:$P157,36)+COUNTIF(Inskrivning!$R157:$V157,36)</f>
        <v>0</v>
      </c>
      <c r="K154" s="4">
        <f>COUNTIF(Inskrivning!$L157:$P157,44)+COUNTIF(Inskrivning!$R157:$V157,44)</f>
        <v>0</v>
      </c>
      <c r="L154" s="4">
        <f>COUNTIF(Inskrivning!$L157:$P157,48)+COUNTIF(Inskrivning!$R157:$V157,48)</f>
        <v>0</v>
      </c>
      <c r="M154" s="4">
        <f>COUNTIF(Inskrivning!$L157:$P157,49)+COUNTIF(Inskrivning!$R157:$V157,49)</f>
        <v>0</v>
      </c>
      <c r="N154" s="4">
        <f>COUNTIF(Inskrivning!$L157:$P157,53)+COUNTIF(Inskrivning!$R157:$V157,53)</f>
        <v>0</v>
      </c>
      <c r="O154" s="4">
        <f>COUNTIF(Inskrivning!$L157:$P157,57)+COUNTIF(Inskrivning!$R157:$V157,57)</f>
        <v>0</v>
      </c>
      <c r="P154" s="4">
        <f>COUNTIF(Inskrivning!$L157:$P157,61)+COUNTIF(Inskrivning!$R157:$V157,61)</f>
        <v>0</v>
      </c>
      <c r="Q154" s="4">
        <f>COUNTIF(Inskrivning!$L157:$P157,66)+COUNTIF(Inskrivning!$R157:$V157,66)</f>
        <v>0</v>
      </c>
      <c r="R154" s="4">
        <f>COUNTIF(Inskrivning!$L157:$P157,70)+COUNTIF(Inskrivning!$R157:$V157,70)</f>
        <v>0</v>
      </c>
      <c r="S154" s="4">
        <f>COUNTIF(Inskrivning!$L157:$P157,74)+COUNTIF(Inskrivning!$R157:$V157,74)</f>
        <v>0</v>
      </c>
      <c r="T154" s="4">
        <f>COUNTIF(Inskrivning!$L157:$P157,83)+COUNTIF(Inskrivning!$R157:$V157,83)</f>
        <v>0</v>
      </c>
      <c r="U154" s="4">
        <f>COUNTIF(Inskrivning!$L157:$P157,87)+COUNTIF(Inskrivning!$R157:$V157,87)</f>
        <v>0</v>
      </c>
      <c r="V154" s="4">
        <f>COUNTIF(Inskrivning!$L157:$P157,100)+COUNTIF(Inskrivning!$R157:$V157,100)</f>
        <v>0</v>
      </c>
      <c r="W154" s="4">
        <f>SUM(Inskrivning!Y157)</f>
        <v>0</v>
      </c>
    </row>
    <row r="155" spans="1:23" ht="15" x14ac:dyDescent="0.25">
      <c r="A155" s="53" t="str">
        <f>Inskrivning!J158</f>
        <v/>
      </c>
      <c r="B155" s="35" t="str">
        <f>Inskrivning!K158</f>
        <v/>
      </c>
      <c r="C155" s="16">
        <f t="shared" si="4"/>
        <v>0</v>
      </c>
      <c r="E155" s="4">
        <f>COUNTIF(Inskrivning!$L158:$P158,15)+COUNTIF(Inskrivning!$R158:$V158,15)</f>
        <v>0</v>
      </c>
      <c r="F155" s="4">
        <f>COUNTIF(Inskrivning!$L158:$P158,19)+COUNTIF(Inskrivning!$R158:$V158,19)</f>
        <v>0</v>
      </c>
      <c r="G155" s="4">
        <f>COUNTIF(Inskrivning!$L158:$P158,31)+COUNTIF(Inskrivning!$R158:$V158,31)</f>
        <v>0</v>
      </c>
      <c r="H155" s="4">
        <f>COUNTIF(Inskrivning!$L158:$P158,32)+COUNTIF(Inskrivning!$R158:$V158,32)</f>
        <v>0</v>
      </c>
      <c r="I155" s="4">
        <f>COUNTIF(Inskrivning!$L158:$P158,35)+COUNTIF(Inskrivning!$R158:$V158,35)</f>
        <v>0</v>
      </c>
      <c r="J155" s="4">
        <f>COUNTIF(Inskrivning!$L158:$P158,36)+COUNTIF(Inskrivning!$R158:$V158,36)</f>
        <v>0</v>
      </c>
      <c r="K155" s="4">
        <f>COUNTIF(Inskrivning!$L158:$P158,44)+COUNTIF(Inskrivning!$R158:$V158,44)</f>
        <v>0</v>
      </c>
      <c r="L155" s="4">
        <f>COUNTIF(Inskrivning!$L158:$P158,48)+COUNTIF(Inskrivning!$R158:$V158,48)</f>
        <v>0</v>
      </c>
      <c r="M155" s="4">
        <f>COUNTIF(Inskrivning!$L158:$P158,49)+COUNTIF(Inskrivning!$R158:$V158,49)</f>
        <v>0</v>
      </c>
      <c r="N155" s="4">
        <f>COUNTIF(Inskrivning!$L158:$P158,53)+COUNTIF(Inskrivning!$R158:$V158,53)</f>
        <v>0</v>
      </c>
      <c r="O155" s="4">
        <f>COUNTIF(Inskrivning!$L158:$P158,57)+COUNTIF(Inskrivning!$R158:$V158,57)</f>
        <v>0</v>
      </c>
      <c r="P155" s="4">
        <f>COUNTIF(Inskrivning!$L158:$P158,61)+COUNTIF(Inskrivning!$R158:$V158,61)</f>
        <v>0</v>
      </c>
      <c r="Q155" s="4">
        <f>COUNTIF(Inskrivning!$L158:$P158,66)+COUNTIF(Inskrivning!$R158:$V158,66)</f>
        <v>0</v>
      </c>
      <c r="R155" s="4">
        <f>COUNTIF(Inskrivning!$L158:$P158,70)+COUNTIF(Inskrivning!$R158:$V158,70)</f>
        <v>0</v>
      </c>
      <c r="S155" s="4">
        <f>COUNTIF(Inskrivning!$L158:$P158,74)+COUNTIF(Inskrivning!$R158:$V158,74)</f>
        <v>0</v>
      </c>
      <c r="T155" s="4">
        <f>COUNTIF(Inskrivning!$L158:$P158,83)+COUNTIF(Inskrivning!$R158:$V158,83)</f>
        <v>0</v>
      </c>
      <c r="U155" s="4">
        <f>COUNTIF(Inskrivning!$L158:$P158,87)+COUNTIF(Inskrivning!$R158:$V158,87)</f>
        <v>0</v>
      </c>
      <c r="V155" s="4">
        <f>COUNTIF(Inskrivning!$L158:$P158,100)+COUNTIF(Inskrivning!$R158:$V158,100)</f>
        <v>0</v>
      </c>
      <c r="W155" s="4">
        <f>SUM(Inskrivning!Y158)</f>
        <v>0</v>
      </c>
    </row>
    <row r="156" spans="1:23" ht="15" x14ac:dyDescent="0.25">
      <c r="A156" s="53" t="str">
        <f>Inskrivning!J159</f>
        <v/>
      </c>
      <c r="B156" s="35" t="str">
        <f>Inskrivning!K159</f>
        <v/>
      </c>
      <c r="C156" s="16">
        <f t="shared" si="4"/>
        <v>0</v>
      </c>
      <c r="E156" s="4">
        <f>COUNTIF(Inskrivning!$L159:$P159,15)+COUNTIF(Inskrivning!$R159:$V159,15)</f>
        <v>0</v>
      </c>
      <c r="F156" s="4">
        <f>COUNTIF(Inskrivning!$L159:$P159,19)+COUNTIF(Inskrivning!$R159:$V159,19)</f>
        <v>0</v>
      </c>
      <c r="G156" s="4">
        <f>COUNTIF(Inskrivning!$L159:$P159,31)+COUNTIF(Inskrivning!$R159:$V159,31)</f>
        <v>0</v>
      </c>
      <c r="H156" s="4">
        <f>COUNTIF(Inskrivning!$L159:$P159,32)+COUNTIF(Inskrivning!$R159:$V159,32)</f>
        <v>0</v>
      </c>
      <c r="I156" s="4">
        <f>COUNTIF(Inskrivning!$L159:$P159,35)+COUNTIF(Inskrivning!$R159:$V159,35)</f>
        <v>0</v>
      </c>
      <c r="J156" s="4">
        <f>COUNTIF(Inskrivning!$L159:$P159,36)+COUNTIF(Inskrivning!$R159:$V159,36)</f>
        <v>0</v>
      </c>
      <c r="K156" s="4">
        <f>COUNTIF(Inskrivning!$L159:$P159,44)+COUNTIF(Inskrivning!$R159:$V159,44)</f>
        <v>0</v>
      </c>
      <c r="L156" s="4">
        <f>COUNTIF(Inskrivning!$L159:$P159,48)+COUNTIF(Inskrivning!$R159:$V159,48)</f>
        <v>0</v>
      </c>
      <c r="M156" s="4">
        <f>COUNTIF(Inskrivning!$L159:$P159,49)+COUNTIF(Inskrivning!$R159:$V159,49)</f>
        <v>0</v>
      </c>
      <c r="N156" s="4">
        <f>COUNTIF(Inskrivning!$L159:$P159,53)+COUNTIF(Inskrivning!$R159:$V159,53)</f>
        <v>0</v>
      </c>
      <c r="O156" s="4">
        <f>COUNTIF(Inskrivning!$L159:$P159,57)+COUNTIF(Inskrivning!$R159:$V159,57)</f>
        <v>0</v>
      </c>
      <c r="P156" s="4">
        <f>COUNTIF(Inskrivning!$L159:$P159,61)+COUNTIF(Inskrivning!$R159:$V159,61)</f>
        <v>0</v>
      </c>
      <c r="Q156" s="4">
        <f>COUNTIF(Inskrivning!$L159:$P159,66)+COUNTIF(Inskrivning!$R159:$V159,66)</f>
        <v>0</v>
      </c>
      <c r="R156" s="4">
        <f>COUNTIF(Inskrivning!$L159:$P159,70)+COUNTIF(Inskrivning!$R159:$V159,70)</f>
        <v>0</v>
      </c>
      <c r="S156" s="4">
        <f>COUNTIF(Inskrivning!$L159:$P159,74)+COUNTIF(Inskrivning!$R159:$V159,74)</f>
        <v>0</v>
      </c>
      <c r="T156" s="4">
        <f>COUNTIF(Inskrivning!$L159:$P159,83)+COUNTIF(Inskrivning!$R159:$V159,83)</f>
        <v>0</v>
      </c>
      <c r="U156" s="4">
        <f>COUNTIF(Inskrivning!$L159:$P159,87)+COUNTIF(Inskrivning!$R159:$V159,87)</f>
        <v>0</v>
      </c>
      <c r="V156" s="4">
        <f>COUNTIF(Inskrivning!$L159:$P159,100)+COUNTIF(Inskrivning!$R159:$V159,100)</f>
        <v>0</v>
      </c>
      <c r="W156" s="4">
        <f>SUM(Inskrivning!Y159)</f>
        <v>0</v>
      </c>
    </row>
    <row r="157" spans="1:23" ht="15" x14ac:dyDescent="0.25">
      <c r="A157" s="53" t="str">
        <f>Inskrivning!J160</f>
        <v/>
      </c>
      <c r="B157" s="35" t="str">
        <f>Inskrivning!K160</f>
        <v/>
      </c>
      <c r="C157" s="16">
        <f t="shared" si="4"/>
        <v>0</v>
      </c>
      <c r="E157" s="4">
        <f>COUNTIF(Inskrivning!$L160:$P160,15)+COUNTIF(Inskrivning!$R160:$V160,15)</f>
        <v>0</v>
      </c>
      <c r="F157" s="4">
        <f>COUNTIF(Inskrivning!$L160:$P160,19)+COUNTIF(Inskrivning!$R160:$V160,19)</f>
        <v>0</v>
      </c>
      <c r="G157" s="4">
        <f>COUNTIF(Inskrivning!$L160:$P160,31)+COUNTIF(Inskrivning!$R160:$V160,31)</f>
        <v>0</v>
      </c>
      <c r="H157" s="4">
        <f>COUNTIF(Inskrivning!$L160:$P160,32)+COUNTIF(Inskrivning!$R160:$V160,32)</f>
        <v>0</v>
      </c>
      <c r="I157" s="4">
        <f>COUNTIF(Inskrivning!$L160:$P160,35)+COUNTIF(Inskrivning!$R160:$V160,35)</f>
        <v>0</v>
      </c>
      <c r="J157" s="4">
        <f>COUNTIF(Inskrivning!$L160:$P160,36)+COUNTIF(Inskrivning!$R160:$V160,36)</f>
        <v>0</v>
      </c>
      <c r="K157" s="4">
        <f>COUNTIF(Inskrivning!$L160:$P160,44)+COUNTIF(Inskrivning!$R160:$V160,44)</f>
        <v>0</v>
      </c>
      <c r="L157" s="4">
        <f>COUNTIF(Inskrivning!$L160:$P160,48)+COUNTIF(Inskrivning!$R160:$V160,48)</f>
        <v>0</v>
      </c>
      <c r="M157" s="4">
        <f>COUNTIF(Inskrivning!$L160:$P160,49)+COUNTIF(Inskrivning!$R160:$V160,49)</f>
        <v>0</v>
      </c>
      <c r="N157" s="4">
        <f>COUNTIF(Inskrivning!$L160:$P160,53)+COUNTIF(Inskrivning!$R160:$V160,53)</f>
        <v>0</v>
      </c>
      <c r="O157" s="4">
        <f>COUNTIF(Inskrivning!$L160:$P160,57)+COUNTIF(Inskrivning!$R160:$V160,57)</f>
        <v>0</v>
      </c>
      <c r="P157" s="4">
        <f>COUNTIF(Inskrivning!$L160:$P160,61)+COUNTIF(Inskrivning!$R160:$V160,61)</f>
        <v>0</v>
      </c>
      <c r="Q157" s="4">
        <f>COUNTIF(Inskrivning!$L160:$P160,66)+COUNTIF(Inskrivning!$R160:$V160,66)</f>
        <v>0</v>
      </c>
      <c r="R157" s="4">
        <f>COUNTIF(Inskrivning!$L160:$P160,70)+COUNTIF(Inskrivning!$R160:$V160,70)</f>
        <v>0</v>
      </c>
      <c r="S157" s="4">
        <f>COUNTIF(Inskrivning!$L160:$P160,74)+COUNTIF(Inskrivning!$R160:$V160,74)</f>
        <v>0</v>
      </c>
      <c r="T157" s="4">
        <f>COUNTIF(Inskrivning!$L160:$P160,83)+COUNTIF(Inskrivning!$R160:$V160,83)</f>
        <v>0</v>
      </c>
      <c r="U157" s="4">
        <f>COUNTIF(Inskrivning!$L160:$P160,87)+COUNTIF(Inskrivning!$R160:$V160,87)</f>
        <v>0</v>
      </c>
      <c r="V157" s="4">
        <f>COUNTIF(Inskrivning!$L160:$P160,100)+COUNTIF(Inskrivning!$R160:$V160,100)</f>
        <v>0</v>
      </c>
      <c r="W157" s="4">
        <f>SUM(Inskrivning!Y160)</f>
        <v>0</v>
      </c>
    </row>
    <row r="158" spans="1:23" ht="15" x14ac:dyDescent="0.25">
      <c r="A158" s="53" t="str">
        <f>Inskrivning!J161</f>
        <v/>
      </c>
      <c r="B158" s="35" t="str">
        <f>Inskrivning!K161</f>
        <v/>
      </c>
      <c r="C158" s="16">
        <f t="shared" si="4"/>
        <v>0</v>
      </c>
      <c r="E158" s="4">
        <f>COUNTIF(Inskrivning!$L161:$P161,15)+COUNTIF(Inskrivning!$R161:$V161,15)</f>
        <v>0</v>
      </c>
      <c r="F158" s="4">
        <f>COUNTIF(Inskrivning!$L161:$P161,19)+COUNTIF(Inskrivning!$R161:$V161,19)</f>
        <v>0</v>
      </c>
      <c r="G158" s="4">
        <f>COUNTIF(Inskrivning!$L161:$P161,31)+COUNTIF(Inskrivning!$R161:$V161,31)</f>
        <v>0</v>
      </c>
      <c r="H158" s="4">
        <f>COUNTIF(Inskrivning!$L161:$P161,32)+COUNTIF(Inskrivning!$R161:$V161,32)</f>
        <v>0</v>
      </c>
      <c r="I158" s="4">
        <f>COUNTIF(Inskrivning!$L161:$P161,35)+COUNTIF(Inskrivning!$R161:$V161,35)</f>
        <v>0</v>
      </c>
      <c r="J158" s="4">
        <f>COUNTIF(Inskrivning!$L161:$P161,36)+COUNTIF(Inskrivning!$R161:$V161,36)</f>
        <v>0</v>
      </c>
      <c r="K158" s="4">
        <f>COUNTIF(Inskrivning!$L161:$P161,44)+COUNTIF(Inskrivning!$R161:$V161,44)</f>
        <v>0</v>
      </c>
      <c r="L158" s="4">
        <f>COUNTIF(Inskrivning!$L161:$P161,48)+COUNTIF(Inskrivning!$R161:$V161,48)</f>
        <v>0</v>
      </c>
      <c r="M158" s="4">
        <f>COUNTIF(Inskrivning!$L161:$P161,49)+COUNTIF(Inskrivning!$R161:$V161,49)</f>
        <v>0</v>
      </c>
      <c r="N158" s="4">
        <f>COUNTIF(Inskrivning!$L161:$P161,53)+COUNTIF(Inskrivning!$R161:$V161,53)</f>
        <v>0</v>
      </c>
      <c r="O158" s="4">
        <f>COUNTIF(Inskrivning!$L161:$P161,57)+COUNTIF(Inskrivning!$R161:$V161,57)</f>
        <v>0</v>
      </c>
      <c r="P158" s="4">
        <f>COUNTIF(Inskrivning!$L161:$P161,61)+COUNTIF(Inskrivning!$R161:$V161,61)</f>
        <v>0</v>
      </c>
      <c r="Q158" s="4">
        <f>COUNTIF(Inskrivning!$L161:$P161,66)+COUNTIF(Inskrivning!$R161:$V161,66)</f>
        <v>0</v>
      </c>
      <c r="R158" s="4">
        <f>COUNTIF(Inskrivning!$L161:$P161,70)+COUNTIF(Inskrivning!$R161:$V161,70)</f>
        <v>0</v>
      </c>
      <c r="S158" s="4">
        <f>COUNTIF(Inskrivning!$L161:$P161,74)+COUNTIF(Inskrivning!$R161:$V161,74)</f>
        <v>0</v>
      </c>
      <c r="T158" s="4">
        <f>COUNTIF(Inskrivning!$L161:$P161,83)+COUNTIF(Inskrivning!$R161:$V161,83)</f>
        <v>0</v>
      </c>
      <c r="U158" s="4">
        <f>COUNTIF(Inskrivning!$L161:$P161,87)+COUNTIF(Inskrivning!$R161:$V161,87)</f>
        <v>0</v>
      </c>
      <c r="V158" s="4">
        <f>COUNTIF(Inskrivning!$L161:$P161,100)+COUNTIF(Inskrivning!$R161:$V161,100)</f>
        <v>0</v>
      </c>
      <c r="W158" s="4">
        <f>SUM(Inskrivning!Y161)</f>
        <v>0</v>
      </c>
    </row>
    <row r="159" spans="1:23" ht="15" x14ac:dyDescent="0.25">
      <c r="A159" s="53" t="str">
        <f>Inskrivning!J162</f>
        <v/>
      </c>
      <c r="B159" s="35" t="str">
        <f>Inskrivning!K162</f>
        <v/>
      </c>
      <c r="C159" s="16">
        <f t="shared" si="4"/>
        <v>0</v>
      </c>
      <c r="E159" s="4">
        <f>COUNTIF(Inskrivning!$L162:$P162,15)+COUNTIF(Inskrivning!$R162:$V162,15)</f>
        <v>0</v>
      </c>
      <c r="F159" s="4">
        <f>COUNTIF(Inskrivning!$L162:$P162,19)+COUNTIF(Inskrivning!$R162:$V162,19)</f>
        <v>0</v>
      </c>
      <c r="G159" s="4">
        <f>COUNTIF(Inskrivning!$L162:$P162,31)+COUNTIF(Inskrivning!$R162:$V162,31)</f>
        <v>0</v>
      </c>
      <c r="H159" s="4">
        <f>COUNTIF(Inskrivning!$L162:$P162,32)+COUNTIF(Inskrivning!$R162:$V162,32)</f>
        <v>0</v>
      </c>
      <c r="I159" s="4">
        <f>COUNTIF(Inskrivning!$L162:$P162,35)+COUNTIF(Inskrivning!$R162:$V162,35)</f>
        <v>0</v>
      </c>
      <c r="J159" s="4">
        <f>COUNTIF(Inskrivning!$L162:$P162,36)+COUNTIF(Inskrivning!$R162:$V162,36)</f>
        <v>0</v>
      </c>
      <c r="K159" s="4">
        <f>COUNTIF(Inskrivning!$L162:$P162,44)+COUNTIF(Inskrivning!$R162:$V162,44)</f>
        <v>0</v>
      </c>
      <c r="L159" s="4">
        <f>COUNTIF(Inskrivning!$L162:$P162,48)+COUNTIF(Inskrivning!$R162:$V162,48)</f>
        <v>0</v>
      </c>
      <c r="M159" s="4">
        <f>COUNTIF(Inskrivning!$L162:$P162,49)+COUNTIF(Inskrivning!$R162:$V162,49)</f>
        <v>0</v>
      </c>
      <c r="N159" s="4">
        <f>COUNTIF(Inskrivning!$L162:$P162,53)+COUNTIF(Inskrivning!$R162:$V162,53)</f>
        <v>0</v>
      </c>
      <c r="O159" s="4">
        <f>COUNTIF(Inskrivning!$L162:$P162,57)+COUNTIF(Inskrivning!$R162:$V162,57)</f>
        <v>0</v>
      </c>
      <c r="P159" s="4">
        <f>COUNTIF(Inskrivning!$L162:$P162,61)+COUNTIF(Inskrivning!$R162:$V162,61)</f>
        <v>0</v>
      </c>
      <c r="Q159" s="4">
        <f>COUNTIF(Inskrivning!$L162:$P162,66)+COUNTIF(Inskrivning!$R162:$V162,66)</f>
        <v>0</v>
      </c>
      <c r="R159" s="4">
        <f>COUNTIF(Inskrivning!$L162:$P162,70)+COUNTIF(Inskrivning!$R162:$V162,70)</f>
        <v>0</v>
      </c>
      <c r="S159" s="4">
        <f>COUNTIF(Inskrivning!$L162:$P162,74)+COUNTIF(Inskrivning!$R162:$V162,74)</f>
        <v>0</v>
      </c>
      <c r="T159" s="4">
        <f>COUNTIF(Inskrivning!$L162:$P162,83)+COUNTIF(Inskrivning!$R162:$V162,83)</f>
        <v>0</v>
      </c>
      <c r="U159" s="4">
        <f>COUNTIF(Inskrivning!$L162:$P162,87)+COUNTIF(Inskrivning!$R162:$V162,87)</f>
        <v>0</v>
      </c>
      <c r="V159" s="4">
        <f>COUNTIF(Inskrivning!$L162:$P162,100)+COUNTIF(Inskrivning!$R162:$V162,100)</f>
        <v>0</v>
      </c>
      <c r="W159" s="4">
        <f>SUM(Inskrivning!Y162)</f>
        <v>0</v>
      </c>
    </row>
    <row r="160" spans="1:23" ht="15" x14ac:dyDescent="0.25">
      <c r="A160" s="53" t="str">
        <f>Inskrivning!J163</f>
        <v/>
      </c>
      <c r="B160" s="35" t="str">
        <f>Inskrivning!K163</f>
        <v/>
      </c>
      <c r="C160" s="16">
        <f t="shared" si="4"/>
        <v>0</v>
      </c>
      <c r="E160" s="4">
        <f>COUNTIF(Inskrivning!$L163:$P163,15)+COUNTIF(Inskrivning!$R163:$V163,15)</f>
        <v>0</v>
      </c>
      <c r="F160" s="4">
        <f>COUNTIF(Inskrivning!$L163:$P163,19)+COUNTIF(Inskrivning!$R163:$V163,19)</f>
        <v>0</v>
      </c>
      <c r="G160" s="4">
        <f>COUNTIF(Inskrivning!$L163:$P163,31)+COUNTIF(Inskrivning!$R163:$V163,31)</f>
        <v>0</v>
      </c>
      <c r="H160" s="4">
        <f>COUNTIF(Inskrivning!$L163:$P163,32)+COUNTIF(Inskrivning!$R163:$V163,32)</f>
        <v>0</v>
      </c>
      <c r="I160" s="4">
        <f>COUNTIF(Inskrivning!$L163:$P163,35)+COUNTIF(Inskrivning!$R163:$V163,35)</f>
        <v>0</v>
      </c>
      <c r="J160" s="4">
        <f>COUNTIF(Inskrivning!$L163:$P163,36)+COUNTIF(Inskrivning!$R163:$V163,36)</f>
        <v>0</v>
      </c>
      <c r="K160" s="4">
        <f>COUNTIF(Inskrivning!$L163:$P163,44)+COUNTIF(Inskrivning!$R163:$V163,44)</f>
        <v>0</v>
      </c>
      <c r="L160" s="4">
        <f>COUNTIF(Inskrivning!$L163:$P163,48)+COUNTIF(Inskrivning!$R163:$V163,48)</f>
        <v>0</v>
      </c>
      <c r="M160" s="4">
        <f>COUNTIF(Inskrivning!$L163:$P163,49)+COUNTIF(Inskrivning!$R163:$V163,49)</f>
        <v>0</v>
      </c>
      <c r="N160" s="4">
        <f>COUNTIF(Inskrivning!$L163:$P163,53)+COUNTIF(Inskrivning!$R163:$V163,53)</f>
        <v>0</v>
      </c>
      <c r="O160" s="4">
        <f>COUNTIF(Inskrivning!$L163:$P163,57)+COUNTIF(Inskrivning!$R163:$V163,57)</f>
        <v>0</v>
      </c>
      <c r="P160" s="4">
        <f>COUNTIF(Inskrivning!$L163:$P163,61)+COUNTIF(Inskrivning!$R163:$V163,61)</f>
        <v>0</v>
      </c>
      <c r="Q160" s="4">
        <f>COUNTIF(Inskrivning!$L163:$P163,66)+COUNTIF(Inskrivning!$R163:$V163,66)</f>
        <v>0</v>
      </c>
      <c r="R160" s="4">
        <f>COUNTIF(Inskrivning!$L163:$P163,70)+COUNTIF(Inskrivning!$R163:$V163,70)</f>
        <v>0</v>
      </c>
      <c r="S160" s="4">
        <f>COUNTIF(Inskrivning!$L163:$P163,74)+COUNTIF(Inskrivning!$R163:$V163,74)</f>
        <v>0</v>
      </c>
      <c r="T160" s="4">
        <f>COUNTIF(Inskrivning!$L163:$P163,83)+COUNTIF(Inskrivning!$R163:$V163,83)</f>
        <v>0</v>
      </c>
      <c r="U160" s="4">
        <f>COUNTIF(Inskrivning!$L163:$P163,87)+COUNTIF(Inskrivning!$R163:$V163,87)</f>
        <v>0</v>
      </c>
      <c r="V160" s="4">
        <f>COUNTIF(Inskrivning!$L163:$P163,100)+COUNTIF(Inskrivning!$R163:$V163,100)</f>
        <v>0</v>
      </c>
      <c r="W160" s="4">
        <f>SUM(Inskrivning!Y163)</f>
        <v>0</v>
      </c>
    </row>
    <row r="161" spans="1:23" ht="15" x14ac:dyDescent="0.25">
      <c r="A161" s="53" t="str">
        <f>Inskrivning!J164</f>
        <v/>
      </c>
      <c r="B161" s="35" t="str">
        <f>Inskrivning!K164</f>
        <v/>
      </c>
      <c r="C161" s="16">
        <f t="shared" si="4"/>
        <v>0</v>
      </c>
      <c r="E161" s="4">
        <f>COUNTIF(Inskrivning!$L164:$P164,15)+COUNTIF(Inskrivning!$R164:$V164,15)</f>
        <v>0</v>
      </c>
      <c r="F161" s="4">
        <f>COUNTIF(Inskrivning!$L164:$P164,19)+COUNTIF(Inskrivning!$R164:$V164,19)</f>
        <v>0</v>
      </c>
      <c r="G161" s="4">
        <f>COUNTIF(Inskrivning!$L164:$P164,31)+COUNTIF(Inskrivning!$R164:$V164,31)</f>
        <v>0</v>
      </c>
      <c r="H161" s="4">
        <f>COUNTIF(Inskrivning!$L164:$P164,32)+COUNTIF(Inskrivning!$R164:$V164,32)</f>
        <v>0</v>
      </c>
      <c r="I161" s="4">
        <f>COUNTIF(Inskrivning!$L164:$P164,35)+COUNTIF(Inskrivning!$R164:$V164,35)</f>
        <v>0</v>
      </c>
      <c r="J161" s="4">
        <f>COUNTIF(Inskrivning!$L164:$P164,36)+COUNTIF(Inskrivning!$R164:$V164,36)</f>
        <v>0</v>
      </c>
      <c r="K161" s="4">
        <f>COUNTIF(Inskrivning!$L164:$P164,44)+COUNTIF(Inskrivning!$R164:$V164,44)</f>
        <v>0</v>
      </c>
      <c r="L161" s="4">
        <f>COUNTIF(Inskrivning!$L164:$P164,48)+COUNTIF(Inskrivning!$R164:$V164,48)</f>
        <v>0</v>
      </c>
      <c r="M161" s="4">
        <f>COUNTIF(Inskrivning!$L164:$P164,49)+COUNTIF(Inskrivning!$R164:$V164,49)</f>
        <v>0</v>
      </c>
      <c r="N161" s="4">
        <f>COUNTIF(Inskrivning!$L164:$P164,53)+COUNTIF(Inskrivning!$R164:$V164,53)</f>
        <v>0</v>
      </c>
      <c r="O161" s="4">
        <f>COUNTIF(Inskrivning!$L164:$P164,57)+COUNTIF(Inskrivning!$R164:$V164,57)</f>
        <v>0</v>
      </c>
      <c r="P161" s="4">
        <f>COUNTIF(Inskrivning!$L164:$P164,61)+COUNTIF(Inskrivning!$R164:$V164,61)</f>
        <v>0</v>
      </c>
      <c r="Q161" s="4">
        <f>COUNTIF(Inskrivning!$L164:$P164,66)+COUNTIF(Inskrivning!$R164:$V164,66)</f>
        <v>0</v>
      </c>
      <c r="R161" s="4">
        <f>COUNTIF(Inskrivning!$L164:$P164,70)+COUNTIF(Inskrivning!$R164:$V164,70)</f>
        <v>0</v>
      </c>
      <c r="S161" s="4">
        <f>COUNTIF(Inskrivning!$L164:$P164,74)+COUNTIF(Inskrivning!$R164:$V164,74)</f>
        <v>0</v>
      </c>
      <c r="T161" s="4">
        <f>COUNTIF(Inskrivning!$L164:$P164,83)+COUNTIF(Inskrivning!$R164:$V164,83)</f>
        <v>0</v>
      </c>
      <c r="U161" s="4">
        <f>COUNTIF(Inskrivning!$L164:$P164,87)+COUNTIF(Inskrivning!$R164:$V164,87)</f>
        <v>0</v>
      </c>
      <c r="V161" s="4">
        <f>COUNTIF(Inskrivning!$L164:$P164,100)+COUNTIF(Inskrivning!$R164:$V164,100)</f>
        <v>0</v>
      </c>
      <c r="W161" s="4">
        <f>SUM(Inskrivning!Y164)</f>
        <v>0</v>
      </c>
    </row>
    <row r="162" spans="1:23" ht="15" x14ac:dyDescent="0.25">
      <c r="A162" s="53" t="str">
        <f>Inskrivning!J165</f>
        <v/>
      </c>
      <c r="B162" s="35" t="str">
        <f>Inskrivning!K165</f>
        <v/>
      </c>
      <c r="C162" s="16">
        <f t="shared" si="4"/>
        <v>0</v>
      </c>
      <c r="E162" s="4">
        <f>COUNTIF(Inskrivning!$L165:$P165,15)+COUNTIF(Inskrivning!$R165:$V165,15)</f>
        <v>0</v>
      </c>
      <c r="F162" s="4">
        <f>COUNTIF(Inskrivning!$L165:$P165,19)+COUNTIF(Inskrivning!$R165:$V165,19)</f>
        <v>0</v>
      </c>
      <c r="G162" s="4">
        <f>COUNTIF(Inskrivning!$L165:$P165,31)+COUNTIF(Inskrivning!$R165:$V165,31)</f>
        <v>0</v>
      </c>
      <c r="H162" s="4">
        <f>COUNTIF(Inskrivning!$L165:$P165,32)+COUNTIF(Inskrivning!$R165:$V165,32)</f>
        <v>0</v>
      </c>
      <c r="I162" s="4">
        <f>COUNTIF(Inskrivning!$L165:$P165,35)+COUNTIF(Inskrivning!$R165:$V165,35)</f>
        <v>0</v>
      </c>
      <c r="J162" s="4">
        <f>COUNTIF(Inskrivning!$L165:$P165,36)+COUNTIF(Inskrivning!$R165:$V165,36)</f>
        <v>0</v>
      </c>
      <c r="K162" s="4">
        <f>COUNTIF(Inskrivning!$L165:$P165,44)+COUNTIF(Inskrivning!$R165:$V165,44)</f>
        <v>0</v>
      </c>
      <c r="L162" s="4">
        <f>COUNTIF(Inskrivning!$L165:$P165,48)+COUNTIF(Inskrivning!$R165:$V165,48)</f>
        <v>0</v>
      </c>
      <c r="M162" s="4">
        <f>COUNTIF(Inskrivning!$L165:$P165,49)+COUNTIF(Inskrivning!$R165:$V165,49)</f>
        <v>0</v>
      </c>
      <c r="N162" s="4">
        <f>COUNTIF(Inskrivning!$L165:$P165,53)+COUNTIF(Inskrivning!$R165:$V165,53)</f>
        <v>0</v>
      </c>
      <c r="O162" s="4">
        <f>COUNTIF(Inskrivning!$L165:$P165,57)+COUNTIF(Inskrivning!$R165:$V165,57)</f>
        <v>0</v>
      </c>
      <c r="P162" s="4">
        <f>COUNTIF(Inskrivning!$L165:$P165,61)+COUNTIF(Inskrivning!$R165:$V165,61)</f>
        <v>0</v>
      </c>
      <c r="Q162" s="4">
        <f>COUNTIF(Inskrivning!$L165:$P165,66)+COUNTIF(Inskrivning!$R165:$V165,66)</f>
        <v>0</v>
      </c>
      <c r="R162" s="4">
        <f>COUNTIF(Inskrivning!$L165:$P165,70)+COUNTIF(Inskrivning!$R165:$V165,70)</f>
        <v>0</v>
      </c>
      <c r="S162" s="4">
        <f>COUNTIF(Inskrivning!$L165:$P165,74)+COUNTIF(Inskrivning!$R165:$V165,74)</f>
        <v>0</v>
      </c>
      <c r="T162" s="4">
        <f>COUNTIF(Inskrivning!$L165:$P165,83)+COUNTIF(Inskrivning!$R165:$V165,83)</f>
        <v>0</v>
      </c>
      <c r="U162" s="4">
        <f>COUNTIF(Inskrivning!$L165:$P165,87)+COUNTIF(Inskrivning!$R165:$V165,87)</f>
        <v>0</v>
      </c>
      <c r="V162" s="4">
        <f>COUNTIF(Inskrivning!$L165:$P165,100)+COUNTIF(Inskrivning!$R165:$V165,100)</f>
        <v>0</v>
      </c>
      <c r="W162" s="4">
        <f>SUM(Inskrivning!Y165)</f>
        <v>0</v>
      </c>
    </row>
    <row r="163" spans="1:23" ht="15" x14ac:dyDescent="0.25">
      <c r="A163" s="53" t="str">
        <f>Inskrivning!J166</f>
        <v/>
      </c>
      <c r="B163" s="35" t="str">
        <f>Inskrivning!K166</f>
        <v/>
      </c>
      <c r="C163" s="16">
        <f t="shared" si="4"/>
        <v>0</v>
      </c>
      <c r="E163" s="4">
        <f>COUNTIF(Inskrivning!$L166:$P166,15)+COUNTIF(Inskrivning!$R166:$V166,15)</f>
        <v>0</v>
      </c>
      <c r="F163" s="4">
        <f>COUNTIF(Inskrivning!$L166:$P166,19)+COUNTIF(Inskrivning!$R166:$V166,19)</f>
        <v>0</v>
      </c>
      <c r="G163" s="4">
        <f>COUNTIF(Inskrivning!$L166:$P166,31)+COUNTIF(Inskrivning!$R166:$V166,31)</f>
        <v>0</v>
      </c>
      <c r="H163" s="4">
        <f>COUNTIF(Inskrivning!$L166:$P166,32)+COUNTIF(Inskrivning!$R166:$V166,32)</f>
        <v>0</v>
      </c>
      <c r="I163" s="4">
        <f>COUNTIF(Inskrivning!$L166:$P166,35)+COUNTIF(Inskrivning!$R166:$V166,35)</f>
        <v>0</v>
      </c>
      <c r="J163" s="4">
        <f>COUNTIF(Inskrivning!$L166:$P166,36)+COUNTIF(Inskrivning!$R166:$V166,36)</f>
        <v>0</v>
      </c>
      <c r="K163" s="4">
        <f>COUNTIF(Inskrivning!$L166:$P166,44)+COUNTIF(Inskrivning!$R166:$V166,44)</f>
        <v>0</v>
      </c>
      <c r="L163" s="4">
        <f>COUNTIF(Inskrivning!$L166:$P166,48)+COUNTIF(Inskrivning!$R166:$V166,48)</f>
        <v>0</v>
      </c>
      <c r="M163" s="4">
        <f>COUNTIF(Inskrivning!$L166:$P166,49)+COUNTIF(Inskrivning!$R166:$V166,49)</f>
        <v>0</v>
      </c>
      <c r="N163" s="4">
        <f>COUNTIF(Inskrivning!$L166:$P166,53)+COUNTIF(Inskrivning!$R166:$V166,53)</f>
        <v>0</v>
      </c>
      <c r="O163" s="4">
        <f>COUNTIF(Inskrivning!$L166:$P166,57)+COUNTIF(Inskrivning!$R166:$V166,57)</f>
        <v>0</v>
      </c>
      <c r="P163" s="4">
        <f>COUNTIF(Inskrivning!$L166:$P166,61)+COUNTIF(Inskrivning!$R166:$V166,61)</f>
        <v>0</v>
      </c>
      <c r="Q163" s="4">
        <f>COUNTIF(Inskrivning!$L166:$P166,66)+COUNTIF(Inskrivning!$R166:$V166,66)</f>
        <v>0</v>
      </c>
      <c r="R163" s="4">
        <f>COUNTIF(Inskrivning!$L166:$P166,70)+COUNTIF(Inskrivning!$R166:$V166,70)</f>
        <v>0</v>
      </c>
      <c r="S163" s="4">
        <f>COUNTIF(Inskrivning!$L166:$P166,74)+COUNTIF(Inskrivning!$R166:$V166,74)</f>
        <v>0</v>
      </c>
      <c r="T163" s="4">
        <f>COUNTIF(Inskrivning!$L166:$P166,83)+COUNTIF(Inskrivning!$R166:$V166,83)</f>
        <v>0</v>
      </c>
      <c r="U163" s="4">
        <f>COUNTIF(Inskrivning!$L166:$P166,87)+COUNTIF(Inskrivning!$R166:$V166,87)</f>
        <v>0</v>
      </c>
      <c r="V163" s="4">
        <f>COUNTIF(Inskrivning!$L166:$P166,100)+COUNTIF(Inskrivning!$R166:$V166,100)</f>
        <v>0</v>
      </c>
      <c r="W163" s="4">
        <f>SUM(Inskrivning!Y166)</f>
        <v>0</v>
      </c>
    </row>
    <row r="164" spans="1:23" ht="15" x14ac:dyDescent="0.25">
      <c r="A164" s="53" t="str">
        <f>Inskrivning!J167</f>
        <v/>
      </c>
      <c r="B164" s="35" t="str">
        <f>Inskrivning!K167</f>
        <v/>
      </c>
      <c r="C164" s="16">
        <f t="shared" ref="C164:C195" si="5">SUM(E164:W164)*(5)</f>
        <v>0</v>
      </c>
      <c r="E164" s="4">
        <f>COUNTIF(Inskrivning!$L167:$P167,15)+COUNTIF(Inskrivning!$R167:$V167,15)</f>
        <v>0</v>
      </c>
      <c r="F164" s="4">
        <f>COUNTIF(Inskrivning!$L167:$P167,19)+COUNTIF(Inskrivning!$R167:$V167,19)</f>
        <v>0</v>
      </c>
      <c r="G164" s="4">
        <f>COUNTIF(Inskrivning!$L167:$P167,31)+COUNTIF(Inskrivning!$R167:$V167,31)</f>
        <v>0</v>
      </c>
      <c r="H164" s="4">
        <f>COUNTIF(Inskrivning!$L167:$P167,32)+COUNTIF(Inskrivning!$R167:$V167,32)</f>
        <v>0</v>
      </c>
      <c r="I164" s="4">
        <f>COUNTIF(Inskrivning!$L167:$P167,35)+COUNTIF(Inskrivning!$R167:$V167,35)</f>
        <v>0</v>
      </c>
      <c r="J164" s="4">
        <f>COUNTIF(Inskrivning!$L167:$P167,36)+COUNTIF(Inskrivning!$R167:$V167,36)</f>
        <v>0</v>
      </c>
      <c r="K164" s="4">
        <f>COUNTIF(Inskrivning!$L167:$P167,44)+COUNTIF(Inskrivning!$R167:$V167,44)</f>
        <v>0</v>
      </c>
      <c r="L164" s="4">
        <f>COUNTIF(Inskrivning!$L167:$P167,48)+COUNTIF(Inskrivning!$R167:$V167,48)</f>
        <v>0</v>
      </c>
      <c r="M164" s="4">
        <f>COUNTIF(Inskrivning!$L167:$P167,49)+COUNTIF(Inskrivning!$R167:$V167,49)</f>
        <v>0</v>
      </c>
      <c r="N164" s="4">
        <f>COUNTIF(Inskrivning!$L167:$P167,53)+COUNTIF(Inskrivning!$R167:$V167,53)</f>
        <v>0</v>
      </c>
      <c r="O164" s="4">
        <f>COUNTIF(Inskrivning!$L167:$P167,57)+COUNTIF(Inskrivning!$R167:$V167,57)</f>
        <v>0</v>
      </c>
      <c r="P164" s="4">
        <f>COUNTIF(Inskrivning!$L167:$P167,61)+COUNTIF(Inskrivning!$R167:$V167,61)</f>
        <v>0</v>
      </c>
      <c r="Q164" s="4">
        <f>COUNTIF(Inskrivning!$L167:$P167,66)+COUNTIF(Inskrivning!$R167:$V167,66)</f>
        <v>0</v>
      </c>
      <c r="R164" s="4">
        <f>COUNTIF(Inskrivning!$L167:$P167,70)+COUNTIF(Inskrivning!$R167:$V167,70)</f>
        <v>0</v>
      </c>
      <c r="S164" s="4">
        <f>COUNTIF(Inskrivning!$L167:$P167,74)+COUNTIF(Inskrivning!$R167:$V167,74)</f>
        <v>0</v>
      </c>
      <c r="T164" s="4">
        <f>COUNTIF(Inskrivning!$L167:$P167,83)+COUNTIF(Inskrivning!$R167:$V167,83)</f>
        <v>0</v>
      </c>
      <c r="U164" s="4">
        <f>COUNTIF(Inskrivning!$L167:$P167,87)+COUNTIF(Inskrivning!$R167:$V167,87)</f>
        <v>0</v>
      </c>
      <c r="V164" s="4">
        <f>COUNTIF(Inskrivning!$L167:$P167,100)+COUNTIF(Inskrivning!$R167:$V167,100)</f>
        <v>0</v>
      </c>
      <c r="W164" s="4">
        <f>SUM(Inskrivning!Y167)</f>
        <v>0</v>
      </c>
    </row>
    <row r="165" spans="1:23" ht="15" x14ac:dyDescent="0.25">
      <c r="A165" s="53" t="str">
        <f>Inskrivning!J168</f>
        <v/>
      </c>
      <c r="B165" s="35" t="str">
        <f>Inskrivning!K168</f>
        <v/>
      </c>
      <c r="C165" s="16">
        <f t="shared" si="5"/>
        <v>0</v>
      </c>
      <c r="E165" s="4">
        <f>COUNTIF(Inskrivning!$L168:$P168,15)+COUNTIF(Inskrivning!$R168:$V168,15)</f>
        <v>0</v>
      </c>
      <c r="F165" s="4">
        <f>COUNTIF(Inskrivning!$L168:$P168,19)+COUNTIF(Inskrivning!$R168:$V168,19)</f>
        <v>0</v>
      </c>
      <c r="G165" s="4">
        <f>COUNTIF(Inskrivning!$L168:$P168,31)+COUNTIF(Inskrivning!$R168:$V168,31)</f>
        <v>0</v>
      </c>
      <c r="H165" s="4">
        <f>COUNTIF(Inskrivning!$L168:$P168,32)+COUNTIF(Inskrivning!$R168:$V168,32)</f>
        <v>0</v>
      </c>
      <c r="I165" s="4">
        <f>COUNTIF(Inskrivning!$L168:$P168,35)+COUNTIF(Inskrivning!$R168:$V168,35)</f>
        <v>0</v>
      </c>
      <c r="J165" s="4">
        <f>COUNTIF(Inskrivning!$L168:$P168,36)+COUNTIF(Inskrivning!$R168:$V168,36)</f>
        <v>0</v>
      </c>
      <c r="K165" s="4">
        <f>COUNTIF(Inskrivning!$L168:$P168,44)+COUNTIF(Inskrivning!$R168:$V168,44)</f>
        <v>0</v>
      </c>
      <c r="L165" s="4">
        <f>COUNTIF(Inskrivning!$L168:$P168,48)+COUNTIF(Inskrivning!$R168:$V168,48)</f>
        <v>0</v>
      </c>
      <c r="M165" s="4">
        <f>COUNTIF(Inskrivning!$L168:$P168,49)+COUNTIF(Inskrivning!$R168:$V168,49)</f>
        <v>0</v>
      </c>
      <c r="N165" s="4">
        <f>COUNTIF(Inskrivning!$L168:$P168,53)+COUNTIF(Inskrivning!$R168:$V168,53)</f>
        <v>0</v>
      </c>
      <c r="O165" s="4">
        <f>COUNTIF(Inskrivning!$L168:$P168,57)+COUNTIF(Inskrivning!$R168:$V168,57)</f>
        <v>0</v>
      </c>
      <c r="P165" s="4">
        <f>COUNTIF(Inskrivning!$L168:$P168,61)+COUNTIF(Inskrivning!$R168:$V168,61)</f>
        <v>0</v>
      </c>
      <c r="Q165" s="4">
        <f>COUNTIF(Inskrivning!$L168:$P168,66)+COUNTIF(Inskrivning!$R168:$V168,66)</f>
        <v>0</v>
      </c>
      <c r="R165" s="4">
        <f>COUNTIF(Inskrivning!$L168:$P168,70)+COUNTIF(Inskrivning!$R168:$V168,70)</f>
        <v>0</v>
      </c>
      <c r="S165" s="4">
        <f>COUNTIF(Inskrivning!$L168:$P168,74)+COUNTIF(Inskrivning!$R168:$V168,74)</f>
        <v>0</v>
      </c>
      <c r="T165" s="4">
        <f>COUNTIF(Inskrivning!$L168:$P168,83)+COUNTIF(Inskrivning!$R168:$V168,83)</f>
        <v>0</v>
      </c>
      <c r="U165" s="4">
        <f>COUNTIF(Inskrivning!$L168:$P168,87)+COUNTIF(Inskrivning!$R168:$V168,87)</f>
        <v>0</v>
      </c>
      <c r="V165" s="4">
        <f>COUNTIF(Inskrivning!$L168:$P168,100)+COUNTIF(Inskrivning!$R168:$V168,100)</f>
        <v>0</v>
      </c>
      <c r="W165" s="4">
        <f>SUM(Inskrivning!Y168)</f>
        <v>0</v>
      </c>
    </row>
    <row r="166" spans="1:23" ht="15" x14ac:dyDescent="0.25">
      <c r="A166" s="53" t="str">
        <f>Inskrivning!J169</f>
        <v/>
      </c>
      <c r="B166" s="35" t="str">
        <f>Inskrivning!K169</f>
        <v/>
      </c>
      <c r="C166" s="16">
        <f t="shared" si="5"/>
        <v>0</v>
      </c>
      <c r="E166" s="4">
        <f>COUNTIF(Inskrivning!$L169:$P169,15)+COUNTIF(Inskrivning!$R169:$V169,15)</f>
        <v>0</v>
      </c>
      <c r="F166" s="4">
        <f>COUNTIF(Inskrivning!$L169:$P169,19)+COUNTIF(Inskrivning!$R169:$V169,19)</f>
        <v>0</v>
      </c>
      <c r="G166" s="4">
        <f>COUNTIF(Inskrivning!$L169:$P169,31)+COUNTIF(Inskrivning!$R169:$V169,31)</f>
        <v>0</v>
      </c>
      <c r="H166" s="4">
        <f>COUNTIF(Inskrivning!$L169:$P169,32)+COUNTIF(Inskrivning!$R169:$V169,32)</f>
        <v>0</v>
      </c>
      <c r="I166" s="4">
        <f>COUNTIF(Inskrivning!$L169:$P169,35)+COUNTIF(Inskrivning!$R169:$V169,35)</f>
        <v>0</v>
      </c>
      <c r="J166" s="4">
        <f>COUNTIF(Inskrivning!$L169:$P169,36)+COUNTIF(Inskrivning!$R169:$V169,36)</f>
        <v>0</v>
      </c>
      <c r="K166" s="4">
        <f>COUNTIF(Inskrivning!$L169:$P169,44)+COUNTIF(Inskrivning!$R169:$V169,44)</f>
        <v>0</v>
      </c>
      <c r="L166" s="4">
        <f>COUNTIF(Inskrivning!$L169:$P169,48)+COUNTIF(Inskrivning!$R169:$V169,48)</f>
        <v>0</v>
      </c>
      <c r="M166" s="4">
        <f>COUNTIF(Inskrivning!$L169:$P169,49)+COUNTIF(Inskrivning!$R169:$V169,49)</f>
        <v>0</v>
      </c>
      <c r="N166" s="4">
        <f>COUNTIF(Inskrivning!$L169:$P169,53)+COUNTIF(Inskrivning!$R169:$V169,53)</f>
        <v>0</v>
      </c>
      <c r="O166" s="4">
        <f>COUNTIF(Inskrivning!$L169:$P169,57)+COUNTIF(Inskrivning!$R169:$V169,57)</f>
        <v>0</v>
      </c>
      <c r="P166" s="4">
        <f>COUNTIF(Inskrivning!$L169:$P169,61)+COUNTIF(Inskrivning!$R169:$V169,61)</f>
        <v>0</v>
      </c>
      <c r="Q166" s="4">
        <f>COUNTIF(Inskrivning!$L169:$P169,66)+COUNTIF(Inskrivning!$R169:$V169,66)</f>
        <v>0</v>
      </c>
      <c r="R166" s="4">
        <f>COUNTIF(Inskrivning!$L169:$P169,70)+COUNTIF(Inskrivning!$R169:$V169,70)</f>
        <v>0</v>
      </c>
      <c r="S166" s="4">
        <f>COUNTIF(Inskrivning!$L169:$P169,74)+COUNTIF(Inskrivning!$R169:$V169,74)</f>
        <v>0</v>
      </c>
      <c r="T166" s="4">
        <f>COUNTIF(Inskrivning!$L169:$P169,83)+COUNTIF(Inskrivning!$R169:$V169,83)</f>
        <v>0</v>
      </c>
      <c r="U166" s="4">
        <f>COUNTIF(Inskrivning!$L169:$P169,87)+COUNTIF(Inskrivning!$R169:$V169,87)</f>
        <v>0</v>
      </c>
      <c r="V166" s="4">
        <f>COUNTIF(Inskrivning!$L169:$P169,100)+COUNTIF(Inskrivning!$R169:$V169,100)</f>
        <v>0</v>
      </c>
      <c r="W166" s="4">
        <f>SUM(Inskrivning!Y169)</f>
        <v>0</v>
      </c>
    </row>
    <row r="167" spans="1:23" ht="15" x14ac:dyDescent="0.25">
      <c r="A167" s="53" t="str">
        <f>Inskrivning!J170</f>
        <v/>
      </c>
      <c r="B167" s="35" t="str">
        <f>Inskrivning!K170</f>
        <v/>
      </c>
      <c r="C167" s="16">
        <f t="shared" si="5"/>
        <v>0</v>
      </c>
      <c r="E167" s="4">
        <f>COUNTIF(Inskrivning!$L170:$P170,15)+COUNTIF(Inskrivning!$R170:$V170,15)</f>
        <v>0</v>
      </c>
      <c r="F167" s="4">
        <f>COUNTIF(Inskrivning!$L170:$P170,19)+COUNTIF(Inskrivning!$R170:$V170,19)</f>
        <v>0</v>
      </c>
      <c r="G167" s="4">
        <f>COUNTIF(Inskrivning!$L170:$P170,31)+COUNTIF(Inskrivning!$R170:$V170,31)</f>
        <v>0</v>
      </c>
      <c r="H167" s="4">
        <f>COUNTIF(Inskrivning!$L170:$P170,32)+COUNTIF(Inskrivning!$R170:$V170,32)</f>
        <v>0</v>
      </c>
      <c r="I167" s="4">
        <f>COUNTIF(Inskrivning!$L170:$P170,35)+COUNTIF(Inskrivning!$R170:$V170,35)</f>
        <v>0</v>
      </c>
      <c r="J167" s="4">
        <f>COUNTIF(Inskrivning!$L170:$P170,36)+COUNTIF(Inskrivning!$R170:$V170,36)</f>
        <v>0</v>
      </c>
      <c r="K167" s="4">
        <f>COUNTIF(Inskrivning!$L170:$P170,44)+COUNTIF(Inskrivning!$R170:$V170,44)</f>
        <v>0</v>
      </c>
      <c r="L167" s="4">
        <f>COUNTIF(Inskrivning!$L170:$P170,48)+COUNTIF(Inskrivning!$R170:$V170,48)</f>
        <v>0</v>
      </c>
      <c r="M167" s="4">
        <f>COUNTIF(Inskrivning!$L170:$P170,49)+COUNTIF(Inskrivning!$R170:$V170,49)</f>
        <v>0</v>
      </c>
      <c r="N167" s="4">
        <f>COUNTIF(Inskrivning!$L170:$P170,53)+COUNTIF(Inskrivning!$R170:$V170,53)</f>
        <v>0</v>
      </c>
      <c r="O167" s="4">
        <f>COUNTIF(Inskrivning!$L170:$P170,57)+COUNTIF(Inskrivning!$R170:$V170,57)</f>
        <v>0</v>
      </c>
      <c r="P167" s="4">
        <f>COUNTIF(Inskrivning!$L170:$P170,61)+COUNTIF(Inskrivning!$R170:$V170,61)</f>
        <v>0</v>
      </c>
      <c r="Q167" s="4">
        <f>COUNTIF(Inskrivning!$L170:$P170,66)+COUNTIF(Inskrivning!$R170:$V170,66)</f>
        <v>0</v>
      </c>
      <c r="R167" s="4">
        <f>COUNTIF(Inskrivning!$L170:$P170,70)+COUNTIF(Inskrivning!$R170:$V170,70)</f>
        <v>0</v>
      </c>
      <c r="S167" s="4">
        <f>COUNTIF(Inskrivning!$L170:$P170,74)+COUNTIF(Inskrivning!$R170:$V170,74)</f>
        <v>0</v>
      </c>
      <c r="T167" s="4">
        <f>COUNTIF(Inskrivning!$L170:$P170,83)+COUNTIF(Inskrivning!$R170:$V170,83)</f>
        <v>0</v>
      </c>
      <c r="U167" s="4">
        <f>COUNTIF(Inskrivning!$L170:$P170,87)+COUNTIF(Inskrivning!$R170:$V170,87)</f>
        <v>0</v>
      </c>
      <c r="V167" s="4">
        <f>COUNTIF(Inskrivning!$L170:$P170,100)+COUNTIF(Inskrivning!$R170:$V170,100)</f>
        <v>0</v>
      </c>
      <c r="W167" s="4">
        <f>SUM(Inskrivning!Y170)</f>
        <v>0</v>
      </c>
    </row>
    <row r="168" spans="1:23" ht="15" x14ac:dyDescent="0.25">
      <c r="A168" s="53" t="str">
        <f>Inskrivning!J171</f>
        <v/>
      </c>
      <c r="B168" s="35" t="str">
        <f>Inskrivning!K171</f>
        <v/>
      </c>
      <c r="C168" s="16">
        <f t="shared" si="5"/>
        <v>0</v>
      </c>
      <c r="E168" s="4">
        <f>COUNTIF(Inskrivning!$L171:$P171,15)+COUNTIF(Inskrivning!$R171:$V171,15)</f>
        <v>0</v>
      </c>
      <c r="F168" s="4">
        <f>COUNTIF(Inskrivning!$L171:$P171,19)+COUNTIF(Inskrivning!$R171:$V171,19)</f>
        <v>0</v>
      </c>
      <c r="G168" s="4">
        <f>COUNTIF(Inskrivning!$L171:$P171,31)+COUNTIF(Inskrivning!$R171:$V171,31)</f>
        <v>0</v>
      </c>
      <c r="H168" s="4">
        <f>COUNTIF(Inskrivning!$L171:$P171,32)+COUNTIF(Inskrivning!$R171:$V171,32)</f>
        <v>0</v>
      </c>
      <c r="I168" s="4">
        <f>COUNTIF(Inskrivning!$L171:$P171,35)+COUNTIF(Inskrivning!$R171:$V171,35)</f>
        <v>0</v>
      </c>
      <c r="J168" s="4">
        <f>COUNTIF(Inskrivning!$L171:$P171,36)+COUNTIF(Inskrivning!$R171:$V171,36)</f>
        <v>0</v>
      </c>
      <c r="K168" s="4">
        <f>COUNTIF(Inskrivning!$L171:$P171,44)+COUNTIF(Inskrivning!$R171:$V171,44)</f>
        <v>0</v>
      </c>
      <c r="L168" s="4">
        <f>COUNTIF(Inskrivning!$L171:$P171,48)+COUNTIF(Inskrivning!$R171:$V171,48)</f>
        <v>0</v>
      </c>
      <c r="M168" s="4">
        <f>COUNTIF(Inskrivning!$L171:$P171,49)+COUNTIF(Inskrivning!$R171:$V171,49)</f>
        <v>0</v>
      </c>
      <c r="N168" s="4">
        <f>COUNTIF(Inskrivning!$L171:$P171,53)+COUNTIF(Inskrivning!$R171:$V171,53)</f>
        <v>0</v>
      </c>
      <c r="O168" s="4">
        <f>COUNTIF(Inskrivning!$L171:$P171,57)+COUNTIF(Inskrivning!$R171:$V171,57)</f>
        <v>0</v>
      </c>
      <c r="P168" s="4">
        <f>COUNTIF(Inskrivning!$L171:$P171,61)+COUNTIF(Inskrivning!$R171:$V171,61)</f>
        <v>0</v>
      </c>
      <c r="Q168" s="4">
        <f>COUNTIF(Inskrivning!$L171:$P171,66)+COUNTIF(Inskrivning!$R171:$V171,66)</f>
        <v>0</v>
      </c>
      <c r="R168" s="4">
        <f>COUNTIF(Inskrivning!$L171:$P171,70)+COUNTIF(Inskrivning!$R171:$V171,70)</f>
        <v>0</v>
      </c>
      <c r="S168" s="4">
        <f>COUNTIF(Inskrivning!$L171:$P171,74)+COUNTIF(Inskrivning!$R171:$V171,74)</f>
        <v>0</v>
      </c>
      <c r="T168" s="4">
        <f>COUNTIF(Inskrivning!$L171:$P171,83)+COUNTIF(Inskrivning!$R171:$V171,83)</f>
        <v>0</v>
      </c>
      <c r="U168" s="4">
        <f>COUNTIF(Inskrivning!$L171:$P171,87)+COUNTIF(Inskrivning!$R171:$V171,87)</f>
        <v>0</v>
      </c>
      <c r="V168" s="4">
        <f>COUNTIF(Inskrivning!$L171:$P171,100)+COUNTIF(Inskrivning!$R171:$V171,100)</f>
        <v>0</v>
      </c>
      <c r="W168" s="4">
        <f>SUM(Inskrivning!Y171)</f>
        <v>0</v>
      </c>
    </row>
    <row r="169" spans="1:23" ht="15" x14ac:dyDescent="0.25">
      <c r="A169" s="53" t="str">
        <f>Inskrivning!J172</f>
        <v/>
      </c>
      <c r="B169" s="35" t="str">
        <f>Inskrivning!K172</f>
        <v/>
      </c>
      <c r="C169" s="16">
        <f t="shared" si="5"/>
        <v>0</v>
      </c>
      <c r="E169" s="4">
        <f>COUNTIF(Inskrivning!$L172:$P172,15)+COUNTIF(Inskrivning!$R172:$V172,15)</f>
        <v>0</v>
      </c>
      <c r="F169" s="4">
        <f>COUNTIF(Inskrivning!$L172:$P172,19)+COUNTIF(Inskrivning!$R172:$V172,19)</f>
        <v>0</v>
      </c>
      <c r="G169" s="4">
        <f>COUNTIF(Inskrivning!$L172:$P172,31)+COUNTIF(Inskrivning!$R172:$V172,31)</f>
        <v>0</v>
      </c>
      <c r="H169" s="4">
        <f>COUNTIF(Inskrivning!$L172:$P172,32)+COUNTIF(Inskrivning!$R172:$V172,32)</f>
        <v>0</v>
      </c>
      <c r="I169" s="4">
        <f>COUNTIF(Inskrivning!$L172:$P172,35)+COUNTIF(Inskrivning!$R172:$V172,35)</f>
        <v>0</v>
      </c>
      <c r="J169" s="4">
        <f>COUNTIF(Inskrivning!$L172:$P172,36)+COUNTIF(Inskrivning!$R172:$V172,36)</f>
        <v>0</v>
      </c>
      <c r="K169" s="4">
        <f>COUNTIF(Inskrivning!$L172:$P172,44)+COUNTIF(Inskrivning!$R172:$V172,44)</f>
        <v>0</v>
      </c>
      <c r="L169" s="4">
        <f>COUNTIF(Inskrivning!$L172:$P172,48)+COUNTIF(Inskrivning!$R172:$V172,48)</f>
        <v>0</v>
      </c>
      <c r="M169" s="4">
        <f>COUNTIF(Inskrivning!$L172:$P172,49)+COUNTIF(Inskrivning!$R172:$V172,49)</f>
        <v>0</v>
      </c>
      <c r="N169" s="4">
        <f>COUNTIF(Inskrivning!$L172:$P172,53)+COUNTIF(Inskrivning!$R172:$V172,53)</f>
        <v>0</v>
      </c>
      <c r="O169" s="4">
        <f>COUNTIF(Inskrivning!$L172:$P172,57)+COUNTIF(Inskrivning!$R172:$V172,57)</f>
        <v>0</v>
      </c>
      <c r="P169" s="4">
        <f>COUNTIF(Inskrivning!$L172:$P172,61)+COUNTIF(Inskrivning!$R172:$V172,61)</f>
        <v>0</v>
      </c>
      <c r="Q169" s="4">
        <f>COUNTIF(Inskrivning!$L172:$P172,66)+COUNTIF(Inskrivning!$R172:$V172,66)</f>
        <v>0</v>
      </c>
      <c r="R169" s="4">
        <f>COUNTIF(Inskrivning!$L172:$P172,70)+COUNTIF(Inskrivning!$R172:$V172,70)</f>
        <v>0</v>
      </c>
      <c r="S169" s="4">
        <f>COUNTIF(Inskrivning!$L172:$P172,74)+COUNTIF(Inskrivning!$R172:$V172,74)</f>
        <v>0</v>
      </c>
      <c r="T169" s="4">
        <f>COUNTIF(Inskrivning!$L172:$P172,83)+COUNTIF(Inskrivning!$R172:$V172,83)</f>
        <v>0</v>
      </c>
      <c r="U169" s="4">
        <f>COUNTIF(Inskrivning!$L172:$P172,87)+COUNTIF(Inskrivning!$R172:$V172,87)</f>
        <v>0</v>
      </c>
      <c r="V169" s="4">
        <f>COUNTIF(Inskrivning!$L172:$P172,100)+COUNTIF(Inskrivning!$R172:$V172,100)</f>
        <v>0</v>
      </c>
      <c r="W169" s="4">
        <f>SUM(Inskrivning!Y172)</f>
        <v>0</v>
      </c>
    </row>
    <row r="170" spans="1:23" ht="15" x14ac:dyDescent="0.25">
      <c r="A170" s="53" t="str">
        <f>Inskrivning!J173</f>
        <v/>
      </c>
      <c r="B170" s="35" t="str">
        <f>Inskrivning!K173</f>
        <v/>
      </c>
      <c r="C170" s="16">
        <f t="shared" si="5"/>
        <v>0</v>
      </c>
      <c r="E170" s="4">
        <f>COUNTIF(Inskrivning!$L173:$P173,15)+COUNTIF(Inskrivning!$R173:$V173,15)</f>
        <v>0</v>
      </c>
      <c r="F170" s="4">
        <f>COUNTIF(Inskrivning!$L173:$P173,19)+COUNTIF(Inskrivning!$R173:$V173,19)</f>
        <v>0</v>
      </c>
      <c r="G170" s="4">
        <f>COUNTIF(Inskrivning!$L173:$P173,31)+COUNTIF(Inskrivning!$R173:$V173,31)</f>
        <v>0</v>
      </c>
      <c r="H170" s="4">
        <f>COUNTIF(Inskrivning!$L173:$P173,32)+COUNTIF(Inskrivning!$R173:$V173,32)</f>
        <v>0</v>
      </c>
      <c r="I170" s="4">
        <f>COUNTIF(Inskrivning!$L173:$P173,35)+COUNTIF(Inskrivning!$R173:$V173,35)</f>
        <v>0</v>
      </c>
      <c r="J170" s="4">
        <f>COUNTIF(Inskrivning!$L173:$P173,36)+COUNTIF(Inskrivning!$R173:$V173,36)</f>
        <v>0</v>
      </c>
      <c r="K170" s="4">
        <f>COUNTIF(Inskrivning!$L173:$P173,44)+COUNTIF(Inskrivning!$R173:$V173,44)</f>
        <v>0</v>
      </c>
      <c r="L170" s="4">
        <f>COUNTIF(Inskrivning!$L173:$P173,48)+COUNTIF(Inskrivning!$R173:$V173,48)</f>
        <v>0</v>
      </c>
      <c r="M170" s="4">
        <f>COUNTIF(Inskrivning!$L173:$P173,49)+COUNTIF(Inskrivning!$R173:$V173,49)</f>
        <v>0</v>
      </c>
      <c r="N170" s="4">
        <f>COUNTIF(Inskrivning!$L173:$P173,53)+COUNTIF(Inskrivning!$R173:$V173,53)</f>
        <v>0</v>
      </c>
      <c r="O170" s="4">
        <f>COUNTIF(Inskrivning!$L173:$P173,57)+COUNTIF(Inskrivning!$R173:$V173,57)</f>
        <v>0</v>
      </c>
      <c r="P170" s="4">
        <f>COUNTIF(Inskrivning!$L173:$P173,61)+COUNTIF(Inskrivning!$R173:$V173,61)</f>
        <v>0</v>
      </c>
      <c r="Q170" s="4">
        <f>COUNTIF(Inskrivning!$L173:$P173,66)+COUNTIF(Inskrivning!$R173:$V173,66)</f>
        <v>0</v>
      </c>
      <c r="R170" s="4">
        <f>COUNTIF(Inskrivning!$L173:$P173,70)+COUNTIF(Inskrivning!$R173:$V173,70)</f>
        <v>0</v>
      </c>
      <c r="S170" s="4">
        <f>COUNTIF(Inskrivning!$L173:$P173,74)+COUNTIF(Inskrivning!$R173:$V173,74)</f>
        <v>0</v>
      </c>
      <c r="T170" s="4">
        <f>COUNTIF(Inskrivning!$L173:$P173,83)+COUNTIF(Inskrivning!$R173:$V173,83)</f>
        <v>0</v>
      </c>
      <c r="U170" s="4">
        <f>COUNTIF(Inskrivning!$L173:$P173,87)+COUNTIF(Inskrivning!$R173:$V173,87)</f>
        <v>0</v>
      </c>
      <c r="V170" s="4">
        <f>COUNTIF(Inskrivning!$L173:$P173,100)+COUNTIF(Inskrivning!$R173:$V173,100)</f>
        <v>0</v>
      </c>
      <c r="W170" s="4">
        <f>SUM(Inskrivning!Y173)</f>
        <v>0</v>
      </c>
    </row>
    <row r="171" spans="1:23" ht="15" x14ac:dyDescent="0.25">
      <c r="A171" s="53" t="str">
        <f>Inskrivning!J174</f>
        <v/>
      </c>
      <c r="B171" s="35" t="str">
        <f>Inskrivning!K174</f>
        <v/>
      </c>
      <c r="C171" s="16">
        <f t="shared" si="5"/>
        <v>0</v>
      </c>
      <c r="E171" s="4">
        <f>COUNTIF(Inskrivning!$L174:$P174,15)+COUNTIF(Inskrivning!$R174:$V174,15)</f>
        <v>0</v>
      </c>
      <c r="F171" s="4">
        <f>COUNTIF(Inskrivning!$L174:$P174,19)+COUNTIF(Inskrivning!$R174:$V174,19)</f>
        <v>0</v>
      </c>
      <c r="G171" s="4">
        <f>COUNTIF(Inskrivning!$L174:$P174,31)+COUNTIF(Inskrivning!$R174:$V174,31)</f>
        <v>0</v>
      </c>
      <c r="H171" s="4">
        <f>COUNTIF(Inskrivning!$L174:$P174,32)+COUNTIF(Inskrivning!$R174:$V174,32)</f>
        <v>0</v>
      </c>
      <c r="I171" s="4">
        <f>COUNTIF(Inskrivning!$L174:$P174,35)+COUNTIF(Inskrivning!$R174:$V174,35)</f>
        <v>0</v>
      </c>
      <c r="J171" s="4">
        <f>COUNTIF(Inskrivning!$L174:$P174,36)+COUNTIF(Inskrivning!$R174:$V174,36)</f>
        <v>0</v>
      </c>
      <c r="K171" s="4">
        <f>COUNTIF(Inskrivning!$L174:$P174,44)+COUNTIF(Inskrivning!$R174:$V174,44)</f>
        <v>0</v>
      </c>
      <c r="L171" s="4">
        <f>COUNTIF(Inskrivning!$L174:$P174,48)+COUNTIF(Inskrivning!$R174:$V174,48)</f>
        <v>0</v>
      </c>
      <c r="M171" s="4">
        <f>COUNTIF(Inskrivning!$L174:$P174,49)+COUNTIF(Inskrivning!$R174:$V174,49)</f>
        <v>0</v>
      </c>
      <c r="N171" s="4">
        <f>COUNTIF(Inskrivning!$L174:$P174,53)+COUNTIF(Inskrivning!$R174:$V174,53)</f>
        <v>0</v>
      </c>
      <c r="O171" s="4">
        <f>COUNTIF(Inskrivning!$L174:$P174,57)+COUNTIF(Inskrivning!$R174:$V174,57)</f>
        <v>0</v>
      </c>
      <c r="P171" s="4">
        <f>COUNTIF(Inskrivning!$L174:$P174,61)+COUNTIF(Inskrivning!$R174:$V174,61)</f>
        <v>0</v>
      </c>
      <c r="Q171" s="4">
        <f>COUNTIF(Inskrivning!$L174:$P174,66)+COUNTIF(Inskrivning!$R174:$V174,66)</f>
        <v>0</v>
      </c>
      <c r="R171" s="4">
        <f>COUNTIF(Inskrivning!$L174:$P174,70)+COUNTIF(Inskrivning!$R174:$V174,70)</f>
        <v>0</v>
      </c>
      <c r="S171" s="4">
        <f>COUNTIF(Inskrivning!$L174:$P174,74)+COUNTIF(Inskrivning!$R174:$V174,74)</f>
        <v>0</v>
      </c>
      <c r="T171" s="4">
        <f>COUNTIF(Inskrivning!$L174:$P174,83)+COUNTIF(Inskrivning!$R174:$V174,83)</f>
        <v>0</v>
      </c>
      <c r="U171" s="4">
        <f>COUNTIF(Inskrivning!$L174:$P174,87)+COUNTIF(Inskrivning!$R174:$V174,87)</f>
        <v>0</v>
      </c>
      <c r="V171" s="4">
        <f>COUNTIF(Inskrivning!$L174:$P174,100)+COUNTIF(Inskrivning!$R174:$V174,100)</f>
        <v>0</v>
      </c>
      <c r="W171" s="4">
        <f>SUM(Inskrivning!Y174)</f>
        <v>0</v>
      </c>
    </row>
    <row r="172" spans="1:23" ht="15" x14ac:dyDescent="0.25">
      <c r="A172" s="53" t="str">
        <f>Inskrivning!J175</f>
        <v/>
      </c>
      <c r="B172" s="35" t="str">
        <f>Inskrivning!K175</f>
        <v/>
      </c>
      <c r="C172" s="16">
        <f t="shared" si="5"/>
        <v>0</v>
      </c>
      <c r="E172" s="4">
        <f>COUNTIF(Inskrivning!$L175:$P175,15)+COUNTIF(Inskrivning!$R175:$V175,15)</f>
        <v>0</v>
      </c>
      <c r="F172" s="4">
        <f>COUNTIF(Inskrivning!$L175:$P175,19)+COUNTIF(Inskrivning!$R175:$V175,19)</f>
        <v>0</v>
      </c>
      <c r="G172" s="4">
        <f>COUNTIF(Inskrivning!$L175:$P175,31)+COUNTIF(Inskrivning!$R175:$V175,31)</f>
        <v>0</v>
      </c>
      <c r="H172" s="4">
        <f>COUNTIF(Inskrivning!$L175:$P175,32)+COUNTIF(Inskrivning!$R175:$V175,32)</f>
        <v>0</v>
      </c>
      <c r="I172" s="4">
        <f>COUNTIF(Inskrivning!$L175:$P175,35)+COUNTIF(Inskrivning!$R175:$V175,35)</f>
        <v>0</v>
      </c>
      <c r="J172" s="4">
        <f>COUNTIF(Inskrivning!$L175:$P175,36)+COUNTIF(Inskrivning!$R175:$V175,36)</f>
        <v>0</v>
      </c>
      <c r="K172" s="4">
        <f>COUNTIF(Inskrivning!$L175:$P175,44)+COUNTIF(Inskrivning!$R175:$V175,44)</f>
        <v>0</v>
      </c>
      <c r="L172" s="4">
        <f>COUNTIF(Inskrivning!$L175:$P175,48)+COUNTIF(Inskrivning!$R175:$V175,48)</f>
        <v>0</v>
      </c>
      <c r="M172" s="4">
        <f>COUNTIF(Inskrivning!$L175:$P175,49)+COUNTIF(Inskrivning!$R175:$V175,49)</f>
        <v>0</v>
      </c>
      <c r="N172" s="4">
        <f>COUNTIF(Inskrivning!$L175:$P175,53)+COUNTIF(Inskrivning!$R175:$V175,53)</f>
        <v>0</v>
      </c>
      <c r="O172" s="4">
        <f>COUNTIF(Inskrivning!$L175:$P175,57)+COUNTIF(Inskrivning!$R175:$V175,57)</f>
        <v>0</v>
      </c>
      <c r="P172" s="4">
        <f>COUNTIF(Inskrivning!$L175:$P175,61)+COUNTIF(Inskrivning!$R175:$V175,61)</f>
        <v>0</v>
      </c>
      <c r="Q172" s="4">
        <f>COUNTIF(Inskrivning!$L175:$P175,66)+COUNTIF(Inskrivning!$R175:$V175,66)</f>
        <v>0</v>
      </c>
      <c r="R172" s="4">
        <f>COUNTIF(Inskrivning!$L175:$P175,70)+COUNTIF(Inskrivning!$R175:$V175,70)</f>
        <v>0</v>
      </c>
      <c r="S172" s="4">
        <f>COUNTIF(Inskrivning!$L175:$P175,74)+COUNTIF(Inskrivning!$R175:$V175,74)</f>
        <v>0</v>
      </c>
      <c r="T172" s="4">
        <f>COUNTIF(Inskrivning!$L175:$P175,83)+COUNTIF(Inskrivning!$R175:$V175,83)</f>
        <v>0</v>
      </c>
      <c r="U172" s="4">
        <f>COUNTIF(Inskrivning!$L175:$P175,87)+COUNTIF(Inskrivning!$R175:$V175,87)</f>
        <v>0</v>
      </c>
      <c r="V172" s="4">
        <f>COUNTIF(Inskrivning!$L175:$P175,100)+COUNTIF(Inskrivning!$R175:$V175,100)</f>
        <v>0</v>
      </c>
      <c r="W172" s="4">
        <f>SUM(Inskrivning!Y175)</f>
        <v>0</v>
      </c>
    </row>
    <row r="173" spans="1:23" ht="15" x14ac:dyDescent="0.25">
      <c r="A173" s="53" t="str">
        <f>Inskrivning!J176</f>
        <v/>
      </c>
      <c r="B173" s="35" t="str">
        <f>Inskrivning!K176</f>
        <v/>
      </c>
      <c r="C173" s="16">
        <f t="shared" si="5"/>
        <v>0</v>
      </c>
      <c r="E173" s="4">
        <f>COUNTIF(Inskrivning!$L176:$P176,15)+COUNTIF(Inskrivning!$R176:$V176,15)</f>
        <v>0</v>
      </c>
      <c r="F173" s="4">
        <f>COUNTIF(Inskrivning!$L176:$P176,19)+COUNTIF(Inskrivning!$R176:$V176,19)</f>
        <v>0</v>
      </c>
      <c r="G173" s="4">
        <f>COUNTIF(Inskrivning!$L176:$P176,31)+COUNTIF(Inskrivning!$R176:$V176,31)</f>
        <v>0</v>
      </c>
      <c r="H173" s="4">
        <f>COUNTIF(Inskrivning!$L176:$P176,32)+COUNTIF(Inskrivning!$R176:$V176,32)</f>
        <v>0</v>
      </c>
      <c r="I173" s="4">
        <f>COUNTIF(Inskrivning!$L176:$P176,35)+COUNTIF(Inskrivning!$R176:$V176,35)</f>
        <v>0</v>
      </c>
      <c r="J173" s="4">
        <f>COUNTIF(Inskrivning!$L176:$P176,36)+COUNTIF(Inskrivning!$R176:$V176,36)</f>
        <v>0</v>
      </c>
      <c r="K173" s="4">
        <f>COUNTIF(Inskrivning!$L176:$P176,44)+COUNTIF(Inskrivning!$R176:$V176,44)</f>
        <v>0</v>
      </c>
      <c r="L173" s="4">
        <f>COUNTIF(Inskrivning!$L176:$P176,48)+COUNTIF(Inskrivning!$R176:$V176,48)</f>
        <v>0</v>
      </c>
      <c r="M173" s="4">
        <f>COUNTIF(Inskrivning!$L176:$P176,49)+COUNTIF(Inskrivning!$R176:$V176,49)</f>
        <v>0</v>
      </c>
      <c r="N173" s="4">
        <f>COUNTIF(Inskrivning!$L176:$P176,53)+COUNTIF(Inskrivning!$R176:$V176,53)</f>
        <v>0</v>
      </c>
      <c r="O173" s="4">
        <f>COUNTIF(Inskrivning!$L176:$P176,57)+COUNTIF(Inskrivning!$R176:$V176,57)</f>
        <v>0</v>
      </c>
      <c r="P173" s="4">
        <f>COUNTIF(Inskrivning!$L176:$P176,61)+COUNTIF(Inskrivning!$R176:$V176,61)</f>
        <v>0</v>
      </c>
      <c r="Q173" s="4">
        <f>COUNTIF(Inskrivning!$L176:$P176,66)+COUNTIF(Inskrivning!$R176:$V176,66)</f>
        <v>0</v>
      </c>
      <c r="R173" s="4">
        <f>COUNTIF(Inskrivning!$L176:$P176,70)+COUNTIF(Inskrivning!$R176:$V176,70)</f>
        <v>0</v>
      </c>
      <c r="S173" s="4">
        <f>COUNTIF(Inskrivning!$L176:$P176,74)+COUNTIF(Inskrivning!$R176:$V176,74)</f>
        <v>0</v>
      </c>
      <c r="T173" s="4">
        <f>COUNTIF(Inskrivning!$L176:$P176,83)+COUNTIF(Inskrivning!$R176:$V176,83)</f>
        <v>0</v>
      </c>
      <c r="U173" s="4">
        <f>COUNTIF(Inskrivning!$L176:$P176,87)+COUNTIF(Inskrivning!$R176:$V176,87)</f>
        <v>0</v>
      </c>
      <c r="V173" s="4">
        <f>COUNTIF(Inskrivning!$L176:$P176,100)+COUNTIF(Inskrivning!$R176:$V176,100)</f>
        <v>0</v>
      </c>
      <c r="W173" s="4">
        <f>SUM(Inskrivning!Y176)</f>
        <v>0</v>
      </c>
    </row>
    <row r="174" spans="1:23" ht="15" x14ac:dyDescent="0.25">
      <c r="A174" s="53" t="str">
        <f>Inskrivning!J177</f>
        <v/>
      </c>
      <c r="B174" s="35" t="str">
        <f>Inskrivning!K177</f>
        <v/>
      </c>
      <c r="C174" s="16">
        <f t="shared" si="5"/>
        <v>0</v>
      </c>
      <c r="E174" s="4">
        <f>COUNTIF(Inskrivning!$L177:$P177,15)+COUNTIF(Inskrivning!$R177:$V177,15)</f>
        <v>0</v>
      </c>
      <c r="F174" s="4">
        <f>COUNTIF(Inskrivning!$L177:$P177,19)+COUNTIF(Inskrivning!$R177:$V177,19)</f>
        <v>0</v>
      </c>
      <c r="G174" s="4">
        <f>COUNTIF(Inskrivning!$L177:$P177,31)+COUNTIF(Inskrivning!$R177:$V177,31)</f>
        <v>0</v>
      </c>
      <c r="H174" s="4">
        <f>COUNTIF(Inskrivning!$L177:$P177,32)+COUNTIF(Inskrivning!$R177:$V177,32)</f>
        <v>0</v>
      </c>
      <c r="I174" s="4">
        <f>COUNTIF(Inskrivning!$L177:$P177,35)+COUNTIF(Inskrivning!$R177:$V177,35)</f>
        <v>0</v>
      </c>
      <c r="J174" s="4">
        <f>COUNTIF(Inskrivning!$L177:$P177,36)+COUNTIF(Inskrivning!$R177:$V177,36)</f>
        <v>0</v>
      </c>
      <c r="K174" s="4">
        <f>COUNTIF(Inskrivning!$L177:$P177,44)+COUNTIF(Inskrivning!$R177:$V177,44)</f>
        <v>0</v>
      </c>
      <c r="L174" s="4">
        <f>COUNTIF(Inskrivning!$L177:$P177,48)+COUNTIF(Inskrivning!$R177:$V177,48)</f>
        <v>0</v>
      </c>
      <c r="M174" s="4">
        <f>COUNTIF(Inskrivning!$L177:$P177,49)+COUNTIF(Inskrivning!$R177:$V177,49)</f>
        <v>0</v>
      </c>
      <c r="N174" s="4">
        <f>COUNTIF(Inskrivning!$L177:$P177,53)+COUNTIF(Inskrivning!$R177:$V177,53)</f>
        <v>0</v>
      </c>
      <c r="O174" s="4">
        <f>COUNTIF(Inskrivning!$L177:$P177,57)+COUNTIF(Inskrivning!$R177:$V177,57)</f>
        <v>0</v>
      </c>
      <c r="P174" s="4">
        <f>COUNTIF(Inskrivning!$L177:$P177,61)+COUNTIF(Inskrivning!$R177:$V177,61)</f>
        <v>0</v>
      </c>
      <c r="Q174" s="4">
        <f>COUNTIF(Inskrivning!$L177:$P177,66)+COUNTIF(Inskrivning!$R177:$V177,66)</f>
        <v>0</v>
      </c>
      <c r="R174" s="4">
        <f>COUNTIF(Inskrivning!$L177:$P177,70)+COUNTIF(Inskrivning!$R177:$V177,70)</f>
        <v>0</v>
      </c>
      <c r="S174" s="4">
        <f>COUNTIF(Inskrivning!$L177:$P177,74)+COUNTIF(Inskrivning!$R177:$V177,74)</f>
        <v>0</v>
      </c>
      <c r="T174" s="4">
        <f>COUNTIF(Inskrivning!$L177:$P177,83)+COUNTIF(Inskrivning!$R177:$V177,83)</f>
        <v>0</v>
      </c>
      <c r="U174" s="4">
        <f>COUNTIF(Inskrivning!$L177:$P177,87)+COUNTIF(Inskrivning!$R177:$V177,87)</f>
        <v>0</v>
      </c>
      <c r="V174" s="4">
        <f>COUNTIF(Inskrivning!$L177:$P177,100)+COUNTIF(Inskrivning!$R177:$V177,100)</f>
        <v>0</v>
      </c>
      <c r="W174" s="4">
        <f>SUM(Inskrivning!Y177)</f>
        <v>0</v>
      </c>
    </row>
    <row r="175" spans="1:23" ht="15" x14ac:dyDescent="0.25">
      <c r="A175" s="53" t="str">
        <f>Inskrivning!J178</f>
        <v/>
      </c>
      <c r="B175" s="35" t="str">
        <f>Inskrivning!K178</f>
        <v/>
      </c>
      <c r="C175" s="16">
        <f t="shared" si="5"/>
        <v>0</v>
      </c>
      <c r="E175" s="4">
        <f>COUNTIF(Inskrivning!$L178:$P178,15)+COUNTIF(Inskrivning!$R178:$V178,15)</f>
        <v>0</v>
      </c>
      <c r="F175" s="4">
        <f>COUNTIF(Inskrivning!$L178:$P178,19)+COUNTIF(Inskrivning!$R178:$V178,19)</f>
        <v>0</v>
      </c>
      <c r="G175" s="4">
        <f>COUNTIF(Inskrivning!$L178:$P178,31)+COUNTIF(Inskrivning!$R178:$V178,31)</f>
        <v>0</v>
      </c>
      <c r="H175" s="4">
        <f>COUNTIF(Inskrivning!$L178:$P178,32)+COUNTIF(Inskrivning!$R178:$V178,32)</f>
        <v>0</v>
      </c>
      <c r="I175" s="4">
        <f>COUNTIF(Inskrivning!$L178:$P178,35)+COUNTIF(Inskrivning!$R178:$V178,35)</f>
        <v>0</v>
      </c>
      <c r="J175" s="4">
        <f>COUNTIF(Inskrivning!$L178:$P178,36)+COUNTIF(Inskrivning!$R178:$V178,36)</f>
        <v>0</v>
      </c>
      <c r="K175" s="4">
        <f>COUNTIF(Inskrivning!$L178:$P178,44)+COUNTIF(Inskrivning!$R178:$V178,44)</f>
        <v>0</v>
      </c>
      <c r="L175" s="4">
        <f>COUNTIF(Inskrivning!$L178:$P178,48)+COUNTIF(Inskrivning!$R178:$V178,48)</f>
        <v>0</v>
      </c>
      <c r="M175" s="4">
        <f>COUNTIF(Inskrivning!$L178:$P178,49)+COUNTIF(Inskrivning!$R178:$V178,49)</f>
        <v>0</v>
      </c>
      <c r="N175" s="4">
        <f>COUNTIF(Inskrivning!$L178:$P178,53)+COUNTIF(Inskrivning!$R178:$V178,53)</f>
        <v>0</v>
      </c>
      <c r="O175" s="4">
        <f>COUNTIF(Inskrivning!$L178:$P178,57)+COUNTIF(Inskrivning!$R178:$V178,57)</f>
        <v>0</v>
      </c>
      <c r="P175" s="4">
        <f>COUNTIF(Inskrivning!$L178:$P178,61)+COUNTIF(Inskrivning!$R178:$V178,61)</f>
        <v>0</v>
      </c>
      <c r="Q175" s="4">
        <f>COUNTIF(Inskrivning!$L178:$P178,66)+COUNTIF(Inskrivning!$R178:$V178,66)</f>
        <v>0</v>
      </c>
      <c r="R175" s="4">
        <f>COUNTIF(Inskrivning!$L178:$P178,70)+COUNTIF(Inskrivning!$R178:$V178,70)</f>
        <v>0</v>
      </c>
      <c r="S175" s="4">
        <f>COUNTIF(Inskrivning!$L178:$P178,74)+COUNTIF(Inskrivning!$R178:$V178,74)</f>
        <v>0</v>
      </c>
      <c r="T175" s="4">
        <f>COUNTIF(Inskrivning!$L178:$P178,83)+COUNTIF(Inskrivning!$R178:$V178,83)</f>
        <v>0</v>
      </c>
      <c r="U175" s="4">
        <f>COUNTIF(Inskrivning!$L178:$P178,87)+COUNTIF(Inskrivning!$R178:$V178,87)</f>
        <v>0</v>
      </c>
      <c r="V175" s="4">
        <f>COUNTIF(Inskrivning!$L178:$P178,100)+COUNTIF(Inskrivning!$R178:$V178,100)</f>
        <v>0</v>
      </c>
      <c r="W175" s="4">
        <f>SUM(Inskrivning!Y178)</f>
        <v>0</v>
      </c>
    </row>
    <row r="176" spans="1:23" ht="15" x14ac:dyDescent="0.25">
      <c r="A176" s="53" t="str">
        <f>Inskrivning!J179</f>
        <v/>
      </c>
      <c r="B176" s="35" t="str">
        <f>Inskrivning!K179</f>
        <v/>
      </c>
      <c r="C176" s="16">
        <f t="shared" si="5"/>
        <v>0</v>
      </c>
      <c r="E176" s="4">
        <f>COUNTIF(Inskrivning!$L179:$P179,15)+COUNTIF(Inskrivning!$R179:$V179,15)</f>
        <v>0</v>
      </c>
      <c r="F176" s="4">
        <f>COUNTIF(Inskrivning!$L179:$P179,19)+COUNTIF(Inskrivning!$R179:$V179,19)</f>
        <v>0</v>
      </c>
      <c r="G176" s="4">
        <f>COUNTIF(Inskrivning!$L179:$P179,31)+COUNTIF(Inskrivning!$R179:$V179,31)</f>
        <v>0</v>
      </c>
      <c r="H176" s="4">
        <f>COUNTIF(Inskrivning!$L179:$P179,32)+COUNTIF(Inskrivning!$R179:$V179,32)</f>
        <v>0</v>
      </c>
      <c r="I176" s="4">
        <f>COUNTIF(Inskrivning!$L179:$P179,35)+COUNTIF(Inskrivning!$R179:$V179,35)</f>
        <v>0</v>
      </c>
      <c r="J176" s="4">
        <f>COUNTIF(Inskrivning!$L179:$P179,36)+COUNTIF(Inskrivning!$R179:$V179,36)</f>
        <v>0</v>
      </c>
      <c r="K176" s="4">
        <f>COUNTIF(Inskrivning!$L179:$P179,44)+COUNTIF(Inskrivning!$R179:$V179,44)</f>
        <v>0</v>
      </c>
      <c r="L176" s="4">
        <f>COUNTIF(Inskrivning!$L179:$P179,48)+COUNTIF(Inskrivning!$R179:$V179,48)</f>
        <v>0</v>
      </c>
      <c r="M176" s="4">
        <f>COUNTIF(Inskrivning!$L179:$P179,49)+COUNTIF(Inskrivning!$R179:$V179,49)</f>
        <v>0</v>
      </c>
      <c r="N176" s="4">
        <f>COUNTIF(Inskrivning!$L179:$P179,53)+COUNTIF(Inskrivning!$R179:$V179,53)</f>
        <v>0</v>
      </c>
      <c r="O176" s="4">
        <f>COUNTIF(Inskrivning!$L179:$P179,57)+COUNTIF(Inskrivning!$R179:$V179,57)</f>
        <v>0</v>
      </c>
      <c r="P176" s="4">
        <f>COUNTIF(Inskrivning!$L179:$P179,61)+COUNTIF(Inskrivning!$R179:$V179,61)</f>
        <v>0</v>
      </c>
      <c r="Q176" s="4">
        <f>COUNTIF(Inskrivning!$L179:$P179,66)+COUNTIF(Inskrivning!$R179:$V179,66)</f>
        <v>0</v>
      </c>
      <c r="R176" s="4">
        <f>COUNTIF(Inskrivning!$L179:$P179,70)+COUNTIF(Inskrivning!$R179:$V179,70)</f>
        <v>0</v>
      </c>
      <c r="S176" s="4">
        <f>COUNTIF(Inskrivning!$L179:$P179,74)+COUNTIF(Inskrivning!$R179:$V179,74)</f>
        <v>0</v>
      </c>
      <c r="T176" s="4">
        <f>COUNTIF(Inskrivning!$L179:$P179,83)+COUNTIF(Inskrivning!$R179:$V179,83)</f>
        <v>0</v>
      </c>
      <c r="U176" s="4">
        <f>COUNTIF(Inskrivning!$L179:$P179,87)+COUNTIF(Inskrivning!$R179:$V179,87)</f>
        <v>0</v>
      </c>
      <c r="V176" s="4">
        <f>COUNTIF(Inskrivning!$L179:$P179,100)+COUNTIF(Inskrivning!$R179:$V179,100)</f>
        <v>0</v>
      </c>
      <c r="W176" s="4">
        <f>SUM(Inskrivning!Y179)</f>
        <v>0</v>
      </c>
    </row>
    <row r="177" spans="1:23" ht="15" x14ac:dyDescent="0.25">
      <c r="A177" s="53" t="str">
        <f>Inskrivning!J180</f>
        <v/>
      </c>
      <c r="B177" s="35" t="str">
        <f>Inskrivning!K180</f>
        <v/>
      </c>
      <c r="C177" s="16">
        <f t="shared" si="5"/>
        <v>0</v>
      </c>
      <c r="E177" s="4">
        <f>COUNTIF(Inskrivning!$L180:$P180,15)+COUNTIF(Inskrivning!$R180:$V180,15)</f>
        <v>0</v>
      </c>
      <c r="F177" s="4">
        <f>COUNTIF(Inskrivning!$L180:$P180,19)+COUNTIF(Inskrivning!$R180:$V180,19)</f>
        <v>0</v>
      </c>
      <c r="G177" s="4">
        <f>COUNTIF(Inskrivning!$L180:$P180,31)+COUNTIF(Inskrivning!$R180:$V180,31)</f>
        <v>0</v>
      </c>
      <c r="H177" s="4">
        <f>COUNTIF(Inskrivning!$L180:$P180,32)+COUNTIF(Inskrivning!$R180:$V180,32)</f>
        <v>0</v>
      </c>
      <c r="I177" s="4">
        <f>COUNTIF(Inskrivning!$L180:$P180,35)+COUNTIF(Inskrivning!$R180:$V180,35)</f>
        <v>0</v>
      </c>
      <c r="J177" s="4">
        <f>COUNTIF(Inskrivning!$L180:$P180,36)+COUNTIF(Inskrivning!$R180:$V180,36)</f>
        <v>0</v>
      </c>
      <c r="K177" s="4">
        <f>COUNTIF(Inskrivning!$L180:$P180,44)+COUNTIF(Inskrivning!$R180:$V180,44)</f>
        <v>0</v>
      </c>
      <c r="L177" s="4">
        <f>COUNTIF(Inskrivning!$L180:$P180,48)+COUNTIF(Inskrivning!$R180:$V180,48)</f>
        <v>0</v>
      </c>
      <c r="M177" s="4">
        <f>COUNTIF(Inskrivning!$L180:$P180,49)+COUNTIF(Inskrivning!$R180:$V180,49)</f>
        <v>0</v>
      </c>
      <c r="N177" s="4">
        <f>COUNTIF(Inskrivning!$L180:$P180,53)+COUNTIF(Inskrivning!$R180:$V180,53)</f>
        <v>0</v>
      </c>
      <c r="O177" s="4">
        <f>COUNTIF(Inskrivning!$L180:$P180,57)+COUNTIF(Inskrivning!$R180:$V180,57)</f>
        <v>0</v>
      </c>
      <c r="P177" s="4">
        <f>COUNTIF(Inskrivning!$L180:$P180,61)+COUNTIF(Inskrivning!$R180:$V180,61)</f>
        <v>0</v>
      </c>
      <c r="Q177" s="4">
        <f>COUNTIF(Inskrivning!$L180:$P180,66)+COUNTIF(Inskrivning!$R180:$V180,66)</f>
        <v>0</v>
      </c>
      <c r="R177" s="4">
        <f>COUNTIF(Inskrivning!$L180:$P180,70)+COUNTIF(Inskrivning!$R180:$V180,70)</f>
        <v>0</v>
      </c>
      <c r="S177" s="4">
        <f>COUNTIF(Inskrivning!$L180:$P180,74)+COUNTIF(Inskrivning!$R180:$V180,74)</f>
        <v>0</v>
      </c>
      <c r="T177" s="4">
        <f>COUNTIF(Inskrivning!$L180:$P180,83)+COUNTIF(Inskrivning!$R180:$V180,83)</f>
        <v>0</v>
      </c>
      <c r="U177" s="4">
        <f>COUNTIF(Inskrivning!$L180:$P180,87)+COUNTIF(Inskrivning!$R180:$V180,87)</f>
        <v>0</v>
      </c>
      <c r="V177" s="4">
        <f>COUNTIF(Inskrivning!$L180:$P180,100)+COUNTIF(Inskrivning!$R180:$V180,100)</f>
        <v>0</v>
      </c>
      <c r="W177" s="4">
        <f>SUM(Inskrivning!Y180)</f>
        <v>0</v>
      </c>
    </row>
    <row r="178" spans="1:23" ht="15" x14ac:dyDescent="0.25">
      <c r="A178" s="53" t="str">
        <f>Inskrivning!J181</f>
        <v/>
      </c>
      <c r="B178" s="35" t="str">
        <f>Inskrivning!K181</f>
        <v/>
      </c>
      <c r="C178" s="16">
        <f t="shared" si="5"/>
        <v>0</v>
      </c>
      <c r="E178" s="4">
        <f>COUNTIF(Inskrivning!$L181:$P181,15)+COUNTIF(Inskrivning!$R181:$V181,15)</f>
        <v>0</v>
      </c>
      <c r="F178" s="4">
        <f>COUNTIF(Inskrivning!$L181:$P181,19)+COUNTIF(Inskrivning!$R181:$V181,19)</f>
        <v>0</v>
      </c>
      <c r="G178" s="4">
        <f>COUNTIF(Inskrivning!$L181:$P181,31)+COUNTIF(Inskrivning!$R181:$V181,31)</f>
        <v>0</v>
      </c>
      <c r="H178" s="4">
        <f>COUNTIF(Inskrivning!$L181:$P181,32)+COUNTIF(Inskrivning!$R181:$V181,32)</f>
        <v>0</v>
      </c>
      <c r="I178" s="4">
        <f>COUNTIF(Inskrivning!$L181:$P181,35)+COUNTIF(Inskrivning!$R181:$V181,35)</f>
        <v>0</v>
      </c>
      <c r="J178" s="4">
        <f>COUNTIF(Inskrivning!$L181:$P181,36)+COUNTIF(Inskrivning!$R181:$V181,36)</f>
        <v>0</v>
      </c>
      <c r="K178" s="4">
        <f>COUNTIF(Inskrivning!$L181:$P181,44)+COUNTIF(Inskrivning!$R181:$V181,44)</f>
        <v>0</v>
      </c>
      <c r="L178" s="4">
        <f>COUNTIF(Inskrivning!$L181:$P181,48)+COUNTIF(Inskrivning!$R181:$V181,48)</f>
        <v>0</v>
      </c>
      <c r="M178" s="4">
        <f>COUNTIF(Inskrivning!$L181:$P181,49)+COUNTIF(Inskrivning!$R181:$V181,49)</f>
        <v>0</v>
      </c>
      <c r="N178" s="4">
        <f>COUNTIF(Inskrivning!$L181:$P181,53)+COUNTIF(Inskrivning!$R181:$V181,53)</f>
        <v>0</v>
      </c>
      <c r="O178" s="4">
        <f>COUNTIF(Inskrivning!$L181:$P181,57)+COUNTIF(Inskrivning!$R181:$V181,57)</f>
        <v>0</v>
      </c>
      <c r="P178" s="4">
        <f>COUNTIF(Inskrivning!$L181:$P181,61)+COUNTIF(Inskrivning!$R181:$V181,61)</f>
        <v>0</v>
      </c>
      <c r="Q178" s="4">
        <f>COUNTIF(Inskrivning!$L181:$P181,66)+COUNTIF(Inskrivning!$R181:$V181,66)</f>
        <v>0</v>
      </c>
      <c r="R178" s="4">
        <f>COUNTIF(Inskrivning!$L181:$P181,70)+COUNTIF(Inskrivning!$R181:$V181,70)</f>
        <v>0</v>
      </c>
      <c r="S178" s="4">
        <f>COUNTIF(Inskrivning!$L181:$P181,74)+COUNTIF(Inskrivning!$R181:$V181,74)</f>
        <v>0</v>
      </c>
      <c r="T178" s="4">
        <f>COUNTIF(Inskrivning!$L181:$P181,83)+COUNTIF(Inskrivning!$R181:$V181,83)</f>
        <v>0</v>
      </c>
      <c r="U178" s="4">
        <f>COUNTIF(Inskrivning!$L181:$P181,87)+COUNTIF(Inskrivning!$R181:$V181,87)</f>
        <v>0</v>
      </c>
      <c r="V178" s="4">
        <f>COUNTIF(Inskrivning!$L181:$P181,100)+COUNTIF(Inskrivning!$R181:$V181,100)</f>
        <v>0</v>
      </c>
      <c r="W178" s="4">
        <f>SUM(Inskrivning!Y181)</f>
        <v>0</v>
      </c>
    </row>
    <row r="179" spans="1:23" ht="15" x14ac:dyDescent="0.25">
      <c r="A179" s="53" t="str">
        <f>Inskrivning!J182</f>
        <v/>
      </c>
      <c r="B179" s="35" t="str">
        <f>Inskrivning!K182</f>
        <v/>
      </c>
      <c r="C179" s="16">
        <f t="shared" si="5"/>
        <v>0</v>
      </c>
      <c r="E179" s="4">
        <f>COUNTIF(Inskrivning!$L182:$P182,15)+COUNTIF(Inskrivning!$R182:$V182,15)</f>
        <v>0</v>
      </c>
      <c r="F179" s="4">
        <f>COUNTIF(Inskrivning!$L182:$P182,19)+COUNTIF(Inskrivning!$R182:$V182,19)</f>
        <v>0</v>
      </c>
      <c r="G179" s="4">
        <f>COUNTIF(Inskrivning!$L182:$P182,31)+COUNTIF(Inskrivning!$R182:$V182,31)</f>
        <v>0</v>
      </c>
      <c r="H179" s="4">
        <f>COUNTIF(Inskrivning!$L182:$P182,32)+COUNTIF(Inskrivning!$R182:$V182,32)</f>
        <v>0</v>
      </c>
      <c r="I179" s="4">
        <f>COUNTIF(Inskrivning!$L182:$P182,35)+COUNTIF(Inskrivning!$R182:$V182,35)</f>
        <v>0</v>
      </c>
      <c r="J179" s="4">
        <f>COUNTIF(Inskrivning!$L182:$P182,36)+COUNTIF(Inskrivning!$R182:$V182,36)</f>
        <v>0</v>
      </c>
      <c r="K179" s="4">
        <f>COUNTIF(Inskrivning!$L182:$P182,44)+COUNTIF(Inskrivning!$R182:$V182,44)</f>
        <v>0</v>
      </c>
      <c r="L179" s="4">
        <f>COUNTIF(Inskrivning!$L182:$P182,48)+COUNTIF(Inskrivning!$R182:$V182,48)</f>
        <v>0</v>
      </c>
      <c r="M179" s="4">
        <f>COUNTIF(Inskrivning!$L182:$P182,49)+COUNTIF(Inskrivning!$R182:$V182,49)</f>
        <v>0</v>
      </c>
      <c r="N179" s="4">
        <f>COUNTIF(Inskrivning!$L182:$P182,53)+COUNTIF(Inskrivning!$R182:$V182,53)</f>
        <v>0</v>
      </c>
      <c r="O179" s="4">
        <f>COUNTIF(Inskrivning!$L182:$P182,57)+COUNTIF(Inskrivning!$R182:$V182,57)</f>
        <v>0</v>
      </c>
      <c r="P179" s="4">
        <f>COUNTIF(Inskrivning!$L182:$P182,61)+COUNTIF(Inskrivning!$R182:$V182,61)</f>
        <v>0</v>
      </c>
      <c r="Q179" s="4">
        <f>COUNTIF(Inskrivning!$L182:$P182,66)+COUNTIF(Inskrivning!$R182:$V182,66)</f>
        <v>0</v>
      </c>
      <c r="R179" s="4">
        <f>COUNTIF(Inskrivning!$L182:$P182,70)+COUNTIF(Inskrivning!$R182:$V182,70)</f>
        <v>0</v>
      </c>
      <c r="S179" s="4">
        <f>COUNTIF(Inskrivning!$L182:$P182,74)+COUNTIF(Inskrivning!$R182:$V182,74)</f>
        <v>0</v>
      </c>
      <c r="T179" s="4">
        <f>COUNTIF(Inskrivning!$L182:$P182,83)+COUNTIF(Inskrivning!$R182:$V182,83)</f>
        <v>0</v>
      </c>
      <c r="U179" s="4">
        <f>COUNTIF(Inskrivning!$L182:$P182,87)+COUNTIF(Inskrivning!$R182:$V182,87)</f>
        <v>0</v>
      </c>
      <c r="V179" s="4">
        <f>COUNTIF(Inskrivning!$L182:$P182,100)+COUNTIF(Inskrivning!$R182:$V182,100)</f>
        <v>0</v>
      </c>
      <c r="W179" s="4">
        <f>SUM(Inskrivning!Y182)</f>
        <v>0</v>
      </c>
    </row>
    <row r="180" spans="1:23" ht="15" x14ac:dyDescent="0.25">
      <c r="A180" s="53" t="str">
        <f>Inskrivning!J183</f>
        <v/>
      </c>
      <c r="B180" s="35" t="str">
        <f>Inskrivning!K183</f>
        <v/>
      </c>
      <c r="C180" s="16">
        <f t="shared" si="5"/>
        <v>0</v>
      </c>
      <c r="E180" s="4">
        <f>COUNTIF(Inskrivning!$L183:$P183,15)+COUNTIF(Inskrivning!$R183:$V183,15)</f>
        <v>0</v>
      </c>
      <c r="F180" s="4">
        <f>COUNTIF(Inskrivning!$L183:$P183,19)+COUNTIF(Inskrivning!$R183:$V183,19)</f>
        <v>0</v>
      </c>
      <c r="G180" s="4">
        <f>COUNTIF(Inskrivning!$L183:$P183,31)+COUNTIF(Inskrivning!$R183:$V183,31)</f>
        <v>0</v>
      </c>
      <c r="H180" s="4">
        <f>COUNTIF(Inskrivning!$L183:$P183,32)+COUNTIF(Inskrivning!$R183:$V183,32)</f>
        <v>0</v>
      </c>
      <c r="I180" s="4">
        <f>COUNTIF(Inskrivning!$L183:$P183,35)+COUNTIF(Inskrivning!$R183:$V183,35)</f>
        <v>0</v>
      </c>
      <c r="J180" s="4">
        <f>COUNTIF(Inskrivning!$L183:$P183,36)+COUNTIF(Inskrivning!$R183:$V183,36)</f>
        <v>0</v>
      </c>
      <c r="K180" s="4">
        <f>COUNTIF(Inskrivning!$L183:$P183,44)+COUNTIF(Inskrivning!$R183:$V183,44)</f>
        <v>0</v>
      </c>
      <c r="L180" s="4">
        <f>COUNTIF(Inskrivning!$L183:$P183,48)+COUNTIF(Inskrivning!$R183:$V183,48)</f>
        <v>0</v>
      </c>
      <c r="M180" s="4">
        <f>COUNTIF(Inskrivning!$L183:$P183,49)+COUNTIF(Inskrivning!$R183:$V183,49)</f>
        <v>0</v>
      </c>
      <c r="N180" s="4">
        <f>COUNTIF(Inskrivning!$L183:$P183,53)+COUNTIF(Inskrivning!$R183:$V183,53)</f>
        <v>0</v>
      </c>
      <c r="O180" s="4">
        <f>COUNTIF(Inskrivning!$L183:$P183,57)+COUNTIF(Inskrivning!$R183:$V183,57)</f>
        <v>0</v>
      </c>
      <c r="P180" s="4">
        <f>COUNTIF(Inskrivning!$L183:$P183,61)+COUNTIF(Inskrivning!$R183:$V183,61)</f>
        <v>0</v>
      </c>
      <c r="Q180" s="4">
        <f>COUNTIF(Inskrivning!$L183:$P183,66)+COUNTIF(Inskrivning!$R183:$V183,66)</f>
        <v>0</v>
      </c>
      <c r="R180" s="4">
        <f>COUNTIF(Inskrivning!$L183:$P183,70)+COUNTIF(Inskrivning!$R183:$V183,70)</f>
        <v>0</v>
      </c>
      <c r="S180" s="4">
        <f>COUNTIF(Inskrivning!$L183:$P183,74)+COUNTIF(Inskrivning!$R183:$V183,74)</f>
        <v>0</v>
      </c>
      <c r="T180" s="4">
        <f>COUNTIF(Inskrivning!$L183:$P183,83)+COUNTIF(Inskrivning!$R183:$V183,83)</f>
        <v>0</v>
      </c>
      <c r="U180" s="4">
        <f>COUNTIF(Inskrivning!$L183:$P183,87)+COUNTIF(Inskrivning!$R183:$V183,87)</f>
        <v>0</v>
      </c>
      <c r="V180" s="4">
        <f>COUNTIF(Inskrivning!$L183:$P183,100)+COUNTIF(Inskrivning!$R183:$V183,100)</f>
        <v>0</v>
      </c>
      <c r="W180" s="4">
        <f>SUM(Inskrivning!Y183)</f>
        <v>0</v>
      </c>
    </row>
    <row r="181" spans="1:23" ht="15" x14ac:dyDescent="0.25">
      <c r="A181" s="53" t="str">
        <f>Inskrivning!J184</f>
        <v/>
      </c>
      <c r="B181" s="35" t="str">
        <f>Inskrivning!K184</f>
        <v/>
      </c>
      <c r="C181" s="16">
        <f t="shared" si="5"/>
        <v>0</v>
      </c>
      <c r="E181" s="4">
        <f>COUNTIF(Inskrivning!$L184:$P184,15)+COUNTIF(Inskrivning!$R184:$V184,15)</f>
        <v>0</v>
      </c>
      <c r="F181" s="4">
        <f>COUNTIF(Inskrivning!$L184:$P184,19)+COUNTIF(Inskrivning!$R184:$V184,19)</f>
        <v>0</v>
      </c>
      <c r="G181" s="4">
        <f>COUNTIF(Inskrivning!$L184:$P184,31)+COUNTIF(Inskrivning!$R184:$V184,31)</f>
        <v>0</v>
      </c>
      <c r="H181" s="4">
        <f>COUNTIF(Inskrivning!$L184:$P184,32)+COUNTIF(Inskrivning!$R184:$V184,32)</f>
        <v>0</v>
      </c>
      <c r="I181" s="4">
        <f>COUNTIF(Inskrivning!$L184:$P184,35)+COUNTIF(Inskrivning!$R184:$V184,35)</f>
        <v>0</v>
      </c>
      <c r="J181" s="4">
        <f>COUNTIF(Inskrivning!$L184:$P184,36)+COUNTIF(Inskrivning!$R184:$V184,36)</f>
        <v>0</v>
      </c>
      <c r="K181" s="4">
        <f>COUNTIF(Inskrivning!$L184:$P184,44)+COUNTIF(Inskrivning!$R184:$V184,44)</f>
        <v>0</v>
      </c>
      <c r="L181" s="4">
        <f>COUNTIF(Inskrivning!$L184:$P184,48)+COUNTIF(Inskrivning!$R184:$V184,48)</f>
        <v>0</v>
      </c>
      <c r="M181" s="4">
        <f>COUNTIF(Inskrivning!$L184:$P184,49)+COUNTIF(Inskrivning!$R184:$V184,49)</f>
        <v>0</v>
      </c>
      <c r="N181" s="4">
        <f>COUNTIF(Inskrivning!$L184:$P184,53)+COUNTIF(Inskrivning!$R184:$V184,53)</f>
        <v>0</v>
      </c>
      <c r="O181" s="4">
        <f>COUNTIF(Inskrivning!$L184:$P184,57)+COUNTIF(Inskrivning!$R184:$V184,57)</f>
        <v>0</v>
      </c>
      <c r="P181" s="4">
        <f>COUNTIF(Inskrivning!$L184:$P184,61)+COUNTIF(Inskrivning!$R184:$V184,61)</f>
        <v>0</v>
      </c>
      <c r="Q181" s="4">
        <f>COUNTIF(Inskrivning!$L184:$P184,66)+COUNTIF(Inskrivning!$R184:$V184,66)</f>
        <v>0</v>
      </c>
      <c r="R181" s="4">
        <f>COUNTIF(Inskrivning!$L184:$P184,70)+COUNTIF(Inskrivning!$R184:$V184,70)</f>
        <v>0</v>
      </c>
      <c r="S181" s="4">
        <f>COUNTIF(Inskrivning!$L184:$P184,74)+COUNTIF(Inskrivning!$R184:$V184,74)</f>
        <v>0</v>
      </c>
      <c r="T181" s="4">
        <f>COUNTIF(Inskrivning!$L184:$P184,83)+COUNTIF(Inskrivning!$R184:$V184,83)</f>
        <v>0</v>
      </c>
      <c r="U181" s="4">
        <f>COUNTIF(Inskrivning!$L184:$P184,87)+COUNTIF(Inskrivning!$R184:$V184,87)</f>
        <v>0</v>
      </c>
      <c r="V181" s="4">
        <f>COUNTIF(Inskrivning!$L184:$P184,100)+COUNTIF(Inskrivning!$R184:$V184,100)</f>
        <v>0</v>
      </c>
      <c r="W181" s="4">
        <f>SUM(Inskrivning!Y184)</f>
        <v>0</v>
      </c>
    </row>
    <row r="182" spans="1:23" ht="15" x14ac:dyDescent="0.25">
      <c r="A182" s="53" t="str">
        <f>Inskrivning!J185</f>
        <v/>
      </c>
      <c r="B182" s="35" t="str">
        <f>Inskrivning!K185</f>
        <v/>
      </c>
      <c r="C182" s="16">
        <f t="shared" si="5"/>
        <v>0</v>
      </c>
      <c r="E182" s="4">
        <f>COUNTIF(Inskrivning!$L185:$P185,15)+COUNTIF(Inskrivning!$R185:$V185,15)</f>
        <v>0</v>
      </c>
      <c r="F182" s="4">
        <f>COUNTIF(Inskrivning!$L185:$P185,19)+COUNTIF(Inskrivning!$R185:$V185,19)</f>
        <v>0</v>
      </c>
      <c r="G182" s="4">
        <f>COUNTIF(Inskrivning!$L185:$P185,31)+COUNTIF(Inskrivning!$R185:$V185,31)</f>
        <v>0</v>
      </c>
      <c r="H182" s="4">
        <f>COUNTIF(Inskrivning!$L185:$P185,32)+COUNTIF(Inskrivning!$R185:$V185,32)</f>
        <v>0</v>
      </c>
      <c r="I182" s="4">
        <f>COUNTIF(Inskrivning!$L185:$P185,35)+COUNTIF(Inskrivning!$R185:$V185,35)</f>
        <v>0</v>
      </c>
      <c r="J182" s="4">
        <f>COUNTIF(Inskrivning!$L185:$P185,36)+COUNTIF(Inskrivning!$R185:$V185,36)</f>
        <v>0</v>
      </c>
      <c r="K182" s="4">
        <f>COUNTIF(Inskrivning!$L185:$P185,44)+COUNTIF(Inskrivning!$R185:$V185,44)</f>
        <v>0</v>
      </c>
      <c r="L182" s="4">
        <f>COUNTIF(Inskrivning!$L185:$P185,48)+COUNTIF(Inskrivning!$R185:$V185,48)</f>
        <v>0</v>
      </c>
      <c r="M182" s="4">
        <f>COUNTIF(Inskrivning!$L185:$P185,49)+COUNTIF(Inskrivning!$R185:$V185,49)</f>
        <v>0</v>
      </c>
      <c r="N182" s="4">
        <f>COUNTIF(Inskrivning!$L185:$P185,53)+COUNTIF(Inskrivning!$R185:$V185,53)</f>
        <v>0</v>
      </c>
      <c r="O182" s="4">
        <f>COUNTIF(Inskrivning!$L185:$P185,57)+COUNTIF(Inskrivning!$R185:$V185,57)</f>
        <v>0</v>
      </c>
      <c r="P182" s="4">
        <f>COUNTIF(Inskrivning!$L185:$P185,61)+COUNTIF(Inskrivning!$R185:$V185,61)</f>
        <v>0</v>
      </c>
      <c r="Q182" s="4">
        <f>COUNTIF(Inskrivning!$L185:$P185,66)+COUNTIF(Inskrivning!$R185:$V185,66)</f>
        <v>0</v>
      </c>
      <c r="R182" s="4">
        <f>COUNTIF(Inskrivning!$L185:$P185,70)+COUNTIF(Inskrivning!$R185:$V185,70)</f>
        <v>0</v>
      </c>
      <c r="S182" s="4">
        <f>COUNTIF(Inskrivning!$L185:$P185,74)+COUNTIF(Inskrivning!$R185:$V185,74)</f>
        <v>0</v>
      </c>
      <c r="T182" s="4">
        <f>COUNTIF(Inskrivning!$L185:$P185,83)+COUNTIF(Inskrivning!$R185:$V185,83)</f>
        <v>0</v>
      </c>
      <c r="U182" s="4">
        <f>COUNTIF(Inskrivning!$L185:$P185,87)+COUNTIF(Inskrivning!$R185:$V185,87)</f>
        <v>0</v>
      </c>
      <c r="V182" s="4">
        <f>COUNTIF(Inskrivning!$L185:$P185,100)+COUNTIF(Inskrivning!$R185:$V185,100)</f>
        <v>0</v>
      </c>
      <c r="W182" s="4">
        <f>SUM(Inskrivning!Y185)</f>
        <v>0</v>
      </c>
    </row>
    <row r="183" spans="1:23" ht="15" x14ac:dyDescent="0.25">
      <c r="A183" s="53" t="str">
        <f>Inskrivning!J186</f>
        <v/>
      </c>
      <c r="B183" s="35" t="str">
        <f>Inskrivning!K186</f>
        <v/>
      </c>
      <c r="C183" s="16">
        <f t="shared" si="5"/>
        <v>0</v>
      </c>
      <c r="E183" s="4">
        <f>COUNTIF(Inskrivning!$L186:$P186,15)+COUNTIF(Inskrivning!$R186:$V186,15)</f>
        <v>0</v>
      </c>
      <c r="F183" s="4">
        <f>COUNTIF(Inskrivning!$L186:$P186,19)+COUNTIF(Inskrivning!$R186:$V186,19)</f>
        <v>0</v>
      </c>
      <c r="G183" s="4">
        <f>COUNTIF(Inskrivning!$L186:$P186,31)+COUNTIF(Inskrivning!$R186:$V186,31)</f>
        <v>0</v>
      </c>
      <c r="H183" s="4">
        <f>COUNTIF(Inskrivning!$L186:$P186,32)+COUNTIF(Inskrivning!$R186:$V186,32)</f>
        <v>0</v>
      </c>
      <c r="I183" s="4">
        <f>COUNTIF(Inskrivning!$L186:$P186,35)+COUNTIF(Inskrivning!$R186:$V186,35)</f>
        <v>0</v>
      </c>
      <c r="J183" s="4">
        <f>COUNTIF(Inskrivning!$L186:$P186,36)+COUNTIF(Inskrivning!$R186:$V186,36)</f>
        <v>0</v>
      </c>
      <c r="K183" s="4">
        <f>COUNTIF(Inskrivning!$L186:$P186,44)+COUNTIF(Inskrivning!$R186:$V186,44)</f>
        <v>0</v>
      </c>
      <c r="L183" s="4">
        <f>COUNTIF(Inskrivning!$L186:$P186,48)+COUNTIF(Inskrivning!$R186:$V186,48)</f>
        <v>0</v>
      </c>
      <c r="M183" s="4">
        <f>COUNTIF(Inskrivning!$L186:$P186,49)+COUNTIF(Inskrivning!$R186:$V186,49)</f>
        <v>0</v>
      </c>
      <c r="N183" s="4">
        <f>COUNTIF(Inskrivning!$L186:$P186,53)+COUNTIF(Inskrivning!$R186:$V186,53)</f>
        <v>0</v>
      </c>
      <c r="O183" s="4">
        <f>COUNTIF(Inskrivning!$L186:$P186,57)+COUNTIF(Inskrivning!$R186:$V186,57)</f>
        <v>0</v>
      </c>
      <c r="P183" s="4">
        <f>COUNTIF(Inskrivning!$L186:$P186,61)+COUNTIF(Inskrivning!$R186:$V186,61)</f>
        <v>0</v>
      </c>
      <c r="Q183" s="4">
        <f>COUNTIF(Inskrivning!$L186:$P186,66)+COUNTIF(Inskrivning!$R186:$V186,66)</f>
        <v>0</v>
      </c>
      <c r="R183" s="4">
        <f>COUNTIF(Inskrivning!$L186:$P186,70)+COUNTIF(Inskrivning!$R186:$V186,70)</f>
        <v>0</v>
      </c>
      <c r="S183" s="4">
        <f>COUNTIF(Inskrivning!$L186:$P186,74)+COUNTIF(Inskrivning!$R186:$V186,74)</f>
        <v>0</v>
      </c>
      <c r="T183" s="4">
        <f>COUNTIF(Inskrivning!$L186:$P186,83)+COUNTIF(Inskrivning!$R186:$V186,83)</f>
        <v>0</v>
      </c>
      <c r="U183" s="4">
        <f>COUNTIF(Inskrivning!$L186:$P186,87)+COUNTIF(Inskrivning!$R186:$V186,87)</f>
        <v>0</v>
      </c>
      <c r="V183" s="4">
        <f>COUNTIF(Inskrivning!$L186:$P186,100)+COUNTIF(Inskrivning!$R186:$V186,100)</f>
        <v>0</v>
      </c>
      <c r="W183" s="4">
        <f>SUM(Inskrivning!Y186)</f>
        <v>0</v>
      </c>
    </row>
    <row r="184" spans="1:23" ht="15" x14ac:dyDescent="0.25">
      <c r="A184" s="53" t="str">
        <f>Inskrivning!J187</f>
        <v/>
      </c>
      <c r="B184" s="35" t="str">
        <f>Inskrivning!K187</f>
        <v/>
      </c>
      <c r="C184" s="16">
        <f t="shared" si="5"/>
        <v>0</v>
      </c>
      <c r="E184" s="4">
        <f>COUNTIF(Inskrivning!$L187:$P187,15)+COUNTIF(Inskrivning!$R187:$V187,15)</f>
        <v>0</v>
      </c>
      <c r="F184" s="4">
        <f>COUNTIF(Inskrivning!$L187:$P187,19)+COUNTIF(Inskrivning!$R187:$V187,19)</f>
        <v>0</v>
      </c>
      <c r="G184" s="4">
        <f>COUNTIF(Inskrivning!$L187:$P187,31)+COUNTIF(Inskrivning!$R187:$V187,31)</f>
        <v>0</v>
      </c>
      <c r="H184" s="4">
        <f>COUNTIF(Inskrivning!$L187:$P187,32)+COUNTIF(Inskrivning!$R187:$V187,32)</f>
        <v>0</v>
      </c>
      <c r="I184" s="4">
        <f>COUNTIF(Inskrivning!$L187:$P187,35)+COUNTIF(Inskrivning!$R187:$V187,35)</f>
        <v>0</v>
      </c>
      <c r="J184" s="4">
        <f>COUNTIF(Inskrivning!$L187:$P187,36)+COUNTIF(Inskrivning!$R187:$V187,36)</f>
        <v>0</v>
      </c>
      <c r="K184" s="4">
        <f>COUNTIF(Inskrivning!$L187:$P187,44)+COUNTIF(Inskrivning!$R187:$V187,44)</f>
        <v>0</v>
      </c>
      <c r="L184" s="4">
        <f>COUNTIF(Inskrivning!$L187:$P187,48)+COUNTIF(Inskrivning!$R187:$V187,48)</f>
        <v>0</v>
      </c>
      <c r="M184" s="4">
        <f>COUNTIF(Inskrivning!$L187:$P187,49)+COUNTIF(Inskrivning!$R187:$V187,49)</f>
        <v>0</v>
      </c>
      <c r="N184" s="4">
        <f>COUNTIF(Inskrivning!$L187:$P187,53)+COUNTIF(Inskrivning!$R187:$V187,53)</f>
        <v>0</v>
      </c>
      <c r="O184" s="4">
        <f>COUNTIF(Inskrivning!$L187:$P187,57)+COUNTIF(Inskrivning!$R187:$V187,57)</f>
        <v>0</v>
      </c>
      <c r="P184" s="4">
        <f>COUNTIF(Inskrivning!$L187:$P187,61)+COUNTIF(Inskrivning!$R187:$V187,61)</f>
        <v>0</v>
      </c>
      <c r="Q184" s="4">
        <f>COUNTIF(Inskrivning!$L187:$P187,66)+COUNTIF(Inskrivning!$R187:$V187,66)</f>
        <v>0</v>
      </c>
      <c r="R184" s="4">
        <f>COUNTIF(Inskrivning!$L187:$P187,70)+COUNTIF(Inskrivning!$R187:$V187,70)</f>
        <v>0</v>
      </c>
      <c r="S184" s="4">
        <f>COUNTIF(Inskrivning!$L187:$P187,74)+COUNTIF(Inskrivning!$R187:$V187,74)</f>
        <v>0</v>
      </c>
      <c r="T184" s="4">
        <f>COUNTIF(Inskrivning!$L187:$P187,83)+COUNTIF(Inskrivning!$R187:$V187,83)</f>
        <v>0</v>
      </c>
      <c r="U184" s="4">
        <f>COUNTIF(Inskrivning!$L187:$P187,87)+COUNTIF(Inskrivning!$R187:$V187,87)</f>
        <v>0</v>
      </c>
      <c r="V184" s="4">
        <f>COUNTIF(Inskrivning!$L187:$P187,100)+COUNTIF(Inskrivning!$R187:$V187,100)</f>
        <v>0</v>
      </c>
      <c r="W184" s="4">
        <f>SUM(Inskrivning!Y187)</f>
        <v>0</v>
      </c>
    </row>
    <row r="185" spans="1:23" ht="15" x14ac:dyDescent="0.25">
      <c r="A185" s="53" t="str">
        <f>Inskrivning!J188</f>
        <v/>
      </c>
      <c r="B185" s="35" t="str">
        <f>Inskrivning!K188</f>
        <v/>
      </c>
      <c r="C185" s="16">
        <f t="shared" si="5"/>
        <v>0</v>
      </c>
      <c r="E185" s="4">
        <f>COUNTIF(Inskrivning!$L188:$P188,15)+COUNTIF(Inskrivning!$R188:$V188,15)</f>
        <v>0</v>
      </c>
      <c r="F185" s="4">
        <f>COUNTIF(Inskrivning!$L188:$P188,19)+COUNTIF(Inskrivning!$R188:$V188,19)</f>
        <v>0</v>
      </c>
      <c r="G185" s="4">
        <f>COUNTIF(Inskrivning!$L188:$P188,31)+COUNTIF(Inskrivning!$R188:$V188,31)</f>
        <v>0</v>
      </c>
      <c r="H185" s="4">
        <f>COUNTIF(Inskrivning!$L188:$P188,32)+COUNTIF(Inskrivning!$R188:$V188,32)</f>
        <v>0</v>
      </c>
      <c r="I185" s="4">
        <f>COUNTIF(Inskrivning!$L188:$P188,35)+COUNTIF(Inskrivning!$R188:$V188,35)</f>
        <v>0</v>
      </c>
      <c r="J185" s="4">
        <f>COUNTIF(Inskrivning!$L188:$P188,36)+COUNTIF(Inskrivning!$R188:$V188,36)</f>
        <v>0</v>
      </c>
      <c r="K185" s="4">
        <f>COUNTIF(Inskrivning!$L188:$P188,44)+COUNTIF(Inskrivning!$R188:$V188,44)</f>
        <v>0</v>
      </c>
      <c r="L185" s="4">
        <f>COUNTIF(Inskrivning!$L188:$P188,48)+COUNTIF(Inskrivning!$R188:$V188,48)</f>
        <v>0</v>
      </c>
      <c r="M185" s="4">
        <f>COUNTIF(Inskrivning!$L188:$P188,49)+COUNTIF(Inskrivning!$R188:$V188,49)</f>
        <v>0</v>
      </c>
      <c r="N185" s="4">
        <f>COUNTIF(Inskrivning!$L188:$P188,53)+COUNTIF(Inskrivning!$R188:$V188,53)</f>
        <v>0</v>
      </c>
      <c r="O185" s="4">
        <f>COUNTIF(Inskrivning!$L188:$P188,57)+COUNTIF(Inskrivning!$R188:$V188,57)</f>
        <v>0</v>
      </c>
      <c r="P185" s="4">
        <f>COUNTIF(Inskrivning!$L188:$P188,61)+COUNTIF(Inskrivning!$R188:$V188,61)</f>
        <v>0</v>
      </c>
      <c r="Q185" s="4">
        <f>COUNTIF(Inskrivning!$L188:$P188,66)+COUNTIF(Inskrivning!$R188:$V188,66)</f>
        <v>0</v>
      </c>
      <c r="R185" s="4">
        <f>COUNTIF(Inskrivning!$L188:$P188,70)+COUNTIF(Inskrivning!$R188:$V188,70)</f>
        <v>0</v>
      </c>
      <c r="S185" s="4">
        <f>COUNTIF(Inskrivning!$L188:$P188,74)+COUNTIF(Inskrivning!$R188:$V188,74)</f>
        <v>0</v>
      </c>
      <c r="T185" s="4">
        <f>COUNTIF(Inskrivning!$L188:$P188,83)+COUNTIF(Inskrivning!$R188:$V188,83)</f>
        <v>0</v>
      </c>
      <c r="U185" s="4">
        <f>COUNTIF(Inskrivning!$L188:$P188,87)+COUNTIF(Inskrivning!$R188:$V188,87)</f>
        <v>0</v>
      </c>
      <c r="V185" s="4">
        <f>COUNTIF(Inskrivning!$L188:$P188,100)+COUNTIF(Inskrivning!$R188:$V188,100)</f>
        <v>0</v>
      </c>
      <c r="W185" s="4">
        <f>SUM(Inskrivning!Y188)</f>
        <v>0</v>
      </c>
    </row>
    <row r="186" spans="1:23" ht="15" x14ac:dyDescent="0.25">
      <c r="A186" s="53" t="str">
        <f>Inskrivning!J189</f>
        <v/>
      </c>
      <c r="B186" s="35" t="str">
        <f>Inskrivning!K189</f>
        <v/>
      </c>
      <c r="C186" s="16">
        <f t="shared" si="5"/>
        <v>0</v>
      </c>
      <c r="E186" s="4">
        <f>COUNTIF(Inskrivning!$L189:$P189,15)+COUNTIF(Inskrivning!$R189:$V189,15)</f>
        <v>0</v>
      </c>
      <c r="F186" s="4">
        <f>COUNTIF(Inskrivning!$L189:$P189,19)+COUNTIF(Inskrivning!$R189:$V189,19)</f>
        <v>0</v>
      </c>
      <c r="G186" s="4">
        <f>COUNTIF(Inskrivning!$L189:$P189,31)+COUNTIF(Inskrivning!$R189:$V189,31)</f>
        <v>0</v>
      </c>
      <c r="H186" s="4">
        <f>COUNTIF(Inskrivning!$L189:$P189,32)+COUNTIF(Inskrivning!$R189:$V189,32)</f>
        <v>0</v>
      </c>
      <c r="I186" s="4">
        <f>COUNTIF(Inskrivning!$L189:$P189,35)+COUNTIF(Inskrivning!$R189:$V189,35)</f>
        <v>0</v>
      </c>
      <c r="J186" s="4">
        <f>COUNTIF(Inskrivning!$L189:$P189,36)+COUNTIF(Inskrivning!$R189:$V189,36)</f>
        <v>0</v>
      </c>
      <c r="K186" s="4">
        <f>COUNTIF(Inskrivning!$L189:$P189,44)+COUNTIF(Inskrivning!$R189:$V189,44)</f>
        <v>0</v>
      </c>
      <c r="L186" s="4">
        <f>COUNTIF(Inskrivning!$L189:$P189,48)+COUNTIF(Inskrivning!$R189:$V189,48)</f>
        <v>0</v>
      </c>
      <c r="M186" s="4">
        <f>COUNTIF(Inskrivning!$L189:$P189,49)+COUNTIF(Inskrivning!$R189:$V189,49)</f>
        <v>0</v>
      </c>
      <c r="N186" s="4">
        <f>COUNTIF(Inskrivning!$L189:$P189,53)+COUNTIF(Inskrivning!$R189:$V189,53)</f>
        <v>0</v>
      </c>
      <c r="O186" s="4">
        <f>COUNTIF(Inskrivning!$L189:$P189,57)+COUNTIF(Inskrivning!$R189:$V189,57)</f>
        <v>0</v>
      </c>
      <c r="P186" s="4">
        <f>COUNTIF(Inskrivning!$L189:$P189,61)+COUNTIF(Inskrivning!$R189:$V189,61)</f>
        <v>0</v>
      </c>
      <c r="Q186" s="4">
        <f>COUNTIF(Inskrivning!$L189:$P189,66)+COUNTIF(Inskrivning!$R189:$V189,66)</f>
        <v>0</v>
      </c>
      <c r="R186" s="4">
        <f>COUNTIF(Inskrivning!$L189:$P189,70)+COUNTIF(Inskrivning!$R189:$V189,70)</f>
        <v>0</v>
      </c>
      <c r="S186" s="4">
        <f>COUNTIF(Inskrivning!$L189:$P189,74)+COUNTIF(Inskrivning!$R189:$V189,74)</f>
        <v>0</v>
      </c>
      <c r="T186" s="4">
        <f>COUNTIF(Inskrivning!$L189:$P189,83)+COUNTIF(Inskrivning!$R189:$V189,83)</f>
        <v>0</v>
      </c>
      <c r="U186" s="4">
        <f>COUNTIF(Inskrivning!$L189:$P189,87)+COUNTIF(Inskrivning!$R189:$V189,87)</f>
        <v>0</v>
      </c>
      <c r="V186" s="4">
        <f>COUNTIF(Inskrivning!$L189:$P189,100)+COUNTIF(Inskrivning!$R189:$V189,100)</f>
        <v>0</v>
      </c>
      <c r="W186" s="4">
        <f>SUM(Inskrivning!Y189)</f>
        <v>0</v>
      </c>
    </row>
    <row r="187" spans="1:23" ht="15" x14ac:dyDescent="0.25">
      <c r="A187" s="53" t="str">
        <f>Inskrivning!J190</f>
        <v/>
      </c>
      <c r="B187" s="35" t="str">
        <f>Inskrivning!K190</f>
        <v/>
      </c>
      <c r="C187" s="16">
        <f t="shared" si="5"/>
        <v>0</v>
      </c>
      <c r="E187" s="4">
        <f>COUNTIF(Inskrivning!$L190:$P190,15)+COUNTIF(Inskrivning!$R190:$V190,15)</f>
        <v>0</v>
      </c>
      <c r="F187" s="4">
        <f>COUNTIF(Inskrivning!$L190:$P190,19)+COUNTIF(Inskrivning!$R190:$V190,19)</f>
        <v>0</v>
      </c>
      <c r="G187" s="4">
        <f>COUNTIF(Inskrivning!$L190:$P190,31)+COUNTIF(Inskrivning!$R190:$V190,31)</f>
        <v>0</v>
      </c>
      <c r="H187" s="4">
        <f>COUNTIF(Inskrivning!$L190:$P190,32)+COUNTIF(Inskrivning!$R190:$V190,32)</f>
        <v>0</v>
      </c>
      <c r="I187" s="4">
        <f>COUNTIF(Inskrivning!$L190:$P190,35)+COUNTIF(Inskrivning!$R190:$V190,35)</f>
        <v>0</v>
      </c>
      <c r="J187" s="4">
        <f>COUNTIF(Inskrivning!$L190:$P190,36)+COUNTIF(Inskrivning!$R190:$V190,36)</f>
        <v>0</v>
      </c>
      <c r="K187" s="4">
        <f>COUNTIF(Inskrivning!$L190:$P190,44)+COUNTIF(Inskrivning!$R190:$V190,44)</f>
        <v>0</v>
      </c>
      <c r="L187" s="4">
        <f>COUNTIF(Inskrivning!$L190:$P190,48)+COUNTIF(Inskrivning!$R190:$V190,48)</f>
        <v>0</v>
      </c>
      <c r="M187" s="4">
        <f>COUNTIF(Inskrivning!$L190:$P190,49)+COUNTIF(Inskrivning!$R190:$V190,49)</f>
        <v>0</v>
      </c>
      <c r="N187" s="4">
        <f>COUNTIF(Inskrivning!$L190:$P190,53)+COUNTIF(Inskrivning!$R190:$V190,53)</f>
        <v>0</v>
      </c>
      <c r="O187" s="4">
        <f>COUNTIF(Inskrivning!$L190:$P190,57)+COUNTIF(Inskrivning!$R190:$V190,57)</f>
        <v>0</v>
      </c>
      <c r="P187" s="4">
        <f>COUNTIF(Inskrivning!$L190:$P190,61)+COUNTIF(Inskrivning!$R190:$V190,61)</f>
        <v>0</v>
      </c>
      <c r="Q187" s="4">
        <f>COUNTIF(Inskrivning!$L190:$P190,66)+COUNTIF(Inskrivning!$R190:$V190,66)</f>
        <v>0</v>
      </c>
      <c r="R187" s="4">
        <f>COUNTIF(Inskrivning!$L190:$P190,70)+COUNTIF(Inskrivning!$R190:$V190,70)</f>
        <v>0</v>
      </c>
      <c r="S187" s="4">
        <f>COUNTIF(Inskrivning!$L190:$P190,74)+COUNTIF(Inskrivning!$R190:$V190,74)</f>
        <v>0</v>
      </c>
      <c r="T187" s="4">
        <f>COUNTIF(Inskrivning!$L190:$P190,83)+COUNTIF(Inskrivning!$R190:$V190,83)</f>
        <v>0</v>
      </c>
      <c r="U187" s="4">
        <f>COUNTIF(Inskrivning!$L190:$P190,87)+COUNTIF(Inskrivning!$R190:$V190,87)</f>
        <v>0</v>
      </c>
      <c r="V187" s="4">
        <f>COUNTIF(Inskrivning!$L190:$P190,100)+COUNTIF(Inskrivning!$R190:$V190,100)</f>
        <v>0</v>
      </c>
      <c r="W187" s="4">
        <f>SUM(Inskrivning!Y190)</f>
        <v>0</v>
      </c>
    </row>
    <row r="188" spans="1:23" ht="15" x14ac:dyDescent="0.25">
      <c r="A188" s="53" t="str">
        <f>Inskrivning!J191</f>
        <v/>
      </c>
      <c r="B188" s="35" t="str">
        <f>Inskrivning!K191</f>
        <v/>
      </c>
      <c r="C188" s="16">
        <f t="shared" si="5"/>
        <v>0</v>
      </c>
      <c r="E188" s="4">
        <f>COUNTIF(Inskrivning!$L191:$P191,15)+COUNTIF(Inskrivning!$R191:$V191,15)</f>
        <v>0</v>
      </c>
      <c r="F188" s="4">
        <f>COUNTIF(Inskrivning!$L191:$P191,19)+COUNTIF(Inskrivning!$R191:$V191,19)</f>
        <v>0</v>
      </c>
      <c r="G188" s="4">
        <f>COUNTIF(Inskrivning!$L191:$P191,31)+COUNTIF(Inskrivning!$R191:$V191,31)</f>
        <v>0</v>
      </c>
      <c r="H188" s="4">
        <f>COUNTIF(Inskrivning!$L191:$P191,32)+COUNTIF(Inskrivning!$R191:$V191,32)</f>
        <v>0</v>
      </c>
      <c r="I188" s="4">
        <f>COUNTIF(Inskrivning!$L191:$P191,35)+COUNTIF(Inskrivning!$R191:$V191,35)</f>
        <v>0</v>
      </c>
      <c r="J188" s="4">
        <f>COUNTIF(Inskrivning!$L191:$P191,36)+COUNTIF(Inskrivning!$R191:$V191,36)</f>
        <v>0</v>
      </c>
      <c r="K188" s="4">
        <f>COUNTIF(Inskrivning!$L191:$P191,44)+COUNTIF(Inskrivning!$R191:$V191,44)</f>
        <v>0</v>
      </c>
      <c r="L188" s="4">
        <f>COUNTIF(Inskrivning!$L191:$P191,48)+COUNTIF(Inskrivning!$R191:$V191,48)</f>
        <v>0</v>
      </c>
      <c r="M188" s="4">
        <f>COUNTIF(Inskrivning!$L191:$P191,49)+COUNTIF(Inskrivning!$R191:$V191,49)</f>
        <v>0</v>
      </c>
      <c r="N188" s="4">
        <f>COUNTIF(Inskrivning!$L191:$P191,53)+COUNTIF(Inskrivning!$R191:$V191,53)</f>
        <v>0</v>
      </c>
      <c r="O188" s="4">
        <f>COUNTIF(Inskrivning!$L191:$P191,57)+COUNTIF(Inskrivning!$R191:$V191,57)</f>
        <v>0</v>
      </c>
      <c r="P188" s="4">
        <f>COUNTIF(Inskrivning!$L191:$P191,61)+COUNTIF(Inskrivning!$R191:$V191,61)</f>
        <v>0</v>
      </c>
      <c r="Q188" s="4">
        <f>COUNTIF(Inskrivning!$L191:$P191,66)+COUNTIF(Inskrivning!$R191:$V191,66)</f>
        <v>0</v>
      </c>
      <c r="R188" s="4">
        <f>COUNTIF(Inskrivning!$L191:$P191,70)+COUNTIF(Inskrivning!$R191:$V191,70)</f>
        <v>0</v>
      </c>
      <c r="S188" s="4">
        <f>COUNTIF(Inskrivning!$L191:$P191,74)+COUNTIF(Inskrivning!$R191:$V191,74)</f>
        <v>0</v>
      </c>
      <c r="T188" s="4">
        <f>COUNTIF(Inskrivning!$L191:$P191,83)+COUNTIF(Inskrivning!$R191:$V191,83)</f>
        <v>0</v>
      </c>
      <c r="U188" s="4">
        <f>COUNTIF(Inskrivning!$L191:$P191,87)+COUNTIF(Inskrivning!$R191:$V191,87)</f>
        <v>0</v>
      </c>
      <c r="V188" s="4">
        <f>COUNTIF(Inskrivning!$L191:$P191,100)+COUNTIF(Inskrivning!$R191:$V191,100)</f>
        <v>0</v>
      </c>
      <c r="W188" s="4">
        <f>SUM(Inskrivning!Y191)</f>
        <v>0</v>
      </c>
    </row>
    <row r="189" spans="1:23" ht="15" x14ac:dyDescent="0.25">
      <c r="A189" s="53" t="str">
        <f>Inskrivning!J192</f>
        <v/>
      </c>
      <c r="B189" s="35" t="str">
        <f>Inskrivning!K192</f>
        <v/>
      </c>
      <c r="C189" s="16">
        <f t="shared" si="5"/>
        <v>0</v>
      </c>
      <c r="E189" s="4">
        <f>COUNTIF(Inskrivning!$L192:$P192,15)+COUNTIF(Inskrivning!$R192:$V192,15)</f>
        <v>0</v>
      </c>
      <c r="F189" s="4">
        <f>COUNTIF(Inskrivning!$L192:$P192,19)+COUNTIF(Inskrivning!$R192:$V192,19)</f>
        <v>0</v>
      </c>
      <c r="G189" s="4">
        <f>COUNTIF(Inskrivning!$L192:$P192,31)+COUNTIF(Inskrivning!$R192:$V192,31)</f>
        <v>0</v>
      </c>
      <c r="H189" s="4">
        <f>COUNTIF(Inskrivning!$L192:$P192,32)+COUNTIF(Inskrivning!$R192:$V192,32)</f>
        <v>0</v>
      </c>
      <c r="I189" s="4">
        <f>COUNTIF(Inskrivning!$L192:$P192,35)+COUNTIF(Inskrivning!$R192:$V192,35)</f>
        <v>0</v>
      </c>
      <c r="J189" s="4">
        <f>COUNTIF(Inskrivning!$L192:$P192,36)+COUNTIF(Inskrivning!$R192:$V192,36)</f>
        <v>0</v>
      </c>
      <c r="K189" s="4">
        <f>COUNTIF(Inskrivning!$L192:$P192,44)+COUNTIF(Inskrivning!$R192:$V192,44)</f>
        <v>0</v>
      </c>
      <c r="L189" s="4">
        <f>COUNTIF(Inskrivning!$L192:$P192,48)+COUNTIF(Inskrivning!$R192:$V192,48)</f>
        <v>0</v>
      </c>
      <c r="M189" s="4">
        <f>COUNTIF(Inskrivning!$L192:$P192,49)+COUNTIF(Inskrivning!$R192:$V192,49)</f>
        <v>0</v>
      </c>
      <c r="N189" s="4">
        <f>COUNTIF(Inskrivning!$L192:$P192,53)+COUNTIF(Inskrivning!$R192:$V192,53)</f>
        <v>0</v>
      </c>
      <c r="O189" s="4">
        <f>COUNTIF(Inskrivning!$L192:$P192,57)+COUNTIF(Inskrivning!$R192:$V192,57)</f>
        <v>0</v>
      </c>
      <c r="P189" s="4">
        <f>COUNTIF(Inskrivning!$L192:$P192,61)+COUNTIF(Inskrivning!$R192:$V192,61)</f>
        <v>0</v>
      </c>
      <c r="Q189" s="4">
        <f>COUNTIF(Inskrivning!$L192:$P192,66)+COUNTIF(Inskrivning!$R192:$V192,66)</f>
        <v>0</v>
      </c>
      <c r="R189" s="4">
        <f>COUNTIF(Inskrivning!$L192:$P192,70)+COUNTIF(Inskrivning!$R192:$V192,70)</f>
        <v>0</v>
      </c>
      <c r="S189" s="4">
        <f>COUNTIF(Inskrivning!$L192:$P192,74)+COUNTIF(Inskrivning!$R192:$V192,74)</f>
        <v>0</v>
      </c>
      <c r="T189" s="4">
        <f>COUNTIF(Inskrivning!$L192:$P192,83)+COUNTIF(Inskrivning!$R192:$V192,83)</f>
        <v>0</v>
      </c>
      <c r="U189" s="4">
        <f>COUNTIF(Inskrivning!$L192:$P192,87)+COUNTIF(Inskrivning!$R192:$V192,87)</f>
        <v>0</v>
      </c>
      <c r="V189" s="4">
        <f>COUNTIF(Inskrivning!$L192:$P192,100)+COUNTIF(Inskrivning!$R192:$V192,100)</f>
        <v>0</v>
      </c>
      <c r="W189" s="4">
        <f>SUM(Inskrivning!Y192)</f>
        <v>0</v>
      </c>
    </row>
    <row r="190" spans="1:23" ht="15" x14ac:dyDescent="0.25">
      <c r="A190" s="53" t="str">
        <f>Inskrivning!J193</f>
        <v/>
      </c>
      <c r="B190" s="35" t="str">
        <f>Inskrivning!K193</f>
        <v/>
      </c>
      <c r="C190" s="16">
        <f t="shared" si="5"/>
        <v>0</v>
      </c>
      <c r="E190" s="4">
        <f>COUNTIF(Inskrivning!$L193:$P193,15)+COUNTIF(Inskrivning!$R193:$V193,15)</f>
        <v>0</v>
      </c>
      <c r="F190" s="4">
        <f>COUNTIF(Inskrivning!$L193:$P193,19)+COUNTIF(Inskrivning!$R193:$V193,19)</f>
        <v>0</v>
      </c>
      <c r="G190" s="4">
        <f>COUNTIF(Inskrivning!$L193:$P193,31)+COUNTIF(Inskrivning!$R193:$V193,31)</f>
        <v>0</v>
      </c>
      <c r="H190" s="4">
        <f>COUNTIF(Inskrivning!$L193:$P193,32)+COUNTIF(Inskrivning!$R193:$V193,32)</f>
        <v>0</v>
      </c>
      <c r="I190" s="4">
        <f>COUNTIF(Inskrivning!$L193:$P193,35)+COUNTIF(Inskrivning!$R193:$V193,35)</f>
        <v>0</v>
      </c>
      <c r="J190" s="4">
        <f>COUNTIF(Inskrivning!$L193:$P193,36)+COUNTIF(Inskrivning!$R193:$V193,36)</f>
        <v>0</v>
      </c>
      <c r="K190" s="4">
        <f>COUNTIF(Inskrivning!$L193:$P193,44)+COUNTIF(Inskrivning!$R193:$V193,44)</f>
        <v>0</v>
      </c>
      <c r="L190" s="4">
        <f>COUNTIF(Inskrivning!$L193:$P193,48)+COUNTIF(Inskrivning!$R193:$V193,48)</f>
        <v>0</v>
      </c>
      <c r="M190" s="4">
        <f>COUNTIF(Inskrivning!$L193:$P193,49)+COUNTIF(Inskrivning!$R193:$V193,49)</f>
        <v>0</v>
      </c>
      <c r="N190" s="4">
        <f>COUNTIF(Inskrivning!$L193:$P193,53)+COUNTIF(Inskrivning!$R193:$V193,53)</f>
        <v>0</v>
      </c>
      <c r="O190" s="4">
        <f>COUNTIF(Inskrivning!$L193:$P193,57)+COUNTIF(Inskrivning!$R193:$V193,57)</f>
        <v>0</v>
      </c>
      <c r="P190" s="4">
        <f>COUNTIF(Inskrivning!$L193:$P193,61)+COUNTIF(Inskrivning!$R193:$V193,61)</f>
        <v>0</v>
      </c>
      <c r="Q190" s="4">
        <f>COUNTIF(Inskrivning!$L193:$P193,66)+COUNTIF(Inskrivning!$R193:$V193,66)</f>
        <v>0</v>
      </c>
      <c r="R190" s="4">
        <f>COUNTIF(Inskrivning!$L193:$P193,70)+COUNTIF(Inskrivning!$R193:$V193,70)</f>
        <v>0</v>
      </c>
      <c r="S190" s="4">
        <f>COUNTIF(Inskrivning!$L193:$P193,74)+COUNTIF(Inskrivning!$R193:$V193,74)</f>
        <v>0</v>
      </c>
      <c r="T190" s="4">
        <f>COUNTIF(Inskrivning!$L193:$P193,83)+COUNTIF(Inskrivning!$R193:$V193,83)</f>
        <v>0</v>
      </c>
      <c r="U190" s="4">
        <f>COUNTIF(Inskrivning!$L193:$P193,87)+COUNTIF(Inskrivning!$R193:$V193,87)</f>
        <v>0</v>
      </c>
      <c r="V190" s="4">
        <f>COUNTIF(Inskrivning!$L193:$P193,100)+COUNTIF(Inskrivning!$R193:$V193,100)</f>
        <v>0</v>
      </c>
      <c r="W190" s="4">
        <f>SUM(Inskrivning!Y193)</f>
        <v>0</v>
      </c>
    </row>
    <row r="191" spans="1:23" ht="15" x14ac:dyDescent="0.25">
      <c r="A191" s="53" t="str">
        <f>Inskrivning!J194</f>
        <v/>
      </c>
      <c r="B191" s="35" t="str">
        <f>Inskrivning!K194</f>
        <v/>
      </c>
      <c r="C191" s="16">
        <f t="shared" si="5"/>
        <v>0</v>
      </c>
      <c r="E191" s="4">
        <f>COUNTIF(Inskrivning!$L194:$P194,15)+COUNTIF(Inskrivning!$R194:$V194,15)</f>
        <v>0</v>
      </c>
      <c r="F191" s="4">
        <f>COUNTIF(Inskrivning!$L194:$P194,19)+COUNTIF(Inskrivning!$R194:$V194,19)</f>
        <v>0</v>
      </c>
      <c r="G191" s="4">
        <f>COUNTIF(Inskrivning!$L194:$P194,31)+COUNTIF(Inskrivning!$R194:$V194,31)</f>
        <v>0</v>
      </c>
      <c r="H191" s="4">
        <f>COUNTIF(Inskrivning!$L194:$P194,32)+COUNTIF(Inskrivning!$R194:$V194,32)</f>
        <v>0</v>
      </c>
      <c r="I191" s="4">
        <f>COUNTIF(Inskrivning!$L194:$P194,35)+COUNTIF(Inskrivning!$R194:$V194,35)</f>
        <v>0</v>
      </c>
      <c r="J191" s="4">
        <f>COUNTIF(Inskrivning!$L194:$P194,36)+COUNTIF(Inskrivning!$R194:$V194,36)</f>
        <v>0</v>
      </c>
      <c r="K191" s="4">
        <f>COUNTIF(Inskrivning!$L194:$P194,44)+COUNTIF(Inskrivning!$R194:$V194,44)</f>
        <v>0</v>
      </c>
      <c r="L191" s="4">
        <f>COUNTIF(Inskrivning!$L194:$P194,48)+COUNTIF(Inskrivning!$R194:$V194,48)</f>
        <v>0</v>
      </c>
      <c r="M191" s="4">
        <f>COUNTIF(Inskrivning!$L194:$P194,49)+COUNTIF(Inskrivning!$R194:$V194,49)</f>
        <v>0</v>
      </c>
      <c r="N191" s="4">
        <f>COUNTIF(Inskrivning!$L194:$P194,53)+COUNTIF(Inskrivning!$R194:$V194,53)</f>
        <v>0</v>
      </c>
      <c r="O191" s="4">
        <f>COUNTIF(Inskrivning!$L194:$P194,57)+COUNTIF(Inskrivning!$R194:$V194,57)</f>
        <v>0</v>
      </c>
      <c r="P191" s="4">
        <f>COUNTIF(Inskrivning!$L194:$P194,61)+COUNTIF(Inskrivning!$R194:$V194,61)</f>
        <v>0</v>
      </c>
      <c r="Q191" s="4">
        <f>COUNTIF(Inskrivning!$L194:$P194,66)+COUNTIF(Inskrivning!$R194:$V194,66)</f>
        <v>0</v>
      </c>
      <c r="R191" s="4">
        <f>COUNTIF(Inskrivning!$L194:$P194,70)+COUNTIF(Inskrivning!$R194:$V194,70)</f>
        <v>0</v>
      </c>
      <c r="S191" s="4">
        <f>COUNTIF(Inskrivning!$L194:$P194,74)+COUNTIF(Inskrivning!$R194:$V194,74)</f>
        <v>0</v>
      </c>
      <c r="T191" s="4">
        <f>COUNTIF(Inskrivning!$L194:$P194,83)+COUNTIF(Inskrivning!$R194:$V194,83)</f>
        <v>0</v>
      </c>
      <c r="U191" s="4">
        <f>COUNTIF(Inskrivning!$L194:$P194,87)+COUNTIF(Inskrivning!$R194:$V194,87)</f>
        <v>0</v>
      </c>
      <c r="V191" s="4">
        <f>COUNTIF(Inskrivning!$L194:$P194,100)+COUNTIF(Inskrivning!$R194:$V194,100)</f>
        <v>0</v>
      </c>
      <c r="W191" s="4">
        <f>SUM(Inskrivning!Y194)</f>
        <v>0</v>
      </c>
    </row>
    <row r="192" spans="1:23" ht="15" x14ac:dyDescent="0.25">
      <c r="A192" s="53" t="str">
        <f>Inskrivning!J195</f>
        <v/>
      </c>
      <c r="B192" s="35" t="str">
        <f>Inskrivning!K195</f>
        <v/>
      </c>
      <c r="C192" s="16">
        <f t="shared" si="5"/>
        <v>0</v>
      </c>
      <c r="E192" s="4">
        <f>COUNTIF(Inskrivning!$L195:$P195,15)+COUNTIF(Inskrivning!$R195:$V195,15)</f>
        <v>0</v>
      </c>
      <c r="F192" s="4">
        <f>COUNTIF(Inskrivning!$L195:$P195,19)+COUNTIF(Inskrivning!$R195:$V195,19)</f>
        <v>0</v>
      </c>
      <c r="G192" s="4">
        <f>COUNTIF(Inskrivning!$L195:$P195,31)+COUNTIF(Inskrivning!$R195:$V195,31)</f>
        <v>0</v>
      </c>
      <c r="H192" s="4">
        <f>COUNTIF(Inskrivning!$L195:$P195,32)+COUNTIF(Inskrivning!$R195:$V195,32)</f>
        <v>0</v>
      </c>
      <c r="I192" s="4">
        <f>COUNTIF(Inskrivning!$L195:$P195,35)+COUNTIF(Inskrivning!$R195:$V195,35)</f>
        <v>0</v>
      </c>
      <c r="J192" s="4">
        <f>COUNTIF(Inskrivning!$L195:$P195,36)+COUNTIF(Inskrivning!$R195:$V195,36)</f>
        <v>0</v>
      </c>
      <c r="K192" s="4">
        <f>COUNTIF(Inskrivning!$L195:$P195,44)+COUNTIF(Inskrivning!$R195:$V195,44)</f>
        <v>0</v>
      </c>
      <c r="L192" s="4">
        <f>COUNTIF(Inskrivning!$L195:$P195,48)+COUNTIF(Inskrivning!$R195:$V195,48)</f>
        <v>0</v>
      </c>
      <c r="M192" s="4">
        <f>COUNTIF(Inskrivning!$L195:$P195,49)+COUNTIF(Inskrivning!$R195:$V195,49)</f>
        <v>0</v>
      </c>
      <c r="N192" s="4">
        <f>COUNTIF(Inskrivning!$L195:$P195,53)+COUNTIF(Inskrivning!$R195:$V195,53)</f>
        <v>0</v>
      </c>
      <c r="O192" s="4">
        <f>COUNTIF(Inskrivning!$L195:$P195,57)+COUNTIF(Inskrivning!$R195:$V195,57)</f>
        <v>0</v>
      </c>
      <c r="P192" s="4">
        <f>COUNTIF(Inskrivning!$L195:$P195,61)+COUNTIF(Inskrivning!$R195:$V195,61)</f>
        <v>0</v>
      </c>
      <c r="Q192" s="4">
        <f>COUNTIF(Inskrivning!$L195:$P195,66)+COUNTIF(Inskrivning!$R195:$V195,66)</f>
        <v>0</v>
      </c>
      <c r="R192" s="4">
        <f>COUNTIF(Inskrivning!$L195:$P195,70)+COUNTIF(Inskrivning!$R195:$V195,70)</f>
        <v>0</v>
      </c>
      <c r="S192" s="4">
        <f>COUNTIF(Inskrivning!$L195:$P195,74)+COUNTIF(Inskrivning!$R195:$V195,74)</f>
        <v>0</v>
      </c>
      <c r="T192" s="4">
        <f>COUNTIF(Inskrivning!$L195:$P195,83)+COUNTIF(Inskrivning!$R195:$V195,83)</f>
        <v>0</v>
      </c>
      <c r="U192" s="4">
        <f>COUNTIF(Inskrivning!$L195:$P195,87)+COUNTIF(Inskrivning!$R195:$V195,87)</f>
        <v>0</v>
      </c>
      <c r="V192" s="4">
        <f>COUNTIF(Inskrivning!$L195:$P195,100)+COUNTIF(Inskrivning!$R195:$V195,100)</f>
        <v>0</v>
      </c>
      <c r="W192" s="4">
        <f>SUM(Inskrivning!Y195)</f>
        <v>0</v>
      </c>
    </row>
    <row r="193" spans="1:23" ht="15" x14ac:dyDescent="0.25">
      <c r="A193" s="53" t="str">
        <f>Inskrivning!J196</f>
        <v/>
      </c>
      <c r="B193" s="35" t="str">
        <f>Inskrivning!K196</f>
        <v/>
      </c>
      <c r="C193" s="16">
        <f t="shared" si="5"/>
        <v>0</v>
      </c>
      <c r="E193" s="4">
        <f>COUNTIF(Inskrivning!$L196:$P196,15)+COUNTIF(Inskrivning!$R196:$V196,15)</f>
        <v>0</v>
      </c>
      <c r="F193" s="4">
        <f>COUNTIF(Inskrivning!$L196:$P196,19)+COUNTIF(Inskrivning!$R196:$V196,19)</f>
        <v>0</v>
      </c>
      <c r="G193" s="4">
        <f>COUNTIF(Inskrivning!$L196:$P196,31)+COUNTIF(Inskrivning!$R196:$V196,31)</f>
        <v>0</v>
      </c>
      <c r="H193" s="4">
        <f>COUNTIF(Inskrivning!$L196:$P196,32)+COUNTIF(Inskrivning!$R196:$V196,32)</f>
        <v>0</v>
      </c>
      <c r="I193" s="4">
        <f>COUNTIF(Inskrivning!$L196:$P196,35)+COUNTIF(Inskrivning!$R196:$V196,35)</f>
        <v>0</v>
      </c>
      <c r="J193" s="4">
        <f>COUNTIF(Inskrivning!$L196:$P196,36)+COUNTIF(Inskrivning!$R196:$V196,36)</f>
        <v>0</v>
      </c>
      <c r="K193" s="4">
        <f>COUNTIF(Inskrivning!$L196:$P196,44)+COUNTIF(Inskrivning!$R196:$V196,44)</f>
        <v>0</v>
      </c>
      <c r="L193" s="4">
        <f>COUNTIF(Inskrivning!$L196:$P196,48)+COUNTIF(Inskrivning!$R196:$V196,48)</f>
        <v>0</v>
      </c>
      <c r="M193" s="4">
        <f>COUNTIF(Inskrivning!$L196:$P196,49)+COUNTIF(Inskrivning!$R196:$V196,49)</f>
        <v>0</v>
      </c>
      <c r="N193" s="4">
        <f>COUNTIF(Inskrivning!$L196:$P196,53)+COUNTIF(Inskrivning!$R196:$V196,53)</f>
        <v>0</v>
      </c>
      <c r="O193" s="4">
        <f>COUNTIF(Inskrivning!$L196:$P196,57)+COUNTIF(Inskrivning!$R196:$V196,57)</f>
        <v>0</v>
      </c>
      <c r="P193" s="4">
        <f>COUNTIF(Inskrivning!$L196:$P196,61)+COUNTIF(Inskrivning!$R196:$V196,61)</f>
        <v>0</v>
      </c>
      <c r="Q193" s="4">
        <f>COUNTIF(Inskrivning!$L196:$P196,66)+COUNTIF(Inskrivning!$R196:$V196,66)</f>
        <v>0</v>
      </c>
      <c r="R193" s="4">
        <f>COUNTIF(Inskrivning!$L196:$P196,70)+COUNTIF(Inskrivning!$R196:$V196,70)</f>
        <v>0</v>
      </c>
      <c r="S193" s="4">
        <f>COUNTIF(Inskrivning!$L196:$P196,74)+COUNTIF(Inskrivning!$R196:$V196,74)</f>
        <v>0</v>
      </c>
      <c r="T193" s="4">
        <f>COUNTIF(Inskrivning!$L196:$P196,83)+COUNTIF(Inskrivning!$R196:$V196,83)</f>
        <v>0</v>
      </c>
      <c r="U193" s="4">
        <f>COUNTIF(Inskrivning!$L196:$P196,87)+COUNTIF(Inskrivning!$R196:$V196,87)</f>
        <v>0</v>
      </c>
      <c r="V193" s="4">
        <f>COUNTIF(Inskrivning!$L196:$P196,100)+COUNTIF(Inskrivning!$R196:$V196,100)</f>
        <v>0</v>
      </c>
      <c r="W193" s="4">
        <f>SUM(Inskrivning!Y196)</f>
        <v>0</v>
      </c>
    </row>
    <row r="194" spans="1:23" ht="15" x14ac:dyDescent="0.25">
      <c r="A194" s="53" t="str">
        <f>Inskrivning!J197</f>
        <v/>
      </c>
      <c r="B194" s="35" t="str">
        <f>Inskrivning!K197</f>
        <v/>
      </c>
      <c r="C194" s="16">
        <f t="shared" si="5"/>
        <v>0</v>
      </c>
      <c r="E194" s="4">
        <f>COUNTIF(Inskrivning!$L197:$P197,15)+COUNTIF(Inskrivning!$R197:$V197,15)</f>
        <v>0</v>
      </c>
      <c r="F194" s="4">
        <f>COUNTIF(Inskrivning!$L197:$P197,19)+COUNTIF(Inskrivning!$R197:$V197,19)</f>
        <v>0</v>
      </c>
      <c r="G194" s="4">
        <f>COUNTIF(Inskrivning!$L197:$P197,31)+COUNTIF(Inskrivning!$R197:$V197,31)</f>
        <v>0</v>
      </c>
      <c r="H194" s="4">
        <f>COUNTIF(Inskrivning!$L197:$P197,32)+COUNTIF(Inskrivning!$R197:$V197,32)</f>
        <v>0</v>
      </c>
      <c r="I194" s="4">
        <f>COUNTIF(Inskrivning!$L197:$P197,35)+COUNTIF(Inskrivning!$R197:$V197,35)</f>
        <v>0</v>
      </c>
      <c r="J194" s="4">
        <f>COUNTIF(Inskrivning!$L197:$P197,36)+COUNTIF(Inskrivning!$R197:$V197,36)</f>
        <v>0</v>
      </c>
      <c r="K194" s="4">
        <f>COUNTIF(Inskrivning!$L197:$P197,44)+COUNTIF(Inskrivning!$R197:$V197,44)</f>
        <v>0</v>
      </c>
      <c r="L194" s="4">
        <f>COUNTIF(Inskrivning!$L197:$P197,48)+COUNTIF(Inskrivning!$R197:$V197,48)</f>
        <v>0</v>
      </c>
      <c r="M194" s="4">
        <f>COUNTIF(Inskrivning!$L197:$P197,49)+COUNTIF(Inskrivning!$R197:$V197,49)</f>
        <v>0</v>
      </c>
      <c r="N194" s="4">
        <f>COUNTIF(Inskrivning!$L197:$P197,53)+COUNTIF(Inskrivning!$R197:$V197,53)</f>
        <v>0</v>
      </c>
      <c r="O194" s="4">
        <f>COUNTIF(Inskrivning!$L197:$P197,57)+COUNTIF(Inskrivning!$R197:$V197,57)</f>
        <v>0</v>
      </c>
      <c r="P194" s="4">
        <f>COUNTIF(Inskrivning!$L197:$P197,61)+COUNTIF(Inskrivning!$R197:$V197,61)</f>
        <v>0</v>
      </c>
      <c r="Q194" s="4">
        <f>COUNTIF(Inskrivning!$L197:$P197,66)+COUNTIF(Inskrivning!$R197:$V197,66)</f>
        <v>0</v>
      </c>
      <c r="R194" s="4">
        <f>COUNTIF(Inskrivning!$L197:$P197,70)+COUNTIF(Inskrivning!$R197:$V197,70)</f>
        <v>0</v>
      </c>
      <c r="S194" s="4">
        <f>COUNTIF(Inskrivning!$L197:$P197,74)+COUNTIF(Inskrivning!$R197:$V197,74)</f>
        <v>0</v>
      </c>
      <c r="T194" s="4">
        <f>COUNTIF(Inskrivning!$L197:$P197,83)+COUNTIF(Inskrivning!$R197:$V197,83)</f>
        <v>0</v>
      </c>
      <c r="U194" s="4">
        <f>COUNTIF(Inskrivning!$L197:$P197,87)+COUNTIF(Inskrivning!$R197:$V197,87)</f>
        <v>0</v>
      </c>
      <c r="V194" s="4">
        <f>COUNTIF(Inskrivning!$L197:$P197,100)+COUNTIF(Inskrivning!$R197:$V197,100)</f>
        <v>0</v>
      </c>
      <c r="W194" s="4">
        <f>SUM(Inskrivning!Y197)</f>
        <v>0</v>
      </c>
    </row>
    <row r="195" spans="1:23" ht="15" x14ac:dyDescent="0.25">
      <c r="A195" s="53" t="str">
        <f>Inskrivning!J198</f>
        <v/>
      </c>
      <c r="B195" s="35" t="str">
        <f>Inskrivning!K198</f>
        <v/>
      </c>
      <c r="C195" s="16">
        <f t="shared" si="5"/>
        <v>0</v>
      </c>
      <c r="E195" s="4">
        <f>COUNTIF(Inskrivning!$L198:$P198,15)+COUNTIF(Inskrivning!$R198:$V198,15)</f>
        <v>0</v>
      </c>
      <c r="F195" s="4">
        <f>COUNTIF(Inskrivning!$L198:$P198,19)+COUNTIF(Inskrivning!$R198:$V198,19)</f>
        <v>0</v>
      </c>
      <c r="G195" s="4">
        <f>COUNTIF(Inskrivning!$L198:$P198,31)+COUNTIF(Inskrivning!$R198:$V198,31)</f>
        <v>0</v>
      </c>
      <c r="H195" s="4">
        <f>COUNTIF(Inskrivning!$L198:$P198,32)+COUNTIF(Inskrivning!$R198:$V198,32)</f>
        <v>0</v>
      </c>
      <c r="I195" s="4">
        <f>COUNTIF(Inskrivning!$L198:$P198,35)+COUNTIF(Inskrivning!$R198:$V198,35)</f>
        <v>0</v>
      </c>
      <c r="J195" s="4">
        <f>COUNTIF(Inskrivning!$L198:$P198,36)+COUNTIF(Inskrivning!$R198:$V198,36)</f>
        <v>0</v>
      </c>
      <c r="K195" s="4">
        <f>COUNTIF(Inskrivning!$L198:$P198,44)+COUNTIF(Inskrivning!$R198:$V198,44)</f>
        <v>0</v>
      </c>
      <c r="L195" s="4">
        <f>COUNTIF(Inskrivning!$L198:$P198,48)+COUNTIF(Inskrivning!$R198:$V198,48)</f>
        <v>0</v>
      </c>
      <c r="M195" s="4">
        <f>COUNTIF(Inskrivning!$L198:$P198,49)+COUNTIF(Inskrivning!$R198:$V198,49)</f>
        <v>0</v>
      </c>
      <c r="N195" s="4">
        <f>COUNTIF(Inskrivning!$L198:$P198,53)+COUNTIF(Inskrivning!$R198:$V198,53)</f>
        <v>0</v>
      </c>
      <c r="O195" s="4">
        <f>COUNTIF(Inskrivning!$L198:$P198,57)+COUNTIF(Inskrivning!$R198:$V198,57)</f>
        <v>0</v>
      </c>
      <c r="P195" s="4">
        <f>COUNTIF(Inskrivning!$L198:$P198,61)+COUNTIF(Inskrivning!$R198:$V198,61)</f>
        <v>0</v>
      </c>
      <c r="Q195" s="4">
        <f>COUNTIF(Inskrivning!$L198:$P198,66)+COUNTIF(Inskrivning!$R198:$V198,66)</f>
        <v>0</v>
      </c>
      <c r="R195" s="4">
        <f>COUNTIF(Inskrivning!$L198:$P198,70)+COUNTIF(Inskrivning!$R198:$V198,70)</f>
        <v>0</v>
      </c>
      <c r="S195" s="4">
        <f>COUNTIF(Inskrivning!$L198:$P198,74)+COUNTIF(Inskrivning!$R198:$V198,74)</f>
        <v>0</v>
      </c>
      <c r="T195" s="4">
        <f>COUNTIF(Inskrivning!$L198:$P198,83)+COUNTIF(Inskrivning!$R198:$V198,83)</f>
        <v>0</v>
      </c>
      <c r="U195" s="4">
        <f>COUNTIF(Inskrivning!$L198:$P198,87)+COUNTIF(Inskrivning!$R198:$V198,87)</f>
        <v>0</v>
      </c>
      <c r="V195" s="4">
        <f>COUNTIF(Inskrivning!$L198:$P198,100)+COUNTIF(Inskrivning!$R198:$V198,100)</f>
        <v>0</v>
      </c>
      <c r="W195" s="4">
        <f>SUM(Inskrivning!Y198)</f>
        <v>0</v>
      </c>
    </row>
    <row r="196" spans="1:23" ht="15" x14ac:dyDescent="0.25">
      <c r="A196" s="53" t="str">
        <f>Inskrivning!J199</f>
        <v/>
      </c>
      <c r="B196" s="35" t="str">
        <f>Inskrivning!K199</f>
        <v/>
      </c>
      <c r="C196" s="16">
        <f t="shared" ref="C196:C203" si="6">SUM(E196:W196)*(5)</f>
        <v>0</v>
      </c>
      <c r="E196" s="4">
        <f>COUNTIF(Inskrivning!$L199:$P199,15)+COUNTIF(Inskrivning!$R199:$V199,15)</f>
        <v>0</v>
      </c>
      <c r="F196" s="4">
        <f>COUNTIF(Inskrivning!$L199:$P199,19)+COUNTIF(Inskrivning!$R199:$V199,19)</f>
        <v>0</v>
      </c>
      <c r="G196" s="4">
        <f>COUNTIF(Inskrivning!$L199:$P199,31)+COUNTIF(Inskrivning!$R199:$V199,31)</f>
        <v>0</v>
      </c>
      <c r="H196" s="4">
        <f>COUNTIF(Inskrivning!$L199:$P199,32)+COUNTIF(Inskrivning!$R199:$V199,32)</f>
        <v>0</v>
      </c>
      <c r="I196" s="4">
        <f>COUNTIF(Inskrivning!$L199:$P199,35)+COUNTIF(Inskrivning!$R199:$V199,35)</f>
        <v>0</v>
      </c>
      <c r="J196" s="4">
        <f>COUNTIF(Inskrivning!$L199:$P199,36)+COUNTIF(Inskrivning!$R199:$V199,36)</f>
        <v>0</v>
      </c>
      <c r="K196" s="4">
        <f>COUNTIF(Inskrivning!$L199:$P199,44)+COUNTIF(Inskrivning!$R199:$V199,44)</f>
        <v>0</v>
      </c>
      <c r="L196" s="4">
        <f>COUNTIF(Inskrivning!$L199:$P199,48)+COUNTIF(Inskrivning!$R199:$V199,48)</f>
        <v>0</v>
      </c>
      <c r="M196" s="4">
        <f>COUNTIF(Inskrivning!$L199:$P199,49)+COUNTIF(Inskrivning!$R199:$V199,49)</f>
        <v>0</v>
      </c>
      <c r="N196" s="4">
        <f>COUNTIF(Inskrivning!$L199:$P199,53)+COUNTIF(Inskrivning!$R199:$V199,53)</f>
        <v>0</v>
      </c>
      <c r="O196" s="4">
        <f>COUNTIF(Inskrivning!$L199:$P199,57)+COUNTIF(Inskrivning!$R199:$V199,57)</f>
        <v>0</v>
      </c>
      <c r="P196" s="4">
        <f>COUNTIF(Inskrivning!$L199:$P199,61)+COUNTIF(Inskrivning!$R199:$V199,61)</f>
        <v>0</v>
      </c>
      <c r="Q196" s="4">
        <f>COUNTIF(Inskrivning!$L199:$P199,66)+COUNTIF(Inskrivning!$R199:$V199,66)</f>
        <v>0</v>
      </c>
      <c r="R196" s="4">
        <f>COUNTIF(Inskrivning!$L199:$P199,70)+COUNTIF(Inskrivning!$R199:$V199,70)</f>
        <v>0</v>
      </c>
      <c r="S196" s="4">
        <f>COUNTIF(Inskrivning!$L199:$P199,74)+COUNTIF(Inskrivning!$R199:$V199,74)</f>
        <v>0</v>
      </c>
      <c r="T196" s="4">
        <f>COUNTIF(Inskrivning!$L199:$P199,83)+COUNTIF(Inskrivning!$R199:$V199,83)</f>
        <v>0</v>
      </c>
      <c r="U196" s="4">
        <f>COUNTIF(Inskrivning!$L199:$P199,87)+COUNTIF(Inskrivning!$R199:$V199,87)</f>
        <v>0</v>
      </c>
      <c r="V196" s="4">
        <f>COUNTIF(Inskrivning!$L199:$P199,100)+COUNTIF(Inskrivning!$R199:$V199,100)</f>
        <v>0</v>
      </c>
      <c r="W196" s="4">
        <f>SUM(Inskrivning!Y199)</f>
        <v>0</v>
      </c>
    </row>
    <row r="197" spans="1:23" ht="15" x14ac:dyDescent="0.25">
      <c r="A197" s="53" t="str">
        <f>Inskrivning!J200</f>
        <v/>
      </c>
      <c r="B197" s="35" t="str">
        <f>Inskrivning!K200</f>
        <v/>
      </c>
      <c r="C197" s="16">
        <f t="shared" si="6"/>
        <v>0</v>
      </c>
      <c r="E197" s="4">
        <f>COUNTIF(Inskrivning!$L200:$P200,15)+COUNTIF(Inskrivning!$R200:$V200,15)</f>
        <v>0</v>
      </c>
      <c r="F197" s="4">
        <f>COUNTIF(Inskrivning!$L200:$P200,19)+COUNTIF(Inskrivning!$R200:$V200,19)</f>
        <v>0</v>
      </c>
      <c r="G197" s="4">
        <f>COUNTIF(Inskrivning!$L200:$P200,31)+COUNTIF(Inskrivning!$R200:$V200,31)</f>
        <v>0</v>
      </c>
      <c r="H197" s="4">
        <f>COUNTIF(Inskrivning!$L200:$P200,32)+COUNTIF(Inskrivning!$R200:$V200,32)</f>
        <v>0</v>
      </c>
      <c r="I197" s="4">
        <f>COUNTIF(Inskrivning!$L200:$P200,35)+COUNTIF(Inskrivning!$R200:$V200,35)</f>
        <v>0</v>
      </c>
      <c r="J197" s="4">
        <f>COUNTIF(Inskrivning!$L200:$P200,36)+COUNTIF(Inskrivning!$R200:$V200,36)</f>
        <v>0</v>
      </c>
      <c r="K197" s="4">
        <f>COUNTIF(Inskrivning!$L200:$P200,44)+COUNTIF(Inskrivning!$R200:$V200,44)</f>
        <v>0</v>
      </c>
      <c r="L197" s="4">
        <f>COUNTIF(Inskrivning!$L200:$P200,48)+COUNTIF(Inskrivning!$R200:$V200,48)</f>
        <v>0</v>
      </c>
      <c r="M197" s="4">
        <f>COUNTIF(Inskrivning!$L200:$P200,49)+COUNTIF(Inskrivning!$R200:$V200,49)</f>
        <v>0</v>
      </c>
      <c r="N197" s="4">
        <f>COUNTIF(Inskrivning!$L200:$P200,53)+COUNTIF(Inskrivning!$R200:$V200,53)</f>
        <v>0</v>
      </c>
      <c r="O197" s="4">
        <f>COUNTIF(Inskrivning!$L200:$P200,57)+COUNTIF(Inskrivning!$R200:$V200,57)</f>
        <v>0</v>
      </c>
      <c r="P197" s="4">
        <f>COUNTIF(Inskrivning!$L200:$P200,61)+COUNTIF(Inskrivning!$R200:$V200,61)</f>
        <v>0</v>
      </c>
      <c r="Q197" s="4">
        <f>COUNTIF(Inskrivning!$L200:$P200,66)+COUNTIF(Inskrivning!$R200:$V200,66)</f>
        <v>0</v>
      </c>
      <c r="R197" s="4">
        <f>COUNTIF(Inskrivning!$L200:$P200,70)+COUNTIF(Inskrivning!$R200:$V200,70)</f>
        <v>0</v>
      </c>
      <c r="S197" s="4">
        <f>COUNTIF(Inskrivning!$L200:$P200,74)+COUNTIF(Inskrivning!$R200:$V200,74)</f>
        <v>0</v>
      </c>
      <c r="T197" s="4">
        <f>COUNTIF(Inskrivning!$L200:$P200,83)+COUNTIF(Inskrivning!$R200:$V200,83)</f>
        <v>0</v>
      </c>
      <c r="U197" s="4">
        <f>COUNTIF(Inskrivning!$L200:$P200,87)+COUNTIF(Inskrivning!$R200:$V200,87)</f>
        <v>0</v>
      </c>
      <c r="V197" s="4">
        <f>COUNTIF(Inskrivning!$L200:$P200,100)+COUNTIF(Inskrivning!$R200:$V200,100)</f>
        <v>0</v>
      </c>
      <c r="W197" s="4">
        <f>SUM(Inskrivning!Y200)</f>
        <v>0</v>
      </c>
    </row>
    <row r="198" spans="1:23" ht="15" x14ac:dyDescent="0.25">
      <c r="A198" s="53" t="str">
        <f>Inskrivning!J201</f>
        <v/>
      </c>
      <c r="B198" s="35" t="str">
        <f>Inskrivning!K201</f>
        <v/>
      </c>
      <c r="C198" s="16">
        <f t="shared" si="6"/>
        <v>0</v>
      </c>
      <c r="E198" s="4">
        <f>COUNTIF(Inskrivning!$L201:$P201,15)+COUNTIF(Inskrivning!$R201:$V201,15)</f>
        <v>0</v>
      </c>
      <c r="F198" s="4">
        <f>COUNTIF(Inskrivning!$L201:$P201,19)+COUNTIF(Inskrivning!$R201:$V201,19)</f>
        <v>0</v>
      </c>
      <c r="G198" s="4">
        <f>COUNTIF(Inskrivning!$L201:$P201,31)+COUNTIF(Inskrivning!$R201:$V201,31)</f>
        <v>0</v>
      </c>
      <c r="H198" s="4">
        <f>COUNTIF(Inskrivning!$L201:$P201,32)+COUNTIF(Inskrivning!$R201:$V201,32)</f>
        <v>0</v>
      </c>
      <c r="I198" s="4">
        <f>COUNTIF(Inskrivning!$L201:$P201,35)+COUNTIF(Inskrivning!$R201:$V201,35)</f>
        <v>0</v>
      </c>
      <c r="J198" s="4">
        <f>COUNTIF(Inskrivning!$L201:$P201,36)+COUNTIF(Inskrivning!$R201:$V201,36)</f>
        <v>0</v>
      </c>
      <c r="K198" s="4">
        <f>COUNTIF(Inskrivning!$L201:$P201,44)+COUNTIF(Inskrivning!$R201:$V201,44)</f>
        <v>0</v>
      </c>
      <c r="L198" s="4">
        <f>COUNTIF(Inskrivning!$L201:$P201,48)+COUNTIF(Inskrivning!$R201:$V201,48)</f>
        <v>0</v>
      </c>
      <c r="M198" s="4">
        <f>COUNTIF(Inskrivning!$L201:$P201,49)+COUNTIF(Inskrivning!$R201:$V201,49)</f>
        <v>0</v>
      </c>
      <c r="N198" s="4">
        <f>COUNTIF(Inskrivning!$L201:$P201,53)+COUNTIF(Inskrivning!$R201:$V201,53)</f>
        <v>0</v>
      </c>
      <c r="O198" s="4">
        <f>COUNTIF(Inskrivning!$L201:$P201,57)+COUNTIF(Inskrivning!$R201:$V201,57)</f>
        <v>0</v>
      </c>
      <c r="P198" s="4">
        <f>COUNTIF(Inskrivning!$L201:$P201,61)+COUNTIF(Inskrivning!$R201:$V201,61)</f>
        <v>0</v>
      </c>
      <c r="Q198" s="4">
        <f>COUNTIF(Inskrivning!$L201:$P201,66)+COUNTIF(Inskrivning!$R201:$V201,66)</f>
        <v>0</v>
      </c>
      <c r="R198" s="4">
        <f>COUNTIF(Inskrivning!$L201:$P201,70)+COUNTIF(Inskrivning!$R201:$V201,70)</f>
        <v>0</v>
      </c>
      <c r="S198" s="4">
        <f>COUNTIF(Inskrivning!$L201:$P201,74)+COUNTIF(Inskrivning!$R201:$V201,74)</f>
        <v>0</v>
      </c>
      <c r="T198" s="4">
        <f>COUNTIF(Inskrivning!$L201:$P201,83)+COUNTIF(Inskrivning!$R201:$V201,83)</f>
        <v>0</v>
      </c>
      <c r="U198" s="4">
        <f>COUNTIF(Inskrivning!$L201:$P201,87)+COUNTIF(Inskrivning!$R201:$V201,87)</f>
        <v>0</v>
      </c>
      <c r="V198" s="4">
        <f>COUNTIF(Inskrivning!$L201:$P201,100)+COUNTIF(Inskrivning!$R201:$V201,100)</f>
        <v>0</v>
      </c>
      <c r="W198" s="4">
        <f>SUM(Inskrivning!Y201)</f>
        <v>0</v>
      </c>
    </row>
    <row r="199" spans="1:23" ht="15" x14ac:dyDescent="0.25">
      <c r="A199" s="53" t="str">
        <f>Inskrivning!J202</f>
        <v/>
      </c>
      <c r="B199" s="35" t="str">
        <f>Inskrivning!K202</f>
        <v/>
      </c>
      <c r="C199" s="16">
        <f t="shared" si="6"/>
        <v>0</v>
      </c>
      <c r="E199" s="4">
        <f>COUNTIF(Inskrivning!$L202:$P202,15)+COUNTIF(Inskrivning!$R202:$V202,15)</f>
        <v>0</v>
      </c>
      <c r="F199" s="4">
        <f>COUNTIF(Inskrivning!$L202:$P202,19)+COUNTIF(Inskrivning!$R202:$V202,19)</f>
        <v>0</v>
      </c>
      <c r="G199" s="4">
        <f>COUNTIF(Inskrivning!$L202:$P202,31)+COUNTIF(Inskrivning!$R202:$V202,31)</f>
        <v>0</v>
      </c>
      <c r="H199" s="4">
        <f>COUNTIF(Inskrivning!$L202:$P202,32)+COUNTIF(Inskrivning!$R202:$V202,32)</f>
        <v>0</v>
      </c>
      <c r="I199" s="4">
        <f>COUNTIF(Inskrivning!$L202:$P202,35)+COUNTIF(Inskrivning!$R202:$V202,35)</f>
        <v>0</v>
      </c>
      <c r="J199" s="4">
        <f>COUNTIF(Inskrivning!$L202:$P202,36)+COUNTIF(Inskrivning!$R202:$V202,36)</f>
        <v>0</v>
      </c>
      <c r="K199" s="4">
        <f>COUNTIF(Inskrivning!$L202:$P202,44)+COUNTIF(Inskrivning!$R202:$V202,44)</f>
        <v>0</v>
      </c>
      <c r="L199" s="4">
        <f>COUNTIF(Inskrivning!$L202:$P202,48)+COUNTIF(Inskrivning!$R202:$V202,48)</f>
        <v>0</v>
      </c>
      <c r="M199" s="4">
        <f>COUNTIF(Inskrivning!$L202:$P202,49)+COUNTIF(Inskrivning!$R202:$V202,49)</f>
        <v>0</v>
      </c>
      <c r="N199" s="4">
        <f>COUNTIF(Inskrivning!$L202:$P202,53)+COUNTIF(Inskrivning!$R202:$V202,53)</f>
        <v>0</v>
      </c>
      <c r="O199" s="4">
        <f>COUNTIF(Inskrivning!$L202:$P202,57)+COUNTIF(Inskrivning!$R202:$V202,57)</f>
        <v>0</v>
      </c>
      <c r="P199" s="4">
        <f>COUNTIF(Inskrivning!$L202:$P202,61)+COUNTIF(Inskrivning!$R202:$V202,61)</f>
        <v>0</v>
      </c>
      <c r="Q199" s="4">
        <f>COUNTIF(Inskrivning!$L202:$P202,66)+COUNTIF(Inskrivning!$R202:$V202,66)</f>
        <v>0</v>
      </c>
      <c r="R199" s="4">
        <f>COUNTIF(Inskrivning!$L202:$P202,70)+COUNTIF(Inskrivning!$R202:$V202,70)</f>
        <v>0</v>
      </c>
      <c r="S199" s="4">
        <f>COUNTIF(Inskrivning!$L202:$P202,74)+COUNTIF(Inskrivning!$R202:$V202,74)</f>
        <v>0</v>
      </c>
      <c r="T199" s="4">
        <f>COUNTIF(Inskrivning!$L202:$P202,83)+COUNTIF(Inskrivning!$R202:$V202,83)</f>
        <v>0</v>
      </c>
      <c r="U199" s="4">
        <f>COUNTIF(Inskrivning!$L202:$P202,87)+COUNTIF(Inskrivning!$R202:$V202,87)</f>
        <v>0</v>
      </c>
      <c r="V199" s="4">
        <f>COUNTIF(Inskrivning!$L202:$P202,100)+COUNTIF(Inskrivning!$R202:$V202,100)</f>
        <v>0</v>
      </c>
      <c r="W199" s="4">
        <f>SUM(Inskrivning!Y202)</f>
        <v>0</v>
      </c>
    </row>
    <row r="200" spans="1:23" ht="15" x14ac:dyDescent="0.25">
      <c r="A200" s="53" t="str">
        <f>Inskrivning!J203</f>
        <v/>
      </c>
      <c r="B200" s="35" t="str">
        <f>Inskrivning!K203</f>
        <v/>
      </c>
      <c r="C200" s="16">
        <f t="shared" si="6"/>
        <v>0</v>
      </c>
      <c r="E200" s="4">
        <f>COUNTIF(Inskrivning!$L203:$P203,15)+COUNTIF(Inskrivning!$R203:$V203,15)</f>
        <v>0</v>
      </c>
      <c r="F200" s="4">
        <f>COUNTIF(Inskrivning!$L203:$P203,19)+COUNTIF(Inskrivning!$R203:$V203,19)</f>
        <v>0</v>
      </c>
      <c r="G200" s="4">
        <f>COUNTIF(Inskrivning!$L203:$P203,31)+COUNTIF(Inskrivning!$R203:$V203,31)</f>
        <v>0</v>
      </c>
      <c r="H200" s="4">
        <f>COUNTIF(Inskrivning!$L203:$P203,32)+COUNTIF(Inskrivning!$R203:$V203,32)</f>
        <v>0</v>
      </c>
      <c r="I200" s="4">
        <f>COUNTIF(Inskrivning!$L203:$P203,35)+COUNTIF(Inskrivning!$R203:$V203,35)</f>
        <v>0</v>
      </c>
      <c r="J200" s="4">
        <f>COUNTIF(Inskrivning!$L203:$P203,36)+COUNTIF(Inskrivning!$R203:$V203,36)</f>
        <v>0</v>
      </c>
      <c r="K200" s="4">
        <f>COUNTIF(Inskrivning!$L203:$P203,44)+COUNTIF(Inskrivning!$R203:$V203,44)</f>
        <v>0</v>
      </c>
      <c r="L200" s="4">
        <f>COUNTIF(Inskrivning!$L203:$P203,48)+COUNTIF(Inskrivning!$R203:$V203,48)</f>
        <v>0</v>
      </c>
      <c r="M200" s="4">
        <f>COUNTIF(Inskrivning!$L203:$P203,49)+COUNTIF(Inskrivning!$R203:$V203,49)</f>
        <v>0</v>
      </c>
      <c r="N200" s="4">
        <f>COUNTIF(Inskrivning!$L203:$P203,53)+COUNTIF(Inskrivning!$R203:$V203,53)</f>
        <v>0</v>
      </c>
      <c r="O200" s="4">
        <f>COUNTIF(Inskrivning!$L203:$P203,57)+COUNTIF(Inskrivning!$R203:$V203,57)</f>
        <v>0</v>
      </c>
      <c r="P200" s="4">
        <f>COUNTIF(Inskrivning!$L203:$P203,61)+COUNTIF(Inskrivning!$R203:$V203,61)</f>
        <v>0</v>
      </c>
      <c r="Q200" s="4">
        <f>COUNTIF(Inskrivning!$L203:$P203,66)+COUNTIF(Inskrivning!$R203:$V203,66)</f>
        <v>0</v>
      </c>
      <c r="R200" s="4">
        <f>COUNTIF(Inskrivning!$L203:$P203,70)+COUNTIF(Inskrivning!$R203:$V203,70)</f>
        <v>0</v>
      </c>
      <c r="S200" s="4">
        <f>COUNTIF(Inskrivning!$L203:$P203,74)+COUNTIF(Inskrivning!$R203:$V203,74)</f>
        <v>0</v>
      </c>
      <c r="T200" s="4">
        <f>COUNTIF(Inskrivning!$L203:$P203,83)+COUNTIF(Inskrivning!$R203:$V203,83)</f>
        <v>0</v>
      </c>
      <c r="U200" s="4">
        <f>COUNTIF(Inskrivning!$L203:$P203,87)+COUNTIF(Inskrivning!$R203:$V203,87)</f>
        <v>0</v>
      </c>
      <c r="V200" s="4">
        <f>COUNTIF(Inskrivning!$L203:$P203,100)+COUNTIF(Inskrivning!$R203:$V203,100)</f>
        <v>0</v>
      </c>
      <c r="W200" s="4">
        <f>SUM(Inskrivning!Y203)</f>
        <v>0</v>
      </c>
    </row>
    <row r="201" spans="1:23" ht="15" x14ac:dyDescent="0.25">
      <c r="A201" s="53" t="str">
        <f>Inskrivning!J204</f>
        <v/>
      </c>
      <c r="B201" s="35" t="str">
        <f>Inskrivning!K204</f>
        <v/>
      </c>
      <c r="C201" s="16">
        <f t="shared" si="6"/>
        <v>0</v>
      </c>
      <c r="E201" s="4">
        <f>COUNTIF(Inskrivning!$L204:$P204,15)+COUNTIF(Inskrivning!$R204:$V204,15)</f>
        <v>0</v>
      </c>
      <c r="F201" s="4">
        <f>COUNTIF(Inskrivning!$L204:$P204,19)+COUNTIF(Inskrivning!$R204:$V204,19)</f>
        <v>0</v>
      </c>
      <c r="G201" s="4">
        <f>COUNTIF(Inskrivning!$L204:$P204,31)+COUNTIF(Inskrivning!$R204:$V204,31)</f>
        <v>0</v>
      </c>
      <c r="H201" s="4">
        <f>COUNTIF(Inskrivning!$L204:$P204,32)+COUNTIF(Inskrivning!$R204:$V204,32)</f>
        <v>0</v>
      </c>
      <c r="I201" s="4">
        <f>COUNTIF(Inskrivning!$L204:$P204,35)+COUNTIF(Inskrivning!$R204:$V204,35)</f>
        <v>0</v>
      </c>
      <c r="J201" s="4">
        <f>COUNTIF(Inskrivning!$L204:$P204,36)+COUNTIF(Inskrivning!$R204:$V204,36)</f>
        <v>0</v>
      </c>
      <c r="K201" s="4">
        <f>COUNTIF(Inskrivning!$L204:$P204,44)+COUNTIF(Inskrivning!$R204:$V204,44)</f>
        <v>0</v>
      </c>
      <c r="L201" s="4">
        <f>COUNTIF(Inskrivning!$L204:$P204,48)+COUNTIF(Inskrivning!$R204:$V204,48)</f>
        <v>0</v>
      </c>
      <c r="M201" s="4">
        <f>COUNTIF(Inskrivning!$L204:$P204,49)+COUNTIF(Inskrivning!$R204:$V204,49)</f>
        <v>0</v>
      </c>
      <c r="N201" s="4">
        <f>COUNTIF(Inskrivning!$L204:$P204,53)+COUNTIF(Inskrivning!$R204:$V204,53)</f>
        <v>0</v>
      </c>
      <c r="O201" s="4">
        <f>COUNTIF(Inskrivning!$L204:$P204,57)+COUNTIF(Inskrivning!$R204:$V204,57)</f>
        <v>0</v>
      </c>
      <c r="P201" s="4">
        <f>COUNTIF(Inskrivning!$L204:$P204,61)+COUNTIF(Inskrivning!$R204:$V204,61)</f>
        <v>0</v>
      </c>
      <c r="Q201" s="4">
        <f>COUNTIF(Inskrivning!$L204:$P204,66)+COUNTIF(Inskrivning!$R204:$V204,66)</f>
        <v>0</v>
      </c>
      <c r="R201" s="4">
        <f>COUNTIF(Inskrivning!$L204:$P204,70)+COUNTIF(Inskrivning!$R204:$V204,70)</f>
        <v>0</v>
      </c>
      <c r="S201" s="4">
        <f>COUNTIF(Inskrivning!$L204:$P204,74)+COUNTIF(Inskrivning!$R204:$V204,74)</f>
        <v>0</v>
      </c>
      <c r="T201" s="4">
        <f>COUNTIF(Inskrivning!$L204:$P204,83)+COUNTIF(Inskrivning!$R204:$V204,83)</f>
        <v>0</v>
      </c>
      <c r="U201" s="4">
        <f>COUNTIF(Inskrivning!$L204:$P204,87)+COUNTIF(Inskrivning!$R204:$V204,87)</f>
        <v>0</v>
      </c>
      <c r="V201" s="4">
        <f>COUNTIF(Inskrivning!$L204:$P204,100)+COUNTIF(Inskrivning!$R204:$V204,100)</f>
        <v>0</v>
      </c>
      <c r="W201" s="4">
        <f>SUM(Inskrivning!Y204)</f>
        <v>0</v>
      </c>
    </row>
    <row r="202" spans="1:23" ht="15" x14ac:dyDescent="0.25">
      <c r="A202" s="53" t="str">
        <f>Inskrivning!J205</f>
        <v/>
      </c>
      <c r="B202" s="35" t="str">
        <f>Inskrivning!K205</f>
        <v/>
      </c>
      <c r="C202" s="16">
        <f t="shared" si="6"/>
        <v>0</v>
      </c>
      <c r="E202" s="4">
        <f>COUNTIF(Inskrivning!$L205:$P205,15)+COUNTIF(Inskrivning!$R205:$V205,15)</f>
        <v>0</v>
      </c>
      <c r="F202" s="4">
        <f>COUNTIF(Inskrivning!$L205:$P205,19)+COUNTIF(Inskrivning!$R205:$V205,19)</f>
        <v>0</v>
      </c>
      <c r="G202" s="4">
        <f>COUNTIF(Inskrivning!$L205:$P205,31)+COUNTIF(Inskrivning!$R205:$V205,31)</f>
        <v>0</v>
      </c>
      <c r="H202" s="4">
        <f>COUNTIF(Inskrivning!$L205:$P205,32)+COUNTIF(Inskrivning!$R205:$V205,32)</f>
        <v>0</v>
      </c>
      <c r="I202" s="4">
        <f>COUNTIF(Inskrivning!$L205:$P205,35)+COUNTIF(Inskrivning!$R205:$V205,35)</f>
        <v>0</v>
      </c>
      <c r="J202" s="4">
        <f>COUNTIF(Inskrivning!$L205:$P205,36)+COUNTIF(Inskrivning!$R205:$V205,36)</f>
        <v>0</v>
      </c>
      <c r="K202" s="4">
        <f>COUNTIF(Inskrivning!$L205:$P205,44)+COUNTIF(Inskrivning!$R205:$V205,44)</f>
        <v>0</v>
      </c>
      <c r="L202" s="4">
        <f>COUNTIF(Inskrivning!$L205:$P205,48)+COUNTIF(Inskrivning!$R205:$V205,48)</f>
        <v>0</v>
      </c>
      <c r="M202" s="4">
        <f>COUNTIF(Inskrivning!$L205:$P205,49)+COUNTIF(Inskrivning!$R205:$V205,49)</f>
        <v>0</v>
      </c>
      <c r="N202" s="4">
        <f>COUNTIF(Inskrivning!$L205:$P205,53)+COUNTIF(Inskrivning!$R205:$V205,53)</f>
        <v>0</v>
      </c>
      <c r="O202" s="4">
        <f>COUNTIF(Inskrivning!$L205:$P205,57)+COUNTIF(Inskrivning!$R205:$V205,57)</f>
        <v>0</v>
      </c>
      <c r="P202" s="4">
        <f>COUNTIF(Inskrivning!$L205:$P205,61)+COUNTIF(Inskrivning!$R205:$V205,61)</f>
        <v>0</v>
      </c>
      <c r="Q202" s="4">
        <f>COUNTIF(Inskrivning!$L205:$P205,66)+COUNTIF(Inskrivning!$R205:$V205,66)</f>
        <v>0</v>
      </c>
      <c r="R202" s="4">
        <f>COUNTIF(Inskrivning!$L205:$P205,70)+COUNTIF(Inskrivning!$R205:$V205,70)</f>
        <v>0</v>
      </c>
      <c r="S202" s="4">
        <f>COUNTIF(Inskrivning!$L205:$P205,74)+COUNTIF(Inskrivning!$R205:$V205,74)</f>
        <v>0</v>
      </c>
      <c r="T202" s="4">
        <f>COUNTIF(Inskrivning!$L205:$P205,83)+COUNTIF(Inskrivning!$R205:$V205,83)</f>
        <v>0</v>
      </c>
      <c r="U202" s="4">
        <f>COUNTIF(Inskrivning!$L205:$P205,87)+COUNTIF(Inskrivning!$R205:$V205,87)</f>
        <v>0</v>
      </c>
      <c r="V202" s="4">
        <f>COUNTIF(Inskrivning!$L205:$P205,100)+COUNTIF(Inskrivning!$R205:$V205,100)</f>
        <v>0</v>
      </c>
      <c r="W202" s="4">
        <f>SUM(Inskrivning!Y205)</f>
        <v>0</v>
      </c>
    </row>
    <row r="203" spans="1:23" ht="15" x14ac:dyDescent="0.25">
      <c r="A203" s="53" t="str">
        <f>Inskrivning!J206</f>
        <v/>
      </c>
      <c r="B203" s="35" t="str">
        <f>Inskrivning!K206</f>
        <v/>
      </c>
      <c r="C203" s="16">
        <f t="shared" si="6"/>
        <v>0</v>
      </c>
      <c r="E203" s="4">
        <f>COUNTIF(Inskrivning!$L206:$P206,15)+COUNTIF(Inskrivning!$R206:$V206,15)</f>
        <v>0</v>
      </c>
      <c r="F203" s="4">
        <f>COUNTIF(Inskrivning!$L206:$P206,19)+COUNTIF(Inskrivning!$R206:$V206,19)</f>
        <v>0</v>
      </c>
      <c r="G203" s="4">
        <f>COUNTIF(Inskrivning!$L206:$P206,31)+COUNTIF(Inskrivning!$R206:$V206,31)</f>
        <v>0</v>
      </c>
      <c r="H203" s="4">
        <f>COUNTIF(Inskrivning!$L206:$P206,32)+COUNTIF(Inskrivning!$R206:$V206,32)</f>
        <v>0</v>
      </c>
      <c r="I203" s="4">
        <f>COUNTIF(Inskrivning!$L206:$P206,35)+COUNTIF(Inskrivning!$R206:$V206,35)</f>
        <v>0</v>
      </c>
      <c r="J203" s="4">
        <f>COUNTIF(Inskrivning!$L206:$P206,36)+COUNTIF(Inskrivning!$R206:$V206,36)</f>
        <v>0</v>
      </c>
      <c r="K203" s="4">
        <f>COUNTIF(Inskrivning!$L206:$P206,44)+COUNTIF(Inskrivning!$R206:$V206,44)</f>
        <v>0</v>
      </c>
      <c r="L203" s="4">
        <f>COUNTIF(Inskrivning!$L206:$P206,48)+COUNTIF(Inskrivning!$R206:$V206,48)</f>
        <v>0</v>
      </c>
      <c r="M203" s="4">
        <f>COUNTIF(Inskrivning!$L206:$P206,49)+COUNTIF(Inskrivning!$R206:$V206,49)</f>
        <v>0</v>
      </c>
      <c r="N203" s="4">
        <f>COUNTIF(Inskrivning!$L206:$P206,53)+COUNTIF(Inskrivning!$R206:$V206,53)</f>
        <v>0</v>
      </c>
      <c r="O203" s="4">
        <f>COUNTIF(Inskrivning!$L206:$P206,57)+COUNTIF(Inskrivning!$R206:$V206,57)</f>
        <v>0</v>
      </c>
      <c r="P203" s="4">
        <f>COUNTIF(Inskrivning!$L206:$P206,61)+COUNTIF(Inskrivning!$R206:$V206,61)</f>
        <v>0</v>
      </c>
      <c r="Q203" s="4">
        <f>COUNTIF(Inskrivning!$L206:$P206,66)+COUNTIF(Inskrivning!$R206:$V206,66)</f>
        <v>0</v>
      </c>
      <c r="R203" s="4">
        <f>COUNTIF(Inskrivning!$L206:$P206,70)+COUNTIF(Inskrivning!$R206:$V206,70)</f>
        <v>0</v>
      </c>
      <c r="S203" s="4">
        <f>COUNTIF(Inskrivning!$L206:$P206,74)+COUNTIF(Inskrivning!$R206:$V206,74)</f>
        <v>0</v>
      </c>
      <c r="T203" s="4">
        <f>COUNTIF(Inskrivning!$L206:$P206,83)+COUNTIF(Inskrivning!$R206:$V206,83)</f>
        <v>0</v>
      </c>
      <c r="U203" s="4">
        <f>COUNTIF(Inskrivning!$L206:$P206,87)+COUNTIF(Inskrivning!$R206:$V206,87)</f>
        <v>0</v>
      </c>
      <c r="V203" s="4">
        <f>COUNTIF(Inskrivning!$L206:$P206,100)+COUNTIF(Inskrivning!$R206:$V206,100)</f>
        <v>0</v>
      </c>
      <c r="W203" s="4">
        <f>SUM(Inskrivning!Y206)</f>
        <v>0</v>
      </c>
    </row>
    <row r="301" spans="1:23" ht="17.399999999999999" x14ac:dyDescent="0.3">
      <c r="A301" s="77" t="s">
        <v>520</v>
      </c>
      <c r="T301" s="2">
        <f>Inskrivning!$W$3</f>
        <v>0</v>
      </c>
      <c r="W301" s="145">
        <f>COUNT(Inskrivning!V1007:V1206)-T301</f>
        <v>0</v>
      </c>
    </row>
    <row r="302" spans="1:23" x14ac:dyDescent="0.25">
      <c r="C302" s="85" t="s">
        <v>62</v>
      </c>
    </row>
    <row r="303" spans="1:23" ht="13.8" thickBot="1" x14ac:dyDescent="0.3">
      <c r="A303" s="18" t="s">
        <v>5</v>
      </c>
      <c r="B303" s="18" t="s">
        <v>6</v>
      </c>
      <c r="C303" s="128" t="s">
        <v>63</v>
      </c>
      <c r="E303" s="78">
        <v>15</v>
      </c>
      <c r="F303" s="78">
        <v>19</v>
      </c>
      <c r="G303" s="78">
        <v>31</v>
      </c>
      <c r="H303" s="78">
        <v>32</v>
      </c>
      <c r="I303" s="78">
        <v>35</v>
      </c>
      <c r="J303" s="78">
        <v>36</v>
      </c>
      <c r="K303" s="78">
        <v>44</v>
      </c>
      <c r="L303" s="78">
        <v>48</v>
      </c>
      <c r="M303" s="78">
        <v>49</v>
      </c>
      <c r="N303" s="78">
        <v>53</v>
      </c>
      <c r="O303" s="78">
        <v>57</v>
      </c>
      <c r="P303" s="78">
        <v>61</v>
      </c>
      <c r="Q303" s="78">
        <v>66</v>
      </c>
      <c r="R303" s="78">
        <v>70</v>
      </c>
      <c r="S303" s="78">
        <v>74</v>
      </c>
      <c r="T303" s="78">
        <v>83</v>
      </c>
      <c r="U303" s="78">
        <v>87</v>
      </c>
      <c r="V303" s="78">
        <v>100</v>
      </c>
      <c r="W303" s="78" t="s">
        <v>64</v>
      </c>
    </row>
    <row r="304" spans="1:23" ht="15" x14ac:dyDescent="0.25">
      <c r="A304" s="53" t="str">
        <f>Inskrivning!J1009</f>
        <v/>
      </c>
      <c r="B304" s="35" t="str">
        <f>Inskrivning!K1009</f>
        <v/>
      </c>
      <c r="C304" s="16">
        <f t="shared" ref="C304:C335" si="7">SUM(E304:W304)*(5)</f>
        <v>0</v>
      </c>
      <c r="E304" s="4">
        <f>COUNTIF(Inskrivning!$L1009:$P1009,15)+COUNTIF(Inskrivning!$R1009:$V1009,15)</f>
        <v>0</v>
      </c>
      <c r="F304" s="4">
        <f>COUNTIF(Inskrivning!$L1009:$P1009,19)+COUNTIF(Inskrivning!$R1009:$V1009,19)</f>
        <v>0</v>
      </c>
      <c r="G304" s="4">
        <f>COUNTIF(Inskrivning!$L1009:$P1009,31)+COUNTIF(Inskrivning!$R1009:$V1009,31)</f>
        <v>0</v>
      </c>
      <c r="H304" s="4">
        <f>COUNTIF(Inskrivning!$L1009:$P1009,32)+COUNTIF(Inskrivning!$R1009:$V1009,32)</f>
        <v>0</v>
      </c>
      <c r="I304" s="4">
        <f>COUNTIF(Inskrivning!$L1009:$P1009,35)+COUNTIF(Inskrivning!$R1009:$V1009,35)</f>
        <v>0</v>
      </c>
      <c r="J304" s="4">
        <f>COUNTIF(Inskrivning!$L1009:$P1009,36)+COUNTIF(Inskrivning!$R1009:$V1009,36)</f>
        <v>0</v>
      </c>
      <c r="K304" s="4">
        <f>COUNTIF(Inskrivning!$L1009:$P1009,44)+COUNTIF(Inskrivning!$R1009:$V1009,44)</f>
        <v>0</v>
      </c>
      <c r="L304" s="4">
        <f>COUNTIF(Inskrivning!$L1009:$P1009,48)+COUNTIF(Inskrivning!$R1009:$V1009,48)</f>
        <v>0</v>
      </c>
      <c r="M304" s="4">
        <f>COUNTIF(Inskrivning!$L1009:$P1009,49)+COUNTIF(Inskrivning!$R1009:$V1009,49)</f>
        <v>0</v>
      </c>
      <c r="N304" s="4">
        <f>COUNTIF(Inskrivning!$L1009:$P1009,53)+COUNTIF(Inskrivning!$R1009:$V1009,53)</f>
        <v>0</v>
      </c>
      <c r="O304" s="4">
        <f>COUNTIF(Inskrivning!$L1009:$P1009,57)+COUNTIF(Inskrivning!$R1009:$V1009,57)</f>
        <v>0</v>
      </c>
      <c r="P304" s="4">
        <f>COUNTIF(Inskrivning!$L1009:$P1009,61)+COUNTIF(Inskrivning!$R1009:$V1009,61)</f>
        <v>0</v>
      </c>
      <c r="Q304" s="4">
        <f>COUNTIF(Inskrivning!$L1009:$P1009,66)+COUNTIF(Inskrivning!$R1009:$V1009,66)</f>
        <v>0</v>
      </c>
      <c r="R304" s="4">
        <f>COUNTIF(Inskrivning!$L1009:$P1009,70)+COUNTIF(Inskrivning!$R1009:$V1009,70)</f>
        <v>0</v>
      </c>
      <c r="S304" s="4">
        <f>COUNTIF(Inskrivning!$L1009:$P1009,74)+COUNTIF(Inskrivning!$R1009:$V1009,74)</f>
        <v>0</v>
      </c>
      <c r="T304" s="4">
        <f>COUNTIF(Inskrivning!$L1009:$P1009,83)+COUNTIF(Inskrivning!$R1009:$V1009,83)</f>
        <v>0</v>
      </c>
      <c r="U304" s="4">
        <f>COUNTIF(Inskrivning!$L1009:$P1009,87)+COUNTIF(Inskrivning!$R1009:$V1009,87)</f>
        <v>0</v>
      </c>
      <c r="V304" s="4">
        <f>COUNTIF(Inskrivning!$L1009:$P1009,100)+COUNTIF(Inskrivning!$R1009:$V1009,100)</f>
        <v>0</v>
      </c>
      <c r="W304" s="4">
        <f>SUM(Inskrivning!Y1009)</f>
        <v>0</v>
      </c>
    </row>
    <row r="305" spans="1:23" ht="15" x14ac:dyDescent="0.25">
      <c r="A305" s="53" t="str">
        <f>Inskrivning!J1098</f>
        <v/>
      </c>
      <c r="B305" s="35" t="str">
        <f>Inskrivning!K1098</f>
        <v/>
      </c>
      <c r="C305" s="16">
        <f t="shared" si="7"/>
        <v>0</v>
      </c>
      <c r="E305" s="4">
        <f>COUNTIF(Inskrivning!$L1098:$P1098,15)+COUNTIF(Inskrivning!$R1098:$V1098,15)</f>
        <v>0</v>
      </c>
      <c r="F305" s="4">
        <f>COUNTIF(Inskrivning!$L1098:$P1098,19)+COUNTIF(Inskrivning!$R1098:$V1098,19)</f>
        <v>0</v>
      </c>
      <c r="G305" s="4">
        <f>COUNTIF(Inskrivning!$L1098:$P1098,31)+COUNTIF(Inskrivning!$R1098:$V1098,31)</f>
        <v>0</v>
      </c>
      <c r="H305" s="4">
        <f>COUNTIF(Inskrivning!$L1098:$P1098,32)+COUNTIF(Inskrivning!$R1098:$V1098,32)</f>
        <v>0</v>
      </c>
      <c r="I305" s="4">
        <f>COUNTIF(Inskrivning!$L1098:$P1098,35)+COUNTIF(Inskrivning!$R1098:$V1098,35)</f>
        <v>0</v>
      </c>
      <c r="J305" s="4">
        <f>COUNTIF(Inskrivning!$L1098:$P1098,36)+COUNTIF(Inskrivning!$R1098:$V1098,36)</f>
        <v>0</v>
      </c>
      <c r="K305" s="4">
        <f>COUNTIF(Inskrivning!$L1098:$P1098,44)+COUNTIF(Inskrivning!$R1098:$V1098,44)</f>
        <v>0</v>
      </c>
      <c r="L305" s="4">
        <f>COUNTIF(Inskrivning!$L1098:$P1098,48)+COUNTIF(Inskrivning!$R1098:$V1098,48)</f>
        <v>0</v>
      </c>
      <c r="M305" s="4">
        <f>COUNTIF(Inskrivning!$L1098:$P1098,49)+COUNTIF(Inskrivning!$R1098:$V1098,49)</f>
        <v>0</v>
      </c>
      <c r="N305" s="4">
        <f>COUNTIF(Inskrivning!$L1098:$P1098,53)+COUNTIF(Inskrivning!$R1098:$V1098,53)</f>
        <v>0</v>
      </c>
      <c r="O305" s="4">
        <f>COUNTIF(Inskrivning!$L1098:$P1098,57)+COUNTIF(Inskrivning!$R1098:$V1098,57)</f>
        <v>0</v>
      </c>
      <c r="P305" s="4">
        <f>COUNTIF(Inskrivning!$L1098:$P1098,61)+COUNTIF(Inskrivning!$R1098:$V1098,61)</f>
        <v>0</v>
      </c>
      <c r="Q305" s="4">
        <f>COUNTIF(Inskrivning!$L1098:$P1098,66)+COUNTIF(Inskrivning!$R1098:$V1098,66)</f>
        <v>0</v>
      </c>
      <c r="R305" s="4">
        <f>COUNTIF(Inskrivning!$L1098:$P1098,70)+COUNTIF(Inskrivning!$R1098:$V1098,70)</f>
        <v>0</v>
      </c>
      <c r="S305" s="4">
        <f>COUNTIF(Inskrivning!$L1098:$P1098,74)+COUNTIF(Inskrivning!$R1098:$V1098,74)</f>
        <v>0</v>
      </c>
      <c r="T305" s="4">
        <f>COUNTIF(Inskrivning!$L1098:$P1098,83)+COUNTIF(Inskrivning!$R1098:$V1098,83)</f>
        <v>0</v>
      </c>
      <c r="U305" s="4">
        <f>COUNTIF(Inskrivning!$L1098:$P1098,87)+COUNTIF(Inskrivning!$R1098:$V1098,87)</f>
        <v>0</v>
      </c>
      <c r="V305" s="4">
        <f>COUNTIF(Inskrivning!$L1098:$P1098,100)+COUNTIF(Inskrivning!$R1098:$V1098,100)</f>
        <v>0</v>
      </c>
      <c r="W305" s="4">
        <f>SUM(Inskrivning!Y1098)</f>
        <v>0</v>
      </c>
    </row>
    <row r="306" spans="1:23" ht="15" x14ac:dyDescent="0.25">
      <c r="A306" s="53" t="str">
        <f>Inskrivning!J1063</f>
        <v/>
      </c>
      <c r="B306" s="35" t="str">
        <f>Inskrivning!K1063</f>
        <v/>
      </c>
      <c r="C306" s="16">
        <f t="shared" si="7"/>
        <v>0</v>
      </c>
      <c r="E306" s="4">
        <f>COUNTIF(Inskrivning!$L1063:$P1063,15)+COUNTIF(Inskrivning!$R1063:$V1063,15)</f>
        <v>0</v>
      </c>
      <c r="F306" s="4">
        <f>COUNTIF(Inskrivning!$L1063:$P1063,19)+COUNTIF(Inskrivning!$R1063:$V1063,19)</f>
        <v>0</v>
      </c>
      <c r="G306" s="4">
        <f>COUNTIF(Inskrivning!$L1063:$P1063,31)+COUNTIF(Inskrivning!$R1063:$V1063,31)</f>
        <v>0</v>
      </c>
      <c r="H306" s="4">
        <f>COUNTIF(Inskrivning!$L1063:$P1063,32)+COUNTIF(Inskrivning!$R1063:$V1063,32)</f>
        <v>0</v>
      </c>
      <c r="I306" s="4">
        <f>COUNTIF(Inskrivning!$L1063:$P1063,35)+COUNTIF(Inskrivning!$R1063:$V1063,35)</f>
        <v>0</v>
      </c>
      <c r="J306" s="4">
        <f>COUNTIF(Inskrivning!$L1063:$P1063,36)+COUNTIF(Inskrivning!$R1063:$V1063,36)</f>
        <v>0</v>
      </c>
      <c r="K306" s="4">
        <f>COUNTIF(Inskrivning!$L1063:$P1063,44)+COUNTIF(Inskrivning!$R1063:$V1063,44)</f>
        <v>0</v>
      </c>
      <c r="L306" s="4">
        <f>COUNTIF(Inskrivning!$L1063:$P1063,48)+COUNTIF(Inskrivning!$R1063:$V1063,48)</f>
        <v>0</v>
      </c>
      <c r="M306" s="4">
        <f>COUNTIF(Inskrivning!$L1063:$P1063,49)+COUNTIF(Inskrivning!$R1063:$V1063,49)</f>
        <v>0</v>
      </c>
      <c r="N306" s="4">
        <f>COUNTIF(Inskrivning!$L1063:$P1063,53)+COUNTIF(Inskrivning!$R1063:$V1063,53)</f>
        <v>0</v>
      </c>
      <c r="O306" s="4">
        <f>COUNTIF(Inskrivning!$L1063:$P1063,57)+COUNTIF(Inskrivning!$R1063:$V1063,57)</f>
        <v>0</v>
      </c>
      <c r="P306" s="4">
        <f>COUNTIF(Inskrivning!$L1063:$P1063,61)+COUNTIF(Inskrivning!$R1063:$V1063,61)</f>
        <v>0</v>
      </c>
      <c r="Q306" s="4">
        <f>COUNTIF(Inskrivning!$L1063:$P1063,66)+COUNTIF(Inskrivning!$R1063:$V1063,66)</f>
        <v>0</v>
      </c>
      <c r="R306" s="4">
        <f>COUNTIF(Inskrivning!$L1063:$P1063,70)+COUNTIF(Inskrivning!$R1063:$V1063,70)</f>
        <v>0</v>
      </c>
      <c r="S306" s="4">
        <f>COUNTIF(Inskrivning!$L1063:$P1063,74)+COUNTIF(Inskrivning!$R1063:$V1063,74)</f>
        <v>0</v>
      </c>
      <c r="T306" s="4">
        <f>COUNTIF(Inskrivning!$L1063:$P1063,83)+COUNTIF(Inskrivning!$R1063:$V1063,83)</f>
        <v>0</v>
      </c>
      <c r="U306" s="4">
        <f>COUNTIF(Inskrivning!$L1063:$P1063,87)+COUNTIF(Inskrivning!$R1063:$V1063,87)</f>
        <v>0</v>
      </c>
      <c r="V306" s="4">
        <f>COUNTIF(Inskrivning!$L1063:$P1063,100)+COUNTIF(Inskrivning!$R1063:$V1063,100)</f>
        <v>0</v>
      </c>
      <c r="W306" s="4">
        <f>SUM(Inskrivning!Y1063)</f>
        <v>0</v>
      </c>
    </row>
    <row r="307" spans="1:23" ht="15" x14ac:dyDescent="0.25">
      <c r="A307" s="53" t="str">
        <f>Inskrivning!J1046</f>
        <v/>
      </c>
      <c r="B307" s="35" t="str">
        <f>Inskrivning!K1046</f>
        <v/>
      </c>
      <c r="C307" s="16">
        <f t="shared" si="7"/>
        <v>0</v>
      </c>
      <c r="E307" s="4">
        <f>COUNTIF(Inskrivning!$L1046:$P1046,15)+COUNTIF(Inskrivning!$R1046:$V1046,15)</f>
        <v>0</v>
      </c>
      <c r="F307" s="4">
        <f>COUNTIF(Inskrivning!$L1046:$P1046,19)+COUNTIF(Inskrivning!$R1046:$V1046,19)</f>
        <v>0</v>
      </c>
      <c r="G307" s="4">
        <f>COUNTIF(Inskrivning!$L1046:$P1046,31)+COUNTIF(Inskrivning!$R1046:$V1046,31)</f>
        <v>0</v>
      </c>
      <c r="H307" s="4">
        <f>COUNTIF(Inskrivning!$L1046:$P1046,32)+COUNTIF(Inskrivning!$R1046:$V1046,32)</f>
        <v>0</v>
      </c>
      <c r="I307" s="4">
        <f>COUNTIF(Inskrivning!$L1046:$P1046,35)+COUNTIF(Inskrivning!$R1046:$V1046,35)</f>
        <v>0</v>
      </c>
      <c r="J307" s="4">
        <f>COUNTIF(Inskrivning!$L1046:$P1046,36)+COUNTIF(Inskrivning!$R1046:$V1046,36)</f>
        <v>0</v>
      </c>
      <c r="K307" s="4">
        <f>COUNTIF(Inskrivning!$L1046:$P1046,44)+COUNTIF(Inskrivning!$R1046:$V1046,44)</f>
        <v>0</v>
      </c>
      <c r="L307" s="4">
        <f>COUNTIF(Inskrivning!$L1046:$P1046,48)+COUNTIF(Inskrivning!$R1046:$V1046,48)</f>
        <v>0</v>
      </c>
      <c r="M307" s="4">
        <f>COUNTIF(Inskrivning!$L1046:$P1046,49)+COUNTIF(Inskrivning!$R1046:$V1046,49)</f>
        <v>0</v>
      </c>
      <c r="N307" s="4">
        <f>COUNTIF(Inskrivning!$L1046:$P1046,53)+COUNTIF(Inskrivning!$R1046:$V1046,53)</f>
        <v>0</v>
      </c>
      <c r="O307" s="4">
        <f>COUNTIF(Inskrivning!$L1046:$P1046,57)+COUNTIF(Inskrivning!$R1046:$V1046,57)</f>
        <v>0</v>
      </c>
      <c r="P307" s="4">
        <f>COUNTIF(Inskrivning!$L1046:$P1046,61)+COUNTIF(Inskrivning!$R1046:$V1046,61)</f>
        <v>0</v>
      </c>
      <c r="Q307" s="4">
        <f>COUNTIF(Inskrivning!$L1046:$P1046,66)+COUNTIF(Inskrivning!$R1046:$V1046,66)</f>
        <v>0</v>
      </c>
      <c r="R307" s="4">
        <f>COUNTIF(Inskrivning!$L1046:$P1046,70)+COUNTIF(Inskrivning!$R1046:$V1046,70)</f>
        <v>0</v>
      </c>
      <c r="S307" s="4">
        <f>COUNTIF(Inskrivning!$L1046:$P1046,74)+COUNTIF(Inskrivning!$R1046:$V1046,74)</f>
        <v>0</v>
      </c>
      <c r="T307" s="4">
        <f>COUNTIF(Inskrivning!$L1046:$P1046,83)+COUNTIF(Inskrivning!$R1046:$V1046,83)</f>
        <v>0</v>
      </c>
      <c r="U307" s="4">
        <f>COUNTIF(Inskrivning!$L1046:$P1046,87)+COUNTIF(Inskrivning!$R1046:$V1046,87)</f>
        <v>0</v>
      </c>
      <c r="V307" s="4">
        <f>COUNTIF(Inskrivning!$L1046:$P1046,100)+COUNTIF(Inskrivning!$R1046:$V1046,100)</f>
        <v>0</v>
      </c>
      <c r="W307" s="4">
        <f>SUM(Inskrivning!Y1046)</f>
        <v>0</v>
      </c>
    </row>
    <row r="308" spans="1:23" ht="15" x14ac:dyDescent="0.25">
      <c r="A308" s="53" t="str">
        <f>Inskrivning!J1027</f>
        <v/>
      </c>
      <c r="B308" s="35" t="str">
        <f>Inskrivning!K1027</f>
        <v/>
      </c>
      <c r="C308" s="16">
        <f t="shared" si="7"/>
        <v>0</v>
      </c>
      <c r="E308" s="4">
        <f>COUNTIF(Inskrivning!$L1027:$P1027,15)+COUNTIF(Inskrivning!$R1027:$V1027,15)</f>
        <v>0</v>
      </c>
      <c r="F308" s="4">
        <f>COUNTIF(Inskrivning!$L1027:$P1027,19)+COUNTIF(Inskrivning!$R1027:$V1027,19)</f>
        <v>0</v>
      </c>
      <c r="G308" s="4">
        <f>COUNTIF(Inskrivning!$L1027:$P1027,31)+COUNTIF(Inskrivning!$R1027:$V1027,31)</f>
        <v>0</v>
      </c>
      <c r="H308" s="4">
        <f>COUNTIF(Inskrivning!$L1027:$P1027,32)+COUNTIF(Inskrivning!$R1027:$V1027,32)</f>
        <v>0</v>
      </c>
      <c r="I308" s="4">
        <f>COUNTIF(Inskrivning!$L1027:$P1027,35)+COUNTIF(Inskrivning!$R1027:$V1027,35)</f>
        <v>0</v>
      </c>
      <c r="J308" s="4">
        <f>COUNTIF(Inskrivning!$L1027:$P1027,36)+COUNTIF(Inskrivning!$R1027:$V1027,36)</f>
        <v>0</v>
      </c>
      <c r="K308" s="4">
        <f>COUNTIF(Inskrivning!$L1027:$P1027,44)+COUNTIF(Inskrivning!$R1027:$V1027,44)</f>
        <v>0</v>
      </c>
      <c r="L308" s="4">
        <f>COUNTIF(Inskrivning!$L1027:$P1027,48)+COUNTIF(Inskrivning!$R1027:$V1027,48)</f>
        <v>0</v>
      </c>
      <c r="M308" s="4">
        <f>COUNTIF(Inskrivning!$L1027:$P1027,49)+COUNTIF(Inskrivning!$R1027:$V1027,49)</f>
        <v>0</v>
      </c>
      <c r="N308" s="4">
        <f>COUNTIF(Inskrivning!$L1027:$P1027,53)+COUNTIF(Inskrivning!$R1027:$V1027,53)</f>
        <v>0</v>
      </c>
      <c r="O308" s="4">
        <f>COUNTIF(Inskrivning!$L1027:$P1027,57)+COUNTIF(Inskrivning!$R1027:$V1027,57)</f>
        <v>0</v>
      </c>
      <c r="P308" s="4">
        <f>COUNTIF(Inskrivning!$L1027:$P1027,61)+COUNTIF(Inskrivning!$R1027:$V1027,61)</f>
        <v>0</v>
      </c>
      <c r="Q308" s="4">
        <f>COUNTIF(Inskrivning!$L1027:$P1027,66)+COUNTIF(Inskrivning!$R1027:$V1027,66)</f>
        <v>0</v>
      </c>
      <c r="R308" s="4">
        <f>COUNTIF(Inskrivning!$L1027:$P1027,70)+COUNTIF(Inskrivning!$R1027:$V1027,70)</f>
        <v>0</v>
      </c>
      <c r="S308" s="4">
        <f>COUNTIF(Inskrivning!$L1027:$P1027,74)+COUNTIF(Inskrivning!$R1027:$V1027,74)</f>
        <v>0</v>
      </c>
      <c r="T308" s="4">
        <f>COUNTIF(Inskrivning!$L1027:$P1027,83)+COUNTIF(Inskrivning!$R1027:$V1027,83)</f>
        <v>0</v>
      </c>
      <c r="U308" s="4">
        <f>COUNTIF(Inskrivning!$L1027:$P1027,87)+COUNTIF(Inskrivning!$R1027:$V1027,87)</f>
        <v>0</v>
      </c>
      <c r="V308" s="4">
        <f>COUNTIF(Inskrivning!$L1027:$P1027,100)+COUNTIF(Inskrivning!$R1027:$V1027,100)</f>
        <v>0</v>
      </c>
      <c r="W308" s="4">
        <f>SUM(Inskrivning!Y1027)</f>
        <v>0</v>
      </c>
    </row>
    <row r="309" spans="1:23" ht="15" x14ac:dyDescent="0.25">
      <c r="A309" s="53" t="str">
        <f>Inskrivning!J1014</f>
        <v/>
      </c>
      <c r="B309" s="35" t="str">
        <f>Inskrivning!K1014</f>
        <v/>
      </c>
      <c r="C309" s="16">
        <f t="shared" si="7"/>
        <v>0</v>
      </c>
      <c r="E309" s="4">
        <f>COUNTIF(Inskrivning!$L1014:$P1014,15)+COUNTIF(Inskrivning!$R1014:$V1014,15)</f>
        <v>0</v>
      </c>
      <c r="F309" s="4">
        <f>COUNTIF(Inskrivning!$L1014:$P1014,19)+COUNTIF(Inskrivning!$R1014:$V1014,19)</f>
        <v>0</v>
      </c>
      <c r="G309" s="4">
        <f>COUNTIF(Inskrivning!$L1014:$P1014,31)+COUNTIF(Inskrivning!$R1014:$V1014,31)</f>
        <v>0</v>
      </c>
      <c r="H309" s="4">
        <f>COUNTIF(Inskrivning!$L1014:$P1014,32)+COUNTIF(Inskrivning!$R1014:$V1014,32)</f>
        <v>0</v>
      </c>
      <c r="I309" s="4">
        <f>COUNTIF(Inskrivning!$L1014:$P1014,35)+COUNTIF(Inskrivning!$R1014:$V1014,35)</f>
        <v>0</v>
      </c>
      <c r="J309" s="4">
        <f>COUNTIF(Inskrivning!$L1014:$P1014,36)+COUNTIF(Inskrivning!$R1014:$V1014,36)</f>
        <v>0</v>
      </c>
      <c r="K309" s="4">
        <f>COUNTIF(Inskrivning!$L1014:$P1014,44)+COUNTIF(Inskrivning!$R1014:$V1014,44)</f>
        <v>0</v>
      </c>
      <c r="L309" s="4">
        <f>COUNTIF(Inskrivning!$L1014:$P1014,48)+COUNTIF(Inskrivning!$R1014:$V1014,48)</f>
        <v>0</v>
      </c>
      <c r="M309" s="4">
        <f>COUNTIF(Inskrivning!$L1014:$P1014,49)+COUNTIF(Inskrivning!$R1014:$V1014,49)</f>
        <v>0</v>
      </c>
      <c r="N309" s="4">
        <f>COUNTIF(Inskrivning!$L1014:$P1014,53)+COUNTIF(Inskrivning!$R1014:$V1014,53)</f>
        <v>0</v>
      </c>
      <c r="O309" s="4">
        <f>COUNTIF(Inskrivning!$L1014:$P1014,57)+COUNTIF(Inskrivning!$R1014:$V1014,57)</f>
        <v>0</v>
      </c>
      <c r="P309" s="4">
        <f>COUNTIF(Inskrivning!$L1014:$P1014,61)+COUNTIF(Inskrivning!$R1014:$V1014,61)</f>
        <v>0</v>
      </c>
      <c r="Q309" s="4">
        <f>COUNTIF(Inskrivning!$L1014:$P1014,66)+COUNTIF(Inskrivning!$R1014:$V1014,66)</f>
        <v>0</v>
      </c>
      <c r="R309" s="4">
        <f>COUNTIF(Inskrivning!$L1014:$P1014,70)+COUNTIF(Inskrivning!$R1014:$V1014,70)</f>
        <v>0</v>
      </c>
      <c r="S309" s="4">
        <f>COUNTIF(Inskrivning!$L1014:$P1014,74)+COUNTIF(Inskrivning!$R1014:$V1014,74)</f>
        <v>0</v>
      </c>
      <c r="T309" s="4">
        <f>COUNTIF(Inskrivning!$L1014:$P1014,83)+COUNTIF(Inskrivning!$R1014:$V1014,83)</f>
        <v>0</v>
      </c>
      <c r="U309" s="4">
        <f>COUNTIF(Inskrivning!$L1014:$P1014,87)+COUNTIF(Inskrivning!$R1014:$V1014,87)</f>
        <v>0</v>
      </c>
      <c r="V309" s="4">
        <f>COUNTIF(Inskrivning!$L1014:$P1014,100)+COUNTIF(Inskrivning!$R1014:$V1014,100)</f>
        <v>0</v>
      </c>
      <c r="W309" s="4">
        <f>SUM(Inskrivning!Y1014)</f>
        <v>0</v>
      </c>
    </row>
    <row r="310" spans="1:23" ht="15" x14ac:dyDescent="0.25">
      <c r="A310" s="53" t="str">
        <f>Inskrivning!J1015</f>
        <v/>
      </c>
      <c r="B310" s="35" t="str">
        <f>Inskrivning!K1015</f>
        <v/>
      </c>
      <c r="C310" s="16">
        <f t="shared" si="7"/>
        <v>0</v>
      </c>
      <c r="E310" s="4">
        <f>COUNTIF(Inskrivning!$L1015:$P1015,15)+COUNTIF(Inskrivning!$R1015:$V1015,15)</f>
        <v>0</v>
      </c>
      <c r="F310" s="4">
        <f>COUNTIF(Inskrivning!$L1015:$P1015,19)+COUNTIF(Inskrivning!$R1015:$V1015,19)</f>
        <v>0</v>
      </c>
      <c r="G310" s="4">
        <f>COUNTIF(Inskrivning!$L1015:$P1015,31)+COUNTIF(Inskrivning!$R1015:$V1015,31)</f>
        <v>0</v>
      </c>
      <c r="H310" s="4">
        <f>COUNTIF(Inskrivning!$L1015:$P1015,32)+COUNTIF(Inskrivning!$R1015:$V1015,32)</f>
        <v>0</v>
      </c>
      <c r="I310" s="4">
        <f>COUNTIF(Inskrivning!$L1015:$P1015,35)+COUNTIF(Inskrivning!$R1015:$V1015,35)</f>
        <v>0</v>
      </c>
      <c r="J310" s="4">
        <f>COUNTIF(Inskrivning!$L1015:$P1015,36)+COUNTIF(Inskrivning!$R1015:$V1015,36)</f>
        <v>0</v>
      </c>
      <c r="K310" s="4">
        <f>COUNTIF(Inskrivning!$L1015:$P1015,44)+COUNTIF(Inskrivning!$R1015:$V1015,44)</f>
        <v>0</v>
      </c>
      <c r="L310" s="4">
        <f>COUNTIF(Inskrivning!$L1015:$P1015,48)+COUNTIF(Inskrivning!$R1015:$V1015,48)</f>
        <v>0</v>
      </c>
      <c r="M310" s="4">
        <f>COUNTIF(Inskrivning!$L1015:$P1015,49)+COUNTIF(Inskrivning!$R1015:$V1015,49)</f>
        <v>0</v>
      </c>
      <c r="N310" s="4">
        <f>COUNTIF(Inskrivning!$L1015:$P1015,53)+COUNTIF(Inskrivning!$R1015:$V1015,53)</f>
        <v>0</v>
      </c>
      <c r="O310" s="4">
        <f>COUNTIF(Inskrivning!$L1015:$P1015,57)+COUNTIF(Inskrivning!$R1015:$V1015,57)</f>
        <v>0</v>
      </c>
      <c r="P310" s="4">
        <f>COUNTIF(Inskrivning!$L1015:$P1015,61)+COUNTIF(Inskrivning!$R1015:$V1015,61)</f>
        <v>0</v>
      </c>
      <c r="Q310" s="4">
        <f>COUNTIF(Inskrivning!$L1015:$P1015,66)+COUNTIF(Inskrivning!$R1015:$V1015,66)</f>
        <v>0</v>
      </c>
      <c r="R310" s="4">
        <f>COUNTIF(Inskrivning!$L1015:$P1015,70)+COUNTIF(Inskrivning!$R1015:$V1015,70)</f>
        <v>0</v>
      </c>
      <c r="S310" s="4">
        <f>COUNTIF(Inskrivning!$L1015:$P1015,74)+COUNTIF(Inskrivning!$R1015:$V1015,74)</f>
        <v>0</v>
      </c>
      <c r="T310" s="4">
        <f>COUNTIF(Inskrivning!$L1015:$P1015,83)+COUNTIF(Inskrivning!$R1015:$V1015,83)</f>
        <v>0</v>
      </c>
      <c r="U310" s="4">
        <f>COUNTIF(Inskrivning!$L1015:$P1015,87)+COUNTIF(Inskrivning!$R1015:$V1015,87)</f>
        <v>0</v>
      </c>
      <c r="V310" s="4">
        <f>COUNTIF(Inskrivning!$L1015:$P1015,100)+COUNTIF(Inskrivning!$R1015:$V1015,100)</f>
        <v>0</v>
      </c>
      <c r="W310" s="4">
        <f>SUM(Inskrivning!Y1015)</f>
        <v>0</v>
      </c>
    </row>
    <row r="311" spans="1:23" ht="15" x14ac:dyDescent="0.25">
      <c r="A311" s="53" t="str">
        <f>Inskrivning!J1010</f>
        <v/>
      </c>
      <c r="B311" s="35" t="str">
        <f>Inskrivning!K1010</f>
        <v/>
      </c>
      <c r="C311" s="16">
        <f t="shared" si="7"/>
        <v>0</v>
      </c>
      <c r="E311" s="4">
        <f>COUNTIF(Inskrivning!$L1010:$P1010,15)+COUNTIF(Inskrivning!$R1010:$V1010,15)</f>
        <v>0</v>
      </c>
      <c r="F311" s="4">
        <f>COUNTIF(Inskrivning!$L1010:$P1010,19)+COUNTIF(Inskrivning!$R1010:$V1010,19)</f>
        <v>0</v>
      </c>
      <c r="G311" s="4">
        <f>COUNTIF(Inskrivning!$L1010:$P1010,31)+COUNTIF(Inskrivning!$R1010:$V1010,31)</f>
        <v>0</v>
      </c>
      <c r="H311" s="4">
        <f>COUNTIF(Inskrivning!$L1010:$P1010,32)+COUNTIF(Inskrivning!$R1010:$V1010,32)</f>
        <v>0</v>
      </c>
      <c r="I311" s="4">
        <f>COUNTIF(Inskrivning!$L1010:$P1010,35)+COUNTIF(Inskrivning!$R1010:$V1010,35)</f>
        <v>0</v>
      </c>
      <c r="J311" s="4">
        <f>COUNTIF(Inskrivning!$L1010:$P1010,36)+COUNTIF(Inskrivning!$R1010:$V1010,36)</f>
        <v>0</v>
      </c>
      <c r="K311" s="4">
        <f>COUNTIF(Inskrivning!$L1010:$P1010,44)+COUNTIF(Inskrivning!$R1010:$V1010,44)</f>
        <v>0</v>
      </c>
      <c r="L311" s="4">
        <f>COUNTIF(Inskrivning!$L1010:$P1010,48)+COUNTIF(Inskrivning!$R1010:$V1010,48)</f>
        <v>0</v>
      </c>
      <c r="M311" s="4">
        <f>COUNTIF(Inskrivning!$L1010:$P1010,49)+COUNTIF(Inskrivning!$R1010:$V1010,49)</f>
        <v>0</v>
      </c>
      <c r="N311" s="4">
        <f>COUNTIF(Inskrivning!$L1010:$P1010,53)+COUNTIF(Inskrivning!$R1010:$V1010,53)</f>
        <v>0</v>
      </c>
      <c r="O311" s="4">
        <f>COUNTIF(Inskrivning!$L1010:$P1010,57)+COUNTIF(Inskrivning!$R1010:$V1010,57)</f>
        <v>0</v>
      </c>
      <c r="P311" s="4">
        <f>COUNTIF(Inskrivning!$L1010:$P1010,61)+COUNTIF(Inskrivning!$R1010:$V1010,61)</f>
        <v>0</v>
      </c>
      <c r="Q311" s="4">
        <f>COUNTIF(Inskrivning!$L1010:$P1010,66)+COUNTIF(Inskrivning!$R1010:$V1010,66)</f>
        <v>0</v>
      </c>
      <c r="R311" s="4">
        <f>COUNTIF(Inskrivning!$L1010:$P1010,70)+COUNTIF(Inskrivning!$R1010:$V1010,70)</f>
        <v>0</v>
      </c>
      <c r="S311" s="4">
        <f>COUNTIF(Inskrivning!$L1010:$P1010,74)+COUNTIF(Inskrivning!$R1010:$V1010,74)</f>
        <v>0</v>
      </c>
      <c r="T311" s="4">
        <f>COUNTIF(Inskrivning!$L1010:$P1010,83)+COUNTIF(Inskrivning!$R1010:$V1010,83)</f>
        <v>0</v>
      </c>
      <c r="U311" s="4">
        <f>COUNTIF(Inskrivning!$L1010:$P1010,87)+COUNTIF(Inskrivning!$R1010:$V1010,87)</f>
        <v>0</v>
      </c>
      <c r="V311" s="4">
        <f>COUNTIF(Inskrivning!$L1010:$P1010,100)+COUNTIF(Inskrivning!$R1010:$V1010,100)</f>
        <v>0</v>
      </c>
      <c r="W311" s="4">
        <f>SUM(Inskrivning!Y1010)</f>
        <v>0</v>
      </c>
    </row>
    <row r="312" spans="1:23" ht="15" x14ac:dyDescent="0.25">
      <c r="A312" s="53" t="str">
        <f>Inskrivning!J1017</f>
        <v/>
      </c>
      <c r="B312" s="35" t="str">
        <f>Inskrivning!K1017</f>
        <v/>
      </c>
      <c r="C312" s="16">
        <f t="shared" si="7"/>
        <v>0</v>
      </c>
      <c r="E312" s="4">
        <f>COUNTIF(Inskrivning!$L1017:$P1017,15)+COUNTIF(Inskrivning!$R1017:$V1017,15)</f>
        <v>0</v>
      </c>
      <c r="F312" s="4">
        <f>COUNTIF(Inskrivning!$L1017:$P1017,19)+COUNTIF(Inskrivning!$R1017:$V1017,19)</f>
        <v>0</v>
      </c>
      <c r="G312" s="4">
        <f>COUNTIF(Inskrivning!$L1017:$P1017,31)+COUNTIF(Inskrivning!$R1017:$V1017,31)</f>
        <v>0</v>
      </c>
      <c r="H312" s="4">
        <f>COUNTIF(Inskrivning!$L1017:$P1017,32)+COUNTIF(Inskrivning!$R1017:$V1017,32)</f>
        <v>0</v>
      </c>
      <c r="I312" s="4">
        <f>COUNTIF(Inskrivning!$L1017:$P1017,35)+COUNTIF(Inskrivning!$R1017:$V1017,35)</f>
        <v>0</v>
      </c>
      <c r="J312" s="4">
        <f>COUNTIF(Inskrivning!$L1017:$P1017,36)+COUNTIF(Inskrivning!$R1017:$V1017,36)</f>
        <v>0</v>
      </c>
      <c r="K312" s="4">
        <f>COUNTIF(Inskrivning!$L1017:$P1017,44)+COUNTIF(Inskrivning!$R1017:$V1017,44)</f>
        <v>0</v>
      </c>
      <c r="L312" s="4">
        <f>COUNTIF(Inskrivning!$L1017:$P1017,48)+COUNTIF(Inskrivning!$R1017:$V1017,48)</f>
        <v>0</v>
      </c>
      <c r="M312" s="4">
        <f>COUNTIF(Inskrivning!$L1017:$P1017,49)+COUNTIF(Inskrivning!$R1017:$V1017,49)</f>
        <v>0</v>
      </c>
      <c r="N312" s="4">
        <f>COUNTIF(Inskrivning!$L1017:$P1017,53)+COUNTIF(Inskrivning!$R1017:$V1017,53)</f>
        <v>0</v>
      </c>
      <c r="O312" s="4">
        <f>COUNTIF(Inskrivning!$L1017:$P1017,57)+COUNTIF(Inskrivning!$R1017:$V1017,57)</f>
        <v>0</v>
      </c>
      <c r="P312" s="4">
        <f>COUNTIF(Inskrivning!$L1017:$P1017,61)+COUNTIF(Inskrivning!$R1017:$V1017,61)</f>
        <v>0</v>
      </c>
      <c r="Q312" s="4">
        <f>COUNTIF(Inskrivning!$L1017:$P1017,66)+COUNTIF(Inskrivning!$R1017:$V1017,66)</f>
        <v>0</v>
      </c>
      <c r="R312" s="4">
        <f>COUNTIF(Inskrivning!$L1017:$P1017,70)+COUNTIF(Inskrivning!$R1017:$V1017,70)</f>
        <v>0</v>
      </c>
      <c r="S312" s="4">
        <f>COUNTIF(Inskrivning!$L1017:$P1017,74)+COUNTIF(Inskrivning!$R1017:$V1017,74)</f>
        <v>0</v>
      </c>
      <c r="T312" s="4">
        <f>COUNTIF(Inskrivning!$L1017:$P1017,83)+COUNTIF(Inskrivning!$R1017:$V1017,83)</f>
        <v>0</v>
      </c>
      <c r="U312" s="4">
        <f>COUNTIF(Inskrivning!$L1017:$P1017,87)+COUNTIF(Inskrivning!$R1017:$V1017,87)</f>
        <v>0</v>
      </c>
      <c r="V312" s="4">
        <f>COUNTIF(Inskrivning!$L1017:$P1017,100)+COUNTIF(Inskrivning!$R1017:$V1017,100)</f>
        <v>0</v>
      </c>
      <c r="W312" s="4">
        <f>SUM(Inskrivning!Y1017)</f>
        <v>0</v>
      </c>
    </row>
    <row r="313" spans="1:23" ht="15" x14ac:dyDescent="0.25">
      <c r="A313" s="53" t="str">
        <f>Inskrivning!J1013</f>
        <v/>
      </c>
      <c r="B313" s="35" t="str">
        <f>Inskrivning!K1013</f>
        <v/>
      </c>
      <c r="C313" s="16">
        <f t="shared" si="7"/>
        <v>0</v>
      </c>
      <c r="E313" s="4">
        <f>COUNTIF(Inskrivning!$L1013:$P1013,15)+COUNTIF(Inskrivning!$R1013:$V1013,15)</f>
        <v>0</v>
      </c>
      <c r="F313" s="4">
        <f>COUNTIF(Inskrivning!$L1013:$P1013,19)+COUNTIF(Inskrivning!$R1013:$V1013,19)</f>
        <v>0</v>
      </c>
      <c r="G313" s="4">
        <f>COUNTIF(Inskrivning!$L1013:$P1013,31)+COUNTIF(Inskrivning!$R1013:$V1013,31)</f>
        <v>0</v>
      </c>
      <c r="H313" s="4">
        <f>COUNTIF(Inskrivning!$L1013:$P1013,32)+COUNTIF(Inskrivning!$R1013:$V1013,32)</f>
        <v>0</v>
      </c>
      <c r="I313" s="4">
        <f>COUNTIF(Inskrivning!$L1013:$P1013,35)+COUNTIF(Inskrivning!$R1013:$V1013,35)</f>
        <v>0</v>
      </c>
      <c r="J313" s="4">
        <f>COUNTIF(Inskrivning!$L1013:$P1013,36)+COUNTIF(Inskrivning!$R1013:$V1013,36)</f>
        <v>0</v>
      </c>
      <c r="K313" s="4">
        <f>COUNTIF(Inskrivning!$L1013:$P1013,44)+COUNTIF(Inskrivning!$R1013:$V1013,44)</f>
        <v>0</v>
      </c>
      <c r="L313" s="4">
        <f>COUNTIF(Inskrivning!$L1013:$P1013,48)+COUNTIF(Inskrivning!$R1013:$V1013,48)</f>
        <v>0</v>
      </c>
      <c r="M313" s="4">
        <f>COUNTIF(Inskrivning!$L1013:$P1013,49)+COUNTIF(Inskrivning!$R1013:$V1013,49)</f>
        <v>0</v>
      </c>
      <c r="N313" s="4">
        <f>COUNTIF(Inskrivning!$L1013:$P1013,53)+COUNTIF(Inskrivning!$R1013:$V1013,53)</f>
        <v>0</v>
      </c>
      <c r="O313" s="4">
        <f>COUNTIF(Inskrivning!$L1013:$P1013,57)+COUNTIF(Inskrivning!$R1013:$V1013,57)</f>
        <v>0</v>
      </c>
      <c r="P313" s="4">
        <f>COUNTIF(Inskrivning!$L1013:$P1013,61)+COUNTIF(Inskrivning!$R1013:$V1013,61)</f>
        <v>0</v>
      </c>
      <c r="Q313" s="4">
        <f>COUNTIF(Inskrivning!$L1013:$P1013,66)+COUNTIF(Inskrivning!$R1013:$V1013,66)</f>
        <v>0</v>
      </c>
      <c r="R313" s="4">
        <f>COUNTIF(Inskrivning!$L1013:$P1013,70)+COUNTIF(Inskrivning!$R1013:$V1013,70)</f>
        <v>0</v>
      </c>
      <c r="S313" s="4">
        <f>COUNTIF(Inskrivning!$L1013:$P1013,74)+COUNTIF(Inskrivning!$R1013:$V1013,74)</f>
        <v>0</v>
      </c>
      <c r="T313" s="4">
        <f>COUNTIF(Inskrivning!$L1013:$P1013,83)+COUNTIF(Inskrivning!$R1013:$V1013,83)</f>
        <v>0</v>
      </c>
      <c r="U313" s="4">
        <f>COUNTIF(Inskrivning!$L1013:$P1013,87)+COUNTIF(Inskrivning!$R1013:$V1013,87)</f>
        <v>0</v>
      </c>
      <c r="V313" s="4">
        <f>COUNTIF(Inskrivning!$L1013:$P1013,100)+COUNTIF(Inskrivning!$R1013:$V1013,100)</f>
        <v>0</v>
      </c>
      <c r="W313" s="4">
        <f>SUM(Inskrivning!Y1013)</f>
        <v>0</v>
      </c>
    </row>
    <row r="314" spans="1:23" ht="15" x14ac:dyDescent="0.25">
      <c r="A314" s="53" t="str">
        <f>Inskrivning!J1008</f>
        <v/>
      </c>
      <c r="B314" s="35" t="str">
        <f>Inskrivning!K1008</f>
        <v/>
      </c>
      <c r="C314" s="16">
        <f t="shared" si="7"/>
        <v>0</v>
      </c>
      <c r="E314" s="4">
        <f>COUNTIF(Inskrivning!$L1008:$P1008,15)+COUNTIF(Inskrivning!$R1008:$V1008,15)</f>
        <v>0</v>
      </c>
      <c r="F314" s="4">
        <f>COUNTIF(Inskrivning!$L1008:$P1008,19)+COUNTIF(Inskrivning!$R1008:$V1008,19)</f>
        <v>0</v>
      </c>
      <c r="G314" s="4">
        <f>COUNTIF(Inskrivning!$L1008:$P1008,31)+COUNTIF(Inskrivning!$R1008:$V1008,31)</f>
        <v>0</v>
      </c>
      <c r="H314" s="4">
        <f>COUNTIF(Inskrivning!$L1008:$P1008,32)+COUNTIF(Inskrivning!$R1008:$V1008,32)</f>
        <v>0</v>
      </c>
      <c r="I314" s="4">
        <f>COUNTIF(Inskrivning!$L1008:$P1008,35)+COUNTIF(Inskrivning!$R1008:$V1008,35)</f>
        <v>0</v>
      </c>
      <c r="J314" s="4">
        <f>COUNTIF(Inskrivning!$L1008:$P1008,36)+COUNTIF(Inskrivning!$R1008:$V1008,36)</f>
        <v>0</v>
      </c>
      <c r="K314" s="4">
        <f>COUNTIF(Inskrivning!$L1008:$P1008,44)+COUNTIF(Inskrivning!$R1008:$V1008,44)</f>
        <v>0</v>
      </c>
      <c r="L314" s="4">
        <f>COUNTIF(Inskrivning!$L1008:$P1008,48)+COUNTIF(Inskrivning!$R1008:$V1008,48)</f>
        <v>0</v>
      </c>
      <c r="M314" s="4">
        <f>COUNTIF(Inskrivning!$L1008:$P1008,49)+COUNTIF(Inskrivning!$R1008:$V1008,49)</f>
        <v>0</v>
      </c>
      <c r="N314" s="4">
        <f>COUNTIF(Inskrivning!$L1008:$P1008,53)+COUNTIF(Inskrivning!$R1008:$V1008,53)</f>
        <v>0</v>
      </c>
      <c r="O314" s="4">
        <f>COUNTIF(Inskrivning!$L1008:$P1008,57)+COUNTIF(Inskrivning!$R1008:$V1008,57)</f>
        <v>0</v>
      </c>
      <c r="P314" s="4">
        <f>COUNTIF(Inskrivning!$L1008:$P1008,61)+COUNTIF(Inskrivning!$R1008:$V1008,61)</f>
        <v>0</v>
      </c>
      <c r="Q314" s="4">
        <f>COUNTIF(Inskrivning!$L1008:$P1008,66)+COUNTIF(Inskrivning!$R1008:$V1008,66)</f>
        <v>0</v>
      </c>
      <c r="R314" s="4">
        <f>COUNTIF(Inskrivning!$L1008:$P1008,70)+COUNTIF(Inskrivning!$R1008:$V1008,70)</f>
        <v>0</v>
      </c>
      <c r="S314" s="4">
        <f>COUNTIF(Inskrivning!$L1008:$P1008,74)+COUNTIF(Inskrivning!$R1008:$V1008,74)</f>
        <v>0</v>
      </c>
      <c r="T314" s="4">
        <f>COUNTIF(Inskrivning!$L1008:$P1008,83)+COUNTIF(Inskrivning!$R1008:$V1008,83)</f>
        <v>0</v>
      </c>
      <c r="U314" s="4">
        <f>COUNTIF(Inskrivning!$L1008:$P1008,87)+COUNTIF(Inskrivning!$R1008:$V1008,87)</f>
        <v>0</v>
      </c>
      <c r="V314" s="4">
        <f>COUNTIF(Inskrivning!$L1008:$P1008,100)+COUNTIF(Inskrivning!$R1008:$V1008,100)</f>
        <v>0</v>
      </c>
      <c r="W314" s="4">
        <f>SUM(Inskrivning!Y1008)</f>
        <v>0</v>
      </c>
    </row>
    <row r="315" spans="1:23" ht="15" x14ac:dyDescent="0.25">
      <c r="A315" s="53" t="str">
        <f>Inskrivning!J1016</f>
        <v/>
      </c>
      <c r="B315" s="35" t="str">
        <f>Inskrivning!K1016</f>
        <v/>
      </c>
      <c r="C315" s="16">
        <f t="shared" si="7"/>
        <v>0</v>
      </c>
      <c r="E315" s="4">
        <f>COUNTIF(Inskrivning!$L1016:$P1016,15)+COUNTIF(Inskrivning!$R1016:$V1016,15)</f>
        <v>0</v>
      </c>
      <c r="F315" s="4">
        <f>COUNTIF(Inskrivning!$L1016:$P1016,19)+COUNTIF(Inskrivning!$R1016:$V1016,19)</f>
        <v>0</v>
      </c>
      <c r="G315" s="4">
        <f>COUNTIF(Inskrivning!$L1016:$P1016,31)+COUNTIF(Inskrivning!$R1016:$V1016,31)</f>
        <v>0</v>
      </c>
      <c r="H315" s="4">
        <f>COUNTIF(Inskrivning!$L1016:$P1016,32)+COUNTIF(Inskrivning!$R1016:$V1016,32)</f>
        <v>0</v>
      </c>
      <c r="I315" s="4">
        <f>COUNTIF(Inskrivning!$L1016:$P1016,35)+COUNTIF(Inskrivning!$R1016:$V1016,35)</f>
        <v>0</v>
      </c>
      <c r="J315" s="4">
        <f>COUNTIF(Inskrivning!$L1016:$P1016,36)+COUNTIF(Inskrivning!$R1016:$V1016,36)</f>
        <v>0</v>
      </c>
      <c r="K315" s="4">
        <f>COUNTIF(Inskrivning!$L1016:$P1016,44)+COUNTIF(Inskrivning!$R1016:$V1016,44)</f>
        <v>0</v>
      </c>
      <c r="L315" s="4">
        <f>COUNTIF(Inskrivning!$L1016:$P1016,48)+COUNTIF(Inskrivning!$R1016:$V1016,48)</f>
        <v>0</v>
      </c>
      <c r="M315" s="4">
        <f>COUNTIF(Inskrivning!$L1016:$P1016,49)+COUNTIF(Inskrivning!$R1016:$V1016,49)</f>
        <v>0</v>
      </c>
      <c r="N315" s="4">
        <f>COUNTIF(Inskrivning!$L1016:$P1016,53)+COUNTIF(Inskrivning!$R1016:$V1016,53)</f>
        <v>0</v>
      </c>
      <c r="O315" s="4">
        <f>COUNTIF(Inskrivning!$L1016:$P1016,57)+COUNTIF(Inskrivning!$R1016:$V1016,57)</f>
        <v>0</v>
      </c>
      <c r="P315" s="4">
        <f>COUNTIF(Inskrivning!$L1016:$P1016,61)+COUNTIF(Inskrivning!$R1016:$V1016,61)</f>
        <v>0</v>
      </c>
      <c r="Q315" s="4">
        <f>COUNTIF(Inskrivning!$L1016:$P1016,66)+COUNTIF(Inskrivning!$R1016:$V1016,66)</f>
        <v>0</v>
      </c>
      <c r="R315" s="4">
        <f>COUNTIF(Inskrivning!$L1016:$P1016,70)+COUNTIF(Inskrivning!$R1016:$V1016,70)</f>
        <v>0</v>
      </c>
      <c r="S315" s="4">
        <f>COUNTIF(Inskrivning!$L1016:$P1016,74)+COUNTIF(Inskrivning!$R1016:$V1016,74)</f>
        <v>0</v>
      </c>
      <c r="T315" s="4">
        <f>COUNTIF(Inskrivning!$L1016:$P1016,83)+COUNTIF(Inskrivning!$R1016:$V1016,83)</f>
        <v>0</v>
      </c>
      <c r="U315" s="4">
        <f>COUNTIF(Inskrivning!$L1016:$P1016,87)+COUNTIF(Inskrivning!$R1016:$V1016,87)</f>
        <v>0</v>
      </c>
      <c r="V315" s="4">
        <f>COUNTIF(Inskrivning!$L1016:$P1016,100)+COUNTIF(Inskrivning!$R1016:$V1016,100)</f>
        <v>0</v>
      </c>
      <c r="W315" s="4">
        <f>SUM(Inskrivning!Y1016)</f>
        <v>0</v>
      </c>
    </row>
    <row r="316" spans="1:23" ht="15" x14ac:dyDescent="0.25">
      <c r="A316" s="53" t="str">
        <f>Inskrivning!J1011</f>
        <v/>
      </c>
      <c r="B316" s="35" t="str">
        <f>Inskrivning!K1011</f>
        <v/>
      </c>
      <c r="C316" s="16">
        <f t="shared" si="7"/>
        <v>0</v>
      </c>
      <c r="E316" s="4">
        <f>COUNTIF(Inskrivning!$L1011:$P1011,15)+COUNTIF(Inskrivning!$R1011:$V1011,15)</f>
        <v>0</v>
      </c>
      <c r="F316" s="4">
        <f>COUNTIF(Inskrivning!$L1011:$P1011,19)+COUNTIF(Inskrivning!$R1011:$V1011,19)</f>
        <v>0</v>
      </c>
      <c r="G316" s="4">
        <f>COUNTIF(Inskrivning!$L1011:$P1011,31)+COUNTIF(Inskrivning!$R1011:$V1011,31)</f>
        <v>0</v>
      </c>
      <c r="H316" s="4">
        <f>COUNTIF(Inskrivning!$L1011:$P1011,32)+COUNTIF(Inskrivning!$R1011:$V1011,32)</f>
        <v>0</v>
      </c>
      <c r="I316" s="4">
        <f>COUNTIF(Inskrivning!$L1011:$P1011,35)+COUNTIF(Inskrivning!$R1011:$V1011,35)</f>
        <v>0</v>
      </c>
      <c r="J316" s="4">
        <f>COUNTIF(Inskrivning!$L1011:$P1011,36)+COUNTIF(Inskrivning!$R1011:$V1011,36)</f>
        <v>0</v>
      </c>
      <c r="K316" s="4">
        <f>COUNTIF(Inskrivning!$L1011:$P1011,44)+COUNTIF(Inskrivning!$R1011:$V1011,44)</f>
        <v>0</v>
      </c>
      <c r="L316" s="4">
        <f>COUNTIF(Inskrivning!$L1011:$P1011,48)+COUNTIF(Inskrivning!$R1011:$V1011,48)</f>
        <v>0</v>
      </c>
      <c r="M316" s="4">
        <f>COUNTIF(Inskrivning!$L1011:$P1011,49)+COUNTIF(Inskrivning!$R1011:$V1011,49)</f>
        <v>0</v>
      </c>
      <c r="N316" s="4">
        <f>COUNTIF(Inskrivning!$L1011:$P1011,53)+COUNTIF(Inskrivning!$R1011:$V1011,53)</f>
        <v>0</v>
      </c>
      <c r="O316" s="4">
        <f>COUNTIF(Inskrivning!$L1011:$P1011,57)+COUNTIF(Inskrivning!$R1011:$V1011,57)</f>
        <v>0</v>
      </c>
      <c r="P316" s="4">
        <f>COUNTIF(Inskrivning!$L1011:$P1011,61)+COUNTIF(Inskrivning!$R1011:$V1011,61)</f>
        <v>0</v>
      </c>
      <c r="Q316" s="4">
        <f>COUNTIF(Inskrivning!$L1011:$P1011,66)+COUNTIF(Inskrivning!$R1011:$V1011,66)</f>
        <v>0</v>
      </c>
      <c r="R316" s="4">
        <f>COUNTIF(Inskrivning!$L1011:$P1011,70)+COUNTIF(Inskrivning!$R1011:$V1011,70)</f>
        <v>0</v>
      </c>
      <c r="S316" s="4">
        <f>COUNTIF(Inskrivning!$L1011:$P1011,74)+COUNTIF(Inskrivning!$R1011:$V1011,74)</f>
        <v>0</v>
      </c>
      <c r="T316" s="4">
        <f>COUNTIF(Inskrivning!$L1011:$P1011,83)+COUNTIF(Inskrivning!$R1011:$V1011,83)</f>
        <v>0</v>
      </c>
      <c r="U316" s="4">
        <f>COUNTIF(Inskrivning!$L1011:$P1011,87)+COUNTIF(Inskrivning!$R1011:$V1011,87)</f>
        <v>0</v>
      </c>
      <c r="V316" s="4">
        <f>COUNTIF(Inskrivning!$L1011:$P1011,100)+COUNTIF(Inskrivning!$R1011:$V1011,100)</f>
        <v>0</v>
      </c>
      <c r="W316" s="4">
        <f>SUM(Inskrivning!Y1011)</f>
        <v>0</v>
      </c>
    </row>
    <row r="317" spans="1:23" ht="15" x14ac:dyDescent="0.25">
      <c r="A317" s="53" t="str">
        <f>Inskrivning!J1082</f>
        <v/>
      </c>
      <c r="B317" s="35" t="str">
        <f>Inskrivning!K1082</f>
        <v/>
      </c>
      <c r="C317" s="16">
        <f t="shared" si="7"/>
        <v>0</v>
      </c>
      <c r="E317" s="4">
        <f>COUNTIF(Inskrivning!$L1082:$P1082,15)+COUNTIF(Inskrivning!$R1082:$V1082,15)</f>
        <v>0</v>
      </c>
      <c r="F317" s="4">
        <f>COUNTIF(Inskrivning!$L1082:$P1082,19)+COUNTIF(Inskrivning!$R1082:$V1082,19)</f>
        <v>0</v>
      </c>
      <c r="G317" s="4">
        <f>COUNTIF(Inskrivning!$L1082:$P1082,31)+COUNTIF(Inskrivning!$R1082:$V1082,31)</f>
        <v>0</v>
      </c>
      <c r="H317" s="4">
        <f>COUNTIF(Inskrivning!$L1082:$P1082,32)+COUNTIF(Inskrivning!$R1082:$V1082,32)</f>
        <v>0</v>
      </c>
      <c r="I317" s="4">
        <f>COUNTIF(Inskrivning!$L1082:$P1082,35)+COUNTIF(Inskrivning!$R1082:$V1082,35)</f>
        <v>0</v>
      </c>
      <c r="J317" s="4">
        <f>COUNTIF(Inskrivning!$L1082:$P1082,36)+COUNTIF(Inskrivning!$R1082:$V1082,36)</f>
        <v>0</v>
      </c>
      <c r="K317" s="4">
        <f>COUNTIF(Inskrivning!$L1082:$P1082,44)+COUNTIF(Inskrivning!$R1082:$V1082,44)</f>
        <v>0</v>
      </c>
      <c r="L317" s="4">
        <f>COUNTIF(Inskrivning!$L1082:$P1082,48)+COUNTIF(Inskrivning!$R1082:$V1082,48)</f>
        <v>0</v>
      </c>
      <c r="M317" s="4">
        <f>COUNTIF(Inskrivning!$L1082:$P1082,49)+COUNTIF(Inskrivning!$R1082:$V1082,49)</f>
        <v>0</v>
      </c>
      <c r="N317" s="4">
        <f>COUNTIF(Inskrivning!$L1082:$P1082,53)+COUNTIF(Inskrivning!$R1082:$V1082,53)</f>
        <v>0</v>
      </c>
      <c r="O317" s="4">
        <f>COUNTIF(Inskrivning!$L1082:$P1082,57)+COUNTIF(Inskrivning!$R1082:$V1082,57)</f>
        <v>0</v>
      </c>
      <c r="P317" s="4">
        <f>COUNTIF(Inskrivning!$L1082:$P1082,61)+COUNTIF(Inskrivning!$R1082:$V1082,61)</f>
        <v>0</v>
      </c>
      <c r="Q317" s="4">
        <f>COUNTIF(Inskrivning!$L1082:$P1082,66)+COUNTIF(Inskrivning!$R1082:$V1082,66)</f>
        <v>0</v>
      </c>
      <c r="R317" s="4">
        <f>COUNTIF(Inskrivning!$L1082:$P1082,70)+COUNTIF(Inskrivning!$R1082:$V1082,70)</f>
        <v>0</v>
      </c>
      <c r="S317" s="4">
        <f>COUNTIF(Inskrivning!$L1082:$P1082,74)+COUNTIF(Inskrivning!$R1082:$V1082,74)</f>
        <v>0</v>
      </c>
      <c r="T317" s="4">
        <f>COUNTIF(Inskrivning!$L1082:$P1082,83)+COUNTIF(Inskrivning!$R1082:$V1082,83)</f>
        <v>0</v>
      </c>
      <c r="U317" s="4">
        <f>COUNTIF(Inskrivning!$L1082:$P1082,87)+COUNTIF(Inskrivning!$R1082:$V1082,87)</f>
        <v>0</v>
      </c>
      <c r="V317" s="4">
        <f>COUNTIF(Inskrivning!$L1082:$P1082,100)+COUNTIF(Inskrivning!$R1082:$V1082,100)</f>
        <v>0</v>
      </c>
      <c r="W317" s="4">
        <f>SUM(Inskrivning!Y1082)</f>
        <v>0</v>
      </c>
    </row>
    <row r="318" spans="1:23" ht="15" x14ac:dyDescent="0.25">
      <c r="A318" s="53" t="str">
        <f>Inskrivning!J1012</f>
        <v/>
      </c>
      <c r="B318" s="35" t="str">
        <f>Inskrivning!K1012</f>
        <v/>
      </c>
      <c r="C318" s="16">
        <f t="shared" si="7"/>
        <v>0</v>
      </c>
      <c r="E318" s="4">
        <f>COUNTIF(Inskrivning!$L1012:$P1012,15)+COUNTIF(Inskrivning!$R1012:$V1012,15)</f>
        <v>0</v>
      </c>
      <c r="F318" s="4">
        <f>COUNTIF(Inskrivning!$L1012:$P1012,19)+COUNTIF(Inskrivning!$R1012:$V1012,19)</f>
        <v>0</v>
      </c>
      <c r="G318" s="4">
        <f>COUNTIF(Inskrivning!$L1012:$P1012,31)+COUNTIF(Inskrivning!$R1012:$V1012,31)</f>
        <v>0</v>
      </c>
      <c r="H318" s="4">
        <f>COUNTIF(Inskrivning!$L1012:$P1012,32)+COUNTIF(Inskrivning!$R1012:$V1012,32)</f>
        <v>0</v>
      </c>
      <c r="I318" s="4">
        <f>COUNTIF(Inskrivning!$L1012:$P1012,35)+COUNTIF(Inskrivning!$R1012:$V1012,35)</f>
        <v>0</v>
      </c>
      <c r="J318" s="4">
        <f>COUNTIF(Inskrivning!$L1012:$P1012,36)+COUNTIF(Inskrivning!$R1012:$V1012,36)</f>
        <v>0</v>
      </c>
      <c r="K318" s="4">
        <f>COUNTIF(Inskrivning!$L1012:$P1012,44)+COUNTIF(Inskrivning!$R1012:$V1012,44)</f>
        <v>0</v>
      </c>
      <c r="L318" s="4">
        <f>COUNTIF(Inskrivning!$L1012:$P1012,48)+COUNTIF(Inskrivning!$R1012:$V1012,48)</f>
        <v>0</v>
      </c>
      <c r="M318" s="4">
        <f>COUNTIF(Inskrivning!$L1012:$P1012,49)+COUNTIF(Inskrivning!$R1012:$V1012,49)</f>
        <v>0</v>
      </c>
      <c r="N318" s="4">
        <f>COUNTIF(Inskrivning!$L1012:$P1012,53)+COUNTIF(Inskrivning!$R1012:$V1012,53)</f>
        <v>0</v>
      </c>
      <c r="O318" s="4">
        <f>COUNTIF(Inskrivning!$L1012:$P1012,57)+COUNTIF(Inskrivning!$R1012:$V1012,57)</f>
        <v>0</v>
      </c>
      <c r="P318" s="4">
        <f>COUNTIF(Inskrivning!$L1012:$P1012,61)+COUNTIF(Inskrivning!$R1012:$V1012,61)</f>
        <v>0</v>
      </c>
      <c r="Q318" s="4">
        <f>COUNTIF(Inskrivning!$L1012:$P1012,66)+COUNTIF(Inskrivning!$R1012:$V1012,66)</f>
        <v>0</v>
      </c>
      <c r="R318" s="4">
        <f>COUNTIF(Inskrivning!$L1012:$P1012,70)+COUNTIF(Inskrivning!$R1012:$V1012,70)</f>
        <v>0</v>
      </c>
      <c r="S318" s="4">
        <f>COUNTIF(Inskrivning!$L1012:$P1012,74)+COUNTIF(Inskrivning!$R1012:$V1012,74)</f>
        <v>0</v>
      </c>
      <c r="T318" s="4">
        <f>COUNTIF(Inskrivning!$L1012:$P1012,83)+COUNTIF(Inskrivning!$R1012:$V1012,83)</f>
        <v>0</v>
      </c>
      <c r="U318" s="4">
        <f>COUNTIF(Inskrivning!$L1012:$P1012,87)+COUNTIF(Inskrivning!$R1012:$V1012,87)</f>
        <v>0</v>
      </c>
      <c r="V318" s="4">
        <f>COUNTIF(Inskrivning!$L1012:$P1012,100)+COUNTIF(Inskrivning!$R1012:$V1012,100)</f>
        <v>0</v>
      </c>
      <c r="W318" s="4">
        <f>SUM(Inskrivning!Y1012)</f>
        <v>0</v>
      </c>
    </row>
    <row r="319" spans="1:23" ht="15" x14ac:dyDescent="0.25">
      <c r="A319" s="53" t="str">
        <f>Inskrivning!J1007</f>
        <v/>
      </c>
      <c r="B319" s="35" t="str">
        <f>Inskrivning!K1007</f>
        <v/>
      </c>
      <c r="C319" s="16">
        <f t="shared" si="7"/>
        <v>0</v>
      </c>
      <c r="E319" s="4">
        <f>COUNTIF(Inskrivning!$L1007:$P1007,15)+COUNTIF(Inskrivning!$R1007:$V1007,15)</f>
        <v>0</v>
      </c>
      <c r="F319" s="4">
        <f>COUNTIF(Inskrivning!$L1007:$P1007,19)+COUNTIF(Inskrivning!$R1007:$V1007,19)</f>
        <v>0</v>
      </c>
      <c r="G319" s="4">
        <f>COUNTIF(Inskrivning!$L1007:$P1007,31)+COUNTIF(Inskrivning!$R1007:$V1007,31)</f>
        <v>0</v>
      </c>
      <c r="H319" s="4">
        <f>COUNTIF(Inskrivning!$L1007:$P1007,32)+COUNTIF(Inskrivning!$R1007:$V1007,32)</f>
        <v>0</v>
      </c>
      <c r="I319" s="4">
        <f>COUNTIF(Inskrivning!$L1007:$P1007,35)+COUNTIF(Inskrivning!$R1007:$V1007,35)</f>
        <v>0</v>
      </c>
      <c r="J319" s="4">
        <f>COUNTIF(Inskrivning!$L1007:$P1007,36)+COUNTIF(Inskrivning!$R1007:$V1007,36)</f>
        <v>0</v>
      </c>
      <c r="K319" s="4">
        <f>COUNTIF(Inskrivning!$L1007:$P1007,44)+COUNTIF(Inskrivning!$R1007:$V1007,44)</f>
        <v>0</v>
      </c>
      <c r="L319" s="4">
        <f>COUNTIF(Inskrivning!$L1007:$P1007,48)+COUNTIF(Inskrivning!$R1007:$V1007,48)</f>
        <v>0</v>
      </c>
      <c r="M319" s="4">
        <f>COUNTIF(Inskrivning!$L1007:$P1007,49)+COUNTIF(Inskrivning!$R1007:$V1007,49)</f>
        <v>0</v>
      </c>
      <c r="N319" s="4">
        <f>COUNTIF(Inskrivning!$L1007:$P1007,53)+COUNTIF(Inskrivning!$R1007:$V1007,53)</f>
        <v>0</v>
      </c>
      <c r="O319" s="4">
        <f>COUNTIF(Inskrivning!$L1007:$P1007,57)+COUNTIF(Inskrivning!$R1007:$V1007,57)</f>
        <v>0</v>
      </c>
      <c r="P319" s="4">
        <f>COUNTIF(Inskrivning!$L1007:$P1007,61)+COUNTIF(Inskrivning!$R1007:$V1007,61)</f>
        <v>0</v>
      </c>
      <c r="Q319" s="4">
        <f>COUNTIF(Inskrivning!$L1007:$P1007,66)+COUNTIF(Inskrivning!$R1007:$V1007,66)</f>
        <v>0</v>
      </c>
      <c r="R319" s="4">
        <f>COUNTIF(Inskrivning!$L1007:$P1007,70)+COUNTIF(Inskrivning!$R1007:$V1007,70)</f>
        <v>0</v>
      </c>
      <c r="S319" s="4">
        <f>COUNTIF(Inskrivning!$L1007:$P1007,74)+COUNTIF(Inskrivning!$R1007:$V1007,74)</f>
        <v>0</v>
      </c>
      <c r="T319" s="4">
        <f>COUNTIF(Inskrivning!$L1007:$P1007,83)+COUNTIF(Inskrivning!$R1007:$V1007,83)</f>
        <v>0</v>
      </c>
      <c r="U319" s="4">
        <f>COUNTIF(Inskrivning!$L1007:$P1007,87)+COUNTIF(Inskrivning!$R1007:$V1007,87)</f>
        <v>0</v>
      </c>
      <c r="V319" s="4">
        <f>COUNTIF(Inskrivning!$L1007:$P1007,100)+COUNTIF(Inskrivning!$R1007:$V1007,100)</f>
        <v>0</v>
      </c>
      <c r="W319" s="4">
        <f>SUM(Inskrivning!Y1007)</f>
        <v>0</v>
      </c>
    </row>
    <row r="320" spans="1:23" ht="15" x14ac:dyDescent="0.25">
      <c r="A320" s="53" t="str">
        <f>Inskrivning!J1018</f>
        <v/>
      </c>
      <c r="B320" s="35" t="str">
        <f>Inskrivning!K1018</f>
        <v/>
      </c>
      <c r="C320" s="16">
        <f t="shared" si="7"/>
        <v>0</v>
      </c>
      <c r="E320" s="4">
        <f>COUNTIF(Inskrivning!$L1018:$P1018,15)+COUNTIF(Inskrivning!$R1018:$V1018,15)</f>
        <v>0</v>
      </c>
      <c r="F320" s="4">
        <f>COUNTIF(Inskrivning!$L1018:$P1018,19)+COUNTIF(Inskrivning!$R1018:$V1018,19)</f>
        <v>0</v>
      </c>
      <c r="G320" s="4">
        <f>COUNTIF(Inskrivning!$L1018:$P1018,31)+COUNTIF(Inskrivning!$R1018:$V1018,31)</f>
        <v>0</v>
      </c>
      <c r="H320" s="4">
        <f>COUNTIF(Inskrivning!$L1018:$P1018,32)+COUNTIF(Inskrivning!$R1018:$V1018,32)</f>
        <v>0</v>
      </c>
      <c r="I320" s="4">
        <f>COUNTIF(Inskrivning!$L1018:$P1018,35)+COUNTIF(Inskrivning!$R1018:$V1018,35)</f>
        <v>0</v>
      </c>
      <c r="J320" s="4">
        <f>COUNTIF(Inskrivning!$L1018:$P1018,36)+COUNTIF(Inskrivning!$R1018:$V1018,36)</f>
        <v>0</v>
      </c>
      <c r="K320" s="4">
        <f>COUNTIF(Inskrivning!$L1018:$P1018,44)+COUNTIF(Inskrivning!$R1018:$V1018,44)</f>
        <v>0</v>
      </c>
      <c r="L320" s="4">
        <f>COUNTIF(Inskrivning!$L1018:$P1018,48)+COUNTIF(Inskrivning!$R1018:$V1018,48)</f>
        <v>0</v>
      </c>
      <c r="M320" s="4">
        <f>COUNTIF(Inskrivning!$L1018:$P1018,49)+COUNTIF(Inskrivning!$R1018:$V1018,49)</f>
        <v>0</v>
      </c>
      <c r="N320" s="4">
        <f>COUNTIF(Inskrivning!$L1018:$P1018,53)+COUNTIF(Inskrivning!$R1018:$V1018,53)</f>
        <v>0</v>
      </c>
      <c r="O320" s="4">
        <f>COUNTIF(Inskrivning!$L1018:$P1018,57)+COUNTIF(Inskrivning!$R1018:$V1018,57)</f>
        <v>0</v>
      </c>
      <c r="P320" s="4">
        <f>COUNTIF(Inskrivning!$L1018:$P1018,61)+COUNTIF(Inskrivning!$R1018:$V1018,61)</f>
        <v>0</v>
      </c>
      <c r="Q320" s="4">
        <f>COUNTIF(Inskrivning!$L1018:$P1018,66)+COUNTIF(Inskrivning!$R1018:$V1018,66)</f>
        <v>0</v>
      </c>
      <c r="R320" s="4">
        <f>COUNTIF(Inskrivning!$L1018:$P1018,70)+COUNTIF(Inskrivning!$R1018:$V1018,70)</f>
        <v>0</v>
      </c>
      <c r="S320" s="4">
        <f>COUNTIF(Inskrivning!$L1018:$P1018,74)+COUNTIF(Inskrivning!$R1018:$V1018,74)</f>
        <v>0</v>
      </c>
      <c r="T320" s="4">
        <f>COUNTIF(Inskrivning!$L1018:$P1018,83)+COUNTIF(Inskrivning!$R1018:$V1018,83)</f>
        <v>0</v>
      </c>
      <c r="U320" s="4">
        <f>COUNTIF(Inskrivning!$L1018:$P1018,87)+COUNTIF(Inskrivning!$R1018:$V1018,87)</f>
        <v>0</v>
      </c>
      <c r="V320" s="4">
        <f>COUNTIF(Inskrivning!$L1018:$P1018,100)+COUNTIF(Inskrivning!$R1018:$V1018,100)</f>
        <v>0</v>
      </c>
      <c r="W320" s="4">
        <f>SUM(Inskrivning!Y1018)</f>
        <v>0</v>
      </c>
    </row>
    <row r="321" spans="1:23" ht="15" x14ac:dyDescent="0.25">
      <c r="A321" s="53" t="str">
        <f>Inskrivning!J1019</f>
        <v/>
      </c>
      <c r="B321" s="35" t="str">
        <f>Inskrivning!K1019</f>
        <v/>
      </c>
      <c r="C321" s="16">
        <f t="shared" si="7"/>
        <v>0</v>
      </c>
      <c r="E321" s="4">
        <f>COUNTIF(Inskrivning!$L1019:$P1019,15)+COUNTIF(Inskrivning!$R1019:$V1019,15)</f>
        <v>0</v>
      </c>
      <c r="F321" s="4">
        <f>COUNTIF(Inskrivning!$L1019:$P1019,19)+COUNTIF(Inskrivning!$R1019:$V1019,19)</f>
        <v>0</v>
      </c>
      <c r="G321" s="4">
        <f>COUNTIF(Inskrivning!$L1019:$P1019,31)+COUNTIF(Inskrivning!$R1019:$V1019,31)</f>
        <v>0</v>
      </c>
      <c r="H321" s="4">
        <f>COUNTIF(Inskrivning!$L1019:$P1019,32)+COUNTIF(Inskrivning!$R1019:$V1019,32)</f>
        <v>0</v>
      </c>
      <c r="I321" s="4">
        <f>COUNTIF(Inskrivning!$L1019:$P1019,35)+COUNTIF(Inskrivning!$R1019:$V1019,35)</f>
        <v>0</v>
      </c>
      <c r="J321" s="4">
        <f>COUNTIF(Inskrivning!$L1019:$P1019,36)+COUNTIF(Inskrivning!$R1019:$V1019,36)</f>
        <v>0</v>
      </c>
      <c r="K321" s="4">
        <f>COUNTIF(Inskrivning!$L1019:$P1019,44)+COUNTIF(Inskrivning!$R1019:$V1019,44)</f>
        <v>0</v>
      </c>
      <c r="L321" s="4">
        <f>COUNTIF(Inskrivning!$L1019:$P1019,48)+COUNTIF(Inskrivning!$R1019:$V1019,48)</f>
        <v>0</v>
      </c>
      <c r="M321" s="4">
        <f>COUNTIF(Inskrivning!$L1019:$P1019,49)+COUNTIF(Inskrivning!$R1019:$V1019,49)</f>
        <v>0</v>
      </c>
      <c r="N321" s="4">
        <f>COUNTIF(Inskrivning!$L1019:$P1019,53)+COUNTIF(Inskrivning!$R1019:$V1019,53)</f>
        <v>0</v>
      </c>
      <c r="O321" s="4">
        <f>COUNTIF(Inskrivning!$L1019:$P1019,57)+COUNTIF(Inskrivning!$R1019:$V1019,57)</f>
        <v>0</v>
      </c>
      <c r="P321" s="4">
        <f>COUNTIF(Inskrivning!$L1019:$P1019,61)+COUNTIF(Inskrivning!$R1019:$V1019,61)</f>
        <v>0</v>
      </c>
      <c r="Q321" s="4">
        <f>COUNTIF(Inskrivning!$L1019:$P1019,66)+COUNTIF(Inskrivning!$R1019:$V1019,66)</f>
        <v>0</v>
      </c>
      <c r="R321" s="4">
        <f>COUNTIF(Inskrivning!$L1019:$P1019,70)+COUNTIF(Inskrivning!$R1019:$V1019,70)</f>
        <v>0</v>
      </c>
      <c r="S321" s="4">
        <f>COUNTIF(Inskrivning!$L1019:$P1019,74)+COUNTIF(Inskrivning!$R1019:$V1019,74)</f>
        <v>0</v>
      </c>
      <c r="T321" s="4">
        <f>COUNTIF(Inskrivning!$L1019:$P1019,83)+COUNTIF(Inskrivning!$R1019:$V1019,83)</f>
        <v>0</v>
      </c>
      <c r="U321" s="4">
        <f>COUNTIF(Inskrivning!$L1019:$P1019,87)+COUNTIF(Inskrivning!$R1019:$V1019,87)</f>
        <v>0</v>
      </c>
      <c r="V321" s="4">
        <f>COUNTIF(Inskrivning!$L1019:$P1019,100)+COUNTIF(Inskrivning!$R1019:$V1019,100)</f>
        <v>0</v>
      </c>
      <c r="W321" s="4">
        <f>SUM(Inskrivning!Y1019)</f>
        <v>0</v>
      </c>
    </row>
    <row r="322" spans="1:23" ht="15" x14ac:dyDescent="0.25">
      <c r="A322" s="53" t="str">
        <f>Inskrivning!J1020</f>
        <v/>
      </c>
      <c r="B322" s="35" t="str">
        <f>Inskrivning!K1020</f>
        <v/>
      </c>
      <c r="C322" s="16">
        <f t="shared" si="7"/>
        <v>0</v>
      </c>
      <c r="E322" s="4">
        <f>COUNTIF(Inskrivning!$L1020:$P1020,15)+COUNTIF(Inskrivning!$R1020:$V1020,15)</f>
        <v>0</v>
      </c>
      <c r="F322" s="4">
        <f>COUNTIF(Inskrivning!$L1020:$P1020,19)+COUNTIF(Inskrivning!$R1020:$V1020,19)</f>
        <v>0</v>
      </c>
      <c r="G322" s="4">
        <f>COUNTIF(Inskrivning!$L1020:$P1020,31)+COUNTIF(Inskrivning!$R1020:$V1020,31)</f>
        <v>0</v>
      </c>
      <c r="H322" s="4">
        <f>COUNTIF(Inskrivning!$L1020:$P1020,32)+COUNTIF(Inskrivning!$R1020:$V1020,32)</f>
        <v>0</v>
      </c>
      <c r="I322" s="4">
        <f>COUNTIF(Inskrivning!$L1020:$P1020,35)+COUNTIF(Inskrivning!$R1020:$V1020,35)</f>
        <v>0</v>
      </c>
      <c r="J322" s="4">
        <f>COUNTIF(Inskrivning!$L1020:$P1020,36)+COUNTIF(Inskrivning!$R1020:$V1020,36)</f>
        <v>0</v>
      </c>
      <c r="K322" s="4">
        <f>COUNTIF(Inskrivning!$L1020:$P1020,44)+COUNTIF(Inskrivning!$R1020:$V1020,44)</f>
        <v>0</v>
      </c>
      <c r="L322" s="4">
        <f>COUNTIF(Inskrivning!$L1020:$P1020,48)+COUNTIF(Inskrivning!$R1020:$V1020,48)</f>
        <v>0</v>
      </c>
      <c r="M322" s="4">
        <f>COUNTIF(Inskrivning!$L1020:$P1020,49)+COUNTIF(Inskrivning!$R1020:$V1020,49)</f>
        <v>0</v>
      </c>
      <c r="N322" s="4">
        <f>COUNTIF(Inskrivning!$L1020:$P1020,53)+COUNTIF(Inskrivning!$R1020:$V1020,53)</f>
        <v>0</v>
      </c>
      <c r="O322" s="4">
        <f>COUNTIF(Inskrivning!$L1020:$P1020,57)+COUNTIF(Inskrivning!$R1020:$V1020,57)</f>
        <v>0</v>
      </c>
      <c r="P322" s="4">
        <f>COUNTIF(Inskrivning!$L1020:$P1020,61)+COUNTIF(Inskrivning!$R1020:$V1020,61)</f>
        <v>0</v>
      </c>
      <c r="Q322" s="4">
        <f>COUNTIF(Inskrivning!$L1020:$P1020,66)+COUNTIF(Inskrivning!$R1020:$V1020,66)</f>
        <v>0</v>
      </c>
      <c r="R322" s="4">
        <f>COUNTIF(Inskrivning!$L1020:$P1020,70)+COUNTIF(Inskrivning!$R1020:$V1020,70)</f>
        <v>0</v>
      </c>
      <c r="S322" s="4">
        <f>COUNTIF(Inskrivning!$L1020:$P1020,74)+COUNTIF(Inskrivning!$R1020:$V1020,74)</f>
        <v>0</v>
      </c>
      <c r="T322" s="4">
        <f>COUNTIF(Inskrivning!$L1020:$P1020,83)+COUNTIF(Inskrivning!$R1020:$V1020,83)</f>
        <v>0</v>
      </c>
      <c r="U322" s="4">
        <f>COUNTIF(Inskrivning!$L1020:$P1020,87)+COUNTIF(Inskrivning!$R1020:$V1020,87)</f>
        <v>0</v>
      </c>
      <c r="V322" s="4">
        <f>COUNTIF(Inskrivning!$L1020:$P1020,100)+COUNTIF(Inskrivning!$R1020:$V1020,100)</f>
        <v>0</v>
      </c>
      <c r="W322" s="4">
        <f>SUM(Inskrivning!Y1020)</f>
        <v>0</v>
      </c>
    </row>
    <row r="323" spans="1:23" ht="15" x14ac:dyDescent="0.25">
      <c r="A323" s="53" t="str">
        <f>Inskrivning!J1021</f>
        <v/>
      </c>
      <c r="B323" s="35" t="str">
        <f>Inskrivning!K1021</f>
        <v/>
      </c>
      <c r="C323" s="16">
        <f t="shared" si="7"/>
        <v>0</v>
      </c>
      <c r="E323" s="4">
        <f>COUNTIF(Inskrivning!$L1021:$P1021,15)+COUNTIF(Inskrivning!$R1021:$V1021,15)</f>
        <v>0</v>
      </c>
      <c r="F323" s="4">
        <f>COUNTIF(Inskrivning!$L1021:$P1021,19)+COUNTIF(Inskrivning!$R1021:$V1021,19)</f>
        <v>0</v>
      </c>
      <c r="G323" s="4">
        <f>COUNTIF(Inskrivning!$L1021:$P1021,31)+COUNTIF(Inskrivning!$R1021:$V1021,31)</f>
        <v>0</v>
      </c>
      <c r="H323" s="4">
        <f>COUNTIF(Inskrivning!$L1021:$P1021,32)+COUNTIF(Inskrivning!$R1021:$V1021,32)</f>
        <v>0</v>
      </c>
      <c r="I323" s="4">
        <f>COUNTIF(Inskrivning!$L1021:$P1021,35)+COUNTIF(Inskrivning!$R1021:$V1021,35)</f>
        <v>0</v>
      </c>
      <c r="J323" s="4">
        <f>COUNTIF(Inskrivning!$L1021:$P1021,36)+COUNTIF(Inskrivning!$R1021:$V1021,36)</f>
        <v>0</v>
      </c>
      <c r="K323" s="4">
        <f>COUNTIF(Inskrivning!$L1021:$P1021,44)+COUNTIF(Inskrivning!$R1021:$V1021,44)</f>
        <v>0</v>
      </c>
      <c r="L323" s="4">
        <f>COUNTIF(Inskrivning!$L1021:$P1021,48)+COUNTIF(Inskrivning!$R1021:$V1021,48)</f>
        <v>0</v>
      </c>
      <c r="M323" s="4">
        <f>COUNTIF(Inskrivning!$L1021:$P1021,49)+COUNTIF(Inskrivning!$R1021:$V1021,49)</f>
        <v>0</v>
      </c>
      <c r="N323" s="4">
        <f>COUNTIF(Inskrivning!$L1021:$P1021,53)+COUNTIF(Inskrivning!$R1021:$V1021,53)</f>
        <v>0</v>
      </c>
      <c r="O323" s="4">
        <f>COUNTIF(Inskrivning!$L1021:$P1021,57)+COUNTIF(Inskrivning!$R1021:$V1021,57)</f>
        <v>0</v>
      </c>
      <c r="P323" s="4">
        <f>COUNTIF(Inskrivning!$L1021:$P1021,61)+COUNTIF(Inskrivning!$R1021:$V1021,61)</f>
        <v>0</v>
      </c>
      <c r="Q323" s="4">
        <f>COUNTIF(Inskrivning!$L1021:$P1021,66)+COUNTIF(Inskrivning!$R1021:$V1021,66)</f>
        <v>0</v>
      </c>
      <c r="R323" s="4">
        <f>COUNTIF(Inskrivning!$L1021:$P1021,70)+COUNTIF(Inskrivning!$R1021:$V1021,70)</f>
        <v>0</v>
      </c>
      <c r="S323" s="4">
        <f>COUNTIF(Inskrivning!$L1021:$P1021,74)+COUNTIF(Inskrivning!$R1021:$V1021,74)</f>
        <v>0</v>
      </c>
      <c r="T323" s="4">
        <f>COUNTIF(Inskrivning!$L1021:$P1021,83)+COUNTIF(Inskrivning!$R1021:$V1021,83)</f>
        <v>0</v>
      </c>
      <c r="U323" s="4">
        <f>COUNTIF(Inskrivning!$L1021:$P1021,87)+COUNTIF(Inskrivning!$R1021:$V1021,87)</f>
        <v>0</v>
      </c>
      <c r="V323" s="4">
        <f>COUNTIF(Inskrivning!$L1021:$P1021,100)+COUNTIF(Inskrivning!$R1021:$V1021,100)</f>
        <v>0</v>
      </c>
      <c r="W323" s="4">
        <f>SUM(Inskrivning!Y1021)</f>
        <v>0</v>
      </c>
    </row>
    <row r="324" spans="1:23" ht="15" x14ac:dyDescent="0.25">
      <c r="A324" s="53" t="str">
        <f>Inskrivning!J1022</f>
        <v/>
      </c>
      <c r="B324" s="35" t="str">
        <f>Inskrivning!K1022</f>
        <v/>
      </c>
      <c r="C324" s="16">
        <f t="shared" si="7"/>
        <v>0</v>
      </c>
      <c r="E324" s="4">
        <f>COUNTIF(Inskrivning!$L1022:$P1022,15)+COUNTIF(Inskrivning!$R1022:$V1022,15)</f>
        <v>0</v>
      </c>
      <c r="F324" s="4">
        <f>COUNTIF(Inskrivning!$L1022:$P1022,19)+COUNTIF(Inskrivning!$R1022:$V1022,19)</f>
        <v>0</v>
      </c>
      <c r="G324" s="4">
        <f>COUNTIF(Inskrivning!$L1022:$P1022,31)+COUNTIF(Inskrivning!$R1022:$V1022,31)</f>
        <v>0</v>
      </c>
      <c r="H324" s="4">
        <f>COUNTIF(Inskrivning!$L1022:$P1022,32)+COUNTIF(Inskrivning!$R1022:$V1022,32)</f>
        <v>0</v>
      </c>
      <c r="I324" s="4">
        <f>COUNTIF(Inskrivning!$L1022:$P1022,35)+COUNTIF(Inskrivning!$R1022:$V1022,35)</f>
        <v>0</v>
      </c>
      <c r="J324" s="4">
        <f>COUNTIF(Inskrivning!$L1022:$P1022,36)+COUNTIF(Inskrivning!$R1022:$V1022,36)</f>
        <v>0</v>
      </c>
      <c r="K324" s="4">
        <f>COUNTIF(Inskrivning!$L1022:$P1022,44)+COUNTIF(Inskrivning!$R1022:$V1022,44)</f>
        <v>0</v>
      </c>
      <c r="L324" s="4">
        <f>COUNTIF(Inskrivning!$L1022:$P1022,48)+COUNTIF(Inskrivning!$R1022:$V1022,48)</f>
        <v>0</v>
      </c>
      <c r="M324" s="4">
        <f>COUNTIF(Inskrivning!$L1022:$P1022,49)+COUNTIF(Inskrivning!$R1022:$V1022,49)</f>
        <v>0</v>
      </c>
      <c r="N324" s="4">
        <f>COUNTIF(Inskrivning!$L1022:$P1022,53)+COUNTIF(Inskrivning!$R1022:$V1022,53)</f>
        <v>0</v>
      </c>
      <c r="O324" s="4">
        <f>COUNTIF(Inskrivning!$L1022:$P1022,57)+COUNTIF(Inskrivning!$R1022:$V1022,57)</f>
        <v>0</v>
      </c>
      <c r="P324" s="4">
        <f>COUNTIF(Inskrivning!$L1022:$P1022,61)+COUNTIF(Inskrivning!$R1022:$V1022,61)</f>
        <v>0</v>
      </c>
      <c r="Q324" s="4">
        <f>COUNTIF(Inskrivning!$L1022:$P1022,66)+COUNTIF(Inskrivning!$R1022:$V1022,66)</f>
        <v>0</v>
      </c>
      <c r="R324" s="4">
        <f>COUNTIF(Inskrivning!$L1022:$P1022,70)+COUNTIF(Inskrivning!$R1022:$V1022,70)</f>
        <v>0</v>
      </c>
      <c r="S324" s="4">
        <f>COUNTIF(Inskrivning!$L1022:$P1022,74)+COUNTIF(Inskrivning!$R1022:$V1022,74)</f>
        <v>0</v>
      </c>
      <c r="T324" s="4">
        <f>COUNTIF(Inskrivning!$L1022:$P1022,83)+COUNTIF(Inskrivning!$R1022:$V1022,83)</f>
        <v>0</v>
      </c>
      <c r="U324" s="4">
        <f>COUNTIF(Inskrivning!$L1022:$P1022,87)+COUNTIF(Inskrivning!$R1022:$V1022,87)</f>
        <v>0</v>
      </c>
      <c r="V324" s="4">
        <f>COUNTIF(Inskrivning!$L1022:$P1022,100)+COUNTIF(Inskrivning!$R1022:$V1022,100)</f>
        <v>0</v>
      </c>
      <c r="W324" s="4">
        <f>SUM(Inskrivning!Y1022)</f>
        <v>0</v>
      </c>
    </row>
    <row r="325" spans="1:23" ht="15" x14ac:dyDescent="0.25">
      <c r="A325" s="53" t="str">
        <f>Inskrivning!J1023</f>
        <v/>
      </c>
      <c r="B325" s="35" t="str">
        <f>Inskrivning!K1023</f>
        <v/>
      </c>
      <c r="C325" s="16">
        <f t="shared" si="7"/>
        <v>0</v>
      </c>
      <c r="E325" s="4">
        <f>COUNTIF(Inskrivning!$L1023:$P1023,15)+COUNTIF(Inskrivning!$R1023:$V1023,15)</f>
        <v>0</v>
      </c>
      <c r="F325" s="4">
        <f>COUNTIF(Inskrivning!$L1023:$P1023,19)+COUNTIF(Inskrivning!$R1023:$V1023,19)</f>
        <v>0</v>
      </c>
      <c r="G325" s="4">
        <f>COUNTIF(Inskrivning!$L1023:$P1023,31)+COUNTIF(Inskrivning!$R1023:$V1023,31)</f>
        <v>0</v>
      </c>
      <c r="H325" s="4">
        <f>COUNTIF(Inskrivning!$L1023:$P1023,32)+COUNTIF(Inskrivning!$R1023:$V1023,32)</f>
        <v>0</v>
      </c>
      <c r="I325" s="4">
        <f>COUNTIF(Inskrivning!$L1023:$P1023,35)+COUNTIF(Inskrivning!$R1023:$V1023,35)</f>
        <v>0</v>
      </c>
      <c r="J325" s="4">
        <f>COUNTIF(Inskrivning!$L1023:$P1023,36)+COUNTIF(Inskrivning!$R1023:$V1023,36)</f>
        <v>0</v>
      </c>
      <c r="K325" s="4">
        <f>COUNTIF(Inskrivning!$L1023:$P1023,44)+COUNTIF(Inskrivning!$R1023:$V1023,44)</f>
        <v>0</v>
      </c>
      <c r="L325" s="4">
        <f>COUNTIF(Inskrivning!$L1023:$P1023,48)+COUNTIF(Inskrivning!$R1023:$V1023,48)</f>
        <v>0</v>
      </c>
      <c r="M325" s="4">
        <f>COUNTIF(Inskrivning!$L1023:$P1023,49)+COUNTIF(Inskrivning!$R1023:$V1023,49)</f>
        <v>0</v>
      </c>
      <c r="N325" s="4">
        <f>COUNTIF(Inskrivning!$L1023:$P1023,53)+COUNTIF(Inskrivning!$R1023:$V1023,53)</f>
        <v>0</v>
      </c>
      <c r="O325" s="4">
        <f>COUNTIF(Inskrivning!$L1023:$P1023,57)+COUNTIF(Inskrivning!$R1023:$V1023,57)</f>
        <v>0</v>
      </c>
      <c r="P325" s="4">
        <f>COUNTIF(Inskrivning!$L1023:$P1023,61)+COUNTIF(Inskrivning!$R1023:$V1023,61)</f>
        <v>0</v>
      </c>
      <c r="Q325" s="4">
        <f>COUNTIF(Inskrivning!$L1023:$P1023,66)+COUNTIF(Inskrivning!$R1023:$V1023,66)</f>
        <v>0</v>
      </c>
      <c r="R325" s="4">
        <f>COUNTIF(Inskrivning!$L1023:$P1023,70)+COUNTIF(Inskrivning!$R1023:$V1023,70)</f>
        <v>0</v>
      </c>
      <c r="S325" s="4">
        <f>COUNTIF(Inskrivning!$L1023:$P1023,74)+COUNTIF(Inskrivning!$R1023:$V1023,74)</f>
        <v>0</v>
      </c>
      <c r="T325" s="4">
        <f>COUNTIF(Inskrivning!$L1023:$P1023,83)+COUNTIF(Inskrivning!$R1023:$V1023,83)</f>
        <v>0</v>
      </c>
      <c r="U325" s="4">
        <f>COUNTIF(Inskrivning!$L1023:$P1023,87)+COUNTIF(Inskrivning!$R1023:$V1023,87)</f>
        <v>0</v>
      </c>
      <c r="V325" s="4">
        <f>COUNTIF(Inskrivning!$L1023:$P1023,100)+COUNTIF(Inskrivning!$R1023:$V1023,100)</f>
        <v>0</v>
      </c>
      <c r="W325" s="4">
        <f>SUM(Inskrivning!Y1023)</f>
        <v>0</v>
      </c>
    </row>
    <row r="326" spans="1:23" ht="15" x14ac:dyDescent="0.25">
      <c r="A326" s="53" t="str">
        <f>Inskrivning!J1024</f>
        <v/>
      </c>
      <c r="B326" s="35" t="str">
        <f>Inskrivning!K1024</f>
        <v/>
      </c>
      <c r="C326" s="16">
        <f t="shared" si="7"/>
        <v>0</v>
      </c>
      <c r="E326" s="4">
        <f>COUNTIF(Inskrivning!$L1024:$P1024,15)+COUNTIF(Inskrivning!$R1024:$V1024,15)</f>
        <v>0</v>
      </c>
      <c r="F326" s="4">
        <f>COUNTIF(Inskrivning!$L1024:$P1024,19)+COUNTIF(Inskrivning!$R1024:$V1024,19)</f>
        <v>0</v>
      </c>
      <c r="G326" s="4">
        <f>COUNTIF(Inskrivning!$L1024:$P1024,31)+COUNTIF(Inskrivning!$R1024:$V1024,31)</f>
        <v>0</v>
      </c>
      <c r="H326" s="4">
        <f>COUNTIF(Inskrivning!$L1024:$P1024,32)+COUNTIF(Inskrivning!$R1024:$V1024,32)</f>
        <v>0</v>
      </c>
      <c r="I326" s="4">
        <f>COUNTIF(Inskrivning!$L1024:$P1024,35)+COUNTIF(Inskrivning!$R1024:$V1024,35)</f>
        <v>0</v>
      </c>
      <c r="J326" s="4">
        <f>COUNTIF(Inskrivning!$L1024:$P1024,36)+COUNTIF(Inskrivning!$R1024:$V1024,36)</f>
        <v>0</v>
      </c>
      <c r="K326" s="4">
        <f>COUNTIF(Inskrivning!$L1024:$P1024,44)+COUNTIF(Inskrivning!$R1024:$V1024,44)</f>
        <v>0</v>
      </c>
      <c r="L326" s="4">
        <f>COUNTIF(Inskrivning!$L1024:$P1024,48)+COUNTIF(Inskrivning!$R1024:$V1024,48)</f>
        <v>0</v>
      </c>
      <c r="M326" s="4">
        <f>COUNTIF(Inskrivning!$L1024:$P1024,49)+COUNTIF(Inskrivning!$R1024:$V1024,49)</f>
        <v>0</v>
      </c>
      <c r="N326" s="4">
        <f>COUNTIF(Inskrivning!$L1024:$P1024,53)+COUNTIF(Inskrivning!$R1024:$V1024,53)</f>
        <v>0</v>
      </c>
      <c r="O326" s="4">
        <f>COUNTIF(Inskrivning!$L1024:$P1024,57)+COUNTIF(Inskrivning!$R1024:$V1024,57)</f>
        <v>0</v>
      </c>
      <c r="P326" s="4">
        <f>COUNTIF(Inskrivning!$L1024:$P1024,61)+COUNTIF(Inskrivning!$R1024:$V1024,61)</f>
        <v>0</v>
      </c>
      <c r="Q326" s="4">
        <f>COUNTIF(Inskrivning!$L1024:$P1024,66)+COUNTIF(Inskrivning!$R1024:$V1024,66)</f>
        <v>0</v>
      </c>
      <c r="R326" s="4">
        <f>COUNTIF(Inskrivning!$L1024:$P1024,70)+COUNTIF(Inskrivning!$R1024:$V1024,70)</f>
        <v>0</v>
      </c>
      <c r="S326" s="4">
        <f>COUNTIF(Inskrivning!$L1024:$P1024,74)+COUNTIF(Inskrivning!$R1024:$V1024,74)</f>
        <v>0</v>
      </c>
      <c r="T326" s="4">
        <f>COUNTIF(Inskrivning!$L1024:$P1024,83)+COUNTIF(Inskrivning!$R1024:$V1024,83)</f>
        <v>0</v>
      </c>
      <c r="U326" s="4">
        <f>COUNTIF(Inskrivning!$L1024:$P1024,87)+COUNTIF(Inskrivning!$R1024:$V1024,87)</f>
        <v>0</v>
      </c>
      <c r="V326" s="4">
        <f>COUNTIF(Inskrivning!$L1024:$P1024,100)+COUNTIF(Inskrivning!$R1024:$V1024,100)</f>
        <v>0</v>
      </c>
      <c r="W326" s="4">
        <f>SUM(Inskrivning!Y1024)</f>
        <v>0</v>
      </c>
    </row>
    <row r="327" spans="1:23" ht="15" x14ac:dyDescent="0.25">
      <c r="A327" s="53" t="str">
        <f>Inskrivning!J1025</f>
        <v/>
      </c>
      <c r="B327" s="35" t="str">
        <f>Inskrivning!K1025</f>
        <v/>
      </c>
      <c r="C327" s="16">
        <f t="shared" si="7"/>
        <v>0</v>
      </c>
      <c r="E327" s="4">
        <f>COUNTIF(Inskrivning!$L1025:$P1025,15)+COUNTIF(Inskrivning!$R1025:$V1025,15)</f>
        <v>0</v>
      </c>
      <c r="F327" s="4">
        <f>COUNTIF(Inskrivning!$L1025:$P1025,19)+COUNTIF(Inskrivning!$R1025:$V1025,19)</f>
        <v>0</v>
      </c>
      <c r="G327" s="4">
        <f>COUNTIF(Inskrivning!$L1025:$P1025,31)+COUNTIF(Inskrivning!$R1025:$V1025,31)</f>
        <v>0</v>
      </c>
      <c r="H327" s="4">
        <f>COUNTIF(Inskrivning!$L1025:$P1025,32)+COUNTIF(Inskrivning!$R1025:$V1025,32)</f>
        <v>0</v>
      </c>
      <c r="I327" s="4">
        <f>COUNTIF(Inskrivning!$L1025:$P1025,35)+COUNTIF(Inskrivning!$R1025:$V1025,35)</f>
        <v>0</v>
      </c>
      <c r="J327" s="4">
        <f>COUNTIF(Inskrivning!$L1025:$P1025,36)+COUNTIF(Inskrivning!$R1025:$V1025,36)</f>
        <v>0</v>
      </c>
      <c r="K327" s="4">
        <f>COUNTIF(Inskrivning!$L1025:$P1025,44)+COUNTIF(Inskrivning!$R1025:$V1025,44)</f>
        <v>0</v>
      </c>
      <c r="L327" s="4">
        <f>COUNTIF(Inskrivning!$L1025:$P1025,48)+COUNTIF(Inskrivning!$R1025:$V1025,48)</f>
        <v>0</v>
      </c>
      <c r="M327" s="4">
        <f>COUNTIF(Inskrivning!$L1025:$P1025,49)+COUNTIF(Inskrivning!$R1025:$V1025,49)</f>
        <v>0</v>
      </c>
      <c r="N327" s="4">
        <f>COUNTIF(Inskrivning!$L1025:$P1025,53)+COUNTIF(Inskrivning!$R1025:$V1025,53)</f>
        <v>0</v>
      </c>
      <c r="O327" s="4">
        <f>COUNTIF(Inskrivning!$L1025:$P1025,57)+COUNTIF(Inskrivning!$R1025:$V1025,57)</f>
        <v>0</v>
      </c>
      <c r="P327" s="4">
        <f>COUNTIF(Inskrivning!$L1025:$P1025,61)+COUNTIF(Inskrivning!$R1025:$V1025,61)</f>
        <v>0</v>
      </c>
      <c r="Q327" s="4">
        <f>COUNTIF(Inskrivning!$L1025:$P1025,66)+COUNTIF(Inskrivning!$R1025:$V1025,66)</f>
        <v>0</v>
      </c>
      <c r="R327" s="4">
        <f>COUNTIF(Inskrivning!$L1025:$P1025,70)+COUNTIF(Inskrivning!$R1025:$V1025,70)</f>
        <v>0</v>
      </c>
      <c r="S327" s="4">
        <f>COUNTIF(Inskrivning!$L1025:$P1025,74)+COUNTIF(Inskrivning!$R1025:$V1025,74)</f>
        <v>0</v>
      </c>
      <c r="T327" s="4">
        <f>COUNTIF(Inskrivning!$L1025:$P1025,83)+COUNTIF(Inskrivning!$R1025:$V1025,83)</f>
        <v>0</v>
      </c>
      <c r="U327" s="4">
        <f>COUNTIF(Inskrivning!$L1025:$P1025,87)+COUNTIF(Inskrivning!$R1025:$V1025,87)</f>
        <v>0</v>
      </c>
      <c r="V327" s="4">
        <f>COUNTIF(Inskrivning!$L1025:$P1025,100)+COUNTIF(Inskrivning!$R1025:$V1025,100)</f>
        <v>0</v>
      </c>
      <c r="W327" s="4">
        <f>SUM(Inskrivning!Y1025)</f>
        <v>0</v>
      </c>
    </row>
    <row r="328" spans="1:23" ht="15" x14ac:dyDescent="0.25">
      <c r="A328" s="53" t="str">
        <f>Inskrivning!J1026</f>
        <v/>
      </c>
      <c r="B328" s="35" t="str">
        <f>Inskrivning!K1026</f>
        <v/>
      </c>
      <c r="C328" s="16">
        <f t="shared" si="7"/>
        <v>0</v>
      </c>
      <c r="E328" s="4">
        <f>COUNTIF(Inskrivning!$L1026:$P1026,15)+COUNTIF(Inskrivning!$R1026:$V1026,15)</f>
        <v>0</v>
      </c>
      <c r="F328" s="4">
        <f>COUNTIF(Inskrivning!$L1026:$P1026,19)+COUNTIF(Inskrivning!$R1026:$V1026,19)</f>
        <v>0</v>
      </c>
      <c r="G328" s="4">
        <f>COUNTIF(Inskrivning!$L1026:$P1026,31)+COUNTIF(Inskrivning!$R1026:$V1026,31)</f>
        <v>0</v>
      </c>
      <c r="H328" s="4">
        <f>COUNTIF(Inskrivning!$L1026:$P1026,32)+COUNTIF(Inskrivning!$R1026:$V1026,32)</f>
        <v>0</v>
      </c>
      <c r="I328" s="4">
        <f>COUNTIF(Inskrivning!$L1026:$P1026,35)+COUNTIF(Inskrivning!$R1026:$V1026,35)</f>
        <v>0</v>
      </c>
      <c r="J328" s="4">
        <f>COUNTIF(Inskrivning!$L1026:$P1026,36)+COUNTIF(Inskrivning!$R1026:$V1026,36)</f>
        <v>0</v>
      </c>
      <c r="K328" s="4">
        <f>COUNTIF(Inskrivning!$L1026:$P1026,44)+COUNTIF(Inskrivning!$R1026:$V1026,44)</f>
        <v>0</v>
      </c>
      <c r="L328" s="4">
        <f>COUNTIF(Inskrivning!$L1026:$P1026,48)+COUNTIF(Inskrivning!$R1026:$V1026,48)</f>
        <v>0</v>
      </c>
      <c r="M328" s="4">
        <f>COUNTIF(Inskrivning!$L1026:$P1026,49)+COUNTIF(Inskrivning!$R1026:$V1026,49)</f>
        <v>0</v>
      </c>
      <c r="N328" s="4">
        <f>COUNTIF(Inskrivning!$L1026:$P1026,53)+COUNTIF(Inskrivning!$R1026:$V1026,53)</f>
        <v>0</v>
      </c>
      <c r="O328" s="4">
        <f>COUNTIF(Inskrivning!$L1026:$P1026,57)+COUNTIF(Inskrivning!$R1026:$V1026,57)</f>
        <v>0</v>
      </c>
      <c r="P328" s="4">
        <f>COUNTIF(Inskrivning!$L1026:$P1026,61)+COUNTIF(Inskrivning!$R1026:$V1026,61)</f>
        <v>0</v>
      </c>
      <c r="Q328" s="4">
        <f>COUNTIF(Inskrivning!$L1026:$P1026,66)+COUNTIF(Inskrivning!$R1026:$V1026,66)</f>
        <v>0</v>
      </c>
      <c r="R328" s="4">
        <f>COUNTIF(Inskrivning!$L1026:$P1026,70)+COUNTIF(Inskrivning!$R1026:$V1026,70)</f>
        <v>0</v>
      </c>
      <c r="S328" s="4">
        <f>COUNTIF(Inskrivning!$L1026:$P1026,74)+COUNTIF(Inskrivning!$R1026:$V1026,74)</f>
        <v>0</v>
      </c>
      <c r="T328" s="4">
        <f>COUNTIF(Inskrivning!$L1026:$P1026,83)+COUNTIF(Inskrivning!$R1026:$V1026,83)</f>
        <v>0</v>
      </c>
      <c r="U328" s="4">
        <f>COUNTIF(Inskrivning!$L1026:$P1026,87)+COUNTIF(Inskrivning!$R1026:$V1026,87)</f>
        <v>0</v>
      </c>
      <c r="V328" s="4">
        <f>COUNTIF(Inskrivning!$L1026:$P1026,100)+COUNTIF(Inskrivning!$R1026:$V1026,100)</f>
        <v>0</v>
      </c>
      <c r="W328" s="4">
        <f>SUM(Inskrivning!Y1026)</f>
        <v>0</v>
      </c>
    </row>
    <row r="329" spans="1:23" ht="15" x14ac:dyDescent="0.25">
      <c r="A329" s="53" t="str">
        <f>Inskrivning!J1028</f>
        <v/>
      </c>
      <c r="B329" s="35" t="str">
        <f>Inskrivning!K1028</f>
        <v/>
      </c>
      <c r="C329" s="16">
        <f t="shared" si="7"/>
        <v>0</v>
      </c>
      <c r="E329" s="4">
        <f>COUNTIF(Inskrivning!$L1028:$P1028,15)+COUNTIF(Inskrivning!$R1028:$V1028,15)</f>
        <v>0</v>
      </c>
      <c r="F329" s="4">
        <f>COUNTIF(Inskrivning!$L1028:$P1028,19)+COUNTIF(Inskrivning!$R1028:$V1028,19)</f>
        <v>0</v>
      </c>
      <c r="G329" s="4">
        <f>COUNTIF(Inskrivning!$L1028:$P1028,31)+COUNTIF(Inskrivning!$R1028:$V1028,31)</f>
        <v>0</v>
      </c>
      <c r="H329" s="4">
        <f>COUNTIF(Inskrivning!$L1028:$P1028,32)+COUNTIF(Inskrivning!$R1028:$V1028,32)</f>
        <v>0</v>
      </c>
      <c r="I329" s="4">
        <f>COUNTIF(Inskrivning!$L1028:$P1028,35)+COUNTIF(Inskrivning!$R1028:$V1028,35)</f>
        <v>0</v>
      </c>
      <c r="J329" s="4">
        <f>COUNTIF(Inskrivning!$L1028:$P1028,36)+COUNTIF(Inskrivning!$R1028:$V1028,36)</f>
        <v>0</v>
      </c>
      <c r="K329" s="4">
        <f>COUNTIF(Inskrivning!$L1028:$P1028,44)+COUNTIF(Inskrivning!$R1028:$V1028,44)</f>
        <v>0</v>
      </c>
      <c r="L329" s="4">
        <f>COUNTIF(Inskrivning!$L1028:$P1028,48)+COUNTIF(Inskrivning!$R1028:$V1028,48)</f>
        <v>0</v>
      </c>
      <c r="M329" s="4">
        <f>COUNTIF(Inskrivning!$L1028:$P1028,49)+COUNTIF(Inskrivning!$R1028:$V1028,49)</f>
        <v>0</v>
      </c>
      <c r="N329" s="4">
        <f>COUNTIF(Inskrivning!$L1028:$P1028,53)+COUNTIF(Inskrivning!$R1028:$V1028,53)</f>
        <v>0</v>
      </c>
      <c r="O329" s="4">
        <f>COUNTIF(Inskrivning!$L1028:$P1028,57)+COUNTIF(Inskrivning!$R1028:$V1028,57)</f>
        <v>0</v>
      </c>
      <c r="P329" s="4">
        <f>COUNTIF(Inskrivning!$L1028:$P1028,61)+COUNTIF(Inskrivning!$R1028:$V1028,61)</f>
        <v>0</v>
      </c>
      <c r="Q329" s="4">
        <f>COUNTIF(Inskrivning!$L1028:$P1028,66)+COUNTIF(Inskrivning!$R1028:$V1028,66)</f>
        <v>0</v>
      </c>
      <c r="R329" s="4">
        <f>COUNTIF(Inskrivning!$L1028:$P1028,70)+COUNTIF(Inskrivning!$R1028:$V1028,70)</f>
        <v>0</v>
      </c>
      <c r="S329" s="4">
        <f>COUNTIF(Inskrivning!$L1028:$P1028,74)+COUNTIF(Inskrivning!$R1028:$V1028,74)</f>
        <v>0</v>
      </c>
      <c r="T329" s="4">
        <f>COUNTIF(Inskrivning!$L1028:$P1028,83)+COUNTIF(Inskrivning!$R1028:$V1028,83)</f>
        <v>0</v>
      </c>
      <c r="U329" s="4">
        <f>COUNTIF(Inskrivning!$L1028:$P1028,87)+COUNTIF(Inskrivning!$R1028:$V1028,87)</f>
        <v>0</v>
      </c>
      <c r="V329" s="4">
        <f>COUNTIF(Inskrivning!$L1028:$P1028,100)+COUNTIF(Inskrivning!$R1028:$V1028,100)</f>
        <v>0</v>
      </c>
      <c r="W329" s="4">
        <f>SUM(Inskrivning!Y1028)</f>
        <v>0</v>
      </c>
    </row>
    <row r="330" spans="1:23" ht="15" x14ac:dyDescent="0.25">
      <c r="A330" s="53" t="str">
        <f>Inskrivning!J1029</f>
        <v/>
      </c>
      <c r="B330" s="35" t="str">
        <f>Inskrivning!K1029</f>
        <v/>
      </c>
      <c r="C330" s="16">
        <f t="shared" si="7"/>
        <v>0</v>
      </c>
      <c r="E330" s="4">
        <f>COUNTIF(Inskrivning!$L1029:$P1029,15)+COUNTIF(Inskrivning!$R1029:$V1029,15)</f>
        <v>0</v>
      </c>
      <c r="F330" s="4">
        <f>COUNTIF(Inskrivning!$L1029:$P1029,19)+COUNTIF(Inskrivning!$R1029:$V1029,19)</f>
        <v>0</v>
      </c>
      <c r="G330" s="4">
        <f>COUNTIF(Inskrivning!$L1029:$P1029,31)+COUNTIF(Inskrivning!$R1029:$V1029,31)</f>
        <v>0</v>
      </c>
      <c r="H330" s="4">
        <f>COUNTIF(Inskrivning!$L1029:$P1029,32)+COUNTIF(Inskrivning!$R1029:$V1029,32)</f>
        <v>0</v>
      </c>
      <c r="I330" s="4">
        <f>COUNTIF(Inskrivning!$L1029:$P1029,35)+COUNTIF(Inskrivning!$R1029:$V1029,35)</f>
        <v>0</v>
      </c>
      <c r="J330" s="4">
        <f>COUNTIF(Inskrivning!$L1029:$P1029,36)+COUNTIF(Inskrivning!$R1029:$V1029,36)</f>
        <v>0</v>
      </c>
      <c r="K330" s="4">
        <f>COUNTIF(Inskrivning!$L1029:$P1029,44)+COUNTIF(Inskrivning!$R1029:$V1029,44)</f>
        <v>0</v>
      </c>
      <c r="L330" s="4">
        <f>COUNTIF(Inskrivning!$L1029:$P1029,48)+COUNTIF(Inskrivning!$R1029:$V1029,48)</f>
        <v>0</v>
      </c>
      <c r="M330" s="4">
        <f>COUNTIF(Inskrivning!$L1029:$P1029,49)+COUNTIF(Inskrivning!$R1029:$V1029,49)</f>
        <v>0</v>
      </c>
      <c r="N330" s="4">
        <f>COUNTIF(Inskrivning!$L1029:$P1029,53)+COUNTIF(Inskrivning!$R1029:$V1029,53)</f>
        <v>0</v>
      </c>
      <c r="O330" s="4">
        <f>COUNTIF(Inskrivning!$L1029:$P1029,57)+COUNTIF(Inskrivning!$R1029:$V1029,57)</f>
        <v>0</v>
      </c>
      <c r="P330" s="4">
        <f>COUNTIF(Inskrivning!$L1029:$P1029,61)+COUNTIF(Inskrivning!$R1029:$V1029,61)</f>
        <v>0</v>
      </c>
      <c r="Q330" s="4">
        <f>COUNTIF(Inskrivning!$L1029:$P1029,66)+COUNTIF(Inskrivning!$R1029:$V1029,66)</f>
        <v>0</v>
      </c>
      <c r="R330" s="4">
        <f>COUNTIF(Inskrivning!$L1029:$P1029,70)+COUNTIF(Inskrivning!$R1029:$V1029,70)</f>
        <v>0</v>
      </c>
      <c r="S330" s="4">
        <f>COUNTIF(Inskrivning!$L1029:$P1029,74)+COUNTIF(Inskrivning!$R1029:$V1029,74)</f>
        <v>0</v>
      </c>
      <c r="T330" s="4">
        <f>COUNTIF(Inskrivning!$L1029:$P1029,83)+COUNTIF(Inskrivning!$R1029:$V1029,83)</f>
        <v>0</v>
      </c>
      <c r="U330" s="4">
        <f>COUNTIF(Inskrivning!$L1029:$P1029,87)+COUNTIF(Inskrivning!$R1029:$V1029,87)</f>
        <v>0</v>
      </c>
      <c r="V330" s="4">
        <f>COUNTIF(Inskrivning!$L1029:$P1029,100)+COUNTIF(Inskrivning!$R1029:$V1029,100)</f>
        <v>0</v>
      </c>
      <c r="W330" s="4">
        <f>SUM(Inskrivning!Y1029)</f>
        <v>0</v>
      </c>
    </row>
    <row r="331" spans="1:23" ht="15" x14ac:dyDescent="0.25">
      <c r="A331" s="53" t="str">
        <f>Inskrivning!J1030</f>
        <v/>
      </c>
      <c r="B331" s="35" t="str">
        <f>Inskrivning!K1030</f>
        <v/>
      </c>
      <c r="C331" s="16">
        <f t="shared" si="7"/>
        <v>0</v>
      </c>
      <c r="E331" s="4">
        <f>COUNTIF(Inskrivning!$L1030:$P1030,15)+COUNTIF(Inskrivning!$R1030:$V1030,15)</f>
        <v>0</v>
      </c>
      <c r="F331" s="4">
        <f>COUNTIF(Inskrivning!$L1030:$P1030,19)+COUNTIF(Inskrivning!$R1030:$V1030,19)</f>
        <v>0</v>
      </c>
      <c r="G331" s="4">
        <f>COUNTIF(Inskrivning!$L1030:$P1030,31)+COUNTIF(Inskrivning!$R1030:$V1030,31)</f>
        <v>0</v>
      </c>
      <c r="H331" s="4">
        <f>COUNTIF(Inskrivning!$L1030:$P1030,32)+COUNTIF(Inskrivning!$R1030:$V1030,32)</f>
        <v>0</v>
      </c>
      <c r="I331" s="4">
        <f>COUNTIF(Inskrivning!$L1030:$P1030,35)+COUNTIF(Inskrivning!$R1030:$V1030,35)</f>
        <v>0</v>
      </c>
      <c r="J331" s="4">
        <f>COUNTIF(Inskrivning!$L1030:$P1030,36)+COUNTIF(Inskrivning!$R1030:$V1030,36)</f>
        <v>0</v>
      </c>
      <c r="K331" s="4">
        <f>COUNTIF(Inskrivning!$L1030:$P1030,44)+COUNTIF(Inskrivning!$R1030:$V1030,44)</f>
        <v>0</v>
      </c>
      <c r="L331" s="4">
        <f>COUNTIF(Inskrivning!$L1030:$P1030,48)+COUNTIF(Inskrivning!$R1030:$V1030,48)</f>
        <v>0</v>
      </c>
      <c r="M331" s="4">
        <f>COUNTIF(Inskrivning!$L1030:$P1030,49)+COUNTIF(Inskrivning!$R1030:$V1030,49)</f>
        <v>0</v>
      </c>
      <c r="N331" s="4">
        <f>COUNTIF(Inskrivning!$L1030:$P1030,53)+COUNTIF(Inskrivning!$R1030:$V1030,53)</f>
        <v>0</v>
      </c>
      <c r="O331" s="4">
        <f>COUNTIF(Inskrivning!$L1030:$P1030,57)+COUNTIF(Inskrivning!$R1030:$V1030,57)</f>
        <v>0</v>
      </c>
      <c r="P331" s="4">
        <f>COUNTIF(Inskrivning!$L1030:$P1030,61)+COUNTIF(Inskrivning!$R1030:$V1030,61)</f>
        <v>0</v>
      </c>
      <c r="Q331" s="4">
        <f>COUNTIF(Inskrivning!$L1030:$P1030,66)+COUNTIF(Inskrivning!$R1030:$V1030,66)</f>
        <v>0</v>
      </c>
      <c r="R331" s="4">
        <f>COUNTIF(Inskrivning!$L1030:$P1030,70)+COUNTIF(Inskrivning!$R1030:$V1030,70)</f>
        <v>0</v>
      </c>
      <c r="S331" s="4">
        <f>COUNTIF(Inskrivning!$L1030:$P1030,74)+COUNTIF(Inskrivning!$R1030:$V1030,74)</f>
        <v>0</v>
      </c>
      <c r="T331" s="4">
        <f>COUNTIF(Inskrivning!$L1030:$P1030,83)+COUNTIF(Inskrivning!$R1030:$V1030,83)</f>
        <v>0</v>
      </c>
      <c r="U331" s="4">
        <f>COUNTIF(Inskrivning!$L1030:$P1030,87)+COUNTIF(Inskrivning!$R1030:$V1030,87)</f>
        <v>0</v>
      </c>
      <c r="V331" s="4">
        <f>COUNTIF(Inskrivning!$L1030:$P1030,100)+COUNTIF(Inskrivning!$R1030:$V1030,100)</f>
        <v>0</v>
      </c>
      <c r="W331" s="4">
        <f>SUM(Inskrivning!Y1030)</f>
        <v>0</v>
      </c>
    </row>
    <row r="332" spans="1:23" ht="15" x14ac:dyDescent="0.25">
      <c r="A332" s="53" t="str">
        <f>Inskrivning!J1031</f>
        <v/>
      </c>
      <c r="B332" s="35" t="str">
        <f>Inskrivning!K1031</f>
        <v/>
      </c>
      <c r="C332" s="16">
        <f t="shared" si="7"/>
        <v>0</v>
      </c>
      <c r="E332" s="4">
        <f>COUNTIF(Inskrivning!$L1031:$P1031,15)+COUNTIF(Inskrivning!$R1031:$V1031,15)</f>
        <v>0</v>
      </c>
      <c r="F332" s="4">
        <f>COUNTIF(Inskrivning!$L1031:$P1031,19)+COUNTIF(Inskrivning!$R1031:$V1031,19)</f>
        <v>0</v>
      </c>
      <c r="G332" s="4">
        <f>COUNTIF(Inskrivning!$L1031:$P1031,31)+COUNTIF(Inskrivning!$R1031:$V1031,31)</f>
        <v>0</v>
      </c>
      <c r="H332" s="4">
        <f>COUNTIF(Inskrivning!$L1031:$P1031,32)+COUNTIF(Inskrivning!$R1031:$V1031,32)</f>
        <v>0</v>
      </c>
      <c r="I332" s="4">
        <f>COUNTIF(Inskrivning!$L1031:$P1031,35)+COUNTIF(Inskrivning!$R1031:$V1031,35)</f>
        <v>0</v>
      </c>
      <c r="J332" s="4">
        <f>COUNTIF(Inskrivning!$L1031:$P1031,36)+COUNTIF(Inskrivning!$R1031:$V1031,36)</f>
        <v>0</v>
      </c>
      <c r="K332" s="4">
        <f>COUNTIF(Inskrivning!$L1031:$P1031,44)+COUNTIF(Inskrivning!$R1031:$V1031,44)</f>
        <v>0</v>
      </c>
      <c r="L332" s="4">
        <f>COUNTIF(Inskrivning!$L1031:$P1031,48)+COUNTIF(Inskrivning!$R1031:$V1031,48)</f>
        <v>0</v>
      </c>
      <c r="M332" s="4">
        <f>COUNTIF(Inskrivning!$L1031:$P1031,49)+COUNTIF(Inskrivning!$R1031:$V1031,49)</f>
        <v>0</v>
      </c>
      <c r="N332" s="4">
        <f>COUNTIF(Inskrivning!$L1031:$P1031,53)+COUNTIF(Inskrivning!$R1031:$V1031,53)</f>
        <v>0</v>
      </c>
      <c r="O332" s="4">
        <f>COUNTIF(Inskrivning!$L1031:$P1031,57)+COUNTIF(Inskrivning!$R1031:$V1031,57)</f>
        <v>0</v>
      </c>
      <c r="P332" s="4">
        <f>COUNTIF(Inskrivning!$L1031:$P1031,61)+COUNTIF(Inskrivning!$R1031:$V1031,61)</f>
        <v>0</v>
      </c>
      <c r="Q332" s="4">
        <f>COUNTIF(Inskrivning!$L1031:$P1031,66)+COUNTIF(Inskrivning!$R1031:$V1031,66)</f>
        <v>0</v>
      </c>
      <c r="R332" s="4">
        <f>COUNTIF(Inskrivning!$L1031:$P1031,70)+COUNTIF(Inskrivning!$R1031:$V1031,70)</f>
        <v>0</v>
      </c>
      <c r="S332" s="4">
        <f>COUNTIF(Inskrivning!$L1031:$P1031,74)+COUNTIF(Inskrivning!$R1031:$V1031,74)</f>
        <v>0</v>
      </c>
      <c r="T332" s="4">
        <f>COUNTIF(Inskrivning!$L1031:$P1031,83)+COUNTIF(Inskrivning!$R1031:$V1031,83)</f>
        <v>0</v>
      </c>
      <c r="U332" s="4">
        <f>COUNTIF(Inskrivning!$L1031:$P1031,87)+COUNTIF(Inskrivning!$R1031:$V1031,87)</f>
        <v>0</v>
      </c>
      <c r="V332" s="4">
        <f>COUNTIF(Inskrivning!$L1031:$P1031,100)+COUNTIF(Inskrivning!$R1031:$V1031,100)</f>
        <v>0</v>
      </c>
      <c r="W332" s="4">
        <f>SUM(Inskrivning!Y1031)</f>
        <v>0</v>
      </c>
    </row>
    <row r="333" spans="1:23" ht="15" x14ac:dyDescent="0.25">
      <c r="A333" s="53" t="str">
        <f>Inskrivning!J1032</f>
        <v/>
      </c>
      <c r="B333" s="35" t="str">
        <f>Inskrivning!K1032</f>
        <v/>
      </c>
      <c r="C333" s="16">
        <f t="shared" si="7"/>
        <v>0</v>
      </c>
      <c r="E333" s="4">
        <f>COUNTIF(Inskrivning!$L1032:$P1032,15)+COUNTIF(Inskrivning!$R1032:$V1032,15)</f>
        <v>0</v>
      </c>
      <c r="F333" s="4">
        <f>COUNTIF(Inskrivning!$L1032:$P1032,19)+COUNTIF(Inskrivning!$R1032:$V1032,19)</f>
        <v>0</v>
      </c>
      <c r="G333" s="4">
        <f>COUNTIF(Inskrivning!$L1032:$P1032,31)+COUNTIF(Inskrivning!$R1032:$V1032,31)</f>
        <v>0</v>
      </c>
      <c r="H333" s="4">
        <f>COUNTIF(Inskrivning!$L1032:$P1032,32)+COUNTIF(Inskrivning!$R1032:$V1032,32)</f>
        <v>0</v>
      </c>
      <c r="I333" s="4">
        <f>COUNTIF(Inskrivning!$L1032:$P1032,35)+COUNTIF(Inskrivning!$R1032:$V1032,35)</f>
        <v>0</v>
      </c>
      <c r="J333" s="4">
        <f>COUNTIF(Inskrivning!$L1032:$P1032,36)+COUNTIF(Inskrivning!$R1032:$V1032,36)</f>
        <v>0</v>
      </c>
      <c r="K333" s="4">
        <f>COUNTIF(Inskrivning!$L1032:$P1032,44)+COUNTIF(Inskrivning!$R1032:$V1032,44)</f>
        <v>0</v>
      </c>
      <c r="L333" s="4">
        <f>COUNTIF(Inskrivning!$L1032:$P1032,48)+COUNTIF(Inskrivning!$R1032:$V1032,48)</f>
        <v>0</v>
      </c>
      <c r="M333" s="4">
        <f>COUNTIF(Inskrivning!$L1032:$P1032,49)+COUNTIF(Inskrivning!$R1032:$V1032,49)</f>
        <v>0</v>
      </c>
      <c r="N333" s="4">
        <f>COUNTIF(Inskrivning!$L1032:$P1032,53)+COUNTIF(Inskrivning!$R1032:$V1032,53)</f>
        <v>0</v>
      </c>
      <c r="O333" s="4">
        <f>COUNTIF(Inskrivning!$L1032:$P1032,57)+COUNTIF(Inskrivning!$R1032:$V1032,57)</f>
        <v>0</v>
      </c>
      <c r="P333" s="4">
        <f>COUNTIF(Inskrivning!$L1032:$P1032,61)+COUNTIF(Inskrivning!$R1032:$V1032,61)</f>
        <v>0</v>
      </c>
      <c r="Q333" s="4">
        <f>COUNTIF(Inskrivning!$L1032:$P1032,66)+COUNTIF(Inskrivning!$R1032:$V1032,66)</f>
        <v>0</v>
      </c>
      <c r="R333" s="4">
        <f>COUNTIF(Inskrivning!$L1032:$P1032,70)+COUNTIF(Inskrivning!$R1032:$V1032,70)</f>
        <v>0</v>
      </c>
      <c r="S333" s="4">
        <f>COUNTIF(Inskrivning!$L1032:$P1032,74)+COUNTIF(Inskrivning!$R1032:$V1032,74)</f>
        <v>0</v>
      </c>
      <c r="T333" s="4">
        <f>COUNTIF(Inskrivning!$L1032:$P1032,83)+COUNTIF(Inskrivning!$R1032:$V1032,83)</f>
        <v>0</v>
      </c>
      <c r="U333" s="4">
        <f>COUNTIF(Inskrivning!$L1032:$P1032,87)+COUNTIF(Inskrivning!$R1032:$V1032,87)</f>
        <v>0</v>
      </c>
      <c r="V333" s="4">
        <f>COUNTIF(Inskrivning!$L1032:$P1032,100)+COUNTIF(Inskrivning!$R1032:$V1032,100)</f>
        <v>0</v>
      </c>
      <c r="W333" s="4">
        <f>SUM(Inskrivning!Y1032)</f>
        <v>0</v>
      </c>
    </row>
    <row r="334" spans="1:23" ht="15" x14ac:dyDescent="0.25">
      <c r="A334" s="53" t="str">
        <f>Inskrivning!J1033</f>
        <v/>
      </c>
      <c r="B334" s="35" t="str">
        <f>Inskrivning!K1033</f>
        <v/>
      </c>
      <c r="C334" s="16">
        <f t="shared" si="7"/>
        <v>0</v>
      </c>
      <c r="E334" s="4">
        <f>COUNTIF(Inskrivning!$L1033:$P1033,15)+COUNTIF(Inskrivning!$R1033:$V1033,15)</f>
        <v>0</v>
      </c>
      <c r="F334" s="4">
        <f>COUNTIF(Inskrivning!$L1033:$P1033,19)+COUNTIF(Inskrivning!$R1033:$V1033,19)</f>
        <v>0</v>
      </c>
      <c r="G334" s="4">
        <f>COUNTIF(Inskrivning!$L1033:$P1033,31)+COUNTIF(Inskrivning!$R1033:$V1033,31)</f>
        <v>0</v>
      </c>
      <c r="H334" s="4">
        <f>COUNTIF(Inskrivning!$L1033:$P1033,32)+COUNTIF(Inskrivning!$R1033:$V1033,32)</f>
        <v>0</v>
      </c>
      <c r="I334" s="4">
        <f>COUNTIF(Inskrivning!$L1033:$P1033,35)+COUNTIF(Inskrivning!$R1033:$V1033,35)</f>
        <v>0</v>
      </c>
      <c r="J334" s="4">
        <f>COUNTIF(Inskrivning!$L1033:$P1033,36)+COUNTIF(Inskrivning!$R1033:$V1033,36)</f>
        <v>0</v>
      </c>
      <c r="K334" s="4">
        <f>COUNTIF(Inskrivning!$L1033:$P1033,44)+COUNTIF(Inskrivning!$R1033:$V1033,44)</f>
        <v>0</v>
      </c>
      <c r="L334" s="4">
        <f>COUNTIF(Inskrivning!$L1033:$P1033,48)+COUNTIF(Inskrivning!$R1033:$V1033,48)</f>
        <v>0</v>
      </c>
      <c r="M334" s="4">
        <f>COUNTIF(Inskrivning!$L1033:$P1033,49)+COUNTIF(Inskrivning!$R1033:$V1033,49)</f>
        <v>0</v>
      </c>
      <c r="N334" s="4">
        <f>COUNTIF(Inskrivning!$L1033:$P1033,53)+COUNTIF(Inskrivning!$R1033:$V1033,53)</f>
        <v>0</v>
      </c>
      <c r="O334" s="4">
        <f>COUNTIF(Inskrivning!$L1033:$P1033,57)+COUNTIF(Inskrivning!$R1033:$V1033,57)</f>
        <v>0</v>
      </c>
      <c r="P334" s="4">
        <f>COUNTIF(Inskrivning!$L1033:$P1033,61)+COUNTIF(Inskrivning!$R1033:$V1033,61)</f>
        <v>0</v>
      </c>
      <c r="Q334" s="4">
        <f>COUNTIF(Inskrivning!$L1033:$P1033,66)+COUNTIF(Inskrivning!$R1033:$V1033,66)</f>
        <v>0</v>
      </c>
      <c r="R334" s="4">
        <f>COUNTIF(Inskrivning!$L1033:$P1033,70)+COUNTIF(Inskrivning!$R1033:$V1033,70)</f>
        <v>0</v>
      </c>
      <c r="S334" s="4">
        <f>COUNTIF(Inskrivning!$L1033:$P1033,74)+COUNTIF(Inskrivning!$R1033:$V1033,74)</f>
        <v>0</v>
      </c>
      <c r="T334" s="4">
        <f>COUNTIF(Inskrivning!$L1033:$P1033,83)+COUNTIF(Inskrivning!$R1033:$V1033,83)</f>
        <v>0</v>
      </c>
      <c r="U334" s="4">
        <f>COUNTIF(Inskrivning!$L1033:$P1033,87)+COUNTIF(Inskrivning!$R1033:$V1033,87)</f>
        <v>0</v>
      </c>
      <c r="V334" s="4">
        <f>COUNTIF(Inskrivning!$L1033:$P1033,100)+COUNTIF(Inskrivning!$R1033:$V1033,100)</f>
        <v>0</v>
      </c>
      <c r="W334" s="4">
        <f>SUM(Inskrivning!Y1033)</f>
        <v>0</v>
      </c>
    </row>
    <row r="335" spans="1:23" ht="15" x14ac:dyDescent="0.25">
      <c r="A335" s="53" t="str">
        <f>Inskrivning!J1034</f>
        <v/>
      </c>
      <c r="B335" s="35" t="str">
        <f>Inskrivning!K1034</f>
        <v/>
      </c>
      <c r="C335" s="16">
        <f t="shared" si="7"/>
        <v>0</v>
      </c>
      <c r="E335" s="4">
        <f>COUNTIF(Inskrivning!$L1034:$P1034,15)+COUNTIF(Inskrivning!$R1034:$V1034,15)</f>
        <v>0</v>
      </c>
      <c r="F335" s="4">
        <f>COUNTIF(Inskrivning!$L1034:$P1034,19)+COUNTIF(Inskrivning!$R1034:$V1034,19)</f>
        <v>0</v>
      </c>
      <c r="G335" s="4">
        <f>COUNTIF(Inskrivning!$L1034:$P1034,31)+COUNTIF(Inskrivning!$R1034:$V1034,31)</f>
        <v>0</v>
      </c>
      <c r="H335" s="4">
        <f>COUNTIF(Inskrivning!$L1034:$P1034,32)+COUNTIF(Inskrivning!$R1034:$V1034,32)</f>
        <v>0</v>
      </c>
      <c r="I335" s="4">
        <f>COUNTIF(Inskrivning!$L1034:$P1034,35)+COUNTIF(Inskrivning!$R1034:$V1034,35)</f>
        <v>0</v>
      </c>
      <c r="J335" s="4">
        <f>COUNTIF(Inskrivning!$L1034:$P1034,36)+COUNTIF(Inskrivning!$R1034:$V1034,36)</f>
        <v>0</v>
      </c>
      <c r="K335" s="4">
        <f>COUNTIF(Inskrivning!$L1034:$P1034,44)+COUNTIF(Inskrivning!$R1034:$V1034,44)</f>
        <v>0</v>
      </c>
      <c r="L335" s="4">
        <f>COUNTIF(Inskrivning!$L1034:$P1034,48)+COUNTIF(Inskrivning!$R1034:$V1034,48)</f>
        <v>0</v>
      </c>
      <c r="M335" s="4">
        <f>COUNTIF(Inskrivning!$L1034:$P1034,49)+COUNTIF(Inskrivning!$R1034:$V1034,49)</f>
        <v>0</v>
      </c>
      <c r="N335" s="4">
        <f>COUNTIF(Inskrivning!$L1034:$P1034,53)+COUNTIF(Inskrivning!$R1034:$V1034,53)</f>
        <v>0</v>
      </c>
      <c r="O335" s="4">
        <f>COUNTIF(Inskrivning!$L1034:$P1034,57)+COUNTIF(Inskrivning!$R1034:$V1034,57)</f>
        <v>0</v>
      </c>
      <c r="P335" s="4">
        <f>COUNTIF(Inskrivning!$L1034:$P1034,61)+COUNTIF(Inskrivning!$R1034:$V1034,61)</f>
        <v>0</v>
      </c>
      <c r="Q335" s="4">
        <f>COUNTIF(Inskrivning!$L1034:$P1034,66)+COUNTIF(Inskrivning!$R1034:$V1034,66)</f>
        <v>0</v>
      </c>
      <c r="R335" s="4">
        <f>COUNTIF(Inskrivning!$L1034:$P1034,70)+COUNTIF(Inskrivning!$R1034:$V1034,70)</f>
        <v>0</v>
      </c>
      <c r="S335" s="4">
        <f>COUNTIF(Inskrivning!$L1034:$P1034,74)+COUNTIF(Inskrivning!$R1034:$V1034,74)</f>
        <v>0</v>
      </c>
      <c r="T335" s="4">
        <f>COUNTIF(Inskrivning!$L1034:$P1034,83)+COUNTIF(Inskrivning!$R1034:$V1034,83)</f>
        <v>0</v>
      </c>
      <c r="U335" s="4">
        <f>COUNTIF(Inskrivning!$L1034:$P1034,87)+COUNTIF(Inskrivning!$R1034:$V1034,87)</f>
        <v>0</v>
      </c>
      <c r="V335" s="4">
        <f>COUNTIF(Inskrivning!$L1034:$P1034,100)+COUNTIF(Inskrivning!$R1034:$V1034,100)</f>
        <v>0</v>
      </c>
      <c r="W335" s="4">
        <f>SUM(Inskrivning!Y1034)</f>
        <v>0</v>
      </c>
    </row>
    <row r="336" spans="1:23" ht="15" x14ac:dyDescent="0.25">
      <c r="A336" s="53" t="str">
        <f>Inskrivning!J1035</f>
        <v/>
      </c>
      <c r="B336" s="35" t="str">
        <f>Inskrivning!K1035</f>
        <v/>
      </c>
      <c r="C336" s="16">
        <f t="shared" ref="C336:C367" si="8">SUM(E336:W336)*(5)</f>
        <v>0</v>
      </c>
      <c r="E336" s="4">
        <f>COUNTIF(Inskrivning!$L1035:$P1035,15)+COUNTIF(Inskrivning!$R1035:$V1035,15)</f>
        <v>0</v>
      </c>
      <c r="F336" s="4">
        <f>COUNTIF(Inskrivning!$L1035:$P1035,19)+COUNTIF(Inskrivning!$R1035:$V1035,19)</f>
        <v>0</v>
      </c>
      <c r="G336" s="4">
        <f>COUNTIF(Inskrivning!$L1035:$P1035,31)+COUNTIF(Inskrivning!$R1035:$V1035,31)</f>
        <v>0</v>
      </c>
      <c r="H336" s="4">
        <f>COUNTIF(Inskrivning!$L1035:$P1035,32)+COUNTIF(Inskrivning!$R1035:$V1035,32)</f>
        <v>0</v>
      </c>
      <c r="I336" s="4">
        <f>COUNTIF(Inskrivning!$L1035:$P1035,35)+COUNTIF(Inskrivning!$R1035:$V1035,35)</f>
        <v>0</v>
      </c>
      <c r="J336" s="4">
        <f>COUNTIF(Inskrivning!$L1035:$P1035,36)+COUNTIF(Inskrivning!$R1035:$V1035,36)</f>
        <v>0</v>
      </c>
      <c r="K336" s="4">
        <f>COUNTIF(Inskrivning!$L1035:$P1035,44)+COUNTIF(Inskrivning!$R1035:$V1035,44)</f>
        <v>0</v>
      </c>
      <c r="L336" s="4">
        <f>COUNTIF(Inskrivning!$L1035:$P1035,48)+COUNTIF(Inskrivning!$R1035:$V1035,48)</f>
        <v>0</v>
      </c>
      <c r="M336" s="4">
        <f>COUNTIF(Inskrivning!$L1035:$P1035,49)+COUNTIF(Inskrivning!$R1035:$V1035,49)</f>
        <v>0</v>
      </c>
      <c r="N336" s="4">
        <f>COUNTIF(Inskrivning!$L1035:$P1035,53)+COUNTIF(Inskrivning!$R1035:$V1035,53)</f>
        <v>0</v>
      </c>
      <c r="O336" s="4">
        <f>COUNTIF(Inskrivning!$L1035:$P1035,57)+COUNTIF(Inskrivning!$R1035:$V1035,57)</f>
        <v>0</v>
      </c>
      <c r="P336" s="4">
        <f>COUNTIF(Inskrivning!$L1035:$P1035,61)+COUNTIF(Inskrivning!$R1035:$V1035,61)</f>
        <v>0</v>
      </c>
      <c r="Q336" s="4">
        <f>COUNTIF(Inskrivning!$L1035:$P1035,66)+COUNTIF(Inskrivning!$R1035:$V1035,66)</f>
        <v>0</v>
      </c>
      <c r="R336" s="4">
        <f>COUNTIF(Inskrivning!$L1035:$P1035,70)+COUNTIF(Inskrivning!$R1035:$V1035,70)</f>
        <v>0</v>
      </c>
      <c r="S336" s="4">
        <f>COUNTIF(Inskrivning!$L1035:$P1035,74)+COUNTIF(Inskrivning!$R1035:$V1035,74)</f>
        <v>0</v>
      </c>
      <c r="T336" s="4">
        <f>COUNTIF(Inskrivning!$L1035:$P1035,83)+COUNTIF(Inskrivning!$R1035:$V1035,83)</f>
        <v>0</v>
      </c>
      <c r="U336" s="4">
        <f>COUNTIF(Inskrivning!$L1035:$P1035,87)+COUNTIF(Inskrivning!$R1035:$V1035,87)</f>
        <v>0</v>
      </c>
      <c r="V336" s="4">
        <f>COUNTIF(Inskrivning!$L1035:$P1035,100)+COUNTIF(Inskrivning!$R1035:$V1035,100)</f>
        <v>0</v>
      </c>
      <c r="W336" s="4">
        <f>SUM(Inskrivning!Y1035)</f>
        <v>0</v>
      </c>
    </row>
    <row r="337" spans="1:23" ht="15" x14ac:dyDescent="0.25">
      <c r="A337" s="53" t="str">
        <f>Inskrivning!J1036</f>
        <v/>
      </c>
      <c r="B337" s="35" t="str">
        <f>Inskrivning!K1036</f>
        <v/>
      </c>
      <c r="C337" s="16">
        <f t="shared" si="8"/>
        <v>0</v>
      </c>
      <c r="E337" s="4">
        <f>COUNTIF(Inskrivning!$L1036:$P1036,15)+COUNTIF(Inskrivning!$R1036:$V1036,15)</f>
        <v>0</v>
      </c>
      <c r="F337" s="4">
        <f>COUNTIF(Inskrivning!$L1036:$P1036,19)+COUNTIF(Inskrivning!$R1036:$V1036,19)</f>
        <v>0</v>
      </c>
      <c r="G337" s="4">
        <f>COUNTIF(Inskrivning!$L1036:$P1036,31)+COUNTIF(Inskrivning!$R1036:$V1036,31)</f>
        <v>0</v>
      </c>
      <c r="H337" s="4">
        <f>COUNTIF(Inskrivning!$L1036:$P1036,32)+COUNTIF(Inskrivning!$R1036:$V1036,32)</f>
        <v>0</v>
      </c>
      <c r="I337" s="4">
        <f>COUNTIF(Inskrivning!$L1036:$P1036,35)+COUNTIF(Inskrivning!$R1036:$V1036,35)</f>
        <v>0</v>
      </c>
      <c r="J337" s="4">
        <f>COUNTIF(Inskrivning!$L1036:$P1036,36)+COUNTIF(Inskrivning!$R1036:$V1036,36)</f>
        <v>0</v>
      </c>
      <c r="K337" s="4">
        <f>COUNTIF(Inskrivning!$L1036:$P1036,44)+COUNTIF(Inskrivning!$R1036:$V1036,44)</f>
        <v>0</v>
      </c>
      <c r="L337" s="4">
        <f>COUNTIF(Inskrivning!$L1036:$P1036,48)+COUNTIF(Inskrivning!$R1036:$V1036,48)</f>
        <v>0</v>
      </c>
      <c r="M337" s="4">
        <f>COUNTIF(Inskrivning!$L1036:$P1036,49)+COUNTIF(Inskrivning!$R1036:$V1036,49)</f>
        <v>0</v>
      </c>
      <c r="N337" s="4">
        <f>COUNTIF(Inskrivning!$L1036:$P1036,53)+COUNTIF(Inskrivning!$R1036:$V1036,53)</f>
        <v>0</v>
      </c>
      <c r="O337" s="4">
        <f>COUNTIF(Inskrivning!$L1036:$P1036,57)+COUNTIF(Inskrivning!$R1036:$V1036,57)</f>
        <v>0</v>
      </c>
      <c r="P337" s="4">
        <f>COUNTIF(Inskrivning!$L1036:$P1036,61)+COUNTIF(Inskrivning!$R1036:$V1036,61)</f>
        <v>0</v>
      </c>
      <c r="Q337" s="4">
        <f>COUNTIF(Inskrivning!$L1036:$P1036,66)+COUNTIF(Inskrivning!$R1036:$V1036,66)</f>
        <v>0</v>
      </c>
      <c r="R337" s="4">
        <f>COUNTIF(Inskrivning!$L1036:$P1036,70)+COUNTIF(Inskrivning!$R1036:$V1036,70)</f>
        <v>0</v>
      </c>
      <c r="S337" s="4">
        <f>COUNTIF(Inskrivning!$L1036:$P1036,74)+COUNTIF(Inskrivning!$R1036:$V1036,74)</f>
        <v>0</v>
      </c>
      <c r="T337" s="4">
        <f>COUNTIF(Inskrivning!$L1036:$P1036,83)+COUNTIF(Inskrivning!$R1036:$V1036,83)</f>
        <v>0</v>
      </c>
      <c r="U337" s="4">
        <f>COUNTIF(Inskrivning!$L1036:$P1036,87)+COUNTIF(Inskrivning!$R1036:$V1036,87)</f>
        <v>0</v>
      </c>
      <c r="V337" s="4">
        <f>COUNTIF(Inskrivning!$L1036:$P1036,100)+COUNTIF(Inskrivning!$R1036:$V1036,100)</f>
        <v>0</v>
      </c>
      <c r="W337" s="4">
        <f>SUM(Inskrivning!Y1036)</f>
        <v>0</v>
      </c>
    </row>
    <row r="338" spans="1:23" ht="15" x14ac:dyDescent="0.25">
      <c r="A338" s="53" t="str">
        <f>Inskrivning!J1037</f>
        <v/>
      </c>
      <c r="B338" s="35" t="str">
        <f>Inskrivning!K1037</f>
        <v/>
      </c>
      <c r="C338" s="16">
        <f t="shared" si="8"/>
        <v>0</v>
      </c>
      <c r="E338" s="4">
        <f>COUNTIF(Inskrivning!$L1037:$P1037,15)+COUNTIF(Inskrivning!$R1037:$V1037,15)</f>
        <v>0</v>
      </c>
      <c r="F338" s="4">
        <f>COUNTIF(Inskrivning!$L1037:$P1037,19)+COUNTIF(Inskrivning!$R1037:$V1037,19)</f>
        <v>0</v>
      </c>
      <c r="G338" s="4">
        <f>COUNTIF(Inskrivning!$L1037:$P1037,31)+COUNTIF(Inskrivning!$R1037:$V1037,31)</f>
        <v>0</v>
      </c>
      <c r="H338" s="4">
        <f>COUNTIF(Inskrivning!$L1037:$P1037,32)+COUNTIF(Inskrivning!$R1037:$V1037,32)</f>
        <v>0</v>
      </c>
      <c r="I338" s="4">
        <f>COUNTIF(Inskrivning!$L1037:$P1037,35)+COUNTIF(Inskrivning!$R1037:$V1037,35)</f>
        <v>0</v>
      </c>
      <c r="J338" s="4">
        <f>COUNTIF(Inskrivning!$L1037:$P1037,36)+COUNTIF(Inskrivning!$R1037:$V1037,36)</f>
        <v>0</v>
      </c>
      <c r="K338" s="4">
        <f>COUNTIF(Inskrivning!$L1037:$P1037,44)+COUNTIF(Inskrivning!$R1037:$V1037,44)</f>
        <v>0</v>
      </c>
      <c r="L338" s="4">
        <f>COUNTIF(Inskrivning!$L1037:$P1037,48)+COUNTIF(Inskrivning!$R1037:$V1037,48)</f>
        <v>0</v>
      </c>
      <c r="M338" s="4">
        <f>COUNTIF(Inskrivning!$L1037:$P1037,49)+COUNTIF(Inskrivning!$R1037:$V1037,49)</f>
        <v>0</v>
      </c>
      <c r="N338" s="4">
        <f>COUNTIF(Inskrivning!$L1037:$P1037,53)+COUNTIF(Inskrivning!$R1037:$V1037,53)</f>
        <v>0</v>
      </c>
      <c r="O338" s="4">
        <f>COUNTIF(Inskrivning!$L1037:$P1037,57)+COUNTIF(Inskrivning!$R1037:$V1037,57)</f>
        <v>0</v>
      </c>
      <c r="P338" s="4">
        <f>COUNTIF(Inskrivning!$L1037:$P1037,61)+COUNTIF(Inskrivning!$R1037:$V1037,61)</f>
        <v>0</v>
      </c>
      <c r="Q338" s="4">
        <f>COUNTIF(Inskrivning!$L1037:$P1037,66)+COUNTIF(Inskrivning!$R1037:$V1037,66)</f>
        <v>0</v>
      </c>
      <c r="R338" s="4">
        <f>COUNTIF(Inskrivning!$L1037:$P1037,70)+COUNTIF(Inskrivning!$R1037:$V1037,70)</f>
        <v>0</v>
      </c>
      <c r="S338" s="4">
        <f>COUNTIF(Inskrivning!$L1037:$P1037,74)+COUNTIF(Inskrivning!$R1037:$V1037,74)</f>
        <v>0</v>
      </c>
      <c r="T338" s="4">
        <f>COUNTIF(Inskrivning!$L1037:$P1037,83)+COUNTIF(Inskrivning!$R1037:$V1037,83)</f>
        <v>0</v>
      </c>
      <c r="U338" s="4">
        <f>COUNTIF(Inskrivning!$L1037:$P1037,87)+COUNTIF(Inskrivning!$R1037:$V1037,87)</f>
        <v>0</v>
      </c>
      <c r="V338" s="4">
        <f>COUNTIF(Inskrivning!$L1037:$P1037,100)+COUNTIF(Inskrivning!$R1037:$V1037,100)</f>
        <v>0</v>
      </c>
      <c r="W338" s="4">
        <f>SUM(Inskrivning!Y1037)</f>
        <v>0</v>
      </c>
    </row>
    <row r="339" spans="1:23" ht="15" x14ac:dyDescent="0.25">
      <c r="A339" s="53" t="str">
        <f>Inskrivning!J1038</f>
        <v/>
      </c>
      <c r="B339" s="35" t="str">
        <f>Inskrivning!K1038</f>
        <v/>
      </c>
      <c r="C339" s="16">
        <f t="shared" si="8"/>
        <v>0</v>
      </c>
      <c r="E339" s="4">
        <f>COUNTIF(Inskrivning!$L1038:$P1038,15)+COUNTIF(Inskrivning!$R1038:$V1038,15)</f>
        <v>0</v>
      </c>
      <c r="F339" s="4">
        <f>COUNTIF(Inskrivning!$L1038:$P1038,19)+COUNTIF(Inskrivning!$R1038:$V1038,19)</f>
        <v>0</v>
      </c>
      <c r="G339" s="4">
        <f>COUNTIF(Inskrivning!$L1038:$P1038,31)+COUNTIF(Inskrivning!$R1038:$V1038,31)</f>
        <v>0</v>
      </c>
      <c r="H339" s="4">
        <f>COUNTIF(Inskrivning!$L1038:$P1038,32)+COUNTIF(Inskrivning!$R1038:$V1038,32)</f>
        <v>0</v>
      </c>
      <c r="I339" s="4">
        <f>COUNTIF(Inskrivning!$L1038:$P1038,35)+COUNTIF(Inskrivning!$R1038:$V1038,35)</f>
        <v>0</v>
      </c>
      <c r="J339" s="4">
        <f>COUNTIF(Inskrivning!$L1038:$P1038,36)+COUNTIF(Inskrivning!$R1038:$V1038,36)</f>
        <v>0</v>
      </c>
      <c r="K339" s="4">
        <f>COUNTIF(Inskrivning!$L1038:$P1038,44)+COUNTIF(Inskrivning!$R1038:$V1038,44)</f>
        <v>0</v>
      </c>
      <c r="L339" s="4">
        <f>COUNTIF(Inskrivning!$L1038:$P1038,48)+COUNTIF(Inskrivning!$R1038:$V1038,48)</f>
        <v>0</v>
      </c>
      <c r="M339" s="4">
        <f>COUNTIF(Inskrivning!$L1038:$P1038,49)+COUNTIF(Inskrivning!$R1038:$V1038,49)</f>
        <v>0</v>
      </c>
      <c r="N339" s="4">
        <f>COUNTIF(Inskrivning!$L1038:$P1038,53)+COUNTIF(Inskrivning!$R1038:$V1038,53)</f>
        <v>0</v>
      </c>
      <c r="O339" s="4">
        <f>COUNTIF(Inskrivning!$L1038:$P1038,57)+COUNTIF(Inskrivning!$R1038:$V1038,57)</f>
        <v>0</v>
      </c>
      <c r="P339" s="4">
        <f>COUNTIF(Inskrivning!$L1038:$P1038,61)+COUNTIF(Inskrivning!$R1038:$V1038,61)</f>
        <v>0</v>
      </c>
      <c r="Q339" s="4">
        <f>COUNTIF(Inskrivning!$L1038:$P1038,66)+COUNTIF(Inskrivning!$R1038:$V1038,66)</f>
        <v>0</v>
      </c>
      <c r="R339" s="4">
        <f>COUNTIF(Inskrivning!$L1038:$P1038,70)+COUNTIF(Inskrivning!$R1038:$V1038,70)</f>
        <v>0</v>
      </c>
      <c r="S339" s="4">
        <f>COUNTIF(Inskrivning!$L1038:$P1038,74)+COUNTIF(Inskrivning!$R1038:$V1038,74)</f>
        <v>0</v>
      </c>
      <c r="T339" s="4">
        <f>COUNTIF(Inskrivning!$L1038:$P1038,83)+COUNTIF(Inskrivning!$R1038:$V1038,83)</f>
        <v>0</v>
      </c>
      <c r="U339" s="4">
        <f>COUNTIF(Inskrivning!$L1038:$P1038,87)+COUNTIF(Inskrivning!$R1038:$V1038,87)</f>
        <v>0</v>
      </c>
      <c r="V339" s="4">
        <f>COUNTIF(Inskrivning!$L1038:$P1038,100)+COUNTIF(Inskrivning!$R1038:$V1038,100)</f>
        <v>0</v>
      </c>
      <c r="W339" s="4">
        <f>SUM(Inskrivning!Y1038)</f>
        <v>0</v>
      </c>
    </row>
    <row r="340" spans="1:23" ht="15" x14ac:dyDescent="0.25">
      <c r="A340" s="53" t="str">
        <f>Inskrivning!J1039</f>
        <v/>
      </c>
      <c r="B340" s="35" t="str">
        <f>Inskrivning!K1039</f>
        <v/>
      </c>
      <c r="C340" s="16">
        <f t="shared" si="8"/>
        <v>0</v>
      </c>
      <c r="E340" s="4">
        <f>COUNTIF(Inskrivning!$L1039:$P1039,15)+COUNTIF(Inskrivning!$R1039:$V1039,15)</f>
        <v>0</v>
      </c>
      <c r="F340" s="4">
        <f>COUNTIF(Inskrivning!$L1039:$P1039,19)+COUNTIF(Inskrivning!$R1039:$V1039,19)</f>
        <v>0</v>
      </c>
      <c r="G340" s="4">
        <f>COUNTIF(Inskrivning!$L1039:$P1039,31)+COUNTIF(Inskrivning!$R1039:$V1039,31)</f>
        <v>0</v>
      </c>
      <c r="H340" s="4">
        <f>COUNTIF(Inskrivning!$L1039:$P1039,32)+COUNTIF(Inskrivning!$R1039:$V1039,32)</f>
        <v>0</v>
      </c>
      <c r="I340" s="4">
        <f>COUNTIF(Inskrivning!$L1039:$P1039,35)+COUNTIF(Inskrivning!$R1039:$V1039,35)</f>
        <v>0</v>
      </c>
      <c r="J340" s="4">
        <f>COUNTIF(Inskrivning!$L1039:$P1039,36)+COUNTIF(Inskrivning!$R1039:$V1039,36)</f>
        <v>0</v>
      </c>
      <c r="K340" s="4">
        <f>COUNTIF(Inskrivning!$L1039:$P1039,44)+COUNTIF(Inskrivning!$R1039:$V1039,44)</f>
        <v>0</v>
      </c>
      <c r="L340" s="4">
        <f>COUNTIF(Inskrivning!$L1039:$P1039,48)+COUNTIF(Inskrivning!$R1039:$V1039,48)</f>
        <v>0</v>
      </c>
      <c r="M340" s="4">
        <f>COUNTIF(Inskrivning!$L1039:$P1039,49)+COUNTIF(Inskrivning!$R1039:$V1039,49)</f>
        <v>0</v>
      </c>
      <c r="N340" s="4">
        <f>COUNTIF(Inskrivning!$L1039:$P1039,53)+COUNTIF(Inskrivning!$R1039:$V1039,53)</f>
        <v>0</v>
      </c>
      <c r="O340" s="4">
        <f>COUNTIF(Inskrivning!$L1039:$P1039,57)+COUNTIF(Inskrivning!$R1039:$V1039,57)</f>
        <v>0</v>
      </c>
      <c r="P340" s="4">
        <f>COUNTIF(Inskrivning!$L1039:$P1039,61)+COUNTIF(Inskrivning!$R1039:$V1039,61)</f>
        <v>0</v>
      </c>
      <c r="Q340" s="4">
        <f>COUNTIF(Inskrivning!$L1039:$P1039,66)+COUNTIF(Inskrivning!$R1039:$V1039,66)</f>
        <v>0</v>
      </c>
      <c r="R340" s="4">
        <f>COUNTIF(Inskrivning!$L1039:$P1039,70)+COUNTIF(Inskrivning!$R1039:$V1039,70)</f>
        <v>0</v>
      </c>
      <c r="S340" s="4">
        <f>COUNTIF(Inskrivning!$L1039:$P1039,74)+COUNTIF(Inskrivning!$R1039:$V1039,74)</f>
        <v>0</v>
      </c>
      <c r="T340" s="4">
        <f>COUNTIF(Inskrivning!$L1039:$P1039,83)+COUNTIF(Inskrivning!$R1039:$V1039,83)</f>
        <v>0</v>
      </c>
      <c r="U340" s="4">
        <f>COUNTIF(Inskrivning!$L1039:$P1039,87)+COUNTIF(Inskrivning!$R1039:$V1039,87)</f>
        <v>0</v>
      </c>
      <c r="V340" s="4">
        <f>COUNTIF(Inskrivning!$L1039:$P1039,100)+COUNTIF(Inskrivning!$R1039:$V1039,100)</f>
        <v>0</v>
      </c>
      <c r="W340" s="4">
        <f>SUM(Inskrivning!Y1039)</f>
        <v>0</v>
      </c>
    </row>
    <row r="341" spans="1:23" ht="15" x14ac:dyDescent="0.25">
      <c r="A341" s="53" t="str">
        <f>Inskrivning!J1040</f>
        <v/>
      </c>
      <c r="B341" s="35" t="str">
        <f>Inskrivning!K1040</f>
        <v/>
      </c>
      <c r="C341" s="16">
        <f t="shared" si="8"/>
        <v>0</v>
      </c>
      <c r="E341" s="4">
        <f>COUNTIF(Inskrivning!$L1040:$P1040,15)+COUNTIF(Inskrivning!$R1040:$V1040,15)</f>
        <v>0</v>
      </c>
      <c r="F341" s="4">
        <f>COUNTIF(Inskrivning!$L1040:$P1040,19)+COUNTIF(Inskrivning!$R1040:$V1040,19)</f>
        <v>0</v>
      </c>
      <c r="G341" s="4">
        <f>COUNTIF(Inskrivning!$L1040:$P1040,31)+COUNTIF(Inskrivning!$R1040:$V1040,31)</f>
        <v>0</v>
      </c>
      <c r="H341" s="4">
        <f>COUNTIF(Inskrivning!$L1040:$P1040,32)+COUNTIF(Inskrivning!$R1040:$V1040,32)</f>
        <v>0</v>
      </c>
      <c r="I341" s="4">
        <f>COUNTIF(Inskrivning!$L1040:$P1040,35)+COUNTIF(Inskrivning!$R1040:$V1040,35)</f>
        <v>0</v>
      </c>
      <c r="J341" s="4">
        <f>COUNTIF(Inskrivning!$L1040:$P1040,36)+COUNTIF(Inskrivning!$R1040:$V1040,36)</f>
        <v>0</v>
      </c>
      <c r="K341" s="4">
        <f>COUNTIF(Inskrivning!$L1040:$P1040,44)+COUNTIF(Inskrivning!$R1040:$V1040,44)</f>
        <v>0</v>
      </c>
      <c r="L341" s="4">
        <f>COUNTIF(Inskrivning!$L1040:$P1040,48)+COUNTIF(Inskrivning!$R1040:$V1040,48)</f>
        <v>0</v>
      </c>
      <c r="M341" s="4">
        <f>COUNTIF(Inskrivning!$L1040:$P1040,49)+COUNTIF(Inskrivning!$R1040:$V1040,49)</f>
        <v>0</v>
      </c>
      <c r="N341" s="4">
        <f>COUNTIF(Inskrivning!$L1040:$P1040,53)+COUNTIF(Inskrivning!$R1040:$V1040,53)</f>
        <v>0</v>
      </c>
      <c r="O341" s="4">
        <f>COUNTIF(Inskrivning!$L1040:$P1040,57)+COUNTIF(Inskrivning!$R1040:$V1040,57)</f>
        <v>0</v>
      </c>
      <c r="P341" s="4">
        <f>COUNTIF(Inskrivning!$L1040:$P1040,61)+COUNTIF(Inskrivning!$R1040:$V1040,61)</f>
        <v>0</v>
      </c>
      <c r="Q341" s="4">
        <f>COUNTIF(Inskrivning!$L1040:$P1040,66)+COUNTIF(Inskrivning!$R1040:$V1040,66)</f>
        <v>0</v>
      </c>
      <c r="R341" s="4">
        <f>COUNTIF(Inskrivning!$L1040:$P1040,70)+COUNTIF(Inskrivning!$R1040:$V1040,70)</f>
        <v>0</v>
      </c>
      <c r="S341" s="4">
        <f>COUNTIF(Inskrivning!$L1040:$P1040,74)+COUNTIF(Inskrivning!$R1040:$V1040,74)</f>
        <v>0</v>
      </c>
      <c r="T341" s="4">
        <f>COUNTIF(Inskrivning!$L1040:$P1040,83)+COUNTIF(Inskrivning!$R1040:$V1040,83)</f>
        <v>0</v>
      </c>
      <c r="U341" s="4">
        <f>COUNTIF(Inskrivning!$L1040:$P1040,87)+COUNTIF(Inskrivning!$R1040:$V1040,87)</f>
        <v>0</v>
      </c>
      <c r="V341" s="4">
        <f>COUNTIF(Inskrivning!$L1040:$P1040,100)+COUNTIF(Inskrivning!$R1040:$V1040,100)</f>
        <v>0</v>
      </c>
      <c r="W341" s="4">
        <f>SUM(Inskrivning!Y1040)</f>
        <v>0</v>
      </c>
    </row>
    <row r="342" spans="1:23" ht="15" x14ac:dyDescent="0.25">
      <c r="A342" s="53" t="str">
        <f>Inskrivning!J1041</f>
        <v/>
      </c>
      <c r="B342" s="35" t="str">
        <f>Inskrivning!K1041</f>
        <v/>
      </c>
      <c r="C342" s="16">
        <f t="shared" si="8"/>
        <v>0</v>
      </c>
      <c r="E342" s="4">
        <f>COUNTIF(Inskrivning!$L1041:$P1041,15)+COUNTIF(Inskrivning!$R1041:$V1041,15)</f>
        <v>0</v>
      </c>
      <c r="F342" s="4">
        <f>COUNTIF(Inskrivning!$L1041:$P1041,19)+COUNTIF(Inskrivning!$R1041:$V1041,19)</f>
        <v>0</v>
      </c>
      <c r="G342" s="4">
        <f>COUNTIF(Inskrivning!$L1041:$P1041,31)+COUNTIF(Inskrivning!$R1041:$V1041,31)</f>
        <v>0</v>
      </c>
      <c r="H342" s="4">
        <f>COUNTIF(Inskrivning!$L1041:$P1041,32)+COUNTIF(Inskrivning!$R1041:$V1041,32)</f>
        <v>0</v>
      </c>
      <c r="I342" s="4">
        <f>COUNTIF(Inskrivning!$L1041:$P1041,35)+COUNTIF(Inskrivning!$R1041:$V1041,35)</f>
        <v>0</v>
      </c>
      <c r="J342" s="4">
        <f>COUNTIF(Inskrivning!$L1041:$P1041,36)+COUNTIF(Inskrivning!$R1041:$V1041,36)</f>
        <v>0</v>
      </c>
      <c r="K342" s="4">
        <f>COUNTIF(Inskrivning!$L1041:$P1041,44)+COUNTIF(Inskrivning!$R1041:$V1041,44)</f>
        <v>0</v>
      </c>
      <c r="L342" s="4">
        <f>COUNTIF(Inskrivning!$L1041:$P1041,48)+COUNTIF(Inskrivning!$R1041:$V1041,48)</f>
        <v>0</v>
      </c>
      <c r="M342" s="4">
        <f>COUNTIF(Inskrivning!$L1041:$P1041,49)+COUNTIF(Inskrivning!$R1041:$V1041,49)</f>
        <v>0</v>
      </c>
      <c r="N342" s="4">
        <f>COUNTIF(Inskrivning!$L1041:$P1041,53)+COUNTIF(Inskrivning!$R1041:$V1041,53)</f>
        <v>0</v>
      </c>
      <c r="O342" s="4">
        <f>COUNTIF(Inskrivning!$L1041:$P1041,57)+COUNTIF(Inskrivning!$R1041:$V1041,57)</f>
        <v>0</v>
      </c>
      <c r="P342" s="4">
        <f>COUNTIF(Inskrivning!$L1041:$P1041,61)+COUNTIF(Inskrivning!$R1041:$V1041,61)</f>
        <v>0</v>
      </c>
      <c r="Q342" s="4">
        <f>COUNTIF(Inskrivning!$L1041:$P1041,66)+COUNTIF(Inskrivning!$R1041:$V1041,66)</f>
        <v>0</v>
      </c>
      <c r="R342" s="4">
        <f>COUNTIF(Inskrivning!$L1041:$P1041,70)+COUNTIF(Inskrivning!$R1041:$V1041,70)</f>
        <v>0</v>
      </c>
      <c r="S342" s="4">
        <f>COUNTIF(Inskrivning!$L1041:$P1041,74)+COUNTIF(Inskrivning!$R1041:$V1041,74)</f>
        <v>0</v>
      </c>
      <c r="T342" s="4">
        <f>COUNTIF(Inskrivning!$L1041:$P1041,83)+COUNTIF(Inskrivning!$R1041:$V1041,83)</f>
        <v>0</v>
      </c>
      <c r="U342" s="4">
        <f>COUNTIF(Inskrivning!$L1041:$P1041,87)+COUNTIF(Inskrivning!$R1041:$V1041,87)</f>
        <v>0</v>
      </c>
      <c r="V342" s="4">
        <f>COUNTIF(Inskrivning!$L1041:$P1041,100)+COUNTIF(Inskrivning!$R1041:$V1041,100)</f>
        <v>0</v>
      </c>
      <c r="W342" s="4">
        <f>SUM(Inskrivning!Y1041)</f>
        <v>0</v>
      </c>
    </row>
    <row r="343" spans="1:23" ht="15" x14ac:dyDescent="0.25">
      <c r="A343" s="53" t="str">
        <f>Inskrivning!J1042</f>
        <v/>
      </c>
      <c r="B343" s="35" t="str">
        <f>Inskrivning!K1042</f>
        <v/>
      </c>
      <c r="C343" s="16">
        <f t="shared" si="8"/>
        <v>0</v>
      </c>
      <c r="E343" s="4">
        <f>COUNTIF(Inskrivning!$L1042:$P1042,15)+COUNTIF(Inskrivning!$R1042:$V1042,15)</f>
        <v>0</v>
      </c>
      <c r="F343" s="4">
        <f>COUNTIF(Inskrivning!$L1042:$P1042,19)+COUNTIF(Inskrivning!$R1042:$V1042,19)</f>
        <v>0</v>
      </c>
      <c r="G343" s="4">
        <f>COUNTIF(Inskrivning!$L1042:$P1042,31)+COUNTIF(Inskrivning!$R1042:$V1042,31)</f>
        <v>0</v>
      </c>
      <c r="H343" s="4">
        <f>COUNTIF(Inskrivning!$L1042:$P1042,32)+COUNTIF(Inskrivning!$R1042:$V1042,32)</f>
        <v>0</v>
      </c>
      <c r="I343" s="4">
        <f>COUNTIF(Inskrivning!$L1042:$P1042,35)+COUNTIF(Inskrivning!$R1042:$V1042,35)</f>
        <v>0</v>
      </c>
      <c r="J343" s="4">
        <f>COUNTIF(Inskrivning!$L1042:$P1042,36)+COUNTIF(Inskrivning!$R1042:$V1042,36)</f>
        <v>0</v>
      </c>
      <c r="K343" s="4">
        <f>COUNTIF(Inskrivning!$L1042:$P1042,44)+COUNTIF(Inskrivning!$R1042:$V1042,44)</f>
        <v>0</v>
      </c>
      <c r="L343" s="4">
        <f>COUNTIF(Inskrivning!$L1042:$P1042,48)+COUNTIF(Inskrivning!$R1042:$V1042,48)</f>
        <v>0</v>
      </c>
      <c r="M343" s="4">
        <f>COUNTIF(Inskrivning!$L1042:$P1042,49)+COUNTIF(Inskrivning!$R1042:$V1042,49)</f>
        <v>0</v>
      </c>
      <c r="N343" s="4">
        <f>COUNTIF(Inskrivning!$L1042:$P1042,53)+COUNTIF(Inskrivning!$R1042:$V1042,53)</f>
        <v>0</v>
      </c>
      <c r="O343" s="4">
        <f>COUNTIF(Inskrivning!$L1042:$P1042,57)+COUNTIF(Inskrivning!$R1042:$V1042,57)</f>
        <v>0</v>
      </c>
      <c r="P343" s="4">
        <f>COUNTIF(Inskrivning!$L1042:$P1042,61)+COUNTIF(Inskrivning!$R1042:$V1042,61)</f>
        <v>0</v>
      </c>
      <c r="Q343" s="4">
        <f>COUNTIF(Inskrivning!$L1042:$P1042,66)+COUNTIF(Inskrivning!$R1042:$V1042,66)</f>
        <v>0</v>
      </c>
      <c r="R343" s="4">
        <f>COUNTIF(Inskrivning!$L1042:$P1042,70)+COUNTIF(Inskrivning!$R1042:$V1042,70)</f>
        <v>0</v>
      </c>
      <c r="S343" s="4">
        <f>COUNTIF(Inskrivning!$L1042:$P1042,74)+COUNTIF(Inskrivning!$R1042:$V1042,74)</f>
        <v>0</v>
      </c>
      <c r="T343" s="4">
        <f>COUNTIF(Inskrivning!$L1042:$P1042,83)+COUNTIF(Inskrivning!$R1042:$V1042,83)</f>
        <v>0</v>
      </c>
      <c r="U343" s="4">
        <f>COUNTIF(Inskrivning!$L1042:$P1042,87)+COUNTIF(Inskrivning!$R1042:$V1042,87)</f>
        <v>0</v>
      </c>
      <c r="V343" s="4">
        <f>COUNTIF(Inskrivning!$L1042:$P1042,100)+COUNTIF(Inskrivning!$R1042:$V1042,100)</f>
        <v>0</v>
      </c>
      <c r="W343" s="4">
        <f>SUM(Inskrivning!Y1042)</f>
        <v>0</v>
      </c>
    </row>
    <row r="344" spans="1:23" ht="15" x14ac:dyDescent="0.25">
      <c r="A344" s="53" t="str">
        <f>Inskrivning!J1043</f>
        <v/>
      </c>
      <c r="B344" s="35" t="str">
        <f>Inskrivning!K1043</f>
        <v/>
      </c>
      <c r="C344" s="16">
        <f t="shared" si="8"/>
        <v>0</v>
      </c>
      <c r="E344" s="4">
        <f>COUNTIF(Inskrivning!$L1043:$P1043,15)+COUNTIF(Inskrivning!$R1043:$V1043,15)</f>
        <v>0</v>
      </c>
      <c r="F344" s="4">
        <f>COUNTIF(Inskrivning!$L1043:$P1043,19)+COUNTIF(Inskrivning!$R1043:$V1043,19)</f>
        <v>0</v>
      </c>
      <c r="G344" s="4">
        <f>COUNTIF(Inskrivning!$L1043:$P1043,31)+COUNTIF(Inskrivning!$R1043:$V1043,31)</f>
        <v>0</v>
      </c>
      <c r="H344" s="4">
        <f>COUNTIF(Inskrivning!$L1043:$P1043,32)+COUNTIF(Inskrivning!$R1043:$V1043,32)</f>
        <v>0</v>
      </c>
      <c r="I344" s="4">
        <f>COUNTIF(Inskrivning!$L1043:$P1043,35)+COUNTIF(Inskrivning!$R1043:$V1043,35)</f>
        <v>0</v>
      </c>
      <c r="J344" s="4">
        <f>COUNTIF(Inskrivning!$L1043:$P1043,36)+COUNTIF(Inskrivning!$R1043:$V1043,36)</f>
        <v>0</v>
      </c>
      <c r="K344" s="4">
        <f>COUNTIF(Inskrivning!$L1043:$P1043,44)+COUNTIF(Inskrivning!$R1043:$V1043,44)</f>
        <v>0</v>
      </c>
      <c r="L344" s="4">
        <f>COUNTIF(Inskrivning!$L1043:$P1043,48)+COUNTIF(Inskrivning!$R1043:$V1043,48)</f>
        <v>0</v>
      </c>
      <c r="M344" s="4">
        <f>COUNTIF(Inskrivning!$L1043:$P1043,49)+COUNTIF(Inskrivning!$R1043:$V1043,49)</f>
        <v>0</v>
      </c>
      <c r="N344" s="4">
        <f>COUNTIF(Inskrivning!$L1043:$P1043,53)+COUNTIF(Inskrivning!$R1043:$V1043,53)</f>
        <v>0</v>
      </c>
      <c r="O344" s="4">
        <f>COUNTIF(Inskrivning!$L1043:$P1043,57)+COUNTIF(Inskrivning!$R1043:$V1043,57)</f>
        <v>0</v>
      </c>
      <c r="P344" s="4">
        <f>COUNTIF(Inskrivning!$L1043:$P1043,61)+COUNTIF(Inskrivning!$R1043:$V1043,61)</f>
        <v>0</v>
      </c>
      <c r="Q344" s="4">
        <f>COUNTIF(Inskrivning!$L1043:$P1043,66)+COUNTIF(Inskrivning!$R1043:$V1043,66)</f>
        <v>0</v>
      </c>
      <c r="R344" s="4">
        <f>COUNTIF(Inskrivning!$L1043:$P1043,70)+COUNTIF(Inskrivning!$R1043:$V1043,70)</f>
        <v>0</v>
      </c>
      <c r="S344" s="4">
        <f>COUNTIF(Inskrivning!$L1043:$P1043,74)+COUNTIF(Inskrivning!$R1043:$V1043,74)</f>
        <v>0</v>
      </c>
      <c r="T344" s="4">
        <f>COUNTIF(Inskrivning!$L1043:$P1043,83)+COUNTIF(Inskrivning!$R1043:$V1043,83)</f>
        <v>0</v>
      </c>
      <c r="U344" s="4">
        <f>COUNTIF(Inskrivning!$L1043:$P1043,87)+COUNTIF(Inskrivning!$R1043:$V1043,87)</f>
        <v>0</v>
      </c>
      <c r="V344" s="4">
        <f>COUNTIF(Inskrivning!$L1043:$P1043,100)+COUNTIF(Inskrivning!$R1043:$V1043,100)</f>
        <v>0</v>
      </c>
      <c r="W344" s="4">
        <f>SUM(Inskrivning!Y1043)</f>
        <v>0</v>
      </c>
    </row>
    <row r="345" spans="1:23" ht="15" x14ac:dyDescent="0.25">
      <c r="A345" s="53" t="str">
        <f>Inskrivning!J1044</f>
        <v/>
      </c>
      <c r="B345" s="35" t="str">
        <f>Inskrivning!K1044</f>
        <v/>
      </c>
      <c r="C345" s="16">
        <f t="shared" si="8"/>
        <v>0</v>
      </c>
      <c r="E345" s="4">
        <f>COUNTIF(Inskrivning!$L1044:$P1044,15)+COUNTIF(Inskrivning!$R1044:$V1044,15)</f>
        <v>0</v>
      </c>
      <c r="F345" s="4">
        <f>COUNTIF(Inskrivning!$L1044:$P1044,19)+COUNTIF(Inskrivning!$R1044:$V1044,19)</f>
        <v>0</v>
      </c>
      <c r="G345" s="4">
        <f>COUNTIF(Inskrivning!$L1044:$P1044,31)+COUNTIF(Inskrivning!$R1044:$V1044,31)</f>
        <v>0</v>
      </c>
      <c r="H345" s="4">
        <f>COUNTIF(Inskrivning!$L1044:$P1044,32)+COUNTIF(Inskrivning!$R1044:$V1044,32)</f>
        <v>0</v>
      </c>
      <c r="I345" s="4">
        <f>COUNTIF(Inskrivning!$L1044:$P1044,35)+COUNTIF(Inskrivning!$R1044:$V1044,35)</f>
        <v>0</v>
      </c>
      <c r="J345" s="4">
        <f>COUNTIF(Inskrivning!$L1044:$P1044,36)+COUNTIF(Inskrivning!$R1044:$V1044,36)</f>
        <v>0</v>
      </c>
      <c r="K345" s="4">
        <f>COUNTIF(Inskrivning!$L1044:$P1044,44)+COUNTIF(Inskrivning!$R1044:$V1044,44)</f>
        <v>0</v>
      </c>
      <c r="L345" s="4">
        <f>COUNTIF(Inskrivning!$L1044:$P1044,48)+COUNTIF(Inskrivning!$R1044:$V1044,48)</f>
        <v>0</v>
      </c>
      <c r="M345" s="4">
        <f>COUNTIF(Inskrivning!$L1044:$P1044,49)+COUNTIF(Inskrivning!$R1044:$V1044,49)</f>
        <v>0</v>
      </c>
      <c r="N345" s="4">
        <f>COUNTIF(Inskrivning!$L1044:$P1044,53)+COUNTIF(Inskrivning!$R1044:$V1044,53)</f>
        <v>0</v>
      </c>
      <c r="O345" s="4">
        <f>COUNTIF(Inskrivning!$L1044:$P1044,57)+COUNTIF(Inskrivning!$R1044:$V1044,57)</f>
        <v>0</v>
      </c>
      <c r="P345" s="4">
        <f>COUNTIF(Inskrivning!$L1044:$P1044,61)+COUNTIF(Inskrivning!$R1044:$V1044,61)</f>
        <v>0</v>
      </c>
      <c r="Q345" s="4">
        <f>COUNTIF(Inskrivning!$L1044:$P1044,66)+COUNTIF(Inskrivning!$R1044:$V1044,66)</f>
        <v>0</v>
      </c>
      <c r="R345" s="4">
        <f>COUNTIF(Inskrivning!$L1044:$P1044,70)+COUNTIF(Inskrivning!$R1044:$V1044,70)</f>
        <v>0</v>
      </c>
      <c r="S345" s="4">
        <f>COUNTIF(Inskrivning!$L1044:$P1044,74)+COUNTIF(Inskrivning!$R1044:$V1044,74)</f>
        <v>0</v>
      </c>
      <c r="T345" s="4">
        <f>COUNTIF(Inskrivning!$L1044:$P1044,83)+COUNTIF(Inskrivning!$R1044:$V1044,83)</f>
        <v>0</v>
      </c>
      <c r="U345" s="4">
        <f>COUNTIF(Inskrivning!$L1044:$P1044,87)+COUNTIF(Inskrivning!$R1044:$V1044,87)</f>
        <v>0</v>
      </c>
      <c r="V345" s="4">
        <f>COUNTIF(Inskrivning!$L1044:$P1044,100)+COUNTIF(Inskrivning!$R1044:$V1044,100)</f>
        <v>0</v>
      </c>
      <c r="W345" s="4">
        <f>SUM(Inskrivning!Y1044)</f>
        <v>0</v>
      </c>
    </row>
    <row r="346" spans="1:23" ht="15" x14ac:dyDescent="0.25">
      <c r="A346" s="53" t="str">
        <f>Inskrivning!J1045</f>
        <v/>
      </c>
      <c r="B346" s="35" t="str">
        <f>Inskrivning!K1045</f>
        <v/>
      </c>
      <c r="C346" s="16">
        <f t="shared" si="8"/>
        <v>0</v>
      </c>
      <c r="E346" s="4">
        <f>COUNTIF(Inskrivning!$L1045:$P1045,15)+COUNTIF(Inskrivning!$R1045:$V1045,15)</f>
        <v>0</v>
      </c>
      <c r="F346" s="4">
        <f>COUNTIF(Inskrivning!$L1045:$P1045,19)+COUNTIF(Inskrivning!$R1045:$V1045,19)</f>
        <v>0</v>
      </c>
      <c r="G346" s="4">
        <f>COUNTIF(Inskrivning!$L1045:$P1045,31)+COUNTIF(Inskrivning!$R1045:$V1045,31)</f>
        <v>0</v>
      </c>
      <c r="H346" s="4">
        <f>COUNTIF(Inskrivning!$L1045:$P1045,32)+COUNTIF(Inskrivning!$R1045:$V1045,32)</f>
        <v>0</v>
      </c>
      <c r="I346" s="4">
        <f>COUNTIF(Inskrivning!$L1045:$P1045,35)+COUNTIF(Inskrivning!$R1045:$V1045,35)</f>
        <v>0</v>
      </c>
      <c r="J346" s="4">
        <f>COUNTIF(Inskrivning!$L1045:$P1045,36)+COUNTIF(Inskrivning!$R1045:$V1045,36)</f>
        <v>0</v>
      </c>
      <c r="K346" s="4">
        <f>COUNTIF(Inskrivning!$L1045:$P1045,44)+COUNTIF(Inskrivning!$R1045:$V1045,44)</f>
        <v>0</v>
      </c>
      <c r="L346" s="4">
        <f>COUNTIF(Inskrivning!$L1045:$P1045,48)+COUNTIF(Inskrivning!$R1045:$V1045,48)</f>
        <v>0</v>
      </c>
      <c r="M346" s="4">
        <f>COUNTIF(Inskrivning!$L1045:$P1045,49)+COUNTIF(Inskrivning!$R1045:$V1045,49)</f>
        <v>0</v>
      </c>
      <c r="N346" s="4">
        <f>COUNTIF(Inskrivning!$L1045:$P1045,53)+COUNTIF(Inskrivning!$R1045:$V1045,53)</f>
        <v>0</v>
      </c>
      <c r="O346" s="4">
        <f>COUNTIF(Inskrivning!$L1045:$P1045,57)+COUNTIF(Inskrivning!$R1045:$V1045,57)</f>
        <v>0</v>
      </c>
      <c r="P346" s="4">
        <f>COUNTIF(Inskrivning!$L1045:$P1045,61)+COUNTIF(Inskrivning!$R1045:$V1045,61)</f>
        <v>0</v>
      </c>
      <c r="Q346" s="4">
        <f>COUNTIF(Inskrivning!$L1045:$P1045,66)+COUNTIF(Inskrivning!$R1045:$V1045,66)</f>
        <v>0</v>
      </c>
      <c r="R346" s="4">
        <f>COUNTIF(Inskrivning!$L1045:$P1045,70)+COUNTIF(Inskrivning!$R1045:$V1045,70)</f>
        <v>0</v>
      </c>
      <c r="S346" s="4">
        <f>COUNTIF(Inskrivning!$L1045:$P1045,74)+COUNTIF(Inskrivning!$R1045:$V1045,74)</f>
        <v>0</v>
      </c>
      <c r="T346" s="4">
        <f>COUNTIF(Inskrivning!$L1045:$P1045,83)+COUNTIF(Inskrivning!$R1045:$V1045,83)</f>
        <v>0</v>
      </c>
      <c r="U346" s="4">
        <f>COUNTIF(Inskrivning!$L1045:$P1045,87)+COUNTIF(Inskrivning!$R1045:$V1045,87)</f>
        <v>0</v>
      </c>
      <c r="V346" s="4">
        <f>COUNTIF(Inskrivning!$L1045:$P1045,100)+COUNTIF(Inskrivning!$R1045:$V1045,100)</f>
        <v>0</v>
      </c>
      <c r="W346" s="4">
        <f>SUM(Inskrivning!Y1045)</f>
        <v>0</v>
      </c>
    </row>
    <row r="347" spans="1:23" ht="15" x14ac:dyDescent="0.25">
      <c r="A347" s="53" t="str">
        <f>Inskrivning!J1047</f>
        <v/>
      </c>
      <c r="B347" s="35" t="str">
        <f>Inskrivning!K1047</f>
        <v/>
      </c>
      <c r="C347" s="16">
        <f t="shared" si="8"/>
        <v>0</v>
      </c>
      <c r="E347" s="4">
        <f>COUNTIF(Inskrivning!$L1047:$P1047,15)+COUNTIF(Inskrivning!$R1047:$V1047,15)</f>
        <v>0</v>
      </c>
      <c r="F347" s="4">
        <f>COUNTIF(Inskrivning!$L1047:$P1047,19)+COUNTIF(Inskrivning!$R1047:$V1047,19)</f>
        <v>0</v>
      </c>
      <c r="G347" s="4">
        <f>COUNTIF(Inskrivning!$L1047:$P1047,31)+COUNTIF(Inskrivning!$R1047:$V1047,31)</f>
        <v>0</v>
      </c>
      <c r="H347" s="4">
        <f>COUNTIF(Inskrivning!$L1047:$P1047,32)+COUNTIF(Inskrivning!$R1047:$V1047,32)</f>
        <v>0</v>
      </c>
      <c r="I347" s="4">
        <f>COUNTIF(Inskrivning!$L1047:$P1047,35)+COUNTIF(Inskrivning!$R1047:$V1047,35)</f>
        <v>0</v>
      </c>
      <c r="J347" s="4">
        <f>COUNTIF(Inskrivning!$L1047:$P1047,36)+COUNTIF(Inskrivning!$R1047:$V1047,36)</f>
        <v>0</v>
      </c>
      <c r="K347" s="4">
        <f>COUNTIF(Inskrivning!$L1047:$P1047,44)+COUNTIF(Inskrivning!$R1047:$V1047,44)</f>
        <v>0</v>
      </c>
      <c r="L347" s="4">
        <f>COUNTIF(Inskrivning!$L1047:$P1047,48)+COUNTIF(Inskrivning!$R1047:$V1047,48)</f>
        <v>0</v>
      </c>
      <c r="M347" s="4">
        <f>COUNTIF(Inskrivning!$L1047:$P1047,49)+COUNTIF(Inskrivning!$R1047:$V1047,49)</f>
        <v>0</v>
      </c>
      <c r="N347" s="4">
        <f>COUNTIF(Inskrivning!$L1047:$P1047,53)+COUNTIF(Inskrivning!$R1047:$V1047,53)</f>
        <v>0</v>
      </c>
      <c r="O347" s="4">
        <f>COUNTIF(Inskrivning!$L1047:$P1047,57)+COUNTIF(Inskrivning!$R1047:$V1047,57)</f>
        <v>0</v>
      </c>
      <c r="P347" s="4">
        <f>COUNTIF(Inskrivning!$L1047:$P1047,61)+COUNTIF(Inskrivning!$R1047:$V1047,61)</f>
        <v>0</v>
      </c>
      <c r="Q347" s="4">
        <f>COUNTIF(Inskrivning!$L1047:$P1047,66)+COUNTIF(Inskrivning!$R1047:$V1047,66)</f>
        <v>0</v>
      </c>
      <c r="R347" s="4">
        <f>COUNTIF(Inskrivning!$L1047:$P1047,70)+COUNTIF(Inskrivning!$R1047:$V1047,70)</f>
        <v>0</v>
      </c>
      <c r="S347" s="4">
        <f>COUNTIF(Inskrivning!$L1047:$P1047,74)+COUNTIF(Inskrivning!$R1047:$V1047,74)</f>
        <v>0</v>
      </c>
      <c r="T347" s="4">
        <f>COUNTIF(Inskrivning!$L1047:$P1047,83)+COUNTIF(Inskrivning!$R1047:$V1047,83)</f>
        <v>0</v>
      </c>
      <c r="U347" s="4">
        <f>COUNTIF(Inskrivning!$L1047:$P1047,87)+COUNTIF(Inskrivning!$R1047:$V1047,87)</f>
        <v>0</v>
      </c>
      <c r="V347" s="4">
        <f>COUNTIF(Inskrivning!$L1047:$P1047,100)+COUNTIF(Inskrivning!$R1047:$V1047,100)</f>
        <v>0</v>
      </c>
      <c r="W347" s="4">
        <f>SUM(Inskrivning!Y1047)</f>
        <v>0</v>
      </c>
    </row>
    <row r="348" spans="1:23" ht="15" x14ac:dyDescent="0.25">
      <c r="A348" s="53" t="str">
        <f>Inskrivning!J1048</f>
        <v/>
      </c>
      <c r="B348" s="35" t="str">
        <f>Inskrivning!K1048</f>
        <v/>
      </c>
      <c r="C348" s="16">
        <f t="shared" si="8"/>
        <v>0</v>
      </c>
      <c r="E348" s="4">
        <f>COUNTIF(Inskrivning!$L1048:$P1048,15)+COUNTIF(Inskrivning!$R1048:$V1048,15)</f>
        <v>0</v>
      </c>
      <c r="F348" s="4">
        <f>COUNTIF(Inskrivning!$L1048:$P1048,19)+COUNTIF(Inskrivning!$R1048:$V1048,19)</f>
        <v>0</v>
      </c>
      <c r="G348" s="4">
        <f>COUNTIF(Inskrivning!$L1048:$P1048,31)+COUNTIF(Inskrivning!$R1048:$V1048,31)</f>
        <v>0</v>
      </c>
      <c r="H348" s="4">
        <f>COUNTIF(Inskrivning!$L1048:$P1048,32)+COUNTIF(Inskrivning!$R1048:$V1048,32)</f>
        <v>0</v>
      </c>
      <c r="I348" s="4">
        <f>COUNTIF(Inskrivning!$L1048:$P1048,35)+COUNTIF(Inskrivning!$R1048:$V1048,35)</f>
        <v>0</v>
      </c>
      <c r="J348" s="4">
        <f>COUNTIF(Inskrivning!$L1048:$P1048,36)+COUNTIF(Inskrivning!$R1048:$V1048,36)</f>
        <v>0</v>
      </c>
      <c r="K348" s="4">
        <f>COUNTIF(Inskrivning!$L1048:$P1048,44)+COUNTIF(Inskrivning!$R1048:$V1048,44)</f>
        <v>0</v>
      </c>
      <c r="L348" s="4">
        <f>COUNTIF(Inskrivning!$L1048:$P1048,48)+COUNTIF(Inskrivning!$R1048:$V1048,48)</f>
        <v>0</v>
      </c>
      <c r="M348" s="4">
        <f>COUNTIF(Inskrivning!$L1048:$P1048,49)+COUNTIF(Inskrivning!$R1048:$V1048,49)</f>
        <v>0</v>
      </c>
      <c r="N348" s="4">
        <f>COUNTIF(Inskrivning!$L1048:$P1048,53)+COUNTIF(Inskrivning!$R1048:$V1048,53)</f>
        <v>0</v>
      </c>
      <c r="O348" s="4">
        <f>COUNTIF(Inskrivning!$L1048:$P1048,57)+COUNTIF(Inskrivning!$R1048:$V1048,57)</f>
        <v>0</v>
      </c>
      <c r="P348" s="4">
        <f>COUNTIF(Inskrivning!$L1048:$P1048,61)+COUNTIF(Inskrivning!$R1048:$V1048,61)</f>
        <v>0</v>
      </c>
      <c r="Q348" s="4">
        <f>COUNTIF(Inskrivning!$L1048:$P1048,66)+COUNTIF(Inskrivning!$R1048:$V1048,66)</f>
        <v>0</v>
      </c>
      <c r="R348" s="4">
        <f>COUNTIF(Inskrivning!$L1048:$P1048,70)+COUNTIF(Inskrivning!$R1048:$V1048,70)</f>
        <v>0</v>
      </c>
      <c r="S348" s="4">
        <f>COUNTIF(Inskrivning!$L1048:$P1048,74)+COUNTIF(Inskrivning!$R1048:$V1048,74)</f>
        <v>0</v>
      </c>
      <c r="T348" s="4">
        <f>COUNTIF(Inskrivning!$L1048:$P1048,83)+COUNTIF(Inskrivning!$R1048:$V1048,83)</f>
        <v>0</v>
      </c>
      <c r="U348" s="4">
        <f>COUNTIF(Inskrivning!$L1048:$P1048,87)+COUNTIF(Inskrivning!$R1048:$V1048,87)</f>
        <v>0</v>
      </c>
      <c r="V348" s="4">
        <f>COUNTIF(Inskrivning!$L1048:$P1048,100)+COUNTIF(Inskrivning!$R1048:$V1048,100)</f>
        <v>0</v>
      </c>
      <c r="W348" s="4">
        <f>SUM(Inskrivning!Y1048)</f>
        <v>0</v>
      </c>
    </row>
    <row r="349" spans="1:23" ht="15" x14ac:dyDescent="0.25">
      <c r="A349" s="53" t="str">
        <f>Inskrivning!J1049</f>
        <v/>
      </c>
      <c r="B349" s="35" t="str">
        <f>Inskrivning!K1049</f>
        <v/>
      </c>
      <c r="C349" s="16">
        <f t="shared" si="8"/>
        <v>0</v>
      </c>
      <c r="E349" s="4">
        <f>COUNTIF(Inskrivning!$L1049:$P1049,15)+COUNTIF(Inskrivning!$R1049:$V1049,15)</f>
        <v>0</v>
      </c>
      <c r="F349" s="4">
        <f>COUNTIF(Inskrivning!$L1049:$P1049,19)+COUNTIF(Inskrivning!$R1049:$V1049,19)</f>
        <v>0</v>
      </c>
      <c r="G349" s="4">
        <f>COUNTIF(Inskrivning!$L1049:$P1049,31)+COUNTIF(Inskrivning!$R1049:$V1049,31)</f>
        <v>0</v>
      </c>
      <c r="H349" s="4">
        <f>COUNTIF(Inskrivning!$L1049:$P1049,32)+COUNTIF(Inskrivning!$R1049:$V1049,32)</f>
        <v>0</v>
      </c>
      <c r="I349" s="4">
        <f>COUNTIF(Inskrivning!$L1049:$P1049,35)+COUNTIF(Inskrivning!$R1049:$V1049,35)</f>
        <v>0</v>
      </c>
      <c r="J349" s="4">
        <f>COUNTIF(Inskrivning!$L1049:$P1049,36)+COUNTIF(Inskrivning!$R1049:$V1049,36)</f>
        <v>0</v>
      </c>
      <c r="K349" s="4">
        <f>COUNTIF(Inskrivning!$L1049:$P1049,44)+COUNTIF(Inskrivning!$R1049:$V1049,44)</f>
        <v>0</v>
      </c>
      <c r="L349" s="4">
        <f>COUNTIF(Inskrivning!$L1049:$P1049,48)+COUNTIF(Inskrivning!$R1049:$V1049,48)</f>
        <v>0</v>
      </c>
      <c r="M349" s="4">
        <f>COUNTIF(Inskrivning!$L1049:$P1049,49)+COUNTIF(Inskrivning!$R1049:$V1049,49)</f>
        <v>0</v>
      </c>
      <c r="N349" s="4">
        <f>COUNTIF(Inskrivning!$L1049:$P1049,53)+COUNTIF(Inskrivning!$R1049:$V1049,53)</f>
        <v>0</v>
      </c>
      <c r="O349" s="4">
        <f>COUNTIF(Inskrivning!$L1049:$P1049,57)+COUNTIF(Inskrivning!$R1049:$V1049,57)</f>
        <v>0</v>
      </c>
      <c r="P349" s="4">
        <f>COUNTIF(Inskrivning!$L1049:$P1049,61)+COUNTIF(Inskrivning!$R1049:$V1049,61)</f>
        <v>0</v>
      </c>
      <c r="Q349" s="4">
        <f>COUNTIF(Inskrivning!$L1049:$P1049,66)+COUNTIF(Inskrivning!$R1049:$V1049,66)</f>
        <v>0</v>
      </c>
      <c r="R349" s="4">
        <f>COUNTIF(Inskrivning!$L1049:$P1049,70)+COUNTIF(Inskrivning!$R1049:$V1049,70)</f>
        <v>0</v>
      </c>
      <c r="S349" s="4">
        <f>COUNTIF(Inskrivning!$L1049:$P1049,74)+COUNTIF(Inskrivning!$R1049:$V1049,74)</f>
        <v>0</v>
      </c>
      <c r="T349" s="4">
        <f>COUNTIF(Inskrivning!$L1049:$P1049,83)+COUNTIF(Inskrivning!$R1049:$V1049,83)</f>
        <v>0</v>
      </c>
      <c r="U349" s="4">
        <f>COUNTIF(Inskrivning!$L1049:$P1049,87)+COUNTIF(Inskrivning!$R1049:$V1049,87)</f>
        <v>0</v>
      </c>
      <c r="V349" s="4">
        <f>COUNTIF(Inskrivning!$L1049:$P1049,100)+COUNTIF(Inskrivning!$R1049:$V1049,100)</f>
        <v>0</v>
      </c>
      <c r="W349" s="4">
        <f>SUM(Inskrivning!Y1049)</f>
        <v>0</v>
      </c>
    </row>
    <row r="350" spans="1:23" ht="15" x14ac:dyDescent="0.25">
      <c r="A350" s="53" t="str">
        <f>Inskrivning!J1050</f>
        <v/>
      </c>
      <c r="B350" s="35" t="str">
        <f>Inskrivning!K1050</f>
        <v/>
      </c>
      <c r="C350" s="16">
        <f t="shared" si="8"/>
        <v>0</v>
      </c>
      <c r="E350" s="4">
        <f>COUNTIF(Inskrivning!$L1050:$P1050,15)+COUNTIF(Inskrivning!$R1050:$V1050,15)</f>
        <v>0</v>
      </c>
      <c r="F350" s="4">
        <f>COUNTIF(Inskrivning!$L1050:$P1050,19)+COUNTIF(Inskrivning!$R1050:$V1050,19)</f>
        <v>0</v>
      </c>
      <c r="G350" s="4">
        <f>COUNTIF(Inskrivning!$L1050:$P1050,31)+COUNTIF(Inskrivning!$R1050:$V1050,31)</f>
        <v>0</v>
      </c>
      <c r="H350" s="4">
        <f>COUNTIF(Inskrivning!$L1050:$P1050,32)+COUNTIF(Inskrivning!$R1050:$V1050,32)</f>
        <v>0</v>
      </c>
      <c r="I350" s="4">
        <f>COUNTIF(Inskrivning!$L1050:$P1050,35)+COUNTIF(Inskrivning!$R1050:$V1050,35)</f>
        <v>0</v>
      </c>
      <c r="J350" s="4">
        <f>COUNTIF(Inskrivning!$L1050:$P1050,36)+COUNTIF(Inskrivning!$R1050:$V1050,36)</f>
        <v>0</v>
      </c>
      <c r="K350" s="4">
        <f>COUNTIF(Inskrivning!$L1050:$P1050,44)+COUNTIF(Inskrivning!$R1050:$V1050,44)</f>
        <v>0</v>
      </c>
      <c r="L350" s="4">
        <f>COUNTIF(Inskrivning!$L1050:$P1050,48)+COUNTIF(Inskrivning!$R1050:$V1050,48)</f>
        <v>0</v>
      </c>
      <c r="M350" s="4">
        <f>COUNTIF(Inskrivning!$L1050:$P1050,49)+COUNTIF(Inskrivning!$R1050:$V1050,49)</f>
        <v>0</v>
      </c>
      <c r="N350" s="4">
        <f>COUNTIF(Inskrivning!$L1050:$P1050,53)+COUNTIF(Inskrivning!$R1050:$V1050,53)</f>
        <v>0</v>
      </c>
      <c r="O350" s="4">
        <f>COUNTIF(Inskrivning!$L1050:$P1050,57)+COUNTIF(Inskrivning!$R1050:$V1050,57)</f>
        <v>0</v>
      </c>
      <c r="P350" s="4">
        <f>COUNTIF(Inskrivning!$L1050:$P1050,61)+COUNTIF(Inskrivning!$R1050:$V1050,61)</f>
        <v>0</v>
      </c>
      <c r="Q350" s="4">
        <f>COUNTIF(Inskrivning!$L1050:$P1050,66)+COUNTIF(Inskrivning!$R1050:$V1050,66)</f>
        <v>0</v>
      </c>
      <c r="R350" s="4">
        <f>COUNTIF(Inskrivning!$L1050:$P1050,70)+COUNTIF(Inskrivning!$R1050:$V1050,70)</f>
        <v>0</v>
      </c>
      <c r="S350" s="4">
        <f>COUNTIF(Inskrivning!$L1050:$P1050,74)+COUNTIF(Inskrivning!$R1050:$V1050,74)</f>
        <v>0</v>
      </c>
      <c r="T350" s="4">
        <f>COUNTIF(Inskrivning!$L1050:$P1050,83)+COUNTIF(Inskrivning!$R1050:$V1050,83)</f>
        <v>0</v>
      </c>
      <c r="U350" s="4">
        <f>COUNTIF(Inskrivning!$L1050:$P1050,87)+COUNTIF(Inskrivning!$R1050:$V1050,87)</f>
        <v>0</v>
      </c>
      <c r="V350" s="4">
        <f>COUNTIF(Inskrivning!$L1050:$P1050,100)+COUNTIF(Inskrivning!$R1050:$V1050,100)</f>
        <v>0</v>
      </c>
      <c r="W350" s="4">
        <f>SUM(Inskrivning!Y1050)</f>
        <v>0</v>
      </c>
    </row>
    <row r="351" spans="1:23" ht="15" x14ac:dyDescent="0.25">
      <c r="A351" s="53" t="str">
        <f>Inskrivning!J1051</f>
        <v/>
      </c>
      <c r="B351" s="35" t="str">
        <f>Inskrivning!K1051</f>
        <v/>
      </c>
      <c r="C351" s="16">
        <f t="shared" si="8"/>
        <v>0</v>
      </c>
      <c r="E351" s="4">
        <f>COUNTIF(Inskrivning!$L1051:$P1051,15)+COUNTIF(Inskrivning!$R1051:$V1051,15)</f>
        <v>0</v>
      </c>
      <c r="F351" s="4">
        <f>COUNTIF(Inskrivning!$L1051:$P1051,19)+COUNTIF(Inskrivning!$R1051:$V1051,19)</f>
        <v>0</v>
      </c>
      <c r="G351" s="4">
        <f>COUNTIF(Inskrivning!$L1051:$P1051,31)+COUNTIF(Inskrivning!$R1051:$V1051,31)</f>
        <v>0</v>
      </c>
      <c r="H351" s="4">
        <f>COUNTIF(Inskrivning!$L1051:$P1051,32)+COUNTIF(Inskrivning!$R1051:$V1051,32)</f>
        <v>0</v>
      </c>
      <c r="I351" s="4">
        <f>COUNTIF(Inskrivning!$L1051:$P1051,35)+COUNTIF(Inskrivning!$R1051:$V1051,35)</f>
        <v>0</v>
      </c>
      <c r="J351" s="4">
        <f>COUNTIF(Inskrivning!$L1051:$P1051,36)+COUNTIF(Inskrivning!$R1051:$V1051,36)</f>
        <v>0</v>
      </c>
      <c r="K351" s="4">
        <f>COUNTIF(Inskrivning!$L1051:$P1051,44)+COUNTIF(Inskrivning!$R1051:$V1051,44)</f>
        <v>0</v>
      </c>
      <c r="L351" s="4">
        <f>COUNTIF(Inskrivning!$L1051:$P1051,48)+COUNTIF(Inskrivning!$R1051:$V1051,48)</f>
        <v>0</v>
      </c>
      <c r="M351" s="4">
        <f>COUNTIF(Inskrivning!$L1051:$P1051,49)+COUNTIF(Inskrivning!$R1051:$V1051,49)</f>
        <v>0</v>
      </c>
      <c r="N351" s="4">
        <f>COUNTIF(Inskrivning!$L1051:$P1051,53)+COUNTIF(Inskrivning!$R1051:$V1051,53)</f>
        <v>0</v>
      </c>
      <c r="O351" s="4">
        <f>COUNTIF(Inskrivning!$L1051:$P1051,57)+COUNTIF(Inskrivning!$R1051:$V1051,57)</f>
        <v>0</v>
      </c>
      <c r="P351" s="4">
        <f>COUNTIF(Inskrivning!$L1051:$P1051,61)+COUNTIF(Inskrivning!$R1051:$V1051,61)</f>
        <v>0</v>
      </c>
      <c r="Q351" s="4">
        <f>COUNTIF(Inskrivning!$L1051:$P1051,66)+COUNTIF(Inskrivning!$R1051:$V1051,66)</f>
        <v>0</v>
      </c>
      <c r="R351" s="4">
        <f>COUNTIF(Inskrivning!$L1051:$P1051,70)+COUNTIF(Inskrivning!$R1051:$V1051,70)</f>
        <v>0</v>
      </c>
      <c r="S351" s="4">
        <f>COUNTIF(Inskrivning!$L1051:$P1051,74)+COUNTIF(Inskrivning!$R1051:$V1051,74)</f>
        <v>0</v>
      </c>
      <c r="T351" s="4">
        <f>COUNTIF(Inskrivning!$L1051:$P1051,83)+COUNTIF(Inskrivning!$R1051:$V1051,83)</f>
        <v>0</v>
      </c>
      <c r="U351" s="4">
        <f>COUNTIF(Inskrivning!$L1051:$P1051,87)+COUNTIF(Inskrivning!$R1051:$V1051,87)</f>
        <v>0</v>
      </c>
      <c r="V351" s="4">
        <f>COUNTIF(Inskrivning!$L1051:$P1051,100)+COUNTIF(Inskrivning!$R1051:$V1051,100)</f>
        <v>0</v>
      </c>
      <c r="W351" s="4">
        <f>SUM(Inskrivning!Y1051)</f>
        <v>0</v>
      </c>
    </row>
    <row r="352" spans="1:23" ht="15" x14ac:dyDescent="0.25">
      <c r="A352" s="53" t="str">
        <f>Inskrivning!J1052</f>
        <v/>
      </c>
      <c r="B352" s="35" t="str">
        <f>Inskrivning!K1052</f>
        <v/>
      </c>
      <c r="C352" s="16">
        <f t="shared" si="8"/>
        <v>0</v>
      </c>
      <c r="E352" s="4">
        <f>COUNTIF(Inskrivning!$L1052:$P1052,15)+COUNTIF(Inskrivning!$R1052:$V1052,15)</f>
        <v>0</v>
      </c>
      <c r="F352" s="4">
        <f>COUNTIF(Inskrivning!$L1052:$P1052,19)+COUNTIF(Inskrivning!$R1052:$V1052,19)</f>
        <v>0</v>
      </c>
      <c r="G352" s="4">
        <f>COUNTIF(Inskrivning!$L1052:$P1052,31)+COUNTIF(Inskrivning!$R1052:$V1052,31)</f>
        <v>0</v>
      </c>
      <c r="H352" s="4">
        <f>COUNTIF(Inskrivning!$L1052:$P1052,32)+COUNTIF(Inskrivning!$R1052:$V1052,32)</f>
        <v>0</v>
      </c>
      <c r="I352" s="4">
        <f>COUNTIF(Inskrivning!$L1052:$P1052,35)+COUNTIF(Inskrivning!$R1052:$V1052,35)</f>
        <v>0</v>
      </c>
      <c r="J352" s="4">
        <f>COUNTIF(Inskrivning!$L1052:$P1052,36)+COUNTIF(Inskrivning!$R1052:$V1052,36)</f>
        <v>0</v>
      </c>
      <c r="K352" s="4">
        <f>COUNTIF(Inskrivning!$L1052:$P1052,44)+COUNTIF(Inskrivning!$R1052:$V1052,44)</f>
        <v>0</v>
      </c>
      <c r="L352" s="4">
        <f>COUNTIF(Inskrivning!$L1052:$P1052,48)+COUNTIF(Inskrivning!$R1052:$V1052,48)</f>
        <v>0</v>
      </c>
      <c r="M352" s="4">
        <f>COUNTIF(Inskrivning!$L1052:$P1052,49)+COUNTIF(Inskrivning!$R1052:$V1052,49)</f>
        <v>0</v>
      </c>
      <c r="N352" s="4">
        <f>COUNTIF(Inskrivning!$L1052:$P1052,53)+COUNTIF(Inskrivning!$R1052:$V1052,53)</f>
        <v>0</v>
      </c>
      <c r="O352" s="4">
        <f>COUNTIF(Inskrivning!$L1052:$P1052,57)+COUNTIF(Inskrivning!$R1052:$V1052,57)</f>
        <v>0</v>
      </c>
      <c r="P352" s="4">
        <f>COUNTIF(Inskrivning!$L1052:$P1052,61)+COUNTIF(Inskrivning!$R1052:$V1052,61)</f>
        <v>0</v>
      </c>
      <c r="Q352" s="4">
        <f>COUNTIF(Inskrivning!$L1052:$P1052,66)+COUNTIF(Inskrivning!$R1052:$V1052,66)</f>
        <v>0</v>
      </c>
      <c r="R352" s="4">
        <f>COUNTIF(Inskrivning!$L1052:$P1052,70)+COUNTIF(Inskrivning!$R1052:$V1052,70)</f>
        <v>0</v>
      </c>
      <c r="S352" s="4">
        <f>COUNTIF(Inskrivning!$L1052:$P1052,74)+COUNTIF(Inskrivning!$R1052:$V1052,74)</f>
        <v>0</v>
      </c>
      <c r="T352" s="4">
        <f>COUNTIF(Inskrivning!$L1052:$P1052,83)+COUNTIF(Inskrivning!$R1052:$V1052,83)</f>
        <v>0</v>
      </c>
      <c r="U352" s="4">
        <f>COUNTIF(Inskrivning!$L1052:$P1052,87)+COUNTIF(Inskrivning!$R1052:$V1052,87)</f>
        <v>0</v>
      </c>
      <c r="V352" s="4">
        <f>COUNTIF(Inskrivning!$L1052:$P1052,100)+COUNTIF(Inskrivning!$R1052:$V1052,100)</f>
        <v>0</v>
      </c>
      <c r="W352" s="4">
        <f>SUM(Inskrivning!Y1052)</f>
        <v>0</v>
      </c>
    </row>
    <row r="353" spans="1:23" ht="15" x14ac:dyDescent="0.25">
      <c r="A353" s="53" t="str">
        <f>Inskrivning!J1053</f>
        <v/>
      </c>
      <c r="B353" s="35" t="str">
        <f>Inskrivning!K1053</f>
        <v/>
      </c>
      <c r="C353" s="16">
        <f t="shared" si="8"/>
        <v>0</v>
      </c>
      <c r="E353" s="4">
        <f>COUNTIF(Inskrivning!$L1053:$P1053,15)+COUNTIF(Inskrivning!$R1053:$V1053,15)</f>
        <v>0</v>
      </c>
      <c r="F353" s="4">
        <f>COUNTIF(Inskrivning!$L1053:$P1053,19)+COUNTIF(Inskrivning!$R1053:$V1053,19)</f>
        <v>0</v>
      </c>
      <c r="G353" s="4">
        <f>COUNTIF(Inskrivning!$L1053:$P1053,31)+COUNTIF(Inskrivning!$R1053:$V1053,31)</f>
        <v>0</v>
      </c>
      <c r="H353" s="4">
        <f>COUNTIF(Inskrivning!$L1053:$P1053,32)+COUNTIF(Inskrivning!$R1053:$V1053,32)</f>
        <v>0</v>
      </c>
      <c r="I353" s="4">
        <f>COUNTIF(Inskrivning!$L1053:$P1053,35)+COUNTIF(Inskrivning!$R1053:$V1053,35)</f>
        <v>0</v>
      </c>
      <c r="J353" s="4">
        <f>COUNTIF(Inskrivning!$L1053:$P1053,36)+COUNTIF(Inskrivning!$R1053:$V1053,36)</f>
        <v>0</v>
      </c>
      <c r="K353" s="4">
        <f>COUNTIF(Inskrivning!$L1053:$P1053,44)+COUNTIF(Inskrivning!$R1053:$V1053,44)</f>
        <v>0</v>
      </c>
      <c r="L353" s="4">
        <f>COUNTIF(Inskrivning!$L1053:$P1053,48)+COUNTIF(Inskrivning!$R1053:$V1053,48)</f>
        <v>0</v>
      </c>
      <c r="M353" s="4">
        <f>COUNTIF(Inskrivning!$L1053:$P1053,49)+COUNTIF(Inskrivning!$R1053:$V1053,49)</f>
        <v>0</v>
      </c>
      <c r="N353" s="4">
        <f>COUNTIF(Inskrivning!$L1053:$P1053,53)+COUNTIF(Inskrivning!$R1053:$V1053,53)</f>
        <v>0</v>
      </c>
      <c r="O353" s="4">
        <f>COUNTIF(Inskrivning!$L1053:$P1053,57)+COUNTIF(Inskrivning!$R1053:$V1053,57)</f>
        <v>0</v>
      </c>
      <c r="P353" s="4">
        <f>COUNTIF(Inskrivning!$L1053:$P1053,61)+COUNTIF(Inskrivning!$R1053:$V1053,61)</f>
        <v>0</v>
      </c>
      <c r="Q353" s="4">
        <f>COUNTIF(Inskrivning!$L1053:$P1053,66)+COUNTIF(Inskrivning!$R1053:$V1053,66)</f>
        <v>0</v>
      </c>
      <c r="R353" s="4">
        <f>COUNTIF(Inskrivning!$L1053:$P1053,70)+COUNTIF(Inskrivning!$R1053:$V1053,70)</f>
        <v>0</v>
      </c>
      <c r="S353" s="4">
        <f>COUNTIF(Inskrivning!$L1053:$P1053,74)+COUNTIF(Inskrivning!$R1053:$V1053,74)</f>
        <v>0</v>
      </c>
      <c r="T353" s="4">
        <f>COUNTIF(Inskrivning!$L1053:$P1053,83)+COUNTIF(Inskrivning!$R1053:$V1053,83)</f>
        <v>0</v>
      </c>
      <c r="U353" s="4">
        <f>COUNTIF(Inskrivning!$L1053:$P1053,87)+COUNTIF(Inskrivning!$R1053:$V1053,87)</f>
        <v>0</v>
      </c>
      <c r="V353" s="4">
        <f>COUNTIF(Inskrivning!$L1053:$P1053,100)+COUNTIF(Inskrivning!$R1053:$V1053,100)</f>
        <v>0</v>
      </c>
      <c r="W353" s="4">
        <f>SUM(Inskrivning!Y1053)</f>
        <v>0</v>
      </c>
    </row>
    <row r="354" spans="1:23" ht="15" x14ac:dyDescent="0.25">
      <c r="A354" s="53" t="str">
        <f>Inskrivning!J1054</f>
        <v/>
      </c>
      <c r="B354" s="35" t="str">
        <f>Inskrivning!K1054</f>
        <v/>
      </c>
      <c r="C354" s="16">
        <f t="shared" si="8"/>
        <v>0</v>
      </c>
      <c r="E354" s="4">
        <f>COUNTIF(Inskrivning!$L1054:$P1054,15)+COUNTIF(Inskrivning!$R1054:$V1054,15)</f>
        <v>0</v>
      </c>
      <c r="F354" s="4">
        <f>COUNTIF(Inskrivning!$L1054:$P1054,19)+COUNTIF(Inskrivning!$R1054:$V1054,19)</f>
        <v>0</v>
      </c>
      <c r="G354" s="4">
        <f>COUNTIF(Inskrivning!$L1054:$P1054,31)+COUNTIF(Inskrivning!$R1054:$V1054,31)</f>
        <v>0</v>
      </c>
      <c r="H354" s="4">
        <f>COUNTIF(Inskrivning!$L1054:$P1054,32)+COUNTIF(Inskrivning!$R1054:$V1054,32)</f>
        <v>0</v>
      </c>
      <c r="I354" s="4">
        <f>COUNTIF(Inskrivning!$L1054:$P1054,35)+COUNTIF(Inskrivning!$R1054:$V1054,35)</f>
        <v>0</v>
      </c>
      <c r="J354" s="4">
        <f>COUNTIF(Inskrivning!$L1054:$P1054,36)+COUNTIF(Inskrivning!$R1054:$V1054,36)</f>
        <v>0</v>
      </c>
      <c r="K354" s="4">
        <f>COUNTIF(Inskrivning!$L1054:$P1054,44)+COUNTIF(Inskrivning!$R1054:$V1054,44)</f>
        <v>0</v>
      </c>
      <c r="L354" s="4">
        <f>COUNTIF(Inskrivning!$L1054:$P1054,48)+COUNTIF(Inskrivning!$R1054:$V1054,48)</f>
        <v>0</v>
      </c>
      <c r="M354" s="4">
        <f>COUNTIF(Inskrivning!$L1054:$P1054,49)+COUNTIF(Inskrivning!$R1054:$V1054,49)</f>
        <v>0</v>
      </c>
      <c r="N354" s="4">
        <f>COUNTIF(Inskrivning!$L1054:$P1054,53)+COUNTIF(Inskrivning!$R1054:$V1054,53)</f>
        <v>0</v>
      </c>
      <c r="O354" s="4">
        <f>COUNTIF(Inskrivning!$L1054:$P1054,57)+COUNTIF(Inskrivning!$R1054:$V1054,57)</f>
        <v>0</v>
      </c>
      <c r="P354" s="4">
        <f>COUNTIF(Inskrivning!$L1054:$P1054,61)+COUNTIF(Inskrivning!$R1054:$V1054,61)</f>
        <v>0</v>
      </c>
      <c r="Q354" s="4">
        <f>COUNTIF(Inskrivning!$L1054:$P1054,66)+COUNTIF(Inskrivning!$R1054:$V1054,66)</f>
        <v>0</v>
      </c>
      <c r="R354" s="4">
        <f>COUNTIF(Inskrivning!$L1054:$P1054,70)+COUNTIF(Inskrivning!$R1054:$V1054,70)</f>
        <v>0</v>
      </c>
      <c r="S354" s="4">
        <f>COUNTIF(Inskrivning!$L1054:$P1054,74)+COUNTIF(Inskrivning!$R1054:$V1054,74)</f>
        <v>0</v>
      </c>
      <c r="T354" s="4">
        <f>COUNTIF(Inskrivning!$L1054:$P1054,83)+COUNTIF(Inskrivning!$R1054:$V1054,83)</f>
        <v>0</v>
      </c>
      <c r="U354" s="4">
        <f>COUNTIF(Inskrivning!$L1054:$P1054,87)+COUNTIF(Inskrivning!$R1054:$V1054,87)</f>
        <v>0</v>
      </c>
      <c r="V354" s="4">
        <f>COUNTIF(Inskrivning!$L1054:$P1054,100)+COUNTIF(Inskrivning!$R1054:$V1054,100)</f>
        <v>0</v>
      </c>
      <c r="W354" s="4">
        <f>SUM(Inskrivning!Y1054)</f>
        <v>0</v>
      </c>
    </row>
    <row r="355" spans="1:23" ht="15" x14ac:dyDescent="0.25">
      <c r="A355" s="53" t="str">
        <f>Inskrivning!J1055</f>
        <v/>
      </c>
      <c r="B355" s="35" t="str">
        <f>Inskrivning!K1055</f>
        <v/>
      </c>
      <c r="C355" s="16">
        <f t="shared" si="8"/>
        <v>0</v>
      </c>
      <c r="E355" s="4">
        <f>COUNTIF(Inskrivning!$L1055:$P1055,15)+COUNTIF(Inskrivning!$R1055:$V1055,15)</f>
        <v>0</v>
      </c>
      <c r="F355" s="4">
        <f>COUNTIF(Inskrivning!$L1055:$P1055,19)+COUNTIF(Inskrivning!$R1055:$V1055,19)</f>
        <v>0</v>
      </c>
      <c r="G355" s="4">
        <f>COUNTIF(Inskrivning!$L1055:$P1055,31)+COUNTIF(Inskrivning!$R1055:$V1055,31)</f>
        <v>0</v>
      </c>
      <c r="H355" s="4">
        <f>COUNTIF(Inskrivning!$L1055:$P1055,32)+COUNTIF(Inskrivning!$R1055:$V1055,32)</f>
        <v>0</v>
      </c>
      <c r="I355" s="4">
        <f>COUNTIF(Inskrivning!$L1055:$P1055,35)+COUNTIF(Inskrivning!$R1055:$V1055,35)</f>
        <v>0</v>
      </c>
      <c r="J355" s="4">
        <f>COUNTIF(Inskrivning!$L1055:$P1055,36)+COUNTIF(Inskrivning!$R1055:$V1055,36)</f>
        <v>0</v>
      </c>
      <c r="K355" s="4">
        <f>COUNTIF(Inskrivning!$L1055:$P1055,44)+COUNTIF(Inskrivning!$R1055:$V1055,44)</f>
        <v>0</v>
      </c>
      <c r="L355" s="4">
        <f>COUNTIF(Inskrivning!$L1055:$P1055,48)+COUNTIF(Inskrivning!$R1055:$V1055,48)</f>
        <v>0</v>
      </c>
      <c r="M355" s="4">
        <f>COUNTIF(Inskrivning!$L1055:$P1055,49)+COUNTIF(Inskrivning!$R1055:$V1055,49)</f>
        <v>0</v>
      </c>
      <c r="N355" s="4">
        <f>COUNTIF(Inskrivning!$L1055:$P1055,53)+COUNTIF(Inskrivning!$R1055:$V1055,53)</f>
        <v>0</v>
      </c>
      <c r="O355" s="4">
        <f>COUNTIF(Inskrivning!$L1055:$P1055,57)+COUNTIF(Inskrivning!$R1055:$V1055,57)</f>
        <v>0</v>
      </c>
      <c r="P355" s="4">
        <f>COUNTIF(Inskrivning!$L1055:$P1055,61)+COUNTIF(Inskrivning!$R1055:$V1055,61)</f>
        <v>0</v>
      </c>
      <c r="Q355" s="4">
        <f>COUNTIF(Inskrivning!$L1055:$P1055,66)+COUNTIF(Inskrivning!$R1055:$V1055,66)</f>
        <v>0</v>
      </c>
      <c r="R355" s="4">
        <f>COUNTIF(Inskrivning!$L1055:$P1055,70)+COUNTIF(Inskrivning!$R1055:$V1055,70)</f>
        <v>0</v>
      </c>
      <c r="S355" s="4">
        <f>COUNTIF(Inskrivning!$L1055:$P1055,74)+COUNTIF(Inskrivning!$R1055:$V1055,74)</f>
        <v>0</v>
      </c>
      <c r="T355" s="4">
        <f>COUNTIF(Inskrivning!$L1055:$P1055,83)+COUNTIF(Inskrivning!$R1055:$V1055,83)</f>
        <v>0</v>
      </c>
      <c r="U355" s="4">
        <f>COUNTIF(Inskrivning!$L1055:$P1055,87)+COUNTIF(Inskrivning!$R1055:$V1055,87)</f>
        <v>0</v>
      </c>
      <c r="V355" s="4">
        <f>COUNTIF(Inskrivning!$L1055:$P1055,100)+COUNTIF(Inskrivning!$R1055:$V1055,100)</f>
        <v>0</v>
      </c>
      <c r="W355" s="4">
        <f>SUM(Inskrivning!Y1055)</f>
        <v>0</v>
      </c>
    </row>
    <row r="356" spans="1:23" ht="15" x14ac:dyDescent="0.25">
      <c r="A356" s="53" t="str">
        <f>Inskrivning!J1056</f>
        <v/>
      </c>
      <c r="B356" s="35" t="str">
        <f>Inskrivning!K1056</f>
        <v/>
      </c>
      <c r="C356" s="16">
        <f t="shared" si="8"/>
        <v>0</v>
      </c>
      <c r="E356" s="4">
        <f>COUNTIF(Inskrivning!$L1056:$P1056,15)+COUNTIF(Inskrivning!$R1056:$V1056,15)</f>
        <v>0</v>
      </c>
      <c r="F356" s="4">
        <f>COUNTIF(Inskrivning!$L1056:$P1056,19)+COUNTIF(Inskrivning!$R1056:$V1056,19)</f>
        <v>0</v>
      </c>
      <c r="G356" s="4">
        <f>COUNTIF(Inskrivning!$L1056:$P1056,31)+COUNTIF(Inskrivning!$R1056:$V1056,31)</f>
        <v>0</v>
      </c>
      <c r="H356" s="4">
        <f>COUNTIF(Inskrivning!$L1056:$P1056,32)+COUNTIF(Inskrivning!$R1056:$V1056,32)</f>
        <v>0</v>
      </c>
      <c r="I356" s="4">
        <f>COUNTIF(Inskrivning!$L1056:$P1056,35)+COUNTIF(Inskrivning!$R1056:$V1056,35)</f>
        <v>0</v>
      </c>
      <c r="J356" s="4">
        <f>COUNTIF(Inskrivning!$L1056:$P1056,36)+COUNTIF(Inskrivning!$R1056:$V1056,36)</f>
        <v>0</v>
      </c>
      <c r="K356" s="4">
        <f>COUNTIF(Inskrivning!$L1056:$P1056,44)+COUNTIF(Inskrivning!$R1056:$V1056,44)</f>
        <v>0</v>
      </c>
      <c r="L356" s="4">
        <f>COUNTIF(Inskrivning!$L1056:$P1056,48)+COUNTIF(Inskrivning!$R1056:$V1056,48)</f>
        <v>0</v>
      </c>
      <c r="M356" s="4">
        <f>COUNTIF(Inskrivning!$L1056:$P1056,49)+COUNTIF(Inskrivning!$R1056:$V1056,49)</f>
        <v>0</v>
      </c>
      <c r="N356" s="4">
        <f>COUNTIF(Inskrivning!$L1056:$P1056,53)+COUNTIF(Inskrivning!$R1056:$V1056,53)</f>
        <v>0</v>
      </c>
      <c r="O356" s="4">
        <f>COUNTIF(Inskrivning!$L1056:$P1056,57)+COUNTIF(Inskrivning!$R1056:$V1056,57)</f>
        <v>0</v>
      </c>
      <c r="P356" s="4">
        <f>COUNTIF(Inskrivning!$L1056:$P1056,61)+COUNTIF(Inskrivning!$R1056:$V1056,61)</f>
        <v>0</v>
      </c>
      <c r="Q356" s="4">
        <f>COUNTIF(Inskrivning!$L1056:$P1056,66)+COUNTIF(Inskrivning!$R1056:$V1056,66)</f>
        <v>0</v>
      </c>
      <c r="R356" s="4">
        <f>COUNTIF(Inskrivning!$L1056:$P1056,70)+COUNTIF(Inskrivning!$R1056:$V1056,70)</f>
        <v>0</v>
      </c>
      <c r="S356" s="4">
        <f>COUNTIF(Inskrivning!$L1056:$P1056,74)+COUNTIF(Inskrivning!$R1056:$V1056,74)</f>
        <v>0</v>
      </c>
      <c r="T356" s="4">
        <f>COUNTIF(Inskrivning!$L1056:$P1056,83)+COUNTIF(Inskrivning!$R1056:$V1056,83)</f>
        <v>0</v>
      </c>
      <c r="U356" s="4">
        <f>COUNTIF(Inskrivning!$L1056:$P1056,87)+COUNTIF(Inskrivning!$R1056:$V1056,87)</f>
        <v>0</v>
      </c>
      <c r="V356" s="4">
        <f>COUNTIF(Inskrivning!$L1056:$P1056,100)+COUNTIF(Inskrivning!$R1056:$V1056,100)</f>
        <v>0</v>
      </c>
      <c r="W356" s="4">
        <f>SUM(Inskrivning!Y1056)</f>
        <v>0</v>
      </c>
    </row>
    <row r="357" spans="1:23" ht="15" x14ac:dyDescent="0.25">
      <c r="A357" s="53" t="str">
        <f>Inskrivning!J1057</f>
        <v/>
      </c>
      <c r="B357" s="35" t="str">
        <f>Inskrivning!K1057</f>
        <v/>
      </c>
      <c r="C357" s="16">
        <f t="shared" si="8"/>
        <v>0</v>
      </c>
      <c r="E357" s="4">
        <f>COUNTIF(Inskrivning!$L1057:$P1057,15)+COUNTIF(Inskrivning!$R1057:$V1057,15)</f>
        <v>0</v>
      </c>
      <c r="F357" s="4">
        <f>COUNTIF(Inskrivning!$L1057:$P1057,19)+COUNTIF(Inskrivning!$R1057:$V1057,19)</f>
        <v>0</v>
      </c>
      <c r="G357" s="4">
        <f>COUNTIF(Inskrivning!$L1057:$P1057,31)+COUNTIF(Inskrivning!$R1057:$V1057,31)</f>
        <v>0</v>
      </c>
      <c r="H357" s="4">
        <f>COUNTIF(Inskrivning!$L1057:$P1057,32)+COUNTIF(Inskrivning!$R1057:$V1057,32)</f>
        <v>0</v>
      </c>
      <c r="I357" s="4">
        <f>COUNTIF(Inskrivning!$L1057:$P1057,35)+COUNTIF(Inskrivning!$R1057:$V1057,35)</f>
        <v>0</v>
      </c>
      <c r="J357" s="4">
        <f>COUNTIF(Inskrivning!$L1057:$P1057,36)+COUNTIF(Inskrivning!$R1057:$V1057,36)</f>
        <v>0</v>
      </c>
      <c r="K357" s="4">
        <f>COUNTIF(Inskrivning!$L1057:$P1057,44)+COUNTIF(Inskrivning!$R1057:$V1057,44)</f>
        <v>0</v>
      </c>
      <c r="L357" s="4">
        <f>COUNTIF(Inskrivning!$L1057:$P1057,48)+COUNTIF(Inskrivning!$R1057:$V1057,48)</f>
        <v>0</v>
      </c>
      <c r="M357" s="4">
        <f>COUNTIF(Inskrivning!$L1057:$P1057,49)+COUNTIF(Inskrivning!$R1057:$V1057,49)</f>
        <v>0</v>
      </c>
      <c r="N357" s="4">
        <f>COUNTIF(Inskrivning!$L1057:$P1057,53)+COUNTIF(Inskrivning!$R1057:$V1057,53)</f>
        <v>0</v>
      </c>
      <c r="O357" s="4">
        <f>COUNTIF(Inskrivning!$L1057:$P1057,57)+COUNTIF(Inskrivning!$R1057:$V1057,57)</f>
        <v>0</v>
      </c>
      <c r="P357" s="4">
        <f>COUNTIF(Inskrivning!$L1057:$P1057,61)+COUNTIF(Inskrivning!$R1057:$V1057,61)</f>
        <v>0</v>
      </c>
      <c r="Q357" s="4">
        <f>COUNTIF(Inskrivning!$L1057:$P1057,66)+COUNTIF(Inskrivning!$R1057:$V1057,66)</f>
        <v>0</v>
      </c>
      <c r="R357" s="4">
        <f>COUNTIF(Inskrivning!$L1057:$P1057,70)+COUNTIF(Inskrivning!$R1057:$V1057,70)</f>
        <v>0</v>
      </c>
      <c r="S357" s="4">
        <f>COUNTIF(Inskrivning!$L1057:$P1057,74)+COUNTIF(Inskrivning!$R1057:$V1057,74)</f>
        <v>0</v>
      </c>
      <c r="T357" s="4">
        <f>COUNTIF(Inskrivning!$L1057:$P1057,83)+COUNTIF(Inskrivning!$R1057:$V1057,83)</f>
        <v>0</v>
      </c>
      <c r="U357" s="4">
        <f>COUNTIF(Inskrivning!$L1057:$P1057,87)+COUNTIF(Inskrivning!$R1057:$V1057,87)</f>
        <v>0</v>
      </c>
      <c r="V357" s="4">
        <f>COUNTIF(Inskrivning!$L1057:$P1057,100)+COUNTIF(Inskrivning!$R1057:$V1057,100)</f>
        <v>0</v>
      </c>
      <c r="W357" s="4">
        <f>SUM(Inskrivning!Y1057)</f>
        <v>0</v>
      </c>
    </row>
    <row r="358" spans="1:23" ht="15" x14ac:dyDescent="0.25">
      <c r="A358" s="53" t="str">
        <f>Inskrivning!J1058</f>
        <v/>
      </c>
      <c r="B358" s="35" t="str">
        <f>Inskrivning!K1058</f>
        <v/>
      </c>
      <c r="C358" s="16">
        <f t="shared" si="8"/>
        <v>0</v>
      </c>
      <c r="E358" s="4">
        <f>COUNTIF(Inskrivning!$L1058:$P1058,15)+COUNTIF(Inskrivning!$R1058:$V1058,15)</f>
        <v>0</v>
      </c>
      <c r="F358" s="4">
        <f>COUNTIF(Inskrivning!$L1058:$P1058,19)+COUNTIF(Inskrivning!$R1058:$V1058,19)</f>
        <v>0</v>
      </c>
      <c r="G358" s="4">
        <f>COUNTIF(Inskrivning!$L1058:$P1058,31)+COUNTIF(Inskrivning!$R1058:$V1058,31)</f>
        <v>0</v>
      </c>
      <c r="H358" s="4">
        <f>COUNTIF(Inskrivning!$L1058:$P1058,32)+COUNTIF(Inskrivning!$R1058:$V1058,32)</f>
        <v>0</v>
      </c>
      <c r="I358" s="4">
        <f>COUNTIF(Inskrivning!$L1058:$P1058,35)+COUNTIF(Inskrivning!$R1058:$V1058,35)</f>
        <v>0</v>
      </c>
      <c r="J358" s="4">
        <f>COUNTIF(Inskrivning!$L1058:$P1058,36)+COUNTIF(Inskrivning!$R1058:$V1058,36)</f>
        <v>0</v>
      </c>
      <c r="K358" s="4">
        <f>COUNTIF(Inskrivning!$L1058:$P1058,44)+COUNTIF(Inskrivning!$R1058:$V1058,44)</f>
        <v>0</v>
      </c>
      <c r="L358" s="4">
        <f>COUNTIF(Inskrivning!$L1058:$P1058,48)+COUNTIF(Inskrivning!$R1058:$V1058,48)</f>
        <v>0</v>
      </c>
      <c r="M358" s="4">
        <f>COUNTIF(Inskrivning!$L1058:$P1058,49)+COUNTIF(Inskrivning!$R1058:$V1058,49)</f>
        <v>0</v>
      </c>
      <c r="N358" s="4">
        <f>COUNTIF(Inskrivning!$L1058:$P1058,53)+COUNTIF(Inskrivning!$R1058:$V1058,53)</f>
        <v>0</v>
      </c>
      <c r="O358" s="4">
        <f>COUNTIF(Inskrivning!$L1058:$P1058,57)+COUNTIF(Inskrivning!$R1058:$V1058,57)</f>
        <v>0</v>
      </c>
      <c r="P358" s="4">
        <f>COUNTIF(Inskrivning!$L1058:$P1058,61)+COUNTIF(Inskrivning!$R1058:$V1058,61)</f>
        <v>0</v>
      </c>
      <c r="Q358" s="4">
        <f>COUNTIF(Inskrivning!$L1058:$P1058,66)+COUNTIF(Inskrivning!$R1058:$V1058,66)</f>
        <v>0</v>
      </c>
      <c r="R358" s="4">
        <f>COUNTIF(Inskrivning!$L1058:$P1058,70)+COUNTIF(Inskrivning!$R1058:$V1058,70)</f>
        <v>0</v>
      </c>
      <c r="S358" s="4">
        <f>COUNTIF(Inskrivning!$L1058:$P1058,74)+COUNTIF(Inskrivning!$R1058:$V1058,74)</f>
        <v>0</v>
      </c>
      <c r="T358" s="4">
        <f>COUNTIF(Inskrivning!$L1058:$P1058,83)+COUNTIF(Inskrivning!$R1058:$V1058,83)</f>
        <v>0</v>
      </c>
      <c r="U358" s="4">
        <f>COUNTIF(Inskrivning!$L1058:$P1058,87)+COUNTIF(Inskrivning!$R1058:$V1058,87)</f>
        <v>0</v>
      </c>
      <c r="V358" s="4">
        <f>COUNTIF(Inskrivning!$L1058:$P1058,100)+COUNTIF(Inskrivning!$R1058:$V1058,100)</f>
        <v>0</v>
      </c>
      <c r="W358" s="4">
        <f>SUM(Inskrivning!Y1058)</f>
        <v>0</v>
      </c>
    </row>
    <row r="359" spans="1:23" ht="15" x14ac:dyDescent="0.25">
      <c r="A359" s="53" t="str">
        <f>Inskrivning!J1059</f>
        <v/>
      </c>
      <c r="B359" s="35" t="str">
        <f>Inskrivning!K1059</f>
        <v/>
      </c>
      <c r="C359" s="16">
        <f t="shared" si="8"/>
        <v>0</v>
      </c>
      <c r="E359" s="4">
        <f>COUNTIF(Inskrivning!$L1059:$P1059,15)+COUNTIF(Inskrivning!$R1059:$V1059,15)</f>
        <v>0</v>
      </c>
      <c r="F359" s="4">
        <f>COUNTIF(Inskrivning!$L1059:$P1059,19)+COUNTIF(Inskrivning!$R1059:$V1059,19)</f>
        <v>0</v>
      </c>
      <c r="G359" s="4">
        <f>COUNTIF(Inskrivning!$L1059:$P1059,31)+COUNTIF(Inskrivning!$R1059:$V1059,31)</f>
        <v>0</v>
      </c>
      <c r="H359" s="4">
        <f>COUNTIF(Inskrivning!$L1059:$P1059,32)+COUNTIF(Inskrivning!$R1059:$V1059,32)</f>
        <v>0</v>
      </c>
      <c r="I359" s="4">
        <f>COUNTIF(Inskrivning!$L1059:$P1059,35)+COUNTIF(Inskrivning!$R1059:$V1059,35)</f>
        <v>0</v>
      </c>
      <c r="J359" s="4">
        <f>COUNTIF(Inskrivning!$L1059:$P1059,36)+COUNTIF(Inskrivning!$R1059:$V1059,36)</f>
        <v>0</v>
      </c>
      <c r="K359" s="4">
        <f>COUNTIF(Inskrivning!$L1059:$P1059,44)+COUNTIF(Inskrivning!$R1059:$V1059,44)</f>
        <v>0</v>
      </c>
      <c r="L359" s="4">
        <f>COUNTIF(Inskrivning!$L1059:$P1059,48)+COUNTIF(Inskrivning!$R1059:$V1059,48)</f>
        <v>0</v>
      </c>
      <c r="M359" s="4">
        <f>COUNTIF(Inskrivning!$L1059:$P1059,49)+COUNTIF(Inskrivning!$R1059:$V1059,49)</f>
        <v>0</v>
      </c>
      <c r="N359" s="4">
        <f>COUNTIF(Inskrivning!$L1059:$P1059,53)+COUNTIF(Inskrivning!$R1059:$V1059,53)</f>
        <v>0</v>
      </c>
      <c r="O359" s="4">
        <f>COUNTIF(Inskrivning!$L1059:$P1059,57)+COUNTIF(Inskrivning!$R1059:$V1059,57)</f>
        <v>0</v>
      </c>
      <c r="P359" s="4">
        <f>COUNTIF(Inskrivning!$L1059:$P1059,61)+COUNTIF(Inskrivning!$R1059:$V1059,61)</f>
        <v>0</v>
      </c>
      <c r="Q359" s="4">
        <f>COUNTIF(Inskrivning!$L1059:$P1059,66)+COUNTIF(Inskrivning!$R1059:$V1059,66)</f>
        <v>0</v>
      </c>
      <c r="R359" s="4">
        <f>COUNTIF(Inskrivning!$L1059:$P1059,70)+COUNTIF(Inskrivning!$R1059:$V1059,70)</f>
        <v>0</v>
      </c>
      <c r="S359" s="4">
        <f>COUNTIF(Inskrivning!$L1059:$P1059,74)+COUNTIF(Inskrivning!$R1059:$V1059,74)</f>
        <v>0</v>
      </c>
      <c r="T359" s="4">
        <f>COUNTIF(Inskrivning!$L1059:$P1059,83)+COUNTIF(Inskrivning!$R1059:$V1059,83)</f>
        <v>0</v>
      </c>
      <c r="U359" s="4">
        <f>COUNTIF(Inskrivning!$L1059:$P1059,87)+COUNTIF(Inskrivning!$R1059:$V1059,87)</f>
        <v>0</v>
      </c>
      <c r="V359" s="4">
        <f>COUNTIF(Inskrivning!$L1059:$P1059,100)+COUNTIF(Inskrivning!$R1059:$V1059,100)</f>
        <v>0</v>
      </c>
      <c r="W359" s="4">
        <f>SUM(Inskrivning!Y1059)</f>
        <v>0</v>
      </c>
    </row>
    <row r="360" spans="1:23" ht="15" x14ac:dyDescent="0.25">
      <c r="A360" s="53" t="str">
        <f>Inskrivning!J1060</f>
        <v/>
      </c>
      <c r="B360" s="35" t="str">
        <f>Inskrivning!K1060</f>
        <v/>
      </c>
      <c r="C360" s="16">
        <f t="shared" si="8"/>
        <v>0</v>
      </c>
      <c r="E360" s="4">
        <f>COUNTIF(Inskrivning!$L1060:$P1060,15)+COUNTIF(Inskrivning!$R1060:$V1060,15)</f>
        <v>0</v>
      </c>
      <c r="F360" s="4">
        <f>COUNTIF(Inskrivning!$L1060:$P1060,19)+COUNTIF(Inskrivning!$R1060:$V1060,19)</f>
        <v>0</v>
      </c>
      <c r="G360" s="4">
        <f>COUNTIF(Inskrivning!$L1060:$P1060,31)+COUNTIF(Inskrivning!$R1060:$V1060,31)</f>
        <v>0</v>
      </c>
      <c r="H360" s="4">
        <f>COUNTIF(Inskrivning!$L1060:$P1060,32)+COUNTIF(Inskrivning!$R1060:$V1060,32)</f>
        <v>0</v>
      </c>
      <c r="I360" s="4">
        <f>COUNTIF(Inskrivning!$L1060:$P1060,35)+COUNTIF(Inskrivning!$R1060:$V1060,35)</f>
        <v>0</v>
      </c>
      <c r="J360" s="4">
        <f>COUNTIF(Inskrivning!$L1060:$P1060,36)+COUNTIF(Inskrivning!$R1060:$V1060,36)</f>
        <v>0</v>
      </c>
      <c r="K360" s="4">
        <f>COUNTIF(Inskrivning!$L1060:$P1060,44)+COUNTIF(Inskrivning!$R1060:$V1060,44)</f>
        <v>0</v>
      </c>
      <c r="L360" s="4">
        <f>COUNTIF(Inskrivning!$L1060:$P1060,48)+COUNTIF(Inskrivning!$R1060:$V1060,48)</f>
        <v>0</v>
      </c>
      <c r="M360" s="4">
        <f>COUNTIF(Inskrivning!$L1060:$P1060,49)+COUNTIF(Inskrivning!$R1060:$V1060,49)</f>
        <v>0</v>
      </c>
      <c r="N360" s="4">
        <f>COUNTIF(Inskrivning!$L1060:$P1060,53)+COUNTIF(Inskrivning!$R1060:$V1060,53)</f>
        <v>0</v>
      </c>
      <c r="O360" s="4">
        <f>COUNTIF(Inskrivning!$L1060:$P1060,57)+COUNTIF(Inskrivning!$R1060:$V1060,57)</f>
        <v>0</v>
      </c>
      <c r="P360" s="4">
        <f>COUNTIF(Inskrivning!$L1060:$P1060,61)+COUNTIF(Inskrivning!$R1060:$V1060,61)</f>
        <v>0</v>
      </c>
      <c r="Q360" s="4">
        <f>COUNTIF(Inskrivning!$L1060:$P1060,66)+COUNTIF(Inskrivning!$R1060:$V1060,66)</f>
        <v>0</v>
      </c>
      <c r="R360" s="4">
        <f>COUNTIF(Inskrivning!$L1060:$P1060,70)+COUNTIF(Inskrivning!$R1060:$V1060,70)</f>
        <v>0</v>
      </c>
      <c r="S360" s="4">
        <f>COUNTIF(Inskrivning!$L1060:$P1060,74)+COUNTIF(Inskrivning!$R1060:$V1060,74)</f>
        <v>0</v>
      </c>
      <c r="T360" s="4">
        <f>COUNTIF(Inskrivning!$L1060:$P1060,83)+COUNTIF(Inskrivning!$R1060:$V1060,83)</f>
        <v>0</v>
      </c>
      <c r="U360" s="4">
        <f>COUNTIF(Inskrivning!$L1060:$P1060,87)+COUNTIF(Inskrivning!$R1060:$V1060,87)</f>
        <v>0</v>
      </c>
      <c r="V360" s="4">
        <f>COUNTIF(Inskrivning!$L1060:$P1060,100)+COUNTIF(Inskrivning!$R1060:$V1060,100)</f>
        <v>0</v>
      </c>
      <c r="W360" s="4">
        <f>SUM(Inskrivning!Y1060)</f>
        <v>0</v>
      </c>
    </row>
    <row r="361" spans="1:23" ht="15" x14ac:dyDescent="0.25">
      <c r="A361" s="53" t="str">
        <f>Inskrivning!J1061</f>
        <v/>
      </c>
      <c r="B361" s="35" t="str">
        <f>Inskrivning!K1061</f>
        <v/>
      </c>
      <c r="C361" s="16">
        <f t="shared" si="8"/>
        <v>0</v>
      </c>
      <c r="E361" s="4">
        <f>COUNTIF(Inskrivning!$L1061:$P1061,15)+COUNTIF(Inskrivning!$R1061:$V1061,15)</f>
        <v>0</v>
      </c>
      <c r="F361" s="4">
        <f>COUNTIF(Inskrivning!$L1061:$P1061,19)+COUNTIF(Inskrivning!$R1061:$V1061,19)</f>
        <v>0</v>
      </c>
      <c r="G361" s="4">
        <f>COUNTIF(Inskrivning!$L1061:$P1061,31)+COUNTIF(Inskrivning!$R1061:$V1061,31)</f>
        <v>0</v>
      </c>
      <c r="H361" s="4">
        <f>COUNTIF(Inskrivning!$L1061:$P1061,32)+COUNTIF(Inskrivning!$R1061:$V1061,32)</f>
        <v>0</v>
      </c>
      <c r="I361" s="4">
        <f>COUNTIF(Inskrivning!$L1061:$P1061,35)+COUNTIF(Inskrivning!$R1061:$V1061,35)</f>
        <v>0</v>
      </c>
      <c r="J361" s="4">
        <f>COUNTIF(Inskrivning!$L1061:$P1061,36)+COUNTIF(Inskrivning!$R1061:$V1061,36)</f>
        <v>0</v>
      </c>
      <c r="K361" s="4">
        <f>COUNTIF(Inskrivning!$L1061:$P1061,44)+COUNTIF(Inskrivning!$R1061:$V1061,44)</f>
        <v>0</v>
      </c>
      <c r="L361" s="4">
        <f>COUNTIF(Inskrivning!$L1061:$P1061,48)+COUNTIF(Inskrivning!$R1061:$V1061,48)</f>
        <v>0</v>
      </c>
      <c r="M361" s="4">
        <f>COUNTIF(Inskrivning!$L1061:$P1061,49)+COUNTIF(Inskrivning!$R1061:$V1061,49)</f>
        <v>0</v>
      </c>
      <c r="N361" s="4">
        <f>COUNTIF(Inskrivning!$L1061:$P1061,53)+COUNTIF(Inskrivning!$R1061:$V1061,53)</f>
        <v>0</v>
      </c>
      <c r="O361" s="4">
        <f>COUNTIF(Inskrivning!$L1061:$P1061,57)+COUNTIF(Inskrivning!$R1061:$V1061,57)</f>
        <v>0</v>
      </c>
      <c r="P361" s="4">
        <f>COUNTIF(Inskrivning!$L1061:$P1061,61)+COUNTIF(Inskrivning!$R1061:$V1061,61)</f>
        <v>0</v>
      </c>
      <c r="Q361" s="4">
        <f>COUNTIF(Inskrivning!$L1061:$P1061,66)+COUNTIF(Inskrivning!$R1061:$V1061,66)</f>
        <v>0</v>
      </c>
      <c r="R361" s="4">
        <f>COUNTIF(Inskrivning!$L1061:$P1061,70)+COUNTIF(Inskrivning!$R1061:$V1061,70)</f>
        <v>0</v>
      </c>
      <c r="S361" s="4">
        <f>COUNTIF(Inskrivning!$L1061:$P1061,74)+COUNTIF(Inskrivning!$R1061:$V1061,74)</f>
        <v>0</v>
      </c>
      <c r="T361" s="4">
        <f>COUNTIF(Inskrivning!$L1061:$P1061,83)+COUNTIF(Inskrivning!$R1061:$V1061,83)</f>
        <v>0</v>
      </c>
      <c r="U361" s="4">
        <f>COUNTIF(Inskrivning!$L1061:$P1061,87)+COUNTIF(Inskrivning!$R1061:$V1061,87)</f>
        <v>0</v>
      </c>
      <c r="V361" s="4">
        <f>COUNTIF(Inskrivning!$L1061:$P1061,100)+COUNTIF(Inskrivning!$R1061:$V1061,100)</f>
        <v>0</v>
      </c>
      <c r="W361" s="4">
        <f>SUM(Inskrivning!Y1061)</f>
        <v>0</v>
      </c>
    </row>
    <row r="362" spans="1:23" ht="15" x14ac:dyDescent="0.25">
      <c r="A362" s="53" t="str">
        <f>Inskrivning!J1062</f>
        <v/>
      </c>
      <c r="B362" s="35" t="str">
        <f>Inskrivning!K1062</f>
        <v/>
      </c>
      <c r="C362" s="16">
        <f t="shared" si="8"/>
        <v>0</v>
      </c>
      <c r="E362" s="4">
        <f>COUNTIF(Inskrivning!$L1062:$P1062,15)+COUNTIF(Inskrivning!$R1062:$V1062,15)</f>
        <v>0</v>
      </c>
      <c r="F362" s="4">
        <f>COUNTIF(Inskrivning!$L1062:$P1062,19)+COUNTIF(Inskrivning!$R1062:$V1062,19)</f>
        <v>0</v>
      </c>
      <c r="G362" s="4">
        <f>COUNTIF(Inskrivning!$L1062:$P1062,31)+COUNTIF(Inskrivning!$R1062:$V1062,31)</f>
        <v>0</v>
      </c>
      <c r="H362" s="4">
        <f>COUNTIF(Inskrivning!$L1062:$P1062,32)+COUNTIF(Inskrivning!$R1062:$V1062,32)</f>
        <v>0</v>
      </c>
      <c r="I362" s="4">
        <f>COUNTIF(Inskrivning!$L1062:$P1062,35)+COUNTIF(Inskrivning!$R1062:$V1062,35)</f>
        <v>0</v>
      </c>
      <c r="J362" s="4">
        <f>COUNTIF(Inskrivning!$L1062:$P1062,36)+COUNTIF(Inskrivning!$R1062:$V1062,36)</f>
        <v>0</v>
      </c>
      <c r="K362" s="4">
        <f>COUNTIF(Inskrivning!$L1062:$P1062,44)+COUNTIF(Inskrivning!$R1062:$V1062,44)</f>
        <v>0</v>
      </c>
      <c r="L362" s="4">
        <f>COUNTIF(Inskrivning!$L1062:$P1062,48)+COUNTIF(Inskrivning!$R1062:$V1062,48)</f>
        <v>0</v>
      </c>
      <c r="M362" s="4">
        <f>COUNTIF(Inskrivning!$L1062:$P1062,49)+COUNTIF(Inskrivning!$R1062:$V1062,49)</f>
        <v>0</v>
      </c>
      <c r="N362" s="4">
        <f>COUNTIF(Inskrivning!$L1062:$P1062,53)+COUNTIF(Inskrivning!$R1062:$V1062,53)</f>
        <v>0</v>
      </c>
      <c r="O362" s="4">
        <f>COUNTIF(Inskrivning!$L1062:$P1062,57)+COUNTIF(Inskrivning!$R1062:$V1062,57)</f>
        <v>0</v>
      </c>
      <c r="P362" s="4">
        <f>COUNTIF(Inskrivning!$L1062:$P1062,61)+COUNTIF(Inskrivning!$R1062:$V1062,61)</f>
        <v>0</v>
      </c>
      <c r="Q362" s="4">
        <f>COUNTIF(Inskrivning!$L1062:$P1062,66)+COUNTIF(Inskrivning!$R1062:$V1062,66)</f>
        <v>0</v>
      </c>
      <c r="R362" s="4">
        <f>COUNTIF(Inskrivning!$L1062:$P1062,70)+COUNTIF(Inskrivning!$R1062:$V1062,70)</f>
        <v>0</v>
      </c>
      <c r="S362" s="4">
        <f>COUNTIF(Inskrivning!$L1062:$P1062,74)+COUNTIF(Inskrivning!$R1062:$V1062,74)</f>
        <v>0</v>
      </c>
      <c r="T362" s="4">
        <f>COUNTIF(Inskrivning!$L1062:$P1062,83)+COUNTIF(Inskrivning!$R1062:$V1062,83)</f>
        <v>0</v>
      </c>
      <c r="U362" s="4">
        <f>COUNTIF(Inskrivning!$L1062:$P1062,87)+COUNTIF(Inskrivning!$R1062:$V1062,87)</f>
        <v>0</v>
      </c>
      <c r="V362" s="4">
        <f>COUNTIF(Inskrivning!$L1062:$P1062,100)+COUNTIF(Inskrivning!$R1062:$V1062,100)</f>
        <v>0</v>
      </c>
      <c r="W362" s="4">
        <f>SUM(Inskrivning!Y1062)</f>
        <v>0</v>
      </c>
    </row>
    <row r="363" spans="1:23" ht="15" x14ac:dyDescent="0.25">
      <c r="A363" s="53" t="str">
        <f>Inskrivning!J1064</f>
        <v/>
      </c>
      <c r="B363" s="35" t="str">
        <f>Inskrivning!K1064</f>
        <v/>
      </c>
      <c r="C363" s="16">
        <f t="shared" si="8"/>
        <v>0</v>
      </c>
      <c r="E363" s="4">
        <f>COUNTIF(Inskrivning!$L1064:$P1064,15)+COUNTIF(Inskrivning!$R1064:$V1064,15)</f>
        <v>0</v>
      </c>
      <c r="F363" s="4">
        <f>COUNTIF(Inskrivning!$L1064:$P1064,19)+COUNTIF(Inskrivning!$R1064:$V1064,19)</f>
        <v>0</v>
      </c>
      <c r="G363" s="4">
        <f>COUNTIF(Inskrivning!$L1064:$P1064,31)+COUNTIF(Inskrivning!$R1064:$V1064,31)</f>
        <v>0</v>
      </c>
      <c r="H363" s="4">
        <f>COUNTIF(Inskrivning!$L1064:$P1064,32)+COUNTIF(Inskrivning!$R1064:$V1064,32)</f>
        <v>0</v>
      </c>
      <c r="I363" s="4">
        <f>COUNTIF(Inskrivning!$L1064:$P1064,35)+COUNTIF(Inskrivning!$R1064:$V1064,35)</f>
        <v>0</v>
      </c>
      <c r="J363" s="4">
        <f>COUNTIF(Inskrivning!$L1064:$P1064,36)+COUNTIF(Inskrivning!$R1064:$V1064,36)</f>
        <v>0</v>
      </c>
      <c r="K363" s="4">
        <f>COUNTIF(Inskrivning!$L1064:$P1064,44)+COUNTIF(Inskrivning!$R1064:$V1064,44)</f>
        <v>0</v>
      </c>
      <c r="L363" s="4">
        <f>COUNTIF(Inskrivning!$L1064:$P1064,48)+COUNTIF(Inskrivning!$R1064:$V1064,48)</f>
        <v>0</v>
      </c>
      <c r="M363" s="4">
        <f>COUNTIF(Inskrivning!$L1064:$P1064,49)+COUNTIF(Inskrivning!$R1064:$V1064,49)</f>
        <v>0</v>
      </c>
      <c r="N363" s="4">
        <f>COUNTIF(Inskrivning!$L1064:$P1064,53)+COUNTIF(Inskrivning!$R1064:$V1064,53)</f>
        <v>0</v>
      </c>
      <c r="O363" s="4">
        <f>COUNTIF(Inskrivning!$L1064:$P1064,57)+COUNTIF(Inskrivning!$R1064:$V1064,57)</f>
        <v>0</v>
      </c>
      <c r="P363" s="4">
        <f>COUNTIF(Inskrivning!$L1064:$P1064,61)+COUNTIF(Inskrivning!$R1064:$V1064,61)</f>
        <v>0</v>
      </c>
      <c r="Q363" s="4">
        <f>COUNTIF(Inskrivning!$L1064:$P1064,66)+COUNTIF(Inskrivning!$R1064:$V1064,66)</f>
        <v>0</v>
      </c>
      <c r="R363" s="4">
        <f>COUNTIF(Inskrivning!$L1064:$P1064,70)+COUNTIF(Inskrivning!$R1064:$V1064,70)</f>
        <v>0</v>
      </c>
      <c r="S363" s="4">
        <f>COUNTIF(Inskrivning!$L1064:$P1064,74)+COUNTIF(Inskrivning!$R1064:$V1064,74)</f>
        <v>0</v>
      </c>
      <c r="T363" s="4">
        <f>COUNTIF(Inskrivning!$L1064:$P1064,83)+COUNTIF(Inskrivning!$R1064:$V1064,83)</f>
        <v>0</v>
      </c>
      <c r="U363" s="4">
        <f>COUNTIF(Inskrivning!$L1064:$P1064,87)+COUNTIF(Inskrivning!$R1064:$V1064,87)</f>
        <v>0</v>
      </c>
      <c r="V363" s="4">
        <f>COUNTIF(Inskrivning!$L1064:$P1064,100)+COUNTIF(Inskrivning!$R1064:$V1064,100)</f>
        <v>0</v>
      </c>
      <c r="W363" s="4">
        <f>SUM(Inskrivning!Y1064)</f>
        <v>0</v>
      </c>
    </row>
    <row r="364" spans="1:23" ht="15" x14ac:dyDescent="0.25">
      <c r="A364" s="53" t="str">
        <f>Inskrivning!J1065</f>
        <v/>
      </c>
      <c r="B364" s="35" t="str">
        <f>Inskrivning!K1065</f>
        <v/>
      </c>
      <c r="C364" s="16">
        <f t="shared" si="8"/>
        <v>0</v>
      </c>
      <c r="E364" s="4">
        <f>COUNTIF(Inskrivning!$L1065:$P1065,15)+COUNTIF(Inskrivning!$R1065:$V1065,15)</f>
        <v>0</v>
      </c>
      <c r="F364" s="4">
        <f>COUNTIF(Inskrivning!$L1065:$P1065,19)+COUNTIF(Inskrivning!$R1065:$V1065,19)</f>
        <v>0</v>
      </c>
      <c r="G364" s="4">
        <f>COUNTIF(Inskrivning!$L1065:$P1065,31)+COUNTIF(Inskrivning!$R1065:$V1065,31)</f>
        <v>0</v>
      </c>
      <c r="H364" s="4">
        <f>COUNTIF(Inskrivning!$L1065:$P1065,32)+COUNTIF(Inskrivning!$R1065:$V1065,32)</f>
        <v>0</v>
      </c>
      <c r="I364" s="4">
        <f>COUNTIF(Inskrivning!$L1065:$P1065,35)+COUNTIF(Inskrivning!$R1065:$V1065,35)</f>
        <v>0</v>
      </c>
      <c r="J364" s="4">
        <f>COUNTIF(Inskrivning!$L1065:$P1065,36)+COUNTIF(Inskrivning!$R1065:$V1065,36)</f>
        <v>0</v>
      </c>
      <c r="K364" s="4">
        <f>COUNTIF(Inskrivning!$L1065:$P1065,44)+COUNTIF(Inskrivning!$R1065:$V1065,44)</f>
        <v>0</v>
      </c>
      <c r="L364" s="4">
        <f>COUNTIF(Inskrivning!$L1065:$P1065,48)+COUNTIF(Inskrivning!$R1065:$V1065,48)</f>
        <v>0</v>
      </c>
      <c r="M364" s="4">
        <f>COUNTIF(Inskrivning!$L1065:$P1065,49)+COUNTIF(Inskrivning!$R1065:$V1065,49)</f>
        <v>0</v>
      </c>
      <c r="N364" s="4">
        <f>COUNTIF(Inskrivning!$L1065:$P1065,53)+COUNTIF(Inskrivning!$R1065:$V1065,53)</f>
        <v>0</v>
      </c>
      <c r="O364" s="4">
        <f>COUNTIF(Inskrivning!$L1065:$P1065,57)+COUNTIF(Inskrivning!$R1065:$V1065,57)</f>
        <v>0</v>
      </c>
      <c r="P364" s="4">
        <f>COUNTIF(Inskrivning!$L1065:$P1065,61)+COUNTIF(Inskrivning!$R1065:$V1065,61)</f>
        <v>0</v>
      </c>
      <c r="Q364" s="4">
        <f>COUNTIF(Inskrivning!$L1065:$P1065,66)+COUNTIF(Inskrivning!$R1065:$V1065,66)</f>
        <v>0</v>
      </c>
      <c r="R364" s="4">
        <f>COUNTIF(Inskrivning!$L1065:$P1065,70)+COUNTIF(Inskrivning!$R1065:$V1065,70)</f>
        <v>0</v>
      </c>
      <c r="S364" s="4">
        <f>COUNTIF(Inskrivning!$L1065:$P1065,74)+COUNTIF(Inskrivning!$R1065:$V1065,74)</f>
        <v>0</v>
      </c>
      <c r="T364" s="4">
        <f>COUNTIF(Inskrivning!$L1065:$P1065,83)+COUNTIF(Inskrivning!$R1065:$V1065,83)</f>
        <v>0</v>
      </c>
      <c r="U364" s="4">
        <f>COUNTIF(Inskrivning!$L1065:$P1065,87)+COUNTIF(Inskrivning!$R1065:$V1065,87)</f>
        <v>0</v>
      </c>
      <c r="V364" s="4">
        <f>COUNTIF(Inskrivning!$L1065:$P1065,100)+COUNTIF(Inskrivning!$R1065:$V1065,100)</f>
        <v>0</v>
      </c>
      <c r="W364" s="4">
        <f>SUM(Inskrivning!Y1065)</f>
        <v>0</v>
      </c>
    </row>
    <row r="365" spans="1:23" ht="15" x14ac:dyDescent="0.25">
      <c r="A365" s="53" t="str">
        <f>Inskrivning!J1066</f>
        <v/>
      </c>
      <c r="B365" s="35" t="str">
        <f>Inskrivning!K1066</f>
        <v/>
      </c>
      <c r="C365" s="16">
        <f t="shared" si="8"/>
        <v>0</v>
      </c>
      <c r="E365" s="4">
        <f>COUNTIF(Inskrivning!$L1066:$P1066,15)+COUNTIF(Inskrivning!$R1066:$V1066,15)</f>
        <v>0</v>
      </c>
      <c r="F365" s="4">
        <f>COUNTIF(Inskrivning!$L1066:$P1066,19)+COUNTIF(Inskrivning!$R1066:$V1066,19)</f>
        <v>0</v>
      </c>
      <c r="G365" s="4">
        <f>COUNTIF(Inskrivning!$L1066:$P1066,31)+COUNTIF(Inskrivning!$R1066:$V1066,31)</f>
        <v>0</v>
      </c>
      <c r="H365" s="4">
        <f>COUNTIF(Inskrivning!$L1066:$P1066,32)+COUNTIF(Inskrivning!$R1066:$V1066,32)</f>
        <v>0</v>
      </c>
      <c r="I365" s="4">
        <f>COUNTIF(Inskrivning!$L1066:$P1066,35)+COUNTIF(Inskrivning!$R1066:$V1066,35)</f>
        <v>0</v>
      </c>
      <c r="J365" s="4">
        <f>COUNTIF(Inskrivning!$L1066:$P1066,36)+COUNTIF(Inskrivning!$R1066:$V1066,36)</f>
        <v>0</v>
      </c>
      <c r="K365" s="4">
        <f>COUNTIF(Inskrivning!$L1066:$P1066,44)+COUNTIF(Inskrivning!$R1066:$V1066,44)</f>
        <v>0</v>
      </c>
      <c r="L365" s="4">
        <f>COUNTIF(Inskrivning!$L1066:$P1066,48)+COUNTIF(Inskrivning!$R1066:$V1066,48)</f>
        <v>0</v>
      </c>
      <c r="M365" s="4">
        <f>COUNTIF(Inskrivning!$L1066:$P1066,49)+COUNTIF(Inskrivning!$R1066:$V1066,49)</f>
        <v>0</v>
      </c>
      <c r="N365" s="4">
        <f>COUNTIF(Inskrivning!$L1066:$P1066,53)+COUNTIF(Inskrivning!$R1066:$V1066,53)</f>
        <v>0</v>
      </c>
      <c r="O365" s="4">
        <f>COUNTIF(Inskrivning!$L1066:$P1066,57)+COUNTIF(Inskrivning!$R1066:$V1066,57)</f>
        <v>0</v>
      </c>
      <c r="P365" s="4">
        <f>COUNTIF(Inskrivning!$L1066:$P1066,61)+COUNTIF(Inskrivning!$R1066:$V1066,61)</f>
        <v>0</v>
      </c>
      <c r="Q365" s="4">
        <f>COUNTIF(Inskrivning!$L1066:$P1066,66)+COUNTIF(Inskrivning!$R1066:$V1066,66)</f>
        <v>0</v>
      </c>
      <c r="R365" s="4">
        <f>COUNTIF(Inskrivning!$L1066:$P1066,70)+COUNTIF(Inskrivning!$R1066:$V1066,70)</f>
        <v>0</v>
      </c>
      <c r="S365" s="4">
        <f>COUNTIF(Inskrivning!$L1066:$P1066,74)+COUNTIF(Inskrivning!$R1066:$V1066,74)</f>
        <v>0</v>
      </c>
      <c r="T365" s="4">
        <f>COUNTIF(Inskrivning!$L1066:$P1066,83)+COUNTIF(Inskrivning!$R1066:$V1066,83)</f>
        <v>0</v>
      </c>
      <c r="U365" s="4">
        <f>COUNTIF(Inskrivning!$L1066:$P1066,87)+COUNTIF(Inskrivning!$R1066:$V1066,87)</f>
        <v>0</v>
      </c>
      <c r="V365" s="4">
        <f>COUNTIF(Inskrivning!$L1066:$P1066,100)+COUNTIF(Inskrivning!$R1066:$V1066,100)</f>
        <v>0</v>
      </c>
      <c r="W365" s="4">
        <f>SUM(Inskrivning!Y1066)</f>
        <v>0</v>
      </c>
    </row>
    <row r="366" spans="1:23" ht="15" x14ac:dyDescent="0.25">
      <c r="A366" s="53" t="str">
        <f>Inskrivning!J1067</f>
        <v/>
      </c>
      <c r="B366" s="35" t="str">
        <f>Inskrivning!K1067</f>
        <v/>
      </c>
      <c r="C366" s="16">
        <f t="shared" si="8"/>
        <v>0</v>
      </c>
      <c r="E366" s="4">
        <f>COUNTIF(Inskrivning!$L1067:$P1067,15)+COUNTIF(Inskrivning!$R1067:$V1067,15)</f>
        <v>0</v>
      </c>
      <c r="F366" s="4">
        <f>COUNTIF(Inskrivning!$L1067:$P1067,19)+COUNTIF(Inskrivning!$R1067:$V1067,19)</f>
        <v>0</v>
      </c>
      <c r="G366" s="4">
        <f>COUNTIF(Inskrivning!$L1067:$P1067,31)+COUNTIF(Inskrivning!$R1067:$V1067,31)</f>
        <v>0</v>
      </c>
      <c r="H366" s="4">
        <f>COUNTIF(Inskrivning!$L1067:$P1067,32)+COUNTIF(Inskrivning!$R1067:$V1067,32)</f>
        <v>0</v>
      </c>
      <c r="I366" s="4">
        <f>COUNTIF(Inskrivning!$L1067:$P1067,35)+COUNTIF(Inskrivning!$R1067:$V1067,35)</f>
        <v>0</v>
      </c>
      <c r="J366" s="4">
        <f>COUNTIF(Inskrivning!$L1067:$P1067,36)+COUNTIF(Inskrivning!$R1067:$V1067,36)</f>
        <v>0</v>
      </c>
      <c r="K366" s="4">
        <f>COUNTIF(Inskrivning!$L1067:$P1067,44)+COUNTIF(Inskrivning!$R1067:$V1067,44)</f>
        <v>0</v>
      </c>
      <c r="L366" s="4">
        <f>COUNTIF(Inskrivning!$L1067:$P1067,48)+COUNTIF(Inskrivning!$R1067:$V1067,48)</f>
        <v>0</v>
      </c>
      <c r="M366" s="4">
        <f>COUNTIF(Inskrivning!$L1067:$P1067,49)+COUNTIF(Inskrivning!$R1067:$V1067,49)</f>
        <v>0</v>
      </c>
      <c r="N366" s="4">
        <f>COUNTIF(Inskrivning!$L1067:$P1067,53)+COUNTIF(Inskrivning!$R1067:$V1067,53)</f>
        <v>0</v>
      </c>
      <c r="O366" s="4">
        <f>COUNTIF(Inskrivning!$L1067:$P1067,57)+COUNTIF(Inskrivning!$R1067:$V1067,57)</f>
        <v>0</v>
      </c>
      <c r="P366" s="4">
        <f>COUNTIF(Inskrivning!$L1067:$P1067,61)+COUNTIF(Inskrivning!$R1067:$V1067,61)</f>
        <v>0</v>
      </c>
      <c r="Q366" s="4">
        <f>COUNTIF(Inskrivning!$L1067:$P1067,66)+COUNTIF(Inskrivning!$R1067:$V1067,66)</f>
        <v>0</v>
      </c>
      <c r="R366" s="4">
        <f>COUNTIF(Inskrivning!$L1067:$P1067,70)+COUNTIF(Inskrivning!$R1067:$V1067,70)</f>
        <v>0</v>
      </c>
      <c r="S366" s="4">
        <f>COUNTIF(Inskrivning!$L1067:$P1067,74)+COUNTIF(Inskrivning!$R1067:$V1067,74)</f>
        <v>0</v>
      </c>
      <c r="T366" s="4">
        <f>COUNTIF(Inskrivning!$L1067:$P1067,83)+COUNTIF(Inskrivning!$R1067:$V1067,83)</f>
        <v>0</v>
      </c>
      <c r="U366" s="4">
        <f>COUNTIF(Inskrivning!$L1067:$P1067,87)+COUNTIF(Inskrivning!$R1067:$V1067,87)</f>
        <v>0</v>
      </c>
      <c r="V366" s="4">
        <f>COUNTIF(Inskrivning!$L1067:$P1067,100)+COUNTIF(Inskrivning!$R1067:$V1067,100)</f>
        <v>0</v>
      </c>
      <c r="W366" s="4">
        <f>SUM(Inskrivning!Y1067)</f>
        <v>0</v>
      </c>
    </row>
    <row r="367" spans="1:23" ht="15" x14ac:dyDescent="0.25">
      <c r="A367" s="53" t="str">
        <f>Inskrivning!J1068</f>
        <v/>
      </c>
      <c r="B367" s="35" t="str">
        <f>Inskrivning!K1068</f>
        <v/>
      </c>
      <c r="C367" s="16">
        <f t="shared" si="8"/>
        <v>0</v>
      </c>
      <c r="E367" s="4">
        <f>COUNTIF(Inskrivning!$L1068:$P1068,15)+COUNTIF(Inskrivning!$R1068:$V1068,15)</f>
        <v>0</v>
      </c>
      <c r="F367" s="4">
        <f>COUNTIF(Inskrivning!$L1068:$P1068,19)+COUNTIF(Inskrivning!$R1068:$V1068,19)</f>
        <v>0</v>
      </c>
      <c r="G367" s="4">
        <f>COUNTIF(Inskrivning!$L1068:$P1068,31)+COUNTIF(Inskrivning!$R1068:$V1068,31)</f>
        <v>0</v>
      </c>
      <c r="H367" s="4">
        <f>COUNTIF(Inskrivning!$L1068:$P1068,32)+COUNTIF(Inskrivning!$R1068:$V1068,32)</f>
        <v>0</v>
      </c>
      <c r="I367" s="4">
        <f>COUNTIF(Inskrivning!$L1068:$P1068,35)+COUNTIF(Inskrivning!$R1068:$V1068,35)</f>
        <v>0</v>
      </c>
      <c r="J367" s="4">
        <f>COUNTIF(Inskrivning!$L1068:$P1068,36)+COUNTIF(Inskrivning!$R1068:$V1068,36)</f>
        <v>0</v>
      </c>
      <c r="K367" s="4">
        <f>COUNTIF(Inskrivning!$L1068:$P1068,44)+COUNTIF(Inskrivning!$R1068:$V1068,44)</f>
        <v>0</v>
      </c>
      <c r="L367" s="4">
        <f>COUNTIF(Inskrivning!$L1068:$P1068,48)+COUNTIF(Inskrivning!$R1068:$V1068,48)</f>
        <v>0</v>
      </c>
      <c r="M367" s="4">
        <f>COUNTIF(Inskrivning!$L1068:$P1068,49)+COUNTIF(Inskrivning!$R1068:$V1068,49)</f>
        <v>0</v>
      </c>
      <c r="N367" s="4">
        <f>COUNTIF(Inskrivning!$L1068:$P1068,53)+COUNTIF(Inskrivning!$R1068:$V1068,53)</f>
        <v>0</v>
      </c>
      <c r="O367" s="4">
        <f>COUNTIF(Inskrivning!$L1068:$P1068,57)+COUNTIF(Inskrivning!$R1068:$V1068,57)</f>
        <v>0</v>
      </c>
      <c r="P367" s="4">
        <f>COUNTIF(Inskrivning!$L1068:$P1068,61)+COUNTIF(Inskrivning!$R1068:$V1068,61)</f>
        <v>0</v>
      </c>
      <c r="Q367" s="4">
        <f>COUNTIF(Inskrivning!$L1068:$P1068,66)+COUNTIF(Inskrivning!$R1068:$V1068,66)</f>
        <v>0</v>
      </c>
      <c r="R367" s="4">
        <f>COUNTIF(Inskrivning!$L1068:$P1068,70)+COUNTIF(Inskrivning!$R1068:$V1068,70)</f>
        <v>0</v>
      </c>
      <c r="S367" s="4">
        <f>COUNTIF(Inskrivning!$L1068:$P1068,74)+COUNTIF(Inskrivning!$R1068:$V1068,74)</f>
        <v>0</v>
      </c>
      <c r="T367" s="4">
        <f>COUNTIF(Inskrivning!$L1068:$P1068,83)+COUNTIF(Inskrivning!$R1068:$V1068,83)</f>
        <v>0</v>
      </c>
      <c r="U367" s="4">
        <f>COUNTIF(Inskrivning!$L1068:$P1068,87)+COUNTIF(Inskrivning!$R1068:$V1068,87)</f>
        <v>0</v>
      </c>
      <c r="V367" s="4">
        <f>COUNTIF(Inskrivning!$L1068:$P1068,100)+COUNTIF(Inskrivning!$R1068:$V1068,100)</f>
        <v>0</v>
      </c>
      <c r="W367" s="4">
        <f>SUM(Inskrivning!Y1068)</f>
        <v>0</v>
      </c>
    </row>
    <row r="368" spans="1:23" ht="15" x14ac:dyDescent="0.25">
      <c r="A368" s="53" t="str">
        <f>Inskrivning!J1069</f>
        <v/>
      </c>
      <c r="B368" s="35" t="str">
        <f>Inskrivning!K1069</f>
        <v/>
      </c>
      <c r="C368" s="16">
        <f t="shared" ref="C368:C399" si="9">SUM(E368:W368)*(5)</f>
        <v>0</v>
      </c>
      <c r="E368" s="4">
        <f>COUNTIF(Inskrivning!$L1069:$P1069,15)+COUNTIF(Inskrivning!$R1069:$V1069,15)</f>
        <v>0</v>
      </c>
      <c r="F368" s="4">
        <f>COUNTIF(Inskrivning!$L1069:$P1069,19)+COUNTIF(Inskrivning!$R1069:$V1069,19)</f>
        <v>0</v>
      </c>
      <c r="G368" s="4">
        <f>COUNTIF(Inskrivning!$L1069:$P1069,31)+COUNTIF(Inskrivning!$R1069:$V1069,31)</f>
        <v>0</v>
      </c>
      <c r="H368" s="4">
        <f>COUNTIF(Inskrivning!$L1069:$P1069,32)+COUNTIF(Inskrivning!$R1069:$V1069,32)</f>
        <v>0</v>
      </c>
      <c r="I368" s="4">
        <f>COUNTIF(Inskrivning!$L1069:$P1069,35)+COUNTIF(Inskrivning!$R1069:$V1069,35)</f>
        <v>0</v>
      </c>
      <c r="J368" s="4">
        <f>COUNTIF(Inskrivning!$L1069:$P1069,36)+COUNTIF(Inskrivning!$R1069:$V1069,36)</f>
        <v>0</v>
      </c>
      <c r="K368" s="4">
        <f>COUNTIF(Inskrivning!$L1069:$P1069,44)+COUNTIF(Inskrivning!$R1069:$V1069,44)</f>
        <v>0</v>
      </c>
      <c r="L368" s="4">
        <f>COUNTIF(Inskrivning!$L1069:$P1069,48)+COUNTIF(Inskrivning!$R1069:$V1069,48)</f>
        <v>0</v>
      </c>
      <c r="M368" s="4">
        <f>COUNTIF(Inskrivning!$L1069:$P1069,49)+COUNTIF(Inskrivning!$R1069:$V1069,49)</f>
        <v>0</v>
      </c>
      <c r="N368" s="4">
        <f>COUNTIF(Inskrivning!$L1069:$P1069,53)+COUNTIF(Inskrivning!$R1069:$V1069,53)</f>
        <v>0</v>
      </c>
      <c r="O368" s="4">
        <f>COUNTIF(Inskrivning!$L1069:$P1069,57)+COUNTIF(Inskrivning!$R1069:$V1069,57)</f>
        <v>0</v>
      </c>
      <c r="P368" s="4">
        <f>COUNTIF(Inskrivning!$L1069:$P1069,61)+COUNTIF(Inskrivning!$R1069:$V1069,61)</f>
        <v>0</v>
      </c>
      <c r="Q368" s="4">
        <f>COUNTIF(Inskrivning!$L1069:$P1069,66)+COUNTIF(Inskrivning!$R1069:$V1069,66)</f>
        <v>0</v>
      </c>
      <c r="R368" s="4">
        <f>COUNTIF(Inskrivning!$L1069:$P1069,70)+COUNTIF(Inskrivning!$R1069:$V1069,70)</f>
        <v>0</v>
      </c>
      <c r="S368" s="4">
        <f>COUNTIF(Inskrivning!$L1069:$P1069,74)+COUNTIF(Inskrivning!$R1069:$V1069,74)</f>
        <v>0</v>
      </c>
      <c r="T368" s="4">
        <f>COUNTIF(Inskrivning!$L1069:$P1069,83)+COUNTIF(Inskrivning!$R1069:$V1069,83)</f>
        <v>0</v>
      </c>
      <c r="U368" s="4">
        <f>COUNTIF(Inskrivning!$L1069:$P1069,87)+COUNTIF(Inskrivning!$R1069:$V1069,87)</f>
        <v>0</v>
      </c>
      <c r="V368" s="4">
        <f>COUNTIF(Inskrivning!$L1069:$P1069,100)+COUNTIF(Inskrivning!$R1069:$V1069,100)</f>
        <v>0</v>
      </c>
      <c r="W368" s="4">
        <f>SUM(Inskrivning!Y1069)</f>
        <v>0</v>
      </c>
    </row>
    <row r="369" spans="1:23" ht="15" x14ac:dyDescent="0.25">
      <c r="A369" s="53" t="str">
        <f>Inskrivning!J1070</f>
        <v/>
      </c>
      <c r="B369" s="35" t="str">
        <f>Inskrivning!K1070</f>
        <v/>
      </c>
      <c r="C369" s="16">
        <f t="shared" si="9"/>
        <v>0</v>
      </c>
      <c r="E369" s="4">
        <f>COUNTIF(Inskrivning!$L1070:$P1070,15)+COUNTIF(Inskrivning!$R1070:$V1070,15)</f>
        <v>0</v>
      </c>
      <c r="F369" s="4">
        <f>COUNTIF(Inskrivning!$L1070:$P1070,19)+COUNTIF(Inskrivning!$R1070:$V1070,19)</f>
        <v>0</v>
      </c>
      <c r="G369" s="4">
        <f>COUNTIF(Inskrivning!$L1070:$P1070,31)+COUNTIF(Inskrivning!$R1070:$V1070,31)</f>
        <v>0</v>
      </c>
      <c r="H369" s="4">
        <f>COUNTIF(Inskrivning!$L1070:$P1070,32)+COUNTIF(Inskrivning!$R1070:$V1070,32)</f>
        <v>0</v>
      </c>
      <c r="I369" s="4">
        <f>COUNTIF(Inskrivning!$L1070:$P1070,35)+COUNTIF(Inskrivning!$R1070:$V1070,35)</f>
        <v>0</v>
      </c>
      <c r="J369" s="4">
        <f>COUNTIF(Inskrivning!$L1070:$P1070,36)+COUNTIF(Inskrivning!$R1070:$V1070,36)</f>
        <v>0</v>
      </c>
      <c r="K369" s="4">
        <f>COUNTIF(Inskrivning!$L1070:$P1070,44)+COUNTIF(Inskrivning!$R1070:$V1070,44)</f>
        <v>0</v>
      </c>
      <c r="L369" s="4">
        <f>COUNTIF(Inskrivning!$L1070:$P1070,48)+COUNTIF(Inskrivning!$R1070:$V1070,48)</f>
        <v>0</v>
      </c>
      <c r="M369" s="4">
        <f>COUNTIF(Inskrivning!$L1070:$P1070,49)+COUNTIF(Inskrivning!$R1070:$V1070,49)</f>
        <v>0</v>
      </c>
      <c r="N369" s="4">
        <f>COUNTIF(Inskrivning!$L1070:$P1070,53)+COUNTIF(Inskrivning!$R1070:$V1070,53)</f>
        <v>0</v>
      </c>
      <c r="O369" s="4">
        <f>COUNTIF(Inskrivning!$L1070:$P1070,57)+COUNTIF(Inskrivning!$R1070:$V1070,57)</f>
        <v>0</v>
      </c>
      <c r="P369" s="4">
        <f>COUNTIF(Inskrivning!$L1070:$P1070,61)+COUNTIF(Inskrivning!$R1070:$V1070,61)</f>
        <v>0</v>
      </c>
      <c r="Q369" s="4">
        <f>COUNTIF(Inskrivning!$L1070:$P1070,66)+COUNTIF(Inskrivning!$R1070:$V1070,66)</f>
        <v>0</v>
      </c>
      <c r="R369" s="4">
        <f>COUNTIF(Inskrivning!$L1070:$P1070,70)+COUNTIF(Inskrivning!$R1070:$V1070,70)</f>
        <v>0</v>
      </c>
      <c r="S369" s="4">
        <f>COUNTIF(Inskrivning!$L1070:$P1070,74)+COUNTIF(Inskrivning!$R1070:$V1070,74)</f>
        <v>0</v>
      </c>
      <c r="T369" s="4">
        <f>COUNTIF(Inskrivning!$L1070:$P1070,83)+COUNTIF(Inskrivning!$R1070:$V1070,83)</f>
        <v>0</v>
      </c>
      <c r="U369" s="4">
        <f>COUNTIF(Inskrivning!$L1070:$P1070,87)+COUNTIF(Inskrivning!$R1070:$V1070,87)</f>
        <v>0</v>
      </c>
      <c r="V369" s="4">
        <f>COUNTIF(Inskrivning!$L1070:$P1070,100)+COUNTIF(Inskrivning!$R1070:$V1070,100)</f>
        <v>0</v>
      </c>
      <c r="W369" s="4">
        <f>SUM(Inskrivning!Y1070)</f>
        <v>0</v>
      </c>
    </row>
    <row r="370" spans="1:23" ht="15" x14ac:dyDescent="0.25">
      <c r="A370" s="53" t="str">
        <f>Inskrivning!J1071</f>
        <v/>
      </c>
      <c r="B370" s="35" t="str">
        <f>Inskrivning!K1071</f>
        <v/>
      </c>
      <c r="C370" s="16">
        <f t="shared" si="9"/>
        <v>0</v>
      </c>
      <c r="E370" s="4">
        <f>COUNTIF(Inskrivning!$L1071:$P1071,15)+COUNTIF(Inskrivning!$R1071:$V1071,15)</f>
        <v>0</v>
      </c>
      <c r="F370" s="4">
        <f>COUNTIF(Inskrivning!$L1071:$P1071,19)+COUNTIF(Inskrivning!$R1071:$V1071,19)</f>
        <v>0</v>
      </c>
      <c r="G370" s="4">
        <f>COUNTIF(Inskrivning!$L1071:$P1071,31)+COUNTIF(Inskrivning!$R1071:$V1071,31)</f>
        <v>0</v>
      </c>
      <c r="H370" s="4">
        <f>COUNTIF(Inskrivning!$L1071:$P1071,32)+COUNTIF(Inskrivning!$R1071:$V1071,32)</f>
        <v>0</v>
      </c>
      <c r="I370" s="4">
        <f>COUNTIF(Inskrivning!$L1071:$P1071,35)+COUNTIF(Inskrivning!$R1071:$V1071,35)</f>
        <v>0</v>
      </c>
      <c r="J370" s="4">
        <f>COUNTIF(Inskrivning!$L1071:$P1071,36)+COUNTIF(Inskrivning!$R1071:$V1071,36)</f>
        <v>0</v>
      </c>
      <c r="K370" s="4">
        <f>COUNTIF(Inskrivning!$L1071:$P1071,44)+COUNTIF(Inskrivning!$R1071:$V1071,44)</f>
        <v>0</v>
      </c>
      <c r="L370" s="4">
        <f>COUNTIF(Inskrivning!$L1071:$P1071,48)+COUNTIF(Inskrivning!$R1071:$V1071,48)</f>
        <v>0</v>
      </c>
      <c r="M370" s="4">
        <f>COUNTIF(Inskrivning!$L1071:$P1071,49)+COUNTIF(Inskrivning!$R1071:$V1071,49)</f>
        <v>0</v>
      </c>
      <c r="N370" s="4">
        <f>COUNTIF(Inskrivning!$L1071:$P1071,53)+COUNTIF(Inskrivning!$R1071:$V1071,53)</f>
        <v>0</v>
      </c>
      <c r="O370" s="4">
        <f>COUNTIF(Inskrivning!$L1071:$P1071,57)+COUNTIF(Inskrivning!$R1071:$V1071,57)</f>
        <v>0</v>
      </c>
      <c r="P370" s="4">
        <f>COUNTIF(Inskrivning!$L1071:$P1071,61)+COUNTIF(Inskrivning!$R1071:$V1071,61)</f>
        <v>0</v>
      </c>
      <c r="Q370" s="4">
        <f>COUNTIF(Inskrivning!$L1071:$P1071,66)+COUNTIF(Inskrivning!$R1071:$V1071,66)</f>
        <v>0</v>
      </c>
      <c r="R370" s="4">
        <f>COUNTIF(Inskrivning!$L1071:$P1071,70)+COUNTIF(Inskrivning!$R1071:$V1071,70)</f>
        <v>0</v>
      </c>
      <c r="S370" s="4">
        <f>COUNTIF(Inskrivning!$L1071:$P1071,74)+COUNTIF(Inskrivning!$R1071:$V1071,74)</f>
        <v>0</v>
      </c>
      <c r="T370" s="4">
        <f>COUNTIF(Inskrivning!$L1071:$P1071,83)+COUNTIF(Inskrivning!$R1071:$V1071,83)</f>
        <v>0</v>
      </c>
      <c r="U370" s="4">
        <f>COUNTIF(Inskrivning!$L1071:$P1071,87)+COUNTIF(Inskrivning!$R1071:$V1071,87)</f>
        <v>0</v>
      </c>
      <c r="V370" s="4">
        <f>COUNTIF(Inskrivning!$L1071:$P1071,100)+COUNTIF(Inskrivning!$R1071:$V1071,100)</f>
        <v>0</v>
      </c>
      <c r="W370" s="4">
        <f>SUM(Inskrivning!Y1071)</f>
        <v>0</v>
      </c>
    </row>
    <row r="371" spans="1:23" ht="15" x14ac:dyDescent="0.25">
      <c r="A371" s="53" t="str">
        <f>Inskrivning!J1072</f>
        <v/>
      </c>
      <c r="B371" s="35" t="str">
        <f>Inskrivning!K1072</f>
        <v/>
      </c>
      <c r="C371" s="16">
        <f t="shared" si="9"/>
        <v>0</v>
      </c>
      <c r="E371" s="4">
        <f>COUNTIF(Inskrivning!$L1072:$P1072,15)+COUNTIF(Inskrivning!$R1072:$V1072,15)</f>
        <v>0</v>
      </c>
      <c r="F371" s="4">
        <f>COUNTIF(Inskrivning!$L1072:$P1072,19)+COUNTIF(Inskrivning!$R1072:$V1072,19)</f>
        <v>0</v>
      </c>
      <c r="G371" s="4">
        <f>COUNTIF(Inskrivning!$L1072:$P1072,31)+COUNTIF(Inskrivning!$R1072:$V1072,31)</f>
        <v>0</v>
      </c>
      <c r="H371" s="4">
        <f>COUNTIF(Inskrivning!$L1072:$P1072,32)+COUNTIF(Inskrivning!$R1072:$V1072,32)</f>
        <v>0</v>
      </c>
      <c r="I371" s="4">
        <f>COUNTIF(Inskrivning!$L1072:$P1072,35)+COUNTIF(Inskrivning!$R1072:$V1072,35)</f>
        <v>0</v>
      </c>
      <c r="J371" s="4">
        <f>COUNTIF(Inskrivning!$L1072:$P1072,36)+COUNTIF(Inskrivning!$R1072:$V1072,36)</f>
        <v>0</v>
      </c>
      <c r="K371" s="4">
        <f>COUNTIF(Inskrivning!$L1072:$P1072,44)+COUNTIF(Inskrivning!$R1072:$V1072,44)</f>
        <v>0</v>
      </c>
      <c r="L371" s="4">
        <f>COUNTIF(Inskrivning!$L1072:$P1072,48)+COUNTIF(Inskrivning!$R1072:$V1072,48)</f>
        <v>0</v>
      </c>
      <c r="M371" s="4">
        <f>COUNTIF(Inskrivning!$L1072:$P1072,49)+COUNTIF(Inskrivning!$R1072:$V1072,49)</f>
        <v>0</v>
      </c>
      <c r="N371" s="4">
        <f>COUNTIF(Inskrivning!$L1072:$P1072,53)+COUNTIF(Inskrivning!$R1072:$V1072,53)</f>
        <v>0</v>
      </c>
      <c r="O371" s="4">
        <f>COUNTIF(Inskrivning!$L1072:$P1072,57)+COUNTIF(Inskrivning!$R1072:$V1072,57)</f>
        <v>0</v>
      </c>
      <c r="P371" s="4">
        <f>COUNTIF(Inskrivning!$L1072:$P1072,61)+COUNTIF(Inskrivning!$R1072:$V1072,61)</f>
        <v>0</v>
      </c>
      <c r="Q371" s="4">
        <f>COUNTIF(Inskrivning!$L1072:$P1072,66)+COUNTIF(Inskrivning!$R1072:$V1072,66)</f>
        <v>0</v>
      </c>
      <c r="R371" s="4">
        <f>COUNTIF(Inskrivning!$L1072:$P1072,70)+COUNTIF(Inskrivning!$R1072:$V1072,70)</f>
        <v>0</v>
      </c>
      <c r="S371" s="4">
        <f>COUNTIF(Inskrivning!$L1072:$P1072,74)+COUNTIF(Inskrivning!$R1072:$V1072,74)</f>
        <v>0</v>
      </c>
      <c r="T371" s="4">
        <f>COUNTIF(Inskrivning!$L1072:$P1072,83)+COUNTIF(Inskrivning!$R1072:$V1072,83)</f>
        <v>0</v>
      </c>
      <c r="U371" s="4">
        <f>COUNTIF(Inskrivning!$L1072:$P1072,87)+COUNTIF(Inskrivning!$R1072:$V1072,87)</f>
        <v>0</v>
      </c>
      <c r="V371" s="4">
        <f>COUNTIF(Inskrivning!$L1072:$P1072,100)+COUNTIF(Inskrivning!$R1072:$V1072,100)</f>
        <v>0</v>
      </c>
      <c r="W371" s="4">
        <f>SUM(Inskrivning!Y1072)</f>
        <v>0</v>
      </c>
    </row>
    <row r="372" spans="1:23" ht="15" x14ac:dyDescent="0.25">
      <c r="A372" s="53" t="str">
        <f>Inskrivning!J1073</f>
        <v/>
      </c>
      <c r="B372" s="35" t="str">
        <f>Inskrivning!K1073</f>
        <v/>
      </c>
      <c r="C372" s="16">
        <f t="shared" si="9"/>
        <v>0</v>
      </c>
      <c r="E372" s="4">
        <f>COUNTIF(Inskrivning!$L1073:$P1073,15)+COUNTIF(Inskrivning!$R1073:$V1073,15)</f>
        <v>0</v>
      </c>
      <c r="F372" s="4">
        <f>COUNTIF(Inskrivning!$L1073:$P1073,19)+COUNTIF(Inskrivning!$R1073:$V1073,19)</f>
        <v>0</v>
      </c>
      <c r="G372" s="4">
        <f>COUNTIF(Inskrivning!$L1073:$P1073,31)+COUNTIF(Inskrivning!$R1073:$V1073,31)</f>
        <v>0</v>
      </c>
      <c r="H372" s="4">
        <f>COUNTIF(Inskrivning!$L1073:$P1073,32)+COUNTIF(Inskrivning!$R1073:$V1073,32)</f>
        <v>0</v>
      </c>
      <c r="I372" s="4">
        <f>COUNTIF(Inskrivning!$L1073:$P1073,35)+COUNTIF(Inskrivning!$R1073:$V1073,35)</f>
        <v>0</v>
      </c>
      <c r="J372" s="4">
        <f>COUNTIF(Inskrivning!$L1073:$P1073,36)+COUNTIF(Inskrivning!$R1073:$V1073,36)</f>
        <v>0</v>
      </c>
      <c r="K372" s="4">
        <f>COUNTIF(Inskrivning!$L1073:$P1073,44)+COUNTIF(Inskrivning!$R1073:$V1073,44)</f>
        <v>0</v>
      </c>
      <c r="L372" s="4">
        <f>COUNTIF(Inskrivning!$L1073:$P1073,48)+COUNTIF(Inskrivning!$R1073:$V1073,48)</f>
        <v>0</v>
      </c>
      <c r="M372" s="4">
        <f>COUNTIF(Inskrivning!$L1073:$P1073,49)+COUNTIF(Inskrivning!$R1073:$V1073,49)</f>
        <v>0</v>
      </c>
      <c r="N372" s="4">
        <f>COUNTIF(Inskrivning!$L1073:$P1073,53)+COUNTIF(Inskrivning!$R1073:$V1073,53)</f>
        <v>0</v>
      </c>
      <c r="O372" s="4">
        <f>COUNTIF(Inskrivning!$L1073:$P1073,57)+COUNTIF(Inskrivning!$R1073:$V1073,57)</f>
        <v>0</v>
      </c>
      <c r="P372" s="4">
        <f>COUNTIF(Inskrivning!$L1073:$P1073,61)+COUNTIF(Inskrivning!$R1073:$V1073,61)</f>
        <v>0</v>
      </c>
      <c r="Q372" s="4">
        <f>COUNTIF(Inskrivning!$L1073:$P1073,66)+COUNTIF(Inskrivning!$R1073:$V1073,66)</f>
        <v>0</v>
      </c>
      <c r="R372" s="4">
        <f>COUNTIF(Inskrivning!$L1073:$P1073,70)+COUNTIF(Inskrivning!$R1073:$V1073,70)</f>
        <v>0</v>
      </c>
      <c r="S372" s="4">
        <f>COUNTIF(Inskrivning!$L1073:$P1073,74)+COUNTIF(Inskrivning!$R1073:$V1073,74)</f>
        <v>0</v>
      </c>
      <c r="T372" s="4">
        <f>COUNTIF(Inskrivning!$L1073:$P1073,83)+COUNTIF(Inskrivning!$R1073:$V1073,83)</f>
        <v>0</v>
      </c>
      <c r="U372" s="4">
        <f>COUNTIF(Inskrivning!$L1073:$P1073,87)+COUNTIF(Inskrivning!$R1073:$V1073,87)</f>
        <v>0</v>
      </c>
      <c r="V372" s="4">
        <f>COUNTIF(Inskrivning!$L1073:$P1073,100)+COUNTIF(Inskrivning!$R1073:$V1073,100)</f>
        <v>0</v>
      </c>
      <c r="W372" s="4">
        <f>SUM(Inskrivning!Y1073)</f>
        <v>0</v>
      </c>
    </row>
    <row r="373" spans="1:23" ht="15" x14ac:dyDescent="0.25">
      <c r="A373" s="53" t="str">
        <f>Inskrivning!J1074</f>
        <v/>
      </c>
      <c r="B373" s="35" t="str">
        <f>Inskrivning!K1074</f>
        <v/>
      </c>
      <c r="C373" s="16">
        <f t="shared" si="9"/>
        <v>0</v>
      </c>
      <c r="E373" s="4">
        <f>COUNTIF(Inskrivning!$L1074:$P1074,15)+COUNTIF(Inskrivning!$R1074:$V1074,15)</f>
        <v>0</v>
      </c>
      <c r="F373" s="4">
        <f>COUNTIF(Inskrivning!$L1074:$P1074,19)+COUNTIF(Inskrivning!$R1074:$V1074,19)</f>
        <v>0</v>
      </c>
      <c r="G373" s="4">
        <f>COUNTIF(Inskrivning!$L1074:$P1074,31)+COUNTIF(Inskrivning!$R1074:$V1074,31)</f>
        <v>0</v>
      </c>
      <c r="H373" s="4">
        <f>COUNTIF(Inskrivning!$L1074:$P1074,32)+COUNTIF(Inskrivning!$R1074:$V1074,32)</f>
        <v>0</v>
      </c>
      <c r="I373" s="4">
        <f>COUNTIF(Inskrivning!$L1074:$P1074,35)+COUNTIF(Inskrivning!$R1074:$V1074,35)</f>
        <v>0</v>
      </c>
      <c r="J373" s="4">
        <f>COUNTIF(Inskrivning!$L1074:$P1074,36)+COUNTIF(Inskrivning!$R1074:$V1074,36)</f>
        <v>0</v>
      </c>
      <c r="K373" s="4">
        <f>COUNTIF(Inskrivning!$L1074:$P1074,44)+COUNTIF(Inskrivning!$R1074:$V1074,44)</f>
        <v>0</v>
      </c>
      <c r="L373" s="4">
        <f>COUNTIF(Inskrivning!$L1074:$P1074,48)+COUNTIF(Inskrivning!$R1074:$V1074,48)</f>
        <v>0</v>
      </c>
      <c r="M373" s="4">
        <f>COUNTIF(Inskrivning!$L1074:$P1074,49)+COUNTIF(Inskrivning!$R1074:$V1074,49)</f>
        <v>0</v>
      </c>
      <c r="N373" s="4">
        <f>COUNTIF(Inskrivning!$L1074:$P1074,53)+COUNTIF(Inskrivning!$R1074:$V1074,53)</f>
        <v>0</v>
      </c>
      <c r="O373" s="4">
        <f>COUNTIF(Inskrivning!$L1074:$P1074,57)+COUNTIF(Inskrivning!$R1074:$V1074,57)</f>
        <v>0</v>
      </c>
      <c r="P373" s="4">
        <f>COUNTIF(Inskrivning!$L1074:$P1074,61)+COUNTIF(Inskrivning!$R1074:$V1074,61)</f>
        <v>0</v>
      </c>
      <c r="Q373" s="4">
        <f>COUNTIF(Inskrivning!$L1074:$P1074,66)+COUNTIF(Inskrivning!$R1074:$V1074,66)</f>
        <v>0</v>
      </c>
      <c r="R373" s="4">
        <f>COUNTIF(Inskrivning!$L1074:$P1074,70)+COUNTIF(Inskrivning!$R1074:$V1074,70)</f>
        <v>0</v>
      </c>
      <c r="S373" s="4">
        <f>COUNTIF(Inskrivning!$L1074:$P1074,74)+COUNTIF(Inskrivning!$R1074:$V1074,74)</f>
        <v>0</v>
      </c>
      <c r="T373" s="4">
        <f>COUNTIF(Inskrivning!$L1074:$P1074,83)+COUNTIF(Inskrivning!$R1074:$V1074,83)</f>
        <v>0</v>
      </c>
      <c r="U373" s="4">
        <f>COUNTIF(Inskrivning!$L1074:$P1074,87)+COUNTIF(Inskrivning!$R1074:$V1074,87)</f>
        <v>0</v>
      </c>
      <c r="V373" s="4">
        <f>COUNTIF(Inskrivning!$L1074:$P1074,100)+COUNTIF(Inskrivning!$R1074:$V1074,100)</f>
        <v>0</v>
      </c>
      <c r="W373" s="4">
        <f>SUM(Inskrivning!Y1074)</f>
        <v>0</v>
      </c>
    </row>
    <row r="374" spans="1:23" ht="15" x14ac:dyDescent="0.25">
      <c r="A374" s="53" t="str">
        <f>Inskrivning!J1075</f>
        <v/>
      </c>
      <c r="B374" s="35" t="str">
        <f>Inskrivning!K1075</f>
        <v/>
      </c>
      <c r="C374" s="16">
        <f t="shared" si="9"/>
        <v>0</v>
      </c>
      <c r="E374" s="4">
        <f>COUNTIF(Inskrivning!$L1075:$P1075,15)+COUNTIF(Inskrivning!$R1075:$V1075,15)</f>
        <v>0</v>
      </c>
      <c r="F374" s="4">
        <f>COUNTIF(Inskrivning!$L1075:$P1075,19)+COUNTIF(Inskrivning!$R1075:$V1075,19)</f>
        <v>0</v>
      </c>
      <c r="G374" s="4">
        <f>COUNTIF(Inskrivning!$L1075:$P1075,31)+COUNTIF(Inskrivning!$R1075:$V1075,31)</f>
        <v>0</v>
      </c>
      <c r="H374" s="4">
        <f>COUNTIF(Inskrivning!$L1075:$P1075,32)+COUNTIF(Inskrivning!$R1075:$V1075,32)</f>
        <v>0</v>
      </c>
      <c r="I374" s="4">
        <f>COUNTIF(Inskrivning!$L1075:$P1075,35)+COUNTIF(Inskrivning!$R1075:$V1075,35)</f>
        <v>0</v>
      </c>
      <c r="J374" s="4">
        <f>COUNTIF(Inskrivning!$L1075:$P1075,36)+COUNTIF(Inskrivning!$R1075:$V1075,36)</f>
        <v>0</v>
      </c>
      <c r="K374" s="4">
        <f>COUNTIF(Inskrivning!$L1075:$P1075,44)+COUNTIF(Inskrivning!$R1075:$V1075,44)</f>
        <v>0</v>
      </c>
      <c r="L374" s="4">
        <f>COUNTIF(Inskrivning!$L1075:$P1075,48)+COUNTIF(Inskrivning!$R1075:$V1075,48)</f>
        <v>0</v>
      </c>
      <c r="M374" s="4">
        <f>COUNTIF(Inskrivning!$L1075:$P1075,49)+COUNTIF(Inskrivning!$R1075:$V1075,49)</f>
        <v>0</v>
      </c>
      <c r="N374" s="4">
        <f>COUNTIF(Inskrivning!$L1075:$P1075,53)+COUNTIF(Inskrivning!$R1075:$V1075,53)</f>
        <v>0</v>
      </c>
      <c r="O374" s="4">
        <f>COUNTIF(Inskrivning!$L1075:$P1075,57)+COUNTIF(Inskrivning!$R1075:$V1075,57)</f>
        <v>0</v>
      </c>
      <c r="P374" s="4">
        <f>COUNTIF(Inskrivning!$L1075:$P1075,61)+COUNTIF(Inskrivning!$R1075:$V1075,61)</f>
        <v>0</v>
      </c>
      <c r="Q374" s="4">
        <f>COUNTIF(Inskrivning!$L1075:$P1075,66)+COUNTIF(Inskrivning!$R1075:$V1075,66)</f>
        <v>0</v>
      </c>
      <c r="R374" s="4">
        <f>COUNTIF(Inskrivning!$L1075:$P1075,70)+COUNTIF(Inskrivning!$R1075:$V1075,70)</f>
        <v>0</v>
      </c>
      <c r="S374" s="4">
        <f>COUNTIF(Inskrivning!$L1075:$P1075,74)+COUNTIF(Inskrivning!$R1075:$V1075,74)</f>
        <v>0</v>
      </c>
      <c r="T374" s="4">
        <f>COUNTIF(Inskrivning!$L1075:$P1075,83)+COUNTIF(Inskrivning!$R1075:$V1075,83)</f>
        <v>0</v>
      </c>
      <c r="U374" s="4">
        <f>COUNTIF(Inskrivning!$L1075:$P1075,87)+COUNTIF(Inskrivning!$R1075:$V1075,87)</f>
        <v>0</v>
      </c>
      <c r="V374" s="4">
        <f>COUNTIF(Inskrivning!$L1075:$P1075,100)+COUNTIF(Inskrivning!$R1075:$V1075,100)</f>
        <v>0</v>
      </c>
      <c r="W374" s="4">
        <f>SUM(Inskrivning!Y1075)</f>
        <v>0</v>
      </c>
    </row>
    <row r="375" spans="1:23" ht="15" x14ac:dyDescent="0.25">
      <c r="A375" s="53" t="str">
        <f>Inskrivning!J1076</f>
        <v/>
      </c>
      <c r="B375" s="35" t="str">
        <f>Inskrivning!K1076</f>
        <v/>
      </c>
      <c r="C375" s="16">
        <f t="shared" si="9"/>
        <v>0</v>
      </c>
      <c r="E375" s="4">
        <f>COUNTIF(Inskrivning!$L1076:$P1076,15)+COUNTIF(Inskrivning!$R1076:$V1076,15)</f>
        <v>0</v>
      </c>
      <c r="F375" s="4">
        <f>COUNTIF(Inskrivning!$L1076:$P1076,19)+COUNTIF(Inskrivning!$R1076:$V1076,19)</f>
        <v>0</v>
      </c>
      <c r="G375" s="4">
        <f>COUNTIF(Inskrivning!$L1076:$P1076,31)+COUNTIF(Inskrivning!$R1076:$V1076,31)</f>
        <v>0</v>
      </c>
      <c r="H375" s="4">
        <f>COUNTIF(Inskrivning!$L1076:$P1076,32)+COUNTIF(Inskrivning!$R1076:$V1076,32)</f>
        <v>0</v>
      </c>
      <c r="I375" s="4">
        <f>COUNTIF(Inskrivning!$L1076:$P1076,35)+COUNTIF(Inskrivning!$R1076:$V1076,35)</f>
        <v>0</v>
      </c>
      <c r="J375" s="4">
        <f>COUNTIF(Inskrivning!$L1076:$P1076,36)+COUNTIF(Inskrivning!$R1076:$V1076,36)</f>
        <v>0</v>
      </c>
      <c r="K375" s="4">
        <f>COUNTIF(Inskrivning!$L1076:$P1076,44)+COUNTIF(Inskrivning!$R1076:$V1076,44)</f>
        <v>0</v>
      </c>
      <c r="L375" s="4">
        <f>COUNTIF(Inskrivning!$L1076:$P1076,48)+COUNTIF(Inskrivning!$R1076:$V1076,48)</f>
        <v>0</v>
      </c>
      <c r="M375" s="4">
        <f>COUNTIF(Inskrivning!$L1076:$P1076,49)+COUNTIF(Inskrivning!$R1076:$V1076,49)</f>
        <v>0</v>
      </c>
      <c r="N375" s="4">
        <f>COUNTIF(Inskrivning!$L1076:$P1076,53)+COUNTIF(Inskrivning!$R1076:$V1076,53)</f>
        <v>0</v>
      </c>
      <c r="O375" s="4">
        <f>COUNTIF(Inskrivning!$L1076:$P1076,57)+COUNTIF(Inskrivning!$R1076:$V1076,57)</f>
        <v>0</v>
      </c>
      <c r="P375" s="4">
        <f>COUNTIF(Inskrivning!$L1076:$P1076,61)+COUNTIF(Inskrivning!$R1076:$V1076,61)</f>
        <v>0</v>
      </c>
      <c r="Q375" s="4">
        <f>COUNTIF(Inskrivning!$L1076:$P1076,66)+COUNTIF(Inskrivning!$R1076:$V1076,66)</f>
        <v>0</v>
      </c>
      <c r="R375" s="4">
        <f>COUNTIF(Inskrivning!$L1076:$P1076,70)+COUNTIF(Inskrivning!$R1076:$V1076,70)</f>
        <v>0</v>
      </c>
      <c r="S375" s="4">
        <f>COUNTIF(Inskrivning!$L1076:$P1076,74)+COUNTIF(Inskrivning!$R1076:$V1076,74)</f>
        <v>0</v>
      </c>
      <c r="T375" s="4">
        <f>COUNTIF(Inskrivning!$L1076:$P1076,83)+COUNTIF(Inskrivning!$R1076:$V1076,83)</f>
        <v>0</v>
      </c>
      <c r="U375" s="4">
        <f>COUNTIF(Inskrivning!$L1076:$P1076,87)+COUNTIF(Inskrivning!$R1076:$V1076,87)</f>
        <v>0</v>
      </c>
      <c r="V375" s="4">
        <f>COUNTIF(Inskrivning!$L1076:$P1076,100)+COUNTIF(Inskrivning!$R1076:$V1076,100)</f>
        <v>0</v>
      </c>
      <c r="W375" s="4">
        <f>SUM(Inskrivning!Y1076)</f>
        <v>0</v>
      </c>
    </row>
    <row r="376" spans="1:23" ht="15" x14ac:dyDescent="0.25">
      <c r="A376" s="53" t="str">
        <f>Inskrivning!J1077</f>
        <v/>
      </c>
      <c r="B376" s="35" t="str">
        <f>Inskrivning!K1077</f>
        <v/>
      </c>
      <c r="C376" s="16">
        <f t="shared" si="9"/>
        <v>0</v>
      </c>
      <c r="E376" s="4">
        <f>COUNTIF(Inskrivning!$L1077:$P1077,15)+COUNTIF(Inskrivning!$R1077:$V1077,15)</f>
        <v>0</v>
      </c>
      <c r="F376" s="4">
        <f>COUNTIF(Inskrivning!$L1077:$P1077,19)+COUNTIF(Inskrivning!$R1077:$V1077,19)</f>
        <v>0</v>
      </c>
      <c r="G376" s="4">
        <f>COUNTIF(Inskrivning!$L1077:$P1077,31)+COUNTIF(Inskrivning!$R1077:$V1077,31)</f>
        <v>0</v>
      </c>
      <c r="H376" s="4">
        <f>COUNTIF(Inskrivning!$L1077:$P1077,32)+COUNTIF(Inskrivning!$R1077:$V1077,32)</f>
        <v>0</v>
      </c>
      <c r="I376" s="4">
        <f>COUNTIF(Inskrivning!$L1077:$P1077,35)+COUNTIF(Inskrivning!$R1077:$V1077,35)</f>
        <v>0</v>
      </c>
      <c r="J376" s="4">
        <f>COUNTIF(Inskrivning!$L1077:$P1077,36)+COUNTIF(Inskrivning!$R1077:$V1077,36)</f>
        <v>0</v>
      </c>
      <c r="K376" s="4">
        <f>COUNTIF(Inskrivning!$L1077:$P1077,44)+COUNTIF(Inskrivning!$R1077:$V1077,44)</f>
        <v>0</v>
      </c>
      <c r="L376" s="4">
        <f>COUNTIF(Inskrivning!$L1077:$P1077,48)+COUNTIF(Inskrivning!$R1077:$V1077,48)</f>
        <v>0</v>
      </c>
      <c r="M376" s="4">
        <f>COUNTIF(Inskrivning!$L1077:$P1077,49)+COUNTIF(Inskrivning!$R1077:$V1077,49)</f>
        <v>0</v>
      </c>
      <c r="N376" s="4">
        <f>COUNTIF(Inskrivning!$L1077:$P1077,53)+COUNTIF(Inskrivning!$R1077:$V1077,53)</f>
        <v>0</v>
      </c>
      <c r="O376" s="4">
        <f>COUNTIF(Inskrivning!$L1077:$P1077,57)+COUNTIF(Inskrivning!$R1077:$V1077,57)</f>
        <v>0</v>
      </c>
      <c r="P376" s="4">
        <f>COUNTIF(Inskrivning!$L1077:$P1077,61)+COUNTIF(Inskrivning!$R1077:$V1077,61)</f>
        <v>0</v>
      </c>
      <c r="Q376" s="4">
        <f>COUNTIF(Inskrivning!$L1077:$P1077,66)+COUNTIF(Inskrivning!$R1077:$V1077,66)</f>
        <v>0</v>
      </c>
      <c r="R376" s="4">
        <f>COUNTIF(Inskrivning!$L1077:$P1077,70)+COUNTIF(Inskrivning!$R1077:$V1077,70)</f>
        <v>0</v>
      </c>
      <c r="S376" s="4">
        <f>COUNTIF(Inskrivning!$L1077:$P1077,74)+COUNTIF(Inskrivning!$R1077:$V1077,74)</f>
        <v>0</v>
      </c>
      <c r="T376" s="4">
        <f>COUNTIF(Inskrivning!$L1077:$P1077,83)+COUNTIF(Inskrivning!$R1077:$V1077,83)</f>
        <v>0</v>
      </c>
      <c r="U376" s="4">
        <f>COUNTIF(Inskrivning!$L1077:$P1077,87)+COUNTIF(Inskrivning!$R1077:$V1077,87)</f>
        <v>0</v>
      </c>
      <c r="V376" s="4">
        <f>COUNTIF(Inskrivning!$L1077:$P1077,100)+COUNTIF(Inskrivning!$R1077:$V1077,100)</f>
        <v>0</v>
      </c>
      <c r="W376" s="4">
        <f>SUM(Inskrivning!Y1077)</f>
        <v>0</v>
      </c>
    </row>
    <row r="377" spans="1:23" ht="15" x14ac:dyDescent="0.25">
      <c r="A377" s="53" t="str">
        <f>Inskrivning!J1078</f>
        <v/>
      </c>
      <c r="B377" s="35" t="str">
        <f>Inskrivning!K1078</f>
        <v/>
      </c>
      <c r="C377" s="16">
        <f t="shared" si="9"/>
        <v>0</v>
      </c>
      <c r="E377" s="4">
        <f>COUNTIF(Inskrivning!$L1078:$P1078,15)+COUNTIF(Inskrivning!$R1078:$V1078,15)</f>
        <v>0</v>
      </c>
      <c r="F377" s="4">
        <f>COUNTIF(Inskrivning!$L1078:$P1078,19)+COUNTIF(Inskrivning!$R1078:$V1078,19)</f>
        <v>0</v>
      </c>
      <c r="G377" s="4">
        <f>COUNTIF(Inskrivning!$L1078:$P1078,31)+COUNTIF(Inskrivning!$R1078:$V1078,31)</f>
        <v>0</v>
      </c>
      <c r="H377" s="4">
        <f>COUNTIF(Inskrivning!$L1078:$P1078,32)+COUNTIF(Inskrivning!$R1078:$V1078,32)</f>
        <v>0</v>
      </c>
      <c r="I377" s="4">
        <f>COUNTIF(Inskrivning!$L1078:$P1078,35)+COUNTIF(Inskrivning!$R1078:$V1078,35)</f>
        <v>0</v>
      </c>
      <c r="J377" s="4">
        <f>COUNTIF(Inskrivning!$L1078:$P1078,36)+COUNTIF(Inskrivning!$R1078:$V1078,36)</f>
        <v>0</v>
      </c>
      <c r="K377" s="4">
        <f>COUNTIF(Inskrivning!$L1078:$P1078,44)+COUNTIF(Inskrivning!$R1078:$V1078,44)</f>
        <v>0</v>
      </c>
      <c r="L377" s="4">
        <f>COUNTIF(Inskrivning!$L1078:$P1078,48)+COUNTIF(Inskrivning!$R1078:$V1078,48)</f>
        <v>0</v>
      </c>
      <c r="M377" s="4">
        <f>COUNTIF(Inskrivning!$L1078:$P1078,49)+COUNTIF(Inskrivning!$R1078:$V1078,49)</f>
        <v>0</v>
      </c>
      <c r="N377" s="4">
        <f>COUNTIF(Inskrivning!$L1078:$P1078,53)+COUNTIF(Inskrivning!$R1078:$V1078,53)</f>
        <v>0</v>
      </c>
      <c r="O377" s="4">
        <f>COUNTIF(Inskrivning!$L1078:$P1078,57)+COUNTIF(Inskrivning!$R1078:$V1078,57)</f>
        <v>0</v>
      </c>
      <c r="P377" s="4">
        <f>COUNTIF(Inskrivning!$L1078:$P1078,61)+COUNTIF(Inskrivning!$R1078:$V1078,61)</f>
        <v>0</v>
      </c>
      <c r="Q377" s="4">
        <f>COUNTIF(Inskrivning!$L1078:$P1078,66)+COUNTIF(Inskrivning!$R1078:$V1078,66)</f>
        <v>0</v>
      </c>
      <c r="R377" s="4">
        <f>COUNTIF(Inskrivning!$L1078:$P1078,70)+COUNTIF(Inskrivning!$R1078:$V1078,70)</f>
        <v>0</v>
      </c>
      <c r="S377" s="4">
        <f>COUNTIF(Inskrivning!$L1078:$P1078,74)+COUNTIF(Inskrivning!$R1078:$V1078,74)</f>
        <v>0</v>
      </c>
      <c r="T377" s="4">
        <f>COUNTIF(Inskrivning!$L1078:$P1078,83)+COUNTIF(Inskrivning!$R1078:$V1078,83)</f>
        <v>0</v>
      </c>
      <c r="U377" s="4">
        <f>COUNTIF(Inskrivning!$L1078:$P1078,87)+COUNTIF(Inskrivning!$R1078:$V1078,87)</f>
        <v>0</v>
      </c>
      <c r="V377" s="4">
        <f>COUNTIF(Inskrivning!$L1078:$P1078,100)+COUNTIF(Inskrivning!$R1078:$V1078,100)</f>
        <v>0</v>
      </c>
      <c r="W377" s="4">
        <f>SUM(Inskrivning!Y1078)</f>
        <v>0</v>
      </c>
    </row>
    <row r="378" spans="1:23" ht="15" x14ac:dyDescent="0.25">
      <c r="A378" s="53" t="str">
        <f>Inskrivning!J1079</f>
        <v/>
      </c>
      <c r="B378" s="35" t="str">
        <f>Inskrivning!K1079</f>
        <v/>
      </c>
      <c r="C378" s="16">
        <f t="shared" si="9"/>
        <v>0</v>
      </c>
      <c r="E378" s="4">
        <f>COUNTIF(Inskrivning!$L1079:$P1079,15)+COUNTIF(Inskrivning!$R1079:$V1079,15)</f>
        <v>0</v>
      </c>
      <c r="F378" s="4">
        <f>COUNTIF(Inskrivning!$L1079:$P1079,19)+COUNTIF(Inskrivning!$R1079:$V1079,19)</f>
        <v>0</v>
      </c>
      <c r="G378" s="4">
        <f>COUNTIF(Inskrivning!$L1079:$P1079,31)+COUNTIF(Inskrivning!$R1079:$V1079,31)</f>
        <v>0</v>
      </c>
      <c r="H378" s="4">
        <f>COUNTIF(Inskrivning!$L1079:$P1079,32)+COUNTIF(Inskrivning!$R1079:$V1079,32)</f>
        <v>0</v>
      </c>
      <c r="I378" s="4">
        <f>COUNTIF(Inskrivning!$L1079:$P1079,35)+COUNTIF(Inskrivning!$R1079:$V1079,35)</f>
        <v>0</v>
      </c>
      <c r="J378" s="4">
        <f>COUNTIF(Inskrivning!$L1079:$P1079,36)+COUNTIF(Inskrivning!$R1079:$V1079,36)</f>
        <v>0</v>
      </c>
      <c r="K378" s="4">
        <f>COUNTIF(Inskrivning!$L1079:$P1079,44)+COUNTIF(Inskrivning!$R1079:$V1079,44)</f>
        <v>0</v>
      </c>
      <c r="L378" s="4">
        <f>COUNTIF(Inskrivning!$L1079:$P1079,48)+COUNTIF(Inskrivning!$R1079:$V1079,48)</f>
        <v>0</v>
      </c>
      <c r="M378" s="4">
        <f>COUNTIF(Inskrivning!$L1079:$P1079,49)+COUNTIF(Inskrivning!$R1079:$V1079,49)</f>
        <v>0</v>
      </c>
      <c r="N378" s="4">
        <f>COUNTIF(Inskrivning!$L1079:$P1079,53)+COUNTIF(Inskrivning!$R1079:$V1079,53)</f>
        <v>0</v>
      </c>
      <c r="O378" s="4">
        <f>COUNTIF(Inskrivning!$L1079:$P1079,57)+COUNTIF(Inskrivning!$R1079:$V1079,57)</f>
        <v>0</v>
      </c>
      <c r="P378" s="4">
        <f>COUNTIF(Inskrivning!$L1079:$P1079,61)+COUNTIF(Inskrivning!$R1079:$V1079,61)</f>
        <v>0</v>
      </c>
      <c r="Q378" s="4">
        <f>COUNTIF(Inskrivning!$L1079:$P1079,66)+COUNTIF(Inskrivning!$R1079:$V1079,66)</f>
        <v>0</v>
      </c>
      <c r="R378" s="4">
        <f>COUNTIF(Inskrivning!$L1079:$P1079,70)+COUNTIF(Inskrivning!$R1079:$V1079,70)</f>
        <v>0</v>
      </c>
      <c r="S378" s="4">
        <f>COUNTIF(Inskrivning!$L1079:$P1079,74)+COUNTIF(Inskrivning!$R1079:$V1079,74)</f>
        <v>0</v>
      </c>
      <c r="T378" s="4">
        <f>COUNTIF(Inskrivning!$L1079:$P1079,83)+COUNTIF(Inskrivning!$R1079:$V1079,83)</f>
        <v>0</v>
      </c>
      <c r="U378" s="4">
        <f>COUNTIF(Inskrivning!$L1079:$P1079,87)+COUNTIF(Inskrivning!$R1079:$V1079,87)</f>
        <v>0</v>
      </c>
      <c r="V378" s="4">
        <f>COUNTIF(Inskrivning!$L1079:$P1079,100)+COUNTIF(Inskrivning!$R1079:$V1079,100)</f>
        <v>0</v>
      </c>
      <c r="W378" s="4">
        <f>SUM(Inskrivning!Y1079)</f>
        <v>0</v>
      </c>
    </row>
    <row r="379" spans="1:23" ht="15" x14ac:dyDescent="0.25">
      <c r="A379" s="53" t="str">
        <f>Inskrivning!J1080</f>
        <v/>
      </c>
      <c r="B379" s="35" t="str">
        <f>Inskrivning!K1080</f>
        <v/>
      </c>
      <c r="C379" s="16">
        <f t="shared" si="9"/>
        <v>0</v>
      </c>
      <c r="E379" s="4">
        <f>COUNTIF(Inskrivning!$L1080:$P1080,15)+COUNTIF(Inskrivning!$R1080:$V1080,15)</f>
        <v>0</v>
      </c>
      <c r="F379" s="4">
        <f>COUNTIF(Inskrivning!$L1080:$P1080,19)+COUNTIF(Inskrivning!$R1080:$V1080,19)</f>
        <v>0</v>
      </c>
      <c r="G379" s="4">
        <f>COUNTIF(Inskrivning!$L1080:$P1080,31)+COUNTIF(Inskrivning!$R1080:$V1080,31)</f>
        <v>0</v>
      </c>
      <c r="H379" s="4">
        <f>COUNTIF(Inskrivning!$L1080:$P1080,32)+COUNTIF(Inskrivning!$R1080:$V1080,32)</f>
        <v>0</v>
      </c>
      <c r="I379" s="4">
        <f>COUNTIF(Inskrivning!$L1080:$P1080,35)+COUNTIF(Inskrivning!$R1080:$V1080,35)</f>
        <v>0</v>
      </c>
      <c r="J379" s="4">
        <f>COUNTIF(Inskrivning!$L1080:$P1080,36)+COUNTIF(Inskrivning!$R1080:$V1080,36)</f>
        <v>0</v>
      </c>
      <c r="K379" s="4">
        <f>COUNTIF(Inskrivning!$L1080:$P1080,44)+COUNTIF(Inskrivning!$R1080:$V1080,44)</f>
        <v>0</v>
      </c>
      <c r="L379" s="4">
        <f>COUNTIF(Inskrivning!$L1080:$P1080,48)+COUNTIF(Inskrivning!$R1080:$V1080,48)</f>
        <v>0</v>
      </c>
      <c r="M379" s="4">
        <f>COUNTIF(Inskrivning!$L1080:$P1080,49)+COUNTIF(Inskrivning!$R1080:$V1080,49)</f>
        <v>0</v>
      </c>
      <c r="N379" s="4">
        <f>COUNTIF(Inskrivning!$L1080:$P1080,53)+COUNTIF(Inskrivning!$R1080:$V1080,53)</f>
        <v>0</v>
      </c>
      <c r="O379" s="4">
        <f>COUNTIF(Inskrivning!$L1080:$P1080,57)+COUNTIF(Inskrivning!$R1080:$V1080,57)</f>
        <v>0</v>
      </c>
      <c r="P379" s="4">
        <f>COUNTIF(Inskrivning!$L1080:$P1080,61)+COUNTIF(Inskrivning!$R1080:$V1080,61)</f>
        <v>0</v>
      </c>
      <c r="Q379" s="4">
        <f>COUNTIF(Inskrivning!$L1080:$P1080,66)+COUNTIF(Inskrivning!$R1080:$V1080,66)</f>
        <v>0</v>
      </c>
      <c r="R379" s="4">
        <f>COUNTIF(Inskrivning!$L1080:$P1080,70)+COUNTIF(Inskrivning!$R1080:$V1080,70)</f>
        <v>0</v>
      </c>
      <c r="S379" s="4">
        <f>COUNTIF(Inskrivning!$L1080:$P1080,74)+COUNTIF(Inskrivning!$R1080:$V1080,74)</f>
        <v>0</v>
      </c>
      <c r="T379" s="4">
        <f>COUNTIF(Inskrivning!$L1080:$P1080,83)+COUNTIF(Inskrivning!$R1080:$V1080,83)</f>
        <v>0</v>
      </c>
      <c r="U379" s="4">
        <f>COUNTIF(Inskrivning!$L1080:$P1080,87)+COUNTIF(Inskrivning!$R1080:$V1080,87)</f>
        <v>0</v>
      </c>
      <c r="V379" s="4">
        <f>COUNTIF(Inskrivning!$L1080:$P1080,100)+COUNTIF(Inskrivning!$R1080:$V1080,100)</f>
        <v>0</v>
      </c>
      <c r="W379" s="4">
        <f>SUM(Inskrivning!Y1080)</f>
        <v>0</v>
      </c>
    </row>
    <row r="380" spans="1:23" ht="15" x14ac:dyDescent="0.25">
      <c r="A380" s="53" t="str">
        <f>Inskrivning!J1081</f>
        <v/>
      </c>
      <c r="B380" s="35" t="str">
        <f>Inskrivning!K1081</f>
        <v/>
      </c>
      <c r="C380" s="16">
        <f t="shared" si="9"/>
        <v>0</v>
      </c>
      <c r="E380" s="4">
        <f>COUNTIF(Inskrivning!$L1081:$P1081,15)+COUNTIF(Inskrivning!$R1081:$V1081,15)</f>
        <v>0</v>
      </c>
      <c r="F380" s="4">
        <f>COUNTIF(Inskrivning!$L1081:$P1081,19)+COUNTIF(Inskrivning!$R1081:$V1081,19)</f>
        <v>0</v>
      </c>
      <c r="G380" s="4">
        <f>COUNTIF(Inskrivning!$L1081:$P1081,31)+COUNTIF(Inskrivning!$R1081:$V1081,31)</f>
        <v>0</v>
      </c>
      <c r="H380" s="4">
        <f>COUNTIF(Inskrivning!$L1081:$P1081,32)+COUNTIF(Inskrivning!$R1081:$V1081,32)</f>
        <v>0</v>
      </c>
      <c r="I380" s="4">
        <f>COUNTIF(Inskrivning!$L1081:$P1081,35)+COUNTIF(Inskrivning!$R1081:$V1081,35)</f>
        <v>0</v>
      </c>
      <c r="J380" s="4">
        <f>COUNTIF(Inskrivning!$L1081:$P1081,36)+COUNTIF(Inskrivning!$R1081:$V1081,36)</f>
        <v>0</v>
      </c>
      <c r="K380" s="4">
        <f>COUNTIF(Inskrivning!$L1081:$P1081,44)+COUNTIF(Inskrivning!$R1081:$V1081,44)</f>
        <v>0</v>
      </c>
      <c r="L380" s="4">
        <f>COUNTIF(Inskrivning!$L1081:$P1081,48)+COUNTIF(Inskrivning!$R1081:$V1081,48)</f>
        <v>0</v>
      </c>
      <c r="M380" s="4">
        <f>COUNTIF(Inskrivning!$L1081:$P1081,49)+COUNTIF(Inskrivning!$R1081:$V1081,49)</f>
        <v>0</v>
      </c>
      <c r="N380" s="4">
        <f>COUNTIF(Inskrivning!$L1081:$P1081,53)+COUNTIF(Inskrivning!$R1081:$V1081,53)</f>
        <v>0</v>
      </c>
      <c r="O380" s="4">
        <f>COUNTIF(Inskrivning!$L1081:$P1081,57)+COUNTIF(Inskrivning!$R1081:$V1081,57)</f>
        <v>0</v>
      </c>
      <c r="P380" s="4">
        <f>COUNTIF(Inskrivning!$L1081:$P1081,61)+COUNTIF(Inskrivning!$R1081:$V1081,61)</f>
        <v>0</v>
      </c>
      <c r="Q380" s="4">
        <f>COUNTIF(Inskrivning!$L1081:$P1081,66)+COUNTIF(Inskrivning!$R1081:$V1081,66)</f>
        <v>0</v>
      </c>
      <c r="R380" s="4">
        <f>COUNTIF(Inskrivning!$L1081:$P1081,70)+COUNTIF(Inskrivning!$R1081:$V1081,70)</f>
        <v>0</v>
      </c>
      <c r="S380" s="4">
        <f>COUNTIF(Inskrivning!$L1081:$P1081,74)+COUNTIF(Inskrivning!$R1081:$V1081,74)</f>
        <v>0</v>
      </c>
      <c r="T380" s="4">
        <f>COUNTIF(Inskrivning!$L1081:$P1081,83)+COUNTIF(Inskrivning!$R1081:$V1081,83)</f>
        <v>0</v>
      </c>
      <c r="U380" s="4">
        <f>COUNTIF(Inskrivning!$L1081:$P1081,87)+COUNTIF(Inskrivning!$R1081:$V1081,87)</f>
        <v>0</v>
      </c>
      <c r="V380" s="4">
        <f>COUNTIF(Inskrivning!$L1081:$P1081,100)+COUNTIF(Inskrivning!$R1081:$V1081,100)</f>
        <v>0</v>
      </c>
      <c r="W380" s="4">
        <f>SUM(Inskrivning!Y1081)</f>
        <v>0</v>
      </c>
    </row>
    <row r="381" spans="1:23" ht="15" x14ac:dyDescent="0.25">
      <c r="A381" s="53" t="str">
        <f>Inskrivning!J1083</f>
        <v/>
      </c>
      <c r="B381" s="35" t="str">
        <f>Inskrivning!K1083</f>
        <v/>
      </c>
      <c r="C381" s="16">
        <f t="shared" si="9"/>
        <v>0</v>
      </c>
      <c r="E381" s="4">
        <f>COUNTIF(Inskrivning!$L1083:$P1083,15)+COUNTIF(Inskrivning!$R1083:$V1083,15)</f>
        <v>0</v>
      </c>
      <c r="F381" s="4">
        <f>COUNTIF(Inskrivning!$L1083:$P1083,19)+COUNTIF(Inskrivning!$R1083:$V1083,19)</f>
        <v>0</v>
      </c>
      <c r="G381" s="4">
        <f>COUNTIF(Inskrivning!$L1083:$P1083,31)+COUNTIF(Inskrivning!$R1083:$V1083,31)</f>
        <v>0</v>
      </c>
      <c r="H381" s="4">
        <f>COUNTIF(Inskrivning!$L1083:$P1083,32)+COUNTIF(Inskrivning!$R1083:$V1083,32)</f>
        <v>0</v>
      </c>
      <c r="I381" s="4">
        <f>COUNTIF(Inskrivning!$L1083:$P1083,35)+COUNTIF(Inskrivning!$R1083:$V1083,35)</f>
        <v>0</v>
      </c>
      <c r="J381" s="4">
        <f>COUNTIF(Inskrivning!$L1083:$P1083,36)+COUNTIF(Inskrivning!$R1083:$V1083,36)</f>
        <v>0</v>
      </c>
      <c r="K381" s="4">
        <f>COUNTIF(Inskrivning!$L1083:$P1083,44)+COUNTIF(Inskrivning!$R1083:$V1083,44)</f>
        <v>0</v>
      </c>
      <c r="L381" s="4">
        <f>COUNTIF(Inskrivning!$L1083:$P1083,48)+COUNTIF(Inskrivning!$R1083:$V1083,48)</f>
        <v>0</v>
      </c>
      <c r="M381" s="4">
        <f>COUNTIF(Inskrivning!$L1083:$P1083,49)+COUNTIF(Inskrivning!$R1083:$V1083,49)</f>
        <v>0</v>
      </c>
      <c r="N381" s="4">
        <f>COUNTIF(Inskrivning!$L1083:$P1083,53)+COUNTIF(Inskrivning!$R1083:$V1083,53)</f>
        <v>0</v>
      </c>
      <c r="O381" s="4">
        <f>COUNTIF(Inskrivning!$L1083:$P1083,57)+COUNTIF(Inskrivning!$R1083:$V1083,57)</f>
        <v>0</v>
      </c>
      <c r="P381" s="4">
        <f>COUNTIF(Inskrivning!$L1083:$P1083,61)+COUNTIF(Inskrivning!$R1083:$V1083,61)</f>
        <v>0</v>
      </c>
      <c r="Q381" s="4">
        <f>COUNTIF(Inskrivning!$L1083:$P1083,66)+COUNTIF(Inskrivning!$R1083:$V1083,66)</f>
        <v>0</v>
      </c>
      <c r="R381" s="4">
        <f>COUNTIF(Inskrivning!$L1083:$P1083,70)+COUNTIF(Inskrivning!$R1083:$V1083,70)</f>
        <v>0</v>
      </c>
      <c r="S381" s="4">
        <f>COUNTIF(Inskrivning!$L1083:$P1083,74)+COUNTIF(Inskrivning!$R1083:$V1083,74)</f>
        <v>0</v>
      </c>
      <c r="T381" s="4">
        <f>COUNTIF(Inskrivning!$L1083:$P1083,83)+COUNTIF(Inskrivning!$R1083:$V1083,83)</f>
        <v>0</v>
      </c>
      <c r="U381" s="4">
        <f>COUNTIF(Inskrivning!$L1083:$P1083,87)+COUNTIF(Inskrivning!$R1083:$V1083,87)</f>
        <v>0</v>
      </c>
      <c r="V381" s="4">
        <f>COUNTIF(Inskrivning!$L1083:$P1083,100)+COUNTIF(Inskrivning!$R1083:$V1083,100)</f>
        <v>0</v>
      </c>
      <c r="W381" s="4">
        <f>SUM(Inskrivning!Y1083)</f>
        <v>0</v>
      </c>
    </row>
    <row r="382" spans="1:23" ht="15" x14ac:dyDescent="0.25">
      <c r="A382" s="53" t="str">
        <f>Inskrivning!J1084</f>
        <v/>
      </c>
      <c r="B382" s="35" t="str">
        <f>Inskrivning!K1084</f>
        <v/>
      </c>
      <c r="C382" s="16">
        <f t="shared" si="9"/>
        <v>0</v>
      </c>
      <c r="E382" s="4">
        <f>COUNTIF(Inskrivning!$L1084:$P1084,15)+COUNTIF(Inskrivning!$R1084:$V1084,15)</f>
        <v>0</v>
      </c>
      <c r="F382" s="4">
        <f>COUNTIF(Inskrivning!$L1084:$P1084,19)+COUNTIF(Inskrivning!$R1084:$V1084,19)</f>
        <v>0</v>
      </c>
      <c r="G382" s="4">
        <f>COUNTIF(Inskrivning!$L1084:$P1084,31)+COUNTIF(Inskrivning!$R1084:$V1084,31)</f>
        <v>0</v>
      </c>
      <c r="H382" s="4">
        <f>COUNTIF(Inskrivning!$L1084:$P1084,32)+COUNTIF(Inskrivning!$R1084:$V1084,32)</f>
        <v>0</v>
      </c>
      <c r="I382" s="4">
        <f>COUNTIF(Inskrivning!$L1084:$P1084,35)+COUNTIF(Inskrivning!$R1084:$V1084,35)</f>
        <v>0</v>
      </c>
      <c r="J382" s="4">
        <f>COUNTIF(Inskrivning!$L1084:$P1084,36)+COUNTIF(Inskrivning!$R1084:$V1084,36)</f>
        <v>0</v>
      </c>
      <c r="K382" s="4">
        <f>COUNTIF(Inskrivning!$L1084:$P1084,44)+COUNTIF(Inskrivning!$R1084:$V1084,44)</f>
        <v>0</v>
      </c>
      <c r="L382" s="4">
        <f>COUNTIF(Inskrivning!$L1084:$P1084,48)+COUNTIF(Inskrivning!$R1084:$V1084,48)</f>
        <v>0</v>
      </c>
      <c r="M382" s="4">
        <f>COUNTIF(Inskrivning!$L1084:$P1084,49)+COUNTIF(Inskrivning!$R1084:$V1084,49)</f>
        <v>0</v>
      </c>
      <c r="N382" s="4">
        <f>COUNTIF(Inskrivning!$L1084:$P1084,53)+COUNTIF(Inskrivning!$R1084:$V1084,53)</f>
        <v>0</v>
      </c>
      <c r="O382" s="4">
        <f>COUNTIF(Inskrivning!$L1084:$P1084,57)+COUNTIF(Inskrivning!$R1084:$V1084,57)</f>
        <v>0</v>
      </c>
      <c r="P382" s="4">
        <f>COUNTIF(Inskrivning!$L1084:$P1084,61)+COUNTIF(Inskrivning!$R1084:$V1084,61)</f>
        <v>0</v>
      </c>
      <c r="Q382" s="4">
        <f>COUNTIF(Inskrivning!$L1084:$P1084,66)+COUNTIF(Inskrivning!$R1084:$V1084,66)</f>
        <v>0</v>
      </c>
      <c r="R382" s="4">
        <f>COUNTIF(Inskrivning!$L1084:$P1084,70)+COUNTIF(Inskrivning!$R1084:$V1084,70)</f>
        <v>0</v>
      </c>
      <c r="S382" s="4">
        <f>COUNTIF(Inskrivning!$L1084:$P1084,74)+COUNTIF(Inskrivning!$R1084:$V1084,74)</f>
        <v>0</v>
      </c>
      <c r="T382" s="4">
        <f>COUNTIF(Inskrivning!$L1084:$P1084,83)+COUNTIF(Inskrivning!$R1084:$V1084,83)</f>
        <v>0</v>
      </c>
      <c r="U382" s="4">
        <f>COUNTIF(Inskrivning!$L1084:$P1084,87)+COUNTIF(Inskrivning!$R1084:$V1084,87)</f>
        <v>0</v>
      </c>
      <c r="V382" s="4">
        <f>COUNTIF(Inskrivning!$L1084:$P1084,100)+COUNTIF(Inskrivning!$R1084:$V1084,100)</f>
        <v>0</v>
      </c>
      <c r="W382" s="4">
        <f>SUM(Inskrivning!Y1084)</f>
        <v>0</v>
      </c>
    </row>
    <row r="383" spans="1:23" ht="15" x14ac:dyDescent="0.25">
      <c r="A383" s="53" t="str">
        <f>Inskrivning!J1085</f>
        <v/>
      </c>
      <c r="B383" s="35" t="str">
        <f>Inskrivning!K1085</f>
        <v/>
      </c>
      <c r="C383" s="16">
        <f t="shared" si="9"/>
        <v>0</v>
      </c>
      <c r="E383" s="4">
        <f>COUNTIF(Inskrivning!$L1085:$P1085,15)+COUNTIF(Inskrivning!$R1085:$V1085,15)</f>
        <v>0</v>
      </c>
      <c r="F383" s="4">
        <f>COUNTIF(Inskrivning!$L1085:$P1085,19)+COUNTIF(Inskrivning!$R1085:$V1085,19)</f>
        <v>0</v>
      </c>
      <c r="G383" s="4">
        <f>COUNTIF(Inskrivning!$L1085:$P1085,31)+COUNTIF(Inskrivning!$R1085:$V1085,31)</f>
        <v>0</v>
      </c>
      <c r="H383" s="4">
        <f>COUNTIF(Inskrivning!$L1085:$P1085,32)+COUNTIF(Inskrivning!$R1085:$V1085,32)</f>
        <v>0</v>
      </c>
      <c r="I383" s="4">
        <f>COUNTIF(Inskrivning!$L1085:$P1085,35)+COUNTIF(Inskrivning!$R1085:$V1085,35)</f>
        <v>0</v>
      </c>
      <c r="J383" s="4">
        <f>COUNTIF(Inskrivning!$L1085:$P1085,36)+COUNTIF(Inskrivning!$R1085:$V1085,36)</f>
        <v>0</v>
      </c>
      <c r="K383" s="4">
        <f>COUNTIF(Inskrivning!$L1085:$P1085,44)+COUNTIF(Inskrivning!$R1085:$V1085,44)</f>
        <v>0</v>
      </c>
      <c r="L383" s="4">
        <f>COUNTIF(Inskrivning!$L1085:$P1085,48)+COUNTIF(Inskrivning!$R1085:$V1085,48)</f>
        <v>0</v>
      </c>
      <c r="M383" s="4">
        <f>COUNTIF(Inskrivning!$L1085:$P1085,49)+COUNTIF(Inskrivning!$R1085:$V1085,49)</f>
        <v>0</v>
      </c>
      <c r="N383" s="4">
        <f>COUNTIF(Inskrivning!$L1085:$P1085,53)+COUNTIF(Inskrivning!$R1085:$V1085,53)</f>
        <v>0</v>
      </c>
      <c r="O383" s="4">
        <f>COUNTIF(Inskrivning!$L1085:$P1085,57)+COUNTIF(Inskrivning!$R1085:$V1085,57)</f>
        <v>0</v>
      </c>
      <c r="P383" s="4">
        <f>COUNTIF(Inskrivning!$L1085:$P1085,61)+COUNTIF(Inskrivning!$R1085:$V1085,61)</f>
        <v>0</v>
      </c>
      <c r="Q383" s="4">
        <f>COUNTIF(Inskrivning!$L1085:$P1085,66)+COUNTIF(Inskrivning!$R1085:$V1085,66)</f>
        <v>0</v>
      </c>
      <c r="R383" s="4">
        <f>COUNTIF(Inskrivning!$L1085:$P1085,70)+COUNTIF(Inskrivning!$R1085:$V1085,70)</f>
        <v>0</v>
      </c>
      <c r="S383" s="4">
        <f>COUNTIF(Inskrivning!$L1085:$P1085,74)+COUNTIF(Inskrivning!$R1085:$V1085,74)</f>
        <v>0</v>
      </c>
      <c r="T383" s="4">
        <f>COUNTIF(Inskrivning!$L1085:$P1085,83)+COUNTIF(Inskrivning!$R1085:$V1085,83)</f>
        <v>0</v>
      </c>
      <c r="U383" s="4">
        <f>COUNTIF(Inskrivning!$L1085:$P1085,87)+COUNTIF(Inskrivning!$R1085:$V1085,87)</f>
        <v>0</v>
      </c>
      <c r="V383" s="4">
        <f>COUNTIF(Inskrivning!$L1085:$P1085,100)+COUNTIF(Inskrivning!$R1085:$V1085,100)</f>
        <v>0</v>
      </c>
      <c r="W383" s="4">
        <f>SUM(Inskrivning!Y1085)</f>
        <v>0</v>
      </c>
    </row>
    <row r="384" spans="1:23" ht="15" x14ac:dyDescent="0.25">
      <c r="A384" s="53" t="str">
        <f>Inskrivning!J1086</f>
        <v/>
      </c>
      <c r="B384" s="35" t="str">
        <f>Inskrivning!K1086</f>
        <v/>
      </c>
      <c r="C384" s="16">
        <f t="shared" si="9"/>
        <v>0</v>
      </c>
      <c r="E384" s="4">
        <f>COUNTIF(Inskrivning!$L1086:$P1086,15)+COUNTIF(Inskrivning!$R1086:$V1086,15)</f>
        <v>0</v>
      </c>
      <c r="F384" s="4">
        <f>COUNTIF(Inskrivning!$L1086:$P1086,19)+COUNTIF(Inskrivning!$R1086:$V1086,19)</f>
        <v>0</v>
      </c>
      <c r="G384" s="4">
        <f>COUNTIF(Inskrivning!$L1086:$P1086,31)+COUNTIF(Inskrivning!$R1086:$V1086,31)</f>
        <v>0</v>
      </c>
      <c r="H384" s="4">
        <f>COUNTIF(Inskrivning!$L1086:$P1086,32)+COUNTIF(Inskrivning!$R1086:$V1086,32)</f>
        <v>0</v>
      </c>
      <c r="I384" s="4">
        <f>COUNTIF(Inskrivning!$L1086:$P1086,35)+COUNTIF(Inskrivning!$R1086:$V1086,35)</f>
        <v>0</v>
      </c>
      <c r="J384" s="4">
        <f>COUNTIF(Inskrivning!$L1086:$P1086,36)+COUNTIF(Inskrivning!$R1086:$V1086,36)</f>
        <v>0</v>
      </c>
      <c r="K384" s="4">
        <f>COUNTIF(Inskrivning!$L1086:$P1086,44)+COUNTIF(Inskrivning!$R1086:$V1086,44)</f>
        <v>0</v>
      </c>
      <c r="L384" s="4">
        <f>COUNTIF(Inskrivning!$L1086:$P1086,48)+COUNTIF(Inskrivning!$R1086:$V1086,48)</f>
        <v>0</v>
      </c>
      <c r="M384" s="4">
        <f>COUNTIF(Inskrivning!$L1086:$P1086,49)+COUNTIF(Inskrivning!$R1086:$V1086,49)</f>
        <v>0</v>
      </c>
      <c r="N384" s="4">
        <f>COUNTIF(Inskrivning!$L1086:$P1086,53)+COUNTIF(Inskrivning!$R1086:$V1086,53)</f>
        <v>0</v>
      </c>
      <c r="O384" s="4">
        <f>COUNTIF(Inskrivning!$L1086:$P1086,57)+COUNTIF(Inskrivning!$R1086:$V1086,57)</f>
        <v>0</v>
      </c>
      <c r="P384" s="4">
        <f>COUNTIF(Inskrivning!$L1086:$P1086,61)+COUNTIF(Inskrivning!$R1086:$V1086,61)</f>
        <v>0</v>
      </c>
      <c r="Q384" s="4">
        <f>COUNTIF(Inskrivning!$L1086:$P1086,66)+COUNTIF(Inskrivning!$R1086:$V1086,66)</f>
        <v>0</v>
      </c>
      <c r="R384" s="4">
        <f>COUNTIF(Inskrivning!$L1086:$P1086,70)+COUNTIF(Inskrivning!$R1086:$V1086,70)</f>
        <v>0</v>
      </c>
      <c r="S384" s="4">
        <f>COUNTIF(Inskrivning!$L1086:$P1086,74)+COUNTIF(Inskrivning!$R1086:$V1086,74)</f>
        <v>0</v>
      </c>
      <c r="T384" s="4">
        <f>COUNTIF(Inskrivning!$L1086:$P1086,83)+COUNTIF(Inskrivning!$R1086:$V1086,83)</f>
        <v>0</v>
      </c>
      <c r="U384" s="4">
        <f>COUNTIF(Inskrivning!$L1086:$P1086,87)+COUNTIF(Inskrivning!$R1086:$V1086,87)</f>
        <v>0</v>
      </c>
      <c r="V384" s="4">
        <f>COUNTIF(Inskrivning!$L1086:$P1086,100)+COUNTIF(Inskrivning!$R1086:$V1086,100)</f>
        <v>0</v>
      </c>
      <c r="W384" s="4">
        <f>SUM(Inskrivning!Y1086)</f>
        <v>0</v>
      </c>
    </row>
    <row r="385" spans="1:23" ht="15" x14ac:dyDescent="0.25">
      <c r="A385" s="53" t="str">
        <f>Inskrivning!J1087</f>
        <v/>
      </c>
      <c r="B385" s="35" t="str">
        <f>Inskrivning!K1087</f>
        <v/>
      </c>
      <c r="C385" s="16">
        <f t="shared" si="9"/>
        <v>0</v>
      </c>
      <c r="E385" s="4">
        <f>COUNTIF(Inskrivning!$L1087:$P1087,15)+COUNTIF(Inskrivning!$R1087:$V1087,15)</f>
        <v>0</v>
      </c>
      <c r="F385" s="4">
        <f>COUNTIF(Inskrivning!$L1087:$P1087,19)+COUNTIF(Inskrivning!$R1087:$V1087,19)</f>
        <v>0</v>
      </c>
      <c r="G385" s="4">
        <f>COUNTIF(Inskrivning!$L1087:$P1087,31)+COUNTIF(Inskrivning!$R1087:$V1087,31)</f>
        <v>0</v>
      </c>
      <c r="H385" s="4">
        <f>COUNTIF(Inskrivning!$L1087:$P1087,32)+COUNTIF(Inskrivning!$R1087:$V1087,32)</f>
        <v>0</v>
      </c>
      <c r="I385" s="4">
        <f>COUNTIF(Inskrivning!$L1087:$P1087,35)+COUNTIF(Inskrivning!$R1087:$V1087,35)</f>
        <v>0</v>
      </c>
      <c r="J385" s="4">
        <f>COUNTIF(Inskrivning!$L1087:$P1087,36)+COUNTIF(Inskrivning!$R1087:$V1087,36)</f>
        <v>0</v>
      </c>
      <c r="K385" s="4">
        <f>COUNTIF(Inskrivning!$L1087:$P1087,44)+COUNTIF(Inskrivning!$R1087:$V1087,44)</f>
        <v>0</v>
      </c>
      <c r="L385" s="4">
        <f>COUNTIF(Inskrivning!$L1087:$P1087,48)+COUNTIF(Inskrivning!$R1087:$V1087,48)</f>
        <v>0</v>
      </c>
      <c r="M385" s="4">
        <f>COUNTIF(Inskrivning!$L1087:$P1087,49)+COUNTIF(Inskrivning!$R1087:$V1087,49)</f>
        <v>0</v>
      </c>
      <c r="N385" s="4">
        <f>COUNTIF(Inskrivning!$L1087:$P1087,53)+COUNTIF(Inskrivning!$R1087:$V1087,53)</f>
        <v>0</v>
      </c>
      <c r="O385" s="4">
        <f>COUNTIF(Inskrivning!$L1087:$P1087,57)+COUNTIF(Inskrivning!$R1087:$V1087,57)</f>
        <v>0</v>
      </c>
      <c r="P385" s="4">
        <f>COUNTIF(Inskrivning!$L1087:$P1087,61)+COUNTIF(Inskrivning!$R1087:$V1087,61)</f>
        <v>0</v>
      </c>
      <c r="Q385" s="4">
        <f>COUNTIF(Inskrivning!$L1087:$P1087,66)+COUNTIF(Inskrivning!$R1087:$V1087,66)</f>
        <v>0</v>
      </c>
      <c r="R385" s="4">
        <f>COUNTIF(Inskrivning!$L1087:$P1087,70)+COUNTIF(Inskrivning!$R1087:$V1087,70)</f>
        <v>0</v>
      </c>
      <c r="S385" s="4">
        <f>COUNTIF(Inskrivning!$L1087:$P1087,74)+COUNTIF(Inskrivning!$R1087:$V1087,74)</f>
        <v>0</v>
      </c>
      <c r="T385" s="4">
        <f>COUNTIF(Inskrivning!$L1087:$P1087,83)+COUNTIF(Inskrivning!$R1087:$V1087,83)</f>
        <v>0</v>
      </c>
      <c r="U385" s="4">
        <f>COUNTIF(Inskrivning!$L1087:$P1087,87)+COUNTIF(Inskrivning!$R1087:$V1087,87)</f>
        <v>0</v>
      </c>
      <c r="V385" s="4">
        <f>COUNTIF(Inskrivning!$L1087:$P1087,100)+COUNTIF(Inskrivning!$R1087:$V1087,100)</f>
        <v>0</v>
      </c>
      <c r="W385" s="4">
        <f>SUM(Inskrivning!Y1087)</f>
        <v>0</v>
      </c>
    </row>
    <row r="386" spans="1:23" ht="15" x14ac:dyDescent="0.25">
      <c r="A386" s="53" t="str">
        <f>Inskrivning!J1088</f>
        <v/>
      </c>
      <c r="B386" s="35" t="str">
        <f>Inskrivning!K1088</f>
        <v/>
      </c>
      <c r="C386" s="16">
        <f t="shared" si="9"/>
        <v>0</v>
      </c>
      <c r="E386" s="4">
        <f>COUNTIF(Inskrivning!$L1088:$P1088,15)+COUNTIF(Inskrivning!$R1088:$V1088,15)</f>
        <v>0</v>
      </c>
      <c r="F386" s="4">
        <f>COUNTIF(Inskrivning!$L1088:$P1088,19)+COUNTIF(Inskrivning!$R1088:$V1088,19)</f>
        <v>0</v>
      </c>
      <c r="G386" s="4">
        <f>COUNTIF(Inskrivning!$L1088:$P1088,31)+COUNTIF(Inskrivning!$R1088:$V1088,31)</f>
        <v>0</v>
      </c>
      <c r="H386" s="4">
        <f>COUNTIF(Inskrivning!$L1088:$P1088,32)+COUNTIF(Inskrivning!$R1088:$V1088,32)</f>
        <v>0</v>
      </c>
      <c r="I386" s="4">
        <f>COUNTIF(Inskrivning!$L1088:$P1088,35)+COUNTIF(Inskrivning!$R1088:$V1088,35)</f>
        <v>0</v>
      </c>
      <c r="J386" s="4">
        <f>COUNTIF(Inskrivning!$L1088:$P1088,36)+COUNTIF(Inskrivning!$R1088:$V1088,36)</f>
        <v>0</v>
      </c>
      <c r="K386" s="4">
        <f>COUNTIF(Inskrivning!$L1088:$P1088,44)+COUNTIF(Inskrivning!$R1088:$V1088,44)</f>
        <v>0</v>
      </c>
      <c r="L386" s="4">
        <f>COUNTIF(Inskrivning!$L1088:$P1088,48)+COUNTIF(Inskrivning!$R1088:$V1088,48)</f>
        <v>0</v>
      </c>
      <c r="M386" s="4">
        <f>COUNTIF(Inskrivning!$L1088:$P1088,49)+COUNTIF(Inskrivning!$R1088:$V1088,49)</f>
        <v>0</v>
      </c>
      <c r="N386" s="4">
        <f>COUNTIF(Inskrivning!$L1088:$P1088,53)+COUNTIF(Inskrivning!$R1088:$V1088,53)</f>
        <v>0</v>
      </c>
      <c r="O386" s="4">
        <f>COUNTIF(Inskrivning!$L1088:$P1088,57)+COUNTIF(Inskrivning!$R1088:$V1088,57)</f>
        <v>0</v>
      </c>
      <c r="P386" s="4">
        <f>COUNTIF(Inskrivning!$L1088:$P1088,61)+COUNTIF(Inskrivning!$R1088:$V1088,61)</f>
        <v>0</v>
      </c>
      <c r="Q386" s="4">
        <f>COUNTIF(Inskrivning!$L1088:$P1088,66)+COUNTIF(Inskrivning!$R1088:$V1088,66)</f>
        <v>0</v>
      </c>
      <c r="R386" s="4">
        <f>COUNTIF(Inskrivning!$L1088:$P1088,70)+COUNTIF(Inskrivning!$R1088:$V1088,70)</f>
        <v>0</v>
      </c>
      <c r="S386" s="4">
        <f>COUNTIF(Inskrivning!$L1088:$P1088,74)+COUNTIF(Inskrivning!$R1088:$V1088,74)</f>
        <v>0</v>
      </c>
      <c r="T386" s="4">
        <f>COUNTIF(Inskrivning!$L1088:$P1088,83)+COUNTIF(Inskrivning!$R1088:$V1088,83)</f>
        <v>0</v>
      </c>
      <c r="U386" s="4">
        <f>COUNTIF(Inskrivning!$L1088:$P1088,87)+COUNTIF(Inskrivning!$R1088:$V1088,87)</f>
        <v>0</v>
      </c>
      <c r="V386" s="4">
        <f>COUNTIF(Inskrivning!$L1088:$P1088,100)+COUNTIF(Inskrivning!$R1088:$V1088,100)</f>
        <v>0</v>
      </c>
      <c r="W386" s="4">
        <f>SUM(Inskrivning!Y1088)</f>
        <v>0</v>
      </c>
    </row>
    <row r="387" spans="1:23" ht="15" x14ac:dyDescent="0.25">
      <c r="A387" s="53" t="str">
        <f>Inskrivning!J1089</f>
        <v/>
      </c>
      <c r="B387" s="35" t="str">
        <f>Inskrivning!K1089</f>
        <v/>
      </c>
      <c r="C387" s="16">
        <f t="shared" si="9"/>
        <v>0</v>
      </c>
      <c r="E387" s="4">
        <f>COUNTIF(Inskrivning!$L1089:$P1089,15)+COUNTIF(Inskrivning!$R1089:$V1089,15)</f>
        <v>0</v>
      </c>
      <c r="F387" s="4">
        <f>COUNTIF(Inskrivning!$L1089:$P1089,19)+COUNTIF(Inskrivning!$R1089:$V1089,19)</f>
        <v>0</v>
      </c>
      <c r="G387" s="4">
        <f>COUNTIF(Inskrivning!$L1089:$P1089,31)+COUNTIF(Inskrivning!$R1089:$V1089,31)</f>
        <v>0</v>
      </c>
      <c r="H387" s="4">
        <f>COUNTIF(Inskrivning!$L1089:$P1089,32)+COUNTIF(Inskrivning!$R1089:$V1089,32)</f>
        <v>0</v>
      </c>
      <c r="I387" s="4">
        <f>COUNTIF(Inskrivning!$L1089:$P1089,35)+COUNTIF(Inskrivning!$R1089:$V1089,35)</f>
        <v>0</v>
      </c>
      <c r="J387" s="4">
        <f>COUNTIF(Inskrivning!$L1089:$P1089,36)+COUNTIF(Inskrivning!$R1089:$V1089,36)</f>
        <v>0</v>
      </c>
      <c r="K387" s="4">
        <f>COUNTIF(Inskrivning!$L1089:$P1089,44)+COUNTIF(Inskrivning!$R1089:$V1089,44)</f>
        <v>0</v>
      </c>
      <c r="L387" s="4">
        <f>COUNTIF(Inskrivning!$L1089:$P1089,48)+COUNTIF(Inskrivning!$R1089:$V1089,48)</f>
        <v>0</v>
      </c>
      <c r="M387" s="4">
        <f>COUNTIF(Inskrivning!$L1089:$P1089,49)+COUNTIF(Inskrivning!$R1089:$V1089,49)</f>
        <v>0</v>
      </c>
      <c r="N387" s="4">
        <f>COUNTIF(Inskrivning!$L1089:$P1089,53)+COUNTIF(Inskrivning!$R1089:$V1089,53)</f>
        <v>0</v>
      </c>
      <c r="O387" s="4">
        <f>COUNTIF(Inskrivning!$L1089:$P1089,57)+COUNTIF(Inskrivning!$R1089:$V1089,57)</f>
        <v>0</v>
      </c>
      <c r="P387" s="4">
        <f>COUNTIF(Inskrivning!$L1089:$P1089,61)+COUNTIF(Inskrivning!$R1089:$V1089,61)</f>
        <v>0</v>
      </c>
      <c r="Q387" s="4">
        <f>COUNTIF(Inskrivning!$L1089:$P1089,66)+COUNTIF(Inskrivning!$R1089:$V1089,66)</f>
        <v>0</v>
      </c>
      <c r="R387" s="4">
        <f>COUNTIF(Inskrivning!$L1089:$P1089,70)+COUNTIF(Inskrivning!$R1089:$V1089,70)</f>
        <v>0</v>
      </c>
      <c r="S387" s="4">
        <f>COUNTIF(Inskrivning!$L1089:$P1089,74)+COUNTIF(Inskrivning!$R1089:$V1089,74)</f>
        <v>0</v>
      </c>
      <c r="T387" s="4">
        <f>COUNTIF(Inskrivning!$L1089:$P1089,83)+COUNTIF(Inskrivning!$R1089:$V1089,83)</f>
        <v>0</v>
      </c>
      <c r="U387" s="4">
        <f>COUNTIF(Inskrivning!$L1089:$P1089,87)+COUNTIF(Inskrivning!$R1089:$V1089,87)</f>
        <v>0</v>
      </c>
      <c r="V387" s="4">
        <f>COUNTIF(Inskrivning!$L1089:$P1089,100)+COUNTIF(Inskrivning!$R1089:$V1089,100)</f>
        <v>0</v>
      </c>
      <c r="W387" s="4">
        <f>SUM(Inskrivning!Y1089)</f>
        <v>0</v>
      </c>
    </row>
    <row r="388" spans="1:23" ht="15" x14ac:dyDescent="0.25">
      <c r="A388" s="53" t="str">
        <f>Inskrivning!J1090</f>
        <v/>
      </c>
      <c r="B388" s="35" t="str">
        <f>Inskrivning!K1090</f>
        <v/>
      </c>
      <c r="C388" s="16">
        <f t="shared" si="9"/>
        <v>0</v>
      </c>
      <c r="E388" s="4">
        <f>COUNTIF(Inskrivning!$L1090:$P1090,15)+COUNTIF(Inskrivning!$R1090:$V1090,15)</f>
        <v>0</v>
      </c>
      <c r="F388" s="4">
        <f>COUNTIF(Inskrivning!$L1090:$P1090,19)+COUNTIF(Inskrivning!$R1090:$V1090,19)</f>
        <v>0</v>
      </c>
      <c r="G388" s="4">
        <f>COUNTIF(Inskrivning!$L1090:$P1090,31)+COUNTIF(Inskrivning!$R1090:$V1090,31)</f>
        <v>0</v>
      </c>
      <c r="H388" s="4">
        <f>COUNTIF(Inskrivning!$L1090:$P1090,32)+COUNTIF(Inskrivning!$R1090:$V1090,32)</f>
        <v>0</v>
      </c>
      <c r="I388" s="4">
        <f>COUNTIF(Inskrivning!$L1090:$P1090,35)+COUNTIF(Inskrivning!$R1090:$V1090,35)</f>
        <v>0</v>
      </c>
      <c r="J388" s="4">
        <f>COUNTIF(Inskrivning!$L1090:$P1090,36)+COUNTIF(Inskrivning!$R1090:$V1090,36)</f>
        <v>0</v>
      </c>
      <c r="K388" s="4">
        <f>COUNTIF(Inskrivning!$L1090:$P1090,44)+COUNTIF(Inskrivning!$R1090:$V1090,44)</f>
        <v>0</v>
      </c>
      <c r="L388" s="4">
        <f>COUNTIF(Inskrivning!$L1090:$P1090,48)+COUNTIF(Inskrivning!$R1090:$V1090,48)</f>
        <v>0</v>
      </c>
      <c r="M388" s="4">
        <f>COUNTIF(Inskrivning!$L1090:$P1090,49)+COUNTIF(Inskrivning!$R1090:$V1090,49)</f>
        <v>0</v>
      </c>
      <c r="N388" s="4">
        <f>COUNTIF(Inskrivning!$L1090:$P1090,53)+COUNTIF(Inskrivning!$R1090:$V1090,53)</f>
        <v>0</v>
      </c>
      <c r="O388" s="4">
        <f>COUNTIF(Inskrivning!$L1090:$P1090,57)+COUNTIF(Inskrivning!$R1090:$V1090,57)</f>
        <v>0</v>
      </c>
      <c r="P388" s="4">
        <f>COUNTIF(Inskrivning!$L1090:$P1090,61)+COUNTIF(Inskrivning!$R1090:$V1090,61)</f>
        <v>0</v>
      </c>
      <c r="Q388" s="4">
        <f>COUNTIF(Inskrivning!$L1090:$P1090,66)+COUNTIF(Inskrivning!$R1090:$V1090,66)</f>
        <v>0</v>
      </c>
      <c r="R388" s="4">
        <f>COUNTIF(Inskrivning!$L1090:$P1090,70)+COUNTIF(Inskrivning!$R1090:$V1090,70)</f>
        <v>0</v>
      </c>
      <c r="S388" s="4">
        <f>COUNTIF(Inskrivning!$L1090:$P1090,74)+COUNTIF(Inskrivning!$R1090:$V1090,74)</f>
        <v>0</v>
      </c>
      <c r="T388" s="4">
        <f>COUNTIF(Inskrivning!$L1090:$P1090,83)+COUNTIF(Inskrivning!$R1090:$V1090,83)</f>
        <v>0</v>
      </c>
      <c r="U388" s="4">
        <f>COUNTIF(Inskrivning!$L1090:$P1090,87)+COUNTIF(Inskrivning!$R1090:$V1090,87)</f>
        <v>0</v>
      </c>
      <c r="V388" s="4">
        <f>COUNTIF(Inskrivning!$L1090:$P1090,100)+COUNTIF(Inskrivning!$R1090:$V1090,100)</f>
        <v>0</v>
      </c>
      <c r="W388" s="4">
        <f>SUM(Inskrivning!Y1090)</f>
        <v>0</v>
      </c>
    </row>
    <row r="389" spans="1:23" ht="15" x14ac:dyDescent="0.25">
      <c r="A389" s="53" t="str">
        <f>Inskrivning!J1091</f>
        <v/>
      </c>
      <c r="B389" s="35" t="str">
        <f>Inskrivning!K1091</f>
        <v/>
      </c>
      <c r="C389" s="16">
        <f t="shared" si="9"/>
        <v>0</v>
      </c>
      <c r="E389" s="4">
        <f>COUNTIF(Inskrivning!$L1091:$P1091,15)+COUNTIF(Inskrivning!$R1091:$V1091,15)</f>
        <v>0</v>
      </c>
      <c r="F389" s="4">
        <f>COUNTIF(Inskrivning!$L1091:$P1091,19)+COUNTIF(Inskrivning!$R1091:$V1091,19)</f>
        <v>0</v>
      </c>
      <c r="G389" s="4">
        <f>COUNTIF(Inskrivning!$L1091:$P1091,31)+COUNTIF(Inskrivning!$R1091:$V1091,31)</f>
        <v>0</v>
      </c>
      <c r="H389" s="4">
        <f>COUNTIF(Inskrivning!$L1091:$P1091,32)+COUNTIF(Inskrivning!$R1091:$V1091,32)</f>
        <v>0</v>
      </c>
      <c r="I389" s="4">
        <f>COUNTIF(Inskrivning!$L1091:$P1091,35)+COUNTIF(Inskrivning!$R1091:$V1091,35)</f>
        <v>0</v>
      </c>
      <c r="J389" s="4">
        <f>COUNTIF(Inskrivning!$L1091:$P1091,36)+COUNTIF(Inskrivning!$R1091:$V1091,36)</f>
        <v>0</v>
      </c>
      <c r="K389" s="4">
        <f>COUNTIF(Inskrivning!$L1091:$P1091,44)+COUNTIF(Inskrivning!$R1091:$V1091,44)</f>
        <v>0</v>
      </c>
      <c r="L389" s="4">
        <f>COUNTIF(Inskrivning!$L1091:$P1091,48)+COUNTIF(Inskrivning!$R1091:$V1091,48)</f>
        <v>0</v>
      </c>
      <c r="M389" s="4">
        <f>COUNTIF(Inskrivning!$L1091:$P1091,49)+COUNTIF(Inskrivning!$R1091:$V1091,49)</f>
        <v>0</v>
      </c>
      <c r="N389" s="4">
        <f>COUNTIF(Inskrivning!$L1091:$P1091,53)+COUNTIF(Inskrivning!$R1091:$V1091,53)</f>
        <v>0</v>
      </c>
      <c r="O389" s="4">
        <f>COUNTIF(Inskrivning!$L1091:$P1091,57)+COUNTIF(Inskrivning!$R1091:$V1091,57)</f>
        <v>0</v>
      </c>
      <c r="P389" s="4">
        <f>COUNTIF(Inskrivning!$L1091:$P1091,61)+COUNTIF(Inskrivning!$R1091:$V1091,61)</f>
        <v>0</v>
      </c>
      <c r="Q389" s="4">
        <f>COUNTIF(Inskrivning!$L1091:$P1091,66)+COUNTIF(Inskrivning!$R1091:$V1091,66)</f>
        <v>0</v>
      </c>
      <c r="R389" s="4">
        <f>COUNTIF(Inskrivning!$L1091:$P1091,70)+COUNTIF(Inskrivning!$R1091:$V1091,70)</f>
        <v>0</v>
      </c>
      <c r="S389" s="4">
        <f>COUNTIF(Inskrivning!$L1091:$P1091,74)+COUNTIF(Inskrivning!$R1091:$V1091,74)</f>
        <v>0</v>
      </c>
      <c r="T389" s="4">
        <f>COUNTIF(Inskrivning!$L1091:$P1091,83)+COUNTIF(Inskrivning!$R1091:$V1091,83)</f>
        <v>0</v>
      </c>
      <c r="U389" s="4">
        <f>COUNTIF(Inskrivning!$L1091:$P1091,87)+COUNTIF(Inskrivning!$R1091:$V1091,87)</f>
        <v>0</v>
      </c>
      <c r="V389" s="4">
        <f>COUNTIF(Inskrivning!$L1091:$P1091,100)+COUNTIF(Inskrivning!$R1091:$V1091,100)</f>
        <v>0</v>
      </c>
      <c r="W389" s="4">
        <f>SUM(Inskrivning!Y1091)</f>
        <v>0</v>
      </c>
    </row>
    <row r="390" spans="1:23" ht="15" x14ac:dyDescent="0.25">
      <c r="A390" s="53" t="str">
        <f>Inskrivning!J1092</f>
        <v/>
      </c>
      <c r="B390" s="35" t="str">
        <f>Inskrivning!K1092</f>
        <v/>
      </c>
      <c r="C390" s="16">
        <f t="shared" si="9"/>
        <v>0</v>
      </c>
      <c r="E390" s="4">
        <f>COUNTIF(Inskrivning!$L1092:$P1092,15)+COUNTIF(Inskrivning!$R1092:$V1092,15)</f>
        <v>0</v>
      </c>
      <c r="F390" s="4">
        <f>COUNTIF(Inskrivning!$L1092:$P1092,19)+COUNTIF(Inskrivning!$R1092:$V1092,19)</f>
        <v>0</v>
      </c>
      <c r="G390" s="4">
        <f>COUNTIF(Inskrivning!$L1092:$P1092,31)+COUNTIF(Inskrivning!$R1092:$V1092,31)</f>
        <v>0</v>
      </c>
      <c r="H390" s="4">
        <f>COUNTIF(Inskrivning!$L1092:$P1092,32)+COUNTIF(Inskrivning!$R1092:$V1092,32)</f>
        <v>0</v>
      </c>
      <c r="I390" s="4">
        <f>COUNTIF(Inskrivning!$L1092:$P1092,35)+COUNTIF(Inskrivning!$R1092:$V1092,35)</f>
        <v>0</v>
      </c>
      <c r="J390" s="4">
        <f>COUNTIF(Inskrivning!$L1092:$P1092,36)+COUNTIF(Inskrivning!$R1092:$V1092,36)</f>
        <v>0</v>
      </c>
      <c r="K390" s="4">
        <f>COUNTIF(Inskrivning!$L1092:$P1092,44)+COUNTIF(Inskrivning!$R1092:$V1092,44)</f>
        <v>0</v>
      </c>
      <c r="L390" s="4">
        <f>COUNTIF(Inskrivning!$L1092:$P1092,48)+COUNTIF(Inskrivning!$R1092:$V1092,48)</f>
        <v>0</v>
      </c>
      <c r="M390" s="4">
        <f>COUNTIF(Inskrivning!$L1092:$P1092,49)+COUNTIF(Inskrivning!$R1092:$V1092,49)</f>
        <v>0</v>
      </c>
      <c r="N390" s="4">
        <f>COUNTIF(Inskrivning!$L1092:$P1092,53)+COUNTIF(Inskrivning!$R1092:$V1092,53)</f>
        <v>0</v>
      </c>
      <c r="O390" s="4">
        <f>COUNTIF(Inskrivning!$L1092:$P1092,57)+COUNTIF(Inskrivning!$R1092:$V1092,57)</f>
        <v>0</v>
      </c>
      <c r="P390" s="4">
        <f>COUNTIF(Inskrivning!$L1092:$P1092,61)+COUNTIF(Inskrivning!$R1092:$V1092,61)</f>
        <v>0</v>
      </c>
      <c r="Q390" s="4">
        <f>COUNTIF(Inskrivning!$L1092:$P1092,66)+COUNTIF(Inskrivning!$R1092:$V1092,66)</f>
        <v>0</v>
      </c>
      <c r="R390" s="4">
        <f>COUNTIF(Inskrivning!$L1092:$P1092,70)+COUNTIF(Inskrivning!$R1092:$V1092,70)</f>
        <v>0</v>
      </c>
      <c r="S390" s="4">
        <f>COUNTIF(Inskrivning!$L1092:$P1092,74)+COUNTIF(Inskrivning!$R1092:$V1092,74)</f>
        <v>0</v>
      </c>
      <c r="T390" s="4">
        <f>COUNTIF(Inskrivning!$L1092:$P1092,83)+COUNTIF(Inskrivning!$R1092:$V1092,83)</f>
        <v>0</v>
      </c>
      <c r="U390" s="4">
        <f>COUNTIF(Inskrivning!$L1092:$P1092,87)+COUNTIF(Inskrivning!$R1092:$V1092,87)</f>
        <v>0</v>
      </c>
      <c r="V390" s="4">
        <f>COUNTIF(Inskrivning!$L1092:$P1092,100)+COUNTIF(Inskrivning!$R1092:$V1092,100)</f>
        <v>0</v>
      </c>
      <c r="W390" s="4">
        <f>SUM(Inskrivning!Y1092)</f>
        <v>0</v>
      </c>
    </row>
    <row r="391" spans="1:23" ht="15" x14ac:dyDescent="0.25">
      <c r="A391" s="53" t="str">
        <f>Inskrivning!J1093</f>
        <v/>
      </c>
      <c r="B391" s="35" t="str">
        <f>Inskrivning!K1093</f>
        <v/>
      </c>
      <c r="C391" s="16">
        <f t="shared" si="9"/>
        <v>0</v>
      </c>
      <c r="E391" s="4">
        <f>COUNTIF(Inskrivning!$L1093:$P1093,15)+COUNTIF(Inskrivning!$R1093:$V1093,15)</f>
        <v>0</v>
      </c>
      <c r="F391" s="4">
        <f>COUNTIF(Inskrivning!$L1093:$P1093,19)+COUNTIF(Inskrivning!$R1093:$V1093,19)</f>
        <v>0</v>
      </c>
      <c r="G391" s="4">
        <f>COUNTIF(Inskrivning!$L1093:$P1093,31)+COUNTIF(Inskrivning!$R1093:$V1093,31)</f>
        <v>0</v>
      </c>
      <c r="H391" s="4">
        <f>COUNTIF(Inskrivning!$L1093:$P1093,32)+COUNTIF(Inskrivning!$R1093:$V1093,32)</f>
        <v>0</v>
      </c>
      <c r="I391" s="4">
        <f>COUNTIF(Inskrivning!$L1093:$P1093,35)+COUNTIF(Inskrivning!$R1093:$V1093,35)</f>
        <v>0</v>
      </c>
      <c r="J391" s="4">
        <f>COUNTIF(Inskrivning!$L1093:$P1093,36)+COUNTIF(Inskrivning!$R1093:$V1093,36)</f>
        <v>0</v>
      </c>
      <c r="K391" s="4">
        <f>COUNTIF(Inskrivning!$L1093:$P1093,44)+COUNTIF(Inskrivning!$R1093:$V1093,44)</f>
        <v>0</v>
      </c>
      <c r="L391" s="4">
        <f>COUNTIF(Inskrivning!$L1093:$P1093,48)+COUNTIF(Inskrivning!$R1093:$V1093,48)</f>
        <v>0</v>
      </c>
      <c r="M391" s="4">
        <f>COUNTIF(Inskrivning!$L1093:$P1093,49)+COUNTIF(Inskrivning!$R1093:$V1093,49)</f>
        <v>0</v>
      </c>
      <c r="N391" s="4">
        <f>COUNTIF(Inskrivning!$L1093:$P1093,53)+COUNTIF(Inskrivning!$R1093:$V1093,53)</f>
        <v>0</v>
      </c>
      <c r="O391" s="4">
        <f>COUNTIF(Inskrivning!$L1093:$P1093,57)+COUNTIF(Inskrivning!$R1093:$V1093,57)</f>
        <v>0</v>
      </c>
      <c r="P391" s="4">
        <f>COUNTIF(Inskrivning!$L1093:$P1093,61)+COUNTIF(Inskrivning!$R1093:$V1093,61)</f>
        <v>0</v>
      </c>
      <c r="Q391" s="4">
        <f>COUNTIF(Inskrivning!$L1093:$P1093,66)+COUNTIF(Inskrivning!$R1093:$V1093,66)</f>
        <v>0</v>
      </c>
      <c r="R391" s="4">
        <f>COUNTIF(Inskrivning!$L1093:$P1093,70)+COUNTIF(Inskrivning!$R1093:$V1093,70)</f>
        <v>0</v>
      </c>
      <c r="S391" s="4">
        <f>COUNTIF(Inskrivning!$L1093:$P1093,74)+COUNTIF(Inskrivning!$R1093:$V1093,74)</f>
        <v>0</v>
      </c>
      <c r="T391" s="4">
        <f>COUNTIF(Inskrivning!$L1093:$P1093,83)+COUNTIF(Inskrivning!$R1093:$V1093,83)</f>
        <v>0</v>
      </c>
      <c r="U391" s="4">
        <f>COUNTIF(Inskrivning!$L1093:$P1093,87)+COUNTIF(Inskrivning!$R1093:$V1093,87)</f>
        <v>0</v>
      </c>
      <c r="V391" s="4">
        <f>COUNTIF(Inskrivning!$L1093:$P1093,100)+COUNTIF(Inskrivning!$R1093:$V1093,100)</f>
        <v>0</v>
      </c>
      <c r="W391" s="4">
        <f>SUM(Inskrivning!Y1093)</f>
        <v>0</v>
      </c>
    </row>
    <row r="392" spans="1:23" ht="15" x14ac:dyDescent="0.25">
      <c r="A392" s="53" t="str">
        <f>Inskrivning!J1094</f>
        <v/>
      </c>
      <c r="B392" s="35" t="str">
        <f>Inskrivning!K1094</f>
        <v/>
      </c>
      <c r="C392" s="16">
        <f t="shared" si="9"/>
        <v>0</v>
      </c>
      <c r="E392" s="4">
        <f>COUNTIF(Inskrivning!$L1094:$P1094,15)+COUNTIF(Inskrivning!$R1094:$V1094,15)</f>
        <v>0</v>
      </c>
      <c r="F392" s="4">
        <f>COUNTIF(Inskrivning!$L1094:$P1094,19)+COUNTIF(Inskrivning!$R1094:$V1094,19)</f>
        <v>0</v>
      </c>
      <c r="G392" s="4">
        <f>COUNTIF(Inskrivning!$L1094:$P1094,31)+COUNTIF(Inskrivning!$R1094:$V1094,31)</f>
        <v>0</v>
      </c>
      <c r="H392" s="4">
        <f>COUNTIF(Inskrivning!$L1094:$P1094,32)+COUNTIF(Inskrivning!$R1094:$V1094,32)</f>
        <v>0</v>
      </c>
      <c r="I392" s="4">
        <f>COUNTIF(Inskrivning!$L1094:$P1094,35)+COUNTIF(Inskrivning!$R1094:$V1094,35)</f>
        <v>0</v>
      </c>
      <c r="J392" s="4">
        <f>COUNTIF(Inskrivning!$L1094:$P1094,36)+COUNTIF(Inskrivning!$R1094:$V1094,36)</f>
        <v>0</v>
      </c>
      <c r="K392" s="4">
        <f>COUNTIF(Inskrivning!$L1094:$P1094,44)+COUNTIF(Inskrivning!$R1094:$V1094,44)</f>
        <v>0</v>
      </c>
      <c r="L392" s="4">
        <f>COUNTIF(Inskrivning!$L1094:$P1094,48)+COUNTIF(Inskrivning!$R1094:$V1094,48)</f>
        <v>0</v>
      </c>
      <c r="M392" s="4">
        <f>COUNTIF(Inskrivning!$L1094:$P1094,49)+COUNTIF(Inskrivning!$R1094:$V1094,49)</f>
        <v>0</v>
      </c>
      <c r="N392" s="4">
        <f>COUNTIF(Inskrivning!$L1094:$P1094,53)+COUNTIF(Inskrivning!$R1094:$V1094,53)</f>
        <v>0</v>
      </c>
      <c r="O392" s="4">
        <f>COUNTIF(Inskrivning!$L1094:$P1094,57)+COUNTIF(Inskrivning!$R1094:$V1094,57)</f>
        <v>0</v>
      </c>
      <c r="P392" s="4">
        <f>COUNTIF(Inskrivning!$L1094:$P1094,61)+COUNTIF(Inskrivning!$R1094:$V1094,61)</f>
        <v>0</v>
      </c>
      <c r="Q392" s="4">
        <f>COUNTIF(Inskrivning!$L1094:$P1094,66)+COUNTIF(Inskrivning!$R1094:$V1094,66)</f>
        <v>0</v>
      </c>
      <c r="R392" s="4">
        <f>COUNTIF(Inskrivning!$L1094:$P1094,70)+COUNTIF(Inskrivning!$R1094:$V1094,70)</f>
        <v>0</v>
      </c>
      <c r="S392" s="4">
        <f>COUNTIF(Inskrivning!$L1094:$P1094,74)+COUNTIF(Inskrivning!$R1094:$V1094,74)</f>
        <v>0</v>
      </c>
      <c r="T392" s="4">
        <f>COUNTIF(Inskrivning!$L1094:$P1094,83)+COUNTIF(Inskrivning!$R1094:$V1094,83)</f>
        <v>0</v>
      </c>
      <c r="U392" s="4">
        <f>COUNTIF(Inskrivning!$L1094:$P1094,87)+COUNTIF(Inskrivning!$R1094:$V1094,87)</f>
        <v>0</v>
      </c>
      <c r="V392" s="4">
        <f>COUNTIF(Inskrivning!$L1094:$P1094,100)+COUNTIF(Inskrivning!$R1094:$V1094,100)</f>
        <v>0</v>
      </c>
      <c r="W392" s="4">
        <f>SUM(Inskrivning!Y1094)</f>
        <v>0</v>
      </c>
    </row>
    <row r="393" spans="1:23" ht="15" x14ac:dyDescent="0.25">
      <c r="A393" s="53" t="str">
        <f>Inskrivning!J1095</f>
        <v/>
      </c>
      <c r="B393" s="35" t="str">
        <f>Inskrivning!K1095</f>
        <v/>
      </c>
      <c r="C393" s="16">
        <f t="shared" si="9"/>
        <v>0</v>
      </c>
      <c r="E393" s="4">
        <f>COUNTIF(Inskrivning!$L1095:$P1095,15)+COUNTIF(Inskrivning!$R1095:$V1095,15)</f>
        <v>0</v>
      </c>
      <c r="F393" s="4">
        <f>COUNTIF(Inskrivning!$L1095:$P1095,19)+COUNTIF(Inskrivning!$R1095:$V1095,19)</f>
        <v>0</v>
      </c>
      <c r="G393" s="4">
        <f>COUNTIF(Inskrivning!$L1095:$P1095,31)+COUNTIF(Inskrivning!$R1095:$V1095,31)</f>
        <v>0</v>
      </c>
      <c r="H393" s="4">
        <f>COUNTIF(Inskrivning!$L1095:$P1095,32)+COUNTIF(Inskrivning!$R1095:$V1095,32)</f>
        <v>0</v>
      </c>
      <c r="I393" s="4">
        <f>COUNTIF(Inskrivning!$L1095:$P1095,35)+COUNTIF(Inskrivning!$R1095:$V1095,35)</f>
        <v>0</v>
      </c>
      <c r="J393" s="4">
        <f>COUNTIF(Inskrivning!$L1095:$P1095,36)+COUNTIF(Inskrivning!$R1095:$V1095,36)</f>
        <v>0</v>
      </c>
      <c r="K393" s="4">
        <f>COUNTIF(Inskrivning!$L1095:$P1095,44)+COUNTIF(Inskrivning!$R1095:$V1095,44)</f>
        <v>0</v>
      </c>
      <c r="L393" s="4">
        <f>COUNTIF(Inskrivning!$L1095:$P1095,48)+COUNTIF(Inskrivning!$R1095:$V1095,48)</f>
        <v>0</v>
      </c>
      <c r="M393" s="4">
        <f>COUNTIF(Inskrivning!$L1095:$P1095,49)+COUNTIF(Inskrivning!$R1095:$V1095,49)</f>
        <v>0</v>
      </c>
      <c r="N393" s="4">
        <f>COUNTIF(Inskrivning!$L1095:$P1095,53)+COUNTIF(Inskrivning!$R1095:$V1095,53)</f>
        <v>0</v>
      </c>
      <c r="O393" s="4">
        <f>COUNTIF(Inskrivning!$L1095:$P1095,57)+COUNTIF(Inskrivning!$R1095:$V1095,57)</f>
        <v>0</v>
      </c>
      <c r="P393" s="4">
        <f>COUNTIF(Inskrivning!$L1095:$P1095,61)+COUNTIF(Inskrivning!$R1095:$V1095,61)</f>
        <v>0</v>
      </c>
      <c r="Q393" s="4">
        <f>COUNTIF(Inskrivning!$L1095:$P1095,66)+COUNTIF(Inskrivning!$R1095:$V1095,66)</f>
        <v>0</v>
      </c>
      <c r="R393" s="4">
        <f>COUNTIF(Inskrivning!$L1095:$P1095,70)+COUNTIF(Inskrivning!$R1095:$V1095,70)</f>
        <v>0</v>
      </c>
      <c r="S393" s="4">
        <f>COUNTIF(Inskrivning!$L1095:$P1095,74)+COUNTIF(Inskrivning!$R1095:$V1095,74)</f>
        <v>0</v>
      </c>
      <c r="T393" s="4">
        <f>COUNTIF(Inskrivning!$L1095:$P1095,83)+COUNTIF(Inskrivning!$R1095:$V1095,83)</f>
        <v>0</v>
      </c>
      <c r="U393" s="4">
        <f>COUNTIF(Inskrivning!$L1095:$P1095,87)+COUNTIF(Inskrivning!$R1095:$V1095,87)</f>
        <v>0</v>
      </c>
      <c r="V393" s="4">
        <f>COUNTIF(Inskrivning!$L1095:$P1095,100)+COUNTIF(Inskrivning!$R1095:$V1095,100)</f>
        <v>0</v>
      </c>
      <c r="W393" s="4">
        <f>SUM(Inskrivning!Y1095)</f>
        <v>0</v>
      </c>
    </row>
    <row r="394" spans="1:23" ht="15" x14ac:dyDescent="0.25">
      <c r="A394" s="53" t="str">
        <f>Inskrivning!J1096</f>
        <v/>
      </c>
      <c r="B394" s="35" t="str">
        <f>Inskrivning!K1096</f>
        <v/>
      </c>
      <c r="C394" s="16">
        <f t="shared" si="9"/>
        <v>0</v>
      </c>
      <c r="E394" s="4">
        <f>COUNTIF(Inskrivning!$L1096:$P1096,15)+COUNTIF(Inskrivning!$R1096:$V1096,15)</f>
        <v>0</v>
      </c>
      <c r="F394" s="4">
        <f>COUNTIF(Inskrivning!$L1096:$P1096,19)+COUNTIF(Inskrivning!$R1096:$V1096,19)</f>
        <v>0</v>
      </c>
      <c r="G394" s="4">
        <f>COUNTIF(Inskrivning!$L1096:$P1096,31)+COUNTIF(Inskrivning!$R1096:$V1096,31)</f>
        <v>0</v>
      </c>
      <c r="H394" s="4">
        <f>COUNTIF(Inskrivning!$L1096:$P1096,32)+COUNTIF(Inskrivning!$R1096:$V1096,32)</f>
        <v>0</v>
      </c>
      <c r="I394" s="4">
        <f>COUNTIF(Inskrivning!$L1096:$P1096,35)+COUNTIF(Inskrivning!$R1096:$V1096,35)</f>
        <v>0</v>
      </c>
      <c r="J394" s="4">
        <f>COUNTIF(Inskrivning!$L1096:$P1096,36)+COUNTIF(Inskrivning!$R1096:$V1096,36)</f>
        <v>0</v>
      </c>
      <c r="K394" s="4">
        <f>COUNTIF(Inskrivning!$L1096:$P1096,44)+COUNTIF(Inskrivning!$R1096:$V1096,44)</f>
        <v>0</v>
      </c>
      <c r="L394" s="4">
        <f>COUNTIF(Inskrivning!$L1096:$P1096,48)+COUNTIF(Inskrivning!$R1096:$V1096,48)</f>
        <v>0</v>
      </c>
      <c r="M394" s="4">
        <f>COUNTIF(Inskrivning!$L1096:$P1096,49)+COUNTIF(Inskrivning!$R1096:$V1096,49)</f>
        <v>0</v>
      </c>
      <c r="N394" s="4">
        <f>COUNTIF(Inskrivning!$L1096:$P1096,53)+COUNTIF(Inskrivning!$R1096:$V1096,53)</f>
        <v>0</v>
      </c>
      <c r="O394" s="4">
        <f>COUNTIF(Inskrivning!$L1096:$P1096,57)+COUNTIF(Inskrivning!$R1096:$V1096,57)</f>
        <v>0</v>
      </c>
      <c r="P394" s="4">
        <f>COUNTIF(Inskrivning!$L1096:$P1096,61)+COUNTIF(Inskrivning!$R1096:$V1096,61)</f>
        <v>0</v>
      </c>
      <c r="Q394" s="4">
        <f>COUNTIF(Inskrivning!$L1096:$P1096,66)+COUNTIF(Inskrivning!$R1096:$V1096,66)</f>
        <v>0</v>
      </c>
      <c r="R394" s="4">
        <f>COUNTIF(Inskrivning!$L1096:$P1096,70)+COUNTIF(Inskrivning!$R1096:$V1096,70)</f>
        <v>0</v>
      </c>
      <c r="S394" s="4">
        <f>COUNTIF(Inskrivning!$L1096:$P1096,74)+COUNTIF(Inskrivning!$R1096:$V1096,74)</f>
        <v>0</v>
      </c>
      <c r="T394" s="4">
        <f>COUNTIF(Inskrivning!$L1096:$P1096,83)+COUNTIF(Inskrivning!$R1096:$V1096,83)</f>
        <v>0</v>
      </c>
      <c r="U394" s="4">
        <f>COUNTIF(Inskrivning!$L1096:$P1096,87)+COUNTIF(Inskrivning!$R1096:$V1096,87)</f>
        <v>0</v>
      </c>
      <c r="V394" s="4">
        <f>COUNTIF(Inskrivning!$L1096:$P1096,100)+COUNTIF(Inskrivning!$R1096:$V1096,100)</f>
        <v>0</v>
      </c>
      <c r="W394" s="4">
        <f>SUM(Inskrivning!Y1096)</f>
        <v>0</v>
      </c>
    </row>
    <row r="395" spans="1:23" ht="15" x14ac:dyDescent="0.25">
      <c r="A395" s="53" t="str">
        <f>Inskrivning!J1097</f>
        <v/>
      </c>
      <c r="B395" s="35" t="str">
        <f>Inskrivning!K1097</f>
        <v/>
      </c>
      <c r="C395" s="16">
        <f t="shared" si="9"/>
        <v>0</v>
      </c>
      <c r="E395" s="4">
        <f>COUNTIF(Inskrivning!$L1097:$P1097,15)+COUNTIF(Inskrivning!$R1097:$V1097,15)</f>
        <v>0</v>
      </c>
      <c r="F395" s="4">
        <f>COUNTIF(Inskrivning!$L1097:$P1097,19)+COUNTIF(Inskrivning!$R1097:$V1097,19)</f>
        <v>0</v>
      </c>
      <c r="G395" s="4">
        <f>COUNTIF(Inskrivning!$L1097:$P1097,31)+COUNTIF(Inskrivning!$R1097:$V1097,31)</f>
        <v>0</v>
      </c>
      <c r="H395" s="4">
        <f>COUNTIF(Inskrivning!$L1097:$P1097,32)+COUNTIF(Inskrivning!$R1097:$V1097,32)</f>
        <v>0</v>
      </c>
      <c r="I395" s="4">
        <f>COUNTIF(Inskrivning!$L1097:$P1097,35)+COUNTIF(Inskrivning!$R1097:$V1097,35)</f>
        <v>0</v>
      </c>
      <c r="J395" s="4">
        <f>COUNTIF(Inskrivning!$L1097:$P1097,36)+COUNTIF(Inskrivning!$R1097:$V1097,36)</f>
        <v>0</v>
      </c>
      <c r="K395" s="4">
        <f>COUNTIF(Inskrivning!$L1097:$P1097,44)+COUNTIF(Inskrivning!$R1097:$V1097,44)</f>
        <v>0</v>
      </c>
      <c r="L395" s="4">
        <f>COUNTIF(Inskrivning!$L1097:$P1097,48)+COUNTIF(Inskrivning!$R1097:$V1097,48)</f>
        <v>0</v>
      </c>
      <c r="M395" s="4">
        <f>COUNTIF(Inskrivning!$L1097:$P1097,49)+COUNTIF(Inskrivning!$R1097:$V1097,49)</f>
        <v>0</v>
      </c>
      <c r="N395" s="4">
        <f>COUNTIF(Inskrivning!$L1097:$P1097,53)+COUNTIF(Inskrivning!$R1097:$V1097,53)</f>
        <v>0</v>
      </c>
      <c r="O395" s="4">
        <f>COUNTIF(Inskrivning!$L1097:$P1097,57)+COUNTIF(Inskrivning!$R1097:$V1097,57)</f>
        <v>0</v>
      </c>
      <c r="P395" s="4">
        <f>COUNTIF(Inskrivning!$L1097:$P1097,61)+COUNTIF(Inskrivning!$R1097:$V1097,61)</f>
        <v>0</v>
      </c>
      <c r="Q395" s="4">
        <f>COUNTIF(Inskrivning!$L1097:$P1097,66)+COUNTIF(Inskrivning!$R1097:$V1097,66)</f>
        <v>0</v>
      </c>
      <c r="R395" s="4">
        <f>COUNTIF(Inskrivning!$L1097:$P1097,70)+COUNTIF(Inskrivning!$R1097:$V1097,70)</f>
        <v>0</v>
      </c>
      <c r="S395" s="4">
        <f>COUNTIF(Inskrivning!$L1097:$P1097,74)+COUNTIF(Inskrivning!$R1097:$V1097,74)</f>
        <v>0</v>
      </c>
      <c r="T395" s="4">
        <f>COUNTIF(Inskrivning!$L1097:$P1097,83)+COUNTIF(Inskrivning!$R1097:$V1097,83)</f>
        <v>0</v>
      </c>
      <c r="U395" s="4">
        <f>COUNTIF(Inskrivning!$L1097:$P1097,87)+COUNTIF(Inskrivning!$R1097:$V1097,87)</f>
        <v>0</v>
      </c>
      <c r="V395" s="4">
        <f>COUNTIF(Inskrivning!$L1097:$P1097,100)+COUNTIF(Inskrivning!$R1097:$V1097,100)</f>
        <v>0</v>
      </c>
      <c r="W395" s="4">
        <f>SUM(Inskrivning!Y1097)</f>
        <v>0</v>
      </c>
    </row>
    <row r="396" spans="1:23" ht="15" x14ac:dyDescent="0.25">
      <c r="A396" s="53" t="str">
        <f>Inskrivning!J1099</f>
        <v/>
      </c>
      <c r="B396" s="35" t="str">
        <f>Inskrivning!K1099</f>
        <v/>
      </c>
      <c r="C396" s="16">
        <f t="shared" si="9"/>
        <v>0</v>
      </c>
      <c r="E396" s="4">
        <f>COUNTIF(Inskrivning!$L1099:$P1099,15)+COUNTIF(Inskrivning!$R1099:$V1099,15)</f>
        <v>0</v>
      </c>
      <c r="F396" s="4">
        <f>COUNTIF(Inskrivning!$L1099:$P1099,19)+COUNTIF(Inskrivning!$R1099:$V1099,19)</f>
        <v>0</v>
      </c>
      <c r="G396" s="4">
        <f>COUNTIF(Inskrivning!$L1099:$P1099,31)+COUNTIF(Inskrivning!$R1099:$V1099,31)</f>
        <v>0</v>
      </c>
      <c r="H396" s="4">
        <f>COUNTIF(Inskrivning!$L1099:$P1099,32)+COUNTIF(Inskrivning!$R1099:$V1099,32)</f>
        <v>0</v>
      </c>
      <c r="I396" s="4">
        <f>COUNTIF(Inskrivning!$L1099:$P1099,35)+COUNTIF(Inskrivning!$R1099:$V1099,35)</f>
        <v>0</v>
      </c>
      <c r="J396" s="4">
        <f>COUNTIF(Inskrivning!$L1099:$P1099,36)+COUNTIF(Inskrivning!$R1099:$V1099,36)</f>
        <v>0</v>
      </c>
      <c r="K396" s="4">
        <f>COUNTIF(Inskrivning!$L1099:$P1099,44)+COUNTIF(Inskrivning!$R1099:$V1099,44)</f>
        <v>0</v>
      </c>
      <c r="L396" s="4">
        <f>COUNTIF(Inskrivning!$L1099:$P1099,48)+COUNTIF(Inskrivning!$R1099:$V1099,48)</f>
        <v>0</v>
      </c>
      <c r="M396" s="4">
        <f>COUNTIF(Inskrivning!$L1099:$P1099,49)+COUNTIF(Inskrivning!$R1099:$V1099,49)</f>
        <v>0</v>
      </c>
      <c r="N396" s="4">
        <f>COUNTIF(Inskrivning!$L1099:$P1099,53)+COUNTIF(Inskrivning!$R1099:$V1099,53)</f>
        <v>0</v>
      </c>
      <c r="O396" s="4">
        <f>COUNTIF(Inskrivning!$L1099:$P1099,57)+COUNTIF(Inskrivning!$R1099:$V1099,57)</f>
        <v>0</v>
      </c>
      <c r="P396" s="4">
        <f>COUNTIF(Inskrivning!$L1099:$P1099,61)+COUNTIF(Inskrivning!$R1099:$V1099,61)</f>
        <v>0</v>
      </c>
      <c r="Q396" s="4">
        <f>COUNTIF(Inskrivning!$L1099:$P1099,66)+COUNTIF(Inskrivning!$R1099:$V1099,66)</f>
        <v>0</v>
      </c>
      <c r="R396" s="4">
        <f>COUNTIF(Inskrivning!$L1099:$P1099,70)+COUNTIF(Inskrivning!$R1099:$V1099,70)</f>
        <v>0</v>
      </c>
      <c r="S396" s="4">
        <f>COUNTIF(Inskrivning!$L1099:$P1099,74)+COUNTIF(Inskrivning!$R1099:$V1099,74)</f>
        <v>0</v>
      </c>
      <c r="T396" s="4">
        <f>COUNTIF(Inskrivning!$L1099:$P1099,83)+COUNTIF(Inskrivning!$R1099:$V1099,83)</f>
        <v>0</v>
      </c>
      <c r="U396" s="4">
        <f>COUNTIF(Inskrivning!$L1099:$P1099,87)+COUNTIF(Inskrivning!$R1099:$V1099,87)</f>
        <v>0</v>
      </c>
      <c r="V396" s="4">
        <f>COUNTIF(Inskrivning!$L1099:$P1099,100)+COUNTIF(Inskrivning!$R1099:$V1099,100)</f>
        <v>0</v>
      </c>
      <c r="W396" s="4">
        <f>SUM(Inskrivning!Y1099)</f>
        <v>0</v>
      </c>
    </row>
    <row r="397" spans="1:23" ht="15" x14ac:dyDescent="0.25">
      <c r="A397" s="53" t="str">
        <f>Inskrivning!J1100</f>
        <v/>
      </c>
      <c r="B397" s="35" t="str">
        <f>Inskrivning!K1100</f>
        <v/>
      </c>
      <c r="C397" s="16">
        <f t="shared" si="9"/>
        <v>0</v>
      </c>
      <c r="E397" s="4">
        <f>COUNTIF(Inskrivning!$L1100:$P1100,15)+COUNTIF(Inskrivning!$R1100:$V1100,15)</f>
        <v>0</v>
      </c>
      <c r="F397" s="4">
        <f>COUNTIF(Inskrivning!$L1100:$P1100,19)+COUNTIF(Inskrivning!$R1100:$V1100,19)</f>
        <v>0</v>
      </c>
      <c r="G397" s="4">
        <f>COUNTIF(Inskrivning!$L1100:$P1100,31)+COUNTIF(Inskrivning!$R1100:$V1100,31)</f>
        <v>0</v>
      </c>
      <c r="H397" s="4">
        <f>COUNTIF(Inskrivning!$L1100:$P1100,32)+COUNTIF(Inskrivning!$R1100:$V1100,32)</f>
        <v>0</v>
      </c>
      <c r="I397" s="4">
        <f>COUNTIF(Inskrivning!$L1100:$P1100,35)+COUNTIF(Inskrivning!$R1100:$V1100,35)</f>
        <v>0</v>
      </c>
      <c r="J397" s="4">
        <f>COUNTIF(Inskrivning!$L1100:$P1100,36)+COUNTIF(Inskrivning!$R1100:$V1100,36)</f>
        <v>0</v>
      </c>
      <c r="K397" s="4">
        <f>COUNTIF(Inskrivning!$L1100:$P1100,44)+COUNTIF(Inskrivning!$R1100:$V1100,44)</f>
        <v>0</v>
      </c>
      <c r="L397" s="4">
        <f>COUNTIF(Inskrivning!$L1100:$P1100,48)+COUNTIF(Inskrivning!$R1100:$V1100,48)</f>
        <v>0</v>
      </c>
      <c r="M397" s="4">
        <f>COUNTIF(Inskrivning!$L1100:$P1100,49)+COUNTIF(Inskrivning!$R1100:$V1100,49)</f>
        <v>0</v>
      </c>
      <c r="N397" s="4">
        <f>COUNTIF(Inskrivning!$L1100:$P1100,53)+COUNTIF(Inskrivning!$R1100:$V1100,53)</f>
        <v>0</v>
      </c>
      <c r="O397" s="4">
        <f>COUNTIF(Inskrivning!$L1100:$P1100,57)+COUNTIF(Inskrivning!$R1100:$V1100,57)</f>
        <v>0</v>
      </c>
      <c r="P397" s="4">
        <f>COUNTIF(Inskrivning!$L1100:$P1100,61)+COUNTIF(Inskrivning!$R1100:$V1100,61)</f>
        <v>0</v>
      </c>
      <c r="Q397" s="4">
        <f>COUNTIF(Inskrivning!$L1100:$P1100,66)+COUNTIF(Inskrivning!$R1100:$V1100,66)</f>
        <v>0</v>
      </c>
      <c r="R397" s="4">
        <f>COUNTIF(Inskrivning!$L1100:$P1100,70)+COUNTIF(Inskrivning!$R1100:$V1100,70)</f>
        <v>0</v>
      </c>
      <c r="S397" s="4">
        <f>COUNTIF(Inskrivning!$L1100:$P1100,74)+COUNTIF(Inskrivning!$R1100:$V1100,74)</f>
        <v>0</v>
      </c>
      <c r="T397" s="4">
        <f>COUNTIF(Inskrivning!$L1100:$P1100,83)+COUNTIF(Inskrivning!$R1100:$V1100,83)</f>
        <v>0</v>
      </c>
      <c r="U397" s="4">
        <f>COUNTIF(Inskrivning!$L1100:$P1100,87)+COUNTIF(Inskrivning!$R1100:$V1100,87)</f>
        <v>0</v>
      </c>
      <c r="V397" s="4">
        <f>COUNTIF(Inskrivning!$L1100:$P1100,100)+COUNTIF(Inskrivning!$R1100:$V1100,100)</f>
        <v>0</v>
      </c>
      <c r="W397" s="4">
        <f>SUM(Inskrivning!Y1100)</f>
        <v>0</v>
      </c>
    </row>
    <row r="398" spans="1:23" ht="15" x14ac:dyDescent="0.25">
      <c r="A398" s="53" t="str">
        <f>Inskrivning!J1101</f>
        <v/>
      </c>
      <c r="B398" s="35" t="str">
        <f>Inskrivning!K1101</f>
        <v/>
      </c>
      <c r="C398" s="16">
        <f t="shared" si="9"/>
        <v>0</v>
      </c>
      <c r="E398" s="4">
        <f>COUNTIF(Inskrivning!$L1101:$P1101,15)+COUNTIF(Inskrivning!$R1101:$V1101,15)</f>
        <v>0</v>
      </c>
      <c r="F398" s="4">
        <f>COUNTIF(Inskrivning!$L1101:$P1101,19)+COUNTIF(Inskrivning!$R1101:$V1101,19)</f>
        <v>0</v>
      </c>
      <c r="G398" s="4">
        <f>COUNTIF(Inskrivning!$L1101:$P1101,31)+COUNTIF(Inskrivning!$R1101:$V1101,31)</f>
        <v>0</v>
      </c>
      <c r="H398" s="4">
        <f>COUNTIF(Inskrivning!$L1101:$P1101,32)+COUNTIF(Inskrivning!$R1101:$V1101,32)</f>
        <v>0</v>
      </c>
      <c r="I398" s="4">
        <f>COUNTIF(Inskrivning!$L1101:$P1101,35)+COUNTIF(Inskrivning!$R1101:$V1101,35)</f>
        <v>0</v>
      </c>
      <c r="J398" s="4">
        <f>COUNTIF(Inskrivning!$L1101:$P1101,36)+COUNTIF(Inskrivning!$R1101:$V1101,36)</f>
        <v>0</v>
      </c>
      <c r="K398" s="4">
        <f>COUNTIF(Inskrivning!$L1101:$P1101,44)+COUNTIF(Inskrivning!$R1101:$V1101,44)</f>
        <v>0</v>
      </c>
      <c r="L398" s="4">
        <f>COUNTIF(Inskrivning!$L1101:$P1101,48)+COUNTIF(Inskrivning!$R1101:$V1101,48)</f>
        <v>0</v>
      </c>
      <c r="M398" s="4">
        <f>COUNTIF(Inskrivning!$L1101:$P1101,49)+COUNTIF(Inskrivning!$R1101:$V1101,49)</f>
        <v>0</v>
      </c>
      <c r="N398" s="4">
        <f>COUNTIF(Inskrivning!$L1101:$P1101,53)+COUNTIF(Inskrivning!$R1101:$V1101,53)</f>
        <v>0</v>
      </c>
      <c r="O398" s="4">
        <f>COUNTIF(Inskrivning!$L1101:$P1101,57)+COUNTIF(Inskrivning!$R1101:$V1101,57)</f>
        <v>0</v>
      </c>
      <c r="P398" s="4">
        <f>COUNTIF(Inskrivning!$L1101:$P1101,61)+COUNTIF(Inskrivning!$R1101:$V1101,61)</f>
        <v>0</v>
      </c>
      <c r="Q398" s="4">
        <f>COUNTIF(Inskrivning!$L1101:$P1101,66)+COUNTIF(Inskrivning!$R1101:$V1101,66)</f>
        <v>0</v>
      </c>
      <c r="R398" s="4">
        <f>COUNTIF(Inskrivning!$L1101:$P1101,70)+COUNTIF(Inskrivning!$R1101:$V1101,70)</f>
        <v>0</v>
      </c>
      <c r="S398" s="4">
        <f>COUNTIF(Inskrivning!$L1101:$P1101,74)+COUNTIF(Inskrivning!$R1101:$V1101,74)</f>
        <v>0</v>
      </c>
      <c r="T398" s="4">
        <f>COUNTIF(Inskrivning!$L1101:$P1101,83)+COUNTIF(Inskrivning!$R1101:$V1101,83)</f>
        <v>0</v>
      </c>
      <c r="U398" s="4">
        <f>COUNTIF(Inskrivning!$L1101:$P1101,87)+COUNTIF(Inskrivning!$R1101:$V1101,87)</f>
        <v>0</v>
      </c>
      <c r="V398" s="4">
        <f>COUNTIF(Inskrivning!$L1101:$P1101,100)+COUNTIF(Inskrivning!$R1101:$V1101,100)</f>
        <v>0</v>
      </c>
      <c r="W398" s="4">
        <f>SUM(Inskrivning!Y1101)</f>
        <v>0</v>
      </c>
    </row>
    <row r="399" spans="1:23" ht="15" x14ac:dyDescent="0.25">
      <c r="A399" s="53" t="str">
        <f>Inskrivning!J1102</f>
        <v/>
      </c>
      <c r="B399" s="35" t="str">
        <f>Inskrivning!K1102</f>
        <v/>
      </c>
      <c r="C399" s="16">
        <f t="shared" si="9"/>
        <v>0</v>
      </c>
      <c r="E399" s="4">
        <f>COUNTIF(Inskrivning!$L1102:$P1102,15)+COUNTIF(Inskrivning!$R1102:$V1102,15)</f>
        <v>0</v>
      </c>
      <c r="F399" s="4">
        <f>COUNTIF(Inskrivning!$L1102:$P1102,19)+COUNTIF(Inskrivning!$R1102:$V1102,19)</f>
        <v>0</v>
      </c>
      <c r="G399" s="4">
        <f>COUNTIF(Inskrivning!$L1102:$P1102,31)+COUNTIF(Inskrivning!$R1102:$V1102,31)</f>
        <v>0</v>
      </c>
      <c r="H399" s="4">
        <f>COUNTIF(Inskrivning!$L1102:$P1102,32)+COUNTIF(Inskrivning!$R1102:$V1102,32)</f>
        <v>0</v>
      </c>
      <c r="I399" s="4">
        <f>COUNTIF(Inskrivning!$L1102:$P1102,35)+COUNTIF(Inskrivning!$R1102:$V1102,35)</f>
        <v>0</v>
      </c>
      <c r="J399" s="4">
        <f>COUNTIF(Inskrivning!$L1102:$P1102,36)+COUNTIF(Inskrivning!$R1102:$V1102,36)</f>
        <v>0</v>
      </c>
      <c r="K399" s="4">
        <f>COUNTIF(Inskrivning!$L1102:$P1102,44)+COUNTIF(Inskrivning!$R1102:$V1102,44)</f>
        <v>0</v>
      </c>
      <c r="L399" s="4">
        <f>COUNTIF(Inskrivning!$L1102:$P1102,48)+COUNTIF(Inskrivning!$R1102:$V1102,48)</f>
        <v>0</v>
      </c>
      <c r="M399" s="4">
        <f>COUNTIF(Inskrivning!$L1102:$P1102,49)+COUNTIF(Inskrivning!$R1102:$V1102,49)</f>
        <v>0</v>
      </c>
      <c r="N399" s="4">
        <f>COUNTIF(Inskrivning!$L1102:$P1102,53)+COUNTIF(Inskrivning!$R1102:$V1102,53)</f>
        <v>0</v>
      </c>
      <c r="O399" s="4">
        <f>COUNTIF(Inskrivning!$L1102:$P1102,57)+COUNTIF(Inskrivning!$R1102:$V1102,57)</f>
        <v>0</v>
      </c>
      <c r="P399" s="4">
        <f>COUNTIF(Inskrivning!$L1102:$P1102,61)+COUNTIF(Inskrivning!$R1102:$V1102,61)</f>
        <v>0</v>
      </c>
      <c r="Q399" s="4">
        <f>COUNTIF(Inskrivning!$L1102:$P1102,66)+COUNTIF(Inskrivning!$R1102:$V1102,66)</f>
        <v>0</v>
      </c>
      <c r="R399" s="4">
        <f>COUNTIF(Inskrivning!$L1102:$P1102,70)+COUNTIF(Inskrivning!$R1102:$V1102,70)</f>
        <v>0</v>
      </c>
      <c r="S399" s="4">
        <f>COUNTIF(Inskrivning!$L1102:$P1102,74)+COUNTIF(Inskrivning!$R1102:$V1102,74)</f>
        <v>0</v>
      </c>
      <c r="T399" s="4">
        <f>COUNTIF(Inskrivning!$L1102:$P1102,83)+COUNTIF(Inskrivning!$R1102:$V1102,83)</f>
        <v>0</v>
      </c>
      <c r="U399" s="4">
        <f>COUNTIF(Inskrivning!$L1102:$P1102,87)+COUNTIF(Inskrivning!$R1102:$V1102,87)</f>
        <v>0</v>
      </c>
      <c r="V399" s="4">
        <f>COUNTIF(Inskrivning!$L1102:$P1102,100)+COUNTIF(Inskrivning!$R1102:$V1102,100)</f>
        <v>0</v>
      </c>
      <c r="W399" s="4">
        <f>SUM(Inskrivning!Y1102)</f>
        <v>0</v>
      </c>
    </row>
    <row r="400" spans="1:23" ht="15" x14ac:dyDescent="0.25">
      <c r="A400" s="53" t="str">
        <f>Inskrivning!J1103</f>
        <v/>
      </c>
      <c r="B400" s="35" t="str">
        <f>Inskrivning!K1103</f>
        <v/>
      </c>
      <c r="C400" s="16">
        <f t="shared" ref="C400:C431" si="10">SUM(E400:W400)*(5)</f>
        <v>0</v>
      </c>
      <c r="E400" s="4">
        <f>COUNTIF(Inskrivning!$L1103:$P1103,15)+COUNTIF(Inskrivning!$R1103:$V1103,15)</f>
        <v>0</v>
      </c>
      <c r="F400" s="4">
        <f>COUNTIF(Inskrivning!$L1103:$P1103,19)+COUNTIF(Inskrivning!$R1103:$V1103,19)</f>
        <v>0</v>
      </c>
      <c r="G400" s="4">
        <f>COUNTIF(Inskrivning!$L1103:$P1103,31)+COUNTIF(Inskrivning!$R1103:$V1103,31)</f>
        <v>0</v>
      </c>
      <c r="H400" s="4">
        <f>COUNTIF(Inskrivning!$L1103:$P1103,32)+COUNTIF(Inskrivning!$R1103:$V1103,32)</f>
        <v>0</v>
      </c>
      <c r="I400" s="4">
        <f>COUNTIF(Inskrivning!$L1103:$P1103,35)+COUNTIF(Inskrivning!$R1103:$V1103,35)</f>
        <v>0</v>
      </c>
      <c r="J400" s="4">
        <f>COUNTIF(Inskrivning!$L1103:$P1103,36)+COUNTIF(Inskrivning!$R1103:$V1103,36)</f>
        <v>0</v>
      </c>
      <c r="K400" s="4">
        <f>COUNTIF(Inskrivning!$L1103:$P1103,44)+COUNTIF(Inskrivning!$R1103:$V1103,44)</f>
        <v>0</v>
      </c>
      <c r="L400" s="4">
        <f>COUNTIF(Inskrivning!$L1103:$P1103,48)+COUNTIF(Inskrivning!$R1103:$V1103,48)</f>
        <v>0</v>
      </c>
      <c r="M400" s="4">
        <f>COUNTIF(Inskrivning!$L1103:$P1103,49)+COUNTIF(Inskrivning!$R1103:$V1103,49)</f>
        <v>0</v>
      </c>
      <c r="N400" s="4">
        <f>COUNTIF(Inskrivning!$L1103:$P1103,53)+COUNTIF(Inskrivning!$R1103:$V1103,53)</f>
        <v>0</v>
      </c>
      <c r="O400" s="4">
        <f>COUNTIF(Inskrivning!$L1103:$P1103,57)+COUNTIF(Inskrivning!$R1103:$V1103,57)</f>
        <v>0</v>
      </c>
      <c r="P400" s="4">
        <f>COUNTIF(Inskrivning!$L1103:$P1103,61)+COUNTIF(Inskrivning!$R1103:$V1103,61)</f>
        <v>0</v>
      </c>
      <c r="Q400" s="4">
        <f>COUNTIF(Inskrivning!$L1103:$P1103,66)+COUNTIF(Inskrivning!$R1103:$V1103,66)</f>
        <v>0</v>
      </c>
      <c r="R400" s="4">
        <f>COUNTIF(Inskrivning!$L1103:$P1103,70)+COUNTIF(Inskrivning!$R1103:$V1103,70)</f>
        <v>0</v>
      </c>
      <c r="S400" s="4">
        <f>COUNTIF(Inskrivning!$L1103:$P1103,74)+COUNTIF(Inskrivning!$R1103:$V1103,74)</f>
        <v>0</v>
      </c>
      <c r="T400" s="4">
        <f>COUNTIF(Inskrivning!$L1103:$P1103,83)+COUNTIF(Inskrivning!$R1103:$V1103,83)</f>
        <v>0</v>
      </c>
      <c r="U400" s="4">
        <f>COUNTIF(Inskrivning!$L1103:$P1103,87)+COUNTIF(Inskrivning!$R1103:$V1103,87)</f>
        <v>0</v>
      </c>
      <c r="V400" s="4">
        <f>COUNTIF(Inskrivning!$L1103:$P1103,100)+COUNTIF(Inskrivning!$R1103:$V1103,100)</f>
        <v>0</v>
      </c>
      <c r="W400" s="4">
        <f>SUM(Inskrivning!Y1103)</f>
        <v>0</v>
      </c>
    </row>
    <row r="401" spans="1:23" ht="15" x14ac:dyDescent="0.25">
      <c r="A401" s="53" t="str">
        <f>Inskrivning!J1104</f>
        <v/>
      </c>
      <c r="B401" s="35" t="str">
        <f>Inskrivning!K1104</f>
        <v/>
      </c>
      <c r="C401" s="16">
        <f t="shared" si="10"/>
        <v>0</v>
      </c>
      <c r="E401" s="4">
        <f>COUNTIF(Inskrivning!$L1104:$P1104,15)+COUNTIF(Inskrivning!$R1104:$V1104,15)</f>
        <v>0</v>
      </c>
      <c r="F401" s="4">
        <f>COUNTIF(Inskrivning!$L1104:$P1104,19)+COUNTIF(Inskrivning!$R1104:$V1104,19)</f>
        <v>0</v>
      </c>
      <c r="G401" s="4">
        <f>COUNTIF(Inskrivning!$L1104:$P1104,31)+COUNTIF(Inskrivning!$R1104:$V1104,31)</f>
        <v>0</v>
      </c>
      <c r="H401" s="4">
        <f>COUNTIF(Inskrivning!$L1104:$P1104,32)+COUNTIF(Inskrivning!$R1104:$V1104,32)</f>
        <v>0</v>
      </c>
      <c r="I401" s="4">
        <f>COUNTIF(Inskrivning!$L1104:$P1104,35)+COUNTIF(Inskrivning!$R1104:$V1104,35)</f>
        <v>0</v>
      </c>
      <c r="J401" s="4">
        <f>COUNTIF(Inskrivning!$L1104:$P1104,36)+COUNTIF(Inskrivning!$R1104:$V1104,36)</f>
        <v>0</v>
      </c>
      <c r="K401" s="4">
        <f>COUNTIF(Inskrivning!$L1104:$P1104,44)+COUNTIF(Inskrivning!$R1104:$V1104,44)</f>
        <v>0</v>
      </c>
      <c r="L401" s="4">
        <f>COUNTIF(Inskrivning!$L1104:$P1104,48)+COUNTIF(Inskrivning!$R1104:$V1104,48)</f>
        <v>0</v>
      </c>
      <c r="M401" s="4">
        <f>COUNTIF(Inskrivning!$L1104:$P1104,49)+COUNTIF(Inskrivning!$R1104:$V1104,49)</f>
        <v>0</v>
      </c>
      <c r="N401" s="4">
        <f>COUNTIF(Inskrivning!$L1104:$P1104,53)+COUNTIF(Inskrivning!$R1104:$V1104,53)</f>
        <v>0</v>
      </c>
      <c r="O401" s="4">
        <f>COUNTIF(Inskrivning!$L1104:$P1104,57)+COUNTIF(Inskrivning!$R1104:$V1104,57)</f>
        <v>0</v>
      </c>
      <c r="P401" s="4">
        <f>COUNTIF(Inskrivning!$L1104:$P1104,61)+COUNTIF(Inskrivning!$R1104:$V1104,61)</f>
        <v>0</v>
      </c>
      <c r="Q401" s="4">
        <f>COUNTIF(Inskrivning!$L1104:$P1104,66)+COUNTIF(Inskrivning!$R1104:$V1104,66)</f>
        <v>0</v>
      </c>
      <c r="R401" s="4">
        <f>COUNTIF(Inskrivning!$L1104:$P1104,70)+COUNTIF(Inskrivning!$R1104:$V1104,70)</f>
        <v>0</v>
      </c>
      <c r="S401" s="4">
        <f>COUNTIF(Inskrivning!$L1104:$P1104,74)+COUNTIF(Inskrivning!$R1104:$V1104,74)</f>
        <v>0</v>
      </c>
      <c r="T401" s="4">
        <f>COUNTIF(Inskrivning!$L1104:$P1104,83)+COUNTIF(Inskrivning!$R1104:$V1104,83)</f>
        <v>0</v>
      </c>
      <c r="U401" s="4">
        <f>COUNTIF(Inskrivning!$L1104:$P1104,87)+COUNTIF(Inskrivning!$R1104:$V1104,87)</f>
        <v>0</v>
      </c>
      <c r="V401" s="4">
        <f>COUNTIF(Inskrivning!$L1104:$P1104,100)+COUNTIF(Inskrivning!$R1104:$V1104,100)</f>
        <v>0</v>
      </c>
      <c r="W401" s="4">
        <f>SUM(Inskrivning!Y1104)</f>
        <v>0</v>
      </c>
    </row>
    <row r="402" spans="1:23" ht="15" x14ac:dyDescent="0.25">
      <c r="A402" s="53" t="str">
        <f>Inskrivning!J1105</f>
        <v/>
      </c>
      <c r="B402" s="35" t="str">
        <f>Inskrivning!K1105</f>
        <v/>
      </c>
      <c r="C402" s="16">
        <f t="shared" si="10"/>
        <v>0</v>
      </c>
      <c r="E402" s="4">
        <f>COUNTIF(Inskrivning!$L1105:$P1105,15)+COUNTIF(Inskrivning!$R1105:$V1105,15)</f>
        <v>0</v>
      </c>
      <c r="F402" s="4">
        <f>COUNTIF(Inskrivning!$L1105:$P1105,19)+COUNTIF(Inskrivning!$R1105:$V1105,19)</f>
        <v>0</v>
      </c>
      <c r="G402" s="4">
        <f>COUNTIF(Inskrivning!$L1105:$P1105,31)+COUNTIF(Inskrivning!$R1105:$V1105,31)</f>
        <v>0</v>
      </c>
      <c r="H402" s="4">
        <f>COUNTIF(Inskrivning!$L1105:$P1105,32)+COUNTIF(Inskrivning!$R1105:$V1105,32)</f>
        <v>0</v>
      </c>
      <c r="I402" s="4">
        <f>COUNTIF(Inskrivning!$L1105:$P1105,35)+COUNTIF(Inskrivning!$R1105:$V1105,35)</f>
        <v>0</v>
      </c>
      <c r="J402" s="4">
        <f>COUNTIF(Inskrivning!$L1105:$P1105,36)+COUNTIF(Inskrivning!$R1105:$V1105,36)</f>
        <v>0</v>
      </c>
      <c r="K402" s="4">
        <f>COUNTIF(Inskrivning!$L1105:$P1105,44)+COUNTIF(Inskrivning!$R1105:$V1105,44)</f>
        <v>0</v>
      </c>
      <c r="L402" s="4">
        <f>COUNTIF(Inskrivning!$L1105:$P1105,48)+COUNTIF(Inskrivning!$R1105:$V1105,48)</f>
        <v>0</v>
      </c>
      <c r="M402" s="4">
        <f>COUNTIF(Inskrivning!$L1105:$P1105,49)+COUNTIF(Inskrivning!$R1105:$V1105,49)</f>
        <v>0</v>
      </c>
      <c r="N402" s="4">
        <f>COUNTIF(Inskrivning!$L1105:$P1105,53)+COUNTIF(Inskrivning!$R1105:$V1105,53)</f>
        <v>0</v>
      </c>
      <c r="O402" s="4">
        <f>COUNTIF(Inskrivning!$L1105:$P1105,57)+COUNTIF(Inskrivning!$R1105:$V1105,57)</f>
        <v>0</v>
      </c>
      <c r="P402" s="4">
        <f>COUNTIF(Inskrivning!$L1105:$P1105,61)+COUNTIF(Inskrivning!$R1105:$V1105,61)</f>
        <v>0</v>
      </c>
      <c r="Q402" s="4">
        <f>COUNTIF(Inskrivning!$L1105:$P1105,66)+COUNTIF(Inskrivning!$R1105:$V1105,66)</f>
        <v>0</v>
      </c>
      <c r="R402" s="4">
        <f>COUNTIF(Inskrivning!$L1105:$P1105,70)+COUNTIF(Inskrivning!$R1105:$V1105,70)</f>
        <v>0</v>
      </c>
      <c r="S402" s="4">
        <f>COUNTIF(Inskrivning!$L1105:$P1105,74)+COUNTIF(Inskrivning!$R1105:$V1105,74)</f>
        <v>0</v>
      </c>
      <c r="T402" s="4">
        <f>COUNTIF(Inskrivning!$L1105:$P1105,83)+COUNTIF(Inskrivning!$R1105:$V1105,83)</f>
        <v>0</v>
      </c>
      <c r="U402" s="4">
        <f>COUNTIF(Inskrivning!$L1105:$P1105,87)+COUNTIF(Inskrivning!$R1105:$V1105,87)</f>
        <v>0</v>
      </c>
      <c r="V402" s="4">
        <f>COUNTIF(Inskrivning!$L1105:$P1105,100)+COUNTIF(Inskrivning!$R1105:$V1105,100)</f>
        <v>0</v>
      </c>
      <c r="W402" s="4">
        <f>SUM(Inskrivning!Y1105)</f>
        <v>0</v>
      </c>
    </row>
    <row r="403" spans="1:23" ht="15" x14ac:dyDescent="0.25">
      <c r="A403" s="53" t="str">
        <f>Inskrivning!J1106</f>
        <v/>
      </c>
      <c r="B403" s="35" t="str">
        <f>Inskrivning!K1106</f>
        <v/>
      </c>
      <c r="C403" s="16">
        <f t="shared" si="10"/>
        <v>0</v>
      </c>
      <c r="E403" s="4">
        <f>COUNTIF(Inskrivning!$L1106:$P1106,15)+COUNTIF(Inskrivning!$R1106:$V1106,15)</f>
        <v>0</v>
      </c>
      <c r="F403" s="4">
        <f>COUNTIF(Inskrivning!$L1106:$P1106,19)+COUNTIF(Inskrivning!$R1106:$V1106,19)</f>
        <v>0</v>
      </c>
      <c r="G403" s="4">
        <f>COUNTIF(Inskrivning!$L1106:$P1106,31)+COUNTIF(Inskrivning!$R1106:$V1106,31)</f>
        <v>0</v>
      </c>
      <c r="H403" s="4">
        <f>COUNTIF(Inskrivning!$L1106:$P1106,32)+COUNTIF(Inskrivning!$R1106:$V1106,32)</f>
        <v>0</v>
      </c>
      <c r="I403" s="4">
        <f>COUNTIF(Inskrivning!$L1106:$P1106,35)+COUNTIF(Inskrivning!$R1106:$V1106,35)</f>
        <v>0</v>
      </c>
      <c r="J403" s="4">
        <f>COUNTIF(Inskrivning!$L1106:$P1106,36)+COUNTIF(Inskrivning!$R1106:$V1106,36)</f>
        <v>0</v>
      </c>
      <c r="K403" s="4">
        <f>COUNTIF(Inskrivning!$L1106:$P1106,44)+COUNTIF(Inskrivning!$R1106:$V1106,44)</f>
        <v>0</v>
      </c>
      <c r="L403" s="4">
        <f>COUNTIF(Inskrivning!$L1106:$P1106,48)+COUNTIF(Inskrivning!$R1106:$V1106,48)</f>
        <v>0</v>
      </c>
      <c r="M403" s="4">
        <f>COUNTIF(Inskrivning!$L1106:$P1106,49)+COUNTIF(Inskrivning!$R1106:$V1106,49)</f>
        <v>0</v>
      </c>
      <c r="N403" s="4">
        <f>COUNTIF(Inskrivning!$L1106:$P1106,53)+COUNTIF(Inskrivning!$R1106:$V1106,53)</f>
        <v>0</v>
      </c>
      <c r="O403" s="4">
        <f>COUNTIF(Inskrivning!$L1106:$P1106,57)+COUNTIF(Inskrivning!$R1106:$V1106,57)</f>
        <v>0</v>
      </c>
      <c r="P403" s="4">
        <f>COUNTIF(Inskrivning!$L1106:$P1106,61)+COUNTIF(Inskrivning!$R1106:$V1106,61)</f>
        <v>0</v>
      </c>
      <c r="Q403" s="4">
        <f>COUNTIF(Inskrivning!$L1106:$P1106,66)+COUNTIF(Inskrivning!$R1106:$V1106,66)</f>
        <v>0</v>
      </c>
      <c r="R403" s="4">
        <f>COUNTIF(Inskrivning!$L1106:$P1106,70)+COUNTIF(Inskrivning!$R1106:$V1106,70)</f>
        <v>0</v>
      </c>
      <c r="S403" s="4">
        <f>COUNTIF(Inskrivning!$L1106:$P1106,74)+COUNTIF(Inskrivning!$R1106:$V1106,74)</f>
        <v>0</v>
      </c>
      <c r="T403" s="4">
        <f>COUNTIF(Inskrivning!$L1106:$P1106,83)+COUNTIF(Inskrivning!$R1106:$V1106,83)</f>
        <v>0</v>
      </c>
      <c r="U403" s="4">
        <f>COUNTIF(Inskrivning!$L1106:$P1106,87)+COUNTIF(Inskrivning!$R1106:$V1106,87)</f>
        <v>0</v>
      </c>
      <c r="V403" s="4">
        <f>COUNTIF(Inskrivning!$L1106:$P1106,100)+COUNTIF(Inskrivning!$R1106:$V1106,100)</f>
        <v>0</v>
      </c>
      <c r="W403" s="4">
        <f>SUM(Inskrivning!Y1106)</f>
        <v>0</v>
      </c>
    </row>
    <row r="404" spans="1:23" ht="15" x14ac:dyDescent="0.25">
      <c r="A404" s="53" t="str">
        <f>Inskrivning!J1107</f>
        <v/>
      </c>
      <c r="B404" s="35" t="str">
        <f>Inskrivning!K1107</f>
        <v/>
      </c>
      <c r="C404" s="16">
        <f t="shared" si="10"/>
        <v>0</v>
      </c>
      <c r="E404" s="4">
        <f>COUNTIF(Inskrivning!$L1107:$P1107,15)+COUNTIF(Inskrivning!$R1107:$V1107,15)</f>
        <v>0</v>
      </c>
      <c r="F404" s="4">
        <f>COUNTIF(Inskrivning!$L1107:$P1107,19)+COUNTIF(Inskrivning!$R1107:$V1107,19)</f>
        <v>0</v>
      </c>
      <c r="G404" s="4">
        <f>COUNTIF(Inskrivning!$L1107:$P1107,31)+COUNTIF(Inskrivning!$R1107:$V1107,31)</f>
        <v>0</v>
      </c>
      <c r="H404" s="4">
        <f>COUNTIF(Inskrivning!$L1107:$P1107,32)+COUNTIF(Inskrivning!$R1107:$V1107,32)</f>
        <v>0</v>
      </c>
      <c r="I404" s="4">
        <f>COUNTIF(Inskrivning!$L1107:$P1107,35)+COUNTIF(Inskrivning!$R1107:$V1107,35)</f>
        <v>0</v>
      </c>
      <c r="J404" s="4">
        <f>COUNTIF(Inskrivning!$L1107:$P1107,36)+COUNTIF(Inskrivning!$R1107:$V1107,36)</f>
        <v>0</v>
      </c>
      <c r="K404" s="4">
        <f>COUNTIF(Inskrivning!$L1107:$P1107,44)+COUNTIF(Inskrivning!$R1107:$V1107,44)</f>
        <v>0</v>
      </c>
      <c r="L404" s="4">
        <f>COUNTIF(Inskrivning!$L1107:$P1107,48)+COUNTIF(Inskrivning!$R1107:$V1107,48)</f>
        <v>0</v>
      </c>
      <c r="M404" s="4">
        <f>COUNTIF(Inskrivning!$L1107:$P1107,49)+COUNTIF(Inskrivning!$R1107:$V1107,49)</f>
        <v>0</v>
      </c>
      <c r="N404" s="4">
        <f>COUNTIF(Inskrivning!$L1107:$P1107,53)+COUNTIF(Inskrivning!$R1107:$V1107,53)</f>
        <v>0</v>
      </c>
      <c r="O404" s="4">
        <f>COUNTIF(Inskrivning!$L1107:$P1107,57)+COUNTIF(Inskrivning!$R1107:$V1107,57)</f>
        <v>0</v>
      </c>
      <c r="P404" s="4">
        <f>COUNTIF(Inskrivning!$L1107:$P1107,61)+COUNTIF(Inskrivning!$R1107:$V1107,61)</f>
        <v>0</v>
      </c>
      <c r="Q404" s="4">
        <f>COUNTIF(Inskrivning!$L1107:$P1107,66)+COUNTIF(Inskrivning!$R1107:$V1107,66)</f>
        <v>0</v>
      </c>
      <c r="R404" s="4">
        <f>COUNTIF(Inskrivning!$L1107:$P1107,70)+COUNTIF(Inskrivning!$R1107:$V1107,70)</f>
        <v>0</v>
      </c>
      <c r="S404" s="4">
        <f>COUNTIF(Inskrivning!$L1107:$P1107,74)+COUNTIF(Inskrivning!$R1107:$V1107,74)</f>
        <v>0</v>
      </c>
      <c r="T404" s="4">
        <f>COUNTIF(Inskrivning!$L1107:$P1107,83)+COUNTIF(Inskrivning!$R1107:$V1107,83)</f>
        <v>0</v>
      </c>
      <c r="U404" s="4">
        <f>COUNTIF(Inskrivning!$L1107:$P1107,87)+COUNTIF(Inskrivning!$R1107:$V1107,87)</f>
        <v>0</v>
      </c>
      <c r="V404" s="4">
        <f>COUNTIF(Inskrivning!$L1107:$P1107,100)+COUNTIF(Inskrivning!$R1107:$V1107,100)</f>
        <v>0</v>
      </c>
      <c r="W404" s="4">
        <f>SUM(Inskrivning!Y1107)</f>
        <v>0</v>
      </c>
    </row>
    <row r="405" spans="1:23" ht="15" x14ac:dyDescent="0.25">
      <c r="A405" s="53" t="str">
        <f>Inskrivning!J1108</f>
        <v/>
      </c>
      <c r="B405" s="35" t="str">
        <f>Inskrivning!K1108</f>
        <v/>
      </c>
      <c r="C405" s="16">
        <f t="shared" si="10"/>
        <v>0</v>
      </c>
      <c r="E405" s="4">
        <f>COUNTIF(Inskrivning!$L1108:$P1108,15)+COUNTIF(Inskrivning!$R1108:$V1108,15)</f>
        <v>0</v>
      </c>
      <c r="F405" s="4">
        <f>COUNTIF(Inskrivning!$L1108:$P1108,19)+COUNTIF(Inskrivning!$R1108:$V1108,19)</f>
        <v>0</v>
      </c>
      <c r="G405" s="4">
        <f>COUNTIF(Inskrivning!$L1108:$P1108,31)+COUNTIF(Inskrivning!$R1108:$V1108,31)</f>
        <v>0</v>
      </c>
      <c r="H405" s="4">
        <f>COUNTIF(Inskrivning!$L1108:$P1108,32)+COUNTIF(Inskrivning!$R1108:$V1108,32)</f>
        <v>0</v>
      </c>
      <c r="I405" s="4">
        <f>COUNTIF(Inskrivning!$L1108:$P1108,35)+COUNTIF(Inskrivning!$R1108:$V1108,35)</f>
        <v>0</v>
      </c>
      <c r="J405" s="4">
        <f>COUNTIF(Inskrivning!$L1108:$P1108,36)+COUNTIF(Inskrivning!$R1108:$V1108,36)</f>
        <v>0</v>
      </c>
      <c r="K405" s="4">
        <f>COUNTIF(Inskrivning!$L1108:$P1108,44)+COUNTIF(Inskrivning!$R1108:$V1108,44)</f>
        <v>0</v>
      </c>
      <c r="L405" s="4">
        <f>COUNTIF(Inskrivning!$L1108:$P1108,48)+COUNTIF(Inskrivning!$R1108:$V1108,48)</f>
        <v>0</v>
      </c>
      <c r="M405" s="4">
        <f>COUNTIF(Inskrivning!$L1108:$P1108,49)+COUNTIF(Inskrivning!$R1108:$V1108,49)</f>
        <v>0</v>
      </c>
      <c r="N405" s="4">
        <f>COUNTIF(Inskrivning!$L1108:$P1108,53)+COUNTIF(Inskrivning!$R1108:$V1108,53)</f>
        <v>0</v>
      </c>
      <c r="O405" s="4">
        <f>COUNTIF(Inskrivning!$L1108:$P1108,57)+COUNTIF(Inskrivning!$R1108:$V1108,57)</f>
        <v>0</v>
      </c>
      <c r="P405" s="4">
        <f>COUNTIF(Inskrivning!$L1108:$P1108,61)+COUNTIF(Inskrivning!$R1108:$V1108,61)</f>
        <v>0</v>
      </c>
      <c r="Q405" s="4">
        <f>COUNTIF(Inskrivning!$L1108:$P1108,66)+COUNTIF(Inskrivning!$R1108:$V1108,66)</f>
        <v>0</v>
      </c>
      <c r="R405" s="4">
        <f>COUNTIF(Inskrivning!$L1108:$P1108,70)+COUNTIF(Inskrivning!$R1108:$V1108,70)</f>
        <v>0</v>
      </c>
      <c r="S405" s="4">
        <f>COUNTIF(Inskrivning!$L1108:$P1108,74)+COUNTIF(Inskrivning!$R1108:$V1108,74)</f>
        <v>0</v>
      </c>
      <c r="T405" s="4">
        <f>COUNTIF(Inskrivning!$L1108:$P1108,83)+COUNTIF(Inskrivning!$R1108:$V1108,83)</f>
        <v>0</v>
      </c>
      <c r="U405" s="4">
        <f>COUNTIF(Inskrivning!$L1108:$P1108,87)+COUNTIF(Inskrivning!$R1108:$V1108,87)</f>
        <v>0</v>
      </c>
      <c r="V405" s="4">
        <f>COUNTIF(Inskrivning!$L1108:$P1108,100)+COUNTIF(Inskrivning!$R1108:$V1108,100)</f>
        <v>0</v>
      </c>
      <c r="W405" s="4">
        <f>SUM(Inskrivning!Y1108)</f>
        <v>0</v>
      </c>
    </row>
    <row r="406" spans="1:23" ht="15" x14ac:dyDescent="0.25">
      <c r="A406" s="53" t="str">
        <f>Inskrivning!J1109</f>
        <v/>
      </c>
      <c r="B406" s="35" t="str">
        <f>Inskrivning!K1109</f>
        <v/>
      </c>
      <c r="C406" s="16">
        <f t="shared" si="10"/>
        <v>0</v>
      </c>
      <c r="E406" s="4">
        <f>COUNTIF(Inskrivning!$L1109:$P1109,15)+COUNTIF(Inskrivning!$R1109:$V1109,15)</f>
        <v>0</v>
      </c>
      <c r="F406" s="4">
        <f>COUNTIF(Inskrivning!$L1109:$P1109,19)+COUNTIF(Inskrivning!$R1109:$V1109,19)</f>
        <v>0</v>
      </c>
      <c r="G406" s="4">
        <f>COUNTIF(Inskrivning!$L1109:$P1109,31)+COUNTIF(Inskrivning!$R1109:$V1109,31)</f>
        <v>0</v>
      </c>
      <c r="H406" s="4">
        <f>COUNTIF(Inskrivning!$L1109:$P1109,32)+COUNTIF(Inskrivning!$R1109:$V1109,32)</f>
        <v>0</v>
      </c>
      <c r="I406" s="4">
        <f>COUNTIF(Inskrivning!$L1109:$P1109,35)+COUNTIF(Inskrivning!$R1109:$V1109,35)</f>
        <v>0</v>
      </c>
      <c r="J406" s="4">
        <f>COUNTIF(Inskrivning!$L1109:$P1109,36)+COUNTIF(Inskrivning!$R1109:$V1109,36)</f>
        <v>0</v>
      </c>
      <c r="K406" s="4">
        <f>COUNTIF(Inskrivning!$L1109:$P1109,44)+COUNTIF(Inskrivning!$R1109:$V1109,44)</f>
        <v>0</v>
      </c>
      <c r="L406" s="4">
        <f>COUNTIF(Inskrivning!$L1109:$P1109,48)+COUNTIF(Inskrivning!$R1109:$V1109,48)</f>
        <v>0</v>
      </c>
      <c r="M406" s="4">
        <f>COUNTIF(Inskrivning!$L1109:$P1109,49)+COUNTIF(Inskrivning!$R1109:$V1109,49)</f>
        <v>0</v>
      </c>
      <c r="N406" s="4">
        <f>COUNTIF(Inskrivning!$L1109:$P1109,53)+COUNTIF(Inskrivning!$R1109:$V1109,53)</f>
        <v>0</v>
      </c>
      <c r="O406" s="4">
        <f>COUNTIF(Inskrivning!$L1109:$P1109,57)+COUNTIF(Inskrivning!$R1109:$V1109,57)</f>
        <v>0</v>
      </c>
      <c r="P406" s="4">
        <f>COUNTIF(Inskrivning!$L1109:$P1109,61)+COUNTIF(Inskrivning!$R1109:$V1109,61)</f>
        <v>0</v>
      </c>
      <c r="Q406" s="4">
        <f>COUNTIF(Inskrivning!$L1109:$P1109,66)+COUNTIF(Inskrivning!$R1109:$V1109,66)</f>
        <v>0</v>
      </c>
      <c r="R406" s="4">
        <f>COUNTIF(Inskrivning!$L1109:$P1109,70)+COUNTIF(Inskrivning!$R1109:$V1109,70)</f>
        <v>0</v>
      </c>
      <c r="S406" s="4">
        <f>COUNTIF(Inskrivning!$L1109:$P1109,74)+COUNTIF(Inskrivning!$R1109:$V1109,74)</f>
        <v>0</v>
      </c>
      <c r="T406" s="4">
        <f>COUNTIF(Inskrivning!$L1109:$P1109,83)+COUNTIF(Inskrivning!$R1109:$V1109,83)</f>
        <v>0</v>
      </c>
      <c r="U406" s="4">
        <f>COUNTIF(Inskrivning!$L1109:$P1109,87)+COUNTIF(Inskrivning!$R1109:$V1109,87)</f>
        <v>0</v>
      </c>
      <c r="V406" s="4">
        <f>COUNTIF(Inskrivning!$L1109:$P1109,100)+COUNTIF(Inskrivning!$R1109:$V1109,100)</f>
        <v>0</v>
      </c>
      <c r="W406" s="4">
        <f>SUM(Inskrivning!Y1109)</f>
        <v>0</v>
      </c>
    </row>
    <row r="407" spans="1:23" ht="15" x14ac:dyDescent="0.25">
      <c r="A407" s="53" t="str">
        <f>Inskrivning!J1110</f>
        <v/>
      </c>
      <c r="B407" s="35" t="str">
        <f>Inskrivning!K1110</f>
        <v/>
      </c>
      <c r="C407" s="16">
        <f t="shared" si="10"/>
        <v>0</v>
      </c>
      <c r="E407" s="4">
        <f>COUNTIF(Inskrivning!$L1110:$P1110,15)+COUNTIF(Inskrivning!$R1110:$V1110,15)</f>
        <v>0</v>
      </c>
      <c r="F407" s="4">
        <f>COUNTIF(Inskrivning!$L1110:$P1110,19)+COUNTIF(Inskrivning!$R1110:$V1110,19)</f>
        <v>0</v>
      </c>
      <c r="G407" s="4">
        <f>COUNTIF(Inskrivning!$L1110:$P1110,31)+COUNTIF(Inskrivning!$R1110:$V1110,31)</f>
        <v>0</v>
      </c>
      <c r="H407" s="4">
        <f>COUNTIF(Inskrivning!$L1110:$P1110,32)+COUNTIF(Inskrivning!$R1110:$V1110,32)</f>
        <v>0</v>
      </c>
      <c r="I407" s="4">
        <f>COUNTIF(Inskrivning!$L1110:$P1110,35)+COUNTIF(Inskrivning!$R1110:$V1110,35)</f>
        <v>0</v>
      </c>
      <c r="J407" s="4">
        <f>COUNTIF(Inskrivning!$L1110:$P1110,36)+COUNTIF(Inskrivning!$R1110:$V1110,36)</f>
        <v>0</v>
      </c>
      <c r="K407" s="4">
        <f>COUNTIF(Inskrivning!$L1110:$P1110,44)+COUNTIF(Inskrivning!$R1110:$V1110,44)</f>
        <v>0</v>
      </c>
      <c r="L407" s="4">
        <f>COUNTIF(Inskrivning!$L1110:$P1110,48)+COUNTIF(Inskrivning!$R1110:$V1110,48)</f>
        <v>0</v>
      </c>
      <c r="M407" s="4">
        <f>COUNTIF(Inskrivning!$L1110:$P1110,49)+COUNTIF(Inskrivning!$R1110:$V1110,49)</f>
        <v>0</v>
      </c>
      <c r="N407" s="4">
        <f>COUNTIF(Inskrivning!$L1110:$P1110,53)+COUNTIF(Inskrivning!$R1110:$V1110,53)</f>
        <v>0</v>
      </c>
      <c r="O407" s="4">
        <f>COUNTIF(Inskrivning!$L1110:$P1110,57)+COUNTIF(Inskrivning!$R1110:$V1110,57)</f>
        <v>0</v>
      </c>
      <c r="P407" s="4">
        <f>COUNTIF(Inskrivning!$L1110:$P1110,61)+COUNTIF(Inskrivning!$R1110:$V1110,61)</f>
        <v>0</v>
      </c>
      <c r="Q407" s="4">
        <f>COUNTIF(Inskrivning!$L1110:$P1110,66)+COUNTIF(Inskrivning!$R1110:$V1110,66)</f>
        <v>0</v>
      </c>
      <c r="R407" s="4">
        <f>COUNTIF(Inskrivning!$L1110:$P1110,70)+COUNTIF(Inskrivning!$R1110:$V1110,70)</f>
        <v>0</v>
      </c>
      <c r="S407" s="4">
        <f>COUNTIF(Inskrivning!$L1110:$P1110,74)+COUNTIF(Inskrivning!$R1110:$V1110,74)</f>
        <v>0</v>
      </c>
      <c r="T407" s="4">
        <f>COUNTIF(Inskrivning!$L1110:$P1110,83)+COUNTIF(Inskrivning!$R1110:$V1110,83)</f>
        <v>0</v>
      </c>
      <c r="U407" s="4">
        <f>COUNTIF(Inskrivning!$L1110:$P1110,87)+COUNTIF(Inskrivning!$R1110:$V1110,87)</f>
        <v>0</v>
      </c>
      <c r="V407" s="4">
        <f>COUNTIF(Inskrivning!$L1110:$P1110,100)+COUNTIF(Inskrivning!$R1110:$V1110,100)</f>
        <v>0</v>
      </c>
      <c r="W407" s="4">
        <f>SUM(Inskrivning!Y1110)</f>
        <v>0</v>
      </c>
    </row>
    <row r="408" spans="1:23" ht="15" x14ac:dyDescent="0.25">
      <c r="A408" s="53" t="str">
        <f>Inskrivning!J1111</f>
        <v/>
      </c>
      <c r="B408" s="35" t="str">
        <f>Inskrivning!K1111</f>
        <v/>
      </c>
      <c r="C408" s="16">
        <f t="shared" si="10"/>
        <v>0</v>
      </c>
      <c r="E408" s="4">
        <f>COUNTIF(Inskrivning!$L1111:$P1111,15)+COUNTIF(Inskrivning!$R1111:$V1111,15)</f>
        <v>0</v>
      </c>
      <c r="F408" s="4">
        <f>COUNTIF(Inskrivning!$L1111:$P1111,19)+COUNTIF(Inskrivning!$R1111:$V1111,19)</f>
        <v>0</v>
      </c>
      <c r="G408" s="4">
        <f>COUNTIF(Inskrivning!$L1111:$P1111,31)+COUNTIF(Inskrivning!$R1111:$V1111,31)</f>
        <v>0</v>
      </c>
      <c r="H408" s="4">
        <f>COUNTIF(Inskrivning!$L1111:$P1111,32)+COUNTIF(Inskrivning!$R1111:$V1111,32)</f>
        <v>0</v>
      </c>
      <c r="I408" s="4">
        <f>COUNTIF(Inskrivning!$L1111:$P1111,35)+COUNTIF(Inskrivning!$R1111:$V1111,35)</f>
        <v>0</v>
      </c>
      <c r="J408" s="4">
        <f>COUNTIF(Inskrivning!$L1111:$P1111,36)+COUNTIF(Inskrivning!$R1111:$V1111,36)</f>
        <v>0</v>
      </c>
      <c r="K408" s="4">
        <f>COUNTIF(Inskrivning!$L1111:$P1111,44)+COUNTIF(Inskrivning!$R1111:$V1111,44)</f>
        <v>0</v>
      </c>
      <c r="L408" s="4">
        <f>COUNTIF(Inskrivning!$L1111:$P1111,48)+COUNTIF(Inskrivning!$R1111:$V1111,48)</f>
        <v>0</v>
      </c>
      <c r="M408" s="4">
        <f>COUNTIF(Inskrivning!$L1111:$P1111,49)+COUNTIF(Inskrivning!$R1111:$V1111,49)</f>
        <v>0</v>
      </c>
      <c r="N408" s="4">
        <f>COUNTIF(Inskrivning!$L1111:$P1111,53)+COUNTIF(Inskrivning!$R1111:$V1111,53)</f>
        <v>0</v>
      </c>
      <c r="O408" s="4">
        <f>COUNTIF(Inskrivning!$L1111:$P1111,57)+COUNTIF(Inskrivning!$R1111:$V1111,57)</f>
        <v>0</v>
      </c>
      <c r="P408" s="4">
        <f>COUNTIF(Inskrivning!$L1111:$P1111,61)+COUNTIF(Inskrivning!$R1111:$V1111,61)</f>
        <v>0</v>
      </c>
      <c r="Q408" s="4">
        <f>COUNTIF(Inskrivning!$L1111:$P1111,66)+COUNTIF(Inskrivning!$R1111:$V1111,66)</f>
        <v>0</v>
      </c>
      <c r="R408" s="4">
        <f>COUNTIF(Inskrivning!$L1111:$P1111,70)+COUNTIF(Inskrivning!$R1111:$V1111,70)</f>
        <v>0</v>
      </c>
      <c r="S408" s="4">
        <f>COUNTIF(Inskrivning!$L1111:$P1111,74)+COUNTIF(Inskrivning!$R1111:$V1111,74)</f>
        <v>0</v>
      </c>
      <c r="T408" s="4">
        <f>COUNTIF(Inskrivning!$L1111:$P1111,83)+COUNTIF(Inskrivning!$R1111:$V1111,83)</f>
        <v>0</v>
      </c>
      <c r="U408" s="4">
        <f>COUNTIF(Inskrivning!$L1111:$P1111,87)+COUNTIF(Inskrivning!$R1111:$V1111,87)</f>
        <v>0</v>
      </c>
      <c r="V408" s="4">
        <f>COUNTIF(Inskrivning!$L1111:$P1111,100)+COUNTIF(Inskrivning!$R1111:$V1111,100)</f>
        <v>0</v>
      </c>
      <c r="W408" s="4">
        <f>SUM(Inskrivning!Y1111)</f>
        <v>0</v>
      </c>
    </row>
    <row r="409" spans="1:23" ht="15" x14ac:dyDescent="0.25">
      <c r="A409" s="53" t="str">
        <f>Inskrivning!J1112</f>
        <v/>
      </c>
      <c r="B409" s="35" t="str">
        <f>Inskrivning!K1112</f>
        <v/>
      </c>
      <c r="C409" s="16">
        <f t="shared" si="10"/>
        <v>0</v>
      </c>
      <c r="E409" s="4">
        <f>COUNTIF(Inskrivning!$L1112:$P1112,15)+COUNTIF(Inskrivning!$R1112:$V1112,15)</f>
        <v>0</v>
      </c>
      <c r="F409" s="4">
        <f>COUNTIF(Inskrivning!$L1112:$P1112,19)+COUNTIF(Inskrivning!$R1112:$V1112,19)</f>
        <v>0</v>
      </c>
      <c r="G409" s="4">
        <f>COUNTIF(Inskrivning!$L1112:$P1112,31)+COUNTIF(Inskrivning!$R1112:$V1112,31)</f>
        <v>0</v>
      </c>
      <c r="H409" s="4">
        <f>COUNTIF(Inskrivning!$L1112:$P1112,32)+COUNTIF(Inskrivning!$R1112:$V1112,32)</f>
        <v>0</v>
      </c>
      <c r="I409" s="4">
        <f>COUNTIF(Inskrivning!$L1112:$P1112,35)+COUNTIF(Inskrivning!$R1112:$V1112,35)</f>
        <v>0</v>
      </c>
      <c r="J409" s="4">
        <f>COUNTIF(Inskrivning!$L1112:$P1112,36)+COUNTIF(Inskrivning!$R1112:$V1112,36)</f>
        <v>0</v>
      </c>
      <c r="K409" s="4">
        <f>COUNTIF(Inskrivning!$L1112:$P1112,44)+COUNTIF(Inskrivning!$R1112:$V1112,44)</f>
        <v>0</v>
      </c>
      <c r="L409" s="4">
        <f>COUNTIF(Inskrivning!$L1112:$P1112,48)+COUNTIF(Inskrivning!$R1112:$V1112,48)</f>
        <v>0</v>
      </c>
      <c r="M409" s="4">
        <f>COUNTIF(Inskrivning!$L1112:$P1112,49)+COUNTIF(Inskrivning!$R1112:$V1112,49)</f>
        <v>0</v>
      </c>
      <c r="N409" s="4">
        <f>COUNTIF(Inskrivning!$L1112:$P1112,53)+COUNTIF(Inskrivning!$R1112:$V1112,53)</f>
        <v>0</v>
      </c>
      <c r="O409" s="4">
        <f>COUNTIF(Inskrivning!$L1112:$P1112,57)+COUNTIF(Inskrivning!$R1112:$V1112,57)</f>
        <v>0</v>
      </c>
      <c r="P409" s="4">
        <f>COUNTIF(Inskrivning!$L1112:$P1112,61)+COUNTIF(Inskrivning!$R1112:$V1112,61)</f>
        <v>0</v>
      </c>
      <c r="Q409" s="4">
        <f>COUNTIF(Inskrivning!$L1112:$P1112,66)+COUNTIF(Inskrivning!$R1112:$V1112,66)</f>
        <v>0</v>
      </c>
      <c r="R409" s="4">
        <f>COUNTIF(Inskrivning!$L1112:$P1112,70)+COUNTIF(Inskrivning!$R1112:$V1112,70)</f>
        <v>0</v>
      </c>
      <c r="S409" s="4">
        <f>COUNTIF(Inskrivning!$L1112:$P1112,74)+COUNTIF(Inskrivning!$R1112:$V1112,74)</f>
        <v>0</v>
      </c>
      <c r="T409" s="4">
        <f>COUNTIF(Inskrivning!$L1112:$P1112,83)+COUNTIF(Inskrivning!$R1112:$V1112,83)</f>
        <v>0</v>
      </c>
      <c r="U409" s="4">
        <f>COUNTIF(Inskrivning!$L1112:$P1112,87)+COUNTIF(Inskrivning!$R1112:$V1112,87)</f>
        <v>0</v>
      </c>
      <c r="V409" s="4">
        <f>COUNTIF(Inskrivning!$L1112:$P1112,100)+COUNTIF(Inskrivning!$R1112:$V1112,100)</f>
        <v>0</v>
      </c>
      <c r="W409" s="4">
        <f>SUM(Inskrivning!Y1112)</f>
        <v>0</v>
      </c>
    </row>
    <row r="410" spans="1:23" ht="15" x14ac:dyDescent="0.25">
      <c r="A410" s="53" t="str">
        <f>Inskrivning!J1113</f>
        <v/>
      </c>
      <c r="B410" s="35" t="str">
        <f>Inskrivning!K1113</f>
        <v/>
      </c>
      <c r="C410" s="16">
        <f t="shared" si="10"/>
        <v>0</v>
      </c>
      <c r="E410" s="4">
        <f>COUNTIF(Inskrivning!$L1113:$P1113,15)+COUNTIF(Inskrivning!$R1113:$V1113,15)</f>
        <v>0</v>
      </c>
      <c r="F410" s="4">
        <f>COUNTIF(Inskrivning!$L1113:$P1113,19)+COUNTIF(Inskrivning!$R1113:$V1113,19)</f>
        <v>0</v>
      </c>
      <c r="G410" s="4">
        <f>COUNTIF(Inskrivning!$L1113:$P1113,31)+COUNTIF(Inskrivning!$R1113:$V1113,31)</f>
        <v>0</v>
      </c>
      <c r="H410" s="4">
        <f>COUNTIF(Inskrivning!$L1113:$P1113,32)+COUNTIF(Inskrivning!$R1113:$V1113,32)</f>
        <v>0</v>
      </c>
      <c r="I410" s="4">
        <f>COUNTIF(Inskrivning!$L1113:$P1113,35)+COUNTIF(Inskrivning!$R1113:$V1113,35)</f>
        <v>0</v>
      </c>
      <c r="J410" s="4">
        <f>COUNTIF(Inskrivning!$L1113:$P1113,36)+COUNTIF(Inskrivning!$R1113:$V1113,36)</f>
        <v>0</v>
      </c>
      <c r="K410" s="4">
        <f>COUNTIF(Inskrivning!$L1113:$P1113,44)+COUNTIF(Inskrivning!$R1113:$V1113,44)</f>
        <v>0</v>
      </c>
      <c r="L410" s="4">
        <f>COUNTIF(Inskrivning!$L1113:$P1113,48)+COUNTIF(Inskrivning!$R1113:$V1113,48)</f>
        <v>0</v>
      </c>
      <c r="M410" s="4">
        <f>COUNTIF(Inskrivning!$L1113:$P1113,49)+COUNTIF(Inskrivning!$R1113:$V1113,49)</f>
        <v>0</v>
      </c>
      <c r="N410" s="4">
        <f>COUNTIF(Inskrivning!$L1113:$P1113,53)+COUNTIF(Inskrivning!$R1113:$V1113,53)</f>
        <v>0</v>
      </c>
      <c r="O410" s="4">
        <f>COUNTIF(Inskrivning!$L1113:$P1113,57)+COUNTIF(Inskrivning!$R1113:$V1113,57)</f>
        <v>0</v>
      </c>
      <c r="P410" s="4">
        <f>COUNTIF(Inskrivning!$L1113:$P1113,61)+COUNTIF(Inskrivning!$R1113:$V1113,61)</f>
        <v>0</v>
      </c>
      <c r="Q410" s="4">
        <f>COUNTIF(Inskrivning!$L1113:$P1113,66)+COUNTIF(Inskrivning!$R1113:$V1113,66)</f>
        <v>0</v>
      </c>
      <c r="R410" s="4">
        <f>COUNTIF(Inskrivning!$L1113:$P1113,70)+COUNTIF(Inskrivning!$R1113:$V1113,70)</f>
        <v>0</v>
      </c>
      <c r="S410" s="4">
        <f>COUNTIF(Inskrivning!$L1113:$P1113,74)+COUNTIF(Inskrivning!$R1113:$V1113,74)</f>
        <v>0</v>
      </c>
      <c r="T410" s="4">
        <f>COUNTIF(Inskrivning!$L1113:$P1113,83)+COUNTIF(Inskrivning!$R1113:$V1113,83)</f>
        <v>0</v>
      </c>
      <c r="U410" s="4">
        <f>COUNTIF(Inskrivning!$L1113:$P1113,87)+COUNTIF(Inskrivning!$R1113:$V1113,87)</f>
        <v>0</v>
      </c>
      <c r="V410" s="4">
        <f>COUNTIF(Inskrivning!$L1113:$P1113,100)+COUNTIF(Inskrivning!$R1113:$V1113,100)</f>
        <v>0</v>
      </c>
      <c r="W410" s="4">
        <f>SUM(Inskrivning!Y1113)</f>
        <v>0</v>
      </c>
    </row>
    <row r="411" spans="1:23" ht="15" x14ac:dyDescent="0.25">
      <c r="A411" s="53" t="str">
        <f>Inskrivning!J1114</f>
        <v/>
      </c>
      <c r="B411" s="35" t="str">
        <f>Inskrivning!K1114</f>
        <v/>
      </c>
      <c r="C411" s="16">
        <f t="shared" si="10"/>
        <v>0</v>
      </c>
      <c r="E411" s="4">
        <f>COUNTIF(Inskrivning!$L1114:$P1114,15)+COUNTIF(Inskrivning!$R1114:$V1114,15)</f>
        <v>0</v>
      </c>
      <c r="F411" s="4">
        <f>COUNTIF(Inskrivning!$L1114:$P1114,19)+COUNTIF(Inskrivning!$R1114:$V1114,19)</f>
        <v>0</v>
      </c>
      <c r="G411" s="4">
        <f>COUNTIF(Inskrivning!$L1114:$P1114,31)+COUNTIF(Inskrivning!$R1114:$V1114,31)</f>
        <v>0</v>
      </c>
      <c r="H411" s="4">
        <f>COUNTIF(Inskrivning!$L1114:$P1114,32)+COUNTIF(Inskrivning!$R1114:$V1114,32)</f>
        <v>0</v>
      </c>
      <c r="I411" s="4">
        <f>COUNTIF(Inskrivning!$L1114:$P1114,35)+COUNTIF(Inskrivning!$R1114:$V1114,35)</f>
        <v>0</v>
      </c>
      <c r="J411" s="4">
        <f>COUNTIF(Inskrivning!$L1114:$P1114,36)+COUNTIF(Inskrivning!$R1114:$V1114,36)</f>
        <v>0</v>
      </c>
      <c r="K411" s="4">
        <f>COUNTIF(Inskrivning!$L1114:$P1114,44)+COUNTIF(Inskrivning!$R1114:$V1114,44)</f>
        <v>0</v>
      </c>
      <c r="L411" s="4">
        <f>COUNTIF(Inskrivning!$L1114:$P1114,48)+COUNTIF(Inskrivning!$R1114:$V1114,48)</f>
        <v>0</v>
      </c>
      <c r="M411" s="4">
        <f>COUNTIF(Inskrivning!$L1114:$P1114,49)+COUNTIF(Inskrivning!$R1114:$V1114,49)</f>
        <v>0</v>
      </c>
      <c r="N411" s="4">
        <f>COUNTIF(Inskrivning!$L1114:$P1114,53)+COUNTIF(Inskrivning!$R1114:$V1114,53)</f>
        <v>0</v>
      </c>
      <c r="O411" s="4">
        <f>COUNTIF(Inskrivning!$L1114:$P1114,57)+COUNTIF(Inskrivning!$R1114:$V1114,57)</f>
        <v>0</v>
      </c>
      <c r="P411" s="4">
        <f>COUNTIF(Inskrivning!$L1114:$P1114,61)+COUNTIF(Inskrivning!$R1114:$V1114,61)</f>
        <v>0</v>
      </c>
      <c r="Q411" s="4">
        <f>COUNTIF(Inskrivning!$L1114:$P1114,66)+COUNTIF(Inskrivning!$R1114:$V1114,66)</f>
        <v>0</v>
      </c>
      <c r="R411" s="4">
        <f>COUNTIF(Inskrivning!$L1114:$P1114,70)+COUNTIF(Inskrivning!$R1114:$V1114,70)</f>
        <v>0</v>
      </c>
      <c r="S411" s="4">
        <f>COUNTIF(Inskrivning!$L1114:$P1114,74)+COUNTIF(Inskrivning!$R1114:$V1114,74)</f>
        <v>0</v>
      </c>
      <c r="T411" s="4">
        <f>COUNTIF(Inskrivning!$L1114:$P1114,83)+COUNTIF(Inskrivning!$R1114:$V1114,83)</f>
        <v>0</v>
      </c>
      <c r="U411" s="4">
        <f>COUNTIF(Inskrivning!$L1114:$P1114,87)+COUNTIF(Inskrivning!$R1114:$V1114,87)</f>
        <v>0</v>
      </c>
      <c r="V411" s="4">
        <f>COUNTIF(Inskrivning!$L1114:$P1114,100)+COUNTIF(Inskrivning!$R1114:$V1114,100)</f>
        <v>0</v>
      </c>
      <c r="W411" s="4">
        <f>SUM(Inskrivning!Y1114)</f>
        <v>0</v>
      </c>
    </row>
    <row r="412" spans="1:23" ht="15" x14ac:dyDescent="0.25">
      <c r="A412" s="53" t="str">
        <f>Inskrivning!J1115</f>
        <v/>
      </c>
      <c r="B412" s="35" t="str">
        <f>Inskrivning!K1115</f>
        <v/>
      </c>
      <c r="C412" s="16">
        <f t="shared" si="10"/>
        <v>0</v>
      </c>
      <c r="E412" s="4">
        <f>COUNTIF(Inskrivning!$L1115:$P1115,15)+COUNTIF(Inskrivning!$R1115:$V1115,15)</f>
        <v>0</v>
      </c>
      <c r="F412" s="4">
        <f>COUNTIF(Inskrivning!$L1115:$P1115,19)+COUNTIF(Inskrivning!$R1115:$V1115,19)</f>
        <v>0</v>
      </c>
      <c r="G412" s="4">
        <f>COUNTIF(Inskrivning!$L1115:$P1115,31)+COUNTIF(Inskrivning!$R1115:$V1115,31)</f>
        <v>0</v>
      </c>
      <c r="H412" s="4">
        <f>COUNTIF(Inskrivning!$L1115:$P1115,32)+COUNTIF(Inskrivning!$R1115:$V1115,32)</f>
        <v>0</v>
      </c>
      <c r="I412" s="4">
        <f>COUNTIF(Inskrivning!$L1115:$P1115,35)+COUNTIF(Inskrivning!$R1115:$V1115,35)</f>
        <v>0</v>
      </c>
      <c r="J412" s="4">
        <f>COUNTIF(Inskrivning!$L1115:$P1115,36)+COUNTIF(Inskrivning!$R1115:$V1115,36)</f>
        <v>0</v>
      </c>
      <c r="K412" s="4">
        <f>COUNTIF(Inskrivning!$L1115:$P1115,44)+COUNTIF(Inskrivning!$R1115:$V1115,44)</f>
        <v>0</v>
      </c>
      <c r="L412" s="4">
        <f>COUNTIF(Inskrivning!$L1115:$P1115,48)+COUNTIF(Inskrivning!$R1115:$V1115,48)</f>
        <v>0</v>
      </c>
      <c r="M412" s="4">
        <f>COUNTIF(Inskrivning!$L1115:$P1115,49)+COUNTIF(Inskrivning!$R1115:$V1115,49)</f>
        <v>0</v>
      </c>
      <c r="N412" s="4">
        <f>COUNTIF(Inskrivning!$L1115:$P1115,53)+COUNTIF(Inskrivning!$R1115:$V1115,53)</f>
        <v>0</v>
      </c>
      <c r="O412" s="4">
        <f>COUNTIF(Inskrivning!$L1115:$P1115,57)+COUNTIF(Inskrivning!$R1115:$V1115,57)</f>
        <v>0</v>
      </c>
      <c r="P412" s="4">
        <f>COUNTIF(Inskrivning!$L1115:$P1115,61)+COUNTIF(Inskrivning!$R1115:$V1115,61)</f>
        <v>0</v>
      </c>
      <c r="Q412" s="4">
        <f>COUNTIF(Inskrivning!$L1115:$P1115,66)+COUNTIF(Inskrivning!$R1115:$V1115,66)</f>
        <v>0</v>
      </c>
      <c r="R412" s="4">
        <f>COUNTIF(Inskrivning!$L1115:$P1115,70)+COUNTIF(Inskrivning!$R1115:$V1115,70)</f>
        <v>0</v>
      </c>
      <c r="S412" s="4">
        <f>COUNTIF(Inskrivning!$L1115:$P1115,74)+COUNTIF(Inskrivning!$R1115:$V1115,74)</f>
        <v>0</v>
      </c>
      <c r="T412" s="4">
        <f>COUNTIF(Inskrivning!$L1115:$P1115,83)+COUNTIF(Inskrivning!$R1115:$V1115,83)</f>
        <v>0</v>
      </c>
      <c r="U412" s="4">
        <f>COUNTIF(Inskrivning!$L1115:$P1115,87)+COUNTIF(Inskrivning!$R1115:$V1115,87)</f>
        <v>0</v>
      </c>
      <c r="V412" s="4">
        <f>COUNTIF(Inskrivning!$L1115:$P1115,100)+COUNTIF(Inskrivning!$R1115:$V1115,100)</f>
        <v>0</v>
      </c>
      <c r="W412" s="4">
        <f>SUM(Inskrivning!Y1115)</f>
        <v>0</v>
      </c>
    </row>
    <row r="413" spans="1:23" ht="15" x14ac:dyDescent="0.25">
      <c r="A413" s="53" t="str">
        <f>Inskrivning!J1116</f>
        <v/>
      </c>
      <c r="B413" s="35" t="str">
        <f>Inskrivning!K1116</f>
        <v/>
      </c>
      <c r="C413" s="16">
        <f t="shared" si="10"/>
        <v>0</v>
      </c>
      <c r="E413" s="4">
        <f>COUNTIF(Inskrivning!$L1116:$P1116,15)+COUNTIF(Inskrivning!$R1116:$V1116,15)</f>
        <v>0</v>
      </c>
      <c r="F413" s="4">
        <f>COUNTIF(Inskrivning!$L1116:$P1116,19)+COUNTIF(Inskrivning!$R1116:$V1116,19)</f>
        <v>0</v>
      </c>
      <c r="G413" s="4">
        <f>COUNTIF(Inskrivning!$L1116:$P1116,31)+COUNTIF(Inskrivning!$R1116:$V1116,31)</f>
        <v>0</v>
      </c>
      <c r="H413" s="4">
        <f>COUNTIF(Inskrivning!$L1116:$P1116,32)+COUNTIF(Inskrivning!$R1116:$V1116,32)</f>
        <v>0</v>
      </c>
      <c r="I413" s="4">
        <f>COUNTIF(Inskrivning!$L1116:$P1116,35)+COUNTIF(Inskrivning!$R1116:$V1116,35)</f>
        <v>0</v>
      </c>
      <c r="J413" s="4">
        <f>COUNTIF(Inskrivning!$L1116:$P1116,36)+COUNTIF(Inskrivning!$R1116:$V1116,36)</f>
        <v>0</v>
      </c>
      <c r="K413" s="4">
        <f>COUNTIF(Inskrivning!$L1116:$P1116,44)+COUNTIF(Inskrivning!$R1116:$V1116,44)</f>
        <v>0</v>
      </c>
      <c r="L413" s="4">
        <f>COUNTIF(Inskrivning!$L1116:$P1116,48)+COUNTIF(Inskrivning!$R1116:$V1116,48)</f>
        <v>0</v>
      </c>
      <c r="M413" s="4">
        <f>COUNTIF(Inskrivning!$L1116:$P1116,49)+COUNTIF(Inskrivning!$R1116:$V1116,49)</f>
        <v>0</v>
      </c>
      <c r="N413" s="4">
        <f>COUNTIF(Inskrivning!$L1116:$P1116,53)+COUNTIF(Inskrivning!$R1116:$V1116,53)</f>
        <v>0</v>
      </c>
      <c r="O413" s="4">
        <f>COUNTIF(Inskrivning!$L1116:$P1116,57)+COUNTIF(Inskrivning!$R1116:$V1116,57)</f>
        <v>0</v>
      </c>
      <c r="P413" s="4">
        <f>COUNTIF(Inskrivning!$L1116:$P1116,61)+COUNTIF(Inskrivning!$R1116:$V1116,61)</f>
        <v>0</v>
      </c>
      <c r="Q413" s="4">
        <f>COUNTIF(Inskrivning!$L1116:$P1116,66)+COUNTIF(Inskrivning!$R1116:$V1116,66)</f>
        <v>0</v>
      </c>
      <c r="R413" s="4">
        <f>COUNTIF(Inskrivning!$L1116:$P1116,70)+COUNTIF(Inskrivning!$R1116:$V1116,70)</f>
        <v>0</v>
      </c>
      <c r="S413" s="4">
        <f>COUNTIF(Inskrivning!$L1116:$P1116,74)+COUNTIF(Inskrivning!$R1116:$V1116,74)</f>
        <v>0</v>
      </c>
      <c r="T413" s="4">
        <f>COUNTIF(Inskrivning!$L1116:$P1116,83)+COUNTIF(Inskrivning!$R1116:$V1116,83)</f>
        <v>0</v>
      </c>
      <c r="U413" s="4">
        <f>COUNTIF(Inskrivning!$L1116:$P1116,87)+COUNTIF(Inskrivning!$R1116:$V1116,87)</f>
        <v>0</v>
      </c>
      <c r="V413" s="4">
        <f>COUNTIF(Inskrivning!$L1116:$P1116,100)+COUNTIF(Inskrivning!$R1116:$V1116,100)</f>
        <v>0</v>
      </c>
      <c r="W413" s="4">
        <f>SUM(Inskrivning!Y1116)</f>
        <v>0</v>
      </c>
    </row>
    <row r="414" spans="1:23" ht="15" x14ac:dyDescent="0.25">
      <c r="A414" s="53" t="str">
        <f>Inskrivning!J1117</f>
        <v/>
      </c>
      <c r="B414" s="35" t="str">
        <f>Inskrivning!K1117</f>
        <v/>
      </c>
      <c r="C414" s="16">
        <f t="shared" si="10"/>
        <v>0</v>
      </c>
      <c r="E414" s="4">
        <f>COUNTIF(Inskrivning!$L1117:$P1117,15)+COUNTIF(Inskrivning!$R1117:$V1117,15)</f>
        <v>0</v>
      </c>
      <c r="F414" s="4">
        <f>COUNTIF(Inskrivning!$L1117:$P1117,19)+COUNTIF(Inskrivning!$R1117:$V1117,19)</f>
        <v>0</v>
      </c>
      <c r="G414" s="4">
        <f>COUNTIF(Inskrivning!$L1117:$P1117,31)+COUNTIF(Inskrivning!$R1117:$V1117,31)</f>
        <v>0</v>
      </c>
      <c r="H414" s="4">
        <f>COUNTIF(Inskrivning!$L1117:$P1117,32)+COUNTIF(Inskrivning!$R1117:$V1117,32)</f>
        <v>0</v>
      </c>
      <c r="I414" s="4">
        <f>COUNTIF(Inskrivning!$L1117:$P1117,35)+COUNTIF(Inskrivning!$R1117:$V1117,35)</f>
        <v>0</v>
      </c>
      <c r="J414" s="4">
        <f>COUNTIF(Inskrivning!$L1117:$P1117,36)+COUNTIF(Inskrivning!$R1117:$V1117,36)</f>
        <v>0</v>
      </c>
      <c r="K414" s="4">
        <f>COUNTIF(Inskrivning!$L1117:$P1117,44)+COUNTIF(Inskrivning!$R1117:$V1117,44)</f>
        <v>0</v>
      </c>
      <c r="L414" s="4">
        <f>COUNTIF(Inskrivning!$L1117:$P1117,48)+COUNTIF(Inskrivning!$R1117:$V1117,48)</f>
        <v>0</v>
      </c>
      <c r="M414" s="4">
        <f>COUNTIF(Inskrivning!$L1117:$P1117,49)+COUNTIF(Inskrivning!$R1117:$V1117,49)</f>
        <v>0</v>
      </c>
      <c r="N414" s="4">
        <f>COUNTIF(Inskrivning!$L1117:$P1117,53)+COUNTIF(Inskrivning!$R1117:$V1117,53)</f>
        <v>0</v>
      </c>
      <c r="O414" s="4">
        <f>COUNTIF(Inskrivning!$L1117:$P1117,57)+COUNTIF(Inskrivning!$R1117:$V1117,57)</f>
        <v>0</v>
      </c>
      <c r="P414" s="4">
        <f>COUNTIF(Inskrivning!$L1117:$P1117,61)+COUNTIF(Inskrivning!$R1117:$V1117,61)</f>
        <v>0</v>
      </c>
      <c r="Q414" s="4">
        <f>COUNTIF(Inskrivning!$L1117:$P1117,66)+COUNTIF(Inskrivning!$R1117:$V1117,66)</f>
        <v>0</v>
      </c>
      <c r="R414" s="4">
        <f>COUNTIF(Inskrivning!$L1117:$P1117,70)+COUNTIF(Inskrivning!$R1117:$V1117,70)</f>
        <v>0</v>
      </c>
      <c r="S414" s="4">
        <f>COUNTIF(Inskrivning!$L1117:$P1117,74)+COUNTIF(Inskrivning!$R1117:$V1117,74)</f>
        <v>0</v>
      </c>
      <c r="T414" s="4">
        <f>COUNTIF(Inskrivning!$L1117:$P1117,83)+COUNTIF(Inskrivning!$R1117:$V1117,83)</f>
        <v>0</v>
      </c>
      <c r="U414" s="4">
        <f>COUNTIF(Inskrivning!$L1117:$P1117,87)+COUNTIF(Inskrivning!$R1117:$V1117,87)</f>
        <v>0</v>
      </c>
      <c r="V414" s="4">
        <f>COUNTIF(Inskrivning!$L1117:$P1117,100)+COUNTIF(Inskrivning!$R1117:$V1117,100)</f>
        <v>0</v>
      </c>
      <c r="W414" s="4">
        <f>SUM(Inskrivning!Y1117)</f>
        <v>0</v>
      </c>
    </row>
    <row r="415" spans="1:23" ht="15" x14ac:dyDescent="0.25">
      <c r="A415" s="53" t="str">
        <f>Inskrivning!J1118</f>
        <v/>
      </c>
      <c r="B415" s="35" t="str">
        <f>Inskrivning!K1118</f>
        <v/>
      </c>
      <c r="C415" s="16">
        <f t="shared" si="10"/>
        <v>0</v>
      </c>
      <c r="E415" s="4">
        <f>COUNTIF(Inskrivning!$L1118:$P1118,15)+COUNTIF(Inskrivning!$R1118:$V1118,15)</f>
        <v>0</v>
      </c>
      <c r="F415" s="4">
        <f>COUNTIF(Inskrivning!$L1118:$P1118,19)+COUNTIF(Inskrivning!$R1118:$V1118,19)</f>
        <v>0</v>
      </c>
      <c r="G415" s="4">
        <f>COUNTIF(Inskrivning!$L1118:$P1118,31)+COUNTIF(Inskrivning!$R1118:$V1118,31)</f>
        <v>0</v>
      </c>
      <c r="H415" s="4">
        <f>COUNTIF(Inskrivning!$L1118:$P1118,32)+COUNTIF(Inskrivning!$R1118:$V1118,32)</f>
        <v>0</v>
      </c>
      <c r="I415" s="4">
        <f>COUNTIF(Inskrivning!$L1118:$P1118,35)+COUNTIF(Inskrivning!$R1118:$V1118,35)</f>
        <v>0</v>
      </c>
      <c r="J415" s="4">
        <f>COUNTIF(Inskrivning!$L1118:$P1118,36)+COUNTIF(Inskrivning!$R1118:$V1118,36)</f>
        <v>0</v>
      </c>
      <c r="K415" s="4">
        <f>COUNTIF(Inskrivning!$L1118:$P1118,44)+COUNTIF(Inskrivning!$R1118:$V1118,44)</f>
        <v>0</v>
      </c>
      <c r="L415" s="4">
        <f>COUNTIF(Inskrivning!$L1118:$P1118,48)+COUNTIF(Inskrivning!$R1118:$V1118,48)</f>
        <v>0</v>
      </c>
      <c r="M415" s="4">
        <f>COUNTIF(Inskrivning!$L1118:$P1118,49)+COUNTIF(Inskrivning!$R1118:$V1118,49)</f>
        <v>0</v>
      </c>
      <c r="N415" s="4">
        <f>COUNTIF(Inskrivning!$L1118:$P1118,53)+COUNTIF(Inskrivning!$R1118:$V1118,53)</f>
        <v>0</v>
      </c>
      <c r="O415" s="4">
        <f>COUNTIF(Inskrivning!$L1118:$P1118,57)+COUNTIF(Inskrivning!$R1118:$V1118,57)</f>
        <v>0</v>
      </c>
      <c r="P415" s="4">
        <f>COUNTIF(Inskrivning!$L1118:$P1118,61)+COUNTIF(Inskrivning!$R1118:$V1118,61)</f>
        <v>0</v>
      </c>
      <c r="Q415" s="4">
        <f>COUNTIF(Inskrivning!$L1118:$P1118,66)+COUNTIF(Inskrivning!$R1118:$V1118,66)</f>
        <v>0</v>
      </c>
      <c r="R415" s="4">
        <f>COUNTIF(Inskrivning!$L1118:$P1118,70)+COUNTIF(Inskrivning!$R1118:$V1118,70)</f>
        <v>0</v>
      </c>
      <c r="S415" s="4">
        <f>COUNTIF(Inskrivning!$L1118:$P1118,74)+COUNTIF(Inskrivning!$R1118:$V1118,74)</f>
        <v>0</v>
      </c>
      <c r="T415" s="4">
        <f>COUNTIF(Inskrivning!$L1118:$P1118,83)+COUNTIF(Inskrivning!$R1118:$V1118,83)</f>
        <v>0</v>
      </c>
      <c r="U415" s="4">
        <f>COUNTIF(Inskrivning!$L1118:$P1118,87)+COUNTIF(Inskrivning!$R1118:$V1118,87)</f>
        <v>0</v>
      </c>
      <c r="V415" s="4">
        <f>COUNTIF(Inskrivning!$L1118:$P1118,100)+COUNTIF(Inskrivning!$R1118:$V1118,100)</f>
        <v>0</v>
      </c>
      <c r="W415" s="4">
        <f>SUM(Inskrivning!Y1118)</f>
        <v>0</v>
      </c>
    </row>
    <row r="416" spans="1:23" ht="15" x14ac:dyDescent="0.25">
      <c r="A416" s="53" t="str">
        <f>Inskrivning!J1119</f>
        <v/>
      </c>
      <c r="B416" s="35" t="str">
        <f>Inskrivning!K1119</f>
        <v/>
      </c>
      <c r="C416" s="16">
        <f t="shared" si="10"/>
        <v>0</v>
      </c>
      <c r="E416" s="4">
        <f>COUNTIF(Inskrivning!$L1119:$P1119,15)+COUNTIF(Inskrivning!$R1119:$V1119,15)</f>
        <v>0</v>
      </c>
      <c r="F416" s="4">
        <f>COUNTIF(Inskrivning!$L1119:$P1119,19)+COUNTIF(Inskrivning!$R1119:$V1119,19)</f>
        <v>0</v>
      </c>
      <c r="G416" s="4">
        <f>COUNTIF(Inskrivning!$L1119:$P1119,31)+COUNTIF(Inskrivning!$R1119:$V1119,31)</f>
        <v>0</v>
      </c>
      <c r="H416" s="4">
        <f>COUNTIF(Inskrivning!$L1119:$P1119,32)+COUNTIF(Inskrivning!$R1119:$V1119,32)</f>
        <v>0</v>
      </c>
      <c r="I416" s="4">
        <f>COUNTIF(Inskrivning!$L1119:$P1119,35)+COUNTIF(Inskrivning!$R1119:$V1119,35)</f>
        <v>0</v>
      </c>
      <c r="J416" s="4">
        <f>COUNTIF(Inskrivning!$L1119:$P1119,36)+COUNTIF(Inskrivning!$R1119:$V1119,36)</f>
        <v>0</v>
      </c>
      <c r="K416" s="4">
        <f>COUNTIF(Inskrivning!$L1119:$P1119,44)+COUNTIF(Inskrivning!$R1119:$V1119,44)</f>
        <v>0</v>
      </c>
      <c r="L416" s="4">
        <f>COUNTIF(Inskrivning!$L1119:$P1119,48)+COUNTIF(Inskrivning!$R1119:$V1119,48)</f>
        <v>0</v>
      </c>
      <c r="M416" s="4">
        <f>COUNTIF(Inskrivning!$L1119:$P1119,49)+COUNTIF(Inskrivning!$R1119:$V1119,49)</f>
        <v>0</v>
      </c>
      <c r="N416" s="4">
        <f>COUNTIF(Inskrivning!$L1119:$P1119,53)+COUNTIF(Inskrivning!$R1119:$V1119,53)</f>
        <v>0</v>
      </c>
      <c r="O416" s="4">
        <f>COUNTIF(Inskrivning!$L1119:$P1119,57)+COUNTIF(Inskrivning!$R1119:$V1119,57)</f>
        <v>0</v>
      </c>
      <c r="P416" s="4">
        <f>COUNTIF(Inskrivning!$L1119:$P1119,61)+COUNTIF(Inskrivning!$R1119:$V1119,61)</f>
        <v>0</v>
      </c>
      <c r="Q416" s="4">
        <f>COUNTIF(Inskrivning!$L1119:$P1119,66)+COUNTIF(Inskrivning!$R1119:$V1119,66)</f>
        <v>0</v>
      </c>
      <c r="R416" s="4">
        <f>COUNTIF(Inskrivning!$L1119:$P1119,70)+COUNTIF(Inskrivning!$R1119:$V1119,70)</f>
        <v>0</v>
      </c>
      <c r="S416" s="4">
        <f>COUNTIF(Inskrivning!$L1119:$P1119,74)+COUNTIF(Inskrivning!$R1119:$V1119,74)</f>
        <v>0</v>
      </c>
      <c r="T416" s="4">
        <f>COUNTIF(Inskrivning!$L1119:$P1119,83)+COUNTIF(Inskrivning!$R1119:$V1119,83)</f>
        <v>0</v>
      </c>
      <c r="U416" s="4">
        <f>COUNTIF(Inskrivning!$L1119:$P1119,87)+COUNTIF(Inskrivning!$R1119:$V1119,87)</f>
        <v>0</v>
      </c>
      <c r="V416" s="4">
        <f>COUNTIF(Inskrivning!$L1119:$P1119,100)+COUNTIF(Inskrivning!$R1119:$V1119,100)</f>
        <v>0</v>
      </c>
      <c r="W416" s="4">
        <f>SUM(Inskrivning!Y1119)</f>
        <v>0</v>
      </c>
    </row>
    <row r="417" spans="1:23" ht="15" x14ac:dyDescent="0.25">
      <c r="A417" s="53" t="str">
        <f>Inskrivning!J1120</f>
        <v/>
      </c>
      <c r="B417" s="35" t="str">
        <f>Inskrivning!K1120</f>
        <v/>
      </c>
      <c r="C417" s="16">
        <f t="shared" si="10"/>
        <v>0</v>
      </c>
      <c r="E417" s="4">
        <f>COUNTIF(Inskrivning!$L1120:$P1120,15)+COUNTIF(Inskrivning!$R1120:$V1120,15)</f>
        <v>0</v>
      </c>
      <c r="F417" s="4">
        <f>COUNTIF(Inskrivning!$L1120:$P1120,19)+COUNTIF(Inskrivning!$R1120:$V1120,19)</f>
        <v>0</v>
      </c>
      <c r="G417" s="4">
        <f>COUNTIF(Inskrivning!$L1120:$P1120,31)+COUNTIF(Inskrivning!$R1120:$V1120,31)</f>
        <v>0</v>
      </c>
      <c r="H417" s="4">
        <f>COUNTIF(Inskrivning!$L1120:$P1120,32)+COUNTIF(Inskrivning!$R1120:$V1120,32)</f>
        <v>0</v>
      </c>
      <c r="I417" s="4">
        <f>COUNTIF(Inskrivning!$L1120:$P1120,35)+COUNTIF(Inskrivning!$R1120:$V1120,35)</f>
        <v>0</v>
      </c>
      <c r="J417" s="4">
        <f>COUNTIF(Inskrivning!$L1120:$P1120,36)+COUNTIF(Inskrivning!$R1120:$V1120,36)</f>
        <v>0</v>
      </c>
      <c r="K417" s="4">
        <f>COUNTIF(Inskrivning!$L1120:$P1120,44)+COUNTIF(Inskrivning!$R1120:$V1120,44)</f>
        <v>0</v>
      </c>
      <c r="L417" s="4">
        <f>COUNTIF(Inskrivning!$L1120:$P1120,48)+COUNTIF(Inskrivning!$R1120:$V1120,48)</f>
        <v>0</v>
      </c>
      <c r="M417" s="4">
        <f>COUNTIF(Inskrivning!$L1120:$P1120,49)+COUNTIF(Inskrivning!$R1120:$V1120,49)</f>
        <v>0</v>
      </c>
      <c r="N417" s="4">
        <f>COUNTIF(Inskrivning!$L1120:$P1120,53)+COUNTIF(Inskrivning!$R1120:$V1120,53)</f>
        <v>0</v>
      </c>
      <c r="O417" s="4">
        <f>COUNTIF(Inskrivning!$L1120:$P1120,57)+COUNTIF(Inskrivning!$R1120:$V1120,57)</f>
        <v>0</v>
      </c>
      <c r="P417" s="4">
        <f>COUNTIF(Inskrivning!$L1120:$P1120,61)+COUNTIF(Inskrivning!$R1120:$V1120,61)</f>
        <v>0</v>
      </c>
      <c r="Q417" s="4">
        <f>COUNTIF(Inskrivning!$L1120:$P1120,66)+COUNTIF(Inskrivning!$R1120:$V1120,66)</f>
        <v>0</v>
      </c>
      <c r="R417" s="4">
        <f>COUNTIF(Inskrivning!$L1120:$P1120,70)+COUNTIF(Inskrivning!$R1120:$V1120,70)</f>
        <v>0</v>
      </c>
      <c r="S417" s="4">
        <f>COUNTIF(Inskrivning!$L1120:$P1120,74)+COUNTIF(Inskrivning!$R1120:$V1120,74)</f>
        <v>0</v>
      </c>
      <c r="T417" s="4">
        <f>COUNTIF(Inskrivning!$L1120:$P1120,83)+COUNTIF(Inskrivning!$R1120:$V1120,83)</f>
        <v>0</v>
      </c>
      <c r="U417" s="4">
        <f>COUNTIF(Inskrivning!$L1120:$P1120,87)+COUNTIF(Inskrivning!$R1120:$V1120,87)</f>
        <v>0</v>
      </c>
      <c r="V417" s="4">
        <f>COUNTIF(Inskrivning!$L1120:$P1120,100)+COUNTIF(Inskrivning!$R1120:$V1120,100)</f>
        <v>0</v>
      </c>
      <c r="W417" s="4">
        <f>SUM(Inskrivning!Y1120)</f>
        <v>0</v>
      </c>
    </row>
    <row r="418" spans="1:23" ht="15" x14ac:dyDescent="0.25">
      <c r="A418" s="53" t="str">
        <f>Inskrivning!J1121</f>
        <v/>
      </c>
      <c r="B418" s="35" t="str">
        <f>Inskrivning!K1121</f>
        <v/>
      </c>
      <c r="C418" s="16">
        <f t="shared" si="10"/>
        <v>0</v>
      </c>
      <c r="E418" s="4">
        <f>COUNTIF(Inskrivning!$L1121:$P1121,15)+COUNTIF(Inskrivning!$R1121:$V1121,15)</f>
        <v>0</v>
      </c>
      <c r="F418" s="4">
        <f>COUNTIF(Inskrivning!$L1121:$P1121,19)+COUNTIF(Inskrivning!$R1121:$V1121,19)</f>
        <v>0</v>
      </c>
      <c r="G418" s="4">
        <f>COUNTIF(Inskrivning!$L1121:$P1121,31)+COUNTIF(Inskrivning!$R1121:$V1121,31)</f>
        <v>0</v>
      </c>
      <c r="H418" s="4">
        <f>COUNTIF(Inskrivning!$L1121:$P1121,32)+COUNTIF(Inskrivning!$R1121:$V1121,32)</f>
        <v>0</v>
      </c>
      <c r="I418" s="4">
        <f>COUNTIF(Inskrivning!$L1121:$P1121,35)+COUNTIF(Inskrivning!$R1121:$V1121,35)</f>
        <v>0</v>
      </c>
      <c r="J418" s="4">
        <f>COUNTIF(Inskrivning!$L1121:$P1121,36)+COUNTIF(Inskrivning!$R1121:$V1121,36)</f>
        <v>0</v>
      </c>
      <c r="K418" s="4">
        <f>COUNTIF(Inskrivning!$L1121:$P1121,44)+COUNTIF(Inskrivning!$R1121:$V1121,44)</f>
        <v>0</v>
      </c>
      <c r="L418" s="4">
        <f>COUNTIF(Inskrivning!$L1121:$P1121,48)+COUNTIF(Inskrivning!$R1121:$V1121,48)</f>
        <v>0</v>
      </c>
      <c r="M418" s="4">
        <f>COUNTIF(Inskrivning!$L1121:$P1121,49)+COUNTIF(Inskrivning!$R1121:$V1121,49)</f>
        <v>0</v>
      </c>
      <c r="N418" s="4">
        <f>COUNTIF(Inskrivning!$L1121:$P1121,53)+COUNTIF(Inskrivning!$R1121:$V1121,53)</f>
        <v>0</v>
      </c>
      <c r="O418" s="4">
        <f>COUNTIF(Inskrivning!$L1121:$P1121,57)+COUNTIF(Inskrivning!$R1121:$V1121,57)</f>
        <v>0</v>
      </c>
      <c r="P418" s="4">
        <f>COUNTIF(Inskrivning!$L1121:$P1121,61)+COUNTIF(Inskrivning!$R1121:$V1121,61)</f>
        <v>0</v>
      </c>
      <c r="Q418" s="4">
        <f>COUNTIF(Inskrivning!$L1121:$P1121,66)+COUNTIF(Inskrivning!$R1121:$V1121,66)</f>
        <v>0</v>
      </c>
      <c r="R418" s="4">
        <f>COUNTIF(Inskrivning!$L1121:$P1121,70)+COUNTIF(Inskrivning!$R1121:$V1121,70)</f>
        <v>0</v>
      </c>
      <c r="S418" s="4">
        <f>COUNTIF(Inskrivning!$L1121:$P1121,74)+COUNTIF(Inskrivning!$R1121:$V1121,74)</f>
        <v>0</v>
      </c>
      <c r="T418" s="4">
        <f>COUNTIF(Inskrivning!$L1121:$P1121,83)+COUNTIF(Inskrivning!$R1121:$V1121,83)</f>
        <v>0</v>
      </c>
      <c r="U418" s="4">
        <f>COUNTIF(Inskrivning!$L1121:$P1121,87)+COUNTIF(Inskrivning!$R1121:$V1121,87)</f>
        <v>0</v>
      </c>
      <c r="V418" s="4">
        <f>COUNTIF(Inskrivning!$L1121:$P1121,100)+COUNTIF(Inskrivning!$R1121:$V1121,100)</f>
        <v>0</v>
      </c>
      <c r="W418" s="4">
        <f>SUM(Inskrivning!Y1121)</f>
        <v>0</v>
      </c>
    </row>
    <row r="419" spans="1:23" ht="15" x14ac:dyDescent="0.25">
      <c r="A419" s="53" t="str">
        <f>Inskrivning!J1122</f>
        <v/>
      </c>
      <c r="B419" s="35" t="str">
        <f>Inskrivning!K1122</f>
        <v/>
      </c>
      <c r="C419" s="16">
        <f t="shared" si="10"/>
        <v>0</v>
      </c>
      <c r="E419" s="4">
        <f>COUNTIF(Inskrivning!$L1122:$P1122,15)+COUNTIF(Inskrivning!$R1122:$V1122,15)</f>
        <v>0</v>
      </c>
      <c r="F419" s="4">
        <f>COUNTIF(Inskrivning!$L1122:$P1122,19)+COUNTIF(Inskrivning!$R1122:$V1122,19)</f>
        <v>0</v>
      </c>
      <c r="G419" s="4">
        <f>COUNTIF(Inskrivning!$L1122:$P1122,31)+COUNTIF(Inskrivning!$R1122:$V1122,31)</f>
        <v>0</v>
      </c>
      <c r="H419" s="4">
        <f>COUNTIF(Inskrivning!$L1122:$P1122,32)+COUNTIF(Inskrivning!$R1122:$V1122,32)</f>
        <v>0</v>
      </c>
      <c r="I419" s="4">
        <f>COUNTIF(Inskrivning!$L1122:$P1122,35)+COUNTIF(Inskrivning!$R1122:$V1122,35)</f>
        <v>0</v>
      </c>
      <c r="J419" s="4">
        <f>COUNTIF(Inskrivning!$L1122:$P1122,36)+COUNTIF(Inskrivning!$R1122:$V1122,36)</f>
        <v>0</v>
      </c>
      <c r="K419" s="4">
        <f>COUNTIF(Inskrivning!$L1122:$P1122,44)+COUNTIF(Inskrivning!$R1122:$V1122,44)</f>
        <v>0</v>
      </c>
      <c r="L419" s="4">
        <f>COUNTIF(Inskrivning!$L1122:$P1122,48)+COUNTIF(Inskrivning!$R1122:$V1122,48)</f>
        <v>0</v>
      </c>
      <c r="M419" s="4">
        <f>COUNTIF(Inskrivning!$L1122:$P1122,49)+COUNTIF(Inskrivning!$R1122:$V1122,49)</f>
        <v>0</v>
      </c>
      <c r="N419" s="4">
        <f>COUNTIF(Inskrivning!$L1122:$P1122,53)+COUNTIF(Inskrivning!$R1122:$V1122,53)</f>
        <v>0</v>
      </c>
      <c r="O419" s="4">
        <f>COUNTIF(Inskrivning!$L1122:$P1122,57)+COUNTIF(Inskrivning!$R1122:$V1122,57)</f>
        <v>0</v>
      </c>
      <c r="P419" s="4">
        <f>COUNTIF(Inskrivning!$L1122:$P1122,61)+COUNTIF(Inskrivning!$R1122:$V1122,61)</f>
        <v>0</v>
      </c>
      <c r="Q419" s="4">
        <f>COUNTIF(Inskrivning!$L1122:$P1122,66)+COUNTIF(Inskrivning!$R1122:$V1122,66)</f>
        <v>0</v>
      </c>
      <c r="R419" s="4">
        <f>COUNTIF(Inskrivning!$L1122:$P1122,70)+COUNTIF(Inskrivning!$R1122:$V1122,70)</f>
        <v>0</v>
      </c>
      <c r="S419" s="4">
        <f>COUNTIF(Inskrivning!$L1122:$P1122,74)+COUNTIF(Inskrivning!$R1122:$V1122,74)</f>
        <v>0</v>
      </c>
      <c r="T419" s="4">
        <f>COUNTIF(Inskrivning!$L1122:$P1122,83)+COUNTIF(Inskrivning!$R1122:$V1122,83)</f>
        <v>0</v>
      </c>
      <c r="U419" s="4">
        <f>COUNTIF(Inskrivning!$L1122:$P1122,87)+COUNTIF(Inskrivning!$R1122:$V1122,87)</f>
        <v>0</v>
      </c>
      <c r="V419" s="4">
        <f>COUNTIF(Inskrivning!$L1122:$P1122,100)+COUNTIF(Inskrivning!$R1122:$V1122,100)</f>
        <v>0</v>
      </c>
      <c r="W419" s="4">
        <f>SUM(Inskrivning!Y1122)</f>
        <v>0</v>
      </c>
    </row>
    <row r="420" spans="1:23" ht="15" x14ac:dyDescent="0.25">
      <c r="A420" s="53" t="str">
        <f>Inskrivning!J1123</f>
        <v/>
      </c>
      <c r="B420" s="35" t="str">
        <f>Inskrivning!K1123</f>
        <v/>
      </c>
      <c r="C420" s="16">
        <f t="shared" si="10"/>
        <v>0</v>
      </c>
      <c r="E420" s="4">
        <f>COUNTIF(Inskrivning!$L1123:$P1123,15)+COUNTIF(Inskrivning!$R1123:$V1123,15)</f>
        <v>0</v>
      </c>
      <c r="F420" s="4">
        <f>COUNTIF(Inskrivning!$L1123:$P1123,19)+COUNTIF(Inskrivning!$R1123:$V1123,19)</f>
        <v>0</v>
      </c>
      <c r="G420" s="4">
        <f>COUNTIF(Inskrivning!$L1123:$P1123,31)+COUNTIF(Inskrivning!$R1123:$V1123,31)</f>
        <v>0</v>
      </c>
      <c r="H420" s="4">
        <f>COUNTIF(Inskrivning!$L1123:$P1123,32)+COUNTIF(Inskrivning!$R1123:$V1123,32)</f>
        <v>0</v>
      </c>
      <c r="I420" s="4">
        <f>COUNTIF(Inskrivning!$L1123:$P1123,35)+COUNTIF(Inskrivning!$R1123:$V1123,35)</f>
        <v>0</v>
      </c>
      <c r="J420" s="4">
        <f>COUNTIF(Inskrivning!$L1123:$P1123,36)+COUNTIF(Inskrivning!$R1123:$V1123,36)</f>
        <v>0</v>
      </c>
      <c r="K420" s="4">
        <f>COUNTIF(Inskrivning!$L1123:$P1123,44)+COUNTIF(Inskrivning!$R1123:$V1123,44)</f>
        <v>0</v>
      </c>
      <c r="L420" s="4">
        <f>COUNTIF(Inskrivning!$L1123:$P1123,48)+COUNTIF(Inskrivning!$R1123:$V1123,48)</f>
        <v>0</v>
      </c>
      <c r="M420" s="4">
        <f>COUNTIF(Inskrivning!$L1123:$P1123,49)+COUNTIF(Inskrivning!$R1123:$V1123,49)</f>
        <v>0</v>
      </c>
      <c r="N420" s="4">
        <f>COUNTIF(Inskrivning!$L1123:$P1123,53)+COUNTIF(Inskrivning!$R1123:$V1123,53)</f>
        <v>0</v>
      </c>
      <c r="O420" s="4">
        <f>COUNTIF(Inskrivning!$L1123:$P1123,57)+COUNTIF(Inskrivning!$R1123:$V1123,57)</f>
        <v>0</v>
      </c>
      <c r="P420" s="4">
        <f>COUNTIF(Inskrivning!$L1123:$P1123,61)+COUNTIF(Inskrivning!$R1123:$V1123,61)</f>
        <v>0</v>
      </c>
      <c r="Q420" s="4">
        <f>COUNTIF(Inskrivning!$L1123:$P1123,66)+COUNTIF(Inskrivning!$R1123:$V1123,66)</f>
        <v>0</v>
      </c>
      <c r="R420" s="4">
        <f>COUNTIF(Inskrivning!$L1123:$P1123,70)+COUNTIF(Inskrivning!$R1123:$V1123,70)</f>
        <v>0</v>
      </c>
      <c r="S420" s="4">
        <f>COUNTIF(Inskrivning!$L1123:$P1123,74)+COUNTIF(Inskrivning!$R1123:$V1123,74)</f>
        <v>0</v>
      </c>
      <c r="T420" s="4">
        <f>COUNTIF(Inskrivning!$L1123:$P1123,83)+COUNTIF(Inskrivning!$R1123:$V1123,83)</f>
        <v>0</v>
      </c>
      <c r="U420" s="4">
        <f>COUNTIF(Inskrivning!$L1123:$P1123,87)+COUNTIF(Inskrivning!$R1123:$V1123,87)</f>
        <v>0</v>
      </c>
      <c r="V420" s="4">
        <f>COUNTIF(Inskrivning!$L1123:$P1123,100)+COUNTIF(Inskrivning!$R1123:$V1123,100)</f>
        <v>0</v>
      </c>
      <c r="W420" s="4">
        <f>SUM(Inskrivning!Y1123)</f>
        <v>0</v>
      </c>
    </row>
    <row r="421" spans="1:23" ht="15" x14ac:dyDescent="0.25">
      <c r="A421" s="53" t="str">
        <f>Inskrivning!J1124</f>
        <v/>
      </c>
      <c r="B421" s="35" t="str">
        <f>Inskrivning!K1124</f>
        <v/>
      </c>
      <c r="C421" s="16">
        <f t="shared" si="10"/>
        <v>0</v>
      </c>
      <c r="E421" s="4">
        <f>COUNTIF(Inskrivning!$L1124:$P1124,15)+COUNTIF(Inskrivning!$R1124:$V1124,15)</f>
        <v>0</v>
      </c>
      <c r="F421" s="4">
        <f>COUNTIF(Inskrivning!$L1124:$P1124,19)+COUNTIF(Inskrivning!$R1124:$V1124,19)</f>
        <v>0</v>
      </c>
      <c r="G421" s="4">
        <f>COUNTIF(Inskrivning!$L1124:$P1124,31)+COUNTIF(Inskrivning!$R1124:$V1124,31)</f>
        <v>0</v>
      </c>
      <c r="H421" s="4">
        <f>COUNTIF(Inskrivning!$L1124:$P1124,32)+COUNTIF(Inskrivning!$R1124:$V1124,32)</f>
        <v>0</v>
      </c>
      <c r="I421" s="4">
        <f>COUNTIF(Inskrivning!$L1124:$P1124,35)+COUNTIF(Inskrivning!$R1124:$V1124,35)</f>
        <v>0</v>
      </c>
      <c r="J421" s="4">
        <f>COUNTIF(Inskrivning!$L1124:$P1124,36)+COUNTIF(Inskrivning!$R1124:$V1124,36)</f>
        <v>0</v>
      </c>
      <c r="K421" s="4">
        <f>COUNTIF(Inskrivning!$L1124:$P1124,44)+COUNTIF(Inskrivning!$R1124:$V1124,44)</f>
        <v>0</v>
      </c>
      <c r="L421" s="4">
        <f>COUNTIF(Inskrivning!$L1124:$P1124,48)+COUNTIF(Inskrivning!$R1124:$V1124,48)</f>
        <v>0</v>
      </c>
      <c r="M421" s="4">
        <f>COUNTIF(Inskrivning!$L1124:$P1124,49)+COUNTIF(Inskrivning!$R1124:$V1124,49)</f>
        <v>0</v>
      </c>
      <c r="N421" s="4">
        <f>COUNTIF(Inskrivning!$L1124:$P1124,53)+COUNTIF(Inskrivning!$R1124:$V1124,53)</f>
        <v>0</v>
      </c>
      <c r="O421" s="4">
        <f>COUNTIF(Inskrivning!$L1124:$P1124,57)+COUNTIF(Inskrivning!$R1124:$V1124,57)</f>
        <v>0</v>
      </c>
      <c r="P421" s="4">
        <f>COUNTIF(Inskrivning!$L1124:$P1124,61)+COUNTIF(Inskrivning!$R1124:$V1124,61)</f>
        <v>0</v>
      </c>
      <c r="Q421" s="4">
        <f>COUNTIF(Inskrivning!$L1124:$P1124,66)+COUNTIF(Inskrivning!$R1124:$V1124,66)</f>
        <v>0</v>
      </c>
      <c r="R421" s="4">
        <f>COUNTIF(Inskrivning!$L1124:$P1124,70)+COUNTIF(Inskrivning!$R1124:$V1124,70)</f>
        <v>0</v>
      </c>
      <c r="S421" s="4">
        <f>COUNTIF(Inskrivning!$L1124:$P1124,74)+COUNTIF(Inskrivning!$R1124:$V1124,74)</f>
        <v>0</v>
      </c>
      <c r="T421" s="4">
        <f>COUNTIF(Inskrivning!$L1124:$P1124,83)+COUNTIF(Inskrivning!$R1124:$V1124,83)</f>
        <v>0</v>
      </c>
      <c r="U421" s="4">
        <f>COUNTIF(Inskrivning!$L1124:$P1124,87)+COUNTIF(Inskrivning!$R1124:$V1124,87)</f>
        <v>0</v>
      </c>
      <c r="V421" s="4">
        <f>COUNTIF(Inskrivning!$L1124:$P1124,100)+COUNTIF(Inskrivning!$R1124:$V1124,100)</f>
        <v>0</v>
      </c>
      <c r="W421" s="4">
        <f>SUM(Inskrivning!Y1124)</f>
        <v>0</v>
      </c>
    </row>
    <row r="422" spans="1:23" ht="15" x14ac:dyDescent="0.25">
      <c r="A422" s="53" t="str">
        <f>Inskrivning!J1125</f>
        <v/>
      </c>
      <c r="B422" s="35" t="str">
        <f>Inskrivning!K1125</f>
        <v/>
      </c>
      <c r="C422" s="16">
        <f t="shared" si="10"/>
        <v>0</v>
      </c>
      <c r="E422" s="4">
        <f>COUNTIF(Inskrivning!$L1125:$P1125,15)+COUNTIF(Inskrivning!$R1125:$V1125,15)</f>
        <v>0</v>
      </c>
      <c r="F422" s="4">
        <f>COUNTIF(Inskrivning!$L1125:$P1125,19)+COUNTIF(Inskrivning!$R1125:$V1125,19)</f>
        <v>0</v>
      </c>
      <c r="G422" s="4">
        <f>COUNTIF(Inskrivning!$L1125:$P1125,31)+COUNTIF(Inskrivning!$R1125:$V1125,31)</f>
        <v>0</v>
      </c>
      <c r="H422" s="4">
        <f>COUNTIF(Inskrivning!$L1125:$P1125,32)+COUNTIF(Inskrivning!$R1125:$V1125,32)</f>
        <v>0</v>
      </c>
      <c r="I422" s="4">
        <f>COUNTIF(Inskrivning!$L1125:$P1125,35)+COUNTIF(Inskrivning!$R1125:$V1125,35)</f>
        <v>0</v>
      </c>
      <c r="J422" s="4">
        <f>COUNTIF(Inskrivning!$L1125:$P1125,36)+COUNTIF(Inskrivning!$R1125:$V1125,36)</f>
        <v>0</v>
      </c>
      <c r="K422" s="4">
        <f>COUNTIF(Inskrivning!$L1125:$P1125,44)+COUNTIF(Inskrivning!$R1125:$V1125,44)</f>
        <v>0</v>
      </c>
      <c r="L422" s="4">
        <f>COUNTIF(Inskrivning!$L1125:$P1125,48)+COUNTIF(Inskrivning!$R1125:$V1125,48)</f>
        <v>0</v>
      </c>
      <c r="M422" s="4">
        <f>COUNTIF(Inskrivning!$L1125:$P1125,49)+COUNTIF(Inskrivning!$R1125:$V1125,49)</f>
        <v>0</v>
      </c>
      <c r="N422" s="4">
        <f>COUNTIF(Inskrivning!$L1125:$P1125,53)+COUNTIF(Inskrivning!$R1125:$V1125,53)</f>
        <v>0</v>
      </c>
      <c r="O422" s="4">
        <f>COUNTIF(Inskrivning!$L1125:$P1125,57)+COUNTIF(Inskrivning!$R1125:$V1125,57)</f>
        <v>0</v>
      </c>
      <c r="P422" s="4">
        <f>COUNTIF(Inskrivning!$L1125:$P1125,61)+COUNTIF(Inskrivning!$R1125:$V1125,61)</f>
        <v>0</v>
      </c>
      <c r="Q422" s="4">
        <f>COUNTIF(Inskrivning!$L1125:$P1125,66)+COUNTIF(Inskrivning!$R1125:$V1125,66)</f>
        <v>0</v>
      </c>
      <c r="R422" s="4">
        <f>COUNTIF(Inskrivning!$L1125:$P1125,70)+COUNTIF(Inskrivning!$R1125:$V1125,70)</f>
        <v>0</v>
      </c>
      <c r="S422" s="4">
        <f>COUNTIF(Inskrivning!$L1125:$P1125,74)+COUNTIF(Inskrivning!$R1125:$V1125,74)</f>
        <v>0</v>
      </c>
      <c r="T422" s="4">
        <f>COUNTIF(Inskrivning!$L1125:$P1125,83)+COUNTIF(Inskrivning!$R1125:$V1125,83)</f>
        <v>0</v>
      </c>
      <c r="U422" s="4">
        <f>COUNTIF(Inskrivning!$L1125:$P1125,87)+COUNTIF(Inskrivning!$R1125:$V1125,87)</f>
        <v>0</v>
      </c>
      <c r="V422" s="4">
        <f>COUNTIF(Inskrivning!$L1125:$P1125,100)+COUNTIF(Inskrivning!$R1125:$V1125,100)</f>
        <v>0</v>
      </c>
      <c r="W422" s="4">
        <f>SUM(Inskrivning!Y1125)</f>
        <v>0</v>
      </c>
    </row>
    <row r="423" spans="1:23" ht="15" x14ac:dyDescent="0.25">
      <c r="A423" s="53" t="str">
        <f>Inskrivning!J1126</f>
        <v/>
      </c>
      <c r="B423" s="35" t="str">
        <f>Inskrivning!K1126</f>
        <v/>
      </c>
      <c r="C423" s="16">
        <f t="shared" si="10"/>
        <v>0</v>
      </c>
      <c r="E423" s="4">
        <f>COUNTIF(Inskrivning!$L1126:$P1126,15)+COUNTIF(Inskrivning!$R1126:$V1126,15)</f>
        <v>0</v>
      </c>
      <c r="F423" s="4">
        <f>COUNTIF(Inskrivning!$L1126:$P1126,19)+COUNTIF(Inskrivning!$R1126:$V1126,19)</f>
        <v>0</v>
      </c>
      <c r="G423" s="4">
        <f>COUNTIF(Inskrivning!$L1126:$P1126,31)+COUNTIF(Inskrivning!$R1126:$V1126,31)</f>
        <v>0</v>
      </c>
      <c r="H423" s="4">
        <f>COUNTIF(Inskrivning!$L1126:$P1126,32)+COUNTIF(Inskrivning!$R1126:$V1126,32)</f>
        <v>0</v>
      </c>
      <c r="I423" s="4">
        <f>COUNTIF(Inskrivning!$L1126:$P1126,35)+COUNTIF(Inskrivning!$R1126:$V1126,35)</f>
        <v>0</v>
      </c>
      <c r="J423" s="4">
        <f>COUNTIF(Inskrivning!$L1126:$P1126,36)+COUNTIF(Inskrivning!$R1126:$V1126,36)</f>
        <v>0</v>
      </c>
      <c r="K423" s="4">
        <f>COUNTIF(Inskrivning!$L1126:$P1126,44)+COUNTIF(Inskrivning!$R1126:$V1126,44)</f>
        <v>0</v>
      </c>
      <c r="L423" s="4">
        <f>COUNTIF(Inskrivning!$L1126:$P1126,48)+COUNTIF(Inskrivning!$R1126:$V1126,48)</f>
        <v>0</v>
      </c>
      <c r="M423" s="4">
        <f>COUNTIF(Inskrivning!$L1126:$P1126,49)+COUNTIF(Inskrivning!$R1126:$V1126,49)</f>
        <v>0</v>
      </c>
      <c r="N423" s="4">
        <f>COUNTIF(Inskrivning!$L1126:$P1126,53)+COUNTIF(Inskrivning!$R1126:$V1126,53)</f>
        <v>0</v>
      </c>
      <c r="O423" s="4">
        <f>COUNTIF(Inskrivning!$L1126:$P1126,57)+COUNTIF(Inskrivning!$R1126:$V1126,57)</f>
        <v>0</v>
      </c>
      <c r="P423" s="4">
        <f>COUNTIF(Inskrivning!$L1126:$P1126,61)+COUNTIF(Inskrivning!$R1126:$V1126,61)</f>
        <v>0</v>
      </c>
      <c r="Q423" s="4">
        <f>COUNTIF(Inskrivning!$L1126:$P1126,66)+COUNTIF(Inskrivning!$R1126:$V1126,66)</f>
        <v>0</v>
      </c>
      <c r="R423" s="4">
        <f>COUNTIF(Inskrivning!$L1126:$P1126,70)+COUNTIF(Inskrivning!$R1126:$V1126,70)</f>
        <v>0</v>
      </c>
      <c r="S423" s="4">
        <f>COUNTIF(Inskrivning!$L1126:$P1126,74)+COUNTIF(Inskrivning!$R1126:$V1126,74)</f>
        <v>0</v>
      </c>
      <c r="T423" s="4">
        <f>COUNTIF(Inskrivning!$L1126:$P1126,83)+COUNTIF(Inskrivning!$R1126:$V1126,83)</f>
        <v>0</v>
      </c>
      <c r="U423" s="4">
        <f>COUNTIF(Inskrivning!$L1126:$P1126,87)+COUNTIF(Inskrivning!$R1126:$V1126,87)</f>
        <v>0</v>
      </c>
      <c r="V423" s="4">
        <f>COUNTIF(Inskrivning!$L1126:$P1126,100)+COUNTIF(Inskrivning!$R1126:$V1126,100)</f>
        <v>0</v>
      </c>
      <c r="W423" s="4">
        <f>SUM(Inskrivning!Y1126)</f>
        <v>0</v>
      </c>
    </row>
    <row r="424" spans="1:23" ht="15" x14ac:dyDescent="0.25">
      <c r="A424" s="53" t="str">
        <f>Inskrivning!J1127</f>
        <v/>
      </c>
      <c r="B424" s="35" t="str">
        <f>Inskrivning!K1127</f>
        <v/>
      </c>
      <c r="C424" s="16">
        <f t="shared" si="10"/>
        <v>0</v>
      </c>
      <c r="E424" s="4">
        <f>COUNTIF(Inskrivning!$L1127:$P1127,15)+COUNTIF(Inskrivning!$R1127:$V1127,15)</f>
        <v>0</v>
      </c>
      <c r="F424" s="4">
        <f>COUNTIF(Inskrivning!$L1127:$P1127,19)+COUNTIF(Inskrivning!$R1127:$V1127,19)</f>
        <v>0</v>
      </c>
      <c r="G424" s="4">
        <f>COUNTIF(Inskrivning!$L1127:$P1127,31)+COUNTIF(Inskrivning!$R1127:$V1127,31)</f>
        <v>0</v>
      </c>
      <c r="H424" s="4">
        <f>COUNTIF(Inskrivning!$L1127:$P1127,32)+COUNTIF(Inskrivning!$R1127:$V1127,32)</f>
        <v>0</v>
      </c>
      <c r="I424" s="4">
        <f>COUNTIF(Inskrivning!$L1127:$P1127,35)+COUNTIF(Inskrivning!$R1127:$V1127,35)</f>
        <v>0</v>
      </c>
      <c r="J424" s="4">
        <f>COUNTIF(Inskrivning!$L1127:$P1127,36)+COUNTIF(Inskrivning!$R1127:$V1127,36)</f>
        <v>0</v>
      </c>
      <c r="K424" s="4">
        <f>COUNTIF(Inskrivning!$L1127:$P1127,44)+COUNTIF(Inskrivning!$R1127:$V1127,44)</f>
        <v>0</v>
      </c>
      <c r="L424" s="4">
        <f>COUNTIF(Inskrivning!$L1127:$P1127,48)+COUNTIF(Inskrivning!$R1127:$V1127,48)</f>
        <v>0</v>
      </c>
      <c r="M424" s="4">
        <f>COUNTIF(Inskrivning!$L1127:$P1127,49)+COUNTIF(Inskrivning!$R1127:$V1127,49)</f>
        <v>0</v>
      </c>
      <c r="N424" s="4">
        <f>COUNTIF(Inskrivning!$L1127:$P1127,53)+COUNTIF(Inskrivning!$R1127:$V1127,53)</f>
        <v>0</v>
      </c>
      <c r="O424" s="4">
        <f>COUNTIF(Inskrivning!$L1127:$P1127,57)+COUNTIF(Inskrivning!$R1127:$V1127,57)</f>
        <v>0</v>
      </c>
      <c r="P424" s="4">
        <f>COUNTIF(Inskrivning!$L1127:$P1127,61)+COUNTIF(Inskrivning!$R1127:$V1127,61)</f>
        <v>0</v>
      </c>
      <c r="Q424" s="4">
        <f>COUNTIF(Inskrivning!$L1127:$P1127,66)+COUNTIF(Inskrivning!$R1127:$V1127,66)</f>
        <v>0</v>
      </c>
      <c r="R424" s="4">
        <f>COUNTIF(Inskrivning!$L1127:$P1127,70)+COUNTIF(Inskrivning!$R1127:$V1127,70)</f>
        <v>0</v>
      </c>
      <c r="S424" s="4">
        <f>COUNTIF(Inskrivning!$L1127:$P1127,74)+COUNTIF(Inskrivning!$R1127:$V1127,74)</f>
        <v>0</v>
      </c>
      <c r="T424" s="4">
        <f>COUNTIF(Inskrivning!$L1127:$P1127,83)+COUNTIF(Inskrivning!$R1127:$V1127,83)</f>
        <v>0</v>
      </c>
      <c r="U424" s="4">
        <f>COUNTIF(Inskrivning!$L1127:$P1127,87)+COUNTIF(Inskrivning!$R1127:$V1127,87)</f>
        <v>0</v>
      </c>
      <c r="V424" s="4">
        <f>COUNTIF(Inskrivning!$L1127:$P1127,100)+COUNTIF(Inskrivning!$R1127:$V1127,100)</f>
        <v>0</v>
      </c>
      <c r="W424" s="4">
        <f>SUM(Inskrivning!Y1127)</f>
        <v>0</v>
      </c>
    </row>
    <row r="425" spans="1:23" ht="15" x14ac:dyDescent="0.25">
      <c r="A425" s="53" t="str">
        <f>Inskrivning!J1128</f>
        <v/>
      </c>
      <c r="B425" s="35" t="str">
        <f>Inskrivning!K1128</f>
        <v/>
      </c>
      <c r="C425" s="16">
        <f t="shared" si="10"/>
        <v>0</v>
      </c>
      <c r="E425" s="4">
        <f>COUNTIF(Inskrivning!$L1128:$P1128,15)+COUNTIF(Inskrivning!$R1128:$V1128,15)</f>
        <v>0</v>
      </c>
      <c r="F425" s="4">
        <f>COUNTIF(Inskrivning!$L1128:$P1128,19)+COUNTIF(Inskrivning!$R1128:$V1128,19)</f>
        <v>0</v>
      </c>
      <c r="G425" s="4">
        <f>COUNTIF(Inskrivning!$L1128:$P1128,31)+COUNTIF(Inskrivning!$R1128:$V1128,31)</f>
        <v>0</v>
      </c>
      <c r="H425" s="4">
        <f>COUNTIF(Inskrivning!$L1128:$P1128,32)+COUNTIF(Inskrivning!$R1128:$V1128,32)</f>
        <v>0</v>
      </c>
      <c r="I425" s="4">
        <f>COUNTIF(Inskrivning!$L1128:$P1128,35)+COUNTIF(Inskrivning!$R1128:$V1128,35)</f>
        <v>0</v>
      </c>
      <c r="J425" s="4">
        <f>COUNTIF(Inskrivning!$L1128:$P1128,36)+COUNTIF(Inskrivning!$R1128:$V1128,36)</f>
        <v>0</v>
      </c>
      <c r="K425" s="4">
        <f>COUNTIF(Inskrivning!$L1128:$P1128,44)+COUNTIF(Inskrivning!$R1128:$V1128,44)</f>
        <v>0</v>
      </c>
      <c r="L425" s="4">
        <f>COUNTIF(Inskrivning!$L1128:$P1128,48)+COUNTIF(Inskrivning!$R1128:$V1128,48)</f>
        <v>0</v>
      </c>
      <c r="M425" s="4">
        <f>COUNTIF(Inskrivning!$L1128:$P1128,49)+COUNTIF(Inskrivning!$R1128:$V1128,49)</f>
        <v>0</v>
      </c>
      <c r="N425" s="4">
        <f>COUNTIF(Inskrivning!$L1128:$P1128,53)+COUNTIF(Inskrivning!$R1128:$V1128,53)</f>
        <v>0</v>
      </c>
      <c r="O425" s="4">
        <f>COUNTIF(Inskrivning!$L1128:$P1128,57)+COUNTIF(Inskrivning!$R1128:$V1128,57)</f>
        <v>0</v>
      </c>
      <c r="P425" s="4">
        <f>COUNTIF(Inskrivning!$L1128:$P1128,61)+COUNTIF(Inskrivning!$R1128:$V1128,61)</f>
        <v>0</v>
      </c>
      <c r="Q425" s="4">
        <f>COUNTIF(Inskrivning!$L1128:$P1128,66)+COUNTIF(Inskrivning!$R1128:$V1128,66)</f>
        <v>0</v>
      </c>
      <c r="R425" s="4">
        <f>COUNTIF(Inskrivning!$L1128:$P1128,70)+COUNTIF(Inskrivning!$R1128:$V1128,70)</f>
        <v>0</v>
      </c>
      <c r="S425" s="4">
        <f>COUNTIF(Inskrivning!$L1128:$P1128,74)+COUNTIF(Inskrivning!$R1128:$V1128,74)</f>
        <v>0</v>
      </c>
      <c r="T425" s="4">
        <f>COUNTIF(Inskrivning!$L1128:$P1128,83)+COUNTIF(Inskrivning!$R1128:$V1128,83)</f>
        <v>0</v>
      </c>
      <c r="U425" s="4">
        <f>COUNTIF(Inskrivning!$L1128:$P1128,87)+COUNTIF(Inskrivning!$R1128:$V1128,87)</f>
        <v>0</v>
      </c>
      <c r="V425" s="4">
        <f>COUNTIF(Inskrivning!$L1128:$P1128,100)+COUNTIF(Inskrivning!$R1128:$V1128,100)</f>
        <v>0</v>
      </c>
      <c r="W425" s="4">
        <f>SUM(Inskrivning!Y1128)</f>
        <v>0</v>
      </c>
    </row>
    <row r="426" spans="1:23" ht="15" x14ac:dyDescent="0.25">
      <c r="A426" s="53" t="str">
        <f>Inskrivning!J1129</f>
        <v/>
      </c>
      <c r="B426" s="35" t="str">
        <f>Inskrivning!K1129</f>
        <v/>
      </c>
      <c r="C426" s="16">
        <f t="shared" si="10"/>
        <v>0</v>
      </c>
      <c r="E426" s="4">
        <f>COUNTIF(Inskrivning!$L1129:$P1129,15)+COUNTIF(Inskrivning!$R1129:$V1129,15)</f>
        <v>0</v>
      </c>
      <c r="F426" s="4">
        <f>COUNTIF(Inskrivning!$L1129:$P1129,19)+COUNTIF(Inskrivning!$R1129:$V1129,19)</f>
        <v>0</v>
      </c>
      <c r="G426" s="4">
        <f>COUNTIF(Inskrivning!$L1129:$P1129,31)+COUNTIF(Inskrivning!$R1129:$V1129,31)</f>
        <v>0</v>
      </c>
      <c r="H426" s="4">
        <f>COUNTIF(Inskrivning!$L1129:$P1129,32)+COUNTIF(Inskrivning!$R1129:$V1129,32)</f>
        <v>0</v>
      </c>
      <c r="I426" s="4">
        <f>COUNTIF(Inskrivning!$L1129:$P1129,35)+COUNTIF(Inskrivning!$R1129:$V1129,35)</f>
        <v>0</v>
      </c>
      <c r="J426" s="4">
        <f>COUNTIF(Inskrivning!$L1129:$P1129,36)+COUNTIF(Inskrivning!$R1129:$V1129,36)</f>
        <v>0</v>
      </c>
      <c r="K426" s="4">
        <f>COUNTIF(Inskrivning!$L1129:$P1129,44)+COUNTIF(Inskrivning!$R1129:$V1129,44)</f>
        <v>0</v>
      </c>
      <c r="L426" s="4">
        <f>COUNTIF(Inskrivning!$L1129:$P1129,48)+COUNTIF(Inskrivning!$R1129:$V1129,48)</f>
        <v>0</v>
      </c>
      <c r="M426" s="4">
        <f>COUNTIF(Inskrivning!$L1129:$P1129,49)+COUNTIF(Inskrivning!$R1129:$V1129,49)</f>
        <v>0</v>
      </c>
      <c r="N426" s="4">
        <f>COUNTIF(Inskrivning!$L1129:$P1129,53)+COUNTIF(Inskrivning!$R1129:$V1129,53)</f>
        <v>0</v>
      </c>
      <c r="O426" s="4">
        <f>COUNTIF(Inskrivning!$L1129:$P1129,57)+COUNTIF(Inskrivning!$R1129:$V1129,57)</f>
        <v>0</v>
      </c>
      <c r="P426" s="4">
        <f>COUNTIF(Inskrivning!$L1129:$P1129,61)+COUNTIF(Inskrivning!$R1129:$V1129,61)</f>
        <v>0</v>
      </c>
      <c r="Q426" s="4">
        <f>COUNTIF(Inskrivning!$L1129:$P1129,66)+COUNTIF(Inskrivning!$R1129:$V1129,66)</f>
        <v>0</v>
      </c>
      <c r="R426" s="4">
        <f>COUNTIF(Inskrivning!$L1129:$P1129,70)+COUNTIF(Inskrivning!$R1129:$V1129,70)</f>
        <v>0</v>
      </c>
      <c r="S426" s="4">
        <f>COUNTIF(Inskrivning!$L1129:$P1129,74)+COUNTIF(Inskrivning!$R1129:$V1129,74)</f>
        <v>0</v>
      </c>
      <c r="T426" s="4">
        <f>COUNTIF(Inskrivning!$L1129:$P1129,83)+COUNTIF(Inskrivning!$R1129:$V1129,83)</f>
        <v>0</v>
      </c>
      <c r="U426" s="4">
        <f>COUNTIF(Inskrivning!$L1129:$P1129,87)+COUNTIF(Inskrivning!$R1129:$V1129,87)</f>
        <v>0</v>
      </c>
      <c r="V426" s="4">
        <f>COUNTIF(Inskrivning!$L1129:$P1129,100)+COUNTIF(Inskrivning!$R1129:$V1129,100)</f>
        <v>0</v>
      </c>
      <c r="W426" s="4">
        <f>SUM(Inskrivning!Y1129)</f>
        <v>0</v>
      </c>
    </row>
    <row r="427" spans="1:23" ht="15" x14ac:dyDescent="0.25">
      <c r="A427" s="53" t="str">
        <f>Inskrivning!J1130</f>
        <v/>
      </c>
      <c r="B427" s="35" t="str">
        <f>Inskrivning!K1130</f>
        <v/>
      </c>
      <c r="C427" s="16">
        <f t="shared" si="10"/>
        <v>0</v>
      </c>
      <c r="E427" s="4">
        <f>COUNTIF(Inskrivning!$L1130:$P1130,15)+COUNTIF(Inskrivning!$R1130:$V1130,15)</f>
        <v>0</v>
      </c>
      <c r="F427" s="4">
        <f>COUNTIF(Inskrivning!$L1130:$P1130,19)+COUNTIF(Inskrivning!$R1130:$V1130,19)</f>
        <v>0</v>
      </c>
      <c r="G427" s="4">
        <f>COUNTIF(Inskrivning!$L1130:$P1130,31)+COUNTIF(Inskrivning!$R1130:$V1130,31)</f>
        <v>0</v>
      </c>
      <c r="H427" s="4">
        <f>COUNTIF(Inskrivning!$L1130:$P1130,32)+COUNTIF(Inskrivning!$R1130:$V1130,32)</f>
        <v>0</v>
      </c>
      <c r="I427" s="4">
        <f>COUNTIF(Inskrivning!$L1130:$P1130,35)+COUNTIF(Inskrivning!$R1130:$V1130,35)</f>
        <v>0</v>
      </c>
      <c r="J427" s="4">
        <f>COUNTIF(Inskrivning!$L1130:$P1130,36)+COUNTIF(Inskrivning!$R1130:$V1130,36)</f>
        <v>0</v>
      </c>
      <c r="K427" s="4">
        <f>COUNTIF(Inskrivning!$L1130:$P1130,44)+COUNTIF(Inskrivning!$R1130:$V1130,44)</f>
        <v>0</v>
      </c>
      <c r="L427" s="4">
        <f>COUNTIF(Inskrivning!$L1130:$P1130,48)+COUNTIF(Inskrivning!$R1130:$V1130,48)</f>
        <v>0</v>
      </c>
      <c r="M427" s="4">
        <f>COUNTIF(Inskrivning!$L1130:$P1130,49)+COUNTIF(Inskrivning!$R1130:$V1130,49)</f>
        <v>0</v>
      </c>
      <c r="N427" s="4">
        <f>COUNTIF(Inskrivning!$L1130:$P1130,53)+COUNTIF(Inskrivning!$R1130:$V1130,53)</f>
        <v>0</v>
      </c>
      <c r="O427" s="4">
        <f>COUNTIF(Inskrivning!$L1130:$P1130,57)+COUNTIF(Inskrivning!$R1130:$V1130,57)</f>
        <v>0</v>
      </c>
      <c r="P427" s="4">
        <f>COUNTIF(Inskrivning!$L1130:$P1130,61)+COUNTIF(Inskrivning!$R1130:$V1130,61)</f>
        <v>0</v>
      </c>
      <c r="Q427" s="4">
        <f>COUNTIF(Inskrivning!$L1130:$P1130,66)+COUNTIF(Inskrivning!$R1130:$V1130,66)</f>
        <v>0</v>
      </c>
      <c r="R427" s="4">
        <f>COUNTIF(Inskrivning!$L1130:$P1130,70)+COUNTIF(Inskrivning!$R1130:$V1130,70)</f>
        <v>0</v>
      </c>
      <c r="S427" s="4">
        <f>COUNTIF(Inskrivning!$L1130:$P1130,74)+COUNTIF(Inskrivning!$R1130:$V1130,74)</f>
        <v>0</v>
      </c>
      <c r="T427" s="4">
        <f>COUNTIF(Inskrivning!$L1130:$P1130,83)+COUNTIF(Inskrivning!$R1130:$V1130,83)</f>
        <v>0</v>
      </c>
      <c r="U427" s="4">
        <f>COUNTIF(Inskrivning!$L1130:$P1130,87)+COUNTIF(Inskrivning!$R1130:$V1130,87)</f>
        <v>0</v>
      </c>
      <c r="V427" s="4">
        <f>COUNTIF(Inskrivning!$L1130:$P1130,100)+COUNTIF(Inskrivning!$R1130:$V1130,100)</f>
        <v>0</v>
      </c>
      <c r="W427" s="4">
        <f>SUM(Inskrivning!Y1130)</f>
        <v>0</v>
      </c>
    </row>
    <row r="428" spans="1:23" ht="15" x14ac:dyDescent="0.25">
      <c r="A428" s="53" t="str">
        <f>Inskrivning!J1131</f>
        <v/>
      </c>
      <c r="B428" s="35" t="str">
        <f>Inskrivning!K1131</f>
        <v/>
      </c>
      <c r="C428" s="16">
        <f t="shared" si="10"/>
        <v>0</v>
      </c>
      <c r="E428" s="4">
        <f>COUNTIF(Inskrivning!$L1131:$P1131,15)+COUNTIF(Inskrivning!$R1131:$V1131,15)</f>
        <v>0</v>
      </c>
      <c r="F428" s="4">
        <f>COUNTIF(Inskrivning!$L1131:$P1131,19)+COUNTIF(Inskrivning!$R1131:$V1131,19)</f>
        <v>0</v>
      </c>
      <c r="G428" s="4">
        <f>COUNTIF(Inskrivning!$L1131:$P1131,31)+COUNTIF(Inskrivning!$R1131:$V1131,31)</f>
        <v>0</v>
      </c>
      <c r="H428" s="4">
        <f>COUNTIF(Inskrivning!$L1131:$P1131,32)+COUNTIF(Inskrivning!$R1131:$V1131,32)</f>
        <v>0</v>
      </c>
      <c r="I428" s="4">
        <f>COUNTIF(Inskrivning!$L1131:$P1131,35)+COUNTIF(Inskrivning!$R1131:$V1131,35)</f>
        <v>0</v>
      </c>
      <c r="J428" s="4">
        <f>COUNTIF(Inskrivning!$L1131:$P1131,36)+COUNTIF(Inskrivning!$R1131:$V1131,36)</f>
        <v>0</v>
      </c>
      <c r="K428" s="4">
        <f>COUNTIF(Inskrivning!$L1131:$P1131,44)+COUNTIF(Inskrivning!$R1131:$V1131,44)</f>
        <v>0</v>
      </c>
      <c r="L428" s="4">
        <f>COUNTIF(Inskrivning!$L1131:$P1131,48)+COUNTIF(Inskrivning!$R1131:$V1131,48)</f>
        <v>0</v>
      </c>
      <c r="M428" s="4">
        <f>COUNTIF(Inskrivning!$L1131:$P1131,49)+COUNTIF(Inskrivning!$R1131:$V1131,49)</f>
        <v>0</v>
      </c>
      <c r="N428" s="4">
        <f>COUNTIF(Inskrivning!$L1131:$P1131,53)+COUNTIF(Inskrivning!$R1131:$V1131,53)</f>
        <v>0</v>
      </c>
      <c r="O428" s="4">
        <f>COUNTIF(Inskrivning!$L1131:$P1131,57)+COUNTIF(Inskrivning!$R1131:$V1131,57)</f>
        <v>0</v>
      </c>
      <c r="P428" s="4">
        <f>COUNTIF(Inskrivning!$L1131:$P1131,61)+COUNTIF(Inskrivning!$R1131:$V1131,61)</f>
        <v>0</v>
      </c>
      <c r="Q428" s="4">
        <f>COUNTIF(Inskrivning!$L1131:$P1131,66)+COUNTIF(Inskrivning!$R1131:$V1131,66)</f>
        <v>0</v>
      </c>
      <c r="R428" s="4">
        <f>COUNTIF(Inskrivning!$L1131:$P1131,70)+COUNTIF(Inskrivning!$R1131:$V1131,70)</f>
        <v>0</v>
      </c>
      <c r="S428" s="4">
        <f>COUNTIF(Inskrivning!$L1131:$P1131,74)+COUNTIF(Inskrivning!$R1131:$V1131,74)</f>
        <v>0</v>
      </c>
      <c r="T428" s="4">
        <f>COUNTIF(Inskrivning!$L1131:$P1131,83)+COUNTIF(Inskrivning!$R1131:$V1131,83)</f>
        <v>0</v>
      </c>
      <c r="U428" s="4">
        <f>COUNTIF(Inskrivning!$L1131:$P1131,87)+COUNTIF(Inskrivning!$R1131:$V1131,87)</f>
        <v>0</v>
      </c>
      <c r="V428" s="4">
        <f>COUNTIF(Inskrivning!$L1131:$P1131,100)+COUNTIF(Inskrivning!$R1131:$V1131,100)</f>
        <v>0</v>
      </c>
      <c r="W428" s="4">
        <f>SUM(Inskrivning!Y1131)</f>
        <v>0</v>
      </c>
    </row>
    <row r="429" spans="1:23" ht="15" x14ac:dyDescent="0.25">
      <c r="A429" s="53" t="str">
        <f>Inskrivning!J1132</f>
        <v/>
      </c>
      <c r="B429" s="35" t="str">
        <f>Inskrivning!K1132</f>
        <v/>
      </c>
      <c r="C429" s="16">
        <f t="shared" si="10"/>
        <v>0</v>
      </c>
      <c r="E429" s="4">
        <f>COUNTIF(Inskrivning!$L1132:$P1132,15)+COUNTIF(Inskrivning!$R1132:$V1132,15)</f>
        <v>0</v>
      </c>
      <c r="F429" s="4">
        <f>COUNTIF(Inskrivning!$L1132:$P1132,19)+COUNTIF(Inskrivning!$R1132:$V1132,19)</f>
        <v>0</v>
      </c>
      <c r="G429" s="4">
        <f>COUNTIF(Inskrivning!$L1132:$P1132,31)+COUNTIF(Inskrivning!$R1132:$V1132,31)</f>
        <v>0</v>
      </c>
      <c r="H429" s="4">
        <f>COUNTIF(Inskrivning!$L1132:$P1132,32)+COUNTIF(Inskrivning!$R1132:$V1132,32)</f>
        <v>0</v>
      </c>
      <c r="I429" s="4">
        <f>COUNTIF(Inskrivning!$L1132:$P1132,35)+COUNTIF(Inskrivning!$R1132:$V1132,35)</f>
        <v>0</v>
      </c>
      <c r="J429" s="4">
        <f>COUNTIF(Inskrivning!$L1132:$P1132,36)+COUNTIF(Inskrivning!$R1132:$V1132,36)</f>
        <v>0</v>
      </c>
      <c r="K429" s="4">
        <f>COUNTIF(Inskrivning!$L1132:$P1132,44)+COUNTIF(Inskrivning!$R1132:$V1132,44)</f>
        <v>0</v>
      </c>
      <c r="L429" s="4">
        <f>COUNTIF(Inskrivning!$L1132:$P1132,48)+COUNTIF(Inskrivning!$R1132:$V1132,48)</f>
        <v>0</v>
      </c>
      <c r="M429" s="4">
        <f>COUNTIF(Inskrivning!$L1132:$P1132,49)+COUNTIF(Inskrivning!$R1132:$V1132,49)</f>
        <v>0</v>
      </c>
      <c r="N429" s="4">
        <f>COUNTIF(Inskrivning!$L1132:$P1132,53)+COUNTIF(Inskrivning!$R1132:$V1132,53)</f>
        <v>0</v>
      </c>
      <c r="O429" s="4">
        <f>COUNTIF(Inskrivning!$L1132:$P1132,57)+COUNTIF(Inskrivning!$R1132:$V1132,57)</f>
        <v>0</v>
      </c>
      <c r="P429" s="4">
        <f>COUNTIF(Inskrivning!$L1132:$P1132,61)+COUNTIF(Inskrivning!$R1132:$V1132,61)</f>
        <v>0</v>
      </c>
      <c r="Q429" s="4">
        <f>COUNTIF(Inskrivning!$L1132:$P1132,66)+COUNTIF(Inskrivning!$R1132:$V1132,66)</f>
        <v>0</v>
      </c>
      <c r="R429" s="4">
        <f>COUNTIF(Inskrivning!$L1132:$P1132,70)+COUNTIF(Inskrivning!$R1132:$V1132,70)</f>
        <v>0</v>
      </c>
      <c r="S429" s="4">
        <f>COUNTIF(Inskrivning!$L1132:$P1132,74)+COUNTIF(Inskrivning!$R1132:$V1132,74)</f>
        <v>0</v>
      </c>
      <c r="T429" s="4">
        <f>COUNTIF(Inskrivning!$L1132:$P1132,83)+COUNTIF(Inskrivning!$R1132:$V1132,83)</f>
        <v>0</v>
      </c>
      <c r="U429" s="4">
        <f>COUNTIF(Inskrivning!$L1132:$P1132,87)+COUNTIF(Inskrivning!$R1132:$V1132,87)</f>
        <v>0</v>
      </c>
      <c r="V429" s="4">
        <f>COUNTIF(Inskrivning!$L1132:$P1132,100)+COUNTIF(Inskrivning!$R1132:$V1132,100)</f>
        <v>0</v>
      </c>
      <c r="W429" s="4">
        <f>SUM(Inskrivning!Y1132)</f>
        <v>0</v>
      </c>
    </row>
    <row r="430" spans="1:23" ht="15" x14ac:dyDescent="0.25">
      <c r="A430" s="53" t="str">
        <f>Inskrivning!J1133</f>
        <v/>
      </c>
      <c r="B430" s="35" t="str">
        <f>Inskrivning!K1133</f>
        <v/>
      </c>
      <c r="C430" s="16">
        <f t="shared" si="10"/>
        <v>0</v>
      </c>
      <c r="E430" s="4">
        <f>COUNTIF(Inskrivning!$L1133:$P1133,15)+COUNTIF(Inskrivning!$R1133:$V1133,15)</f>
        <v>0</v>
      </c>
      <c r="F430" s="4">
        <f>COUNTIF(Inskrivning!$L1133:$P1133,19)+COUNTIF(Inskrivning!$R1133:$V1133,19)</f>
        <v>0</v>
      </c>
      <c r="G430" s="4">
        <f>COUNTIF(Inskrivning!$L1133:$P1133,31)+COUNTIF(Inskrivning!$R1133:$V1133,31)</f>
        <v>0</v>
      </c>
      <c r="H430" s="4">
        <f>COUNTIF(Inskrivning!$L1133:$P1133,32)+COUNTIF(Inskrivning!$R1133:$V1133,32)</f>
        <v>0</v>
      </c>
      <c r="I430" s="4">
        <f>COUNTIF(Inskrivning!$L1133:$P1133,35)+COUNTIF(Inskrivning!$R1133:$V1133,35)</f>
        <v>0</v>
      </c>
      <c r="J430" s="4">
        <f>COUNTIF(Inskrivning!$L1133:$P1133,36)+COUNTIF(Inskrivning!$R1133:$V1133,36)</f>
        <v>0</v>
      </c>
      <c r="K430" s="4">
        <f>COUNTIF(Inskrivning!$L1133:$P1133,44)+COUNTIF(Inskrivning!$R1133:$V1133,44)</f>
        <v>0</v>
      </c>
      <c r="L430" s="4">
        <f>COUNTIF(Inskrivning!$L1133:$P1133,48)+COUNTIF(Inskrivning!$R1133:$V1133,48)</f>
        <v>0</v>
      </c>
      <c r="M430" s="4">
        <f>COUNTIF(Inskrivning!$L1133:$P1133,49)+COUNTIF(Inskrivning!$R1133:$V1133,49)</f>
        <v>0</v>
      </c>
      <c r="N430" s="4">
        <f>COUNTIF(Inskrivning!$L1133:$P1133,53)+COUNTIF(Inskrivning!$R1133:$V1133,53)</f>
        <v>0</v>
      </c>
      <c r="O430" s="4">
        <f>COUNTIF(Inskrivning!$L1133:$P1133,57)+COUNTIF(Inskrivning!$R1133:$V1133,57)</f>
        <v>0</v>
      </c>
      <c r="P430" s="4">
        <f>COUNTIF(Inskrivning!$L1133:$P1133,61)+COUNTIF(Inskrivning!$R1133:$V1133,61)</f>
        <v>0</v>
      </c>
      <c r="Q430" s="4">
        <f>COUNTIF(Inskrivning!$L1133:$P1133,66)+COUNTIF(Inskrivning!$R1133:$V1133,66)</f>
        <v>0</v>
      </c>
      <c r="R430" s="4">
        <f>COUNTIF(Inskrivning!$L1133:$P1133,70)+COUNTIF(Inskrivning!$R1133:$V1133,70)</f>
        <v>0</v>
      </c>
      <c r="S430" s="4">
        <f>COUNTIF(Inskrivning!$L1133:$P1133,74)+COUNTIF(Inskrivning!$R1133:$V1133,74)</f>
        <v>0</v>
      </c>
      <c r="T430" s="4">
        <f>COUNTIF(Inskrivning!$L1133:$P1133,83)+COUNTIF(Inskrivning!$R1133:$V1133,83)</f>
        <v>0</v>
      </c>
      <c r="U430" s="4">
        <f>COUNTIF(Inskrivning!$L1133:$P1133,87)+COUNTIF(Inskrivning!$R1133:$V1133,87)</f>
        <v>0</v>
      </c>
      <c r="V430" s="4">
        <f>COUNTIF(Inskrivning!$L1133:$P1133,100)+COUNTIF(Inskrivning!$R1133:$V1133,100)</f>
        <v>0</v>
      </c>
      <c r="W430" s="4">
        <f>SUM(Inskrivning!Y1133)</f>
        <v>0</v>
      </c>
    </row>
    <row r="431" spans="1:23" ht="15" x14ac:dyDescent="0.25">
      <c r="A431" s="53" t="str">
        <f>Inskrivning!J1134</f>
        <v/>
      </c>
      <c r="B431" s="35" t="str">
        <f>Inskrivning!K1134</f>
        <v/>
      </c>
      <c r="C431" s="16">
        <f t="shared" si="10"/>
        <v>0</v>
      </c>
      <c r="E431" s="4">
        <f>COUNTIF(Inskrivning!$L1134:$P1134,15)+COUNTIF(Inskrivning!$R1134:$V1134,15)</f>
        <v>0</v>
      </c>
      <c r="F431" s="4">
        <f>COUNTIF(Inskrivning!$L1134:$P1134,19)+COUNTIF(Inskrivning!$R1134:$V1134,19)</f>
        <v>0</v>
      </c>
      <c r="G431" s="4">
        <f>COUNTIF(Inskrivning!$L1134:$P1134,31)+COUNTIF(Inskrivning!$R1134:$V1134,31)</f>
        <v>0</v>
      </c>
      <c r="H431" s="4">
        <f>COUNTIF(Inskrivning!$L1134:$P1134,32)+COUNTIF(Inskrivning!$R1134:$V1134,32)</f>
        <v>0</v>
      </c>
      <c r="I431" s="4">
        <f>COUNTIF(Inskrivning!$L1134:$P1134,35)+COUNTIF(Inskrivning!$R1134:$V1134,35)</f>
        <v>0</v>
      </c>
      <c r="J431" s="4">
        <f>COUNTIF(Inskrivning!$L1134:$P1134,36)+COUNTIF(Inskrivning!$R1134:$V1134,36)</f>
        <v>0</v>
      </c>
      <c r="K431" s="4">
        <f>COUNTIF(Inskrivning!$L1134:$P1134,44)+COUNTIF(Inskrivning!$R1134:$V1134,44)</f>
        <v>0</v>
      </c>
      <c r="L431" s="4">
        <f>COUNTIF(Inskrivning!$L1134:$P1134,48)+COUNTIF(Inskrivning!$R1134:$V1134,48)</f>
        <v>0</v>
      </c>
      <c r="M431" s="4">
        <f>COUNTIF(Inskrivning!$L1134:$P1134,49)+COUNTIF(Inskrivning!$R1134:$V1134,49)</f>
        <v>0</v>
      </c>
      <c r="N431" s="4">
        <f>COUNTIF(Inskrivning!$L1134:$P1134,53)+COUNTIF(Inskrivning!$R1134:$V1134,53)</f>
        <v>0</v>
      </c>
      <c r="O431" s="4">
        <f>COUNTIF(Inskrivning!$L1134:$P1134,57)+COUNTIF(Inskrivning!$R1134:$V1134,57)</f>
        <v>0</v>
      </c>
      <c r="P431" s="4">
        <f>COUNTIF(Inskrivning!$L1134:$P1134,61)+COUNTIF(Inskrivning!$R1134:$V1134,61)</f>
        <v>0</v>
      </c>
      <c r="Q431" s="4">
        <f>COUNTIF(Inskrivning!$L1134:$P1134,66)+COUNTIF(Inskrivning!$R1134:$V1134,66)</f>
        <v>0</v>
      </c>
      <c r="R431" s="4">
        <f>COUNTIF(Inskrivning!$L1134:$P1134,70)+COUNTIF(Inskrivning!$R1134:$V1134,70)</f>
        <v>0</v>
      </c>
      <c r="S431" s="4">
        <f>COUNTIF(Inskrivning!$L1134:$P1134,74)+COUNTIF(Inskrivning!$R1134:$V1134,74)</f>
        <v>0</v>
      </c>
      <c r="T431" s="4">
        <f>COUNTIF(Inskrivning!$L1134:$P1134,83)+COUNTIF(Inskrivning!$R1134:$V1134,83)</f>
        <v>0</v>
      </c>
      <c r="U431" s="4">
        <f>COUNTIF(Inskrivning!$L1134:$P1134,87)+COUNTIF(Inskrivning!$R1134:$V1134,87)</f>
        <v>0</v>
      </c>
      <c r="V431" s="4">
        <f>COUNTIF(Inskrivning!$L1134:$P1134,100)+COUNTIF(Inskrivning!$R1134:$V1134,100)</f>
        <v>0</v>
      </c>
      <c r="W431" s="4">
        <f>SUM(Inskrivning!Y1134)</f>
        <v>0</v>
      </c>
    </row>
    <row r="432" spans="1:23" ht="15" x14ac:dyDescent="0.25">
      <c r="A432" s="53" t="str">
        <f>Inskrivning!J1135</f>
        <v/>
      </c>
      <c r="B432" s="35" t="str">
        <f>Inskrivning!K1135</f>
        <v/>
      </c>
      <c r="C432" s="16">
        <f t="shared" ref="C432:C463" si="11">SUM(E432:W432)*(5)</f>
        <v>0</v>
      </c>
      <c r="E432" s="4">
        <f>COUNTIF(Inskrivning!$L1135:$P1135,15)+COUNTIF(Inskrivning!$R1135:$V1135,15)</f>
        <v>0</v>
      </c>
      <c r="F432" s="4">
        <f>COUNTIF(Inskrivning!$L1135:$P1135,19)+COUNTIF(Inskrivning!$R1135:$V1135,19)</f>
        <v>0</v>
      </c>
      <c r="G432" s="4">
        <f>COUNTIF(Inskrivning!$L1135:$P1135,31)+COUNTIF(Inskrivning!$R1135:$V1135,31)</f>
        <v>0</v>
      </c>
      <c r="H432" s="4">
        <f>COUNTIF(Inskrivning!$L1135:$P1135,32)+COUNTIF(Inskrivning!$R1135:$V1135,32)</f>
        <v>0</v>
      </c>
      <c r="I432" s="4">
        <f>COUNTIF(Inskrivning!$L1135:$P1135,35)+COUNTIF(Inskrivning!$R1135:$V1135,35)</f>
        <v>0</v>
      </c>
      <c r="J432" s="4">
        <f>COUNTIF(Inskrivning!$L1135:$P1135,36)+COUNTIF(Inskrivning!$R1135:$V1135,36)</f>
        <v>0</v>
      </c>
      <c r="K432" s="4">
        <f>COUNTIF(Inskrivning!$L1135:$P1135,44)+COUNTIF(Inskrivning!$R1135:$V1135,44)</f>
        <v>0</v>
      </c>
      <c r="L432" s="4">
        <f>COUNTIF(Inskrivning!$L1135:$P1135,48)+COUNTIF(Inskrivning!$R1135:$V1135,48)</f>
        <v>0</v>
      </c>
      <c r="M432" s="4">
        <f>COUNTIF(Inskrivning!$L1135:$P1135,49)+COUNTIF(Inskrivning!$R1135:$V1135,49)</f>
        <v>0</v>
      </c>
      <c r="N432" s="4">
        <f>COUNTIF(Inskrivning!$L1135:$P1135,53)+COUNTIF(Inskrivning!$R1135:$V1135,53)</f>
        <v>0</v>
      </c>
      <c r="O432" s="4">
        <f>COUNTIF(Inskrivning!$L1135:$P1135,57)+COUNTIF(Inskrivning!$R1135:$V1135,57)</f>
        <v>0</v>
      </c>
      <c r="P432" s="4">
        <f>COUNTIF(Inskrivning!$L1135:$P1135,61)+COUNTIF(Inskrivning!$R1135:$V1135,61)</f>
        <v>0</v>
      </c>
      <c r="Q432" s="4">
        <f>COUNTIF(Inskrivning!$L1135:$P1135,66)+COUNTIF(Inskrivning!$R1135:$V1135,66)</f>
        <v>0</v>
      </c>
      <c r="R432" s="4">
        <f>COUNTIF(Inskrivning!$L1135:$P1135,70)+COUNTIF(Inskrivning!$R1135:$V1135,70)</f>
        <v>0</v>
      </c>
      <c r="S432" s="4">
        <f>COUNTIF(Inskrivning!$L1135:$P1135,74)+COUNTIF(Inskrivning!$R1135:$V1135,74)</f>
        <v>0</v>
      </c>
      <c r="T432" s="4">
        <f>COUNTIF(Inskrivning!$L1135:$P1135,83)+COUNTIF(Inskrivning!$R1135:$V1135,83)</f>
        <v>0</v>
      </c>
      <c r="U432" s="4">
        <f>COUNTIF(Inskrivning!$L1135:$P1135,87)+COUNTIF(Inskrivning!$R1135:$V1135,87)</f>
        <v>0</v>
      </c>
      <c r="V432" s="4">
        <f>COUNTIF(Inskrivning!$L1135:$P1135,100)+COUNTIF(Inskrivning!$R1135:$V1135,100)</f>
        <v>0</v>
      </c>
      <c r="W432" s="4">
        <f>SUM(Inskrivning!Y1135)</f>
        <v>0</v>
      </c>
    </row>
    <row r="433" spans="1:23" ht="15" x14ac:dyDescent="0.25">
      <c r="A433" s="53" t="str">
        <f>Inskrivning!J1136</f>
        <v/>
      </c>
      <c r="B433" s="35" t="str">
        <f>Inskrivning!K1136</f>
        <v/>
      </c>
      <c r="C433" s="16">
        <f t="shared" si="11"/>
        <v>0</v>
      </c>
      <c r="E433" s="4">
        <f>COUNTIF(Inskrivning!$L1136:$P1136,15)+COUNTIF(Inskrivning!$R1136:$V1136,15)</f>
        <v>0</v>
      </c>
      <c r="F433" s="4">
        <f>COUNTIF(Inskrivning!$L1136:$P1136,19)+COUNTIF(Inskrivning!$R1136:$V1136,19)</f>
        <v>0</v>
      </c>
      <c r="G433" s="4">
        <f>COUNTIF(Inskrivning!$L1136:$P1136,31)+COUNTIF(Inskrivning!$R1136:$V1136,31)</f>
        <v>0</v>
      </c>
      <c r="H433" s="4">
        <f>COUNTIF(Inskrivning!$L1136:$P1136,32)+COUNTIF(Inskrivning!$R1136:$V1136,32)</f>
        <v>0</v>
      </c>
      <c r="I433" s="4">
        <f>COUNTIF(Inskrivning!$L1136:$P1136,35)+COUNTIF(Inskrivning!$R1136:$V1136,35)</f>
        <v>0</v>
      </c>
      <c r="J433" s="4">
        <f>COUNTIF(Inskrivning!$L1136:$P1136,36)+COUNTIF(Inskrivning!$R1136:$V1136,36)</f>
        <v>0</v>
      </c>
      <c r="K433" s="4">
        <f>COUNTIF(Inskrivning!$L1136:$P1136,44)+COUNTIF(Inskrivning!$R1136:$V1136,44)</f>
        <v>0</v>
      </c>
      <c r="L433" s="4">
        <f>COUNTIF(Inskrivning!$L1136:$P1136,48)+COUNTIF(Inskrivning!$R1136:$V1136,48)</f>
        <v>0</v>
      </c>
      <c r="M433" s="4">
        <f>COUNTIF(Inskrivning!$L1136:$P1136,49)+COUNTIF(Inskrivning!$R1136:$V1136,49)</f>
        <v>0</v>
      </c>
      <c r="N433" s="4">
        <f>COUNTIF(Inskrivning!$L1136:$P1136,53)+COUNTIF(Inskrivning!$R1136:$V1136,53)</f>
        <v>0</v>
      </c>
      <c r="O433" s="4">
        <f>COUNTIF(Inskrivning!$L1136:$P1136,57)+COUNTIF(Inskrivning!$R1136:$V1136,57)</f>
        <v>0</v>
      </c>
      <c r="P433" s="4">
        <f>COUNTIF(Inskrivning!$L1136:$P1136,61)+COUNTIF(Inskrivning!$R1136:$V1136,61)</f>
        <v>0</v>
      </c>
      <c r="Q433" s="4">
        <f>COUNTIF(Inskrivning!$L1136:$P1136,66)+COUNTIF(Inskrivning!$R1136:$V1136,66)</f>
        <v>0</v>
      </c>
      <c r="R433" s="4">
        <f>COUNTIF(Inskrivning!$L1136:$P1136,70)+COUNTIF(Inskrivning!$R1136:$V1136,70)</f>
        <v>0</v>
      </c>
      <c r="S433" s="4">
        <f>COUNTIF(Inskrivning!$L1136:$P1136,74)+COUNTIF(Inskrivning!$R1136:$V1136,74)</f>
        <v>0</v>
      </c>
      <c r="T433" s="4">
        <f>COUNTIF(Inskrivning!$L1136:$P1136,83)+COUNTIF(Inskrivning!$R1136:$V1136,83)</f>
        <v>0</v>
      </c>
      <c r="U433" s="4">
        <f>COUNTIF(Inskrivning!$L1136:$P1136,87)+COUNTIF(Inskrivning!$R1136:$V1136,87)</f>
        <v>0</v>
      </c>
      <c r="V433" s="4">
        <f>COUNTIF(Inskrivning!$L1136:$P1136,100)+COUNTIF(Inskrivning!$R1136:$V1136,100)</f>
        <v>0</v>
      </c>
      <c r="W433" s="4">
        <f>SUM(Inskrivning!Y1136)</f>
        <v>0</v>
      </c>
    </row>
    <row r="434" spans="1:23" ht="15" x14ac:dyDescent="0.25">
      <c r="A434" s="53" t="str">
        <f>Inskrivning!J1137</f>
        <v/>
      </c>
      <c r="B434" s="35" t="str">
        <f>Inskrivning!K1137</f>
        <v/>
      </c>
      <c r="C434" s="16">
        <f t="shared" si="11"/>
        <v>0</v>
      </c>
      <c r="E434" s="4">
        <f>COUNTIF(Inskrivning!$L1137:$P1137,15)+COUNTIF(Inskrivning!$R1137:$V1137,15)</f>
        <v>0</v>
      </c>
      <c r="F434" s="4">
        <f>COUNTIF(Inskrivning!$L1137:$P1137,19)+COUNTIF(Inskrivning!$R1137:$V1137,19)</f>
        <v>0</v>
      </c>
      <c r="G434" s="4">
        <f>COUNTIF(Inskrivning!$L1137:$P1137,31)+COUNTIF(Inskrivning!$R1137:$V1137,31)</f>
        <v>0</v>
      </c>
      <c r="H434" s="4">
        <f>COUNTIF(Inskrivning!$L1137:$P1137,32)+COUNTIF(Inskrivning!$R1137:$V1137,32)</f>
        <v>0</v>
      </c>
      <c r="I434" s="4">
        <f>COUNTIF(Inskrivning!$L1137:$P1137,35)+COUNTIF(Inskrivning!$R1137:$V1137,35)</f>
        <v>0</v>
      </c>
      <c r="J434" s="4">
        <f>COUNTIF(Inskrivning!$L1137:$P1137,36)+COUNTIF(Inskrivning!$R1137:$V1137,36)</f>
        <v>0</v>
      </c>
      <c r="K434" s="4">
        <f>COUNTIF(Inskrivning!$L1137:$P1137,44)+COUNTIF(Inskrivning!$R1137:$V1137,44)</f>
        <v>0</v>
      </c>
      <c r="L434" s="4">
        <f>COUNTIF(Inskrivning!$L1137:$P1137,48)+COUNTIF(Inskrivning!$R1137:$V1137,48)</f>
        <v>0</v>
      </c>
      <c r="M434" s="4">
        <f>COUNTIF(Inskrivning!$L1137:$P1137,49)+COUNTIF(Inskrivning!$R1137:$V1137,49)</f>
        <v>0</v>
      </c>
      <c r="N434" s="4">
        <f>COUNTIF(Inskrivning!$L1137:$P1137,53)+COUNTIF(Inskrivning!$R1137:$V1137,53)</f>
        <v>0</v>
      </c>
      <c r="O434" s="4">
        <f>COUNTIF(Inskrivning!$L1137:$P1137,57)+COUNTIF(Inskrivning!$R1137:$V1137,57)</f>
        <v>0</v>
      </c>
      <c r="P434" s="4">
        <f>COUNTIF(Inskrivning!$L1137:$P1137,61)+COUNTIF(Inskrivning!$R1137:$V1137,61)</f>
        <v>0</v>
      </c>
      <c r="Q434" s="4">
        <f>COUNTIF(Inskrivning!$L1137:$P1137,66)+COUNTIF(Inskrivning!$R1137:$V1137,66)</f>
        <v>0</v>
      </c>
      <c r="R434" s="4">
        <f>COUNTIF(Inskrivning!$L1137:$P1137,70)+COUNTIF(Inskrivning!$R1137:$V1137,70)</f>
        <v>0</v>
      </c>
      <c r="S434" s="4">
        <f>COUNTIF(Inskrivning!$L1137:$P1137,74)+COUNTIF(Inskrivning!$R1137:$V1137,74)</f>
        <v>0</v>
      </c>
      <c r="T434" s="4">
        <f>COUNTIF(Inskrivning!$L1137:$P1137,83)+COUNTIF(Inskrivning!$R1137:$V1137,83)</f>
        <v>0</v>
      </c>
      <c r="U434" s="4">
        <f>COUNTIF(Inskrivning!$L1137:$P1137,87)+COUNTIF(Inskrivning!$R1137:$V1137,87)</f>
        <v>0</v>
      </c>
      <c r="V434" s="4">
        <f>COUNTIF(Inskrivning!$L1137:$P1137,100)+COUNTIF(Inskrivning!$R1137:$V1137,100)</f>
        <v>0</v>
      </c>
      <c r="W434" s="4">
        <f>SUM(Inskrivning!Y1137)</f>
        <v>0</v>
      </c>
    </row>
    <row r="435" spans="1:23" ht="15" x14ac:dyDescent="0.25">
      <c r="A435" s="53" t="str">
        <f>Inskrivning!J1138</f>
        <v/>
      </c>
      <c r="B435" s="35" t="str">
        <f>Inskrivning!K1138</f>
        <v/>
      </c>
      <c r="C435" s="16">
        <f t="shared" si="11"/>
        <v>0</v>
      </c>
      <c r="E435" s="4">
        <f>COUNTIF(Inskrivning!$L1138:$P1138,15)+COUNTIF(Inskrivning!$R1138:$V1138,15)</f>
        <v>0</v>
      </c>
      <c r="F435" s="4">
        <f>COUNTIF(Inskrivning!$L1138:$P1138,19)+COUNTIF(Inskrivning!$R1138:$V1138,19)</f>
        <v>0</v>
      </c>
      <c r="G435" s="4">
        <f>COUNTIF(Inskrivning!$L1138:$P1138,31)+COUNTIF(Inskrivning!$R1138:$V1138,31)</f>
        <v>0</v>
      </c>
      <c r="H435" s="4">
        <f>COUNTIF(Inskrivning!$L1138:$P1138,32)+COUNTIF(Inskrivning!$R1138:$V1138,32)</f>
        <v>0</v>
      </c>
      <c r="I435" s="4">
        <f>COUNTIF(Inskrivning!$L1138:$P1138,35)+COUNTIF(Inskrivning!$R1138:$V1138,35)</f>
        <v>0</v>
      </c>
      <c r="J435" s="4">
        <f>COUNTIF(Inskrivning!$L1138:$P1138,36)+COUNTIF(Inskrivning!$R1138:$V1138,36)</f>
        <v>0</v>
      </c>
      <c r="K435" s="4">
        <f>COUNTIF(Inskrivning!$L1138:$P1138,44)+COUNTIF(Inskrivning!$R1138:$V1138,44)</f>
        <v>0</v>
      </c>
      <c r="L435" s="4">
        <f>COUNTIF(Inskrivning!$L1138:$P1138,48)+COUNTIF(Inskrivning!$R1138:$V1138,48)</f>
        <v>0</v>
      </c>
      <c r="M435" s="4">
        <f>COUNTIF(Inskrivning!$L1138:$P1138,49)+COUNTIF(Inskrivning!$R1138:$V1138,49)</f>
        <v>0</v>
      </c>
      <c r="N435" s="4">
        <f>COUNTIF(Inskrivning!$L1138:$P1138,53)+COUNTIF(Inskrivning!$R1138:$V1138,53)</f>
        <v>0</v>
      </c>
      <c r="O435" s="4">
        <f>COUNTIF(Inskrivning!$L1138:$P1138,57)+COUNTIF(Inskrivning!$R1138:$V1138,57)</f>
        <v>0</v>
      </c>
      <c r="P435" s="4">
        <f>COUNTIF(Inskrivning!$L1138:$P1138,61)+COUNTIF(Inskrivning!$R1138:$V1138,61)</f>
        <v>0</v>
      </c>
      <c r="Q435" s="4">
        <f>COUNTIF(Inskrivning!$L1138:$P1138,66)+COUNTIF(Inskrivning!$R1138:$V1138,66)</f>
        <v>0</v>
      </c>
      <c r="R435" s="4">
        <f>COUNTIF(Inskrivning!$L1138:$P1138,70)+COUNTIF(Inskrivning!$R1138:$V1138,70)</f>
        <v>0</v>
      </c>
      <c r="S435" s="4">
        <f>COUNTIF(Inskrivning!$L1138:$P1138,74)+COUNTIF(Inskrivning!$R1138:$V1138,74)</f>
        <v>0</v>
      </c>
      <c r="T435" s="4">
        <f>COUNTIF(Inskrivning!$L1138:$P1138,83)+COUNTIF(Inskrivning!$R1138:$V1138,83)</f>
        <v>0</v>
      </c>
      <c r="U435" s="4">
        <f>COUNTIF(Inskrivning!$L1138:$P1138,87)+COUNTIF(Inskrivning!$R1138:$V1138,87)</f>
        <v>0</v>
      </c>
      <c r="V435" s="4">
        <f>COUNTIF(Inskrivning!$L1138:$P1138,100)+COUNTIF(Inskrivning!$R1138:$V1138,100)</f>
        <v>0</v>
      </c>
      <c r="W435" s="4">
        <f>SUM(Inskrivning!Y1138)</f>
        <v>0</v>
      </c>
    </row>
    <row r="436" spans="1:23" ht="15" x14ac:dyDescent="0.25">
      <c r="A436" s="53" t="str">
        <f>Inskrivning!J1139</f>
        <v/>
      </c>
      <c r="B436" s="35" t="str">
        <f>Inskrivning!K1139</f>
        <v/>
      </c>
      <c r="C436" s="16">
        <f t="shared" si="11"/>
        <v>0</v>
      </c>
      <c r="E436" s="4">
        <f>COUNTIF(Inskrivning!$L1139:$P1139,15)+COUNTIF(Inskrivning!$R1139:$V1139,15)</f>
        <v>0</v>
      </c>
      <c r="F436" s="4">
        <f>COUNTIF(Inskrivning!$L1139:$P1139,19)+COUNTIF(Inskrivning!$R1139:$V1139,19)</f>
        <v>0</v>
      </c>
      <c r="G436" s="4">
        <f>COUNTIF(Inskrivning!$L1139:$P1139,31)+COUNTIF(Inskrivning!$R1139:$V1139,31)</f>
        <v>0</v>
      </c>
      <c r="H436" s="4">
        <f>COUNTIF(Inskrivning!$L1139:$P1139,32)+COUNTIF(Inskrivning!$R1139:$V1139,32)</f>
        <v>0</v>
      </c>
      <c r="I436" s="4">
        <f>COUNTIF(Inskrivning!$L1139:$P1139,35)+COUNTIF(Inskrivning!$R1139:$V1139,35)</f>
        <v>0</v>
      </c>
      <c r="J436" s="4">
        <f>COUNTIF(Inskrivning!$L1139:$P1139,36)+COUNTIF(Inskrivning!$R1139:$V1139,36)</f>
        <v>0</v>
      </c>
      <c r="K436" s="4">
        <f>COUNTIF(Inskrivning!$L1139:$P1139,44)+COUNTIF(Inskrivning!$R1139:$V1139,44)</f>
        <v>0</v>
      </c>
      <c r="L436" s="4">
        <f>COUNTIF(Inskrivning!$L1139:$P1139,48)+COUNTIF(Inskrivning!$R1139:$V1139,48)</f>
        <v>0</v>
      </c>
      <c r="M436" s="4">
        <f>COUNTIF(Inskrivning!$L1139:$P1139,49)+COUNTIF(Inskrivning!$R1139:$V1139,49)</f>
        <v>0</v>
      </c>
      <c r="N436" s="4">
        <f>COUNTIF(Inskrivning!$L1139:$P1139,53)+COUNTIF(Inskrivning!$R1139:$V1139,53)</f>
        <v>0</v>
      </c>
      <c r="O436" s="4">
        <f>COUNTIF(Inskrivning!$L1139:$P1139,57)+COUNTIF(Inskrivning!$R1139:$V1139,57)</f>
        <v>0</v>
      </c>
      <c r="P436" s="4">
        <f>COUNTIF(Inskrivning!$L1139:$P1139,61)+COUNTIF(Inskrivning!$R1139:$V1139,61)</f>
        <v>0</v>
      </c>
      <c r="Q436" s="4">
        <f>COUNTIF(Inskrivning!$L1139:$P1139,66)+COUNTIF(Inskrivning!$R1139:$V1139,66)</f>
        <v>0</v>
      </c>
      <c r="R436" s="4">
        <f>COUNTIF(Inskrivning!$L1139:$P1139,70)+COUNTIF(Inskrivning!$R1139:$V1139,70)</f>
        <v>0</v>
      </c>
      <c r="S436" s="4">
        <f>COUNTIF(Inskrivning!$L1139:$P1139,74)+COUNTIF(Inskrivning!$R1139:$V1139,74)</f>
        <v>0</v>
      </c>
      <c r="T436" s="4">
        <f>COUNTIF(Inskrivning!$L1139:$P1139,83)+COUNTIF(Inskrivning!$R1139:$V1139,83)</f>
        <v>0</v>
      </c>
      <c r="U436" s="4">
        <f>COUNTIF(Inskrivning!$L1139:$P1139,87)+COUNTIF(Inskrivning!$R1139:$V1139,87)</f>
        <v>0</v>
      </c>
      <c r="V436" s="4">
        <f>COUNTIF(Inskrivning!$L1139:$P1139,100)+COUNTIF(Inskrivning!$R1139:$V1139,100)</f>
        <v>0</v>
      </c>
      <c r="W436" s="4">
        <f>SUM(Inskrivning!Y1139)</f>
        <v>0</v>
      </c>
    </row>
    <row r="437" spans="1:23" ht="15" x14ac:dyDescent="0.25">
      <c r="A437" s="53" t="str">
        <f>Inskrivning!J1140</f>
        <v/>
      </c>
      <c r="B437" s="35" t="str">
        <f>Inskrivning!K1140</f>
        <v/>
      </c>
      <c r="C437" s="16">
        <f t="shared" si="11"/>
        <v>0</v>
      </c>
      <c r="E437" s="4">
        <f>COUNTIF(Inskrivning!$L1140:$P1140,15)+COUNTIF(Inskrivning!$R1140:$V1140,15)</f>
        <v>0</v>
      </c>
      <c r="F437" s="4">
        <f>COUNTIF(Inskrivning!$L1140:$P1140,19)+COUNTIF(Inskrivning!$R1140:$V1140,19)</f>
        <v>0</v>
      </c>
      <c r="G437" s="4">
        <f>COUNTIF(Inskrivning!$L1140:$P1140,31)+COUNTIF(Inskrivning!$R1140:$V1140,31)</f>
        <v>0</v>
      </c>
      <c r="H437" s="4">
        <f>COUNTIF(Inskrivning!$L1140:$P1140,32)+COUNTIF(Inskrivning!$R1140:$V1140,32)</f>
        <v>0</v>
      </c>
      <c r="I437" s="4">
        <f>COUNTIF(Inskrivning!$L1140:$P1140,35)+COUNTIF(Inskrivning!$R1140:$V1140,35)</f>
        <v>0</v>
      </c>
      <c r="J437" s="4">
        <f>COUNTIF(Inskrivning!$L1140:$P1140,36)+COUNTIF(Inskrivning!$R1140:$V1140,36)</f>
        <v>0</v>
      </c>
      <c r="K437" s="4">
        <f>COUNTIF(Inskrivning!$L1140:$P1140,44)+COUNTIF(Inskrivning!$R1140:$V1140,44)</f>
        <v>0</v>
      </c>
      <c r="L437" s="4">
        <f>COUNTIF(Inskrivning!$L1140:$P1140,48)+COUNTIF(Inskrivning!$R1140:$V1140,48)</f>
        <v>0</v>
      </c>
      <c r="M437" s="4">
        <f>COUNTIF(Inskrivning!$L1140:$P1140,49)+COUNTIF(Inskrivning!$R1140:$V1140,49)</f>
        <v>0</v>
      </c>
      <c r="N437" s="4">
        <f>COUNTIF(Inskrivning!$L1140:$P1140,53)+COUNTIF(Inskrivning!$R1140:$V1140,53)</f>
        <v>0</v>
      </c>
      <c r="O437" s="4">
        <f>COUNTIF(Inskrivning!$L1140:$P1140,57)+COUNTIF(Inskrivning!$R1140:$V1140,57)</f>
        <v>0</v>
      </c>
      <c r="P437" s="4">
        <f>COUNTIF(Inskrivning!$L1140:$P1140,61)+COUNTIF(Inskrivning!$R1140:$V1140,61)</f>
        <v>0</v>
      </c>
      <c r="Q437" s="4">
        <f>COUNTIF(Inskrivning!$L1140:$P1140,66)+COUNTIF(Inskrivning!$R1140:$V1140,66)</f>
        <v>0</v>
      </c>
      <c r="R437" s="4">
        <f>COUNTIF(Inskrivning!$L1140:$P1140,70)+COUNTIF(Inskrivning!$R1140:$V1140,70)</f>
        <v>0</v>
      </c>
      <c r="S437" s="4">
        <f>COUNTIF(Inskrivning!$L1140:$P1140,74)+COUNTIF(Inskrivning!$R1140:$V1140,74)</f>
        <v>0</v>
      </c>
      <c r="T437" s="4">
        <f>COUNTIF(Inskrivning!$L1140:$P1140,83)+COUNTIF(Inskrivning!$R1140:$V1140,83)</f>
        <v>0</v>
      </c>
      <c r="U437" s="4">
        <f>COUNTIF(Inskrivning!$L1140:$P1140,87)+COUNTIF(Inskrivning!$R1140:$V1140,87)</f>
        <v>0</v>
      </c>
      <c r="V437" s="4">
        <f>COUNTIF(Inskrivning!$L1140:$P1140,100)+COUNTIF(Inskrivning!$R1140:$V1140,100)</f>
        <v>0</v>
      </c>
      <c r="W437" s="4">
        <f>SUM(Inskrivning!Y1140)</f>
        <v>0</v>
      </c>
    </row>
    <row r="438" spans="1:23" ht="15" x14ac:dyDescent="0.25">
      <c r="A438" s="53" t="str">
        <f>Inskrivning!J1141</f>
        <v/>
      </c>
      <c r="B438" s="35" t="str">
        <f>Inskrivning!K1141</f>
        <v/>
      </c>
      <c r="C438" s="16">
        <f t="shared" si="11"/>
        <v>0</v>
      </c>
      <c r="E438" s="4">
        <f>COUNTIF(Inskrivning!$L1141:$P1141,15)+COUNTIF(Inskrivning!$R1141:$V1141,15)</f>
        <v>0</v>
      </c>
      <c r="F438" s="4">
        <f>COUNTIF(Inskrivning!$L1141:$P1141,19)+COUNTIF(Inskrivning!$R1141:$V1141,19)</f>
        <v>0</v>
      </c>
      <c r="G438" s="4">
        <f>COUNTIF(Inskrivning!$L1141:$P1141,31)+COUNTIF(Inskrivning!$R1141:$V1141,31)</f>
        <v>0</v>
      </c>
      <c r="H438" s="4">
        <f>COUNTIF(Inskrivning!$L1141:$P1141,32)+COUNTIF(Inskrivning!$R1141:$V1141,32)</f>
        <v>0</v>
      </c>
      <c r="I438" s="4">
        <f>COUNTIF(Inskrivning!$L1141:$P1141,35)+COUNTIF(Inskrivning!$R1141:$V1141,35)</f>
        <v>0</v>
      </c>
      <c r="J438" s="4">
        <f>COUNTIF(Inskrivning!$L1141:$P1141,36)+COUNTIF(Inskrivning!$R1141:$V1141,36)</f>
        <v>0</v>
      </c>
      <c r="K438" s="4">
        <f>COUNTIF(Inskrivning!$L1141:$P1141,44)+COUNTIF(Inskrivning!$R1141:$V1141,44)</f>
        <v>0</v>
      </c>
      <c r="L438" s="4">
        <f>COUNTIF(Inskrivning!$L1141:$P1141,48)+COUNTIF(Inskrivning!$R1141:$V1141,48)</f>
        <v>0</v>
      </c>
      <c r="M438" s="4">
        <f>COUNTIF(Inskrivning!$L1141:$P1141,49)+COUNTIF(Inskrivning!$R1141:$V1141,49)</f>
        <v>0</v>
      </c>
      <c r="N438" s="4">
        <f>COUNTIF(Inskrivning!$L1141:$P1141,53)+COUNTIF(Inskrivning!$R1141:$V1141,53)</f>
        <v>0</v>
      </c>
      <c r="O438" s="4">
        <f>COUNTIF(Inskrivning!$L1141:$P1141,57)+COUNTIF(Inskrivning!$R1141:$V1141,57)</f>
        <v>0</v>
      </c>
      <c r="P438" s="4">
        <f>COUNTIF(Inskrivning!$L1141:$P1141,61)+COUNTIF(Inskrivning!$R1141:$V1141,61)</f>
        <v>0</v>
      </c>
      <c r="Q438" s="4">
        <f>COUNTIF(Inskrivning!$L1141:$P1141,66)+COUNTIF(Inskrivning!$R1141:$V1141,66)</f>
        <v>0</v>
      </c>
      <c r="R438" s="4">
        <f>COUNTIF(Inskrivning!$L1141:$P1141,70)+COUNTIF(Inskrivning!$R1141:$V1141,70)</f>
        <v>0</v>
      </c>
      <c r="S438" s="4">
        <f>COUNTIF(Inskrivning!$L1141:$P1141,74)+COUNTIF(Inskrivning!$R1141:$V1141,74)</f>
        <v>0</v>
      </c>
      <c r="T438" s="4">
        <f>COUNTIF(Inskrivning!$L1141:$P1141,83)+COUNTIF(Inskrivning!$R1141:$V1141,83)</f>
        <v>0</v>
      </c>
      <c r="U438" s="4">
        <f>COUNTIF(Inskrivning!$L1141:$P1141,87)+COUNTIF(Inskrivning!$R1141:$V1141,87)</f>
        <v>0</v>
      </c>
      <c r="V438" s="4">
        <f>COUNTIF(Inskrivning!$L1141:$P1141,100)+COUNTIF(Inskrivning!$R1141:$V1141,100)</f>
        <v>0</v>
      </c>
      <c r="W438" s="4">
        <f>SUM(Inskrivning!Y1141)</f>
        <v>0</v>
      </c>
    </row>
    <row r="439" spans="1:23" ht="15" x14ac:dyDescent="0.25">
      <c r="A439" s="53" t="str">
        <f>Inskrivning!J1142</f>
        <v/>
      </c>
      <c r="B439" s="35" t="str">
        <f>Inskrivning!K1142</f>
        <v/>
      </c>
      <c r="C439" s="16">
        <f t="shared" si="11"/>
        <v>0</v>
      </c>
      <c r="E439" s="4">
        <f>COUNTIF(Inskrivning!$L1142:$P1142,15)+COUNTIF(Inskrivning!$R1142:$V1142,15)</f>
        <v>0</v>
      </c>
      <c r="F439" s="4">
        <f>COUNTIF(Inskrivning!$L1142:$P1142,19)+COUNTIF(Inskrivning!$R1142:$V1142,19)</f>
        <v>0</v>
      </c>
      <c r="G439" s="4">
        <f>COUNTIF(Inskrivning!$L1142:$P1142,31)+COUNTIF(Inskrivning!$R1142:$V1142,31)</f>
        <v>0</v>
      </c>
      <c r="H439" s="4">
        <f>COUNTIF(Inskrivning!$L1142:$P1142,32)+COUNTIF(Inskrivning!$R1142:$V1142,32)</f>
        <v>0</v>
      </c>
      <c r="I439" s="4">
        <f>COUNTIF(Inskrivning!$L1142:$P1142,35)+COUNTIF(Inskrivning!$R1142:$V1142,35)</f>
        <v>0</v>
      </c>
      <c r="J439" s="4">
        <f>COUNTIF(Inskrivning!$L1142:$P1142,36)+COUNTIF(Inskrivning!$R1142:$V1142,36)</f>
        <v>0</v>
      </c>
      <c r="K439" s="4">
        <f>COUNTIF(Inskrivning!$L1142:$P1142,44)+COUNTIF(Inskrivning!$R1142:$V1142,44)</f>
        <v>0</v>
      </c>
      <c r="L439" s="4">
        <f>COUNTIF(Inskrivning!$L1142:$P1142,48)+COUNTIF(Inskrivning!$R1142:$V1142,48)</f>
        <v>0</v>
      </c>
      <c r="M439" s="4">
        <f>COUNTIF(Inskrivning!$L1142:$P1142,49)+COUNTIF(Inskrivning!$R1142:$V1142,49)</f>
        <v>0</v>
      </c>
      <c r="N439" s="4">
        <f>COUNTIF(Inskrivning!$L1142:$P1142,53)+COUNTIF(Inskrivning!$R1142:$V1142,53)</f>
        <v>0</v>
      </c>
      <c r="O439" s="4">
        <f>COUNTIF(Inskrivning!$L1142:$P1142,57)+COUNTIF(Inskrivning!$R1142:$V1142,57)</f>
        <v>0</v>
      </c>
      <c r="P439" s="4">
        <f>COUNTIF(Inskrivning!$L1142:$P1142,61)+COUNTIF(Inskrivning!$R1142:$V1142,61)</f>
        <v>0</v>
      </c>
      <c r="Q439" s="4">
        <f>COUNTIF(Inskrivning!$L1142:$P1142,66)+COUNTIF(Inskrivning!$R1142:$V1142,66)</f>
        <v>0</v>
      </c>
      <c r="R439" s="4">
        <f>COUNTIF(Inskrivning!$L1142:$P1142,70)+COUNTIF(Inskrivning!$R1142:$V1142,70)</f>
        <v>0</v>
      </c>
      <c r="S439" s="4">
        <f>COUNTIF(Inskrivning!$L1142:$P1142,74)+COUNTIF(Inskrivning!$R1142:$V1142,74)</f>
        <v>0</v>
      </c>
      <c r="T439" s="4">
        <f>COUNTIF(Inskrivning!$L1142:$P1142,83)+COUNTIF(Inskrivning!$R1142:$V1142,83)</f>
        <v>0</v>
      </c>
      <c r="U439" s="4">
        <f>COUNTIF(Inskrivning!$L1142:$P1142,87)+COUNTIF(Inskrivning!$R1142:$V1142,87)</f>
        <v>0</v>
      </c>
      <c r="V439" s="4">
        <f>COUNTIF(Inskrivning!$L1142:$P1142,100)+COUNTIF(Inskrivning!$R1142:$V1142,100)</f>
        <v>0</v>
      </c>
      <c r="W439" s="4">
        <f>SUM(Inskrivning!Y1142)</f>
        <v>0</v>
      </c>
    </row>
    <row r="440" spans="1:23" ht="15" x14ac:dyDescent="0.25">
      <c r="A440" s="53" t="str">
        <f>Inskrivning!J1143</f>
        <v/>
      </c>
      <c r="B440" s="35" t="str">
        <f>Inskrivning!K1143</f>
        <v/>
      </c>
      <c r="C440" s="16">
        <f t="shared" si="11"/>
        <v>0</v>
      </c>
      <c r="E440" s="4">
        <f>COUNTIF(Inskrivning!$L1143:$P1143,15)+COUNTIF(Inskrivning!$R1143:$V1143,15)</f>
        <v>0</v>
      </c>
      <c r="F440" s="4">
        <f>COUNTIF(Inskrivning!$L1143:$P1143,19)+COUNTIF(Inskrivning!$R1143:$V1143,19)</f>
        <v>0</v>
      </c>
      <c r="G440" s="4">
        <f>COUNTIF(Inskrivning!$L1143:$P1143,31)+COUNTIF(Inskrivning!$R1143:$V1143,31)</f>
        <v>0</v>
      </c>
      <c r="H440" s="4">
        <f>COUNTIF(Inskrivning!$L1143:$P1143,32)+COUNTIF(Inskrivning!$R1143:$V1143,32)</f>
        <v>0</v>
      </c>
      <c r="I440" s="4">
        <f>COUNTIF(Inskrivning!$L1143:$P1143,35)+COUNTIF(Inskrivning!$R1143:$V1143,35)</f>
        <v>0</v>
      </c>
      <c r="J440" s="4">
        <f>COUNTIF(Inskrivning!$L1143:$P1143,36)+COUNTIF(Inskrivning!$R1143:$V1143,36)</f>
        <v>0</v>
      </c>
      <c r="K440" s="4">
        <f>COUNTIF(Inskrivning!$L1143:$P1143,44)+COUNTIF(Inskrivning!$R1143:$V1143,44)</f>
        <v>0</v>
      </c>
      <c r="L440" s="4">
        <f>COUNTIF(Inskrivning!$L1143:$P1143,48)+COUNTIF(Inskrivning!$R1143:$V1143,48)</f>
        <v>0</v>
      </c>
      <c r="M440" s="4">
        <f>COUNTIF(Inskrivning!$L1143:$P1143,49)+COUNTIF(Inskrivning!$R1143:$V1143,49)</f>
        <v>0</v>
      </c>
      <c r="N440" s="4">
        <f>COUNTIF(Inskrivning!$L1143:$P1143,53)+COUNTIF(Inskrivning!$R1143:$V1143,53)</f>
        <v>0</v>
      </c>
      <c r="O440" s="4">
        <f>COUNTIF(Inskrivning!$L1143:$P1143,57)+COUNTIF(Inskrivning!$R1143:$V1143,57)</f>
        <v>0</v>
      </c>
      <c r="P440" s="4">
        <f>COUNTIF(Inskrivning!$L1143:$P1143,61)+COUNTIF(Inskrivning!$R1143:$V1143,61)</f>
        <v>0</v>
      </c>
      <c r="Q440" s="4">
        <f>COUNTIF(Inskrivning!$L1143:$P1143,66)+COUNTIF(Inskrivning!$R1143:$V1143,66)</f>
        <v>0</v>
      </c>
      <c r="R440" s="4">
        <f>COUNTIF(Inskrivning!$L1143:$P1143,70)+COUNTIF(Inskrivning!$R1143:$V1143,70)</f>
        <v>0</v>
      </c>
      <c r="S440" s="4">
        <f>COUNTIF(Inskrivning!$L1143:$P1143,74)+COUNTIF(Inskrivning!$R1143:$V1143,74)</f>
        <v>0</v>
      </c>
      <c r="T440" s="4">
        <f>COUNTIF(Inskrivning!$L1143:$P1143,83)+COUNTIF(Inskrivning!$R1143:$V1143,83)</f>
        <v>0</v>
      </c>
      <c r="U440" s="4">
        <f>COUNTIF(Inskrivning!$L1143:$P1143,87)+COUNTIF(Inskrivning!$R1143:$V1143,87)</f>
        <v>0</v>
      </c>
      <c r="V440" s="4">
        <f>COUNTIF(Inskrivning!$L1143:$P1143,100)+COUNTIF(Inskrivning!$R1143:$V1143,100)</f>
        <v>0</v>
      </c>
      <c r="W440" s="4">
        <f>SUM(Inskrivning!Y1143)</f>
        <v>0</v>
      </c>
    </row>
    <row r="441" spans="1:23" ht="15" x14ac:dyDescent="0.25">
      <c r="A441" s="53" t="str">
        <f>Inskrivning!J1144</f>
        <v/>
      </c>
      <c r="B441" s="35" t="str">
        <f>Inskrivning!K1144</f>
        <v/>
      </c>
      <c r="C441" s="16">
        <f t="shared" si="11"/>
        <v>0</v>
      </c>
      <c r="E441" s="4">
        <f>COUNTIF(Inskrivning!$L1144:$P1144,15)+COUNTIF(Inskrivning!$R1144:$V1144,15)</f>
        <v>0</v>
      </c>
      <c r="F441" s="4">
        <f>COUNTIF(Inskrivning!$L1144:$P1144,19)+COUNTIF(Inskrivning!$R1144:$V1144,19)</f>
        <v>0</v>
      </c>
      <c r="G441" s="4">
        <f>COUNTIF(Inskrivning!$L1144:$P1144,31)+COUNTIF(Inskrivning!$R1144:$V1144,31)</f>
        <v>0</v>
      </c>
      <c r="H441" s="4">
        <f>COUNTIF(Inskrivning!$L1144:$P1144,32)+COUNTIF(Inskrivning!$R1144:$V1144,32)</f>
        <v>0</v>
      </c>
      <c r="I441" s="4">
        <f>COUNTIF(Inskrivning!$L1144:$P1144,35)+COUNTIF(Inskrivning!$R1144:$V1144,35)</f>
        <v>0</v>
      </c>
      <c r="J441" s="4">
        <f>COUNTIF(Inskrivning!$L1144:$P1144,36)+COUNTIF(Inskrivning!$R1144:$V1144,36)</f>
        <v>0</v>
      </c>
      <c r="K441" s="4">
        <f>COUNTIF(Inskrivning!$L1144:$P1144,44)+COUNTIF(Inskrivning!$R1144:$V1144,44)</f>
        <v>0</v>
      </c>
      <c r="L441" s="4">
        <f>COUNTIF(Inskrivning!$L1144:$P1144,48)+COUNTIF(Inskrivning!$R1144:$V1144,48)</f>
        <v>0</v>
      </c>
      <c r="M441" s="4">
        <f>COUNTIF(Inskrivning!$L1144:$P1144,49)+COUNTIF(Inskrivning!$R1144:$V1144,49)</f>
        <v>0</v>
      </c>
      <c r="N441" s="4">
        <f>COUNTIF(Inskrivning!$L1144:$P1144,53)+COUNTIF(Inskrivning!$R1144:$V1144,53)</f>
        <v>0</v>
      </c>
      <c r="O441" s="4">
        <f>COUNTIF(Inskrivning!$L1144:$P1144,57)+COUNTIF(Inskrivning!$R1144:$V1144,57)</f>
        <v>0</v>
      </c>
      <c r="P441" s="4">
        <f>COUNTIF(Inskrivning!$L1144:$P1144,61)+COUNTIF(Inskrivning!$R1144:$V1144,61)</f>
        <v>0</v>
      </c>
      <c r="Q441" s="4">
        <f>COUNTIF(Inskrivning!$L1144:$P1144,66)+COUNTIF(Inskrivning!$R1144:$V1144,66)</f>
        <v>0</v>
      </c>
      <c r="R441" s="4">
        <f>COUNTIF(Inskrivning!$L1144:$P1144,70)+COUNTIF(Inskrivning!$R1144:$V1144,70)</f>
        <v>0</v>
      </c>
      <c r="S441" s="4">
        <f>COUNTIF(Inskrivning!$L1144:$P1144,74)+COUNTIF(Inskrivning!$R1144:$V1144,74)</f>
        <v>0</v>
      </c>
      <c r="T441" s="4">
        <f>COUNTIF(Inskrivning!$L1144:$P1144,83)+COUNTIF(Inskrivning!$R1144:$V1144,83)</f>
        <v>0</v>
      </c>
      <c r="U441" s="4">
        <f>COUNTIF(Inskrivning!$L1144:$P1144,87)+COUNTIF(Inskrivning!$R1144:$V1144,87)</f>
        <v>0</v>
      </c>
      <c r="V441" s="4">
        <f>COUNTIF(Inskrivning!$L1144:$P1144,100)+COUNTIF(Inskrivning!$R1144:$V1144,100)</f>
        <v>0</v>
      </c>
      <c r="W441" s="4">
        <f>SUM(Inskrivning!Y1144)</f>
        <v>0</v>
      </c>
    </row>
    <row r="442" spans="1:23" ht="15" x14ac:dyDescent="0.25">
      <c r="A442" s="53" t="str">
        <f>Inskrivning!J1145</f>
        <v/>
      </c>
      <c r="B442" s="35" t="str">
        <f>Inskrivning!K1145</f>
        <v/>
      </c>
      <c r="C442" s="16">
        <f t="shared" si="11"/>
        <v>0</v>
      </c>
      <c r="E442" s="4">
        <f>COUNTIF(Inskrivning!$L1145:$P1145,15)+COUNTIF(Inskrivning!$R1145:$V1145,15)</f>
        <v>0</v>
      </c>
      <c r="F442" s="4">
        <f>COUNTIF(Inskrivning!$L1145:$P1145,19)+COUNTIF(Inskrivning!$R1145:$V1145,19)</f>
        <v>0</v>
      </c>
      <c r="G442" s="4">
        <f>COUNTIF(Inskrivning!$L1145:$P1145,31)+COUNTIF(Inskrivning!$R1145:$V1145,31)</f>
        <v>0</v>
      </c>
      <c r="H442" s="4">
        <f>COUNTIF(Inskrivning!$L1145:$P1145,32)+COUNTIF(Inskrivning!$R1145:$V1145,32)</f>
        <v>0</v>
      </c>
      <c r="I442" s="4">
        <f>COUNTIF(Inskrivning!$L1145:$P1145,35)+COUNTIF(Inskrivning!$R1145:$V1145,35)</f>
        <v>0</v>
      </c>
      <c r="J442" s="4">
        <f>COUNTIF(Inskrivning!$L1145:$P1145,36)+COUNTIF(Inskrivning!$R1145:$V1145,36)</f>
        <v>0</v>
      </c>
      <c r="K442" s="4">
        <f>COUNTIF(Inskrivning!$L1145:$P1145,44)+COUNTIF(Inskrivning!$R1145:$V1145,44)</f>
        <v>0</v>
      </c>
      <c r="L442" s="4">
        <f>COUNTIF(Inskrivning!$L1145:$P1145,48)+COUNTIF(Inskrivning!$R1145:$V1145,48)</f>
        <v>0</v>
      </c>
      <c r="M442" s="4">
        <f>COUNTIF(Inskrivning!$L1145:$P1145,49)+COUNTIF(Inskrivning!$R1145:$V1145,49)</f>
        <v>0</v>
      </c>
      <c r="N442" s="4">
        <f>COUNTIF(Inskrivning!$L1145:$P1145,53)+COUNTIF(Inskrivning!$R1145:$V1145,53)</f>
        <v>0</v>
      </c>
      <c r="O442" s="4">
        <f>COUNTIF(Inskrivning!$L1145:$P1145,57)+COUNTIF(Inskrivning!$R1145:$V1145,57)</f>
        <v>0</v>
      </c>
      <c r="P442" s="4">
        <f>COUNTIF(Inskrivning!$L1145:$P1145,61)+COUNTIF(Inskrivning!$R1145:$V1145,61)</f>
        <v>0</v>
      </c>
      <c r="Q442" s="4">
        <f>COUNTIF(Inskrivning!$L1145:$P1145,66)+COUNTIF(Inskrivning!$R1145:$V1145,66)</f>
        <v>0</v>
      </c>
      <c r="R442" s="4">
        <f>COUNTIF(Inskrivning!$L1145:$P1145,70)+COUNTIF(Inskrivning!$R1145:$V1145,70)</f>
        <v>0</v>
      </c>
      <c r="S442" s="4">
        <f>COUNTIF(Inskrivning!$L1145:$P1145,74)+COUNTIF(Inskrivning!$R1145:$V1145,74)</f>
        <v>0</v>
      </c>
      <c r="T442" s="4">
        <f>COUNTIF(Inskrivning!$L1145:$P1145,83)+COUNTIF(Inskrivning!$R1145:$V1145,83)</f>
        <v>0</v>
      </c>
      <c r="U442" s="4">
        <f>COUNTIF(Inskrivning!$L1145:$P1145,87)+COUNTIF(Inskrivning!$R1145:$V1145,87)</f>
        <v>0</v>
      </c>
      <c r="V442" s="4">
        <f>COUNTIF(Inskrivning!$L1145:$P1145,100)+COUNTIF(Inskrivning!$R1145:$V1145,100)</f>
        <v>0</v>
      </c>
      <c r="W442" s="4">
        <f>SUM(Inskrivning!Y1145)</f>
        <v>0</v>
      </c>
    </row>
    <row r="443" spans="1:23" ht="15" x14ac:dyDescent="0.25">
      <c r="A443" s="53" t="str">
        <f>Inskrivning!J1146</f>
        <v/>
      </c>
      <c r="B443" s="35" t="str">
        <f>Inskrivning!K1146</f>
        <v/>
      </c>
      <c r="C443" s="16">
        <f t="shared" si="11"/>
        <v>0</v>
      </c>
      <c r="E443" s="4">
        <f>COUNTIF(Inskrivning!$L1146:$P1146,15)+COUNTIF(Inskrivning!$R1146:$V1146,15)</f>
        <v>0</v>
      </c>
      <c r="F443" s="4">
        <f>COUNTIF(Inskrivning!$L1146:$P1146,19)+COUNTIF(Inskrivning!$R1146:$V1146,19)</f>
        <v>0</v>
      </c>
      <c r="G443" s="4">
        <f>COUNTIF(Inskrivning!$L1146:$P1146,31)+COUNTIF(Inskrivning!$R1146:$V1146,31)</f>
        <v>0</v>
      </c>
      <c r="H443" s="4">
        <f>COUNTIF(Inskrivning!$L1146:$P1146,32)+COUNTIF(Inskrivning!$R1146:$V1146,32)</f>
        <v>0</v>
      </c>
      <c r="I443" s="4">
        <f>COUNTIF(Inskrivning!$L1146:$P1146,35)+COUNTIF(Inskrivning!$R1146:$V1146,35)</f>
        <v>0</v>
      </c>
      <c r="J443" s="4">
        <f>COUNTIF(Inskrivning!$L1146:$P1146,36)+COUNTIF(Inskrivning!$R1146:$V1146,36)</f>
        <v>0</v>
      </c>
      <c r="K443" s="4">
        <f>COUNTIF(Inskrivning!$L1146:$P1146,44)+COUNTIF(Inskrivning!$R1146:$V1146,44)</f>
        <v>0</v>
      </c>
      <c r="L443" s="4">
        <f>COUNTIF(Inskrivning!$L1146:$P1146,48)+COUNTIF(Inskrivning!$R1146:$V1146,48)</f>
        <v>0</v>
      </c>
      <c r="M443" s="4">
        <f>COUNTIF(Inskrivning!$L1146:$P1146,49)+COUNTIF(Inskrivning!$R1146:$V1146,49)</f>
        <v>0</v>
      </c>
      <c r="N443" s="4">
        <f>COUNTIF(Inskrivning!$L1146:$P1146,53)+COUNTIF(Inskrivning!$R1146:$V1146,53)</f>
        <v>0</v>
      </c>
      <c r="O443" s="4">
        <f>COUNTIF(Inskrivning!$L1146:$P1146,57)+COUNTIF(Inskrivning!$R1146:$V1146,57)</f>
        <v>0</v>
      </c>
      <c r="P443" s="4">
        <f>COUNTIF(Inskrivning!$L1146:$P1146,61)+COUNTIF(Inskrivning!$R1146:$V1146,61)</f>
        <v>0</v>
      </c>
      <c r="Q443" s="4">
        <f>COUNTIF(Inskrivning!$L1146:$P1146,66)+COUNTIF(Inskrivning!$R1146:$V1146,66)</f>
        <v>0</v>
      </c>
      <c r="R443" s="4">
        <f>COUNTIF(Inskrivning!$L1146:$P1146,70)+COUNTIF(Inskrivning!$R1146:$V1146,70)</f>
        <v>0</v>
      </c>
      <c r="S443" s="4">
        <f>COUNTIF(Inskrivning!$L1146:$P1146,74)+COUNTIF(Inskrivning!$R1146:$V1146,74)</f>
        <v>0</v>
      </c>
      <c r="T443" s="4">
        <f>COUNTIF(Inskrivning!$L1146:$P1146,83)+COUNTIF(Inskrivning!$R1146:$V1146,83)</f>
        <v>0</v>
      </c>
      <c r="U443" s="4">
        <f>COUNTIF(Inskrivning!$L1146:$P1146,87)+COUNTIF(Inskrivning!$R1146:$V1146,87)</f>
        <v>0</v>
      </c>
      <c r="V443" s="4">
        <f>COUNTIF(Inskrivning!$L1146:$P1146,100)+COUNTIF(Inskrivning!$R1146:$V1146,100)</f>
        <v>0</v>
      </c>
      <c r="W443" s="4">
        <f>SUM(Inskrivning!Y1146)</f>
        <v>0</v>
      </c>
    </row>
    <row r="444" spans="1:23" ht="15" x14ac:dyDescent="0.25">
      <c r="A444" s="53" t="str">
        <f>Inskrivning!J1147</f>
        <v/>
      </c>
      <c r="B444" s="35" t="str">
        <f>Inskrivning!K1147</f>
        <v/>
      </c>
      <c r="C444" s="16">
        <f t="shared" si="11"/>
        <v>0</v>
      </c>
      <c r="E444" s="4">
        <f>COUNTIF(Inskrivning!$L1147:$P1147,15)+COUNTIF(Inskrivning!$R1147:$V1147,15)</f>
        <v>0</v>
      </c>
      <c r="F444" s="4">
        <f>COUNTIF(Inskrivning!$L1147:$P1147,19)+COUNTIF(Inskrivning!$R1147:$V1147,19)</f>
        <v>0</v>
      </c>
      <c r="G444" s="4">
        <f>COUNTIF(Inskrivning!$L1147:$P1147,31)+COUNTIF(Inskrivning!$R1147:$V1147,31)</f>
        <v>0</v>
      </c>
      <c r="H444" s="4">
        <f>COUNTIF(Inskrivning!$L1147:$P1147,32)+COUNTIF(Inskrivning!$R1147:$V1147,32)</f>
        <v>0</v>
      </c>
      <c r="I444" s="4">
        <f>COUNTIF(Inskrivning!$L1147:$P1147,35)+COUNTIF(Inskrivning!$R1147:$V1147,35)</f>
        <v>0</v>
      </c>
      <c r="J444" s="4">
        <f>COUNTIF(Inskrivning!$L1147:$P1147,36)+COUNTIF(Inskrivning!$R1147:$V1147,36)</f>
        <v>0</v>
      </c>
      <c r="K444" s="4">
        <f>COUNTIF(Inskrivning!$L1147:$P1147,44)+COUNTIF(Inskrivning!$R1147:$V1147,44)</f>
        <v>0</v>
      </c>
      <c r="L444" s="4">
        <f>COUNTIF(Inskrivning!$L1147:$P1147,48)+COUNTIF(Inskrivning!$R1147:$V1147,48)</f>
        <v>0</v>
      </c>
      <c r="M444" s="4">
        <f>COUNTIF(Inskrivning!$L1147:$P1147,49)+COUNTIF(Inskrivning!$R1147:$V1147,49)</f>
        <v>0</v>
      </c>
      <c r="N444" s="4">
        <f>COUNTIF(Inskrivning!$L1147:$P1147,53)+COUNTIF(Inskrivning!$R1147:$V1147,53)</f>
        <v>0</v>
      </c>
      <c r="O444" s="4">
        <f>COUNTIF(Inskrivning!$L1147:$P1147,57)+COUNTIF(Inskrivning!$R1147:$V1147,57)</f>
        <v>0</v>
      </c>
      <c r="P444" s="4">
        <f>COUNTIF(Inskrivning!$L1147:$P1147,61)+COUNTIF(Inskrivning!$R1147:$V1147,61)</f>
        <v>0</v>
      </c>
      <c r="Q444" s="4">
        <f>COUNTIF(Inskrivning!$L1147:$P1147,66)+COUNTIF(Inskrivning!$R1147:$V1147,66)</f>
        <v>0</v>
      </c>
      <c r="R444" s="4">
        <f>COUNTIF(Inskrivning!$L1147:$P1147,70)+COUNTIF(Inskrivning!$R1147:$V1147,70)</f>
        <v>0</v>
      </c>
      <c r="S444" s="4">
        <f>COUNTIF(Inskrivning!$L1147:$P1147,74)+COUNTIF(Inskrivning!$R1147:$V1147,74)</f>
        <v>0</v>
      </c>
      <c r="T444" s="4">
        <f>COUNTIF(Inskrivning!$L1147:$P1147,83)+COUNTIF(Inskrivning!$R1147:$V1147,83)</f>
        <v>0</v>
      </c>
      <c r="U444" s="4">
        <f>COUNTIF(Inskrivning!$L1147:$P1147,87)+COUNTIF(Inskrivning!$R1147:$V1147,87)</f>
        <v>0</v>
      </c>
      <c r="V444" s="4">
        <f>COUNTIF(Inskrivning!$L1147:$P1147,100)+COUNTIF(Inskrivning!$R1147:$V1147,100)</f>
        <v>0</v>
      </c>
      <c r="W444" s="4">
        <f>SUM(Inskrivning!Y1147)</f>
        <v>0</v>
      </c>
    </row>
    <row r="445" spans="1:23" ht="15" x14ac:dyDescent="0.25">
      <c r="A445" s="53" t="str">
        <f>Inskrivning!J1148</f>
        <v/>
      </c>
      <c r="B445" s="35" t="str">
        <f>Inskrivning!K1148</f>
        <v/>
      </c>
      <c r="C445" s="16">
        <f t="shared" si="11"/>
        <v>0</v>
      </c>
      <c r="E445" s="4">
        <f>COUNTIF(Inskrivning!$L1148:$P1148,15)+COUNTIF(Inskrivning!$R1148:$V1148,15)</f>
        <v>0</v>
      </c>
      <c r="F445" s="4">
        <f>COUNTIF(Inskrivning!$L1148:$P1148,19)+COUNTIF(Inskrivning!$R1148:$V1148,19)</f>
        <v>0</v>
      </c>
      <c r="G445" s="4">
        <f>COUNTIF(Inskrivning!$L1148:$P1148,31)+COUNTIF(Inskrivning!$R1148:$V1148,31)</f>
        <v>0</v>
      </c>
      <c r="H445" s="4">
        <f>COUNTIF(Inskrivning!$L1148:$P1148,32)+COUNTIF(Inskrivning!$R1148:$V1148,32)</f>
        <v>0</v>
      </c>
      <c r="I445" s="4">
        <f>COUNTIF(Inskrivning!$L1148:$P1148,35)+COUNTIF(Inskrivning!$R1148:$V1148,35)</f>
        <v>0</v>
      </c>
      <c r="J445" s="4">
        <f>COUNTIF(Inskrivning!$L1148:$P1148,36)+COUNTIF(Inskrivning!$R1148:$V1148,36)</f>
        <v>0</v>
      </c>
      <c r="K445" s="4">
        <f>COUNTIF(Inskrivning!$L1148:$P1148,44)+COUNTIF(Inskrivning!$R1148:$V1148,44)</f>
        <v>0</v>
      </c>
      <c r="L445" s="4">
        <f>COUNTIF(Inskrivning!$L1148:$P1148,48)+COUNTIF(Inskrivning!$R1148:$V1148,48)</f>
        <v>0</v>
      </c>
      <c r="M445" s="4">
        <f>COUNTIF(Inskrivning!$L1148:$P1148,49)+COUNTIF(Inskrivning!$R1148:$V1148,49)</f>
        <v>0</v>
      </c>
      <c r="N445" s="4">
        <f>COUNTIF(Inskrivning!$L1148:$P1148,53)+COUNTIF(Inskrivning!$R1148:$V1148,53)</f>
        <v>0</v>
      </c>
      <c r="O445" s="4">
        <f>COUNTIF(Inskrivning!$L1148:$P1148,57)+COUNTIF(Inskrivning!$R1148:$V1148,57)</f>
        <v>0</v>
      </c>
      <c r="P445" s="4">
        <f>COUNTIF(Inskrivning!$L1148:$P1148,61)+COUNTIF(Inskrivning!$R1148:$V1148,61)</f>
        <v>0</v>
      </c>
      <c r="Q445" s="4">
        <f>COUNTIF(Inskrivning!$L1148:$P1148,66)+COUNTIF(Inskrivning!$R1148:$V1148,66)</f>
        <v>0</v>
      </c>
      <c r="R445" s="4">
        <f>COUNTIF(Inskrivning!$L1148:$P1148,70)+COUNTIF(Inskrivning!$R1148:$V1148,70)</f>
        <v>0</v>
      </c>
      <c r="S445" s="4">
        <f>COUNTIF(Inskrivning!$L1148:$P1148,74)+COUNTIF(Inskrivning!$R1148:$V1148,74)</f>
        <v>0</v>
      </c>
      <c r="T445" s="4">
        <f>COUNTIF(Inskrivning!$L1148:$P1148,83)+COUNTIF(Inskrivning!$R1148:$V1148,83)</f>
        <v>0</v>
      </c>
      <c r="U445" s="4">
        <f>COUNTIF(Inskrivning!$L1148:$P1148,87)+COUNTIF(Inskrivning!$R1148:$V1148,87)</f>
        <v>0</v>
      </c>
      <c r="V445" s="4">
        <f>COUNTIF(Inskrivning!$L1148:$P1148,100)+COUNTIF(Inskrivning!$R1148:$V1148,100)</f>
        <v>0</v>
      </c>
      <c r="W445" s="4">
        <f>SUM(Inskrivning!Y1148)</f>
        <v>0</v>
      </c>
    </row>
    <row r="446" spans="1:23" ht="15" x14ac:dyDescent="0.25">
      <c r="A446" s="53" t="str">
        <f>Inskrivning!J1149</f>
        <v/>
      </c>
      <c r="B446" s="35" t="str">
        <f>Inskrivning!K1149</f>
        <v/>
      </c>
      <c r="C446" s="16">
        <f t="shared" si="11"/>
        <v>0</v>
      </c>
      <c r="E446" s="4">
        <f>COUNTIF(Inskrivning!$L1149:$P1149,15)+COUNTIF(Inskrivning!$R1149:$V1149,15)</f>
        <v>0</v>
      </c>
      <c r="F446" s="4">
        <f>COUNTIF(Inskrivning!$L1149:$P1149,19)+COUNTIF(Inskrivning!$R1149:$V1149,19)</f>
        <v>0</v>
      </c>
      <c r="G446" s="4">
        <f>COUNTIF(Inskrivning!$L1149:$P1149,31)+COUNTIF(Inskrivning!$R1149:$V1149,31)</f>
        <v>0</v>
      </c>
      <c r="H446" s="4">
        <f>COUNTIF(Inskrivning!$L1149:$P1149,32)+COUNTIF(Inskrivning!$R1149:$V1149,32)</f>
        <v>0</v>
      </c>
      <c r="I446" s="4">
        <f>COUNTIF(Inskrivning!$L1149:$P1149,35)+COUNTIF(Inskrivning!$R1149:$V1149,35)</f>
        <v>0</v>
      </c>
      <c r="J446" s="4">
        <f>COUNTIF(Inskrivning!$L1149:$P1149,36)+COUNTIF(Inskrivning!$R1149:$V1149,36)</f>
        <v>0</v>
      </c>
      <c r="K446" s="4">
        <f>COUNTIF(Inskrivning!$L1149:$P1149,44)+COUNTIF(Inskrivning!$R1149:$V1149,44)</f>
        <v>0</v>
      </c>
      <c r="L446" s="4">
        <f>COUNTIF(Inskrivning!$L1149:$P1149,48)+COUNTIF(Inskrivning!$R1149:$V1149,48)</f>
        <v>0</v>
      </c>
      <c r="M446" s="4">
        <f>COUNTIF(Inskrivning!$L1149:$P1149,49)+COUNTIF(Inskrivning!$R1149:$V1149,49)</f>
        <v>0</v>
      </c>
      <c r="N446" s="4">
        <f>COUNTIF(Inskrivning!$L1149:$P1149,53)+COUNTIF(Inskrivning!$R1149:$V1149,53)</f>
        <v>0</v>
      </c>
      <c r="O446" s="4">
        <f>COUNTIF(Inskrivning!$L1149:$P1149,57)+COUNTIF(Inskrivning!$R1149:$V1149,57)</f>
        <v>0</v>
      </c>
      <c r="P446" s="4">
        <f>COUNTIF(Inskrivning!$L1149:$P1149,61)+COUNTIF(Inskrivning!$R1149:$V1149,61)</f>
        <v>0</v>
      </c>
      <c r="Q446" s="4">
        <f>COUNTIF(Inskrivning!$L1149:$P1149,66)+COUNTIF(Inskrivning!$R1149:$V1149,66)</f>
        <v>0</v>
      </c>
      <c r="R446" s="4">
        <f>COUNTIF(Inskrivning!$L1149:$P1149,70)+COUNTIF(Inskrivning!$R1149:$V1149,70)</f>
        <v>0</v>
      </c>
      <c r="S446" s="4">
        <f>COUNTIF(Inskrivning!$L1149:$P1149,74)+COUNTIF(Inskrivning!$R1149:$V1149,74)</f>
        <v>0</v>
      </c>
      <c r="T446" s="4">
        <f>COUNTIF(Inskrivning!$L1149:$P1149,83)+COUNTIF(Inskrivning!$R1149:$V1149,83)</f>
        <v>0</v>
      </c>
      <c r="U446" s="4">
        <f>COUNTIF(Inskrivning!$L1149:$P1149,87)+COUNTIF(Inskrivning!$R1149:$V1149,87)</f>
        <v>0</v>
      </c>
      <c r="V446" s="4">
        <f>COUNTIF(Inskrivning!$L1149:$P1149,100)+COUNTIF(Inskrivning!$R1149:$V1149,100)</f>
        <v>0</v>
      </c>
      <c r="W446" s="4">
        <f>SUM(Inskrivning!Y1149)</f>
        <v>0</v>
      </c>
    </row>
    <row r="447" spans="1:23" ht="15" x14ac:dyDescent="0.25">
      <c r="A447" s="53" t="str">
        <f>Inskrivning!J1150</f>
        <v/>
      </c>
      <c r="B447" s="35" t="str">
        <f>Inskrivning!K1150</f>
        <v/>
      </c>
      <c r="C447" s="16">
        <f t="shared" si="11"/>
        <v>0</v>
      </c>
      <c r="E447" s="4">
        <f>COUNTIF(Inskrivning!$L1150:$P1150,15)+COUNTIF(Inskrivning!$R1150:$V1150,15)</f>
        <v>0</v>
      </c>
      <c r="F447" s="4">
        <f>COUNTIF(Inskrivning!$L1150:$P1150,19)+COUNTIF(Inskrivning!$R1150:$V1150,19)</f>
        <v>0</v>
      </c>
      <c r="G447" s="4">
        <f>COUNTIF(Inskrivning!$L1150:$P1150,31)+COUNTIF(Inskrivning!$R1150:$V1150,31)</f>
        <v>0</v>
      </c>
      <c r="H447" s="4">
        <f>COUNTIF(Inskrivning!$L1150:$P1150,32)+COUNTIF(Inskrivning!$R1150:$V1150,32)</f>
        <v>0</v>
      </c>
      <c r="I447" s="4">
        <f>COUNTIF(Inskrivning!$L1150:$P1150,35)+COUNTIF(Inskrivning!$R1150:$V1150,35)</f>
        <v>0</v>
      </c>
      <c r="J447" s="4">
        <f>COUNTIF(Inskrivning!$L1150:$P1150,36)+COUNTIF(Inskrivning!$R1150:$V1150,36)</f>
        <v>0</v>
      </c>
      <c r="K447" s="4">
        <f>COUNTIF(Inskrivning!$L1150:$P1150,44)+COUNTIF(Inskrivning!$R1150:$V1150,44)</f>
        <v>0</v>
      </c>
      <c r="L447" s="4">
        <f>COUNTIF(Inskrivning!$L1150:$P1150,48)+COUNTIF(Inskrivning!$R1150:$V1150,48)</f>
        <v>0</v>
      </c>
      <c r="M447" s="4">
        <f>COUNTIF(Inskrivning!$L1150:$P1150,49)+COUNTIF(Inskrivning!$R1150:$V1150,49)</f>
        <v>0</v>
      </c>
      <c r="N447" s="4">
        <f>COUNTIF(Inskrivning!$L1150:$P1150,53)+COUNTIF(Inskrivning!$R1150:$V1150,53)</f>
        <v>0</v>
      </c>
      <c r="O447" s="4">
        <f>COUNTIF(Inskrivning!$L1150:$P1150,57)+COUNTIF(Inskrivning!$R1150:$V1150,57)</f>
        <v>0</v>
      </c>
      <c r="P447" s="4">
        <f>COUNTIF(Inskrivning!$L1150:$P1150,61)+COUNTIF(Inskrivning!$R1150:$V1150,61)</f>
        <v>0</v>
      </c>
      <c r="Q447" s="4">
        <f>COUNTIF(Inskrivning!$L1150:$P1150,66)+COUNTIF(Inskrivning!$R1150:$V1150,66)</f>
        <v>0</v>
      </c>
      <c r="R447" s="4">
        <f>COUNTIF(Inskrivning!$L1150:$P1150,70)+COUNTIF(Inskrivning!$R1150:$V1150,70)</f>
        <v>0</v>
      </c>
      <c r="S447" s="4">
        <f>COUNTIF(Inskrivning!$L1150:$P1150,74)+COUNTIF(Inskrivning!$R1150:$V1150,74)</f>
        <v>0</v>
      </c>
      <c r="T447" s="4">
        <f>COUNTIF(Inskrivning!$L1150:$P1150,83)+COUNTIF(Inskrivning!$R1150:$V1150,83)</f>
        <v>0</v>
      </c>
      <c r="U447" s="4">
        <f>COUNTIF(Inskrivning!$L1150:$P1150,87)+COUNTIF(Inskrivning!$R1150:$V1150,87)</f>
        <v>0</v>
      </c>
      <c r="V447" s="4">
        <f>COUNTIF(Inskrivning!$L1150:$P1150,100)+COUNTIF(Inskrivning!$R1150:$V1150,100)</f>
        <v>0</v>
      </c>
      <c r="W447" s="4">
        <f>SUM(Inskrivning!Y1150)</f>
        <v>0</v>
      </c>
    </row>
    <row r="448" spans="1:23" ht="15" x14ac:dyDescent="0.25">
      <c r="A448" s="53" t="str">
        <f>Inskrivning!J1151</f>
        <v/>
      </c>
      <c r="B448" s="35" t="str">
        <f>Inskrivning!K1151</f>
        <v/>
      </c>
      <c r="C448" s="16">
        <f t="shared" si="11"/>
        <v>0</v>
      </c>
      <c r="E448" s="4">
        <f>COUNTIF(Inskrivning!$L1151:$P1151,15)+COUNTIF(Inskrivning!$R1151:$V1151,15)</f>
        <v>0</v>
      </c>
      <c r="F448" s="4">
        <f>COUNTIF(Inskrivning!$L1151:$P1151,19)+COUNTIF(Inskrivning!$R1151:$V1151,19)</f>
        <v>0</v>
      </c>
      <c r="G448" s="4">
        <f>COUNTIF(Inskrivning!$L1151:$P1151,31)+COUNTIF(Inskrivning!$R1151:$V1151,31)</f>
        <v>0</v>
      </c>
      <c r="H448" s="4">
        <f>COUNTIF(Inskrivning!$L1151:$P1151,32)+COUNTIF(Inskrivning!$R1151:$V1151,32)</f>
        <v>0</v>
      </c>
      <c r="I448" s="4">
        <f>COUNTIF(Inskrivning!$L1151:$P1151,35)+COUNTIF(Inskrivning!$R1151:$V1151,35)</f>
        <v>0</v>
      </c>
      <c r="J448" s="4">
        <f>COUNTIF(Inskrivning!$L1151:$P1151,36)+COUNTIF(Inskrivning!$R1151:$V1151,36)</f>
        <v>0</v>
      </c>
      <c r="K448" s="4">
        <f>COUNTIF(Inskrivning!$L1151:$P1151,44)+COUNTIF(Inskrivning!$R1151:$V1151,44)</f>
        <v>0</v>
      </c>
      <c r="L448" s="4">
        <f>COUNTIF(Inskrivning!$L1151:$P1151,48)+COUNTIF(Inskrivning!$R1151:$V1151,48)</f>
        <v>0</v>
      </c>
      <c r="M448" s="4">
        <f>COUNTIF(Inskrivning!$L1151:$P1151,49)+COUNTIF(Inskrivning!$R1151:$V1151,49)</f>
        <v>0</v>
      </c>
      <c r="N448" s="4">
        <f>COUNTIF(Inskrivning!$L1151:$P1151,53)+COUNTIF(Inskrivning!$R1151:$V1151,53)</f>
        <v>0</v>
      </c>
      <c r="O448" s="4">
        <f>COUNTIF(Inskrivning!$L1151:$P1151,57)+COUNTIF(Inskrivning!$R1151:$V1151,57)</f>
        <v>0</v>
      </c>
      <c r="P448" s="4">
        <f>COUNTIF(Inskrivning!$L1151:$P1151,61)+COUNTIF(Inskrivning!$R1151:$V1151,61)</f>
        <v>0</v>
      </c>
      <c r="Q448" s="4">
        <f>COUNTIF(Inskrivning!$L1151:$P1151,66)+COUNTIF(Inskrivning!$R1151:$V1151,66)</f>
        <v>0</v>
      </c>
      <c r="R448" s="4">
        <f>COUNTIF(Inskrivning!$L1151:$P1151,70)+COUNTIF(Inskrivning!$R1151:$V1151,70)</f>
        <v>0</v>
      </c>
      <c r="S448" s="4">
        <f>COUNTIF(Inskrivning!$L1151:$P1151,74)+COUNTIF(Inskrivning!$R1151:$V1151,74)</f>
        <v>0</v>
      </c>
      <c r="T448" s="4">
        <f>COUNTIF(Inskrivning!$L1151:$P1151,83)+COUNTIF(Inskrivning!$R1151:$V1151,83)</f>
        <v>0</v>
      </c>
      <c r="U448" s="4">
        <f>COUNTIF(Inskrivning!$L1151:$P1151,87)+COUNTIF(Inskrivning!$R1151:$V1151,87)</f>
        <v>0</v>
      </c>
      <c r="V448" s="4">
        <f>COUNTIF(Inskrivning!$L1151:$P1151,100)+COUNTIF(Inskrivning!$R1151:$V1151,100)</f>
        <v>0</v>
      </c>
      <c r="W448" s="4">
        <f>SUM(Inskrivning!Y1151)</f>
        <v>0</v>
      </c>
    </row>
    <row r="449" spans="1:23" ht="15" x14ac:dyDescent="0.25">
      <c r="A449" s="53" t="str">
        <f>Inskrivning!J1152</f>
        <v/>
      </c>
      <c r="B449" s="35" t="str">
        <f>Inskrivning!K1152</f>
        <v/>
      </c>
      <c r="C449" s="16">
        <f t="shared" si="11"/>
        <v>0</v>
      </c>
      <c r="E449" s="4">
        <f>COUNTIF(Inskrivning!$L1152:$P1152,15)+COUNTIF(Inskrivning!$R1152:$V1152,15)</f>
        <v>0</v>
      </c>
      <c r="F449" s="4">
        <f>COUNTIF(Inskrivning!$L1152:$P1152,19)+COUNTIF(Inskrivning!$R1152:$V1152,19)</f>
        <v>0</v>
      </c>
      <c r="G449" s="4">
        <f>COUNTIF(Inskrivning!$L1152:$P1152,31)+COUNTIF(Inskrivning!$R1152:$V1152,31)</f>
        <v>0</v>
      </c>
      <c r="H449" s="4">
        <f>COUNTIF(Inskrivning!$L1152:$P1152,32)+COUNTIF(Inskrivning!$R1152:$V1152,32)</f>
        <v>0</v>
      </c>
      <c r="I449" s="4">
        <f>COUNTIF(Inskrivning!$L1152:$P1152,35)+COUNTIF(Inskrivning!$R1152:$V1152,35)</f>
        <v>0</v>
      </c>
      <c r="J449" s="4">
        <f>COUNTIF(Inskrivning!$L1152:$P1152,36)+COUNTIF(Inskrivning!$R1152:$V1152,36)</f>
        <v>0</v>
      </c>
      <c r="K449" s="4">
        <f>COUNTIF(Inskrivning!$L1152:$P1152,44)+COUNTIF(Inskrivning!$R1152:$V1152,44)</f>
        <v>0</v>
      </c>
      <c r="L449" s="4">
        <f>COUNTIF(Inskrivning!$L1152:$P1152,48)+COUNTIF(Inskrivning!$R1152:$V1152,48)</f>
        <v>0</v>
      </c>
      <c r="M449" s="4">
        <f>COUNTIF(Inskrivning!$L1152:$P1152,49)+COUNTIF(Inskrivning!$R1152:$V1152,49)</f>
        <v>0</v>
      </c>
      <c r="N449" s="4">
        <f>COUNTIF(Inskrivning!$L1152:$P1152,53)+COUNTIF(Inskrivning!$R1152:$V1152,53)</f>
        <v>0</v>
      </c>
      <c r="O449" s="4">
        <f>COUNTIF(Inskrivning!$L1152:$P1152,57)+COUNTIF(Inskrivning!$R1152:$V1152,57)</f>
        <v>0</v>
      </c>
      <c r="P449" s="4">
        <f>COUNTIF(Inskrivning!$L1152:$P1152,61)+COUNTIF(Inskrivning!$R1152:$V1152,61)</f>
        <v>0</v>
      </c>
      <c r="Q449" s="4">
        <f>COUNTIF(Inskrivning!$L1152:$P1152,66)+COUNTIF(Inskrivning!$R1152:$V1152,66)</f>
        <v>0</v>
      </c>
      <c r="R449" s="4">
        <f>COUNTIF(Inskrivning!$L1152:$P1152,70)+COUNTIF(Inskrivning!$R1152:$V1152,70)</f>
        <v>0</v>
      </c>
      <c r="S449" s="4">
        <f>COUNTIF(Inskrivning!$L1152:$P1152,74)+COUNTIF(Inskrivning!$R1152:$V1152,74)</f>
        <v>0</v>
      </c>
      <c r="T449" s="4">
        <f>COUNTIF(Inskrivning!$L1152:$P1152,83)+COUNTIF(Inskrivning!$R1152:$V1152,83)</f>
        <v>0</v>
      </c>
      <c r="U449" s="4">
        <f>COUNTIF(Inskrivning!$L1152:$P1152,87)+COUNTIF(Inskrivning!$R1152:$V1152,87)</f>
        <v>0</v>
      </c>
      <c r="V449" s="4">
        <f>COUNTIF(Inskrivning!$L1152:$P1152,100)+COUNTIF(Inskrivning!$R1152:$V1152,100)</f>
        <v>0</v>
      </c>
      <c r="W449" s="4">
        <f>SUM(Inskrivning!Y1152)</f>
        <v>0</v>
      </c>
    </row>
    <row r="450" spans="1:23" ht="15" x14ac:dyDescent="0.25">
      <c r="A450" s="53" t="str">
        <f>Inskrivning!J1153</f>
        <v/>
      </c>
      <c r="B450" s="35" t="str">
        <f>Inskrivning!K1153</f>
        <v/>
      </c>
      <c r="C450" s="16">
        <f t="shared" si="11"/>
        <v>0</v>
      </c>
      <c r="E450" s="4">
        <f>COUNTIF(Inskrivning!$L1153:$P1153,15)+COUNTIF(Inskrivning!$R1153:$V1153,15)</f>
        <v>0</v>
      </c>
      <c r="F450" s="4">
        <f>COUNTIF(Inskrivning!$L1153:$P1153,19)+COUNTIF(Inskrivning!$R1153:$V1153,19)</f>
        <v>0</v>
      </c>
      <c r="G450" s="4">
        <f>COUNTIF(Inskrivning!$L1153:$P1153,31)+COUNTIF(Inskrivning!$R1153:$V1153,31)</f>
        <v>0</v>
      </c>
      <c r="H450" s="4">
        <f>COUNTIF(Inskrivning!$L1153:$P1153,32)+COUNTIF(Inskrivning!$R1153:$V1153,32)</f>
        <v>0</v>
      </c>
      <c r="I450" s="4">
        <f>COUNTIF(Inskrivning!$L1153:$P1153,35)+COUNTIF(Inskrivning!$R1153:$V1153,35)</f>
        <v>0</v>
      </c>
      <c r="J450" s="4">
        <f>COUNTIF(Inskrivning!$L1153:$P1153,36)+COUNTIF(Inskrivning!$R1153:$V1153,36)</f>
        <v>0</v>
      </c>
      <c r="K450" s="4">
        <f>COUNTIF(Inskrivning!$L1153:$P1153,44)+COUNTIF(Inskrivning!$R1153:$V1153,44)</f>
        <v>0</v>
      </c>
      <c r="L450" s="4">
        <f>COUNTIF(Inskrivning!$L1153:$P1153,48)+COUNTIF(Inskrivning!$R1153:$V1153,48)</f>
        <v>0</v>
      </c>
      <c r="M450" s="4">
        <f>COUNTIF(Inskrivning!$L1153:$P1153,49)+COUNTIF(Inskrivning!$R1153:$V1153,49)</f>
        <v>0</v>
      </c>
      <c r="N450" s="4">
        <f>COUNTIF(Inskrivning!$L1153:$P1153,53)+COUNTIF(Inskrivning!$R1153:$V1153,53)</f>
        <v>0</v>
      </c>
      <c r="O450" s="4">
        <f>COUNTIF(Inskrivning!$L1153:$P1153,57)+COUNTIF(Inskrivning!$R1153:$V1153,57)</f>
        <v>0</v>
      </c>
      <c r="P450" s="4">
        <f>COUNTIF(Inskrivning!$L1153:$P1153,61)+COUNTIF(Inskrivning!$R1153:$V1153,61)</f>
        <v>0</v>
      </c>
      <c r="Q450" s="4">
        <f>COUNTIF(Inskrivning!$L1153:$P1153,66)+COUNTIF(Inskrivning!$R1153:$V1153,66)</f>
        <v>0</v>
      </c>
      <c r="R450" s="4">
        <f>COUNTIF(Inskrivning!$L1153:$P1153,70)+COUNTIF(Inskrivning!$R1153:$V1153,70)</f>
        <v>0</v>
      </c>
      <c r="S450" s="4">
        <f>COUNTIF(Inskrivning!$L1153:$P1153,74)+COUNTIF(Inskrivning!$R1153:$V1153,74)</f>
        <v>0</v>
      </c>
      <c r="T450" s="4">
        <f>COUNTIF(Inskrivning!$L1153:$P1153,83)+COUNTIF(Inskrivning!$R1153:$V1153,83)</f>
        <v>0</v>
      </c>
      <c r="U450" s="4">
        <f>COUNTIF(Inskrivning!$L1153:$P1153,87)+COUNTIF(Inskrivning!$R1153:$V1153,87)</f>
        <v>0</v>
      </c>
      <c r="V450" s="4">
        <f>COUNTIF(Inskrivning!$L1153:$P1153,100)+COUNTIF(Inskrivning!$R1153:$V1153,100)</f>
        <v>0</v>
      </c>
      <c r="W450" s="4">
        <f>SUM(Inskrivning!Y1153)</f>
        <v>0</v>
      </c>
    </row>
    <row r="451" spans="1:23" ht="15" x14ac:dyDescent="0.25">
      <c r="A451" s="53" t="str">
        <f>Inskrivning!J1154</f>
        <v/>
      </c>
      <c r="B451" s="35" t="str">
        <f>Inskrivning!K1154</f>
        <v/>
      </c>
      <c r="C451" s="16">
        <f t="shared" si="11"/>
        <v>0</v>
      </c>
      <c r="E451" s="4">
        <f>COUNTIF(Inskrivning!$L1154:$P1154,15)+COUNTIF(Inskrivning!$R1154:$V1154,15)</f>
        <v>0</v>
      </c>
      <c r="F451" s="4">
        <f>COUNTIF(Inskrivning!$L1154:$P1154,19)+COUNTIF(Inskrivning!$R1154:$V1154,19)</f>
        <v>0</v>
      </c>
      <c r="G451" s="4">
        <f>COUNTIF(Inskrivning!$L1154:$P1154,31)+COUNTIF(Inskrivning!$R1154:$V1154,31)</f>
        <v>0</v>
      </c>
      <c r="H451" s="4">
        <f>COUNTIF(Inskrivning!$L1154:$P1154,32)+COUNTIF(Inskrivning!$R1154:$V1154,32)</f>
        <v>0</v>
      </c>
      <c r="I451" s="4">
        <f>COUNTIF(Inskrivning!$L1154:$P1154,35)+COUNTIF(Inskrivning!$R1154:$V1154,35)</f>
        <v>0</v>
      </c>
      <c r="J451" s="4">
        <f>COUNTIF(Inskrivning!$L1154:$P1154,36)+COUNTIF(Inskrivning!$R1154:$V1154,36)</f>
        <v>0</v>
      </c>
      <c r="K451" s="4">
        <f>COUNTIF(Inskrivning!$L1154:$P1154,44)+COUNTIF(Inskrivning!$R1154:$V1154,44)</f>
        <v>0</v>
      </c>
      <c r="L451" s="4">
        <f>COUNTIF(Inskrivning!$L1154:$P1154,48)+COUNTIF(Inskrivning!$R1154:$V1154,48)</f>
        <v>0</v>
      </c>
      <c r="M451" s="4">
        <f>COUNTIF(Inskrivning!$L1154:$P1154,49)+COUNTIF(Inskrivning!$R1154:$V1154,49)</f>
        <v>0</v>
      </c>
      <c r="N451" s="4">
        <f>COUNTIF(Inskrivning!$L1154:$P1154,53)+COUNTIF(Inskrivning!$R1154:$V1154,53)</f>
        <v>0</v>
      </c>
      <c r="O451" s="4">
        <f>COUNTIF(Inskrivning!$L1154:$P1154,57)+COUNTIF(Inskrivning!$R1154:$V1154,57)</f>
        <v>0</v>
      </c>
      <c r="P451" s="4">
        <f>COUNTIF(Inskrivning!$L1154:$P1154,61)+COUNTIF(Inskrivning!$R1154:$V1154,61)</f>
        <v>0</v>
      </c>
      <c r="Q451" s="4">
        <f>COUNTIF(Inskrivning!$L1154:$P1154,66)+COUNTIF(Inskrivning!$R1154:$V1154,66)</f>
        <v>0</v>
      </c>
      <c r="R451" s="4">
        <f>COUNTIF(Inskrivning!$L1154:$P1154,70)+COUNTIF(Inskrivning!$R1154:$V1154,70)</f>
        <v>0</v>
      </c>
      <c r="S451" s="4">
        <f>COUNTIF(Inskrivning!$L1154:$P1154,74)+COUNTIF(Inskrivning!$R1154:$V1154,74)</f>
        <v>0</v>
      </c>
      <c r="T451" s="4">
        <f>COUNTIF(Inskrivning!$L1154:$P1154,83)+COUNTIF(Inskrivning!$R1154:$V1154,83)</f>
        <v>0</v>
      </c>
      <c r="U451" s="4">
        <f>COUNTIF(Inskrivning!$L1154:$P1154,87)+COUNTIF(Inskrivning!$R1154:$V1154,87)</f>
        <v>0</v>
      </c>
      <c r="V451" s="4">
        <f>COUNTIF(Inskrivning!$L1154:$P1154,100)+COUNTIF(Inskrivning!$R1154:$V1154,100)</f>
        <v>0</v>
      </c>
      <c r="W451" s="4">
        <f>SUM(Inskrivning!Y1154)</f>
        <v>0</v>
      </c>
    </row>
    <row r="452" spans="1:23" ht="15" x14ac:dyDescent="0.25">
      <c r="A452" s="53" t="str">
        <f>Inskrivning!J1155</f>
        <v/>
      </c>
      <c r="B452" s="35" t="str">
        <f>Inskrivning!K1155</f>
        <v/>
      </c>
      <c r="C452" s="16">
        <f t="shared" si="11"/>
        <v>0</v>
      </c>
      <c r="E452" s="4">
        <f>COUNTIF(Inskrivning!$L1155:$P1155,15)+COUNTIF(Inskrivning!$R1155:$V1155,15)</f>
        <v>0</v>
      </c>
      <c r="F452" s="4">
        <f>COUNTIF(Inskrivning!$L1155:$P1155,19)+COUNTIF(Inskrivning!$R1155:$V1155,19)</f>
        <v>0</v>
      </c>
      <c r="G452" s="4">
        <f>COUNTIF(Inskrivning!$L1155:$P1155,31)+COUNTIF(Inskrivning!$R1155:$V1155,31)</f>
        <v>0</v>
      </c>
      <c r="H452" s="4">
        <f>COUNTIF(Inskrivning!$L1155:$P1155,32)+COUNTIF(Inskrivning!$R1155:$V1155,32)</f>
        <v>0</v>
      </c>
      <c r="I452" s="4">
        <f>COUNTIF(Inskrivning!$L1155:$P1155,35)+COUNTIF(Inskrivning!$R1155:$V1155,35)</f>
        <v>0</v>
      </c>
      <c r="J452" s="4">
        <f>COUNTIF(Inskrivning!$L1155:$P1155,36)+COUNTIF(Inskrivning!$R1155:$V1155,36)</f>
        <v>0</v>
      </c>
      <c r="K452" s="4">
        <f>COUNTIF(Inskrivning!$L1155:$P1155,44)+COUNTIF(Inskrivning!$R1155:$V1155,44)</f>
        <v>0</v>
      </c>
      <c r="L452" s="4">
        <f>COUNTIF(Inskrivning!$L1155:$P1155,48)+COUNTIF(Inskrivning!$R1155:$V1155,48)</f>
        <v>0</v>
      </c>
      <c r="M452" s="4">
        <f>COUNTIF(Inskrivning!$L1155:$P1155,49)+COUNTIF(Inskrivning!$R1155:$V1155,49)</f>
        <v>0</v>
      </c>
      <c r="N452" s="4">
        <f>COUNTIF(Inskrivning!$L1155:$P1155,53)+COUNTIF(Inskrivning!$R1155:$V1155,53)</f>
        <v>0</v>
      </c>
      <c r="O452" s="4">
        <f>COUNTIF(Inskrivning!$L1155:$P1155,57)+COUNTIF(Inskrivning!$R1155:$V1155,57)</f>
        <v>0</v>
      </c>
      <c r="P452" s="4">
        <f>COUNTIF(Inskrivning!$L1155:$P1155,61)+COUNTIF(Inskrivning!$R1155:$V1155,61)</f>
        <v>0</v>
      </c>
      <c r="Q452" s="4">
        <f>COUNTIF(Inskrivning!$L1155:$P1155,66)+COUNTIF(Inskrivning!$R1155:$V1155,66)</f>
        <v>0</v>
      </c>
      <c r="R452" s="4">
        <f>COUNTIF(Inskrivning!$L1155:$P1155,70)+COUNTIF(Inskrivning!$R1155:$V1155,70)</f>
        <v>0</v>
      </c>
      <c r="S452" s="4">
        <f>COUNTIF(Inskrivning!$L1155:$P1155,74)+COUNTIF(Inskrivning!$R1155:$V1155,74)</f>
        <v>0</v>
      </c>
      <c r="T452" s="4">
        <f>COUNTIF(Inskrivning!$L1155:$P1155,83)+COUNTIF(Inskrivning!$R1155:$V1155,83)</f>
        <v>0</v>
      </c>
      <c r="U452" s="4">
        <f>COUNTIF(Inskrivning!$L1155:$P1155,87)+COUNTIF(Inskrivning!$R1155:$V1155,87)</f>
        <v>0</v>
      </c>
      <c r="V452" s="4">
        <f>COUNTIF(Inskrivning!$L1155:$P1155,100)+COUNTIF(Inskrivning!$R1155:$V1155,100)</f>
        <v>0</v>
      </c>
      <c r="W452" s="4">
        <f>SUM(Inskrivning!Y1155)</f>
        <v>0</v>
      </c>
    </row>
    <row r="453" spans="1:23" ht="15" x14ac:dyDescent="0.25">
      <c r="A453" s="53" t="str">
        <f>Inskrivning!J1156</f>
        <v/>
      </c>
      <c r="B453" s="35" t="str">
        <f>Inskrivning!K1156</f>
        <v/>
      </c>
      <c r="C453" s="16">
        <f t="shared" si="11"/>
        <v>0</v>
      </c>
      <c r="E453" s="4">
        <f>COUNTIF(Inskrivning!$L1156:$P1156,15)+COUNTIF(Inskrivning!$R1156:$V1156,15)</f>
        <v>0</v>
      </c>
      <c r="F453" s="4">
        <f>COUNTIF(Inskrivning!$L1156:$P1156,19)+COUNTIF(Inskrivning!$R1156:$V1156,19)</f>
        <v>0</v>
      </c>
      <c r="G453" s="4">
        <f>COUNTIF(Inskrivning!$L1156:$P1156,31)+COUNTIF(Inskrivning!$R1156:$V1156,31)</f>
        <v>0</v>
      </c>
      <c r="H453" s="4">
        <f>COUNTIF(Inskrivning!$L1156:$P1156,32)+COUNTIF(Inskrivning!$R1156:$V1156,32)</f>
        <v>0</v>
      </c>
      <c r="I453" s="4">
        <f>COUNTIF(Inskrivning!$L1156:$P1156,35)+COUNTIF(Inskrivning!$R1156:$V1156,35)</f>
        <v>0</v>
      </c>
      <c r="J453" s="4">
        <f>COUNTIF(Inskrivning!$L1156:$P1156,36)+COUNTIF(Inskrivning!$R1156:$V1156,36)</f>
        <v>0</v>
      </c>
      <c r="K453" s="4">
        <f>COUNTIF(Inskrivning!$L1156:$P1156,44)+COUNTIF(Inskrivning!$R1156:$V1156,44)</f>
        <v>0</v>
      </c>
      <c r="L453" s="4">
        <f>COUNTIF(Inskrivning!$L1156:$P1156,48)+COUNTIF(Inskrivning!$R1156:$V1156,48)</f>
        <v>0</v>
      </c>
      <c r="M453" s="4">
        <f>COUNTIF(Inskrivning!$L1156:$P1156,49)+COUNTIF(Inskrivning!$R1156:$V1156,49)</f>
        <v>0</v>
      </c>
      <c r="N453" s="4">
        <f>COUNTIF(Inskrivning!$L1156:$P1156,53)+COUNTIF(Inskrivning!$R1156:$V1156,53)</f>
        <v>0</v>
      </c>
      <c r="O453" s="4">
        <f>COUNTIF(Inskrivning!$L1156:$P1156,57)+COUNTIF(Inskrivning!$R1156:$V1156,57)</f>
        <v>0</v>
      </c>
      <c r="P453" s="4">
        <f>COUNTIF(Inskrivning!$L1156:$P1156,61)+COUNTIF(Inskrivning!$R1156:$V1156,61)</f>
        <v>0</v>
      </c>
      <c r="Q453" s="4">
        <f>COUNTIF(Inskrivning!$L1156:$P1156,66)+COUNTIF(Inskrivning!$R1156:$V1156,66)</f>
        <v>0</v>
      </c>
      <c r="R453" s="4">
        <f>COUNTIF(Inskrivning!$L1156:$P1156,70)+COUNTIF(Inskrivning!$R1156:$V1156,70)</f>
        <v>0</v>
      </c>
      <c r="S453" s="4">
        <f>COUNTIF(Inskrivning!$L1156:$P1156,74)+COUNTIF(Inskrivning!$R1156:$V1156,74)</f>
        <v>0</v>
      </c>
      <c r="T453" s="4">
        <f>COUNTIF(Inskrivning!$L1156:$P1156,83)+COUNTIF(Inskrivning!$R1156:$V1156,83)</f>
        <v>0</v>
      </c>
      <c r="U453" s="4">
        <f>COUNTIF(Inskrivning!$L1156:$P1156,87)+COUNTIF(Inskrivning!$R1156:$V1156,87)</f>
        <v>0</v>
      </c>
      <c r="V453" s="4">
        <f>COUNTIF(Inskrivning!$L1156:$P1156,100)+COUNTIF(Inskrivning!$R1156:$V1156,100)</f>
        <v>0</v>
      </c>
      <c r="W453" s="4">
        <f>SUM(Inskrivning!Y1156)</f>
        <v>0</v>
      </c>
    </row>
    <row r="454" spans="1:23" ht="15" x14ac:dyDescent="0.25">
      <c r="A454" s="53" t="str">
        <f>Inskrivning!J1157</f>
        <v/>
      </c>
      <c r="B454" s="35" t="str">
        <f>Inskrivning!K1157</f>
        <v/>
      </c>
      <c r="C454" s="16">
        <f t="shared" si="11"/>
        <v>0</v>
      </c>
      <c r="E454" s="4">
        <f>COUNTIF(Inskrivning!$L1157:$P1157,15)+COUNTIF(Inskrivning!$R1157:$V1157,15)</f>
        <v>0</v>
      </c>
      <c r="F454" s="4">
        <f>COUNTIF(Inskrivning!$L1157:$P1157,19)+COUNTIF(Inskrivning!$R1157:$V1157,19)</f>
        <v>0</v>
      </c>
      <c r="G454" s="4">
        <f>COUNTIF(Inskrivning!$L1157:$P1157,31)+COUNTIF(Inskrivning!$R1157:$V1157,31)</f>
        <v>0</v>
      </c>
      <c r="H454" s="4">
        <f>COUNTIF(Inskrivning!$L1157:$P1157,32)+COUNTIF(Inskrivning!$R1157:$V1157,32)</f>
        <v>0</v>
      </c>
      <c r="I454" s="4">
        <f>COUNTIF(Inskrivning!$L1157:$P1157,35)+COUNTIF(Inskrivning!$R1157:$V1157,35)</f>
        <v>0</v>
      </c>
      <c r="J454" s="4">
        <f>COUNTIF(Inskrivning!$L1157:$P1157,36)+COUNTIF(Inskrivning!$R1157:$V1157,36)</f>
        <v>0</v>
      </c>
      <c r="K454" s="4">
        <f>COUNTIF(Inskrivning!$L1157:$P1157,44)+COUNTIF(Inskrivning!$R1157:$V1157,44)</f>
        <v>0</v>
      </c>
      <c r="L454" s="4">
        <f>COUNTIF(Inskrivning!$L1157:$P1157,48)+COUNTIF(Inskrivning!$R1157:$V1157,48)</f>
        <v>0</v>
      </c>
      <c r="M454" s="4">
        <f>COUNTIF(Inskrivning!$L1157:$P1157,49)+COUNTIF(Inskrivning!$R1157:$V1157,49)</f>
        <v>0</v>
      </c>
      <c r="N454" s="4">
        <f>COUNTIF(Inskrivning!$L1157:$P1157,53)+COUNTIF(Inskrivning!$R1157:$V1157,53)</f>
        <v>0</v>
      </c>
      <c r="O454" s="4">
        <f>COUNTIF(Inskrivning!$L1157:$P1157,57)+COUNTIF(Inskrivning!$R1157:$V1157,57)</f>
        <v>0</v>
      </c>
      <c r="P454" s="4">
        <f>COUNTIF(Inskrivning!$L1157:$P1157,61)+COUNTIF(Inskrivning!$R1157:$V1157,61)</f>
        <v>0</v>
      </c>
      <c r="Q454" s="4">
        <f>COUNTIF(Inskrivning!$L1157:$P1157,66)+COUNTIF(Inskrivning!$R1157:$V1157,66)</f>
        <v>0</v>
      </c>
      <c r="R454" s="4">
        <f>COUNTIF(Inskrivning!$L1157:$P1157,70)+COUNTIF(Inskrivning!$R1157:$V1157,70)</f>
        <v>0</v>
      </c>
      <c r="S454" s="4">
        <f>COUNTIF(Inskrivning!$L1157:$P1157,74)+COUNTIF(Inskrivning!$R1157:$V1157,74)</f>
        <v>0</v>
      </c>
      <c r="T454" s="4">
        <f>COUNTIF(Inskrivning!$L1157:$P1157,83)+COUNTIF(Inskrivning!$R1157:$V1157,83)</f>
        <v>0</v>
      </c>
      <c r="U454" s="4">
        <f>COUNTIF(Inskrivning!$L1157:$P1157,87)+COUNTIF(Inskrivning!$R1157:$V1157,87)</f>
        <v>0</v>
      </c>
      <c r="V454" s="4">
        <f>COUNTIF(Inskrivning!$L1157:$P1157,100)+COUNTIF(Inskrivning!$R1157:$V1157,100)</f>
        <v>0</v>
      </c>
      <c r="W454" s="4">
        <f>SUM(Inskrivning!Y1157)</f>
        <v>0</v>
      </c>
    </row>
    <row r="455" spans="1:23" ht="15" x14ac:dyDescent="0.25">
      <c r="A455" s="53" t="str">
        <f>Inskrivning!J1158</f>
        <v/>
      </c>
      <c r="B455" s="35" t="str">
        <f>Inskrivning!K1158</f>
        <v/>
      </c>
      <c r="C455" s="16">
        <f t="shared" si="11"/>
        <v>0</v>
      </c>
      <c r="E455" s="4">
        <f>COUNTIF(Inskrivning!$L1158:$P1158,15)+COUNTIF(Inskrivning!$R1158:$V1158,15)</f>
        <v>0</v>
      </c>
      <c r="F455" s="4">
        <f>COUNTIF(Inskrivning!$L1158:$P1158,19)+COUNTIF(Inskrivning!$R1158:$V1158,19)</f>
        <v>0</v>
      </c>
      <c r="G455" s="4">
        <f>COUNTIF(Inskrivning!$L1158:$P1158,31)+COUNTIF(Inskrivning!$R1158:$V1158,31)</f>
        <v>0</v>
      </c>
      <c r="H455" s="4">
        <f>COUNTIF(Inskrivning!$L1158:$P1158,32)+COUNTIF(Inskrivning!$R1158:$V1158,32)</f>
        <v>0</v>
      </c>
      <c r="I455" s="4">
        <f>COUNTIF(Inskrivning!$L1158:$P1158,35)+COUNTIF(Inskrivning!$R1158:$V1158,35)</f>
        <v>0</v>
      </c>
      <c r="J455" s="4">
        <f>COUNTIF(Inskrivning!$L1158:$P1158,36)+COUNTIF(Inskrivning!$R1158:$V1158,36)</f>
        <v>0</v>
      </c>
      <c r="K455" s="4">
        <f>COUNTIF(Inskrivning!$L1158:$P1158,44)+COUNTIF(Inskrivning!$R1158:$V1158,44)</f>
        <v>0</v>
      </c>
      <c r="L455" s="4">
        <f>COUNTIF(Inskrivning!$L1158:$P1158,48)+COUNTIF(Inskrivning!$R1158:$V1158,48)</f>
        <v>0</v>
      </c>
      <c r="M455" s="4">
        <f>COUNTIF(Inskrivning!$L1158:$P1158,49)+COUNTIF(Inskrivning!$R1158:$V1158,49)</f>
        <v>0</v>
      </c>
      <c r="N455" s="4">
        <f>COUNTIF(Inskrivning!$L1158:$P1158,53)+COUNTIF(Inskrivning!$R1158:$V1158,53)</f>
        <v>0</v>
      </c>
      <c r="O455" s="4">
        <f>COUNTIF(Inskrivning!$L1158:$P1158,57)+COUNTIF(Inskrivning!$R1158:$V1158,57)</f>
        <v>0</v>
      </c>
      <c r="P455" s="4">
        <f>COUNTIF(Inskrivning!$L1158:$P1158,61)+COUNTIF(Inskrivning!$R1158:$V1158,61)</f>
        <v>0</v>
      </c>
      <c r="Q455" s="4">
        <f>COUNTIF(Inskrivning!$L1158:$P1158,66)+COUNTIF(Inskrivning!$R1158:$V1158,66)</f>
        <v>0</v>
      </c>
      <c r="R455" s="4">
        <f>COUNTIF(Inskrivning!$L1158:$P1158,70)+COUNTIF(Inskrivning!$R1158:$V1158,70)</f>
        <v>0</v>
      </c>
      <c r="S455" s="4">
        <f>COUNTIF(Inskrivning!$L1158:$P1158,74)+COUNTIF(Inskrivning!$R1158:$V1158,74)</f>
        <v>0</v>
      </c>
      <c r="T455" s="4">
        <f>COUNTIF(Inskrivning!$L1158:$P1158,83)+COUNTIF(Inskrivning!$R1158:$V1158,83)</f>
        <v>0</v>
      </c>
      <c r="U455" s="4">
        <f>COUNTIF(Inskrivning!$L1158:$P1158,87)+COUNTIF(Inskrivning!$R1158:$V1158,87)</f>
        <v>0</v>
      </c>
      <c r="V455" s="4">
        <f>COUNTIF(Inskrivning!$L1158:$P1158,100)+COUNTIF(Inskrivning!$R1158:$V1158,100)</f>
        <v>0</v>
      </c>
      <c r="W455" s="4">
        <f>SUM(Inskrivning!Y1158)</f>
        <v>0</v>
      </c>
    </row>
    <row r="456" spans="1:23" ht="15" x14ac:dyDescent="0.25">
      <c r="A456" s="53" t="str">
        <f>Inskrivning!J1159</f>
        <v/>
      </c>
      <c r="B456" s="35" t="str">
        <f>Inskrivning!K1159</f>
        <v/>
      </c>
      <c r="C456" s="16">
        <f t="shared" si="11"/>
        <v>0</v>
      </c>
      <c r="E456" s="4">
        <f>COUNTIF(Inskrivning!$L1159:$P1159,15)+COUNTIF(Inskrivning!$R1159:$V1159,15)</f>
        <v>0</v>
      </c>
      <c r="F456" s="4">
        <f>COUNTIF(Inskrivning!$L1159:$P1159,19)+COUNTIF(Inskrivning!$R1159:$V1159,19)</f>
        <v>0</v>
      </c>
      <c r="G456" s="4">
        <f>COUNTIF(Inskrivning!$L1159:$P1159,31)+COUNTIF(Inskrivning!$R1159:$V1159,31)</f>
        <v>0</v>
      </c>
      <c r="H456" s="4">
        <f>COUNTIF(Inskrivning!$L1159:$P1159,32)+COUNTIF(Inskrivning!$R1159:$V1159,32)</f>
        <v>0</v>
      </c>
      <c r="I456" s="4">
        <f>COUNTIF(Inskrivning!$L1159:$P1159,35)+COUNTIF(Inskrivning!$R1159:$V1159,35)</f>
        <v>0</v>
      </c>
      <c r="J456" s="4">
        <f>COUNTIF(Inskrivning!$L1159:$P1159,36)+COUNTIF(Inskrivning!$R1159:$V1159,36)</f>
        <v>0</v>
      </c>
      <c r="K456" s="4">
        <f>COUNTIF(Inskrivning!$L1159:$P1159,44)+COUNTIF(Inskrivning!$R1159:$V1159,44)</f>
        <v>0</v>
      </c>
      <c r="L456" s="4">
        <f>COUNTIF(Inskrivning!$L1159:$P1159,48)+COUNTIF(Inskrivning!$R1159:$V1159,48)</f>
        <v>0</v>
      </c>
      <c r="M456" s="4">
        <f>COUNTIF(Inskrivning!$L1159:$P1159,49)+COUNTIF(Inskrivning!$R1159:$V1159,49)</f>
        <v>0</v>
      </c>
      <c r="N456" s="4">
        <f>COUNTIF(Inskrivning!$L1159:$P1159,53)+COUNTIF(Inskrivning!$R1159:$V1159,53)</f>
        <v>0</v>
      </c>
      <c r="O456" s="4">
        <f>COUNTIF(Inskrivning!$L1159:$P1159,57)+COUNTIF(Inskrivning!$R1159:$V1159,57)</f>
        <v>0</v>
      </c>
      <c r="P456" s="4">
        <f>COUNTIF(Inskrivning!$L1159:$P1159,61)+COUNTIF(Inskrivning!$R1159:$V1159,61)</f>
        <v>0</v>
      </c>
      <c r="Q456" s="4">
        <f>COUNTIF(Inskrivning!$L1159:$P1159,66)+COUNTIF(Inskrivning!$R1159:$V1159,66)</f>
        <v>0</v>
      </c>
      <c r="R456" s="4">
        <f>COUNTIF(Inskrivning!$L1159:$P1159,70)+COUNTIF(Inskrivning!$R1159:$V1159,70)</f>
        <v>0</v>
      </c>
      <c r="S456" s="4">
        <f>COUNTIF(Inskrivning!$L1159:$P1159,74)+COUNTIF(Inskrivning!$R1159:$V1159,74)</f>
        <v>0</v>
      </c>
      <c r="T456" s="4">
        <f>COUNTIF(Inskrivning!$L1159:$P1159,83)+COUNTIF(Inskrivning!$R1159:$V1159,83)</f>
        <v>0</v>
      </c>
      <c r="U456" s="4">
        <f>COUNTIF(Inskrivning!$L1159:$P1159,87)+COUNTIF(Inskrivning!$R1159:$V1159,87)</f>
        <v>0</v>
      </c>
      <c r="V456" s="4">
        <f>COUNTIF(Inskrivning!$L1159:$P1159,100)+COUNTIF(Inskrivning!$R1159:$V1159,100)</f>
        <v>0</v>
      </c>
      <c r="W456" s="4">
        <f>SUM(Inskrivning!Y1159)</f>
        <v>0</v>
      </c>
    </row>
    <row r="457" spans="1:23" ht="15" x14ac:dyDescent="0.25">
      <c r="A457" s="53" t="str">
        <f>Inskrivning!J1160</f>
        <v/>
      </c>
      <c r="B457" s="35" t="str">
        <f>Inskrivning!K1160</f>
        <v/>
      </c>
      <c r="C457" s="16">
        <f t="shared" si="11"/>
        <v>0</v>
      </c>
      <c r="E457" s="4">
        <f>COUNTIF(Inskrivning!$L1160:$P1160,15)+COUNTIF(Inskrivning!$R1160:$V1160,15)</f>
        <v>0</v>
      </c>
      <c r="F457" s="4">
        <f>COUNTIF(Inskrivning!$L1160:$P1160,19)+COUNTIF(Inskrivning!$R1160:$V1160,19)</f>
        <v>0</v>
      </c>
      <c r="G457" s="4">
        <f>COUNTIF(Inskrivning!$L1160:$P1160,31)+COUNTIF(Inskrivning!$R1160:$V1160,31)</f>
        <v>0</v>
      </c>
      <c r="H457" s="4">
        <f>COUNTIF(Inskrivning!$L1160:$P1160,32)+COUNTIF(Inskrivning!$R1160:$V1160,32)</f>
        <v>0</v>
      </c>
      <c r="I457" s="4">
        <f>COUNTIF(Inskrivning!$L1160:$P1160,35)+COUNTIF(Inskrivning!$R1160:$V1160,35)</f>
        <v>0</v>
      </c>
      <c r="J457" s="4">
        <f>COUNTIF(Inskrivning!$L1160:$P1160,36)+COUNTIF(Inskrivning!$R1160:$V1160,36)</f>
        <v>0</v>
      </c>
      <c r="K457" s="4">
        <f>COUNTIF(Inskrivning!$L1160:$P1160,44)+COUNTIF(Inskrivning!$R1160:$V1160,44)</f>
        <v>0</v>
      </c>
      <c r="L457" s="4">
        <f>COUNTIF(Inskrivning!$L1160:$P1160,48)+COUNTIF(Inskrivning!$R1160:$V1160,48)</f>
        <v>0</v>
      </c>
      <c r="M457" s="4">
        <f>COUNTIF(Inskrivning!$L1160:$P1160,49)+COUNTIF(Inskrivning!$R1160:$V1160,49)</f>
        <v>0</v>
      </c>
      <c r="N457" s="4">
        <f>COUNTIF(Inskrivning!$L1160:$P1160,53)+COUNTIF(Inskrivning!$R1160:$V1160,53)</f>
        <v>0</v>
      </c>
      <c r="O457" s="4">
        <f>COUNTIF(Inskrivning!$L1160:$P1160,57)+COUNTIF(Inskrivning!$R1160:$V1160,57)</f>
        <v>0</v>
      </c>
      <c r="P457" s="4">
        <f>COUNTIF(Inskrivning!$L1160:$P1160,61)+COUNTIF(Inskrivning!$R1160:$V1160,61)</f>
        <v>0</v>
      </c>
      <c r="Q457" s="4">
        <f>COUNTIF(Inskrivning!$L1160:$P1160,66)+COUNTIF(Inskrivning!$R1160:$V1160,66)</f>
        <v>0</v>
      </c>
      <c r="R457" s="4">
        <f>COUNTIF(Inskrivning!$L1160:$P1160,70)+COUNTIF(Inskrivning!$R1160:$V1160,70)</f>
        <v>0</v>
      </c>
      <c r="S457" s="4">
        <f>COUNTIF(Inskrivning!$L1160:$P1160,74)+COUNTIF(Inskrivning!$R1160:$V1160,74)</f>
        <v>0</v>
      </c>
      <c r="T457" s="4">
        <f>COUNTIF(Inskrivning!$L1160:$P1160,83)+COUNTIF(Inskrivning!$R1160:$V1160,83)</f>
        <v>0</v>
      </c>
      <c r="U457" s="4">
        <f>COUNTIF(Inskrivning!$L1160:$P1160,87)+COUNTIF(Inskrivning!$R1160:$V1160,87)</f>
        <v>0</v>
      </c>
      <c r="V457" s="4">
        <f>COUNTIF(Inskrivning!$L1160:$P1160,100)+COUNTIF(Inskrivning!$R1160:$V1160,100)</f>
        <v>0</v>
      </c>
      <c r="W457" s="4">
        <f>SUM(Inskrivning!Y1160)</f>
        <v>0</v>
      </c>
    </row>
    <row r="458" spans="1:23" ht="15" x14ac:dyDescent="0.25">
      <c r="A458" s="53" t="str">
        <f>Inskrivning!J1161</f>
        <v/>
      </c>
      <c r="B458" s="35" t="str">
        <f>Inskrivning!K1161</f>
        <v/>
      </c>
      <c r="C458" s="16">
        <f t="shared" si="11"/>
        <v>0</v>
      </c>
      <c r="E458" s="4">
        <f>COUNTIF(Inskrivning!$L1161:$P1161,15)+COUNTIF(Inskrivning!$R1161:$V1161,15)</f>
        <v>0</v>
      </c>
      <c r="F458" s="4">
        <f>COUNTIF(Inskrivning!$L1161:$P1161,19)+COUNTIF(Inskrivning!$R1161:$V1161,19)</f>
        <v>0</v>
      </c>
      <c r="G458" s="4">
        <f>COUNTIF(Inskrivning!$L1161:$P1161,31)+COUNTIF(Inskrivning!$R1161:$V1161,31)</f>
        <v>0</v>
      </c>
      <c r="H458" s="4">
        <f>COUNTIF(Inskrivning!$L1161:$P1161,32)+COUNTIF(Inskrivning!$R1161:$V1161,32)</f>
        <v>0</v>
      </c>
      <c r="I458" s="4">
        <f>COUNTIF(Inskrivning!$L1161:$P1161,35)+COUNTIF(Inskrivning!$R1161:$V1161,35)</f>
        <v>0</v>
      </c>
      <c r="J458" s="4">
        <f>COUNTIF(Inskrivning!$L1161:$P1161,36)+COUNTIF(Inskrivning!$R1161:$V1161,36)</f>
        <v>0</v>
      </c>
      <c r="K458" s="4">
        <f>COUNTIF(Inskrivning!$L1161:$P1161,44)+COUNTIF(Inskrivning!$R1161:$V1161,44)</f>
        <v>0</v>
      </c>
      <c r="L458" s="4">
        <f>COUNTIF(Inskrivning!$L1161:$P1161,48)+COUNTIF(Inskrivning!$R1161:$V1161,48)</f>
        <v>0</v>
      </c>
      <c r="M458" s="4">
        <f>COUNTIF(Inskrivning!$L1161:$P1161,49)+COUNTIF(Inskrivning!$R1161:$V1161,49)</f>
        <v>0</v>
      </c>
      <c r="N458" s="4">
        <f>COUNTIF(Inskrivning!$L1161:$P1161,53)+COUNTIF(Inskrivning!$R1161:$V1161,53)</f>
        <v>0</v>
      </c>
      <c r="O458" s="4">
        <f>COUNTIF(Inskrivning!$L1161:$P1161,57)+COUNTIF(Inskrivning!$R1161:$V1161,57)</f>
        <v>0</v>
      </c>
      <c r="P458" s="4">
        <f>COUNTIF(Inskrivning!$L1161:$P1161,61)+COUNTIF(Inskrivning!$R1161:$V1161,61)</f>
        <v>0</v>
      </c>
      <c r="Q458" s="4">
        <f>COUNTIF(Inskrivning!$L1161:$P1161,66)+COUNTIF(Inskrivning!$R1161:$V1161,66)</f>
        <v>0</v>
      </c>
      <c r="R458" s="4">
        <f>COUNTIF(Inskrivning!$L1161:$P1161,70)+COUNTIF(Inskrivning!$R1161:$V1161,70)</f>
        <v>0</v>
      </c>
      <c r="S458" s="4">
        <f>COUNTIF(Inskrivning!$L1161:$P1161,74)+COUNTIF(Inskrivning!$R1161:$V1161,74)</f>
        <v>0</v>
      </c>
      <c r="T458" s="4">
        <f>COUNTIF(Inskrivning!$L1161:$P1161,83)+COUNTIF(Inskrivning!$R1161:$V1161,83)</f>
        <v>0</v>
      </c>
      <c r="U458" s="4">
        <f>COUNTIF(Inskrivning!$L1161:$P1161,87)+COUNTIF(Inskrivning!$R1161:$V1161,87)</f>
        <v>0</v>
      </c>
      <c r="V458" s="4">
        <f>COUNTIF(Inskrivning!$L1161:$P1161,100)+COUNTIF(Inskrivning!$R1161:$V1161,100)</f>
        <v>0</v>
      </c>
      <c r="W458" s="4">
        <f>SUM(Inskrivning!Y1161)</f>
        <v>0</v>
      </c>
    </row>
    <row r="459" spans="1:23" ht="15" x14ac:dyDescent="0.25">
      <c r="A459" s="53" t="str">
        <f>Inskrivning!J1162</f>
        <v/>
      </c>
      <c r="B459" s="35" t="str">
        <f>Inskrivning!K1162</f>
        <v/>
      </c>
      <c r="C459" s="16">
        <f t="shared" si="11"/>
        <v>0</v>
      </c>
      <c r="E459" s="4">
        <f>COUNTIF(Inskrivning!$L1162:$P1162,15)+COUNTIF(Inskrivning!$R1162:$V1162,15)</f>
        <v>0</v>
      </c>
      <c r="F459" s="4">
        <f>COUNTIF(Inskrivning!$L1162:$P1162,19)+COUNTIF(Inskrivning!$R1162:$V1162,19)</f>
        <v>0</v>
      </c>
      <c r="G459" s="4">
        <f>COUNTIF(Inskrivning!$L1162:$P1162,31)+COUNTIF(Inskrivning!$R1162:$V1162,31)</f>
        <v>0</v>
      </c>
      <c r="H459" s="4">
        <f>COUNTIF(Inskrivning!$L1162:$P1162,32)+COUNTIF(Inskrivning!$R1162:$V1162,32)</f>
        <v>0</v>
      </c>
      <c r="I459" s="4">
        <f>COUNTIF(Inskrivning!$L1162:$P1162,35)+COUNTIF(Inskrivning!$R1162:$V1162,35)</f>
        <v>0</v>
      </c>
      <c r="J459" s="4">
        <f>COUNTIF(Inskrivning!$L1162:$P1162,36)+COUNTIF(Inskrivning!$R1162:$V1162,36)</f>
        <v>0</v>
      </c>
      <c r="K459" s="4">
        <f>COUNTIF(Inskrivning!$L1162:$P1162,44)+COUNTIF(Inskrivning!$R1162:$V1162,44)</f>
        <v>0</v>
      </c>
      <c r="L459" s="4">
        <f>COUNTIF(Inskrivning!$L1162:$P1162,48)+COUNTIF(Inskrivning!$R1162:$V1162,48)</f>
        <v>0</v>
      </c>
      <c r="M459" s="4">
        <f>COUNTIF(Inskrivning!$L1162:$P1162,49)+COUNTIF(Inskrivning!$R1162:$V1162,49)</f>
        <v>0</v>
      </c>
      <c r="N459" s="4">
        <f>COUNTIF(Inskrivning!$L1162:$P1162,53)+COUNTIF(Inskrivning!$R1162:$V1162,53)</f>
        <v>0</v>
      </c>
      <c r="O459" s="4">
        <f>COUNTIF(Inskrivning!$L1162:$P1162,57)+COUNTIF(Inskrivning!$R1162:$V1162,57)</f>
        <v>0</v>
      </c>
      <c r="P459" s="4">
        <f>COUNTIF(Inskrivning!$L1162:$P1162,61)+COUNTIF(Inskrivning!$R1162:$V1162,61)</f>
        <v>0</v>
      </c>
      <c r="Q459" s="4">
        <f>COUNTIF(Inskrivning!$L1162:$P1162,66)+COUNTIF(Inskrivning!$R1162:$V1162,66)</f>
        <v>0</v>
      </c>
      <c r="R459" s="4">
        <f>COUNTIF(Inskrivning!$L1162:$P1162,70)+COUNTIF(Inskrivning!$R1162:$V1162,70)</f>
        <v>0</v>
      </c>
      <c r="S459" s="4">
        <f>COUNTIF(Inskrivning!$L1162:$P1162,74)+COUNTIF(Inskrivning!$R1162:$V1162,74)</f>
        <v>0</v>
      </c>
      <c r="T459" s="4">
        <f>COUNTIF(Inskrivning!$L1162:$P1162,83)+COUNTIF(Inskrivning!$R1162:$V1162,83)</f>
        <v>0</v>
      </c>
      <c r="U459" s="4">
        <f>COUNTIF(Inskrivning!$L1162:$P1162,87)+COUNTIF(Inskrivning!$R1162:$V1162,87)</f>
        <v>0</v>
      </c>
      <c r="V459" s="4">
        <f>COUNTIF(Inskrivning!$L1162:$P1162,100)+COUNTIF(Inskrivning!$R1162:$V1162,100)</f>
        <v>0</v>
      </c>
      <c r="W459" s="4">
        <f>SUM(Inskrivning!Y1162)</f>
        <v>0</v>
      </c>
    </row>
    <row r="460" spans="1:23" ht="15" x14ac:dyDescent="0.25">
      <c r="A460" s="53" t="str">
        <f>Inskrivning!J1163</f>
        <v/>
      </c>
      <c r="B460" s="35" t="str">
        <f>Inskrivning!K1163</f>
        <v/>
      </c>
      <c r="C460" s="16">
        <f t="shared" si="11"/>
        <v>0</v>
      </c>
      <c r="E460" s="4">
        <f>COUNTIF(Inskrivning!$L1163:$P1163,15)+COUNTIF(Inskrivning!$R1163:$V1163,15)</f>
        <v>0</v>
      </c>
      <c r="F460" s="4">
        <f>COUNTIF(Inskrivning!$L1163:$P1163,19)+COUNTIF(Inskrivning!$R1163:$V1163,19)</f>
        <v>0</v>
      </c>
      <c r="G460" s="4">
        <f>COUNTIF(Inskrivning!$L1163:$P1163,31)+COUNTIF(Inskrivning!$R1163:$V1163,31)</f>
        <v>0</v>
      </c>
      <c r="H460" s="4">
        <f>COUNTIF(Inskrivning!$L1163:$P1163,32)+COUNTIF(Inskrivning!$R1163:$V1163,32)</f>
        <v>0</v>
      </c>
      <c r="I460" s="4">
        <f>COUNTIF(Inskrivning!$L1163:$P1163,35)+COUNTIF(Inskrivning!$R1163:$V1163,35)</f>
        <v>0</v>
      </c>
      <c r="J460" s="4">
        <f>COUNTIF(Inskrivning!$L1163:$P1163,36)+COUNTIF(Inskrivning!$R1163:$V1163,36)</f>
        <v>0</v>
      </c>
      <c r="K460" s="4">
        <f>COUNTIF(Inskrivning!$L1163:$P1163,44)+COUNTIF(Inskrivning!$R1163:$V1163,44)</f>
        <v>0</v>
      </c>
      <c r="L460" s="4">
        <f>COUNTIF(Inskrivning!$L1163:$P1163,48)+COUNTIF(Inskrivning!$R1163:$V1163,48)</f>
        <v>0</v>
      </c>
      <c r="M460" s="4">
        <f>COUNTIF(Inskrivning!$L1163:$P1163,49)+COUNTIF(Inskrivning!$R1163:$V1163,49)</f>
        <v>0</v>
      </c>
      <c r="N460" s="4">
        <f>COUNTIF(Inskrivning!$L1163:$P1163,53)+COUNTIF(Inskrivning!$R1163:$V1163,53)</f>
        <v>0</v>
      </c>
      <c r="O460" s="4">
        <f>COUNTIF(Inskrivning!$L1163:$P1163,57)+COUNTIF(Inskrivning!$R1163:$V1163,57)</f>
        <v>0</v>
      </c>
      <c r="P460" s="4">
        <f>COUNTIF(Inskrivning!$L1163:$P1163,61)+COUNTIF(Inskrivning!$R1163:$V1163,61)</f>
        <v>0</v>
      </c>
      <c r="Q460" s="4">
        <f>COUNTIF(Inskrivning!$L1163:$P1163,66)+COUNTIF(Inskrivning!$R1163:$V1163,66)</f>
        <v>0</v>
      </c>
      <c r="R460" s="4">
        <f>COUNTIF(Inskrivning!$L1163:$P1163,70)+COUNTIF(Inskrivning!$R1163:$V1163,70)</f>
        <v>0</v>
      </c>
      <c r="S460" s="4">
        <f>COUNTIF(Inskrivning!$L1163:$P1163,74)+COUNTIF(Inskrivning!$R1163:$V1163,74)</f>
        <v>0</v>
      </c>
      <c r="T460" s="4">
        <f>COUNTIF(Inskrivning!$L1163:$P1163,83)+COUNTIF(Inskrivning!$R1163:$V1163,83)</f>
        <v>0</v>
      </c>
      <c r="U460" s="4">
        <f>COUNTIF(Inskrivning!$L1163:$P1163,87)+COUNTIF(Inskrivning!$R1163:$V1163,87)</f>
        <v>0</v>
      </c>
      <c r="V460" s="4">
        <f>COUNTIF(Inskrivning!$L1163:$P1163,100)+COUNTIF(Inskrivning!$R1163:$V1163,100)</f>
        <v>0</v>
      </c>
      <c r="W460" s="4">
        <f>SUM(Inskrivning!Y1163)</f>
        <v>0</v>
      </c>
    </row>
    <row r="461" spans="1:23" ht="15" x14ac:dyDescent="0.25">
      <c r="A461" s="53" t="str">
        <f>Inskrivning!J1164</f>
        <v/>
      </c>
      <c r="B461" s="35" t="str">
        <f>Inskrivning!K1164</f>
        <v/>
      </c>
      <c r="C461" s="16">
        <f t="shared" si="11"/>
        <v>0</v>
      </c>
      <c r="E461" s="4">
        <f>COUNTIF(Inskrivning!$L1164:$P1164,15)+COUNTIF(Inskrivning!$R1164:$V1164,15)</f>
        <v>0</v>
      </c>
      <c r="F461" s="4">
        <f>COUNTIF(Inskrivning!$L1164:$P1164,19)+COUNTIF(Inskrivning!$R1164:$V1164,19)</f>
        <v>0</v>
      </c>
      <c r="G461" s="4">
        <f>COUNTIF(Inskrivning!$L1164:$P1164,31)+COUNTIF(Inskrivning!$R1164:$V1164,31)</f>
        <v>0</v>
      </c>
      <c r="H461" s="4">
        <f>COUNTIF(Inskrivning!$L1164:$P1164,32)+COUNTIF(Inskrivning!$R1164:$V1164,32)</f>
        <v>0</v>
      </c>
      <c r="I461" s="4">
        <f>COUNTIF(Inskrivning!$L1164:$P1164,35)+COUNTIF(Inskrivning!$R1164:$V1164,35)</f>
        <v>0</v>
      </c>
      <c r="J461" s="4">
        <f>COUNTIF(Inskrivning!$L1164:$P1164,36)+COUNTIF(Inskrivning!$R1164:$V1164,36)</f>
        <v>0</v>
      </c>
      <c r="K461" s="4">
        <f>COUNTIF(Inskrivning!$L1164:$P1164,44)+COUNTIF(Inskrivning!$R1164:$V1164,44)</f>
        <v>0</v>
      </c>
      <c r="L461" s="4">
        <f>COUNTIF(Inskrivning!$L1164:$P1164,48)+COUNTIF(Inskrivning!$R1164:$V1164,48)</f>
        <v>0</v>
      </c>
      <c r="M461" s="4">
        <f>COUNTIF(Inskrivning!$L1164:$P1164,49)+COUNTIF(Inskrivning!$R1164:$V1164,49)</f>
        <v>0</v>
      </c>
      <c r="N461" s="4">
        <f>COUNTIF(Inskrivning!$L1164:$P1164,53)+COUNTIF(Inskrivning!$R1164:$V1164,53)</f>
        <v>0</v>
      </c>
      <c r="O461" s="4">
        <f>COUNTIF(Inskrivning!$L1164:$P1164,57)+COUNTIF(Inskrivning!$R1164:$V1164,57)</f>
        <v>0</v>
      </c>
      <c r="P461" s="4">
        <f>COUNTIF(Inskrivning!$L1164:$P1164,61)+COUNTIF(Inskrivning!$R1164:$V1164,61)</f>
        <v>0</v>
      </c>
      <c r="Q461" s="4">
        <f>COUNTIF(Inskrivning!$L1164:$P1164,66)+COUNTIF(Inskrivning!$R1164:$V1164,66)</f>
        <v>0</v>
      </c>
      <c r="R461" s="4">
        <f>COUNTIF(Inskrivning!$L1164:$P1164,70)+COUNTIF(Inskrivning!$R1164:$V1164,70)</f>
        <v>0</v>
      </c>
      <c r="S461" s="4">
        <f>COUNTIF(Inskrivning!$L1164:$P1164,74)+COUNTIF(Inskrivning!$R1164:$V1164,74)</f>
        <v>0</v>
      </c>
      <c r="T461" s="4">
        <f>COUNTIF(Inskrivning!$L1164:$P1164,83)+COUNTIF(Inskrivning!$R1164:$V1164,83)</f>
        <v>0</v>
      </c>
      <c r="U461" s="4">
        <f>COUNTIF(Inskrivning!$L1164:$P1164,87)+COUNTIF(Inskrivning!$R1164:$V1164,87)</f>
        <v>0</v>
      </c>
      <c r="V461" s="4">
        <f>COUNTIF(Inskrivning!$L1164:$P1164,100)+COUNTIF(Inskrivning!$R1164:$V1164,100)</f>
        <v>0</v>
      </c>
      <c r="W461" s="4">
        <f>SUM(Inskrivning!Y1164)</f>
        <v>0</v>
      </c>
    </row>
    <row r="462" spans="1:23" ht="15" x14ac:dyDescent="0.25">
      <c r="A462" s="53" t="str">
        <f>Inskrivning!J1165</f>
        <v/>
      </c>
      <c r="B462" s="35" t="str">
        <f>Inskrivning!K1165</f>
        <v/>
      </c>
      <c r="C462" s="16">
        <f t="shared" si="11"/>
        <v>0</v>
      </c>
      <c r="E462" s="4">
        <f>COUNTIF(Inskrivning!$L1165:$P1165,15)+COUNTIF(Inskrivning!$R1165:$V1165,15)</f>
        <v>0</v>
      </c>
      <c r="F462" s="4">
        <f>COUNTIF(Inskrivning!$L1165:$P1165,19)+COUNTIF(Inskrivning!$R1165:$V1165,19)</f>
        <v>0</v>
      </c>
      <c r="G462" s="4">
        <f>COUNTIF(Inskrivning!$L1165:$P1165,31)+COUNTIF(Inskrivning!$R1165:$V1165,31)</f>
        <v>0</v>
      </c>
      <c r="H462" s="4">
        <f>COUNTIF(Inskrivning!$L1165:$P1165,32)+COUNTIF(Inskrivning!$R1165:$V1165,32)</f>
        <v>0</v>
      </c>
      <c r="I462" s="4">
        <f>COUNTIF(Inskrivning!$L1165:$P1165,35)+COUNTIF(Inskrivning!$R1165:$V1165,35)</f>
        <v>0</v>
      </c>
      <c r="J462" s="4">
        <f>COUNTIF(Inskrivning!$L1165:$P1165,36)+COUNTIF(Inskrivning!$R1165:$V1165,36)</f>
        <v>0</v>
      </c>
      <c r="K462" s="4">
        <f>COUNTIF(Inskrivning!$L1165:$P1165,44)+COUNTIF(Inskrivning!$R1165:$V1165,44)</f>
        <v>0</v>
      </c>
      <c r="L462" s="4">
        <f>COUNTIF(Inskrivning!$L1165:$P1165,48)+COUNTIF(Inskrivning!$R1165:$V1165,48)</f>
        <v>0</v>
      </c>
      <c r="M462" s="4">
        <f>COUNTIF(Inskrivning!$L1165:$P1165,49)+COUNTIF(Inskrivning!$R1165:$V1165,49)</f>
        <v>0</v>
      </c>
      <c r="N462" s="4">
        <f>COUNTIF(Inskrivning!$L1165:$P1165,53)+COUNTIF(Inskrivning!$R1165:$V1165,53)</f>
        <v>0</v>
      </c>
      <c r="O462" s="4">
        <f>COUNTIF(Inskrivning!$L1165:$P1165,57)+COUNTIF(Inskrivning!$R1165:$V1165,57)</f>
        <v>0</v>
      </c>
      <c r="P462" s="4">
        <f>COUNTIF(Inskrivning!$L1165:$P1165,61)+COUNTIF(Inskrivning!$R1165:$V1165,61)</f>
        <v>0</v>
      </c>
      <c r="Q462" s="4">
        <f>COUNTIF(Inskrivning!$L1165:$P1165,66)+COUNTIF(Inskrivning!$R1165:$V1165,66)</f>
        <v>0</v>
      </c>
      <c r="R462" s="4">
        <f>COUNTIF(Inskrivning!$L1165:$P1165,70)+COUNTIF(Inskrivning!$R1165:$V1165,70)</f>
        <v>0</v>
      </c>
      <c r="S462" s="4">
        <f>COUNTIF(Inskrivning!$L1165:$P1165,74)+COUNTIF(Inskrivning!$R1165:$V1165,74)</f>
        <v>0</v>
      </c>
      <c r="T462" s="4">
        <f>COUNTIF(Inskrivning!$L1165:$P1165,83)+COUNTIF(Inskrivning!$R1165:$V1165,83)</f>
        <v>0</v>
      </c>
      <c r="U462" s="4">
        <f>COUNTIF(Inskrivning!$L1165:$P1165,87)+COUNTIF(Inskrivning!$R1165:$V1165,87)</f>
        <v>0</v>
      </c>
      <c r="V462" s="4">
        <f>COUNTIF(Inskrivning!$L1165:$P1165,100)+COUNTIF(Inskrivning!$R1165:$V1165,100)</f>
        <v>0</v>
      </c>
      <c r="W462" s="4">
        <f>SUM(Inskrivning!Y1165)</f>
        <v>0</v>
      </c>
    </row>
    <row r="463" spans="1:23" ht="15" x14ac:dyDescent="0.25">
      <c r="A463" s="53" t="str">
        <f>Inskrivning!J1166</f>
        <v/>
      </c>
      <c r="B463" s="35" t="str">
        <f>Inskrivning!K1166</f>
        <v/>
      </c>
      <c r="C463" s="16">
        <f t="shared" si="11"/>
        <v>0</v>
      </c>
      <c r="E463" s="4">
        <f>COUNTIF(Inskrivning!$L1166:$P1166,15)+COUNTIF(Inskrivning!$R1166:$V1166,15)</f>
        <v>0</v>
      </c>
      <c r="F463" s="4">
        <f>COUNTIF(Inskrivning!$L1166:$P1166,19)+COUNTIF(Inskrivning!$R1166:$V1166,19)</f>
        <v>0</v>
      </c>
      <c r="G463" s="4">
        <f>COUNTIF(Inskrivning!$L1166:$P1166,31)+COUNTIF(Inskrivning!$R1166:$V1166,31)</f>
        <v>0</v>
      </c>
      <c r="H463" s="4">
        <f>COUNTIF(Inskrivning!$L1166:$P1166,32)+COUNTIF(Inskrivning!$R1166:$V1166,32)</f>
        <v>0</v>
      </c>
      <c r="I463" s="4">
        <f>COUNTIF(Inskrivning!$L1166:$P1166,35)+COUNTIF(Inskrivning!$R1166:$V1166,35)</f>
        <v>0</v>
      </c>
      <c r="J463" s="4">
        <f>COUNTIF(Inskrivning!$L1166:$P1166,36)+COUNTIF(Inskrivning!$R1166:$V1166,36)</f>
        <v>0</v>
      </c>
      <c r="K463" s="4">
        <f>COUNTIF(Inskrivning!$L1166:$P1166,44)+COUNTIF(Inskrivning!$R1166:$V1166,44)</f>
        <v>0</v>
      </c>
      <c r="L463" s="4">
        <f>COUNTIF(Inskrivning!$L1166:$P1166,48)+COUNTIF(Inskrivning!$R1166:$V1166,48)</f>
        <v>0</v>
      </c>
      <c r="M463" s="4">
        <f>COUNTIF(Inskrivning!$L1166:$P1166,49)+COUNTIF(Inskrivning!$R1166:$V1166,49)</f>
        <v>0</v>
      </c>
      <c r="N463" s="4">
        <f>COUNTIF(Inskrivning!$L1166:$P1166,53)+COUNTIF(Inskrivning!$R1166:$V1166,53)</f>
        <v>0</v>
      </c>
      <c r="O463" s="4">
        <f>COUNTIF(Inskrivning!$L1166:$P1166,57)+COUNTIF(Inskrivning!$R1166:$V1166,57)</f>
        <v>0</v>
      </c>
      <c r="P463" s="4">
        <f>COUNTIF(Inskrivning!$L1166:$P1166,61)+COUNTIF(Inskrivning!$R1166:$V1166,61)</f>
        <v>0</v>
      </c>
      <c r="Q463" s="4">
        <f>COUNTIF(Inskrivning!$L1166:$P1166,66)+COUNTIF(Inskrivning!$R1166:$V1166,66)</f>
        <v>0</v>
      </c>
      <c r="R463" s="4">
        <f>COUNTIF(Inskrivning!$L1166:$P1166,70)+COUNTIF(Inskrivning!$R1166:$V1166,70)</f>
        <v>0</v>
      </c>
      <c r="S463" s="4">
        <f>COUNTIF(Inskrivning!$L1166:$P1166,74)+COUNTIF(Inskrivning!$R1166:$V1166,74)</f>
        <v>0</v>
      </c>
      <c r="T463" s="4">
        <f>COUNTIF(Inskrivning!$L1166:$P1166,83)+COUNTIF(Inskrivning!$R1166:$V1166,83)</f>
        <v>0</v>
      </c>
      <c r="U463" s="4">
        <f>COUNTIF(Inskrivning!$L1166:$P1166,87)+COUNTIF(Inskrivning!$R1166:$V1166,87)</f>
        <v>0</v>
      </c>
      <c r="V463" s="4">
        <f>COUNTIF(Inskrivning!$L1166:$P1166,100)+COUNTIF(Inskrivning!$R1166:$V1166,100)</f>
        <v>0</v>
      </c>
      <c r="W463" s="4">
        <f>SUM(Inskrivning!Y1166)</f>
        <v>0</v>
      </c>
    </row>
    <row r="464" spans="1:23" ht="15" x14ac:dyDescent="0.25">
      <c r="A464" s="53" t="str">
        <f>Inskrivning!J1167</f>
        <v/>
      </c>
      <c r="B464" s="35" t="str">
        <f>Inskrivning!K1167</f>
        <v/>
      </c>
      <c r="C464" s="16">
        <f t="shared" ref="C464:C495" si="12">SUM(E464:W464)*(5)</f>
        <v>0</v>
      </c>
      <c r="E464" s="4">
        <f>COUNTIF(Inskrivning!$L1167:$P1167,15)+COUNTIF(Inskrivning!$R1167:$V1167,15)</f>
        <v>0</v>
      </c>
      <c r="F464" s="4">
        <f>COUNTIF(Inskrivning!$L1167:$P1167,19)+COUNTIF(Inskrivning!$R1167:$V1167,19)</f>
        <v>0</v>
      </c>
      <c r="G464" s="4">
        <f>COUNTIF(Inskrivning!$L1167:$P1167,31)+COUNTIF(Inskrivning!$R1167:$V1167,31)</f>
        <v>0</v>
      </c>
      <c r="H464" s="4">
        <f>COUNTIF(Inskrivning!$L1167:$P1167,32)+COUNTIF(Inskrivning!$R1167:$V1167,32)</f>
        <v>0</v>
      </c>
      <c r="I464" s="4">
        <f>COUNTIF(Inskrivning!$L1167:$P1167,35)+COUNTIF(Inskrivning!$R1167:$V1167,35)</f>
        <v>0</v>
      </c>
      <c r="J464" s="4">
        <f>COUNTIF(Inskrivning!$L1167:$P1167,36)+COUNTIF(Inskrivning!$R1167:$V1167,36)</f>
        <v>0</v>
      </c>
      <c r="K464" s="4">
        <f>COUNTIF(Inskrivning!$L1167:$P1167,44)+COUNTIF(Inskrivning!$R1167:$V1167,44)</f>
        <v>0</v>
      </c>
      <c r="L464" s="4">
        <f>COUNTIF(Inskrivning!$L1167:$P1167,48)+COUNTIF(Inskrivning!$R1167:$V1167,48)</f>
        <v>0</v>
      </c>
      <c r="M464" s="4">
        <f>COUNTIF(Inskrivning!$L1167:$P1167,49)+COUNTIF(Inskrivning!$R1167:$V1167,49)</f>
        <v>0</v>
      </c>
      <c r="N464" s="4">
        <f>COUNTIF(Inskrivning!$L1167:$P1167,53)+COUNTIF(Inskrivning!$R1167:$V1167,53)</f>
        <v>0</v>
      </c>
      <c r="O464" s="4">
        <f>COUNTIF(Inskrivning!$L1167:$P1167,57)+COUNTIF(Inskrivning!$R1167:$V1167,57)</f>
        <v>0</v>
      </c>
      <c r="P464" s="4">
        <f>COUNTIF(Inskrivning!$L1167:$P1167,61)+COUNTIF(Inskrivning!$R1167:$V1167,61)</f>
        <v>0</v>
      </c>
      <c r="Q464" s="4">
        <f>COUNTIF(Inskrivning!$L1167:$P1167,66)+COUNTIF(Inskrivning!$R1167:$V1167,66)</f>
        <v>0</v>
      </c>
      <c r="R464" s="4">
        <f>COUNTIF(Inskrivning!$L1167:$P1167,70)+COUNTIF(Inskrivning!$R1167:$V1167,70)</f>
        <v>0</v>
      </c>
      <c r="S464" s="4">
        <f>COUNTIF(Inskrivning!$L1167:$P1167,74)+COUNTIF(Inskrivning!$R1167:$V1167,74)</f>
        <v>0</v>
      </c>
      <c r="T464" s="4">
        <f>COUNTIF(Inskrivning!$L1167:$P1167,83)+COUNTIF(Inskrivning!$R1167:$V1167,83)</f>
        <v>0</v>
      </c>
      <c r="U464" s="4">
        <f>COUNTIF(Inskrivning!$L1167:$P1167,87)+COUNTIF(Inskrivning!$R1167:$V1167,87)</f>
        <v>0</v>
      </c>
      <c r="V464" s="4">
        <f>COUNTIF(Inskrivning!$L1167:$P1167,100)+COUNTIF(Inskrivning!$R1167:$V1167,100)</f>
        <v>0</v>
      </c>
      <c r="W464" s="4">
        <f>SUM(Inskrivning!Y1167)</f>
        <v>0</v>
      </c>
    </row>
    <row r="465" spans="1:23" ht="15" x14ac:dyDescent="0.25">
      <c r="A465" s="53" t="str">
        <f>Inskrivning!J1168</f>
        <v/>
      </c>
      <c r="B465" s="35" t="str">
        <f>Inskrivning!K1168</f>
        <v/>
      </c>
      <c r="C465" s="16">
        <f t="shared" si="12"/>
        <v>0</v>
      </c>
      <c r="E465" s="4">
        <f>COUNTIF(Inskrivning!$L1168:$P1168,15)+COUNTIF(Inskrivning!$R1168:$V1168,15)</f>
        <v>0</v>
      </c>
      <c r="F465" s="4">
        <f>COUNTIF(Inskrivning!$L1168:$P1168,19)+COUNTIF(Inskrivning!$R1168:$V1168,19)</f>
        <v>0</v>
      </c>
      <c r="G465" s="4">
        <f>COUNTIF(Inskrivning!$L1168:$P1168,31)+COUNTIF(Inskrivning!$R1168:$V1168,31)</f>
        <v>0</v>
      </c>
      <c r="H465" s="4">
        <f>COUNTIF(Inskrivning!$L1168:$P1168,32)+COUNTIF(Inskrivning!$R1168:$V1168,32)</f>
        <v>0</v>
      </c>
      <c r="I465" s="4">
        <f>COUNTIF(Inskrivning!$L1168:$P1168,35)+COUNTIF(Inskrivning!$R1168:$V1168,35)</f>
        <v>0</v>
      </c>
      <c r="J465" s="4">
        <f>COUNTIF(Inskrivning!$L1168:$P1168,36)+COUNTIF(Inskrivning!$R1168:$V1168,36)</f>
        <v>0</v>
      </c>
      <c r="K465" s="4">
        <f>COUNTIF(Inskrivning!$L1168:$P1168,44)+COUNTIF(Inskrivning!$R1168:$V1168,44)</f>
        <v>0</v>
      </c>
      <c r="L465" s="4">
        <f>COUNTIF(Inskrivning!$L1168:$P1168,48)+COUNTIF(Inskrivning!$R1168:$V1168,48)</f>
        <v>0</v>
      </c>
      <c r="M465" s="4">
        <f>COUNTIF(Inskrivning!$L1168:$P1168,49)+COUNTIF(Inskrivning!$R1168:$V1168,49)</f>
        <v>0</v>
      </c>
      <c r="N465" s="4">
        <f>COUNTIF(Inskrivning!$L1168:$P1168,53)+COUNTIF(Inskrivning!$R1168:$V1168,53)</f>
        <v>0</v>
      </c>
      <c r="O465" s="4">
        <f>COUNTIF(Inskrivning!$L1168:$P1168,57)+COUNTIF(Inskrivning!$R1168:$V1168,57)</f>
        <v>0</v>
      </c>
      <c r="P465" s="4">
        <f>COUNTIF(Inskrivning!$L1168:$P1168,61)+COUNTIF(Inskrivning!$R1168:$V1168,61)</f>
        <v>0</v>
      </c>
      <c r="Q465" s="4">
        <f>COUNTIF(Inskrivning!$L1168:$P1168,66)+COUNTIF(Inskrivning!$R1168:$V1168,66)</f>
        <v>0</v>
      </c>
      <c r="R465" s="4">
        <f>COUNTIF(Inskrivning!$L1168:$P1168,70)+COUNTIF(Inskrivning!$R1168:$V1168,70)</f>
        <v>0</v>
      </c>
      <c r="S465" s="4">
        <f>COUNTIF(Inskrivning!$L1168:$P1168,74)+COUNTIF(Inskrivning!$R1168:$V1168,74)</f>
        <v>0</v>
      </c>
      <c r="T465" s="4">
        <f>COUNTIF(Inskrivning!$L1168:$P1168,83)+COUNTIF(Inskrivning!$R1168:$V1168,83)</f>
        <v>0</v>
      </c>
      <c r="U465" s="4">
        <f>COUNTIF(Inskrivning!$L1168:$P1168,87)+COUNTIF(Inskrivning!$R1168:$V1168,87)</f>
        <v>0</v>
      </c>
      <c r="V465" s="4">
        <f>COUNTIF(Inskrivning!$L1168:$P1168,100)+COUNTIF(Inskrivning!$R1168:$V1168,100)</f>
        <v>0</v>
      </c>
      <c r="W465" s="4">
        <f>SUM(Inskrivning!Y1168)</f>
        <v>0</v>
      </c>
    </row>
    <row r="466" spans="1:23" ht="15" x14ac:dyDescent="0.25">
      <c r="A466" s="53" t="str">
        <f>Inskrivning!J1169</f>
        <v/>
      </c>
      <c r="B466" s="35" t="str">
        <f>Inskrivning!K1169</f>
        <v/>
      </c>
      <c r="C466" s="16">
        <f t="shared" si="12"/>
        <v>0</v>
      </c>
      <c r="E466" s="4">
        <f>COUNTIF(Inskrivning!$L1169:$P1169,15)+COUNTIF(Inskrivning!$R1169:$V1169,15)</f>
        <v>0</v>
      </c>
      <c r="F466" s="4">
        <f>COUNTIF(Inskrivning!$L1169:$P1169,19)+COUNTIF(Inskrivning!$R1169:$V1169,19)</f>
        <v>0</v>
      </c>
      <c r="G466" s="4">
        <f>COUNTIF(Inskrivning!$L1169:$P1169,31)+COUNTIF(Inskrivning!$R1169:$V1169,31)</f>
        <v>0</v>
      </c>
      <c r="H466" s="4">
        <f>COUNTIF(Inskrivning!$L1169:$P1169,32)+COUNTIF(Inskrivning!$R1169:$V1169,32)</f>
        <v>0</v>
      </c>
      <c r="I466" s="4">
        <f>COUNTIF(Inskrivning!$L1169:$P1169,35)+COUNTIF(Inskrivning!$R1169:$V1169,35)</f>
        <v>0</v>
      </c>
      <c r="J466" s="4">
        <f>COUNTIF(Inskrivning!$L1169:$P1169,36)+COUNTIF(Inskrivning!$R1169:$V1169,36)</f>
        <v>0</v>
      </c>
      <c r="K466" s="4">
        <f>COUNTIF(Inskrivning!$L1169:$P1169,44)+COUNTIF(Inskrivning!$R1169:$V1169,44)</f>
        <v>0</v>
      </c>
      <c r="L466" s="4">
        <f>COUNTIF(Inskrivning!$L1169:$P1169,48)+COUNTIF(Inskrivning!$R1169:$V1169,48)</f>
        <v>0</v>
      </c>
      <c r="M466" s="4">
        <f>COUNTIF(Inskrivning!$L1169:$P1169,49)+COUNTIF(Inskrivning!$R1169:$V1169,49)</f>
        <v>0</v>
      </c>
      <c r="N466" s="4">
        <f>COUNTIF(Inskrivning!$L1169:$P1169,53)+COUNTIF(Inskrivning!$R1169:$V1169,53)</f>
        <v>0</v>
      </c>
      <c r="O466" s="4">
        <f>COUNTIF(Inskrivning!$L1169:$P1169,57)+COUNTIF(Inskrivning!$R1169:$V1169,57)</f>
        <v>0</v>
      </c>
      <c r="P466" s="4">
        <f>COUNTIF(Inskrivning!$L1169:$P1169,61)+COUNTIF(Inskrivning!$R1169:$V1169,61)</f>
        <v>0</v>
      </c>
      <c r="Q466" s="4">
        <f>COUNTIF(Inskrivning!$L1169:$P1169,66)+COUNTIF(Inskrivning!$R1169:$V1169,66)</f>
        <v>0</v>
      </c>
      <c r="R466" s="4">
        <f>COUNTIF(Inskrivning!$L1169:$P1169,70)+COUNTIF(Inskrivning!$R1169:$V1169,70)</f>
        <v>0</v>
      </c>
      <c r="S466" s="4">
        <f>COUNTIF(Inskrivning!$L1169:$P1169,74)+COUNTIF(Inskrivning!$R1169:$V1169,74)</f>
        <v>0</v>
      </c>
      <c r="T466" s="4">
        <f>COUNTIF(Inskrivning!$L1169:$P1169,83)+COUNTIF(Inskrivning!$R1169:$V1169,83)</f>
        <v>0</v>
      </c>
      <c r="U466" s="4">
        <f>COUNTIF(Inskrivning!$L1169:$P1169,87)+COUNTIF(Inskrivning!$R1169:$V1169,87)</f>
        <v>0</v>
      </c>
      <c r="V466" s="4">
        <f>COUNTIF(Inskrivning!$L1169:$P1169,100)+COUNTIF(Inskrivning!$R1169:$V1169,100)</f>
        <v>0</v>
      </c>
      <c r="W466" s="4">
        <f>SUM(Inskrivning!Y1169)</f>
        <v>0</v>
      </c>
    </row>
    <row r="467" spans="1:23" ht="15" x14ac:dyDescent="0.25">
      <c r="A467" s="53" t="str">
        <f>Inskrivning!J1170</f>
        <v/>
      </c>
      <c r="B467" s="35" t="str">
        <f>Inskrivning!K1170</f>
        <v/>
      </c>
      <c r="C467" s="16">
        <f t="shared" si="12"/>
        <v>0</v>
      </c>
      <c r="E467" s="4">
        <f>COUNTIF(Inskrivning!$L1170:$P1170,15)+COUNTIF(Inskrivning!$R1170:$V1170,15)</f>
        <v>0</v>
      </c>
      <c r="F467" s="4">
        <f>COUNTIF(Inskrivning!$L1170:$P1170,19)+COUNTIF(Inskrivning!$R1170:$V1170,19)</f>
        <v>0</v>
      </c>
      <c r="G467" s="4">
        <f>COUNTIF(Inskrivning!$L1170:$P1170,31)+COUNTIF(Inskrivning!$R1170:$V1170,31)</f>
        <v>0</v>
      </c>
      <c r="H467" s="4">
        <f>COUNTIF(Inskrivning!$L1170:$P1170,32)+COUNTIF(Inskrivning!$R1170:$V1170,32)</f>
        <v>0</v>
      </c>
      <c r="I467" s="4">
        <f>COUNTIF(Inskrivning!$L1170:$P1170,35)+COUNTIF(Inskrivning!$R1170:$V1170,35)</f>
        <v>0</v>
      </c>
      <c r="J467" s="4">
        <f>COUNTIF(Inskrivning!$L1170:$P1170,36)+COUNTIF(Inskrivning!$R1170:$V1170,36)</f>
        <v>0</v>
      </c>
      <c r="K467" s="4">
        <f>COUNTIF(Inskrivning!$L1170:$P1170,44)+COUNTIF(Inskrivning!$R1170:$V1170,44)</f>
        <v>0</v>
      </c>
      <c r="L467" s="4">
        <f>COUNTIF(Inskrivning!$L1170:$P1170,48)+COUNTIF(Inskrivning!$R1170:$V1170,48)</f>
        <v>0</v>
      </c>
      <c r="M467" s="4">
        <f>COUNTIF(Inskrivning!$L1170:$P1170,49)+COUNTIF(Inskrivning!$R1170:$V1170,49)</f>
        <v>0</v>
      </c>
      <c r="N467" s="4">
        <f>COUNTIF(Inskrivning!$L1170:$P1170,53)+COUNTIF(Inskrivning!$R1170:$V1170,53)</f>
        <v>0</v>
      </c>
      <c r="O467" s="4">
        <f>COUNTIF(Inskrivning!$L1170:$P1170,57)+COUNTIF(Inskrivning!$R1170:$V1170,57)</f>
        <v>0</v>
      </c>
      <c r="P467" s="4">
        <f>COUNTIF(Inskrivning!$L1170:$P1170,61)+COUNTIF(Inskrivning!$R1170:$V1170,61)</f>
        <v>0</v>
      </c>
      <c r="Q467" s="4">
        <f>COUNTIF(Inskrivning!$L1170:$P1170,66)+COUNTIF(Inskrivning!$R1170:$V1170,66)</f>
        <v>0</v>
      </c>
      <c r="R467" s="4">
        <f>COUNTIF(Inskrivning!$L1170:$P1170,70)+COUNTIF(Inskrivning!$R1170:$V1170,70)</f>
        <v>0</v>
      </c>
      <c r="S467" s="4">
        <f>COUNTIF(Inskrivning!$L1170:$P1170,74)+COUNTIF(Inskrivning!$R1170:$V1170,74)</f>
        <v>0</v>
      </c>
      <c r="T467" s="4">
        <f>COUNTIF(Inskrivning!$L1170:$P1170,83)+COUNTIF(Inskrivning!$R1170:$V1170,83)</f>
        <v>0</v>
      </c>
      <c r="U467" s="4">
        <f>COUNTIF(Inskrivning!$L1170:$P1170,87)+COUNTIF(Inskrivning!$R1170:$V1170,87)</f>
        <v>0</v>
      </c>
      <c r="V467" s="4">
        <f>COUNTIF(Inskrivning!$L1170:$P1170,100)+COUNTIF(Inskrivning!$R1170:$V1170,100)</f>
        <v>0</v>
      </c>
      <c r="W467" s="4">
        <f>SUM(Inskrivning!Y1170)</f>
        <v>0</v>
      </c>
    </row>
    <row r="468" spans="1:23" ht="15" x14ac:dyDescent="0.25">
      <c r="A468" s="53" t="str">
        <f>Inskrivning!J1171</f>
        <v/>
      </c>
      <c r="B468" s="35" t="str">
        <f>Inskrivning!K1171</f>
        <v/>
      </c>
      <c r="C468" s="16">
        <f t="shared" si="12"/>
        <v>0</v>
      </c>
      <c r="E468" s="4">
        <f>COUNTIF(Inskrivning!$L1171:$P1171,15)+COUNTIF(Inskrivning!$R1171:$V1171,15)</f>
        <v>0</v>
      </c>
      <c r="F468" s="4">
        <f>COUNTIF(Inskrivning!$L1171:$P1171,19)+COUNTIF(Inskrivning!$R1171:$V1171,19)</f>
        <v>0</v>
      </c>
      <c r="G468" s="4">
        <f>COUNTIF(Inskrivning!$L1171:$P1171,31)+COUNTIF(Inskrivning!$R1171:$V1171,31)</f>
        <v>0</v>
      </c>
      <c r="H468" s="4">
        <f>COUNTIF(Inskrivning!$L1171:$P1171,32)+COUNTIF(Inskrivning!$R1171:$V1171,32)</f>
        <v>0</v>
      </c>
      <c r="I468" s="4">
        <f>COUNTIF(Inskrivning!$L1171:$P1171,35)+COUNTIF(Inskrivning!$R1171:$V1171,35)</f>
        <v>0</v>
      </c>
      <c r="J468" s="4">
        <f>COUNTIF(Inskrivning!$L1171:$P1171,36)+COUNTIF(Inskrivning!$R1171:$V1171,36)</f>
        <v>0</v>
      </c>
      <c r="K468" s="4">
        <f>COUNTIF(Inskrivning!$L1171:$P1171,44)+COUNTIF(Inskrivning!$R1171:$V1171,44)</f>
        <v>0</v>
      </c>
      <c r="L468" s="4">
        <f>COUNTIF(Inskrivning!$L1171:$P1171,48)+COUNTIF(Inskrivning!$R1171:$V1171,48)</f>
        <v>0</v>
      </c>
      <c r="M468" s="4">
        <f>COUNTIF(Inskrivning!$L1171:$P1171,49)+COUNTIF(Inskrivning!$R1171:$V1171,49)</f>
        <v>0</v>
      </c>
      <c r="N468" s="4">
        <f>COUNTIF(Inskrivning!$L1171:$P1171,53)+COUNTIF(Inskrivning!$R1171:$V1171,53)</f>
        <v>0</v>
      </c>
      <c r="O468" s="4">
        <f>COUNTIF(Inskrivning!$L1171:$P1171,57)+COUNTIF(Inskrivning!$R1171:$V1171,57)</f>
        <v>0</v>
      </c>
      <c r="P468" s="4">
        <f>COUNTIF(Inskrivning!$L1171:$P1171,61)+COUNTIF(Inskrivning!$R1171:$V1171,61)</f>
        <v>0</v>
      </c>
      <c r="Q468" s="4">
        <f>COUNTIF(Inskrivning!$L1171:$P1171,66)+COUNTIF(Inskrivning!$R1171:$V1171,66)</f>
        <v>0</v>
      </c>
      <c r="R468" s="4">
        <f>COUNTIF(Inskrivning!$L1171:$P1171,70)+COUNTIF(Inskrivning!$R1171:$V1171,70)</f>
        <v>0</v>
      </c>
      <c r="S468" s="4">
        <f>COUNTIF(Inskrivning!$L1171:$P1171,74)+COUNTIF(Inskrivning!$R1171:$V1171,74)</f>
        <v>0</v>
      </c>
      <c r="T468" s="4">
        <f>COUNTIF(Inskrivning!$L1171:$P1171,83)+COUNTIF(Inskrivning!$R1171:$V1171,83)</f>
        <v>0</v>
      </c>
      <c r="U468" s="4">
        <f>COUNTIF(Inskrivning!$L1171:$P1171,87)+COUNTIF(Inskrivning!$R1171:$V1171,87)</f>
        <v>0</v>
      </c>
      <c r="V468" s="4">
        <f>COUNTIF(Inskrivning!$L1171:$P1171,100)+COUNTIF(Inskrivning!$R1171:$V1171,100)</f>
        <v>0</v>
      </c>
      <c r="W468" s="4">
        <f>SUM(Inskrivning!Y1171)</f>
        <v>0</v>
      </c>
    </row>
    <row r="469" spans="1:23" ht="15" x14ac:dyDescent="0.25">
      <c r="A469" s="53" t="str">
        <f>Inskrivning!J1172</f>
        <v/>
      </c>
      <c r="B469" s="35" t="str">
        <f>Inskrivning!K1172</f>
        <v/>
      </c>
      <c r="C469" s="16">
        <f t="shared" si="12"/>
        <v>0</v>
      </c>
      <c r="E469" s="4">
        <f>COUNTIF(Inskrivning!$L1172:$P1172,15)+COUNTIF(Inskrivning!$R1172:$V1172,15)</f>
        <v>0</v>
      </c>
      <c r="F469" s="4">
        <f>COUNTIF(Inskrivning!$L1172:$P1172,19)+COUNTIF(Inskrivning!$R1172:$V1172,19)</f>
        <v>0</v>
      </c>
      <c r="G469" s="4">
        <f>COUNTIF(Inskrivning!$L1172:$P1172,31)+COUNTIF(Inskrivning!$R1172:$V1172,31)</f>
        <v>0</v>
      </c>
      <c r="H469" s="4">
        <f>COUNTIF(Inskrivning!$L1172:$P1172,32)+COUNTIF(Inskrivning!$R1172:$V1172,32)</f>
        <v>0</v>
      </c>
      <c r="I469" s="4">
        <f>COUNTIF(Inskrivning!$L1172:$P1172,35)+COUNTIF(Inskrivning!$R1172:$V1172,35)</f>
        <v>0</v>
      </c>
      <c r="J469" s="4">
        <f>COUNTIF(Inskrivning!$L1172:$P1172,36)+COUNTIF(Inskrivning!$R1172:$V1172,36)</f>
        <v>0</v>
      </c>
      <c r="K469" s="4">
        <f>COUNTIF(Inskrivning!$L1172:$P1172,44)+COUNTIF(Inskrivning!$R1172:$V1172,44)</f>
        <v>0</v>
      </c>
      <c r="L469" s="4">
        <f>COUNTIF(Inskrivning!$L1172:$P1172,48)+COUNTIF(Inskrivning!$R1172:$V1172,48)</f>
        <v>0</v>
      </c>
      <c r="M469" s="4">
        <f>COUNTIF(Inskrivning!$L1172:$P1172,49)+COUNTIF(Inskrivning!$R1172:$V1172,49)</f>
        <v>0</v>
      </c>
      <c r="N469" s="4">
        <f>COUNTIF(Inskrivning!$L1172:$P1172,53)+COUNTIF(Inskrivning!$R1172:$V1172,53)</f>
        <v>0</v>
      </c>
      <c r="O469" s="4">
        <f>COUNTIF(Inskrivning!$L1172:$P1172,57)+COUNTIF(Inskrivning!$R1172:$V1172,57)</f>
        <v>0</v>
      </c>
      <c r="P469" s="4">
        <f>COUNTIF(Inskrivning!$L1172:$P1172,61)+COUNTIF(Inskrivning!$R1172:$V1172,61)</f>
        <v>0</v>
      </c>
      <c r="Q469" s="4">
        <f>COUNTIF(Inskrivning!$L1172:$P1172,66)+COUNTIF(Inskrivning!$R1172:$V1172,66)</f>
        <v>0</v>
      </c>
      <c r="R469" s="4">
        <f>COUNTIF(Inskrivning!$L1172:$P1172,70)+COUNTIF(Inskrivning!$R1172:$V1172,70)</f>
        <v>0</v>
      </c>
      <c r="S469" s="4">
        <f>COUNTIF(Inskrivning!$L1172:$P1172,74)+COUNTIF(Inskrivning!$R1172:$V1172,74)</f>
        <v>0</v>
      </c>
      <c r="T469" s="4">
        <f>COUNTIF(Inskrivning!$L1172:$P1172,83)+COUNTIF(Inskrivning!$R1172:$V1172,83)</f>
        <v>0</v>
      </c>
      <c r="U469" s="4">
        <f>COUNTIF(Inskrivning!$L1172:$P1172,87)+COUNTIF(Inskrivning!$R1172:$V1172,87)</f>
        <v>0</v>
      </c>
      <c r="V469" s="4">
        <f>COUNTIF(Inskrivning!$L1172:$P1172,100)+COUNTIF(Inskrivning!$R1172:$V1172,100)</f>
        <v>0</v>
      </c>
      <c r="W469" s="4">
        <f>SUM(Inskrivning!Y1172)</f>
        <v>0</v>
      </c>
    </row>
    <row r="470" spans="1:23" ht="15" x14ac:dyDescent="0.25">
      <c r="A470" s="53" t="str">
        <f>Inskrivning!J1173</f>
        <v/>
      </c>
      <c r="B470" s="35" t="str">
        <f>Inskrivning!K1173</f>
        <v/>
      </c>
      <c r="C470" s="16">
        <f t="shared" si="12"/>
        <v>0</v>
      </c>
      <c r="E470" s="4">
        <f>COUNTIF(Inskrivning!$L1173:$P1173,15)+COUNTIF(Inskrivning!$R1173:$V1173,15)</f>
        <v>0</v>
      </c>
      <c r="F470" s="4">
        <f>COUNTIF(Inskrivning!$L1173:$P1173,19)+COUNTIF(Inskrivning!$R1173:$V1173,19)</f>
        <v>0</v>
      </c>
      <c r="G470" s="4">
        <f>COUNTIF(Inskrivning!$L1173:$P1173,31)+COUNTIF(Inskrivning!$R1173:$V1173,31)</f>
        <v>0</v>
      </c>
      <c r="H470" s="4">
        <f>COUNTIF(Inskrivning!$L1173:$P1173,32)+COUNTIF(Inskrivning!$R1173:$V1173,32)</f>
        <v>0</v>
      </c>
      <c r="I470" s="4">
        <f>COUNTIF(Inskrivning!$L1173:$P1173,35)+COUNTIF(Inskrivning!$R1173:$V1173,35)</f>
        <v>0</v>
      </c>
      <c r="J470" s="4">
        <f>COUNTIF(Inskrivning!$L1173:$P1173,36)+COUNTIF(Inskrivning!$R1173:$V1173,36)</f>
        <v>0</v>
      </c>
      <c r="K470" s="4">
        <f>COUNTIF(Inskrivning!$L1173:$P1173,44)+COUNTIF(Inskrivning!$R1173:$V1173,44)</f>
        <v>0</v>
      </c>
      <c r="L470" s="4">
        <f>COUNTIF(Inskrivning!$L1173:$P1173,48)+COUNTIF(Inskrivning!$R1173:$V1173,48)</f>
        <v>0</v>
      </c>
      <c r="M470" s="4">
        <f>COUNTIF(Inskrivning!$L1173:$P1173,49)+COUNTIF(Inskrivning!$R1173:$V1173,49)</f>
        <v>0</v>
      </c>
      <c r="N470" s="4">
        <f>COUNTIF(Inskrivning!$L1173:$P1173,53)+COUNTIF(Inskrivning!$R1173:$V1173,53)</f>
        <v>0</v>
      </c>
      <c r="O470" s="4">
        <f>COUNTIF(Inskrivning!$L1173:$P1173,57)+COUNTIF(Inskrivning!$R1173:$V1173,57)</f>
        <v>0</v>
      </c>
      <c r="P470" s="4">
        <f>COUNTIF(Inskrivning!$L1173:$P1173,61)+COUNTIF(Inskrivning!$R1173:$V1173,61)</f>
        <v>0</v>
      </c>
      <c r="Q470" s="4">
        <f>COUNTIF(Inskrivning!$L1173:$P1173,66)+COUNTIF(Inskrivning!$R1173:$V1173,66)</f>
        <v>0</v>
      </c>
      <c r="R470" s="4">
        <f>COUNTIF(Inskrivning!$L1173:$P1173,70)+COUNTIF(Inskrivning!$R1173:$V1173,70)</f>
        <v>0</v>
      </c>
      <c r="S470" s="4">
        <f>COUNTIF(Inskrivning!$L1173:$P1173,74)+COUNTIF(Inskrivning!$R1173:$V1173,74)</f>
        <v>0</v>
      </c>
      <c r="T470" s="4">
        <f>COUNTIF(Inskrivning!$L1173:$P1173,83)+COUNTIF(Inskrivning!$R1173:$V1173,83)</f>
        <v>0</v>
      </c>
      <c r="U470" s="4">
        <f>COUNTIF(Inskrivning!$L1173:$P1173,87)+COUNTIF(Inskrivning!$R1173:$V1173,87)</f>
        <v>0</v>
      </c>
      <c r="V470" s="4">
        <f>COUNTIF(Inskrivning!$L1173:$P1173,100)+COUNTIF(Inskrivning!$R1173:$V1173,100)</f>
        <v>0</v>
      </c>
      <c r="W470" s="4">
        <f>SUM(Inskrivning!Y1173)</f>
        <v>0</v>
      </c>
    </row>
    <row r="471" spans="1:23" ht="15" x14ac:dyDescent="0.25">
      <c r="A471" s="53" t="str">
        <f>Inskrivning!J1174</f>
        <v/>
      </c>
      <c r="B471" s="35" t="str">
        <f>Inskrivning!K1174</f>
        <v/>
      </c>
      <c r="C471" s="16">
        <f t="shared" si="12"/>
        <v>0</v>
      </c>
      <c r="E471" s="4">
        <f>COUNTIF(Inskrivning!$L1174:$P1174,15)+COUNTIF(Inskrivning!$R1174:$V1174,15)</f>
        <v>0</v>
      </c>
      <c r="F471" s="4">
        <f>COUNTIF(Inskrivning!$L1174:$P1174,19)+COUNTIF(Inskrivning!$R1174:$V1174,19)</f>
        <v>0</v>
      </c>
      <c r="G471" s="4">
        <f>COUNTIF(Inskrivning!$L1174:$P1174,31)+COUNTIF(Inskrivning!$R1174:$V1174,31)</f>
        <v>0</v>
      </c>
      <c r="H471" s="4">
        <f>COUNTIF(Inskrivning!$L1174:$P1174,32)+COUNTIF(Inskrivning!$R1174:$V1174,32)</f>
        <v>0</v>
      </c>
      <c r="I471" s="4">
        <f>COUNTIF(Inskrivning!$L1174:$P1174,35)+COUNTIF(Inskrivning!$R1174:$V1174,35)</f>
        <v>0</v>
      </c>
      <c r="J471" s="4">
        <f>COUNTIF(Inskrivning!$L1174:$P1174,36)+COUNTIF(Inskrivning!$R1174:$V1174,36)</f>
        <v>0</v>
      </c>
      <c r="K471" s="4">
        <f>COUNTIF(Inskrivning!$L1174:$P1174,44)+COUNTIF(Inskrivning!$R1174:$V1174,44)</f>
        <v>0</v>
      </c>
      <c r="L471" s="4">
        <f>COUNTIF(Inskrivning!$L1174:$P1174,48)+COUNTIF(Inskrivning!$R1174:$V1174,48)</f>
        <v>0</v>
      </c>
      <c r="M471" s="4">
        <f>COUNTIF(Inskrivning!$L1174:$P1174,49)+COUNTIF(Inskrivning!$R1174:$V1174,49)</f>
        <v>0</v>
      </c>
      <c r="N471" s="4">
        <f>COUNTIF(Inskrivning!$L1174:$P1174,53)+COUNTIF(Inskrivning!$R1174:$V1174,53)</f>
        <v>0</v>
      </c>
      <c r="O471" s="4">
        <f>COUNTIF(Inskrivning!$L1174:$P1174,57)+COUNTIF(Inskrivning!$R1174:$V1174,57)</f>
        <v>0</v>
      </c>
      <c r="P471" s="4">
        <f>COUNTIF(Inskrivning!$L1174:$P1174,61)+COUNTIF(Inskrivning!$R1174:$V1174,61)</f>
        <v>0</v>
      </c>
      <c r="Q471" s="4">
        <f>COUNTIF(Inskrivning!$L1174:$P1174,66)+COUNTIF(Inskrivning!$R1174:$V1174,66)</f>
        <v>0</v>
      </c>
      <c r="R471" s="4">
        <f>COUNTIF(Inskrivning!$L1174:$P1174,70)+COUNTIF(Inskrivning!$R1174:$V1174,70)</f>
        <v>0</v>
      </c>
      <c r="S471" s="4">
        <f>COUNTIF(Inskrivning!$L1174:$P1174,74)+COUNTIF(Inskrivning!$R1174:$V1174,74)</f>
        <v>0</v>
      </c>
      <c r="T471" s="4">
        <f>COUNTIF(Inskrivning!$L1174:$P1174,83)+COUNTIF(Inskrivning!$R1174:$V1174,83)</f>
        <v>0</v>
      </c>
      <c r="U471" s="4">
        <f>COUNTIF(Inskrivning!$L1174:$P1174,87)+COUNTIF(Inskrivning!$R1174:$V1174,87)</f>
        <v>0</v>
      </c>
      <c r="V471" s="4">
        <f>COUNTIF(Inskrivning!$L1174:$P1174,100)+COUNTIF(Inskrivning!$R1174:$V1174,100)</f>
        <v>0</v>
      </c>
      <c r="W471" s="4">
        <f>SUM(Inskrivning!Y1174)</f>
        <v>0</v>
      </c>
    </row>
    <row r="472" spans="1:23" ht="15" x14ac:dyDescent="0.25">
      <c r="A472" s="53" t="str">
        <f>Inskrivning!J1175</f>
        <v/>
      </c>
      <c r="B472" s="35" t="str">
        <f>Inskrivning!K1175</f>
        <v/>
      </c>
      <c r="C472" s="16">
        <f t="shared" si="12"/>
        <v>0</v>
      </c>
      <c r="E472" s="4">
        <f>COUNTIF(Inskrivning!$L1175:$P1175,15)+COUNTIF(Inskrivning!$R1175:$V1175,15)</f>
        <v>0</v>
      </c>
      <c r="F472" s="4">
        <f>COUNTIF(Inskrivning!$L1175:$P1175,19)+COUNTIF(Inskrivning!$R1175:$V1175,19)</f>
        <v>0</v>
      </c>
      <c r="G472" s="4">
        <f>COUNTIF(Inskrivning!$L1175:$P1175,31)+COUNTIF(Inskrivning!$R1175:$V1175,31)</f>
        <v>0</v>
      </c>
      <c r="H472" s="4">
        <f>COUNTIF(Inskrivning!$L1175:$P1175,32)+COUNTIF(Inskrivning!$R1175:$V1175,32)</f>
        <v>0</v>
      </c>
      <c r="I472" s="4">
        <f>COUNTIF(Inskrivning!$L1175:$P1175,35)+COUNTIF(Inskrivning!$R1175:$V1175,35)</f>
        <v>0</v>
      </c>
      <c r="J472" s="4">
        <f>COUNTIF(Inskrivning!$L1175:$P1175,36)+COUNTIF(Inskrivning!$R1175:$V1175,36)</f>
        <v>0</v>
      </c>
      <c r="K472" s="4">
        <f>COUNTIF(Inskrivning!$L1175:$P1175,44)+COUNTIF(Inskrivning!$R1175:$V1175,44)</f>
        <v>0</v>
      </c>
      <c r="L472" s="4">
        <f>COUNTIF(Inskrivning!$L1175:$P1175,48)+COUNTIF(Inskrivning!$R1175:$V1175,48)</f>
        <v>0</v>
      </c>
      <c r="M472" s="4">
        <f>COUNTIF(Inskrivning!$L1175:$P1175,49)+COUNTIF(Inskrivning!$R1175:$V1175,49)</f>
        <v>0</v>
      </c>
      <c r="N472" s="4">
        <f>COUNTIF(Inskrivning!$L1175:$P1175,53)+COUNTIF(Inskrivning!$R1175:$V1175,53)</f>
        <v>0</v>
      </c>
      <c r="O472" s="4">
        <f>COUNTIF(Inskrivning!$L1175:$P1175,57)+COUNTIF(Inskrivning!$R1175:$V1175,57)</f>
        <v>0</v>
      </c>
      <c r="P472" s="4">
        <f>COUNTIF(Inskrivning!$L1175:$P1175,61)+COUNTIF(Inskrivning!$R1175:$V1175,61)</f>
        <v>0</v>
      </c>
      <c r="Q472" s="4">
        <f>COUNTIF(Inskrivning!$L1175:$P1175,66)+COUNTIF(Inskrivning!$R1175:$V1175,66)</f>
        <v>0</v>
      </c>
      <c r="R472" s="4">
        <f>COUNTIF(Inskrivning!$L1175:$P1175,70)+COUNTIF(Inskrivning!$R1175:$V1175,70)</f>
        <v>0</v>
      </c>
      <c r="S472" s="4">
        <f>COUNTIF(Inskrivning!$L1175:$P1175,74)+COUNTIF(Inskrivning!$R1175:$V1175,74)</f>
        <v>0</v>
      </c>
      <c r="T472" s="4">
        <f>COUNTIF(Inskrivning!$L1175:$P1175,83)+COUNTIF(Inskrivning!$R1175:$V1175,83)</f>
        <v>0</v>
      </c>
      <c r="U472" s="4">
        <f>COUNTIF(Inskrivning!$L1175:$P1175,87)+COUNTIF(Inskrivning!$R1175:$V1175,87)</f>
        <v>0</v>
      </c>
      <c r="V472" s="4">
        <f>COUNTIF(Inskrivning!$L1175:$P1175,100)+COUNTIF(Inskrivning!$R1175:$V1175,100)</f>
        <v>0</v>
      </c>
      <c r="W472" s="4">
        <f>SUM(Inskrivning!Y1175)</f>
        <v>0</v>
      </c>
    </row>
    <row r="473" spans="1:23" ht="15" x14ac:dyDescent="0.25">
      <c r="A473" s="53" t="str">
        <f>Inskrivning!J1176</f>
        <v/>
      </c>
      <c r="B473" s="35" t="str">
        <f>Inskrivning!K1176</f>
        <v/>
      </c>
      <c r="C473" s="16">
        <f t="shared" si="12"/>
        <v>0</v>
      </c>
      <c r="E473" s="4">
        <f>COUNTIF(Inskrivning!$L1176:$P1176,15)+COUNTIF(Inskrivning!$R1176:$V1176,15)</f>
        <v>0</v>
      </c>
      <c r="F473" s="4">
        <f>COUNTIF(Inskrivning!$L1176:$P1176,19)+COUNTIF(Inskrivning!$R1176:$V1176,19)</f>
        <v>0</v>
      </c>
      <c r="G473" s="4">
        <f>COUNTIF(Inskrivning!$L1176:$P1176,31)+COUNTIF(Inskrivning!$R1176:$V1176,31)</f>
        <v>0</v>
      </c>
      <c r="H473" s="4">
        <f>COUNTIF(Inskrivning!$L1176:$P1176,32)+COUNTIF(Inskrivning!$R1176:$V1176,32)</f>
        <v>0</v>
      </c>
      <c r="I473" s="4">
        <f>COUNTIF(Inskrivning!$L1176:$P1176,35)+COUNTIF(Inskrivning!$R1176:$V1176,35)</f>
        <v>0</v>
      </c>
      <c r="J473" s="4">
        <f>COUNTIF(Inskrivning!$L1176:$P1176,36)+COUNTIF(Inskrivning!$R1176:$V1176,36)</f>
        <v>0</v>
      </c>
      <c r="K473" s="4">
        <f>COUNTIF(Inskrivning!$L1176:$P1176,44)+COUNTIF(Inskrivning!$R1176:$V1176,44)</f>
        <v>0</v>
      </c>
      <c r="L473" s="4">
        <f>COUNTIF(Inskrivning!$L1176:$P1176,48)+COUNTIF(Inskrivning!$R1176:$V1176,48)</f>
        <v>0</v>
      </c>
      <c r="M473" s="4">
        <f>COUNTIF(Inskrivning!$L1176:$P1176,49)+COUNTIF(Inskrivning!$R1176:$V1176,49)</f>
        <v>0</v>
      </c>
      <c r="N473" s="4">
        <f>COUNTIF(Inskrivning!$L1176:$P1176,53)+COUNTIF(Inskrivning!$R1176:$V1176,53)</f>
        <v>0</v>
      </c>
      <c r="O473" s="4">
        <f>COUNTIF(Inskrivning!$L1176:$P1176,57)+COUNTIF(Inskrivning!$R1176:$V1176,57)</f>
        <v>0</v>
      </c>
      <c r="P473" s="4">
        <f>COUNTIF(Inskrivning!$L1176:$P1176,61)+COUNTIF(Inskrivning!$R1176:$V1176,61)</f>
        <v>0</v>
      </c>
      <c r="Q473" s="4">
        <f>COUNTIF(Inskrivning!$L1176:$P1176,66)+COUNTIF(Inskrivning!$R1176:$V1176,66)</f>
        <v>0</v>
      </c>
      <c r="R473" s="4">
        <f>COUNTIF(Inskrivning!$L1176:$P1176,70)+COUNTIF(Inskrivning!$R1176:$V1176,70)</f>
        <v>0</v>
      </c>
      <c r="S473" s="4">
        <f>COUNTIF(Inskrivning!$L1176:$P1176,74)+COUNTIF(Inskrivning!$R1176:$V1176,74)</f>
        <v>0</v>
      </c>
      <c r="T473" s="4">
        <f>COUNTIF(Inskrivning!$L1176:$P1176,83)+COUNTIF(Inskrivning!$R1176:$V1176,83)</f>
        <v>0</v>
      </c>
      <c r="U473" s="4">
        <f>COUNTIF(Inskrivning!$L1176:$P1176,87)+COUNTIF(Inskrivning!$R1176:$V1176,87)</f>
        <v>0</v>
      </c>
      <c r="V473" s="4">
        <f>COUNTIF(Inskrivning!$L1176:$P1176,100)+COUNTIF(Inskrivning!$R1176:$V1176,100)</f>
        <v>0</v>
      </c>
      <c r="W473" s="4">
        <f>SUM(Inskrivning!Y1176)</f>
        <v>0</v>
      </c>
    </row>
    <row r="474" spans="1:23" ht="15" x14ac:dyDescent="0.25">
      <c r="A474" s="53" t="str">
        <f>Inskrivning!J1177</f>
        <v/>
      </c>
      <c r="B474" s="35" t="str">
        <f>Inskrivning!K1177</f>
        <v/>
      </c>
      <c r="C474" s="16">
        <f t="shared" si="12"/>
        <v>0</v>
      </c>
      <c r="E474" s="4">
        <f>COUNTIF(Inskrivning!$L1177:$P1177,15)+COUNTIF(Inskrivning!$R1177:$V1177,15)</f>
        <v>0</v>
      </c>
      <c r="F474" s="4">
        <f>COUNTIF(Inskrivning!$L1177:$P1177,19)+COUNTIF(Inskrivning!$R1177:$V1177,19)</f>
        <v>0</v>
      </c>
      <c r="G474" s="4">
        <f>COUNTIF(Inskrivning!$L1177:$P1177,31)+COUNTIF(Inskrivning!$R1177:$V1177,31)</f>
        <v>0</v>
      </c>
      <c r="H474" s="4">
        <f>COUNTIF(Inskrivning!$L1177:$P1177,32)+COUNTIF(Inskrivning!$R1177:$V1177,32)</f>
        <v>0</v>
      </c>
      <c r="I474" s="4">
        <f>COUNTIF(Inskrivning!$L1177:$P1177,35)+COUNTIF(Inskrivning!$R1177:$V1177,35)</f>
        <v>0</v>
      </c>
      <c r="J474" s="4">
        <f>COUNTIF(Inskrivning!$L1177:$P1177,36)+COUNTIF(Inskrivning!$R1177:$V1177,36)</f>
        <v>0</v>
      </c>
      <c r="K474" s="4">
        <f>COUNTIF(Inskrivning!$L1177:$P1177,44)+COUNTIF(Inskrivning!$R1177:$V1177,44)</f>
        <v>0</v>
      </c>
      <c r="L474" s="4">
        <f>COUNTIF(Inskrivning!$L1177:$P1177,48)+COUNTIF(Inskrivning!$R1177:$V1177,48)</f>
        <v>0</v>
      </c>
      <c r="M474" s="4">
        <f>COUNTIF(Inskrivning!$L1177:$P1177,49)+COUNTIF(Inskrivning!$R1177:$V1177,49)</f>
        <v>0</v>
      </c>
      <c r="N474" s="4">
        <f>COUNTIF(Inskrivning!$L1177:$P1177,53)+COUNTIF(Inskrivning!$R1177:$V1177,53)</f>
        <v>0</v>
      </c>
      <c r="O474" s="4">
        <f>COUNTIF(Inskrivning!$L1177:$P1177,57)+COUNTIF(Inskrivning!$R1177:$V1177,57)</f>
        <v>0</v>
      </c>
      <c r="P474" s="4">
        <f>COUNTIF(Inskrivning!$L1177:$P1177,61)+COUNTIF(Inskrivning!$R1177:$V1177,61)</f>
        <v>0</v>
      </c>
      <c r="Q474" s="4">
        <f>COUNTIF(Inskrivning!$L1177:$P1177,66)+COUNTIF(Inskrivning!$R1177:$V1177,66)</f>
        <v>0</v>
      </c>
      <c r="R474" s="4">
        <f>COUNTIF(Inskrivning!$L1177:$P1177,70)+COUNTIF(Inskrivning!$R1177:$V1177,70)</f>
        <v>0</v>
      </c>
      <c r="S474" s="4">
        <f>COUNTIF(Inskrivning!$L1177:$P1177,74)+COUNTIF(Inskrivning!$R1177:$V1177,74)</f>
        <v>0</v>
      </c>
      <c r="T474" s="4">
        <f>COUNTIF(Inskrivning!$L1177:$P1177,83)+COUNTIF(Inskrivning!$R1177:$V1177,83)</f>
        <v>0</v>
      </c>
      <c r="U474" s="4">
        <f>COUNTIF(Inskrivning!$L1177:$P1177,87)+COUNTIF(Inskrivning!$R1177:$V1177,87)</f>
        <v>0</v>
      </c>
      <c r="V474" s="4">
        <f>COUNTIF(Inskrivning!$L1177:$P1177,100)+COUNTIF(Inskrivning!$R1177:$V1177,100)</f>
        <v>0</v>
      </c>
      <c r="W474" s="4">
        <f>SUM(Inskrivning!Y1177)</f>
        <v>0</v>
      </c>
    </row>
    <row r="475" spans="1:23" ht="15" x14ac:dyDescent="0.25">
      <c r="A475" s="53" t="str">
        <f>Inskrivning!J1178</f>
        <v/>
      </c>
      <c r="B475" s="35" t="str">
        <f>Inskrivning!K1178</f>
        <v/>
      </c>
      <c r="C475" s="16">
        <f t="shared" si="12"/>
        <v>0</v>
      </c>
      <c r="E475" s="4">
        <f>COUNTIF(Inskrivning!$L1178:$P1178,15)+COUNTIF(Inskrivning!$R1178:$V1178,15)</f>
        <v>0</v>
      </c>
      <c r="F475" s="4">
        <f>COUNTIF(Inskrivning!$L1178:$P1178,19)+COUNTIF(Inskrivning!$R1178:$V1178,19)</f>
        <v>0</v>
      </c>
      <c r="G475" s="4">
        <f>COUNTIF(Inskrivning!$L1178:$P1178,31)+COUNTIF(Inskrivning!$R1178:$V1178,31)</f>
        <v>0</v>
      </c>
      <c r="H475" s="4">
        <f>COUNTIF(Inskrivning!$L1178:$P1178,32)+COUNTIF(Inskrivning!$R1178:$V1178,32)</f>
        <v>0</v>
      </c>
      <c r="I475" s="4">
        <f>COUNTIF(Inskrivning!$L1178:$P1178,35)+COUNTIF(Inskrivning!$R1178:$V1178,35)</f>
        <v>0</v>
      </c>
      <c r="J475" s="4">
        <f>COUNTIF(Inskrivning!$L1178:$P1178,36)+COUNTIF(Inskrivning!$R1178:$V1178,36)</f>
        <v>0</v>
      </c>
      <c r="K475" s="4">
        <f>COUNTIF(Inskrivning!$L1178:$P1178,44)+COUNTIF(Inskrivning!$R1178:$V1178,44)</f>
        <v>0</v>
      </c>
      <c r="L475" s="4">
        <f>COUNTIF(Inskrivning!$L1178:$P1178,48)+COUNTIF(Inskrivning!$R1178:$V1178,48)</f>
        <v>0</v>
      </c>
      <c r="M475" s="4">
        <f>COUNTIF(Inskrivning!$L1178:$P1178,49)+COUNTIF(Inskrivning!$R1178:$V1178,49)</f>
        <v>0</v>
      </c>
      <c r="N475" s="4">
        <f>COUNTIF(Inskrivning!$L1178:$P1178,53)+COUNTIF(Inskrivning!$R1178:$V1178,53)</f>
        <v>0</v>
      </c>
      <c r="O475" s="4">
        <f>COUNTIF(Inskrivning!$L1178:$P1178,57)+COUNTIF(Inskrivning!$R1178:$V1178,57)</f>
        <v>0</v>
      </c>
      <c r="P475" s="4">
        <f>COUNTIF(Inskrivning!$L1178:$P1178,61)+COUNTIF(Inskrivning!$R1178:$V1178,61)</f>
        <v>0</v>
      </c>
      <c r="Q475" s="4">
        <f>COUNTIF(Inskrivning!$L1178:$P1178,66)+COUNTIF(Inskrivning!$R1178:$V1178,66)</f>
        <v>0</v>
      </c>
      <c r="R475" s="4">
        <f>COUNTIF(Inskrivning!$L1178:$P1178,70)+COUNTIF(Inskrivning!$R1178:$V1178,70)</f>
        <v>0</v>
      </c>
      <c r="S475" s="4">
        <f>COUNTIF(Inskrivning!$L1178:$P1178,74)+COUNTIF(Inskrivning!$R1178:$V1178,74)</f>
        <v>0</v>
      </c>
      <c r="T475" s="4">
        <f>COUNTIF(Inskrivning!$L1178:$P1178,83)+COUNTIF(Inskrivning!$R1178:$V1178,83)</f>
        <v>0</v>
      </c>
      <c r="U475" s="4">
        <f>COUNTIF(Inskrivning!$L1178:$P1178,87)+COUNTIF(Inskrivning!$R1178:$V1178,87)</f>
        <v>0</v>
      </c>
      <c r="V475" s="4">
        <f>COUNTIF(Inskrivning!$L1178:$P1178,100)+COUNTIF(Inskrivning!$R1178:$V1178,100)</f>
        <v>0</v>
      </c>
      <c r="W475" s="4">
        <f>SUM(Inskrivning!Y1178)</f>
        <v>0</v>
      </c>
    </row>
    <row r="476" spans="1:23" ht="15" x14ac:dyDescent="0.25">
      <c r="A476" s="53" t="str">
        <f>Inskrivning!J1179</f>
        <v/>
      </c>
      <c r="B476" s="35" t="str">
        <f>Inskrivning!K1179</f>
        <v/>
      </c>
      <c r="C476" s="16">
        <f t="shared" si="12"/>
        <v>0</v>
      </c>
      <c r="E476" s="4">
        <f>COUNTIF(Inskrivning!$L1179:$P1179,15)+COUNTIF(Inskrivning!$R1179:$V1179,15)</f>
        <v>0</v>
      </c>
      <c r="F476" s="4">
        <f>COUNTIF(Inskrivning!$L1179:$P1179,19)+COUNTIF(Inskrivning!$R1179:$V1179,19)</f>
        <v>0</v>
      </c>
      <c r="G476" s="4">
        <f>COUNTIF(Inskrivning!$L1179:$P1179,31)+COUNTIF(Inskrivning!$R1179:$V1179,31)</f>
        <v>0</v>
      </c>
      <c r="H476" s="4">
        <f>COUNTIF(Inskrivning!$L1179:$P1179,32)+COUNTIF(Inskrivning!$R1179:$V1179,32)</f>
        <v>0</v>
      </c>
      <c r="I476" s="4">
        <f>COUNTIF(Inskrivning!$L1179:$P1179,35)+COUNTIF(Inskrivning!$R1179:$V1179,35)</f>
        <v>0</v>
      </c>
      <c r="J476" s="4">
        <f>COUNTIF(Inskrivning!$L1179:$P1179,36)+COUNTIF(Inskrivning!$R1179:$V1179,36)</f>
        <v>0</v>
      </c>
      <c r="K476" s="4">
        <f>COUNTIF(Inskrivning!$L1179:$P1179,44)+COUNTIF(Inskrivning!$R1179:$V1179,44)</f>
        <v>0</v>
      </c>
      <c r="L476" s="4">
        <f>COUNTIF(Inskrivning!$L1179:$P1179,48)+COUNTIF(Inskrivning!$R1179:$V1179,48)</f>
        <v>0</v>
      </c>
      <c r="M476" s="4">
        <f>COUNTIF(Inskrivning!$L1179:$P1179,49)+COUNTIF(Inskrivning!$R1179:$V1179,49)</f>
        <v>0</v>
      </c>
      <c r="N476" s="4">
        <f>COUNTIF(Inskrivning!$L1179:$P1179,53)+COUNTIF(Inskrivning!$R1179:$V1179,53)</f>
        <v>0</v>
      </c>
      <c r="O476" s="4">
        <f>COUNTIF(Inskrivning!$L1179:$P1179,57)+COUNTIF(Inskrivning!$R1179:$V1179,57)</f>
        <v>0</v>
      </c>
      <c r="P476" s="4">
        <f>COUNTIF(Inskrivning!$L1179:$P1179,61)+COUNTIF(Inskrivning!$R1179:$V1179,61)</f>
        <v>0</v>
      </c>
      <c r="Q476" s="4">
        <f>COUNTIF(Inskrivning!$L1179:$P1179,66)+COUNTIF(Inskrivning!$R1179:$V1179,66)</f>
        <v>0</v>
      </c>
      <c r="R476" s="4">
        <f>COUNTIF(Inskrivning!$L1179:$P1179,70)+COUNTIF(Inskrivning!$R1179:$V1179,70)</f>
        <v>0</v>
      </c>
      <c r="S476" s="4">
        <f>COUNTIF(Inskrivning!$L1179:$P1179,74)+COUNTIF(Inskrivning!$R1179:$V1179,74)</f>
        <v>0</v>
      </c>
      <c r="T476" s="4">
        <f>COUNTIF(Inskrivning!$L1179:$P1179,83)+COUNTIF(Inskrivning!$R1179:$V1179,83)</f>
        <v>0</v>
      </c>
      <c r="U476" s="4">
        <f>COUNTIF(Inskrivning!$L1179:$P1179,87)+COUNTIF(Inskrivning!$R1179:$V1179,87)</f>
        <v>0</v>
      </c>
      <c r="V476" s="4">
        <f>COUNTIF(Inskrivning!$L1179:$P1179,100)+COUNTIF(Inskrivning!$R1179:$V1179,100)</f>
        <v>0</v>
      </c>
      <c r="W476" s="4">
        <f>SUM(Inskrivning!Y1179)</f>
        <v>0</v>
      </c>
    </row>
    <row r="477" spans="1:23" ht="15" x14ac:dyDescent="0.25">
      <c r="A477" s="53" t="str">
        <f>Inskrivning!J1180</f>
        <v/>
      </c>
      <c r="B477" s="35" t="str">
        <f>Inskrivning!K1180</f>
        <v/>
      </c>
      <c r="C477" s="16">
        <f t="shared" si="12"/>
        <v>0</v>
      </c>
      <c r="E477" s="4">
        <f>COUNTIF(Inskrivning!$L1180:$P1180,15)+COUNTIF(Inskrivning!$R1180:$V1180,15)</f>
        <v>0</v>
      </c>
      <c r="F477" s="4">
        <f>COUNTIF(Inskrivning!$L1180:$P1180,19)+COUNTIF(Inskrivning!$R1180:$V1180,19)</f>
        <v>0</v>
      </c>
      <c r="G477" s="4">
        <f>COUNTIF(Inskrivning!$L1180:$P1180,31)+COUNTIF(Inskrivning!$R1180:$V1180,31)</f>
        <v>0</v>
      </c>
      <c r="H477" s="4">
        <f>COUNTIF(Inskrivning!$L1180:$P1180,32)+COUNTIF(Inskrivning!$R1180:$V1180,32)</f>
        <v>0</v>
      </c>
      <c r="I477" s="4">
        <f>COUNTIF(Inskrivning!$L1180:$P1180,35)+COUNTIF(Inskrivning!$R1180:$V1180,35)</f>
        <v>0</v>
      </c>
      <c r="J477" s="4">
        <f>COUNTIF(Inskrivning!$L1180:$P1180,36)+COUNTIF(Inskrivning!$R1180:$V1180,36)</f>
        <v>0</v>
      </c>
      <c r="K477" s="4">
        <f>COUNTIF(Inskrivning!$L1180:$P1180,44)+COUNTIF(Inskrivning!$R1180:$V1180,44)</f>
        <v>0</v>
      </c>
      <c r="L477" s="4">
        <f>COUNTIF(Inskrivning!$L1180:$P1180,48)+COUNTIF(Inskrivning!$R1180:$V1180,48)</f>
        <v>0</v>
      </c>
      <c r="M477" s="4">
        <f>COUNTIF(Inskrivning!$L1180:$P1180,49)+COUNTIF(Inskrivning!$R1180:$V1180,49)</f>
        <v>0</v>
      </c>
      <c r="N477" s="4">
        <f>COUNTIF(Inskrivning!$L1180:$P1180,53)+COUNTIF(Inskrivning!$R1180:$V1180,53)</f>
        <v>0</v>
      </c>
      <c r="O477" s="4">
        <f>COUNTIF(Inskrivning!$L1180:$P1180,57)+COUNTIF(Inskrivning!$R1180:$V1180,57)</f>
        <v>0</v>
      </c>
      <c r="P477" s="4">
        <f>COUNTIF(Inskrivning!$L1180:$P1180,61)+COUNTIF(Inskrivning!$R1180:$V1180,61)</f>
        <v>0</v>
      </c>
      <c r="Q477" s="4">
        <f>COUNTIF(Inskrivning!$L1180:$P1180,66)+COUNTIF(Inskrivning!$R1180:$V1180,66)</f>
        <v>0</v>
      </c>
      <c r="R477" s="4">
        <f>COUNTIF(Inskrivning!$L1180:$P1180,70)+COUNTIF(Inskrivning!$R1180:$V1180,70)</f>
        <v>0</v>
      </c>
      <c r="S477" s="4">
        <f>COUNTIF(Inskrivning!$L1180:$P1180,74)+COUNTIF(Inskrivning!$R1180:$V1180,74)</f>
        <v>0</v>
      </c>
      <c r="T477" s="4">
        <f>COUNTIF(Inskrivning!$L1180:$P1180,83)+COUNTIF(Inskrivning!$R1180:$V1180,83)</f>
        <v>0</v>
      </c>
      <c r="U477" s="4">
        <f>COUNTIF(Inskrivning!$L1180:$P1180,87)+COUNTIF(Inskrivning!$R1180:$V1180,87)</f>
        <v>0</v>
      </c>
      <c r="V477" s="4">
        <f>COUNTIF(Inskrivning!$L1180:$P1180,100)+COUNTIF(Inskrivning!$R1180:$V1180,100)</f>
        <v>0</v>
      </c>
      <c r="W477" s="4">
        <f>SUM(Inskrivning!Y1180)</f>
        <v>0</v>
      </c>
    </row>
    <row r="478" spans="1:23" ht="15" x14ac:dyDescent="0.25">
      <c r="A478" s="53" t="str">
        <f>Inskrivning!J1181</f>
        <v/>
      </c>
      <c r="B478" s="35" t="str">
        <f>Inskrivning!K1181</f>
        <v/>
      </c>
      <c r="C478" s="16">
        <f t="shared" si="12"/>
        <v>0</v>
      </c>
      <c r="E478" s="4">
        <f>COUNTIF(Inskrivning!$L1181:$P1181,15)+COUNTIF(Inskrivning!$R1181:$V1181,15)</f>
        <v>0</v>
      </c>
      <c r="F478" s="4">
        <f>COUNTIF(Inskrivning!$L1181:$P1181,19)+COUNTIF(Inskrivning!$R1181:$V1181,19)</f>
        <v>0</v>
      </c>
      <c r="G478" s="4">
        <f>COUNTIF(Inskrivning!$L1181:$P1181,31)+COUNTIF(Inskrivning!$R1181:$V1181,31)</f>
        <v>0</v>
      </c>
      <c r="H478" s="4">
        <f>COUNTIF(Inskrivning!$L1181:$P1181,32)+COUNTIF(Inskrivning!$R1181:$V1181,32)</f>
        <v>0</v>
      </c>
      <c r="I478" s="4">
        <f>COUNTIF(Inskrivning!$L1181:$P1181,35)+COUNTIF(Inskrivning!$R1181:$V1181,35)</f>
        <v>0</v>
      </c>
      <c r="J478" s="4">
        <f>COUNTIF(Inskrivning!$L1181:$P1181,36)+COUNTIF(Inskrivning!$R1181:$V1181,36)</f>
        <v>0</v>
      </c>
      <c r="K478" s="4">
        <f>COUNTIF(Inskrivning!$L1181:$P1181,44)+COUNTIF(Inskrivning!$R1181:$V1181,44)</f>
        <v>0</v>
      </c>
      <c r="L478" s="4">
        <f>COUNTIF(Inskrivning!$L1181:$P1181,48)+COUNTIF(Inskrivning!$R1181:$V1181,48)</f>
        <v>0</v>
      </c>
      <c r="M478" s="4">
        <f>COUNTIF(Inskrivning!$L1181:$P1181,49)+COUNTIF(Inskrivning!$R1181:$V1181,49)</f>
        <v>0</v>
      </c>
      <c r="N478" s="4">
        <f>COUNTIF(Inskrivning!$L1181:$P1181,53)+COUNTIF(Inskrivning!$R1181:$V1181,53)</f>
        <v>0</v>
      </c>
      <c r="O478" s="4">
        <f>COUNTIF(Inskrivning!$L1181:$P1181,57)+COUNTIF(Inskrivning!$R1181:$V1181,57)</f>
        <v>0</v>
      </c>
      <c r="P478" s="4">
        <f>COUNTIF(Inskrivning!$L1181:$P1181,61)+COUNTIF(Inskrivning!$R1181:$V1181,61)</f>
        <v>0</v>
      </c>
      <c r="Q478" s="4">
        <f>COUNTIF(Inskrivning!$L1181:$P1181,66)+COUNTIF(Inskrivning!$R1181:$V1181,66)</f>
        <v>0</v>
      </c>
      <c r="R478" s="4">
        <f>COUNTIF(Inskrivning!$L1181:$P1181,70)+COUNTIF(Inskrivning!$R1181:$V1181,70)</f>
        <v>0</v>
      </c>
      <c r="S478" s="4">
        <f>COUNTIF(Inskrivning!$L1181:$P1181,74)+COUNTIF(Inskrivning!$R1181:$V1181,74)</f>
        <v>0</v>
      </c>
      <c r="T478" s="4">
        <f>COUNTIF(Inskrivning!$L1181:$P1181,83)+COUNTIF(Inskrivning!$R1181:$V1181,83)</f>
        <v>0</v>
      </c>
      <c r="U478" s="4">
        <f>COUNTIF(Inskrivning!$L1181:$P1181,87)+COUNTIF(Inskrivning!$R1181:$V1181,87)</f>
        <v>0</v>
      </c>
      <c r="V478" s="4">
        <f>COUNTIF(Inskrivning!$L1181:$P1181,100)+COUNTIF(Inskrivning!$R1181:$V1181,100)</f>
        <v>0</v>
      </c>
      <c r="W478" s="4">
        <f>SUM(Inskrivning!Y1181)</f>
        <v>0</v>
      </c>
    </row>
    <row r="479" spans="1:23" ht="15" x14ac:dyDescent="0.25">
      <c r="A479" s="53" t="str">
        <f>Inskrivning!J1182</f>
        <v/>
      </c>
      <c r="B479" s="35" t="str">
        <f>Inskrivning!K1182</f>
        <v/>
      </c>
      <c r="C479" s="16">
        <f t="shared" si="12"/>
        <v>0</v>
      </c>
      <c r="E479" s="4">
        <f>COUNTIF(Inskrivning!$L1182:$P1182,15)+COUNTIF(Inskrivning!$R1182:$V1182,15)</f>
        <v>0</v>
      </c>
      <c r="F479" s="4">
        <f>COUNTIF(Inskrivning!$L1182:$P1182,19)+COUNTIF(Inskrivning!$R1182:$V1182,19)</f>
        <v>0</v>
      </c>
      <c r="G479" s="4">
        <f>COUNTIF(Inskrivning!$L1182:$P1182,31)+COUNTIF(Inskrivning!$R1182:$V1182,31)</f>
        <v>0</v>
      </c>
      <c r="H479" s="4">
        <f>COUNTIF(Inskrivning!$L1182:$P1182,32)+COUNTIF(Inskrivning!$R1182:$V1182,32)</f>
        <v>0</v>
      </c>
      <c r="I479" s="4">
        <f>COUNTIF(Inskrivning!$L1182:$P1182,35)+COUNTIF(Inskrivning!$R1182:$V1182,35)</f>
        <v>0</v>
      </c>
      <c r="J479" s="4">
        <f>COUNTIF(Inskrivning!$L1182:$P1182,36)+COUNTIF(Inskrivning!$R1182:$V1182,36)</f>
        <v>0</v>
      </c>
      <c r="K479" s="4">
        <f>COUNTIF(Inskrivning!$L1182:$P1182,44)+COUNTIF(Inskrivning!$R1182:$V1182,44)</f>
        <v>0</v>
      </c>
      <c r="L479" s="4">
        <f>COUNTIF(Inskrivning!$L1182:$P1182,48)+COUNTIF(Inskrivning!$R1182:$V1182,48)</f>
        <v>0</v>
      </c>
      <c r="M479" s="4">
        <f>COUNTIF(Inskrivning!$L1182:$P1182,49)+COUNTIF(Inskrivning!$R1182:$V1182,49)</f>
        <v>0</v>
      </c>
      <c r="N479" s="4">
        <f>COUNTIF(Inskrivning!$L1182:$P1182,53)+COUNTIF(Inskrivning!$R1182:$V1182,53)</f>
        <v>0</v>
      </c>
      <c r="O479" s="4">
        <f>COUNTIF(Inskrivning!$L1182:$P1182,57)+COUNTIF(Inskrivning!$R1182:$V1182,57)</f>
        <v>0</v>
      </c>
      <c r="P479" s="4">
        <f>COUNTIF(Inskrivning!$L1182:$P1182,61)+COUNTIF(Inskrivning!$R1182:$V1182,61)</f>
        <v>0</v>
      </c>
      <c r="Q479" s="4">
        <f>COUNTIF(Inskrivning!$L1182:$P1182,66)+COUNTIF(Inskrivning!$R1182:$V1182,66)</f>
        <v>0</v>
      </c>
      <c r="R479" s="4">
        <f>COUNTIF(Inskrivning!$L1182:$P1182,70)+COUNTIF(Inskrivning!$R1182:$V1182,70)</f>
        <v>0</v>
      </c>
      <c r="S479" s="4">
        <f>COUNTIF(Inskrivning!$L1182:$P1182,74)+COUNTIF(Inskrivning!$R1182:$V1182,74)</f>
        <v>0</v>
      </c>
      <c r="T479" s="4">
        <f>COUNTIF(Inskrivning!$L1182:$P1182,83)+COUNTIF(Inskrivning!$R1182:$V1182,83)</f>
        <v>0</v>
      </c>
      <c r="U479" s="4">
        <f>COUNTIF(Inskrivning!$L1182:$P1182,87)+COUNTIF(Inskrivning!$R1182:$V1182,87)</f>
        <v>0</v>
      </c>
      <c r="V479" s="4">
        <f>COUNTIF(Inskrivning!$L1182:$P1182,100)+COUNTIF(Inskrivning!$R1182:$V1182,100)</f>
        <v>0</v>
      </c>
      <c r="W479" s="4">
        <f>SUM(Inskrivning!Y1182)</f>
        <v>0</v>
      </c>
    </row>
    <row r="480" spans="1:23" ht="15" x14ac:dyDescent="0.25">
      <c r="A480" s="53" t="str">
        <f>Inskrivning!J1183</f>
        <v/>
      </c>
      <c r="B480" s="35" t="str">
        <f>Inskrivning!K1183</f>
        <v/>
      </c>
      <c r="C480" s="16">
        <f t="shared" si="12"/>
        <v>0</v>
      </c>
      <c r="E480" s="4">
        <f>COUNTIF(Inskrivning!$L1183:$P1183,15)+COUNTIF(Inskrivning!$R1183:$V1183,15)</f>
        <v>0</v>
      </c>
      <c r="F480" s="4">
        <f>COUNTIF(Inskrivning!$L1183:$P1183,19)+COUNTIF(Inskrivning!$R1183:$V1183,19)</f>
        <v>0</v>
      </c>
      <c r="G480" s="4">
        <f>COUNTIF(Inskrivning!$L1183:$P1183,31)+COUNTIF(Inskrivning!$R1183:$V1183,31)</f>
        <v>0</v>
      </c>
      <c r="H480" s="4">
        <f>COUNTIF(Inskrivning!$L1183:$P1183,32)+COUNTIF(Inskrivning!$R1183:$V1183,32)</f>
        <v>0</v>
      </c>
      <c r="I480" s="4">
        <f>COUNTIF(Inskrivning!$L1183:$P1183,35)+COUNTIF(Inskrivning!$R1183:$V1183,35)</f>
        <v>0</v>
      </c>
      <c r="J480" s="4">
        <f>COUNTIF(Inskrivning!$L1183:$P1183,36)+COUNTIF(Inskrivning!$R1183:$V1183,36)</f>
        <v>0</v>
      </c>
      <c r="K480" s="4">
        <f>COUNTIF(Inskrivning!$L1183:$P1183,44)+COUNTIF(Inskrivning!$R1183:$V1183,44)</f>
        <v>0</v>
      </c>
      <c r="L480" s="4">
        <f>COUNTIF(Inskrivning!$L1183:$P1183,48)+COUNTIF(Inskrivning!$R1183:$V1183,48)</f>
        <v>0</v>
      </c>
      <c r="M480" s="4">
        <f>COUNTIF(Inskrivning!$L1183:$P1183,49)+COUNTIF(Inskrivning!$R1183:$V1183,49)</f>
        <v>0</v>
      </c>
      <c r="N480" s="4">
        <f>COUNTIF(Inskrivning!$L1183:$P1183,53)+COUNTIF(Inskrivning!$R1183:$V1183,53)</f>
        <v>0</v>
      </c>
      <c r="O480" s="4">
        <f>COUNTIF(Inskrivning!$L1183:$P1183,57)+COUNTIF(Inskrivning!$R1183:$V1183,57)</f>
        <v>0</v>
      </c>
      <c r="P480" s="4">
        <f>COUNTIF(Inskrivning!$L1183:$P1183,61)+COUNTIF(Inskrivning!$R1183:$V1183,61)</f>
        <v>0</v>
      </c>
      <c r="Q480" s="4">
        <f>COUNTIF(Inskrivning!$L1183:$P1183,66)+COUNTIF(Inskrivning!$R1183:$V1183,66)</f>
        <v>0</v>
      </c>
      <c r="R480" s="4">
        <f>COUNTIF(Inskrivning!$L1183:$P1183,70)+COUNTIF(Inskrivning!$R1183:$V1183,70)</f>
        <v>0</v>
      </c>
      <c r="S480" s="4">
        <f>COUNTIF(Inskrivning!$L1183:$P1183,74)+COUNTIF(Inskrivning!$R1183:$V1183,74)</f>
        <v>0</v>
      </c>
      <c r="T480" s="4">
        <f>COUNTIF(Inskrivning!$L1183:$P1183,83)+COUNTIF(Inskrivning!$R1183:$V1183,83)</f>
        <v>0</v>
      </c>
      <c r="U480" s="4">
        <f>COUNTIF(Inskrivning!$L1183:$P1183,87)+COUNTIF(Inskrivning!$R1183:$V1183,87)</f>
        <v>0</v>
      </c>
      <c r="V480" s="4">
        <f>COUNTIF(Inskrivning!$L1183:$P1183,100)+COUNTIF(Inskrivning!$R1183:$V1183,100)</f>
        <v>0</v>
      </c>
      <c r="W480" s="4">
        <f>SUM(Inskrivning!Y1183)</f>
        <v>0</v>
      </c>
    </row>
    <row r="481" spans="1:23" ht="15" x14ac:dyDescent="0.25">
      <c r="A481" s="53" t="str">
        <f>Inskrivning!J1184</f>
        <v/>
      </c>
      <c r="B481" s="35" t="str">
        <f>Inskrivning!K1184</f>
        <v/>
      </c>
      <c r="C481" s="16">
        <f t="shared" si="12"/>
        <v>0</v>
      </c>
      <c r="E481" s="4">
        <f>COUNTIF(Inskrivning!$L1184:$P1184,15)+COUNTIF(Inskrivning!$R1184:$V1184,15)</f>
        <v>0</v>
      </c>
      <c r="F481" s="4">
        <f>COUNTIF(Inskrivning!$L1184:$P1184,19)+COUNTIF(Inskrivning!$R1184:$V1184,19)</f>
        <v>0</v>
      </c>
      <c r="G481" s="4">
        <f>COUNTIF(Inskrivning!$L1184:$P1184,31)+COUNTIF(Inskrivning!$R1184:$V1184,31)</f>
        <v>0</v>
      </c>
      <c r="H481" s="4">
        <f>COUNTIF(Inskrivning!$L1184:$P1184,32)+COUNTIF(Inskrivning!$R1184:$V1184,32)</f>
        <v>0</v>
      </c>
      <c r="I481" s="4">
        <f>COUNTIF(Inskrivning!$L1184:$P1184,35)+COUNTIF(Inskrivning!$R1184:$V1184,35)</f>
        <v>0</v>
      </c>
      <c r="J481" s="4">
        <f>COUNTIF(Inskrivning!$L1184:$P1184,36)+COUNTIF(Inskrivning!$R1184:$V1184,36)</f>
        <v>0</v>
      </c>
      <c r="K481" s="4">
        <f>COUNTIF(Inskrivning!$L1184:$P1184,44)+COUNTIF(Inskrivning!$R1184:$V1184,44)</f>
        <v>0</v>
      </c>
      <c r="L481" s="4">
        <f>COUNTIF(Inskrivning!$L1184:$P1184,48)+COUNTIF(Inskrivning!$R1184:$V1184,48)</f>
        <v>0</v>
      </c>
      <c r="M481" s="4">
        <f>COUNTIF(Inskrivning!$L1184:$P1184,49)+COUNTIF(Inskrivning!$R1184:$V1184,49)</f>
        <v>0</v>
      </c>
      <c r="N481" s="4">
        <f>COUNTIF(Inskrivning!$L1184:$P1184,53)+COUNTIF(Inskrivning!$R1184:$V1184,53)</f>
        <v>0</v>
      </c>
      <c r="O481" s="4">
        <f>COUNTIF(Inskrivning!$L1184:$P1184,57)+COUNTIF(Inskrivning!$R1184:$V1184,57)</f>
        <v>0</v>
      </c>
      <c r="P481" s="4">
        <f>COUNTIF(Inskrivning!$L1184:$P1184,61)+COUNTIF(Inskrivning!$R1184:$V1184,61)</f>
        <v>0</v>
      </c>
      <c r="Q481" s="4">
        <f>COUNTIF(Inskrivning!$L1184:$P1184,66)+COUNTIF(Inskrivning!$R1184:$V1184,66)</f>
        <v>0</v>
      </c>
      <c r="R481" s="4">
        <f>COUNTIF(Inskrivning!$L1184:$P1184,70)+COUNTIF(Inskrivning!$R1184:$V1184,70)</f>
        <v>0</v>
      </c>
      <c r="S481" s="4">
        <f>COUNTIF(Inskrivning!$L1184:$P1184,74)+COUNTIF(Inskrivning!$R1184:$V1184,74)</f>
        <v>0</v>
      </c>
      <c r="T481" s="4">
        <f>COUNTIF(Inskrivning!$L1184:$P1184,83)+COUNTIF(Inskrivning!$R1184:$V1184,83)</f>
        <v>0</v>
      </c>
      <c r="U481" s="4">
        <f>COUNTIF(Inskrivning!$L1184:$P1184,87)+COUNTIF(Inskrivning!$R1184:$V1184,87)</f>
        <v>0</v>
      </c>
      <c r="V481" s="4">
        <f>COUNTIF(Inskrivning!$L1184:$P1184,100)+COUNTIF(Inskrivning!$R1184:$V1184,100)</f>
        <v>0</v>
      </c>
      <c r="W481" s="4">
        <f>SUM(Inskrivning!Y1184)</f>
        <v>0</v>
      </c>
    </row>
    <row r="482" spans="1:23" ht="15" x14ac:dyDescent="0.25">
      <c r="A482" s="53" t="str">
        <f>Inskrivning!J1185</f>
        <v/>
      </c>
      <c r="B482" s="35" t="str">
        <f>Inskrivning!K1185</f>
        <v/>
      </c>
      <c r="C482" s="16">
        <f t="shared" si="12"/>
        <v>0</v>
      </c>
      <c r="E482" s="4">
        <f>COUNTIF(Inskrivning!$L1185:$P1185,15)+COUNTIF(Inskrivning!$R1185:$V1185,15)</f>
        <v>0</v>
      </c>
      <c r="F482" s="4">
        <f>COUNTIF(Inskrivning!$L1185:$P1185,19)+COUNTIF(Inskrivning!$R1185:$V1185,19)</f>
        <v>0</v>
      </c>
      <c r="G482" s="4">
        <f>COUNTIF(Inskrivning!$L1185:$P1185,31)+COUNTIF(Inskrivning!$R1185:$V1185,31)</f>
        <v>0</v>
      </c>
      <c r="H482" s="4">
        <f>COUNTIF(Inskrivning!$L1185:$P1185,32)+COUNTIF(Inskrivning!$R1185:$V1185,32)</f>
        <v>0</v>
      </c>
      <c r="I482" s="4">
        <f>COUNTIF(Inskrivning!$L1185:$P1185,35)+COUNTIF(Inskrivning!$R1185:$V1185,35)</f>
        <v>0</v>
      </c>
      <c r="J482" s="4">
        <f>COUNTIF(Inskrivning!$L1185:$P1185,36)+COUNTIF(Inskrivning!$R1185:$V1185,36)</f>
        <v>0</v>
      </c>
      <c r="K482" s="4">
        <f>COUNTIF(Inskrivning!$L1185:$P1185,44)+COUNTIF(Inskrivning!$R1185:$V1185,44)</f>
        <v>0</v>
      </c>
      <c r="L482" s="4">
        <f>COUNTIF(Inskrivning!$L1185:$P1185,48)+COUNTIF(Inskrivning!$R1185:$V1185,48)</f>
        <v>0</v>
      </c>
      <c r="M482" s="4">
        <f>COUNTIF(Inskrivning!$L1185:$P1185,49)+COUNTIF(Inskrivning!$R1185:$V1185,49)</f>
        <v>0</v>
      </c>
      <c r="N482" s="4">
        <f>COUNTIF(Inskrivning!$L1185:$P1185,53)+COUNTIF(Inskrivning!$R1185:$V1185,53)</f>
        <v>0</v>
      </c>
      <c r="O482" s="4">
        <f>COUNTIF(Inskrivning!$L1185:$P1185,57)+COUNTIF(Inskrivning!$R1185:$V1185,57)</f>
        <v>0</v>
      </c>
      <c r="P482" s="4">
        <f>COUNTIF(Inskrivning!$L1185:$P1185,61)+COUNTIF(Inskrivning!$R1185:$V1185,61)</f>
        <v>0</v>
      </c>
      <c r="Q482" s="4">
        <f>COUNTIF(Inskrivning!$L1185:$P1185,66)+COUNTIF(Inskrivning!$R1185:$V1185,66)</f>
        <v>0</v>
      </c>
      <c r="R482" s="4">
        <f>COUNTIF(Inskrivning!$L1185:$P1185,70)+COUNTIF(Inskrivning!$R1185:$V1185,70)</f>
        <v>0</v>
      </c>
      <c r="S482" s="4">
        <f>COUNTIF(Inskrivning!$L1185:$P1185,74)+COUNTIF(Inskrivning!$R1185:$V1185,74)</f>
        <v>0</v>
      </c>
      <c r="T482" s="4">
        <f>COUNTIF(Inskrivning!$L1185:$P1185,83)+COUNTIF(Inskrivning!$R1185:$V1185,83)</f>
        <v>0</v>
      </c>
      <c r="U482" s="4">
        <f>COUNTIF(Inskrivning!$L1185:$P1185,87)+COUNTIF(Inskrivning!$R1185:$V1185,87)</f>
        <v>0</v>
      </c>
      <c r="V482" s="4">
        <f>COUNTIF(Inskrivning!$L1185:$P1185,100)+COUNTIF(Inskrivning!$R1185:$V1185,100)</f>
        <v>0</v>
      </c>
      <c r="W482" s="4">
        <f>SUM(Inskrivning!Y1185)</f>
        <v>0</v>
      </c>
    </row>
    <row r="483" spans="1:23" ht="15" x14ac:dyDescent="0.25">
      <c r="A483" s="53" t="str">
        <f>Inskrivning!J1186</f>
        <v/>
      </c>
      <c r="B483" s="35" t="str">
        <f>Inskrivning!K1186</f>
        <v/>
      </c>
      <c r="C483" s="16">
        <f t="shared" si="12"/>
        <v>0</v>
      </c>
      <c r="E483" s="4">
        <f>COUNTIF(Inskrivning!$L1186:$P1186,15)+COUNTIF(Inskrivning!$R1186:$V1186,15)</f>
        <v>0</v>
      </c>
      <c r="F483" s="4">
        <f>COUNTIF(Inskrivning!$L1186:$P1186,19)+COUNTIF(Inskrivning!$R1186:$V1186,19)</f>
        <v>0</v>
      </c>
      <c r="G483" s="4">
        <f>COUNTIF(Inskrivning!$L1186:$P1186,31)+COUNTIF(Inskrivning!$R1186:$V1186,31)</f>
        <v>0</v>
      </c>
      <c r="H483" s="4">
        <f>COUNTIF(Inskrivning!$L1186:$P1186,32)+COUNTIF(Inskrivning!$R1186:$V1186,32)</f>
        <v>0</v>
      </c>
      <c r="I483" s="4">
        <f>COUNTIF(Inskrivning!$L1186:$P1186,35)+COUNTIF(Inskrivning!$R1186:$V1186,35)</f>
        <v>0</v>
      </c>
      <c r="J483" s="4">
        <f>COUNTIF(Inskrivning!$L1186:$P1186,36)+COUNTIF(Inskrivning!$R1186:$V1186,36)</f>
        <v>0</v>
      </c>
      <c r="K483" s="4">
        <f>COUNTIF(Inskrivning!$L1186:$P1186,44)+COUNTIF(Inskrivning!$R1186:$V1186,44)</f>
        <v>0</v>
      </c>
      <c r="L483" s="4">
        <f>COUNTIF(Inskrivning!$L1186:$P1186,48)+COUNTIF(Inskrivning!$R1186:$V1186,48)</f>
        <v>0</v>
      </c>
      <c r="M483" s="4">
        <f>COUNTIF(Inskrivning!$L1186:$P1186,49)+COUNTIF(Inskrivning!$R1186:$V1186,49)</f>
        <v>0</v>
      </c>
      <c r="N483" s="4">
        <f>COUNTIF(Inskrivning!$L1186:$P1186,53)+COUNTIF(Inskrivning!$R1186:$V1186,53)</f>
        <v>0</v>
      </c>
      <c r="O483" s="4">
        <f>COUNTIF(Inskrivning!$L1186:$P1186,57)+COUNTIF(Inskrivning!$R1186:$V1186,57)</f>
        <v>0</v>
      </c>
      <c r="P483" s="4">
        <f>COUNTIF(Inskrivning!$L1186:$P1186,61)+COUNTIF(Inskrivning!$R1186:$V1186,61)</f>
        <v>0</v>
      </c>
      <c r="Q483" s="4">
        <f>COUNTIF(Inskrivning!$L1186:$P1186,66)+COUNTIF(Inskrivning!$R1186:$V1186,66)</f>
        <v>0</v>
      </c>
      <c r="R483" s="4">
        <f>COUNTIF(Inskrivning!$L1186:$P1186,70)+COUNTIF(Inskrivning!$R1186:$V1186,70)</f>
        <v>0</v>
      </c>
      <c r="S483" s="4">
        <f>COUNTIF(Inskrivning!$L1186:$P1186,74)+COUNTIF(Inskrivning!$R1186:$V1186,74)</f>
        <v>0</v>
      </c>
      <c r="T483" s="4">
        <f>COUNTIF(Inskrivning!$L1186:$P1186,83)+COUNTIF(Inskrivning!$R1186:$V1186,83)</f>
        <v>0</v>
      </c>
      <c r="U483" s="4">
        <f>COUNTIF(Inskrivning!$L1186:$P1186,87)+COUNTIF(Inskrivning!$R1186:$V1186,87)</f>
        <v>0</v>
      </c>
      <c r="V483" s="4">
        <f>COUNTIF(Inskrivning!$L1186:$P1186,100)+COUNTIF(Inskrivning!$R1186:$V1186,100)</f>
        <v>0</v>
      </c>
      <c r="W483" s="4">
        <f>SUM(Inskrivning!Y1186)</f>
        <v>0</v>
      </c>
    </row>
    <row r="484" spans="1:23" ht="15" x14ac:dyDescent="0.25">
      <c r="A484" s="53" t="str">
        <f>Inskrivning!J1187</f>
        <v/>
      </c>
      <c r="B484" s="35" t="str">
        <f>Inskrivning!K1187</f>
        <v/>
      </c>
      <c r="C484" s="16">
        <f t="shared" si="12"/>
        <v>0</v>
      </c>
      <c r="E484" s="4">
        <f>COUNTIF(Inskrivning!$L1187:$P1187,15)+COUNTIF(Inskrivning!$R1187:$V1187,15)</f>
        <v>0</v>
      </c>
      <c r="F484" s="4">
        <f>COUNTIF(Inskrivning!$L1187:$P1187,19)+COUNTIF(Inskrivning!$R1187:$V1187,19)</f>
        <v>0</v>
      </c>
      <c r="G484" s="4">
        <f>COUNTIF(Inskrivning!$L1187:$P1187,31)+COUNTIF(Inskrivning!$R1187:$V1187,31)</f>
        <v>0</v>
      </c>
      <c r="H484" s="4">
        <f>COUNTIF(Inskrivning!$L1187:$P1187,32)+COUNTIF(Inskrivning!$R1187:$V1187,32)</f>
        <v>0</v>
      </c>
      <c r="I484" s="4">
        <f>COUNTIF(Inskrivning!$L1187:$P1187,35)+COUNTIF(Inskrivning!$R1187:$V1187,35)</f>
        <v>0</v>
      </c>
      <c r="J484" s="4">
        <f>COUNTIF(Inskrivning!$L1187:$P1187,36)+COUNTIF(Inskrivning!$R1187:$V1187,36)</f>
        <v>0</v>
      </c>
      <c r="K484" s="4">
        <f>COUNTIF(Inskrivning!$L1187:$P1187,44)+COUNTIF(Inskrivning!$R1187:$V1187,44)</f>
        <v>0</v>
      </c>
      <c r="L484" s="4">
        <f>COUNTIF(Inskrivning!$L1187:$P1187,48)+COUNTIF(Inskrivning!$R1187:$V1187,48)</f>
        <v>0</v>
      </c>
      <c r="M484" s="4">
        <f>COUNTIF(Inskrivning!$L1187:$P1187,49)+COUNTIF(Inskrivning!$R1187:$V1187,49)</f>
        <v>0</v>
      </c>
      <c r="N484" s="4">
        <f>COUNTIF(Inskrivning!$L1187:$P1187,53)+COUNTIF(Inskrivning!$R1187:$V1187,53)</f>
        <v>0</v>
      </c>
      <c r="O484" s="4">
        <f>COUNTIF(Inskrivning!$L1187:$P1187,57)+COUNTIF(Inskrivning!$R1187:$V1187,57)</f>
        <v>0</v>
      </c>
      <c r="P484" s="4">
        <f>COUNTIF(Inskrivning!$L1187:$P1187,61)+COUNTIF(Inskrivning!$R1187:$V1187,61)</f>
        <v>0</v>
      </c>
      <c r="Q484" s="4">
        <f>COUNTIF(Inskrivning!$L1187:$P1187,66)+COUNTIF(Inskrivning!$R1187:$V1187,66)</f>
        <v>0</v>
      </c>
      <c r="R484" s="4">
        <f>COUNTIF(Inskrivning!$L1187:$P1187,70)+COUNTIF(Inskrivning!$R1187:$V1187,70)</f>
        <v>0</v>
      </c>
      <c r="S484" s="4">
        <f>COUNTIF(Inskrivning!$L1187:$P1187,74)+COUNTIF(Inskrivning!$R1187:$V1187,74)</f>
        <v>0</v>
      </c>
      <c r="T484" s="4">
        <f>COUNTIF(Inskrivning!$L1187:$P1187,83)+COUNTIF(Inskrivning!$R1187:$V1187,83)</f>
        <v>0</v>
      </c>
      <c r="U484" s="4">
        <f>COUNTIF(Inskrivning!$L1187:$P1187,87)+COUNTIF(Inskrivning!$R1187:$V1187,87)</f>
        <v>0</v>
      </c>
      <c r="V484" s="4">
        <f>COUNTIF(Inskrivning!$L1187:$P1187,100)+COUNTIF(Inskrivning!$R1187:$V1187,100)</f>
        <v>0</v>
      </c>
      <c r="W484" s="4">
        <f>SUM(Inskrivning!Y1187)</f>
        <v>0</v>
      </c>
    </row>
    <row r="485" spans="1:23" ht="15" x14ac:dyDescent="0.25">
      <c r="A485" s="53" t="str">
        <f>Inskrivning!J1188</f>
        <v/>
      </c>
      <c r="B485" s="35" t="str">
        <f>Inskrivning!K1188</f>
        <v/>
      </c>
      <c r="C485" s="16">
        <f t="shared" si="12"/>
        <v>0</v>
      </c>
      <c r="E485" s="4">
        <f>COUNTIF(Inskrivning!$L1188:$P1188,15)+COUNTIF(Inskrivning!$R1188:$V1188,15)</f>
        <v>0</v>
      </c>
      <c r="F485" s="4">
        <f>COUNTIF(Inskrivning!$L1188:$P1188,19)+COUNTIF(Inskrivning!$R1188:$V1188,19)</f>
        <v>0</v>
      </c>
      <c r="G485" s="4">
        <f>COUNTIF(Inskrivning!$L1188:$P1188,31)+COUNTIF(Inskrivning!$R1188:$V1188,31)</f>
        <v>0</v>
      </c>
      <c r="H485" s="4">
        <f>COUNTIF(Inskrivning!$L1188:$P1188,32)+COUNTIF(Inskrivning!$R1188:$V1188,32)</f>
        <v>0</v>
      </c>
      <c r="I485" s="4">
        <f>COUNTIF(Inskrivning!$L1188:$P1188,35)+COUNTIF(Inskrivning!$R1188:$V1188,35)</f>
        <v>0</v>
      </c>
      <c r="J485" s="4">
        <f>COUNTIF(Inskrivning!$L1188:$P1188,36)+COUNTIF(Inskrivning!$R1188:$V1188,36)</f>
        <v>0</v>
      </c>
      <c r="K485" s="4">
        <f>COUNTIF(Inskrivning!$L1188:$P1188,44)+COUNTIF(Inskrivning!$R1188:$V1188,44)</f>
        <v>0</v>
      </c>
      <c r="L485" s="4">
        <f>COUNTIF(Inskrivning!$L1188:$P1188,48)+COUNTIF(Inskrivning!$R1188:$V1188,48)</f>
        <v>0</v>
      </c>
      <c r="M485" s="4">
        <f>COUNTIF(Inskrivning!$L1188:$P1188,49)+COUNTIF(Inskrivning!$R1188:$V1188,49)</f>
        <v>0</v>
      </c>
      <c r="N485" s="4">
        <f>COUNTIF(Inskrivning!$L1188:$P1188,53)+COUNTIF(Inskrivning!$R1188:$V1188,53)</f>
        <v>0</v>
      </c>
      <c r="O485" s="4">
        <f>COUNTIF(Inskrivning!$L1188:$P1188,57)+COUNTIF(Inskrivning!$R1188:$V1188,57)</f>
        <v>0</v>
      </c>
      <c r="P485" s="4">
        <f>COUNTIF(Inskrivning!$L1188:$P1188,61)+COUNTIF(Inskrivning!$R1188:$V1188,61)</f>
        <v>0</v>
      </c>
      <c r="Q485" s="4">
        <f>COUNTIF(Inskrivning!$L1188:$P1188,66)+COUNTIF(Inskrivning!$R1188:$V1188,66)</f>
        <v>0</v>
      </c>
      <c r="R485" s="4">
        <f>COUNTIF(Inskrivning!$L1188:$P1188,70)+COUNTIF(Inskrivning!$R1188:$V1188,70)</f>
        <v>0</v>
      </c>
      <c r="S485" s="4">
        <f>COUNTIF(Inskrivning!$L1188:$P1188,74)+COUNTIF(Inskrivning!$R1188:$V1188,74)</f>
        <v>0</v>
      </c>
      <c r="T485" s="4">
        <f>COUNTIF(Inskrivning!$L1188:$P1188,83)+COUNTIF(Inskrivning!$R1188:$V1188,83)</f>
        <v>0</v>
      </c>
      <c r="U485" s="4">
        <f>COUNTIF(Inskrivning!$L1188:$P1188,87)+COUNTIF(Inskrivning!$R1188:$V1188,87)</f>
        <v>0</v>
      </c>
      <c r="V485" s="4">
        <f>COUNTIF(Inskrivning!$L1188:$P1188,100)+COUNTIF(Inskrivning!$R1188:$V1188,100)</f>
        <v>0</v>
      </c>
      <c r="W485" s="4">
        <f>SUM(Inskrivning!Y1188)</f>
        <v>0</v>
      </c>
    </row>
    <row r="486" spans="1:23" ht="15" x14ac:dyDescent="0.25">
      <c r="A486" s="53" t="str">
        <f>Inskrivning!J1189</f>
        <v/>
      </c>
      <c r="B486" s="35" t="str">
        <f>Inskrivning!K1189</f>
        <v/>
      </c>
      <c r="C486" s="16">
        <f t="shared" si="12"/>
        <v>0</v>
      </c>
      <c r="E486" s="4">
        <f>COUNTIF(Inskrivning!$L1189:$P1189,15)+COUNTIF(Inskrivning!$R1189:$V1189,15)</f>
        <v>0</v>
      </c>
      <c r="F486" s="4">
        <f>COUNTIF(Inskrivning!$L1189:$P1189,19)+COUNTIF(Inskrivning!$R1189:$V1189,19)</f>
        <v>0</v>
      </c>
      <c r="G486" s="4">
        <f>COUNTIF(Inskrivning!$L1189:$P1189,31)+COUNTIF(Inskrivning!$R1189:$V1189,31)</f>
        <v>0</v>
      </c>
      <c r="H486" s="4">
        <f>COUNTIF(Inskrivning!$L1189:$P1189,32)+COUNTIF(Inskrivning!$R1189:$V1189,32)</f>
        <v>0</v>
      </c>
      <c r="I486" s="4">
        <f>COUNTIF(Inskrivning!$L1189:$P1189,35)+COUNTIF(Inskrivning!$R1189:$V1189,35)</f>
        <v>0</v>
      </c>
      <c r="J486" s="4">
        <f>COUNTIF(Inskrivning!$L1189:$P1189,36)+COUNTIF(Inskrivning!$R1189:$V1189,36)</f>
        <v>0</v>
      </c>
      <c r="K486" s="4">
        <f>COUNTIF(Inskrivning!$L1189:$P1189,44)+COUNTIF(Inskrivning!$R1189:$V1189,44)</f>
        <v>0</v>
      </c>
      <c r="L486" s="4">
        <f>COUNTIF(Inskrivning!$L1189:$P1189,48)+COUNTIF(Inskrivning!$R1189:$V1189,48)</f>
        <v>0</v>
      </c>
      <c r="M486" s="4">
        <f>COUNTIF(Inskrivning!$L1189:$P1189,49)+COUNTIF(Inskrivning!$R1189:$V1189,49)</f>
        <v>0</v>
      </c>
      <c r="N486" s="4">
        <f>COUNTIF(Inskrivning!$L1189:$P1189,53)+COUNTIF(Inskrivning!$R1189:$V1189,53)</f>
        <v>0</v>
      </c>
      <c r="O486" s="4">
        <f>COUNTIF(Inskrivning!$L1189:$P1189,57)+COUNTIF(Inskrivning!$R1189:$V1189,57)</f>
        <v>0</v>
      </c>
      <c r="P486" s="4">
        <f>COUNTIF(Inskrivning!$L1189:$P1189,61)+COUNTIF(Inskrivning!$R1189:$V1189,61)</f>
        <v>0</v>
      </c>
      <c r="Q486" s="4">
        <f>COUNTIF(Inskrivning!$L1189:$P1189,66)+COUNTIF(Inskrivning!$R1189:$V1189,66)</f>
        <v>0</v>
      </c>
      <c r="R486" s="4">
        <f>COUNTIF(Inskrivning!$L1189:$P1189,70)+COUNTIF(Inskrivning!$R1189:$V1189,70)</f>
        <v>0</v>
      </c>
      <c r="S486" s="4">
        <f>COUNTIF(Inskrivning!$L1189:$P1189,74)+COUNTIF(Inskrivning!$R1189:$V1189,74)</f>
        <v>0</v>
      </c>
      <c r="T486" s="4">
        <f>COUNTIF(Inskrivning!$L1189:$P1189,83)+COUNTIF(Inskrivning!$R1189:$V1189,83)</f>
        <v>0</v>
      </c>
      <c r="U486" s="4">
        <f>COUNTIF(Inskrivning!$L1189:$P1189,87)+COUNTIF(Inskrivning!$R1189:$V1189,87)</f>
        <v>0</v>
      </c>
      <c r="V486" s="4">
        <f>COUNTIF(Inskrivning!$L1189:$P1189,100)+COUNTIF(Inskrivning!$R1189:$V1189,100)</f>
        <v>0</v>
      </c>
      <c r="W486" s="4">
        <f>SUM(Inskrivning!Y1189)</f>
        <v>0</v>
      </c>
    </row>
    <row r="487" spans="1:23" ht="15" x14ac:dyDescent="0.25">
      <c r="A487" s="53" t="str">
        <f>Inskrivning!J1190</f>
        <v/>
      </c>
      <c r="B487" s="35" t="str">
        <f>Inskrivning!K1190</f>
        <v/>
      </c>
      <c r="C487" s="16">
        <f t="shared" si="12"/>
        <v>0</v>
      </c>
      <c r="E487" s="4">
        <f>COUNTIF(Inskrivning!$L1190:$P1190,15)+COUNTIF(Inskrivning!$R1190:$V1190,15)</f>
        <v>0</v>
      </c>
      <c r="F487" s="4">
        <f>COUNTIF(Inskrivning!$L1190:$P1190,19)+COUNTIF(Inskrivning!$R1190:$V1190,19)</f>
        <v>0</v>
      </c>
      <c r="G487" s="4">
        <f>COUNTIF(Inskrivning!$L1190:$P1190,31)+COUNTIF(Inskrivning!$R1190:$V1190,31)</f>
        <v>0</v>
      </c>
      <c r="H487" s="4">
        <f>COUNTIF(Inskrivning!$L1190:$P1190,32)+COUNTIF(Inskrivning!$R1190:$V1190,32)</f>
        <v>0</v>
      </c>
      <c r="I487" s="4">
        <f>COUNTIF(Inskrivning!$L1190:$P1190,35)+COUNTIF(Inskrivning!$R1190:$V1190,35)</f>
        <v>0</v>
      </c>
      <c r="J487" s="4">
        <f>COUNTIF(Inskrivning!$L1190:$P1190,36)+COUNTIF(Inskrivning!$R1190:$V1190,36)</f>
        <v>0</v>
      </c>
      <c r="K487" s="4">
        <f>COUNTIF(Inskrivning!$L1190:$P1190,44)+COUNTIF(Inskrivning!$R1190:$V1190,44)</f>
        <v>0</v>
      </c>
      <c r="L487" s="4">
        <f>COUNTIF(Inskrivning!$L1190:$P1190,48)+COUNTIF(Inskrivning!$R1190:$V1190,48)</f>
        <v>0</v>
      </c>
      <c r="M487" s="4">
        <f>COUNTIF(Inskrivning!$L1190:$P1190,49)+COUNTIF(Inskrivning!$R1190:$V1190,49)</f>
        <v>0</v>
      </c>
      <c r="N487" s="4">
        <f>COUNTIF(Inskrivning!$L1190:$P1190,53)+COUNTIF(Inskrivning!$R1190:$V1190,53)</f>
        <v>0</v>
      </c>
      <c r="O487" s="4">
        <f>COUNTIF(Inskrivning!$L1190:$P1190,57)+COUNTIF(Inskrivning!$R1190:$V1190,57)</f>
        <v>0</v>
      </c>
      <c r="P487" s="4">
        <f>COUNTIF(Inskrivning!$L1190:$P1190,61)+COUNTIF(Inskrivning!$R1190:$V1190,61)</f>
        <v>0</v>
      </c>
      <c r="Q487" s="4">
        <f>COUNTIF(Inskrivning!$L1190:$P1190,66)+COUNTIF(Inskrivning!$R1190:$V1190,66)</f>
        <v>0</v>
      </c>
      <c r="R487" s="4">
        <f>COUNTIF(Inskrivning!$L1190:$P1190,70)+COUNTIF(Inskrivning!$R1190:$V1190,70)</f>
        <v>0</v>
      </c>
      <c r="S487" s="4">
        <f>COUNTIF(Inskrivning!$L1190:$P1190,74)+COUNTIF(Inskrivning!$R1190:$V1190,74)</f>
        <v>0</v>
      </c>
      <c r="T487" s="4">
        <f>COUNTIF(Inskrivning!$L1190:$P1190,83)+COUNTIF(Inskrivning!$R1190:$V1190,83)</f>
        <v>0</v>
      </c>
      <c r="U487" s="4">
        <f>COUNTIF(Inskrivning!$L1190:$P1190,87)+COUNTIF(Inskrivning!$R1190:$V1190,87)</f>
        <v>0</v>
      </c>
      <c r="V487" s="4">
        <f>COUNTIF(Inskrivning!$L1190:$P1190,100)+COUNTIF(Inskrivning!$R1190:$V1190,100)</f>
        <v>0</v>
      </c>
      <c r="W487" s="4">
        <f>SUM(Inskrivning!Y1190)</f>
        <v>0</v>
      </c>
    </row>
    <row r="488" spans="1:23" ht="15" x14ac:dyDescent="0.25">
      <c r="A488" s="53" t="str">
        <f>Inskrivning!J1191</f>
        <v/>
      </c>
      <c r="B488" s="35" t="str">
        <f>Inskrivning!K1191</f>
        <v/>
      </c>
      <c r="C488" s="16">
        <f t="shared" si="12"/>
        <v>0</v>
      </c>
      <c r="E488" s="4">
        <f>COUNTIF(Inskrivning!$L1191:$P1191,15)+COUNTIF(Inskrivning!$R1191:$V1191,15)</f>
        <v>0</v>
      </c>
      <c r="F488" s="4">
        <f>COUNTIF(Inskrivning!$L1191:$P1191,19)+COUNTIF(Inskrivning!$R1191:$V1191,19)</f>
        <v>0</v>
      </c>
      <c r="G488" s="4">
        <f>COUNTIF(Inskrivning!$L1191:$P1191,31)+COUNTIF(Inskrivning!$R1191:$V1191,31)</f>
        <v>0</v>
      </c>
      <c r="H488" s="4">
        <f>COUNTIF(Inskrivning!$L1191:$P1191,32)+COUNTIF(Inskrivning!$R1191:$V1191,32)</f>
        <v>0</v>
      </c>
      <c r="I488" s="4">
        <f>COUNTIF(Inskrivning!$L1191:$P1191,35)+COUNTIF(Inskrivning!$R1191:$V1191,35)</f>
        <v>0</v>
      </c>
      <c r="J488" s="4">
        <f>COUNTIF(Inskrivning!$L1191:$P1191,36)+COUNTIF(Inskrivning!$R1191:$V1191,36)</f>
        <v>0</v>
      </c>
      <c r="K488" s="4">
        <f>COUNTIF(Inskrivning!$L1191:$P1191,44)+COUNTIF(Inskrivning!$R1191:$V1191,44)</f>
        <v>0</v>
      </c>
      <c r="L488" s="4">
        <f>COUNTIF(Inskrivning!$L1191:$P1191,48)+COUNTIF(Inskrivning!$R1191:$V1191,48)</f>
        <v>0</v>
      </c>
      <c r="M488" s="4">
        <f>COUNTIF(Inskrivning!$L1191:$P1191,49)+COUNTIF(Inskrivning!$R1191:$V1191,49)</f>
        <v>0</v>
      </c>
      <c r="N488" s="4">
        <f>COUNTIF(Inskrivning!$L1191:$P1191,53)+COUNTIF(Inskrivning!$R1191:$V1191,53)</f>
        <v>0</v>
      </c>
      <c r="O488" s="4">
        <f>COUNTIF(Inskrivning!$L1191:$P1191,57)+COUNTIF(Inskrivning!$R1191:$V1191,57)</f>
        <v>0</v>
      </c>
      <c r="P488" s="4">
        <f>COUNTIF(Inskrivning!$L1191:$P1191,61)+COUNTIF(Inskrivning!$R1191:$V1191,61)</f>
        <v>0</v>
      </c>
      <c r="Q488" s="4">
        <f>COUNTIF(Inskrivning!$L1191:$P1191,66)+COUNTIF(Inskrivning!$R1191:$V1191,66)</f>
        <v>0</v>
      </c>
      <c r="R488" s="4">
        <f>COUNTIF(Inskrivning!$L1191:$P1191,70)+COUNTIF(Inskrivning!$R1191:$V1191,70)</f>
        <v>0</v>
      </c>
      <c r="S488" s="4">
        <f>COUNTIF(Inskrivning!$L1191:$P1191,74)+COUNTIF(Inskrivning!$R1191:$V1191,74)</f>
        <v>0</v>
      </c>
      <c r="T488" s="4">
        <f>COUNTIF(Inskrivning!$L1191:$P1191,83)+COUNTIF(Inskrivning!$R1191:$V1191,83)</f>
        <v>0</v>
      </c>
      <c r="U488" s="4">
        <f>COUNTIF(Inskrivning!$L1191:$P1191,87)+COUNTIF(Inskrivning!$R1191:$V1191,87)</f>
        <v>0</v>
      </c>
      <c r="V488" s="4">
        <f>COUNTIF(Inskrivning!$L1191:$P1191,100)+COUNTIF(Inskrivning!$R1191:$V1191,100)</f>
        <v>0</v>
      </c>
      <c r="W488" s="4">
        <f>SUM(Inskrivning!Y1191)</f>
        <v>0</v>
      </c>
    </row>
    <row r="489" spans="1:23" ht="15" x14ac:dyDescent="0.25">
      <c r="A489" s="53" t="str">
        <f>Inskrivning!J1192</f>
        <v/>
      </c>
      <c r="B489" s="35" t="str">
        <f>Inskrivning!K1192</f>
        <v/>
      </c>
      <c r="C489" s="16">
        <f t="shared" si="12"/>
        <v>0</v>
      </c>
      <c r="E489" s="4">
        <f>COUNTIF(Inskrivning!$L1192:$P1192,15)+COUNTIF(Inskrivning!$R1192:$V1192,15)</f>
        <v>0</v>
      </c>
      <c r="F489" s="4">
        <f>COUNTIF(Inskrivning!$L1192:$P1192,19)+COUNTIF(Inskrivning!$R1192:$V1192,19)</f>
        <v>0</v>
      </c>
      <c r="G489" s="4">
        <f>COUNTIF(Inskrivning!$L1192:$P1192,31)+COUNTIF(Inskrivning!$R1192:$V1192,31)</f>
        <v>0</v>
      </c>
      <c r="H489" s="4">
        <f>COUNTIF(Inskrivning!$L1192:$P1192,32)+COUNTIF(Inskrivning!$R1192:$V1192,32)</f>
        <v>0</v>
      </c>
      <c r="I489" s="4">
        <f>COUNTIF(Inskrivning!$L1192:$P1192,35)+COUNTIF(Inskrivning!$R1192:$V1192,35)</f>
        <v>0</v>
      </c>
      <c r="J489" s="4">
        <f>COUNTIF(Inskrivning!$L1192:$P1192,36)+COUNTIF(Inskrivning!$R1192:$V1192,36)</f>
        <v>0</v>
      </c>
      <c r="K489" s="4">
        <f>COUNTIF(Inskrivning!$L1192:$P1192,44)+COUNTIF(Inskrivning!$R1192:$V1192,44)</f>
        <v>0</v>
      </c>
      <c r="L489" s="4">
        <f>COUNTIF(Inskrivning!$L1192:$P1192,48)+COUNTIF(Inskrivning!$R1192:$V1192,48)</f>
        <v>0</v>
      </c>
      <c r="M489" s="4">
        <f>COUNTIF(Inskrivning!$L1192:$P1192,49)+COUNTIF(Inskrivning!$R1192:$V1192,49)</f>
        <v>0</v>
      </c>
      <c r="N489" s="4">
        <f>COUNTIF(Inskrivning!$L1192:$P1192,53)+COUNTIF(Inskrivning!$R1192:$V1192,53)</f>
        <v>0</v>
      </c>
      <c r="O489" s="4">
        <f>COUNTIF(Inskrivning!$L1192:$P1192,57)+COUNTIF(Inskrivning!$R1192:$V1192,57)</f>
        <v>0</v>
      </c>
      <c r="P489" s="4">
        <f>COUNTIF(Inskrivning!$L1192:$P1192,61)+COUNTIF(Inskrivning!$R1192:$V1192,61)</f>
        <v>0</v>
      </c>
      <c r="Q489" s="4">
        <f>COUNTIF(Inskrivning!$L1192:$P1192,66)+COUNTIF(Inskrivning!$R1192:$V1192,66)</f>
        <v>0</v>
      </c>
      <c r="R489" s="4">
        <f>COUNTIF(Inskrivning!$L1192:$P1192,70)+COUNTIF(Inskrivning!$R1192:$V1192,70)</f>
        <v>0</v>
      </c>
      <c r="S489" s="4">
        <f>COUNTIF(Inskrivning!$L1192:$P1192,74)+COUNTIF(Inskrivning!$R1192:$V1192,74)</f>
        <v>0</v>
      </c>
      <c r="T489" s="4">
        <f>COUNTIF(Inskrivning!$L1192:$P1192,83)+COUNTIF(Inskrivning!$R1192:$V1192,83)</f>
        <v>0</v>
      </c>
      <c r="U489" s="4">
        <f>COUNTIF(Inskrivning!$L1192:$P1192,87)+COUNTIF(Inskrivning!$R1192:$V1192,87)</f>
        <v>0</v>
      </c>
      <c r="V489" s="4">
        <f>COUNTIF(Inskrivning!$L1192:$P1192,100)+COUNTIF(Inskrivning!$R1192:$V1192,100)</f>
        <v>0</v>
      </c>
      <c r="W489" s="4">
        <f>SUM(Inskrivning!Y1192)</f>
        <v>0</v>
      </c>
    </row>
    <row r="490" spans="1:23" ht="15" x14ac:dyDescent="0.25">
      <c r="A490" s="53" t="str">
        <f>Inskrivning!J1193</f>
        <v/>
      </c>
      <c r="B490" s="35" t="str">
        <f>Inskrivning!K1193</f>
        <v/>
      </c>
      <c r="C490" s="16">
        <f t="shared" si="12"/>
        <v>0</v>
      </c>
      <c r="E490" s="4">
        <f>COUNTIF(Inskrivning!$L1193:$P1193,15)+COUNTIF(Inskrivning!$R1193:$V1193,15)</f>
        <v>0</v>
      </c>
      <c r="F490" s="4">
        <f>COUNTIF(Inskrivning!$L1193:$P1193,19)+COUNTIF(Inskrivning!$R1193:$V1193,19)</f>
        <v>0</v>
      </c>
      <c r="G490" s="4">
        <f>COUNTIF(Inskrivning!$L1193:$P1193,31)+COUNTIF(Inskrivning!$R1193:$V1193,31)</f>
        <v>0</v>
      </c>
      <c r="H490" s="4">
        <f>COUNTIF(Inskrivning!$L1193:$P1193,32)+COUNTIF(Inskrivning!$R1193:$V1193,32)</f>
        <v>0</v>
      </c>
      <c r="I490" s="4">
        <f>COUNTIF(Inskrivning!$L1193:$P1193,35)+COUNTIF(Inskrivning!$R1193:$V1193,35)</f>
        <v>0</v>
      </c>
      <c r="J490" s="4">
        <f>COUNTIF(Inskrivning!$L1193:$P1193,36)+COUNTIF(Inskrivning!$R1193:$V1193,36)</f>
        <v>0</v>
      </c>
      <c r="K490" s="4">
        <f>COUNTIF(Inskrivning!$L1193:$P1193,44)+COUNTIF(Inskrivning!$R1193:$V1193,44)</f>
        <v>0</v>
      </c>
      <c r="L490" s="4">
        <f>COUNTIF(Inskrivning!$L1193:$P1193,48)+COUNTIF(Inskrivning!$R1193:$V1193,48)</f>
        <v>0</v>
      </c>
      <c r="M490" s="4">
        <f>COUNTIF(Inskrivning!$L1193:$P1193,49)+COUNTIF(Inskrivning!$R1193:$V1193,49)</f>
        <v>0</v>
      </c>
      <c r="N490" s="4">
        <f>COUNTIF(Inskrivning!$L1193:$P1193,53)+COUNTIF(Inskrivning!$R1193:$V1193,53)</f>
        <v>0</v>
      </c>
      <c r="O490" s="4">
        <f>COUNTIF(Inskrivning!$L1193:$P1193,57)+COUNTIF(Inskrivning!$R1193:$V1193,57)</f>
        <v>0</v>
      </c>
      <c r="P490" s="4">
        <f>COUNTIF(Inskrivning!$L1193:$P1193,61)+COUNTIF(Inskrivning!$R1193:$V1193,61)</f>
        <v>0</v>
      </c>
      <c r="Q490" s="4">
        <f>COUNTIF(Inskrivning!$L1193:$P1193,66)+COUNTIF(Inskrivning!$R1193:$V1193,66)</f>
        <v>0</v>
      </c>
      <c r="R490" s="4">
        <f>COUNTIF(Inskrivning!$L1193:$P1193,70)+COUNTIF(Inskrivning!$R1193:$V1193,70)</f>
        <v>0</v>
      </c>
      <c r="S490" s="4">
        <f>COUNTIF(Inskrivning!$L1193:$P1193,74)+COUNTIF(Inskrivning!$R1193:$V1193,74)</f>
        <v>0</v>
      </c>
      <c r="T490" s="4">
        <f>COUNTIF(Inskrivning!$L1193:$P1193,83)+COUNTIF(Inskrivning!$R1193:$V1193,83)</f>
        <v>0</v>
      </c>
      <c r="U490" s="4">
        <f>COUNTIF(Inskrivning!$L1193:$P1193,87)+COUNTIF(Inskrivning!$R1193:$V1193,87)</f>
        <v>0</v>
      </c>
      <c r="V490" s="4">
        <f>COUNTIF(Inskrivning!$L1193:$P1193,100)+COUNTIF(Inskrivning!$R1193:$V1193,100)</f>
        <v>0</v>
      </c>
      <c r="W490" s="4">
        <f>SUM(Inskrivning!Y1193)</f>
        <v>0</v>
      </c>
    </row>
    <row r="491" spans="1:23" ht="15" x14ac:dyDescent="0.25">
      <c r="A491" s="53" t="str">
        <f>Inskrivning!J1194</f>
        <v/>
      </c>
      <c r="B491" s="35" t="str">
        <f>Inskrivning!K1194</f>
        <v/>
      </c>
      <c r="C491" s="16">
        <f t="shared" si="12"/>
        <v>0</v>
      </c>
      <c r="E491" s="4">
        <f>COUNTIF(Inskrivning!$L1194:$P1194,15)+COUNTIF(Inskrivning!$R1194:$V1194,15)</f>
        <v>0</v>
      </c>
      <c r="F491" s="4">
        <f>COUNTIF(Inskrivning!$L1194:$P1194,19)+COUNTIF(Inskrivning!$R1194:$V1194,19)</f>
        <v>0</v>
      </c>
      <c r="G491" s="4">
        <f>COUNTIF(Inskrivning!$L1194:$P1194,31)+COUNTIF(Inskrivning!$R1194:$V1194,31)</f>
        <v>0</v>
      </c>
      <c r="H491" s="4">
        <f>COUNTIF(Inskrivning!$L1194:$P1194,32)+COUNTIF(Inskrivning!$R1194:$V1194,32)</f>
        <v>0</v>
      </c>
      <c r="I491" s="4">
        <f>COUNTIF(Inskrivning!$L1194:$P1194,35)+COUNTIF(Inskrivning!$R1194:$V1194,35)</f>
        <v>0</v>
      </c>
      <c r="J491" s="4">
        <f>COUNTIF(Inskrivning!$L1194:$P1194,36)+COUNTIF(Inskrivning!$R1194:$V1194,36)</f>
        <v>0</v>
      </c>
      <c r="K491" s="4">
        <f>COUNTIF(Inskrivning!$L1194:$P1194,44)+COUNTIF(Inskrivning!$R1194:$V1194,44)</f>
        <v>0</v>
      </c>
      <c r="L491" s="4">
        <f>COUNTIF(Inskrivning!$L1194:$P1194,48)+COUNTIF(Inskrivning!$R1194:$V1194,48)</f>
        <v>0</v>
      </c>
      <c r="M491" s="4">
        <f>COUNTIF(Inskrivning!$L1194:$P1194,49)+COUNTIF(Inskrivning!$R1194:$V1194,49)</f>
        <v>0</v>
      </c>
      <c r="N491" s="4">
        <f>COUNTIF(Inskrivning!$L1194:$P1194,53)+COUNTIF(Inskrivning!$R1194:$V1194,53)</f>
        <v>0</v>
      </c>
      <c r="O491" s="4">
        <f>COUNTIF(Inskrivning!$L1194:$P1194,57)+COUNTIF(Inskrivning!$R1194:$V1194,57)</f>
        <v>0</v>
      </c>
      <c r="P491" s="4">
        <f>COUNTIF(Inskrivning!$L1194:$P1194,61)+COUNTIF(Inskrivning!$R1194:$V1194,61)</f>
        <v>0</v>
      </c>
      <c r="Q491" s="4">
        <f>COUNTIF(Inskrivning!$L1194:$P1194,66)+COUNTIF(Inskrivning!$R1194:$V1194,66)</f>
        <v>0</v>
      </c>
      <c r="R491" s="4">
        <f>COUNTIF(Inskrivning!$L1194:$P1194,70)+COUNTIF(Inskrivning!$R1194:$V1194,70)</f>
        <v>0</v>
      </c>
      <c r="S491" s="4">
        <f>COUNTIF(Inskrivning!$L1194:$P1194,74)+COUNTIF(Inskrivning!$R1194:$V1194,74)</f>
        <v>0</v>
      </c>
      <c r="T491" s="4">
        <f>COUNTIF(Inskrivning!$L1194:$P1194,83)+COUNTIF(Inskrivning!$R1194:$V1194,83)</f>
        <v>0</v>
      </c>
      <c r="U491" s="4">
        <f>COUNTIF(Inskrivning!$L1194:$P1194,87)+COUNTIF(Inskrivning!$R1194:$V1194,87)</f>
        <v>0</v>
      </c>
      <c r="V491" s="4">
        <f>COUNTIF(Inskrivning!$L1194:$P1194,100)+COUNTIF(Inskrivning!$R1194:$V1194,100)</f>
        <v>0</v>
      </c>
      <c r="W491" s="4">
        <f>SUM(Inskrivning!Y1194)</f>
        <v>0</v>
      </c>
    </row>
    <row r="492" spans="1:23" ht="15" x14ac:dyDescent="0.25">
      <c r="A492" s="53" t="str">
        <f>Inskrivning!J1195</f>
        <v/>
      </c>
      <c r="B492" s="35" t="str">
        <f>Inskrivning!K1195</f>
        <v/>
      </c>
      <c r="C492" s="16">
        <f t="shared" si="12"/>
        <v>0</v>
      </c>
      <c r="E492" s="4">
        <f>COUNTIF(Inskrivning!$L1195:$P1195,15)+COUNTIF(Inskrivning!$R1195:$V1195,15)</f>
        <v>0</v>
      </c>
      <c r="F492" s="4">
        <f>COUNTIF(Inskrivning!$L1195:$P1195,19)+COUNTIF(Inskrivning!$R1195:$V1195,19)</f>
        <v>0</v>
      </c>
      <c r="G492" s="4">
        <f>COUNTIF(Inskrivning!$L1195:$P1195,31)+COUNTIF(Inskrivning!$R1195:$V1195,31)</f>
        <v>0</v>
      </c>
      <c r="H492" s="4">
        <f>COUNTIF(Inskrivning!$L1195:$P1195,32)+COUNTIF(Inskrivning!$R1195:$V1195,32)</f>
        <v>0</v>
      </c>
      <c r="I492" s="4">
        <f>COUNTIF(Inskrivning!$L1195:$P1195,35)+COUNTIF(Inskrivning!$R1195:$V1195,35)</f>
        <v>0</v>
      </c>
      <c r="J492" s="4">
        <f>COUNTIF(Inskrivning!$L1195:$P1195,36)+COUNTIF(Inskrivning!$R1195:$V1195,36)</f>
        <v>0</v>
      </c>
      <c r="K492" s="4">
        <f>COUNTIF(Inskrivning!$L1195:$P1195,44)+COUNTIF(Inskrivning!$R1195:$V1195,44)</f>
        <v>0</v>
      </c>
      <c r="L492" s="4">
        <f>COUNTIF(Inskrivning!$L1195:$P1195,48)+COUNTIF(Inskrivning!$R1195:$V1195,48)</f>
        <v>0</v>
      </c>
      <c r="M492" s="4">
        <f>COUNTIF(Inskrivning!$L1195:$P1195,49)+COUNTIF(Inskrivning!$R1195:$V1195,49)</f>
        <v>0</v>
      </c>
      <c r="N492" s="4">
        <f>COUNTIF(Inskrivning!$L1195:$P1195,53)+COUNTIF(Inskrivning!$R1195:$V1195,53)</f>
        <v>0</v>
      </c>
      <c r="O492" s="4">
        <f>COUNTIF(Inskrivning!$L1195:$P1195,57)+COUNTIF(Inskrivning!$R1195:$V1195,57)</f>
        <v>0</v>
      </c>
      <c r="P492" s="4">
        <f>COUNTIF(Inskrivning!$L1195:$P1195,61)+COUNTIF(Inskrivning!$R1195:$V1195,61)</f>
        <v>0</v>
      </c>
      <c r="Q492" s="4">
        <f>COUNTIF(Inskrivning!$L1195:$P1195,66)+COUNTIF(Inskrivning!$R1195:$V1195,66)</f>
        <v>0</v>
      </c>
      <c r="R492" s="4">
        <f>COUNTIF(Inskrivning!$L1195:$P1195,70)+COUNTIF(Inskrivning!$R1195:$V1195,70)</f>
        <v>0</v>
      </c>
      <c r="S492" s="4">
        <f>COUNTIF(Inskrivning!$L1195:$P1195,74)+COUNTIF(Inskrivning!$R1195:$V1195,74)</f>
        <v>0</v>
      </c>
      <c r="T492" s="4">
        <f>COUNTIF(Inskrivning!$L1195:$P1195,83)+COUNTIF(Inskrivning!$R1195:$V1195,83)</f>
        <v>0</v>
      </c>
      <c r="U492" s="4">
        <f>COUNTIF(Inskrivning!$L1195:$P1195,87)+COUNTIF(Inskrivning!$R1195:$V1195,87)</f>
        <v>0</v>
      </c>
      <c r="V492" s="4">
        <f>COUNTIF(Inskrivning!$L1195:$P1195,100)+COUNTIF(Inskrivning!$R1195:$V1195,100)</f>
        <v>0</v>
      </c>
      <c r="W492" s="4">
        <f>SUM(Inskrivning!Y1195)</f>
        <v>0</v>
      </c>
    </row>
    <row r="493" spans="1:23" ht="15" x14ac:dyDescent="0.25">
      <c r="A493" s="53" t="str">
        <f>Inskrivning!J1196</f>
        <v/>
      </c>
      <c r="B493" s="35" t="str">
        <f>Inskrivning!K1196</f>
        <v/>
      </c>
      <c r="C493" s="16">
        <f t="shared" si="12"/>
        <v>0</v>
      </c>
      <c r="E493" s="4">
        <f>COUNTIF(Inskrivning!$L1196:$P1196,15)+COUNTIF(Inskrivning!$R1196:$V1196,15)</f>
        <v>0</v>
      </c>
      <c r="F493" s="4">
        <f>COUNTIF(Inskrivning!$L1196:$P1196,19)+COUNTIF(Inskrivning!$R1196:$V1196,19)</f>
        <v>0</v>
      </c>
      <c r="G493" s="4">
        <f>COUNTIF(Inskrivning!$L1196:$P1196,31)+COUNTIF(Inskrivning!$R1196:$V1196,31)</f>
        <v>0</v>
      </c>
      <c r="H493" s="4">
        <f>COUNTIF(Inskrivning!$L1196:$P1196,32)+COUNTIF(Inskrivning!$R1196:$V1196,32)</f>
        <v>0</v>
      </c>
      <c r="I493" s="4">
        <f>COUNTIF(Inskrivning!$L1196:$P1196,35)+COUNTIF(Inskrivning!$R1196:$V1196,35)</f>
        <v>0</v>
      </c>
      <c r="J493" s="4">
        <f>COUNTIF(Inskrivning!$L1196:$P1196,36)+COUNTIF(Inskrivning!$R1196:$V1196,36)</f>
        <v>0</v>
      </c>
      <c r="K493" s="4">
        <f>COUNTIF(Inskrivning!$L1196:$P1196,44)+COUNTIF(Inskrivning!$R1196:$V1196,44)</f>
        <v>0</v>
      </c>
      <c r="L493" s="4">
        <f>COUNTIF(Inskrivning!$L1196:$P1196,48)+COUNTIF(Inskrivning!$R1196:$V1196,48)</f>
        <v>0</v>
      </c>
      <c r="M493" s="4">
        <f>COUNTIF(Inskrivning!$L1196:$P1196,49)+COUNTIF(Inskrivning!$R1196:$V1196,49)</f>
        <v>0</v>
      </c>
      <c r="N493" s="4">
        <f>COUNTIF(Inskrivning!$L1196:$P1196,53)+COUNTIF(Inskrivning!$R1196:$V1196,53)</f>
        <v>0</v>
      </c>
      <c r="O493" s="4">
        <f>COUNTIF(Inskrivning!$L1196:$P1196,57)+COUNTIF(Inskrivning!$R1196:$V1196,57)</f>
        <v>0</v>
      </c>
      <c r="P493" s="4">
        <f>COUNTIF(Inskrivning!$L1196:$P1196,61)+COUNTIF(Inskrivning!$R1196:$V1196,61)</f>
        <v>0</v>
      </c>
      <c r="Q493" s="4">
        <f>COUNTIF(Inskrivning!$L1196:$P1196,66)+COUNTIF(Inskrivning!$R1196:$V1196,66)</f>
        <v>0</v>
      </c>
      <c r="R493" s="4">
        <f>COUNTIF(Inskrivning!$L1196:$P1196,70)+COUNTIF(Inskrivning!$R1196:$V1196,70)</f>
        <v>0</v>
      </c>
      <c r="S493" s="4">
        <f>COUNTIF(Inskrivning!$L1196:$P1196,74)+COUNTIF(Inskrivning!$R1196:$V1196,74)</f>
        <v>0</v>
      </c>
      <c r="T493" s="4">
        <f>COUNTIF(Inskrivning!$L1196:$P1196,83)+COUNTIF(Inskrivning!$R1196:$V1196,83)</f>
        <v>0</v>
      </c>
      <c r="U493" s="4">
        <f>COUNTIF(Inskrivning!$L1196:$P1196,87)+COUNTIF(Inskrivning!$R1196:$V1196,87)</f>
        <v>0</v>
      </c>
      <c r="V493" s="4">
        <f>COUNTIF(Inskrivning!$L1196:$P1196,100)+COUNTIF(Inskrivning!$R1196:$V1196,100)</f>
        <v>0</v>
      </c>
      <c r="W493" s="4">
        <f>SUM(Inskrivning!Y1196)</f>
        <v>0</v>
      </c>
    </row>
    <row r="494" spans="1:23" ht="15" x14ac:dyDescent="0.25">
      <c r="A494" s="53" t="str">
        <f>Inskrivning!J1197</f>
        <v/>
      </c>
      <c r="B494" s="35" t="str">
        <f>Inskrivning!K1197</f>
        <v/>
      </c>
      <c r="C494" s="16">
        <f t="shared" si="12"/>
        <v>0</v>
      </c>
      <c r="E494" s="4">
        <f>COUNTIF(Inskrivning!$L1197:$P1197,15)+COUNTIF(Inskrivning!$R1197:$V1197,15)</f>
        <v>0</v>
      </c>
      <c r="F494" s="4">
        <f>COUNTIF(Inskrivning!$L1197:$P1197,19)+COUNTIF(Inskrivning!$R1197:$V1197,19)</f>
        <v>0</v>
      </c>
      <c r="G494" s="4">
        <f>COUNTIF(Inskrivning!$L1197:$P1197,31)+COUNTIF(Inskrivning!$R1197:$V1197,31)</f>
        <v>0</v>
      </c>
      <c r="H494" s="4">
        <f>COUNTIF(Inskrivning!$L1197:$P1197,32)+COUNTIF(Inskrivning!$R1197:$V1197,32)</f>
        <v>0</v>
      </c>
      <c r="I494" s="4">
        <f>COUNTIF(Inskrivning!$L1197:$P1197,35)+COUNTIF(Inskrivning!$R1197:$V1197,35)</f>
        <v>0</v>
      </c>
      <c r="J494" s="4">
        <f>COUNTIF(Inskrivning!$L1197:$P1197,36)+COUNTIF(Inskrivning!$R1197:$V1197,36)</f>
        <v>0</v>
      </c>
      <c r="K494" s="4">
        <f>COUNTIF(Inskrivning!$L1197:$P1197,44)+COUNTIF(Inskrivning!$R1197:$V1197,44)</f>
        <v>0</v>
      </c>
      <c r="L494" s="4">
        <f>COUNTIF(Inskrivning!$L1197:$P1197,48)+COUNTIF(Inskrivning!$R1197:$V1197,48)</f>
        <v>0</v>
      </c>
      <c r="M494" s="4">
        <f>COUNTIF(Inskrivning!$L1197:$P1197,49)+COUNTIF(Inskrivning!$R1197:$V1197,49)</f>
        <v>0</v>
      </c>
      <c r="N494" s="4">
        <f>COUNTIF(Inskrivning!$L1197:$P1197,53)+COUNTIF(Inskrivning!$R1197:$V1197,53)</f>
        <v>0</v>
      </c>
      <c r="O494" s="4">
        <f>COUNTIF(Inskrivning!$L1197:$P1197,57)+COUNTIF(Inskrivning!$R1197:$V1197,57)</f>
        <v>0</v>
      </c>
      <c r="P494" s="4">
        <f>COUNTIF(Inskrivning!$L1197:$P1197,61)+COUNTIF(Inskrivning!$R1197:$V1197,61)</f>
        <v>0</v>
      </c>
      <c r="Q494" s="4">
        <f>COUNTIF(Inskrivning!$L1197:$P1197,66)+COUNTIF(Inskrivning!$R1197:$V1197,66)</f>
        <v>0</v>
      </c>
      <c r="R494" s="4">
        <f>COUNTIF(Inskrivning!$L1197:$P1197,70)+COUNTIF(Inskrivning!$R1197:$V1197,70)</f>
        <v>0</v>
      </c>
      <c r="S494" s="4">
        <f>COUNTIF(Inskrivning!$L1197:$P1197,74)+COUNTIF(Inskrivning!$R1197:$V1197,74)</f>
        <v>0</v>
      </c>
      <c r="T494" s="4">
        <f>COUNTIF(Inskrivning!$L1197:$P1197,83)+COUNTIF(Inskrivning!$R1197:$V1197,83)</f>
        <v>0</v>
      </c>
      <c r="U494" s="4">
        <f>COUNTIF(Inskrivning!$L1197:$P1197,87)+COUNTIF(Inskrivning!$R1197:$V1197,87)</f>
        <v>0</v>
      </c>
      <c r="V494" s="4">
        <f>COUNTIF(Inskrivning!$L1197:$P1197,100)+COUNTIF(Inskrivning!$R1197:$V1197,100)</f>
        <v>0</v>
      </c>
      <c r="W494" s="4">
        <f>SUM(Inskrivning!Y1197)</f>
        <v>0</v>
      </c>
    </row>
    <row r="495" spans="1:23" ht="15" x14ac:dyDescent="0.25">
      <c r="A495" s="53" t="str">
        <f>Inskrivning!J1198</f>
        <v/>
      </c>
      <c r="B495" s="35" t="str">
        <f>Inskrivning!K1198</f>
        <v/>
      </c>
      <c r="C495" s="16">
        <f t="shared" si="12"/>
        <v>0</v>
      </c>
      <c r="E495" s="4">
        <f>COUNTIF(Inskrivning!$L1198:$P1198,15)+COUNTIF(Inskrivning!$R1198:$V1198,15)</f>
        <v>0</v>
      </c>
      <c r="F495" s="4">
        <f>COUNTIF(Inskrivning!$L1198:$P1198,19)+COUNTIF(Inskrivning!$R1198:$V1198,19)</f>
        <v>0</v>
      </c>
      <c r="G495" s="4">
        <f>COUNTIF(Inskrivning!$L1198:$P1198,31)+COUNTIF(Inskrivning!$R1198:$V1198,31)</f>
        <v>0</v>
      </c>
      <c r="H495" s="4">
        <f>COUNTIF(Inskrivning!$L1198:$P1198,32)+COUNTIF(Inskrivning!$R1198:$V1198,32)</f>
        <v>0</v>
      </c>
      <c r="I495" s="4">
        <f>COUNTIF(Inskrivning!$L1198:$P1198,35)+COUNTIF(Inskrivning!$R1198:$V1198,35)</f>
        <v>0</v>
      </c>
      <c r="J495" s="4">
        <f>COUNTIF(Inskrivning!$L1198:$P1198,36)+COUNTIF(Inskrivning!$R1198:$V1198,36)</f>
        <v>0</v>
      </c>
      <c r="K495" s="4">
        <f>COUNTIF(Inskrivning!$L1198:$P1198,44)+COUNTIF(Inskrivning!$R1198:$V1198,44)</f>
        <v>0</v>
      </c>
      <c r="L495" s="4">
        <f>COUNTIF(Inskrivning!$L1198:$P1198,48)+COUNTIF(Inskrivning!$R1198:$V1198,48)</f>
        <v>0</v>
      </c>
      <c r="M495" s="4">
        <f>COUNTIF(Inskrivning!$L1198:$P1198,49)+COUNTIF(Inskrivning!$R1198:$V1198,49)</f>
        <v>0</v>
      </c>
      <c r="N495" s="4">
        <f>COUNTIF(Inskrivning!$L1198:$P1198,53)+COUNTIF(Inskrivning!$R1198:$V1198,53)</f>
        <v>0</v>
      </c>
      <c r="O495" s="4">
        <f>COUNTIF(Inskrivning!$L1198:$P1198,57)+COUNTIF(Inskrivning!$R1198:$V1198,57)</f>
        <v>0</v>
      </c>
      <c r="P495" s="4">
        <f>COUNTIF(Inskrivning!$L1198:$P1198,61)+COUNTIF(Inskrivning!$R1198:$V1198,61)</f>
        <v>0</v>
      </c>
      <c r="Q495" s="4">
        <f>COUNTIF(Inskrivning!$L1198:$P1198,66)+COUNTIF(Inskrivning!$R1198:$V1198,66)</f>
        <v>0</v>
      </c>
      <c r="R495" s="4">
        <f>COUNTIF(Inskrivning!$L1198:$P1198,70)+COUNTIF(Inskrivning!$R1198:$V1198,70)</f>
        <v>0</v>
      </c>
      <c r="S495" s="4">
        <f>COUNTIF(Inskrivning!$L1198:$P1198,74)+COUNTIF(Inskrivning!$R1198:$V1198,74)</f>
        <v>0</v>
      </c>
      <c r="T495" s="4">
        <f>COUNTIF(Inskrivning!$L1198:$P1198,83)+COUNTIF(Inskrivning!$R1198:$V1198,83)</f>
        <v>0</v>
      </c>
      <c r="U495" s="4">
        <f>COUNTIF(Inskrivning!$L1198:$P1198,87)+COUNTIF(Inskrivning!$R1198:$V1198,87)</f>
        <v>0</v>
      </c>
      <c r="V495" s="4">
        <f>COUNTIF(Inskrivning!$L1198:$P1198,100)+COUNTIF(Inskrivning!$R1198:$V1198,100)</f>
        <v>0</v>
      </c>
      <c r="W495" s="4">
        <f>SUM(Inskrivning!Y1198)</f>
        <v>0</v>
      </c>
    </row>
    <row r="496" spans="1:23" ht="15" x14ac:dyDescent="0.25">
      <c r="A496" s="53" t="str">
        <f>Inskrivning!J1199</f>
        <v/>
      </c>
      <c r="B496" s="35" t="str">
        <f>Inskrivning!K1199</f>
        <v/>
      </c>
      <c r="C496" s="16">
        <f t="shared" ref="C496:C503" si="13">SUM(E496:W496)*(5)</f>
        <v>0</v>
      </c>
      <c r="E496" s="4">
        <f>COUNTIF(Inskrivning!$L1199:$P1199,15)+COUNTIF(Inskrivning!$R1199:$V1199,15)</f>
        <v>0</v>
      </c>
      <c r="F496" s="4">
        <f>COUNTIF(Inskrivning!$L1199:$P1199,19)+COUNTIF(Inskrivning!$R1199:$V1199,19)</f>
        <v>0</v>
      </c>
      <c r="G496" s="4">
        <f>COUNTIF(Inskrivning!$L1199:$P1199,31)+COUNTIF(Inskrivning!$R1199:$V1199,31)</f>
        <v>0</v>
      </c>
      <c r="H496" s="4">
        <f>COUNTIF(Inskrivning!$L1199:$P1199,32)+COUNTIF(Inskrivning!$R1199:$V1199,32)</f>
        <v>0</v>
      </c>
      <c r="I496" s="4">
        <f>COUNTIF(Inskrivning!$L1199:$P1199,35)+COUNTIF(Inskrivning!$R1199:$V1199,35)</f>
        <v>0</v>
      </c>
      <c r="J496" s="4">
        <f>COUNTIF(Inskrivning!$L1199:$P1199,36)+COUNTIF(Inskrivning!$R1199:$V1199,36)</f>
        <v>0</v>
      </c>
      <c r="K496" s="4">
        <f>COUNTIF(Inskrivning!$L1199:$P1199,44)+COUNTIF(Inskrivning!$R1199:$V1199,44)</f>
        <v>0</v>
      </c>
      <c r="L496" s="4">
        <f>COUNTIF(Inskrivning!$L1199:$P1199,48)+COUNTIF(Inskrivning!$R1199:$V1199,48)</f>
        <v>0</v>
      </c>
      <c r="M496" s="4">
        <f>COUNTIF(Inskrivning!$L1199:$P1199,49)+COUNTIF(Inskrivning!$R1199:$V1199,49)</f>
        <v>0</v>
      </c>
      <c r="N496" s="4">
        <f>COUNTIF(Inskrivning!$L1199:$P1199,53)+COUNTIF(Inskrivning!$R1199:$V1199,53)</f>
        <v>0</v>
      </c>
      <c r="O496" s="4">
        <f>COUNTIF(Inskrivning!$L1199:$P1199,57)+COUNTIF(Inskrivning!$R1199:$V1199,57)</f>
        <v>0</v>
      </c>
      <c r="P496" s="4">
        <f>COUNTIF(Inskrivning!$L1199:$P1199,61)+COUNTIF(Inskrivning!$R1199:$V1199,61)</f>
        <v>0</v>
      </c>
      <c r="Q496" s="4">
        <f>COUNTIF(Inskrivning!$L1199:$P1199,66)+COUNTIF(Inskrivning!$R1199:$V1199,66)</f>
        <v>0</v>
      </c>
      <c r="R496" s="4">
        <f>COUNTIF(Inskrivning!$L1199:$P1199,70)+COUNTIF(Inskrivning!$R1199:$V1199,70)</f>
        <v>0</v>
      </c>
      <c r="S496" s="4">
        <f>COUNTIF(Inskrivning!$L1199:$P1199,74)+COUNTIF(Inskrivning!$R1199:$V1199,74)</f>
        <v>0</v>
      </c>
      <c r="T496" s="4">
        <f>COUNTIF(Inskrivning!$L1199:$P1199,83)+COUNTIF(Inskrivning!$R1199:$V1199,83)</f>
        <v>0</v>
      </c>
      <c r="U496" s="4">
        <f>COUNTIF(Inskrivning!$L1199:$P1199,87)+COUNTIF(Inskrivning!$R1199:$V1199,87)</f>
        <v>0</v>
      </c>
      <c r="V496" s="4">
        <f>COUNTIF(Inskrivning!$L1199:$P1199,100)+COUNTIF(Inskrivning!$R1199:$V1199,100)</f>
        <v>0</v>
      </c>
      <c r="W496" s="4">
        <f>SUM(Inskrivning!Y1199)</f>
        <v>0</v>
      </c>
    </row>
    <row r="497" spans="1:23" ht="15" x14ac:dyDescent="0.25">
      <c r="A497" s="53" t="str">
        <f>Inskrivning!J1200</f>
        <v/>
      </c>
      <c r="B497" s="35" t="str">
        <f>Inskrivning!K1200</f>
        <v/>
      </c>
      <c r="C497" s="16">
        <f t="shared" si="13"/>
        <v>0</v>
      </c>
      <c r="E497" s="4">
        <f>COUNTIF(Inskrivning!$L1200:$P1200,15)+COUNTIF(Inskrivning!$R1200:$V1200,15)</f>
        <v>0</v>
      </c>
      <c r="F497" s="4">
        <f>COUNTIF(Inskrivning!$L1200:$P1200,19)+COUNTIF(Inskrivning!$R1200:$V1200,19)</f>
        <v>0</v>
      </c>
      <c r="G497" s="4">
        <f>COUNTIF(Inskrivning!$L1200:$P1200,31)+COUNTIF(Inskrivning!$R1200:$V1200,31)</f>
        <v>0</v>
      </c>
      <c r="H497" s="4">
        <f>COUNTIF(Inskrivning!$L1200:$P1200,32)+COUNTIF(Inskrivning!$R1200:$V1200,32)</f>
        <v>0</v>
      </c>
      <c r="I497" s="4">
        <f>COUNTIF(Inskrivning!$L1200:$P1200,35)+COUNTIF(Inskrivning!$R1200:$V1200,35)</f>
        <v>0</v>
      </c>
      <c r="J497" s="4">
        <f>COUNTIF(Inskrivning!$L1200:$P1200,36)+COUNTIF(Inskrivning!$R1200:$V1200,36)</f>
        <v>0</v>
      </c>
      <c r="K497" s="4">
        <f>COUNTIF(Inskrivning!$L1200:$P1200,44)+COUNTIF(Inskrivning!$R1200:$V1200,44)</f>
        <v>0</v>
      </c>
      <c r="L497" s="4">
        <f>COUNTIF(Inskrivning!$L1200:$P1200,48)+COUNTIF(Inskrivning!$R1200:$V1200,48)</f>
        <v>0</v>
      </c>
      <c r="M497" s="4">
        <f>COUNTIF(Inskrivning!$L1200:$P1200,49)+COUNTIF(Inskrivning!$R1200:$V1200,49)</f>
        <v>0</v>
      </c>
      <c r="N497" s="4">
        <f>COUNTIF(Inskrivning!$L1200:$P1200,53)+COUNTIF(Inskrivning!$R1200:$V1200,53)</f>
        <v>0</v>
      </c>
      <c r="O497" s="4">
        <f>COUNTIF(Inskrivning!$L1200:$P1200,57)+COUNTIF(Inskrivning!$R1200:$V1200,57)</f>
        <v>0</v>
      </c>
      <c r="P497" s="4">
        <f>COUNTIF(Inskrivning!$L1200:$P1200,61)+COUNTIF(Inskrivning!$R1200:$V1200,61)</f>
        <v>0</v>
      </c>
      <c r="Q497" s="4">
        <f>COUNTIF(Inskrivning!$L1200:$P1200,66)+COUNTIF(Inskrivning!$R1200:$V1200,66)</f>
        <v>0</v>
      </c>
      <c r="R497" s="4">
        <f>COUNTIF(Inskrivning!$L1200:$P1200,70)+COUNTIF(Inskrivning!$R1200:$V1200,70)</f>
        <v>0</v>
      </c>
      <c r="S497" s="4">
        <f>COUNTIF(Inskrivning!$L1200:$P1200,74)+COUNTIF(Inskrivning!$R1200:$V1200,74)</f>
        <v>0</v>
      </c>
      <c r="T497" s="4">
        <f>COUNTIF(Inskrivning!$L1200:$P1200,83)+COUNTIF(Inskrivning!$R1200:$V1200,83)</f>
        <v>0</v>
      </c>
      <c r="U497" s="4">
        <f>COUNTIF(Inskrivning!$L1200:$P1200,87)+COUNTIF(Inskrivning!$R1200:$V1200,87)</f>
        <v>0</v>
      </c>
      <c r="V497" s="4">
        <f>COUNTIF(Inskrivning!$L1200:$P1200,100)+COUNTIF(Inskrivning!$R1200:$V1200,100)</f>
        <v>0</v>
      </c>
      <c r="W497" s="4">
        <f>SUM(Inskrivning!Y1200)</f>
        <v>0</v>
      </c>
    </row>
    <row r="498" spans="1:23" ht="15" x14ac:dyDescent="0.25">
      <c r="A498" s="53" t="str">
        <f>Inskrivning!J1201</f>
        <v/>
      </c>
      <c r="B498" s="35" t="str">
        <f>Inskrivning!K1201</f>
        <v/>
      </c>
      <c r="C498" s="16">
        <f t="shared" si="13"/>
        <v>0</v>
      </c>
      <c r="E498" s="4">
        <f>COUNTIF(Inskrivning!$L1201:$P1201,15)+COUNTIF(Inskrivning!$R1201:$V1201,15)</f>
        <v>0</v>
      </c>
      <c r="F498" s="4">
        <f>COUNTIF(Inskrivning!$L1201:$P1201,19)+COUNTIF(Inskrivning!$R1201:$V1201,19)</f>
        <v>0</v>
      </c>
      <c r="G498" s="4">
        <f>COUNTIF(Inskrivning!$L1201:$P1201,31)+COUNTIF(Inskrivning!$R1201:$V1201,31)</f>
        <v>0</v>
      </c>
      <c r="H498" s="4">
        <f>COUNTIF(Inskrivning!$L1201:$P1201,32)+COUNTIF(Inskrivning!$R1201:$V1201,32)</f>
        <v>0</v>
      </c>
      <c r="I498" s="4">
        <f>COUNTIF(Inskrivning!$L1201:$P1201,35)+COUNTIF(Inskrivning!$R1201:$V1201,35)</f>
        <v>0</v>
      </c>
      <c r="J498" s="4">
        <f>COUNTIF(Inskrivning!$L1201:$P1201,36)+COUNTIF(Inskrivning!$R1201:$V1201,36)</f>
        <v>0</v>
      </c>
      <c r="K498" s="4">
        <f>COUNTIF(Inskrivning!$L1201:$P1201,44)+COUNTIF(Inskrivning!$R1201:$V1201,44)</f>
        <v>0</v>
      </c>
      <c r="L498" s="4">
        <f>COUNTIF(Inskrivning!$L1201:$P1201,48)+COUNTIF(Inskrivning!$R1201:$V1201,48)</f>
        <v>0</v>
      </c>
      <c r="M498" s="4">
        <f>COUNTIF(Inskrivning!$L1201:$P1201,49)+COUNTIF(Inskrivning!$R1201:$V1201,49)</f>
        <v>0</v>
      </c>
      <c r="N498" s="4">
        <f>COUNTIF(Inskrivning!$L1201:$P1201,53)+COUNTIF(Inskrivning!$R1201:$V1201,53)</f>
        <v>0</v>
      </c>
      <c r="O498" s="4">
        <f>COUNTIF(Inskrivning!$L1201:$P1201,57)+COUNTIF(Inskrivning!$R1201:$V1201,57)</f>
        <v>0</v>
      </c>
      <c r="P498" s="4">
        <f>COUNTIF(Inskrivning!$L1201:$P1201,61)+COUNTIF(Inskrivning!$R1201:$V1201,61)</f>
        <v>0</v>
      </c>
      <c r="Q498" s="4">
        <f>COUNTIF(Inskrivning!$L1201:$P1201,66)+COUNTIF(Inskrivning!$R1201:$V1201,66)</f>
        <v>0</v>
      </c>
      <c r="R498" s="4">
        <f>COUNTIF(Inskrivning!$L1201:$P1201,70)+COUNTIF(Inskrivning!$R1201:$V1201,70)</f>
        <v>0</v>
      </c>
      <c r="S498" s="4">
        <f>COUNTIF(Inskrivning!$L1201:$P1201,74)+COUNTIF(Inskrivning!$R1201:$V1201,74)</f>
        <v>0</v>
      </c>
      <c r="T498" s="4">
        <f>COUNTIF(Inskrivning!$L1201:$P1201,83)+COUNTIF(Inskrivning!$R1201:$V1201,83)</f>
        <v>0</v>
      </c>
      <c r="U498" s="4">
        <f>COUNTIF(Inskrivning!$L1201:$P1201,87)+COUNTIF(Inskrivning!$R1201:$V1201,87)</f>
        <v>0</v>
      </c>
      <c r="V498" s="4">
        <f>COUNTIF(Inskrivning!$L1201:$P1201,100)+COUNTIF(Inskrivning!$R1201:$V1201,100)</f>
        <v>0</v>
      </c>
      <c r="W498" s="4">
        <f>SUM(Inskrivning!Y1201)</f>
        <v>0</v>
      </c>
    </row>
    <row r="499" spans="1:23" ht="15" x14ac:dyDescent="0.25">
      <c r="A499" s="53" t="str">
        <f>Inskrivning!J1202</f>
        <v/>
      </c>
      <c r="B499" s="35" t="str">
        <f>Inskrivning!K1202</f>
        <v/>
      </c>
      <c r="C499" s="16">
        <f t="shared" si="13"/>
        <v>0</v>
      </c>
      <c r="E499" s="4">
        <f>COUNTIF(Inskrivning!$L1202:$P1202,15)+COUNTIF(Inskrivning!$R1202:$V1202,15)</f>
        <v>0</v>
      </c>
      <c r="F499" s="4">
        <f>COUNTIF(Inskrivning!$L1202:$P1202,19)+COUNTIF(Inskrivning!$R1202:$V1202,19)</f>
        <v>0</v>
      </c>
      <c r="G499" s="4">
        <f>COUNTIF(Inskrivning!$L1202:$P1202,31)+COUNTIF(Inskrivning!$R1202:$V1202,31)</f>
        <v>0</v>
      </c>
      <c r="H499" s="4">
        <f>COUNTIF(Inskrivning!$L1202:$P1202,32)+COUNTIF(Inskrivning!$R1202:$V1202,32)</f>
        <v>0</v>
      </c>
      <c r="I499" s="4">
        <f>COUNTIF(Inskrivning!$L1202:$P1202,35)+COUNTIF(Inskrivning!$R1202:$V1202,35)</f>
        <v>0</v>
      </c>
      <c r="J499" s="4">
        <f>COUNTIF(Inskrivning!$L1202:$P1202,36)+COUNTIF(Inskrivning!$R1202:$V1202,36)</f>
        <v>0</v>
      </c>
      <c r="K499" s="4">
        <f>COUNTIF(Inskrivning!$L1202:$P1202,44)+COUNTIF(Inskrivning!$R1202:$V1202,44)</f>
        <v>0</v>
      </c>
      <c r="L499" s="4">
        <f>COUNTIF(Inskrivning!$L1202:$P1202,48)+COUNTIF(Inskrivning!$R1202:$V1202,48)</f>
        <v>0</v>
      </c>
      <c r="M499" s="4">
        <f>COUNTIF(Inskrivning!$L1202:$P1202,49)+COUNTIF(Inskrivning!$R1202:$V1202,49)</f>
        <v>0</v>
      </c>
      <c r="N499" s="4">
        <f>COUNTIF(Inskrivning!$L1202:$P1202,53)+COUNTIF(Inskrivning!$R1202:$V1202,53)</f>
        <v>0</v>
      </c>
      <c r="O499" s="4">
        <f>COUNTIF(Inskrivning!$L1202:$P1202,57)+COUNTIF(Inskrivning!$R1202:$V1202,57)</f>
        <v>0</v>
      </c>
      <c r="P499" s="4">
        <f>COUNTIF(Inskrivning!$L1202:$P1202,61)+COUNTIF(Inskrivning!$R1202:$V1202,61)</f>
        <v>0</v>
      </c>
      <c r="Q499" s="4">
        <f>COUNTIF(Inskrivning!$L1202:$P1202,66)+COUNTIF(Inskrivning!$R1202:$V1202,66)</f>
        <v>0</v>
      </c>
      <c r="R499" s="4">
        <f>COUNTIF(Inskrivning!$L1202:$P1202,70)+COUNTIF(Inskrivning!$R1202:$V1202,70)</f>
        <v>0</v>
      </c>
      <c r="S499" s="4">
        <f>COUNTIF(Inskrivning!$L1202:$P1202,74)+COUNTIF(Inskrivning!$R1202:$V1202,74)</f>
        <v>0</v>
      </c>
      <c r="T499" s="4">
        <f>COUNTIF(Inskrivning!$L1202:$P1202,83)+COUNTIF(Inskrivning!$R1202:$V1202,83)</f>
        <v>0</v>
      </c>
      <c r="U499" s="4">
        <f>COUNTIF(Inskrivning!$L1202:$P1202,87)+COUNTIF(Inskrivning!$R1202:$V1202,87)</f>
        <v>0</v>
      </c>
      <c r="V499" s="4">
        <f>COUNTIF(Inskrivning!$L1202:$P1202,100)+COUNTIF(Inskrivning!$R1202:$V1202,100)</f>
        <v>0</v>
      </c>
      <c r="W499" s="4">
        <f>SUM(Inskrivning!Y1202)</f>
        <v>0</v>
      </c>
    </row>
    <row r="500" spans="1:23" ht="15" x14ac:dyDescent="0.25">
      <c r="A500" s="53" t="str">
        <f>Inskrivning!J1203</f>
        <v/>
      </c>
      <c r="B500" s="35" t="str">
        <f>Inskrivning!K1203</f>
        <v/>
      </c>
      <c r="C500" s="16">
        <f t="shared" si="13"/>
        <v>0</v>
      </c>
      <c r="E500" s="4">
        <f>COUNTIF(Inskrivning!$L1203:$P1203,15)+COUNTIF(Inskrivning!$R1203:$V1203,15)</f>
        <v>0</v>
      </c>
      <c r="F500" s="4">
        <f>COUNTIF(Inskrivning!$L1203:$P1203,19)+COUNTIF(Inskrivning!$R1203:$V1203,19)</f>
        <v>0</v>
      </c>
      <c r="G500" s="4">
        <f>COUNTIF(Inskrivning!$L1203:$P1203,31)+COUNTIF(Inskrivning!$R1203:$V1203,31)</f>
        <v>0</v>
      </c>
      <c r="H500" s="4">
        <f>COUNTIF(Inskrivning!$L1203:$P1203,32)+COUNTIF(Inskrivning!$R1203:$V1203,32)</f>
        <v>0</v>
      </c>
      <c r="I500" s="4">
        <f>COUNTIF(Inskrivning!$L1203:$P1203,35)+COUNTIF(Inskrivning!$R1203:$V1203,35)</f>
        <v>0</v>
      </c>
      <c r="J500" s="4">
        <f>COUNTIF(Inskrivning!$L1203:$P1203,36)+COUNTIF(Inskrivning!$R1203:$V1203,36)</f>
        <v>0</v>
      </c>
      <c r="K500" s="4">
        <f>COUNTIF(Inskrivning!$L1203:$P1203,44)+COUNTIF(Inskrivning!$R1203:$V1203,44)</f>
        <v>0</v>
      </c>
      <c r="L500" s="4">
        <f>COUNTIF(Inskrivning!$L1203:$P1203,48)+COUNTIF(Inskrivning!$R1203:$V1203,48)</f>
        <v>0</v>
      </c>
      <c r="M500" s="4">
        <f>COUNTIF(Inskrivning!$L1203:$P1203,49)+COUNTIF(Inskrivning!$R1203:$V1203,49)</f>
        <v>0</v>
      </c>
      <c r="N500" s="4">
        <f>COUNTIF(Inskrivning!$L1203:$P1203,53)+COUNTIF(Inskrivning!$R1203:$V1203,53)</f>
        <v>0</v>
      </c>
      <c r="O500" s="4">
        <f>COUNTIF(Inskrivning!$L1203:$P1203,57)+COUNTIF(Inskrivning!$R1203:$V1203,57)</f>
        <v>0</v>
      </c>
      <c r="P500" s="4">
        <f>COUNTIF(Inskrivning!$L1203:$P1203,61)+COUNTIF(Inskrivning!$R1203:$V1203,61)</f>
        <v>0</v>
      </c>
      <c r="Q500" s="4">
        <f>COUNTIF(Inskrivning!$L1203:$P1203,66)+COUNTIF(Inskrivning!$R1203:$V1203,66)</f>
        <v>0</v>
      </c>
      <c r="R500" s="4">
        <f>COUNTIF(Inskrivning!$L1203:$P1203,70)+COUNTIF(Inskrivning!$R1203:$V1203,70)</f>
        <v>0</v>
      </c>
      <c r="S500" s="4">
        <f>COUNTIF(Inskrivning!$L1203:$P1203,74)+COUNTIF(Inskrivning!$R1203:$V1203,74)</f>
        <v>0</v>
      </c>
      <c r="T500" s="4">
        <f>COUNTIF(Inskrivning!$L1203:$P1203,83)+COUNTIF(Inskrivning!$R1203:$V1203,83)</f>
        <v>0</v>
      </c>
      <c r="U500" s="4">
        <f>COUNTIF(Inskrivning!$L1203:$P1203,87)+COUNTIF(Inskrivning!$R1203:$V1203,87)</f>
        <v>0</v>
      </c>
      <c r="V500" s="4">
        <f>COUNTIF(Inskrivning!$L1203:$P1203,100)+COUNTIF(Inskrivning!$R1203:$V1203,100)</f>
        <v>0</v>
      </c>
      <c r="W500" s="4">
        <f>SUM(Inskrivning!Y1203)</f>
        <v>0</v>
      </c>
    </row>
    <row r="501" spans="1:23" ht="15" x14ac:dyDescent="0.25">
      <c r="A501" s="53" t="str">
        <f>Inskrivning!J1204</f>
        <v/>
      </c>
      <c r="B501" s="35" t="str">
        <f>Inskrivning!K1204</f>
        <v/>
      </c>
      <c r="C501" s="16">
        <f t="shared" si="13"/>
        <v>0</v>
      </c>
      <c r="E501" s="4">
        <f>COUNTIF(Inskrivning!$L1204:$P1204,15)+COUNTIF(Inskrivning!$R1204:$V1204,15)</f>
        <v>0</v>
      </c>
      <c r="F501" s="4">
        <f>COUNTIF(Inskrivning!$L1204:$P1204,19)+COUNTIF(Inskrivning!$R1204:$V1204,19)</f>
        <v>0</v>
      </c>
      <c r="G501" s="4">
        <f>COUNTIF(Inskrivning!$L1204:$P1204,31)+COUNTIF(Inskrivning!$R1204:$V1204,31)</f>
        <v>0</v>
      </c>
      <c r="H501" s="4">
        <f>COUNTIF(Inskrivning!$L1204:$P1204,32)+COUNTIF(Inskrivning!$R1204:$V1204,32)</f>
        <v>0</v>
      </c>
      <c r="I501" s="4">
        <f>COUNTIF(Inskrivning!$L1204:$P1204,35)+COUNTIF(Inskrivning!$R1204:$V1204,35)</f>
        <v>0</v>
      </c>
      <c r="J501" s="4">
        <f>COUNTIF(Inskrivning!$L1204:$P1204,36)+COUNTIF(Inskrivning!$R1204:$V1204,36)</f>
        <v>0</v>
      </c>
      <c r="K501" s="4">
        <f>COUNTIF(Inskrivning!$L1204:$P1204,44)+COUNTIF(Inskrivning!$R1204:$V1204,44)</f>
        <v>0</v>
      </c>
      <c r="L501" s="4">
        <f>COUNTIF(Inskrivning!$L1204:$P1204,48)+COUNTIF(Inskrivning!$R1204:$V1204,48)</f>
        <v>0</v>
      </c>
      <c r="M501" s="4">
        <f>COUNTIF(Inskrivning!$L1204:$P1204,49)+COUNTIF(Inskrivning!$R1204:$V1204,49)</f>
        <v>0</v>
      </c>
      <c r="N501" s="4">
        <f>COUNTIF(Inskrivning!$L1204:$P1204,53)+COUNTIF(Inskrivning!$R1204:$V1204,53)</f>
        <v>0</v>
      </c>
      <c r="O501" s="4">
        <f>COUNTIF(Inskrivning!$L1204:$P1204,57)+COUNTIF(Inskrivning!$R1204:$V1204,57)</f>
        <v>0</v>
      </c>
      <c r="P501" s="4">
        <f>COUNTIF(Inskrivning!$L1204:$P1204,61)+COUNTIF(Inskrivning!$R1204:$V1204,61)</f>
        <v>0</v>
      </c>
      <c r="Q501" s="4">
        <f>COUNTIF(Inskrivning!$L1204:$P1204,66)+COUNTIF(Inskrivning!$R1204:$V1204,66)</f>
        <v>0</v>
      </c>
      <c r="R501" s="4">
        <f>COUNTIF(Inskrivning!$L1204:$P1204,70)+COUNTIF(Inskrivning!$R1204:$V1204,70)</f>
        <v>0</v>
      </c>
      <c r="S501" s="4">
        <f>COUNTIF(Inskrivning!$L1204:$P1204,74)+COUNTIF(Inskrivning!$R1204:$V1204,74)</f>
        <v>0</v>
      </c>
      <c r="T501" s="4">
        <f>COUNTIF(Inskrivning!$L1204:$P1204,83)+COUNTIF(Inskrivning!$R1204:$V1204,83)</f>
        <v>0</v>
      </c>
      <c r="U501" s="4">
        <f>COUNTIF(Inskrivning!$L1204:$P1204,87)+COUNTIF(Inskrivning!$R1204:$V1204,87)</f>
        <v>0</v>
      </c>
      <c r="V501" s="4">
        <f>COUNTIF(Inskrivning!$L1204:$P1204,100)+COUNTIF(Inskrivning!$R1204:$V1204,100)</f>
        <v>0</v>
      </c>
      <c r="W501" s="4">
        <f>SUM(Inskrivning!Y1204)</f>
        <v>0</v>
      </c>
    </row>
    <row r="502" spans="1:23" ht="15" x14ac:dyDescent="0.25">
      <c r="A502" s="53" t="str">
        <f>Inskrivning!J1205</f>
        <v/>
      </c>
      <c r="B502" s="35" t="str">
        <f>Inskrivning!K1205</f>
        <v/>
      </c>
      <c r="C502" s="16">
        <f t="shared" si="13"/>
        <v>0</v>
      </c>
      <c r="E502" s="4">
        <f>COUNTIF(Inskrivning!$L1205:$P1205,15)+COUNTIF(Inskrivning!$R1205:$V1205,15)</f>
        <v>0</v>
      </c>
      <c r="F502" s="4">
        <f>COUNTIF(Inskrivning!$L1205:$P1205,19)+COUNTIF(Inskrivning!$R1205:$V1205,19)</f>
        <v>0</v>
      </c>
      <c r="G502" s="4">
        <f>COUNTIF(Inskrivning!$L1205:$P1205,31)+COUNTIF(Inskrivning!$R1205:$V1205,31)</f>
        <v>0</v>
      </c>
      <c r="H502" s="4">
        <f>COUNTIF(Inskrivning!$L1205:$P1205,32)+COUNTIF(Inskrivning!$R1205:$V1205,32)</f>
        <v>0</v>
      </c>
      <c r="I502" s="4">
        <f>COUNTIF(Inskrivning!$L1205:$P1205,35)+COUNTIF(Inskrivning!$R1205:$V1205,35)</f>
        <v>0</v>
      </c>
      <c r="J502" s="4">
        <f>COUNTIF(Inskrivning!$L1205:$P1205,36)+COUNTIF(Inskrivning!$R1205:$V1205,36)</f>
        <v>0</v>
      </c>
      <c r="K502" s="4">
        <f>COUNTIF(Inskrivning!$L1205:$P1205,44)+COUNTIF(Inskrivning!$R1205:$V1205,44)</f>
        <v>0</v>
      </c>
      <c r="L502" s="4">
        <f>COUNTIF(Inskrivning!$L1205:$P1205,48)+COUNTIF(Inskrivning!$R1205:$V1205,48)</f>
        <v>0</v>
      </c>
      <c r="M502" s="4">
        <f>COUNTIF(Inskrivning!$L1205:$P1205,49)+COUNTIF(Inskrivning!$R1205:$V1205,49)</f>
        <v>0</v>
      </c>
      <c r="N502" s="4">
        <f>COUNTIF(Inskrivning!$L1205:$P1205,53)+COUNTIF(Inskrivning!$R1205:$V1205,53)</f>
        <v>0</v>
      </c>
      <c r="O502" s="4">
        <f>COUNTIF(Inskrivning!$L1205:$P1205,57)+COUNTIF(Inskrivning!$R1205:$V1205,57)</f>
        <v>0</v>
      </c>
      <c r="P502" s="4">
        <f>COUNTIF(Inskrivning!$L1205:$P1205,61)+COUNTIF(Inskrivning!$R1205:$V1205,61)</f>
        <v>0</v>
      </c>
      <c r="Q502" s="4">
        <f>COUNTIF(Inskrivning!$L1205:$P1205,66)+COUNTIF(Inskrivning!$R1205:$V1205,66)</f>
        <v>0</v>
      </c>
      <c r="R502" s="4">
        <f>COUNTIF(Inskrivning!$L1205:$P1205,70)+COUNTIF(Inskrivning!$R1205:$V1205,70)</f>
        <v>0</v>
      </c>
      <c r="S502" s="4">
        <f>COUNTIF(Inskrivning!$L1205:$P1205,74)+COUNTIF(Inskrivning!$R1205:$V1205,74)</f>
        <v>0</v>
      </c>
      <c r="T502" s="4">
        <f>COUNTIF(Inskrivning!$L1205:$P1205,83)+COUNTIF(Inskrivning!$R1205:$V1205,83)</f>
        <v>0</v>
      </c>
      <c r="U502" s="4">
        <f>COUNTIF(Inskrivning!$L1205:$P1205,87)+COUNTIF(Inskrivning!$R1205:$V1205,87)</f>
        <v>0</v>
      </c>
      <c r="V502" s="4">
        <f>COUNTIF(Inskrivning!$L1205:$P1205,100)+COUNTIF(Inskrivning!$R1205:$V1205,100)</f>
        <v>0</v>
      </c>
      <c r="W502" s="4">
        <f>SUM(Inskrivning!Y1205)</f>
        <v>0</v>
      </c>
    </row>
    <row r="503" spans="1:23" ht="15" x14ac:dyDescent="0.25">
      <c r="A503" s="53" t="str">
        <f>Inskrivning!J1206</f>
        <v/>
      </c>
      <c r="B503" s="35" t="str">
        <f>Inskrivning!K1206</f>
        <v/>
      </c>
      <c r="C503" s="16">
        <f t="shared" si="13"/>
        <v>0</v>
      </c>
      <c r="E503" s="4">
        <f>COUNTIF(Inskrivning!$L1206:$P1206,15)+COUNTIF(Inskrivning!$R1206:$V1206,15)</f>
        <v>0</v>
      </c>
      <c r="F503" s="4">
        <f>COUNTIF(Inskrivning!$L1206:$P1206,19)+COUNTIF(Inskrivning!$R1206:$V1206,19)</f>
        <v>0</v>
      </c>
      <c r="G503" s="4">
        <f>COUNTIF(Inskrivning!$L1206:$P1206,31)+COUNTIF(Inskrivning!$R1206:$V1206,31)</f>
        <v>0</v>
      </c>
      <c r="H503" s="4">
        <f>COUNTIF(Inskrivning!$L1206:$P1206,32)+COUNTIF(Inskrivning!$R1206:$V1206,32)</f>
        <v>0</v>
      </c>
      <c r="I503" s="4">
        <f>COUNTIF(Inskrivning!$L1206:$P1206,35)+COUNTIF(Inskrivning!$R1206:$V1206,35)</f>
        <v>0</v>
      </c>
      <c r="J503" s="4">
        <f>COUNTIF(Inskrivning!$L1206:$P1206,36)+COUNTIF(Inskrivning!$R1206:$V1206,36)</f>
        <v>0</v>
      </c>
      <c r="K503" s="4">
        <f>COUNTIF(Inskrivning!$L1206:$P1206,44)+COUNTIF(Inskrivning!$R1206:$V1206,44)</f>
        <v>0</v>
      </c>
      <c r="L503" s="4">
        <f>COUNTIF(Inskrivning!$L1206:$P1206,48)+COUNTIF(Inskrivning!$R1206:$V1206,48)</f>
        <v>0</v>
      </c>
      <c r="M503" s="4">
        <f>COUNTIF(Inskrivning!$L1206:$P1206,49)+COUNTIF(Inskrivning!$R1206:$V1206,49)</f>
        <v>0</v>
      </c>
      <c r="N503" s="4">
        <f>COUNTIF(Inskrivning!$L1206:$P1206,53)+COUNTIF(Inskrivning!$R1206:$V1206,53)</f>
        <v>0</v>
      </c>
      <c r="O503" s="4">
        <f>COUNTIF(Inskrivning!$L1206:$P1206,57)+COUNTIF(Inskrivning!$R1206:$V1206,57)</f>
        <v>0</v>
      </c>
      <c r="P503" s="4">
        <f>COUNTIF(Inskrivning!$L1206:$P1206,61)+COUNTIF(Inskrivning!$R1206:$V1206,61)</f>
        <v>0</v>
      </c>
      <c r="Q503" s="4">
        <f>COUNTIF(Inskrivning!$L1206:$P1206,66)+COUNTIF(Inskrivning!$R1206:$V1206,66)</f>
        <v>0</v>
      </c>
      <c r="R503" s="4">
        <f>COUNTIF(Inskrivning!$L1206:$P1206,70)+COUNTIF(Inskrivning!$R1206:$V1206,70)</f>
        <v>0</v>
      </c>
      <c r="S503" s="4">
        <f>COUNTIF(Inskrivning!$L1206:$P1206,74)+COUNTIF(Inskrivning!$R1206:$V1206,74)</f>
        <v>0</v>
      </c>
      <c r="T503" s="4">
        <f>COUNTIF(Inskrivning!$L1206:$P1206,83)+COUNTIF(Inskrivning!$R1206:$V1206,83)</f>
        <v>0</v>
      </c>
      <c r="U503" s="4">
        <f>COUNTIF(Inskrivning!$L1206:$P1206,87)+COUNTIF(Inskrivning!$R1206:$V1206,87)</f>
        <v>0</v>
      </c>
      <c r="V503" s="4">
        <f>COUNTIF(Inskrivning!$L1206:$P1206,100)+COUNTIF(Inskrivning!$R1206:$V1206,100)</f>
        <v>0</v>
      </c>
      <c r="W503" s="4">
        <f>SUM(Inskrivning!Y1206)</f>
        <v>0</v>
      </c>
    </row>
  </sheetData>
  <sortState xmlns:xlrd2="http://schemas.microsoft.com/office/spreadsheetml/2017/richdata2" ref="A304:W503">
    <sortCondition descending="1" ref="C304"/>
  </sortState>
  <phoneticPr fontId="4" type="noConversion"/>
  <pageMargins left="0.75" right="0.75" top="1" bottom="1" header="0.5" footer="0.5"/>
  <pageSetup paperSize="9"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lad32">
    <tabColor indexed="13"/>
  </sheetPr>
  <dimension ref="A1:AM23"/>
  <sheetViews>
    <sheetView topLeftCell="E1" workbookViewId="0">
      <selection sqref="A1:Z23"/>
    </sheetView>
  </sheetViews>
  <sheetFormatPr defaultRowHeight="13.2" x14ac:dyDescent="0.25"/>
  <cols>
    <col min="2" max="2" width="24.33203125" customWidth="1"/>
    <col min="3" max="13" width="8.88671875" customWidth="1"/>
    <col min="15" max="15" width="24.33203125" customWidth="1"/>
    <col min="16" max="26" width="8.88671875" customWidth="1"/>
    <col min="28" max="28" width="24.33203125" customWidth="1"/>
    <col min="29" max="33" width="9.33203125" customWidth="1"/>
  </cols>
  <sheetData>
    <row r="1" spans="1:39" ht="42.9" customHeight="1" x14ac:dyDescent="0.3">
      <c r="B1" s="87" t="s">
        <v>73</v>
      </c>
      <c r="O1" s="87" t="s">
        <v>73</v>
      </c>
      <c r="T1" s="2">
        <f>Inskrivning!$W$3</f>
        <v>0</v>
      </c>
      <c r="V1" s="4"/>
      <c r="W1" s="145">
        <f>COUNT(Inskrivning!V7:V206)-T1</f>
        <v>0</v>
      </c>
      <c r="X1" s="15" t="str">
        <f>IF(W1=0,"x",0)</f>
        <v>x</v>
      </c>
      <c r="Y1" s="4">
        <f>Inskrivning!$AG$9</f>
        <v>0</v>
      </c>
      <c r="Z1" s="4">
        <f>COUNTIF(X1:Y1,"x")</f>
        <v>1</v>
      </c>
      <c r="AB1" s="52"/>
    </row>
    <row r="2" spans="1:39" ht="42.9" customHeight="1" x14ac:dyDescent="0.3">
      <c r="A2" s="1" t="s">
        <v>0</v>
      </c>
      <c r="B2" s="87" t="s">
        <v>78</v>
      </c>
      <c r="C2" s="5"/>
      <c r="D2" s="5"/>
      <c r="E2" s="5"/>
      <c r="F2" s="5"/>
      <c r="G2" s="5"/>
      <c r="H2" s="5"/>
      <c r="I2" s="5"/>
      <c r="J2" s="5"/>
      <c r="K2" s="5"/>
      <c r="L2" s="5"/>
      <c r="M2" s="5"/>
      <c r="N2" s="1" t="s">
        <v>10</v>
      </c>
      <c r="O2" s="87" t="s">
        <v>79</v>
      </c>
      <c r="P2" s="5"/>
      <c r="Q2" s="5"/>
      <c r="R2" s="5"/>
      <c r="S2" s="5"/>
      <c r="T2" s="5"/>
      <c r="U2" s="5"/>
      <c r="V2" s="13"/>
      <c r="W2" s="146">
        <f>IF(AND(W1=0,Z1=2),2,0)</f>
        <v>0</v>
      </c>
      <c r="X2" s="5"/>
      <c r="Y2" s="5"/>
      <c r="Z2" s="5"/>
      <c r="AA2" s="5"/>
      <c r="AB2" s="52"/>
      <c r="AC2" s="5"/>
      <c r="AD2" s="5"/>
      <c r="AE2" s="5"/>
      <c r="AF2" s="5"/>
      <c r="AG2" s="5"/>
      <c r="AH2" s="5"/>
      <c r="AI2" s="5"/>
      <c r="AJ2" s="5"/>
      <c r="AK2" s="5"/>
      <c r="AL2" s="5"/>
      <c r="AM2" s="5"/>
    </row>
    <row r="3" spans="1:39" ht="42.9" customHeight="1" x14ac:dyDescent="0.25">
      <c r="A3" s="2"/>
      <c r="B3" s="88" t="s">
        <v>5</v>
      </c>
      <c r="C3" s="5"/>
      <c r="D3" s="5"/>
      <c r="E3" s="5"/>
      <c r="F3" s="5"/>
      <c r="G3" s="5"/>
      <c r="H3" s="5"/>
      <c r="I3" s="5"/>
      <c r="J3" s="5"/>
      <c r="K3" s="5"/>
      <c r="L3" s="5"/>
      <c r="M3" s="5"/>
      <c r="N3" s="2"/>
      <c r="O3" s="88" t="s">
        <v>5</v>
      </c>
      <c r="P3" s="5"/>
      <c r="Q3" s="5"/>
      <c r="R3" s="5"/>
      <c r="S3" s="5"/>
      <c r="T3" s="5"/>
      <c r="U3" s="5"/>
      <c r="V3" s="5"/>
      <c r="W3" s="5"/>
      <c r="X3" s="5"/>
      <c r="Y3" s="5"/>
      <c r="Z3" s="5"/>
      <c r="AA3" s="4"/>
      <c r="AB3" s="106"/>
      <c r="AC3" s="5"/>
      <c r="AD3" s="5"/>
      <c r="AE3" s="5"/>
      <c r="AF3" s="5"/>
      <c r="AG3" s="5"/>
      <c r="AH3" s="5"/>
      <c r="AI3" s="5"/>
      <c r="AJ3" s="5"/>
      <c r="AK3" s="5"/>
      <c r="AL3" s="5"/>
      <c r="AM3" s="5"/>
    </row>
    <row r="4" spans="1:39" ht="42.9" customHeight="1" x14ac:dyDescent="0.4">
      <c r="A4" s="46"/>
      <c r="B4" s="89" t="str">
        <f>Andrachansen1!E10</f>
        <v/>
      </c>
      <c r="C4" s="93"/>
      <c r="D4" s="93"/>
      <c r="E4" s="93"/>
      <c r="F4" s="93"/>
      <c r="G4" s="93"/>
      <c r="H4" s="93"/>
      <c r="I4" s="93"/>
      <c r="J4" s="93"/>
      <c r="K4" s="93"/>
      <c r="L4" s="93"/>
      <c r="M4" s="93"/>
      <c r="N4" s="90"/>
      <c r="O4" s="89" t="str">
        <f>Andrachansen2!E10</f>
        <v/>
      </c>
      <c r="P4" s="93"/>
      <c r="Q4" s="93"/>
      <c r="R4" s="93"/>
      <c r="S4" s="93"/>
      <c r="T4" s="93"/>
      <c r="U4" s="93"/>
      <c r="V4" s="93"/>
      <c r="W4" s="93"/>
      <c r="X4" s="93"/>
      <c r="Y4" s="93"/>
      <c r="Z4" s="93"/>
      <c r="AA4" s="99"/>
      <c r="AB4" s="99"/>
    </row>
    <row r="5" spans="1:39" ht="42.9" customHeight="1" x14ac:dyDescent="0.4">
      <c r="A5" s="46"/>
      <c r="B5" s="89" t="str">
        <f>Andrachansen1!E9</f>
        <v/>
      </c>
      <c r="C5" s="93"/>
      <c r="D5" s="93"/>
      <c r="E5" s="93"/>
      <c r="F5" s="93"/>
      <c r="G5" s="93"/>
      <c r="H5" s="93"/>
      <c r="I5" s="93"/>
      <c r="J5" s="93"/>
      <c r="K5" s="93"/>
      <c r="L5" s="93"/>
      <c r="M5" s="93"/>
      <c r="N5" s="90"/>
      <c r="O5" s="89" t="str">
        <f>Andrachansen2!E9</f>
        <v/>
      </c>
      <c r="P5" s="93"/>
      <c r="Q5" s="93"/>
      <c r="R5" s="93"/>
      <c r="S5" s="93"/>
      <c r="T5" s="93"/>
      <c r="U5" s="93"/>
      <c r="V5" s="93"/>
      <c r="W5" s="93"/>
      <c r="X5" s="93"/>
      <c r="Y5" s="93"/>
      <c r="Z5" s="93"/>
      <c r="AA5" s="99"/>
      <c r="AB5" s="99"/>
    </row>
    <row r="6" spans="1:39" ht="42.9" customHeight="1" x14ac:dyDescent="0.4">
      <c r="A6" s="46"/>
      <c r="B6" s="89" t="str">
        <f>Andrachansen1!E8</f>
        <v/>
      </c>
      <c r="C6" s="93"/>
      <c r="D6" s="93"/>
      <c r="E6" s="93"/>
      <c r="F6" s="93"/>
      <c r="G6" s="93"/>
      <c r="H6" s="93"/>
      <c r="I6" s="93"/>
      <c r="J6" s="93"/>
      <c r="K6" s="93"/>
      <c r="L6" s="93"/>
      <c r="M6" s="93"/>
      <c r="N6" s="90"/>
      <c r="O6" s="89" t="str">
        <f>Andrachansen2!E8</f>
        <v/>
      </c>
      <c r="P6" s="93"/>
      <c r="Q6" s="93"/>
      <c r="R6" s="93"/>
      <c r="S6" s="93"/>
      <c r="T6" s="93"/>
      <c r="U6" s="93"/>
      <c r="V6" s="93"/>
      <c r="W6" s="93"/>
      <c r="X6" s="93"/>
      <c r="Y6" s="93"/>
      <c r="Z6" s="93"/>
      <c r="AA6" s="99"/>
      <c r="AB6" s="99"/>
    </row>
    <row r="7" spans="1:39" ht="42.9" customHeight="1" x14ac:dyDescent="0.4">
      <c r="A7" s="46"/>
      <c r="B7" s="89" t="str">
        <f>Andrachansen1!E7</f>
        <v/>
      </c>
      <c r="C7" s="93"/>
      <c r="D7" s="93"/>
      <c r="E7" s="93"/>
      <c r="F7" s="93"/>
      <c r="G7" s="93"/>
      <c r="H7" s="93"/>
      <c r="I7" s="93"/>
      <c r="J7" s="93"/>
      <c r="K7" s="93"/>
      <c r="L7" s="93"/>
      <c r="M7" s="93"/>
      <c r="N7" s="90"/>
      <c r="O7" s="89" t="str">
        <f>Andrachansen2!E7</f>
        <v/>
      </c>
      <c r="P7" s="93"/>
      <c r="Q7" s="93"/>
      <c r="R7" s="93"/>
      <c r="S7" s="93"/>
      <c r="T7" s="93"/>
      <c r="U7" s="93"/>
      <c r="V7" s="93"/>
      <c r="W7" s="93"/>
      <c r="X7" s="93"/>
      <c r="Y7" s="93"/>
      <c r="Z7" s="93"/>
      <c r="AA7" s="99"/>
      <c r="AB7" s="99"/>
    </row>
    <row r="8" spans="1:39" ht="42.9" customHeight="1" x14ac:dyDescent="0.4">
      <c r="A8" s="46"/>
      <c r="B8" s="89" t="str">
        <f>Andrachansen1!E6</f>
        <v/>
      </c>
      <c r="C8" s="93"/>
      <c r="D8" s="93"/>
      <c r="E8" s="93"/>
      <c r="F8" s="93"/>
      <c r="G8" s="93"/>
      <c r="H8" s="93"/>
      <c r="I8" s="93"/>
      <c r="J8" s="93"/>
      <c r="K8" s="93"/>
      <c r="L8" s="93"/>
      <c r="M8" s="93"/>
      <c r="N8" s="90"/>
      <c r="O8" s="89" t="str">
        <f>Andrachansen2!E6</f>
        <v/>
      </c>
      <c r="P8" s="93"/>
      <c r="Q8" s="93"/>
      <c r="R8" s="93"/>
      <c r="S8" s="93"/>
      <c r="T8" s="93"/>
      <c r="U8" s="93"/>
      <c r="V8" s="93"/>
      <c r="W8" s="93"/>
      <c r="X8" s="93"/>
      <c r="Y8" s="93"/>
      <c r="Z8" s="93"/>
      <c r="AA8" s="99"/>
      <c r="AB8" s="99"/>
    </row>
    <row r="9" spans="1:39" ht="42.9" customHeight="1" x14ac:dyDescent="0.4">
      <c r="A9" s="46"/>
      <c r="B9" s="89" t="str">
        <f>Andrachansen1!E5</f>
        <v/>
      </c>
      <c r="C9" s="93"/>
      <c r="D9" s="93"/>
      <c r="E9" s="93"/>
      <c r="F9" s="93"/>
      <c r="G9" s="93"/>
      <c r="H9" s="93"/>
      <c r="I9" s="93"/>
      <c r="J9" s="93"/>
      <c r="K9" s="93"/>
      <c r="L9" s="93"/>
      <c r="M9" s="93"/>
      <c r="N9" s="90"/>
      <c r="O9" s="89" t="str">
        <f>Andrachansen2!E5</f>
        <v/>
      </c>
      <c r="P9" s="93"/>
      <c r="Q9" s="93"/>
      <c r="R9" s="93"/>
      <c r="S9" s="93"/>
      <c r="T9" s="93"/>
      <c r="U9" s="93"/>
      <c r="V9" s="93"/>
      <c r="W9" s="93"/>
      <c r="X9" s="93"/>
      <c r="Y9" s="93"/>
      <c r="Z9" s="93"/>
      <c r="AA9" s="99"/>
      <c r="AB9" s="99"/>
    </row>
    <row r="10" spans="1:39" ht="42.9" customHeight="1" x14ac:dyDescent="0.4">
      <c r="A10" s="46"/>
      <c r="B10" s="89"/>
      <c r="C10" s="9"/>
      <c r="D10" s="9"/>
      <c r="E10" s="9"/>
      <c r="F10" s="9"/>
      <c r="G10" s="9"/>
      <c r="H10" s="9"/>
      <c r="I10" s="9"/>
      <c r="J10" s="9"/>
      <c r="K10" s="9"/>
      <c r="L10" s="9"/>
      <c r="M10" s="9"/>
      <c r="N10" s="90"/>
      <c r="O10" s="89"/>
      <c r="P10" s="93"/>
      <c r="Q10" s="93"/>
      <c r="R10" s="93"/>
      <c r="T10" s="93"/>
      <c r="U10" s="93"/>
      <c r="V10" s="93"/>
      <c r="W10" s="93"/>
      <c r="X10" s="93"/>
      <c r="Y10" s="93"/>
      <c r="Z10" s="93"/>
      <c r="AA10" s="99"/>
      <c r="AB10" s="99"/>
    </row>
    <row r="11" spans="1:39" ht="42.9" customHeight="1" x14ac:dyDescent="0.35">
      <c r="A11" s="46"/>
      <c r="B11" s="89"/>
      <c r="C11" s="9"/>
      <c r="D11" s="9"/>
      <c r="E11" s="9"/>
      <c r="F11" s="9"/>
      <c r="G11" s="9"/>
      <c r="H11" s="9"/>
      <c r="I11" s="9"/>
      <c r="J11" s="9"/>
      <c r="K11" s="9"/>
      <c r="L11" s="9"/>
      <c r="M11" s="9"/>
      <c r="N11" s="90"/>
      <c r="O11" s="89"/>
      <c r="P11" s="9"/>
      <c r="Q11" s="9"/>
      <c r="R11" s="9"/>
      <c r="S11" s="9"/>
      <c r="T11" s="9"/>
      <c r="U11" s="9"/>
      <c r="V11" s="9"/>
      <c r="W11" s="9"/>
      <c r="X11" s="9"/>
      <c r="Y11" s="9"/>
      <c r="Z11" s="9"/>
      <c r="AA11" s="99"/>
      <c r="AB11" s="99"/>
    </row>
    <row r="12" spans="1:39" ht="41.1" customHeight="1" x14ac:dyDescent="0.25"/>
    <row r="13" spans="1:39" ht="41.1" customHeight="1" x14ac:dyDescent="0.3">
      <c r="B13" s="87" t="s">
        <v>73</v>
      </c>
      <c r="O13" s="87" t="s">
        <v>73</v>
      </c>
      <c r="AB13" s="52"/>
    </row>
    <row r="14" spans="1:39" ht="41.1" customHeight="1" x14ac:dyDescent="0.3">
      <c r="A14" s="1" t="s">
        <v>10</v>
      </c>
      <c r="B14" s="87" t="s">
        <v>80</v>
      </c>
      <c r="C14" s="5"/>
      <c r="D14" s="5"/>
      <c r="E14" s="5"/>
      <c r="F14" s="5"/>
      <c r="G14" s="5"/>
      <c r="H14" s="5"/>
      <c r="I14" s="5"/>
      <c r="J14" s="5"/>
      <c r="K14" s="5"/>
      <c r="L14" s="5"/>
      <c r="M14" s="5"/>
      <c r="N14" s="1" t="s">
        <v>12</v>
      </c>
      <c r="O14" s="87" t="s">
        <v>144</v>
      </c>
      <c r="P14" s="5"/>
      <c r="Q14" s="5"/>
      <c r="R14" s="5"/>
      <c r="S14" s="5"/>
      <c r="T14" s="5"/>
      <c r="U14" s="5"/>
      <c r="V14" s="5"/>
      <c r="W14" s="5"/>
      <c r="X14" s="5"/>
      <c r="Y14" s="5"/>
      <c r="Z14" s="5"/>
      <c r="AA14" s="5"/>
      <c r="AB14" s="52"/>
      <c r="AC14" s="5"/>
      <c r="AD14" s="5"/>
      <c r="AE14" s="5"/>
      <c r="AF14" s="5"/>
      <c r="AG14" s="5"/>
      <c r="AH14" s="5"/>
      <c r="AI14" s="5"/>
      <c r="AJ14" s="5"/>
      <c r="AK14" s="5"/>
      <c r="AL14" s="5"/>
      <c r="AM14" s="5"/>
    </row>
    <row r="15" spans="1:39" ht="41.1" customHeight="1" x14ac:dyDescent="0.25">
      <c r="A15" s="2"/>
      <c r="B15" s="88" t="s">
        <v>5</v>
      </c>
      <c r="C15" s="5"/>
      <c r="D15" s="5"/>
      <c r="E15" s="5"/>
      <c r="F15" s="5"/>
      <c r="G15" s="5"/>
      <c r="H15" s="5"/>
      <c r="I15" s="5"/>
      <c r="J15" s="5"/>
      <c r="K15" s="5"/>
      <c r="L15" s="5"/>
      <c r="M15" s="5"/>
      <c r="N15" s="2"/>
      <c r="O15" s="88" t="s">
        <v>5</v>
      </c>
      <c r="P15" s="5"/>
      <c r="Q15" s="5"/>
      <c r="R15" s="5"/>
      <c r="S15" s="5"/>
      <c r="T15" s="5"/>
      <c r="U15" s="5"/>
      <c r="V15" s="5"/>
      <c r="W15" s="5"/>
      <c r="X15" s="5"/>
      <c r="Y15" s="5"/>
      <c r="Z15" s="5"/>
      <c r="AA15" s="4"/>
      <c r="AB15" s="106"/>
      <c r="AC15" s="5"/>
      <c r="AD15" s="5"/>
      <c r="AE15" s="5"/>
      <c r="AF15" s="5"/>
      <c r="AG15" s="5"/>
      <c r="AH15" s="5"/>
      <c r="AI15" s="5"/>
      <c r="AJ15" s="5"/>
      <c r="AK15" s="5"/>
      <c r="AL15" s="5"/>
      <c r="AM15" s="5"/>
    </row>
    <row r="16" spans="1:39" ht="41.1" customHeight="1" x14ac:dyDescent="0.4">
      <c r="A16" s="91"/>
      <c r="B16" s="89" t="str">
        <f>Andrachansen3!E10</f>
        <v/>
      </c>
      <c r="C16" s="93"/>
      <c r="D16" s="93"/>
      <c r="E16" s="93"/>
      <c r="F16" s="93"/>
      <c r="G16" s="93"/>
      <c r="H16" s="93"/>
      <c r="I16" s="93"/>
      <c r="J16" s="93"/>
      <c r="K16" s="93"/>
      <c r="L16" s="93"/>
      <c r="M16" s="93"/>
      <c r="N16" s="90"/>
      <c r="O16" s="89" t="str">
        <f>Andrachansen4!E10</f>
        <v/>
      </c>
      <c r="P16" s="93"/>
      <c r="Q16" s="93"/>
      <c r="R16" s="93"/>
      <c r="S16" s="93"/>
      <c r="T16" s="93"/>
      <c r="U16" s="93"/>
      <c r="V16" s="93"/>
      <c r="W16" s="93"/>
      <c r="X16" s="93"/>
      <c r="Y16" s="93"/>
      <c r="Z16" s="93"/>
      <c r="AA16" s="99"/>
      <c r="AB16" s="99"/>
    </row>
    <row r="17" spans="1:28" ht="41.1" customHeight="1" x14ac:dyDescent="0.4">
      <c r="A17" s="91"/>
      <c r="B17" s="89" t="str">
        <f>Andrachansen3!E9</f>
        <v/>
      </c>
      <c r="C17" s="93"/>
      <c r="D17" s="93"/>
      <c r="E17" s="93"/>
      <c r="F17" s="93"/>
      <c r="G17" s="93"/>
      <c r="H17" s="93"/>
      <c r="I17" s="93"/>
      <c r="J17" s="93"/>
      <c r="K17" s="93"/>
      <c r="L17" s="93"/>
      <c r="M17" s="93"/>
      <c r="N17" s="90"/>
      <c r="O17" s="89" t="str">
        <f>Andrachansen4!E9</f>
        <v/>
      </c>
      <c r="P17" s="93"/>
      <c r="Q17" s="93"/>
      <c r="R17" s="93"/>
      <c r="S17" s="93"/>
      <c r="T17" s="93"/>
      <c r="U17" s="93"/>
      <c r="V17" s="93"/>
      <c r="W17" s="93"/>
      <c r="X17" s="93"/>
      <c r="Y17" s="93"/>
      <c r="Z17" s="93"/>
      <c r="AA17" s="99"/>
      <c r="AB17" s="99"/>
    </row>
    <row r="18" spans="1:28" ht="41.1" customHeight="1" x14ac:dyDescent="0.4">
      <c r="A18" s="91"/>
      <c r="B18" s="89" t="str">
        <f>Andrachansen3!E8</f>
        <v/>
      </c>
      <c r="C18" s="93"/>
      <c r="D18" s="93"/>
      <c r="E18" s="93"/>
      <c r="F18" s="93"/>
      <c r="G18" s="93"/>
      <c r="H18" s="93"/>
      <c r="I18" s="93"/>
      <c r="J18" s="93"/>
      <c r="K18" s="93"/>
      <c r="L18" s="93"/>
      <c r="M18" s="93"/>
      <c r="N18" s="90"/>
      <c r="O18" s="89" t="str">
        <f>Andrachansen4!E8</f>
        <v/>
      </c>
      <c r="P18" s="93"/>
      <c r="Q18" s="93"/>
      <c r="R18" s="93"/>
      <c r="S18" s="93"/>
      <c r="T18" s="93"/>
      <c r="U18" s="93"/>
      <c r="V18" s="93"/>
      <c r="W18" s="93"/>
      <c r="X18" s="93"/>
      <c r="Y18" s="93"/>
      <c r="Z18" s="93"/>
      <c r="AA18" s="99"/>
      <c r="AB18" s="99"/>
    </row>
    <row r="19" spans="1:28" ht="41.1" customHeight="1" x14ac:dyDescent="0.4">
      <c r="A19" s="91"/>
      <c r="B19" s="89" t="str">
        <f>Andrachansen3!E7</f>
        <v/>
      </c>
      <c r="C19" s="93"/>
      <c r="D19" s="93"/>
      <c r="E19" s="93"/>
      <c r="F19" s="93"/>
      <c r="G19" s="93"/>
      <c r="H19" s="93"/>
      <c r="I19" s="93"/>
      <c r="J19" s="93"/>
      <c r="K19" s="93"/>
      <c r="L19" s="93"/>
      <c r="M19" s="93"/>
      <c r="N19" s="90"/>
      <c r="O19" s="89" t="str">
        <f>Andrachansen4!E7</f>
        <v/>
      </c>
      <c r="P19" s="93"/>
      <c r="Q19" s="93"/>
      <c r="R19" s="93"/>
      <c r="S19" s="93"/>
      <c r="T19" s="93"/>
      <c r="U19" s="93"/>
      <c r="V19" s="93"/>
      <c r="W19" s="93"/>
      <c r="X19" s="93"/>
      <c r="Y19" s="93"/>
      <c r="Z19" s="93"/>
      <c r="AA19" s="99"/>
      <c r="AB19" s="99"/>
    </row>
    <row r="20" spans="1:28" ht="41.1" customHeight="1" x14ac:dyDescent="0.4">
      <c r="A20" s="91"/>
      <c r="B20" s="89" t="str">
        <f>Andrachansen3!E6</f>
        <v/>
      </c>
      <c r="C20" s="93"/>
      <c r="D20" s="93"/>
      <c r="E20" s="93"/>
      <c r="F20" s="93"/>
      <c r="G20" s="93"/>
      <c r="H20" s="93"/>
      <c r="I20" s="93"/>
      <c r="J20" s="93"/>
      <c r="K20" s="93"/>
      <c r="L20" s="93"/>
      <c r="M20" s="93"/>
      <c r="N20" s="90"/>
      <c r="O20" s="89" t="str">
        <f>Andrachansen4!E6</f>
        <v/>
      </c>
      <c r="P20" s="93"/>
      <c r="Q20" s="93"/>
      <c r="R20" s="93"/>
      <c r="S20" s="93"/>
      <c r="T20" s="93"/>
      <c r="U20" s="93"/>
      <c r="V20" s="93"/>
      <c r="W20" s="93"/>
      <c r="X20" s="93"/>
      <c r="Y20" s="93"/>
      <c r="Z20" s="93"/>
      <c r="AA20" s="99"/>
      <c r="AB20" s="99"/>
    </row>
    <row r="21" spans="1:28" ht="41.1" customHeight="1" x14ac:dyDescent="0.4">
      <c r="A21" s="91"/>
      <c r="B21" s="89" t="str">
        <f>Andrachansen3!E5</f>
        <v/>
      </c>
      <c r="C21" s="93"/>
      <c r="D21" s="93"/>
      <c r="E21" s="93"/>
      <c r="F21" s="93"/>
      <c r="G21" s="93"/>
      <c r="H21" s="93"/>
      <c r="I21" s="93"/>
      <c r="J21" s="93"/>
      <c r="K21" s="93"/>
      <c r="L21" s="93"/>
      <c r="M21" s="93"/>
      <c r="N21" s="90"/>
      <c r="O21" s="89" t="str">
        <f>Andrachansen4!E5</f>
        <v/>
      </c>
      <c r="P21" s="93"/>
      <c r="Q21" s="93"/>
      <c r="R21" s="93"/>
      <c r="S21" s="93"/>
      <c r="T21" s="93"/>
      <c r="U21" s="93"/>
      <c r="V21" s="93"/>
      <c r="W21" s="93"/>
      <c r="X21" s="93"/>
      <c r="Y21" s="93"/>
      <c r="Z21" s="93"/>
      <c r="AA21" s="99"/>
      <c r="AB21" s="99"/>
    </row>
    <row r="22" spans="1:28" ht="41.1" customHeight="1" x14ac:dyDescent="0.4">
      <c r="A22" s="91"/>
      <c r="B22" s="89"/>
      <c r="C22" s="93"/>
      <c r="D22" s="93"/>
      <c r="E22" s="93"/>
      <c r="F22" s="93"/>
      <c r="G22" s="93"/>
      <c r="H22" s="93"/>
      <c r="I22" s="93"/>
      <c r="J22" s="93"/>
      <c r="K22" s="93"/>
      <c r="L22" s="93"/>
      <c r="M22" s="93"/>
      <c r="N22" s="90"/>
      <c r="O22" s="89"/>
      <c r="P22" s="9"/>
      <c r="Q22" s="9"/>
      <c r="R22" s="9"/>
      <c r="S22" s="9"/>
      <c r="T22" s="9"/>
      <c r="U22" s="9"/>
      <c r="V22" s="9"/>
      <c r="W22" s="9"/>
      <c r="X22" s="9"/>
      <c r="Y22" s="9"/>
      <c r="Z22" s="9"/>
      <c r="AA22" s="99"/>
      <c r="AB22" s="99"/>
    </row>
    <row r="23" spans="1:28" ht="41.1" customHeight="1" x14ac:dyDescent="0.35">
      <c r="A23" s="91"/>
      <c r="B23" s="89"/>
      <c r="C23" s="9"/>
      <c r="D23" s="9"/>
      <c r="E23" s="9"/>
      <c r="F23" s="9"/>
      <c r="G23" s="9"/>
      <c r="H23" s="9"/>
      <c r="I23" s="9"/>
      <c r="J23" s="9"/>
      <c r="K23" s="9"/>
      <c r="L23" s="9"/>
      <c r="M23" s="9"/>
      <c r="N23" s="90"/>
      <c r="O23" s="89"/>
      <c r="P23" s="9"/>
      <c r="Q23" s="9"/>
      <c r="R23" s="9"/>
      <c r="S23" s="9"/>
      <c r="T23" s="9"/>
      <c r="U23" s="9"/>
      <c r="V23" s="9"/>
      <c r="W23" s="9"/>
      <c r="X23" s="9"/>
      <c r="Y23" s="9"/>
      <c r="Z23" s="9"/>
      <c r="AA23" s="99"/>
      <c r="AB23" s="99"/>
    </row>
  </sheetData>
  <phoneticPr fontId="4" type="noConversion"/>
  <pageMargins left="0.7" right="0.7" top="0.75" bottom="0.75" header="0.3" footer="0.3"/>
  <pageSetup paperSize="9" orientation="landscape"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lad2">
    <tabColor indexed="13"/>
  </sheetPr>
  <dimension ref="A1:X19"/>
  <sheetViews>
    <sheetView topLeftCell="B1" workbookViewId="0">
      <selection sqref="A1:I18"/>
    </sheetView>
  </sheetViews>
  <sheetFormatPr defaultRowHeight="13.2" x14ac:dyDescent="0.25"/>
  <cols>
    <col min="1" max="1" width="25.6640625" customWidth="1"/>
    <col min="3" max="3" width="5.6640625" customWidth="1"/>
    <col min="4" max="4" width="25.6640625" customWidth="1"/>
    <col min="8" max="8" width="4.6640625" customWidth="1"/>
  </cols>
  <sheetData>
    <row r="1" spans="1:24" ht="24.6" x14ac:dyDescent="0.4">
      <c r="H1" s="92" t="s">
        <v>82</v>
      </c>
      <c r="I1" s="93">
        <f>COUNT(Inskrivning!L8:P8,Inskrivning!R8:V8)</f>
        <v>0</v>
      </c>
      <c r="T1" s="145">
        <f>COUNT(Inskrivning!V7:V206)</f>
        <v>0</v>
      </c>
      <c r="U1" s="4">
        <f>Inskrivning!$AG$8</f>
        <v>0</v>
      </c>
      <c r="V1" s="15" t="str">
        <f>IF(W1=0,"x",0)</f>
        <v>x</v>
      </c>
      <c r="W1" s="145">
        <f>COUNT(Inskrivning!V7:V206)-T1</f>
        <v>0</v>
      </c>
      <c r="X1" s="4"/>
    </row>
    <row r="2" spans="1:24" x14ac:dyDescent="0.25">
      <c r="I2" s="4"/>
    </row>
    <row r="3" spans="1:24" ht="24.6" x14ac:dyDescent="0.4">
      <c r="A3" s="94" t="s">
        <v>83</v>
      </c>
      <c r="D3" s="94" t="s">
        <v>84</v>
      </c>
      <c r="I3" s="4"/>
      <c r="V3" s="4">
        <f>COUNTIF(U1:V1,"x")</f>
        <v>1</v>
      </c>
      <c r="W3" s="146">
        <f>IF(AND(W1=0,V3=2),2,0)</f>
        <v>0</v>
      </c>
    </row>
    <row r="4" spans="1:24" ht="24.9" customHeight="1" x14ac:dyDescent="0.35">
      <c r="A4" s="95" t="str">
        <f>Landskapskamp2!A3</f>
        <v/>
      </c>
      <c r="B4" s="96">
        <f>Landskapskamp2!B3</f>
        <v>0</v>
      </c>
      <c r="C4" s="95"/>
      <c r="D4" s="95" t="str">
        <f>Landskapskamp2!A14</f>
        <v/>
      </c>
      <c r="E4" s="96">
        <f>Landskapskamp2!B14</f>
        <v>0</v>
      </c>
      <c r="G4" s="97">
        <f t="shared" ref="G4:G14" si="0">IF(B4&gt;=E4,1,0)</f>
        <v>1</v>
      </c>
      <c r="H4" s="98" t="s">
        <v>85</v>
      </c>
      <c r="I4" s="97">
        <f t="shared" ref="I4:I14" si="1">IF(E4&gt;=B4,1,0)</f>
        <v>1</v>
      </c>
    </row>
    <row r="5" spans="1:24" ht="24.9" customHeight="1" x14ac:dyDescent="0.35">
      <c r="A5" s="95" t="str">
        <f>Landskapskamp2!A4</f>
        <v/>
      </c>
      <c r="B5" s="96">
        <f>Landskapskamp2!B4</f>
        <v>0</v>
      </c>
      <c r="C5" s="95"/>
      <c r="D5" s="95" t="str">
        <f>Landskapskamp2!A15</f>
        <v/>
      </c>
      <c r="E5" s="96">
        <f>Landskapskamp2!B15</f>
        <v>0</v>
      </c>
      <c r="G5" s="97">
        <f t="shared" si="0"/>
        <v>1</v>
      </c>
      <c r="H5" s="98" t="s">
        <v>85</v>
      </c>
      <c r="I5" s="97">
        <f t="shared" si="1"/>
        <v>1</v>
      </c>
    </row>
    <row r="6" spans="1:24" ht="24.9" customHeight="1" x14ac:dyDescent="0.35">
      <c r="A6" s="95" t="str">
        <f>Landskapskamp2!A5</f>
        <v/>
      </c>
      <c r="B6" s="96">
        <f>Landskapskamp2!B5</f>
        <v>0</v>
      </c>
      <c r="C6" s="95"/>
      <c r="D6" s="95" t="str">
        <f>Landskapskamp2!A16</f>
        <v/>
      </c>
      <c r="E6" s="96">
        <f>Landskapskamp2!B16</f>
        <v>0</v>
      </c>
      <c r="G6" s="97">
        <f t="shared" si="0"/>
        <v>1</v>
      </c>
      <c r="H6" s="98" t="s">
        <v>85</v>
      </c>
      <c r="I6" s="97">
        <f t="shared" si="1"/>
        <v>1</v>
      </c>
    </row>
    <row r="7" spans="1:24" ht="24.9" customHeight="1" x14ac:dyDescent="0.35">
      <c r="A7" s="95" t="str">
        <f>Landskapskamp2!A6</f>
        <v/>
      </c>
      <c r="B7" s="96">
        <f>Landskapskamp2!B6</f>
        <v>0</v>
      </c>
      <c r="C7" s="95"/>
      <c r="D7" s="95" t="str">
        <f>Landskapskamp2!A17</f>
        <v/>
      </c>
      <c r="E7" s="96">
        <f>Landskapskamp2!B17</f>
        <v>0</v>
      </c>
      <c r="G7" s="97">
        <f t="shared" si="0"/>
        <v>1</v>
      </c>
      <c r="H7" s="98" t="s">
        <v>85</v>
      </c>
      <c r="I7" s="97">
        <f t="shared" si="1"/>
        <v>1</v>
      </c>
    </row>
    <row r="8" spans="1:24" ht="24.9" customHeight="1" x14ac:dyDescent="0.35">
      <c r="A8" s="95" t="str">
        <f>Landskapskamp2!A7</f>
        <v/>
      </c>
      <c r="B8" s="96">
        <f>Landskapskamp2!B7</f>
        <v>0</v>
      </c>
      <c r="C8" s="95"/>
      <c r="D8" s="95" t="str">
        <f>Landskapskamp2!A18</f>
        <v/>
      </c>
      <c r="E8" s="96">
        <f>Landskapskamp2!B18</f>
        <v>0</v>
      </c>
      <c r="G8" s="97">
        <f t="shared" si="0"/>
        <v>1</v>
      </c>
      <c r="H8" s="98" t="s">
        <v>85</v>
      </c>
      <c r="I8" s="97">
        <f t="shared" si="1"/>
        <v>1</v>
      </c>
    </row>
    <row r="9" spans="1:24" ht="24.9" customHeight="1" x14ac:dyDescent="0.35">
      <c r="A9" s="95" t="str">
        <f>Landskapskamp2!A8</f>
        <v/>
      </c>
      <c r="B9" s="96">
        <f>Landskapskamp2!B8</f>
        <v>0</v>
      </c>
      <c r="C9" s="95"/>
      <c r="D9" s="95" t="str">
        <f>Landskapskamp2!A19</f>
        <v/>
      </c>
      <c r="E9" s="96">
        <f>Landskapskamp2!B19</f>
        <v>0</v>
      </c>
      <c r="G9" s="97">
        <f t="shared" si="0"/>
        <v>1</v>
      </c>
      <c r="H9" s="98" t="s">
        <v>85</v>
      </c>
      <c r="I9" s="97">
        <f t="shared" si="1"/>
        <v>1</v>
      </c>
    </row>
    <row r="10" spans="1:24" ht="24.9" customHeight="1" x14ac:dyDescent="0.35">
      <c r="A10" s="95" t="str">
        <f>Landskapskamp2!A9</f>
        <v/>
      </c>
      <c r="B10" s="96">
        <f>Landskapskamp2!B9</f>
        <v>0</v>
      </c>
      <c r="C10" s="95"/>
      <c r="D10" s="95" t="str">
        <f>Landskapskamp2!A20</f>
        <v/>
      </c>
      <c r="E10" s="96">
        <f>Landskapskamp2!B20</f>
        <v>0</v>
      </c>
      <c r="G10" s="97">
        <f t="shared" si="0"/>
        <v>1</v>
      </c>
      <c r="H10" s="98" t="s">
        <v>85</v>
      </c>
      <c r="I10" s="97">
        <f t="shared" si="1"/>
        <v>1</v>
      </c>
    </row>
    <row r="11" spans="1:24" ht="24.9" customHeight="1" x14ac:dyDescent="0.35">
      <c r="A11" s="95" t="str">
        <f>Landskapskamp2!A10</f>
        <v/>
      </c>
      <c r="B11" s="96">
        <f>Landskapskamp2!B10</f>
        <v>0</v>
      </c>
      <c r="C11" s="95"/>
      <c r="D11" s="95" t="str">
        <f>Landskapskamp2!A21</f>
        <v/>
      </c>
      <c r="E11" s="96">
        <f>Landskapskamp2!B21</f>
        <v>0</v>
      </c>
      <c r="G11" s="97">
        <f t="shared" si="0"/>
        <v>1</v>
      </c>
      <c r="H11" s="98" t="s">
        <v>85</v>
      </c>
      <c r="I11" s="97">
        <f t="shared" si="1"/>
        <v>1</v>
      </c>
    </row>
    <row r="12" spans="1:24" ht="24.9" customHeight="1" x14ac:dyDescent="0.35">
      <c r="A12" s="95" t="str">
        <f>Landskapskamp2!A11</f>
        <v/>
      </c>
      <c r="B12" s="96">
        <f>Landskapskamp2!B11</f>
        <v>0</v>
      </c>
      <c r="C12" s="95"/>
      <c r="D12" s="95" t="str">
        <f>Landskapskamp2!A22</f>
        <v/>
      </c>
      <c r="E12" s="96">
        <f>Landskapskamp2!B22</f>
        <v>0</v>
      </c>
      <c r="G12" s="97">
        <f t="shared" si="0"/>
        <v>1</v>
      </c>
      <c r="H12" s="98" t="s">
        <v>85</v>
      </c>
      <c r="I12" s="97">
        <f t="shared" si="1"/>
        <v>1</v>
      </c>
    </row>
    <row r="13" spans="1:24" ht="24.9" customHeight="1" x14ac:dyDescent="0.35">
      <c r="A13" s="95" t="str">
        <f>Landskapskamp2!A12</f>
        <v/>
      </c>
      <c r="B13" s="96">
        <f>Landskapskamp2!B12</f>
        <v>0</v>
      </c>
      <c r="C13" s="95"/>
      <c r="D13" s="95" t="str">
        <f>Landskapskamp2!A23</f>
        <v/>
      </c>
      <c r="E13" s="96">
        <f>Landskapskamp2!B23</f>
        <v>0</v>
      </c>
      <c r="G13" s="97">
        <f t="shared" si="0"/>
        <v>1</v>
      </c>
      <c r="H13" s="98" t="s">
        <v>85</v>
      </c>
      <c r="I13" s="97">
        <f t="shared" si="1"/>
        <v>1</v>
      </c>
    </row>
    <row r="14" spans="1:24" ht="24.9" customHeight="1" x14ac:dyDescent="0.35">
      <c r="A14" s="95" t="str">
        <f>Landskapskamp2!A13</f>
        <v/>
      </c>
      <c r="B14" s="96">
        <f>Landskapskamp2!B13</f>
        <v>0</v>
      </c>
      <c r="C14" s="95"/>
      <c r="D14" s="95" t="str">
        <f>Landskapskamp2!A24</f>
        <v/>
      </c>
      <c r="E14" s="96">
        <f>Landskapskamp2!B24</f>
        <v>0</v>
      </c>
      <c r="G14" s="97">
        <f t="shared" si="0"/>
        <v>1</v>
      </c>
      <c r="H14" s="98" t="s">
        <v>85</v>
      </c>
      <c r="I14" s="97">
        <f t="shared" si="1"/>
        <v>1</v>
      </c>
    </row>
    <row r="15" spans="1:24" x14ac:dyDescent="0.25">
      <c r="I15" s="4"/>
    </row>
    <row r="16" spans="1:24" ht="15" x14ac:dyDescent="0.25">
      <c r="G16" s="15" t="s">
        <v>83</v>
      </c>
      <c r="H16" s="14"/>
      <c r="I16" s="15" t="s">
        <v>84</v>
      </c>
    </row>
    <row r="17" spans="6:9" x14ac:dyDescent="0.25">
      <c r="I17" s="4"/>
    </row>
    <row r="18" spans="6:9" ht="24.6" x14ac:dyDescent="0.4">
      <c r="F18" s="99" t="s">
        <v>86</v>
      </c>
      <c r="G18" s="100">
        <f>SUM(G4:G14)</f>
        <v>11</v>
      </c>
      <c r="H18" s="101" t="s">
        <v>85</v>
      </c>
      <c r="I18" s="100">
        <f>SUM(I4:I14)</f>
        <v>11</v>
      </c>
    </row>
    <row r="19" spans="6:9" x14ac:dyDescent="0.25">
      <c r="I19" s="4"/>
    </row>
  </sheetData>
  <phoneticPr fontId="4" type="noConversion"/>
  <pageMargins left="0.75" right="0.75" top="1" bottom="1" header="0.5" footer="0.5"/>
  <pageSetup paperSize="9" orientation="landscape"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Blad11"/>
  <dimension ref="A1:O191"/>
  <sheetViews>
    <sheetView topLeftCell="A97" zoomScaleNormal="100" workbookViewId="0">
      <selection activeCell="A24" sqref="A24:K46"/>
    </sheetView>
  </sheetViews>
  <sheetFormatPr defaultRowHeight="13.2" x14ac:dyDescent="0.25"/>
  <cols>
    <col min="1" max="1" width="5.88671875" bestFit="1" customWidth="1"/>
    <col min="2" max="2" width="24.33203125" style="4" customWidth="1"/>
    <col min="3" max="3" width="15.6640625" style="4" customWidth="1"/>
    <col min="4" max="4" width="1.6640625" customWidth="1"/>
    <col min="5" max="5" width="5.88671875" bestFit="1" customWidth="1"/>
    <col min="6" max="6" width="24.33203125" style="4" customWidth="1"/>
    <col min="7" max="7" width="15.6640625" style="4" customWidth="1"/>
    <col min="8" max="8" width="1.6640625" customWidth="1"/>
    <col min="9" max="9" width="5.88671875" bestFit="1" customWidth="1"/>
    <col min="10" max="10" width="24.33203125" style="4" customWidth="1"/>
    <col min="11" max="11" width="15.6640625" style="4" customWidth="1"/>
    <col min="15" max="15" width="8.88671875" style="4"/>
  </cols>
  <sheetData>
    <row r="1" spans="1:15" ht="28.2" thickBot="1" x14ac:dyDescent="0.5">
      <c r="B1" s="69" t="s">
        <v>29</v>
      </c>
    </row>
    <row r="2" spans="1:15" ht="23.1" customHeight="1" x14ac:dyDescent="0.3">
      <c r="A2" s="7" t="s">
        <v>17</v>
      </c>
      <c r="B2" s="29"/>
      <c r="C2" s="2"/>
      <c r="E2" s="7" t="s">
        <v>17</v>
      </c>
      <c r="F2" s="6"/>
      <c r="G2" s="2"/>
      <c r="I2" s="7" t="s">
        <v>45</v>
      </c>
      <c r="J2" s="6"/>
      <c r="K2" s="2"/>
    </row>
    <row r="3" spans="1:15" ht="23.1" customHeight="1" thickBot="1" x14ac:dyDescent="0.35">
      <c r="A3" s="28">
        <v>1</v>
      </c>
      <c r="B3" s="6" t="s">
        <v>5</v>
      </c>
      <c r="C3" s="2" t="s">
        <v>6</v>
      </c>
      <c r="E3" s="28">
        <v>2</v>
      </c>
      <c r="F3" s="6" t="s">
        <v>5</v>
      </c>
      <c r="G3" s="2" t="s">
        <v>6</v>
      </c>
      <c r="I3" s="28">
        <v>3</v>
      </c>
      <c r="J3" s="6" t="s">
        <v>5</v>
      </c>
      <c r="K3" s="2" t="s">
        <v>6</v>
      </c>
      <c r="N3" s="104" t="s">
        <v>318</v>
      </c>
      <c r="O3" s="4">
        <f>COUNTA(Inskrivning!H7:H66)</f>
        <v>0</v>
      </c>
    </row>
    <row r="4" spans="1:15" ht="23.1" customHeight="1" x14ac:dyDescent="0.25">
      <c r="A4" s="8">
        <v>1</v>
      </c>
      <c r="B4" s="16" t="str">
        <f>Inskrivning!J7</f>
        <v/>
      </c>
      <c r="C4" s="2" t="str">
        <f>Inskrivning!K7</f>
        <v/>
      </c>
      <c r="E4" s="8">
        <v>1</v>
      </c>
      <c r="F4" s="16" t="str">
        <f>Inskrivning!J27</f>
        <v/>
      </c>
      <c r="G4" s="2" t="str">
        <f>Inskrivning!K27</f>
        <v/>
      </c>
      <c r="I4" s="8">
        <v>1</v>
      </c>
      <c r="J4" s="16" t="str">
        <f>Inskrivning!J47</f>
        <v/>
      </c>
      <c r="K4" s="2" t="str">
        <f>Inskrivning!K47</f>
        <v/>
      </c>
      <c r="N4" s="104" t="s">
        <v>319</v>
      </c>
      <c r="O4" s="4">
        <f>COUNTA(Inskrivning!H67:H126)</f>
        <v>0</v>
      </c>
    </row>
    <row r="5" spans="1:15" ht="23.1" customHeight="1" x14ac:dyDescent="0.25">
      <c r="A5" s="2">
        <v>2</v>
      </c>
      <c r="B5" s="16" t="str">
        <f>Inskrivning!J8</f>
        <v/>
      </c>
      <c r="C5" s="2" t="str">
        <f>Inskrivning!K8</f>
        <v/>
      </c>
      <c r="E5" s="2">
        <v>2</v>
      </c>
      <c r="F5" s="16" t="str">
        <f>Inskrivning!J28</f>
        <v/>
      </c>
      <c r="G5" s="2" t="str">
        <f>Inskrivning!K28</f>
        <v/>
      </c>
      <c r="I5" s="2">
        <v>2</v>
      </c>
      <c r="J5" s="16" t="str">
        <f>Inskrivning!J48</f>
        <v/>
      </c>
      <c r="K5" s="2" t="str">
        <f>Inskrivning!K48</f>
        <v/>
      </c>
      <c r="N5" s="104" t="s">
        <v>320</v>
      </c>
      <c r="O5" s="4">
        <f>COUNTA(Inskrivning!H127:H186)</f>
        <v>0</v>
      </c>
    </row>
    <row r="6" spans="1:15" ht="23.1" customHeight="1" x14ac:dyDescent="0.25">
      <c r="A6" s="2">
        <v>3</v>
      </c>
      <c r="B6" s="16" t="str">
        <f>Inskrivning!J9</f>
        <v/>
      </c>
      <c r="C6" s="2" t="str">
        <f>Inskrivning!K9</f>
        <v/>
      </c>
      <c r="E6" s="2">
        <v>3</v>
      </c>
      <c r="F6" s="16" t="str">
        <f>Inskrivning!J29</f>
        <v/>
      </c>
      <c r="G6" s="2" t="str">
        <f>Inskrivning!K29</f>
        <v/>
      </c>
      <c r="I6" s="2">
        <v>3</v>
      </c>
      <c r="J6" s="16" t="str">
        <f>Inskrivning!J49</f>
        <v/>
      </c>
      <c r="K6" s="2" t="str">
        <f>Inskrivning!K49</f>
        <v/>
      </c>
      <c r="N6" s="104" t="s">
        <v>321</v>
      </c>
      <c r="O6" s="4">
        <f>COUNTA(Inskrivning!H187:H206)</f>
        <v>0</v>
      </c>
    </row>
    <row r="7" spans="1:15" ht="23.1" customHeight="1" x14ac:dyDescent="0.25">
      <c r="A7" s="2">
        <v>4</v>
      </c>
      <c r="B7" s="16" t="str">
        <f>Inskrivning!J10</f>
        <v/>
      </c>
      <c r="C7" s="2" t="str">
        <f>Inskrivning!K10</f>
        <v/>
      </c>
      <c r="E7" s="2">
        <v>4</v>
      </c>
      <c r="F7" s="16" t="str">
        <f>Inskrivning!J30</f>
        <v/>
      </c>
      <c r="G7" s="2" t="str">
        <f>Inskrivning!K30</f>
        <v/>
      </c>
      <c r="I7" s="2">
        <v>4</v>
      </c>
      <c r="J7" s="16" t="str">
        <f>Inskrivning!J50</f>
        <v/>
      </c>
      <c r="K7" s="2" t="str">
        <f>Inskrivning!K50</f>
        <v/>
      </c>
    </row>
    <row r="8" spans="1:15" ht="23.1" customHeight="1" x14ac:dyDescent="0.25">
      <c r="A8" s="2">
        <v>5</v>
      </c>
      <c r="B8" s="16" t="str">
        <f>Inskrivning!J11</f>
        <v/>
      </c>
      <c r="C8" s="2" t="str">
        <f>Inskrivning!K11</f>
        <v/>
      </c>
      <c r="E8" s="2">
        <v>5</v>
      </c>
      <c r="F8" s="16" t="str">
        <f>Inskrivning!J31</f>
        <v/>
      </c>
      <c r="G8" s="2" t="str">
        <f>Inskrivning!K31</f>
        <v/>
      </c>
      <c r="I8" s="2">
        <v>5</v>
      </c>
      <c r="J8" s="16" t="str">
        <f>Inskrivning!J51</f>
        <v/>
      </c>
      <c r="K8" s="2" t="str">
        <f>Inskrivning!K51</f>
        <v/>
      </c>
    </row>
    <row r="9" spans="1:15" ht="23.1" customHeight="1" x14ac:dyDescent="0.25">
      <c r="A9" s="2">
        <v>6</v>
      </c>
      <c r="B9" s="16" t="str">
        <f>Inskrivning!J12</f>
        <v/>
      </c>
      <c r="C9" s="2" t="str">
        <f>Inskrivning!K12</f>
        <v/>
      </c>
      <c r="E9" s="2">
        <v>6</v>
      </c>
      <c r="F9" s="16" t="str">
        <f>Inskrivning!J32</f>
        <v/>
      </c>
      <c r="G9" s="2" t="str">
        <f>Inskrivning!K32</f>
        <v/>
      </c>
      <c r="I9" s="2">
        <v>6</v>
      </c>
      <c r="J9" s="16" t="str">
        <f>Inskrivning!J52</f>
        <v/>
      </c>
      <c r="K9" s="2" t="str">
        <f>Inskrivning!K52</f>
        <v/>
      </c>
    </row>
    <row r="10" spans="1:15" ht="23.1" customHeight="1" x14ac:dyDescent="0.25">
      <c r="A10" s="2">
        <v>7</v>
      </c>
      <c r="B10" s="16" t="str">
        <f>Inskrivning!J13</f>
        <v/>
      </c>
      <c r="C10" s="2" t="str">
        <f>Inskrivning!K13</f>
        <v/>
      </c>
      <c r="E10" s="2">
        <v>7</v>
      </c>
      <c r="F10" s="16" t="str">
        <f>Inskrivning!J33</f>
        <v/>
      </c>
      <c r="G10" s="2" t="str">
        <f>Inskrivning!K33</f>
        <v/>
      </c>
      <c r="I10" s="2">
        <v>7</v>
      </c>
      <c r="J10" s="16" t="str">
        <f>Inskrivning!J53</f>
        <v/>
      </c>
      <c r="K10" s="2" t="str">
        <f>Inskrivning!K53</f>
        <v/>
      </c>
    </row>
    <row r="11" spans="1:15" ht="23.1" customHeight="1" x14ac:dyDescent="0.25">
      <c r="A11" s="2">
        <v>8</v>
      </c>
      <c r="B11" s="16" t="str">
        <f>Inskrivning!J14</f>
        <v/>
      </c>
      <c r="C11" s="2" t="str">
        <f>Inskrivning!K14</f>
        <v/>
      </c>
      <c r="E11" s="2">
        <v>8</v>
      </c>
      <c r="F11" s="16" t="str">
        <f>Inskrivning!J34</f>
        <v/>
      </c>
      <c r="G11" s="2" t="str">
        <f>Inskrivning!K34</f>
        <v/>
      </c>
      <c r="I11" s="2">
        <v>8</v>
      </c>
      <c r="J11" s="16" t="str">
        <f>Inskrivning!J54</f>
        <v/>
      </c>
      <c r="K11" s="2" t="str">
        <f>Inskrivning!K54</f>
        <v/>
      </c>
    </row>
    <row r="12" spans="1:15" ht="23.1" customHeight="1" x14ac:dyDescent="0.25">
      <c r="A12" s="2">
        <v>9</v>
      </c>
      <c r="B12" s="16" t="str">
        <f>Inskrivning!J15</f>
        <v/>
      </c>
      <c r="C12" s="2" t="str">
        <f>Inskrivning!K15</f>
        <v/>
      </c>
      <c r="E12" s="2">
        <v>9</v>
      </c>
      <c r="F12" s="16" t="str">
        <f>Inskrivning!J35</f>
        <v/>
      </c>
      <c r="G12" s="2" t="str">
        <f>Inskrivning!K35</f>
        <v/>
      </c>
      <c r="I12" s="2">
        <v>9</v>
      </c>
      <c r="J12" s="16" t="str">
        <f>Inskrivning!J55</f>
        <v/>
      </c>
      <c r="K12" s="2" t="str">
        <f>Inskrivning!K55</f>
        <v/>
      </c>
    </row>
    <row r="13" spans="1:15" ht="23.1" customHeight="1" x14ac:dyDescent="0.25">
      <c r="A13" s="2">
        <v>10</v>
      </c>
      <c r="B13" s="16" t="str">
        <f>Inskrivning!J16</f>
        <v/>
      </c>
      <c r="C13" s="2" t="str">
        <f>Inskrivning!K16</f>
        <v/>
      </c>
      <c r="E13" s="2">
        <v>10</v>
      </c>
      <c r="F13" s="16" t="str">
        <f>Inskrivning!J36</f>
        <v/>
      </c>
      <c r="G13" s="2" t="str">
        <f>Inskrivning!K36</f>
        <v/>
      </c>
      <c r="I13" s="2">
        <v>10</v>
      </c>
      <c r="J13" s="16" t="str">
        <f>Inskrivning!J56</f>
        <v/>
      </c>
      <c r="K13" s="2" t="str">
        <f>Inskrivning!K56</f>
        <v/>
      </c>
    </row>
    <row r="14" spans="1:15" ht="23.1" customHeight="1" x14ac:dyDescent="0.25">
      <c r="A14" s="2">
        <v>11</v>
      </c>
      <c r="B14" s="16" t="str">
        <f>Inskrivning!J17</f>
        <v/>
      </c>
      <c r="C14" s="2" t="str">
        <f>Inskrivning!K17</f>
        <v/>
      </c>
      <c r="E14" s="2">
        <v>11</v>
      </c>
      <c r="F14" s="16" t="str">
        <f>Inskrivning!J37</f>
        <v/>
      </c>
      <c r="G14" s="2" t="str">
        <f>Inskrivning!K37</f>
        <v/>
      </c>
      <c r="I14" s="2">
        <v>11</v>
      </c>
      <c r="J14" s="16" t="str">
        <f>Inskrivning!J57</f>
        <v/>
      </c>
      <c r="K14" s="2" t="str">
        <f>Inskrivning!K57</f>
        <v/>
      </c>
    </row>
    <row r="15" spans="1:15" ht="23.1" customHeight="1" x14ac:dyDescent="0.25">
      <c r="A15" s="2">
        <v>12</v>
      </c>
      <c r="B15" s="16" t="str">
        <f>Inskrivning!J18</f>
        <v/>
      </c>
      <c r="C15" s="2" t="str">
        <f>Inskrivning!K18</f>
        <v/>
      </c>
      <c r="E15" s="2">
        <v>12</v>
      </c>
      <c r="F15" s="16" t="str">
        <f>Inskrivning!J38</f>
        <v/>
      </c>
      <c r="G15" s="2" t="str">
        <f>Inskrivning!K38</f>
        <v/>
      </c>
      <c r="I15" s="2">
        <v>12</v>
      </c>
      <c r="J15" s="16" t="str">
        <f>Inskrivning!J58</f>
        <v/>
      </c>
      <c r="K15" s="2" t="str">
        <f>Inskrivning!K58</f>
        <v/>
      </c>
    </row>
    <row r="16" spans="1:15" ht="23.1" customHeight="1" x14ac:dyDescent="0.25">
      <c r="A16" s="2">
        <v>13</v>
      </c>
      <c r="B16" s="16" t="str">
        <f>Inskrivning!J19</f>
        <v/>
      </c>
      <c r="C16" s="2" t="str">
        <f>Inskrivning!K19</f>
        <v/>
      </c>
      <c r="E16" s="2">
        <v>13</v>
      </c>
      <c r="F16" s="16" t="str">
        <f>Inskrivning!J39</f>
        <v/>
      </c>
      <c r="G16" s="2" t="str">
        <f>Inskrivning!K39</f>
        <v/>
      </c>
      <c r="I16" s="2">
        <v>13</v>
      </c>
      <c r="J16" s="16" t="str">
        <f>Inskrivning!J59</f>
        <v/>
      </c>
      <c r="K16" s="2" t="str">
        <f>Inskrivning!K59</f>
        <v/>
      </c>
    </row>
    <row r="17" spans="1:11" ht="23.1" customHeight="1" x14ac:dyDescent="0.25">
      <c r="A17" s="2">
        <v>14</v>
      </c>
      <c r="B17" s="16" t="str">
        <f>Inskrivning!J20</f>
        <v/>
      </c>
      <c r="C17" s="2" t="str">
        <f>Inskrivning!K20</f>
        <v/>
      </c>
      <c r="E17" s="2">
        <v>14</v>
      </c>
      <c r="F17" s="16" t="str">
        <f>Inskrivning!J40</f>
        <v/>
      </c>
      <c r="G17" s="2" t="str">
        <f>Inskrivning!K40</f>
        <v/>
      </c>
      <c r="I17" s="2">
        <v>14</v>
      </c>
      <c r="J17" s="16" t="str">
        <f>Inskrivning!J60</f>
        <v/>
      </c>
      <c r="K17" s="2" t="str">
        <f>Inskrivning!K60</f>
        <v/>
      </c>
    </row>
    <row r="18" spans="1:11" ht="23.1" customHeight="1" x14ac:dyDescent="0.25">
      <c r="A18" s="2">
        <v>15</v>
      </c>
      <c r="B18" s="16" t="str">
        <f>Inskrivning!J21</f>
        <v/>
      </c>
      <c r="C18" s="2" t="str">
        <f>Inskrivning!K21</f>
        <v/>
      </c>
      <c r="E18" s="2">
        <v>15</v>
      </c>
      <c r="F18" s="16" t="str">
        <f>Inskrivning!J41</f>
        <v/>
      </c>
      <c r="G18" s="2" t="str">
        <f>Inskrivning!K41</f>
        <v/>
      </c>
      <c r="I18" s="2">
        <v>15</v>
      </c>
      <c r="J18" s="16" t="str">
        <f>Inskrivning!J61</f>
        <v/>
      </c>
      <c r="K18" s="2" t="str">
        <f>Inskrivning!K61</f>
        <v/>
      </c>
    </row>
    <row r="19" spans="1:11" ht="23.1" customHeight="1" x14ac:dyDescent="0.25">
      <c r="A19" s="2">
        <v>16</v>
      </c>
      <c r="B19" s="16" t="str">
        <f>Inskrivning!J22</f>
        <v/>
      </c>
      <c r="C19" s="2" t="str">
        <f>Inskrivning!K22</f>
        <v/>
      </c>
      <c r="E19" s="2">
        <v>16</v>
      </c>
      <c r="F19" s="16" t="str">
        <f>Inskrivning!J42</f>
        <v/>
      </c>
      <c r="G19" s="2" t="str">
        <f>Inskrivning!K42</f>
        <v/>
      </c>
      <c r="I19" s="2">
        <v>16</v>
      </c>
      <c r="J19" s="16" t="str">
        <f>Inskrivning!J62</f>
        <v/>
      </c>
      <c r="K19" s="2" t="str">
        <f>Inskrivning!K62</f>
        <v/>
      </c>
    </row>
    <row r="20" spans="1:11" ht="23.1" customHeight="1" x14ac:dyDescent="0.25">
      <c r="A20" s="2">
        <v>17</v>
      </c>
      <c r="B20" s="16" t="str">
        <f>Inskrivning!J23</f>
        <v/>
      </c>
      <c r="C20" s="2" t="str">
        <f>Inskrivning!K23</f>
        <v/>
      </c>
      <c r="E20" s="2">
        <v>17</v>
      </c>
      <c r="F20" s="16" t="str">
        <f>Inskrivning!J43</f>
        <v/>
      </c>
      <c r="G20" s="2" t="str">
        <f>Inskrivning!K43</f>
        <v/>
      </c>
      <c r="I20" s="2">
        <v>17</v>
      </c>
      <c r="J20" s="16" t="str">
        <f>Inskrivning!J63</f>
        <v/>
      </c>
      <c r="K20" s="2" t="str">
        <f>Inskrivning!K63</f>
        <v/>
      </c>
    </row>
    <row r="21" spans="1:11" ht="23.1" customHeight="1" x14ac:dyDescent="0.25">
      <c r="A21" s="2">
        <v>18</v>
      </c>
      <c r="B21" s="16" t="str">
        <f>Inskrivning!J24</f>
        <v/>
      </c>
      <c r="C21" s="2" t="str">
        <f>Inskrivning!K24</f>
        <v/>
      </c>
      <c r="E21" s="2">
        <v>18</v>
      </c>
      <c r="F21" s="16" t="str">
        <f>Inskrivning!J44</f>
        <v/>
      </c>
      <c r="G21" s="2" t="str">
        <f>Inskrivning!K44</f>
        <v/>
      </c>
      <c r="I21" s="2">
        <v>18</v>
      </c>
      <c r="J21" s="16" t="str">
        <f>Inskrivning!J64</f>
        <v/>
      </c>
      <c r="K21" s="2" t="str">
        <f>Inskrivning!K64</f>
        <v/>
      </c>
    </row>
    <row r="22" spans="1:11" ht="23.1" customHeight="1" x14ac:dyDescent="0.25">
      <c r="A22" s="2">
        <v>19</v>
      </c>
      <c r="B22" s="16" t="str">
        <f>Inskrivning!J25</f>
        <v/>
      </c>
      <c r="C22" s="2" t="str">
        <f>Inskrivning!K25</f>
        <v/>
      </c>
      <c r="E22" s="2">
        <v>19</v>
      </c>
      <c r="F22" s="16" t="str">
        <f>Inskrivning!J45</f>
        <v/>
      </c>
      <c r="G22" s="2" t="str">
        <f>Inskrivning!K45</f>
        <v/>
      </c>
      <c r="I22" s="2">
        <v>19</v>
      </c>
      <c r="J22" s="16" t="str">
        <f>Inskrivning!J65</f>
        <v/>
      </c>
      <c r="K22" s="2" t="str">
        <f>Inskrivning!K65</f>
        <v/>
      </c>
    </row>
    <row r="23" spans="1:11" ht="23.1" customHeight="1" x14ac:dyDescent="0.25">
      <c r="A23" s="2">
        <v>20</v>
      </c>
      <c r="B23" s="16" t="str">
        <f>Inskrivning!J26</f>
        <v/>
      </c>
      <c r="C23" s="2" t="str">
        <f>Inskrivning!K26</f>
        <v/>
      </c>
      <c r="E23" s="2">
        <v>20</v>
      </c>
      <c r="F23" s="16" t="str">
        <f>Inskrivning!J46</f>
        <v/>
      </c>
      <c r="G23" s="2" t="str">
        <f>Inskrivning!K46</f>
        <v/>
      </c>
      <c r="I23" s="2">
        <v>20</v>
      </c>
      <c r="J23" s="16" t="str">
        <f>Inskrivning!J66</f>
        <v/>
      </c>
      <c r="K23" s="2" t="str">
        <f>Inskrivning!K66</f>
        <v/>
      </c>
    </row>
    <row r="24" spans="1:11" ht="28.2" thickBot="1" x14ac:dyDescent="0.5">
      <c r="B24" s="69" t="s">
        <v>29</v>
      </c>
    </row>
    <row r="25" spans="1:11" ht="23.1" customHeight="1" x14ac:dyDescent="0.3">
      <c r="A25" s="7" t="s">
        <v>17</v>
      </c>
      <c r="B25" s="29"/>
      <c r="C25" s="2"/>
      <c r="E25" s="7" t="s">
        <v>17</v>
      </c>
      <c r="F25" s="6"/>
      <c r="G25" s="2"/>
      <c r="I25" s="7" t="s">
        <v>45</v>
      </c>
      <c r="J25" s="6"/>
      <c r="K25" s="2"/>
    </row>
    <row r="26" spans="1:11" ht="23.1" customHeight="1" thickBot="1" x14ac:dyDescent="0.35">
      <c r="A26" s="28">
        <v>4</v>
      </c>
      <c r="B26" s="6" t="s">
        <v>5</v>
      </c>
      <c r="C26" s="2" t="s">
        <v>6</v>
      </c>
      <c r="E26" s="28">
        <v>5</v>
      </c>
      <c r="F26" s="6" t="s">
        <v>5</v>
      </c>
      <c r="G26" s="2" t="s">
        <v>6</v>
      </c>
      <c r="I26" s="28">
        <v>6</v>
      </c>
      <c r="J26" s="6" t="s">
        <v>5</v>
      </c>
      <c r="K26" s="2" t="s">
        <v>6</v>
      </c>
    </row>
    <row r="27" spans="1:11" ht="23.1" customHeight="1" x14ac:dyDescent="0.25">
      <c r="A27" s="8">
        <v>1</v>
      </c>
      <c r="B27" s="16" t="str">
        <f>Inskrivning!J67</f>
        <v/>
      </c>
      <c r="C27" s="2" t="str">
        <f>Inskrivning!K67</f>
        <v/>
      </c>
      <c r="E27" s="8">
        <v>1</v>
      </c>
      <c r="F27" s="16" t="str">
        <f>Inskrivning!J87</f>
        <v/>
      </c>
      <c r="G27" s="2" t="str">
        <f>Inskrivning!K87</f>
        <v/>
      </c>
      <c r="I27" s="8">
        <v>1</v>
      </c>
      <c r="J27" s="16" t="str">
        <f>Inskrivning!J107</f>
        <v/>
      </c>
      <c r="K27" s="2" t="str">
        <f>Inskrivning!K107</f>
        <v/>
      </c>
    </row>
    <row r="28" spans="1:11" ht="23.1" customHeight="1" x14ac:dyDescent="0.25">
      <c r="A28" s="2">
        <v>2</v>
      </c>
      <c r="B28" s="16" t="str">
        <f>Inskrivning!J68</f>
        <v/>
      </c>
      <c r="C28" s="2" t="str">
        <f>Inskrivning!K68</f>
        <v/>
      </c>
      <c r="E28" s="2">
        <v>2</v>
      </c>
      <c r="F28" s="16" t="str">
        <f>Inskrivning!J88</f>
        <v/>
      </c>
      <c r="G28" s="2" t="str">
        <f>Inskrivning!K88</f>
        <v/>
      </c>
      <c r="I28" s="2">
        <v>2</v>
      </c>
      <c r="J28" s="16" t="str">
        <f>Inskrivning!J108</f>
        <v/>
      </c>
      <c r="K28" s="2" t="str">
        <f>Inskrivning!K108</f>
        <v/>
      </c>
    </row>
    <row r="29" spans="1:11" ht="23.1" customHeight="1" x14ac:dyDescent="0.25">
      <c r="A29" s="2">
        <v>3</v>
      </c>
      <c r="B29" s="16" t="str">
        <f>Inskrivning!J69</f>
        <v/>
      </c>
      <c r="C29" s="2" t="str">
        <f>Inskrivning!K69</f>
        <v/>
      </c>
      <c r="E29" s="2">
        <v>3</v>
      </c>
      <c r="F29" s="16" t="str">
        <f>Inskrivning!J89</f>
        <v/>
      </c>
      <c r="G29" s="2" t="str">
        <f>Inskrivning!K89</f>
        <v/>
      </c>
      <c r="I29" s="2">
        <v>3</v>
      </c>
      <c r="J29" s="16" t="str">
        <f>Inskrivning!J109</f>
        <v/>
      </c>
      <c r="K29" s="2" t="str">
        <f>Inskrivning!K109</f>
        <v/>
      </c>
    </row>
    <row r="30" spans="1:11" ht="23.1" customHeight="1" x14ac:dyDescent="0.25">
      <c r="A30" s="2">
        <v>4</v>
      </c>
      <c r="B30" s="16" t="str">
        <f>Inskrivning!J70</f>
        <v/>
      </c>
      <c r="C30" s="2" t="str">
        <f>Inskrivning!K70</f>
        <v/>
      </c>
      <c r="E30" s="2">
        <v>4</v>
      </c>
      <c r="F30" s="16" t="str">
        <f>Inskrivning!J90</f>
        <v/>
      </c>
      <c r="G30" s="2" t="str">
        <f>Inskrivning!K90</f>
        <v/>
      </c>
      <c r="I30" s="2">
        <v>4</v>
      </c>
      <c r="J30" s="16" t="str">
        <f>Inskrivning!J110</f>
        <v/>
      </c>
      <c r="K30" s="2" t="str">
        <f>Inskrivning!K110</f>
        <v/>
      </c>
    </row>
    <row r="31" spans="1:11" ht="23.1" customHeight="1" x14ac:dyDescent="0.25">
      <c r="A31" s="2">
        <v>5</v>
      </c>
      <c r="B31" s="16" t="str">
        <f>Inskrivning!J71</f>
        <v/>
      </c>
      <c r="C31" s="2" t="str">
        <f>Inskrivning!K71</f>
        <v/>
      </c>
      <c r="E31" s="2">
        <v>5</v>
      </c>
      <c r="F31" s="16" t="str">
        <f>Inskrivning!J91</f>
        <v/>
      </c>
      <c r="G31" s="2" t="str">
        <f>Inskrivning!K91</f>
        <v/>
      </c>
      <c r="I31" s="2">
        <v>5</v>
      </c>
      <c r="J31" s="16" t="str">
        <f>Inskrivning!J111</f>
        <v/>
      </c>
      <c r="K31" s="2" t="str">
        <f>Inskrivning!K111</f>
        <v/>
      </c>
    </row>
    <row r="32" spans="1:11" ht="23.1" customHeight="1" x14ac:dyDescent="0.25">
      <c r="A32" s="2">
        <v>6</v>
      </c>
      <c r="B32" s="16" t="str">
        <f>Inskrivning!J72</f>
        <v/>
      </c>
      <c r="C32" s="2" t="str">
        <f>Inskrivning!K72</f>
        <v/>
      </c>
      <c r="E32" s="2">
        <v>6</v>
      </c>
      <c r="F32" s="16" t="str">
        <f>Inskrivning!J92</f>
        <v/>
      </c>
      <c r="G32" s="2" t="str">
        <f>Inskrivning!K92</f>
        <v/>
      </c>
      <c r="I32" s="2">
        <v>6</v>
      </c>
      <c r="J32" s="16" t="str">
        <f>Inskrivning!J112</f>
        <v/>
      </c>
      <c r="K32" s="2" t="str">
        <f>Inskrivning!K112</f>
        <v/>
      </c>
    </row>
    <row r="33" spans="1:11" ht="23.1" customHeight="1" x14ac:dyDescent="0.25">
      <c r="A33" s="2">
        <v>7</v>
      </c>
      <c r="B33" s="16" t="str">
        <f>Inskrivning!J73</f>
        <v/>
      </c>
      <c r="C33" s="2" t="str">
        <f>Inskrivning!K73</f>
        <v/>
      </c>
      <c r="E33" s="2">
        <v>7</v>
      </c>
      <c r="F33" s="16" t="str">
        <f>Inskrivning!J93</f>
        <v/>
      </c>
      <c r="G33" s="2" t="str">
        <f>Inskrivning!K93</f>
        <v/>
      </c>
      <c r="I33" s="2">
        <v>7</v>
      </c>
      <c r="J33" s="16" t="str">
        <f>Inskrivning!J113</f>
        <v/>
      </c>
      <c r="K33" s="2" t="str">
        <f>Inskrivning!K113</f>
        <v/>
      </c>
    </row>
    <row r="34" spans="1:11" ht="23.1" customHeight="1" x14ac:dyDescent="0.25">
      <c r="A34" s="2">
        <v>8</v>
      </c>
      <c r="B34" s="16" t="str">
        <f>Inskrivning!J74</f>
        <v/>
      </c>
      <c r="C34" s="2" t="str">
        <f>Inskrivning!K74</f>
        <v/>
      </c>
      <c r="E34" s="2">
        <v>8</v>
      </c>
      <c r="F34" s="16" t="str">
        <f>Inskrivning!J94</f>
        <v/>
      </c>
      <c r="G34" s="2" t="str">
        <f>Inskrivning!K94</f>
        <v/>
      </c>
      <c r="I34" s="2">
        <v>8</v>
      </c>
      <c r="J34" s="16" t="str">
        <f>Inskrivning!J114</f>
        <v/>
      </c>
      <c r="K34" s="2" t="str">
        <f>Inskrivning!K114</f>
        <v/>
      </c>
    </row>
    <row r="35" spans="1:11" ht="23.1" customHeight="1" x14ac:dyDescent="0.25">
      <c r="A35" s="2">
        <v>9</v>
      </c>
      <c r="B35" s="16" t="str">
        <f>Inskrivning!J75</f>
        <v/>
      </c>
      <c r="C35" s="2" t="str">
        <f>Inskrivning!K75</f>
        <v/>
      </c>
      <c r="E35" s="2">
        <v>9</v>
      </c>
      <c r="F35" s="16" t="str">
        <f>Inskrivning!J95</f>
        <v/>
      </c>
      <c r="G35" s="2" t="str">
        <f>Inskrivning!K95</f>
        <v/>
      </c>
      <c r="I35" s="2">
        <v>9</v>
      </c>
      <c r="J35" s="16" t="str">
        <f>Inskrivning!J115</f>
        <v/>
      </c>
      <c r="K35" s="2" t="str">
        <f>Inskrivning!K115</f>
        <v/>
      </c>
    </row>
    <row r="36" spans="1:11" ht="23.1" customHeight="1" x14ac:dyDescent="0.25">
      <c r="A36" s="2">
        <v>10</v>
      </c>
      <c r="B36" s="16" t="str">
        <f>Inskrivning!J76</f>
        <v/>
      </c>
      <c r="C36" s="2" t="str">
        <f>Inskrivning!K76</f>
        <v/>
      </c>
      <c r="E36" s="2">
        <v>10</v>
      </c>
      <c r="F36" s="16" t="str">
        <f>Inskrivning!J96</f>
        <v/>
      </c>
      <c r="G36" s="2" t="str">
        <f>Inskrivning!K96</f>
        <v/>
      </c>
      <c r="I36" s="2">
        <v>10</v>
      </c>
      <c r="J36" s="16" t="str">
        <f>Inskrivning!J116</f>
        <v/>
      </c>
      <c r="K36" s="2" t="str">
        <f>Inskrivning!K116</f>
        <v/>
      </c>
    </row>
    <row r="37" spans="1:11" ht="23.1" customHeight="1" x14ac:dyDescent="0.25">
      <c r="A37" s="2">
        <v>11</v>
      </c>
      <c r="B37" s="16" t="str">
        <f>Inskrivning!J77</f>
        <v/>
      </c>
      <c r="C37" s="2" t="str">
        <f>Inskrivning!K77</f>
        <v/>
      </c>
      <c r="E37" s="2">
        <v>11</v>
      </c>
      <c r="F37" s="16" t="str">
        <f>Inskrivning!J97</f>
        <v/>
      </c>
      <c r="G37" s="2" t="str">
        <f>Inskrivning!K97</f>
        <v/>
      </c>
      <c r="I37" s="2">
        <v>11</v>
      </c>
      <c r="J37" s="16" t="str">
        <f>Inskrivning!J117</f>
        <v/>
      </c>
      <c r="K37" s="2" t="str">
        <f>Inskrivning!K117</f>
        <v/>
      </c>
    </row>
    <row r="38" spans="1:11" ht="23.1" customHeight="1" x14ac:dyDescent="0.25">
      <c r="A38" s="2">
        <v>12</v>
      </c>
      <c r="B38" s="16" t="str">
        <f>Inskrivning!J78</f>
        <v/>
      </c>
      <c r="C38" s="2" t="str">
        <f>Inskrivning!K78</f>
        <v/>
      </c>
      <c r="E38" s="2">
        <v>12</v>
      </c>
      <c r="F38" s="16" t="str">
        <f>Inskrivning!J98</f>
        <v/>
      </c>
      <c r="G38" s="2" t="str">
        <f>Inskrivning!K98</f>
        <v/>
      </c>
      <c r="I38" s="2">
        <v>12</v>
      </c>
      <c r="J38" s="16" t="str">
        <f>Inskrivning!J118</f>
        <v/>
      </c>
      <c r="K38" s="2" t="str">
        <f>Inskrivning!K118</f>
        <v/>
      </c>
    </row>
    <row r="39" spans="1:11" ht="23.1" customHeight="1" x14ac:dyDescent="0.25">
      <c r="A39" s="2">
        <v>13</v>
      </c>
      <c r="B39" s="16" t="str">
        <f>Inskrivning!J79</f>
        <v/>
      </c>
      <c r="C39" s="2" t="str">
        <f>Inskrivning!K79</f>
        <v/>
      </c>
      <c r="E39" s="2">
        <v>13</v>
      </c>
      <c r="F39" s="16" t="str">
        <f>Inskrivning!J99</f>
        <v/>
      </c>
      <c r="G39" s="2" t="str">
        <f>Inskrivning!K99</f>
        <v/>
      </c>
      <c r="I39" s="2">
        <v>13</v>
      </c>
      <c r="J39" s="16" t="str">
        <f>Inskrivning!J119</f>
        <v/>
      </c>
      <c r="K39" s="2" t="str">
        <f>Inskrivning!K119</f>
        <v/>
      </c>
    </row>
    <row r="40" spans="1:11" ht="23.1" customHeight="1" x14ac:dyDescent="0.25">
      <c r="A40" s="2">
        <v>14</v>
      </c>
      <c r="B40" s="16" t="str">
        <f>Inskrivning!J80</f>
        <v/>
      </c>
      <c r="C40" s="2" t="str">
        <f>Inskrivning!K80</f>
        <v/>
      </c>
      <c r="E40" s="2">
        <v>14</v>
      </c>
      <c r="F40" s="16" t="str">
        <f>Inskrivning!J100</f>
        <v/>
      </c>
      <c r="G40" s="2" t="str">
        <f>Inskrivning!K100</f>
        <v/>
      </c>
      <c r="I40" s="2">
        <v>14</v>
      </c>
      <c r="J40" s="16" t="str">
        <f>Inskrivning!J120</f>
        <v/>
      </c>
      <c r="K40" s="2" t="str">
        <f>Inskrivning!K120</f>
        <v/>
      </c>
    </row>
    <row r="41" spans="1:11" ht="23.1" customHeight="1" x14ac:dyDescent="0.25">
      <c r="A41" s="2">
        <v>15</v>
      </c>
      <c r="B41" s="16" t="str">
        <f>Inskrivning!J81</f>
        <v/>
      </c>
      <c r="C41" s="2" t="str">
        <f>Inskrivning!K81</f>
        <v/>
      </c>
      <c r="E41" s="2">
        <v>15</v>
      </c>
      <c r="F41" s="16" t="str">
        <f>Inskrivning!J101</f>
        <v/>
      </c>
      <c r="G41" s="2" t="str">
        <f>Inskrivning!K101</f>
        <v/>
      </c>
      <c r="I41" s="2">
        <v>15</v>
      </c>
      <c r="J41" s="16" t="str">
        <f>Inskrivning!J121</f>
        <v/>
      </c>
      <c r="K41" s="2" t="str">
        <f>Inskrivning!K121</f>
        <v/>
      </c>
    </row>
    <row r="42" spans="1:11" ht="23.1" customHeight="1" x14ac:dyDescent="0.25">
      <c r="A42" s="2">
        <v>16</v>
      </c>
      <c r="B42" s="16" t="str">
        <f>Inskrivning!J82</f>
        <v/>
      </c>
      <c r="C42" s="2" t="str">
        <f>Inskrivning!K82</f>
        <v/>
      </c>
      <c r="E42" s="2">
        <v>16</v>
      </c>
      <c r="F42" s="16" t="str">
        <f>Inskrivning!J102</f>
        <v/>
      </c>
      <c r="G42" s="2" t="str">
        <f>Inskrivning!K102</f>
        <v/>
      </c>
      <c r="I42" s="2">
        <v>16</v>
      </c>
      <c r="J42" s="16" t="str">
        <f>Inskrivning!J122</f>
        <v/>
      </c>
      <c r="K42" s="2" t="str">
        <f>Inskrivning!K122</f>
        <v/>
      </c>
    </row>
    <row r="43" spans="1:11" ht="23.1" customHeight="1" x14ac:dyDescent="0.25">
      <c r="A43" s="2">
        <v>17</v>
      </c>
      <c r="B43" s="16" t="str">
        <f>Inskrivning!J83</f>
        <v/>
      </c>
      <c r="C43" s="2" t="str">
        <f>Inskrivning!K83</f>
        <v/>
      </c>
      <c r="E43" s="2">
        <v>17</v>
      </c>
      <c r="F43" s="16" t="str">
        <f>Inskrivning!J103</f>
        <v/>
      </c>
      <c r="G43" s="2" t="str">
        <f>Inskrivning!K103</f>
        <v/>
      </c>
      <c r="I43" s="2">
        <v>17</v>
      </c>
      <c r="J43" s="16" t="str">
        <f>Inskrivning!J123</f>
        <v/>
      </c>
      <c r="K43" s="2" t="str">
        <f>Inskrivning!K123</f>
        <v/>
      </c>
    </row>
    <row r="44" spans="1:11" ht="23.1" customHeight="1" x14ac:dyDescent="0.25">
      <c r="A44" s="2">
        <v>18</v>
      </c>
      <c r="B44" s="16" t="str">
        <f>Inskrivning!J84</f>
        <v/>
      </c>
      <c r="C44" s="2" t="str">
        <f>Inskrivning!K84</f>
        <v/>
      </c>
      <c r="E44" s="2">
        <v>18</v>
      </c>
      <c r="F44" s="16" t="str">
        <f>Inskrivning!J104</f>
        <v/>
      </c>
      <c r="G44" s="2" t="str">
        <f>Inskrivning!K104</f>
        <v/>
      </c>
      <c r="I44" s="2">
        <v>18</v>
      </c>
      <c r="J44" s="16" t="str">
        <f>Inskrivning!J124</f>
        <v/>
      </c>
      <c r="K44" s="2" t="str">
        <f>Inskrivning!K124</f>
        <v/>
      </c>
    </row>
    <row r="45" spans="1:11" ht="23.1" customHeight="1" x14ac:dyDescent="0.25">
      <c r="A45" s="2">
        <v>19</v>
      </c>
      <c r="B45" s="16" t="str">
        <f>Inskrivning!J85</f>
        <v/>
      </c>
      <c r="C45" s="2" t="str">
        <f>Inskrivning!K85</f>
        <v/>
      </c>
      <c r="E45" s="2">
        <v>19</v>
      </c>
      <c r="F45" s="16" t="str">
        <f>Inskrivning!J105</f>
        <v/>
      </c>
      <c r="G45" s="2" t="str">
        <f>Inskrivning!K105</f>
        <v/>
      </c>
      <c r="I45" s="2">
        <v>19</v>
      </c>
      <c r="J45" s="16" t="str">
        <f>Inskrivning!J125</f>
        <v/>
      </c>
      <c r="K45" s="2" t="str">
        <f>Inskrivning!K125</f>
        <v/>
      </c>
    </row>
    <row r="46" spans="1:11" ht="23.1" customHeight="1" x14ac:dyDescent="0.25">
      <c r="A46" s="2">
        <v>20</v>
      </c>
      <c r="B46" s="16" t="str">
        <f>Inskrivning!J86</f>
        <v/>
      </c>
      <c r="C46" s="2" t="str">
        <f>Inskrivning!K86</f>
        <v/>
      </c>
      <c r="E46" s="2">
        <v>20</v>
      </c>
      <c r="F46" s="16" t="str">
        <f>Inskrivning!J106</f>
        <v/>
      </c>
      <c r="G46" s="2" t="str">
        <f>Inskrivning!K106</f>
        <v/>
      </c>
      <c r="I46" s="2">
        <v>20</v>
      </c>
      <c r="J46" s="16" t="str">
        <f>Inskrivning!J126</f>
        <v/>
      </c>
      <c r="K46" s="2" t="str">
        <f>Inskrivning!K126</f>
        <v/>
      </c>
    </row>
    <row r="47" spans="1:11" ht="28.2" thickBot="1" x14ac:dyDescent="0.5">
      <c r="B47" s="69" t="s">
        <v>29</v>
      </c>
    </row>
    <row r="48" spans="1:11" ht="23.1" customHeight="1" x14ac:dyDescent="0.3">
      <c r="A48" s="7" t="s">
        <v>17</v>
      </c>
      <c r="B48" s="29"/>
      <c r="C48" s="2"/>
      <c r="E48" s="7" t="s">
        <v>17</v>
      </c>
      <c r="F48" s="6"/>
      <c r="G48" s="2"/>
      <c r="I48" s="7" t="s">
        <v>45</v>
      </c>
      <c r="J48" s="6"/>
      <c r="K48" s="2"/>
    </row>
    <row r="49" spans="1:11" ht="23.1" customHeight="1" thickBot="1" x14ac:dyDescent="0.35">
      <c r="A49" s="28">
        <v>7</v>
      </c>
      <c r="B49" s="6" t="s">
        <v>5</v>
      </c>
      <c r="C49" s="2" t="s">
        <v>6</v>
      </c>
      <c r="E49" s="28">
        <v>8</v>
      </c>
      <c r="F49" s="6" t="s">
        <v>5</v>
      </c>
      <c r="G49" s="2" t="s">
        <v>6</v>
      </c>
      <c r="I49" s="28">
        <v>9</v>
      </c>
      <c r="J49" s="6" t="s">
        <v>5</v>
      </c>
      <c r="K49" s="2" t="s">
        <v>6</v>
      </c>
    </row>
    <row r="50" spans="1:11" ht="23.1" customHeight="1" x14ac:dyDescent="0.25">
      <c r="A50" s="8">
        <v>1</v>
      </c>
      <c r="B50" s="16" t="str">
        <f>Inskrivning!J127</f>
        <v/>
      </c>
      <c r="C50" s="2" t="str">
        <f>Inskrivning!K127</f>
        <v/>
      </c>
      <c r="E50" s="8">
        <v>1</v>
      </c>
      <c r="F50" s="16" t="str">
        <f>Inskrivning!J147</f>
        <v/>
      </c>
      <c r="G50" s="2" t="str">
        <f>Inskrivning!K147</f>
        <v/>
      </c>
      <c r="I50" s="8">
        <v>1</v>
      </c>
      <c r="J50" s="16" t="str">
        <f>Inskrivning!J167</f>
        <v/>
      </c>
      <c r="K50" s="2" t="str">
        <f>Inskrivning!K167</f>
        <v/>
      </c>
    </row>
    <row r="51" spans="1:11" ht="23.1" customHeight="1" x14ac:dyDescent="0.25">
      <c r="A51" s="2">
        <v>2</v>
      </c>
      <c r="B51" s="16" t="str">
        <f>Inskrivning!J128</f>
        <v/>
      </c>
      <c r="C51" s="2" t="str">
        <f>Inskrivning!K128</f>
        <v/>
      </c>
      <c r="E51" s="2">
        <v>2</v>
      </c>
      <c r="F51" s="16" t="str">
        <f>Inskrivning!J148</f>
        <v/>
      </c>
      <c r="G51" s="2" t="str">
        <f>Inskrivning!K148</f>
        <v/>
      </c>
      <c r="I51" s="2">
        <v>2</v>
      </c>
      <c r="J51" s="16" t="str">
        <f>Inskrivning!J168</f>
        <v/>
      </c>
      <c r="K51" s="2" t="str">
        <f>Inskrivning!K168</f>
        <v/>
      </c>
    </row>
    <row r="52" spans="1:11" ht="23.1" customHeight="1" x14ac:dyDescent="0.25">
      <c r="A52" s="2">
        <v>3</v>
      </c>
      <c r="B52" s="16" t="str">
        <f>Inskrivning!J129</f>
        <v/>
      </c>
      <c r="C52" s="2" t="str">
        <f>Inskrivning!K129</f>
        <v/>
      </c>
      <c r="E52" s="2">
        <v>3</v>
      </c>
      <c r="F52" s="16" t="str">
        <f>Inskrivning!J149</f>
        <v/>
      </c>
      <c r="G52" s="2" t="str">
        <f>Inskrivning!K149</f>
        <v/>
      </c>
      <c r="I52" s="8">
        <v>3</v>
      </c>
      <c r="J52" s="16" t="str">
        <f>Inskrivning!J169</f>
        <v/>
      </c>
      <c r="K52" s="2" t="str">
        <f>Inskrivning!K169</f>
        <v/>
      </c>
    </row>
    <row r="53" spans="1:11" ht="23.1" customHeight="1" x14ac:dyDescent="0.25">
      <c r="A53" s="2">
        <v>4</v>
      </c>
      <c r="B53" s="16" t="str">
        <f>Inskrivning!J130</f>
        <v/>
      </c>
      <c r="C53" s="2" t="str">
        <f>Inskrivning!K130</f>
        <v/>
      </c>
      <c r="E53" s="2">
        <v>4</v>
      </c>
      <c r="F53" s="16" t="str">
        <f>Inskrivning!J150</f>
        <v/>
      </c>
      <c r="G53" s="2" t="str">
        <f>Inskrivning!K150</f>
        <v/>
      </c>
      <c r="I53" s="2">
        <v>4</v>
      </c>
      <c r="J53" s="16" t="str">
        <f>Inskrivning!J170</f>
        <v/>
      </c>
      <c r="K53" s="2" t="str">
        <f>Inskrivning!K170</f>
        <v/>
      </c>
    </row>
    <row r="54" spans="1:11" ht="23.1" customHeight="1" x14ac:dyDescent="0.25">
      <c r="A54" s="2">
        <v>5</v>
      </c>
      <c r="B54" s="16" t="str">
        <f>Inskrivning!J131</f>
        <v/>
      </c>
      <c r="C54" s="2" t="str">
        <f>Inskrivning!K131</f>
        <v/>
      </c>
      <c r="E54" s="2">
        <v>5</v>
      </c>
      <c r="F54" s="16" t="str">
        <f>Inskrivning!J151</f>
        <v/>
      </c>
      <c r="G54" s="2" t="str">
        <f>Inskrivning!K151</f>
        <v/>
      </c>
      <c r="I54" s="8">
        <v>5</v>
      </c>
      <c r="J54" s="16" t="str">
        <f>Inskrivning!J171</f>
        <v/>
      </c>
      <c r="K54" s="2" t="str">
        <f>Inskrivning!K171</f>
        <v/>
      </c>
    </row>
    <row r="55" spans="1:11" ht="23.1" customHeight="1" x14ac:dyDescent="0.25">
      <c r="A55" s="2">
        <v>6</v>
      </c>
      <c r="B55" s="16" t="str">
        <f>Inskrivning!J132</f>
        <v/>
      </c>
      <c r="C55" s="2" t="str">
        <f>Inskrivning!K132</f>
        <v/>
      </c>
      <c r="E55" s="2">
        <v>6</v>
      </c>
      <c r="F55" s="16" t="str">
        <f>Inskrivning!J152</f>
        <v/>
      </c>
      <c r="G55" s="2" t="str">
        <f>Inskrivning!K152</f>
        <v/>
      </c>
      <c r="I55" s="2">
        <v>6</v>
      </c>
      <c r="J55" s="16" t="str">
        <f>Inskrivning!J172</f>
        <v/>
      </c>
      <c r="K55" s="2" t="str">
        <f>Inskrivning!K172</f>
        <v/>
      </c>
    </row>
    <row r="56" spans="1:11" ht="23.1" customHeight="1" x14ac:dyDescent="0.25">
      <c r="A56" s="2">
        <v>7</v>
      </c>
      <c r="B56" s="16" t="str">
        <f>Inskrivning!J133</f>
        <v/>
      </c>
      <c r="C56" s="2" t="str">
        <f>Inskrivning!K133</f>
        <v/>
      </c>
      <c r="E56" s="2">
        <v>7</v>
      </c>
      <c r="F56" s="16" t="str">
        <f>Inskrivning!J153</f>
        <v/>
      </c>
      <c r="G56" s="2" t="str">
        <f>Inskrivning!K153</f>
        <v/>
      </c>
      <c r="I56" s="8">
        <v>7</v>
      </c>
      <c r="J56" s="16" t="str">
        <f>Inskrivning!J173</f>
        <v/>
      </c>
      <c r="K56" s="2" t="str">
        <f>Inskrivning!K173</f>
        <v/>
      </c>
    </row>
    <row r="57" spans="1:11" ht="23.1" customHeight="1" x14ac:dyDescent="0.25">
      <c r="A57" s="2">
        <v>8</v>
      </c>
      <c r="B57" s="16" t="str">
        <f>Inskrivning!J134</f>
        <v/>
      </c>
      <c r="C57" s="2" t="str">
        <f>Inskrivning!K134</f>
        <v/>
      </c>
      <c r="E57" s="2">
        <v>8</v>
      </c>
      <c r="F57" s="16" t="str">
        <f>Inskrivning!J154</f>
        <v/>
      </c>
      <c r="G57" s="2" t="str">
        <f>Inskrivning!K154</f>
        <v/>
      </c>
      <c r="I57" s="2">
        <v>8</v>
      </c>
      <c r="J57" s="16" t="str">
        <f>Inskrivning!J174</f>
        <v/>
      </c>
      <c r="K57" s="2" t="str">
        <f>Inskrivning!K174</f>
        <v/>
      </c>
    </row>
    <row r="58" spans="1:11" ht="23.1" customHeight="1" x14ac:dyDescent="0.25">
      <c r="A58" s="2">
        <v>9</v>
      </c>
      <c r="B58" s="16" t="str">
        <f>Inskrivning!J135</f>
        <v/>
      </c>
      <c r="C58" s="2" t="str">
        <f>Inskrivning!K135</f>
        <v/>
      </c>
      <c r="E58" s="2">
        <v>9</v>
      </c>
      <c r="F58" s="16" t="str">
        <f>Inskrivning!J155</f>
        <v/>
      </c>
      <c r="G58" s="2" t="str">
        <f>Inskrivning!K155</f>
        <v/>
      </c>
      <c r="I58" s="8">
        <v>9</v>
      </c>
      <c r="J58" s="16" t="str">
        <f>Inskrivning!J175</f>
        <v/>
      </c>
      <c r="K58" s="2" t="str">
        <f>Inskrivning!K175</f>
        <v/>
      </c>
    </row>
    <row r="59" spans="1:11" ht="23.1" customHeight="1" x14ac:dyDescent="0.25">
      <c r="A59" s="2">
        <v>10</v>
      </c>
      <c r="B59" s="16" t="str">
        <f>Inskrivning!J136</f>
        <v/>
      </c>
      <c r="C59" s="2" t="str">
        <f>Inskrivning!K136</f>
        <v/>
      </c>
      <c r="E59" s="2">
        <v>10</v>
      </c>
      <c r="F59" s="16" t="str">
        <f>Inskrivning!J156</f>
        <v/>
      </c>
      <c r="G59" s="2" t="str">
        <f>Inskrivning!K156</f>
        <v/>
      </c>
      <c r="I59" s="2">
        <v>10</v>
      </c>
      <c r="J59" s="16" t="str">
        <f>Inskrivning!J176</f>
        <v/>
      </c>
      <c r="K59" s="2" t="str">
        <f>Inskrivning!K176</f>
        <v/>
      </c>
    </row>
    <row r="60" spans="1:11" ht="23.1" customHeight="1" x14ac:dyDescent="0.25">
      <c r="A60" s="2">
        <v>11</v>
      </c>
      <c r="B60" s="16" t="str">
        <f>Inskrivning!J137</f>
        <v/>
      </c>
      <c r="C60" s="2" t="str">
        <f>Inskrivning!K137</f>
        <v/>
      </c>
      <c r="E60" s="2">
        <v>11</v>
      </c>
      <c r="F60" s="16" t="str">
        <f>Inskrivning!J157</f>
        <v/>
      </c>
      <c r="G60" s="2" t="str">
        <f>Inskrivning!K157</f>
        <v/>
      </c>
      <c r="I60" s="8">
        <v>11</v>
      </c>
      <c r="J60" s="16" t="str">
        <f>Inskrivning!J177</f>
        <v/>
      </c>
      <c r="K60" s="2" t="str">
        <f>Inskrivning!K177</f>
        <v/>
      </c>
    </row>
    <row r="61" spans="1:11" ht="23.1" customHeight="1" x14ac:dyDescent="0.25">
      <c r="A61" s="2">
        <v>12</v>
      </c>
      <c r="B61" s="16" t="str">
        <f>Inskrivning!J138</f>
        <v/>
      </c>
      <c r="C61" s="2" t="str">
        <f>Inskrivning!K138</f>
        <v/>
      </c>
      <c r="E61" s="2">
        <v>12</v>
      </c>
      <c r="F61" s="16" t="str">
        <f>Inskrivning!J158</f>
        <v/>
      </c>
      <c r="G61" s="2" t="str">
        <f>Inskrivning!K158</f>
        <v/>
      </c>
      <c r="I61" s="2">
        <v>12</v>
      </c>
      <c r="J61" s="16" t="str">
        <f>Inskrivning!J178</f>
        <v/>
      </c>
      <c r="K61" s="2" t="str">
        <f>Inskrivning!K178</f>
        <v/>
      </c>
    </row>
    <row r="62" spans="1:11" ht="23.1" customHeight="1" x14ac:dyDescent="0.25">
      <c r="A62" s="2">
        <v>13</v>
      </c>
      <c r="B62" s="16" t="str">
        <f>Inskrivning!J139</f>
        <v/>
      </c>
      <c r="C62" s="2" t="str">
        <f>Inskrivning!K139</f>
        <v/>
      </c>
      <c r="E62" s="2">
        <v>13</v>
      </c>
      <c r="F62" s="16" t="str">
        <f>Inskrivning!J159</f>
        <v/>
      </c>
      <c r="G62" s="2" t="str">
        <f>Inskrivning!K159</f>
        <v/>
      </c>
      <c r="I62" s="8">
        <v>13</v>
      </c>
      <c r="J62" s="16" t="str">
        <f>Inskrivning!J179</f>
        <v/>
      </c>
      <c r="K62" s="2" t="str">
        <f>Inskrivning!K179</f>
        <v/>
      </c>
    </row>
    <row r="63" spans="1:11" ht="23.1" customHeight="1" x14ac:dyDescent="0.25">
      <c r="A63" s="2">
        <v>14</v>
      </c>
      <c r="B63" s="16" t="str">
        <f>Inskrivning!J140</f>
        <v/>
      </c>
      <c r="C63" s="2" t="str">
        <f>Inskrivning!K140</f>
        <v/>
      </c>
      <c r="E63" s="2">
        <v>14</v>
      </c>
      <c r="F63" s="16" t="str">
        <f>Inskrivning!J160</f>
        <v/>
      </c>
      <c r="G63" s="2" t="str">
        <f>Inskrivning!K160</f>
        <v/>
      </c>
      <c r="I63" s="2">
        <v>14</v>
      </c>
      <c r="J63" s="16" t="str">
        <f>Inskrivning!J180</f>
        <v/>
      </c>
      <c r="K63" s="2" t="str">
        <f>Inskrivning!K180</f>
        <v/>
      </c>
    </row>
    <row r="64" spans="1:11" ht="23.1" customHeight="1" x14ac:dyDescent="0.25">
      <c r="A64" s="2">
        <v>15</v>
      </c>
      <c r="B64" s="16" t="str">
        <f>Inskrivning!J141</f>
        <v/>
      </c>
      <c r="C64" s="2" t="str">
        <f>Inskrivning!K141</f>
        <v/>
      </c>
      <c r="E64" s="2">
        <v>15</v>
      </c>
      <c r="F64" s="16" t="str">
        <f>Inskrivning!J161</f>
        <v/>
      </c>
      <c r="G64" s="2" t="str">
        <f>Inskrivning!K161</f>
        <v/>
      </c>
      <c r="I64" s="8">
        <v>15</v>
      </c>
      <c r="J64" s="16" t="str">
        <f>Inskrivning!J181</f>
        <v/>
      </c>
      <c r="K64" s="2" t="str">
        <f>Inskrivning!K181</f>
        <v/>
      </c>
    </row>
    <row r="65" spans="1:11" ht="23.1" customHeight="1" x14ac:dyDescent="0.25">
      <c r="A65" s="2">
        <v>16</v>
      </c>
      <c r="B65" s="16" t="str">
        <f>Inskrivning!J142</f>
        <v/>
      </c>
      <c r="C65" s="2" t="str">
        <f>Inskrivning!K142</f>
        <v/>
      </c>
      <c r="E65" s="2">
        <v>16</v>
      </c>
      <c r="F65" s="16" t="str">
        <f>Inskrivning!J162</f>
        <v/>
      </c>
      <c r="G65" s="2" t="str">
        <f>Inskrivning!K162</f>
        <v/>
      </c>
      <c r="I65" s="2">
        <v>16</v>
      </c>
      <c r="J65" s="16" t="str">
        <f>Inskrivning!J182</f>
        <v/>
      </c>
      <c r="K65" s="2" t="str">
        <f>Inskrivning!K182</f>
        <v/>
      </c>
    </row>
    <row r="66" spans="1:11" ht="23.1" customHeight="1" x14ac:dyDescent="0.25">
      <c r="A66" s="2">
        <v>17</v>
      </c>
      <c r="B66" s="16" t="str">
        <f>Inskrivning!J143</f>
        <v/>
      </c>
      <c r="C66" s="2" t="str">
        <f>Inskrivning!K143</f>
        <v/>
      </c>
      <c r="E66" s="2">
        <v>17</v>
      </c>
      <c r="F66" s="16" t="str">
        <f>Inskrivning!J163</f>
        <v/>
      </c>
      <c r="G66" s="2" t="str">
        <f>Inskrivning!K163</f>
        <v/>
      </c>
      <c r="I66" s="8">
        <v>17</v>
      </c>
      <c r="J66" s="16" t="str">
        <f>Inskrivning!J183</f>
        <v/>
      </c>
      <c r="K66" s="2" t="str">
        <f>Inskrivning!K183</f>
        <v/>
      </c>
    </row>
    <row r="67" spans="1:11" ht="23.1" customHeight="1" x14ac:dyDescent="0.25">
      <c r="A67" s="2">
        <v>18</v>
      </c>
      <c r="B67" s="16" t="str">
        <f>Inskrivning!J144</f>
        <v/>
      </c>
      <c r="C67" s="2" t="str">
        <f>Inskrivning!K144</f>
        <v/>
      </c>
      <c r="E67" s="2">
        <v>18</v>
      </c>
      <c r="F67" s="16" t="str">
        <f>Inskrivning!J164</f>
        <v/>
      </c>
      <c r="G67" s="2" t="str">
        <f>Inskrivning!K164</f>
        <v/>
      </c>
      <c r="I67" s="2">
        <v>18</v>
      </c>
      <c r="J67" s="16" t="str">
        <f>Inskrivning!J184</f>
        <v/>
      </c>
      <c r="K67" s="2" t="str">
        <f>Inskrivning!K184</f>
        <v/>
      </c>
    </row>
    <row r="68" spans="1:11" ht="23.1" customHeight="1" x14ac:dyDescent="0.25">
      <c r="A68" s="2">
        <v>19</v>
      </c>
      <c r="B68" s="16" t="str">
        <f>Inskrivning!J145</f>
        <v/>
      </c>
      <c r="C68" s="2" t="str">
        <f>Inskrivning!K145</f>
        <v/>
      </c>
      <c r="E68" s="2">
        <v>19</v>
      </c>
      <c r="F68" s="16" t="str">
        <f>Inskrivning!J165</f>
        <v/>
      </c>
      <c r="G68" s="2" t="str">
        <f>Inskrivning!K165</f>
        <v/>
      </c>
      <c r="I68" s="8">
        <v>19</v>
      </c>
      <c r="J68" s="16" t="str">
        <f>Inskrivning!J185</f>
        <v/>
      </c>
      <c r="K68" s="2" t="str">
        <f>Inskrivning!K185</f>
        <v/>
      </c>
    </row>
    <row r="69" spans="1:11" ht="23.1" customHeight="1" x14ac:dyDescent="0.25">
      <c r="A69" s="2">
        <v>20</v>
      </c>
      <c r="B69" s="16" t="str">
        <f>Inskrivning!J146</f>
        <v/>
      </c>
      <c r="C69" s="2" t="str">
        <f>Inskrivning!K146</f>
        <v/>
      </c>
      <c r="E69" s="2">
        <v>20</v>
      </c>
      <c r="F69" s="16" t="str">
        <f>Inskrivning!J166</f>
        <v/>
      </c>
      <c r="G69" s="2" t="str">
        <f>Inskrivning!K166</f>
        <v/>
      </c>
      <c r="I69" s="2">
        <v>20</v>
      </c>
      <c r="J69" s="16" t="str">
        <f>Inskrivning!J186</f>
        <v/>
      </c>
      <c r="K69" s="2" t="str">
        <f>Inskrivning!K186</f>
        <v/>
      </c>
    </row>
    <row r="70" spans="1:11" ht="28.2" customHeight="1" thickBot="1" x14ac:dyDescent="0.5">
      <c r="B70" s="69" t="s">
        <v>29</v>
      </c>
    </row>
    <row r="71" spans="1:11" ht="23.1" customHeight="1" x14ac:dyDescent="0.3">
      <c r="A71" s="7" t="s">
        <v>17</v>
      </c>
      <c r="B71" s="29"/>
      <c r="C71" s="2"/>
      <c r="E71" s="51"/>
      <c r="I71" s="51"/>
    </row>
    <row r="72" spans="1:11" ht="23.1" customHeight="1" thickBot="1" x14ac:dyDescent="0.35">
      <c r="A72" s="28">
        <v>10</v>
      </c>
      <c r="B72" s="6" t="s">
        <v>5</v>
      </c>
      <c r="C72" s="2" t="s">
        <v>6</v>
      </c>
      <c r="E72" s="12"/>
      <c r="I72" s="12"/>
    </row>
    <row r="73" spans="1:11" ht="23.1" customHeight="1" x14ac:dyDescent="0.25">
      <c r="A73" s="8">
        <v>1</v>
      </c>
      <c r="B73" s="16" t="str">
        <f>Inskrivning!J187</f>
        <v/>
      </c>
      <c r="C73" s="2" t="str">
        <f>Inskrivning!K187</f>
        <v/>
      </c>
      <c r="E73" s="4"/>
      <c r="F73" s="15"/>
      <c r="I73" s="4"/>
      <c r="J73" s="15"/>
    </row>
    <row r="74" spans="1:11" ht="23.1" customHeight="1" x14ac:dyDescent="0.25">
      <c r="A74" s="2">
        <v>2</v>
      </c>
      <c r="B74" s="16" t="str">
        <f>Inskrivning!J188</f>
        <v/>
      </c>
      <c r="C74" s="2" t="str">
        <f>Inskrivning!K188</f>
        <v/>
      </c>
      <c r="E74" s="4"/>
      <c r="F74" s="15"/>
      <c r="I74" s="4"/>
      <c r="J74" s="15"/>
    </row>
    <row r="75" spans="1:11" ht="23.1" customHeight="1" x14ac:dyDescent="0.25">
      <c r="A75" s="2">
        <v>3</v>
      </c>
      <c r="B75" s="16" t="str">
        <f>Inskrivning!J189</f>
        <v/>
      </c>
      <c r="C75" s="2" t="str">
        <f>Inskrivning!K189</f>
        <v/>
      </c>
      <c r="E75" s="4"/>
      <c r="F75" s="15"/>
      <c r="I75" s="4"/>
      <c r="J75" s="15"/>
    </row>
    <row r="76" spans="1:11" ht="23.1" customHeight="1" x14ac:dyDescent="0.25">
      <c r="A76" s="2">
        <v>4</v>
      </c>
      <c r="B76" s="16" t="str">
        <f>Inskrivning!J190</f>
        <v/>
      </c>
      <c r="C76" s="2" t="str">
        <f>Inskrivning!K190</f>
        <v/>
      </c>
      <c r="E76" s="4"/>
      <c r="F76" s="15"/>
      <c r="I76" s="4"/>
      <c r="J76" s="15"/>
    </row>
    <row r="77" spans="1:11" ht="23.1" customHeight="1" x14ac:dyDescent="0.25">
      <c r="A77" s="2">
        <v>5</v>
      </c>
      <c r="B77" s="16" t="str">
        <f>Inskrivning!J191</f>
        <v/>
      </c>
      <c r="C77" s="2" t="str">
        <f>Inskrivning!K191</f>
        <v/>
      </c>
      <c r="E77" s="4"/>
      <c r="F77" s="15"/>
      <c r="I77" s="4"/>
      <c r="J77" s="15"/>
    </row>
    <row r="78" spans="1:11" ht="23.1" customHeight="1" x14ac:dyDescent="0.25">
      <c r="A78" s="2">
        <v>6</v>
      </c>
      <c r="B78" s="16" t="str">
        <f>Inskrivning!J192</f>
        <v/>
      </c>
      <c r="C78" s="2" t="str">
        <f>Inskrivning!K192</f>
        <v/>
      </c>
      <c r="E78" s="4"/>
      <c r="F78" s="15"/>
      <c r="I78" s="4"/>
      <c r="J78" s="15"/>
    </row>
    <row r="79" spans="1:11" ht="23.1" customHeight="1" x14ac:dyDescent="0.25">
      <c r="A79" s="2">
        <v>7</v>
      </c>
      <c r="B79" s="16" t="str">
        <f>Inskrivning!J193</f>
        <v/>
      </c>
      <c r="C79" s="2" t="str">
        <f>Inskrivning!K193</f>
        <v/>
      </c>
      <c r="E79" s="4"/>
      <c r="F79" s="15"/>
      <c r="I79" s="4"/>
      <c r="J79" s="15"/>
    </row>
    <row r="80" spans="1:11" ht="23.1" customHeight="1" x14ac:dyDescent="0.25">
      <c r="A80" s="2">
        <v>8</v>
      </c>
      <c r="B80" s="16" t="str">
        <f>Inskrivning!J194</f>
        <v/>
      </c>
      <c r="C80" s="2" t="str">
        <f>Inskrivning!K194</f>
        <v/>
      </c>
      <c r="E80" s="4"/>
      <c r="F80" s="15"/>
      <c r="I80" s="4"/>
      <c r="J80" s="15"/>
    </row>
    <row r="81" spans="1:10" ht="23.1" customHeight="1" x14ac:dyDescent="0.25">
      <c r="A81" s="2">
        <v>9</v>
      </c>
      <c r="B81" s="16" t="str">
        <f>Inskrivning!J195</f>
        <v/>
      </c>
      <c r="C81" s="2" t="str">
        <f>Inskrivning!K195</f>
        <v/>
      </c>
      <c r="E81" s="4"/>
      <c r="F81" s="15"/>
      <c r="I81" s="4"/>
      <c r="J81" s="15"/>
    </row>
    <row r="82" spans="1:10" ht="23.1" customHeight="1" x14ac:dyDescent="0.25">
      <c r="A82" s="2">
        <v>10</v>
      </c>
      <c r="B82" s="16" t="str">
        <f>Inskrivning!J196</f>
        <v/>
      </c>
      <c r="C82" s="2" t="str">
        <f>Inskrivning!K196</f>
        <v/>
      </c>
      <c r="E82" s="4"/>
      <c r="F82" s="15"/>
      <c r="I82" s="4"/>
      <c r="J82" s="15"/>
    </row>
    <row r="83" spans="1:10" ht="23.1" customHeight="1" x14ac:dyDescent="0.25">
      <c r="A83" s="2">
        <v>11</v>
      </c>
      <c r="B83" s="16" t="str">
        <f>Inskrivning!J197</f>
        <v/>
      </c>
      <c r="C83" s="2" t="str">
        <f>Inskrivning!K197</f>
        <v/>
      </c>
      <c r="E83" s="4"/>
      <c r="F83" s="15"/>
      <c r="I83" s="4"/>
      <c r="J83" s="15"/>
    </row>
    <row r="84" spans="1:10" ht="23.1" customHeight="1" x14ac:dyDescent="0.25">
      <c r="A84" s="2">
        <v>12</v>
      </c>
      <c r="B84" s="16" t="str">
        <f>Inskrivning!J198</f>
        <v/>
      </c>
      <c r="C84" s="2" t="str">
        <f>Inskrivning!K198</f>
        <v/>
      </c>
      <c r="E84" s="4"/>
      <c r="F84" s="15"/>
      <c r="I84" s="4"/>
      <c r="J84" s="15"/>
    </row>
    <row r="85" spans="1:10" ht="23.1" customHeight="1" x14ac:dyDescent="0.25">
      <c r="A85" s="2">
        <v>13</v>
      </c>
      <c r="B85" s="16" t="str">
        <f>Inskrivning!J199</f>
        <v/>
      </c>
      <c r="C85" s="2" t="str">
        <f>Inskrivning!K199</f>
        <v/>
      </c>
      <c r="E85" s="4"/>
      <c r="F85" s="15"/>
      <c r="I85" s="4"/>
      <c r="J85" s="15"/>
    </row>
    <row r="86" spans="1:10" ht="23.1" customHeight="1" x14ac:dyDescent="0.25">
      <c r="A86" s="2">
        <v>14</v>
      </c>
      <c r="B86" s="16" t="str">
        <f>Inskrivning!J200</f>
        <v/>
      </c>
      <c r="C86" s="2" t="str">
        <f>Inskrivning!K200</f>
        <v/>
      </c>
      <c r="E86" s="4"/>
      <c r="F86" s="15"/>
      <c r="I86" s="4"/>
      <c r="J86" s="15"/>
    </row>
    <row r="87" spans="1:10" ht="23.1" customHeight="1" x14ac:dyDescent="0.25">
      <c r="A87" s="2">
        <v>15</v>
      </c>
      <c r="B87" s="16" t="str">
        <f>Inskrivning!J201</f>
        <v/>
      </c>
      <c r="C87" s="2" t="str">
        <f>Inskrivning!K201</f>
        <v/>
      </c>
      <c r="E87" s="4"/>
      <c r="I87" s="4"/>
    </row>
    <row r="88" spans="1:10" ht="23.1" customHeight="1" x14ac:dyDescent="0.25">
      <c r="A88" s="2">
        <v>16</v>
      </c>
      <c r="B88" s="16" t="str">
        <f>Inskrivning!J202</f>
        <v/>
      </c>
      <c r="C88" s="2" t="str">
        <f>Inskrivning!K202</f>
        <v/>
      </c>
      <c r="E88" s="4"/>
      <c r="I88" s="4"/>
    </row>
    <row r="89" spans="1:10" ht="23.1" customHeight="1" x14ac:dyDescent="0.25">
      <c r="A89" s="2">
        <v>17</v>
      </c>
      <c r="B89" s="16" t="str">
        <f>Inskrivning!J203</f>
        <v/>
      </c>
      <c r="C89" s="2" t="str">
        <f>Inskrivning!K203</f>
        <v/>
      </c>
      <c r="E89" s="4"/>
      <c r="I89" s="4"/>
    </row>
    <row r="90" spans="1:10" ht="23.1" customHeight="1" x14ac:dyDescent="0.25">
      <c r="A90" s="2">
        <v>18</v>
      </c>
      <c r="B90" s="16" t="str">
        <f>Inskrivning!J204</f>
        <v/>
      </c>
      <c r="C90" s="2" t="str">
        <f>Inskrivning!K204</f>
        <v/>
      </c>
      <c r="E90" s="4"/>
      <c r="F90" s="15"/>
      <c r="I90" s="4"/>
      <c r="J90" s="15"/>
    </row>
    <row r="91" spans="1:10" ht="23.1" customHeight="1" x14ac:dyDescent="0.25">
      <c r="A91" s="2">
        <v>19</v>
      </c>
      <c r="B91" s="16" t="str">
        <f>Inskrivning!J205</f>
        <v/>
      </c>
      <c r="C91" s="2" t="str">
        <f>Inskrivning!K205</f>
        <v/>
      </c>
      <c r="E91" s="4"/>
      <c r="F91" s="15"/>
      <c r="I91" s="4"/>
      <c r="J91" s="15"/>
    </row>
    <row r="92" spans="1:10" ht="23.1" customHeight="1" x14ac:dyDescent="0.25">
      <c r="A92" s="2">
        <v>20</v>
      </c>
      <c r="B92" s="16" t="str">
        <f>Inskrivning!J206</f>
        <v/>
      </c>
      <c r="C92" s="2" t="str">
        <f>Inskrivning!K206</f>
        <v/>
      </c>
      <c r="E92" s="4"/>
      <c r="F92" s="15"/>
      <c r="I92" s="4"/>
      <c r="J92" s="15"/>
    </row>
    <row r="93" spans="1:10" ht="23.1" customHeight="1" x14ac:dyDescent="0.25"/>
    <row r="94" spans="1:10" ht="23.1" customHeight="1" x14ac:dyDescent="0.25"/>
    <row r="95" spans="1:10" ht="23.1" customHeight="1" x14ac:dyDescent="0.25"/>
    <row r="96" spans="1:10" ht="23.1" customHeight="1" x14ac:dyDescent="0.25"/>
    <row r="97" spans="1:15" ht="23.1" customHeight="1" x14ac:dyDescent="0.25"/>
    <row r="98" spans="1:15" ht="23.1" customHeight="1" x14ac:dyDescent="0.25"/>
    <row r="99" spans="1:15" ht="23.1" customHeight="1" x14ac:dyDescent="0.25"/>
    <row r="100" spans="1:15" ht="23.1" customHeight="1" thickBot="1" x14ac:dyDescent="0.5">
      <c r="B100" s="69" t="s">
        <v>29</v>
      </c>
      <c r="C100" s="202" t="s">
        <v>478</v>
      </c>
    </row>
    <row r="101" spans="1:15" ht="23.1" customHeight="1" x14ac:dyDescent="0.3">
      <c r="A101" s="7" t="s">
        <v>17</v>
      </c>
      <c r="B101" s="29"/>
      <c r="C101" s="2"/>
      <c r="E101" s="7" t="s">
        <v>17</v>
      </c>
      <c r="F101" s="6"/>
      <c r="G101" s="2"/>
      <c r="I101" s="7" t="s">
        <v>45</v>
      </c>
      <c r="J101" s="6"/>
      <c r="K101" s="2"/>
    </row>
    <row r="102" spans="1:15" ht="23.1" customHeight="1" thickBot="1" x14ac:dyDescent="0.35">
      <c r="A102" s="28">
        <v>1</v>
      </c>
      <c r="B102" s="6" t="s">
        <v>5</v>
      </c>
      <c r="C102" s="2" t="s">
        <v>6</v>
      </c>
      <c r="E102" s="28">
        <v>2</v>
      </c>
      <c r="F102" s="6" t="s">
        <v>5</v>
      </c>
      <c r="G102" s="2" t="s">
        <v>6</v>
      </c>
      <c r="I102" s="28">
        <v>3</v>
      </c>
      <c r="J102" s="6" t="s">
        <v>5</v>
      </c>
      <c r="K102" s="2" t="s">
        <v>6</v>
      </c>
      <c r="N102" s="104" t="s">
        <v>318</v>
      </c>
      <c r="O102" s="4">
        <f>COUNTA(Inskrivning!H1007:H1066)</f>
        <v>0</v>
      </c>
    </row>
    <row r="103" spans="1:15" ht="23.1" customHeight="1" x14ac:dyDescent="0.25">
      <c r="A103" s="8">
        <v>1</v>
      </c>
      <c r="B103" s="16" t="str">
        <f>Inskrivning!J1007</f>
        <v/>
      </c>
      <c r="C103" s="16" t="str">
        <f>Inskrivning!K1007</f>
        <v/>
      </c>
      <c r="E103" s="8">
        <v>1</v>
      </c>
      <c r="F103" s="16" t="str">
        <f>Inskrivning!J1027</f>
        <v/>
      </c>
      <c r="G103" s="16" t="str">
        <f>Inskrivning!K1027</f>
        <v/>
      </c>
      <c r="I103" s="8">
        <v>1</v>
      </c>
      <c r="J103" s="16" t="str">
        <f>Inskrivning!J1047</f>
        <v/>
      </c>
      <c r="K103" s="16" t="str">
        <f>Inskrivning!K1047</f>
        <v/>
      </c>
      <c r="N103" s="104" t="s">
        <v>319</v>
      </c>
      <c r="O103" s="4">
        <f>COUNTA(Inskrivning!H1067:H1126)</f>
        <v>0</v>
      </c>
    </row>
    <row r="104" spans="1:15" ht="23.1" customHeight="1" x14ac:dyDescent="0.25">
      <c r="A104" s="2">
        <v>2</v>
      </c>
      <c r="B104" s="16" t="str">
        <f>Inskrivning!J1008</f>
        <v/>
      </c>
      <c r="C104" s="16" t="str">
        <f>Inskrivning!K1008</f>
        <v/>
      </c>
      <c r="E104" s="2">
        <v>2</v>
      </c>
      <c r="F104" s="16" t="str">
        <f>Inskrivning!J1028</f>
        <v/>
      </c>
      <c r="G104" s="16" t="str">
        <f>Inskrivning!K1028</f>
        <v/>
      </c>
      <c r="I104" s="2">
        <v>2</v>
      </c>
      <c r="J104" s="16" t="str">
        <f>Inskrivning!J1048</f>
        <v/>
      </c>
      <c r="K104" s="16" t="str">
        <f>Inskrivning!K1048</f>
        <v/>
      </c>
      <c r="N104" s="104" t="s">
        <v>320</v>
      </c>
      <c r="O104" s="4">
        <f>COUNTA(Inskrivning!H1127:H1186)</f>
        <v>0</v>
      </c>
    </row>
    <row r="105" spans="1:15" ht="23.1" customHeight="1" x14ac:dyDescent="0.25">
      <c r="A105" s="2">
        <v>3</v>
      </c>
      <c r="B105" s="16" t="str">
        <f>Inskrivning!J1009</f>
        <v/>
      </c>
      <c r="C105" s="16" t="str">
        <f>Inskrivning!K1009</f>
        <v/>
      </c>
      <c r="E105" s="2">
        <v>3</v>
      </c>
      <c r="F105" s="16" t="str">
        <f>Inskrivning!J1029</f>
        <v/>
      </c>
      <c r="G105" s="16" t="str">
        <f>Inskrivning!K1029</f>
        <v/>
      </c>
      <c r="I105" s="2">
        <v>3</v>
      </c>
      <c r="J105" s="16" t="str">
        <f>Inskrivning!J1049</f>
        <v/>
      </c>
      <c r="K105" s="16" t="str">
        <f>Inskrivning!K1049</f>
        <v/>
      </c>
      <c r="N105" s="104" t="s">
        <v>321</v>
      </c>
      <c r="O105" s="4">
        <f>COUNTA(Inskrivning!H1187:H1206)</f>
        <v>0</v>
      </c>
    </row>
    <row r="106" spans="1:15" ht="23.1" customHeight="1" x14ac:dyDescent="0.25">
      <c r="A106" s="2">
        <v>4</v>
      </c>
      <c r="B106" s="16" t="str">
        <f>Inskrivning!J1010</f>
        <v/>
      </c>
      <c r="C106" s="16" t="str">
        <f>Inskrivning!K1010</f>
        <v/>
      </c>
      <c r="E106" s="2">
        <v>4</v>
      </c>
      <c r="F106" s="16" t="str">
        <f>Inskrivning!J1030</f>
        <v/>
      </c>
      <c r="G106" s="16" t="str">
        <f>Inskrivning!K1030</f>
        <v/>
      </c>
      <c r="I106" s="2">
        <v>4</v>
      </c>
      <c r="J106" s="16" t="str">
        <f>Inskrivning!J1050</f>
        <v/>
      </c>
      <c r="K106" s="16" t="str">
        <f>Inskrivning!K1050</f>
        <v/>
      </c>
    </row>
    <row r="107" spans="1:15" ht="23.1" customHeight="1" x14ac:dyDescent="0.25">
      <c r="A107" s="2">
        <v>5</v>
      </c>
      <c r="B107" s="16" t="str">
        <f>Inskrivning!J1011</f>
        <v/>
      </c>
      <c r="C107" s="16" t="str">
        <f>Inskrivning!K1011</f>
        <v/>
      </c>
      <c r="E107" s="2">
        <v>5</v>
      </c>
      <c r="F107" s="16" t="str">
        <f>Inskrivning!J1031</f>
        <v/>
      </c>
      <c r="G107" s="16" t="str">
        <f>Inskrivning!K1031</f>
        <v/>
      </c>
      <c r="I107" s="2">
        <v>5</v>
      </c>
      <c r="J107" s="16" t="str">
        <f>Inskrivning!J1051</f>
        <v/>
      </c>
      <c r="K107" s="16" t="str">
        <f>Inskrivning!K1051</f>
        <v/>
      </c>
    </row>
    <row r="108" spans="1:15" ht="23.1" customHeight="1" x14ac:dyDescent="0.25">
      <c r="A108" s="2">
        <v>6</v>
      </c>
      <c r="B108" s="16" t="str">
        <f>Inskrivning!J1012</f>
        <v/>
      </c>
      <c r="C108" s="16" t="str">
        <f>Inskrivning!K1012</f>
        <v/>
      </c>
      <c r="E108" s="2">
        <v>6</v>
      </c>
      <c r="F108" s="16" t="str">
        <f>Inskrivning!J1032</f>
        <v/>
      </c>
      <c r="G108" s="16" t="str">
        <f>Inskrivning!K1032</f>
        <v/>
      </c>
      <c r="I108" s="2">
        <v>6</v>
      </c>
      <c r="J108" s="16" t="str">
        <f>Inskrivning!J1052</f>
        <v/>
      </c>
      <c r="K108" s="16" t="str">
        <f>Inskrivning!K1052</f>
        <v/>
      </c>
    </row>
    <row r="109" spans="1:15" ht="23.1" customHeight="1" x14ac:dyDescent="0.25">
      <c r="A109" s="2">
        <v>7</v>
      </c>
      <c r="B109" s="16" t="str">
        <f>Inskrivning!J1013</f>
        <v/>
      </c>
      <c r="C109" s="16" t="str">
        <f>Inskrivning!K1013</f>
        <v/>
      </c>
      <c r="E109" s="2">
        <v>7</v>
      </c>
      <c r="F109" s="16" t="str">
        <f>Inskrivning!J1033</f>
        <v/>
      </c>
      <c r="G109" s="16" t="str">
        <f>Inskrivning!K1033</f>
        <v/>
      </c>
      <c r="I109" s="2">
        <v>7</v>
      </c>
      <c r="J109" s="16" t="str">
        <f>Inskrivning!J1053</f>
        <v/>
      </c>
      <c r="K109" s="16" t="str">
        <f>Inskrivning!K1053</f>
        <v/>
      </c>
    </row>
    <row r="110" spans="1:15" ht="23.1" customHeight="1" x14ac:dyDescent="0.25">
      <c r="A110" s="2">
        <v>8</v>
      </c>
      <c r="B110" s="16" t="str">
        <f>Inskrivning!J1014</f>
        <v/>
      </c>
      <c r="C110" s="16" t="str">
        <f>Inskrivning!K1014</f>
        <v/>
      </c>
      <c r="E110" s="2">
        <v>8</v>
      </c>
      <c r="F110" s="16" t="str">
        <f>Inskrivning!J1034</f>
        <v/>
      </c>
      <c r="G110" s="16" t="str">
        <f>Inskrivning!K1034</f>
        <v/>
      </c>
      <c r="I110" s="2">
        <v>8</v>
      </c>
      <c r="J110" s="16" t="str">
        <f>Inskrivning!J1054</f>
        <v/>
      </c>
      <c r="K110" s="16" t="str">
        <f>Inskrivning!K1054</f>
        <v/>
      </c>
    </row>
    <row r="111" spans="1:15" ht="23.1" customHeight="1" x14ac:dyDescent="0.25">
      <c r="A111" s="2">
        <v>9</v>
      </c>
      <c r="B111" s="16" t="str">
        <f>Inskrivning!J1015</f>
        <v/>
      </c>
      <c r="C111" s="16" t="str">
        <f>Inskrivning!K1015</f>
        <v/>
      </c>
      <c r="E111" s="2">
        <v>9</v>
      </c>
      <c r="F111" s="16" t="str">
        <f>Inskrivning!J1035</f>
        <v/>
      </c>
      <c r="G111" s="16" t="str">
        <f>Inskrivning!K1035</f>
        <v/>
      </c>
      <c r="I111" s="2">
        <v>9</v>
      </c>
      <c r="J111" s="16" t="str">
        <f>Inskrivning!J1055</f>
        <v/>
      </c>
      <c r="K111" s="16" t="str">
        <f>Inskrivning!K1055</f>
        <v/>
      </c>
    </row>
    <row r="112" spans="1:15" ht="23.1" customHeight="1" x14ac:dyDescent="0.25">
      <c r="A112" s="2">
        <v>10</v>
      </c>
      <c r="B112" s="16" t="str">
        <f>Inskrivning!J1016</f>
        <v/>
      </c>
      <c r="C112" s="16" t="str">
        <f>Inskrivning!K1016</f>
        <v/>
      </c>
      <c r="E112" s="2">
        <v>10</v>
      </c>
      <c r="F112" s="16" t="str">
        <f>Inskrivning!J1036</f>
        <v/>
      </c>
      <c r="G112" s="16" t="str">
        <f>Inskrivning!K1036</f>
        <v/>
      </c>
      <c r="I112" s="2">
        <v>10</v>
      </c>
      <c r="J112" s="16" t="str">
        <f>Inskrivning!J1056</f>
        <v/>
      </c>
      <c r="K112" s="16" t="str">
        <f>Inskrivning!K1056</f>
        <v/>
      </c>
    </row>
    <row r="113" spans="1:11" ht="23.1" customHeight="1" x14ac:dyDescent="0.25">
      <c r="A113" s="2">
        <v>11</v>
      </c>
      <c r="B113" s="16" t="str">
        <f>Inskrivning!J1017</f>
        <v/>
      </c>
      <c r="C113" s="16" t="str">
        <f>Inskrivning!K1017</f>
        <v/>
      </c>
      <c r="E113" s="2">
        <v>11</v>
      </c>
      <c r="F113" s="16" t="str">
        <f>Inskrivning!J1037</f>
        <v/>
      </c>
      <c r="G113" s="16" t="str">
        <f>Inskrivning!K1037</f>
        <v/>
      </c>
      <c r="I113" s="2">
        <v>11</v>
      </c>
      <c r="J113" s="16" t="str">
        <f>Inskrivning!J1057</f>
        <v/>
      </c>
      <c r="K113" s="16" t="str">
        <f>Inskrivning!K1057</f>
        <v/>
      </c>
    </row>
    <row r="114" spans="1:11" ht="23.1" customHeight="1" x14ac:dyDescent="0.25">
      <c r="A114" s="2">
        <v>12</v>
      </c>
      <c r="B114" s="16" t="str">
        <f>Inskrivning!J1018</f>
        <v/>
      </c>
      <c r="C114" s="16" t="str">
        <f>Inskrivning!K1018</f>
        <v/>
      </c>
      <c r="E114" s="2">
        <v>12</v>
      </c>
      <c r="F114" s="16" t="str">
        <f>Inskrivning!J1038</f>
        <v/>
      </c>
      <c r="G114" s="16" t="str">
        <f>Inskrivning!K1038</f>
        <v/>
      </c>
      <c r="I114" s="2">
        <v>12</v>
      </c>
      <c r="J114" s="16" t="str">
        <f>Inskrivning!J1058</f>
        <v/>
      </c>
      <c r="K114" s="16" t="str">
        <f>Inskrivning!K1058</f>
        <v/>
      </c>
    </row>
    <row r="115" spans="1:11" ht="23.1" customHeight="1" x14ac:dyDescent="0.25">
      <c r="A115" s="2">
        <v>13</v>
      </c>
      <c r="B115" s="16" t="str">
        <f>Inskrivning!J1019</f>
        <v/>
      </c>
      <c r="C115" s="16" t="str">
        <f>Inskrivning!K1019</f>
        <v/>
      </c>
      <c r="E115" s="2">
        <v>13</v>
      </c>
      <c r="F115" s="16" t="str">
        <f>Inskrivning!J1039</f>
        <v/>
      </c>
      <c r="G115" s="16" t="str">
        <f>Inskrivning!K1039</f>
        <v/>
      </c>
      <c r="I115" s="2">
        <v>13</v>
      </c>
      <c r="J115" s="16" t="str">
        <f>Inskrivning!J1059</f>
        <v/>
      </c>
      <c r="K115" s="16" t="str">
        <f>Inskrivning!K1059</f>
        <v/>
      </c>
    </row>
    <row r="116" spans="1:11" ht="23.1" customHeight="1" x14ac:dyDescent="0.25">
      <c r="A116" s="2">
        <v>14</v>
      </c>
      <c r="B116" s="16" t="str">
        <f>Inskrivning!J1020</f>
        <v/>
      </c>
      <c r="C116" s="16" t="str">
        <f>Inskrivning!K1020</f>
        <v/>
      </c>
      <c r="E116" s="2">
        <v>14</v>
      </c>
      <c r="F116" s="16" t="str">
        <f>Inskrivning!J1040</f>
        <v/>
      </c>
      <c r="G116" s="16" t="str">
        <f>Inskrivning!K1040</f>
        <v/>
      </c>
      <c r="I116" s="2">
        <v>14</v>
      </c>
      <c r="J116" s="16" t="str">
        <f>Inskrivning!J1060</f>
        <v/>
      </c>
      <c r="K116" s="16" t="str">
        <f>Inskrivning!K1060</f>
        <v/>
      </c>
    </row>
    <row r="117" spans="1:11" ht="23.1" customHeight="1" x14ac:dyDescent="0.25">
      <c r="A117" s="2">
        <v>15</v>
      </c>
      <c r="B117" s="16" t="str">
        <f>Inskrivning!J1021</f>
        <v/>
      </c>
      <c r="C117" s="16" t="str">
        <f>Inskrivning!K1021</f>
        <v/>
      </c>
      <c r="E117" s="2">
        <v>15</v>
      </c>
      <c r="F117" s="16" t="str">
        <f>Inskrivning!J1041</f>
        <v/>
      </c>
      <c r="G117" s="16" t="str">
        <f>Inskrivning!K1041</f>
        <v/>
      </c>
      <c r="I117" s="2">
        <v>15</v>
      </c>
      <c r="J117" s="16" t="str">
        <f>Inskrivning!J1061</f>
        <v/>
      </c>
      <c r="K117" s="16" t="str">
        <f>Inskrivning!K1061</f>
        <v/>
      </c>
    </row>
    <row r="118" spans="1:11" ht="23.1" customHeight="1" x14ac:dyDescent="0.25">
      <c r="A118" s="2">
        <v>16</v>
      </c>
      <c r="B118" s="16" t="str">
        <f>Inskrivning!J1022</f>
        <v/>
      </c>
      <c r="C118" s="16" t="str">
        <f>Inskrivning!K1022</f>
        <v/>
      </c>
      <c r="E118" s="2">
        <v>16</v>
      </c>
      <c r="F118" s="16" t="str">
        <f>Inskrivning!J1042</f>
        <v/>
      </c>
      <c r="G118" s="16" t="str">
        <f>Inskrivning!K1042</f>
        <v/>
      </c>
      <c r="I118" s="2">
        <v>16</v>
      </c>
      <c r="J118" s="16" t="str">
        <f>Inskrivning!J1062</f>
        <v/>
      </c>
      <c r="K118" s="16" t="str">
        <f>Inskrivning!K1062</f>
        <v/>
      </c>
    </row>
    <row r="119" spans="1:11" ht="23.1" customHeight="1" x14ac:dyDescent="0.25">
      <c r="A119" s="2">
        <v>17</v>
      </c>
      <c r="B119" s="16" t="str">
        <f>Inskrivning!J1023</f>
        <v/>
      </c>
      <c r="C119" s="16" t="str">
        <f>Inskrivning!K1023</f>
        <v/>
      </c>
      <c r="E119" s="2">
        <v>17</v>
      </c>
      <c r="F119" s="16" t="str">
        <f>Inskrivning!J1043</f>
        <v/>
      </c>
      <c r="G119" s="16" t="str">
        <f>Inskrivning!K1043</f>
        <v/>
      </c>
      <c r="I119" s="2">
        <v>17</v>
      </c>
      <c r="J119" s="16" t="str">
        <f>Inskrivning!J1063</f>
        <v/>
      </c>
      <c r="K119" s="16" t="str">
        <f>Inskrivning!K1063</f>
        <v/>
      </c>
    </row>
    <row r="120" spans="1:11" ht="23.1" customHeight="1" x14ac:dyDescent="0.25">
      <c r="A120" s="2">
        <v>18</v>
      </c>
      <c r="B120" s="16" t="str">
        <f>Inskrivning!J1024</f>
        <v/>
      </c>
      <c r="C120" s="16" t="str">
        <f>Inskrivning!K1024</f>
        <v/>
      </c>
      <c r="E120" s="2">
        <v>18</v>
      </c>
      <c r="F120" s="16" t="str">
        <f>Inskrivning!J1044</f>
        <v/>
      </c>
      <c r="G120" s="16" t="str">
        <f>Inskrivning!K1044</f>
        <v/>
      </c>
      <c r="I120" s="2">
        <v>18</v>
      </c>
      <c r="J120" s="16" t="str">
        <f>Inskrivning!J1064</f>
        <v/>
      </c>
      <c r="K120" s="16" t="str">
        <f>Inskrivning!K1064</f>
        <v/>
      </c>
    </row>
    <row r="121" spans="1:11" ht="23.1" customHeight="1" x14ac:dyDescent="0.25">
      <c r="A121" s="2">
        <v>19</v>
      </c>
      <c r="B121" s="16" t="str">
        <f>Inskrivning!J1025</f>
        <v/>
      </c>
      <c r="C121" s="16" t="str">
        <f>Inskrivning!K1025</f>
        <v/>
      </c>
      <c r="E121" s="2">
        <v>19</v>
      </c>
      <c r="F121" s="16" t="str">
        <f>Inskrivning!J1045</f>
        <v/>
      </c>
      <c r="G121" s="16" t="str">
        <f>Inskrivning!K1045</f>
        <v/>
      </c>
      <c r="I121" s="2">
        <v>19</v>
      </c>
      <c r="J121" s="16" t="str">
        <f>Inskrivning!J1065</f>
        <v/>
      </c>
      <c r="K121" s="16" t="str">
        <f>Inskrivning!K1065</f>
        <v/>
      </c>
    </row>
    <row r="122" spans="1:11" ht="23.1" customHeight="1" x14ac:dyDescent="0.25">
      <c r="A122" s="2">
        <v>20</v>
      </c>
      <c r="B122" s="16" t="str">
        <f>Inskrivning!J1026</f>
        <v/>
      </c>
      <c r="C122" s="16" t="str">
        <f>Inskrivning!K1026</f>
        <v/>
      </c>
      <c r="E122" s="2">
        <v>20</v>
      </c>
      <c r="F122" s="16" t="str">
        <f>Inskrivning!J1046</f>
        <v/>
      </c>
      <c r="G122" s="16" t="str">
        <f>Inskrivning!K1046</f>
        <v/>
      </c>
      <c r="I122" s="2">
        <v>20</v>
      </c>
      <c r="J122" s="16" t="str">
        <f>Inskrivning!J1066</f>
        <v/>
      </c>
      <c r="K122" s="16" t="str">
        <f>Inskrivning!K1066</f>
        <v/>
      </c>
    </row>
    <row r="123" spans="1:11" ht="23.1" customHeight="1" thickBot="1" x14ac:dyDescent="0.5">
      <c r="B123" s="69" t="s">
        <v>29</v>
      </c>
      <c r="C123" s="202" t="s">
        <v>478</v>
      </c>
    </row>
    <row r="124" spans="1:11" ht="23.1" customHeight="1" x14ac:dyDescent="0.3">
      <c r="A124" s="7" t="s">
        <v>17</v>
      </c>
      <c r="B124" s="29"/>
      <c r="C124" s="2"/>
      <c r="E124" s="7" t="s">
        <v>17</v>
      </c>
      <c r="F124" s="6"/>
      <c r="G124" s="2"/>
      <c r="I124" s="7" t="s">
        <v>45</v>
      </c>
      <c r="J124" s="6"/>
      <c r="K124" s="2"/>
    </row>
    <row r="125" spans="1:11" ht="23.1" customHeight="1" thickBot="1" x14ac:dyDescent="0.35">
      <c r="A125" s="28">
        <v>4</v>
      </c>
      <c r="B125" s="6" t="s">
        <v>5</v>
      </c>
      <c r="C125" s="2" t="s">
        <v>6</v>
      </c>
      <c r="E125" s="28">
        <v>5</v>
      </c>
      <c r="F125" s="6" t="s">
        <v>5</v>
      </c>
      <c r="G125" s="2" t="s">
        <v>6</v>
      </c>
      <c r="I125" s="28">
        <v>6</v>
      </c>
      <c r="J125" s="6" t="s">
        <v>5</v>
      </c>
      <c r="K125" s="2" t="s">
        <v>6</v>
      </c>
    </row>
    <row r="126" spans="1:11" ht="23.1" customHeight="1" x14ac:dyDescent="0.25">
      <c r="A126" s="8">
        <v>1</v>
      </c>
      <c r="B126" s="16" t="str">
        <f>Inskrivning!J1067</f>
        <v/>
      </c>
      <c r="C126" s="16" t="str">
        <f>Inskrivning!K1067</f>
        <v/>
      </c>
      <c r="E126" s="8">
        <v>1</v>
      </c>
      <c r="F126" s="16" t="str">
        <f>Inskrivning!J1087</f>
        <v/>
      </c>
      <c r="G126" s="16" t="str">
        <f>Inskrivning!K1087</f>
        <v/>
      </c>
      <c r="I126" s="8">
        <v>1</v>
      </c>
      <c r="J126" s="16" t="str">
        <f>Inskrivning!J1107</f>
        <v/>
      </c>
      <c r="K126" s="16" t="str">
        <f>Inskrivning!K1107</f>
        <v/>
      </c>
    </row>
    <row r="127" spans="1:11" ht="23.1" customHeight="1" x14ac:dyDescent="0.25">
      <c r="A127" s="2">
        <v>2</v>
      </c>
      <c r="B127" s="16" t="str">
        <f>Inskrivning!J1068</f>
        <v/>
      </c>
      <c r="C127" s="16" t="str">
        <f>Inskrivning!K1068</f>
        <v/>
      </c>
      <c r="E127" s="2">
        <v>2</v>
      </c>
      <c r="F127" s="16" t="str">
        <f>Inskrivning!J1088</f>
        <v/>
      </c>
      <c r="G127" s="16" t="str">
        <f>Inskrivning!K1088</f>
        <v/>
      </c>
      <c r="I127" s="2">
        <v>2</v>
      </c>
      <c r="J127" s="16" t="str">
        <f>Inskrivning!J1108</f>
        <v/>
      </c>
      <c r="K127" s="16" t="str">
        <f>Inskrivning!K1108</f>
        <v/>
      </c>
    </row>
    <row r="128" spans="1:11" ht="23.1" customHeight="1" x14ac:dyDescent="0.25">
      <c r="A128" s="2">
        <v>3</v>
      </c>
      <c r="B128" s="16" t="str">
        <f>Inskrivning!J1069</f>
        <v/>
      </c>
      <c r="C128" s="16" t="str">
        <f>Inskrivning!K1069</f>
        <v/>
      </c>
      <c r="E128" s="2">
        <v>3</v>
      </c>
      <c r="F128" s="16" t="str">
        <f>Inskrivning!J1089</f>
        <v/>
      </c>
      <c r="G128" s="16" t="str">
        <f>Inskrivning!K1089</f>
        <v/>
      </c>
      <c r="I128" s="2">
        <v>3</v>
      </c>
      <c r="J128" s="16" t="str">
        <f>Inskrivning!J1109</f>
        <v/>
      </c>
      <c r="K128" s="16" t="str">
        <f>Inskrivning!K1109</f>
        <v/>
      </c>
    </row>
    <row r="129" spans="1:11" ht="23.1" customHeight="1" x14ac:dyDescent="0.25">
      <c r="A129" s="2">
        <v>4</v>
      </c>
      <c r="B129" s="16" t="str">
        <f>Inskrivning!J1070</f>
        <v/>
      </c>
      <c r="C129" s="16" t="str">
        <f>Inskrivning!K1070</f>
        <v/>
      </c>
      <c r="E129" s="2">
        <v>4</v>
      </c>
      <c r="F129" s="16" t="str">
        <f>Inskrivning!J1090</f>
        <v/>
      </c>
      <c r="G129" s="16" t="str">
        <f>Inskrivning!K1090</f>
        <v/>
      </c>
      <c r="I129" s="2">
        <v>4</v>
      </c>
      <c r="J129" s="16" t="str">
        <f>Inskrivning!J1110</f>
        <v/>
      </c>
      <c r="K129" s="16" t="str">
        <f>Inskrivning!K1110</f>
        <v/>
      </c>
    </row>
    <row r="130" spans="1:11" ht="23.1" customHeight="1" x14ac:dyDescent="0.25">
      <c r="A130" s="2">
        <v>5</v>
      </c>
      <c r="B130" s="16" t="str">
        <f>Inskrivning!J1071</f>
        <v/>
      </c>
      <c r="C130" s="16" t="str">
        <f>Inskrivning!K1071</f>
        <v/>
      </c>
      <c r="E130" s="2">
        <v>5</v>
      </c>
      <c r="F130" s="16" t="str">
        <f>Inskrivning!J1091</f>
        <v/>
      </c>
      <c r="G130" s="16" t="str">
        <f>Inskrivning!K1091</f>
        <v/>
      </c>
      <c r="I130" s="2">
        <v>5</v>
      </c>
      <c r="J130" s="16" t="str">
        <f>Inskrivning!J1111</f>
        <v/>
      </c>
      <c r="K130" s="16" t="str">
        <f>Inskrivning!K1111</f>
        <v/>
      </c>
    </row>
    <row r="131" spans="1:11" ht="23.1" customHeight="1" x14ac:dyDescent="0.25">
      <c r="A131" s="2">
        <v>6</v>
      </c>
      <c r="B131" s="16" t="str">
        <f>Inskrivning!J1072</f>
        <v/>
      </c>
      <c r="C131" s="16" t="str">
        <f>Inskrivning!K1072</f>
        <v/>
      </c>
      <c r="E131" s="2">
        <v>6</v>
      </c>
      <c r="F131" s="16" t="str">
        <f>Inskrivning!J1092</f>
        <v/>
      </c>
      <c r="G131" s="16" t="str">
        <f>Inskrivning!K1092</f>
        <v/>
      </c>
      <c r="I131" s="2">
        <v>6</v>
      </c>
      <c r="J131" s="16" t="str">
        <f>Inskrivning!J1112</f>
        <v/>
      </c>
      <c r="K131" s="16" t="str">
        <f>Inskrivning!K1112</f>
        <v/>
      </c>
    </row>
    <row r="132" spans="1:11" ht="23.1" customHeight="1" x14ac:dyDescent="0.25">
      <c r="A132" s="2">
        <v>7</v>
      </c>
      <c r="B132" s="16" t="str">
        <f>Inskrivning!J1073</f>
        <v/>
      </c>
      <c r="C132" s="16" t="str">
        <f>Inskrivning!K1073</f>
        <v/>
      </c>
      <c r="E132" s="2">
        <v>7</v>
      </c>
      <c r="F132" s="16" t="str">
        <f>Inskrivning!J1093</f>
        <v/>
      </c>
      <c r="G132" s="16" t="str">
        <f>Inskrivning!K1093</f>
        <v/>
      </c>
      <c r="I132" s="2">
        <v>7</v>
      </c>
      <c r="J132" s="16" t="str">
        <f>Inskrivning!J1113</f>
        <v/>
      </c>
      <c r="K132" s="16" t="str">
        <f>Inskrivning!K1113</f>
        <v/>
      </c>
    </row>
    <row r="133" spans="1:11" ht="23.1" customHeight="1" x14ac:dyDescent="0.25">
      <c r="A133" s="2">
        <v>8</v>
      </c>
      <c r="B133" s="16" t="str">
        <f>Inskrivning!J1074</f>
        <v/>
      </c>
      <c r="C133" s="16" t="str">
        <f>Inskrivning!K1074</f>
        <v/>
      </c>
      <c r="E133" s="2">
        <v>8</v>
      </c>
      <c r="F133" s="16" t="str">
        <f>Inskrivning!J1094</f>
        <v/>
      </c>
      <c r="G133" s="16" t="str">
        <f>Inskrivning!K1094</f>
        <v/>
      </c>
      <c r="I133" s="2">
        <v>8</v>
      </c>
      <c r="J133" s="16" t="str">
        <f>Inskrivning!J1114</f>
        <v/>
      </c>
      <c r="K133" s="16" t="str">
        <f>Inskrivning!K1114</f>
        <v/>
      </c>
    </row>
    <row r="134" spans="1:11" ht="23.1" customHeight="1" x14ac:dyDescent="0.25">
      <c r="A134" s="2">
        <v>9</v>
      </c>
      <c r="B134" s="16" t="str">
        <f>Inskrivning!J1075</f>
        <v/>
      </c>
      <c r="C134" s="16" t="str">
        <f>Inskrivning!K1075</f>
        <v/>
      </c>
      <c r="E134" s="2">
        <v>9</v>
      </c>
      <c r="F134" s="16" t="str">
        <f>Inskrivning!J1095</f>
        <v/>
      </c>
      <c r="G134" s="16" t="str">
        <f>Inskrivning!K1095</f>
        <v/>
      </c>
      <c r="I134" s="2">
        <v>9</v>
      </c>
      <c r="J134" s="16" t="str">
        <f>Inskrivning!J1115</f>
        <v/>
      </c>
      <c r="K134" s="16" t="str">
        <f>Inskrivning!K1115</f>
        <v/>
      </c>
    </row>
    <row r="135" spans="1:11" ht="23.1" customHeight="1" x14ac:dyDescent="0.25">
      <c r="A135" s="2">
        <v>10</v>
      </c>
      <c r="B135" s="16" t="str">
        <f>Inskrivning!J1076</f>
        <v/>
      </c>
      <c r="C135" s="16" t="str">
        <f>Inskrivning!K1076</f>
        <v/>
      </c>
      <c r="E135" s="2">
        <v>10</v>
      </c>
      <c r="F135" s="16" t="str">
        <f>Inskrivning!J1096</f>
        <v/>
      </c>
      <c r="G135" s="16" t="str">
        <f>Inskrivning!K1096</f>
        <v/>
      </c>
      <c r="I135" s="2">
        <v>10</v>
      </c>
      <c r="J135" s="16" t="str">
        <f>Inskrivning!J1116</f>
        <v/>
      </c>
      <c r="K135" s="16" t="str">
        <f>Inskrivning!K1116</f>
        <v/>
      </c>
    </row>
    <row r="136" spans="1:11" ht="23.1" customHeight="1" x14ac:dyDescent="0.25">
      <c r="A136" s="2">
        <v>11</v>
      </c>
      <c r="B136" s="16" t="str">
        <f>Inskrivning!J1077</f>
        <v/>
      </c>
      <c r="C136" s="16" t="str">
        <f>Inskrivning!K1077</f>
        <v/>
      </c>
      <c r="E136" s="2">
        <v>11</v>
      </c>
      <c r="F136" s="16" t="str">
        <f>Inskrivning!J1097</f>
        <v/>
      </c>
      <c r="G136" s="16" t="str">
        <f>Inskrivning!K1097</f>
        <v/>
      </c>
      <c r="I136" s="2">
        <v>11</v>
      </c>
      <c r="J136" s="16" t="str">
        <f>Inskrivning!J1117</f>
        <v/>
      </c>
      <c r="K136" s="16" t="str">
        <f>Inskrivning!K1117</f>
        <v/>
      </c>
    </row>
    <row r="137" spans="1:11" ht="23.1" customHeight="1" x14ac:dyDescent="0.25">
      <c r="A137" s="2">
        <v>12</v>
      </c>
      <c r="B137" s="16" t="str">
        <f>Inskrivning!J1078</f>
        <v/>
      </c>
      <c r="C137" s="16" t="str">
        <f>Inskrivning!K1078</f>
        <v/>
      </c>
      <c r="E137" s="2">
        <v>12</v>
      </c>
      <c r="F137" s="16" t="str">
        <f>Inskrivning!J1098</f>
        <v/>
      </c>
      <c r="G137" s="16" t="str">
        <f>Inskrivning!K1098</f>
        <v/>
      </c>
      <c r="I137" s="2">
        <v>12</v>
      </c>
      <c r="J137" s="16" t="str">
        <f>Inskrivning!J1118</f>
        <v/>
      </c>
      <c r="K137" s="16" t="str">
        <f>Inskrivning!K1118</f>
        <v/>
      </c>
    </row>
    <row r="138" spans="1:11" ht="23.1" customHeight="1" x14ac:dyDescent="0.25">
      <c r="A138" s="2">
        <v>13</v>
      </c>
      <c r="B138" s="16" t="str">
        <f>Inskrivning!J1079</f>
        <v/>
      </c>
      <c r="C138" s="16" t="str">
        <f>Inskrivning!K1079</f>
        <v/>
      </c>
      <c r="E138" s="2">
        <v>13</v>
      </c>
      <c r="F138" s="16" t="str">
        <f>Inskrivning!J1099</f>
        <v/>
      </c>
      <c r="G138" s="16" t="str">
        <f>Inskrivning!K1099</f>
        <v/>
      </c>
      <c r="I138" s="2">
        <v>13</v>
      </c>
      <c r="J138" s="16" t="str">
        <f>Inskrivning!J1119</f>
        <v/>
      </c>
      <c r="K138" s="16" t="str">
        <f>Inskrivning!K1119</f>
        <v/>
      </c>
    </row>
    <row r="139" spans="1:11" ht="23.1" customHeight="1" x14ac:dyDescent="0.25">
      <c r="A139" s="2">
        <v>14</v>
      </c>
      <c r="B139" s="16" t="str">
        <f>Inskrivning!J1080</f>
        <v/>
      </c>
      <c r="C139" s="16" t="str">
        <f>Inskrivning!K1080</f>
        <v/>
      </c>
      <c r="E139" s="2">
        <v>14</v>
      </c>
      <c r="F139" s="16" t="str">
        <f>Inskrivning!J1100</f>
        <v/>
      </c>
      <c r="G139" s="16" t="str">
        <f>Inskrivning!K1100</f>
        <v/>
      </c>
      <c r="I139" s="2">
        <v>14</v>
      </c>
      <c r="J139" s="16" t="str">
        <f>Inskrivning!J1120</f>
        <v/>
      </c>
      <c r="K139" s="16" t="str">
        <f>Inskrivning!K1120</f>
        <v/>
      </c>
    </row>
    <row r="140" spans="1:11" ht="23.1" customHeight="1" x14ac:dyDescent="0.25">
      <c r="A140" s="2">
        <v>15</v>
      </c>
      <c r="B140" s="16" t="str">
        <f>Inskrivning!J1081</f>
        <v/>
      </c>
      <c r="C140" s="16" t="str">
        <f>Inskrivning!K1081</f>
        <v/>
      </c>
      <c r="E140" s="2">
        <v>15</v>
      </c>
      <c r="F140" s="16" t="str">
        <f>Inskrivning!J1101</f>
        <v/>
      </c>
      <c r="G140" s="16" t="str">
        <f>Inskrivning!K1101</f>
        <v/>
      </c>
      <c r="I140" s="2">
        <v>15</v>
      </c>
      <c r="J140" s="16" t="str">
        <f>Inskrivning!J1121</f>
        <v/>
      </c>
      <c r="K140" s="16" t="str">
        <f>Inskrivning!K1121</f>
        <v/>
      </c>
    </row>
    <row r="141" spans="1:11" ht="23.1" customHeight="1" x14ac:dyDescent="0.25">
      <c r="A141" s="2">
        <v>16</v>
      </c>
      <c r="B141" s="16" t="str">
        <f>Inskrivning!J1082</f>
        <v/>
      </c>
      <c r="C141" s="16" t="str">
        <f>Inskrivning!K1082</f>
        <v/>
      </c>
      <c r="E141" s="2">
        <v>16</v>
      </c>
      <c r="F141" s="16" t="str">
        <f>Inskrivning!J1102</f>
        <v/>
      </c>
      <c r="G141" s="16" t="str">
        <f>Inskrivning!K1102</f>
        <v/>
      </c>
      <c r="I141" s="2">
        <v>16</v>
      </c>
      <c r="J141" s="16" t="str">
        <f>Inskrivning!J1122</f>
        <v/>
      </c>
      <c r="K141" s="16" t="str">
        <f>Inskrivning!K1122</f>
        <v/>
      </c>
    </row>
    <row r="142" spans="1:11" ht="23.1" customHeight="1" x14ac:dyDescent="0.25">
      <c r="A142" s="2">
        <v>17</v>
      </c>
      <c r="B142" s="16" t="str">
        <f>Inskrivning!J1083</f>
        <v/>
      </c>
      <c r="C142" s="16" t="str">
        <f>Inskrivning!K1083</f>
        <v/>
      </c>
      <c r="E142" s="2">
        <v>17</v>
      </c>
      <c r="F142" s="16" t="str">
        <f>Inskrivning!J1103</f>
        <v/>
      </c>
      <c r="G142" s="16" t="str">
        <f>Inskrivning!K1103</f>
        <v/>
      </c>
      <c r="I142" s="2">
        <v>17</v>
      </c>
      <c r="J142" s="16" t="str">
        <f>Inskrivning!J1123</f>
        <v/>
      </c>
      <c r="K142" s="16" t="str">
        <f>Inskrivning!K1123</f>
        <v/>
      </c>
    </row>
    <row r="143" spans="1:11" ht="23.1" customHeight="1" x14ac:dyDescent="0.25">
      <c r="A143" s="2">
        <v>18</v>
      </c>
      <c r="B143" s="16" t="str">
        <f>Inskrivning!J1084</f>
        <v/>
      </c>
      <c r="C143" s="16" t="str">
        <f>Inskrivning!K1084</f>
        <v/>
      </c>
      <c r="E143" s="2">
        <v>18</v>
      </c>
      <c r="F143" s="16" t="str">
        <f>Inskrivning!J1104</f>
        <v/>
      </c>
      <c r="G143" s="16" t="str">
        <f>Inskrivning!K1104</f>
        <v/>
      </c>
      <c r="I143" s="2">
        <v>18</v>
      </c>
      <c r="J143" s="16" t="str">
        <f>Inskrivning!J1124</f>
        <v/>
      </c>
      <c r="K143" s="16" t="str">
        <f>Inskrivning!K1124</f>
        <v/>
      </c>
    </row>
    <row r="144" spans="1:11" ht="23.1" customHeight="1" x14ac:dyDescent="0.25">
      <c r="A144" s="2">
        <v>19</v>
      </c>
      <c r="B144" s="16" t="str">
        <f>Inskrivning!J1085</f>
        <v/>
      </c>
      <c r="C144" s="16" t="str">
        <f>Inskrivning!K1085</f>
        <v/>
      </c>
      <c r="E144" s="2">
        <v>19</v>
      </c>
      <c r="F144" s="16" t="str">
        <f>Inskrivning!J1105</f>
        <v/>
      </c>
      <c r="G144" s="16" t="str">
        <f>Inskrivning!K1105</f>
        <v/>
      </c>
      <c r="I144" s="2">
        <v>19</v>
      </c>
      <c r="J144" s="16" t="str">
        <f>Inskrivning!J1125</f>
        <v/>
      </c>
      <c r="K144" s="16" t="str">
        <f>Inskrivning!K1125</f>
        <v/>
      </c>
    </row>
    <row r="145" spans="1:11" ht="23.1" customHeight="1" x14ac:dyDescent="0.25">
      <c r="A145" s="2">
        <v>20</v>
      </c>
      <c r="B145" s="16" t="str">
        <f>Inskrivning!J1086</f>
        <v/>
      </c>
      <c r="C145" s="16" t="str">
        <f>Inskrivning!K1086</f>
        <v/>
      </c>
      <c r="E145" s="2">
        <v>20</v>
      </c>
      <c r="F145" s="16" t="str">
        <f>Inskrivning!J1106</f>
        <v/>
      </c>
      <c r="G145" s="16" t="str">
        <f>Inskrivning!K1106</f>
        <v/>
      </c>
      <c r="I145" s="2">
        <v>20</v>
      </c>
      <c r="J145" s="16" t="str">
        <f>Inskrivning!J1126</f>
        <v/>
      </c>
      <c r="K145" s="16" t="str">
        <f>Inskrivning!K1126</f>
        <v/>
      </c>
    </row>
    <row r="146" spans="1:11" ht="23.1" customHeight="1" thickBot="1" x14ac:dyDescent="0.5">
      <c r="B146" s="69" t="s">
        <v>29</v>
      </c>
      <c r="C146" s="202" t="s">
        <v>478</v>
      </c>
    </row>
    <row r="147" spans="1:11" ht="23.1" customHeight="1" x14ac:dyDescent="0.3">
      <c r="A147" s="7" t="s">
        <v>17</v>
      </c>
      <c r="B147" s="29"/>
      <c r="C147" s="2"/>
      <c r="E147" s="7" t="s">
        <v>17</v>
      </c>
      <c r="F147" s="6"/>
      <c r="G147" s="2"/>
      <c r="I147" s="7" t="s">
        <v>45</v>
      </c>
      <c r="J147" s="6"/>
      <c r="K147" s="2"/>
    </row>
    <row r="148" spans="1:11" ht="23.1" customHeight="1" thickBot="1" x14ac:dyDescent="0.35">
      <c r="A148" s="28">
        <v>7</v>
      </c>
      <c r="B148" s="6" t="s">
        <v>5</v>
      </c>
      <c r="C148" s="2" t="s">
        <v>6</v>
      </c>
      <c r="E148" s="28">
        <v>8</v>
      </c>
      <c r="F148" s="6" t="s">
        <v>5</v>
      </c>
      <c r="G148" s="2" t="s">
        <v>6</v>
      </c>
      <c r="I148" s="28">
        <v>9</v>
      </c>
      <c r="J148" s="6" t="s">
        <v>5</v>
      </c>
      <c r="K148" s="2" t="s">
        <v>6</v>
      </c>
    </row>
    <row r="149" spans="1:11" ht="23.1" customHeight="1" x14ac:dyDescent="0.25">
      <c r="A149" s="8">
        <v>1</v>
      </c>
      <c r="B149" s="16" t="str">
        <f>Inskrivning!J1127</f>
        <v/>
      </c>
      <c r="C149" s="16" t="str">
        <f>Inskrivning!K1127</f>
        <v/>
      </c>
      <c r="E149" s="8">
        <v>1</v>
      </c>
      <c r="F149" s="16" t="str">
        <f>Inskrivning!J1147</f>
        <v/>
      </c>
      <c r="G149" s="16" t="str">
        <f>Inskrivning!K1147</f>
        <v/>
      </c>
      <c r="I149" s="8">
        <v>1</v>
      </c>
      <c r="J149" s="16" t="str">
        <f>Inskrivning!J1167</f>
        <v/>
      </c>
      <c r="K149" s="16" t="str">
        <f>Inskrivning!K1167</f>
        <v/>
      </c>
    </row>
    <row r="150" spans="1:11" ht="23.1" customHeight="1" x14ac:dyDescent="0.25">
      <c r="A150" s="2">
        <v>2</v>
      </c>
      <c r="B150" s="16" t="str">
        <f>Inskrivning!J1128</f>
        <v/>
      </c>
      <c r="C150" s="16" t="str">
        <f>Inskrivning!K1128</f>
        <v/>
      </c>
      <c r="E150" s="2">
        <v>2</v>
      </c>
      <c r="F150" s="16" t="str">
        <f>Inskrivning!J1148</f>
        <v/>
      </c>
      <c r="G150" s="16" t="str">
        <f>Inskrivning!K1148</f>
        <v/>
      </c>
      <c r="I150" s="2">
        <v>2</v>
      </c>
      <c r="J150" s="16" t="str">
        <f>Inskrivning!J1168</f>
        <v/>
      </c>
      <c r="K150" s="16" t="str">
        <f>Inskrivning!K1168</f>
        <v/>
      </c>
    </row>
    <row r="151" spans="1:11" ht="23.1" customHeight="1" x14ac:dyDescent="0.25">
      <c r="A151" s="2">
        <v>3</v>
      </c>
      <c r="B151" s="16" t="str">
        <f>Inskrivning!J1129</f>
        <v/>
      </c>
      <c r="C151" s="16" t="str">
        <f>Inskrivning!K1129</f>
        <v/>
      </c>
      <c r="E151" s="2">
        <v>3</v>
      </c>
      <c r="F151" s="16" t="str">
        <f>Inskrivning!J1149</f>
        <v/>
      </c>
      <c r="G151" s="16" t="str">
        <f>Inskrivning!K1149</f>
        <v/>
      </c>
      <c r="I151" s="8">
        <v>3</v>
      </c>
      <c r="J151" s="16" t="str">
        <f>Inskrivning!J1169</f>
        <v/>
      </c>
      <c r="K151" s="16" t="str">
        <f>Inskrivning!K1169</f>
        <v/>
      </c>
    </row>
    <row r="152" spans="1:11" ht="23.1" customHeight="1" x14ac:dyDescent="0.25">
      <c r="A152" s="2">
        <v>4</v>
      </c>
      <c r="B152" s="16" t="str">
        <f>Inskrivning!J1130</f>
        <v/>
      </c>
      <c r="C152" s="16" t="str">
        <f>Inskrivning!K1130</f>
        <v/>
      </c>
      <c r="E152" s="2">
        <v>4</v>
      </c>
      <c r="F152" s="16" t="str">
        <f>Inskrivning!J1150</f>
        <v/>
      </c>
      <c r="G152" s="16" t="str">
        <f>Inskrivning!K1150</f>
        <v/>
      </c>
      <c r="I152" s="2">
        <v>4</v>
      </c>
      <c r="J152" s="16" t="str">
        <f>Inskrivning!J1170</f>
        <v/>
      </c>
      <c r="K152" s="16" t="str">
        <f>Inskrivning!K1170</f>
        <v/>
      </c>
    </row>
    <row r="153" spans="1:11" ht="23.1" customHeight="1" x14ac:dyDescent="0.25">
      <c r="A153" s="2">
        <v>5</v>
      </c>
      <c r="B153" s="16" t="str">
        <f>Inskrivning!J1131</f>
        <v/>
      </c>
      <c r="C153" s="16" t="str">
        <f>Inskrivning!K1131</f>
        <v/>
      </c>
      <c r="E153" s="2">
        <v>5</v>
      </c>
      <c r="F153" s="16" t="str">
        <f>Inskrivning!J1151</f>
        <v/>
      </c>
      <c r="G153" s="16" t="str">
        <f>Inskrivning!K1151</f>
        <v/>
      </c>
      <c r="I153" s="8">
        <v>5</v>
      </c>
      <c r="J153" s="16" t="str">
        <f>Inskrivning!J1171</f>
        <v/>
      </c>
      <c r="K153" s="16" t="str">
        <f>Inskrivning!K1171</f>
        <v/>
      </c>
    </row>
    <row r="154" spans="1:11" ht="23.1" customHeight="1" x14ac:dyDescent="0.25">
      <c r="A154" s="2">
        <v>6</v>
      </c>
      <c r="B154" s="16" t="str">
        <f>Inskrivning!J1132</f>
        <v/>
      </c>
      <c r="C154" s="16" t="str">
        <f>Inskrivning!K1132</f>
        <v/>
      </c>
      <c r="E154" s="2">
        <v>6</v>
      </c>
      <c r="F154" s="16" t="str">
        <f>Inskrivning!J1152</f>
        <v/>
      </c>
      <c r="G154" s="16" t="str">
        <f>Inskrivning!K1152</f>
        <v/>
      </c>
      <c r="I154" s="2">
        <v>6</v>
      </c>
      <c r="J154" s="16" t="str">
        <f>Inskrivning!J1172</f>
        <v/>
      </c>
      <c r="K154" s="16" t="str">
        <f>Inskrivning!K1172</f>
        <v/>
      </c>
    </row>
    <row r="155" spans="1:11" ht="23.1" customHeight="1" x14ac:dyDescent="0.25">
      <c r="A155" s="2">
        <v>7</v>
      </c>
      <c r="B155" s="16" t="str">
        <f>Inskrivning!J1133</f>
        <v/>
      </c>
      <c r="C155" s="16" t="str">
        <f>Inskrivning!K1133</f>
        <v/>
      </c>
      <c r="E155" s="2">
        <v>7</v>
      </c>
      <c r="F155" s="16" t="str">
        <f>Inskrivning!J1153</f>
        <v/>
      </c>
      <c r="G155" s="16" t="str">
        <f>Inskrivning!K1153</f>
        <v/>
      </c>
      <c r="I155" s="8">
        <v>7</v>
      </c>
      <c r="J155" s="16" t="str">
        <f>Inskrivning!J1173</f>
        <v/>
      </c>
      <c r="K155" s="16" t="str">
        <f>Inskrivning!K1173</f>
        <v/>
      </c>
    </row>
    <row r="156" spans="1:11" ht="23.1" customHeight="1" x14ac:dyDescent="0.25">
      <c r="A156" s="2">
        <v>8</v>
      </c>
      <c r="B156" s="16" t="str">
        <f>Inskrivning!J1134</f>
        <v/>
      </c>
      <c r="C156" s="16" t="str">
        <f>Inskrivning!K1134</f>
        <v/>
      </c>
      <c r="E156" s="2">
        <v>8</v>
      </c>
      <c r="F156" s="16" t="str">
        <f>Inskrivning!J1154</f>
        <v/>
      </c>
      <c r="G156" s="16" t="str">
        <f>Inskrivning!K1154</f>
        <v/>
      </c>
      <c r="I156" s="2">
        <v>8</v>
      </c>
      <c r="J156" s="16" t="str">
        <f>Inskrivning!J1174</f>
        <v/>
      </c>
      <c r="K156" s="16" t="str">
        <f>Inskrivning!K1174</f>
        <v/>
      </c>
    </row>
    <row r="157" spans="1:11" ht="23.1" customHeight="1" x14ac:dyDescent="0.25">
      <c r="A157" s="2">
        <v>9</v>
      </c>
      <c r="B157" s="16" t="str">
        <f>Inskrivning!J1135</f>
        <v/>
      </c>
      <c r="C157" s="16" t="str">
        <f>Inskrivning!K1135</f>
        <v/>
      </c>
      <c r="E157" s="2">
        <v>9</v>
      </c>
      <c r="F157" s="16" t="str">
        <f>Inskrivning!J1155</f>
        <v/>
      </c>
      <c r="G157" s="16" t="str">
        <f>Inskrivning!K1155</f>
        <v/>
      </c>
      <c r="I157" s="8">
        <v>9</v>
      </c>
      <c r="J157" s="16" t="str">
        <f>Inskrivning!J1175</f>
        <v/>
      </c>
      <c r="K157" s="16" t="str">
        <f>Inskrivning!K1175</f>
        <v/>
      </c>
    </row>
    <row r="158" spans="1:11" ht="23.1" customHeight="1" x14ac:dyDescent="0.25">
      <c r="A158" s="2">
        <v>10</v>
      </c>
      <c r="B158" s="16" t="str">
        <f>Inskrivning!J1136</f>
        <v/>
      </c>
      <c r="C158" s="16" t="str">
        <f>Inskrivning!K1136</f>
        <v/>
      </c>
      <c r="E158" s="2">
        <v>10</v>
      </c>
      <c r="F158" s="16" t="str">
        <f>Inskrivning!J1156</f>
        <v/>
      </c>
      <c r="G158" s="16" t="str">
        <f>Inskrivning!K1156</f>
        <v/>
      </c>
      <c r="I158" s="2">
        <v>10</v>
      </c>
      <c r="J158" s="16" t="str">
        <f>Inskrivning!J1176</f>
        <v/>
      </c>
      <c r="K158" s="16" t="str">
        <f>Inskrivning!K1176</f>
        <v/>
      </c>
    </row>
    <row r="159" spans="1:11" ht="23.1" customHeight="1" x14ac:dyDescent="0.25">
      <c r="A159" s="2">
        <v>11</v>
      </c>
      <c r="B159" s="16" t="str">
        <f>Inskrivning!J1137</f>
        <v/>
      </c>
      <c r="C159" s="16" t="str">
        <f>Inskrivning!K1137</f>
        <v/>
      </c>
      <c r="E159" s="2">
        <v>11</v>
      </c>
      <c r="F159" s="16" t="str">
        <f>Inskrivning!J1157</f>
        <v/>
      </c>
      <c r="G159" s="16" t="str">
        <f>Inskrivning!K1157</f>
        <v/>
      </c>
      <c r="I159" s="8">
        <v>11</v>
      </c>
      <c r="J159" s="16" t="str">
        <f>Inskrivning!J1177</f>
        <v/>
      </c>
      <c r="K159" s="16" t="str">
        <f>Inskrivning!K1177</f>
        <v/>
      </c>
    </row>
    <row r="160" spans="1:11" ht="23.1" customHeight="1" x14ac:dyDescent="0.25">
      <c r="A160" s="2">
        <v>12</v>
      </c>
      <c r="B160" s="16" t="str">
        <f>Inskrivning!J1138</f>
        <v/>
      </c>
      <c r="C160" s="16" t="str">
        <f>Inskrivning!K1138</f>
        <v/>
      </c>
      <c r="E160" s="2">
        <v>12</v>
      </c>
      <c r="F160" s="16" t="str">
        <f>Inskrivning!J1158</f>
        <v/>
      </c>
      <c r="G160" s="16" t="str">
        <f>Inskrivning!K1158</f>
        <v/>
      </c>
      <c r="I160" s="2">
        <v>12</v>
      </c>
      <c r="J160" s="16" t="str">
        <f>Inskrivning!J1178</f>
        <v/>
      </c>
      <c r="K160" s="16" t="str">
        <f>Inskrivning!K1178</f>
        <v/>
      </c>
    </row>
    <row r="161" spans="1:11" ht="23.1" customHeight="1" x14ac:dyDescent="0.25">
      <c r="A161" s="2">
        <v>13</v>
      </c>
      <c r="B161" s="16" t="str">
        <f>Inskrivning!J1139</f>
        <v/>
      </c>
      <c r="C161" s="16" t="str">
        <f>Inskrivning!K1139</f>
        <v/>
      </c>
      <c r="E161" s="2">
        <v>13</v>
      </c>
      <c r="F161" s="16" t="str">
        <f>Inskrivning!J1159</f>
        <v/>
      </c>
      <c r="G161" s="16" t="str">
        <f>Inskrivning!K1159</f>
        <v/>
      </c>
      <c r="I161" s="8">
        <v>13</v>
      </c>
      <c r="J161" s="16" t="str">
        <f>Inskrivning!J1179</f>
        <v/>
      </c>
      <c r="K161" s="16" t="str">
        <f>Inskrivning!K1179</f>
        <v/>
      </c>
    </row>
    <row r="162" spans="1:11" ht="23.1" customHeight="1" x14ac:dyDescent="0.25">
      <c r="A162" s="2">
        <v>14</v>
      </c>
      <c r="B162" s="16" t="str">
        <f>Inskrivning!J1140</f>
        <v/>
      </c>
      <c r="C162" s="16" t="str">
        <f>Inskrivning!K1140</f>
        <v/>
      </c>
      <c r="E162" s="2">
        <v>14</v>
      </c>
      <c r="F162" s="16" t="str">
        <f>Inskrivning!J1160</f>
        <v/>
      </c>
      <c r="G162" s="16" t="str">
        <f>Inskrivning!K1160</f>
        <v/>
      </c>
      <c r="I162" s="2">
        <v>14</v>
      </c>
      <c r="J162" s="16" t="str">
        <f>Inskrivning!J1180</f>
        <v/>
      </c>
      <c r="K162" s="16" t="str">
        <f>Inskrivning!K1180</f>
        <v/>
      </c>
    </row>
    <row r="163" spans="1:11" ht="23.1" customHeight="1" x14ac:dyDescent="0.25">
      <c r="A163" s="2">
        <v>15</v>
      </c>
      <c r="B163" s="16" t="str">
        <f>Inskrivning!J1141</f>
        <v/>
      </c>
      <c r="C163" s="16" t="str">
        <f>Inskrivning!K1141</f>
        <v/>
      </c>
      <c r="E163" s="2">
        <v>15</v>
      </c>
      <c r="F163" s="16" t="str">
        <f>Inskrivning!J1161</f>
        <v/>
      </c>
      <c r="G163" s="16" t="str">
        <f>Inskrivning!K1161</f>
        <v/>
      </c>
      <c r="I163" s="8">
        <v>15</v>
      </c>
      <c r="J163" s="16" t="str">
        <f>Inskrivning!J1181</f>
        <v/>
      </c>
      <c r="K163" s="16" t="str">
        <f>Inskrivning!K1181</f>
        <v/>
      </c>
    </row>
    <row r="164" spans="1:11" ht="23.1" customHeight="1" x14ac:dyDescent="0.25">
      <c r="A164" s="2">
        <v>16</v>
      </c>
      <c r="B164" s="16" t="str">
        <f>Inskrivning!J1142</f>
        <v/>
      </c>
      <c r="C164" s="16" t="str">
        <f>Inskrivning!K1142</f>
        <v/>
      </c>
      <c r="E164" s="2">
        <v>16</v>
      </c>
      <c r="F164" s="16" t="str">
        <f>Inskrivning!J1162</f>
        <v/>
      </c>
      <c r="G164" s="16" t="str">
        <f>Inskrivning!K1162</f>
        <v/>
      </c>
      <c r="I164" s="2">
        <v>16</v>
      </c>
      <c r="J164" s="16" t="str">
        <f>Inskrivning!J1182</f>
        <v/>
      </c>
      <c r="K164" s="16" t="str">
        <f>Inskrivning!K1182</f>
        <v/>
      </c>
    </row>
    <row r="165" spans="1:11" ht="23.1" customHeight="1" x14ac:dyDescent="0.25">
      <c r="A165" s="2">
        <v>17</v>
      </c>
      <c r="B165" s="16" t="str">
        <f>Inskrivning!J1143</f>
        <v/>
      </c>
      <c r="C165" s="16" t="str">
        <f>Inskrivning!K1143</f>
        <v/>
      </c>
      <c r="E165" s="2">
        <v>17</v>
      </c>
      <c r="F165" s="16" t="str">
        <f>Inskrivning!J1163</f>
        <v/>
      </c>
      <c r="G165" s="16" t="str">
        <f>Inskrivning!K1163</f>
        <v/>
      </c>
      <c r="I165" s="8">
        <v>17</v>
      </c>
      <c r="J165" s="16" t="str">
        <f>Inskrivning!J1183</f>
        <v/>
      </c>
      <c r="K165" s="16" t="str">
        <f>Inskrivning!K1183</f>
        <v/>
      </c>
    </row>
    <row r="166" spans="1:11" ht="23.1" customHeight="1" x14ac:dyDescent="0.25">
      <c r="A166" s="2">
        <v>18</v>
      </c>
      <c r="B166" s="16" t="str">
        <f>Inskrivning!J1144</f>
        <v/>
      </c>
      <c r="C166" s="16" t="str">
        <f>Inskrivning!K1144</f>
        <v/>
      </c>
      <c r="E166" s="2">
        <v>18</v>
      </c>
      <c r="F166" s="16" t="str">
        <f>Inskrivning!J1164</f>
        <v/>
      </c>
      <c r="G166" s="16" t="str">
        <f>Inskrivning!K1164</f>
        <v/>
      </c>
      <c r="I166" s="2">
        <v>18</v>
      </c>
      <c r="J166" s="16" t="str">
        <f>Inskrivning!J1184</f>
        <v/>
      </c>
      <c r="K166" s="16" t="str">
        <f>Inskrivning!K1184</f>
        <v/>
      </c>
    </row>
    <row r="167" spans="1:11" ht="23.1" customHeight="1" x14ac:dyDescent="0.25">
      <c r="A167" s="2">
        <v>19</v>
      </c>
      <c r="B167" s="16" t="str">
        <f>Inskrivning!J1145</f>
        <v/>
      </c>
      <c r="C167" s="16" t="str">
        <f>Inskrivning!K1145</f>
        <v/>
      </c>
      <c r="E167" s="2">
        <v>19</v>
      </c>
      <c r="F167" s="16" t="str">
        <f>Inskrivning!J1165</f>
        <v/>
      </c>
      <c r="G167" s="16" t="str">
        <f>Inskrivning!K1165</f>
        <v/>
      </c>
      <c r="I167" s="8">
        <v>19</v>
      </c>
      <c r="J167" s="16" t="str">
        <f>Inskrivning!J1185</f>
        <v/>
      </c>
      <c r="K167" s="16" t="str">
        <f>Inskrivning!K1185</f>
        <v/>
      </c>
    </row>
    <row r="168" spans="1:11" ht="23.1" customHeight="1" x14ac:dyDescent="0.25">
      <c r="A168" s="2">
        <v>20</v>
      </c>
      <c r="B168" s="16" t="str">
        <f>Inskrivning!J1146</f>
        <v/>
      </c>
      <c r="C168" s="16" t="str">
        <f>Inskrivning!K1146</f>
        <v/>
      </c>
      <c r="E168" s="2">
        <v>20</v>
      </c>
      <c r="F168" s="16" t="str">
        <f>Inskrivning!J1166</f>
        <v/>
      </c>
      <c r="G168" s="16" t="str">
        <f>Inskrivning!K1166</f>
        <v/>
      </c>
      <c r="I168" s="2">
        <v>20</v>
      </c>
      <c r="J168" s="16" t="str">
        <f>Inskrivning!J1186</f>
        <v/>
      </c>
      <c r="K168" s="16" t="str">
        <f>Inskrivning!K1186</f>
        <v/>
      </c>
    </row>
    <row r="169" spans="1:11" ht="23.1" customHeight="1" thickBot="1" x14ac:dyDescent="0.5">
      <c r="B169" s="69" t="s">
        <v>29</v>
      </c>
      <c r="C169" s="202" t="s">
        <v>478</v>
      </c>
    </row>
    <row r="170" spans="1:11" ht="23.1" customHeight="1" x14ac:dyDescent="0.3">
      <c r="A170" s="7" t="s">
        <v>17</v>
      </c>
      <c r="B170" s="29"/>
      <c r="C170" s="2"/>
      <c r="E170" s="51"/>
      <c r="I170" s="51"/>
    </row>
    <row r="171" spans="1:11" ht="23.1" customHeight="1" thickBot="1" x14ac:dyDescent="0.35">
      <c r="A171" s="28">
        <v>10</v>
      </c>
      <c r="B171" s="6" t="s">
        <v>5</v>
      </c>
      <c r="C171" s="2" t="s">
        <v>6</v>
      </c>
      <c r="E171" s="12"/>
      <c r="I171" s="12"/>
    </row>
    <row r="172" spans="1:11" ht="23.1" customHeight="1" x14ac:dyDescent="0.25">
      <c r="A172" s="8">
        <v>1</v>
      </c>
      <c r="B172" s="16" t="str">
        <f>Inskrivning!J1187</f>
        <v/>
      </c>
      <c r="C172" s="16" t="str">
        <f>Inskrivning!K1187</f>
        <v/>
      </c>
      <c r="E172" s="4"/>
      <c r="F172" s="15"/>
      <c r="I172" s="4"/>
      <c r="J172" s="15"/>
    </row>
    <row r="173" spans="1:11" ht="23.1" customHeight="1" x14ac:dyDescent="0.25">
      <c r="A173" s="2">
        <v>2</v>
      </c>
      <c r="B173" s="16" t="str">
        <f>Inskrivning!J1188</f>
        <v/>
      </c>
      <c r="C173" s="16" t="str">
        <f>Inskrivning!K1188</f>
        <v/>
      </c>
      <c r="E173" s="4"/>
      <c r="F173" s="15"/>
      <c r="I173" s="4"/>
      <c r="J173" s="15"/>
    </row>
    <row r="174" spans="1:11" ht="23.1" customHeight="1" x14ac:dyDescent="0.25">
      <c r="A174" s="2">
        <v>3</v>
      </c>
      <c r="B174" s="16" t="str">
        <f>Inskrivning!J1189</f>
        <v/>
      </c>
      <c r="C174" s="16" t="str">
        <f>Inskrivning!K1189</f>
        <v/>
      </c>
      <c r="E174" s="4"/>
      <c r="F174" s="15"/>
      <c r="I174" s="4"/>
      <c r="J174" s="15"/>
    </row>
    <row r="175" spans="1:11" ht="23.1" customHeight="1" x14ac:dyDescent="0.25">
      <c r="A175" s="2">
        <v>4</v>
      </c>
      <c r="B175" s="16" t="str">
        <f>Inskrivning!J1190</f>
        <v/>
      </c>
      <c r="C175" s="16" t="str">
        <f>Inskrivning!K1190</f>
        <v/>
      </c>
      <c r="E175" s="4"/>
      <c r="F175" s="15"/>
      <c r="I175" s="4"/>
      <c r="J175" s="15"/>
    </row>
    <row r="176" spans="1:11" ht="23.1" customHeight="1" x14ac:dyDescent="0.25">
      <c r="A176" s="2">
        <v>5</v>
      </c>
      <c r="B176" s="16" t="str">
        <f>Inskrivning!J1191</f>
        <v/>
      </c>
      <c r="C176" s="16" t="str">
        <f>Inskrivning!K1191</f>
        <v/>
      </c>
      <c r="E176" s="4"/>
      <c r="F176" s="15"/>
      <c r="I176" s="4"/>
      <c r="J176" s="15"/>
    </row>
    <row r="177" spans="1:10" ht="23.1" customHeight="1" x14ac:dyDescent="0.25">
      <c r="A177" s="2">
        <v>6</v>
      </c>
      <c r="B177" s="16" t="str">
        <f>Inskrivning!J1192</f>
        <v/>
      </c>
      <c r="C177" s="16" t="str">
        <f>Inskrivning!K1192</f>
        <v/>
      </c>
      <c r="E177" s="4"/>
      <c r="F177" s="15"/>
      <c r="I177" s="4"/>
      <c r="J177" s="15"/>
    </row>
    <row r="178" spans="1:10" ht="23.1" customHeight="1" x14ac:dyDescent="0.25">
      <c r="A178" s="2">
        <v>7</v>
      </c>
      <c r="B178" s="16" t="str">
        <f>Inskrivning!J1193</f>
        <v/>
      </c>
      <c r="C178" s="16" t="str">
        <f>Inskrivning!K1193</f>
        <v/>
      </c>
      <c r="E178" s="4"/>
      <c r="F178" s="15"/>
      <c r="I178" s="4"/>
      <c r="J178" s="15"/>
    </row>
    <row r="179" spans="1:10" ht="23.1" customHeight="1" x14ac:dyDescent="0.25">
      <c r="A179" s="2">
        <v>8</v>
      </c>
      <c r="B179" s="16" t="str">
        <f>Inskrivning!J1194</f>
        <v/>
      </c>
      <c r="C179" s="16" t="str">
        <f>Inskrivning!K1194</f>
        <v/>
      </c>
      <c r="E179" s="4"/>
      <c r="F179" s="15"/>
      <c r="I179" s="4"/>
      <c r="J179" s="15"/>
    </row>
    <row r="180" spans="1:10" ht="23.1" customHeight="1" x14ac:dyDescent="0.25">
      <c r="A180" s="2">
        <v>9</v>
      </c>
      <c r="B180" s="16" t="str">
        <f>Inskrivning!J1195</f>
        <v/>
      </c>
      <c r="C180" s="16" t="str">
        <f>Inskrivning!K1195</f>
        <v/>
      </c>
      <c r="E180" s="4"/>
      <c r="F180" s="15"/>
      <c r="I180" s="4"/>
      <c r="J180" s="15"/>
    </row>
    <row r="181" spans="1:10" ht="23.1" customHeight="1" x14ac:dyDescent="0.25">
      <c r="A181" s="2">
        <v>10</v>
      </c>
      <c r="B181" s="16" t="str">
        <f>Inskrivning!J1196</f>
        <v/>
      </c>
      <c r="C181" s="16" t="str">
        <f>Inskrivning!K1196</f>
        <v/>
      </c>
      <c r="E181" s="4"/>
      <c r="F181" s="15"/>
      <c r="I181" s="4"/>
      <c r="J181" s="15"/>
    </row>
    <row r="182" spans="1:10" ht="23.1" customHeight="1" x14ac:dyDescent="0.25">
      <c r="A182" s="2">
        <v>11</v>
      </c>
      <c r="B182" s="16" t="str">
        <f>Inskrivning!J1197</f>
        <v/>
      </c>
      <c r="C182" s="16" t="str">
        <f>Inskrivning!K1197</f>
        <v/>
      </c>
      <c r="E182" s="4"/>
      <c r="F182" s="15"/>
      <c r="I182" s="4"/>
      <c r="J182" s="15"/>
    </row>
    <row r="183" spans="1:10" ht="23.1" customHeight="1" x14ac:dyDescent="0.25">
      <c r="A183" s="2">
        <v>12</v>
      </c>
      <c r="B183" s="16" t="str">
        <f>Inskrivning!J1198</f>
        <v/>
      </c>
      <c r="C183" s="16" t="str">
        <f>Inskrivning!K1198</f>
        <v/>
      </c>
      <c r="E183" s="4"/>
      <c r="F183" s="15"/>
      <c r="I183" s="4"/>
      <c r="J183" s="15"/>
    </row>
    <row r="184" spans="1:10" ht="23.1" customHeight="1" x14ac:dyDescent="0.25">
      <c r="A184" s="2">
        <v>13</v>
      </c>
      <c r="B184" s="16" t="str">
        <f>Inskrivning!J1199</f>
        <v/>
      </c>
      <c r="C184" s="16" t="str">
        <f>Inskrivning!K1199</f>
        <v/>
      </c>
      <c r="E184" s="4"/>
      <c r="F184" s="15"/>
      <c r="I184" s="4"/>
      <c r="J184" s="15"/>
    </row>
    <row r="185" spans="1:10" ht="23.1" customHeight="1" x14ac:dyDescent="0.25">
      <c r="A185" s="2">
        <v>14</v>
      </c>
      <c r="B185" s="16" t="str">
        <f>Inskrivning!J1200</f>
        <v/>
      </c>
      <c r="C185" s="16" t="str">
        <f>Inskrivning!K1200</f>
        <v/>
      </c>
      <c r="E185" s="4"/>
      <c r="F185" s="15"/>
      <c r="I185" s="4"/>
      <c r="J185" s="15"/>
    </row>
    <row r="186" spans="1:10" ht="23.1" customHeight="1" x14ac:dyDescent="0.25">
      <c r="A186" s="2">
        <v>15</v>
      </c>
      <c r="B186" s="16" t="str">
        <f>Inskrivning!J1201</f>
        <v/>
      </c>
      <c r="C186" s="16" t="str">
        <f>Inskrivning!K1201</f>
        <v/>
      </c>
      <c r="E186" s="4"/>
      <c r="I186" s="4"/>
    </row>
    <row r="187" spans="1:10" ht="23.1" customHeight="1" x14ac:dyDescent="0.25">
      <c r="A187" s="2">
        <v>16</v>
      </c>
      <c r="B187" s="16" t="str">
        <f>Inskrivning!J1202</f>
        <v/>
      </c>
      <c r="C187" s="16" t="str">
        <f>Inskrivning!K1202</f>
        <v/>
      </c>
      <c r="E187" s="4"/>
      <c r="I187" s="4"/>
    </row>
    <row r="188" spans="1:10" ht="23.1" customHeight="1" x14ac:dyDescent="0.25">
      <c r="A188" s="2">
        <v>17</v>
      </c>
      <c r="B188" s="16" t="str">
        <f>Inskrivning!J1203</f>
        <v/>
      </c>
      <c r="C188" s="16" t="str">
        <f>Inskrivning!K1203</f>
        <v/>
      </c>
      <c r="E188" s="4"/>
      <c r="I188" s="4"/>
    </row>
    <row r="189" spans="1:10" ht="23.1" customHeight="1" x14ac:dyDescent="0.25">
      <c r="A189" s="2">
        <v>18</v>
      </c>
      <c r="B189" s="16" t="str">
        <f>Inskrivning!J1204</f>
        <v/>
      </c>
      <c r="C189" s="16" t="str">
        <f>Inskrivning!K1204</f>
        <v/>
      </c>
      <c r="E189" s="4"/>
      <c r="F189" s="15"/>
      <c r="I189" s="4"/>
      <c r="J189" s="15"/>
    </row>
    <row r="190" spans="1:10" ht="23.1" customHeight="1" x14ac:dyDescent="0.25">
      <c r="A190" s="2">
        <v>19</v>
      </c>
      <c r="B190" s="16" t="str">
        <f>Inskrivning!J1205</f>
        <v/>
      </c>
      <c r="C190" s="16" t="str">
        <f>Inskrivning!K1205</f>
        <v/>
      </c>
      <c r="E190" s="4"/>
      <c r="F190" s="15"/>
      <c r="I190" s="4"/>
      <c r="J190" s="15"/>
    </row>
    <row r="191" spans="1:10" ht="23.1" customHeight="1" x14ac:dyDescent="0.25">
      <c r="A191" s="2">
        <v>20</v>
      </c>
      <c r="B191" s="16" t="str">
        <f>Inskrivning!J1206</f>
        <v/>
      </c>
      <c r="C191" s="16" t="str">
        <f>Inskrivning!K1206</f>
        <v/>
      </c>
      <c r="E191" s="4"/>
      <c r="F191" s="15"/>
      <c r="I191" s="4"/>
      <c r="J191" s="15"/>
    </row>
  </sheetData>
  <phoneticPr fontId="4" type="noConversion"/>
  <pageMargins left="0.39370078740157483" right="0.39370078740157483" top="0.59055118110236227" bottom="0.39370078740157483" header="0" footer="0"/>
  <pageSetup paperSize="9" orientation="landscape" r:id="rId1"/>
  <headerFooter alignWithMargins="0"/>
  <rowBreaks count="3" manualBreakCount="3">
    <brk id="23" max="16383" man="1"/>
    <brk id="46" max="16383" man="1"/>
    <brk id="69" max="16383"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Blad13"/>
  <dimension ref="A1:G135"/>
  <sheetViews>
    <sheetView topLeftCell="A89" zoomScaleNormal="100" workbookViewId="0">
      <selection sqref="A1:D36"/>
    </sheetView>
  </sheetViews>
  <sheetFormatPr defaultRowHeight="13.8" x14ac:dyDescent="0.25"/>
  <cols>
    <col min="1" max="4" width="23.6640625" style="30" customWidth="1"/>
  </cols>
  <sheetData>
    <row r="1" spans="1:7" ht="27.6" x14ac:dyDescent="0.45">
      <c r="A1" s="70" t="s">
        <v>30</v>
      </c>
    </row>
    <row r="2" spans="1:7" ht="21.9" customHeight="1" x14ac:dyDescent="0.25">
      <c r="A2" s="26" t="str">
        <f>IF('Lag2'!B$8="lagnamn","",'Lag2'!B4)</f>
        <v/>
      </c>
      <c r="B2" s="26" t="str">
        <f>IF('Lag2'!B$13="lagnamn","",'Lag2'!B9)</f>
        <v/>
      </c>
      <c r="C2" s="26" t="str">
        <f>IF('Lag2'!B$18="lagnamn","",'Lag2'!B14)</f>
        <v/>
      </c>
      <c r="D2" s="26" t="str">
        <f>IF('Lag2'!B$23="lagnamn","",'Lag2'!B19)</f>
        <v/>
      </c>
      <c r="G2" s="15">
        <f>COUNTIF(A2:D36,"lagnamn")</f>
        <v>24</v>
      </c>
    </row>
    <row r="3" spans="1:7" ht="21.9" customHeight="1" x14ac:dyDescent="0.25">
      <c r="A3" s="26" t="str">
        <f>IF('Lag2'!B$8="lagnamn","",'Lag2'!B5)</f>
        <v/>
      </c>
      <c r="B3" s="26" t="str">
        <f>IF('Lag2'!B$13="lagnamn","",'Lag2'!B10)</f>
        <v/>
      </c>
      <c r="C3" s="26" t="str">
        <f>IF('Lag2'!B$18="lagnamn","",'Lag2'!B15)</f>
        <v/>
      </c>
      <c r="D3" s="26" t="str">
        <f>IF('Lag2'!B$23="lagnamn","",'Lag2'!B20)</f>
        <v/>
      </c>
      <c r="G3" s="15"/>
    </row>
    <row r="4" spans="1:7" ht="21.9" customHeight="1" x14ac:dyDescent="0.25">
      <c r="A4" s="26" t="str">
        <f>IF('Lag2'!B$8="lagnamn","",'Lag2'!B6)</f>
        <v/>
      </c>
      <c r="B4" s="26" t="str">
        <f>IF('Lag2'!B$13="lagnamn","",'Lag2'!B11)</f>
        <v/>
      </c>
      <c r="C4" s="26" t="str">
        <f>IF('Lag2'!B$18="lagnamn","",'Lag2'!B16)</f>
        <v/>
      </c>
      <c r="D4" s="26" t="str">
        <f>IF('Lag2'!B$23="lagnamn","",'Lag2'!B21)</f>
        <v/>
      </c>
      <c r="G4" s="15">
        <f>COUNTIF(A38:D73,"lagnamn")</f>
        <v>24</v>
      </c>
    </row>
    <row r="5" spans="1:7" ht="21.9" customHeight="1" x14ac:dyDescent="0.25">
      <c r="A5" s="26" t="str">
        <f>IF('Lag2'!B$8="lagnamn","",'Lag2'!B7)</f>
        <v/>
      </c>
      <c r="B5" s="26" t="str">
        <f>IF('Lag2'!B$13="lagnamn","",'Lag2'!B12)</f>
        <v/>
      </c>
      <c r="C5" s="26" t="str">
        <f>IF('Lag2'!B$18="lagnamn","",'Lag2'!B17)</f>
        <v/>
      </c>
      <c r="D5" s="26" t="str">
        <f>IF('Lag2'!B$23="lagnamn","",'Lag2'!B22)</f>
        <v/>
      </c>
    </row>
    <row r="6" spans="1:7" ht="21.9" customHeight="1" x14ac:dyDescent="0.3">
      <c r="A6" s="31" t="str">
        <f>'Lag2'!B8</f>
        <v>Lagnamn</v>
      </c>
      <c r="B6" s="31" t="str">
        <f>'Lag2'!B13</f>
        <v>Lagnamn</v>
      </c>
      <c r="C6" s="31" t="str">
        <f>'Lag2'!B18</f>
        <v>Lagnamn</v>
      </c>
      <c r="D6" s="138" t="str">
        <f>'Lag2'!B23</f>
        <v>Lagnamn</v>
      </c>
    </row>
    <row r="7" spans="1:7" ht="21.9" customHeight="1" x14ac:dyDescent="0.25">
      <c r="A7" s="15"/>
      <c r="B7" s="15"/>
      <c r="C7" s="15"/>
      <c r="D7" s="15"/>
    </row>
    <row r="8" spans="1:7" ht="21.9" customHeight="1" x14ac:dyDescent="0.25">
      <c r="A8" s="26" t="str">
        <f>IF('Lag2'!B$28="lagnamn","",'Lag2'!B24)</f>
        <v/>
      </c>
      <c r="B8" s="26" t="str">
        <f>IF('Lag2'!B$33="lagnamn","",'Lag2'!B29)</f>
        <v/>
      </c>
      <c r="C8" s="26" t="str">
        <f>IF('Lag2'!B$38="lagnamn","",'Lag2'!B34)</f>
        <v/>
      </c>
      <c r="D8" s="26" t="str">
        <f>IF('Lag2'!B$43="lagnamn","",'Lag2'!B39)</f>
        <v/>
      </c>
    </row>
    <row r="9" spans="1:7" ht="21.9" customHeight="1" x14ac:dyDescent="0.25">
      <c r="A9" s="26" t="str">
        <f>IF('Lag2'!B$28="lagnamn","",'Lag2'!B25)</f>
        <v/>
      </c>
      <c r="B9" s="26" t="str">
        <f>IF('Lag2'!B$33="lagnamn","",'Lag2'!B30)</f>
        <v/>
      </c>
      <c r="C9" s="26" t="str">
        <f>IF('Lag2'!B$38="lagnamn","",'Lag2'!B35)</f>
        <v/>
      </c>
      <c r="D9" s="26" t="str">
        <f>IF('Lag2'!B$43="lagnamn","",'Lag2'!B40)</f>
        <v/>
      </c>
    </row>
    <row r="10" spans="1:7" ht="21.9" customHeight="1" x14ac:dyDescent="0.25">
      <c r="A10" s="26" t="str">
        <f>IF('Lag2'!B$28="lagnamn","",'Lag2'!B26)</f>
        <v/>
      </c>
      <c r="B10" s="26" t="str">
        <f>IF('Lag2'!B$33="lagnamn","",'Lag2'!B31)</f>
        <v/>
      </c>
      <c r="C10" s="26" t="str">
        <f>IF('Lag2'!B$38="lagnamn","",'Lag2'!B36)</f>
        <v/>
      </c>
      <c r="D10" s="26" t="str">
        <f>IF('Lag2'!B$43="lagnamn","",'Lag2'!B41)</f>
        <v/>
      </c>
    </row>
    <row r="11" spans="1:7" ht="21.9" customHeight="1" x14ac:dyDescent="0.25">
      <c r="A11" s="26" t="str">
        <f>IF('Lag2'!B$28="lagnamn","",'Lag2'!B27)</f>
        <v/>
      </c>
      <c r="B11" s="26" t="str">
        <f>IF('Lag2'!B$33="lagnamn","",'Lag2'!B32)</f>
        <v/>
      </c>
      <c r="C11" s="26" t="str">
        <f>IF('Lag2'!B$38="lagnamn","",'Lag2'!B37)</f>
        <v/>
      </c>
      <c r="D11" s="26" t="str">
        <f>IF('Lag2'!B$43="lagnamn","",'Lag2'!B42)</f>
        <v/>
      </c>
    </row>
    <row r="12" spans="1:7" ht="21.9" customHeight="1" x14ac:dyDescent="0.3">
      <c r="A12" s="31" t="str">
        <f>'Lag2'!B28</f>
        <v>Lagnamn</v>
      </c>
      <c r="B12" s="31" t="str">
        <f>'Lag2'!B33</f>
        <v>Lagnamn</v>
      </c>
      <c r="C12" s="31" t="str">
        <f>'Lag2'!B38</f>
        <v>Lagnamn</v>
      </c>
      <c r="D12" s="31" t="str">
        <f>'Lag2'!B43</f>
        <v>Lagnamn</v>
      </c>
    </row>
    <row r="13" spans="1:7" ht="21.9" customHeight="1" x14ac:dyDescent="0.25">
      <c r="A13" s="15"/>
      <c r="B13" s="15"/>
      <c r="C13" s="15"/>
      <c r="D13" s="15"/>
    </row>
    <row r="14" spans="1:7" ht="21.9" customHeight="1" x14ac:dyDescent="0.25">
      <c r="A14" s="26" t="str">
        <f>IF('Lag2'!B$48="lagnamn","",'Lag2'!B44)</f>
        <v/>
      </c>
      <c r="B14" s="26" t="str">
        <f>IF('Lag2'!B$53="lagnamn","",'Lag2'!B49)</f>
        <v/>
      </c>
      <c r="C14" s="26" t="str">
        <f>IF('Lag2'!B$58="lagnamn","",'Lag2'!B54)</f>
        <v/>
      </c>
      <c r="D14" s="26" t="str">
        <f>IF('Lag2'!B$63="lagnamn","",'Lag2'!B59)</f>
        <v/>
      </c>
    </row>
    <row r="15" spans="1:7" ht="21.9" customHeight="1" x14ac:dyDescent="0.25">
      <c r="A15" s="26" t="str">
        <f>IF('Lag2'!B$48="lagnamn","",'Lag2'!B45)</f>
        <v/>
      </c>
      <c r="B15" s="26" t="str">
        <f>IF('Lag2'!B$53="lagnamn","",'Lag2'!B50)</f>
        <v/>
      </c>
      <c r="C15" s="26" t="str">
        <f>IF('Lag2'!B$58="lagnamn","",'Lag2'!B55)</f>
        <v/>
      </c>
      <c r="D15" s="26" t="str">
        <f>IF('Lag2'!B$63="lagnamn","",'Lag2'!B60)</f>
        <v/>
      </c>
    </row>
    <row r="16" spans="1:7" ht="21.9" customHeight="1" x14ac:dyDescent="0.25">
      <c r="A16" s="26" t="str">
        <f>IF('Lag2'!B$48="lagnamn","",'Lag2'!B46)</f>
        <v/>
      </c>
      <c r="B16" s="26" t="str">
        <f>IF('Lag2'!B$53="lagnamn","",'Lag2'!B51)</f>
        <v/>
      </c>
      <c r="C16" s="26" t="str">
        <f>IF('Lag2'!B$58="lagnamn","",'Lag2'!B56)</f>
        <v/>
      </c>
      <c r="D16" s="26" t="str">
        <f>IF('Lag2'!B$63="lagnamn","",'Lag2'!B61)</f>
        <v/>
      </c>
    </row>
    <row r="17" spans="1:4" ht="21.9" customHeight="1" x14ac:dyDescent="0.25">
      <c r="A17" s="26" t="str">
        <f>IF('Lag2'!B$48="lagnamn","",'Lag2'!B47)</f>
        <v/>
      </c>
      <c r="B17" s="26" t="str">
        <f>IF('Lag2'!B$53="lagnamn","",'Lag2'!B52)</f>
        <v/>
      </c>
      <c r="C17" s="26" t="str">
        <f>IF('Lag2'!B$58="lagnamn","",'Lag2'!B57)</f>
        <v/>
      </c>
      <c r="D17" s="26" t="str">
        <f>IF('Lag2'!B$63="lagnamn","",'Lag2'!B62)</f>
        <v/>
      </c>
    </row>
    <row r="18" spans="1:4" ht="21.9" customHeight="1" x14ac:dyDescent="0.3">
      <c r="A18" s="31" t="str">
        <f>'Lag2'!B48</f>
        <v>Lagnamn</v>
      </c>
      <c r="B18" s="31" t="str">
        <f>'Lag2'!B53</f>
        <v>Lagnamn</v>
      </c>
      <c r="C18" s="31" t="str">
        <f>'Lag2'!B58</f>
        <v>Lagnamn</v>
      </c>
      <c r="D18" s="31" t="str">
        <f>'Lag2'!B63</f>
        <v>Lagnamn</v>
      </c>
    </row>
    <row r="19" spans="1:4" ht="21.9" customHeight="1" x14ac:dyDescent="0.25">
      <c r="A19" s="15"/>
      <c r="B19" s="15"/>
      <c r="C19" s="15"/>
      <c r="D19" s="15"/>
    </row>
    <row r="20" spans="1:4" ht="21.9" customHeight="1" x14ac:dyDescent="0.25">
      <c r="A20" s="26" t="str">
        <f>IF('Lag2'!B$68="lagnamn","",'Lag2'!B64)</f>
        <v/>
      </c>
      <c r="B20" s="26" t="str">
        <f>IF('Lag2'!B$73="lagnamn","",'Lag2'!B69)</f>
        <v/>
      </c>
      <c r="C20" s="26" t="str">
        <f>IF('Lag2'!B$78="lagnamn","",'Lag2'!B74)</f>
        <v/>
      </c>
      <c r="D20" s="26" t="str">
        <f>IF('Lag2'!B$83="lagnamn","",'Lag2'!B79)</f>
        <v/>
      </c>
    </row>
    <row r="21" spans="1:4" ht="21.9" customHeight="1" x14ac:dyDescent="0.25">
      <c r="A21" s="26" t="str">
        <f>IF('Lag2'!B$68="lagnamn","",'Lag2'!B65)</f>
        <v/>
      </c>
      <c r="B21" s="26" t="str">
        <f>IF('Lag2'!B$73="lagnamn","",'Lag2'!B70)</f>
        <v/>
      </c>
      <c r="C21" s="26" t="str">
        <f>IF('Lag2'!B$78="lagnamn","",'Lag2'!B75)</f>
        <v/>
      </c>
      <c r="D21" s="26" t="str">
        <f>IF('Lag2'!B$83="lagnamn","",'Lag2'!B80)</f>
        <v/>
      </c>
    </row>
    <row r="22" spans="1:4" ht="21.9" customHeight="1" x14ac:dyDescent="0.25">
      <c r="A22" s="26" t="str">
        <f>IF('Lag2'!B$68="lagnamn","",'Lag2'!B66)</f>
        <v/>
      </c>
      <c r="B22" s="26" t="str">
        <f>IF('Lag2'!B$73="lagnamn","",'Lag2'!B71)</f>
        <v/>
      </c>
      <c r="C22" s="26" t="str">
        <f>IF('Lag2'!B$78="lagnamn","",'Lag2'!B76)</f>
        <v/>
      </c>
      <c r="D22" s="26" t="str">
        <f>IF('Lag2'!B$83="lagnamn","",'Lag2'!B81)</f>
        <v/>
      </c>
    </row>
    <row r="23" spans="1:4" ht="21.9" customHeight="1" x14ac:dyDescent="0.25">
      <c r="A23" s="26" t="str">
        <f>IF('Lag2'!B$68="lagnamn","",'Lag2'!B67)</f>
        <v/>
      </c>
      <c r="B23" s="26" t="str">
        <f>IF('Lag2'!B$73="lagnamn","",'Lag2'!B72)</f>
        <v/>
      </c>
      <c r="C23" s="26" t="str">
        <f>IF('Lag2'!B$78="lagnamn","",'Lag2'!B77)</f>
        <v/>
      </c>
      <c r="D23" s="26" t="str">
        <f>IF('Lag2'!B$83="lagnamn","",'Lag2'!B82)</f>
        <v/>
      </c>
    </row>
    <row r="24" spans="1:4" ht="21.9" customHeight="1" x14ac:dyDescent="0.3">
      <c r="A24" s="31" t="str">
        <f>'Lag2'!B68</f>
        <v>Lagnamn</v>
      </c>
      <c r="B24" s="31" t="str">
        <f>'Lag2'!B73</f>
        <v>Lagnamn</v>
      </c>
      <c r="C24" s="31" t="str">
        <f>'Lag2'!B78</f>
        <v>Lagnamn</v>
      </c>
      <c r="D24" s="138" t="str">
        <f>'Lag2'!B83</f>
        <v>Lagnamn</v>
      </c>
    </row>
    <row r="25" spans="1:4" ht="21.9" customHeight="1" x14ac:dyDescent="0.3">
      <c r="A25" s="83"/>
      <c r="B25" s="83"/>
      <c r="C25" s="83"/>
      <c r="D25" s="83"/>
    </row>
    <row r="26" spans="1:4" ht="21.9" customHeight="1" x14ac:dyDescent="0.25">
      <c r="A26" s="26" t="str">
        <f>IF('Lag2'!R$8="lagnamn","",'Lag2'!R4)</f>
        <v/>
      </c>
      <c r="B26" s="26" t="str">
        <f>IF('Lag2'!R$13="lagnamn","",'Lag2'!R9)</f>
        <v/>
      </c>
      <c r="C26" s="26" t="str">
        <f>IF('Lag2'!R$18="lagnamn","",'Lag2'!R14)</f>
        <v/>
      </c>
      <c r="D26" s="26" t="str">
        <f>IF('Lag2'!R$23="lagnamn","",'Lag2'!R19)</f>
        <v/>
      </c>
    </row>
    <row r="27" spans="1:4" ht="21.9" customHeight="1" x14ac:dyDescent="0.25">
      <c r="A27" s="26" t="str">
        <f>IF('Lag2'!R$8="lagnamn","",'Lag2'!R5)</f>
        <v/>
      </c>
      <c r="B27" s="26" t="str">
        <f>IF('Lag2'!R$13="lagnamn","",'Lag2'!R10)</f>
        <v/>
      </c>
      <c r="C27" s="26" t="str">
        <f>IF('Lag2'!R$18="lagnamn","",'Lag2'!R15)</f>
        <v/>
      </c>
      <c r="D27" s="26" t="str">
        <f>IF('Lag2'!R$23="lagnamn","",'Lag2'!R20)</f>
        <v/>
      </c>
    </row>
    <row r="28" spans="1:4" ht="21.9" customHeight="1" x14ac:dyDescent="0.25">
      <c r="A28" s="26" t="str">
        <f>IF('Lag2'!R$8="lagnamn","",'Lag2'!R6)</f>
        <v/>
      </c>
      <c r="B28" s="26" t="str">
        <f>IF('Lag2'!R$13="lagnamn","",'Lag2'!R11)</f>
        <v/>
      </c>
      <c r="C28" s="26" t="str">
        <f>IF('Lag2'!R$18="lagnamn","",'Lag2'!R16)</f>
        <v/>
      </c>
      <c r="D28" s="26" t="str">
        <f>IF('Lag2'!R$23="lagnamn","",'Lag2'!R21)</f>
        <v/>
      </c>
    </row>
    <row r="29" spans="1:4" ht="21.9" customHeight="1" x14ac:dyDescent="0.25">
      <c r="A29" s="26" t="str">
        <f>IF('Lag2'!R$8="lagnamn","",'Lag2'!R7)</f>
        <v/>
      </c>
      <c r="B29" s="26" t="str">
        <f>IF('Lag2'!R$13="lagnamn","",'Lag2'!R12)</f>
        <v/>
      </c>
      <c r="C29" s="26" t="str">
        <f>IF('Lag2'!R$18="lagnamn","",'Lag2'!R17)</f>
        <v/>
      </c>
      <c r="D29" s="26" t="str">
        <f>IF('Lag2'!R$23="lagnamn","",'Lag2'!R22)</f>
        <v/>
      </c>
    </row>
    <row r="30" spans="1:4" ht="21.9" customHeight="1" x14ac:dyDescent="0.3">
      <c r="A30" s="31" t="str">
        <f>'Lag2'!R8</f>
        <v>Lagnamn</v>
      </c>
      <c r="B30" s="31" t="str">
        <f>'Lag2'!R13</f>
        <v>Lagnamn</v>
      </c>
      <c r="C30" s="31" t="str">
        <f>'Lag2'!R18</f>
        <v>Lagnamn</v>
      </c>
      <c r="D30" s="31" t="str">
        <f>'Lag2'!R23</f>
        <v>Lagnamn</v>
      </c>
    </row>
    <row r="31" spans="1:4" ht="21.9" customHeight="1" x14ac:dyDescent="0.25">
      <c r="A31" s="15"/>
      <c r="B31" s="15"/>
      <c r="C31" s="15"/>
      <c r="D31" s="15"/>
    </row>
    <row r="32" spans="1:4" ht="21.9" customHeight="1" x14ac:dyDescent="0.25">
      <c r="A32" s="26" t="str">
        <f>IF('Lag2'!R$28="lagnamn","",'Lag2'!R24)</f>
        <v/>
      </c>
      <c r="B32" s="26" t="str">
        <f>IF('Lag2'!R$33="lagnamn","",'Lag2'!R29)</f>
        <v/>
      </c>
      <c r="C32" s="26" t="str">
        <f>IF('Lag2'!R$38="lagnamn","",'Lag2'!R34)</f>
        <v/>
      </c>
      <c r="D32" s="26" t="str">
        <f>IF('Lag2'!R$43="lagnamn","",'Lag2'!R39)</f>
        <v/>
      </c>
    </row>
    <row r="33" spans="1:4" ht="21.9" customHeight="1" x14ac:dyDescent="0.25">
      <c r="A33" s="26" t="str">
        <f>IF('Lag2'!R$28="lagnamn","",'Lag2'!R25)</f>
        <v/>
      </c>
      <c r="B33" s="26" t="str">
        <f>IF('Lag2'!R$33="lagnamn","",'Lag2'!R30)</f>
        <v/>
      </c>
      <c r="C33" s="26" t="str">
        <f>IF('Lag2'!R$38="lagnamn","",'Lag2'!R35)</f>
        <v/>
      </c>
      <c r="D33" s="26" t="str">
        <f>IF('Lag2'!R$43="lagnamn","",'Lag2'!R40)</f>
        <v/>
      </c>
    </row>
    <row r="34" spans="1:4" ht="21.9" customHeight="1" x14ac:dyDescent="0.25">
      <c r="A34" s="26" t="str">
        <f>IF('Lag2'!R$28="lagnamn","",'Lag2'!R26)</f>
        <v/>
      </c>
      <c r="B34" s="26" t="str">
        <f>IF('Lag2'!R$33="lagnamn","",'Lag2'!R31)</f>
        <v/>
      </c>
      <c r="C34" s="26" t="str">
        <f>IF('Lag2'!R$38="lagnamn","",'Lag2'!R36)</f>
        <v/>
      </c>
      <c r="D34" s="26" t="str">
        <f>IF('Lag2'!R$43="lagnamn","",'Lag2'!R41)</f>
        <v/>
      </c>
    </row>
    <row r="35" spans="1:4" ht="21.9" customHeight="1" x14ac:dyDescent="0.25">
      <c r="A35" s="26" t="str">
        <f>IF('Lag2'!R$28="lagnamn","",'Lag2'!R27)</f>
        <v/>
      </c>
      <c r="B35" s="26" t="str">
        <f>IF('Lag2'!R$33="lagnamn","",'Lag2'!R32)</f>
        <v/>
      </c>
      <c r="C35" s="26" t="str">
        <f>IF('Lag2'!R$38="lagnamn","",'Lag2'!R37)</f>
        <v/>
      </c>
      <c r="D35" s="26" t="str">
        <f>IF('Lag2'!R$43="lagnamn","",'Lag2'!R42)</f>
        <v/>
      </c>
    </row>
    <row r="36" spans="1:4" ht="21.9" customHeight="1" x14ac:dyDescent="0.3">
      <c r="A36" s="156" t="str">
        <f>'Lag2'!R28</f>
        <v>Lagnamn</v>
      </c>
      <c r="B36" s="156" t="str">
        <f>'Lag2'!R33</f>
        <v>Lagnamn</v>
      </c>
      <c r="C36" s="156" t="str">
        <f>'Lag2'!R38</f>
        <v>Lagnamn</v>
      </c>
      <c r="D36" s="156" t="str">
        <f>'Lag2'!R43</f>
        <v>Lagnamn</v>
      </c>
    </row>
    <row r="37" spans="1:4" ht="27.6" customHeight="1" x14ac:dyDescent="0.45">
      <c r="A37" s="70" t="s">
        <v>30</v>
      </c>
      <c r="B37" s="158"/>
      <c r="C37" s="158"/>
      <c r="D37" s="159"/>
    </row>
    <row r="38" spans="1:4" ht="21.9" customHeight="1" x14ac:dyDescent="0.3">
      <c r="A38" s="157"/>
      <c r="B38" s="158"/>
      <c r="C38" s="158"/>
      <c r="D38" s="159"/>
    </row>
    <row r="39" spans="1:4" ht="21.9" customHeight="1" x14ac:dyDescent="0.25">
      <c r="A39" s="16" t="str">
        <f>IF('Lag2'!B$88="lagnamn","",'Lag2'!B84)</f>
        <v/>
      </c>
      <c r="B39" s="16" t="str">
        <f>IF('Lag2'!B$93="lagnamn","",'Lag2'!B89)</f>
        <v/>
      </c>
      <c r="C39" s="16" t="str">
        <f>IF('Lag2'!B$98="lagnamn","",'Lag2'!B94)</f>
        <v/>
      </c>
      <c r="D39" s="16" t="str">
        <f>IF('Lag2'!B$103="lagnamn","",'Lag2'!B99)</f>
        <v/>
      </c>
    </row>
    <row r="40" spans="1:4" ht="21.9" customHeight="1" x14ac:dyDescent="0.25">
      <c r="A40" s="16" t="str">
        <f>IF('Lag2'!B$88="lagnamn","",'Lag2'!B85)</f>
        <v/>
      </c>
      <c r="B40" s="16" t="str">
        <f>IF('Lag2'!B$93="lagnamn","",'Lag2'!B90)</f>
        <v/>
      </c>
      <c r="C40" s="16" t="str">
        <f>IF('Lag2'!B$98="lagnamn","",'Lag2'!B95)</f>
        <v/>
      </c>
      <c r="D40" s="16" t="str">
        <f>IF('Lag2'!B$103="lagnamn","",'Lag2'!B100)</f>
        <v/>
      </c>
    </row>
    <row r="41" spans="1:4" ht="21.9" customHeight="1" x14ac:dyDescent="0.25">
      <c r="A41" s="16" t="str">
        <f>IF('Lag2'!B$88="lagnamn","",'Lag2'!B86)</f>
        <v/>
      </c>
      <c r="B41" s="16" t="str">
        <f>IF('Lag2'!B$93="lagnamn","",'Lag2'!B91)</f>
        <v/>
      </c>
      <c r="C41" s="16" t="str">
        <f>IF('Lag2'!B$98="lagnamn","",'Lag2'!B96)</f>
        <v/>
      </c>
      <c r="D41" s="16" t="str">
        <f>IF('Lag2'!B$103="lagnamn","",'Lag2'!B101)</f>
        <v/>
      </c>
    </row>
    <row r="42" spans="1:4" ht="21.9" customHeight="1" x14ac:dyDescent="0.25">
      <c r="A42" s="16" t="str">
        <f>IF('Lag2'!B$88="lagnamn","",'Lag2'!B87)</f>
        <v/>
      </c>
      <c r="B42" s="16" t="str">
        <f>IF('Lag2'!B$93="lagnamn","",'Lag2'!B92)</f>
        <v/>
      </c>
      <c r="C42" s="16" t="str">
        <f>IF('Lag2'!B$98="lagnamn","",'Lag2'!B97)</f>
        <v/>
      </c>
      <c r="D42" s="16" t="str">
        <f>IF('Lag2'!B$103="lagnamn","",'Lag2'!B102)</f>
        <v/>
      </c>
    </row>
    <row r="43" spans="1:4" ht="21.9" customHeight="1" x14ac:dyDescent="0.3">
      <c r="A43" s="31" t="str">
        <f>'Lag2'!B88</f>
        <v>Lagnamn</v>
      </c>
      <c r="B43" s="31" t="str">
        <f>'Lag2'!B93</f>
        <v>Lagnamn</v>
      </c>
      <c r="C43" s="31" t="str">
        <f>'Lag2'!B98</f>
        <v>Lagnamn</v>
      </c>
      <c r="D43" s="31" t="str">
        <f>'Lag2'!B103</f>
        <v>Lagnamn</v>
      </c>
    </row>
    <row r="44" spans="1:4" ht="21.9" customHeight="1" x14ac:dyDescent="0.25">
      <c r="A44" s="15"/>
      <c r="B44" s="15"/>
      <c r="C44" s="15"/>
      <c r="D44" s="15"/>
    </row>
    <row r="45" spans="1:4" ht="21.9" customHeight="1" x14ac:dyDescent="0.25">
      <c r="A45" s="26" t="str">
        <f>IF('Lag2'!B$108="lagnamn","",'Lag2'!B104)</f>
        <v/>
      </c>
      <c r="B45" s="26" t="str">
        <f>IF('Lag2'!B$113="lagnamn","",'Lag2'!B109)</f>
        <v/>
      </c>
      <c r="C45" s="26" t="str">
        <f>IF('Lag2'!B$118="lagnamn","",'Lag2'!B114)</f>
        <v/>
      </c>
      <c r="D45" s="26" t="str">
        <f>IF('Lag2'!B$123="lagnamn","",'Lag2'!B119)</f>
        <v/>
      </c>
    </row>
    <row r="46" spans="1:4" ht="21.9" customHeight="1" x14ac:dyDescent="0.25">
      <c r="A46" s="26" t="str">
        <f>IF('Lag2'!B$108="lagnamn","",'Lag2'!B105)</f>
        <v/>
      </c>
      <c r="B46" s="26" t="str">
        <f>IF('Lag2'!B$113="lagnamn","",'Lag2'!B110)</f>
        <v/>
      </c>
      <c r="C46" s="26" t="str">
        <f>IF('Lag2'!B$118="lagnamn","",'Lag2'!B115)</f>
        <v/>
      </c>
      <c r="D46" s="26" t="str">
        <f>IF('Lag2'!B$123="lagnamn","",'Lag2'!B120)</f>
        <v/>
      </c>
    </row>
    <row r="47" spans="1:4" ht="21.9" customHeight="1" x14ac:dyDescent="0.25">
      <c r="A47" s="26" t="str">
        <f>IF('Lag2'!B$108="lagnamn","",'Lag2'!B106)</f>
        <v/>
      </c>
      <c r="B47" s="26" t="str">
        <f>IF('Lag2'!B$113="lagnamn","",'Lag2'!B111)</f>
        <v/>
      </c>
      <c r="C47" s="26" t="str">
        <f>IF('Lag2'!B$118="lagnamn","",'Lag2'!B116)</f>
        <v/>
      </c>
      <c r="D47" s="26" t="str">
        <f>IF('Lag2'!B$123="lagnamn","",'Lag2'!B121)</f>
        <v/>
      </c>
    </row>
    <row r="48" spans="1:4" ht="21.9" customHeight="1" x14ac:dyDescent="0.25">
      <c r="A48" s="26" t="str">
        <f>IF('Lag2'!B$108="lagnamn","",'Lag2'!B107)</f>
        <v/>
      </c>
      <c r="B48" s="26" t="str">
        <f>IF('Lag2'!B$113="lagnamn","",'Lag2'!B112)</f>
        <v/>
      </c>
      <c r="C48" s="26" t="str">
        <f>IF('Lag2'!B$118="lagnamn","",'Lag2'!B117)</f>
        <v/>
      </c>
      <c r="D48" s="26" t="str">
        <f>IF('Lag2'!B$123="lagnamn","",'Lag2'!B122)</f>
        <v/>
      </c>
    </row>
    <row r="49" spans="1:4" ht="21.9" customHeight="1" x14ac:dyDescent="0.3">
      <c r="A49" s="31" t="str">
        <f>'Lag2'!B108</f>
        <v>Lagnamn</v>
      </c>
      <c r="B49" s="31" t="str">
        <f>'Lag2'!B113</f>
        <v>Lagnamn</v>
      </c>
      <c r="C49" s="31" t="str">
        <f>'Lag2'!B118</f>
        <v>Lagnamn</v>
      </c>
      <c r="D49" s="31" t="str">
        <f>'Lag2'!B123</f>
        <v>Lagnamn</v>
      </c>
    </row>
    <row r="50" spans="1:4" ht="21.9" customHeight="1" x14ac:dyDescent="0.25"/>
    <row r="51" spans="1:4" ht="21.9" customHeight="1" x14ac:dyDescent="0.25">
      <c r="A51" s="26" t="str">
        <f>IF('Lag2'!B$128="lagnamn","",'Lag2'!B124)</f>
        <v/>
      </c>
      <c r="B51" s="26" t="str">
        <f>IF('Lag2'!B$133="lagnamn","",'Lag2'!B129)</f>
        <v/>
      </c>
      <c r="C51" s="26" t="str">
        <f>IF('Lag2'!B$138="lagnamn","",'Lag2'!B134)</f>
        <v/>
      </c>
      <c r="D51" s="26" t="str">
        <f>IF('Lag2'!B$143="lagnamn","",'Lag2'!B139)</f>
        <v/>
      </c>
    </row>
    <row r="52" spans="1:4" ht="21.9" customHeight="1" x14ac:dyDescent="0.25">
      <c r="A52" s="26" t="str">
        <f>IF('Lag2'!B$128="lagnamn","",'Lag2'!B125)</f>
        <v/>
      </c>
      <c r="B52" s="26" t="str">
        <f>IF('Lag2'!B$133="lagnamn","",'Lag2'!B130)</f>
        <v/>
      </c>
      <c r="C52" s="26" t="str">
        <f>IF('Lag2'!B$138="lagnamn","",'Lag2'!B135)</f>
        <v/>
      </c>
      <c r="D52" s="26" t="str">
        <f>IF('Lag2'!B$143="lagnamn","",'Lag2'!B140)</f>
        <v/>
      </c>
    </row>
    <row r="53" spans="1:4" ht="21.9" customHeight="1" x14ac:dyDescent="0.25">
      <c r="A53" s="26" t="str">
        <f>IF('Lag2'!B$128="lagnamn","",'Lag2'!B126)</f>
        <v/>
      </c>
      <c r="B53" s="26" t="str">
        <f>IF('Lag2'!B$133="lagnamn","",'Lag2'!B131)</f>
        <v/>
      </c>
      <c r="C53" s="26" t="str">
        <f>IF('Lag2'!B$138="lagnamn","",'Lag2'!B136)</f>
        <v/>
      </c>
      <c r="D53" s="26" t="str">
        <f>IF('Lag2'!B$143="lagnamn","",'Lag2'!B141)</f>
        <v/>
      </c>
    </row>
    <row r="54" spans="1:4" ht="21.9" customHeight="1" x14ac:dyDescent="0.25">
      <c r="A54" s="26" t="str">
        <f>IF('Lag2'!B$128="lagnamn","",'Lag2'!B127)</f>
        <v/>
      </c>
      <c r="B54" s="26" t="str">
        <f>IF('Lag2'!B$133="lagnamn","",'Lag2'!B132)</f>
        <v/>
      </c>
      <c r="C54" s="26" t="str">
        <f>IF('Lag2'!B$138="lagnamn","",'Lag2'!B137)</f>
        <v/>
      </c>
      <c r="D54" s="26" t="str">
        <f>IF('Lag2'!B$143="lagnamn","",'Lag2'!B142)</f>
        <v/>
      </c>
    </row>
    <row r="55" spans="1:4" ht="21.9" customHeight="1" x14ac:dyDescent="0.3">
      <c r="A55" s="31" t="str">
        <f>'Lag2'!B128</f>
        <v>Lagnamn</v>
      </c>
      <c r="B55" s="31" t="str">
        <f>'Lag2'!B133</f>
        <v>Lagnamn</v>
      </c>
      <c r="C55" s="31" t="str">
        <f>'Lag2'!B138</f>
        <v>Lagnamn</v>
      </c>
      <c r="D55" s="31" t="str">
        <f>'Lag2'!B143</f>
        <v>Lagnamn</v>
      </c>
    </row>
    <row r="56" spans="1:4" ht="21.9" customHeight="1" x14ac:dyDescent="0.25"/>
    <row r="57" spans="1:4" ht="21.9" customHeight="1" x14ac:dyDescent="0.25">
      <c r="A57" s="26" t="str">
        <f>IF('Lag2'!B$148="lagnamn","",'Lag2'!B144)</f>
        <v/>
      </c>
      <c r="B57" s="26" t="str">
        <f>IF('Lag2'!B$153="lagnamn","",'Lag2'!B149)</f>
        <v/>
      </c>
      <c r="C57" s="26" t="str">
        <f>IF('Lag2'!B$158="lagnamn","",'Lag2'!B154)</f>
        <v/>
      </c>
      <c r="D57" s="26" t="str">
        <f>IF('Lag2'!B$163="lagnamn","",'Lag2'!B159)</f>
        <v/>
      </c>
    </row>
    <row r="58" spans="1:4" ht="21.9" customHeight="1" x14ac:dyDescent="0.25">
      <c r="A58" s="26" t="str">
        <f>IF('Lag2'!B$148="lagnamn","",'Lag2'!B145)</f>
        <v/>
      </c>
      <c r="B58" s="26" t="str">
        <f>IF('Lag2'!B$153="lagnamn","",'Lag2'!B150)</f>
        <v/>
      </c>
      <c r="C58" s="26" t="str">
        <f>IF('Lag2'!B$158="lagnamn","",'Lag2'!B155)</f>
        <v/>
      </c>
      <c r="D58" s="26" t="str">
        <f>IF('Lag2'!B$163="lagnamn","",'Lag2'!B160)</f>
        <v/>
      </c>
    </row>
    <row r="59" spans="1:4" ht="21.9" customHeight="1" x14ac:dyDescent="0.25">
      <c r="A59" s="26" t="str">
        <f>IF('Lag2'!B$148="lagnamn","",'Lag2'!B146)</f>
        <v/>
      </c>
      <c r="B59" s="26" t="str">
        <f>IF('Lag2'!B$153="lagnamn","",'Lag2'!B151)</f>
        <v/>
      </c>
      <c r="C59" s="26" t="str">
        <f>IF('Lag2'!B$158="lagnamn","",'Lag2'!B156)</f>
        <v/>
      </c>
      <c r="D59" s="26" t="str">
        <f>IF('Lag2'!B$163="lagnamn","",'Lag2'!B161)</f>
        <v/>
      </c>
    </row>
    <row r="60" spans="1:4" ht="21.9" customHeight="1" x14ac:dyDescent="0.25">
      <c r="A60" s="26" t="str">
        <f>IF('Lag2'!B$148="lagnamn","",'Lag2'!B147)</f>
        <v/>
      </c>
      <c r="B60" s="26" t="str">
        <f>IF('Lag2'!B$153="lagnamn","",'Lag2'!B152)</f>
        <v/>
      </c>
      <c r="C60" s="26" t="str">
        <f>IF('Lag2'!B$158="lagnamn","",'Lag2'!B157)</f>
        <v/>
      </c>
      <c r="D60" s="26" t="str">
        <f>IF('Lag2'!B$163="lagnamn","",'Lag2'!B162)</f>
        <v/>
      </c>
    </row>
    <row r="61" spans="1:4" ht="21.9" customHeight="1" x14ac:dyDescent="0.3">
      <c r="A61" s="31" t="str">
        <f>'Lag2'!B148</f>
        <v>Lagnamn</v>
      </c>
      <c r="B61" s="31" t="str">
        <f>'Lag2'!B153</f>
        <v>Lagnamn</v>
      </c>
      <c r="C61" s="31" t="str">
        <f>'Lag2'!B158</f>
        <v>Lagnamn</v>
      </c>
      <c r="D61" s="31" t="str">
        <f>'Lag2'!B163</f>
        <v>Lagnamn</v>
      </c>
    </row>
    <row r="62" spans="1:4" ht="21.9" customHeight="1" x14ac:dyDescent="0.25"/>
    <row r="63" spans="1:4" ht="21.9" customHeight="1" x14ac:dyDescent="0.25">
      <c r="A63" s="26" t="str">
        <f>IF('Lag2'!B$168="lagnamn","",'Lag2'!B164)</f>
        <v/>
      </c>
      <c r="B63" s="26" t="str">
        <f>IF('Lag2'!B$173="lagnamn","",'Lag2'!B169)</f>
        <v/>
      </c>
      <c r="C63" s="26" t="str">
        <f>IF('Lag2'!B$178="lagnamn","",'Lag2'!B174)</f>
        <v/>
      </c>
      <c r="D63" s="26" t="str">
        <f>IF('Lag2'!B$183="lagnamn","",'Lag2'!B179)</f>
        <v/>
      </c>
    </row>
    <row r="64" spans="1:4" ht="21.9" customHeight="1" x14ac:dyDescent="0.25">
      <c r="A64" s="26" t="str">
        <f>IF('Lag2'!B$168="lagnamn","",'Lag2'!B165)</f>
        <v/>
      </c>
      <c r="B64" s="26" t="str">
        <f>IF('Lag2'!B$173="lagnamn","",'Lag2'!B170)</f>
        <v/>
      </c>
      <c r="C64" s="26" t="str">
        <f>IF('Lag2'!B$178="lagnamn","",'Lag2'!B175)</f>
        <v/>
      </c>
      <c r="D64" s="26" t="str">
        <f>IF('Lag2'!B$183="lagnamn","",'Lag2'!B180)</f>
        <v/>
      </c>
    </row>
    <row r="65" spans="1:4" ht="21.9" customHeight="1" x14ac:dyDescent="0.25">
      <c r="A65" s="26" t="str">
        <f>IF('Lag2'!B$168="lagnamn","",'Lag2'!B166)</f>
        <v/>
      </c>
      <c r="B65" s="26" t="str">
        <f>IF('Lag2'!B$173="lagnamn","",'Lag2'!B171)</f>
        <v/>
      </c>
      <c r="C65" s="26" t="str">
        <f>IF('Lag2'!B$178="lagnamn","",'Lag2'!B176)</f>
        <v/>
      </c>
      <c r="D65" s="26" t="str">
        <f>IF('Lag2'!B$183="lagnamn","",'Lag2'!B181)</f>
        <v/>
      </c>
    </row>
    <row r="66" spans="1:4" ht="21.9" customHeight="1" x14ac:dyDescent="0.25">
      <c r="A66" s="26" t="str">
        <f>IF('Lag2'!B$168="lagnamn","",'Lag2'!B167)</f>
        <v/>
      </c>
      <c r="B66" s="26" t="str">
        <f>IF('Lag2'!B$173="lagnamn","",'Lag2'!B172)</f>
        <v/>
      </c>
      <c r="C66" s="26" t="str">
        <f>IF('Lag2'!B$178="lagnamn","",'Lag2'!B177)</f>
        <v/>
      </c>
      <c r="D66" s="26" t="str">
        <f>IF('Lag2'!B$183="lagnamn","",'Lag2'!B182)</f>
        <v/>
      </c>
    </row>
    <row r="67" spans="1:4" ht="21.9" customHeight="1" x14ac:dyDescent="0.3">
      <c r="A67" s="141" t="str">
        <f>'Lag2'!B168</f>
        <v>Lagnamn</v>
      </c>
      <c r="B67" s="141" t="str">
        <f>'Lag2'!B173</f>
        <v>Lagnamn</v>
      </c>
      <c r="C67" s="142" t="str">
        <f>'Lag2'!B178</f>
        <v>Lagnamn</v>
      </c>
      <c r="D67" s="141" t="str">
        <f>'Lag2'!B183</f>
        <v>Lagnamn</v>
      </c>
    </row>
    <row r="68" spans="1:4" ht="21.9" customHeight="1" x14ac:dyDescent="0.25"/>
    <row r="69" spans="1:4" ht="21.9" customHeight="1" x14ac:dyDescent="0.25">
      <c r="A69" s="26" t="str">
        <f>IF('Lag2'!B$188="lagnamn","",'Lag2'!B184)</f>
        <v/>
      </c>
      <c r="B69" s="26" t="str">
        <f>IF('Lag2'!B$193="lagnamn","",'Lag2'!B189)</f>
        <v/>
      </c>
      <c r="C69" s="26" t="str">
        <f>IF('Lag2'!B$198="lagnamn","",'Lag2'!B194)</f>
        <v/>
      </c>
      <c r="D69" s="26" t="str">
        <f>IF('Lag2'!B$203="lagnamn","",'Lag2'!B199)</f>
        <v/>
      </c>
    </row>
    <row r="70" spans="1:4" ht="21.9" customHeight="1" x14ac:dyDescent="0.25">
      <c r="A70" s="26" t="str">
        <f>IF('Lag2'!B$188="lagnamn","",'Lag2'!B185)</f>
        <v/>
      </c>
      <c r="B70" s="26" t="str">
        <f>IF('Lag2'!B$193="lagnamn","",'Lag2'!B190)</f>
        <v/>
      </c>
      <c r="C70" s="26" t="str">
        <f>IF('Lag2'!B$198="lagnamn","",'Lag2'!B195)</f>
        <v/>
      </c>
      <c r="D70" s="26" t="str">
        <f>IF('Lag2'!B$203="lagnamn","",'Lag2'!B200)</f>
        <v/>
      </c>
    </row>
    <row r="71" spans="1:4" ht="21.9" customHeight="1" x14ac:dyDescent="0.25">
      <c r="A71" s="26" t="str">
        <f>IF('Lag2'!B$188="lagnamn","",'Lag2'!B186)</f>
        <v/>
      </c>
      <c r="B71" s="26" t="str">
        <f>IF('Lag2'!B$193="lagnamn","",'Lag2'!B191)</f>
        <v/>
      </c>
      <c r="C71" s="26" t="str">
        <f>IF('Lag2'!B$198="lagnamn","",'Lag2'!B196)</f>
        <v/>
      </c>
      <c r="D71" s="26" t="str">
        <f>IF('Lag2'!B$203="lagnamn","",'Lag2'!B201)</f>
        <v/>
      </c>
    </row>
    <row r="72" spans="1:4" ht="21.9" customHeight="1" x14ac:dyDescent="0.25">
      <c r="A72" s="26" t="str">
        <f>IF('Lag2'!B$188="lagnamn","",'Lag2'!B187)</f>
        <v/>
      </c>
      <c r="B72" s="26" t="str">
        <f>IF('Lag2'!B$193="lagnamn","",'Lag2'!B192)</f>
        <v/>
      </c>
      <c r="C72" s="26" t="str">
        <f>IF('Lag2'!B$198="lagnamn","",'Lag2'!B197)</f>
        <v/>
      </c>
      <c r="D72" s="26" t="str">
        <f>IF('Lag2'!B$203="lagnamn","",'Lag2'!B202)</f>
        <v/>
      </c>
    </row>
    <row r="73" spans="1:4" ht="21.9" customHeight="1" x14ac:dyDescent="0.3">
      <c r="A73" s="143" t="str">
        <f>'Lag2'!B188</f>
        <v>Lagnamn</v>
      </c>
      <c r="B73" s="141" t="str">
        <f>'Lag2'!B193</f>
        <v>Lagnamn</v>
      </c>
      <c r="C73" s="141" t="str">
        <f>'Lag2'!B198</f>
        <v>Lagnamn</v>
      </c>
      <c r="D73" s="144" t="str">
        <f>'Lag2'!B203</f>
        <v>Lagnamn</v>
      </c>
    </row>
    <row r="100" spans="1:7" ht="27.6" x14ac:dyDescent="0.45">
      <c r="A100" s="70" t="s">
        <v>479</v>
      </c>
      <c r="G100" s="15">
        <f>COUNTIF(A100:D134,"lagnamn")</f>
        <v>20</v>
      </c>
    </row>
    <row r="101" spans="1:7" ht="15" x14ac:dyDescent="0.25">
      <c r="A101" s="26" t="str">
        <f>IF('Lag2'!B$1008="lagnamn","",'Lag2'!B1004)</f>
        <v/>
      </c>
      <c r="B101" s="26" t="str">
        <f>IF('Lag2'!$B$1013="lagnamn","",'Lag2'!$B1009)</f>
        <v/>
      </c>
      <c r="C101" s="26" t="str">
        <f>IF('Lag2'!$B$1018="lagnamn","",'Lag2'!$B1014)</f>
        <v/>
      </c>
      <c r="D101" s="26" t="str">
        <f>IF('Lag2'!$B$1023="lagnamn","",'Lag2'!$B1019)</f>
        <v/>
      </c>
    </row>
    <row r="102" spans="1:7" ht="15" x14ac:dyDescent="0.25">
      <c r="A102" s="26" t="str">
        <f>IF('Lag2'!B$1008="lagnamn","",'Lag2'!B1005)</f>
        <v/>
      </c>
      <c r="B102" s="26" t="str">
        <f>IF('Lag2'!$B$1013="lagnamn","",'Lag2'!$B1010)</f>
        <v/>
      </c>
      <c r="C102" s="26" t="str">
        <f>IF('Lag2'!$B$1018="lagnamn","",'Lag2'!$B1015)</f>
        <v/>
      </c>
      <c r="D102" s="26" t="str">
        <f>IF('Lag2'!$B$1023="lagnamn","",'Lag2'!$B1020)</f>
        <v/>
      </c>
    </row>
    <row r="103" spans="1:7" ht="15" x14ac:dyDescent="0.25">
      <c r="A103" s="26" t="str">
        <f>IF('Lag2'!B$1008="lagnamn","",'Lag2'!B1006)</f>
        <v/>
      </c>
      <c r="B103" s="26" t="str">
        <f>IF('Lag2'!$B$1013="lagnamn","",'Lag2'!$B1011)</f>
        <v/>
      </c>
      <c r="C103" s="26" t="str">
        <f>IF('Lag2'!$B$1018="lagnamn","",'Lag2'!$B1016)</f>
        <v/>
      </c>
      <c r="D103" s="26" t="str">
        <f>IF('Lag2'!$B$1023="lagnamn","",'Lag2'!$B1021)</f>
        <v/>
      </c>
    </row>
    <row r="104" spans="1:7" ht="15" x14ac:dyDescent="0.25">
      <c r="A104" s="26" t="str">
        <f>IF('Lag2'!B$1008="lagnamn","",'Lag2'!B1007)</f>
        <v/>
      </c>
      <c r="B104" s="26" t="str">
        <f>IF('Lag2'!$B$1013="lagnamn","",'Lag2'!$B1012)</f>
        <v/>
      </c>
      <c r="C104" s="26" t="str">
        <f>IF('Lag2'!$B$1018="lagnamn","",'Lag2'!$B1017)</f>
        <v/>
      </c>
      <c r="D104" s="26" t="str">
        <f>IF('Lag2'!$B$1023="lagnamn","",'Lag2'!$B1022)</f>
        <v/>
      </c>
    </row>
    <row r="105" spans="1:7" ht="15.6" x14ac:dyDescent="0.3">
      <c r="A105" s="143" t="str">
        <f>'Lag2'!B1008</f>
        <v>Lagnamn</v>
      </c>
      <c r="B105" s="141" t="str">
        <f>'Lag2'!B1013</f>
        <v>Lagnamn</v>
      </c>
      <c r="C105" s="141" t="str">
        <f>'Lag2'!B1018</f>
        <v>Lagnamn</v>
      </c>
      <c r="D105" s="144" t="str">
        <f>'Lag2'!B1023</f>
        <v>Lagnamn</v>
      </c>
    </row>
    <row r="106" spans="1:7" ht="15" x14ac:dyDescent="0.25">
      <c r="A106" s="204"/>
      <c r="B106" s="205"/>
      <c r="C106" s="205"/>
      <c r="D106" s="206"/>
    </row>
    <row r="107" spans="1:7" ht="15" x14ac:dyDescent="0.25">
      <c r="A107" s="26" t="str">
        <f>IF('Lag2'!$B$1028="lagnamn","",'Lag2'!$B1024)</f>
        <v/>
      </c>
      <c r="B107" s="26" t="str">
        <f>IF('Lag2'!$B$1033="lagnamn","",'Lag2'!$B1029)</f>
        <v/>
      </c>
      <c r="C107" s="26" t="str">
        <f>IF('Lag2'!$B$1038="lagnamn","",'Lag2'!$B1034)</f>
        <v/>
      </c>
      <c r="D107" s="26" t="str">
        <f>IF('Lag2'!$B$1043="lagnamn","",'Lag2'!$B1039)</f>
        <v/>
      </c>
    </row>
    <row r="108" spans="1:7" ht="15" x14ac:dyDescent="0.25">
      <c r="A108" s="26" t="str">
        <f>IF('Lag2'!$B$1028="lagnamn","",'Lag2'!$B1025)</f>
        <v/>
      </c>
      <c r="B108" s="26" t="str">
        <f>IF('Lag2'!$B$1033="lagnamn","",'Lag2'!$B1030)</f>
        <v/>
      </c>
      <c r="C108" s="26" t="str">
        <f>IF('Lag2'!$B$1038="lagnamn","",'Lag2'!$B1035)</f>
        <v/>
      </c>
      <c r="D108" s="26" t="str">
        <f>IF('Lag2'!$B$1043="lagnamn","",'Lag2'!$B1040)</f>
        <v/>
      </c>
    </row>
    <row r="109" spans="1:7" ht="15" x14ac:dyDescent="0.25">
      <c r="A109" s="26" t="str">
        <f>IF('Lag2'!$B$1028="lagnamn","",'Lag2'!$B1026)</f>
        <v/>
      </c>
      <c r="B109" s="26" t="str">
        <f>IF('Lag2'!$B$1033="lagnamn","",'Lag2'!$B1031)</f>
        <v/>
      </c>
      <c r="C109" s="26" t="str">
        <f>IF('Lag2'!$B$1038="lagnamn","",'Lag2'!$B1036)</f>
        <v/>
      </c>
      <c r="D109" s="26" t="str">
        <f>IF('Lag2'!$B$1043="lagnamn","",'Lag2'!$B1041)</f>
        <v/>
      </c>
    </row>
    <row r="110" spans="1:7" ht="15" x14ac:dyDescent="0.25">
      <c r="A110" s="26" t="str">
        <f>IF('Lag2'!$B$1028="lagnamn","",'Lag2'!$B1027)</f>
        <v/>
      </c>
      <c r="B110" s="26" t="str">
        <f>IF('Lag2'!$B$1033="lagnamn","",'Lag2'!$B1032)</f>
        <v/>
      </c>
      <c r="C110" s="26" t="str">
        <f>IF('Lag2'!$B$1038="lagnamn","",'Lag2'!$B1037)</f>
        <v/>
      </c>
      <c r="D110" s="26" t="str">
        <f>IF('Lag2'!$B$1043="lagnamn","",'Lag2'!$B1042)</f>
        <v/>
      </c>
    </row>
    <row r="111" spans="1:7" ht="15.6" x14ac:dyDescent="0.3">
      <c r="A111" s="143" t="str">
        <f>'Lag2'!B1028</f>
        <v>Lagnamn</v>
      </c>
      <c r="B111" s="141" t="str">
        <f>'Lag2'!B1033</f>
        <v>Lagnamn</v>
      </c>
      <c r="C111" s="141" t="str">
        <f>'Lag2'!B1038</f>
        <v>Lagnamn</v>
      </c>
      <c r="D111" s="144" t="str">
        <f>'Lag2'!B1043</f>
        <v>Lagnamn</v>
      </c>
    </row>
    <row r="112" spans="1:7" ht="15" x14ac:dyDescent="0.25">
      <c r="A112" s="204"/>
      <c r="B112" s="205"/>
      <c r="C112" s="205"/>
      <c r="D112" s="206"/>
    </row>
    <row r="113" spans="1:4" ht="15" x14ac:dyDescent="0.25">
      <c r="A113" s="26" t="str">
        <f>IF('Lag2'!B$1048="lagnamn","",'Lag2'!B1044)</f>
        <v/>
      </c>
      <c r="B113" s="26" t="str">
        <f>IF('Lag2'!B$1053="lagnamn","",'Lag2'!B1049)</f>
        <v/>
      </c>
      <c r="C113" s="26" t="str">
        <f>IF('Lag2'!B$1058="lagnamn","",'Lag2'!B1054)</f>
        <v/>
      </c>
      <c r="D113" s="26" t="str">
        <f>IF('Lag2'!B$1063="lagnamn","",'Lag2'!B1059)</f>
        <v/>
      </c>
    </row>
    <row r="114" spans="1:4" ht="15" x14ac:dyDescent="0.25">
      <c r="A114" s="26" t="str">
        <f>IF('Lag2'!B$1048="lagnamn","",'Lag2'!B1045)</f>
        <v/>
      </c>
      <c r="B114" s="26" t="str">
        <f>IF('Lag2'!B$1053="lagnamn","",'Lag2'!B1050)</f>
        <v/>
      </c>
      <c r="C114" s="26" t="str">
        <f>IF('Lag2'!B$1058="lagnamn","",'Lag2'!B1055)</f>
        <v/>
      </c>
      <c r="D114" s="26" t="str">
        <f>IF('Lag2'!B$1063="lagnamn","",'Lag2'!B1060)</f>
        <v/>
      </c>
    </row>
    <row r="115" spans="1:4" ht="15" x14ac:dyDescent="0.25">
      <c r="A115" s="26" t="str">
        <f>IF('Lag2'!B$1048="lagnamn","",'Lag2'!B1046)</f>
        <v/>
      </c>
      <c r="B115" s="26" t="str">
        <f>IF('Lag2'!B$1053="lagnamn","",'Lag2'!B1051)</f>
        <v/>
      </c>
      <c r="C115" s="26" t="str">
        <f>IF('Lag2'!B$1058="lagnamn","",'Lag2'!B1056)</f>
        <v/>
      </c>
      <c r="D115" s="26" t="str">
        <f>IF('Lag2'!B$1063="lagnamn","",'Lag2'!B1061)</f>
        <v/>
      </c>
    </row>
    <row r="116" spans="1:4" ht="15" x14ac:dyDescent="0.25">
      <c r="A116" s="26" t="str">
        <f>IF('Lag2'!B$1048="lagnamn","",'Lag2'!B1047)</f>
        <v/>
      </c>
      <c r="B116" s="26" t="str">
        <f>IF('Lag2'!B$1053="lagnamn","",'Lag2'!B1052)</f>
        <v/>
      </c>
      <c r="C116" s="26" t="str">
        <f>IF('Lag2'!B$1058="lagnamn","",'Lag2'!B1057)</f>
        <v/>
      </c>
      <c r="D116" s="26" t="str">
        <f>IF('Lag2'!B$1063="lagnamn","",'Lag2'!B1062)</f>
        <v/>
      </c>
    </row>
    <row r="117" spans="1:4" ht="15.6" x14ac:dyDescent="0.3">
      <c r="A117" s="143" t="str">
        <f>'Lag2'!B1048</f>
        <v>Lagnamn</v>
      </c>
      <c r="B117" s="141" t="str">
        <f>'Lag2'!B1053</f>
        <v>Lagnamn</v>
      </c>
      <c r="C117" s="141" t="str">
        <f>'Lag2'!B1058</f>
        <v>Lagnamn</v>
      </c>
      <c r="D117" s="144" t="str">
        <f>'Lag2'!B1063</f>
        <v>Lagnamn</v>
      </c>
    </row>
    <row r="118" spans="1:4" ht="15" x14ac:dyDescent="0.25">
      <c r="A118" s="204"/>
      <c r="B118" s="205"/>
      <c r="C118" s="205"/>
      <c r="D118" s="206"/>
    </row>
    <row r="119" spans="1:4" ht="15" x14ac:dyDescent="0.25">
      <c r="A119" s="26" t="str">
        <f>IF('Lag2'!B$1068="lagnamn","",'Lag2'!B1064)</f>
        <v/>
      </c>
      <c r="B119" s="26" t="str">
        <f>IF('Lag2'!B$1073="lagnamn","",'Lag2'!B1069)</f>
        <v/>
      </c>
      <c r="C119" s="26" t="str">
        <f>IF('Lag2'!B$1078="lagnamn","",'Lag2'!B1074)</f>
        <v/>
      </c>
      <c r="D119" s="26" t="str">
        <f>IF('Lag2'!B$1083="lagnamn","",'Lag2'!B1079)</f>
        <v/>
      </c>
    </row>
    <row r="120" spans="1:4" ht="15" x14ac:dyDescent="0.25">
      <c r="A120" s="26" t="str">
        <f>IF('Lag2'!B$1068="lagnamn","",'Lag2'!B1065)</f>
        <v/>
      </c>
      <c r="B120" s="26" t="str">
        <f>IF('Lag2'!B$1073="lagnamn","",'Lag2'!B1070)</f>
        <v/>
      </c>
      <c r="C120" s="26" t="str">
        <f>IF('Lag2'!B$1078="lagnamn","",'Lag2'!B1075)</f>
        <v/>
      </c>
      <c r="D120" s="26" t="str">
        <f>IF('Lag2'!B$1083="lagnamn","",'Lag2'!B1080)</f>
        <v/>
      </c>
    </row>
    <row r="121" spans="1:4" ht="15" x14ac:dyDescent="0.25">
      <c r="A121" s="26" t="str">
        <f>IF('Lag2'!B$1068="lagnamn","",'Lag2'!B1066)</f>
        <v/>
      </c>
      <c r="B121" s="26" t="str">
        <f>IF('Lag2'!B$1073="lagnamn","",'Lag2'!B1071)</f>
        <v/>
      </c>
      <c r="C121" s="26" t="str">
        <f>IF('Lag2'!B$1078="lagnamn","",'Lag2'!B1076)</f>
        <v/>
      </c>
      <c r="D121" s="26" t="str">
        <f>IF('Lag2'!B$1083="lagnamn","",'Lag2'!B1081)</f>
        <v/>
      </c>
    </row>
    <row r="122" spans="1:4" ht="15" x14ac:dyDescent="0.25">
      <c r="A122" s="26" t="str">
        <f>IF('Lag2'!B$1068="lagnamn","",'Lag2'!B1067)</f>
        <v/>
      </c>
      <c r="B122" s="26" t="str">
        <f>IF('Lag2'!B$1073="lagnamn","",'Lag2'!B1072)</f>
        <v/>
      </c>
      <c r="C122" s="26" t="str">
        <f>IF('Lag2'!B$1078="lagnamn","",'Lag2'!B1077)</f>
        <v/>
      </c>
      <c r="D122" s="26" t="str">
        <f>IF('Lag2'!B$1083="lagnamn","",'Lag2'!B1082)</f>
        <v/>
      </c>
    </row>
    <row r="123" spans="1:4" ht="15.6" x14ac:dyDescent="0.3">
      <c r="A123" s="143" t="str">
        <f>'Lag2'!B1068</f>
        <v>Lagnamn</v>
      </c>
      <c r="B123" s="141" t="str">
        <f>'Lag2'!B1073</f>
        <v>Lagnamn</v>
      </c>
      <c r="C123" s="141" t="str">
        <f>'Lag2'!B1078</f>
        <v>Lagnamn</v>
      </c>
      <c r="D123" s="144" t="str">
        <f>'Lag2'!B1083</f>
        <v>Lagnamn</v>
      </c>
    </row>
    <row r="124" spans="1:4" ht="15" x14ac:dyDescent="0.25">
      <c r="A124" s="204"/>
      <c r="B124" s="205"/>
      <c r="C124" s="205"/>
      <c r="D124" s="206"/>
    </row>
    <row r="125" spans="1:4" ht="15" x14ac:dyDescent="0.25">
      <c r="A125" s="26" t="str">
        <f>IF('Lag2'!$R$1008="lagnamn","",'Lag2'!$R1004)</f>
        <v/>
      </c>
      <c r="B125" s="26" t="str">
        <f>IF('Lag2'!$R$1013="lagnamn","",'Lag2'!$R1009)</f>
        <v/>
      </c>
      <c r="C125" s="26" t="str">
        <f>IF('Lag2'!$R$1018="lagnamn","",'Lag2'!$R1014)</f>
        <v/>
      </c>
      <c r="D125" s="26" t="str">
        <f>IF('Lag2'!$R$1023="lagnamn","",'Lag2'!$R1019)</f>
        <v/>
      </c>
    </row>
    <row r="126" spans="1:4" ht="15" x14ac:dyDescent="0.25">
      <c r="A126" s="26" t="str">
        <f>IF('Lag2'!R$1008="lagnamn","",'Lag2'!R1005)</f>
        <v/>
      </c>
      <c r="B126" s="26" t="str">
        <f>IF('Lag2'!$R$1013="lagnamn","",'Lag2'!$R1010)</f>
        <v/>
      </c>
      <c r="C126" s="26" t="str">
        <f>IF('Lag2'!$R$1018="lagnamn","",'Lag2'!$R1015)</f>
        <v/>
      </c>
      <c r="D126" s="26" t="str">
        <f>IF('Lag2'!$R$1023="lagnamn","",'Lag2'!$R1020)</f>
        <v/>
      </c>
    </row>
    <row r="127" spans="1:4" ht="15" x14ac:dyDescent="0.25">
      <c r="A127" s="26" t="str">
        <f>IF('Lag2'!R$1008="lagnamn","",'Lag2'!R1006)</f>
        <v/>
      </c>
      <c r="B127" s="26" t="str">
        <f>IF('Lag2'!$R$1013="lagnamn","",'Lag2'!$R1011)</f>
        <v/>
      </c>
      <c r="C127" s="26" t="str">
        <f>IF('Lag2'!$R$1018="lagnamn","",'Lag2'!$R1016)</f>
        <v/>
      </c>
      <c r="D127" s="26" t="str">
        <f>IF('Lag2'!$R$1023="lagnamn","",'Lag2'!$R1021)</f>
        <v/>
      </c>
    </row>
    <row r="128" spans="1:4" ht="15" x14ac:dyDescent="0.25">
      <c r="A128" s="26" t="str">
        <f>IF('Lag2'!R$1008="lagnamn","",'Lag2'!R1007)</f>
        <v/>
      </c>
      <c r="B128" s="26" t="str">
        <f>IF('Lag2'!$R$1013="lagnamn","",'Lag2'!$R1012)</f>
        <v/>
      </c>
      <c r="C128" s="26" t="str">
        <f>IF('Lag2'!$R$1018="lagnamn","",'Lag2'!$R1017)</f>
        <v/>
      </c>
      <c r="D128" s="26" t="str">
        <f>IF('Lag2'!$R$1023="lagnamn","",'Lag2'!$R1022)</f>
        <v/>
      </c>
    </row>
    <row r="129" spans="1:4" ht="15" x14ac:dyDescent="0.25">
      <c r="A129" s="203" t="str">
        <f>'Lag2'!$R$1008</f>
        <v>Lagnamn</v>
      </c>
      <c r="B129" s="203" t="str">
        <f>'Lag2'!$R$1013</f>
        <v>Lagnamn</v>
      </c>
      <c r="C129" s="203" t="str">
        <f>'Lag2'!$R$1018</f>
        <v>Lagnamn</v>
      </c>
      <c r="D129" s="203" t="str">
        <f>'Lag2'!$R$1023</f>
        <v>Lagnamn</v>
      </c>
    </row>
    <row r="130" spans="1:4" ht="15.6" x14ac:dyDescent="0.3">
      <c r="A130" s="157"/>
      <c r="B130" s="158"/>
      <c r="C130" s="158"/>
      <c r="D130" s="159"/>
    </row>
    <row r="131" spans="1:4" ht="15" x14ac:dyDescent="0.25">
      <c r="A131" s="26" t="str">
        <f>IF('Lag2'!$R$1028="lagnamn","",'Lag2'!$R1024)</f>
        <v/>
      </c>
      <c r="B131" s="26" t="str">
        <f>IF('Lag2'!$R$1033="lagnamn","",'Lag2'!$R1029)</f>
        <v/>
      </c>
      <c r="C131" s="26" t="str">
        <f>IF('Lag2'!$R$1038="lagnamn","",'Lag2'!$R1034)</f>
        <v/>
      </c>
      <c r="D131" s="26" t="str">
        <f>IF('Lag2'!$R$1043="lagnamn","",'Lag2'!$R1039)</f>
        <v/>
      </c>
    </row>
    <row r="132" spans="1:4" ht="15" x14ac:dyDescent="0.25">
      <c r="A132" s="26" t="str">
        <f>IF('Lag2'!$R$1028="lagnamn","",'Lag2'!$R1025)</f>
        <v/>
      </c>
      <c r="B132" s="26" t="str">
        <f>IF('Lag2'!$R$1033="lagnamn","",'Lag2'!$R1030)</f>
        <v/>
      </c>
      <c r="C132" s="26" t="str">
        <f>IF('Lag2'!$R$1038="lagnamn","",'Lag2'!$R1035)</f>
        <v/>
      </c>
      <c r="D132" s="26" t="str">
        <f>IF('Lag2'!$R$1043="lagnamn","",'Lag2'!$R1040)</f>
        <v/>
      </c>
    </row>
    <row r="133" spans="1:4" ht="15" x14ac:dyDescent="0.25">
      <c r="A133" s="26" t="str">
        <f>IF('Lag2'!$R$1028="lagnamn","",'Lag2'!$R1026)</f>
        <v/>
      </c>
      <c r="B133" s="26" t="str">
        <f>IF('Lag2'!$R$1033="lagnamn","",'Lag2'!$R1031)</f>
        <v/>
      </c>
      <c r="C133" s="26" t="str">
        <f>IF('Lag2'!$R$1038="lagnamn","",'Lag2'!$R1036)</f>
        <v/>
      </c>
      <c r="D133" s="26" t="str">
        <f>IF('Lag2'!$R$1043="lagnamn","",'Lag2'!$R1041)</f>
        <v/>
      </c>
    </row>
    <row r="134" spans="1:4" ht="15" x14ac:dyDescent="0.25">
      <c r="A134" s="26" t="str">
        <f>IF('Lag2'!$R$1028="lagnamn","",'Lag2'!$R1027)</f>
        <v/>
      </c>
      <c r="B134" s="26" t="str">
        <f>IF('Lag2'!$R$1033="lagnamn","",'Lag2'!$R1032)</f>
        <v/>
      </c>
      <c r="C134" s="26" t="str">
        <f>IF('Lag2'!$R$1038="lagnamn","",'Lag2'!$R1037)</f>
        <v/>
      </c>
      <c r="D134" s="26" t="str">
        <f>IF('Lag2'!$R$1043="lagnamn","",'Lag2'!$R1042)</f>
        <v/>
      </c>
    </row>
    <row r="135" spans="1:4" ht="15" x14ac:dyDescent="0.25">
      <c r="A135" s="203" t="str">
        <f>'Lag2'!$R$1028</f>
        <v>Lagnamn</v>
      </c>
      <c r="B135" s="203" t="str">
        <f>'Lag2'!$R$1033</f>
        <v>Lagnamn</v>
      </c>
      <c r="C135" s="203" t="str">
        <f>'Lag2'!$R$1038</f>
        <v>Lagnamn</v>
      </c>
      <c r="D135" s="203" t="str">
        <f>'Lag2'!$R$1043</f>
        <v>Lagnamn</v>
      </c>
    </row>
  </sheetData>
  <phoneticPr fontId="4" type="noConversion"/>
  <pageMargins left="0.39370078740157483" right="0.39370078740157483" top="0.19685039370078741" bottom="0.19685039370078741" header="0" footer="0"/>
  <pageSetup paperSize="9" orientation="portrait" r:id="rId1"/>
  <headerFooter alignWithMargins="0"/>
  <rowBreaks count="1" manualBreakCount="1">
    <brk id="36"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lad10"/>
  <dimension ref="A1:S219"/>
  <sheetViews>
    <sheetView topLeftCell="A138" workbookViewId="0">
      <selection activeCell="G151" sqref="G151"/>
    </sheetView>
  </sheetViews>
  <sheetFormatPr defaultRowHeight="13.2" x14ac:dyDescent="0.25"/>
  <cols>
    <col min="2" max="2" width="24.33203125" customWidth="1"/>
    <col min="3" max="7" width="9.33203125" customWidth="1"/>
    <col min="10" max="10" width="24.33203125" customWidth="1"/>
    <col min="11" max="15" width="9.33203125" customWidth="1"/>
  </cols>
  <sheetData>
    <row r="1" spans="1:19" ht="30" customHeight="1" x14ac:dyDescent="0.55000000000000004">
      <c r="E1" s="11" t="s">
        <v>19</v>
      </c>
      <c r="F1" s="10">
        <v>10</v>
      </c>
      <c r="G1" s="10"/>
      <c r="M1" s="11" t="str">
        <f>E1</f>
        <v>Omgång:</v>
      </c>
      <c r="N1" s="10">
        <v>10</v>
      </c>
    </row>
    <row r="2" spans="1:19" ht="30" customHeight="1" x14ac:dyDescent="0.3">
      <c r="A2" s="27" t="s">
        <v>0</v>
      </c>
      <c r="B2" s="2"/>
      <c r="C2" s="1" t="s">
        <v>18</v>
      </c>
      <c r="D2" s="1" t="s">
        <v>18</v>
      </c>
      <c r="E2" s="1" t="s">
        <v>18</v>
      </c>
      <c r="F2" s="1" t="s">
        <v>18</v>
      </c>
      <c r="G2" s="1" t="s">
        <v>18</v>
      </c>
      <c r="H2" s="1"/>
      <c r="I2" s="27" t="s">
        <v>10</v>
      </c>
      <c r="J2" s="2"/>
      <c r="K2" s="1" t="s">
        <v>18</v>
      </c>
      <c r="L2" s="1" t="s">
        <v>18</v>
      </c>
      <c r="M2" s="1" t="s">
        <v>18</v>
      </c>
      <c r="N2" s="1" t="s">
        <v>18</v>
      </c>
      <c r="O2" s="1" t="s">
        <v>18</v>
      </c>
      <c r="P2" s="1"/>
      <c r="R2" s="37" t="s">
        <v>0</v>
      </c>
      <c r="S2" s="16">
        <f>IF(Inskrivning!P$1&gt;0,1,0)</f>
        <v>0</v>
      </c>
    </row>
    <row r="3" spans="1:19" ht="30" customHeight="1" x14ac:dyDescent="0.25">
      <c r="A3" s="2" t="s">
        <v>4</v>
      </c>
      <c r="B3" s="16" t="s">
        <v>5</v>
      </c>
      <c r="C3" s="1">
        <v>1</v>
      </c>
      <c r="D3" s="1">
        <v>2</v>
      </c>
      <c r="E3" s="1">
        <v>3</v>
      </c>
      <c r="F3" s="1">
        <v>4</v>
      </c>
      <c r="G3" s="1">
        <v>5</v>
      </c>
      <c r="H3" s="1" t="s">
        <v>2</v>
      </c>
      <c r="I3" s="2" t="s">
        <v>4</v>
      </c>
      <c r="J3" s="16" t="s">
        <v>5</v>
      </c>
      <c r="K3" s="1">
        <v>1</v>
      </c>
      <c r="L3" s="1">
        <v>2</v>
      </c>
      <c r="M3" s="1">
        <v>3</v>
      </c>
      <c r="N3" s="1">
        <v>4</v>
      </c>
      <c r="O3" s="1">
        <v>5</v>
      </c>
      <c r="P3" s="1" t="s">
        <v>2</v>
      </c>
      <c r="R3" s="37" t="s">
        <v>10</v>
      </c>
      <c r="S3" s="16">
        <f>IF(Inskrivning!P$1&gt;1,1,0)</f>
        <v>0</v>
      </c>
    </row>
    <row r="4" spans="1:19" ht="30" customHeight="1" x14ac:dyDescent="0.25">
      <c r="A4" s="2">
        <v>1</v>
      </c>
      <c r="B4" s="16" t="str">
        <f>IF(Inskrivning!J7="","",Inskrivning!J7)</f>
        <v/>
      </c>
      <c r="C4" s="9"/>
      <c r="D4" s="9"/>
      <c r="E4" s="9"/>
      <c r="F4" s="9"/>
      <c r="G4" s="9"/>
      <c r="H4" s="9"/>
      <c r="I4" s="2">
        <v>1</v>
      </c>
      <c r="J4" s="16" t="str">
        <f>IF(Inskrivning!J27="","",Inskrivning!J27)</f>
        <v/>
      </c>
      <c r="K4" s="9"/>
      <c r="L4" s="9"/>
      <c r="M4" s="9"/>
      <c r="N4" s="9"/>
      <c r="O4" s="9"/>
      <c r="P4" s="9"/>
      <c r="R4" s="37" t="s">
        <v>11</v>
      </c>
      <c r="S4" s="16">
        <f>IF(Inskrivning!P$1&gt;2,1,0)</f>
        <v>0</v>
      </c>
    </row>
    <row r="5" spans="1:19" ht="30" customHeight="1" x14ac:dyDescent="0.25">
      <c r="A5" s="2">
        <v>2</v>
      </c>
      <c r="B5" s="16" t="str">
        <f>IF(Inskrivning!J8="","",Inskrivning!J8)</f>
        <v/>
      </c>
      <c r="C5" s="9"/>
      <c r="D5" s="9"/>
      <c r="E5" s="9"/>
      <c r="F5" s="9"/>
      <c r="G5" s="9"/>
      <c r="H5" s="9"/>
      <c r="I5" s="2">
        <v>2</v>
      </c>
      <c r="J5" s="16" t="str">
        <f>IF(Inskrivning!J28="","",Inskrivning!J28)</f>
        <v/>
      </c>
      <c r="K5" s="9"/>
      <c r="L5" s="9"/>
      <c r="M5" s="9"/>
      <c r="N5" s="9"/>
      <c r="O5" s="9"/>
      <c r="P5" s="9"/>
      <c r="R5" s="37" t="s">
        <v>12</v>
      </c>
      <c r="S5" s="16">
        <f>IF(Inskrivning!P$1&gt;3,1,0)</f>
        <v>0</v>
      </c>
    </row>
    <row r="6" spans="1:19" ht="30" customHeight="1" x14ac:dyDescent="0.25">
      <c r="A6" s="2">
        <v>3</v>
      </c>
      <c r="B6" s="16" t="str">
        <f>IF(Inskrivning!J9="","",Inskrivning!J9)</f>
        <v/>
      </c>
      <c r="C6" s="9"/>
      <c r="D6" s="9"/>
      <c r="E6" s="9"/>
      <c r="F6" s="9"/>
      <c r="G6" s="9"/>
      <c r="H6" s="9"/>
      <c r="I6" s="2">
        <v>3</v>
      </c>
      <c r="J6" s="16" t="str">
        <f>IF(Inskrivning!J29="","",Inskrivning!J29)</f>
        <v/>
      </c>
      <c r="K6" s="9"/>
      <c r="L6" s="9"/>
      <c r="M6" s="9"/>
      <c r="N6" s="9"/>
      <c r="O6" s="9"/>
      <c r="P6" s="9"/>
      <c r="R6" s="37" t="s">
        <v>13</v>
      </c>
      <c r="S6" s="16">
        <f>IF(Inskrivning!P$1&gt;4,1,0)</f>
        <v>0</v>
      </c>
    </row>
    <row r="7" spans="1:19" ht="30" customHeight="1" x14ac:dyDescent="0.25">
      <c r="A7" s="2">
        <v>4</v>
      </c>
      <c r="B7" s="16" t="str">
        <f>IF(Inskrivning!J10="","",Inskrivning!J10)</f>
        <v/>
      </c>
      <c r="C7" s="9"/>
      <c r="D7" s="9"/>
      <c r="E7" s="9"/>
      <c r="F7" s="9"/>
      <c r="G7" s="9"/>
      <c r="H7" s="9"/>
      <c r="I7" s="2">
        <v>4</v>
      </c>
      <c r="J7" s="16" t="str">
        <f>IF(Inskrivning!J30="","",Inskrivning!J30)</f>
        <v/>
      </c>
      <c r="K7" s="9"/>
      <c r="L7" s="9"/>
      <c r="M7" s="9"/>
      <c r="N7" s="9"/>
      <c r="O7" s="9"/>
      <c r="P7" s="9"/>
      <c r="R7" s="37" t="s">
        <v>14</v>
      </c>
      <c r="S7" s="16">
        <f>IF(Inskrivning!P$1&gt;5,1,0)</f>
        <v>0</v>
      </c>
    </row>
    <row r="8" spans="1:19" ht="30" customHeight="1" x14ac:dyDescent="0.25">
      <c r="A8" s="2">
        <v>5</v>
      </c>
      <c r="B8" s="16" t="str">
        <f>IF(Inskrivning!J11="","",Inskrivning!J11)</f>
        <v/>
      </c>
      <c r="C8" s="9"/>
      <c r="D8" s="9"/>
      <c r="E8" s="9"/>
      <c r="F8" s="9"/>
      <c r="G8" s="9"/>
      <c r="H8" s="9"/>
      <c r="I8" s="2">
        <v>5</v>
      </c>
      <c r="J8" s="16" t="str">
        <f>IF(Inskrivning!J31="","",Inskrivning!J31)</f>
        <v/>
      </c>
      <c r="K8" s="9"/>
      <c r="L8" s="9"/>
      <c r="M8" s="9"/>
      <c r="N8" s="9"/>
      <c r="O8" s="9"/>
      <c r="P8" s="9"/>
      <c r="R8" s="37" t="s">
        <v>15</v>
      </c>
      <c r="S8" s="16">
        <f>IF(Inskrivning!P$1&gt;6,1,0)</f>
        <v>0</v>
      </c>
    </row>
    <row r="9" spans="1:19" ht="30" customHeight="1" x14ac:dyDescent="0.25">
      <c r="A9" s="2">
        <v>6</v>
      </c>
      <c r="B9" s="16" t="str">
        <f>IF(Inskrivning!J12="","",Inskrivning!J12)</f>
        <v/>
      </c>
      <c r="C9" s="9"/>
      <c r="D9" s="9"/>
      <c r="E9" s="9"/>
      <c r="F9" s="9"/>
      <c r="G9" s="9"/>
      <c r="H9" s="9"/>
      <c r="I9" s="2">
        <v>6</v>
      </c>
      <c r="J9" s="16" t="str">
        <f>IF(Inskrivning!J32="","",Inskrivning!J32)</f>
        <v/>
      </c>
      <c r="K9" s="9"/>
      <c r="L9" s="9"/>
      <c r="M9" s="9"/>
      <c r="N9" s="9"/>
      <c r="O9" s="9"/>
      <c r="P9" s="9"/>
      <c r="R9" s="37" t="s">
        <v>16</v>
      </c>
      <c r="S9" s="16">
        <f>IF(Inskrivning!P$1&gt;7,1,0)</f>
        <v>0</v>
      </c>
    </row>
    <row r="10" spans="1:19" ht="30" customHeight="1" x14ac:dyDescent="0.25">
      <c r="A10" s="2">
        <v>7</v>
      </c>
      <c r="B10" s="16" t="str">
        <f>IF(Inskrivning!J13="","",Inskrivning!J13)</f>
        <v/>
      </c>
      <c r="C10" s="9"/>
      <c r="D10" s="9"/>
      <c r="E10" s="9"/>
      <c r="F10" s="9"/>
      <c r="G10" s="9"/>
      <c r="H10" s="9"/>
      <c r="I10" s="2">
        <v>7</v>
      </c>
      <c r="J10" s="16" t="str">
        <f>IF(Inskrivning!J33="","",Inskrivning!J33)</f>
        <v/>
      </c>
      <c r="K10" s="9"/>
      <c r="L10" s="9"/>
      <c r="M10" s="9"/>
      <c r="N10" s="9"/>
      <c r="O10" s="9"/>
      <c r="P10" s="9"/>
      <c r="R10" s="37" t="s">
        <v>228</v>
      </c>
      <c r="S10" s="16">
        <f>IF(Inskrivning!P$1&gt;8,1,0)</f>
        <v>0</v>
      </c>
    </row>
    <row r="11" spans="1:19" ht="30" customHeight="1" x14ac:dyDescent="0.25">
      <c r="A11" s="2">
        <v>8</v>
      </c>
      <c r="B11" s="16" t="str">
        <f>IF(Inskrivning!J14="","",Inskrivning!J14)</f>
        <v/>
      </c>
      <c r="C11" s="9"/>
      <c r="D11" s="9"/>
      <c r="E11" s="9"/>
      <c r="F11" s="9"/>
      <c r="G11" s="9"/>
      <c r="H11" s="9"/>
      <c r="I11" s="2">
        <v>8</v>
      </c>
      <c r="J11" s="16" t="str">
        <f>IF(Inskrivning!J34="","",Inskrivning!J34)</f>
        <v/>
      </c>
      <c r="K11" s="9"/>
      <c r="L11" s="9"/>
      <c r="M11" s="9"/>
      <c r="N11" s="9"/>
      <c r="O11" s="9"/>
      <c r="P11" s="9"/>
      <c r="R11" s="37" t="s">
        <v>229</v>
      </c>
      <c r="S11" s="16">
        <f>IF(Inskrivning!P$1&gt;9,1,0)</f>
        <v>0</v>
      </c>
    </row>
    <row r="12" spans="1:19" ht="30" customHeight="1" x14ac:dyDescent="0.25">
      <c r="A12" s="2">
        <v>9</v>
      </c>
      <c r="B12" s="16" t="str">
        <f>IF(Inskrivning!J15="","",Inskrivning!J15)</f>
        <v/>
      </c>
      <c r="C12" s="9"/>
      <c r="D12" s="9"/>
      <c r="E12" s="9"/>
      <c r="F12" s="9"/>
      <c r="G12" s="9"/>
      <c r="H12" s="9"/>
      <c r="I12" s="2">
        <v>9</v>
      </c>
      <c r="J12" s="16" t="str">
        <f>IF(Inskrivning!J35="","",Inskrivning!J35)</f>
        <v/>
      </c>
      <c r="K12" s="9"/>
      <c r="L12" s="9"/>
      <c r="M12" s="9"/>
      <c r="N12" s="9"/>
      <c r="O12" s="9"/>
      <c r="P12" s="9"/>
    </row>
    <row r="13" spans="1:19" ht="30" customHeight="1" x14ac:dyDescent="0.25">
      <c r="A13" s="2">
        <v>10</v>
      </c>
      <c r="B13" s="16" t="str">
        <f>IF(Inskrivning!J16="","",Inskrivning!J16)</f>
        <v/>
      </c>
      <c r="C13" s="9"/>
      <c r="D13" s="9"/>
      <c r="E13" s="9"/>
      <c r="F13" s="9"/>
      <c r="G13" s="9"/>
      <c r="H13" s="9"/>
      <c r="I13" s="2">
        <v>10</v>
      </c>
      <c r="J13" s="16" t="str">
        <f>IF(Inskrivning!J36="","",Inskrivning!J36)</f>
        <v/>
      </c>
      <c r="K13" s="9"/>
      <c r="L13" s="9"/>
      <c r="M13" s="9"/>
      <c r="N13" s="9"/>
      <c r="O13" s="9"/>
      <c r="P13" s="9"/>
    </row>
    <row r="14" spans="1:19" ht="30" customHeight="1" x14ac:dyDescent="0.25">
      <c r="A14" s="2">
        <v>11</v>
      </c>
      <c r="B14" s="16" t="str">
        <f>IF(Inskrivning!J17="","",Inskrivning!J17)</f>
        <v/>
      </c>
      <c r="C14" s="9"/>
      <c r="D14" s="9"/>
      <c r="E14" s="9"/>
      <c r="F14" s="9"/>
      <c r="G14" s="9"/>
      <c r="H14" s="9"/>
      <c r="I14" s="2">
        <v>11</v>
      </c>
      <c r="J14" s="16" t="str">
        <f>IF(Inskrivning!J37="","",Inskrivning!J37)</f>
        <v/>
      </c>
      <c r="K14" s="9"/>
      <c r="L14" s="9"/>
      <c r="M14" s="9"/>
      <c r="N14" s="9"/>
      <c r="O14" s="9"/>
      <c r="P14" s="9"/>
    </row>
    <row r="15" spans="1:19" ht="30" customHeight="1" x14ac:dyDescent="0.25">
      <c r="A15" s="2">
        <v>12</v>
      </c>
      <c r="B15" s="16" t="str">
        <f>IF(Inskrivning!J18="","",Inskrivning!J18)</f>
        <v/>
      </c>
      <c r="C15" s="9"/>
      <c r="D15" s="9"/>
      <c r="E15" s="9"/>
      <c r="F15" s="9"/>
      <c r="G15" s="9"/>
      <c r="H15" s="9"/>
      <c r="I15" s="2">
        <v>12</v>
      </c>
      <c r="J15" s="16" t="str">
        <f>IF(Inskrivning!J38="","",Inskrivning!J38)</f>
        <v/>
      </c>
      <c r="K15" s="9"/>
      <c r="L15" s="9"/>
      <c r="M15" s="9"/>
      <c r="N15" s="9"/>
      <c r="O15" s="9"/>
      <c r="P15" s="9"/>
    </row>
    <row r="16" spans="1:19" ht="30" customHeight="1" x14ac:dyDescent="0.25">
      <c r="A16" s="2">
        <v>13</v>
      </c>
      <c r="B16" s="16" t="str">
        <f>IF(Inskrivning!J19="","",Inskrivning!J19)</f>
        <v/>
      </c>
      <c r="C16" s="9"/>
      <c r="D16" s="9"/>
      <c r="E16" s="9"/>
      <c r="F16" s="9"/>
      <c r="G16" s="9"/>
      <c r="H16" s="9"/>
      <c r="I16" s="2">
        <v>13</v>
      </c>
      <c r="J16" s="16" t="str">
        <f>IF(Inskrivning!J39="","",Inskrivning!J39)</f>
        <v/>
      </c>
      <c r="K16" s="9"/>
      <c r="L16" s="9"/>
      <c r="M16" s="9"/>
      <c r="N16" s="9"/>
      <c r="O16" s="9"/>
      <c r="P16" s="9"/>
    </row>
    <row r="17" spans="1:16" ht="30" customHeight="1" x14ac:dyDescent="0.25">
      <c r="A17" s="2">
        <v>14</v>
      </c>
      <c r="B17" s="16" t="str">
        <f>IF(Inskrivning!J20="","",Inskrivning!J20)</f>
        <v/>
      </c>
      <c r="C17" s="9"/>
      <c r="D17" s="9"/>
      <c r="E17" s="9"/>
      <c r="F17" s="9"/>
      <c r="G17" s="9"/>
      <c r="H17" s="9"/>
      <c r="I17" s="2">
        <v>14</v>
      </c>
      <c r="J17" s="16" t="str">
        <f>IF(Inskrivning!J40="","",Inskrivning!J40)</f>
        <v/>
      </c>
      <c r="K17" s="9"/>
      <c r="L17" s="9"/>
      <c r="M17" s="9"/>
      <c r="N17" s="9"/>
      <c r="O17" s="9"/>
      <c r="P17" s="9"/>
    </row>
    <row r="18" spans="1:16" ht="30" customHeight="1" x14ac:dyDescent="0.25">
      <c r="A18" s="2">
        <v>15</v>
      </c>
      <c r="B18" s="16" t="str">
        <f>IF(Inskrivning!J21="","",Inskrivning!J21)</f>
        <v/>
      </c>
      <c r="C18" s="9"/>
      <c r="D18" s="9"/>
      <c r="E18" s="9"/>
      <c r="F18" s="9"/>
      <c r="G18" s="9"/>
      <c r="H18" s="9"/>
      <c r="I18" s="2">
        <v>15</v>
      </c>
      <c r="J18" s="16" t="str">
        <f>IF(Inskrivning!J41="","",Inskrivning!J41)</f>
        <v/>
      </c>
      <c r="K18" s="9"/>
      <c r="L18" s="9"/>
      <c r="M18" s="9"/>
      <c r="N18" s="9"/>
      <c r="O18" s="9"/>
      <c r="P18" s="9"/>
    </row>
    <row r="19" spans="1:16" ht="30" customHeight="1" x14ac:dyDescent="0.25">
      <c r="A19" s="2">
        <v>16</v>
      </c>
      <c r="B19" s="16" t="str">
        <f>IF(Inskrivning!J22="","",Inskrivning!J22)</f>
        <v/>
      </c>
      <c r="C19" s="9"/>
      <c r="D19" s="9"/>
      <c r="E19" s="9"/>
      <c r="F19" s="9"/>
      <c r="G19" s="9"/>
      <c r="H19" s="9"/>
      <c r="I19" s="2">
        <v>16</v>
      </c>
      <c r="J19" s="16" t="str">
        <f>IF(Inskrivning!J42="","",Inskrivning!J42)</f>
        <v/>
      </c>
      <c r="K19" s="9"/>
      <c r="L19" s="9"/>
      <c r="M19" s="9"/>
      <c r="N19" s="9"/>
      <c r="O19" s="9"/>
      <c r="P19" s="9"/>
    </row>
    <row r="20" spans="1:16" ht="30" customHeight="1" x14ac:dyDescent="0.25">
      <c r="A20" s="2">
        <v>17</v>
      </c>
      <c r="B20" s="16" t="str">
        <f>IF(Inskrivning!J23="","",Inskrivning!J23)</f>
        <v/>
      </c>
      <c r="C20" s="9"/>
      <c r="D20" s="9"/>
      <c r="E20" s="9"/>
      <c r="F20" s="9"/>
      <c r="G20" s="9"/>
      <c r="H20" s="9"/>
      <c r="I20" s="2">
        <v>17</v>
      </c>
      <c r="J20" s="16" t="str">
        <f>IF(Inskrivning!J43="","",Inskrivning!J43)</f>
        <v/>
      </c>
      <c r="K20" s="9"/>
      <c r="L20" s="9"/>
      <c r="M20" s="9"/>
      <c r="N20" s="9"/>
      <c r="O20" s="9"/>
      <c r="P20" s="9"/>
    </row>
    <row r="21" spans="1:16" ht="30" customHeight="1" x14ac:dyDescent="0.25">
      <c r="A21" s="2">
        <v>18</v>
      </c>
      <c r="B21" s="16" t="str">
        <f>IF(Inskrivning!J24="","",Inskrivning!J24)</f>
        <v/>
      </c>
      <c r="C21" s="9"/>
      <c r="D21" s="9"/>
      <c r="E21" s="9"/>
      <c r="F21" s="9"/>
      <c r="G21" s="9"/>
      <c r="H21" s="9"/>
      <c r="I21" s="2">
        <v>18</v>
      </c>
      <c r="J21" s="16" t="str">
        <f>IF(Inskrivning!J44="","",Inskrivning!J44)</f>
        <v/>
      </c>
      <c r="K21" s="9"/>
      <c r="L21" s="9"/>
      <c r="M21" s="9"/>
      <c r="N21" s="9"/>
      <c r="O21" s="9"/>
      <c r="P21" s="9"/>
    </row>
    <row r="22" spans="1:16" ht="30" customHeight="1" x14ac:dyDescent="0.25">
      <c r="A22" s="2">
        <v>19</v>
      </c>
      <c r="B22" s="16" t="str">
        <f>IF(Inskrivning!J25="","",Inskrivning!J25)</f>
        <v/>
      </c>
      <c r="C22" s="9"/>
      <c r="D22" s="9"/>
      <c r="E22" s="9"/>
      <c r="F22" s="9"/>
      <c r="G22" s="9"/>
      <c r="H22" s="9"/>
      <c r="I22" s="2">
        <v>19</v>
      </c>
      <c r="J22" s="16" t="str">
        <f>IF(Inskrivning!J45="","",Inskrivning!J45)</f>
        <v/>
      </c>
      <c r="K22" s="9"/>
      <c r="L22" s="9"/>
      <c r="M22" s="9"/>
      <c r="N22" s="9"/>
      <c r="O22" s="9"/>
      <c r="P22" s="9"/>
    </row>
    <row r="23" spans="1:16" ht="30" customHeight="1" x14ac:dyDescent="0.25">
      <c r="A23" s="2">
        <v>20</v>
      </c>
      <c r="B23" s="16" t="str">
        <f>IF(Inskrivning!J26="","",Inskrivning!J26)</f>
        <v/>
      </c>
      <c r="C23" s="9"/>
      <c r="D23" s="9"/>
      <c r="E23" s="9"/>
      <c r="F23" s="9"/>
      <c r="G23" s="9"/>
      <c r="H23" s="9"/>
      <c r="I23" s="2">
        <v>20</v>
      </c>
      <c r="J23" s="16" t="str">
        <f>IF(Inskrivning!J46="","",Inskrivning!J46)</f>
        <v/>
      </c>
      <c r="K23" s="9"/>
      <c r="L23" s="9"/>
      <c r="M23" s="9"/>
      <c r="N23" s="9"/>
      <c r="O23" s="9"/>
      <c r="P23" s="9"/>
    </row>
    <row r="24" spans="1:16" ht="30" customHeight="1" x14ac:dyDescent="0.55000000000000004">
      <c r="B24" s="14"/>
      <c r="E24" s="11" t="str">
        <f>E1</f>
        <v>Omgång:</v>
      </c>
      <c r="F24" s="10">
        <v>10</v>
      </c>
      <c r="J24" s="14"/>
      <c r="M24" s="11" t="str">
        <f>E1</f>
        <v>Omgång:</v>
      </c>
      <c r="N24" s="10">
        <v>10</v>
      </c>
    </row>
    <row r="25" spans="1:16" ht="30" customHeight="1" x14ac:dyDescent="0.3">
      <c r="A25" s="27" t="s">
        <v>11</v>
      </c>
      <c r="B25" s="16"/>
      <c r="C25" s="1" t="s">
        <v>18</v>
      </c>
      <c r="D25" s="1" t="s">
        <v>18</v>
      </c>
      <c r="E25" s="1" t="s">
        <v>18</v>
      </c>
      <c r="F25" s="1" t="s">
        <v>18</v>
      </c>
      <c r="G25" s="1" t="s">
        <v>18</v>
      </c>
      <c r="H25" s="1"/>
      <c r="I25" s="27" t="s">
        <v>12</v>
      </c>
      <c r="J25" s="16"/>
      <c r="K25" s="1" t="s">
        <v>18</v>
      </c>
      <c r="L25" s="1" t="s">
        <v>18</v>
      </c>
      <c r="M25" s="1" t="s">
        <v>18</v>
      </c>
      <c r="N25" s="1" t="s">
        <v>18</v>
      </c>
      <c r="O25" s="1" t="s">
        <v>18</v>
      </c>
      <c r="P25" s="1"/>
    </row>
    <row r="26" spans="1:16" ht="30" customHeight="1" x14ac:dyDescent="0.25">
      <c r="A26" s="2" t="s">
        <v>4</v>
      </c>
      <c r="B26" s="16" t="s">
        <v>5</v>
      </c>
      <c r="C26" s="1">
        <v>1</v>
      </c>
      <c r="D26" s="1">
        <v>2</v>
      </c>
      <c r="E26" s="1">
        <v>3</v>
      </c>
      <c r="F26" s="1">
        <v>4</v>
      </c>
      <c r="G26" s="1">
        <v>5</v>
      </c>
      <c r="H26" s="1" t="s">
        <v>2</v>
      </c>
      <c r="I26" s="2" t="s">
        <v>4</v>
      </c>
      <c r="J26" s="16" t="s">
        <v>5</v>
      </c>
      <c r="K26" s="1">
        <v>1</v>
      </c>
      <c r="L26" s="1">
        <v>2</v>
      </c>
      <c r="M26" s="1">
        <v>3</v>
      </c>
      <c r="N26" s="1">
        <v>4</v>
      </c>
      <c r="O26" s="1">
        <v>5</v>
      </c>
      <c r="P26" s="1" t="s">
        <v>2</v>
      </c>
    </row>
    <row r="27" spans="1:16" ht="30" customHeight="1" x14ac:dyDescent="0.25">
      <c r="A27" s="2">
        <v>1</v>
      </c>
      <c r="B27" s="16" t="str">
        <f>IF(Inskrivning!J47="","",Inskrivning!J47)</f>
        <v/>
      </c>
      <c r="C27" s="9"/>
      <c r="D27" s="9"/>
      <c r="E27" s="9"/>
      <c r="F27" s="9"/>
      <c r="G27" s="9"/>
      <c r="H27" s="9"/>
      <c r="I27" s="2">
        <v>1</v>
      </c>
      <c r="J27" s="16" t="str">
        <f>IF(Inskrivning!J67="","",Inskrivning!J67)</f>
        <v/>
      </c>
      <c r="K27" s="9"/>
      <c r="L27" s="9"/>
      <c r="M27" s="9"/>
      <c r="N27" s="9"/>
      <c r="O27" s="9"/>
      <c r="P27" s="9"/>
    </row>
    <row r="28" spans="1:16" ht="30" customHeight="1" x14ac:dyDescent="0.25">
      <c r="A28" s="2">
        <v>2</v>
      </c>
      <c r="B28" s="16" t="str">
        <f>IF(Inskrivning!J48="","",Inskrivning!J48)</f>
        <v/>
      </c>
      <c r="C28" s="9"/>
      <c r="D28" s="9"/>
      <c r="E28" s="9"/>
      <c r="F28" s="9"/>
      <c r="G28" s="9"/>
      <c r="H28" s="9"/>
      <c r="I28" s="2">
        <v>2</v>
      </c>
      <c r="J28" s="16" t="str">
        <f>IF(Inskrivning!J68="","",Inskrivning!J68)</f>
        <v/>
      </c>
      <c r="K28" s="9"/>
      <c r="L28" s="9"/>
      <c r="M28" s="9"/>
      <c r="N28" s="9"/>
      <c r="O28" s="9"/>
      <c r="P28" s="9"/>
    </row>
    <row r="29" spans="1:16" ht="30" customHeight="1" x14ac:dyDescent="0.25">
      <c r="A29" s="2">
        <v>3</v>
      </c>
      <c r="B29" s="16" t="str">
        <f>IF(Inskrivning!J49="","",Inskrivning!J49)</f>
        <v/>
      </c>
      <c r="C29" s="9"/>
      <c r="D29" s="9"/>
      <c r="E29" s="9"/>
      <c r="F29" s="9"/>
      <c r="G29" s="9"/>
      <c r="H29" s="9"/>
      <c r="I29" s="2">
        <v>3</v>
      </c>
      <c r="J29" s="16" t="str">
        <f>IF(Inskrivning!J69="","",Inskrivning!J69)</f>
        <v/>
      </c>
      <c r="K29" s="9"/>
      <c r="L29" s="9"/>
      <c r="M29" s="9"/>
      <c r="N29" s="9"/>
      <c r="O29" s="9"/>
      <c r="P29" s="9"/>
    </row>
    <row r="30" spans="1:16" ht="30" customHeight="1" x14ac:dyDescent="0.25">
      <c r="A30" s="2">
        <v>4</v>
      </c>
      <c r="B30" s="16" t="str">
        <f>IF(Inskrivning!J50="","",Inskrivning!J50)</f>
        <v/>
      </c>
      <c r="C30" s="9"/>
      <c r="D30" s="9"/>
      <c r="E30" s="9"/>
      <c r="F30" s="9"/>
      <c r="G30" s="9"/>
      <c r="H30" s="9"/>
      <c r="I30" s="2">
        <v>4</v>
      </c>
      <c r="J30" s="16" t="str">
        <f>IF(Inskrivning!J70="","",Inskrivning!J70)</f>
        <v/>
      </c>
      <c r="K30" s="9"/>
      <c r="L30" s="9"/>
      <c r="M30" s="9"/>
      <c r="N30" s="9"/>
      <c r="O30" s="9"/>
      <c r="P30" s="9"/>
    </row>
    <row r="31" spans="1:16" ht="30" customHeight="1" x14ac:dyDescent="0.25">
      <c r="A31" s="2">
        <v>5</v>
      </c>
      <c r="B31" s="16" t="str">
        <f>IF(Inskrivning!J51="","",Inskrivning!J51)</f>
        <v/>
      </c>
      <c r="C31" s="9"/>
      <c r="D31" s="9"/>
      <c r="E31" s="9"/>
      <c r="F31" s="9"/>
      <c r="G31" s="9"/>
      <c r="H31" s="9"/>
      <c r="I31" s="2">
        <v>5</v>
      </c>
      <c r="J31" s="16" t="str">
        <f>IF(Inskrivning!J71="","",Inskrivning!J71)</f>
        <v/>
      </c>
      <c r="K31" s="9"/>
      <c r="L31" s="9"/>
      <c r="M31" s="9"/>
      <c r="N31" s="9"/>
      <c r="O31" s="9"/>
      <c r="P31" s="9"/>
    </row>
    <row r="32" spans="1:16" ht="30" customHeight="1" x14ac:dyDescent="0.25">
      <c r="A32" s="2">
        <v>6</v>
      </c>
      <c r="B32" s="16" t="str">
        <f>IF(Inskrivning!J52="","",Inskrivning!J52)</f>
        <v/>
      </c>
      <c r="C32" s="9"/>
      <c r="D32" s="9"/>
      <c r="E32" s="9"/>
      <c r="F32" s="9"/>
      <c r="G32" s="9"/>
      <c r="H32" s="9"/>
      <c r="I32" s="2">
        <v>6</v>
      </c>
      <c r="J32" s="16" t="str">
        <f>IF(Inskrivning!J72="","",Inskrivning!J72)</f>
        <v/>
      </c>
      <c r="K32" s="9"/>
      <c r="L32" s="9"/>
      <c r="M32" s="9"/>
      <c r="N32" s="9"/>
      <c r="O32" s="9"/>
      <c r="P32" s="9"/>
    </row>
    <row r="33" spans="1:16" ht="30" customHeight="1" x14ac:dyDescent="0.25">
      <c r="A33" s="2">
        <v>7</v>
      </c>
      <c r="B33" s="16" t="str">
        <f>IF(Inskrivning!J53="","",Inskrivning!J53)</f>
        <v/>
      </c>
      <c r="C33" s="9"/>
      <c r="D33" s="9"/>
      <c r="E33" s="9"/>
      <c r="F33" s="9"/>
      <c r="G33" s="9"/>
      <c r="H33" s="9"/>
      <c r="I33" s="2">
        <v>7</v>
      </c>
      <c r="J33" s="16" t="str">
        <f>IF(Inskrivning!J73="","",Inskrivning!J73)</f>
        <v/>
      </c>
      <c r="K33" s="9"/>
      <c r="L33" s="9"/>
      <c r="M33" s="9"/>
      <c r="N33" s="9"/>
      <c r="O33" s="9"/>
      <c r="P33" s="9"/>
    </row>
    <row r="34" spans="1:16" ht="30" customHeight="1" x14ac:dyDescent="0.25">
      <c r="A34" s="2">
        <v>8</v>
      </c>
      <c r="B34" s="16" t="str">
        <f>IF(Inskrivning!J54="","",Inskrivning!J54)</f>
        <v/>
      </c>
      <c r="C34" s="9"/>
      <c r="D34" s="9"/>
      <c r="E34" s="9"/>
      <c r="F34" s="9"/>
      <c r="G34" s="9"/>
      <c r="H34" s="9"/>
      <c r="I34" s="2">
        <v>8</v>
      </c>
      <c r="J34" s="16" t="str">
        <f>IF(Inskrivning!J74="","",Inskrivning!J74)</f>
        <v/>
      </c>
      <c r="K34" s="9"/>
      <c r="L34" s="9"/>
      <c r="M34" s="9"/>
      <c r="N34" s="9"/>
      <c r="O34" s="9"/>
      <c r="P34" s="9"/>
    </row>
    <row r="35" spans="1:16" ht="30" customHeight="1" x14ac:dyDescent="0.25">
      <c r="A35" s="2">
        <v>9</v>
      </c>
      <c r="B35" s="16" t="str">
        <f>IF(Inskrivning!J55="","",Inskrivning!J55)</f>
        <v/>
      </c>
      <c r="C35" s="9"/>
      <c r="D35" s="9"/>
      <c r="E35" s="9"/>
      <c r="F35" s="9"/>
      <c r="G35" s="9"/>
      <c r="H35" s="9"/>
      <c r="I35" s="2">
        <v>9</v>
      </c>
      <c r="J35" s="16" t="str">
        <f>IF(Inskrivning!J75="","",Inskrivning!J75)</f>
        <v/>
      </c>
      <c r="K35" s="9"/>
      <c r="L35" s="9"/>
      <c r="M35" s="9"/>
      <c r="N35" s="9"/>
      <c r="O35" s="9"/>
      <c r="P35" s="9"/>
    </row>
    <row r="36" spans="1:16" ht="30" customHeight="1" x14ac:dyDescent="0.25">
      <c r="A36" s="2">
        <v>10</v>
      </c>
      <c r="B36" s="16" t="str">
        <f>IF(Inskrivning!J56="","",Inskrivning!J56)</f>
        <v/>
      </c>
      <c r="C36" s="9"/>
      <c r="D36" s="9"/>
      <c r="E36" s="9"/>
      <c r="F36" s="9"/>
      <c r="G36" s="9"/>
      <c r="H36" s="9"/>
      <c r="I36" s="2">
        <v>10</v>
      </c>
      <c r="J36" s="16" t="str">
        <f>IF(Inskrivning!J76="","",Inskrivning!J76)</f>
        <v/>
      </c>
      <c r="K36" s="9"/>
      <c r="L36" s="9"/>
      <c r="M36" s="9"/>
      <c r="N36" s="9"/>
      <c r="O36" s="9"/>
      <c r="P36" s="9"/>
    </row>
    <row r="37" spans="1:16" ht="30" customHeight="1" x14ac:dyDescent="0.25">
      <c r="A37" s="2">
        <v>11</v>
      </c>
      <c r="B37" s="16" t="str">
        <f>IF(Inskrivning!J57="","",Inskrivning!J57)</f>
        <v/>
      </c>
      <c r="C37" s="9"/>
      <c r="D37" s="9"/>
      <c r="E37" s="9"/>
      <c r="F37" s="9"/>
      <c r="G37" s="9"/>
      <c r="H37" s="9"/>
      <c r="I37" s="2">
        <v>11</v>
      </c>
      <c r="J37" s="16" t="str">
        <f>IF(Inskrivning!J77="","",Inskrivning!J77)</f>
        <v/>
      </c>
      <c r="K37" s="9"/>
      <c r="L37" s="9"/>
      <c r="M37" s="9"/>
      <c r="N37" s="9"/>
      <c r="O37" s="9"/>
      <c r="P37" s="9"/>
    </row>
    <row r="38" spans="1:16" ht="30" customHeight="1" x14ac:dyDescent="0.25">
      <c r="A38" s="2">
        <v>12</v>
      </c>
      <c r="B38" s="16" t="str">
        <f>IF(Inskrivning!J58="","",Inskrivning!J58)</f>
        <v/>
      </c>
      <c r="C38" s="9"/>
      <c r="D38" s="9"/>
      <c r="E38" s="9"/>
      <c r="F38" s="9"/>
      <c r="G38" s="9"/>
      <c r="H38" s="9"/>
      <c r="I38" s="2">
        <v>12</v>
      </c>
      <c r="J38" s="16" t="str">
        <f>IF(Inskrivning!J78="","",Inskrivning!J78)</f>
        <v/>
      </c>
      <c r="K38" s="9"/>
      <c r="L38" s="9"/>
      <c r="M38" s="9"/>
      <c r="N38" s="9"/>
      <c r="O38" s="9"/>
      <c r="P38" s="9"/>
    </row>
    <row r="39" spans="1:16" ht="30" customHeight="1" x14ac:dyDescent="0.25">
      <c r="A39" s="2">
        <v>13</v>
      </c>
      <c r="B39" s="16" t="str">
        <f>IF(Inskrivning!J59="","",Inskrivning!J59)</f>
        <v/>
      </c>
      <c r="C39" s="9"/>
      <c r="D39" s="9"/>
      <c r="E39" s="9"/>
      <c r="F39" s="9"/>
      <c r="G39" s="9"/>
      <c r="H39" s="9"/>
      <c r="I39" s="2">
        <v>13</v>
      </c>
      <c r="J39" s="16" t="str">
        <f>IF(Inskrivning!J79="","",Inskrivning!J79)</f>
        <v/>
      </c>
      <c r="K39" s="9"/>
      <c r="L39" s="9"/>
      <c r="M39" s="9"/>
      <c r="N39" s="9"/>
      <c r="O39" s="9"/>
      <c r="P39" s="9"/>
    </row>
    <row r="40" spans="1:16" ht="30" customHeight="1" x14ac:dyDescent="0.25">
      <c r="A40" s="2">
        <v>14</v>
      </c>
      <c r="B40" s="16" t="str">
        <f>IF(Inskrivning!J60="","",Inskrivning!J60)</f>
        <v/>
      </c>
      <c r="C40" s="9"/>
      <c r="D40" s="9"/>
      <c r="E40" s="9"/>
      <c r="F40" s="9"/>
      <c r="G40" s="9"/>
      <c r="H40" s="9"/>
      <c r="I40" s="2">
        <v>14</v>
      </c>
      <c r="J40" s="16" t="str">
        <f>IF(Inskrivning!J80="","",Inskrivning!J80)</f>
        <v/>
      </c>
      <c r="K40" s="9"/>
      <c r="L40" s="9"/>
      <c r="M40" s="9"/>
      <c r="N40" s="9"/>
      <c r="O40" s="9"/>
      <c r="P40" s="9"/>
    </row>
    <row r="41" spans="1:16" ht="30" customHeight="1" x14ac:dyDescent="0.25">
      <c r="A41" s="2">
        <v>15</v>
      </c>
      <c r="B41" s="16" t="str">
        <f>IF(Inskrivning!J61="","",Inskrivning!J61)</f>
        <v/>
      </c>
      <c r="C41" s="9"/>
      <c r="D41" s="9"/>
      <c r="E41" s="9"/>
      <c r="F41" s="9"/>
      <c r="G41" s="9"/>
      <c r="H41" s="9"/>
      <c r="I41" s="2">
        <v>15</v>
      </c>
      <c r="J41" s="16" t="str">
        <f>IF(Inskrivning!J81="","",Inskrivning!J81)</f>
        <v/>
      </c>
      <c r="K41" s="9"/>
      <c r="L41" s="9"/>
      <c r="M41" s="9"/>
      <c r="N41" s="9"/>
      <c r="O41" s="9"/>
      <c r="P41" s="9"/>
    </row>
    <row r="42" spans="1:16" ht="30" customHeight="1" x14ac:dyDescent="0.25">
      <c r="A42" s="2">
        <v>16</v>
      </c>
      <c r="B42" s="16" t="str">
        <f>IF(Inskrivning!J62="","",Inskrivning!J62)</f>
        <v/>
      </c>
      <c r="C42" s="9"/>
      <c r="D42" s="9"/>
      <c r="E42" s="9"/>
      <c r="F42" s="9"/>
      <c r="G42" s="9"/>
      <c r="H42" s="9"/>
      <c r="I42" s="2">
        <v>16</v>
      </c>
      <c r="J42" s="16" t="str">
        <f>IF(Inskrivning!J82="","",Inskrivning!J82)</f>
        <v/>
      </c>
      <c r="K42" s="9"/>
      <c r="L42" s="9"/>
      <c r="M42" s="9"/>
      <c r="N42" s="9"/>
      <c r="O42" s="9"/>
      <c r="P42" s="9"/>
    </row>
    <row r="43" spans="1:16" ht="30" customHeight="1" x14ac:dyDescent="0.25">
      <c r="A43" s="2">
        <v>17</v>
      </c>
      <c r="B43" s="16" t="str">
        <f>IF(Inskrivning!J63="","",Inskrivning!J63)</f>
        <v/>
      </c>
      <c r="C43" s="9"/>
      <c r="D43" s="9"/>
      <c r="E43" s="9"/>
      <c r="F43" s="9"/>
      <c r="G43" s="9"/>
      <c r="H43" s="9"/>
      <c r="I43" s="2">
        <v>17</v>
      </c>
      <c r="J43" s="16" t="str">
        <f>IF(Inskrivning!J83="","",Inskrivning!J83)</f>
        <v/>
      </c>
      <c r="K43" s="9"/>
      <c r="L43" s="9"/>
      <c r="M43" s="9"/>
      <c r="N43" s="9"/>
      <c r="O43" s="9"/>
      <c r="P43" s="9"/>
    </row>
    <row r="44" spans="1:16" ht="30" customHeight="1" x14ac:dyDescent="0.25">
      <c r="A44" s="2">
        <v>18</v>
      </c>
      <c r="B44" s="16" t="str">
        <f>IF(Inskrivning!J64="","",Inskrivning!J64)</f>
        <v/>
      </c>
      <c r="C44" s="9"/>
      <c r="D44" s="9"/>
      <c r="E44" s="9"/>
      <c r="F44" s="9"/>
      <c r="G44" s="9"/>
      <c r="H44" s="9"/>
      <c r="I44" s="2">
        <v>18</v>
      </c>
      <c r="J44" s="16" t="str">
        <f>IF(Inskrivning!J84="","",Inskrivning!J84)</f>
        <v/>
      </c>
      <c r="K44" s="9"/>
      <c r="L44" s="9"/>
      <c r="M44" s="9"/>
      <c r="N44" s="9"/>
      <c r="O44" s="9"/>
      <c r="P44" s="9"/>
    </row>
    <row r="45" spans="1:16" ht="30" customHeight="1" x14ac:dyDescent="0.25">
      <c r="A45" s="2">
        <v>19</v>
      </c>
      <c r="B45" s="16" t="str">
        <f>IF(Inskrivning!J65="","",Inskrivning!J65)</f>
        <v/>
      </c>
      <c r="C45" s="9"/>
      <c r="D45" s="9"/>
      <c r="E45" s="9"/>
      <c r="F45" s="9"/>
      <c r="G45" s="9"/>
      <c r="H45" s="9"/>
      <c r="I45" s="2">
        <v>19</v>
      </c>
      <c r="J45" s="16" t="str">
        <f>IF(Inskrivning!J85="","",Inskrivning!J85)</f>
        <v/>
      </c>
      <c r="K45" s="9"/>
      <c r="L45" s="9"/>
      <c r="M45" s="9"/>
      <c r="N45" s="9"/>
      <c r="O45" s="9"/>
      <c r="P45" s="9"/>
    </row>
    <row r="46" spans="1:16" ht="30" customHeight="1" x14ac:dyDescent="0.25">
      <c r="A46" s="2">
        <v>20</v>
      </c>
      <c r="B46" s="16" t="str">
        <f>IF(Inskrivning!J66="","",Inskrivning!J66)</f>
        <v/>
      </c>
      <c r="C46" s="9"/>
      <c r="D46" s="9"/>
      <c r="E46" s="9"/>
      <c r="F46" s="9"/>
      <c r="G46" s="9"/>
      <c r="H46" s="9"/>
      <c r="I46" s="2">
        <v>20</v>
      </c>
      <c r="J46" s="16" t="str">
        <f>IF(Inskrivning!J86="","",Inskrivning!J86)</f>
        <v/>
      </c>
      <c r="K46" s="9"/>
      <c r="L46" s="9"/>
      <c r="M46" s="9"/>
      <c r="N46" s="9"/>
      <c r="O46" s="9"/>
      <c r="P46" s="9"/>
    </row>
    <row r="47" spans="1:16" ht="30" customHeight="1" x14ac:dyDescent="0.55000000000000004">
      <c r="B47" s="14"/>
      <c r="E47" s="11" t="str">
        <f>E1</f>
        <v>Omgång:</v>
      </c>
      <c r="F47" s="10">
        <v>10</v>
      </c>
      <c r="J47" s="14"/>
      <c r="M47" s="11" t="str">
        <f>E1</f>
        <v>Omgång:</v>
      </c>
      <c r="N47" s="10">
        <v>10</v>
      </c>
    </row>
    <row r="48" spans="1:16" ht="30" customHeight="1" x14ac:dyDescent="0.3">
      <c r="A48" s="27" t="s">
        <v>13</v>
      </c>
      <c r="B48" s="16"/>
      <c r="C48" s="1" t="s">
        <v>18</v>
      </c>
      <c r="D48" s="1" t="s">
        <v>18</v>
      </c>
      <c r="E48" s="1" t="s">
        <v>18</v>
      </c>
      <c r="F48" s="1" t="s">
        <v>18</v>
      </c>
      <c r="G48" s="1" t="s">
        <v>18</v>
      </c>
      <c r="H48" s="1"/>
      <c r="I48" s="27" t="s">
        <v>14</v>
      </c>
      <c r="J48" s="16"/>
      <c r="K48" s="1" t="s">
        <v>18</v>
      </c>
      <c r="L48" s="1" t="s">
        <v>18</v>
      </c>
      <c r="M48" s="1" t="s">
        <v>18</v>
      </c>
      <c r="N48" s="1" t="s">
        <v>18</v>
      </c>
      <c r="O48" s="1" t="s">
        <v>18</v>
      </c>
      <c r="P48" s="1"/>
    </row>
    <row r="49" spans="1:16" ht="30" customHeight="1" x14ac:dyDescent="0.25">
      <c r="A49" s="2" t="s">
        <v>4</v>
      </c>
      <c r="B49" s="16" t="s">
        <v>5</v>
      </c>
      <c r="C49" s="1">
        <v>1</v>
      </c>
      <c r="D49" s="1">
        <v>2</v>
      </c>
      <c r="E49" s="1">
        <v>3</v>
      </c>
      <c r="F49" s="1">
        <v>4</v>
      </c>
      <c r="G49" s="1">
        <v>5</v>
      </c>
      <c r="H49" s="1" t="s">
        <v>2</v>
      </c>
      <c r="I49" s="2" t="s">
        <v>4</v>
      </c>
      <c r="J49" s="16" t="s">
        <v>5</v>
      </c>
      <c r="K49" s="1">
        <v>1</v>
      </c>
      <c r="L49" s="1">
        <v>2</v>
      </c>
      <c r="M49" s="1">
        <v>3</v>
      </c>
      <c r="N49" s="1">
        <v>4</v>
      </c>
      <c r="O49" s="1">
        <v>5</v>
      </c>
      <c r="P49" s="1" t="s">
        <v>2</v>
      </c>
    </row>
    <row r="50" spans="1:16" ht="30" customHeight="1" x14ac:dyDescent="0.25">
      <c r="A50" s="2">
        <v>1</v>
      </c>
      <c r="B50" s="16" t="str">
        <f>IF(Inskrivning!J87="","",Inskrivning!J87)</f>
        <v/>
      </c>
      <c r="C50" s="9"/>
      <c r="D50" s="9"/>
      <c r="E50" s="9"/>
      <c r="F50" s="9"/>
      <c r="G50" s="9"/>
      <c r="H50" s="9"/>
      <c r="I50" s="2">
        <v>1</v>
      </c>
      <c r="J50" s="16" t="str">
        <f>IF(Inskrivning!J107="","",Inskrivning!J107)</f>
        <v/>
      </c>
      <c r="K50" s="9"/>
      <c r="L50" s="9"/>
      <c r="M50" s="9"/>
      <c r="N50" s="9"/>
      <c r="O50" s="9"/>
      <c r="P50" s="9"/>
    </row>
    <row r="51" spans="1:16" ht="30" customHeight="1" x14ac:dyDescent="0.25">
      <c r="A51" s="2">
        <v>2</v>
      </c>
      <c r="B51" s="16" t="str">
        <f>IF(Inskrivning!J88="","",Inskrivning!J88)</f>
        <v/>
      </c>
      <c r="C51" s="9"/>
      <c r="D51" s="9"/>
      <c r="E51" s="9"/>
      <c r="F51" s="9"/>
      <c r="G51" s="9"/>
      <c r="H51" s="9"/>
      <c r="I51" s="2">
        <v>2</v>
      </c>
      <c r="J51" s="16" t="str">
        <f>IF(Inskrivning!J108="","",Inskrivning!J108)</f>
        <v/>
      </c>
      <c r="K51" s="9"/>
      <c r="L51" s="9"/>
      <c r="M51" s="9"/>
      <c r="N51" s="9"/>
      <c r="O51" s="9"/>
      <c r="P51" s="9"/>
    </row>
    <row r="52" spans="1:16" ht="30" customHeight="1" x14ac:dyDescent="0.25">
      <c r="A52" s="2">
        <v>3</v>
      </c>
      <c r="B52" s="16" t="str">
        <f>IF(Inskrivning!J89="","",Inskrivning!J89)</f>
        <v/>
      </c>
      <c r="C52" s="9"/>
      <c r="D52" s="9"/>
      <c r="E52" s="9"/>
      <c r="F52" s="9"/>
      <c r="G52" s="9"/>
      <c r="H52" s="9"/>
      <c r="I52" s="2">
        <v>3</v>
      </c>
      <c r="J52" s="16" t="str">
        <f>IF(Inskrivning!J109="","",Inskrivning!J109)</f>
        <v/>
      </c>
      <c r="K52" s="9"/>
      <c r="L52" s="9"/>
      <c r="M52" s="9"/>
      <c r="N52" s="9"/>
      <c r="O52" s="9"/>
      <c r="P52" s="9"/>
    </row>
    <row r="53" spans="1:16" ht="30" customHeight="1" x14ac:dyDescent="0.25">
      <c r="A53" s="2">
        <v>4</v>
      </c>
      <c r="B53" s="16" t="str">
        <f>IF(Inskrivning!J90="","",Inskrivning!J90)</f>
        <v/>
      </c>
      <c r="C53" s="9"/>
      <c r="D53" s="9"/>
      <c r="E53" s="9"/>
      <c r="F53" s="9"/>
      <c r="G53" s="9"/>
      <c r="H53" s="9"/>
      <c r="I53" s="2">
        <v>4</v>
      </c>
      <c r="J53" s="16" t="str">
        <f>IF(Inskrivning!J110="","",Inskrivning!J110)</f>
        <v/>
      </c>
      <c r="K53" s="9"/>
      <c r="L53" s="9"/>
      <c r="M53" s="9"/>
      <c r="N53" s="9"/>
      <c r="O53" s="9"/>
      <c r="P53" s="9"/>
    </row>
    <row r="54" spans="1:16" ht="30" customHeight="1" x14ac:dyDescent="0.25">
      <c r="A54" s="2">
        <v>5</v>
      </c>
      <c r="B54" s="16" t="str">
        <f>IF(Inskrivning!J91="","",Inskrivning!J91)</f>
        <v/>
      </c>
      <c r="C54" s="9"/>
      <c r="D54" s="9"/>
      <c r="E54" s="9"/>
      <c r="F54" s="9"/>
      <c r="G54" s="9"/>
      <c r="H54" s="9"/>
      <c r="I54" s="2">
        <v>5</v>
      </c>
      <c r="J54" s="16" t="str">
        <f>IF(Inskrivning!J111="","",Inskrivning!J111)</f>
        <v/>
      </c>
      <c r="K54" s="9"/>
      <c r="L54" s="9"/>
      <c r="M54" s="9"/>
      <c r="N54" s="9"/>
      <c r="O54" s="9"/>
      <c r="P54" s="9"/>
    </row>
    <row r="55" spans="1:16" ht="30" customHeight="1" x14ac:dyDescent="0.25">
      <c r="A55" s="2">
        <v>6</v>
      </c>
      <c r="B55" s="16" t="str">
        <f>IF(Inskrivning!J92="","",Inskrivning!J92)</f>
        <v/>
      </c>
      <c r="C55" s="9"/>
      <c r="D55" s="9"/>
      <c r="E55" s="9"/>
      <c r="F55" s="9"/>
      <c r="G55" s="9"/>
      <c r="H55" s="9"/>
      <c r="I55" s="2">
        <v>6</v>
      </c>
      <c r="J55" s="16" t="str">
        <f>IF(Inskrivning!J112="","",Inskrivning!J112)</f>
        <v/>
      </c>
      <c r="K55" s="9"/>
      <c r="L55" s="9"/>
      <c r="M55" s="9"/>
      <c r="N55" s="9"/>
      <c r="O55" s="9"/>
      <c r="P55" s="9"/>
    </row>
    <row r="56" spans="1:16" ht="30" customHeight="1" x14ac:dyDescent="0.25">
      <c r="A56" s="2">
        <v>7</v>
      </c>
      <c r="B56" s="16" t="str">
        <f>IF(Inskrivning!J93="","",Inskrivning!J93)</f>
        <v/>
      </c>
      <c r="C56" s="9"/>
      <c r="D56" s="9"/>
      <c r="E56" s="9"/>
      <c r="F56" s="9"/>
      <c r="G56" s="9"/>
      <c r="H56" s="9"/>
      <c r="I56" s="2">
        <v>7</v>
      </c>
      <c r="J56" s="16" t="str">
        <f>IF(Inskrivning!J113="","",Inskrivning!J113)</f>
        <v/>
      </c>
      <c r="K56" s="9"/>
      <c r="L56" s="9"/>
      <c r="M56" s="9"/>
      <c r="N56" s="9"/>
      <c r="O56" s="9"/>
      <c r="P56" s="9"/>
    </row>
    <row r="57" spans="1:16" ht="30" customHeight="1" x14ac:dyDescent="0.25">
      <c r="A57" s="2">
        <v>8</v>
      </c>
      <c r="B57" s="16" t="str">
        <f>IF(Inskrivning!J94="","",Inskrivning!J94)</f>
        <v/>
      </c>
      <c r="C57" s="9"/>
      <c r="D57" s="9"/>
      <c r="E57" s="9"/>
      <c r="F57" s="9"/>
      <c r="G57" s="9"/>
      <c r="H57" s="9"/>
      <c r="I57" s="2">
        <v>8</v>
      </c>
      <c r="J57" s="16" t="str">
        <f>IF(Inskrivning!J114="","",Inskrivning!J114)</f>
        <v/>
      </c>
      <c r="K57" s="9"/>
      <c r="L57" s="9"/>
      <c r="M57" s="9"/>
      <c r="N57" s="9"/>
      <c r="O57" s="9"/>
      <c r="P57" s="9"/>
    </row>
    <row r="58" spans="1:16" ht="30" customHeight="1" x14ac:dyDescent="0.25">
      <c r="A58" s="2">
        <v>9</v>
      </c>
      <c r="B58" s="16" t="str">
        <f>IF(Inskrivning!J95="","",Inskrivning!J95)</f>
        <v/>
      </c>
      <c r="C58" s="9"/>
      <c r="D58" s="9"/>
      <c r="E58" s="9"/>
      <c r="F58" s="9"/>
      <c r="G58" s="9"/>
      <c r="H58" s="9"/>
      <c r="I58" s="2">
        <v>9</v>
      </c>
      <c r="J58" s="16" t="str">
        <f>IF(Inskrivning!J115="","",Inskrivning!J115)</f>
        <v/>
      </c>
      <c r="K58" s="9"/>
      <c r="L58" s="9"/>
      <c r="M58" s="9"/>
      <c r="N58" s="9"/>
      <c r="O58" s="9"/>
      <c r="P58" s="9"/>
    </row>
    <row r="59" spans="1:16" ht="30" customHeight="1" x14ac:dyDescent="0.25">
      <c r="A59" s="2">
        <v>10</v>
      </c>
      <c r="B59" s="16" t="str">
        <f>IF(Inskrivning!J96="","",Inskrivning!J96)</f>
        <v/>
      </c>
      <c r="C59" s="9"/>
      <c r="D59" s="9"/>
      <c r="E59" s="9"/>
      <c r="F59" s="9"/>
      <c r="G59" s="9"/>
      <c r="H59" s="9"/>
      <c r="I59" s="2">
        <v>10</v>
      </c>
      <c r="J59" s="16" t="str">
        <f>IF(Inskrivning!J116="","",Inskrivning!J116)</f>
        <v/>
      </c>
      <c r="K59" s="9"/>
      <c r="L59" s="9"/>
      <c r="M59" s="9"/>
      <c r="N59" s="9"/>
      <c r="O59" s="9"/>
      <c r="P59" s="9"/>
    </row>
    <row r="60" spans="1:16" ht="30" customHeight="1" x14ac:dyDescent="0.25">
      <c r="A60" s="2">
        <v>11</v>
      </c>
      <c r="B60" s="16" t="str">
        <f>IF(Inskrivning!J97="","",Inskrivning!J97)</f>
        <v/>
      </c>
      <c r="C60" s="9"/>
      <c r="D60" s="9"/>
      <c r="E60" s="9"/>
      <c r="F60" s="9"/>
      <c r="G60" s="9"/>
      <c r="H60" s="9"/>
      <c r="I60" s="2">
        <v>11</v>
      </c>
      <c r="J60" s="16" t="str">
        <f>IF(Inskrivning!J117="","",Inskrivning!J117)</f>
        <v/>
      </c>
      <c r="K60" s="9"/>
      <c r="L60" s="9"/>
      <c r="M60" s="9"/>
      <c r="N60" s="9"/>
      <c r="O60" s="9"/>
      <c r="P60" s="9"/>
    </row>
    <row r="61" spans="1:16" ht="30" customHeight="1" x14ac:dyDescent="0.25">
      <c r="A61" s="2">
        <v>12</v>
      </c>
      <c r="B61" s="16" t="str">
        <f>IF(Inskrivning!J98="","",Inskrivning!J98)</f>
        <v/>
      </c>
      <c r="C61" s="9"/>
      <c r="D61" s="9"/>
      <c r="E61" s="9"/>
      <c r="F61" s="9"/>
      <c r="G61" s="9"/>
      <c r="H61" s="9"/>
      <c r="I61" s="2">
        <v>12</v>
      </c>
      <c r="J61" s="16" t="str">
        <f>IF(Inskrivning!J118="","",Inskrivning!J118)</f>
        <v/>
      </c>
      <c r="K61" s="9"/>
      <c r="L61" s="9"/>
      <c r="M61" s="9"/>
      <c r="N61" s="9"/>
      <c r="O61" s="9"/>
      <c r="P61" s="9"/>
    </row>
    <row r="62" spans="1:16" ht="30" customHeight="1" x14ac:dyDescent="0.25">
      <c r="A62" s="2">
        <v>13</v>
      </c>
      <c r="B62" s="16" t="str">
        <f>IF(Inskrivning!J99="","",Inskrivning!J99)</f>
        <v/>
      </c>
      <c r="C62" s="9"/>
      <c r="D62" s="9"/>
      <c r="E62" s="9"/>
      <c r="F62" s="9"/>
      <c r="G62" s="9"/>
      <c r="H62" s="9"/>
      <c r="I62" s="2">
        <v>13</v>
      </c>
      <c r="J62" s="16" t="str">
        <f>IF(Inskrivning!J119="","",Inskrivning!J119)</f>
        <v/>
      </c>
      <c r="K62" s="9"/>
      <c r="L62" s="9"/>
      <c r="M62" s="9"/>
      <c r="N62" s="9"/>
      <c r="O62" s="9"/>
      <c r="P62" s="9"/>
    </row>
    <row r="63" spans="1:16" ht="30" customHeight="1" x14ac:dyDescent="0.25">
      <c r="A63" s="2">
        <v>14</v>
      </c>
      <c r="B63" s="16" t="str">
        <f>IF(Inskrivning!J100="","",Inskrivning!J100)</f>
        <v/>
      </c>
      <c r="C63" s="9"/>
      <c r="D63" s="9"/>
      <c r="E63" s="9"/>
      <c r="F63" s="9"/>
      <c r="G63" s="9"/>
      <c r="H63" s="9"/>
      <c r="I63" s="2">
        <v>14</v>
      </c>
      <c r="J63" s="16" t="str">
        <f>IF(Inskrivning!J120="","",Inskrivning!J120)</f>
        <v/>
      </c>
      <c r="K63" s="9"/>
      <c r="L63" s="9"/>
      <c r="M63" s="9"/>
      <c r="N63" s="9"/>
      <c r="O63" s="9"/>
      <c r="P63" s="9"/>
    </row>
    <row r="64" spans="1:16" ht="30" customHeight="1" x14ac:dyDescent="0.25">
      <c r="A64" s="2">
        <v>15</v>
      </c>
      <c r="B64" s="16" t="str">
        <f>IF(Inskrivning!J101="","",Inskrivning!J101)</f>
        <v/>
      </c>
      <c r="C64" s="9"/>
      <c r="D64" s="9"/>
      <c r="E64" s="9"/>
      <c r="F64" s="9"/>
      <c r="G64" s="9"/>
      <c r="H64" s="9"/>
      <c r="I64" s="2">
        <v>15</v>
      </c>
      <c r="J64" s="16" t="str">
        <f>IF(Inskrivning!J121="","",Inskrivning!J121)</f>
        <v/>
      </c>
      <c r="K64" s="9"/>
      <c r="L64" s="9"/>
      <c r="M64" s="9"/>
      <c r="N64" s="9"/>
      <c r="O64" s="9"/>
      <c r="P64" s="9"/>
    </row>
    <row r="65" spans="1:16" ht="30" customHeight="1" x14ac:dyDescent="0.25">
      <c r="A65" s="2">
        <v>16</v>
      </c>
      <c r="B65" s="16" t="str">
        <f>IF(Inskrivning!J102="","",Inskrivning!J102)</f>
        <v/>
      </c>
      <c r="C65" s="9"/>
      <c r="D65" s="9"/>
      <c r="E65" s="9"/>
      <c r="F65" s="9"/>
      <c r="G65" s="9"/>
      <c r="H65" s="9"/>
      <c r="I65" s="2">
        <v>16</v>
      </c>
      <c r="J65" s="16" t="str">
        <f>IF(Inskrivning!J122="","",Inskrivning!J122)</f>
        <v/>
      </c>
      <c r="K65" s="9"/>
      <c r="L65" s="9"/>
      <c r="M65" s="9"/>
      <c r="N65" s="9"/>
      <c r="O65" s="9"/>
      <c r="P65" s="9"/>
    </row>
    <row r="66" spans="1:16" ht="30" customHeight="1" x14ac:dyDescent="0.25">
      <c r="A66" s="2">
        <v>17</v>
      </c>
      <c r="B66" s="16" t="str">
        <f>IF(Inskrivning!J103="","",Inskrivning!J103)</f>
        <v/>
      </c>
      <c r="C66" s="9"/>
      <c r="D66" s="9"/>
      <c r="E66" s="9"/>
      <c r="F66" s="9"/>
      <c r="G66" s="9"/>
      <c r="H66" s="9"/>
      <c r="I66" s="2">
        <v>17</v>
      </c>
      <c r="J66" s="16" t="str">
        <f>IF(Inskrivning!J123="","",Inskrivning!J123)</f>
        <v/>
      </c>
      <c r="K66" s="9"/>
      <c r="L66" s="9"/>
      <c r="M66" s="9"/>
      <c r="N66" s="9"/>
      <c r="O66" s="9"/>
      <c r="P66" s="9"/>
    </row>
    <row r="67" spans="1:16" ht="30" customHeight="1" x14ac:dyDescent="0.25">
      <c r="A67" s="2">
        <v>18</v>
      </c>
      <c r="B67" s="16" t="str">
        <f>IF(Inskrivning!J104="","",Inskrivning!J104)</f>
        <v/>
      </c>
      <c r="C67" s="9"/>
      <c r="D67" s="9"/>
      <c r="E67" s="9"/>
      <c r="F67" s="9"/>
      <c r="G67" s="9"/>
      <c r="H67" s="9"/>
      <c r="I67" s="2">
        <v>18</v>
      </c>
      <c r="J67" s="16" t="str">
        <f>IF(Inskrivning!J124="","",Inskrivning!J124)</f>
        <v/>
      </c>
      <c r="K67" s="9"/>
      <c r="L67" s="9"/>
      <c r="M67" s="9"/>
      <c r="N67" s="9"/>
      <c r="O67" s="9"/>
      <c r="P67" s="9"/>
    </row>
    <row r="68" spans="1:16" ht="30" customHeight="1" x14ac:dyDescent="0.25">
      <c r="A68" s="2">
        <v>19</v>
      </c>
      <c r="B68" s="16" t="str">
        <f>IF(Inskrivning!J105="","",Inskrivning!J105)</f>
        <v/>
      </c>
      <c r="C68" s="9"/>
      <c r="D68" s="9"/>
      <c r="E68" s="9"/>
      <c r="F68" s="9"/>
      <c r="G68" s="9"/>
      <c r="H68" s="9"/>
      <c r="I68" s="2">
        <v>19</v>
      </c>
      <c r="J68" s="16" t="str">
        <f>IF(Inskrivning!J125="","",Inskrivning!J125)</f>
        <v/>
      </c>
      <c r="K68" s="9"/>
      <c r="L68" s="9"/>
      <c r="M68" s="9"/>
      <c r="N68" s="9"/>
      <c r="O68" s="9"/>
      <c r="P68" s="9"/>
    </row>
    <row r="69" spans="1:16" ht="30" customHeight="1" x14ac:dyDescent="0.25">
      <c r="A69" s="2">
        <v>20</v>
      </c>
      <c r="B69" s="16" t="str">
        <f>IF(Inskrivning!J106="","",Inskrivning!J106)</f>
        <v/>
      </c>
      <c r="C69" s="9"/>
      <c r="D69" s="9"/>
      <c r="E69" s="9"/>
      <c r="F69" s="9"/>
      <c r="G69" s="9"/>
      <c r="H69" s="9"/>
      <c r="I69" s="2">
        <v>20</v>
      </c>
      <c r="J69" s="16" t="str">
        <f>IF(Inskrivning!J126="","",Inskrivning!J126)</f>
        <v/>
      </c>
      <c r="K69" s="9"/>
      <c r="L69" s="9"/>
      <c r="M69" s="9"/>
      <c r="N69" s="9"/>
      <c r="O69" s="9"/>
      <c r="P69" s="9"/>
    </row>
    <row r="70" spans="1:16" ht="30" customHeight="1" x14ac:dyDescent="0.55000000000000004">
      <c r="B70" s="14"/>
      <c r="E70" s="11" t="str">
        <f>E1</f>
        <v>Omgång:</v>
      </c>
      <c r="F70" s="10">
        <v>10</v>
      </c>
      <c r="J70" s="14"/>
      <c r="M70" s="11" t="str">
        <f>E1</f>
        <v>Omgång:</v>
      </c>
      <c r="N70" s="10">
        <v>10</v>
      </c>
    </row>
    <row r="71" spans="1:16" ht="30" customHeight="1" x14ac:dyDescent="0.3">
      <c r="A71" s="27" t="s">
        <v>15</v>
      </c>
      <c r="B71" s="16"/>
      <c r="C71" s="1" t="s">
        <v>18</v>
      </c>
      <c r="D71" s="1" t="s">
        <v>18</v>
      </c>
      <c r="E71" s="1" t="s">
        <v>18</v>
      </c>
      <c r="F71" s="1" t="s">
        <v>18</v>
      </c>
      <c r="G71" s="1" t="s">
        <v>18</v>
      </c>
      <c r="H71" s="1"/>
      <c r="I71" s="27" t="s">
        <v>16</v>
      </c>
      <c r="J71" s="16"/>
      <c r="K71" s="1" t="s">
        <v>18</v>
      </c>
      <c r="L71" s="1" t="s">
        <v>18</v>
      </c>
      <c r="M71" s="1" t="s">
        <v>18</v>
      </c>
      <c r="N71" s="1" t="s">
        <v>18</v>
      </c>
      <c r="O71" s="1" t="s">
        <v>18</v>
      </c>
      <c r="P71" s="1"/>
    </row>
    <row r="72" spans="1:16" ht="30" customHeight="1" x14ac:dyDescent="0.25">
      <c r="A72" s="2" t="s">
        <v>4</v>
      </c>
      <c r="B72" s="16" t="s">
        <v>5</v>
      </c>
      <c r="C72" s="1">
        <v>1</v>
      </c>
      <c r="D72" s="1">
        <v>2</v>
      </c>
      <c r="E72" s="1">
        <v>3</v>
      </c>
      <c r="F72" s="1">
        <v>4</v>
      </c>
      <c r="G72" s="1">
        <v>5</v>
      </c>
      <c r="H72" s="1" t="s">
        <v>2</v>
      </c>
      <c r="I72" s="2" t="s">
        <v>4</v>
      </c>
      <c r="J72" s="16" t="s">
        <v>5</v>
      </c>
      <c r="K72" s="1">
        <v>1</v>
      </c>
      <c r="L72" s="1">
        <v>2</v>
      </c>
      <c r="M72" s="1">
        <v>3</v>
      </c>
      <c r="N72" s="1">
        <v>4</v>
      </c>
      <c r="O72" s="1">
        <v>5</v>
      </c>
      <c r="P72" s="1" t="s">
        <v>2</v>
      </c>
    </row>
    <row r="73" spans="1:16" ht="30" customHeight="1" x14ac:dyDescent="0.25">
      <c r="A73" s="2">
        <v>1</v>
      </c>
      <c r="B73" s="16" t="str">
        <f>IF(Inskrivning!J127="","",Inskrivning!J127)</f>
        <v/>
      </c>
      <c r="C73" s="9"/>
      <c r="D73" s="9"/>
      <c r="E73" s="9"/>
      <c r="F73" s="9"/>
      <c r="G73" s="9"/>
      <c r="H73" s="9"/>
      <c r="I73" s="2">
        <v>1</v>
      </c>
      <c r="J73" s="16" t="str">
        <f>IF(Inskrivning!J147="","",Inskrivning!J147)</f>
        <v/>
      </c>
      <c r="K73" s="9"/>
      <c r="L73" s="9"/>
      <c r="M73" s="9"/>
      <c r="N73" s="9"/>
      <c r="O73" s="9"/>
      <c r="P73" s="9"/>
    </row>
    <row r="74" spans="1:16" ht="30" customHeight="1" x14ac:dyDescent="0.25">
      <c r="A74" s="2">
        <v>2</v>
      </c>
      <c r="B74" s="16" t="str">
        <f>IF(Inskrivning!J128="","",Inskrivning!J128)</f>
        <v/>
      </c>
      <c r="C74" s="9"/>
      <c r="D74" s="9"/>
      <c r="E74" s="9"/>
      <c r="F74" s="9"/>
      <c r="G74" s="9"/>
      <c r="H74" s="9"/>
      <c r="I74" s="2">
        <v>2</v>
      </c>
      <c r="J74" s="16" t="str">
        <f>IF(Inskrivning!J148="","",Inskrivning!J148)</f>
        <v/>
      </c>
      <c r="K74" s="9"/>
      <c r="L74" s="9"/>
      <c r="M74" s="9"/>
      <c r="N74" s="9"/>
      <c r="O74" s="9"/>
      <c r="P74" s="9"/>
    </row>
    <row r="75" spans="1:16" ht="30" customHeight="1" x14ac:dyDescent="0.25">
      <c r="A75" s="2">
        <v>3</v>
      </c>
      <c r="B75" s="16" t="str">
        <f>IF(Inskrivning!J129="","",Inskrivning!J129)</f>
        <v/>
      </c>
      <c r="C75" s="9"/>
      <c r="D75" s="9"/>
      <c r="E75" s="9"/>
      <c r="F75" s="9"/>
      <c r="G75" s="9"/>
      <c r="H75" s="9"/>
      <c r="I75" s="2">
        <v>3</v>
      </c>
      <c r="J75" s="16" t="str">
        <f>IF(Inskrivning!J149="","",Inskrivning!J149)</f>
        <v/>
      </c>
      <c r="K75" s="9"/>
      <c r="L75" s="9"/>
      <c r="M75" s="9"/>
      <c r="N75" s="9"/>
      <c r="O75" s="9"/>
      <c r="P75" s="9"/>
    </row>
    <row r="76" spans="1:16" ht="30" customHeight="1" x14ac:dyDescent="0.25">
      <c r="A76" s="2">
        <v>4</v>
      </c>
      <c r="B76" s="16" t="str">
        <f>IF(Inskrivning!J130="","",Inskrivning!J130)</f>
        <v/>
      </c>
      <c r="C76" s="9"/>
      <c r="D76" s="9"/>
      <c r="E76" s="9"/>
      <c r="F76" s="9"/>
      <c r="G76" s="9"/>
      <c r="H76" s="9"/>
      <c r="I76" s="2">
        <v>4</v>
      </c>
      <c r="J76" s="16" t="str">
        <f>IF(Inskrivning!J150="","",Inskrivning!J150)</f>
        <v/>
      </c>
      <c r="K76" s="9"/>
      <c r="L76" s="9"/>
      <c r="M76" s="9"/>
      <c r="N76" s="9"/>
      <c r="O76" s="9"/>
      <c r="P76" s="9"/>
    </row>
    <row r="77" spans="1:16" ht="30" customHeight="1" x14ac:dyDescent="0.25">
      <c r="A77" s="2">
        <v>5</v>
      </c>
      <c r="B77" s="16" t="str">
        <f>IF(Inskrivning!J131="","",Inskrivning!J131)</f>
        <v/>
      </c>
      <c r="C77" s="9"/>
      <c r="D77" s="9"/>
      <c r="E77" s="9"/>
      <c r="F77" s="9"/>
      <c r="G77" s="9"/>
      <c r="H77" s="9"/>
      <c r="I77" s="2">
        <v>5</v>
      </c>
      <c r="J77" s="16" t="str">
        <f>IF(Inskrivning!J151="","",Inskrivning!J151)</f>
        <v/>
      </c>
      <c r="K77" s="9"/>
      <c r="L77" s="9"/>
      <c r="M77" s="9"/>
      <c r="N77" s="9"/>
      <c r="O77" s="9"/>
      <c r="P77" s="9"/>
    </row>
    <row r="78" spans="1:16" ht="30" customHeight="1" x14ac:dyDescent="0.25">
      <c r="A78" s="2">
        <v>6</v>
      </c>
      <c r="B78" s="16" t="str">
        <f>IF(Inskrivning!J132="","",Inskrivning!J132)</f>
        <v/>
      </c>
      <c r="C78" s="9"/>
      <c r="D78" s="9"/>
      <c r="E78" s="9"/>
      <c r="F78" s="9"/>
      <c r="G78" s="9"/>
      <c r="H78" s="9"/>
      <c r="I78" s="2">
        <v>6</v>
      </c>
      <c r="J78" s="16" t="str">
        <f>IF(Inskrivning!J152="","",Inskrivning!J152)</f>
        <v/>
      </c>
      <c r="K78" s="9"/>
      <c r="L78" s="9"/>
      <c r="M78" s="9"/>
      <c r="N78" s="9"/>
      <c r="O78" s="9"/>
      <c r="P78" s="9"/>
    </row>
    <row r="79" spans="1:16" ht="30" customHeight="1" x14ac:dyDescent="0.25">
      <c r="A79" s="2">
        <v>7</v>
      </c>
      <c r="B79" s="16" t="str">
        <f>IF(Inskrivning!J133="","",Inskrivning!J133)</f>
        <v/>
      </c>
      <c r="C79" s="9"/>
      <c r="D79" s="9"/>
      <c r="E79" s="9"/>
      <c r="F79" s="9"/>
      <c r="G79" s="9"/>
      <c r="H79" s="9"/>
      <c r="I79" s="2">
        <v>7</v>
      </c>
      <c r="J79" s="16" t="str">
        <f>IF(Inskrivning!J153="","",Inskrivning!J153)</f>
        <v/>
      </c>
      <c r="K79" s="9"/>
      <c r="L79" s="9"/>
      <c r="M79" s="9"/>
      <c r="N79" s="9"/>
      <c r="O79" s="9"/>
      <c r="P79" s="9"/>
    </row>
    <row r="80" spans="1:16" ht="30" customHeight="1" x14ac:dyDescent="0.25">
      <c r="A80" s="2">
        <v>8</v>
      </c>
      <c r="B80" s="16" t="str">
        <f>IF(Inskrivning!J134="","",Inskrivning!J134)</f>
        <v/>
      </c>
      <c r="C80" s="9"/>
      <c r="D80" s="9"/>
      <c r="E80" s="9"/>
      <c r="F80" s="9"/>
      <c r="G80" s="9"/>
      <c r="H80" s="9"/>
      <c r="I80" s="2">
        <v>8</v>
      </c>
      <c r="J80" s="16" t="str">
        <f>IF(Inskrivning!J154="","",Inskrivning!J154)</f>
        <v/>
      </c>
      <c r="K80" s="9"/>
      <c r="L80" s="9"/>
      <c r="M80" s="9"/>
      <c r="N80" s="9"/>
      <c r="O80" s="9"/>
      <c r="P80" s="9"/>
    </row>
    <row r="81" spans="1:16" ht="30" customHeight="1" x14ac:dyDescent="0.25">
      <c r="A81" s="2">
        <v>9</v>
      </c>
      <c r="B81" s="16" t="str">
        <f>IF(Inskrivning!J135="","",Inskrivning!J135)</f>
        <v/>
      </c>
      <c r="C81" s="9"/>
      <c r="D81" s="9"/>
      <c r="E81" s="9"/>
      <c r="F81" s="9"/>
      <c r="G81" s="9"/>
      <c r="H81" s="9"/>
      <c r="I81" s="2">
        <v>9</v>
      </c>
      <c r="J81" s="16" t="str">
        <f>IF(Inskrivning!J155="","",Inskrivning!J155)</f>
        <v/>
      </c>
      <c r="K81" s="9"/>
      <c r="L81" s="9"/>
      <c r="M81" s="9"/>
      <c r="N81" s="9"/>
      <c r="O81" s="9"/>
      <c r="P81" s="9"/>
    </row>
    <row r="82" spans="1:16" ht="30" customHeight="1" x14ac:dyDescent="0.25">
      <c r="A82" s="2">
        <v>10</v>
      </c>
      <c r="B82" s="16" t="str">
        <f>IF(Inskrivning!J136="","",Inskrivning!J136)</f>
        <v/>
      </c>
      <c r="C82" s="9"/>
      <c r="D82" s="9"/>
      <c r="E82" s="9"/>
      <c r="F82" s="9"/>
      <c r="G82" s="9"/>
      <c r="H82" s="9"/>
      <c r="I82" s="2">
        <v>10</v>
      </c>
      <c r="J82" s="16" t="str">
        <f>IF(Inskrivning!J156="","",Inskrivning!J156)</f>
        <v/>
      </c>
      <c r="K82" s="9"/>
      <c r="L82" s="9"/>
      <c r="M82" s="9"/>
      <c r="N82" s="9"/>
      <c r="O82" s="9"/>
      <c r="P82" s="9"/>
    </row>
    <row r="83" spans="1:16" ht="30" customHeight="1" x14ac:dyDescent="0.25">
      <c r="A83" s="2">
        <v>11</v>
      </c>
      <c r="B83" s="16" t="str">
        <f>IF(Inskrivning!J137="","",Inskrivning!J137)</f>
        <v/>
      </c>
      <c r="C83" s="9"/>
      <c r="D83" s="9"/>
      <c r="E83" s="9"/>
      <c r="F83" s="9"/>
      <c r="G83" s="9"/>
      <c r="H83" s="9"/>
      <c r="I83" s="2">
        <v>11</v>
      </c>
      <c r="J83" s="16" t="str">
        <f>IF(Inskrivning!J157="","",Inskrivning!J157)</f>
        <v/>
      </c>
      <c r="K83" s="9"/>
      <c r="L83" s="9"/>
      <c r="M83" s="9"/>
      <c r="N83" s="9"/>
      <c r="O83" s="9"/>
      <c r="P83" s="9"/>
    </row>
    <row r="84" spans="1:16" ht="30" customHeight="1" x14ac:dyDescent="0.25">
      <c r="A84" s="2">
        <v>12</v>
      </c>
      <c r="B84" s="16" t="str">
        <f>IF(Inskrivning!J138="","",Inskrivning!J138)</f>
        <v/>
      </c>
      <c r="C84" s="9"/>
      <c r="D84" s="9"/>
      <c r="E84" s="9"/>
      <c r="F84" s="9"/>
      <c r="G84" s="9"/>
      <c r="H84" s="9"/>
      <c r="I84" s="2">
        <v>12</v>
      </c>
      <c r="J84" s="16" t="str">
        <f>IF(Inskrivning!J158="","",Inskrivning!J158)</f>
        <v/>
      </c>
      <c r="K84" s="9"/>
      <c r="L84" s="9"/>
      <c r="M84" s="9"/>
      <c r="N84" s="9"/>
      <c r="O84" s="9"/>
      <c r="P84" s="9"/>
    </row>
    <row r="85" spans="1:16" ht="30" customHeight="1" x14ac:dyDescent="0.25">
      <c r="A85" s="2">
        <v>13</v>
      </c>
      <c r="B85" s="16" t="str">
        <f>IF(Inskrivning!J139="","",Inskrivning!J139)</f>
        <v/>
      </c>
      <c r="C85" s="9"/>
      <c r="D85" s="9"/>
      <c r="E85" s="9"/>
      <c r="F85" s="9"/>
      <c r="G85" s="9"/>
      <c r="H85" s="9"/>
      <c r="I85" s="2">
        <v>13</v>
      </c>
      <c r="J85" s="16" t="str">
        <f>IF(Inskrivning!J159="","",Inskrivning!J159)</f>
        <v/>
      </c>
      <c r="K85" s="9"/>
      <c r="L85" s="9"/>
      <c r="M85" s="9"/>
      <c r="N85" s="9"/>
      <c r="O85" s="9"/>
      <c r="P85" s="9"/>
    </row>
    <row r="86" spans="1:16" ht="30" customHeight="1" x14ac:dyDescent="0.25">
      <c r="A86" s="2">
        <v>14</v>
      </c>
      <c r="B86" s="16" t="str">
        <f>IF(Inskrivning!J140="","",Inskrivning!J140)</f>
        <v/>
      </c>
      <c r="C86" s="9"/>
      <c r="D86" s="9"/>
      <c r="E86" s="9"/>
      <c r="F86" s="9"/>
      <c r="G86" s="9"/>
      <c r="H86" s="9"/>
      <c r="I86" s="2">
        <v>14</v>
      </c>
      <c r="J86" s="16" t="str">
        <f>IF(Inskrivning!J160="","",Inskrivning!J160)</f>
        <v/>
      </c>
      <c r="K86" s="9"/>
      <c r="L86" s="9"/>
      <c r="M86" s="9"/>
      <c r="N86" s="9"/>
      <c r="O86" s="9"/>
      <c r="P86" s="9"/>
    </row>
    <row r="87" spans="1:16" ht="30" customHeight="1" x14ac:dyDescent="0.25">
      <c r="A87" s="2">
        <v>15</v>
      </c>
      <c r="B87" s="16" t="str">
        <f>IF(Inskrivning!J141="","",Inskrivning!J141)</f>
        <v/>
      </c>
      <c r="C87" s="9"/>
      <c r="D87" s="9"/>
      <c r="E87" s="9"/>
      <c r="F87" s="9"/>
      <c r="G87" s="9"/>
      <c r="H87" s="9"/>
      <c r="I87" s="2">
        <v>15</v>
      </c>
      <c r="J87" s="16" t="str">
        <f>IF(Inskrivning!J161="","",Inskrivning!J161)</f>
        <v/>
      </c>
      <c r="K87" s="9"/>
      <c r="L87" s="9"/>
      <c r="M87" s="9"/>
      <c r="N87" s="9"/>
      <c r="O87" s="9"/>
      <c r="P87" s="9"/>
    </row>
    <row r="88" spans="1:16" ht="30" customHeight="1" x14ac:dyDescent="0.25">
      <c r="A88" s="2">
        <v>16</v>
      </c>
      <c r="B88" s="16" t="str">
        <f>IF(Inskrivning!J142="","",Inskrivning!J142)</f>
        <v/>
      </c>
      <c r="C88" s="9"/>
      <c r="D88" s="9"/>
      <c r="E88" s="9"/>
      <c r="F88" s="9"/>
      <c r="G88" s="9"/>
      <c r="H88" s="9"/>
      <c r="I88" s="2">
        <v>16</v>
      </c>
      <c r="J88" s="16" t="str">
        <f>IF(Inskrivning!J162="","",Inskrivning!J162)</f>
        <v/>
      </c>
      <c r="K88" s="9"/>
      <c r="L88" s="9"/>
      <c r="M88" s="9"/>
      <c r="N88" s="9"/>
      <c r="O88" s="9"/>
      <c r="P88" s="9"/>
    </row>
    <row r="89" spans="1:16" ht="30" customHeight="1" x14ac:dyDescent="0.25">
      <c r="A89" s="2">
        <v>17</v>
      </c>
      <c r="B89" s="16" t="str">
        <f>IF(Inskrivning!J143="","",Inskrivning!J143)</f>
        <v/>
      </c>
      <c r="C89" s="9"/>
      <c r="D89" s="9"/>
      <c r="E89" s="9"/>
      <c r="F89" s="9"/>
      <c r="G89" s="9"/>
      <c r="H89" s="9"/>
      <c r="I89" s="2">
        <v>17</v>
      </c>
      <c r="J89" s="16" t="str">
        <f>IF(Inskrivning!J163="","",Inskrivning!J163)</f>
        <v/>
      </c>
      <c r="K89" s="9"/>
      <c r="L89" s="9"/>
      <c r="M89" s="9"/>
      <c r="N89" s="9"/>
      <c r="O89" s="9"/>
      <c r="P89" s="9"/>
    </row>
    <row r="90" spans="1:16" ht="30" customHeight="1" x14ac:dyDescent="0.25">
      <c r="A90" s="2">
        <v>18</v>
      </c>
      <c r="B90" s="16" t="str">
        <f>IF(Inskrivning!J144="","",Inskrivning!J144)</f>
        <v/>
      </c>
      <c r="C90" s="9"/>
      <c r="D90" s="9"/>
      <c r="E90" s="9"/>
      <c r="F90" s="9"/>
      <c r="G90" s="9"/>
      <c r="H90" s="9"/>
      <c r="I90" s="2">
        <v>18</v>
      </c>
      <c r="J90" s="16" t="str">
        <f>IF(Inskrivning!J164="","",Inskrivning!J164)</f>
        <v/>
      </c>
      <c r="K90" s="9"/>
      <c r="L90" s="9"/>
      <c r="M90" s="9"/>
      <c r="N90" s="9"/>
      <c r="O90" s="9"/>
      <c r="P90" s="9"/>
    </row>
    <row r="91" spans="1:16" ht="30" customHeight="1" x14ac:dyDescent="0.25">
      <c r="A91" s="2">
        <v>19</v>
      </c>
      <c r="B91" s="16" t="str">
        <f>IF(Inskrivning!J145="","",Inskrivning!J145)</f>
        <v/>
      </c>
      <c r="C91" s="9"/>
      <c r="D91" s="9"/>
      <c r="E91" s="9"/>
      <c r="F91" s="9"/>
      <c r="G91" s="9"/>
      <c r="H91" s="9"/>
      <c r="I91" s="2">
        <v>19</v>
      </c>
      <c r="J91" s="16" t="str">
        <f>IF(Inskrivning!J165="","",Inskrivning!J165)</f>
        <v/>
      </c>
      <c r="K91" s="9"/>
      <c r="L91" s="9"/>
      <c r="M91" s="9"/>
      <c r="N91" s="9"/>
      <c r="O91" s="9"/>
      <c r="P91" s="9"/>
    </row>
    <row r="92" spans="1:16" ht="30" customHeight="1" x14ac:dyDescent="0.25">
      <c r="A92" s="2">
        <v>20</v>
      </c>
      <c r="B92" s="16" t="str">
        <f>IF(Inskrivning!J146="","",Inskrivning!J146)</f>
        <v/>
      </c>
      <c r="C92" s="9"/>
      <c r="D92" s="9"/>
      <c r="E92" s="9"/>
      <c r="F92" s="9"/>
      <c r="G92" s="9"/>
      <c r="H92" s="9"/>
      <c r="I92" s="2">
        <v>20</v>
      </c>
      <c r="J92" s="16" t="str">
        <f>IF(Inskrivning!J166="","",Inskrivning!J166)</f>
        <v/>
      </c>
      <c r="K92" s="9"/>
      <c r="L92" s="9"/>
      <c r="M92" s="9"/>
      <c r="N92" s="9"/>
      <c r="O92" s="9"/>
      <c r="P92" s="9"/>
    </row>
    <row r="93" spans="1:16" ht="30" customHeight="1" x14ac:dyDescent="0.55000000000000004">
      <c r="B93" s="14"/>
      <c r="E93" s="11" t="str">
        <f>E24</f>
        <v>Omgång:</v>
      </c>
      <c r="F93" s="10">
        <v>10</v>
      </c>
      <c r="J93" s="14"/>
      <c r="M93" s="11" t="str">
        <f>E24</f>
        <v>Omgång:</v>
      </c>
      <c r="N93" s="10">
        <v>10</v>
      </c>
    </row>
    <row r="94" spans="1:16" ht="30" customHeight="1" x14ac:dyDescent="0.3">
      <c r="A94" s="27" t="s">
        <v>228</v>
      </c>
      <c r="B94" s="16"/>
      <c r="C94" s="1" t="s">
        <v>18</v>
      </c>
      <c r="D94" s="1" t="s">
        <v>18</v>
      </c>
      <c r="E94" s="1" t="s">
        <v>18</v>
      </c>
      <c r="F94" s="1" t="s">
        <v>18</v>
      </c>
      <c r="G94" s="1" t="s">
        <v>18</v>
      </c>
      <c r="H94" s="1"/>
      <c r="I94" s="27" t="s">
        <v>229</v>
      </c>
      <c r="J94" s="16"/>
      <c r="K94" s="1" t="s">
        <v>18</v>
      </c>
      <c r="L94" s="1" t="s">
        <v>18</v>
      </c>
      <c r="M94" s="1" t="s">
        <v>18</v>
      </c>
      <c r="N94" s="1" t="s">
        <v>18</v>
      </c>
      <c r="O94" s="1" t="s">
        <v>18</v>
      </c>
      <c r="P94" s="1"/>
    </row>
    <row r="95" spans="1:16" ht="30" customHeight="1" x14ac:dyDescent="0.25">
      <c r="A95" s="2" t="s">
        <v>4</v>
      </c>
      <c r="B95" s="16" t="s">
        <v>5</v>
      </c>
      <c r="C95" s="1">
        <v>1</v>
      </c>
      <c r="D95" s="1">
        <v>2</v>
      </c>
      <c r="E95" s="1">
        <v>3</v>
      </c>
      <c r="F95" s="1">
        <v>4</v>
      </c>
      <c r="G95" s="1">
        <v>5</v>
      </c>
      <c r="H95" s="1" t="s">
        <v>2</v>
      </c>
      <c r="I95" s="2" t="s">
        <v>4</v>
      </c>
      <c r="J95" s="16" t="s">
        <v>5</v>
      </c>
      <c r="K95" s="1">
        <v>1</v>
      </c>
      <c r="L95" s="1">
        <v>2</v>
      </c>
      <c r="M95" s="1">
        <v>3</v>
      </c>
      <c r="N95" s="1">
        <v>4</v>
      </c>
      <c r="O95" s="1">
        <v>5</v>
      </c>
      <c r="P95" s="1" t="s">
        <v>2</v>
      </c>
    </row>
    <row r="96" spans="1:16" ht="30" customHeight="1" x14ac:dyDescent="0.25">
      <c r="A96" s="2">
        <v>1</v>
      </c>
      <c r="B96" s="16" t="str">
        <f>IF(Inskrivning!J167="","",Inskrivning!J167)</f>
        <v/>
      </c>
      <c r="C96" s="9"/>
      <c r="D96" s="9"/>
      <c r="E96" s="9"/>
      <c r="F96" s="9"/>
      <c r="G96" s="9"/>
      <c r="H96" s="9"/>
      <c r="I96" s="2">
        <v>1</v>
      </c>
      <c r="J96" s="16" t="str">
        <f>IF(Inskrivning!J187="","",Inskrivning!J187)</f>
        <v/>
      </c>
      <c r="K96" s="9"/>
      <c r="L96" s="9"/>
      <c r="M96" s="9"/>
      <c r="N96" s="9"/>
      <c r="O96" s="9"/>
      <c r="P96" s="9"/>
    </row>
    <row r="97" spans="1:16" ht="30" customHeight="1" x14ac:dyDescent="0.25">
      <c r="A97" s="2">
        <v>2</v>
      </c>
      <c r="B97" s="16" t="str">
        <f>IF(Inskrivning!J168="","",Inskrivning!J168)</f>
        <v/>
      </c>
      <c r="C97" s="9"/>
      <c r="D97" s="9"/>
      <c r="E97" s="9"/>
      <c r="F97" s="9"/>
      <c r="G97" s="9"/>
      <c r="H97" s="9"/>
      <c r="I97" s="2">
        <v>2</v>
      </c>
      <c r="J97" s="16" t="str">
        <f>IF(Inskrivning!J188="","",Inskrivning!J188)</f>
        <v/>
      </c>
      <c r="K97" s="9"/>
      <c r="L97" s="9"/>
      <c r="M97" s="9"/>
      <c r="N97" s="9"/>
      <c r="O97" s="9"/>
      <c r="P97" s="9"/>
    </row>
    <row r="98" spans="1:16" ht="30" customHeight="1" x14ac:dyDescent="0.25">
      <c r="A98" s="2">
        <v>3</v>
      </c>
      <c r="B98" s="16" t="str">
        <f>IF(Inskrivning!J169="","",Inskrivning!J169)</f>
        <v/>
      </c>
      <c r="C98" s="9"/>
      <c r="D98" s="9"/>
      <c r="E98" s="9"/>
      <c r="F98" s="9"/>
      <c r="G98" s="9"/>
      <c r="H98" s="9"/>
      <c r="I98" s="2">
        <v>3</v>
      </c>
      <c r="J98" s="16" t="str">
        <f>IF(Inskrivning!J189="","",Inskrivning!J189)</f>
        <v/>
      </c>
      <c r="K98" s="9"/>
      <c r="L98" s="9"/>
      <c r="M98" s="9"/>
      <c r="N98" s="9"/>
      <c r="O98" s="9"/>
      <c r="P98" s="9"/>
    </row>
    <row r="99" spans="1:16" ht="30" customHeight="1" x14ac:dyDescent="0.25">
      <c r="A99" s="2">
        <v>4</v>
      </c>
      <c r="B99" s="16" t="str">
        <f>IF(Inskrivning!J170="","",Inskrivning!J170)</f>
        <v/>
      </c>
      <c r="C99" s="9"/>
      <c r="D99" s="9"/>
      <c r="E99" s="9"/>
      <c r="F99" s="9"/>
      <c r="G99" s="9"/>
      <c r="H99" s="9"/>
      <c r="I99" s="2">
        <v>4</v>
      </c>
      <c r="J99" s="16" t="str">
        <f>IF(Inskrivning!J190="","",Inskrivning!J190)</f>
        <v/>
      </c>
      <c r="K99" s="9"/>
      <c r="L99" s="9"/>
      <c r="M99" s="9"/>
      <c r="N99" s="9"/>
      <c r="O99" s="9"/>
      <c r="P99" s="9"/>
    </row>
    <row r="100" spans="1:16" ht="30" customHeight="1" x14ac:dyDescent="0.25">
      <c r="A100" s="2">
        <v>5</v>
      </c>
      <c r="B100" s="16" t="str">
        <f>IF(Inskrivning!J171="","",Inskrivning!J171)</f>
        <v/>
      </c>
      <c r="C100" s="9"/>
      <c r="D100" s="9"/>
      <c r="E100" s="9"/>
      <c r="F100" s="9"/>
      <c r="G100" s="9"/>
      <c r="H100" s="9"/>
      <c r="I100" s="2">
        <v>5</v>
      </c>
      <c r="J100" s="16" t="str">
        <f>IF(Inskrivning!J191="","",Inskrivning!J191)</f>
        <v/>
      </c>
      <c r="K100" s="9"/>
      <c r="L100" s="9"/>
      <c r="M100" s="9"/>
      <c r="N100" s="9"/>
      <c r="O100" s="9"/>
      <c r="P100" s="9"/>
    </row>
    <row r="101" spans="1:16" ht="30" customHeight="1" x14ac:dyDescent="0.25">
      <c r="A101" s="2">
        <v>6</v>
      </c>
      <c r="B101" s="16" t="str">
        <f>IF(Inskrivning!J172="","",Inskrivning!J172)</f>
        <v/>
      </c>
      <c r="C101" s="9"/>
      <c r="D101" s="9"/>
      <c r="E101" s="9"/>
      <c r="F101" s="9"/>
      <c r="G101" s="9"/>
      <c r="H101" s="9"/>
      <c r="I101" s="2">
        <v>6</v>
      </c>
      <c r="J101" s="16" t="str">
        <f>IF(Inskrivning!J192="","",Inskrivning!J192)</f>
        <v/>
      </c>
      <c r="K101" s="9"/>
      <c r="L101" s="9"/>
      <c r="M101" s="9"/>
      <c r="N101" s="9"/>
      <c r="O101" s="9"/>
      <c r="P101" s="9"/>
    </row>
    <row r="102" spans="1:16" ht="30" customHeight="1" x14ac:dyDescent="0.25">
      <c r="A102" s="2">
        <v>7</v>
      </c>
      <c r="B102" s="16" t="str">
        <f>IF(Inskrivning!J173="","",Inskrivning!J173)</f>
        <v/>
      </c>
      <c r="C102" s="9"/>
      <c r="D102" s="9"/>
      <c r="E102" s="9"/>
      <c r="F102" s="9"/>
      <c r="G102" s="9"/>
      <c r="H102" s="9"/>
      <c r="I102" s="2">
        <v>7</v>
      </c>
      <c r="J102" s="16" t="str">
        <f>IF(Inskrivning!J193="","",Inskrivning!J193)</f>
        <v/>
      </c>
      <c r="K102" s="9"/>
      <c r="L102" s="9"/>
      <c r="M102" s="9"/>
      <c r="N102" s="9"/>
      <c r="O102" s="9"/>
      <c r="P102" s="9"/>
    </row>
    <row r="103" spans="1:16" ht="30" customHeight="1" x14ac:dyDescent="0.25">
      <c r="A103" s="2">
        <v>8</v>
      </c>
      <c r="B103" s="16" t="str">
        <f>IF(Inskrivning!J174="","",Inskrivning!J174)</f>
        <v/>
      </c>
      <c r="C103" s="9"/>
      <c r="D103" s="9"/>
      <c r="E103" s="9"/>
      <c r="F103" s="9"/>
      <c r="G103" s="9"/>
      <c r="H103" s="9"/>
      <c r="I103" s="2">
        <v>8</v>
      </c>
      <c r="J103" s="16" t="str">
        <f>IF(Inskrivning!J194="","",Inskrivning!J194)</f>
        <v/>
      </c>
      <c r="K103" s="9"/>
      <c r="L103" s="9"/>
      <c r="M103" s="9"/>
      <c r="N103" s="9"/>
      <c r="O103" s="9"/>
      <c r="P103" s="9"/>
    </row>
    <row r="104" spans="1:16" ht="30" customHeight="1" x14ac:dyDescent="0.25">
      <c r="A104" s="2">
        <v>9</v>
      </c>
      <c r="B104" s="16" t="str">
        <f>IF(Inskrivning!J175="","",Inskrivning!J175)</f>
        <v/>
      </c>
      <c r="C104" s="9"/>
      <c r="D104" s="9"/>
      <c r="E104" s="9"/>
      <c r="F104" s="9"/>
      <c r="G104" s="9"/>
      <c r="H104" s="9"/>
      <c r="I104" s="2">
        <v>9</v>
      </c>
      <c r="J104" s="16" t="str">
        <f>IF(Inskrivning!J195="","",Inskrivning!J195)</f>
        <v/>
      </c>
      <c r="K104" s="9"/>
      <c r="L104" s="9"/>
      <c r="M104" s="9"/>
      <c r="N104" s="9"/>
      <c r="O104" s="9"/>
      <c r="P104" s="9"/>
    </row>
    <row r="105" spans="1:16" ht="30" customHeight="1" x14ac:dyDescent="0.25">
      <c r="A105" s="2">
        <v>10</v>
      </c>
      <c r="B105" s="16" t="str">
        <f>IF(Inskrivning!J176="","",Inskrivning!J176)</f>
        <v/>
      </c>
      <c r="C105" s="9"/>
      <c r="D105" s="9"/>
      <c r="E105" s="9"/>
      <c r="F105" s="9"/>
      <c r="G105" s="9"/>
      <c r="H105" s="9"/>
      <c r="I105" s="2">
        <v>10</v>
      </c>
      <c r="J105" s="16" t="str">
        <f>IF(Inskrivning!J196="","",Inskrivning!J196)</f>
        <v/>
      </c>
      <c r="K105" s="9"/>
      <c r="L105" s="9"/>
      <c r="M105" s="9"/>
      <c r="N105" s="9"/>
      <c r="O105" s="9"/>
      <c r="P105" s="9"/>
    </row>
    <row r="106" spans="1:16" ht="30" customHeight="1" x14ac:dyDescent="0.25">
      <c r="A106" s="2">
        <v>11</v>
      </c>
      <c r="B106" s="16" t="str">
        <f>IF(Inskrivning!J177="","",Inskrivning!J177)</f>
        <v/>
      </c>
      <c r="C106" s="9"/>
      <c r="D106" s="9"/>
      <c r="E106" s="9"/>
      <c r="F106" s="9"/>
      <c r="G106" s="9"/>
      <c r="H106" s="9"/>
      <c r="I106" s="2">
        <v>11</v>
      </c>
      <c r="J106" s="16" t="str">
        <f>IF(Inskrivning!J197="","",Inskrivning!J197)</f>
        <v/>
      </c>
      <c r="K106" s="9"/>
      <c r="L106" s="9"/>
      <c r="M106" s="9"/>
      <c r="N106" s="9"/>
      <c r="O106" s="9"/>
      <c r="P106" s="9"/>
    </row>
    <row r="107" spans="1:16" ht="30" customHeight="1" x14ac:dyDescent="0.25">
      <c r="A107" s="2">
        <v>12</v>
      </c>
      <c r="B107" s="16" t="str">
        <f>IF(Inskrivning!J178="","",Inskrivning!J178)</f>
        <v/>
      </c>
      <c r="C107" s="9"/>
      <c r="D107" s="9"/>
      <c r="E107" s="9"/>
      <c r="F107" s="9"/>
      <c r="G107" s="9"/>
      <c r="H107" s="9"/>
      <c r="I107" s="2">
        <v>12</v>
      </c>
      <c r="J107" s="16" t="str">
        <f>IF(Inskrivning!J198="","",Inskrivning!J198)</f>
        <v/>
      </c>
      <c r="K107" s="9"/>
      <c r="L107" s="9"/>
      <c r="M107" s="9"/>
      <c r="N107" s="9"/>
      <c r="O107" s="9"/>
      <c r="P107" s="9"/>
    </row>
    <row r="108" spans="1:16" ht="30" customHeight="1" x14ac:dyDescent="0.25">
      <c r="A108" s="2">
        <v>13</v>
      </c>
      <c r="B108" s="16" t="str">
        <f>IF(Inskrivning!J179="","",Inskrivning!J179)</f>
        <v/>
      </c>
      <c r="C108" s="9"/>
      <c r="D108" s="9"/>
      <c r="E108" s="9"/>
      <c r="F108" s="9"/>
      <c r="G108" s="9"/>
      <c r="H108" s="9"/>
      <c r="I108" s="2">
        <v>13</v>
      </c>
      <c r="J108" s="16" t="str">
        <f>IF(Inskrivning!J199="","",Inskrivning!J199)</f>
        <v/>
      </c>
      <c r="K108" s="9"/>
      <c r="L108" s="9"/>
      <c r="M108" s="9"/>
      <c r="N108" s="9"/>
      <c r="O108" s="9"/>
      <c r="P108" s="9"/>
    </row>
    <row r="109" spans="1:16" ht="30" customHeight="1" x14ac:dyDescent="0.25">
      <c r="A109" s="2">
        <v>14</v>
      </c>
      <c r="B109" s="16" t="str">
        <f>IF(Inskrivning!J180="","",Inskrivning!J180)</f>
        <v/>
      </c>
      <c r="C109" s="9"/>
      <c r="D109" s="9"/>
      <c r="E109" s="9"/>
      <c r="F109" s="9"/>
      <c r="G109" s="9"/>
      <c r="H109" s="9"/>
      <c r="I109" s="2">
        <v>14</v>
      </c>
      <c r="J109" s="16" t="str">
        <f>IF(Inskrivning!J200="","",Inskrivning!J200)</f>
        <v/>
      </c>
      <c r="K109" s="9"/>
      <c r="L109" s="9"/>
      <c r="M109" s="9"/>
      <c r="N109" s="9"/>
      <c r="O109" s="9"/>
      <c r="P109" s="9"/>
    </row>
    <row r="110" spans="1:16" ht="30" customHeight="1" x14ac:dyDescent="0.25">
      <c r="A110" s="2">
        <v>15</v>
      </c>
      <c r="B110" s="16" t="str">
        <f>IF(Inskrivning!J181="","",Inskrivning!J181)</f>
        <v/>
      </c>
      <c r="C110" s="9"/>
      <c r="D110" s="9"/>
      <c r="E110" s="9"/>
      <c r="F110" s="9"/>
      <c r="G110" s="9"/>
      <c r="H110" s="9"/>
      <c r="I110" s="2">
        <v>15</v>
      </c>
      <c r="J110" s="16" t="str">
        <f>IF(Inskrivning!J201="","",Inskrivning!J201)</f>
        <v/>
      </c>
      <c r="K110" s="9"/>
      <c r="L110" s="9"/>
      <c r="M110" s="9"/>
      <c r="N110" s="9"/>
      <c r="O110" s="9"/>
      <c r="P110" s="9"/>
    </row>
    <row r="111" spans="1:16" ht="30" customHeight="1" x14ac:dyDescent="0.25">
      <c r="A111" s="2">
        <v>16</v>
      </c>
      <c r="B111" s="16" t="str">
        <f>IF(Inskrivning!J182="","",Inskrivning!J182)</f>
        <v/>
      </c>
      <c r="C111" s="9"/>
      <c r="D111" s="9"/>
      <c r="E111" s="9"/>
      <c r="F111" s="9"/>
      <c r="G111" s="9"/>
      <c r="H111" s="9"/>
      <c r="I111" s="2">
        <v>16</v>
      </c>
      <c r="J111" s="16" t="str">
        <f>IF(Inskrivning!J202="","",Inskrivning!J202)</f>
        <v/>
      </c>
      <c r="K111" s="9"/>
      <c r="L111" s="9"/>
      <c r="M111" s="9"/>
      <c r="N111" s="9"/>
      <c r="O111" s="9"/>
      <c r="P111" s="9"/>
    </row>
    <row r="112" spans="1:16" ht="30" customHeight="1" x14ac:dyDescent="0.25">
      <c r="A112" s="2">
        <v>17</v>
      </c>
      <c r="B112" s="16" t="str">
        <f>IF(Inskrivning!J183="","",Inskrivning!J183)</f>
        <v/>
      </c>
      <c r="C112" s="9"/>
      <c r="D112" s="9"/>
      <c r="E112" s="9"/>
      <c r="F112" s="9"/>
      <c r="G112" s="9"/>
      <c r="H112" s="9"/>
      <c r="I112" s="2">
        <v>17</v>
      </c>
      <c r="J112" s="16" t="str">
        <f>IF(Inskrivning!J203="","",Inskrivning!J203)</f>
        <v/>
      </c>
      <c r="K112" s="9"/>
      <c r="L112" s="9"/>
      <c r="M112" s="9"/>
      <c r="N112" s="9"/>
      <c r="O112" s="9"/>
      <c r="P112" s="9"/>
    </row>
    <row r="113" spans="1:16" ht="30" customHeight="1" x14ac:dyDescent="0.25">
      <c r="A113" s="2">
        <v>18</v>
      </c>
      <c r="B113" s="16" t="str">
        <f>IF(Inskrivning!J184="","",Inskrivning!J184)</f>
        <v/>
      </c>
      <c r="C113" s="9"/>
      <c r="D113" s="9"/>
      <c r="E113" s="9"/>
      <c r="F113" s="9"/>
      <c r="G113" s="9"/>
      <c r="H113" s="9"/>
      <c r="I113" s="2">
        <v>18</v>
      </c>
      <c r="J113" s="16" t="str">
        <f>IF(Inskrivning!J204="","",Inskrivning!J204)</f>
        <v/>
      </c>
      <c r="K113" s="9"/>
      <c r="L113" s="9"/>
      <c r="M113" s="9"/>
      <c r="N113" s="9"/>
      <c r="O113" s="9"/>
      <c r="P113" s="9"/>
    </row>
    <row r="114" spans="1:16" ht="30" customHeight="1" x14ac:dyDescent="0.25">
      <c r="A114" s="2">
        <v>19</v>
      </c>
      <c r="B114" s="16" t="str">
        <f>IF(Inskrivning!J185="","",Inskrivning!J185)</f>
        <v/>
      </c>
      <c r="C114" s="9"/>
      <c r="D114" s="9"/>
      <c r="E114" s="9"/>
      <c r="F114" s="9"/>
      <c r="G114" s="9"/>
      <c r="H114" s="9"/>
      <c r="I114" s="2">
        <v>19</v>
      </c>
      <c r="J114" s="16" t="str">
        <f>IF(Inskrivning!J205="","",Inskrivning!J205)</f>
        <v/>
      </c>
      <c r="K114" s="9"/>
      <c r="L114" s="9"/>
      <c r="M114" s="9"/>
      <c r="N114" s="9"/>
      <c r="O114" s="9"/>
      <c r="P114" s="9"/>
    </row>
    <row r="115" spans="1:16" ht="30" customHeight="1" x14ac:dyDescent="0.25">
      <c r="A115" s="2">
        <v>20</v>
      </c>
      <c r="B115" s="16" t="str">
        <f>IF(Inskrivning!J186="","",Inskrivning!J186)</f>
        <v/>
      </c>
      <c r="C115" s="9"/>
      <c r="D115" s="9"/>
      <c r="E115" s="9"/>
      <c r="F115" s="9"/>
      <c r="G115" s="9"/>
      <c r="H115" s="9"/>
      <c r="I115" s="2">
        <v>20</v>
      </c>
      <c r="J115" s="16" t="str">
        <f>IF(Inskrivning!J206="","",Inskrivning!J206)</f>
        <v/>
      </c>
      <c r="K115" s="9"/>
      <c r="L115" s="9"/>
      <c r="M115" s="9"/>
      <c r="N115" s="9"/>
      <c r="O115" s="9"/>
      <c r="P115" s="9"/>
    </row>
    <row r="151" spans="1:19" ht="30" customHeight="1" x14ac:dyDescent="0.55000000000000004">
      <c r="E151" s="11" t="s">
        <v>19</v>
      </c>
      <c r="F151" s="10">
        <v>10</v>
      </c>
      <c r="G151" s="10"/>
      <c r="M151" s="11" t="str">
        <f>E151</f>
        <v>Omgång:</v>
      </c>
      <c r="N151" s="10">
        <v>10</v>
      </c>
    </row>
    <row r="152" spans="1:19" ht="30" customHeight="1" x14ac:dyDescent="0.3">
      <c r="A152" s="27" t="s">
        <v>0</v>
      </c>
      <c r="B152" s="2"/>
      <c r="C152" s="1" t="s">
        <v>18</v>
      </c>
      <c r="D152" s="1" t="s">
        <v>18</v>
      </c>
      <c r="E152" s="1" t="s">
        <v>18</v>
      </c>
      <c r="F152" s="1" t="s">
        <v>18</v>
      </c>
      <c r="G152" s="1" t="s">
        <v>18</v>
      </c>
      <c r="H152" s="1"/>
      <c r="I152" s="27" t="s">
        <v>10</v>
      </c>
      <c r="J152" s="2"/>
      <c r="K152" s="1" t="s">
        <v>18</v>
      </c>
      <c r="L152" s="1" t="s">
        <v>18</v>
      </c>
      <c r="M152" s="1" t="s">
        <v>18</v>
      </c>
      <c r="N152" s="1" t="s">
        <v>18</v>
      </c>
      <c r="O152" s="1" t="s">
        <v>18</v>
      </c>
      <c r="P152" s="1"/>
      <c r="S152" s="104" t="s">
        <v>168</v>
      </c>
    </row>
    <row r="153" spans="1:19" ht="30" customHeight="1" x14ac:dyDescent="0.25">
      <c r="A153" s="2" t="s">
        <v>4</v>
      </c>
      <c r="B153" s="16" t="s">
        <v>5</v>
      </c>
      <c r="C153" s="1">
        <v>1</v>
      </c>
      <c r="D153" s="1">
        <v>2</v>
      </c>
      <c r="E153" s="1">
        <v>3</v>
      </c>
      <c r="F153" s="1">
        <v>4</v>
      </c>
      <c r="G153" s="1">
        <v>5</v>
      </c>
      <c r="H153" s="1" t="s">
        <v>2</v>
      </c>
      <c r="I153" s="2" t="s">
        <v>4</v>
      </c>
      <c r="J153" s="16" t="s">
        <v>5</v>
      </c>
      <c r="K153" s="1">
        <v>1</v>
      </c>
      <c r="L153" s="1">
        <v>2</v>
      </c>
      <c r="M153" s="1">
        <v>3</v>
      </c>
      <c r="N153" s="1">
        <v>4</v>
      </c>
      <c r="O153" s="1">
        <v>5</v>
      </c>
      <c r="P153" s="1" t="s">
        <v>2</v>
      </c>
      <c r="R153" s="37" t="s">
        <v>0</v>
      </c>
      <c r="S153" s="16">
        <f>IF(Inskrivning!P$1001&gt;0,1,0)</f>
        <v>0</v>
      </c>
    </row>
    <row r="154" spans="1:19" ht="30" customHeight="1" x14ac:dyDescent="0.25">
      <c r="A154" s="2">
        <v>1</v>
      </c>
      <c r="B154" s="16" t="str">
        <f>IF(Inskrivning!J1007="","",Inskrivning!J1007)</f>
        <v/>
      </c>
      <c r="C154" s="9"/>
      <c r="D154" s="9"/>
      <c r="E154" s="9"/>
      <c r="F154" s="9"/>
      <c r="G154" s="9"/>
      <c r="H154" s="9"/>
      <c r="I154" s="2">
        <v>1</v>
      </c>
      <c r="J154" s="16" t="str">
        <f>IF(Inskrivning!J1027="","",Inskrivning!J1027)</f>
        <v/>
      </c>
      <c r="K154" s="9"/>
      <c r="L154" s="9"/>
      <c r="M154" s="9"/>
      <c r="N154" s="9"/>
      <c r="O154" s="9"/>
      <c r="P154" s="9"/>
      <c r="R154" s="37" t="s">
        <v>10</v>
      </c>
      <c r="S154" s="16">
        <f>IF(Inskrivning!P$1001&gt;1,1,0)</f>
        <v>0</v>
      </c>
    </row>
    <row r="155" spans="1:19" ht="30" customHeight="1" x14ac:dyDescent="0.25">
      <c r="A155" s="2">
        <v>2</v>
      </c>
      <c r="B155" s="16" t="str">
        <f>IF(Inskrivning!J1008="","",Inskrivning!J1008)</f>
        <v/>
      </c>
      <c r="C155" s="9"/>
      <c r="D155" s="9"/>
      <c r="E155" s="9"/>
      <c r="F155" s="9"/>
      <c r="G155" s="9"/>
      <c r="H155" s="9"/>
      <c r="I155" s="2">
        <v>2</v>
      </c>
      <c r="J155" s="16" t="str">
        <f>IF(Inskrivning!J1028="","",Inskrivning!J1028)</f>
        <v/>
      </c>
      <c r="K155" s="9"/>
      <c r="L155" s="9"/>
      <c r="M155" s="9"/>
      <c r="N155" s="9"/>
      <c r="O155" s="9"/>
      <c r="P155" s="9"/>
      <c r="R155" s="37" t="s">
        <v>11</v>
      </c>
      <c r="S155" s="16">
        <f>IF(Inskrivning!P$1001&gt;2,1,0)</f>
        <v>0</v>
      </c>
    </row>
    <row r="156" spans="1:19" ht="30" customHeight="1" x14ac:dyDescent="0.25">
      <c r="A156" s="2">
        <v>3</v>
      </c>
      <c r="B156" s="16" t="str">
        <f>IF(Inskrivning!J1009="","",Inskrivning!J1009)</f>
        <v/>
      </c>
      <c r="C156" s="9"/>
      <c r="D156" s="9"/>
      <c r="E156" s="9"/>
      <c r="F156" s="9"/>
      <c r="G156" s="9"/>
      <c r="H156" s="9"/>
      <c r="I156" s="2">
        <v>3</v>
      </c>
      <c r="J156" s="16" t="str">
        <f>IF(Inskrivning!J1029="","",Inskrivning!J1029)</f>
        <v/>
      </c>
      <c r="K156" s="9"/>
      <c r="L156" s="9"/>
      <c r="M156" s="9"/>
      <c r="N156" s="9"/>
      <c r="O156" s="9"/>
      <c r="P156" s="9"/>
      <c r="R156" s="37" t="s">
        <v>12</v>
      </c>
      <c r="S156" s="16">
        <f>IF(Inskrivning!P$1001&gt;3,1,0)</f>
        <v>0</v>
      </c>
    </row>
    <row r="157" spans="1:19" ht="30" customHeight="1" x14ac:dyDescent="0.25">
      <c r="A157" s="2">
        <v>4</v>
      </c>
      <c r="B157" s="16" t="str">
        <f>IF(Inskrivning!J1010="","",Inskrivning!J1010)</f>
        <v/>
      </c>
      <c r="C157" s="9"/>
      <c r="D157" s="9"/>
      <c r="E157" s="9"/>
      <c r="F157" s="9"/>
      <c r="G157" s="9"/>
      <c r="H157" s="9"/>
      <c r="I157" s="2">
        <v>4</v>
      </c>
      <c r="J157" s="16" t="str">
        <f>IF(Inskrivning!J1030="","",Inskrivning!J1030)</f>
        <v/>
      </c>
      <c r="K157" s="9"/>
      <c r="L157" s="9"/>
      <c r="M157" s="9"/>
      <c r="N157" s="9"/>
      <c r="O157" s="9"/>
      <c r="P157" s="9"/>
      <c r="R157" s="37" t="s">
        <v>13</v>
      </c>
      <c r="S157" s="16">
        <f>IF(Inskrivning!P$1001&gt;4,1,0)</f>
        <v>0</v>
      </c>
    </row>
    <row r="158" spans="1:19" ht="30" customHeight="1" x14ac:dyDescent="0.25">
      <c r="A158" s="2">
        <v>5</v>
      </c>
      <c r="B158" s="16" t="str">
        <f>IF(Inskrivning!J1011="","",Inskrivning!J1011)</f>
        <v/>
      </c>
      <c r="C158" s="9"/>
      <c r="D158" s="9"/>
      <c r="E158" s="9"/>
      <c r="F158" s="9"/>
      <c r="G158" s="9"/>
      <c r="H158" s="9"/>
      <c r="I158" s="2">
        <v>5</v>
      </c>
      <c r="J158" s="16" t="str">
        <f>IF(Inskrivning!J1031="","",Inskrivning!J1031)</f>
        <v/>
      </c>
      <c r="K158" s="9"/>
      <c r="L158" s="9"/>
      <c r="M158" s="9"/>
      <c r="N158" s="9"/>
      <c r="O158" s="9"/>
      <c r="P158" s="9"/>
    </row>
    <row r="159" spans="1:19" ht="30" customHeight="1" x14ac:dyDescent="0.25">
      <c r="A159" s="2">
        <v>6</v>
      </c>
      <c r="B159" s="16" t="str">
        <f>IF(Inskrivning!J1012="","",Inskrivning!J1012)</f>
        <v/>
      </c>
      <c r="C159" s="9"/>
      <c r="D159" s="9"/>
      <c r="E159" s="9"/>
      <c r="F159" s="9"/>
      <c r="G159" s="9"/>
      <c r="H159" s="9"/>
      <c r="I159" s="2">
        <v>6</v>
      </c>
      <c r="J159" s="16" t="str">
        <f>IF(Inskrivning!J1032="","",Inskrivning!J1032)</f>
        <v/>
      </c>
      <c r="K159" s="9"/>
      <c r="L159" s="9"/>
      <c r="M159" s="9"/>
      <c r="N159" s="9"/>
      <c r="O159" s="9"/>
      <c r="P159" s="9"/>
    </row>
    <row r="160" spans="1:19" ht="30" customHeight="1" x14ac:dyDescent="0.25">
      <c r="A160" s="2">
        <v>7</v>
      </c>
      <c r="B160" s="16" t="str">
        <f>IF(Inskrivning!J1013="","",Inskrivning!J1013)</f>
        <v/>
      </c>
      <c r="C160" s="9"/>
      <c r="D160" s="9"/>
      <c r="E160" s="9"/>
      <c r="F160" s="9"/>
      <c r="G160" s="9"/>
      <c r="H160" s="9"/>
      <c r="I160" s="2">
        <v>7</v>
      </c>
      <c r="J160" s="16" t="str">
        <f>IF(Inskrivning!J1033="","",Inskrivning!J1033)</f>
        <v/>
      </c>
      <c r="K160" s="9"/>
      <c r="L160" s="9"/>
      <c r="M160" s="9"/>
      <c r="N160" s="9"/>
      <c r="O160" s="9"/>
      <c r="P160" s="9"/>
    </row>
    <row r="161" spans="1:16" ht="30" customHeight="1" x14ac:dyDescent="0.25">
      <c r="A161" s="2">
        <v>8</v>
      </c>
      <c r="B161" s="16" t="str">
        <f>IF(Inskrivning!J1014="","",Inskrivning!J1014)</f>
        <v/>
      </c>
      <c r="C161" s="9"/>
      <c r="D161" s="9"/>
      <c r="E161" s="9"/>
      <c r="F161" s="9"/>
      <c r="G161" s="9"/>
      <c r="H161" s="9"/>
      <c r="I161" s="2">
        <v>8</v>
      </c>
      <c r="J161" s="16" t="str">
        <f>IF(Inskrivning!J1034="","",Inskrivning!J1034)</f>
        <v/>
      </c>
      <c r="K161" s="9"/>
      <c r="L161" s="9"/>
      <c r="M161" s="9"/>
      <c r="N161" s="9"/>
      <c r="O161" s="9"/>
      <c r="P161" s="9"/>
    </row>
    <row r="162" spans="1:16" ht="30" customHeight="1" x14ac:dyDescent="0.25">
      <c r="A162" s="2">
        <v>9</v>
      </c>
      <c r="B162" s="16" t="str">
        <f>IF(Inskrivning!J1015="","",Inskrivning!J1015)</f>
        <v/>
      </c>
      <c r="C162" s="9"/>
      <c r="D162" s="9"/>
      <c r="E162" s="9"/>
      <c r="F162" s="9"/>
      <c r="G162" s="9"/>
      <c r="H162" s="9"/>
      <c r="I162" s="2">
        <v>9</v>
      </c>
      <c r="J162" s="16" t="str">
        <f>IF(Inskrivning!J1035="","",Inskrivning!J1035)</f>
        <v/>
      </c>
      <c r="K162" s="9"/>
      <c r="L162" s="9"/>
      <c r="M162" s="9"/>
      <c r="N162" s="9"/>
      <c r="O162" s="9"/>
      <c r="P162" s="9"/>
    </row>
    <row r="163" spans="1:16" ht="30" customHeight="1" x14ac:dyDescent="0.25">
      <c r="A163" s="2">
        <v>10</v>
      </c>
      <c r="B163" s="16" t="str">
        <f>IF(Inskrivning!J1016="","",Inskrivning!J1016)</f>
        <v/>
      </c>
      <c r="C163" s="9"/>
      <c r="D163" s="9"/>
      <c r="E163" s="9"/>
      <c r="F163" s="9"/>
      <c r="G163" s="9"/>
      <c r="H163" s="9"/>
      <c r="I163" s="2">
        <v>10</v>
      </c>
      <c r="J163" s="16" t="str">
        <f>IF(Inskrivning!J1036="","",Inskrivning!J1036)</f>
        <v/>
      </c>
      <c r="K163" s="9"/>
      <c r="L163" s="9"/>
      <c r="M163" s="9"/>
      <c r="N163" s="9"/>
      <c r="O163" s="9"/>
      <c r="P163" s="9"/>
    </row>
    <row r="164" spans="1:16" ht="30" customHeight="1" x14ac:dyDescent="0.25">
      <c r="A164" s="2">
        <v>11</v>
      </c>
      <c r="B164" s="16" t="str">
        <f>IF(Inskrivning!J1017="","",Inskrivning!J1017)</f>
        <v/>
      </c>
      <c r="C164" s="9"/>
      <c r="D164" s="9"/>
      <c r="E164" s="9"/>
      <c r="F164" s="9"/>
      <c r="G164" s="9"/>
      <c r="H164" s="9"/>
      <c r="I164" s="2">
        <v>11</v>
      </c>
      <c r="J164" s="16" t="str">
        <f>IF(Inskrivning!J1037="","",Inskrivning!J1037)</f>
        <v/>
      </c>
      <c r="K164" s="9"/>
      <c r="L164" s="9"/>
      <c r="M164" s="9"/>
      <c r="N164" s="9"/>
      <c r="O164" s="9"/>
      <c r="P164" s="9"/>
    </row>
    <row r="165" spans="1:16" ht="30" customHeight="1" x14ac:dyDescent="0.25">
      <c r="A165" s="2">
        <v>12</v>
      </c>
      <c r="B165" s="16" t="str">
        <f>IF(Inskrivning!J1018="","",Inskrivning!J1018)</f>
        <v/>
      </c>
      <c r="C165" s="9"/>
      <c r="D165" s="9"/>
      <c r="E165" s="9"/>
      <c r="F165" s="9"/>
      <c r="G165" s="9"/>
      <c r="H165" s="9"/>
      <c r="I165" s="2">
        <v>12</v>
      </c>
      <c r="J165" s="16" t="str">
        <f>IF(Inskrivning!J1038="","",Inskrivning!J1038)</f>
        <v/>
      </c>
      <c r="K165" s="9"/>
      <c r="L165" s="9"/>
      <c r="M165" s="9"/>
      <c r="N165" s="9"/>
      <c r="O165" s="9"/>
      <c r="P165" s="9"/>
    </row>
    <row r="166" spans="1:16" ht="30" customHeight="1" x14ac:dyDescent="0.25">
      <c r="A166" s="2">
        <v>13</v>
      </c>
      <c r="B166" s="16" t="str">
        <f>IF(Inskrivning!J1019="","",Inskrivning!J1019)</f>
        <v/>
      </c>
      <c r="C166" s="9"/>
      <c r="D166" s="9"/>
      <c r="E166" s="9"/>
      <c r="F166" s="9"/>
      <c r="G166" s="9"/>
      <c r="H166" s="9"/>
      <c r="I166" s="2">
        <v>13</v>
      </c>
      <c r="J166" s="16" t="str">
        <f>IF(Inskrivning!J1039="","",Inskrivning!J1039)</f>
        <v/>
      </c>
      <c r="K166" s="9"/>
      <c r="L166" s="9"/>
      <c r="M166" s="9"/>
      <c r="N166" s="9"/>
      <c r="O166" s="9"/>
      <c r="P166" s="9"/>
    </row>
    <row r="167" spans="1:16" ht="30" customHeight="1" x14ac:dyDescent="0.25">
      <c r="A167" s="2">
        <v>14</v>
      </c>
      <c r="B167" s="16" t="str">
        <f>IF(Inskrivning!J1020="","",Inskrivning!J1020)</f>
        <v/>
      </c>
      <c r="C167" s="9"/>
      <c r="D167" s="9"/>
      <c r="E167" s="9"/>
      <c r="F167" s="9"/>
      <c r="G167" s="9"/>
      <c r="H167" s="9"/>
      <c r="I167" s="2">
        <v>14</v>
      </c>
      <c r="J167" s="16" t="str">
        <f>IF(Inskrivning!J1040="","",Inskrivning!J1040)</f>
        <v/>
      </c>
      <c r="K167" s="9"/>
      <c r="L167" s="9"/>
      <c r="M167" s="9"/>
      <c r="N167" s="9"/>
      <c r="O167" s="9"/>
      <c r="P167" s="9"/>
    </row>
    <row r="168" spans="1:16" ht="30" customHeight="1" x14ac:dyDescent="0.25">
      <c r="A168" s="2">
        <v>15</v>
      </c>
      <c r="B168" s="16" t="str">
        <f>IF(Inskrivning!J1021="","",Inskrivning!J1021)</f>
        <v/>
      </c>
      <c r="C168" s="9"/>
      <c r="D168" s="9"/>
      <c r="E168" s="9"/>
      <c r="F168" s="9"/>
      <c r="G168" s="9"/>
      <c r="H168" s="9"/>
      <c r="I168" s="2">
        <v>15</v>
      </c>
      <c r="J168" s="16" t="str">
        <f>IF(Inskrivning!J1041="","",Inskrivning!J1041)</f>
        <v/>
      </c>
      <c r="K168" s="9"/>
      <c r="L168" s="9"/>
      <c r="M168" s="9"/>
      <c r="N168" s="9"/>
      <c r="O168" s="9"/>
      <c r="P168" s="9"/>
    </row>
    <row r="169" spans="1:16" ht="30" customHeight="1" x14ac:dyDescent="0.25">
      <c r="A169" s="2">
        <v>16</v>
      </c>
      <c r="B169" s="16" t="str">
        <f>IF(Inskrivning!J1022="","",Inskrivning!J1022)</f>
        <v/>
      </c>
      <c r="C169" s="9"/>
      <c r="D169" s="9"/>
      <c r="E169" s="9"/>
      <c r="F169" s="9"/>
      <c r="G169" s="9"/>
      <c r="H169" s="9"/>
      <c r="I169" s="2">
        <v>16</v>
      </c>
      <c r="J169" s="16" t="str">
        <f>IF(Inskrivning!J1042="","",Inskrivning!J1042)</f>
        <v/>
      </c>
      <c r="K169" s="9"/>
      <c r="L169" s="9"/>
      <c r="M169" s="9"/>
      <c r="N169" s="9"/>
      <c r="O169" s="9"/>
      <c r="P169" s="9"/>
    </row>
    <row r="170" spans="1:16" ht="30" customHeight="1" x14ac:dyDescent="0.25">
      <c r="A170" s="2">
        <v>17</v>
      </c>
      <c r="B170" s="16" t="str">
        <f>IF(Inskrivning!J1023="","",Inskrivning!J1023)</f>
        <v/>
      </c>
      <c r="C170" s="9"/>
      <c r="D170" s="9"/>
      <c r="E170" s="9"/>
      <c r="F170" s="9"/>
      <c r="G170" s="9"/>
      <c r="H170" s="9"/>
      <c r="I170" s="2">
        <v>17</v>
      </c>
      <c r="J170" s="16" t="str">
        <f>IF(Inskrivning!J1043="","",Inskrivning!J1043)</f>
        <v/>
      </c>
      <c r="K170" s="9"/>
      <c r="L170" s="9"/>
      <c r="M170" s="9"/>
      <c r="N170" s="9"/>
      <c r="O170" s="9"/>
      <c r="P170" s="9"/>
    </row>
    <row r="171" spans="1:16" ht="30" customHeight="1" x14ac:dyDescent="0.25">
      <c r="A171" s="2">
        <v>18</v>
      </c>
      <c r="B171" s="16" t="str">
        <f>IF(Inskrivning!J1024="","",Inskrivning!J1024)</f>
        <v/>
      </c>
      <c r="C171" s="9"/>
      <c r="D171" s="9"/>
      <c r="E171" s="9"/>
      <c r="F171" s="9"/>
      <c r="G171" s="9"/>
      <c r="H171" s="9"/>
      <c r="I171" s="2">
        <v>18</v>
      </c>
      <c r="J171" s="16" t="str">
        <f>IF(Inskrivning!J1044="","",Inskrivning!J1044)</f>
        <v/>
      </c>
      <c r="K171" s="9"/>
      <c r="L171" s="9"/>
      <c r="M171" s="9"/>
      <c r="N171" s="9"/>
      <c r="O171" s="9"/>
      <c r="P171" s="9"/>
    </row>
    <row r="172" spans="1:16" ht="30" customHeight="1" x14ac:dyDescent="0.25">
      <c r="A172" s="2">
        <v>19</v>
      </c>
      <c r="B172" s="16" t="str">
        <f>IF(Inskrivning!J1025="","",Inskrivning!J1025)</f>
        <v/>
      </c>
      <c r="C172" s="9"/>
      <c r="D172" s="9"/>
      <c r="E172" s="9"/>
      <c r="F172" s="9"/>
      <c r="G172" s="9"/>
      <c r="H172" s="9"/>
      <c r="I172" s="2">
        <v>19</v>
      </c>
      <c r="J172" s="16" t="str">
        <f>IF(Inskrivning!J1045="","",Inskrivning!J1045)</f>
        <v/>
      </c>
      <c r="K172" s="9"/>
      <c r="L172" s="9"/>
      <c r="M172" s="9"/>
      <c r="N172" s="9"/>
      <c r="O172" s="9"/>
      <c r="P172" s="9"/>
    </row>
    <row r="173" spans="1:16" ht="30" customHeight="1" x14ac:dyDescent="0.25">
      <c r="A173" s="2">
        <v>20</v>
      </c>
      <c r="B173" s="16" t="str">
        <f>IF(Inskrivning!J1026="","",Inskrivning!J1026)</f>
        <v/>
      </c>
      <c r="C173" s="9"/>
      <c r="D173" s="9"/>
      <c r="E173" s="9"/>
      <c r="F173" s="9"/>
      <c r="G173" s="9"/>
      <c r="H173" s="9"/>
      <c r="I173" s="2">
        <v>20</v>
      </c>
      <c r="J173" s="16" t="str">
        <f>IF(Inskrivning!J1046="","",Inskrivning!J1046)</f>
        <v/>
      </c>
      <c r="K173" s="9"/>
      <c r="L173" s="9"/>
      <c r="M173" s="9"/>
      <c r="N173" s="9"/>
      <c r="O173" s="9"/>
      <c r="P173" s="9"/>
    </row>
    <row r="174" spans="1:16" ht="30" customHeight="1" x14ac:dyDescent="0.55000000000000004">
      <c r="B174" s="14"/>
      <c r="E174" s="11" t="str">
        <f>E151</f>
        <v>Omgång:</v>
      </c>
      <c r="F174" s="10">
        <v>10</v>
      </c>
      <c r="J174" s="14"/>
      <c r="M174" s="11" t="str">
        <f>E151</f>
        <v>Omgång:</v>
      </c>
      <c r="N174" s="10">
        <v>10</v>
      </c>
    </row>
    <row r="175" spans="1:16" ht="30" customHeight="1" x14ac:dyDescent="0.3">
      <c r="A175" s="27" t="s">
        <v>11</v>
      </c>
      <c r="B175" s="16"/>
      <c r="C175" s="1" t="s">
        <v>18</v>
      </c>
      <c r="D175" s="1" t="s">
        <v>18</v>
      </c>
      <c r="E175" s="1" t="s">
        <v>18</v>
      </c>
      <c r="F175" s="1" t="s">
        <v>18</v>
      </c>
      <c r="G175" s="1" t="s">
        <v>18</v>
      </c>
      <c r="H175" s="1"/>
      <c r="I175" s="27" t="s">
        <v>12</v>
      </c>
      <c r="J175" s="16"/>
      <c r="K175" s="1" t="s">
        <v>18</v>
      </c>
      <c r="L175" s="1" t="s">
        <v>18</v>
      </c>
      <c r="M175" s="1" t="s">
        <v>18</v>
      </c>
      <c r="N175" s="1" t="s">
        <v>18</v>
      </c>
      <c r="O175" s="1" t="s">
        <v>18</v>
      </c>
      <c r="P175" s="1"/>
    </row>
    <row r="176" spans="1:16" ht="30" customHeight="1" x14ac:dyDescent="0.25">
      <c r="A176" s="2" t="s">
        <v>4</v>
      </c>
      <c r="B176" s="16" t="s">
        <v>5</v>
      </c>
      <c r="C176" s="1">
        <v>1</v>
      </c>
      <c r="D176" s="1">
        <v>2</v>
      </c>
      <c r="E176" s="1">
        <v>3</v>
      </c>
      <c r="F176" s="1">
        <v>4</v>
      </c>
      <c r="G176" s="1">
        <v>5</v>
      </c>
      <c r="H176" s="1" t="s">
        <v>2</v>
      </c>
      <c r="I176" s="2" t="s">
        <v>4</v>
      </c>
      <c r="J176" s="16" t="s">
        <v>5</v>
      </c>
      <c r="K176" s="1">
        <v>1</v>
      </c>
      <c r="L176" s="1">
        <v>2</v>
      </c>
      <c r="M176" s="1">
        <v>3</v>
      </c>
      <c r="N176" s="1">
        <v>4</v>
      </c>
      <c r="O176" s="1">
        <v>5</v>
      </c>
      <c r="P176" s="1" t="s">
        <v>2</v>
      </c>
    </row>
    <row r="177" spans="1:16" ht="30" customHeight="1" x14ac:dyDescent="0.25">
      <c r="A177" s="2">
        <v>1</v>
      </c>
      <c r="B177" s="16" t="str">
        <f>IF(Inskrivning!J1047="","",Inskrivning!J1047)</f>
        <v/>
      </c>
      <c r="C177" s="9"/>
      <c r="D177" s="9"/>
      <c r="E177" s="9"/>
      <c r="F177" s="9"/>
      <c r="G177" s="9"/>
      <c r="H177" s="9"/>
      <c r="I177" s="2">
        <v>1</v>
      </c>
      <c r="J177" s="16" t="str">
        <f>IF(Inskrivning!J1067="","",Inskrivning!J1067)</f>
        <v/>
      </c>
      <c r="K177" s="9"/>
      <c r="L177" s="9"/>
      <c r="M177" s="9"/>
      <c r="N177" s="9"/>
      <c r="O177" s="9"/>
      <c r="P177" s="9"/>
    </row>
    <row r="178" spans="1:16" ht="30" customHeight="1" x14ac:dyDescent="0.25">
      <c r="A178" s="2">
        <v>2</v>
      </c>
      <c r="B178" s="16" t="str">
        <f>IF(Inskrivning!J1048="","",Inskrivning!J1048)</f>
        <v/>
      </c>
      <c r="C178" s="9"/>
      <c r="D178" s="9"/>
      <c r="E178" s="9"/>
      <c r="F178" s="9"/>
      <c r="G178" s="9"/>
      <c r="H178" s="9"/>
      <c r="I178" s="2">
        <v>2</v>
      </c>
      <c r="J178" s="16" t="str">
        <f>IF(Inskrivning!J1068="","",Inskrivning!J1068)</f>
        <v/>
      </c>
      <c r="K178" s="9"/>
      <c r="L178" s="9"/>
      <c r="M178" s="9"/>
      <c r="N178" s="9"/>
      <c r="O178" s="9"/>
      <c r="P178" s="9"/>
    </row>
    <row r="179" spans="1:16" ht="30" customHeight="1" x14ac:dyDescent="0.25">
      <c r="A179" s="2">
        <v>3</v>
      </c>
      <c r="B179" s="16" t="str">
        <f>IF(Inskrivning!J1049="","",Inskrivning!J1049)</f>
        <v/>
      </c>
      <c r="C179" s="9"/>
      <c r="D179" s="9"/>
      <c r="E179" s="9"/>
      <c r="F179" s="9"/>
      <c r="G179" s="9"/>
      <c r="H179" s="9"/>
      <c r="I179" s="2">
        <v>3</v>
      </c>
      <c r="J179" s="16" t="str">
        <f>IF(Inskrivning!J1069="","",Inskrivning!J1069)</f>
        <v/>
      </c>
      <c r="K179" s="9"/>
      <c r="L179" s="9"/>
      <c r="M179" s="9"/>
      <c r="N179" s="9"/>
      <c r="O179" s="9"/>
      <c r="P179" s="9"/>
    </row>
    <row r="180" spans="1:16" ht="30" customHeight="1" x14ac:dyDescent="0.25">
      <c r="A180" s="2">
        <v>4</v>
      </c>
      <c r="B180" s="16" t="str">
        <f>IF(Inskrivning!J1050="","",Inskrivning!J1050)</f>
        <v/>
      </c>
      <c r="C180" s="9"/>
      <c r="D180" s="9"/>
      <c r="E180" s="9"/>
      <c r="F180" s="9"/>
      <c r="G180" s="9"/>
      <c r="H180" s="9"/>
      <c r="I180" s="2">
        <v>4</v>
      </c>
      <c r="J180" s="16" t="str">
        <f>IF(Inskrivning!J1070="","",Inskrivning!J1070)</f>
        <v/>
      </c>
      <c r="K180" s="9"/>
      <c r="L180" s="9"/>
      <c r="M180" s="9"/>
      <c r="N180" s="9"/>
      <c r="O180" s="9"/>
      <c r="P180" s="9"/>
    </row>
    <row r="181" spans="1:16" ht="30" customHeight="1" x14ac:dyDescent="0.25">
      <c r="A181" s="2">
        <v>5</v>
      </c>
      <c r="B181" s="16" t="str">
        <f>IF(Inskrivning!J1051="","",Inskrivning!J1051)</f>
        <v/>
      </c>
      <c r="C181" s="9"/>
      <c r="D181" s="9"/>
      <c r="E181" s="9"/>
      <c r="F181" s="9"/>
      <c r="G181" s="9"/>
      <c r="H181" s="9"/>
      <c r="I181" s="2">
        <v>5</v>
      </c>
      <c r="J181" s="16" t="str">
        <f>IF(Inskrivning!J1071="","",Inskrivning!J1071)</f>
        <v/>
      </c>
      <c r="K181" s="9"/>
      <c r="L181" s="9"/>
      <c r="M181" s="9"/>
      <c r="N181" s="9"/>
      <c r="O181" s="9"/>
      <c r="P181" s="9"/>
    </row>
    <row r="182" spans="1:16" ht="30" customHeight="1" x14ac:dyDescent="0.25">
      <c r="A182" s="2">
        <v>6</v>
      </c>
      <c r="B182" s="16" t="str">
        <f>IF(Inskrivning!J1052="","",Inskrivning!J1052)</f>
        <v/>
      </c>
      <c r="C182" s="9"/>
      <c r="D182" s="9"/>
      <c r="E182" s="9"/>
      <c r="F182" s="9"/>
      <c r="G182" s="9"/>
      <c r="H182" s="9"/>
      <c r="I182" s="2">
        <v>6</v>
      </c>
      <c r="J182" s="16" t="str">
        <f>IF(Inskrivning!J1072="","",Inskrivning!J1072)</f>
        <v/>
      </c>
      <c r="K182" s="9"/>
      <c r="L182" s="9"/>
      <c r="M182" s="9"/>
      <c r="N182" s="9"/>
      <c r="O182" s="9"/>
      <c r="P182" s="9"/>
    </row>
    <row r="183" spans="1:16" ht="30" customHeight="1" x14ac:dyDescent="0.25">
      <c r="A183" s="2">
        <v>7</v>
      </c>
      <c r="B183" s="16" t="str">
        <f>IF(Inskrivning!J1053="","",Inskrivning!J1053)</f>
        <v/>
      </c>
      <c r="C183" s="9"/>
      <c r="D183" s="9"/>
      <c r="E183" s="9"/>
      <c r="F183" s="9"/>
      <c r="G183" s="9"/>
      <c r="H183" s="9"/>
      <c r="I183" s="2">
        <v>7</v>
      </c>
      <c r="J183" s="16" t="str">
        <f>IF(Inskrivning!J1073="","",Inskrivning!J1073)</f>
        <v/>
      </c>
      <c r="K183" s="9"/>
      <c r="L183" s="9"/>
      <c r="M183" s="9"/>
      <c r="N183" s="9"/>
      <c r="O183" s="9"/>
      <c r="P183" s="9"/>
    </row>
    <row r="184" spans="1:16" ht="30" customHeight="1" x14ac:dyDescent="0.25">
      <c r="A184" s="2">
        <v>8</v>
      </c>
      <c r="B184" s="16" t="str">
        <f>IF(Inskrivning!J1054="","",Inskrivning!J1054)</f>
        <v/>
      </c>
      <c r="C184" s="9"/>
      <c r="D184" s="9"/>
      <c r="E184" s="9"/>
      <c r="F184" s="9"/>
      <c r="G184" s="9"/>
      <c r="H184" s="9"/>
      <c r="I184" s="2">
        <v>8</v>
      </c>
      <c r="J184" s="16" t="str">
        <f>IF(Inskrivning!J1074="","",Inskrivning!J1074)</f>
        <v/>
      </c>
      <c r="K184" s="9"/>
      <c r="L184" s="9"/>
      <c r="M184" s="9"/>
      <c r="N184" s="9"/>
      <c r="O184" s="9"/>
      <c r="P184" s="9"/>
    </row>
    <row r="185" spans="1:16" ht="30" customHeight="1" x14ac:dyDescent="0.25">
      <c r="A185" s="2">
        <v>9</v>
      </c>
      <c r="B185" s="16" t="str">
        <f>IF(Inskrivning!J1055="","",Inskrivning!J1055)</f>
        <v/>
      </c>
      <c r="C185" s="9"/>
      <c r="D185" s="9"/>
      <c r="E185" s="9"/>
      <c r="F185" s="9"/>
      <c r="G185" s="9"/>
      <c r="H185" s="9"/>
      <c r="I185" s="2">
        <v>9</v>
      </c>
      <c r="J185" s="16" t="str">
        <f>IF(Inskrivning!J1075="","",Inskrivning!J1075)</f>
        <v/>
      </c>
      <c r="K185" s="9"/>
      <c r="L185" s="9"/>
      <c r="M185" s="9"/>
      <c r="N185" s="9"/>
      <c r="O185" s="9"/>
      <c r="P185" s="9"/>
    </row>
    <row r="186" spans="1:16" ht="30" customHeight="1" x14ac:dyDescent="0.25">
      <c r="A186" s="2">
        <v>10</v>
      </c>
      <c r="B186" s="16" t="str">
        <f>IF(Inskrivning!J1056="","",Inskrivning!J1056)</f>
        <v/>
      </c>
      <c r="C186" s="9"/>
      <c r="D186" s="9"/>
      <c r="E186" s="9"/>
      <c r="F186" s="9"/>
      <c r="G186" s="9"/>
      <c r="H186" s="9"/>
      <c r="I186" s="2">
        <v>10</v>
      </c>
      <c r="J186" s="16" t="str">
        <f>IF(Inskrivning!J1076="","",Inskrivning!J1076)</f>
        <v/>
      </c>
      <c r="K186" s="9"/>
      <c r="L186" s="9"/>
      <c r="M186" s="9"/>
      <c r="N186" s="9"/>
      <c r="O186" s="9"/>
      <c r="P186" s="9"/>
    </row>
    <row r="187" spans="1:16" ht="30" customHeight="1" x14ac:dyDescent="0.25">
      <c r="A187" s="2">
        <v>11</v>
      </c>
      <c r="B187" s="16" t="str">
        <f>IF(Inskrivning!J1057="","",Inskrivning!J1057)</f>
        <v/>
      </c>
      <c r="C187" s="9"/>
      <c r="D187" s="9"/>
      <c r="E187" s="9"/>
      <c r="F187" s="9"/>
      <c r="G187" s="9"/>
      <c r="H187" s="9"/>
      <c r="I187" s="2">
        <v>11</v>
      </c>
      <c r="J187" s="16" t="str">
        <f>IF(Inskrivning!J1077="","",Inskrivning!J1077)</f>
        <v/>
      </c>
      <c r="K187" s="9"/>
      <c r="L187" s="9"/>
      <c r="M187" s="9"/>
      <c r="N187" s="9"/>
      <c r="O187" s="9"/>
      <c r="P187" s="9"/>
    </row>
    <row r="188" spans="1:16" ht="30" customHeight="1" x14ac:dyDescent="0.25">
      <c r="A188" s="2">
        <v>12</v>
      </c>
      <c r="B188" s="16" t="str">
        <f>IF(Inskrivning!J1058="","",Inskrivning!J1058)</f>
        <v/>
      </c>
      <c r="C188" s="9"/>
      <c r="D188" s="9"/>
      <c r="E188" s="9"/>
      <c r="F188" s="9"/>
      <c r="G188" s="9"/>
      <c r="H188" s="9"/>
      <c r="I188" s="2">
        <v>12</v>
      </c>
      <c r="J188" s="16" t="str">
        <f>IF(Inskrivning!J1078="","",Inskrivning!J1078)</f>
        <v/>
      </c>
      <c r="K188" s="9"/>
      <c r="L188" s="9"/>
      <c r="M188" s="9"/>
      <c r="N188" s="9"/>
      <c r="O188" s="9"/>
      <c r="P188" s="9"/>
    </row>
    <row r="189" spans="1:16" ht="30" customHeight="1" x14ac:dyDescent="0.25">
      <c r="A189" s="2">
        <v>13</v>
      </c>
      <c r="B189" s="16" t="str">
        <f>IF(Inskrivning!J1059="","",Inskrivning!J1059)</f>
        <v/>
      </c>
      <c r="C189" s="9"/>
      <c r="D189" s="9"/>
      <c r="E189" s="9"/>
      <c r="F189" s="9"/>
      <c r="G189" s="9"/>
      <c r="H189" s="9"/>
      <c r="I189" s="2">
        <v>13</v>
      </c>
      <c r="J189" s="16" t="str">
        <f>IF(Inskrivning!J1079="","",Inskrivning!J1079)</f>
        <v/>
      </c>
      <c r="K189" s="9"/>
      <c r="L189" s="9"/>
      <c r="M189" s="9"/>
      <c r="N189" s="9"/>
      <c r="O189" s="9"/>
      <c r="P189" s="9"/>
    </row>
    <row r="190" spans="1:16" ht="30" customHeight="1" x14ac:dyDescent="0.25">
      <c r="A190" s="2">
        <v>14</v>
      </c>
      <c r="B190" s="16" t="str">
        <f>IF(Inskrivning!J1060="","",Inskrivning!J1060)</f>
        <v/>
      </c>
      <c r="C190" s="9"/>
      <c r="D190" s="9"/>
      <c r="E190" s="9"/>
      <c r="F190" s="9"/>
      <c r="G190" s="9"/>
      <c r="H190" s="9"/>
      <c r="I190" s="2">
        <v>14</v>
      </c>
      <c r="J190" s="16" t="str">
        <f>IF(Inskrivning!J1080="","",Inskrivning!J1080)</f>
        <v/>
      </c>
      <c r="K190" s="9"/>
      <c r="L190" s="9"/>
      <c r="M190" s="9"/>
      <c r="N190" s="9"/>
      <c r="O190" s="9"/>
      <c r="P190" s="9"/>
    </row>
    <row r="191" spans="1:16" ht="30" customHeight="1" x14ac:dyDescent="0.25">
      <c r="A191" s="2">
        <v>15</v>
      </c>
      <c r="B191" s="16" t="str">
        <f>IF(Inskrivning!J1061="","",Inskrivning!J1061)</f>
        <v/>
      </c>
      <c r="C191" s="9"/>
      <c r="D191" s="9"/>
      <c r="E191" s="9"/>
      <c r="F191" s="9"/>
      <c r="G191" s="9"/>
      <c r="H191" s="9"/>
      <c r="I191" s="2">
        <v>15</v>
      </c>
      <c r="J191" s="16" t="str">
        <f>IF(Inskrivning!J1081="","",Inskrivning!J1081)</f>
        <v/>
      </c>
      <c r="K191" s="9"/>
      <c r="L191" s="9"/>
      <c r="M191" s="9"/>
      <c r="N191" s="9"/>
      <c r="O191" s="9"/>
      <c r="P191" s="9"/>
    </row>
    <row r="192" spans="1:16" ht="30" customHeight="1" x14ac:dyDescent="0.25">
      <c r="A192" s="2">
        <v>16</v>
      </c>
      <c r="B192" s="16" t="str">
        <f>IF(Inskrivning!J1062="","",Inskrivning!J1062)</f>
        <v/>
      </c>
      <c r="C192" s="9"/>
      <c r="D192" s="9"/>
      <c r="E192" s="9"/>
      <c r="F192" s="9"/>
      <c r="G192" s="9"/>
      <c r="H192" s="9"/>
      <c r="I192" s="2">
        <v>16</v>
      </c>
      <c r="J192" s="16" t="str">
        <f>IF(Inskrivning!J1082="","",Inskrivning!J1082)</f>
        <v/>
      </c>
      <c r="K192" s="9"/>
      <c r="L192" s="9"/>
      <c r="M192" s="9"/>
      <c r="N192" s="9"/>
      <c r="O192" s="9"/>
      <c r="P192" s="9"/>
    </row>
    <row r="193" spans="1:16" ht="30" customHeight="1" x14ac:dyDescent="0.25">
      <c r="A193" s="2">
        <v>17</v>
      </c>
      <c r="B193" s="16" t="str">
        <f>IF(Inskrivning!J1063="","",Inskrivning!J1063)</f>
        <v/>
      </c>
      <c r="C193" s="9"/>
      <c r="D193" s="9"/>
      <c r="E193" s="9"/>
      <c r="F193" s="9"/>
      <c r="G193" s="9"/>
      <c r="H193" s="9"/>
      <c r="I193" s="2">
        <v>17</v>
      </c>
      <c r="J193" s="16" t="str">
        <f>IF(Inskrivning!J1083="","",Inskrivning!J1083)</f>
        <v/>
      </c>
      <c r="K193" s="9"/>
      <c r="L193" s="9"/>
      <c r="M193" s="9"/>
      <c r="N193" s="9"/>
      <c r="O193" s="9"/>
      <c r="P193" s="9"/>
    </row>
    <row r="194" spans="1:16" ht="30" customHeight="1" x14ac:dyDescent="0.25">
      <c r="A194" s="2">
        <v>18</v>
      </c>
      <c r="B194" s="16" t="str">
        <f>IF(Inskrivning!J1064="","",Inskrivning!J1064)</f>
        <v/>
      </c>
      <c r="C194" s="9"/>
      <c r="D194" s="9"/>
      <c r="E194" s="9"/>
      <c r="F194" s="9"/>
      <c r="G194" s="9"/>
      <c r="H194" s="9"/>
      <c r="I194" s="2">
        <v>18</v>
      </c>
      <c r="J194" s="16" t="str">
        <f>IF(Inskrivning!J1084="","",Inskrivning!J1084)</f>
        <v/>
      </c>
      <c r="K194" s="9"/>
      <c r="L194" s="9"/>
      <c r="M194" s="9"/>
      <c r="N194" s="9"/>
      <c r="O194" s="9"/>
      <c r="P194" s="9"/>
    </row>
    <row r="195" spans="1:16" ht="30" customHeight="1" x14ac:dyDescent="0.25">
      <c r="A195" s="2">
        <v>19</v>
      </c>
      <c r="B195" s="16" t="str">
        <f>IF(Inskrivning!J1065="","",Inskrivning!J1065)</f>
        <v/>
      </c>
      <c r="C195" s="9"/>
      <c r="D195" s="9"/>
      <c r="E195" s="9"/>
      <c r="F195" s="9"/>
      <c r="G195" s="9"/>
      <c r="H195" s="9"/>
      <c r="I195" s="2">
        <v>19</v>
      </c>
      <c r="J195" s="16" t="str">
        <f>IF(Inskrivning!J1085="","",Inskrivning!J1085)</f>
        <v/>
      </c>
      <c r="K195" s="9"/>
      <c r="L195" s="9"/>
      <c r="M195" s="9"/>
      <c r="N195" s="9"/>
      <c r="O195" s="9"/>
      <c r="P195" s="9"/>
    </row>
    <row r="196" spans="1:16" ht="30" customHeight="1" x14ac:dyDescent="0.25">
      <c r="A196" s="2">
        <v>20</v>
      </c>
      <c r="B196" s="16" t="str">
        <f>IF(Inskrivning!J1066="","",Inskrivning!J1066)</f>
        <v/>
      </c>
      <c r="C196" s="9"/>
      <c r="D196" s="9"/>
      <c r="E196" s="9"/>
      <c r="F196" s="9"/>
      <c r="G196" s="9"/>
      <c r="H196" s="9"/>
      <c r="I196" s="2">
        <v>20</v>
      </c>
      <c r="J196" s="16" t="str">
        <f>IF(Inskrivning!J1086="","",Inskrivning!J1086)</f>
        <v/>
      </c>
      <c r="K196" s="9"/>
      <c r="L196" s="9"/>
      <c r="M196" s="9"/>
      <c r="N196" s="9"/>
      <c r="O196" s="9"/>
      <c r="P196" s="9"/>
    </row>
    <row r="197" spans="1:16" ht="30" customHeight="1" x14ac:dyDescent="0.55000000000000004">
      <c r="B197" s="14"/>
      <c r="E197" s="11" t="str">
        <f>E151</f>
        <v>Omgång:</v>
      </c>
      <c r="F197" s="10">
        <v>10</v>
      </c>
      <c r="J197" s="14"/>
      <c r="M197" s="11"/>
      <c r="N197" s="10"/>
    </row>
    <row r="198" spans="1:16" ht="30" customHeight="1" x14ac:dyDescent="0.3">
      <c r="A198" s="27" t="s">
        <v>13</v>
      </c>
      <c r="B198" s="16"/>
      <c r="C198" s="1" t="s">
        <v>18</v>
      </c>
      <c r="D198" s="1" t="s">
        <v>18</v>
      </c>
      <c r="E198" s="1" t="s">
        <v>18</v>
      </c>
      <c r="F198" s="1" t="s">
        <v>18</v>
      </c>
      <c r="G198" s="1" t="s">
        <v>18</v>
      </c>
      <c r="H198" s="1"/>
      <c r="I198" s="12"/>
      <c r="J198" s="15"/>
      <c r="K198" s="5"/>
      <c r="L198" s="5"/>
      <c r="M198" s="5"/>
      <c r="N198" s="5"/>
      <c r="O198" s="5"/>
      <c r="P198" s="5"/>
    </row>
    <row r="199" spans="1:16" ht="30" customHeight="1" x14ac:dyDescent="0.25">
      <c r="A199" s="2" t="s">
        <v>4</v>
      </c>
      <c r="B199" s="16" t="s">
        <v>5</v>
      </c>
      <c r="C199" s="1">
        <v>1</v>
      </c>
      <c r="D199" s="1">
        <v>2</v>
      </c>
      <c r="E199" s="1">
        <v>3</v>
      </c>
      <c r="F199" s="1">
        <v>4</v>
      </c>
      <c r="G199" s="1">
        <v>5</v>
      </c>
      <c r="H199" s="1" t="s">
        <v>2</v>
      </c>
      <c r="I199" s="4"/>
      <c r="J199" s="15"/>
      <c r="K199" s="5"/>
      <c r="L199" s="5"/>
      <c r="M199" s="5"/>
      <c r="N199" s="5"/>
      <c r="O199" s="5"/>
      <c r="P199" s="5"/>
    </row>
    <row r="200" spans="1:16" ht="30" customHeight="1" x14ac:dyDescent="0.25">
      <c r="A200" s="2">
        <v>1</v>
      </c>
      <c r="B200" s="16" t="str">
        <f>IF(Inskrivning!J1087="","",Inskrivning!J1087)</f>
        <v/>
      </c>
      <c r="C200" s="9"/>
      <c r="D200" s="9"/>
      <c r="E200" s="9"/>
      <c r="F200" s="9"/>
      <c r="G200" s="9"/>
      <c r="H200" s="9"/>
      <c r="I200" s="4"/>
      <c r="J200" s="15"/>
    </row>
    <row r="201" spans="1:16" ht="30" customHeight="1" x14ac:dyDescent="0.25">
      <c r="A201" s="2">
        <v>2</v>
      </c>
      <c r="B201" s="16" t="str">
        <f>IF(Inskrivning!J1088="","",Inskrivning!J1088)</f>
        <v/>
      </c>
      <c r="C201" s="9"/>
      <c r="D201" s="9"/>
      <c r="E201" s="9"/>
      <c r="F201" s="9"/>
      <c r="G201" s="9"/>
      <c r="H201" s="9"/>
      <c r="I201" s="4"/>
      <c r="J201" s="15"/>
    </row>
    <row r="202" spans="1:16" ht="30" customHeight="1" x14ac:dyDescent="0.25">
      <c r="A202" s="2">
        <v>3</v>
      </c>
      <c r="B202" s="16" t="str">
        <f>IF(Inskrivning!J1089="","",Inskrivning!J1089)</f>
        <v/>
      </c>
      <c r="C202" s="9"/>
      <c r="D202" s="9"/>
      <c r="E202" s="9"/>
      <c r="F202" s="9"/>
      <c r="G202" s="9"/>
      <c r="H202" s="9"/>
      <c r="I202" s="4"/>
      <c r="J202" s="15"/>
    </row>
    <row r="203" spans="1:16" ht="30" customHeight="1" x14ac:dyDescent="0.25">
      <c r="A203" s="2">
        <v>4</v>
      </c>
      <c r="B203" s="16" t="str">
        <f>IF(Inskrivning!J1090="","",Inskrivning!J1090)</f>
        <v/>
      </c>
      <c r="C203" s="9"/>
      <c r="D203" s="9"/>
      <c r="E203" s="9"/>
      <c r="F203" s="9"/>
      <c r="G203" s="9"/>
      <c r="H203" s="9"/>
      <c r="I203" s="4"/>
      <c r="J203" s="15"/>
    </row>
    <row r="204" spans="1:16" ht="30" customHeight="1" x14ac:dyDescent="0.25">
      <c r="A204" s="2">
        <v>5</v>
      </c>
      <c r="B204" s="16" t="str">
        <f>IF(Inskrivning!J1091="","",Inskrivning!J1091)</f>
        <v/>
      </c>
      <c r="C204" s="9"/>
      <c r="D204" s="9"/>
      <c r="E204" s="9"/>
      <c r="F204" s="9"/>
      <c r="G204" s="9"/>
      <c r="H204" s="9"/>
      <c r="I204" s="4"/>
      <c r="J204" s="15"/>
    </row>
    <row r="205" spans="1:16" ht="30" customHeight="1" x14ac:dyDescent="0.25">
      <c r="A205" s="2">
        <v>6</v>
      </c>
      <c r="B205" s="16" t="str">
        <f>IF(Inskrivning!J1092="","",Inskrivning!J1092)</f>
        <v/>
      </c>
      <c r="C205" s="9"/>
      <c r="D205" s="9"/>
      <c r="E205" s="9"/>
      <c r="F205" s="9"/>
      <c r="G205" s="9"/>
      <c r="H205" s="9"/>
      <c r="I205" s="4"/>
      <c r="J205" s="15"/>
    </row>
    <row r="206" spans="1:16" ht="30" customHeight="1" x14ac:dyDescent="0.25">
      <c r="A206" s="2">
        <v>7</v>
      </c>
      <c r="B206" s="16" t="str">
        <f>IF(Inskrivning!J1093="","",Inskrivning!J1093)</f>
        <v/>
      </c>
      <c r="C206" s="9"/>
      <c r="D206" s="9"/>
      <c r="E206" s="9"/>
      <c r="F206" s="9"/>
      <c r="G206" s="9"/>
      <c r="H206" s="9"/>
      <c r="I206" s="4"/>
      <c r="J206" s="15"/>
    </row>
    <row r="207" spans="1:16" ht="30" customHeight="1" x14ac:dyDescent="0.25">
      <c r="A207" s="2">
        <v>8</v>
      </c>
      <c r="B207" s="16" t="str">
        <f>IF(Inskrivning!J1094="","",Inskrivning!J1094)</f>
        <v/>
      </c>
      <c r="C207" s="9"/>
      <c r="D207" s="9"/>
      <c r="E207" s="9"/>
      <c r="F207" s="9"/>
      <c r="G207" s="9"/>
      <c r="H207" s="9"/>
      <c r="I207" s="4"/>
      <c r="J207" s="15"/>
    </row>
    <row r="208" spans="1:16" ht="30" customHeight="1" x14ac:dyDescent="0.25">
      <c r="A208" s="2">
        <v>9</v>
      </c>
      <c r="B208" s="16" t="str">
        <f>IF(Inskrivning!J1095="","",Inskrivning!J1095)</f>
        <v/>
      </c>
      <c r="C208" s="9"/>
      <c r="D208" s="9"/>
      <c r="E208" s="9"/>
      <c r="F208" s="9"/>
      <c r="G208" s="9"/>
      <c r="H208" s="9"/>
      <c r="I208" s="4"/>
      <c r="J208" s="15"/>
    </row>
    <row r="209" spans="1:10" ht="30" customHeight="1" x14ac:dyDescent="0.25">
      <c r="A209" s="2">
        <v>10</v>
      </c>
      <c r="B209" s="16" t="str">
        <f>IF(Inskrivning!J1096="","",Inskrivning!J1096)</f>
        <v/>
      </c>
      <c r="C209" s="9"/>
      <c r="D209" s="9"/>
      <c r="E209" s="9"/>
      <c r="F209" s="9"/>
      <c r="G209" s="9"/>
      <c r="H209" s="9"/>
      <c r="I209" s="4"/>
      <c r="J209" s="15"/>
    </row>
    <row r="210" spans="1:10" ht="30" customHeight="1" x14ac:dyDescent="0.25">
      <c r="A210" s="2">
        <v>11</v>
      </c>
      <c r="B210" s="16" t="str">
        <f>IF(Inskrivning!J1097="","",Inskrivning!J1097)</f>
        <v/>
      </c>
      <c r="C210" s="9"/>
      <c r="D210" s="9"/>
      <c r="E210" s="9"/>
      <c r="F210" s="9"/>
      <c r="G210" s="9"/>
      <c r="H210" s="9"/>
      <c r="I210" s="4"/>
      <c r="J210" s="15"/>
    </row>
    <row r="211" spans="1:10" ht="30" customHeight="1" x14ac:dyDescent="0.25">
      <c r="A211" s="2">
        <v>12</v>
      </c>
      <c r="B211" s="16" t="str">
        <f>IF(Inskrivning!J1098="","",Inskrivning!J1098)</f>
        <v/>
      </c>
      <c r="C211" s="9"/>
      <c r="D211" s="9"/>
      <c r="E211" s="9"/>
      <c r="F211" s="9"/>
      <c r="G211" s="9"/>
      <c r="H211" s="9"/>
      <c r="I211" s="4"/>
      <c r="J211" s="15"/>
    </row>
    <row r="212" spans="1:10" ht="30" customHeight="1" x14ac:dyDescent="0.25">
      <c r="A212" s="2">
        <v>13</v>
      </c>
      <c r="B212" s="16" t="str">
        <f>IF(Inskrivning!J1099="","",Inskrivning!J1099)</f>
        <v/>
      </c>
      <c r="C212" s="9"/>
      <c r="D212" s="9"/>
      <c r="E212" s="9"/>
      <c r="F212" s="9"/>
      <c r="G212" s="9"/>
      <c r="H212" s="9"/>
      <c r="I212" s="4"/>
      <c r="J212" s="15"/>
    </row>
    <row r="213" spans="1:10" ht="30" customHeight="1" x14ac:dyDescent="0.25">
      <c r="A213" s="2">
        <v>14</v>
      </c>
      <c r="B213" s="16" t="str">
        <f>IF(Inskrivning!J1100="","",Inskrivning!J1100)</f>
        <v/>
      </c>
      <c r="C213" s="9"/>
      <c r="D213" s="9"/>
      <c r="E213" s="9"/>
      <c r="F213" s="9"/>
      <c r="G213" s="9"/>
      <c r="H213" s="9"/>
      <c r="I213" s="4"/>
      <c r="J213" s="15"/>
    </row>
    <row r="214" spans="1:10" ht="30" customHeight="1" x14ac:dyDescent="0.25">
      <c r="A214" s="2">
        <v>15</v>
      </c>
      <c r="B214" s="16" t="str">
        <f>IF(Inskrivning!J1101="","",Inskrivning!J1101)</f>
        <v/>
      </c>
      <c r="C214" s="9"/>
      <c r="D214" s="9"/>
      <c r="E214" s="9"/>
      <c r="F214" s="9"/>
      <c r="G214" s="9"/>
      <c r="H214" s="9"/>
      <c r="I214" s="4"/>
      <c r="J214" s="15"/>
    </row>
    <row r="215" spans="1:10" ht="30" customHeight="1" x14ac:dyDescent="0.25">
      <c r="A215" s="2">
        <v>16</v>
      </c>
      <c r="B215" s="16" t="str">
        <f>IF(Inskrivning!J1102="","",Inskrivning!J1102)</f>
        <v/>
      </c>
      <c r="C215" s="9"/>
      <c r="D215" s="9"/>
      <c r="E215" s="9"/>
      <c r="F215" s="9"/>
      <c r="G215" s="9"/>
      <c r="H215" s="9"/>
      <c r="I215" s="4"/>
      <c r="J215" s="15"/>
    </row>
    <row r="216" spans="1:10" ht="30" customHeight="1" x14ac:dyDescent="0.25">
      <c r="A216" s="2">
        <v>17</v>
      </c>
      <c r="B216" s="16" t="str">
        <f>IF(Inskrivning!J1103="","",Inskrivning!J1103)</f>
        <v/>
      </c>
      <c r="C216" s="9"/>
      <c r="D216" s="9"/>
      <c r="E216" s="9"/>
      <c r="F216" s="9"/>
      <c r="G216" s="9"/>
      <c r="H216" s="9"/>
      <c r="I216" s="4"/>
      <c r="J216" s="15"/>
    </row>
    <row r="217" spans="1:10" ht="30" customHeight="1" x14ac:dyDescent="0.25">
      <c r="A217" s="2">
        <v>18</v>
      </c>
      <c r="B217" s="16" t="str">
        <f>IF(Inskrivning!J1104="","",Inskrivning!J1104)</f>
        <v/>
      </c>
      <c r="C217" s="9"/>
      <c r="D217" s="9"/>
      <c r="E217" s="9"/>
      <c r="F217" s="9"/>
      <c r="G217" s="9"/>
      <c r="H217" s="9"/>
      <c r="I217" s="4"/>
      <c r="J217" s="15"/>
    </row>
    <row r="218" spans="1:10" ht="30" customHeight="1" x14ac:dyDescent="0.25">
      <c r="A218" s="2">
        <v>19</v>
      </c>
      <c r="B218" s="16" t="str">
        <f>IF(Inskrivning!J1105="","",Inskrivning!J1105)</f>
        <v/>
      </c>
      <c r="C218" s="9"/>
      <c r="D218" s="9"/>
      <c r="E218" s="9"/>
      <c r="F218" s="9"/>
      <c r="G218" s="9"/>
      <c r="H218" s="9"/>
      <c r="I218" s="4"/>
      <c r="J218" s="15"/>
    </row>
    <row r="219" spans="1:10" ht="30" customHeight="1" x14ac:dyDescent="0.25">
      <c r="A219" s="2">
        <v>20</v>
      </c>
      <c r="B219" s="16" t="str">
        <f>IF(Inskrivning!J1106="","",Inskrivning!J1106)</f>
        <v/>
      </c>
      <c r="C219" s="9"/>
      <c r="D219" s="9"/>
      <c r="E219" s="9"/>
      <c r="F219" s="9"/>
      <c r="G219" s="9"/>
      <c r="H219" s="9"/>
      <c r="I219" s="4"/>
      <c r="J219" s="15"/>
    </row>
  </sheetData>
  <phoneticPr fontId="4" type="noConversion"/>
  <pageMargins left="0.7" right="0.7" top="0.75" bottom="0.75" header="0.3" footer="0.3"/>
  <pageSetup paperSize="9" pageOrder="overThenDown"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Blad17"/>
  <dimension ref="A2:AC512"/>
  <sheetViews>
    <sheetView workbookViewId="0">
      <selection activeCell="V2" sqref="V2"/>
    </sheetView>
  </sheetViews>
  <sheetFormatPr defaultRowHeight="13.2" x14ac:dyDescent="0.25"/>
  <cols>
    <col min="1" max="1" width="24.77734375" customWidth="1"/>
    <col min="2" max="2" width="13.77734375" style="36" customWidth="1"/>
    <col min="3" max="7" width="5.33203125" style="4" customWidth="1"/>
    <col min="8" max="8" width="7" style="5" customWidth="1"/>
    <col min="9" max="13" width="5.33203125" style="4" customWidth="1"/>
    <col min="14" max="14" width="7" style="5" customWidth="1"/>
    <col min="15" max="15" width="7.6640625" style="5" bestFit="1" customWidth="1"/>
    <col min="16" max="16" width="2.6640625" customWidth="1"/>
    <col min="17" max="17" width="5.6640625" customWidth="1"/>
    <col min="18" max="21" width="3.6640625" customWidth="1"/>
    <col min="23" max="23" width="9.109375" style="4"/>
    <col min="25" max="26" width="9.109375" style="4"/>
  </cols>
  <sheetData>
    <row r="2" spans="1:28" ht="17.100000000000001" customHeight="1" x14ac:dyDescent="0.3">
      <c r="D2" s="132" t="s">
        <v>174</v>
      </c>
      <c r="E2" s="133"/>
      <c r="F2" s="133"/>
      <c r="G2" s="133"/>
      <c r="H2" s="134"/>
      <c r="I2" s="133"/>
      <c r="J2" s="133"/>
      <c r="K2" s="133"/>
      <c r="L2" s="133"/>
      <c r="X2" s="129" t="s">
        <v>172</v>
      </c>
      <c r="Y2" s="5">
        <f>COUNTIF(Y6:Y208,1)+COUNTIF(Y6:Y208,3)+COUNTIF(Y6:Y208,4)</f>
        <v>0</v>
      </c>
    </row>
    <row r="3" spans="1:28" ht="17.100000000000001" customHeight="1" x14ac:dyDescent="0.3">
      <c r="A3" s="17" t="s">
        <v>42</v>
      </c>
      <c r="Q3" s="36" t="s">
        <v>177</v>
      </c>
      <c r="T3" s="36"/>
      <c r="X3" s="36"/>
    </row>
    <row r="4" spans="1:28" ht="17.100000000000001" customHeight="1" x14ac:dyDescent="0.25">
      <c r="A4" s="2"/>
      <c r="B4" s="34"/>
      <c r="C4" s="2" t="str">
        <f>Inskrivning!L5</f>
        <v xml:space="preserve">Omg </v>
      </c>
      <c r="D4" s="2" t="str">
        <f>Inskrivning!M5</f>
        <v xml:space="preserve">Omg </v>
      </c>
      <c r="E4" s="2" t="str">
        <f>Inskrivning!N5</f>
        <v xml:space="preserve">Omg </v>
      </c>
      <c r="F4" s="2" t="str">
        <f>Inskrivning!O5</f>
        <v xml:space="preserve">Omg </v>
      </c>
      <c r="G4" s="2" t="str">
        <f>Inskrivning!P5</f>
        <v xml:space="preserve">Omg </v>
      </c>
      <c r="H4" s="1" t="str">
        <f>Inskrivning!Q5</f>
        <v>Summa</v>
      </c>
      <c r="I4" s="2" t="str">
        <f>Inskrivning!R5</f>
        <v xml:space="preserve">Omg </v>
      </c>
      <c r="J4" s="2" t="str">
        <f>Inskrivning!S5</f>
        <v xml:space="preserve">Omg </v>
      </c>
      <c r="K4" s="2" t="str">
        <f>Inskrivning!T5</f>
        <v xml:space="preserve">Omg </v>
      </c>
      <c r="L4" s="2" t="str">
        <f>Inskrivning!U5</f>
        <v xml:space="preserve">Omg  </v>
      </c>
      <c r="M4" s="2" t="str">
        <f>Inskrivning!V5</f>
        <v xml:space="preserve">Omg </v>
      </c>
      <c r="N4" s="1" t="str">
        <f>Inskrivning!W5</f>
        <v>Summa</v>
      </c>
      <c r="O4" s="1"/>
      <c r="Q4" s="36" t="s">
        <v>178</v>
      </c>
      <c r="T4" s="36"/>
      <c r="X4" s="36"/>
    </row>
    <row r="5" spans="1:28" ht="17.100000000000001" customHeight="1" x14ac:dyDescent="0.25">
      <c r="A5" s="2" t="str">
        <f>Inskrivning!J6</f>
        <v>Namn</v>
      </c>
      <c r="B5" s="34" t="str">
        <f>Inskrivning!K6</f>
        <v>Klubb</v>
      </c>
      <c r="C5" s="1">
        <f>Inskrivning!L6</f>
        <v>1</v>
      </c>
      <c r="D5" s="1">
        <f>Inskrivning!M6</f>
        <v>2</v>
      </c>
      <c r="E5" s="1">
        <f>Inskrivning!N6</f>
        <v>3</v>
      </c>
      <c r="F5" s="1">
        <f>Inskrivning!O6</f>
        <v>4</v>
      </c>
      <c r="G5" s="1">
        <f>Inskrivning!P6</f>
        <v>5</v>
      </c>
      <c r="H5" s="3" t="str">
        <f>Inskrivning!Q6</f>
        <v>1-5</v>
      </c>
      <c r="I5" s="1">
        <f>Inskrivning!R6</f>
        <v>6</v>
      </c>
      <c r="J5" s="1">
        <f>Inskrivning!S6</f>
        <v>7</v>
      </c>
      <c r="K5" s="1">
        <f>Inskrivning!T6</f>
        <v>8</v>
      </c>
      <c r="L5" s="1">
        <f>Inskrivning!U6</f>
        <v>9</v>
      </c>
      <c r="M5" s="1">
        <f>Inskrivning!V6</f>
        <v>10</v>
      </c>
      <c r="N5" s="3" t="str">
        <f>Inskrivning!W6</f>
        <v>6-10</v>
      </c>
      <c r="O5" s="1" t="str">
        <f>Inskrivning!X6</f>
        <v>TOTALT</v>
      </c>
      <c r="P5" s="19"/>
      <c r="Q5" s="19"/>
      <c r="R5" s="4"/>
      <c r="V5" s="18"/>
      <c r="W5" s="19" t="s">
        <v>37</v>
      </c>
      <c r="X5" s="36" t="s">
        <v>173</v>
      </c>
      <c r="Y5" s="104"/>
      <c r="Z5" s="104"/>
      <c r="AA5" s="36"/>
      <c r="AB5" s="36"/>
    </row>
    <row r="6" spans="1:28" s="22" customFormat="1" ht="17.100000000000001" customHeight="1" x14ac:dyDescent="0.25">
      <c r="A6" s="53">
        <f>IF(Inskrivning!B11&gt;0,Inskrivning!J11,0)</f>
        <v>0</v>
      </c>
      <c r="B6" s="53">
        <f>IF(Inskrivning!B11&gt;0,Inskrivning!K11,0)</f>
        <v>0</v>
      </c>
      <c r="C6" s="53">
        <f>IF(Inskrivning!B11&gt;0,Inskrivning!L11,0)</f>
        <v>0</v>
      </c>
      <c r="D6" s="53">
        <f>IF(Inskrivning!B11&gt;0,Inskrivning!M11,0)</f>
        <v>0</v>
      </c>
      <c r="E6" s="53">
        <f>IF(Inskrivning!B11&gt;0,Inskrivning!N11,0)</f>
        <v>0</v>
      </c>
      <c r="F6" s="53">
        <f>IF(Inskrivning!B11&gt;0,Inskrivning!O11,0)</f>
        <v>0</v>
      </c>
      <c r="G6" s="53">
        <f>IF(Inskrivning!B11&gt;0,Inskrivning!P11,0)</f>
        <v>0</v>
      </c>
      <c r="H6" s="53">
        <f>IF(Inskrivning!B11&gt;0,Inskrivning!Q11,0)</f>
        <v>0</v>
      </c>
      <c r="I6" s="53">
        <f>IF(Inskrivning!B11&gt;0,Inskrivning!R11,0)</f>
        <v>0</v>
      </c>
      <c r="J6" s="53">
        <f>IF(Inskrivning!B11&gt;0,Inskrivning!S11,0)</f>
        <v>0</v>
      </c>
      <c r="K6" s="53">
        <f>IF(Inskrivning!B11&gt;0,Inskrivning!T11,0)</f>
        <v>0</v>
      </c>
      <c r="L6" s="53">
        <f>IF(Inskrivning!B11&gt;0,Inskrivning!U11,0)</f>
        <v>0</v>
      </c>
      <c r="M6" s="53">
        <f>IF(Inskrivning!B11&gt;0,Inskrivning!V11,0)</f>
        <v>0</v>
      </c>
      <c r="N6" s="53">
        <f>IF(Inskrivning!B11&gt;0,Inskrivning!W11,0)</f>
        <v>0</v>
      </c>
      <c r="O6" s="53">
        <f>IF(Inskrivning!B11&gt;0,Inskrivning!X11,0)</f>
        <v>0</v>
      </c>
      <c r="P6" s="30"/>
      <c r="Q6" s="30"/>
      <c r="R6" s="30"/>
      <c r="W6" s="15">
        <f>IF(Inskrivning!B11="",0,Inskrivning!B11)</f>
        <v>0</v>
      </c>
      <c r="Y6" s="30">
        <f>COUNTIF($W$6:$W$205,Z6)</f>
        <v>0</v>
      </c>
      <c r="Z6" s="30">
        <v>1</v>
      </c>
    </row>
    <row r="7" spans="1:28" s="22" customFormat="1" ht="17.100000000000001" customHeight="1" x14ac:dyDescent="0.25">
      <c r="A7" s="53">
        <f>IF(Inskrivning!B10&gt;0,Inskrivning!J10,0)</f>
        <v>0</v>
      </c>
      <c r="B7" s="53">
        <f>IF(Inskrivning!B10&gt;0,Inskrivning!K10,0)</f>
        <v>0</v>
      </c>
      <c r="C7" s="53">
        <f>IF(Inskrivning!B10&gt;0,Inskrivning!L10,0)</f>
        <v>0</v>
      </c>
      <c r="D7" s="53">
        <f>IF(Inskrivning!B10&gt;0,Inskrivning!M10,0)</f>
        <v>0</v>
      </c>
      <c r="E7" s="53">
        <f>IF(Inskrivning!B10&gt;0,Inskrivning!N10,0)</f>
        <v>0</v>
      </c>
      <c r="F7" s="53">
        <f>IF(Inskrivning!B10&gt;0,Inskrivning!O10,0)</f>
        <v>0</v>
      </c>
      <c r="G7" s="53">
        <f>IF(Inskrivning!B10&gt;0,Inskrivning!P10,0)</f>
        <v>0</v>
      </c>
      <c r="H7" s="53">
        <f>IF(Inskrivning!B10&gt;0,Inskrivning!Q10,0)</f>
        <v>0</v>
      </c>
      <c r="I7" s="53">
        <f>IF(Inskrivning!B10&gt;0,Inskrivning!R10,0)</f>
        <v>0</v>
      </c>
      <c r="J7" s="53">
        <f>IF(Inskrivning!B10&gt;0,Inskrivning!S10,0)</f>
        <v>0</v>
      </c>
      <c r="K7" s="53">
        <f>IF(Inskrivning!B10&gt;0,Inskrivning!T10,0)</f>
        <v>0</v>
      </c>
      <c r="L7" s="53">
        <f>IF(Inskrivning!B10&gt;0,Inskrivning!U10,0)</f>
        <v>0</v>
      </c>
      <c r="M7" s="53">
        <f>IF(Inskrivning!B10&gt;0,Inskrivning!V10,0)</f>
        <v>0</v>
      </c>
      <c r="N7" s="53">
        <f>IF(Inskrivning!B10&gt;0,Inskrivning!W10,0)</f>
        <v>0</v>
      </c>
      <c r="O7" s="53">
        <f>IF(Inskrivning!B10&gt;0,Inskrivning!X10,0)</f>
        <v>0</v>
      </c>
      <c r="P7" s="30"/>
      <c r="Q7" s="30"/>
      <c r="R7" s="30"/>
      <c r="W7" s="15">
        <f>IF(Inskrivning!B10="",0,Inskrivning!B10)</f>
        <v>0</v>
      </c>
      <c r="Y7" s="30">
        <f t="shared" ref="Y7:Y70" si="0">COUNTIF($W$6:$W$205,Z7)</f>
        <v>0</v>
      </c>
      <c r="Z7" s="30">
        <v>2</v>
      </c>
    </row>
    <row r="8" spans="1:28" s="22" customFormat="1" ht="17.100000000000001" customHeight="1" x14ac:dyDescent="0.25">
      <c r="A8" s="53">
        <f>IF(Inskrivning!B9&gt;0,Inskrivning!J9,0)</f>
        <v>0</v>
      </c>
      <c r="B8" s="53">
        <f>IF(Inskrivning!B9&gt;0,Inskrivning!K9,0)</f>
        <v>0</v>
      </c>
      <c r="C8" s="53">
        <f>IF(Inskrivning!B9&gt;0,Inskrivning!L9,0)</f>
        <v>0</v>
      </c>
      <c r="D8" s="53">
        <f>IF(Inskrivning!B9&gt;0,Inskrivning!M9,0)</f>
        <v>0</v>
      </c>
      <c r="E8" s="53">
        <f>IF(Inskrivning!B9&gt;0,Inskrivning!N9,0)</f>
        <v>0</v>
      </c>
      <c r="F8" s="53">
        <f>IF(Inskrivning!B9&gt;0,Inskrivning!O9,0)</f>
        <v>0</v>
      </c>
      <c r="G8" s="53">
        <f>IF(Inskrivning!B9&gt;0,Inskrivning!P9,0)</f>
        <v>0</v>
      </c>
      <c r="H8" s="53">
        <f>IF(Inskrivning!B9&gt;0,Inskrivning!Q9,0)</f>
        <v>0</v>
      </c>
      <c r="I8" s="53">
        <f>IF(Inskrivning!B9&gt;0,Inskrivning!R9,0)</f>
        <v>0</v>
      </c>
      <c r="J8" s="53">
        <f>IF(Inskrivning!B9&gt;0,Inskrivning!S9,0)</f>
        <v>0</v>
      </c>
      <c r="K8" s="53">
        <f>IF(Inskrivning!B9&gt;0,Inskrivning!T9,0)</f>
        <v>0</v>
      </c>
      <c r="L8" s="53">
        <f>IF(Inskrivning!B9&gt;0,Inskrivning!U9,0)</f>
        <v>0</v>
      </c>
      <c r="M8" s="53">
        <f>IF(Inskrivning!B9&gt;0,Inskrivning!V9,0)</f>
        <v>0</v>
      </c>
      <c r="N8" s="53">
        <f>IF(Inskrivning!B9&gt;0,Inskrivning!W9,0)</f>
        <v>0</v>
      </c>
      <c r="O8" s="53">
        <f>IF(Inskrivning!B9&gt;0,Inskrivning!X9,0)</f>
        <v>0</v>
      </c>
      <c r="P8" s="30"/>
      <c r="Q8" s="30"/>
      <c r="R8" s="30"/>
      <c r="W8" s="15">
        <f>IF(Inskrivning!B9="",0,Inskrivning!B9)</f>
        <v>0</v>
      </c>
      <c r="Y8" s="30">
        <f t="shared" si="0"/>
        <v>0</v>
      </c>
      <c r="Z8" s="30">
        <v>3</v>
      </c>
    </row>
    <row r="9" spans="1:28" s="22" customFormat="1" ht="17.100000000000001" customHeight="1" x14ac:dyDescent="0.25">
      <c r="A9" s="53">
        <f>IF(Inskrivning!B8&gt;0,Inskrivning!J8,0)</f>
        <v>0</v>
      </c>
      <c r="B9" s="53">
        <f>IF(Inskrivning!B8&gt;0,Inskrivning!K8,0)</f>
        <v>0</v>
      </c>
      <c r="C9" s="53">
        <f>IF(Inskrivning!B8&gt;0,Inskrivning!L8,0)</f>
        <v>0</v>
      </c>
      <c r="D9" s="53">
        <f>IF(Inskrivning!B8&gt;0,Inskrivning!M8,0)</f>
        <v>0</v>
      </c>
      <c r="E9" s="53">
        <f>IF(Inskrivning!B8&gt;0,Inskrivning!N8,0)</f>
        <v>0</v>
      </c>
      <c r="F9" s="53">
        <f>IF(Inskrivning!B8&gt;0,Inskrivning!O8,0)</f>
        <v>0</v>
      </c>
      <c r="G9" s="53">
        <f>IF(Inskrivning!B8&gt;0,Inskrivning!P8,0)</f>
        <v>0</v>
      </c>
      <c r="H9" s="53">
        <f>IF(Inskrivning!B8&gt;0,Inskrivning!Q8,0)</f>
        <v>0</v>
      </c>
      <c r="I9" s="53">
        <f>IF(Inskrivning!B8&gt;0,Inskrivning!R8,0)</f>
        <v>0</v>
      </c>
      <c r="J9" s="53">
        <f>IF(Inskrivning!B8&gt;0,Inskrivning!S8,0)</f>
        <v>0</v>
      </c>
      <c r="K9" s="53">
        <f>IF(Inskrivning!B8&gt;0,Inskrivning!T8,0)</f>
        <v>0</v>
      </c>
      <c r="L9" s="53">
        <f>IF(Inskrivning!B8&gt;0,Inskrivning!U8,0)</f>
        <v>0</v>
      </c>
      <c r="M9" s="53">
        <f>IF(Inskrivning!B8&gt;0,Inskrivning!V8,0)</f>
        <v>0</v>
      </c>
      <c r="N9" s="53">
        <f>IF(Inskrivning!B8&gt;0,Inskrivning!W8,0)</f>
        <v>0</v>
      </c>
      <c r="O9" s="53">
        <f>IF(Inskrivning!B8&gt;0,Inskrivning!X8,0)</f>
        <v>0</v>
      </c>
      <c r="P9" s="30"/>
      <c r="Q9" s="30"/>
      <c r="R9" s="30"/>
      <c r="W9" s="15">
        <f>IF(Inskrivning!B8="",0,Inskrivning!B8)</f>
        <v>0</v>
      </c>
      <c r="Y9" s="30">
        <f t="shared" si="0"/>
        <v>0</v>
      </c>
      <c r="Z9" s="30">
        <v>4</v>
      </c>
    </row>
    <row r="10" spans="1:28" s="22" customFormat="1" ht="17.100000000000001" customHeight="1" x14ac:dyDescent="0.25">
      <c r="A10" s="53">
        <f>IF(Inskrivning!B7&gt;0,Inskrivning!J7,0)</f>
        <v>0</v>
      </c>
      <c r="B10" s="53">
        <f>IF(Inskrivning!B7&gt;0,Inskrivning!K7,0)</f>
        <v>0</v>
      </c>
      <c r="C10" s="53">
        <f>IF(Inskrivning!B7&gt;0,Inskrivning!L7,0)</f>
        <v>0</v>
      </c>
      <c r="D10" s="53">
        <f>IF(Inskrivning!B7&gt;0,Inskrivning!M7,0)</f>
        <v>0</v>
      </c>
      <c r="E10" s="53">
        <f>IF(Inskrivning!B7&gt;0,Inskrivning!N7,0)</f>
        <v>0</v>
      </c>
      <c r="F10" s="53">
        <f>IF(Inskrivning!B7&gt;0,Inskrivning!O7,0)</f>
        <v>0</v>
      </c>
      <c r="G10" s="53">
        <f>IF(Inskrivning!B7&gt;0,Inskrivning!P7,0)</f>
        <v>0</v>
      </c>
      <c r="H10" s="53">
        <f>IF(Inskrivning!B7&gt;0,Inskrivning!Q7,0)</f>
        <v>0</v>
      </c>
      <c r="I10" s="53">
        <f>IF(Inskrivning!B7&gt;0,Inskrivning!R7,0)</f>
        <v>0</v>
      </c>
      <c r="J10" s="53">
        <f>IF(Inskrivning!B7&gt;0,Inskrivning!S7,0)</f>
        <v>0</v>
      </c>
      <c r="K10" s="53">
        <f>IF(Inskrivning!B7&gt;0,Inskrivning!T7,0)</f>
        <v>0</v>
      </c>
      <c r="L10" s="53">
        <f>IF(Inskrivning!B7&gt;0,Inskrivning!U7,0)</f>
        <v>0</v>
      </c>
      <c r="M10" s="53">
        <f>IF(Inskrivning!B7&gt;0,Inskrivning!V7,0)</f>
        <v>0</v>
      </c>
      <c r="N10" s="53">
        <f>IF(Inskrivning!B7&gt;0,Inskrivning!W7,0)</f>
        <v>0</v>
      </c>
      <c r="O10" s="53">
        <f>IF(Inskrivning!B7&gt;0,Inskrivning!X7,0)</f>
        <v>0</v>
      </c>
      <c r="P10" s="30"/>
      <c r="Q10" s="30"/>
      <c r="R10" s="30"/>
      <c r="W10" s="15">
        <f>IF(Inskrivning!B7="",0,Inskrivning!B7)</f>
        <v>0</v>
      </c>
      <c r="Y10" s="30">
        <f t="shared" si="0"/>
        <v>0</v>
      </c>
      <c r="Z10" s="30">
        <v>5</v>
      </c>
    </row>
    <row r="11" spans="1:28" s="22" customFormat="1" ht="17.100000000000001" customHeight="1" x14ac:dyDescent="0.25">
      <c r="A11" s="53">
        <f>IF(Inskrivning!B15&gt;0,Inskrivning!J15,0)</f>
        <v>0</v>
      </c>
      <c r="B11" s="53">
        <f>IF(Inskrivning!B15&gt;0,Inskrivning!K15,0)</f>
        <v>0</v>
      </c>
      <c r="C11" s="53">
        <f>IF(Inskrivning!B15&gt;0,Inskrivning!L15,0)</f>
        <v>0</v>
      </c>
      <c r="D11" s="53">
        <f>IF(Inskrivning!B15&gt;0,Inskrivning!M15,0)</f>
        <v>0</v>
      </c>
      <c r="E11" s="53">
        <f>IF(Inskrivning!B15&gt;0,Inskrivning!N15,0)</f>
        <v>0</v>
      </c>
      <c r="F11" s="53">
        <f>IF(Inskrivning!B15&gt;0,Inskrivning!O15,0)</f>
        <v>0</v>
      </c>
      <c r="G11" s="53">
        <f>IF(Inskrivning!B15&gt;0,Inskrivning!P15,0)</f>
        <v>0</v>
      </c>
      <c r="H11" s="53">
        <f>IF(Inskrivning!B15&gt;0,Inskrivning!Q15,0)</f>
        <v>0</v>
      </c>
      <c r="I11" s="53">
        <f>IF(Inskrivning!B15&gt;0,Inskrivning!R15,0)</f>
        <v>0</v>
      </c>
      <c r="J11" s="53">
        <f>IF(Inskrivning!B15&gt;0,Inskrivning!S15,0)</f>
        <v>0</v>
      </c>
      <c r="K11" s="53">
        <f>IF(Inskrivning!B15&gt;0,Inskrivning!T15,0)</f>
        <v>0</v>
      </c>
      <c r="L11" s="53">
        <f>IF(Inskrivning!B15&gt;0,Inskrivning!U15,0)</f>
        <v>0</v>
      </c>
      <c r="M11" s="53">
        <f>IF(Inskrivning!B15&gt;0,Inskrivning!V15,0)</f>
        <v>0</v>
      </c>
      <c r="N11" s="53">
        <f>IF(Inskrivning!B15&gt;0,Inskrivning!W15,0)</f>
        <v>0</v>
      </c>
      <c r="O11" s="53">
        <f>IF(Inskrivning!B15&gt;0,Inskrivning!X15,0)</f>
        <v>0</v>
      </c>
      <c r="P11" s="30"/>
      <c r="Q11" s="30"/>
      <c r="R11" s="30"/>
      <c r="W11" s="15">
        <f>IF(Inskrivning!B15="",0,Inskrivning!B15)</f>
        <v>0</v>
      </c>
      <c r="Y11" s="30">
        <f t="shared" si="0"/>
        <v>0</v>
      </c>
      <c r="Z11" s="30">
        <v>6</v>
      </c>
    </row>
    <row r="12" spans="1:28" s="22" customFormat="1" ht="17.100000000000001" customHeight="1" x14ac:dyDescent="0.25">
      <c r="A12" s="53">
        <f>IF(Inskrivning!B14&gt;0,Inskrivning!J14,0)</f>
        <v>0</v>
      </c>
      <c r="B12" s="53">
        <f>IF(Inskrivning!B14&gt;0,Inskrivning!K14,0)</f>
        <v>0</v>
      </c>
      <c r="C12" s="53">
        <f>IF(Inskrivning!B14&gt;0,Inskrivning!L14,0)</f>
        <v>0</v>
      </c>
      <c r="D12" s="53">
        <f>IF(Inskrivning!B14&gt;0,Inskrivning!M14,0)</f>
        <v>0</v>
      </c>
      <c r="E12" s="53">
        <f>IF(Inskrivning!B14&gt;0,Inskrivning!N14,0)</f>
        <v>0</v>
      </c>
      <c r="F12" s="53">
        <f>IF(Inskrivning!B14&gt;0,Inskrivning!O14,0)</f>
        <v>0</v>
      </c>
      <c r="G12" s="53">
        <f>IF(Inskrivning!B14&gt;0,Inskrivning!P14,0)</f>
        <v>0</v>
      </c>
      <c r="H12" s="53">
        <f>IF(Inskrivning!B14&gt;0,Inskrivning!Q14,0)</f>
        <v>0</v>
      </c>
      <c r="I12" s="53">
        <f>IF(Inskrivning!B14&gt;0,Inskrivning!R14,0)</f>
        <v>0</v>
      </c>
      <c r="J12" s="53">
        <f>IF(Inskrivning!B14&gt;0,Inskrivning!S14,0)</f>
        <v>0</v>
      </c>
      <c r="K12" s="53">
        <f>IF(Inskrivning!B14&gt;0,Inskrivning!T14,0)</f>
        <v>0</v>
      </c>
      <c r="L12" s="53">
        <f>IF(Inskrivning!B14&gt;0,Inskrivning!U14,0)</f>
        <v>0</v>
      </c>
      <c r="M12" s="53">
        <f>IF(Inskrivning!B14&gt;0,Inskrivning!V14,0)</f>
        <v>0</v>
      </c>
      <c r="N12" s="53">
        <f>IF(Inskrivning!B14&gt;0,Inskrivning!W14,0)</f>
        <v>0</v>
      </c>
      <c r="O12" s="53">
        <f>IF(Inskrivning!B14&gt;0,Inskrivning!X14,0)</f>
        <v>0</v>
      </c>
      <c r="P12" s="30"/>
      <c r="Q12" s="30"/>
      <c r="R12" s="30"/>
      <c r="W12" s="15">
        <f>IF(Inskrivning!B14="",0,Inskrivning!B14)</f>
        <v>0</v>
      </c>
      <c r="Y12" s="30">
        <f t="shared" si="0"/>
        <v>0</v>
      </c>
      <c r="Z12" s="30">
        <v>7</v>
      </c>
    </row>
    <row r="13" spans="1:28" s="22" customFormat="1" ht="17.100000000000001" customHeight="1" x14ac:dyDescent="0.25">
      <c r="A13" s="53">
        <f>IF(Inskrivning!B13&gt;0,Inskrivning!J13,0)</f>
        <v>0</v>
      </c>
      <c r="B13" s="53">
        <f>IF(Inskrivning!B13&gt;0,Inskrivning!K13,0)</f>
        <v>0</v>
      </c>
      <c r="C13" s="53">
        <f>IF(Inskrivning!B13&gt;0,Inskrivning!L13,0)</f>
        <v>0</v>
      </c>
      <c r="D13" s="53">
        <f>IF(Inskrivning!B13&gt;0,Inskrivning!M13,0)</f>
        <v>0</v>
      </c>
      <c r="E13" s="53">
        <f>IF(Inskrivning!B13&gt;0,Inskrivning!N13,0)</f>
        <v>0</v>
      </c>
      <c r="F13" s="53">
        <f>IF(Inskrivning!B13&gt;0,Inskrivning!O13,0)</f>
        <v>0</v>
      </c>
      <c r="G13" s="53">
        <f>IF(Inskrivning!B13&gt;0,Inskrivning!P13,0)</f>
        <v>0</v>
      </c>
      <c r="H13" s="53">
        <f>IF(Inskrivning!B13&gt;0,Inskrivning!Q13,0)</f>
        <v>0</v>
      </c>
      <c r="I13" s="53">
        <f>IF(Inskrivning!B13&gt;0,Inskrivning!R13,0)</f>
        <v>0</v>
      </c>
      <c r="J13" s="53">
        <f>IF(Inskrivning!B13&gt;0,Inskrivning!S13,0)</f>
        <v>0</v>
      </c>
      <c r="K13" s="53">
        <f>IF(Inskrivning!B13&gt;0,Inskrivning!T13,0)</f>
        <v>0</v>
      </c>
      <c r="L13" s="53">
        <f>IF(Inskrivning!B13&gt;0,Inskrivning!U13,0)</f>
        <v>0</v>
      </c>
      <c r="M13" s="53">
        <f>IF(Inskrivning!B13&gt;0,Inskrivning!V13,0)</f>
        <v>0</v>
      </c>
      <c r="N13" s="53">
        <f>IF(Inskrivning!B13&gt;0,Inskrivning!W13,0)</f>
        <v>0</v>
      </c>
      <c r="O13" s="53">
        <f>IF(Inskrivning!B13&gt;0,Inskrivning!X13,0)</f>
        <v>0</v>
      </c>
      <c r="P13" s="30"/>
      <c r="Q13" s="30"/>
      <c r="R13" s="30"/>
      <c r="W13" s="15">
        <f>IF(Inskrivning!B13="",0,Inskrivning!B13)</f>
        <v>0</v>
      </c>
      <c r="Y13" s="30">
        <f t="shared" si="0"/>
        <v>0</v>
      </c>
      <c r="Z13" s="30">
        <v>8</v>
      </c>
    </row>
    <row r="14" spans="1:28" s="22" customFormat="1" ht="17.100000000000001" customHeight="1" x14ac:dyDescent="0.25">
      <c r="A14" s="53">
        <f>IF(Inskrivning!B12&gt;0,Inskrivning!J12,0)</f>
        <v>0</v>
      </c>
      <c r="B14" s="53">
        <f>IF(Inskrivning!B12&gt;0,Inskrivning!K12,0)</f>
        <v>0</v>
      </c>
      <c r="C14" s="53">
        <f>IF(Inskrivning!B12&gt;0,Inskrivning!L12,0)</f>
        <v>0</v>
      </c>
      <c r="D14" s="53">
        <f>IF(Inskrivning!B12&gt;0,Inskrivning!M12,0)</f>
        <v>0</v>
      </c>
      <c r="E14" s="53">
        <f>IF(Inskrivning!B12&gt;0,Inskrivning!N12,0)</f>
        <v>0</v>
      </c>
      <c r="F14" s="53">
        <f>IF(Inskrivning!B12&gt;0,Inskrivning!O12,0)</f>
        <v>0</v>
      </c>
      <c r="G14" s="53">
        <f>IF(Inskrivning!B12&gt;0,Inskrivning!P12,0)</f>
        <v>0</v>
      </c>
      <c r="H14" s="53">
        <f>IF(Inskrivning!B12&gt;0,Inskrivning!Q12,0)</f>
        <v>0</v>
      </c>
      <c r="I14" s="53">
        <f>IF(Inskrivning!B12&gt;0,Inskrivning!R12,0)</f>
        <v>0</v>
      </c>
      <c r="J14" s="53">
        <f>IF(Inskrivning!B12&gt;0,Inskrivning!S12,0)</f>
        <v>0</v>
      </c>
      <c r="K14" s="53">
        <f>IF(Inskrivning!B12&gt;0,Inskrivning!T12,0)</f>
        <v>0</v>
      </c>
      <c r="L14" s="53">
        <f>IF(Inskrivning!B12&gt;0,Inskrivning!U12,0)</f>
        <v>0</v>
      </c>
      <c r="M14" s="53">
        <f>IF(Inskrivning!B12&gt;0,Inskrivning!V12,0)</f>
        <v>0</v>
      </c>
      <c r="N14" s="53">
        <f>IF(Inskrivning!B12&gt;0,Inskrivning!W12,0)</f>
        <v>0</v>
      </c>
      <c r="O14" s="53">
        <f>IF(Inskrivning!B12&gt;0,Inskrivning!X12,0)</f>
        <v>0</v>
      </c>
      <c r="P14" s="30"/>
      <c r="Q14" s="30"/>
      <c r="R14" s="30"/>
      <c r="W14" s="15">
        <f>IF(Inskrivning!B12="",0,Inskrivning!B12)</f>
        <v>0</v>
      </c>
      <c r="Y14" s="30">
        <f t="shared" si="0"/>
        <v>0</v>
      </c>
      <c r="Z14" s="30">
        <v>9</v>
      </c>
    </row>
    <row r="15" spans="1:28" s="22" customFormat="1" ht="17.100000000000001" customHeight="1" x14ac:dyDescent="0.25">
      <c r="A15" s="53">
        <f>IF(Inskrivning!B23&gt;0,Inskrivning!J23,0)</f>
        <v>0</v>
      </c>
      <c r="B15" s="53">
        <f>IF(Inskrivning!B23&gt;0,Inskrivning!K23,0)</f>
        <v>0</v>
      </c>
      <c r="C15" s="53">
        <f>IF(Inskrivning!B23&gt;0,Inskrivning!L23,0)</f>
        <v>0</v>
      </c>
      <c r="D15" s="53">
        <f>IF(Inskrivning!B23&gt;0,Inskrivning!M23,0)</f>
        <v>0</v>
      </c>
      <c r="E15" s="53">
        <f>IF(Inskrivning!B23&gt;0,Inskrivning!N23,0)</f>
        <v>0</v>
      </c>
      <c r="F15" s="53">
        <f>IF(Inskrivning!B23&gt;0,Inskrivning!O23,0)</f>
        <v>0</v>
      </c>
      <c r="G15" s="53">
        <f>IF(Inskrivning!B23&gt;0,Inskrivning!P23,0)</f>
        <v>0</v>
      </c>
      <c r="H15" s="53">
        <f>IF(Inskrivning!B23&gt;0,Inskrivning!Q23,0)</f>
        <v>0</v>
      </c>
      <c r="I15" s="53">
        <f>IF(Inskrivning!B23&gt;0,Inskrivning!R23,0)</f>
        <v>0</v>
      </c>
      <c r="J15" s="53">
        <f>IF(Inskrivning!B23&gt;0,Inskrivning!S23,0)</f>
        <v>0</v>
      </c>
      <c r="K15" s="53">
        <f>IF(Inskrivning!B23&gt;0,Inskrivning!T23,0)</f>
        <v>0</v>
      </c>
      <c r="L15" s="53">
        <f>IF(Inskrivning!B23&gt;0,Inskrivning!U23,0)</f>
        <v>0</v>
      </c>
      <c r="M15" s="53">
        <f>IF(Inskrivning!B23&gt;0,Inskrivning!V23,0)</f>
        <v>0</v>
      </c>
      <c r="N15" s="53">
        <f>IF(Inskrivning!B23&gt;0,Inskrivning!W23,0)</f>
        <v>0</v>
      </c>
      <c r="O15" s="53">
        <f>IF(Inskrivning!B23&gt;0,Inskrivning!X23,0)</f>
        <v>0</v>
      </c>
      <c r="P15" s="30"/>
      <c r="Q15" s="30"/>
      <c r="R15" s="30"/>
      <c r="W15" s="15">
        <f>IF(Inskrivning!B23="",0,Inskrivning!B23)</f>
        <v>0</v>
      </c>
      <c r="Y15" s="30">
        <f t="shared" si="0"/>
        <v>0</v>
      </c>
      <c r="Z15" s="30">
        <v>10</v>
      </c>
    </row>
    <row r="16" spans="1:28" s="22" customFormat="1" ht="17.100000000000001" customHeight="1" x14ac:dyDescent="0.25">
      <c r="A16" s="53">
        <f>IF(Inskrivning!B24&gt;0,Inskrivning!J24,0)</f>
        <v>0</v>
      </c>
      <c r="B16" s="53">
        <f>IF(Inskrivning!B24&gt;0,Inskrivning!K24,0)</f>
        <v>0</v>
      </c>
      <c r="C16" s="53">
        <f>IF(Inskrivning!B24&gt;0,Inskrivning!L24,0)</f>
        <v>0</v>
      </c>
      <c r="D16" s="53">
        <f>IF(Inskrivning!B24&gt;0,Inskrivning!M24,0)</f>
        <v>0</v>
      </c>
      <c r="E16" s="53">
        <f>IF(Inskrivning!B24&gt;0,Inskrivning!N24,0)</f>
        <v>0</v>
      </c>
      <c r="F16" s="53">
        <f>IF(Inskrivning!B24&gt;0,Inskrivning!O24,0)</f>
        <v>0</v>
      </c>
      <c r="G16" s="53">
        <f>IF(Inskrivning!B24&gt;0,Inskrivning!P24,0)</f>
        <v>0</v>
      </c>
      <c r="H16" s="53">
        <f>IF(Inskrivning!B24&gt;0,Inskrivning!Q24,0)</f>
        <v>0</v>
      </c>
      <c r="I16" s="53">
        <f>IF(Inskrivning!B24&gt;0,Inskrivning!R24,0)</f>
        <v>0</v>
      </c>
      <c r="J16" s="53">
        <f>IF(Inskrivning!B24&gt;0,Inskrivning!S24,0)</f>
        <v>0</v>
      </c>
      <c r="K16" s="53">
        <f>IF(Inskrivning!B24&gt;0,Inskrivning!T24,0)</f>
        <v>0</v>
      </c>
      <c r="L16" s="53">
        <f>IF(Inskrivning!B24&gt;0,Inskrivning!U24,0)</f>
        <v>0</v>
      </c>
      <c r="M16" s="53">
        <f>IF(Inskrivning!B24&gt;0,Inskrivning!V24,0)</f>
        <v>0</v>
      </c>
      <c r="N16" s="53">
        <f>IF(Inskrivning!B24&gt;0,Inskrivning!W24,0)</f>
        <v>0</v>
      </c>
      <c r="O16" s="53">
        <f>IF(Inskrivning!B24&gt;0,Inskrivning!X24,0)</f>
        <v>0</v>
      </c>
      <c r="P16" s="30"/>
      <c r="Q16" s="30"/>
      <c r="R16" s="30"/>
      <c r="W16" s="15">
        <f>IF(Inskrivning!B24="",0,Inskrivning!B24)</f>
        <v>0</v>
      </c>
      <c r="Y16" s="30">
        <f t="shared" si="0"/>
        <v>0</v>
      </c>
      <c r="Z16" s="30">
        <v>11</v>
      </c>
    </row>
    <row r="17" spans="1:26" s="22" customFormat="1" ht="17.100000000000001" customHeight="1" x14ac:dyDescent="0.25">
      <c r="A17" s="53">
        <f>IF(Inskrivning!B21&gt;0,Inskrivning!J21,0)</f>
        <v>0</v>
      </c>
      <c r="B17" s="53">
        <f>IF(Inskrivning!B21&gt;0,Inskrivning!K21,0)</f>
        <v>0</v>
      </c>
      <c r="C17" s="53">
        <f>IF(Inskrivning!B21&gt;0,Inskrivning!L21,0)</f>
        <v>0</v>
      </c>
      <c r="D17" s="53">
        <f>IF(Inskrivning!B21&gt;0,Inskrivning!M21,0)</f>
        <v>0</v>
      </c>
      <c r="E17" s="53">
        <f>IF(Inskrivning!B21&gt;0,Inskrivning!N21,0)</f>
        <v>0</v>
      </c>
      <c r="F17" s="53">
        <f>IF(Inskrivning!B21&gt;0,Inskrivning!O21,0)</f>
        <v>0</v>
      </c>
      <c r="G17" s="53">
        <f>IF(Inskrivning!B21&gt;0,Inskrivning!P21,0)</f>
        <v>0</v>
      </c>
      <c r="H17" s="53">
        <f>IF(Inskrivning!B21&gt;0,Inskrivning!Q21,0)</f>
        <v>0</v>
      </c>
      <c r="I17" s="53">
        <f>IF(Inskrivning!B21&gt;0,Inskrivning!R21,0)</f>
        <v>0</v>
      </c>
      <c r="J17" s="53">
        <f>IF(Inskrivning!B21&gt;0,Inskrivning!S21,0)</f>
        <v>0</v>
      </c>
      <c r="K17" s="53">
        <f>IF(Inskrivning!B21&gt;0,Inskrivning!T21,0)</f>
        <v>0</v>
      </c>
      <c r="L17" s="53">
        <f>IF(Inskrivning!B21&gt;0,Inskrivning!U21,0)</f>
        <v>0</v>
      </c>
      <c r="M17" s="53">
        <f>IF(Inskrivning!B21&gt;0,Inskrivning!V21,0)</f>
        <v>0</v>
      </c>
      <c r="N17" s="53">
        <f>IF(Inskrivning!B21&gt;0,Inskrivning!W21,0)</f>
        <v>0</v>
      </c>
      <c r="O17" s="53">
        <f>IF(Inskrivning!B21&gt;0,Inskrivning!X21,0)</f>
        <v>0</v>
      </c>
      <c r="P17" s="30"/>
      <c r="Q17" s="30"/>
      <c r="R17" s="30"/>
      <c r="W17" s="15">
        <f>IF(Inskrivning!B21="",0,Inskrivning!B21)</f>
        <v>0</v>
      </c>
      <c r="Y17" s="30">
        <f t="shared" si="0"/>
        <v>0</v>
      </c>
      <c r="Z17" s="30">
        <v>12</v>
      </c>
    </row>
    <row r="18" spans="1:26" s="22" customFormat="1" ht="17.100000000000001" customHeight="1" x14ac:dyDescent="0.25">
      <c r="A18" s="53">
        <f>IF(Inskrivning!B22&gt;0,Inskrivning!J22,0)</f>
        <v>0</v>
      </c>
      <c r="B18" s="53">
        <f>IF(Inskrivning!B22&gt;0,Inskrivning!K22,0)</f>
        <v>0</v>
      </c>
      <c r="C18" s="53">
        <f>IF(Inskrivning!B22&gt;0,Inskrivning!L22,0)</f>
        <v>0</v>
      </c>
      <c r="D18" s="53">
        <f>IF(Inskrivning!B22&gt;0,Inskrivning!M22,0)</f>
        <v>0</v>
      </c>
      <c r="E18" s="53">
        <f>IF(Inskrivning!B22&gt;0,Inskrivning!N22,0)</f>
        <v>0</v>
      </c>
      <c r="F18" s="53">
        <f>IF(Inskrivning!B22&gt;0,Inskrivning!O22,0)</f>
        <v>0</v>
      </c>
      <c r="G18" s="53">
        <f>IF(Inskrivning!B22&gt;0,Inskrivning!P22,0)</f>
        <v>0</v>
      </c>
      <c r="H18" s="53">
        <f>IF(Inskrivning!B22&gt;0,Inskrivning!Q22,0)</f>
        <v>0</v>
      </c>
      <c r="I18" s="53">
        <f>IF(Inskrivning!B22&gt;0,Inskrivning!R22,0)</f>
        <v>0</v>
      </c>
      <c r="J18" s="53">
        <f>IF(Inskrivning!B22&gt;0,Inskrivning!S22,0)</f>
        <v>0</v>
      </c>
      <c r="K18" s="53">
        <f>IF(Inskrivning!B22&gt;0,Inskrivning!T22,0)</f>
        <v>0</v>
      </c>
      <c r="L18" s="53">
        <f>IF(Inskrivning!B22&gt;0,Inskrivning!U22,0)</f>
        <v>0</v>
      </c>
      <c r="M18" s="53">
        <f>IF(Inskrivning!B22&gt;0,Inskrivning!V22,0)</f>
        <v>0</v>
      </c>
      <c r="N18" s="53">
        <f>IF(Inskrivning!B22&gt;0,Inskrivning!W22,0)</f>
        <v>0</v>
      </c>
      <c r="O18" s="53">
        <f>IF(Inskrivning!B22&gt;0,Inskrivning!X22,0)</f>
        <v>0</v>
      </c>
      <c r="P18" s="30"/>
      <c r="Q18" s="30"/>
      <c r="R18" s="30"/>
      <c r="W18" s="15">
        <f>IF(Inskrivning!B22="",0,Inskrivning!B22)</f>
        <v>0</v>
      </c>
      <c r="Y18" s="30">
        <f t="shared" si="0"/>
        <v>0</v>
      </c>
      <c r="Z18" s="30">
        <v>13</v>
      </c>
    </row>
    <row r="19" spans="1:26" s="22" customFormat="1" ht="17.100000000000001" customHeight="1" x14ac:dyDescent="0.25">
      <c r="A19" s="53">
        <f>IF(Inskrivning!B73&gt;0,Inskrivning!J73,0)</f>
        <v>0</v>
      </c>
      <c r="B19" s="53">
        <f>IF(Inskrivning!B73&gt;0,Inskrivning!K73,0)</f>
        <v>0</v>
      </c>
      <c r="C19" s="53">
        <f>IF(Inskrivning!B73&gt;0,Inskrivning!L73,0)</f>
        <v>0</v>
      </c>
      <c r="D19" s="53">
        <f>IF(Inskrivning!B73&gt;0,Inskrivning!M73,0)</f>
        <v>0</v>
      </c>
      <c r="E19" s="53">
        <f>IF(Inskrivning!B73&gt;0,Inskrivning!N73,0)</f>
        <v>0</v>
      </c>
      <c r="F19" s="53">
        <f>IF(Inskrivning!B73&gt;0,Inskrivning!O73,0)</f>
        <v>0</v>
      </c>
      <c r="G19" s="53">
        <f>IF(Inskrivning!B73&gt;0,Inskrivning!P73,0)</f>
        <v>0</v>
      </c>
      <c r="H19" s="53">
        <f>IF(Inskrivning!B73&gt;0,Inskrivning!Q73,0)</f>
        <v>0</v>
      </c>
      <c r="I19" s="53">
        <f>IF(Inskrivning!B73&gt;0,Inskrivning!R73,0)</f>
        <v>0</v>
      </c>
      <c r="J19" s="53">
        <f>IF(Inskrivning!B73&gt;0,Inskrivning!S73,0)</f>
        <v>0</v>
      </c>
      <c r="K19" s="53">
        <f>IF(Inskrivning!B73&gt;0,Inskrivning!T73,0)</f>
        <v>0</v>
      </c>
      <c r="L19" s="53">
        <f>IF(Inskrivning!B73&gt;0,Inskrivning!U73,0)</f>
        <v>0</v>
      </c>
      <c r="M19" s="53">
        <f>IF(Inskrivning!B73&gt;0,Inskrivning!V73,0)</f>
        <v>0</v>
      </c>
      <c r="N19" s="53">
        <f>IF(Inskrivning!B73&gt;0,Inskrivning!W73,0)</f>
        <v>0</v>
      </c>
      <c r="O19" s="53">
        <f>IF(Inskrivning!B73&gt;0,Inskrivning!X73,0)</f>
        <v>0</v>
      </c>
      <c r="P19" s="30"/>
      <c r="Q19" s="30"/>
      <c r="R19" s="30"/>
      <c r="W19" s="15">
        <f>IF(Inskrivning!B73="",0,Inskrivning!B73)</f>
        <v>0</v>
      </c>
      <c r="Y19" s="30">
        <f t="shared" si="0"/>
        <v>0</v>
      </c>
      <c r="Z19" s="30">
        <v>14</v>
      </c>
    </row>
    <row r="20" spans="1:26" s="22" customFormat="1" ht="17.100000000000001" customHeight="1" x14ac:dyDescent="0.25">
      <c r="A20" s="53">
        <f>IF(Inskrivning!B74&gt;0,Inskrivning!J74,0)</f>
        <v>0</v>
      </c>
      <c r="B20" s="53">
        <f>IF(Inskrivning!B74&gt;0,Inskrivning!K74,0)</f>
        <v>0</v>
      </c>
      <c r="C20" s="53">
        <f>IF(Inskrivning!B74&gt;0,Inskrivning!L74,0)</f>
        <v>0</v>
      </c>
      <c r="D20" s="53">
        <f>IF(Inskrivning!B74&gt;0,Inskrivning!M74,0)</f>
        <v>0</v>
      </c>
      <c r="E20" s="53">
        <f>IF(Inskrivning!B74&gt;0,Inskrivning!N74,0)</f>
        <v>0</v>
      </c>
      <c r="F20" s="53">
        <f>IF(Inskrivning!B74&gt;0,Inskrivning!O74,0)</f>
        <v>0</v>
      </c>
      <c r="G20" s="53">
        <f>IF(Inskrivning!B74&gt;0,Inskrivning!P74,0)</f>
        <v>0</v>
      </c>
      <c r="H20" s="53">
        <f>IF(Inskrivning!B74&gt;0,Inskrivning!Q74,0)</f>
        <v>0</v>
      </c>
      <c r="I20" s="53">
        <f>IF(Inskrivning!B74&gt;0,Inskrivning!R74,0)</f>
        <v>0</v>
      </c>
      <c r="J20" s="53">
        <f>IF(Inskrivning!B74&gt;0,Inskrivning!S74,0)</f>
        <v>0</v>
      </c>
      <c r="K20" s="53">
        <f>IF(Inskrivning!B74&gt;0,Inskrivning!T74,0)</f>
        <v>0</v>
      </c>
      <c r="L20" s="53">
        <f>IF(Inskrivning!B74&gt;0,Inskrivning!U74,0)</f>
        <v>0</v>
      </c>
      <c r="M20" s="53">
        <f>IF(Inskrivning!B74&gt;0,Inskrivning!V74,0)</f>
        <v>0</v>
      </c>
      <c r="N20" s="53">
        <f>IF(Inskrivning!B74&gt;0,Inskrivning!W74,0)</f>
        <v>0</v>
      </c>
      <c r="O20" s="53">
        <f>IF(Inskrivning!B74&gt;0,Inskrivning!X74,0)</f>
        <v>0</v>
      </c>
      <c r="P20" s="30"/>
      <c r="Q20" s="30"/>
      <c r="R20" s="30"/>
      <c r="W20" s="15">
        <f>IF(Inskrivning!B74="",0,Inskrivning!B74)</f>
        <v>0</v>
      </c>
      <c r="Y20" s="30">
        <f t="shared" si="0"/>
        <v>0</v>
      </c>
      <c r="Z20" s="30">
        <v>15</v>
      </c>
    </row>
    <row r="21" spans="1:26" s="22" customFormat="1" ht="17.100000000000001" customHeight="1" x14ac:dyDescent="0.25">
      <c r="A21" s="53">
        <f>IF(Inskrivning!B75&gt;0,Inskrivning!J75,0)</f>
        <v>0</v>
      </c>
      <c r="B21" s="53">
        <f>IF(Inskrivning!B75&gt;0,Inskrivning!K75,0)</f>
        <v>0</v>
      </c>
      <c r="C21" s="53">
        <f>IF(Inskrivning!B75&gt;0,Inskrivning!L75,0)</f>
        <v>0</v>
      </c>
      <c r="D21" s="53">
        <f>IF(Inskrivning!B75&gt;0,Inskrivning!M75,0)</f>
        <v>0</v>
      </c>
      <c r="E21" s="53">
        <f>IF(Inskrivning!B75&gt;0,Inskrivning!N75,0)</f>
        <v>0</v>
      </c>
      <c r="F21" s="53">
        <f>IF(Inskrivning!B75&gt;0,Inskrivning!O75,0)</f>
        <v>0</v>
      </c>
      <c r="G21" s="53">
        <f>IF(Inskrivning!B75&gt;0,Inskrivning!P75,0)</f>
        <v>0</v>
      </c>
      <c r="H21" s="53">
        <f>IF(Inskrivning!B75&gt;0,Inskrivning!Q75,0)</f>
        <v>0</v>
      </c>
      <c r="I21" s="53">
        <f>IF(Inskrivning!B75&gt;0,Inskrivning!R75,0)</f>
        <v>0</v>
      </c>
      <c r="J21" s="53">
        <f>IF(Inskrivning!B75&gt;0,Inskrivning!S75,0)</f>
        <v>0</v>
      </c>
      <c r="K21" s="53">
        <f>IF(Inskrivning!B75&gt;0,Inskrivning!T75,0)</f>
        <v>0</v>
      </c>
      <c r="L21" s="53">
        <f>IF(Inskrivning!B75&gt;0,Inskrivning!U75,0)</f>
        <v>0</v>
      </c>
      <c r="M21" s="53">
        <f>IF(Inskrivning!B75&gt;0,Inskrivning!V75,0)</f>
        <v>0</v>
      </c>
      <c r="N21" s="53">
        <f>IF(Inskrivning!B75&gt;0,Inskrivning!W75,0)</f>
        <v>0</v>
      </c>
      <c r="O21" s="53">
        <f>IF(Inskrivning!B75&gt;0,Inskrivning!X75,0)</f>
        <v>0</v>
      </c>
      <c r="P21" s="30"/>
      <c r="Q21" s="30"/>
      <c r="R21" s="30"/>
      <c r="W21" s="15">
        <f>IF(Inskrivning!B75="",0,Inskrivning!B75)</f>
        <v>0</v>
      </c>
      <c r="Y21" s="30">
        <f t="shared" si="0"/>
        <v>0</v>
      </c>
      <c r="Z21" s="30">
        <v>16</v>
      </c>
    </row>
    <row r="22" spans="1:26" s="22" customFormat="1" ht="17.100000000000001" customHeight="1" x14ac:dyDescent="0.25">
      <c r="A22" s="53">
        <f>IF(Inskrivning!B71&gt;0,Inskrivning!J71,0)</f>
        <v>0</v>
      </c>
      <c r="B22" s="53">
        <f>IF(Inskrivning!B71&gt;0,Inskrivning!K71,0)</f>
        <v>0</v>
      </c>
      <c r="C22" s="53">
        <f>IF(Inskrivning!B71&gt;0,Inskrivning!L71,0)</f>
        <v>0</v>
      </c>
      <c r="D22" s="53">
        <f>IF(Inskrivning!B71&gt;0,Inskrivning!M71,0)</f>
        <v>0</v>
      </c>
      <c r="E22" s="53">
        <f>IF(Inskrivning!B71&gt;0,Inskrivning!N71,0)</f>
        <v>0</v>
      </c>
      <c r="F22" s="53">
        <f>IF(Inskrivning!B71&gt;0,Inskrivning!O71,0)</f>
        <v>0</v>
      </c>
      <c r="G22" s="53">
        <f>IF(Inskrivning!B71&gt;0,Inskrivning!P71,0)</f>
        <v>0</v>
      </c>
      <c r="H22" s="53">
        <f>IF(Inskrivning!B71&gt;0,Inskrivning!Q71,0)</f>
        <v>0</v>
      </c>
      <c r="I22" s="53">
        <f>IF(Inskrivning!B71&gt;0,Inskrivning!R71,0)</f>
        <v>0</v>
      </c>
      <c r="J22" s="53">
        <f>IF(Inskrivning!B71&gt;0,Inskrivning!S71,0)</f>
        <v>0</v>
      </c>
      <c r="K22" s="53">
        <f>IF(Inskrivning!B71&gt;0,Inskrivning!T71,0)</f>
        <v>0</v>
      </c>
      <c r="L22" s="53">
        <f>IF(Inskrivning!B71&gt;0,Inskrivning!U71,0)</f>
        <v>0</v>
      </c>
      <c r="M22" s="53">
        <f>IF(Inskrivning!B71&gt;0,Inskrivning!V71,0)</f>
        <v>0</v>
      </c>
      <c r="N22" s="53">
        <f>IF(Inskrivning!B71&gt;0,Inskrivning!W71,0)</f>
        <v>0</v>
      </c>
      <c r="O22" s="53">
        <f>IF(Inskrivning!B71&gt;0,Inskrivning!X71,0)</f>
        <v>0</v>
      </c>
      <c r="P22" s="30"/>
      <c r="Q22" s="30"/>
      <c r="R22" s="30"/>
      <c r="W22" s="15">
        <f>IF(Inskrivning!B71="",0,Inskrivning!B71)</f>
        <v>0</v>
      </c>
      <c r="Y22" s="30">
        <f t="shared" si="0"/>
        <v>0</v>
      </c>
      <c r="Z22" s="30">
        <v>17</v>
      </c>
    </row>
    <row r="23" spans="1:26" s="22" customFormat="1" ht="17.100000000000001" customHeight="1" x14ac:dyDescent="0.25">
      <c r="A23" s="53">
        <f>IF(Inskrivning!B72&gt;0,Inskrivning!J72,0)</f>
        <v>0</v>
      </c>
      <c r="B23" s="53">
        <f>IF(Inskrivning!B72&gt;0,Inskrivning!K72,0)</f>
        <v>0</v>
      </c>
      <c r="C23" s="53">
        <f>IF(Inskrivning!B72&gt;0,Inskrivning!L72,0)</f>
        <v>0</v>
      </c>
      <c r="D23" s="53">
        <f>IF(Inskrivning!B72&gt;0,Inskrivning!M72,0)</f>
        <v>0</v>
      </c>
      <c r="E23" s="53">
        <f>IF(Inskrivning!B72&gt;0,Inskrivning!N72,0)</f>
        <v>0</v>
      </c>
      <c r="F23" s="53">
        <f>IF(Inskrivning!B72&gt;0,Inskrivning!O72,0)</f>
        <v>0</v>
      </c>
      <c r="G23" s="53">
        <f>IF(Inskrivning!B72&gt;0,Inskrivning!P72,0)</f>
        <v>0</v>
      </c>
      <c r="H23" s="53">
        <f>IF(Inskrivning!B72&gt;0,Inskrivning!Q72,0)</f>
        <v>0</v>
      </c>
      <c r="I23" s="53">
        <f>IF(Inskrivning!B72&gt;0,Inskrivning!R72,0)</f>
        <v>0</v>
      </c>
      <c r="J23" s="53">
        <f>IF(Inskrivning!B72&gt;0,Inskrivning!S72,0)</f>
        <v>0</v>
      </c>
      <c r="K23" s="53">
        <f>IF(Inskrivning!B72&gt;0,Inskrivning!T72,0)</f>
        <v>0</v>
      </c>
      <c r="L23" s="53">
        <f>IF(Inskrivning!B72&gt;0,Inskrivning!U72,0)</f>
        <v>0</v>
      </c>
      <c r="M23" s="53">
        <f>IF(Inskrivning!B72&gt;0,Inskrivning!V72,0)</f>
        <v>0</v>
      </c>
      <c r="N23" s="53">
        <f>IF(Inskrivning!B72&gt;0,Inskrivning!W72,0)</f>
        <v>0</v>
      </c>
      <c r="O23" s="53">
        <f>IF(Inskrivning!B72&gt;0,Inskrivning!X72,0)</f>
        <v>0</v>
      </c>
      <c r="P23" s="30"/>
      <c r="Q23" s="30"/>
      <c r="R23" s="30"/>
      <c r="W23" s="15">
        <f>IF(Inskrivning!B72="",0,Inskrivning!B72)</f>
        <v>0</v>
      </c>
      <c r="Y23" s="30">
        <f t="shared" si="0"/>
        <v>0</v>
      </c>
      <c r="Z23" s="30">
        <v>18</v>
      </c>
    </row>
    <row r="24" spans="1:26" s="22" customFormat="1" ht="17.100000000000001" customHeight="1" x14ac:dyDescent="0.25">
      <c r="A24" s="53">
        <f>IF(Inskrivning!B70&gt;0,Inskrivning!J70,0)</f>
        <v>0</v>
      </c>
      <c r="B24" s="53">
        <f>IF(Inskrivning!B70&gt;0,Inskrivning!K70,0)</f>
        <v>0</v>
      </c>
      <c r="C24" s="53">
        <f>IF(Inskrivning!B70&gt;0,Inskrivning!L70,0)</f>
        <v>0</v>
      </c>
      <c r="D24" s="53">
        <f>IF(Inskrivning!B70&gt;0,Inskrivning!M70,0)</f>
        <v>0</v>
      </c>
      <c r="E24" s="53">
        <f>IF(Inskrivning!B70&gt;0,Inskrivning!N70,0)</f>
        <v>0</v>
      </c>
      <c r="F24" s="53">
        <f>IF(Inskrivning!B70&gt;0,Inskrivning!O70,0)</f>
        <v>0</v>
      </c>
      <c r="G24" s="53">
        <f>IF(Inskrivning!B70&gt;0,Inskrivning!P70,0)</f>
        <v>0</v>
      </c>
      <c r="H24" s="53">
        <f>IF(Inskrivning!B70&gt;0,Inskrivning!Q70,0)</f>
        <v>0</v>
      </c>
      <c r="I24" s="53">
        <f>IF(Inskrivning!B70&gt;0,Inskrivning!R70,0)</f>
        <v>0</v>
      </c>
      <c r="J24" s="53">
        <f>IF(Inskrivning!B70&gt;0,Inskrivning!S70,0)</f>
        <v>0</v>
      </c>
      <c r="K24" s="53">
        <f>IF(Inskrivning!B70&gt;0,Inskrivning!T70,0)</f>
        <v>0</v>
      </c>
      <c r="L24" s="53">
        <f>IF(Inskrivning!B70&gt;0,Inskrivning!U70,0)</f>
        <v>0</v>
      </c>
      <c r="M24" s="53">
        <f>IF(Inskrivning!B70&gt;0,Inskrivning!V70,0)</f>
        <v>0</v>
      </c>
      <c r="N24" s="53">
        <f>IF(Inskrivning!B70&gt;0,Inskrivning!W70,0)</f>
        <v>0</v>
      </c>
      <c r="O24" s="53">
        <f>IF(Inskrivning!B70&gt;0,Inskrivning!X70,0)</f>
        <v>0</v>
      </c>
      <c r="P24" s="30"/>
      <c r="Q24" s="30"/>
      <c r="R24" s="30"/>
      <c r="W24" s="15">
        <f>IF(Inskrivning!B70="",0,Inskrivning!B70)</f>
        <v>0</v>
      </c>
      <c r="Y24" s="30">
        <f t="shared" si="0"/>
        <v>0</v>
      </c>
      <c r="Z24" s="30">
        <v>19</v>
      </c>
    </row>
    <row r="25" spans="1:26" s="22" customFormat="1" ht="17.100000000000001" customHeight="1" x14ac:dyDescent="0.25">
      <c r="A25" s="53">
        <f>IF(Inskrivning!B68&gt;0,Inskrivning!J68,0)</f>
        <v>0</v>
      </c>
      <c r="B25" s="53">
        <f>IF(Inskrivning!B68&gt;0,Inskrivning!K68,0)</f>
        <v>0</v>
      </c>
      <c r="C25" s="53">
        <f>IF(Inskrivning!B68&gt;0,Inskrivning!L68,0)</f>
        <v>0</v>
      </c>
      <c r="D25" s="53">
        <f>IF(Inskrivning!B68&gt;0,Inskrivning!M68,0)</f>
        <v>0</v>
      </c>
      <c r="E25" s="53">
        <f>IF(Inskrivning!B68&gt;0,Inskrivning!N68,0)</f>
        <v>0</v>
      </c>
      <c r="F25" s="53">
        <f>IF(Inskrivning!B68&gt;0,Inskrivning!O68,0)</f>
        <v>0</v>
      </c>
      <c r="G25" s="53">
        <f>IF(Inskrivning!B68&gt;0,Inskrivning!P68,0)</f>
        <v>0</v>
      </c>
      <c r="H25" s="53">
        <f>IF(Inskrivning!B68&gt;0,Inskrivning!Q68,0)</f>
        <v>0</v>
      </c>
      <c r="I25" s="53">
        <f>IF(Inskrivning!B68&gt;0,Inskrivning!R68,0)</f>
        <v>0</v>
      </c>
      <c r="J25" s="53">
        <f>IF(Inskrivning!B68&gt;0,Inskrivning!S68,0)</f>
        <v>0</v>
      </c>
      <c r="K25" s="53">
        <f>IF(Inskrivning!B68&gt;0,Inskrivning!T68,0)</f>
        <v>0</v>
      </c>
      <c r="L25" s="53">
        <f>IF(Inskrivning!B68&gt;0,Inskrivning!U68,0)</f>
        <v>0</v>
      </c>
      <c r="M25" s="53">
        <f>IF(Inskrivning!B68&gt;0,Inskrivning!V68,0)</f>
        <v>0</v>
      </c>
      <c r="N25" s="53">
        <f>IF(Inskrivning!B68&gt;0,Inskrivning!W68,0)</f>
        <v>0</v>
      </c>
      <c r="O25" s="53">
        <f>IF(Inskrivning!B68&gt;0,Inskrivning!X68,0)</f>
        <v>0</v>
      </c>
      <c r="P25" s="30"/>
      <c r="Q25" s="30"/>
      <c r="R25" s="30"/>
      <c r="W25" s="15">
        <f>IF(Inskrivning!B68="",0,Inskrivning!B68)</f>
        <v>0</v>
      </c>
      <c r="Y25" s="30">
        <f t="shared" si="0"/>
        <v>0</v>
      </c>
      <c r="Z25" s="30">
        <v>20</v>
      </c>
    </row>
    <row r="26" spans="1:26" s="22" customFormat="1" ht="17.100000000000001" customHeight="1" x14ac:dyDescent="0.25">
      <c r="A26" s="53">
        <f>IF(Inskrivning!B69&gt;0,Inskrivning!J69,0)</f>
        <v>0</v>
      </c>
      <c r="B26" s="53">
        <f>IF(Inskrivning!B69&gt;0,Inskrivning!K69,0)</f>
        <v>0</v>
      </c>
      <c r="C26" s="53">
        <f>IF(Inskrivning!B69&gt;0,Inskrivning!L69,0)</f>
        <v>0</v>
      </c>
      <c r="D26" s="53">
        <f>IF(Inskrivning!B69&gt;0,Inskrivning!M69,0)</f>
        <v>0</v>
      </c>
      <c r="E26" s="53">
        <f>IF(Inskrivning!B69&gt;0,Inskrivning!N69,0)</f>
        <v>0</v>
      </c>
      <c r="F26" s="53">
        <f>IF(Inskrivning!B69&gt;0,Inskrivning!O69,0)</f>
        <v>0</v>
      </c>
      <c r="G26" s="53">
        <f>IF(Inskrivning!B69&gt;0,Inskrivning!P69,0)</f>
        <v>0</v>
      </c>
      <c r="H26" s="53">
        <f>IF(Inskrivning!B69&gt;0,Inskrivning!Q69,0)</f>
        <v>0</v>
      </c>
      <c r="I26" s="53">
        <f>IF(Inskrivning!B69&gt;0,Inskrivning!R69,0)</f>
        <v>0</v>
      </c>
      <c r="J26" s="53">
        <f>IF(Inskrivning!B69&gt;0,Inskrivning!S69,0)</f>
        <v>0</v>
      </c>
      <c r="K26" s="53">
        <f>IF(Inskrivning!B69&gt;0,Inskrivning!T69,0)</f>
        <v>0</v>
      </c>
      <c r="L26" s="53">
        <f>IF(Inskrivning!B69&gt;0,Inskrivning!U69,0)</f>
        <v>0</v>
      </c>
      <c r="M26" s="53">
        <f>IF(Inskrivning!B69&gt;0,Inskrivning!V69,0)</f>
        <v>0</v>
      </c>
      <c r="N26" s="53">
        <f>IF(Inskrivning!B69&gt;0,Inskrivning!W69,0)</f>
        <v>0</v>
      </c>
      <c r="O26" s="53">
        <f>IF(Inskrivning!B69&gt;0,Inskrivning!X69,0)</f>
        <v>0</v>
      </c>
      <c r="P26" s="30"/>
      <c r="Q26" s="30"/>
      <c r="R26" s="30"/>
      <c r="W26" s="15">
        <f>IF(Inskrivning!B69="",0,Inskrivning!B69)</f>
        <v>0</v>
      </c>
      <c r="Y26" s="30">
        <f t="shared" si="0"/>
        <v>0</v>
      </c>
      <c r="Z26" s="30">
        <v>21</v>
      </c>
    </row>
    <row r="27" spans="1:26" s="22" customFormat="1" ht="17.100000000000001" customHeight="1" x14ac:dyDescent="0.25">
      <c r="A27" s="53">
        <f>IF(Inskrivning!B79&gt;0,Inskrivning!J79,0)</f>
        <v>0</v>
      </c>
      <c r="B27" s="53">
        <f>IF(Inskrivning!B79&gt;0,Inskrivning!K79,0)</f>
        <v>0</v>
      </c>
      <c r="C27" s="53">
        <f>IF(Inskrivning!B79&gt;0,Inskrivning!L79,0)</f>
        <v>0</v>
      </c>
      <c r="D27" s="53">
        <f>IF(Inskrivning!B79&gt;0,Inskrivning!M79,0)</f>
        <v>0</v>
      </c>
      <c r="E27" s="53">
        <f>IF(Inskrivning!B79&gt;0,Inskrivning!N79,0)</f>
        <v>0</v>
      </c>
      <c r="F27" s="53">
        <f>IF(Inskrivning!B79&gt;0,Inskrivning!O79,0)</f>
        <v>0</v>
      </c>
      <c r="G27" s="53">
        <f>IF(Inskrivning!B79&gt;0,Inskrivning!P79,0)</f>
        <v>0</v>
      </c>
      <c r="H27" s="53">
        <f>IF(Inskrivning!B79&gt;0,Inskrivning!Q79,0)</f>
        <v>0</v>
      </c>
      <c r="I27" s="53">
        <f>IF(Inskrivning!B79&gt;0,Inskrivning!R79,0)</f>
        <v>0</v>
      </c>
      <c r="J27" s="53">
        <f>IF(Inskrivning!B79&gt;0,Inskrivning!S79,0)</f>
        <v>0</v>
      </c>
      <c r="K27" s="53">
        <f>IF(Inskrivning!B79&gt;0,Inskrivning!T79,0)</f>
        <v>0</v>
      </c>
      <c r="L27" s="53">
        <f>IF(Inskrivning!B79&gt;0,Inskrivning!U79,0)</f>
        <v>0</v>
      </c>
      <c r="M27" s="53">
        <f>IF(Inskrivning!B79&gt;0,Inskrivning!V79,0)</f>
        <v>0</v>
      </c>
      <c r="N27" s="53">
        <f>IF(Inskrivning!B79&gt;0,Inskrivning!W79,0)</f>
        <v>0</v>
      </c>
      <c r="O27" s="53">
        <f>IF(Inskrivning!B79&gt;0,Inskrivning!X79,0)</f>
        <v>0</v>
      </c>
      <c r="P27" s="30"/>
      <c r="Q27" s="30"/>
      <c r="R27" s="30"/>
      <c r="W27" s="15">
        <f>IF(Inskrivning!B79="",0,Inskrivning!B79)</f>
        <v>0</v>
      </c>
      <c r="Y27" s="30">
        <f t="shared" si="0"/>
        <v>0</v>
      </c>
      <c r="Z27" s="30">
        <v>22</v>
      </c>
    </row>
    <row r="28" spans="1:26" s="22" customFormat="1" ht="17.100000000000001" customHeight="1" x14ac:dyDescent="0.25">
      <c r="A28" s="53">
        <f>IF(Inskrivning!B76&gt;0,Inskrivning!J76,0)</f>
        <v>0</v>
      </c>
      <c r="B28" s="53">
        <f>IF(Inskrivning!B76&gt;0,Inskrivning!K76,0)</f>
        <v>0</v>
      </c>
      <c r="C28" s="53">
        <f>IF(Inskrivning!B76&gt;0,Inskrivning!L76,0)</f>
        <v>0</v>
      </c>
      <c r="D28" s="53">
        <f>IF(Inskrivning!B76&gt;0,Inskrivning!M76,0)</f>
        <v>0</v>
      </c>
      <c r="E28" s="53">
        <f>IF(Inskrivning!B76&gt;0,Inskrivning!N76,0)</f>
        <v>0</v>
      </c>
      <c r="F28" s="53">
        <f>IF(Inskrivning!B76&gt;0,Inskrivning!O76,0)</f>
        <v>0</v>
      </c>
      <c r="G28" s="53">
        <f>IF(Inskrivning!B76&gt;0,Inskrivning!P76,0)</f>
        <v>0</v>
      </c>
      <c r="H28" s="53">
        <f>IF(Inskrivning!B76&gt;0,Inskrivning!Q76,0)</f>
        <v>0</v>
      </c>
      <c r="I28" s="53">
        <f>IF(Inskrivning!B76&gt;0,Inskrivning!R76,0)</f>
        <v>0</v>
      </c>
      <c r="J28" s="53">
        <f>IF(Inskrivning!B76&gt;0,Inskrivning!S76,0)</f>
        <v>0</v>
      </c>
      <c r="K28" s="53">
        <f>IF(Inskrivning!B76&gt;0,Inskrivning!T76,0)</f>
        <v>0</v>
      </c>
      <c r="L28" s="53">
        <f>IF(Inskrivning!B76&gt;0,Inskrivning!U76,0)</f>
        <v>0</v>
      </c>
      <c r="M28" s="53">
        <f>IF(Inskrivning!B76&gt;0,Inskrivning!V76,0)</f>
        <v>0</v>
      </c>
      <c r="N28" s="53">
        <f>IF(Inskrivning!B76&gt;0,Inskrivning!W76,0)</f>
        <v>0</v>
      </c>
      <c r="O28" s="53">
        <f>IF(Inskrivning!B76&gt;0,Inskrivning!X76,0)</f>
        <v>0</v>
      </c>
      <c r="P28" s="30"/>
      <c r="Q28" s="30"/>
      <c r="R28" s="30"/>
      <c r="W28" s="15">
        <f>IF(Inskrivning!B76="",0,Inskrivning!B76)</f>
        <v>0</v>
      </c>
      <c r="Y28" s="30">
        <f t="shared" si="0"/>
        <v>0</v>
      </c>
      <c r="Z28" s="30">
        <v>23</v>
      </c>
    </row>
    <row r="29" spans="1:26" s="22" customFormat="1" ht="17.100000000000001" customHeight="1" x14ac:dyDescent="0.25">
      <c r="A29" s="53">
        <f>IF(Inskrivning!B77&gt;0,Inskrivning!J77,0)</f>
        <v>0</v>
      </c>
      <c r="B29" s="53">
        <f>IF(Inskrivning!B77&gt;0,Inskrivning!K77,0)</f>
        <v>0</v>
      </c>
      <c r="C29" s="53">
        <f>IF(Inskrivning!B77&gt;0,Inskrivning!L77,0)</f>
        <v>0</v>
      </c>
      <c r="D29" s="53">
        <f>IF(Inskrivning!B77&gt;0,Inskrivning!M77,0)</f>
        <v>0</v>
      </c>
      <c r="E29" s="53">
        <f>IF(Inskrivning!B77&gt;0,Inskrivning!N77,0)</f>
        <v>0</v>
      </c>
      <c r="F29" s="53">
        <f>IF(Inskrivning!B77&gt;0,Inskrivning!O77,0)</f>
        <v>0</v>
      </c>
      <c r="G29" s="53">
        <f>IF(Inskrivning!B77&gt;0,Inskrivning!P77,0)</f>
        <v>0</v>
      </c>
      <c r="H29" s="53">
        <f>IF(Inskrivning!B77&gt;0,Inskrivning!Q77,0)</f>
        <v>0</v>
      </c>
      <c r="I29" s="53">
        <f>IF(Inskrivning!B77&gt;0,Inskrivning!R77,0)</f>
        <v>0</v>
      </c>
      <c r="J29" s="53">
        <f>IF(Inskrivning!B77&gt;0,Inskrivning!S77,0)</f>
        <v>0</v>
      </c>
      <c r="K29" s="53">
        <f>IF(Inskrivning!B77&gt;0,Inskrivning!T77,0)</f>
        <v>0</v>
      </c>
      <c r="L29" s="53">
        <f>IF(Inskrivning!B77&gt;0,Inskrivning!U77,0)</f>
        <v>0</v>
      </c>
      <c r="M29" s="53">
        <f>IF(Inskrivning!B77&gt;0,Inskrivning!V77,0)</f>
        <v>0</v>
      </c>
      <c r="N29" s="53">
        <f>IF(Inskrivning!B77&gt;0,Inskrivning!W77,0)</f>
        <v>0</v>
      </c>
      <c r="O29" s="53">
        <f>IF(Inskrivning!B77&gt;0,Inskrivning!X77,0)</f>
        <v>0</v>
      </c>
      <c r="P29" s="30"/>
      <c r="Q29" s="30"/>
      <c r="R29" s="30"/>
      <c r="W29" s="15">
        <f>IF(Inskrivning!B77="",0,Inskrivning!B77)</f>
        <v>0</v>
      </c>
      <c r="Y29" s="30">
        <f t="shared" si="0"/>
        <v>0</v>
      </c>
      <c r="Z29" s="30">
        <v>24</v>
      </c>
    </row>
    <row r="30" spans="1:26" s="22" customFormat="1" ht="17.100000000000001" customHeight="1" x14ac:dyDescent="0.25">
      <c r="A30" s="53">
        <f>IF(Inskrivning!B78&gt;0,Inskrivning!J78,0)</f>
        <v>0</v>
      </c>
      <c r="B30" s="53">
        <f>IF(Inskrivning!B78&gt;0,Inskrivning!K78,0)</f>
        <v>0</v>
      </c>
      <c r="C30" s="53">
        <f>IF(Inskrivning!B78&gt;0,Inskrivning!L78,0)</f>
        <v>0</v>
      </c>
      <c r="D30" s="53">
        <f>IF(Inskrivning!B78&gt;0,Inskrivning!M78,0)</f>
        <v>0</v>
      </c>
      <c r="E30" s="53">
        <f>IF(Inskrivning!B78&gt;0,Inskrivning!N78,0)</f>
        <v>0</v>
      </c>
      <c r="F30" s="53">
        <f>IF(Inskrivning!B78&gt;0,Inskrivning!O78,0)</f>
        <v>0</v>
      </c>
      <c r="G30" s="53">
        <f>IF(Inskrivning!B78&gt;0,Inskrivning!P78,0)</f>
        <v>0</v>
      </c>
      <c r="H30" s="53">
        <f>IF(Inskrivning!B78&gt;0,Inskrivning!Q78,0)</f>
        <v>0</v>
      </c>
      <c r="I30" s="53">
        <f>IF(Inskrivning!B78&gt;0,Inskrivning!R78,0)</f>
        <v>0</v>
      </c>
      <c r="J30" s="53">
        <f>IF(Inskrivning!B78&gt;0,Inskrivning!S78,0)</f>
        <v>0</v>
      </c>
      <c r="K30" s="53">
        <f>IF(Inskrivning!B78&gt;0,Inskrivning!T78,0)</f>
        <v>0</v>
      </c>
      <c r="L30" s="53">
        <f>IF(Inskrivning!B78&gt;0,Inskrivning!U78,0)</f>
        <v>0</v>
      </c>
      <c r="M30" s="53">
        <f>IF(Inskrivning!B78&gt;0,Inskrivning!V78,0)</f>
        <v>0</v>
      </c>
      <c r="N30" s="53">
        <f>IF(Inskrivning!B78&gt;0,Inskrivning!W78,0)</f>
        <v>0</v>
      </c>
      <c r="O30" s="53">
        <f>IF(Inskrivning!B78&gt;0,Inskrivning!X78,0)</f>
        <v>0</v>
      </c>
      <c r="P30" s="30"/>
      <c r="Q30" s="30"/>
      <c r="R30" s="30"/>
      <c r="W30" s="15">
        <f>IF(Inskrivning!B78="",0,Inskrivning!B78)</f>
        <v>0</v>
      </c>
      <c r="Y30" s="30">
        <f t="shared" si="0"/>
        <v>0</v>
      </c>
      <c r="Z30" s="30">
        <v>25</v>
      </c>
    </row>
    <row r="31" spans="1:26" s="22" customFormat="1" ht="17.100000000000001" customHeight="1" x14ac:dyDescent="0.25">
      <c r="A31" s="53">
        <f>IF(Inskrivning!B66&gt;0,Inskrivning!J66,0)</f>
        <v>0</v>
      </c>
      <c r="B31" s="53">
        <f>IF(Inskrivning!B66&gt;0,Inskrivning!K66,0)</f>
        <v>0</v>
      </c>
      <c r="C31" s="53">
        <f>IF(Inskrivning!B66&gt;0,Inskrivning!L66,0)</f>
        <v>0</v>
      </c>
      <c r="D31" s="53">
        <f>IF(Inskrivning!B66&gt;0,Inskrivning!M66,0)</f>
        <v>0</v>
      </c>
      <c r="E31" s="53">
        <f>IF(Inskrivning!B66&gt;0,Inskrivning!N66,0)</f>
        <v>0</v>
      </c>
      <c r="F31" s="53">
        <f>IF(Inskrivning!B66&gt;0,Inskrivning!O66,0)</f>
        <v>0</v>
      </c>
      <c r="G31" s="53">
        <f>IF(Inskrivning!B66&gt;0,Inskrivning!P66,0)</f>
        <v>0</v>
      </c>
      <c r="H31" s="53">
        <f>IF(Inskrivning!B66&gt;0,Inskrivning!Q66,0)</f>
        <v>0</v>
      </c>
      <c r="I31" s="53">
        <f>IF(Inskrivning!B66&gt;0,Inskrivning!R66,0)</f>
        <v>0</v>
      </c>
      <c r="J31" s="53">
        <f>IF(Inskrivning!B66&gt;0,Inskrivning!S66,0)</f>
        <v>0</v>
      </c>
      <c r="K31" s="53">
        <f>IF(Inskrivning!B66&gt;0,Inskrivning!T66,0)</f>
        <v>0</v>
      </c>
      <c r="L31" s="53">
        <f>IF(Inskrivning!B66&gt;0,Inskrivning!U66,0)</f>
        <v>0</v>
      </c>
      <c r="M31" s="53">
        <f>IF(Inskrivning!B66&gt;0,Inskrivning!V66,0)</f>
        <v>0</v>
      </c>
      <c r="N31" s="53">
        <f>IF(Inskrivning!B66&gt;0,Inskrivning!W66,0)</f>
        <v>0</v>
      </c>
      <c r="O31" s="53">
        <f>IF(Inskrivning!B66&gt;0,Inskrivning!X66,0)</f>
        <v>0</v>
      </c>
      <c r="P31" s="30"/>
      <c r="Q31" s="30"/>
      <c r="R31" s="30"/>
      <c r="W31" s="15">
        <f>IF(Inskrivning!B66="",0,Inskrivning!B66)</f>
        <v>0</v>
      </c>
      <c r="Y31" s="30">
        <f t="shared" si="0"/>
        <v>0</v>
      </c>
      <c r="Z31" s="30">
        <v>26</v>
      </c>
    </row>
    <row r="32" spans="1:26" s="22" customFormat="1" ht="17.100000000000001" customHeight="1" x14ac:dyDescent="0.25">
      <c r="A32" s="53">
        <f>IF(Inskrivning!B67&gt;0,Inskrivning!J67,0)</f>
        <v>0</v>
      </c>
      <c r="B32" s="53">
        <f>IF(Inskrivning!B67&gt;0,Inskrivning!K67,0)</f>
        <v>0</v>
      </c>
      <c r="C32" s="53">
        <f>IF(Inskrivning!B67&gt;0,Inskrivning!L67,0)</f>
        <v>0</v>
      </c>
      <c r="D32" s="53">
        <f>IF(Inskrivning!B67&gt;0,Inskrivning!M67,0)</f>
        <v>0</v>
      </c>
      <c r="E32" s="53">
        <f>IF(Inskrivning!B67&gt;0,Inskrivning!N67,0)</f>
        <v>0</v>
      </c>
      <c r="F32" s="53">
        <f>IF(Inskrivning!B67&gt;0,Inskrivning!O67,0)</f>
        <v>0</v>
      </c>
      <c r="G32" s="53">
        <f>IF(Inskrivning!B67&gt;0,Inskrivning!P67,0)</f>
        <v>0</v>
      </c>
      <c r="H32" s="53">
        <f>IF(Inskrivning!B67&gt;0,Inskrivning!Q67,0)</f>
        <v>0</v>
      </c>
      <c r="I32" s="53">
        <f>IF(Inskrivning!B67&gt;0,Inskrivning!R67,0)</f>
        <v>0</v>
      </c>
      <c r="J32" s="53">
        <f>IF(Inskrivning!B67&gt;0,Inskrivning!S67,0)</f>
        <v>0</v>
      </c>
      <c r="K32" s="53">
        <f>IF(Inskrivning!B67&gt;0,Inskrivning!T67,0)</f>
        <v>0</v>
      </c>
      <c r="L32" s="53">
        <f>IF(Inskrivning!B67&gt;0,Inskrivning!U67,0)</f>
        <v>0</v>
      </c>
      <c r="M32" s="53">
        <f>IF(Inskrivning!B67&gt;0,Inskrivning!V67,0)</f>
        <v>0</v>
      </c>
      <c r="N32" s="53">
        <f>IF(Inskrivning!B67&gt;0,Inskrivning!W67,0)</f>
        <v>0</v>
      </c>
      <c r="O32" s="53">
        <f>IF(Inskrivning!B67&gt;0,Inskrivning!X67,0)</f>
        <v>0</v>
      </c>
      <c r="P32" s="30"/>
      <c r="Q32" s="30"/>
      <c r="R32" s="30"/>
      <c r="W32" s="15">
        <f>IF(Inskrivning!B67="",0,Inskrivning!B67)</f>
        <v>0</v>
      </c>
      <c r="Y32" s="30">
        <f t="shared" si="0"/>
        <v>0</v>
      </c>
      <c r="Z32" s="30">
        <v>27</v>
      </c>
    </row>
    <row r="33" spans="1:26" s="22" customFormat="1" ht="17.100000000000001" customHeight="1" x14ac:dyDescent="0.25">
      <c r="A33" s="53">
        <f>IF(Inskrivning!B59&gt;0,Inskrivning!J59,0)</f>
        <v>0</v>
      </c>
      <c r="B33" s="53">
        <f>IF(Inskrivning!B59&gt;0,Inskrivning!K59,0)</f>
        <v>0</v>
      </c>
      <c r="C33" s="53">
        <f>IF(Inskrivning!B59&gt;0,Inskrivning!L59,0)</f>
        <v>0</v>
      </c>
      <c r="D33" s="53">
        <f>IF(Inskrivning!B59&gt;0,Inskrivning!M59,0)</f>
        <v>0</v>
      </c>
      <c r="E33" s="53">
        <f>IF(Inskrivning!B59&gt;0,Inskrivning!N59,0)</f>
        <v>0</v>
      </c>
      <c r="F33" s="53">
        <f>IF(Inskrivning!B59&gt;0,Inskrivning!O59,0)</f>
        <v>0</v>
      </c>
      <c r="G33" s="53">
        <f>IF(Inskrivning!B59&gt;0,Inskrivning!P59,0)</f>
        <v>0</v>
      </c>
      <c r="H33" s="53">
        <f>IF(Inskrivning!B59&gt;0,Inskrivning!Q59,0)</f>
        <v>0</v>
      </c>
      <c r="I33" s="53">
        <f>IF(Inskrivning!B59&gt;0,Inskrivning!R59,0)</f>
        <v>0</v>
      </c>
      <c r="J33" s="53">
        <f>IF(Inskrivning!B59&gt;0,Inskrivning!S59,0)</f>
        <v>0</v>
      </c>
      <c r="K33" s="53">
        <f>IF(Inskrivning!B59&gt;0,Inskrivning!T59,0)</f>
        <v>0</v>
      </c>
      <c r="L33" s="53">
        <f>IF(Inskrivning!B59&gt;0,Inskrivning!U59,0)</f>
        <v>0</v>
      </c>
      <c r="M33" s="53">
        <f>IF(Inskrivning!B59&gt;0,Inskrivning!V59,0)</f>
        <v>0</v>
      </c>
      <c r="N33" s="53">
        <f>IF(Inskrivning!B59&gt;0,Inskrivning!W59,0)</f>
        <v>0</v>
      </c>
      <c r="O33" s="53">
        <f>IF(Inskrivning!B59&gt;0,Inskrivning!X59,0)</f>
        <v>0</v>
      </c>
      <c r="P33" s="30"/>
      <c r="Q33" s="30"/>
      <c r="R33" s="30"/>
      <c r="W33" s="15">
        <f>IF(Inskrivning!B59="",0,Inskrivning!B59)</f>
        <v>0</v>
      </c>
      <c r="Y33" s="30">
        <f t="shared" si="0"/>
        <v>0</v>
      </c>
      <c r="Z33" s="30">
        <v>28</v>
      </c>
    </row>
    <row r="34" spans="1:26" s="22" customFormat="1" ht="17.100000000000001" customHeight="1" x14ac:dyDescent="0.25">
      <c r="A34" s="53">
        <f>IF(Inskrivning!B60&gt;0,Inskrivning!J60,0)</f>
        <v>0</v>
      </c>
      <c r="B34" s="53">
        <f>IF(Inskrivning!B60&gt;0,Inskrivning!K60,0)</f>
        <v>0</v>
      </c>
      <c r="C34" s="53">
        <f>IF(Inskrivning!B60&gt;0,Inskrivning!L60,0)</f>
        <v>0</v>
      </c>
      <c r="D34" s="53">
        <f>IF(Inskrivning!B60&gt;0,Inskrivning!M60,0)</f>
        <v>0</v>
      </c>
      <c r="E34" s="53">
        <f>IF(Inskrivning!B60&gt;0,Inskrivning!N60,0)</f>
        <v>0</v>
      </c>
      <c r="F34" s="53">
        <f>IF(Inskrivning!B60&gt;0,Inskrivning!O60,0)</f>
        <v>0</v>
      </c>
      <c r="G34" s="53">
        <f>IF(Inskrivning!B60&gt;0,Inskrivning!P60,0)</f>
        <v>0</v>
      </c>
      <c r="H34" s="53">
        <f>IF(Inskrivning!B60&gt;0,Inskrivning!Q60,0)</f>
        <v>0</v>
      </c>
      <c r="I34" s="53">
        <f>IF(Inskrivning!B60&gt;0,Inskrivning!R60,0)</f>
        <v>0</v>
      </c>
      <c r="J34" s="53">
        <f>IF(Inskrivning!B60&gt;0,Inskrivning!S60,0)</f>
        <v>0</v>
      </c>
      <c r="K34" s="53">
        <f>IF(Inskrivning!B60&gt;0,Inskrivning!T60,0)</f>
        <v>0</v>
      </c>
      <c r="L34" s="53">
        <f>IF(Inskrivning!B60&gt;0,Inskrivning!U60,0)</f>
        <v>0</v>
      </c>
      <c r="M34" s="53">
        <f>IF(Inskrivning!B60&gt;0,Inskrivning!V60,0)</f>
        <v>0</v>
      </c>
      <c r="N34" s="53">
        <f>IF(Inskrivning!B60&gt;0,Inskrivning!W60,0)</f>
        <v>0</v>
      </c>
      <c r="O34" s="53">
        <f>IF(Inskrivning!B60&gt;0,Inskrivning!X60,0)</f>
        <v>0</v>
      </c>
      <c r="P34" s="30"/>
      <c r="Q34" s="30"/>
      <c r="R34" s="30"/>
      <c r="W34" s="15">
        <f>IF(Inskrivning!B60="",0,Inskrivning!B60)</f>
        <v>0</v>
      </c>
      <c r="Y34" s="30">
        <f t="shared" si="0"/>
        <v>0</v>
      </c>
      <c r="Z34" s="30">
        <v>29</v>
      </c>
    </row>
    <row r="35" spans="1:26" s="22" customFormat="1" ht="17.100000000000001" customHeight="1" x14ac:dyDescent="0.25">
      <c r="A35" s="53">
        <f>IF(Inskrivning!B50&gt;0,Inskrivning!J50,0)</f>
        <v>0</v>
      </c>
      <c r="B35" s="53">
        <f>IF(Inskrivning!B50&gt;0,Inskrivning!K50,0)</f>
        <v>0</v>
      </c>
      <c r="C35" s="53">
        <f>IF(Inskrivning!B50&gt;0,Inskrivning!L50,0)</f>
        <v>0</v>
      </c>
      <c r="D35" s="53">
        <f>IF(Inskrivning!B50&gt;0,Inskrivning!M50,0)</f>
        <v>0</v>
      </c>
      <c r="E35" s="53">
        <f>IF(Inskrivning!B50&gt;0,Inskrivning!N50,0)</f>
        <v>0</v>
      </c>
      <c r="F35" s="53">
        <f>IF(Inskrivning!B50&gt;0,Inskrivning!O50,0)</f>
        <v>0</v>
      </c>
      <c r="G35" s="53">
        <f>IF(Inskrivning!B50&gt;0,Inskrivning!P50,0)</f>
        <v>0</v>
      </c>
      <c r="H35" s="53">
        <f>IF(Inskrivning!B50&gt;0,Inskrivning!Q50,0)</f>
        <v>0</v>
      </c>
      <c r="I35" s="53">
        <f>IF(Inskrivning!B50&gt;0,Inskrivning!R50,0)</f>
        <v>0</v>
      </c>
      <c r="J35" s="53">
        <f>IF(Inskrivning!B50&gt;0,Inskrivning!S50,0)</f>
        <v>0</v>
      </c>
      <c r="K35" s="53">
        <f>IF(Inskrivning!B50&gt;0,Inskrivning!T50,0)</f>
        <v>0</v>
      </c>
      <c r="L35" s="53">
        <f>IF(Inskrivning!B50&gt;0,Inskrivning!U50,0)</f>
        <v>0</v>
      </c>
      <c r="M35" s="53">
        <f>IF(Inskrivning!B50&gt;0,Inskrivning!V50,0)</f>
        <v>0</v>
      </c>
      <c r="N35" s="53">
        <f>IF(Inskrivning!B50&gt;0,Inskrivning!W50,0)</f>
        <v>0</v>
      </c>
      <c r="O35" s="53">
        <f>IF(Inskrivning!B50&gt;0,Inskrivning!X50,0)</f>
        <v>0</v>
      </c>
      <c r="P35" s="30"/>
      <c r="Q35" s="30"/>
      <c r="R35" s="30"/>
      <c r="W35" s="15">
        <f>IF(Inskrivning!B50="",0,Inskrivning!B50)</f>
        <v>0</v>
      </c>
      <c r="Y35" s="30">
        <f t="shared" si="0"/>
        <v>0</v>
      </c>
      <c r="Z35" s="30">
        <v>30</v>
      </c>
    </row>
    <row r="36" spans="1:26" s="22" customFormat="1" ht="17.100000000000001" customHeight="1" x14ac:dyDescent="0.25">
      <c r="A36" s="53">
        <f>IF(Inskrivning!B51&gt;0,Inskrivning!J51,0)</f>
        <v>0</v>
      </c>
      <c r="B36" s="53">
        <f>IF(Inskrivning!B51&gt;0,Inskrivning!K51,0)</f>
        <v>0</v>
      </c>
      <c r="C36" s="53">
        <f>IF(Inskrivning!B51&gt;0,Inskrivning!L51,0)</f>
        <v>0</v>
      </c>
      <c r="D36" s="53">
        <f>IF(Inskrivning!B51&gt;0,Inskrivning!M51,0)</f>
        <v>0</v>
      </c>
      <c r="E36" s="53">
        <f>IF(Inskrivning!B51&gt;0,Inskrivning!N51,0)</f>
        <v>0</v>
      </c>
      <c r="F36" s="53">
        <f>IF(Inskrivning!B51&gt;0,Inskrivning!O51,0)</f>
        <v>0</v>
      </c>
      <c r="G36" s="53">
        <f>IF(Inskrivning!B51&gt;0,Inskrivning!P51,0)</f>
        <v>0</v>
      </c>
      <c r="H36" s="53">
        <f>IF(Inskrivning!B51&gt;0,Inskrivning!Q51,0)</f>
        <v>0</v>
      </c>
      <c r="I36" s="53">
        <f>IF(Inskrivning!B51&gt;0,Inskrivning!R51,0)</f>
        <v>0</v>
      </c>
      <c r="J36" s="53">
        <f>IF(Inskrivning!B51&gt;0,Inskrivning!S51,0)</f>
        <v>0</v>
      </c>
      <c r="K36" s="53">
        <f>IF(Inskrivning!B51&gt;0,Inskrivning!T51,0)</f>
        <v>0</v>
      </c>
      <c r="L36" s="53">
        <f>IF(Inskrivning!B51&gt;0,Inskrivning!U51,0)</f>
        <v>0</v>
      </c>
      <c r="M36" s="53">
        <f>IF(Inskrivning!B51&gt;0,Inskrivning!V51,0)</f>
        <v>0</v>
      </c>
      <c r="N36" s="53">
        <f>IF(Inskrivning!B51&gt;0,Inskrivning!W51,0)</f>
        <v>0</v>
      </c>
      <c r="O36" s="53">
        <f>IF(Inskrivning!B51&gt;0,Inskrivning!X51,0)</f>
        <v>0</v>
      </c>
      <c r="P36" s="30"/>
      <c r="Q36" s="30"/>
      <c r="R36" s="30"/>
      <c r="W36" s="15">
        <f>IF(Inskrivning!B51="",0,Inskrivning!B51)</f>
        <v>0</v>
      </c>
      <c r="Y36" s="30">
        <f t="shared" si="0"/>
        <v>0</v>
      </c>
      <c r="Z36" s="30">
        <v>31</v>
      </c>
    </row>
    <row r="37" spans="1:26" s="22" customFormat="1" ht="17.100000000000001" customHeight="1" x14ac:dyDescent="0.25">
      <c r="A37" s="53">
        <f>IF(Inskrivning!B48&gt;0,Inskrivning!J48,0)</f>
        <v>0</v>
      </c>
      <c r="B37" s="53">
        <f>IF(Inskrivning!B48&gt;0,Inskrivning!K48,0)</f>
        <v>0</v>
      </c>
      <c r="C37" s="53">
        <f>IF(Inskrivning!B48&gt;0,Inskrivning!L48,0)</f>
        <v>0</v>
      </c>
      <c r="D37" s="53">
        <f>IF(Inskrivning!B48&gt;0,Inskrivning!M48,0)</f>
        <v>0</v>
      </c>
      <c r="E37" s="53">
        <f>IF(Inskrivning!B48&gt;0,Inskrivning!N48,0)</f>
        <v>0</v>
      </c>
      <c r="F37" s="53">
        <f>IF(Inskrivning!B48&gt;0,Inskrivning!O48,0)</f>
        <v>0</v>
      </c>
      <c r="G37" s="53">
        <f>IF(Inskrivning!B48&gt;0,Inskrivning!P48,0)</f>
        <v>0</v>
      </c>
      <c r="H37" s="53">
        <f>IF(Inskrivning!B48&gt;0,Inskrivning!Q48,0)</f>
        <v>0</v>
      </c>
      <c r="I37" s="53">
        <f>IF(Inskrivning!B48&gt;0,Inskrivning!R48,0)</f>
        <v>0</v>
      </c>
      <c r="J37" s="53">
        <f>IF(Inskrivning!B48&gt;0,Inskrivning!S48,0)</f>
        <v>0</v>
      </c>
      <c r="K37" s="53">
        <f>IF(Inskrivning!B48&gt;0,Inskrivning!T48,0)</f>
        <v>0</v>
      </c>
      <c r="L37" s="53">
        <f>IF(Inskrivning!B48&gt;0,Inskrivning!U48,0)</f>
        <v>0</v>
      </c>
      <c r="M37" s="53">
        <f>IF(Inskrivning!B48&gt;0,Inskrivning!V48,0)</f>
        <v>0</v>
      </c>
      <c r="N37" s="53">
        <f>IF(Inskrivning!B48&gt;0,Inskrivning!W48,0)</f>
        <v>0</v>
      </c>
      <c r="O37" s="53">
        <f>IF(Inskrivning!B48&gt;0,Inskrivning!X48,0)</f>
        <v>0</v>
      </c>
      <c r="P37" s="30"/>
      <c r="Q37" s="30"/>
      <c r="R37" s="30"/>
      <c r="W37" s="15">
        <f>IF(Inskrivning!B48="",0,Inskrivning!B48)</f>
        <v>0</v>
      </c>
      <c r="Y37" s="30">
        <f t="shared" si="0"/>
        <v>0</v>
      </c>
      <c r="Z37" s="30">
        <v>32</v>
      </c>
    </row>
    <row r="38" spans="1:26" s="22" customFormat="1" ht="17.100000000000001" customHeight="1" x14ac:dyDescent="0.25">
      <c r="A38" s="53">
        <f>IF(Inskrivning!B49&gt;0,Inskrivning!J49,0)</f>
        <v>0</v>
      </c>
      <c r="B38" s="53">
        <f>IF(Inskrivning!B49&gt;0,Inskrivning!K49,0)</f>
        <v>0</v>
      </c>
      <c r="C38" s="53">
        <f>IF(Inskrivning!B49&gt;0,Inskrivning!L49,0)</f>
        <v>0</v>
      </c>
      <c r="D38" s="53">
        <f>IF(Inskrivning!B49&gt;0,Inskrivning!M49,0)</f>
        <v>0</v>
      </c>
      <c r="E38" s="53">
        <f>IF(Inskrivning!B49&gt;0,Inskrivning!N49,0)</f>
        <v>0</v>
      </c>
      <c r="F38" s="53">
        <f>IF(Inskrivning!B49&gt;0,Inskrivning!O49,0)</f>
        <v>0</v>
      </c>
      <c r="G38" s="53">
        <f>IF(Inskrivning!B49&gt;0,Inskrivning!P49,0)</f>
        <v>0</v>
      </c>
      <c r="H38" s="53">
        <f>IF(Inskrivning!B49&gt;0,Inskrivning!Q49,0)</f>
        <v>0</v>
      </c>
      <c r="I38" s="53">
        <f>IF(Inskrivning!B49&gt;0,Inskrivning!R49,0)</f>
        <v>0</v>
      </c>
      <c r="J38" s="53">
        <f>IF(Inskrivning!B49&gt;0,Inskrivning!S49,0)</f>
        <v>0</v>
      </c>
      <c r="K38" s="53">
        <f>IF(Inskrivning!B49&gt;0,Inskrivning!T49,0)</f>
        <v>0</v>
      </c>
      <c r="L38" s="53">
        <f>IF(Inskrivning!B49&gt;0,Inskrivning!U49,0)</f>
        <v>0</v>
      </c>
      <c r="M38" s="53">
        <f>IF(Inskrivning!B49&gt;0,Inskrivning!V49,0)</f>
        <v>0</v>
      </c>
      <c r="N38" s="53">
        <f>IF(Inskrivning!B49&gt;0,Inskrivning!W49,0)</f>
        <v>0</v>
      </c>
      <c r="O38" s="53">
        <f>IF(Inskrivning!B49&gt;0,Inskrivning!X49,0)</f>
        <v>0</v>
      </c>
      <c r="P38" s="30"/>
      <c r="Q38" s="30"/>
      <c r="R38" s="30"/>
      <c r="W38" s="15">
        <f>IF(Inskrivning!B49="",0,Inskrivning!B49)</f>
        <v>0</v>
      </c>
      <c r="Y38" s="30">
        <f t="shared" si="0"/>
        <v>0</v>
      </c>
      <c r="Z38" s="30">
        <v>33</v>
      </c>
    </row>
    <row r="39" spans="1:26" s="22" customFormat="1" ht="17.100000000000001" customHeight="1" x14ac:dyDescent="0.25">
      <c r="A39" s="53">
        <f>IF(Inskrivning!B46&gt;0,Inskrivning!J46,0)</f>
        <v>0</v>
      </c>
      <c r="B39" s="53">
        <f>IF(Inskrivning!B46&gt;0,Inskrivning!K46,0)</f>
        <v>0</v>
      </c>
      <c r="C39" s="53">
        <f>IF(Inskrivning!B46&gt;0,Inskrivning!L46,0)</f>
        <v>0</v>
      </c>
      <c r="D39" s="53">
        <f>IF(Inskrivning!B46&gt;0,Inskrivning!M46,0)</f>
        <v>0</v>
      </c>
      <c r="E39" s="53">
        <f>IF(Inskrivning!B46&gt;0,Inskrivning!N46,0)</f>
        <v>0</v>
      </c>
      <c r="F39" s="53">
        <f>IF(Inskrivning!B46&gt;0,Inskrivning!O46,0)</f>
        <v>0</v>
      </c>
      <c r="G39" s="53">
        <f>IF(Inskrivning!B46&gt;0,Inskrivning!P46,0)</f>
        <v>0</v>
      </c>
      <c r="H39" s="53">
        <f>IF(Inskrivning!B46&gt;0,Inskrivning!Q46,0)</f>
        <v>0</v>
      </c>
      <c r="I39" s="53">
        <f>IF(Inskrivning!B46&gt;0,Inskrivning!R46,0)</f>
        <v>0</v>
      </c>
      <c r="J39" s="53">
        <f>IF(Inskrivning!B46&gt;0,Inskrivning!S46,0)</f>
        <v>0</v>
      </c>
      <c r="K39" s="53">
        <f>IF(Inskrivning!B46&gt;0,Inskrivning!T46,0)</f>
        <v>0</v>
      </c>
      <c r="L39" s="53">
        <f>IF(Inskrivning!B46&gt;0,Inskrivning!U46,0)</f>
        <v>0</v>
      </c>
      <c r="M39" s="53">
        <f>IF(Inskrivning!B46&gt;0,Inskrivning!V46,0)</f>
        <v>0</v>
      </c>
      <c r="N39" s="53">
        <f>IF(Inskrivning!B46&gt;0,Inskrivning!W46,0)</f>
        <v>0</v>
      </c>
      <c r="O39" s="53">
        <f>IF(Inskrivning!B46&gt;0,Inskrivning!X46,0)</f>
        <v>0</v>
      </c>
      <c r="P39" s="30"/>
      <c r="Q39" s="30"/>
      <c r="R39" s="30"/>
      <c r="W39" s="15">
        <f>IF(Inskrivning!B46="",0,Inskrivning!B46)</f>
        <v>0</v>
      </c>
      <c r="Y39" s="30">
        <f t="shared" si="0"/>
        <v>0</v>
      </c>
      <c r="Z39" s="30">
        <v>34</v>
      </c>
    </row>
    <row r="40" spans="1:26" s="22" customFormat="1" ht="17.100000000000001" customHeight="1" x14ac:dyDescent="0.25">
      <c r="A40" s="53">
        <f>IF(Inskrivning!B47&gt;0,Inskrivning!J47,0)</f>
        <v>0</v>
      </c>
      <c r="B40" s="53">
        <f>IF(Inskrivning!B47&gt;0,Inskrivning!K47,0)</f>
        <v>0</v>
      </c>
      <c r="C40" s="53">
        <f>IF(Inskrivning!B47&gt;0,Inskrivning!L47,0)</f>
        <v>0</v>
      </c>
      <c r="D40" s="53">
        <f>IF(Inskrivning!B47&gt;0,Inskrivning!M47,0)</f>
        <v>0</v>
      </c>
      <c r="E40" s="53">
        <f>IF(Inskrivning!B47&gt;0,Inskrivning!N47,0)</f>
        <v>0</v>
      </c>
      <c r="F40" s="53">
        <f>IF(Inskrivning!B47&gt;0,Inskrivning!O47,0)</f>
        <v>0</v>
      </c>
      <c r="G40" s="53">
        <f>IF(Inskrivning!B47&gt;0,Inskrivning!P47,0)</f>
        <v>0</v>
      </c>
      <c r="H40" s="53">
        <f>IF(Inskrivning!B47&gt;0,Inskrivning!Q47,0)</f>
        <v>0</v>
      </c>
      <c r="I40" s="53">
        <f>IF(Inskrivning!B47&gt;0,Inskrivning!R47,0)</f>
        <v>0</v>
      </c>
      <c r="J40" s="53">
        <f>IF(Inskrivning!B47&gt;0,Inskrivning!S47,0)</f>
        <v>0</v>
      </c>
      <c r="K40" s="53">
        <f>IF(Inskrivning!B47&gt;0,Inskrivning!T47,0)</f>
        <v>0</v>
      </c>
      <c r="L40" s="53">
        <f>IF(Inskrivning!B47&gt;0,Inskrivning!U47,0)</f>
        <v>0</v>
      </c>
      <c r="M40" s="53">
        <f>IF(Inskrivning!B47&gt;0,Inskrivning!V47,0)</f>
        <v>0</v>
      </c>
      <c r="N40" s="53">
        <f>IF(Inskrivning!B47&gt;0,Inskrivning!W47,0)</f>
        <v>0</v>
      </c>
      <c r="O40" s="53">
        <f>IF(Inskrivning!B47&gt;0,Inskrivning!X47,0)</f>
        <v>0</v>
      </c>
      <c r="P40" s="30"/>
      <c r="Q40" s="30"/>
      <c r="R40" s="30"/>
      <c r="W40" s="15">
        <f>IF(Inskrivning!B47="",0,Inskrivning!B47)</f>
        <v>0</v>
      </c>
      <c r="Y40" s="30">
        <f t="shared" si="0"/>
        <v>0</v>
      </c>
      <c r="Z40" s="30">
        <v>35</v>
      </c>
    </row>
    <row r="41" spans="1:26" s="22" customFormat="1" ht="17.100000000000001" customHeight="1" x14ac:dyDescent="0.25">
      <c r="A41" s="53">
        <f>IF(Inskrivning!B44&gt;0,Inskrivning!J44,0)</f>
        <v>0</v>
      </c>
      <c r="B41" s="53">
        <f>IF(Inskrivning!B44&gt;0,Inskrivning!K44,0)</f>
        <v>0</v>
      </c>
      <c r="C41" s="53">
        <f>IF(Inskrivning!B44&gt;0,Inskrivning!L44,0)</f>
        <v>0</v>
      </c>
      <c r="D41" s="53">
        <f>IF(Inskrivning!B44&gt;0,Inskrivning!M44,0)</f>
        <v>0</v>
      </c>
      <c r="E41" s="53">
        <f>IF(Inskrivning!B44&gt;0,Inskrivning!N44,0)</f>
        <v>0</v>
      </c>
      <c r="F41" s="53">
        <f>IF(Inskrivning!B44&gt;0,Inskrivning!O44,0)</f>
        <v>0</v>
      </c>
      <c r="G41" s="53">
        <f>IF(Inskrivning!B44&gt;0,Inskrivning!P44,0)</f>
        <v>0</v>
      </c>
      <c r="H41" s="53">
        <f>IF(Inskrivning!B44&gt;0,Inskrivning!Q44,0)</f>
        <v>0</v>
      </c>
      <c r="I41" s="53">
        <f>IF(Inskrivning!B44&gt;0,Inskrivning!R44,0)</f>
        <v>0</v>
      </c>
      <c r="J41" s="53">
        <f>IF(Inskrivning!B44&gt;0,Inskrivning!S44,0)</f>
        <v>0</v>
      </c>
      <c r="K41" s="53">
        <f>IF(Inskrivning!B44&gt;0,Inskrivning!T44,0)</f>
        <v>0</v>
      </c>
      <c r="L41" s="53">
        <f>IF(Inskrivning!B44&gt;0,Inskrivning!U44,0)</f>
        <v>0</v>
      </c>
      <c r="M41" s="53">
        <f>IF(Inskrivning!B44&gt;0,Inskrivning!V44,0)</f>
        <v>0</v>
      </c>
      <c r="N41" s="53">
        <f>IF(Inskrivning!B44&gt;0,Inskrivning!W44,0)</f>
        <v>0</v>
      </c>
      <c r="O41" s="53">
        <f>IF(Inskrivning!B44&gt;0,Inskrivning!X44,0)</f>
        <v>0</v>
      </c>
      <c r="P41" s="30"/>
      <c r="Q41" s="30"/>
      <c r="R41" s="30"/>
      <c r="W41" s="15">
        <f>IF(Inskrivning!B44="",0,Inskrivning!B44)</f>
        <v>0</v>
      </c>
      <c r="Y41" s="30">
        <f t="shared" si="0"/>
        <v>0</v>
      </c>
      <c r="Z41" s="30">
        <v>36</v>
      </c>
    </row>
    <row r="42" spans="1:26" s="22" customFormat="1" ht="17.100000000000001" customHeight="1" x14ac:dyDescent="0.25">
      <c r="A42" s="53">
        <f>IF(Inskrivning!B45&gt;0,Inskrivning!J45,0)</f>
        <v>0</v>
      </c>
      <c r="B42" s="53">
        <f>IF(Inskrivning!B45&gt;0,Inskrivning!K45,0)</f>
        <v>0</v>
      </c>
      <c r="C42" s="53">
        <f>IF(Inskrivning!B45&gt;0,Inskrivning!L45,0)</f>
        <v>0</v>
      </c>
      <c r="D42" s="53">
        <f>IF(Inskrivning!B45&gt;0,Inskrivning!M45,0)</f>
        <v>0</v>
      </c>
      <c r="E42" s="53">
        <f>IF(Inskrivning!B45&gt;0,Inskrivning!N45,0)</f>
        <v>0</v>
      </c>
      <c r="F42" s="53">
        <f>IF(Inskrivning!B45&gt;0,Inskrivning!O45,0)</f>
        <v>0</v>
      </c>
      <c r="G42" s="53">
        <f>IF(Inskrivning!B45&gt;0,Inskrivning!P45,0)</f>
        <v>0</v>
      </c>
      <c r="H42" s="53">
        <f>IF(Inskrivning!B45&gt;0,Inskrivning!Q45,0)</f>
        <v>0</v>
      </c>
      <c r="I42" s="53">
        <f>IF(Inskrivning!B45&gt;0,Inskrivning!R45,0)</f>
        <v>0</v>
      </c>
      <c r="J42" s="53">
        <f>IF(Inskrivning!B45&gt;0,Inskrivning!S45,0)</f>
        <v>0</v>
      </c>
      <c r="K42" s="53">
        <f>IF(Inskrivning!B45&gt;0,Inskrivning!T45,0)</f>
        <v>0</v>
      </c>
      <c r="L42" s="53">
        <f>IF(Inskrivning!B45&gt;0,Inskrivning!U45,0)</f>
        <v>0</v>
      </c>
      <c r="M42" s="53">
        <f>IF(Inskrivning!B45&gt;0,Inskrivning!V45,0)</f>
        <v>0</v>
      </c>
      <c r="N42" s="53">
        <f>IF(Inskrivning!B45&gt;0,Inskrivning!W45,0)</f>
        <v>0</v>
      </c>
      <c r="O42" s="53">
        <f>IF(Inskrivning!B45&gt;0,Inskrivning!X45,0)</f>
        <v>0</v>
      </c>
      <c r="P42" s="30"/>
      <c r="Q42" s="30"/>
      <c r="R42" s="30"/>
      <c r="W42" s="15">
        <f>IF(Inskrivning!B45="",0,Inskrivning!B45)</f>
        <v>0</v>
      </c>
      <c r="Y42" s="30">
        <f t="shared" si="0"/>
        <v>0</v>
      </c>
      <c r="Z42" s="30">
        <v>37</v>
      </c>
    </row>
    <row r="43" spans="1:26" s="22" customFormat="1" ht="17.100000000000001" customHeight="1" x14ac:dyDescent="0.25">
      <c r="A43" s="53">
        <f>IF(Inskrivning!B35&gt;0,Inskrivning!J35,0)</f>
        <v>0</v>
      </c>
      <c r="B43" s="53">
        <f>IF(Inskrivning!B35&gt;0,Inskrivning!K35,0)</f>
        <v>0</v>
      </c>
      <c r="C43" s="53">
        <f>IF(Inskrivning!B35&gt;0,Inskrivning!L35,0)</f>
        <v>0</v>
      </c>
      <c r="D43" s="53">
        <f>IF(Inskrivning!B35&gt;0,Inskrivning!M35,0)</f>
        <v>0</v>
      </c>
      <c r="E43" s="53">
        <f>IF(Inskrivning!B35&gt;0,Inskrivning!N35,0)</f>
        <v>0</v>
      </c>
      <c r="F43" s="53">
        <f>IF(Inskrivning!B35&gt;0,Inskrivning!O35,0)</f>
        <v>0</v>
      </c>
      <c r="G43" s="53">
        <f>IF(Inskrivning!B35&gt;0,Inskrivning!P35,0)</f>
        <v>0</v>
      </c>
      <c r="H43" s="53">
        <f>IF(Inskrivning!B35&gt;0,Inskrivning!Q35,0)</f>
        <v>0</v>
      </c>
      <c r="I43" s="53">
        <f>IF(Inskrivning!B35&gt;0,Inskrivning!R35,0)</f>
        <v>0</v>
      </c>
      <c r="J43" s="53">
        <f>IF(Inskrivning!B35&gt;0,Inskrivning!S35,0)</f>
        <v>0</v>
      </c>
      <c r="K43" s="53">
        <f>IF(Inskrivning!B35&gt;0,Inskrivning!T35,0)</f>
        <v>0</v>
      </c>
      <c r="L43" s="53">
        <f>IF(Inskrivning!B35&gt;0,Inskrivning!U35,0)</f>
        <v>0</v>
      </c>
      <c r="M43" s="53">
        <f>IF(Inskrivning!B35&gt;0,Inskrivning!V35,0)</f>
        <v>0</v>
      </c>
      <c r="N43" s="53">
        <f>IF(Inskrivning!B35&gt;0,Inskrivning!W35,0)</f>
        <v>0</v>
      </c>
      <c r="O43" s="53">
        <f>IF(Inskrivning!B35&gt;0,Inskrivning!X35,0)</f>
        <v>0</v>
      </c>
      <c r="P43" s="30"/>
      <c r="Q43" s="30"/>
      <c r="R43" s="30"/>
      <c r="W43" s="15">
        <f>IF(Inskrivning!B35="",0,Inskrivning!B35)</f>
        <v>0</v>
      </c>
      <c r="Y43" s="30">
        <f t="shared" si="0"/>
        <v>0</v>
      </c>
      <c r="Z43" s="30">
        <v>38</v>
      </c>
    </row>
    <row r="44" spans="1:26" s="22" customFormat="1" ht="17.100000000000001" customHeight="1" x14ac:dyDescent="0.25">
      <c r="A44" s="53">
        <f>IF(Inskrivning!B34&gt;0,Inskrivning!J34,0)</f>
        <v>0</v>
      </c>
      <c r="B44" s="53">
        <f>IF(Inskrivning!B34&gt;0,Inskrivning!K34,0)</f>
        <v>0</v>
      </c>
      <c r="C44" s="53">
        <f>IF(Inskrivning!B34&gt;0,Inskrivning!L34,0)</f>
        <v>0</v>
      </c>
      <c r="D44" s="53">
        <f>IF(Inskrivning!B34&gt;0,Inskrivning!M34,0)</f>
        <v>0</v>
      </c>
      <c r="E44" s="53">
        <f>IF(Inskrivning!B34&gt;0,Inskrivning!N34,0)</f>
        <v>0</v>
      </c>
      <c r="F44" s="53">
        <f>IF(Inskrivning!B34&gt;0,Inskrivning!O34,0)</f>
        <v>0</v>
      </c>
      <c r="G44" s="53">
        <f>IF(Inskrivning!B34&gt;0,Inskrivning!P34,0)</f>
        <v>0</v>
      </c>
      <c r="H44" s="53">
        <f>IF(Inskrivning!B34&gt;0,Inskrivning!Q34,0)</f>
        <v>0</v>
      </c>
      <c r="I44" s="53">
        <f>IF(Inskrivning!B34&gt;0,Inskrivning!R34,0)</f>
        <v>0</v>
      </c>
      <c r="J44" s="53">
        <f>IF(Inskrivning!B34&gt;0,Inskrivning!S34,0)</f>
        <v>0</v>
      </c>
      <c r="K44" s="53">
        <f>IF(Inskrivning!B34&gt;0,Inskrivning!T34,0)</f>
        <v>0</v>
      </c>
      <c r="L44" s="53">
        <f>IF(Inskrivning!B34&gt;0,Inskrivning!U34,0)</f>
        <v>0</v>
      </c>
      <c r="M44" s="53">
        <f>IF(Inskrivning!B34&gt;0,Inskrivning!V34,0)</f>
        <v>0</v>
      </c>
      <c r="N44" s="53">
        <f>IF(Inskrivning!B34&gt;0,Inskrivning!W34,0)</f>
        <v>0</v>
      </c>
      <c r="O44" s="53">
        <f>IF(Inskrivning!B34&gt;0,Inskrivning!X34,0)</f>
        <v>0</v>
      </c>
      <c r="P44" s="30"/>
      <c r="Q44" s="30"/>
      <c r="R44" s="30"/>
      <c r="W44" s="15">
        <f>IF(Inskrivning!B34="",0,Inskrivning!B34)</f>
        <v>0</v>
      </c>
      <c r="Y44" s="30">
        <f t="shared" si="0"/>
        <v>0</v>
      </c>
      <c r="Z44" s="30">
        <v>39</v>
      </c>
    </row>
    <row r="45" spans="1:26" s="22" customFormat="1" ht="17.100000000000001" customHeight="1" x14ac:dyDescent="0.25">
      <c r="A45" s="53">
        <f>IF(Inskrivning!B28&gt;0,Inskrivning!J28,0)</f>
        <v>0</v>
      </c>
      <c r="B45" s="53">
        <f>IF(Inskrivning!B28&gt;0,Inskrivning!K28,0)</f>
        <v>0</v>
      </c>
      <c r="C45" s="53">
        <f>IF(Inskrivning!B28&gt;0,Inskrivning!L28,0)</f>
        <v>0</v>
      </c>
      <c r="D45" s="53">
        <f>IF(Inskrivning!B28&gt;0,Inskrivning!M28,0)</f>
        <v>0</v>
      </c>
      <c r="E45" s="53">
        <f>IF(Inskrivning!B28&gt;0,Inskrivning!N28,0)</f>
        <v>0</v>
      </c>
      <c r="F45" s="53">
        <f>IF(Inskrivning!B28&gt;0,Inskrivning!O28,0)</f>
        <v>0</v>
      </c>
      <c r="G45" s="53">
        <f>IF(Inskrivning!B28&gt;0,Inskrivning!P28,0)</f>
        <v>0</v>
      </c>
      <c r="H45" s="53">
        <f>IF(Inskrivning!B28&gt;0,Inskrivning!Q28,0)</f>
        <v>0</v>
      </c>
      <c r="I45" s="53">
        <f>IF(Inskrivning!B28&gt;0,Inskrivning!R28,0)</f>
        <v>0</v>
      </c>
      <c r="J45" s="53">
        <f>IF(Inskrivning!B28&gt;0,Inskrivning!S28,0)</f>
        <v>0</v>
      </c>
      <c r="K45" s="53">
        <f>IF(Inskrivning!B28&gt;0,Inskrivning!T28,0)</f>
        <v>0</v>
      </c>
      <c r="L45" s="53">
        <f>IF(Inskrivning!B28&gt;0,Inskrivning!U28,0)</f>
        <v>0</v>
      </c>
      <c r="M45" s="53">
        <f>IF(Inskrivning!B28&gt;0,Inskrivning!V28,0)</f>
        <v>0</v>
      </c>
      <c r="N45" s="53">
        <f>IF(Inskrivning!B28&gt;0,Inskrivning!W28,0)</f>
        <v>0</v>
      </c>
      <c r="O45" s="53">
        <f>IF(Inskrivning!B28&gt;0,Inskrivning!X28,0)</f>
        <v>0</v>
      </c>
      <c r="P45" s="30"/>
      <c r="Q45" s="30"/>
      <c r="R45" s="30"/>
      <c r="W45" s="15">
        <f>IF(Inskrivning!B28="",0,Inskrivning!B28)</f>
        <v>0</v>
      </c>
      <c r="Y45" s="30">
        <f t="shared" si="0"/>
        <v>0</v>
      </c>
      <c r="Z45" s="30">
        <v>40</v>
      </c>
    </row>
    <row r="46" spans="1:26" s="22" customFormat="1" ht="17.100000000000001" customHeight="1" x14ac:dyDescent="0.25">
      <c r="A46" s="53">
        <f>IF(Inskrivning!B31&gt;0,Inskrivning!J31,0)</f>
        <v>0</v>
      </c>
      <c r="B46" s="53">
        <f>IF(Inskrivning!B31&gt;0,Inskrivning!K31,0)</f>
        <v>0</v>
      </c>
      <c r="C46" s="53">
        <f>IF(Inskrivning!B31&gt;0,Inskrivning!L31,0)</f>
        <v>0</v>
      </c>
      <c r="D46" s="53">
        <f>IF(Inskrivning!B31&gt;0,Inskrivning!M31,0)</f>
        <v>0</v>
      </c>
      <c r="E46" s="53">
        <f>IF(Inskrivning!B31&gt;0,Inskrivning!N31,0)</f>
        <v>0</v>
      </c>
      <c r="F46" s="53">
        <f>IF(Inskrivning!B31&gt;0,Inskrivning!O31,0)</f>
        <v>0</v>
      </c>
      <c r="G46" s="53">
        <f>IF(Inskrivning!B31&gt;0,Inskrivning!P31,0)</f>
        <v>0</v>
      </c>
      <c r="H46" s="53">
        <f>IF(Inskrivning!B31&gt;0,Inskrivning!Q31,0)</f>
        <v>0</v>
      </c>
      <c r="I46" s="53">
        <f>IF(Inskrivning!B31&gt;0,Inskrivning!R31,0)</f>
        <v>0</v>
      </c>
      <c r="J46" s="53">
        <f>IF(Inskrivning!B31&gt;0,Inskrivning!S31,0)</f>
        <v>0</v>
      </c>
      <c r="K46" s="53">
        <f>IF(Inskrivning!B31&gt;0,Inskrivning!T31,0)</f>
        <v>0</v>
      </c>
      <c r="L46" s="53">
        <f>IF(Inskrivning!B31&gt;0,Inskrivning!U31,0)</f>
        <v>0</v>
      </c>
      <c r="M46" s="53">
        <f>IF(Inskrivning!B31&gt;0,Inskrivning!V31,0)</f>
        <v>0</v>
      </c>
      <c r="N46" s="53">
        <f>IF(Inskrivning!B31&gt;0,Inskrivning!W31,0)</f>
        <v>0</v>
      </c>
      <c r="O46" s="53">
        <f>IF(Inskrivning!B31&gt;0,Inskrivning!X31,0)</f>
        <v>0</v>
      </c>
      <c r="P46" s="30"/>
      <c r="Q46" s="30"/>
      <c r="R46" s="30"/>
      <c r="W46" s="15">
        <f>IF(Inskrivning!B31="",0,Inskrivning!B31)</f>
        <v>0</v>
      </c>
      <c r="Y46" s="30">
        <f t="shared" si="0"/>
        <v>0</v>
      </c>
      <c r="Z46" s="30">
        <v>41</v>
      </c>
    </row>
    <row r="47" spans="1:26" s="22" customFormat="1" ht="17.100000000000001" customHeight="1" x14ac:dyDescent="0.25">
      <c r="A47" s="53">
        <f>IF(Inskrivning!B29&gt;0,Inskrivning!J29,0)</f>
        <v>0</v>
      </c>
      <c r="B47" s="53">
        <f>IF(Inskrivning!B29&gt;0,Inskrivning!K29,0)</f>
        <v>0</v>
      </c>
      <c r="C47" s="53">
        <f>IF(Inskrivning!B29&gt;0,Inskrivning!L29,0)</f>
        <v>0</v>
      </c>
      <c r="D47" s="53">
        <f>IF(Inskrivning!B29&gt;0,Inskrivning!M29,0)</f>
        <v>0</v>
      </c>
      <c r="E47" s="53">
        <f>IF(Inskrivning!B29&gt;0,Inskrivning!N29,0)</f>
        <v>0</v>
      </c>
      <c r="F47" s="53">
        <f>IF(Inskrivning!B29&gt;0,Inskrivning!O29,0)</f>
        <v>0</v>
      </c>
      <c r="G47" s="53">
        <f>IF(Inskrivning!B29&gt;0,Inskrivning!P29,0)</f>
        <v>0</v>
      </c>
      <c r="H47" s="53">
        <f>IF(Inskrivning!B29&gt;0,Inskrivning!Q29,0)</f>
        <v>0</v>
      </c>
      <c r="I47" s="53">
        <f>IF(Inskrivning!B29&gt;0,Inskrivning!R29,0)</f>
        <v>0</v>
      </c>
      <c r="J47" s="53">
        <f>IF(Inskrivning!B29&gt;0,Inskrivning!S29,0)</f>
        <v>0</v>
      </c>
      <c r="K47" s="53">
        <f>IF(Inskrivning!B29&gt;0,Inskrivning!T29,0)</f>
        <v>0</v>
      </c>
      <c r="L47" s="53">
        <f>IF(Inskrivning!B29&gt;0,Inskrivning!U29,0)</f>
        <v>0</v>
      </c>
      <c r="M47" s="53">
        <f>IF(Inskrivning!B29&gt;0,Inskrivning!V29,0)</f>
        <v>0</v>
      </c>
      <c r="N47" s="53">
        <f>IF(Inskrivning!B29&gt;0,Inskrivning!W29,0)</f>
        <v>0</v>
      </c>
      <c r="O47" s="53">
        <f>IF(Inskrivning!B29&gt;0,Inskrivning!X29,0)</f>
        <v>0</v>
      </c>
      <c r="P47" s="30"/>
      <c r="Q47" s="30"/>
      <c r="R47" s="30"/>
      <c r="W47" s="15">
        <f>IF(Inskrivning!B29="",0,Inskrivning!B29)</f>
        <v>0</v>
      </c>
      <c r="Y47" s="30">
        <f t="shared" si="0"/>
        <v>0</v>
      </c>
      <c r="Z47" s="30">
        <v>42</v>
      </c>
    </row>
    <row r="48" spans="1:26" s="22" customFormat="1" ht="17.100000000000001" customHeight="1" x14ac:dyDescent="0.25">
      <c r="A48" s="53">
        <f>IF(Inskrivning!B30&gt;0,Inskrivning!J30,0)</f>
        <v>0</v>
      </c>
      <c r="B48" s="53">
        <f>IF(Inskrivning!B30&gt;0,Inskrivning!K30,0)</f>
        <v>0</v>
      </c>
      <c r="C48" s="53">
        <f>IF(Inskrivning!B30&gt;0,Inskrivning!L30,0)</f>
        <v>0</v>
      </c>
      <c r="D48" s="53">
        <f>IF(Inskrivning!B30&gt;0,Inskrivning!M30,0)</f>
        <v>0</v>
      </c>
      <c r="E48" s="53">
        <f>IF(Inskrivning!B30&gt;0,Inskrivning!N30,0)</f>
        <v>0</v>
      </c>
      <c r="F48" s="53">
        <f>IF(Inskrivning!B30&gt;0,Inskrivning!O30,0)</f>
        <v>0</v>
      </c>
      <c r="G48" s="53">
        <f>IF(Inskrivning!B30&gt;0,Inskrivning!P30,0)</f>
        <v>0</v>
      </c>
      <c r="H48" s="53">
        <f>IF(Inskrivning!B30&gt;0,Inskrivning!Q30,0)</f>
        <v>0</v>
      </c>
      <c r="I48" s="53">
        <f>IF(Inskrivning!B30&gt;0,Inskrivning!R30,0)</f>
        <v>0</v>
      </c>
      <c r="J48" s="53">
        <f>IF(Inskrivning!B30&gt;0,Inskrivning!S30,0)</f>
        <v>0</v>
      </c>
      <c r="K48" s="53">
        <f>IF(Inskrivning!B30&gt;0,Inskrivning!T30,0)</f>
        <v>0</v>
      </c>
      <c r="L48" s="53">
        <f>IF(Inskrivning!B30&gt;0,Inskrivning!U30,0)</f>
        <v>0</v>
      </c>
      <c r="M48" s="53">
        <f>IF(Inskrivning!B30&gt;0,Inskrivning!V30,0)</f>
        <v>0</v>
      </c>
      <c r="N48" s="53">
        <f>IF(Inskrivning!B30&gt;0,Inskrivning!W30,0)</f>
        <v>0</v>
      </c>
      <c r="O48" s="53">
        <f>IF(Inskrivning!B30&gt;0,Inskrivning!X30,0)</f>
        <v>0</v>
      </c>
      <c r="P48" s="30"/>
      <c r="Q48" s="30"/>
      <c r="R48" s="30"/>
      <c r="W48" s="15">
        <f>IF(Inskrivning!B30="",0,Inskrivning!B30)</f>
        <v>0</v>
      </c>
      <c r="Y48" s="30">
        <f t="shared" si="0"/>
        <v>0</v>
      </c>
      <c r="Z48" s="30">
        <v>43</v>
      </c>
    </row>
    <row r="49" spans="1:26" s="22" customFormat="1" ht="17.100000000000001" customHeight="1" x14ac:dyDescent="0.25">
      <c r="A49" s="53">
        <f>IF(Inskrivning!B17&gt;0,Inskrivning!J17,0)</f>
        <v>0</v>
      </c>
      <c r="B49" s="53">
        <f>IF(Inskrivning!B17&gt;0,Inskrivning!K17,0)</f>
        <v>0</v>
      </c>
      <c r="C49" s="53">
        <f>IF(Inskrivning!B17&gt;0,Inskrivning!L17,0)</f>
        <v>0</v>
      </c>
      <c r="D49" s="53">
        <f>IF(Inskrivning!B17&gt;0,Inskrivning!M17,0)</f>
        <v>0</v>
      </c>
      <c r="E49" s="53">
        <f>IF(Inskrivning!B17&gt;0,Inskrivning!N17,0)</f>
        <v>0</v>
      </c>
      <c r="F49" s="53">
        <f>IF(Inskrivning!B17&gt;0,Inskrivning!O17,0)</f>
        <v>0</v>
      </c>
      <c r="G49" s="53">
        <f>IF(Inskrivning!B17&gt;0,Inskrivning!P17,0)</f>
        <v>0</v>
      </c>
      <c r="H49" s="53">
        <f>IF(Inskrivning!B17&gt;0,Inskrivning!Q17,0)</f>
        <v>0</v>
      </c>
      <c r="I49" s="53">
        <f>IF(Inskrivning!B17&gt;0,Inskrivning!R17,0)</f>
        <v>0</v>
      </c>
      <c r="J49" s="53">
        <f>IF(Inskrivning!B17&gt;0,Inskrivning!S17,0)</f>
        <v>0</v>
      </c>
      <c r="K49" s="53">
        <f>IF(Inskrivning!B17&gt;0,Inskrivning!T17,0)</f>
        <v>0</v>
      </c>
      <c r="L49" s="53">
        <f>IF(Inskrivning!B17&gt;0,Inskrivning!U17,0)</f>
        <v>0</v>
      </c>
      <c r="M49" s="53">
        <f>IF(Inskrivning!B17&gt;0,Inskrivning!V17,0)</f>
        <v>0</v>
      </c>
      <c r="N49" s="53">
        <f>IF(Inskrivning!B17&gt;0,Inskrivning!W17,0)</f>
        <v>0</v>
      </c>
      <c r="O49" s="53">
        <f>IF(Inskrivning!B17&gt;0,Inskrivning!X17,0)</f>
        <v>0</v>
      </c>
      <c r="P49" s="30"/>
      <c r="Q49" s="30"/>
      <c r="R49" s="30"/>
      <c r="W49" s="15">
        <f>IF(Inskrivning!B17="",0,Inskrivning!B17)</f>
        <v>0</v>
      </c>
      <c r="Y49" s="30">
        <f t="shared" si="0"/>
        <v>0</v>
      </c>
      <c r="Z49" s="30">
        <v>44</v>
      </c>
    </row>
    <row r="50" spans="1:26" s="22" customFormat="1" ht="17.100000000000001" customHeight="1" x14ac:dyDescent="0.25">
      <c r="A50" s="53">
        <f>IF(Inskrivning!B18&gt;0,Inskrivning!J18,0)</f>
        <v>0</v>
      </c>
      <c r="B50" s="53">
        <f>IF(Inskrivning!B18&gt;0,Inskrivning!K18,0)</f>
        <v>0</v>
      </c>
      <c r="C50" s="53">
        <f>IF(Inskrivning!B18&gt;0,Inskrivning!L18,0)</f>
        <v>0</v>
      </c>
      <c r="D50" s="53">
        <f>IF(Inskrivning!B18&gt;0,Inskrivning!M18,0)</f>
        <v>0</v>
      </c>
      <c r="E50" s="53">
        <f>IF(Inskrivning!B18&gt;0,Inskrivning!N18,0)</f>
        <v>0</v>
      </c>
      <c r="F50" s="53">
        <f>IF(Inskrivning!B18&gt;0,Inskrivning!O18,0)</f>
        <v>0</v>
      </c>
      <c r="G50" s="53">
        <f>IF(Inskrivning!B18&gt;0,Inskrivning!P18,0)</f>
        <v>0</v>
      </c>
      <c r="H50" s="53">
        <f>IF(Inskrivning!B18&gt;0,Inskrivning!Q18,0)</f>
        <v>0</v>
      </c>
      <c r="I50" s="53">
        <f>IF(Inskrivning!B18&gt;0,Inskrivning!R18,0)</f>
        <v>0</v>
      </c>
      <c r="J50" s="53">
        <f>IF(Inskrivning!B18&gt;0,Inskrivning!S18,0)</f>
        <v>0</v>
      </c>
      <c r="K50" s="53">
        <f>IF(Inskrivning!B18&gt;0,Inskrivning!T18,0)</f>
        <v>0</v>
      </c>
      <c r="L50" s="53">
        <f>IF(Inskrivning!B18&gt;0,Inskrivning!U18,0)</f>
        <v>0</v>
      </c>
      <c r="M50" s="53">
        <f>IF(Inskrivning!B18&gt;0,Inskrivning!V18,0)</f>
        <v>0</v>
      </c>
      <c r="N50" s="53">
        <f>IF(Inskrivning!B18&gt;0,Inskrivning!W18,0)</f>
        <v>0</v>
      </c>
      <c r="O50" s="53">
        <f>IF(Inskrivning!B18&gt;0,Inskrivning!X18,0)</f>
        <v>0</v>
      </c>
      <c r="P50" s="30"/>
      <c r="Q50" s="30"/>
      <c r="R50" s="30"/>
      <c r="W50" s="15">
        <f>IF(Inskrivning!B18="",0,Inskrivning!B18)</f>
        <v>0</v>
      </c>
      <c r="Y50" s="30">
        <f t="shared" si="0"/>
        <v>0</v>
      </c>
      <c r="Z50" s="30">
        <v>45</v>
      </c>
    </row>
    <row r="51" spans="1:26" s="22" customFormat="1" ht="17.100000000000001" customHeight="1" x14ac:dyDescent="0.25">
      <c r="A51" s="53">
        <f>IF(Inskrivning!B19&gt;0,Inskrivning!J19,0)</f>
        <v>0</v>
      </c>
      <c r="B51" s="53">
        <f>IF(Inskrivning!B19&gt;0,Inskrivning!K19,0)</f>
        <v>0</v>
      </c>
      <c r="C51" s="53">
        <f>IF(Inskrivning!B19&gt;0,Inskrivning!L19,0)</f>
        <v>0</v>
      </c>
      <c r="D51" s="53">
        <f>IF(Inskrivning!B19&gt;0,Inskrivning!M19,0)</f>
        <v>0</v>
      </c>
      <c r="E51" s="53">
        <f>IF(Inskrivning!B19&gt;0,Inskrivning!N19,0)</f>
        <v>0</v>
      </c>
      <c r="F51" s="53">
        <f>IF(Inskrivning!B19&gt;0,Inskrivning!O19,0)</f>
        <v>0</v>
      </c>
      <c r="G51" s="53">
        <f>IF(Inskrivning!B19&gt;0,Inskrivning!P19,0)</f>
        <v>0</v>
      </c>
      <c r="H51" s="53">
        <f>IF(Inskrivning!B19&gt;0,Inskrivning!Q19,0)</f>
        <v>0</v>
      </c>
      <c r="I51" s="53">
        <f>IF(Inskrivning!B19&gt;0,Inskrivning!R19,0)</f>
        <v>0</v>
      </c>
      <c r="J51" s="53">
        <f>IF(Inskrivning!B19&gt;0,Inskrivning!S19,0)</f>
        <v>0</v>
      </c>
      <c r="K51" s="53">
        <f>IF(Inskrivning!B19&gt;0,Inskrivning!T19,0)</f>
        <v>0</v>
      </c>
      <c r="L51" s="53">
        <f>IF(Inskrivning!B19&gt;0,Inskrivning!U19,0)</f>
        <v>0</v>
      </c>
      <c r="M51" s="53">
        <f>IF(Inskrivning!B19&gt;0,Inskrivning!V19,0)</f>
        <v>0</v>
      </c>
      <c r="N51" s="53">
        <f>IF(Inskrivning!B19&gt;0,Inskrivning!W19,0)</f>
        <v>0</v>
      </c>
      <c r="O51" s="53">
        <f>IF(Inskrivning!B19&gt;0,Inskrivning!X19,0)</f>
        <v>0</v>
      </c>
      <c r="P51" s="30"/>
      <c r="Q51" s="30"/>
      <c r="R51" s="30"/>
      <c r="W51" s="15">
        <f>IF(Inskrivning!B19="",0,Inskrivning!B19)</f>
        <v>0</v>
      </c>
      <c r="Y51" s="30">
        <f t="shared" si="0"/>
        <v>0</v>
      </c>
      <c r="Z51" s="30">
        <v>46</v>
      </c>
    </row>
    <row r="52" spans="1:26" s="22" customFormat="1" ht="17.100000000000001" customHeight="1" x14ac:dyDescent="0.25">
      <c r="A52" s="53">
        <f>IF(Inskrivning!B20&gt;0,Inskrivning!J20,0)</f>
        <v>0</v>
      </c>
      <c r="B52" s="53">
        <f>IF(Inskrivning!B20&gt;0,Inskrivning!K20,0)</f>
        <v>0</v>
      </c>
      <c r="C52" s="53">
        <f>IF(Inskrivning!B20&gt;0,Inskrivning!L20,0)</f>
        <v>0</v>
      </c>
      <c r="D52" s="53">
        <f>IF(Inskrivning!B20&gt;0,Inskrivning!M20,0)</f>
        <v>0</v>
      </c>
      <c r="E52" s="53">
        <f>IF(Inskrivning!B20&gt;0,Inskrivning!N20,0)</f>
        <v>0</v>
      </c>
      <c r="F52" s="53">
        <f>IF(Inskrivning!B20&gt;0,Inskrivning!O20,0)</f>
        <v>0</v>
      </c>
      <c r="G52" s="53">
        <f>IF(Inskrivning!B20&gt;0,Inskrivning!P20,0)</f>
        <v>0</v>
      </c>
      <c r="H52" s="53">
        <f>IF(Inskrivning!B20&gt;0,Inskrivning!Q20,0)</f>
        <v>0</v>
      </c>
      <c r="I52" s="53">
        <f>IF(Inskrivning!B20&gt;0,Inskrivning!R20,0)</f>
        <v>0</v>
      </c>
      <c r="J52" s="53">
        <f>IF(Inskrivning!B20&gt;0,Inskrivning!S20,0)</f>
        <v>0</v>
      </c>
      <c r="K52" s="53">
        <f>IF(Inskrivning!B20&gt;0,Inskrivning!T20,0)</f>
        <v>0</v>
      </c>
      <c r="L52" s="53">
        <f>IF(Inskrivning!B20&gt;0,Inskrivning!U20,0)</f>
        <v>0</v>
      </c>
      <c r="M52" s="53">
        <f>IF(Inskrivning!B20&gt;0,Inskrivning!V20,0)</f>
        <v>0</v>
      </c>
      <c r="N52" s="53">
        <f>IF(Inskrivning!B20&gt;0,Inskrivning!W20,0)</f>
        <v>0</v>
      </c>
      <c r="O52" s="53">
        <f>IF(Inskrivning!B20&gt;0,Inskrivning!X20,0)</f>
        <v>0</v>
      </c>
      <c r="P52" s="30"/>
      <c r="Q52" s="30"/>
      <c r="R52" s="30"/>
      <c r="W52" s="15">
        <f>IF(Inskrivning!B20="",0,Inskrivning!B20)</f>
        <v>0</v>
      </c>
      <c r="Y52" s="30">
        <f t="shared" si="0"/>
        <v>0</v>
      </c>
      <c r="Z52" s="30">
        <v>47</v>
      </c>
    </row>
    <row r="53" spans="1:26" s="22" customFormat="1" ht="17.100000000000001" customHeight="1" x14ac:dyDescent="0.25">
      <c r="A53" s="53">
        <f>IF(Inskrivning!B16&gt;0,Inskrivning!J16,0)</f>
        <v>0</v>
      </c>
      <c r="B53" s="53">
        <f>IF(Inskrivning!B16&gt;0,Inskrivning!K16,0)</f>
        <v>0</v>
      </c>
      <c r="C53" s="53">
        <f>IF(Inskrivning!B16&gt;0,Inskrivning!L16,0)</f>
        <v>0</v>
      </c>
      <c r="D53" s="53">
        <f>IF(Inskrivning!B16&gt;0,Inskrivning!M16,0)</f>
        <v>0</v>
      </c>
      <c r="E53" s="53">
        <f>IF(Inskrivning!B16&gt;0,Inskrivning!N16,0)</f>
        <v>0</v>
      </c>
      <c r="F53" s="53">
        <f>IF(Inskrivning!B16&gt;0,Inskrivning!O16,0)</f>
        <v>0</v>
      </c>
      <c r="G53" s="53">
        <f>IF(Inskrivning!B16&gt;0,Inskrivning!P16,0)</f>
        <v>0</v>
      </c>
      <c r="H53" s="53">
        <f>IF(Inskrivning!B16&gt;0,Inskrivning!Q16,0)</f>
        <v>0</v>
      </c>
      <c r="I53" s="53">
        <f>IF(Inskrivning!B16&gt;0,Inskrivning!R16,0)</f>
        <v>0</v>
      </c>
      <c r="J53" s="53">
        <f>IF(Inskrivning!B16&gt;0,Inskrivning!S16,0)</f>
        <v>0</v>
      </c>
      <c r="K53" s="53">
        <f>IF(Inskrivning!B16&gt;0,Inskrivning!T16,0)</f>
        <v>0</v>
      </c>
      <c r="L53" s="53">
        <f>IF(Inskrivning!B16&gt;0,Inskrivning!U16,0)</f>
        <v>0</v>
      </c>
      <c r="M53" s="53">
        <f>IF(Inskrivning!B16&gt;0,Inskrivning!V16,0)</f>
        <v>0</v>
      </c>
      <c r="N53" s="53">
        <f>IF(Inskrivning!B16&gt;0,Inskrivning!W16,0)</f>
        <v>0</v>
      </c>
      <c r="O53" s="53">
        <f>IF(Inskrivning!B16&gt;0,Inskrivning!X16,0)</f>
        <v>0</v>
      </c>
      <c r="P53" s="30"/>
      <c r="Q53" s="30"/>
      <c r="R53" s="30"/>
      <c r="W53" s="15">
        <f>IF(Inskrivning!B16="",0,Inskrivning!B16)</f>
        <v>0</v>
      </c>
      <c r="Y53" s="30">
        <f t="shared" si="0"/>
        <v>0</v>
      </c>
      <c r="Z53" s="30">
        <v>48</v>
      </c>
    </row>
    <row r="54" spans="1:26" s="22" customFormat="1" ht="17.100000000000001" customHeight="1" x14ac:dyDescent="0.25">
      <c r="A54" s="53">
        <f>IF(Inskrivning!B25&gt;0,Inskrivning!J25,0)</f>
        <v>0</v>
      </c>
      <c r="B54" s="53">
        <f>IF(Inskrivning!B25&gt;0,Inskrivning!K25,0)</f>
        <v>0</v>
      </c>
      <c r="C54" s="53">
        <f>IF(Inskrivning!B25&gt;0,Inskrivning!L25,0)</f>
        <v>0</v>
      </c>
      <c r="D54" s="53">
        <f>IF(Inskrivning!B25&gt;0,Inskrivning!M25,0)</f>
        <v>0</v>
      </c>
      <c r="E54" s="53">
        <f>IF(Inskrivning!B25&gt;0,Inskrivning!N25,0)</f>
        <v>0</v>
      </c>
      <c r="F54" s="53">
        <f>IF(Inskrivning!B25&gt;0,Inskrivning!O25,0)</f>
        <v>0</v>
      </c>
      <c r="G54" s="53">
        <f>IF(Inskrivning!B25&gt;0,Inskrivning!P25,0)</f>
        <v>0</v>
      </c>
      <c r="H54" s="53">
        <f>IF(Inskrivning!B25&gt;0,Inskrivning!Q25,0)</f>
        <v>0</v>
      </c>
      <c r="I54" s="53">
        <f>IF(Inskrivning!B25&gt;0,Inskrivning!R25,0)</f>
        <v>0</v>
      </c>
      <c r="J54" s="53">
        <f>IF(Inskrivning!B25&gt;0,Inskrivning!S25,0)</f>
        <v>0</v>
      </c>
      <c r="K54" s="53">
        <f>IF(Inskrivning!B25&gt;0,Inskrivning!T25,0)</f>
        <v>0</v>
      </c>
      <c r="L54" s="53">
        <f>IF(Inskrivning!B25&gt;0,Inskrivning!U25,0)</f>
        <v>0</v>
      </c>
      <c r="M54" s="53">
        <f>IF(Inskrivning!B25&gt;0,Inskrivning!V25,0)</f>
        <v>0</v>
      </c>
      <c r="N54" s="53">
        <f>IF(Inskrivning!B25&gt;0,Inskrivning!W25,0)</f>
        <v>0</v>
      </c>
      <c r="O54" s="53">
        <f>IF(Inskrivning!B25&gt;0,Inskrivning!X25,0)</f>
        <v>0</v>
      </c>
      <c r="P54" s="30"/>
      <c r="Q54" s="30"/>
      <c r="R54" s="30"/>
      <c r="W54" s="15">
        <f>IF(Inskrivning!B25="",0,Inskrivning!B25)</f>
        <v>0</v>
      </c>
      <c r="Y54" s="30">
        <f t="shared" si="0"/>
        <v>0</v>
      </c>
      <c r="Z54" s="30">
        <v>49</v>
      </c>
    </row>
    <row r="55" spans="1:26" s="22" customFormat="1" ht="17.100000000000001" customHeight="1" x14ac:dyDescent="0.25">
      <c r="A55" s="53">
        <f>IF(Inskrivning!B32&gt;0,Inskrivning!J32,0)</f>
        <v>0</v>
      </c>
      <c r="B55" s="53">
        <f>IF(Inskrivning!B32&gt;0,Inskrivning!K32,0)</f>
        <v>0</v>
      </c>
      <c r="C55" s="53">
        <f>IF(Inskrivning!B32&gt;0,Inskrivning!L32,0)</f>
        <v>0</v>
      </c>
      <c r="D55" s="53">
        <f>IF(Inskrivning!B32&gt;0,Inskrivning!M32,0)</f>
        <v>0</v>
      </c>
      <c r="E55" s="53">
        <f>IF(Inskrivning!B32&gt;0,Inskrivning!N32,0)</f>
        <v>0</v>
      </c>
      <c r="F55" s="53">
        <f>IF(Inskrivning!B32&gt;0,Inskrivning!O32,0)</f>
        <v>0</v>
      </c>
      <c r="G55" s="53">
        <f>IF(Inskrivning!B32&gt;0,Inskrivning!P32,0)</f>
        <v>0</v>
      </c>
      <c r="H55" s="53">
        <f>IF(Inskrivning!B32&gt;0,Inskrivning!Q32,0)</f>
        <v>0</v>
      </c>
      <c r="I55" s="53">
        <f>IF(Inskrivning!B32&gt;0,Inskrivning!R32,0)</f>
        <v>0</v>
      </c>
      <c r="J55" s="53">
        <f>IF(Inskrivning!B32&gt;0,Inskrivning!S32,0)</f>
        <v>0</v>
      </c>
      <c r="K55" s="53">
        <f>IF(Inskrivning!B32&gt;0,Inskrivning!T32,0)</f>
        <v>0</v>
      </c>
      <c r="L55" s="53">
        <f>IF(Inskrivning!B32&gt;0,Inskrivning!U32,0)</f>
        <v>0</v>
      </c>
      <c r="M55" s="53">
        <f>IF(Inskrivning!B32&gt;0,Inskrivning!V32,0)</f>
        <v>0</v>
      </c>
      <c r="N55" s="53">
        <f>IF(Inskrivning!B32&gt;0,Inskrivning!W32,0)</f>
        <v>0</v>
      </c>
      <c r="O55" s="53">
        <f>IF(Inskrivning!B32&gt;0,Inskrivning!X32,0)</f>
        <v>0</v>
      </c>
      <c r="P55" s="30"/>
      <c r="Q55" s="30"/>
      <c r="R55" s="30"/>
      <c r="W55" s="15">
        <f>IF(Inskrivning!B32="",0,Inskrivning!B32)</f>
        <v>0</v>
      </c>
      <c r="Y55" s="30">
        <f t="shared" si="0"/>
        <v>0</v>
      </c>
      <c r="Z55" s="30">
        <v>50</v>
      </c>
    </row>
    <row r="56" spans="1:26" s="22" customFormat="1" ht="17.100000000000001" customHeight="1" x14ac:dyDescent="0.25">
      <c r="A56" s="53">
        <f>IF(Inskrivning!B52&gt;0,Inskrivning!J52,0)</f>
        <v>0</v>
      </c>
      <c r="B56" s="53">
        <f>IF(Inskrivning!B52&gt;0,Inskrivning!K52,0)</f>
        <v>0</v>
      </c>
      <c r="C56" s="53">
        <f>IF(Inskrivning!B52&gt;0,Inskrivning!L52,0)</f>
        <v>0</v>
      </c>
      <c r="D56" s="53">
        <f>IF(Inskrivning!B52&gt;0,Inskrivning!M52,0)</f>
        <v>0</v>
      </c>
      <c r="E56" s="53">
        <f>IF(Inskrivning!B52&gt;0,Inskrivning!N52,0)</f>
        <v>0</v>
      </c>
      <c r="F56" s="53">
        <f>IF(Inskrivning!B52&gt;0,Inskrivning!O52,0)</f>
        <v>0</v>
      </c>
      <c r="G56" s="53">
        <f>IF(Inskrivning!B52&gt;0,Inskrivning!P52,0)</f>
        <v>0</v>
      </c>
      <c r="H56" s="53">
        <f>IF(Inskrivning!B52&gt;0,Inskrivning!Q52,0)</f>
        <v>0</v>
      </c>
      <c r="I56" s="53">
        <f>IF(Inskrivning!B52&gt;0,Inskrivning!R52,0)</f>
        <v>0</v>
      </c>
      <c r="J56" s="53">
        <f>IF(Inskrivning!B52&gt;0,Inskrivning!S52,0)</f>
        <v>0</v>
      </c>
      <c r="K56" s="53">
        <f>IF(Inskrivning!B52&gt;0,Inskrivning!T52,0)</f>
        <v>0</v>
      </c>
      <c r="L56" s="53">
        <f>IF(Inskrivning!B52&gt;0,Inskrivning!U52,0)</f>
        <v>0</v>
      </c>
      <c r="M56" s="53">
        <f>IF(Inskrivning!B52&gt;0,Inskrivning!V52,0)</f>
        <v>0</v>
      </c>
      <c r="N56" s="53">
        <f>IF(Inskrivning!B52&gt;0,Inskrivning!W52,0)</f>
        <v>0</v>
      </c>
      <c r="O56" s="53">
        <f>IF(Inskrivning!B52&gt;0,Inskrivning!X52,0)</f>
        <v>0</v>
      </c>
      <c r="P56" s="30"/>
      <c r="Q56" s="30"/>
      <c r="R56" s="30"/>
      <c r="W56" s="15">
        <f>IF(Inskrivning!B52="",0,Inskrivning!B52)</f>
        <v>0</v>
      </c>
      <c r="Y56" s="30">
        <f t="shared" si="0"/>
        <v>0</v>
      </c>
      <c r="Z56" s="30">
        <v>51</v>
      </c>
    </row>
    <row r="57" spans="1:26" s="22" customFormat="1" ht="17.100000000000001" customHeight="1" x14ac:dyDescent="0.25">
      <c r="A57" s="53">
        <f>IF(Inskrivning!B38&gt;0,Inskrivning!J38,0)</f>
        <v>0</v>
      </c>
      <c r="B57" s="53">
        <f>IF(Inskrivning!B38&gt;0,Inskrivning!K38,0)</f>
        <v>0</v>
      </c>
      <c r="C57" s="53">
        <f>IF(Inskrivning!B38&gt;0,Inskrivning!L38,0)</f>
        <v>0</v>
      </c>
      <c r="D57" s="53">
        <f>IF(Inskrivning!B38&gt;0,Inskrivning!M38,0)</f>
        <v>0</v>
      </c>
      <c r="E57" s="53">
        <f>IF(Inskrivning!B38&gt;0,Inskrivning!N38,0)</f>
        <v>0</v>
      </c>
      <c r="F57" s="53">
        <f>IF(Inskrivning!B38&gt;0,Inskrivning!O38,0)</f>
        <v>0</v>
      </c>
      <c r="G57" s="53">
        <f>IF(Inskrivning!B38&gt;0,Inskrivning!P38,0)</f>
        <v>0</v>
      </c>
      <c r="H57" s="53">
        <f>IF(Inskrivning!B38&gt;0,Inskrivning!Q38,0)</f>
        <v>0</v>
      </c>
      <c r="I57" s="53">
        <f>IF(Inskrivning!B38&gt;0,Inskrivning!R38,0)</f>
        <v>0</v>
      </c>
      <c r="J57" s="53">
        <f>IF(Inskrivning!B38&gt;0,Inskrivning!S38,0)</f>
        <v>0</v>
      </c>
      <c r="K57" s="53">
        <f>IF(Inskrivning!B38&gt;0,Inskrivning!T38,0)</f>
        <v>0</v>
      </c>
      <c r="L57" s="53">
        <f>IF(Inskrivning!B38&gt;0,Inskrivning!U38,0)</f>
        <v>0</v>
      </c>
      <c r="M57" s="53">
        <f>IF(Inskrivning!B38&gt;0,Inskrivning!V38,0)</f>
        <v>0</v>
      </c>
      <c r="N57" s="53">
        <f>IF(Inskrivning!B38&gt;0,Inskrivning!W38,0)</f>
        <v>0</v>
      </c>
      <c r="O57" s="53">
        <f>IF(Inskrivning!B38&gt;0,Inskrivning!X38,0)</f>
        <v>0</v>
      </c>
      <c r="P57" s="30"/>
      <c r="Q57" s="30"/>
      <c r="R57" s="30"/>
      <c r="W57" s="15">
        <f>IF(Inskrivning!B38="",0,Inskrivning!B38)</f>
        <v>0</v>
      </c>
      <c r="Y57" s="30">
        <f t="shared" si="0"/>
        <v>0</v>
      </c>
      <c r="Z57" s="30">
        <v>52</v>
      </c>
    </row>
    <row r="58" spans="1:26" s="22" customFormat="1" ht="17.100000000000001" customHeight="1" x14ac:dyDescent="0.25">
      <c r="A58" s="53">
        <f>IF(Inskrivning!B41&gt;0,Inskrivning!J41,0)</f>
        <v>0</v>
      </c>
      <c r="B58" s="53">
        <f>IF(Inskrivning!B41&gt;0,Inskrivning!K41,0)</f>
        <v>0</v>
      </c>
      <c r="C58" s="53">
        <f>IF(Inskrivning!B41&gt;0,Inskrivning!L41,0)</f>
        <v>0</v>
      </c>
      <c r="D58" s="53">
        <f>IF(Inskrivning!B41&gt;0,Inskrivning!M41,0)</f>
        <v>0</v>
      </c>
      <c r="E58" s="53">
        <f>IF(Inskrivning!B41&gt;0,Inskrivning!N41,0)</f>
        <v>0</v>
      </c>
      <c r="F58" s="53">
        <f>IF(Inskrivning!B41&gt;0,Inskrivning!O41,0)</f>
        <v>0</v>
      </c>
      <c r="G58" s="53">
        <f>IF(Inskrivning!B41&gt;0,Inskrivning!P41,0)</f>
        <v>0</v>
      </c>
      <c r="H58" s="53">
        <f>IF(Inskrivning!B41&gt;0,Inskrivning!Q41,0)</f>
        <v>0</v>
      </c>
      <c r="I58" s="53">
        <f>IF(Inskrivning!B41&gt;0,Inskrivning!R41,0)</f>
        <v>0</v>
      </c>
      <c r="J58" s="53">
        <f>IF(Inskrivning!B41&gt;0,Inskrivning!S41,0)</f>
        <v>0</v>
      </c>
      <c r="K58" s="53">
        <f>IF(Inskrivning!B41&gt;0,Inskrivning!T41,0)</f>
        <v>0</v>
      </c>
      <c r="L58" s="53">
        <f>IF(Inskrivning!B41&gt;0,Inskrivning!U41,0)</f>
        <v>0</v>
      </c>
      <c r="M58" s="53">
        <f>IF(Inskrivning!B41&gt;0,Inskrivning!V41,0)</f>
        <v>0</v>
      </c>
      <c r="N58" s="53">
        <f>IF(Inskrivning!B41&gt;0,Inskrivning!W41,0)</f>
        <v>0</v>
      </c>
      <c r="O58" s="53">
        <f>IF(Inskrivning!B41&gt;0,Inskrivning!X41,0)</f>
        <v>0</v>
      </c>
      <c r="P58" s="30"/>
      <c r="Q58" s="30"/>
      <c r="R58" s="30"/>
      <c r="W58" s="15">
        <f>IF(Inskrivning!B41="",0,Inskrivning!B41)</f>
        <v>0</v>
      </c>
      <c r="Y58" s="30">
        <f t="shared" si="0"/>
        <v>0</v>
      </c>
      <c r="Z58" s="30">
        <v>53</v>
      </c>
    </row>
    <row r="59" spans="1:26" s="22" customFormat="1" ht="17.100000000000001" customHeight="1" x14ac:dyDescent="0.25">
      <c r="A59" s="53">
        <f>IF(Inskrivning!B26&gt;0,Inskrivning!J26,0)</f>
        <v>0</v>
      </c>
      <c r="B59" s="53">
        <f>IF(Inskrivning!B26&gt;0,Inskrivning!K26,0)</f>
        <v>0</v>
      </c>
      <c r="C59" s="53">
        <f>IF(Inskrivning!B26&gt;0,Inskrivning!L26,0)</f>
        <v>0</v>
      </c>
      <c r="D59" s="53">
        <f>IF(Inskrivning!B26&gt;0,Inskrivning!M26,0)</f>
        <v>0</v>
      </c>
      <c r="E59" s="53">
        <f>IF(Inskrivning!B26&gt;0,Inskrivning!N26,0)</f>
        <v>0</v>
      </c>
      <c r="F59" s="53">
        <f>IF(Inskrivning!B26&gt;0,Inskrivning!O26,0)</f>
        <v>0</v>
      </c>
      <c r="G59" s="53">
        <f>IF(Inskrivning!B26&gt;0,Inskrivning!P26,0)</f>
        <v>0</v>
      </c>
      <c r="H59" s="53">
        <f>IF(Inskrivning!B26&gt;0,Inskrivning!Q26,0)</f>
        <v>0</v>
      </c>
      <c r="I59" s="53">
        <f>IF(Inskrivning!B26&gt;0,Inskrivning!R26,0)</f>
        <v>0</v>
      </c>
      <c r="J59" s="53">
        <f>IF(Inskrivning!B26&gt;0,Inskrivning!S26,0)</f>
        <v>0</v>
      </c>
      <c r="K59" s="53">
        <f>IF(Inskrivning!B26&gt;0,Inskrivning!T26,0)</f>
        <v>0</v>
      </c>
      <c r="L59" s="53">
        <f>IF(Inskrivning!B26&gt;0,Inskrivning!U26,0)</f>
        <v>0</v>
      </c>
      <c r="M59" s="53">
        <f>IF(Inskrivning!B26&gt;0,Inskrivning!V26,0)</f>
        <v>0</v>
      </c>
      <c r="N59" s="53">
        <f>IF(Inskrivning!B26&gt;0,Inskrivning!W26,0)</f>
        <v>0</v>
      </c>
      <c r="O59" s="53">
        <f>IF(Inskrivning!B26&gt;0,Inskrivning!X26,0)</f>
        <v>0</v>
      </c>
      <c r="P59" s="30"/>
      <c r="Q59" s="30"/>
      <c r="R59" s="30"/>
      <c r="W59" s="15">
        <f>IF(Inskrivning!B26="",0,Inskrivning!B26)</f>
        <v>0</v>
      </c>
      <c r="Y59" s="30">
        <f t="shared" si="0"/>
        <v>0</v>
      </c>
      <c r="Z59" s="30">
        <v>54</v>
      </c>
    </row>
    <row r="60" spans="1:26" s="22" customFormat="1" ht="17.100000000000001" customHeight="1" x14ac:dyDescent="0.25">
      <c r="A60" s="53">
        <f>IF(Inskrivning!B27&gt;0,Inskrivning!J27,0)</f>
        <v>0</v>
      </c>
      <c r="B60" s="53">
        <f>IF(Inskrivning!B27&gt;0,Inskrivning!K27,0)</f>
        <v>0</v>
      </c>
      <c r="C60" s="53">
        <f>IF(Inskrivning!B27&gt;0,Inskrivning!L27,0)</f>
        <v>0</v>
      </c>
      <c r="D60" s="53">
        <f>IF(Inskrivning!B27&gt;0,Inskrivning!M27,0)</f>
        <v>0</v>
      </c>
      <c r="E60" s="53">
        <f>IF(Inskrivning!B27&gt;0,Inskrivning!N27,0)</f>
        <v>0</v>
      </c>
      <c r="F60" s="53">
        <f>IF(Inskrivning!B27&gt;0,Inskrivning!O27,0)</f>
        <v>0</v>
      </c>
      <c r="G60" s="53">
        <f>IF(Inskrivning!B27&gt;0,Inskrivning!P27,0)</f>
        <v>0</v>
      </c>
      <c r="H60" s="53">
        <f>IF(Inskrivning!B27&gt;0,Inskrivning!Q27,0)</f>
        <v>0</v>
      </c>
      <c r="I60" s="53">
        <f>IF(Inskrivning!B27&gt;0,Inskrivning!R27,0)</f>
        <v>0</v>
      </c>
      <c r="J60" s="53">
        <f>IF(Inskrivning!B27&gt;0,Inskrivning!S27,0)</f>
        <v>0</v>
      </c>
      <c r="K60" s="53">
        <f>IF(Inskrivning!B27&gt;0,Inskrivning!T27,0)</f>
        <v>0</v>
      </c>
      <c r="L60" s="53">
        <f>IF(Inskrivning!B27&gt;0,Inskrivning!U27,0)</f>
        <v>0</v>
      </c>
      <c r="M60" s="53">
        <f>IF(Inskrivning!B27&gt;0,Inskrivning!V27,0)</f>
        <v>0</v>
      </c>
      <c r="N60" s="53">
        <f>IF(Inskrivning!B27&gt;0,Inskrivning!W27,0)</f>
        <v>0</v>
      </c>
      <c r="O60" s="53">
        <f>IF(Inskrivning!B27&gt;0,Inskrivning!X27,0)</f>
        <v>0</v>
      </c>
      <c r="P60" s="30"/>
      <c r="Q60" s="30"/>
      <c r="R60" s="30"/>
      <c r="W60" s="15">
        <f>IF(Inskrivning!B27="",0,Inskrivning!B27)</f>
        <v>0</v>
      </c>
      <c r="Y60" s="30">
        <f t="shared" si="0"/>
        <v>0</v>
      </c>
      <c r="Z60" s="30">
        <v>55</v>
      </c>
    </row>
    <row r="61" spans="1:26" s="22" customFormat="1" ht="17.100000000000001" customHeight="1" x14ac:dyDescent="0.25">
      <c r="A61" s="53">
        <f>IF(Inskrivning!B33&gt;0,Inskrivning!J33,0)</f>
        <v>0</v>
      </c>
      <c r="B61" s="53">
        <f>IF(Inskrivning!B33&gt;0,Inskrivning!K33,0)</f>
        <v>0</v>
      </c>
      <c r="C61" s="53">
        <f>IF(Inskrivning!B33&gt;0,Inskrivning!L33,0)</f>
        <v>0</v>
      </c>
      <c r="D61" s="53">
        <f>IF(Inskrivning!B33&gt;0,Inskrivning!M33,0)</f>
        <v>0</v>
      </c>
      <c r="E61" s="53">
        <f>IF(Inskrivning!B33&gt;0,Inskrivning!N33,0)</f>
        <v>0</v>
      </c>
      <c r="F61" s="53">
        <f>IF(Inskrivning!B33&gt;0,Inskrivning!O33,0)</f>
        <v>0</v>
      </c>
      <c r="G61" s="53">
        <f>IF(Inskrivning!B33&gt;0,Inskrivning!P33,0)</f>
        <v>0</v>
      </c>
      <c r="H61" s="53">
        <f>IF(Inskrivning!B33&gt;0,Inskrivning!Q33,0)</f>
        <v>0</v>
      </c>
      <c r="I61" s="53">
        <f>IF(Inskrivning!B33&gt;0,Inskrivning!R33,0)</f>
        <v>0</v>
      </c>
      <c r="J61" s="53">
        <f>IF(Inskrivning!B33&gt;0,Inskrivning!S33,0)</f>
        <v>0</v>
      </c>
      <c r="K61" s="53">
        <f>IF(Inskrivning!B33&gt;0,Inskrivning!T33,0)</f>
        <v>0</v>
      </c>
      <c r="L61" s="53">
        <f>IF(Inskrivning!B33&gt;0,Inskrivning!U33,0)</f>
        <v>0</v>
      </c>
      <c r="M61" s="53">
        <f>IF(Inskrivning!B33&gt;0,Inskrivning!V33,0)</f>
        <v>0</v>
      </c>
      <c r="N61" s="53">
        <f>IF(Inskrivning!B33&gt;0,Inskrivning!W33,0)</f>
        <v>0</v>
      </c>
      <c r="O61" s="53">
        <f>IF(Inskrivning!B33&gt;0,Inskrivning!X33,0)</f>
        <v>0</v>
      </c>
      <c r="P61" s="30"/>
      <c r="Q61" s="30"/>
      <c r="R61" s="30"/>
      <c r="W61" s="15">
        <f>IF(Inskrivning!B33="",0,Inskrivning!B33)</f>
        <v>0</v>
      </c>
      <c r="Y61" s="30">
        <f t="shared" si="0"/>
        <v>0</v>
      </c>
      <c r="Z61" s="30">
        <v>56</v>
      </c>
    </row>
    <row r="62" spans="1:26" s="22" customFormat="1" ht="17.100000000000001" customHeight="1" x14ac:dyDescent="0.25">
      <c r="A62" s="53">
        <f>IF(Inskrivning!B36&gt;0,Inskrivning!J36,0)</f>
        <v>0</v>
      </c>
      <c r="B62" s="53">
        <f>IF(Inskrivning!B36&gt;0,Inskrivning!K36,0)</f>
        <v>0</v>
      </c>
      <c r="C62" s="53">
        <f>IF(Inskrivning!B36&gt;0,Inskrivning!L36,0)</f>
        <v>0</v>
      </c>
      <c r="D62" s="53">
        <f>IF(Inskrivning!B36&gt;0,Inskrivning!M36,0)</f>
        <v>0</v>
      </c>
      <c r="E62" s="53">
        <f>IF(Inskrivning!B36&gt;0,Inskrivning!N36,0)</f>
        <v>0</v>
      </c>
      <c r="F62" s="53">
        <f>IF(Inskrivning!B36&gt;0,Inskrivning!O36,0)</f>
        <v>0</v>
      </c>
      <c r="G62" s="53">
        <f>IF(Inskrivning!B36&gt;0,Inskrivning!P36,0)</f>
        <v>0</v>
      </c>
      <c r="H62" s="53">
        <f>IF(Inskrivning!B36&gt;0,Inskrivning!Q36,0)</f>
        <v>0</v>
      </c>
      <c r="I62" s="53">
        <f>IF(Inskrivning!B36&gt;0,Inskrivning!R36,0)</f>
        <v>0</v>
      </c>
      <c r="J62" s="53">
        <f>IF(Inskrivning!B36&gt;0,Inskrivning!S36,0)</f>
        <v>0</v>
      </c>
      <c r="K62" s="53">
        <f>IF(Inskrivning!B36&gt;0,Inskrivning!T36,0)</f>
        <v>0</v>
      </c>
      <c r="L62" s="53">
        <f>IF(Inskrivning!B36&gt;0,Inskrivning!U36,0)</f>
        <v>0</v>
      </c>
      <c r="M62" s="53">
        <f>IF(Inskrivning!B36&gt;0,Inskrivning!V36,0)</f>
        <v>0</v>
      </c>
      <c r="N62" s="53">
        <f>IF(Inskrivning!B36&gt;0,Inskrivning!W36,0)</f>
        <v>0</v>
      </c>
      <c r="O62" s="53">
        <f>IF(Inskrivning!B36&gt;0,Inskrivning!X36,0)</f>
        <v>0</v>
      </c>
      <c r="P62" s="30"/>
      <c r="Q62" s="30"/>
      <c r="R62" s="30"/>
      <c r="W62" s="15">
        <f>IF(Inskrivning!B36="",0,Inskrivning!B36)</f>
        <v>0</v>
      </c>
      <c r="Y62" s="30">
        <f t="shared" si="0"/>
        <v>0</v>
      </c>
      <c r="Z62" s="30">
        <v>57</v>
      </c>
    </row>
    <row r="63" spans="1:26" s="22" customFormat="1" ht="17.100000000000001" customHeight="1" x14ac:dyDescent="0.25">
      <c r="A63" s="53">
        <f>IF(Inskrivning!B37&gt;0,Inskrivning!J37,0)</f>
        <v>0</v>
      </c>
      <c r="B63" s="53">
        <f>IF(Inskrivning!B37&gt;0,Inskrivning!K37,0)</f>
        <v>0</v>
      </c>
      <c r="C63" s="53">
        <f>IF(Inskrivning!B37&gt;0,Inskrivning!L37,0)</f>
        <v>0</v>
      </c>
      <c r="D63" s="53">
        <f>IF(Inskrivning!B37&gt;0,Inskrivning!M37,0)</f>
        <v>0</v>
      </c>
      <c r="E63" s="53">
        <f>IF(Inskrivning!B37&gt;0,Inskrivning!N37,0)</f>
        <v>0</v>
      </c>
      <c r="F63" s="53">
        <f>IF(Inskrivning!B37&gt;0,Inskrivning!O37,0)</f>
        <v>0</v>
      </c>
      <c r="G63" s="53">
        <f>IF(Inskrivning!B37&gt;0,Inskrivning!P37,0)</f>
        <v>0</v>
      </c>
      <c r="H63" s="53">
        <f>IF(Inskrivning!B37&gt;0,Inskrivning!Q37,0)</f>
        <v>0</v>
      </c>
      <c r="I63" s="53">
        <f>IF(Inskrivning!B37&gt;0,Inskrivning!R37,0)</f>
        <v>0</v>
      </c>
      <c r="J63" s="53">
        <f>IF(Inskrivning!B37&gt;0,Inskrivning!S37,0)</f>
        <v>0</v>
      </c>
      <c r="K63" s="53">
        <f>IF(Inskrivning!B37&gt;0,Inskrivning!T37,0)</f>
        <v>0</v>
      </c>
      <c r="L63" s="53">
        <f>IF(Inskrivning!B37&gt;0,Inskrivning!U37,0)</f>
        <v>0</v>
      </c>
      <c r="M63" s="53">
        <f>IF(Inskrivning!B37&gt;0,Inskrivning!V37,0)</f>
        <v>0</v>
      </c>
      <c r="N63" s="53">
        <f>IF(Inskrivning!B37&gt;0,Inskrivning!W37,0)</f>
        <v>0</v>
      </c>
      <c r="O63" s="53">
        <f>IF(Inskrivning!B37&gt;0,Inskrivning!X37,0)</f>
        <v>0</v>
      </c>
      <c r="P63" s="30"/>
      <c r="Q63" s="30"/>
      <c r="R63" s="30"/>
      <c r="W63" s="15">
        <f>IF(Inskrivning!B37="",0,Inskrivning!B37)</f>
        <v>0</v>
      </c>
      <c r="Y63" s="30">
        <f t="shared" si="0"/>
        <v>0</v>
      </c>
      <c r="Z63" s="30">
        <v>58</v>
      </c>
    </row>
    <row r="64" spans="1:26" s="22" customFormat="1" ht="17.100000000000001" customHeight="1" x14ac:dyDescent="0.25">
      <c r="A64" s="53">
        <f>IF(Inskrivning!B39&gt;0,Inskrivning!J39,0)</f>
        <v>0</v>
      </c>
      <c r="B64" s="53">
        <f>IF(Inskrivning!B39&gt;0,Inskrivning!K39,0)</f>
        <v>0</v>
      </c>
      <c r="C64" s="53">
        <f>IF(Inskrivning!B39&gt;0,Inskrivning!L39,0)</f>
        <v>0</v>
      </c>
      <c r="D64" s="53">
        <f>IF(Inskrivning!B39&gt;0,Inskrivning!M39,0)</f>
        <v>0</v>
      </c>
      <c r="E64" s="53">
        <f>IF(Inskrivning!B39&gt;0,Inskrivning!N39,0)</f>
        <v>0</v>
      </c>
      <c r="F64" s="53">
        <f>IF(Inskrivning!B39&gt;0,Inskrivning!O39,0)</f>
        <v>0</v>
      </c>
      <c r="G64" s="53">
        <f>IF(Inskrivning!B39&gt;0,Inskrivning!P39,0)</f>
        <v>0</v>
      </c>
      <c r="H64" s="53">
        <f>IF(Inskrivning!B39&gt;0,Inskrivning!Q39,0)</f>
        <v>0</v>
      </c>
      <c r="I64" s="53">
        <f>IF(Inskrivning!B39&gt;0,Inskrivning!R39,0)</f>
        <v>0</v>
      </c>
      <c r="J64" s="53">
        <f>IF(Inskrivning!B39&gt;0,Inskrivning!S39,0)</f>
        <v>0</v>
      </c>
      <c r="K64" s="53">
        <f>IF(Inskrivning!B39&gt;0,Inskrivning!T39,0)</f>
        <v>0</v>
      </c>
      <c r="L64" s="53">
        <f>IF(Inskrivning!B39&gt;0,Inskrivning!U39,0)</f>
        <v>0</v>
      </c>
      <c r="M64" s="53">
        <f>IF(Inskrivning!B39&gt;0,Inskrivning!V39,0)</f>
        <v>0</v>
      </c>
      <c r="N64" s="53">
        <f>IF(Inskrivning!B39&gt;0,Inskrivning!W39,0)</f>
        <v>0</v>
      </c>
      <c r="O64" s="53">
        <f>IF(Inskrivning!B39&gt;0,Inskrivning!X39,0)</f>
        <v>0</v>
      </c>
      <c r="P64" s="30"/>
      <c r="Q64" s="30"/>
      <c r="R64" s="30"/>
      <c r="W64" s="15">
        <f>IF(Inskrivning!B39="",0,Inskrivning!B39)</f>
        <v>0</v>
      </c>
      <c r="Y64" s="30">
        <f t="shared" si="0"/>
        <v>0</v>
      </c>
      <c r="Z64" s="30">
        <v>59</v>
      </c>
    </row>
    <row r="65" spans="1:26" s="22" customFormat="1" ht="17.100000000000001" customHeight="1" x14ac:dyDescent="0.25">
      <c r="A65" s="53">
        <f>IF(Inskrivning!B40&gt;0,Inskrivning!J40,0)</f>
        <v>0</v>
      </c>
      <c r="B65" s="53">
        <f>IF(Inskrivning!B40&gt;0,Inskrivning!K40,0)</f>
        <v>0</v>
      </c>
      <c r="C65" s="53">
        <f>IF(Inskrivning!B40&gt;0,Inskrivning!L40,0)</f>
        <v>0</v>
      </c>
      <c r="D65" s="53">
        <f>IF(Inskrivning!B40&gt;0,Inskrivning!M40,0)</f>
        <v>0</v>
      </c>
      <c r="E65" s="53">
        <f>IF(Inskrivning!B40&gt;0,Inskrivning!N40,0)</f>
        <v>0</v>
      </c>
      <c r="F65" s="53">
        <f>IF(Inskrivning!B40&gt;0,Inskrivning!O40,0)</f>
        <v>0</v>
      </c>
      <c r="G65" s="53">
        <f>IF(Inskrivning!B40&gt;0,Inskrivning!P40,0)</f>
        <v>0</v>
      </c>
      <c r="H65" s="53">
        <f>IF(Inskrivning!B40&gt;0,Inskrivning!Q40,0)</f>
        <v>0</v>
      </c>
      <c r="I65" s="53">
        <f>IF(Inskrivning!B40&gt;0,Inskrivning!R40,0)</f>
        <v>0</v>
      </c>
      <c r="J65" s="53">
        <f>IF(Inskrivning!B40&gt;0,Inskrivning!S40,0)</f>
        <v>0</v>
      </c>
      <c r="K65" s="53">
        <f>IF(Inskrivning!B40&gt;0,Inskrivning!T40,0)</f>
        <v>0</v>
      </c>
      <c r="L65" s="53">
        <f>IF(Inskrivning!B40&gt;0,Inskrivning!U40,0)</f>
        <v>0</v>
      </c>
      <c r="M65" s="53">
        <f>IF(Inskrivning!B40&gt;0,Inskrivning!V40,0)</f>
        <v>0</v>
      </c>
      <c r="N65" s="53">
        <f>IF(Inskrivning!B40&gt;0,Inskrivning!W40,0)</f>
        <v>0</v>
      </c>
      <c r="O65" s="53">
        <f>IF(Inskrivning!B40&gt;0,Inskrivning!X40,0)</f>
        <v>0</v>
      </c>
      <c r="P65" s="30"/>
      <c r="Q65" s="30"/>
      <c r="R65" s="30"/>
      <c r="W65" s="15">
        <f>IF(Inskrivning!B40="",0,Inskrivning!B40)</f>
        <v>0</v>
      </c>
      <c r="Y65" s="30">
        <f t="shared" si="0"/>
        <v>0</v>
      </c>
      <c r="Z65" s="30">
        <v>60</v>
      </c>
    </row>
    <row r="66" spans="1:26" s="22" customFormat="1" ht="17.100000000000001" customHeight="1" x14ac:dyDescent="0.25">
      <c r="A66" s="53">
        <f>IF(Inskrivning!B42&gt;0,Inskrivning!J42,0)</f>
        <v>0</v>
      </c>
      <c r="B66" s="53">
        <f>IF(Inskrivning!B42&gt;0,Inskrivning!K42,0)</f>
        <v>0</v>
      </c>
      <c r="C66" s="53">
        <f>IF(Inskrivning!B42&gt;0,Inskrivning!L42,0)</f>
        <v>0</v>
      </c>
      <c r="D66" s="53">
        <f>IF(Inskrivning!B42&gt;0,Inskrivning!M42,0)</f>
        <v>0</v>
      </c>
      <c r="E66" s="53">
        <f>IF(Inskrivning!B42&gt;0,Inskrivning!N42,0)</f>
        <v>0</v>
      </c>
      <c r="F66" s="53">
        <f>IF(Inskrivning!B42&gt;0,Inskrivning!O42,0)</f>
        <v>0</v>
      </c>
      <c r="G66" s="53">
        <f>IF(Inskrivning!B42&gt;0,Inskrivning!P42,0)</f>
        <v>0</v>
      </c>
      <c r="H66" s="53">
        <f>IF(Inskrivning!B42&gt;0,Inskrivning!Q42,0)</f>
        <v>0</v>
      </c>
      <c r="I66" s="53">
        <f>IF(Inskrivning!B42&gt;0,Inskrivning!R42,0)</f>
        <v>0</v>
      </c>
      <c r="J66" s="53">
        <f>IF(Inskrivning!B42&gt;0,Inskrivning!S42,0)</f>
        <v>0</v>
      </c>
      <c r="K66" s="53">
        <f>IF(Inskrivning!B42&gt;0,Inskrivning!T42,0)</f>
        <v>0</v>
      </c>
      <c r="L66" s="53">
        <f>IF(Inskrivning!B42&gt;0,Inskrivning!U42,0)</f>
        <v>0</v>
      </c>
      <c r="M66" s="53">
        <f>IF(Inskrivning!B42&gt;0,Inskrivning!V42,0)</f>
        <v>0</v>
      </c>
      <c r="N66" s="53">
        <f>IF(Inskrivning!B42&gt;0,Inskrivning!W42,0)</f>
        <v>0</v>
      </c>
      <c r="O66" s="53">
        <f>IF(Inskrivning!B42&gt;0,Inskrivning!X42,0)</f>
        <v>0</v>
      </c>
      <c r="P66" s="30"/>
      <c r="Q66" s="30"/>
      <c r="R66" s="30"/>
      <c r="W66" s="15">
        <f>IF(Inskrivning!B42="",0,Inskrivning!B42)</f>
        <v>0</v>
      </c>
      <c r="Y66" s="30">
        <f t="shared" si="0"/>
        <v>0</v>
      </c>
      <c r="Z66" s="30">
        <v>61</v>
      </c>
    </row>
    <row r="67" spans="1:26" s="22" customFormat="1" ht="17.100000000000001" customHeight="1" x14ac:dyDescent="0.25">
      <c r="A67" s="53">
        <f>IF(Inskrivning!B43&gt;0,Inskrivning!J43,0)</f>
        <v>0</v>
      </c>
      <c r="B67" s="53">
        <f>IF(Inskrivning!B43&gt;0,Inskrivning!K43,0)</f>
        <v>0</v>
      </c>
      <c r="C67" s="53">
        <f>IF(Inskrivning!B43&gt;0,Inskrivning!L43,0)</f>
        <v>0</v>
      </c>
      <c r="D67" s="53">
        <f>IF(Inskrivning!B43&gt;0,Inskrivning!M43,0)</f>
        <v>0</v>
      </c>
      <c r="E67" s="53">
        <f>IF(Inskrivning!B43&gt;0,Inskrivning!N43,0)</f>
        <v>0</v>
      </c>
      <c r="F67" s="53">
        <f>IF(Inskrivning!B43&gt;0,Inskrivning!O43,0)</f>
        <v>0</v>
      </c>
      <c r="G67" s="53">
        <f>IF(Inskrivning!B43&gt;0,Inskrivning!P43,0)</f>
        <v>0</v>
      </c>
      <c r="H67" s="53">
        <f>IF(Inskrivning!B43&gt;0,Inskrivning!Q43,0)</f>
        <v>0</v>
      </c>
      <c r="I67" s="53">
        <f>IF(Inskrivning!B43&gt;0,Inskrivning!R43,0)</f>
        <v>0</v>
      </c>
      <c r="J67" s="53">
        <f>IF(Inskrivning!B43&gt;0,Inskrivning!S43,0)</f>
        <v>0</v>
      </c>
      <c r="K67" s="53">
        <f>IF(Inskrivning!B43&gt;0,Inskrivning!T43,0)</f>
        <v>0</v>
      </c>
      <c r="L67" s="53">
        <f>IF(Inskrivning!B43&gt;0,Inskrivning!U43,0)</f>
        <v>0</v>
      </c>
      <c r="M67" s="53">
        <f>IF(Inskrivning!B43&gt;0,Inskrivning!V43,0)</f>
        <v>0</v>
      </c>
      <c r="N67" s="53">
        <f>IF(Inskrivning!B43&gt;0,Inskrivning!W43,0)</f>
        <v>0</v>
      </c>
      <c r="O67" s="53">
        <f>IF(Inskrivning!B43&gt;0,Inskrivning!X43,0)</f>
        <v>0</v>
      </c>
      <c r="P67" s="30"/>
      <c r="Q67" s="30"/>
      <c r="R67" s="30"/>
      <c r="W67" s="15">
        <f>IF(Inskrivning!B43="",0,Inskrivning!B43)</f>
        <v>0</v>
      </c>
      <c r="Y67" s="30">
        <f t="shared" si="0"/>
        <v>0</v>
      </c>
      <c r="Z67" s="30">
        <v>62</v>
      </c>
    </row>
    <row r="68" spans="1:26" s="22" customFormat="1" ht="17.100000000000001" customHeight="1" x14ac:dyDescent="0.25">
      <c r="A68" s="53">
        <f>IF(Inskrivning!B53&gt;0,Inskrivning!J53,0)</f>
        <v>0</v>
      </c>
      <c r="B68" s="53">
        <f>IF(Inskrivning!B53&gt;0,Inskrivning!K53,0)</f>
        <v>0</v>
      </c>
      <c r="C68" s="53">
        <f>IF(Inskrivning!B53&gt;0,Inskrivning!L53,0)</f>
        <v>0</v>
      </c>
      <c r="D68" s="53">
        <f>IF(Inskrivning!B53&gt;0,Inskrivning!M53,0)</f>
        <v>0</v>
      </c>
      <c r="E68" s="53">
        <f>IF(Inskrivning!B53&gt;0,Inskrivning!N53,0)</f>
        <v>0</v>
      </c>
      <c r="F68" s="53">
        <f>IF(Inskrivning!B53&gt;0,Inskrivning!O53,0)</f>
        <v>0</v>
      </c>
      <c r="G68" s="53">
        <f>IF(Inskrivning!B53&gt;0,Inskrivning!P53,0)</f>
        <v>0</v>
      </c>
      <c r="H68" s="53">
        <f>IF(Inskrivning!B53&gt;0,Inskrivning!Q53,0)</f>
        <v>0</v>
      </c>
      <c r="I68" s="53">
        <f>IF(Inskrivning!B53&gt;0,Inskrivning!R53,0)</f>
        <v>0</v>
      </c>
      <c r="J68" s="53">
        <f>IF(Inskrivning!B53&gt;0,Inskrivning!S53,0)</f>
        <v>0</v>
      </c>
      <c r="K68" s="53">
        <f>IF(Inskrivning!B53&gt;0,Inskrivning!T53,0)</f>
        <v>0</v>
      </c>
      <c r="L68" s="53">
        <f>IF(Inskrivning!B53&gt;0,Inskrivning!U53,0)</f>
        <v>0</v>
      </c>
      <c r="M68" s="53">
        <f>IF(Inskrivning!B53&gt;0,Inskrivning!V53,0)</f>
        <v>0</v>
      </c>
      <c r="N68" s="53">
        <f>IF(Inskrivning!B53&gt;0,Inskrivning!W53,0)</f>
        <v>0</v>
      </c>
      <c r="O68" s="53">
        <f>IF(Inskrivning!B53&gt;0,Inskrivning!X53,0)</f>
        <v>0</v>
      </c>
      <c r="P68" s="30"/>
      <c r="Q68" s="30"/>
      <c r="R68" s="30"/>
      <c r="W68" s="15">
        <f>IF(Inskrivning!B53="",0,Inskrivning!B53)</f>
        <v>0</v>
      </c>
      <c r="Y68" s="30">
        <f t="shared" si="0"/>
        <v>0</v>
      </c>
      <c r="Z68" s="30">
        <v>63</v>
      </c>
    </row>
    <row r="69" spans="1:26" s="22" customFormat="1" ht="17.100000000000001" customHeight="1" x14ac:dyDescent="0.25">
      <c r="A69" s="53">
        <f>IF(Inskrivning!B54&gt;0,Inskrivning!J54,0)</f>
        <v>0</v>
      </c>
      <c r="B69" s="53">
        <f>IF(Inskrivning!B54&gt;0,Inskrivning!K54,0)</f>
        <v>0</v>
      </c>
      <c r="C69" s="53">
        <f>IF(Inskrivning!B54&gt;0,Inskrivning!L54,0)</f>
        <v>0</v>
      </c>
      <c r="D69" s="53">
        <f>IF(Inskrivning!B54&gt;0,Inskrivning!M54,0)</f>
        <v>0</v>
      </c>
      <c r="E69" s="53">
        <f>IF(Inskrivning!B54&gt;0,Inskrivning!N54,0)</f>
        <v>0</v>
      </c>
      <c r="F69" s="53">
        <f>IF(Inskrivning!B54&gt;0,Inskrivning!O54,0)</f>
        <v>0</v>
      </c>
      <c r="G69" s="53">
        <f>IF(Inskrivning!B54&gt;0,Inskrivning!P54,0)</f>
        <v>0</v>
      </c>
      <c r="H69" s="53">
        <f>IF(Inskrivning!B54&gt;0,Inskrivning!Q54,0)</f>
        <v>0</v>
      </c>
      <c r="I69" s="53">
        <f>IF(Inskrivning!B54&gt;0,Inskrivning!R54,0)</f>
        <v>0</v>
      </c>
      <c r="J69" s="53">
        <f>IF(Inskrivning!B54&gt;0,Inskrivning!S54,0)</f>
        <v>0</v>
      </c>
      <c r="K69" s="53">
        <f>IF(Inskrivning!B54&gt;0,Inskrivning!T54,0)</f>
        <v>0</v>
      </c>
      <c r="L69" s="53">
        <f>IF(Inskrivning!B54&gt;0,Inskrivning!U54,0)</f>
        <v>0</v>
      </c>
      <c r="M69" s="53">
        <f>IF(Inskrivning!B54&gt;0,Inskrivning!V54,0)</f>
        <v>0</v>
      </c>
      <c r="N69" s="53">
        <f>IF(Inskrivning!B54&gt;0,Inskrivning!W54,0)</f>
        <v>0</v>
      </c>
      <c r="O69" s="53">
        <f>IF(Inskrivning!B54&gt;0,Inskrivning!X54,0)</f>
        <v>0</v>
      </c>
      <c r="P69" s="30"/>
      <c r="Q69" s="30"/>
      <c r="R69" s="30"/>
      <c r="W69" s="15">
        <f>IF(Inskrivning!B54="",0,Inskrivning!B54)</f>
        <v>0</v>
      </c>
      <c r="Y69" s="30">
        <f t="shared" si="0"/>
        <v>0</v>
      </c>
      <c r="Z69" s="30">
        <v>64</v>
      </c>
    </row>
    <row r="70" spans="1:26" s="22" customFormat="1" ht="17.100000000000001" customHeight="1" x14ac:dyDescent="0.25">
      <c r="A70" s="53">
        <f>IF(Inskrivning!B55&gt;0,Inskrivning!J55,0)</f>
        <v>0</v>
      </c>
      <c r="B70" s="53">
        <f>IF(Inskrivning!B55&gt;0,Inskrivning!K55,0)</f>
        <v>0</v>
      </c>
      <c r="C70" s="53">
        <f>IF(Inskrivning!B55&gt;0,Inskrivning!L55,0)</f>
        <v>0</v>
      </c>
      <c r="D70" s="53">
        <f>IF(Inskrivning!B55&gt;0,Inskrivning!M55,0)</f>
        <v>0</v>
      </c>
      <c r="E70" s="53">
        <f>IF(Inskrivning!B55&gt;0,Inskrivning!N55,0)</f>
        <v>0</v>
      </c>
      <c r="F70" s="53">
        <f>IF(Inskrivning!B55&gt;0,Inskrivning!O55,0)</f>
        <v>0</v>
      </c>
      <c r="G70" s="53">
        <f>IF(Inskrivning!B55&gt;0,Inskrivning!P55,0)</f>
        <v>0</v>
      </c>
      <c r="H70" s="53">
        <f>IF(Inskrivning!B55&gt;0,Inskrivning!Q55,0)</f>
        <v>0</v>
      </c>
      <c r="I70" s="53">
        <f>IF(Inskrivning!B55&gt;0,Inskrivning!R55,0)</f>
        <v>0</v>
      </c>
      <c r="J70" s="53">
        <f>IF(Inskrivning!B55&gt;0,Inskrivning!S55,0)</f>
        <v>0</v>
      </c>
      <c r="K70" s="53">
        <f>IF(Inskrivning!B55&gt;0,Inskrivning!T55,0)</f>
        <v>0</v>
      </c>
      <c r="L70" s="53">
        <f>IF(Inskrivning!B55&gt;0,Inskrivning!U55,0)</f>
        <v>0</v>
      </c>
      <c r="M70" s="53">
        <f>IF(Inskrivning!B55&gt;0,Inskrivning!V55,0)</f>
        <v>0</v>
      </c>
      <c r="N70" s="53">
        <f>IF(Inskrivning!B55&gt;0,Inskrivning!W55,0)</f>
        <v>0</v>
      </c>
      <c r="O70" s="53">
        <f>IF(Inskrivning!B55&gt;0,Inskrivning!X55,0)</f>
        <v>0</v>
      </c>
      <c r="P70" s="30"/>
      <c r="Q70" s="30"/>
      <c r="R70" s="30"/>
      <c r="W70" s="15">
        <f>IF(Inskrivning!B55="",0,Inskrivning!B55)</f>
        <v>0</v>
      </c>
      <c r="Y70" s="30">
        <f t="shared" si="0"/>
        <v>0</v>
      </c>
      <c r="Z70" s="30">
        <v>65</v>
      </c>
    </row>
    <row r="71" spans="1:26" s="22" customFormat="1" ht="17.100000000000001" customHeight="1" x14ac:dyDescent="0.25">
      <c r="A71" s="53">
        <f>IF(Inskrivning!B56&gt;0,Inskrivning!J56,0)</f>
        <v>0</v>
      </c>
      <c r="B71" s="53">
        <f>IF(Inskrivning!B56&gt;0,Inskrivning!K56,0)</f>
        <v>0</v>
      </c>
      <c r="C71" s="53">
        <f>IF(Inskrivning!B56&gt;0,Inskrivning!L56,0)</f>
        <v>0</v>
      </c>
      <c r="D71" s="53">
        <f>IF(Inskrivning!B56&gt;0,Inskrivning!M56,0)</f>
        <v>0</v>
      </c>
      <c r="E71" s="53">
        <f>IF(Inskrivning!B56&gt;0,Inskrivning!N56,0)</f>
        <v>0</v>
      </c>
      <c r="F71" s="53">
        <f>IF(Inskrivning!B56&gt;0,Inskrivning!O56,0)</f>
        <v>0</v>
      </c>
      <c r="G71" s="53">
        <f>IF(Inskrivning!B56&gt;0,Inskrivning!P56,0)</f>
        <v>0</v>
      </c>
      <c r="H71" s="53">
        <f>IF(Inskrivning!B56&gt;0,Inskrivning!Q56,0)</f>
        <v>0</v>
      </c>
      <c r="I71" s="53">
        <f>IF(Inskrivning!B56&gt;0,Inskrivning!R56,0)</f>
        <v>0</v>
      </c>
      <c r="J71" s="53">
        <f>IF(Inskrivning!B56&gt;0,Inskrivning!S56,0)</f>
        <v>0</v>
      </c>
      <c r="K71" s="53">
        <f>IF(Inskrivning!B56&gt;0,Inskrivning!T56,0)</f>
        <v>0</v>
      </c>
      <c r="L71" s="53">
        <f>IF(Inskrivning!B56&gt;0,Inskrivning!U56,0)</f>
        <v>0</v>
      </c>
      <c r="M71" s="53">
        <f>IF(Inskrivning!B56&gt;0,Inskrivning!V56,0)</f>
        <v>0</v>
      </c>
      <c r="N71" s="53">
        <f>IF(Inskrivning!B56&gt;0,Inskrivning!W56,0)</f>
        <v>0</v>
      </c>
      <c r="O71" s="53">
        <f>IF(Inskrivning!B56&gt;0,Inskrivning!X56,0)</f>
        <v>0</v>
      </c>
      <c r="P71" s="30"/>
      <c r="Q71" s="30"/>
      <c r="R71" s="30"/>
      <c r="W71" s="15">
        <f>IF(Inskrivning!B56="",0,Inskrivning!B56)</f>
        <v>0</v>
      </c>
      <c r="Y71" s="30">
        <f t="shared" ref="Y71:Y134" si="1">COUNTIF($W$6:$W$205,Z71)</f>
        <v>0</v>
      </c>
      <c r="Z71" s="30">
        <v>66</v>
      </c>
    </row>
    <row r="72" spans="1:26" s="22" customFormat="1" ht="17.100000000000001" customHeight="1" x14ac:dyDescent="0.25">
      <c r="A72" s="53">
        <f>IF(Inskrivning!B57&gt;0,Inskrivning!J57,0)</f>
        <v>0</v>
      </c>
      <c r="B72" s="53">
        <f>IF(Inskrivning!B57&gt;0,Inskrivning!K57,0)</f>
        <v>0</v>
      </c>
      <c r="C72" s="53">
        <f>IF(Inskrivning!B57&gt;0,Inskrivning!L57,0)</f>
        <v>0</v>
      </c>
      <c r="D72" s="53">
        <f>IF(Inskrivning!B57&gt;0,Inskrivning!M57,0)</f>
        <v>0</v>
      </c>
      <c r="E72" s="53">
        <f>IF(Inskrivning!B57&gt;0,Inskrivning!N57,0)</f>
        <v>0</v>
      </c>
      <c r="F72" s="53">
        <f>IF(Inskrivning!B57&gt;0,Inskrivning!O57,0)</f>
        <v>0</v>
      </c>
      <c r="G72" s="53">
        <f>IF(Inskrivning!B57&gt;0,Inskrivning!P57,0)</f>
        <v>0</v>
      </c>
      <c r="H72" s="53">
        <f>IF(Inskrivning!B57&gt;0,Inskrivning!Q57,0)</f>
        <v>0</v>
      </c>
      <c r="I72" s="53">
        <f>IF(Inskrivning!B57&gt;0,Inskrivning!R57,0)</f>
        <v>0</v>
      </c>
      <c r="J72" s="53">
        <f>IF(Inskrivning!B57&gt;0,Inskrivning!S57,0)</f>
        <v>0</v>
      </c>
      <c r="K72" s="53">
        <f>IF(Inskrivning!B57&gt;0,Inskrivning!T57,0)</f>
        <v>0</v>
      </c>
      <c r="L72" s="53">
        <f>IF(Inskrivning!B57&gt;0,Inskrivning!U57,0)</f>
        <v>0</v>
      </c>
      <c r="M72" s="53">
        <f>IF(Inskrivning!B57&gt;0,Inskrivning!V57,0)</f>
        <v>0</v>
      </c>
      <c r="N72" s="53">
        <f>IF(Inskrivning!B57&gt;0,Inskrivning!W57,0)</f>
        <v>0</v>
      </c>
      <c r="O72" s="53">
        <f>IF(Inskrivning!B57&gt;0,Inskrivning!X57,0)</f>
        <v>0</v>
      </c>
      <c r="P72" s="30"/>
      <c r="Q72" s="30"/>
      <c r="R72" s="30"/>
      <c r="W72" s="15">
        <f>IF(Inskrivning!B57="",0,Inskrivning!B57)</f>
        <v>0</v>
      </c>
      <c r="Y72" s="30">
        <f t="shared" si="1"/>
        <v>0</v>
      </c>
      <c r="Z72" s="30">
        <v>67</v>
      </c>
    </row>
    <row r="73" spans="1:26" s="22" customFormat="1" ht="17.100000000000001" customHeight="1" x14ac:dyDescent="0.25">
      <c r="A73" s="53">
        <f>IF(Inskrivning!B58&gt;0,Inskrivning!J58,0)</f>
        <v>0</v>
      </c>
      <c r="B73" s="53">
        <f>IF(Inskrivning!B58&gt;0,Inskrivning!K58,0)</f>
        <v>0</v>
      </c>
      <c r="C73" s="53">
        <f>IF(Inskrivning!B58&gt;0,Inskrivning!L58,0)</f>
        <v>0</v>
      </c>
      <c r="D73" s="53">
        <f>IF(Inskrivning!B58&gt;0,Inskrivning!M58,0)</f>
        <v>0</v>
      </c>
      <c r="E73" s="53">
        <f>IF(Inskrivning!B58&gt;0,Inskrivning!N58,0)</f>
        <v>0</v>
      </c>
      <c r="F73" s="53">
        <f>IF(Inskrivning!B58&gt;0,Inskrivning!O58,0)</f>
        <v>0</v>
      </c>
      <c r="G73" s="53">
        <f>IF(Inskrivning!B58&gt;0,Inskrivning!P58,0)</f>
        <v>0</v>
      </c>
      <c r="H73" s="53">
        <f>IF(Inskrivning!B58&gt;0,Inskrivning!Q58,0)</f>
        <v>0</v>
      </c>
      <c r="I73" s="53">
        <f>IF(Inskrivning!B58&gt;0,Inskrivning!R58,0)</f>
        <v>0</v>
      </c>
      <c r="J73" s="53">
        <f>IF(Inskrivning!B58&gt;0,Inskrivning!S58,0)</f>
        <v>0</v>
      </c>
      <c r="K73" s="53">
        <f>IF(Inskrivning!B58&gt;0,Inskrivning!T58,0)</f>
        <v>0</v>
      </c>
      <c r="L73" s="53">
        <f>IF(Inskrivning!B58&gt;0,Inskrivning!U58,0)</f>
        <v>0</v>
      </c>
      <c r="M73" s="53">
        <f>IF(Inskrivning!B58&gt;0,Inskrivning!V58,0)</f>
        <v>0</v>
      </c>
      <c r="N73" s="53">
        <f>IF(Inskrivning!B58&gt;0,Inskrivning!W58,0)</f>
        <v>0</v>
      </c>
      <c r="O73" s="53">
        <f>IF(Inskrivning!B58&gt;0,Inskrivning!X58,0)</f>
        <v>0</v>
      </c>
      <c r="P73" s="30"/>
      <c r="Q73" s="30"/>
      <c r="R73" s="30"/>
      <c r="W73" s="15">
        <f>IF(Inskrivning!B58="",0,Inskrivning!B58)</f>
        <v>0</v>
      </c>
      <c r="Y73" s="30">
        <f t="shared" si="1"/>
        <v>0</v>
      </c>
      <c r="Z73" s="30">
        <v>68</v>
      </c>
    </row>
    <row r="74" spans="1:26" s="22" customFormat="1" ht="17.100000000000001" customHeight="1" x14ac:dyDescent="0.25">
      <c r="A74" s="53">
        <f>IF(Inskrivning!B61&gt;0,Inskrivning!J61,0)</f>
        <v>0</v>
      </c>
      <c r="B74" s="53">
        <f>IF(Inskrivning!B61&gt;0,Inskrivning!K61,0)</f>
        <v>0</v>
      </c>
      <c r="C74" s="53">
        <f>IF(Inskrivning!B61&gt;0,Inskrivning!L61,0)</f>
        <v>0</v>
      </c>
      <c r="D74" s="53">
        <f>IF(Inskrivning!B61&gt;0,Inskrivning!M61,0)</f>
        <v>0</v>
      </c>
      <c r="E74" s="53">
        <f>IF(Inskrivning!B61&gt;0,Inskrivning!N61,0)</f>
        <v>0</v>
      </c>
      <c r="F74" s="53">
        <f>IF(Inskrivning!B61&gt;0,Inskrivning!O61,0)</f>
        <v>0</v>
      </c>
      <c r="G74" s="53">
        <f>IF(Inskrivning!B61&gt;0,Inskrivning!P61,0)</f>
        <v>0</v>
      </c>
      <c r="H74" s="53">
        <f>IF(Inskrivning!B61&gt;0,Inskrivning!Q61,0)</f>
        <v>0</v>
      </c>
      <c r="I74" s="53">
        <f>IF(Inskrivning!B61&gt;0,Inskrivning!R61,0)</f>
        <v>0</v>
      </c>
      <c r="J74" s="53">
        <f>IF(Inskrivning!B61&gt;0,Inskrivning!S61,0)</f>
        <v>0</v>
      </c>
      <c r="K74" s="53">
        <f>IF(Inskrivning!B61&gt;0,Inskrivning!T61,0)</f>
        <v>0</v>
      </c>
      <c r="L74" s="53">
        <f>IF(Inskrivning!B61&gt;0,Inskrivning!U61,0)</f>
        <v>0</v>
      </c>
      <c r="M74" s="53">
        <f>IF(Inskrivning!B61&gt;0,Inskrivning!V61,0)</f>
        <v>0</v>
      </c>
      <c r="N74" s="53">
        <f>IF(Inskrivning!B61&gt;0,Inskrivning!W61,0)</f>
        <v>0</v>
      </c>
      <c r="O74" s="53">
        <f>IF(Inskrivning!B61&gt;0,Inskrivning!X61,0)</f>
        <v>0</v>
      </c>
      <c r="P74" s="30"/>
      <c r="Q74" s="30"/>
      <c r="R74" s="30"/>
      <c r="W74" s="15">
        <f>IF(Inskrivning!B61="",0,Inskrivning!B61)</f>
        <v>0</v>
      </c>
      <c r="Y74" s="30">
        <f t="shared" si="1"/>
        <v>0</v>
      </c>
      <c r="Z74" s="30">
        <v>69</v>
      </c>
    </row>
    <row r="75" spans="1:26" s="22" customFormat="1" ht="17.100000000000001" customHeight="1" x14ac:dyDescent="0.25">
      <c r="A75" s="53">
        <f>IF(Inskrivning!B62&gt;0,Inskrivning!J62,0)</f>
        <v>0</v>
      </c>
      <c r="B75" s="53">
        <f>IF(Inskrivning!B62&gt;0,Inskrivning!K62,0)</f>
        <v>0</v>
      </c>
      <c r="C75" s="53">
        <f>IF(Inskrivning!B62&gt;0,Inskrivning!L62,0)</f>
        <v>0</v>
      </c>
      <c r="D75" s="53">
        <f>IF(Inskrivning!B62&gt;0,Inskrivning!M62,0)</f>
        <v>0</v>
      </c>
      <c r="E75" s="53">
        <f>IF(Inskrivning!B62&gt;0,Inskrivning!N62,0)</f>
        <v>0</v>
      </c>
      <c r="F75" s="53">
        <f>IF(Inskrivning!B62&gt;0,Inskrivning!O62,0)</f>
        <v>0</v>
      </c>
      <c r="G75" s="53">
        <f>IF(Inskrivning!B62&gt;0,Inskrivning!P62,0)</f>
        <v>0</v>
      </c>
      <c r="H75" s="53">
        <f>IF(Inskrivning!B62&gt;0,Inskrivning!Q62,0)</f>
        <v>0</v>
      </c>
      <c r="I75" s="53">
        <f>IF(Inskrivning!B62&gt;0,Inskrivning!R62,0)</f>
        <v>0</v>
      </c>
      <c r="J75" s="53">
        <f>IF(Inskrivning!B62&gt;0,Inskrivning!S62,0)</f>
        <v>0</v>
      </c>
      <c r="K75" s="53">
        <f>IF(Inskrivning!B62&gt;0,Inskrivning!T62,0)</f>
        <v>0</v>
      </c>
      <c r="L75" s="53">
        <f>IF(Inskrivning!B62&gt;0,Inskrivning!U62,0)</f>
        <v>0</v>
      </c>
      <c r="M75" s="53">
        <f>IF(Inskrivning!B62&gt;0,Inskrivning!V62,0)</f>
        <v>0</v>
      </c>
      <c r="N75" s="53">
        <f>IF(Inskrivning!B62&gt;0,Inskrivning!W62,0)</f>
        <v>0</v>
      </c>
      <c r="O75" s="53">
        <f>IF(Inskrivning!B62&gt;0,Inskrivning!X62,0)</f>
        <v>0</v>
      </c>
      <c r="P75" s="30"/>
      <c r="Q75" s="30"/>
      <c r="R75" s="30"/>
      <c r="W75" s="15">
        <f>IF(Inskrivning!B62="",0,Inskrivning!B62)</f>
        <v>0</v>
      </c>
      <c r="Y75" s="30">
        <f t="shared" si="1"/>
        <v>0</v>
      </c>
      <c r="Z75" s="30">
        <v>70</v>
      </c>
    </row>
    <row r="76" spans="1:26" s="22" customFormat="1" ht="17.100000000000001" customHeight="1" x14ac:dyDescent="0.25">
      <c r="A76" s="53">
        <f>IF(Inskrivning!B63&gt;0,Inskrivning!J63,0)</f>
        <v>0</v>
      </c>
      <c r="B76" s="53">
        <f>IF(Inskrivning!B63&gt;0,Inskrivning!K63,0)</f>
        <v>0</v>
      </c>
      <c r="C76" s="53">
        <f>IF(Inskrivning!B63&gt;0,Inskrivning!L63,0)</f>
        <v>0</v>
      </c>
      <c r="D76" s="53">
        <f>IF(Inskrivning!B63&gt;0,Inskrivning!M63,0)</f>
        <v>0</v>
      </c>
      <c r="E76" s="53">
        <f>IF(Inskrivning!B63&gt;0,Inskrivning!N63,0)</f>
        <v>0</v>
      </c>
      <c r="F76" s="53">
        <f>IF(Inskrivning!B63&gt;0,Inskrivning!O63,0)</f>
        <v>0</v>
      </c>
      <c r="G76" s="53">
        <f>IF(Inskrivning!B63&gt;0,Inskrivning!P63,0)</f>
        <v>0</v>
      </c>
      <c r="H76" s="53">
        <f>IF(Inskrivning!B63&gt;0,Inskrivning!Q63,0)</f>
        <v>0</v>
      </c>
      <c r="I76" s="53">
        <f>IF(Inskrivning!B63&gt;0,Inskrivning!R63,0)</f>
        <v>0</v>
      </c>
      <c r="J76" s="53">
        <f>IF(Inskrivning!B63&gt;0,Inskrivning!S63,0)</f>
        <v>0</v>
      </c>
      <c r="K76" s="53">
        <f>IF(Inskrivning!B63&gt;0,Inskrivning!T63,0)</f>
        <v>0</v>
      </c>
      <c r="L76" s="53">
        <f>IF(Inskrivning!B63&gt;0,Inskrivning!U63,0)</f>
        <v>0</v>
      </c>
      <c r="M76" s="53">
        <f>IF(Inskrivning!B63&gt;0,Inskrivning!V63,0)</f>
        <v>0</v>
      </c>
      <c r="N76" s="53">
        <f>IF(Inskrivning!B63&gt;0,Inskrivning!W63,0)</f>
        <v>0</v>
      </c>
      <c r="O76" s="53">
        <f>IF(Inskrivning!B63&gt;0,Inskrivning!X63,0)</f>
        <v>0</v>
      </c>
      <c r="P76" s="30"/>
      <c r="Q76" s="30"/>
      <c r="R76" s="30"/>
      <c r="W76" s="15">
        <f>IF(Inskrivning!B63="",0,Inskrivning!B63)</f>
        <v>0</v>
      </c>
      <c r="Y76" s="30">
        <f t="shared" si="1"/>
        <v>0</v>
      </c>
      <c r="Z76" s="30">
        <v>71</v>
      </c>
    </row>
    <row r="77" spans="1:26" s="22" customFormat="1" ht="17.100000000000001" customHeight="1" x14ac:dyDescent="0.25">
      <c r="A77" s="53">
        <f>IF(Inskrivning!B64&gt;0,Inskrivning!J64,0)</f>
        <v>0</v>
      </c>
      <c r="B77" s="53">
        <f>IF(Inskrivning!B64&gt;0,Inskrivning!K64,0)</f>
        <v>0</v>
      </c>
      <c r="C77" s="53">
        <f>IF(Inskrivning!B64&gt;0,Inskrivning!L64,0)</f>
        <v>0</v>
      </c>
      <c r="D77" s="53">
        <f>IF(Inskrivning!B64&gt;0,Inskrivning!M64,0)</f>
        <v>0</v>
      </c>
      <c r="E77" s="53">
        <f>IF(Inskrivning!B64&gt;0,Inskrivning!N64,0)</f>
        <v>0</v>
      </c>
      <c r="F77" s="53">
        <f>IF(Inskrivning!B64&gt;0,Inskrivning!O64,0)</f>
        <v>0</v>
      </c>
      <c r="G77" s="53">
        <f>IF(Inskrivning!B64&gt;0,Inskrivning!P64,0)</f>
        <v>0</v>
      </c>
      <c r="H77" s="53">
        <f>IF(Inskrivning!B64&gt;0,Inskrivning!Q64,0)</f>
        <v>0</v>
      </c>
      <c r="I77" s="53">
        <f>IF(Inskrivning!B64&gt;0,Inskrivning!R64,0)</f>
        <v>0</v>
      </c>
      <c r="J77" s="53">
        <f>IF(Inskrivning!B64&gt;0,Inskrivning!S64,0)</f>
        <v>0</v>
      </c>
      <c r="K77" s="53">
        <f>IF(Inskrivning!B64&gt;0,Inskrivning!T64,0)</f>
        <v>0</v>
      </c>
      <c r="L77" s="53">
        <f>IF(Inskrivning!B64&gt;0,Inskrivning!U64,0)</f>
        <v>0</v>
      </c>
      <c r="M77" s="53">
        <f>IF(Inskrivning!B64&gt;0,Inskrivning!V64,0)</f>
        <v>0</v>
      </c>
      <c r="N77" s="53">
        <f>IF(Inskrivning!B64&gt;0,Inskrivning!W64,0)</f>
        <v>0</v>
      </c>
      <c r="O77" s="53">
        <f>IF(Inskrivning!B64&gt;0,Inskrivning!X64,0)</f>
        <v>0</v>
      </c>
      <c r="P77" s="30"/>
      <c r="Q77" s="30"/>
      <c r="R77" s="30"/>
      <c r="W77" s="15">
        <f>IF(Inskrivning!B64="",0,Inskrivning!B64)</f>
        <v>0</v>
      </c>
      <c r="Y77" s="30">
        <f t="shared" si="1"/>
        <v>0</v>
      </c>
      <c r="Z77" s="30">
        <v>72</v>
      </c>
    </row>
    <row r="78" spans="1:26" s="22" customFormat="1" ht="17.100000000000001" customHeight="1" x14ac:dyDescent="0.25">
      <c r="A78" s="53">
        <f>IF(Inskrivning!B65&gt;0,Inskrivning!J65,0)</f>
        <v>0</v>
      </c>
      <c r="B78" s="53">
        <f>IF(Inskrivning!B65&gt;0,Inskrivning!K65,0)</f>
        <v>0</v>
      </c>
      <c r="C78" s="53">
        <f>IF(Inskrivning!B65&gt;0,Inskrivning!L65,0)</f>
        <v>0</v>
      </c>
      <c r="D78" s="53">
        <f>IF(Inskrivning!B65&gt;0,Inskrivning!M65,0)</f>
        <v>0</v>
      </c>
      <c r="E78" s="53">
        <f>IF(Inskrivning!B65&gt;0,Inskrivning!N65,0)</f>
        <v>0</v>
      </c>
      <c r="F78" s="53">
        <f>IF(Inskrivning!B65&gt;0,Inskrivning!O65,0)</f>
        <v>0</v>
      </c>
      <c r="G78" s="53">
        <f>IF(Inskrivning!B65&gt;0,Inskrivning!P65,0)</f>
        <v>0</v>
      </c>
      <c r="H78" s="53">
        <f>IF(Inskrivning!B65&gt;0,Inskrivning!Q65,0)</f>
        <v>0</v>
      </c>
      <c r="I78" s="53">
        <f>IF(Inskrivning!B65&gt;0,Inskrivning!R65,0)</f>
        <v>0</v>
      </c>
      <c r="J78" s="53">
        <f>IF(Inskrivning!B65&gt;0,Inskrivning!S65,0)</f>
        <v>0</v>
      </c>
      <c r="K78" s="53">
        <f>IF(Inskrivning!B65&gt;0,Inskrivning!T65,0)</f>
        <v>0</v>
      </c>
      <c r="L78" s="53">
        <f>IF(Inskrivning!B65&gt;0,Inskrivning!U65,0)</f>
        <v>0</v>
      </c>
      <c r="M78" s="53">
        <f>IF(Inskrivning!B65&gt;0,Inskrivning!V65,0)</f>
        <v>0</v>
      </c>
      <c r="N78" s="53">
        <f>IF(Inskrivning!B65&gt;0,Inskrivning!W65,0)</f>
        <v>0</v>
      </c>
      <c r="O78" s="53">
        <f>IF(Inskrivning!B65&gt;0,Inskrivning!X65,0)</f>
        <v>0</v>
      </c>
      <c r="P78" s="30"/>
      <c r="Q78" s="30"/>
      <c r="R78" s="30"/>
      <c r="W78" s="15">
        <f>IF(Inskrivning!B65="",0,Inskrivning!B65)</f>
        <v>0</v>
      </c>
      <c r="Y78" s="30">
        <f t="shared" si="1"/>
        <v>0</v>
      </c>
      <c r="Z78" s="30">
        <v>73</v>
      </c>
    </row>
    <row r="79" spans="1:26" s="22" customFormat="1" ht="17.100000000000001" customHeight="1" x14ac:dyDescent="0.25">
      <c r="A79" s="53">
        <f>IF(Inskrivning!B80&gt;0,Inskrivning!J80,0)</f>
        <v>0</v>
      </c>
      <c r="B79" s="53">
        <f>IF(Inskrivning!B80&gt;0,Inskrivning!K80,0)</f>
        <v>0</v>
      </c>
      <c r="C79" s="53">
        <f>IF(Inskrivning!B80&gt;0,Inskrivning!L80,0)</f>
        <v>0</v>
      </c>
      <c r="D79" s="53">
        <f>IF(Inskrivning!B80&gt;0,Inskrivning!M80,0)</f>
        <v>0</v>
      </c>
      <c r="E79" s="53">
        <f>IF(Inskrivning!B80&gt;0,Inskrivning!N80,0)</f>
        <v>0</v>
      </c>
      <c r="F79" s="53">
        <f>IF(Inskrivning!B80&gt;0,Inskrivning!O80,0)</f>
        <v>0</v>
      </c>
      <c r="G79" s="53">
        <f>IF(Inskrivning!B80&gt;0,Inskrivning!P80,0)</f>
        <v>0</v>
      </c>
      <c r="H79" s="53">
        <f>IF(Inskrivning!B80&gt;0,Inskrivning!Q80,0)</f>
        <v>0</v>
      </c>
      <c r="I79" s="53">
        <f>IF(Inskrivning!B80&gt;0,Inskrivning!R80,0)</f>
        <v>0</v>
      </c>
      <c r="J79" s="53">
        <f>IF(Inskrivning!B80&gt;0,Inskrivning!S80,0)</f>
        <v>0</v>
      </c>
      <c r="K79" s="53">
        <f>IF(Inskrivning!B80&gt;0,Inskrivning!T80,0)</f>
        <v>0</v>
      </c>
      <c r="L79" s="53">
        <f>IF(Inskrivning!B80&gt;0,Inskrivning!U80,0)</f>
        <v>0</v>
      </c>
      <c r="M79" s="53">
        <f>IF(Inskrivning!B80&gt;0,Inskrivning!V80,0)</f>
        <v>0</v>
      </c>
      <c r="N79" s="53">
        <f>IF(Inskrivning!B80&gt;0,Inskrivning!W80,0)</f>
        <v>0</v>
      </c>
      <c r="O79" s="53">
        <f>IF(Inskrivning!B80&gt;0,Inskrivning!X80,0)</f>
        <v>0</v>
      </c>
      <c r="P79" s="30"/>
      <c r="Q79" s="30"/>
      <c r="R79" s="30"/>
      <c r="W79" s="15">
        <f>IF(Inskrivning!B80="",0,Inskrivning!B80)</f>
        <v>0</v>
      </c>
      <c r="Y79" s="30">
        <f t="shared" si="1"/>
        <v>0</v>
      </c>
      <c r="Z79" s="30">
        <v>74</v>
      </c>
    </row>
    <row r="80" spans="1:26" s="22" customFormat="1" ht="17.100000000000001" customHeight="1" x14ac:dyDescent="0.25">
      <c r="A80" s="53">
        <f>IF(Inskrivning!B81&gt;0,Inskrivning!J81,0)</f>
        <v>0</v>
      </c>
      <c r="B80" s="53">
        <f>IF(Inskrivning!B81&gt;0,Inskrivning!K81,0)</f>
        <v>0</v>
      </c>
      <c r="C80" s="53">
        <f>IF(Inskrivning!B81&gt;0,Inskrivning!L81,0)</f>
        <v>0</v>
      </c>
      <c r="D80" s="53">
        <f>IF(Inskrivning!B81&gt;0,Inskrivning!M81,0)</f>
        <v>0</v>
      </c>
      <c r="E80" s="53">
        <f>IF(Inskrivning!B81&gt;0,Inskrivning!N81,0)</f>
        <v>0</v>
      </c>
      <c r="F80" s="53">
        <f>IF(Inskrivning!B81&gt;0,Inskrivning!O81,0)</f>
        <v>0</v>
      </c>
      <c r="G80" s="53">
        <f>IF(Inskrivning!B81&gt;0,Inskrivning!P81,0)</f>
        <v>0</v>
      </c>
      <c r="H80" s="53">
        <f>IF(Inskrivning!B81&gt;0,Inskrivning!Q81,0)</f>
        <v>0</v>
      </c>
      <c r="I80" s="53">
        <f>IF(Inskrivning!B81&gt;0,Inskrivning!R81,0)</f>
        <v>0</v>
      </c>
      <c r="J80" s="53">
        <f>IF(Inskrivning!B81&gt;0,Inskrivning!S81,0)</f>
        <v>0</v>
      </c>
      <c r="K80" s="53">
        <f>IF(Inskrivning!B81&gt;0,Inskrivning!T81,0)</f>
        <v>0</v>
      </c>
      <c r="L80" s="53">
        <f>IF(Inskrivning!B81&gt;0,Inskrivning!U81,0)</f>
        <v>0</v>
      </c>
      <c r="M80" s="53">
        <f>IF(Inskrivning!B81&gt;0,Inskrivning!V81,0)</f>
        <v>0</v>
      </c>
      <c r="N80" s="53">
        <f>IF(Inskrivning!B81&gt;0,Inskrivning!W81,0)</f>
        <v>0</v>
      </c>
      <c r="O80" s="53">
        <f>IF(Inskrivning!B81&gt;0,Inskrivning!X81,0)</f>
        <v>0</v>
      </c>
      <c r="P80" s="30"/>
      <c r="Q80" s="30"/>
      <c r="R80" s="30"/>
      <c r="W80" s="15">
        <f>IF(Inskrivning!B81="",0,Inskrivning!B81)</f>
        <v>0</v>
      </c>
      <c r="Y80" s="30">
        <f t="shared" si="1"/>
        <v>0</v>
      </c>
      <c r="Z80" s="30">
        <v>75</v>
      </c>
    </row>
    <row r="81" spans="1:26" s="22" customFormat="1" ht="17.100000000000001" customHeight="1" x14ac:dyDescent="0.25">
      <c r="A81" s="53">
        <f>IF(Inskrivning!B82&gt;0,Inskrivning!J82,0)</f>
        <v>0</v>
      </c>
      <c r="B81" s="53">
        <f>IF(Inskrivning!B82&gt;0,Inskrivning!K82,0)</f>
        <v>0</v>
      </c>
      <c r="C81" s="53">
        <f>IF(Inskrivning!B82&gt;0,Inskrivning!L82,0)</f>
        <v>0</v>
      </c>
      <c r="D81" s="53">
        <f>IF(Inskrivning!B82&gt;0,Inskrivning!M82,0)</f>
        <v>0</v>
      </c>
      <c r="E81" s="53">
        <f>IF(Inskrivning!B82&gt;0,Inskrivning!N82,0)</f>
        <v>0</v>
      </c>
      <c r="F81" s="53">
        <f>IF(Inskrivning!B82&gt;0,Inskrivning!O82,0)</f>
        <v>0</v>
      </c>
      <c r="G81" s="53">
        <f>IF(Inskrivning!B82&gt;0,Inskrivning!P82,0)</f>
        <v>0</v>
      </c>
      <c r="H81" s="53">
        <f>IF(Inskrivning!B82&gt;0,Inskrivning!Q82,0)</f>
        <v>0</v>
      </c>
      <c r="I81" s="53">
        <f>IF(Inskrivning!B82&gt;0,Inskrivning!R82,0)</f>
        <v>0</v>
      </c>
      <c r="J81" s="53">
        <f>IF(Inskrivning!B82&gt;0,Inskrivning!S82,0)</f>
        <v>0</v>
      </c>
      <c r="K81" s="53">
        <f>IF(Inskrivning!B82&gt;0,Inskrivning!T82,0)</f>
        <v>0</v>
      </c>
      <c r="L81" s="53">
        <f>IF(Inskrivning!B82&gt;0,Inskrivning!U82,0)</f>
        <v>0</v>
      </c>
      <c r="M81" s="53">
        <f>IF(Inskrivning!B82&gt;0,Inskrivning!V82,0)</f>
        <v>0</v>
      </c>
      <c r="N81" s="53">
        <f>IF(Inskrivning!B82&gt;0,Inskrivning!W82,0)</f>
        <v>0</v>
      </c>
      <c r="O81" s="53">
        <f>IF(Inskrivning!B82&gt;0,Inskrivning!X82,0)</f>
        <v>0</v>
      </c>
      <c r="P81" s="30"/>
      <c r="Q81" s="30"/>
      <c r="R81" s="30"/>
      <c r="W81" s="15">
        <f>IF(Inskrivning!B82="",0,Inskrivning!B82)</f>
        <v>0</v>
      </c>
      <c r="Y81" s="30">
        <f t="shared" si="1"/>
        <v>0</v>
      </c>
      <c r="Z81" s="30">
        <v>76</v>
      </c>
    </row>
    <row r="82" spans="1:26" s="22" customFormat="1" ht="17.100000000000001" customHeight="1" x14ac:dyDescent="0.25">
      <c r="A82" s="53">
        <f>IF(Inskrivning!B83&gt;0,Inskrivning!J83,0)</f>
        <v>0</v>
      </c>
      <c r="B82" s="53">
        <f>IF(Inskrivning!B83&gt;0,Inskrivning!K83,0)</f>
        <v>0</v>
      </c>
      <c r="C82" s="53">
        <f>IF(Inskrivning!B83&gt;0,Inskrivning!L83,0)</f>
        <v>0</v>
      </c>
      <c r="D82" s="53">
        <f>IF(Inskrivning!B83&gt;0,Inskrivning!M83,0)</f>
        <v>0</v>
      </c>
      <c r="E82" s="53">
        <f>IF(Inskrivning!B83&gt;0,Inskrivning!N83,0)</f>
        <v>0</v>
      </c>
      <c r="F82" s="53">
        <f>IF(Inskrivning!B83&gt;0,Inskrivning!O83,0)</f>
        <v>0</v>
      </c>
      <c r="G82" s="53">
        <f>IF(Inskrivning!B83&gt;0,Inskrivning!P83,0)</f>
        <v>0</v>
      </c>
      <c r="H82" s="53">
        <f>IF(Inskrivning!B83&gt;0,Inskrivning!Q83,0)</f>
        <v>0</v>
      </c>
      <c r="I82" s="53">
        <f>IF(Inskrivning!B83&gt;0,Inskrivning!R83,0)</f>
        <v>0</v>
      </c>
      <c r="J82" s="53">
        <f>IF(Inskrivning!B83&gt;0,Inskrivning!S83,0)</f>
        <v>0</v>
      </c>
      <c r="K82" s="53">
        <f>IF(Inskrivning!B83&gt;0,Inskrivning!T83,0)</f>
        <v>0</v>
      </c>
      <c r="L82" s="53">
        <f>IF(Inskrivning!B83&gt;0,Inskrivning!U83,0)</f>
        <v>0</v>
      </c>
      <c r="M82" s="53">
        <f>IF(Inskrivning!B83&gt;0,Inskrivning!V83,0)</f>
        <v>0</v>
      </c>
      <c r="N82" s="53">
        <f>IF(Inskrivning!B83&gt;0,Inskrivning!W83,0)</f>
        <v>0</v>
      </c>
      <c r="O82" s="53">
        <f>IF(Inskrivning!B83&gt;0,Inskrivning!X83,0)</f>
        <v>0</v>
      </c>
      <c r="P82" s="30"/>
      <c r="Q82" s="30"/>
      <c r="R82" s="30"/>
      <c r="W82" s="15">
        <f>IF(Inskrivning!B83="",0,Inskrivning!B83)</f>
        <v>0</v>
      </c>
      <c r="Y82" s="30">
        <f t="shared" si="1"/>
        <v>0</v>
      </c>
      <c r="Z82" s="30">
        <v>77</v>
      </c>
    </row>
    <row r="83" spans="1:26" s="22" customFormat="1" ht="17.100000000000001" customHeight="1" x14ac:dyDescent="0.25">
      <c r="A83" s="53">
        <f>IF(Inskrivning!B84&gt;0,Inskrivning!J84,0)</f>
        <v>0</v>
      </c>
      <c r="B83" s="53">
        <f>IF(Inskrivning!B84&gt;0,Inskrivning!K84,0)</f>
        <v>0</v>
      </c>
      <c r="C83" s="53">
        <f>IF(Inskrivning!B84&gt;0,Inskrivning!L84,0)</f>
        <v>0</v>
      </c>
      <c r="D83" s="53">
        <f>IF(Inskrivning!B84&gt;0,Inskrivning!M84,0)</f>
        <v>0</v>
      </c>
      <c r="E83" s="53">
        <f>IF(Inskrivning!B84&gt;0,Inskrivning!N84,0)</f>
        <v>0</v>
      </c>
      <c r="F83" s="53">
        <f>IF(Inskrivning!B84&gt;0,Inskrivning!O84,0)</f>
        <v>0</v>
      </c>
      <c r="G83" s="53">
        <f>IF(Inskrivning!B84&gt;0,Inskrivning!P84,0)</f>
        <v>0</v>
      </c>
      <c r="H83" s="53">
        <f>IF(Inskrivning!B84&gt;0,Inskrivning!Q84,0)</f>
        <v>0</v>
      </c>
      <c r="I83" s="53">
        <f>IF(Inskrivning!B84&gt;0,Inskrivning!R84,0)</f>
        <v>0</v>
      </c>
      <c r="J83" s="53">
        <f>IF(Inskrivning!B84&gt;0,Inskrivning!S84,0)</f>
        <v>0</v>
      </c>
      <c r="K83" s="53">
        <f>IF(Inskrivning!B84&gt;0,Inskrivning!T84,0)</f>
        <v>0</v>
      </c>
      <c r="L83" s="53">
        <f>IF(Inskrivning!B84&gt;0,Inskrivning!U84,0)</f>
        <v>0</v>
      </c>
      <c r="M83" s="53">
        <f>IF(Inskrivning!B84&gt;0,Inskrivning!V84,0)</f>
        <v>0</v>
      </c>
      <c r="N83" s="53">
        <f>IF(Inskrivning!B84&gt;0,Inskrivning!W84,0)</f>
        <v>0</v>
      </c>
      <c r="O83" s="53">
        <f>IF(Inskrivning!B84&gt;0,Inskrivning!X84,0)</f>
        <v>0</v>
      </c>
      <c r="P83" s="30"/>
      <c r="Q83" s="30"/>
      <c r="R83" s="30"/>
      <c r="W83" s="15">
        <f>IF(Inskrivning!B84="",0,Inskrivning!B84)</f>
        <v>0</v>
      </c>
      <c r="Y83" s="30">
        <f t="shared" si="1"/>
        <v>0</v>
      </c>
      <c r="Z83" s="30">
        <v>78</v>
      </c>
    </row>
    <row r="84" spans="1:26" s="22" customFormat="1" ht="17.100000000000001" customHeight="1" x14ac:dyDescent="0.25">
      <c r="A84" s="53">
        <f>IF(Inskrivning!B85&gt;0,Inskrivning!J85,0)</f>
        <v>0</v>
      </c>
      <c r="B84" s="53">
        <f>IF(Inskrivning!B85&gt;0,Inskrivning!K85,0)</f>
        <v>0</v>
      </c>
      <c r="C84" s="53">
        <f>IF(Inskrivning!B85&gt;0,Inskrivning!L85,0)</f>
        <v>0</v>
      </c>
      <c r="D84" s="53">
        <f>IF(Inskrivning!B85&gt;0,Inskrivning!M85,0)</f>
        <v>0</v>
      </c>
      <c r="E84" s="53">
        <f>IF(Inskrivning!B85&gt;0,Inskrivning!N85,0)</f>
        <v>0</v>
      </c>
      <c r="F84" s="53">
        <f>IF(Inskrivning!B85&gt;0,Inskrivning!O85,0)</f>
        <v>0</v>
      </c>
      <c r="G84" s="53">
        <f>IF(Inskrivning!B85&gt;0,Inskrivning!P85,0)</f>
        <v>0</v>
      </c>
      <c r="H84" s="53">
        <f>IF(Inskrivning!B85&gt;0,Inskrivning!Q85,0)</f>
        <v>0</v>
      </c>
      <c r="I84" s="53">
        <f>IF(Inskrivning!B85&gt;0,Inskrivning!R85,0)</f>
        <v>0</v>
      </c>
      <c r="J84" s="53">
        <f>IF(Inskrivning!B85&gt;0,Inskrivning!S85,0)</f>
        <v>0</v>
      </c>
      <c r="K84" s="53">
        <f>IF(Inskrivning!B85&gt;0,Inskrivning!T85,0)</f>
        <v>0</v>
      </c>
      <c r="L84" s="53">
        <f>IF(Inskrivning!B85&gt;0,Inskrivning!U85,0)</f>
        <v>0</v>
      </c>
      <c r="M84" s="53">
        <f>IF(Inskrivning!B85&gt;0,Inskrivning!V85,0)</f>
        <v>0</v>
      </c>
      <c r="N84" s="53">
        <f>IF(Inskrivning!B85&gt;0,Inskrivning!W85,0)</f>
        <v>0</v>
      </c>
      <c r="O84" s="53">
        <f>IF(Inskrivning!B85&gt;0,Inskrivning!X85,0)</f>
        <v>0</v>
      </c>
      <c r="P84" s="30"/>
      <c r="Q84" s="30"/>
      <c r="R84" s="30"/>
      <c r="W84" s="15">
        <f>IF(Inskrivning!B85="",0,Inskrivning!B85)</f>
        <v>0</v>
      </c>
      <c r="Y84" s="30">
        <f t="shared" si="1"/>
        <v>0</v>
      </c>
      <c r="Z84" s="30">
        <v>79</v>
      </c>
    </row>
    <row r="85" spans="1:26" s="22" customFormat="1" ht="17.100000000000001" customHeight="1" x14ac:dyDescent="0.25">
      <c r="A85" s="53">
        <f>IF(Inskrivning!B86&gt;0,Inskrivning!J86,0)</f>
        <v>0</v>
      </c>
      <c r="B85" s="53">
        <f>IF(Inskrivning!B86&gt;0,Inskrivning!K86,0)</f>
        <v>0</v>
      </c>
      <c r="C85" s="53">
        <f>IF(Inskrivning!B86&gt;0,Inskrivning!L86,0)</f>
        <v>0</v>
      </c>
      <c r="D85" s="53">
        <f>IF(Inskrivning!B86&gt;0,Inskrivning!M86,0)</f>
        <v>0</v>
      </c>
      <c r="E85" s="53">
        <f>IF(Inskrivning!B86&gt;0,Inskrivning!N86,0)</f>
        <v>0</v>
      </c>
      <c r="F85" s="53">
        <f>IF(Inskrivning!B86&gt;0,Inskrivning!O86,0)</f>
        <v>0</v>
      </c>
      <c r="G85" s="53">
        <f>IF(Inskrivning!B86&gt;0,Inskrivning!P86,0)</f>
        <v>0</v>
      </c>
      <c r="H85" s="53">
        <f>IF(Inskrivning!B86&gt;0,Inskrivning!Q86,0)</f>
        <v>0</v>
      </c>
      <c r="I85" s="53">
        <f>IF(Inskrivning!B86&gt;0,Inskrivning!R86,0)</f>
        <v>0</v>
      </c>
      <c r="J85" s="53">
        <f>IF(Inskrivning!B86&gt;0,Inskrivning!S86,0)</f>
        <v>0</v>
      </c>
      <c r="K85" s="53">
        <f>IF(Inskrivning!B86&gt;0,Inskrivning!T86,0)</f>
        <v>0</v>
      </c>
      <c r="L85" s="53">
        <f>IF(Inskrivning!B86&gt;0,Inskrivning!U86,0)</f>
        <v>0</v>
      </c>
      <c r="M85" s="53">
        <f>IF(Inskrivning!B86&gt;0,Inskrivning!V86,0)</f>
        <v>0</v>
      </c>
      <c r="N85" s="53">
        <f>IF(Inskrivning!B86&gt;0,Inskrivning!W86,0)</f>
        <v>0</v>
      </c>
      <c r="O85" s="53">
        <f>IF(Inskrivning!B86&gt;0,Inskrivning!X86,0)</f>
        <v>0</v>
      </c>
      <c r="P85" s="30"/>
      <c r="Q85" s="30"/>
      <c r="R85" s="30"/>
      <c r="W85" s="15">
        <f>IF(Inskrivning!B86="",0,Inskrivning!B86)</f>
        <v>0</v>
      </c>
      <c r="Y85" s="30">
        <f t="shared" si="1"/>
        <v>0</v>
      </c>
      <c r="Z85" s="30">
        <v>80</v>
      </c>
    </row>
    <row r="86" spans="1:26" s="22" customFormat="1" ht="17.100000000000001" customHeight="1" x14ac:dyDescent="0.25">
      <c r="A86" s="53">
        <f>IF(Inskrivning!B87&gt;0,Inskrivning!J87,0)</f>
        <v>0</v>
      </c>
      <c r="B86" s="53">
        <f>IF(Inskrivning!B87&gt;0,Inskrivning!K87,0)</f>
        <v>0</v>
      </c>
      <c r="C86" s="53">
        <f>IF(Inskrivning!B87&gt;0,Inskrivning!L87,0)</f>
        <v>0</v>
      </c>
      <c r="D86" s="53">
        <f>IF(Inskrivning!B87&gt;0,Inskrivning!M87,0)</f>
        <v>0</v>
      </c>
      <c r="E86" s="53">
        <f>IF(Inskrivning!B87&gt;0,Inskrivning!N87,0)</f>
        <v>0</v>
      </c>
      <c r="F86" s="53">
        <f>IF(Inskrivning!B87&gt;0,Inskrivning!O87,0)</f>
        <v>0</v>
      </c>
      <c r="G86" s="53">
        <f>IF(Inskrivning!B87&gt;0,Inskrivning!P87,0)</f>
        <v>0</v>
      </c>
      <c r="H86" s="53">
        <f>IF(Inskrivning!B87&gt;0,Inskrivning!Q87,0)</f>
        <v>0</v>
      </c>
      <c r="I86" s="53">
        <f>IF(Inskrivning!B87&gt;0,Inskrivning!R87,0)</f>
        <v>0</v>
      </c>
      <c r="J86" s="53">
        <f>IF(Inskrivning!B87&gt;0,Inskrivning!S87,0)</f>
        <v>0</v>
      </c>
      <c r="K86" s="53">
        <f>IF(Inskrivning!B87&gt;0,Inskrivning!T87,0)</f>
        <v>0</v>
      </c>
      <c r="L86" s="53">
        <f>IF(Inskrivning!B87&gt;0,Inskrivning!U87,0)</f>
        <v>0</v>
      </c>
      <c r="M86" s="53">
        <f>IF(Inskrivning!B87&gt;0,Inskrivning!V87,0)</f>
        <v>0</v>
      </c>
      <c r="N86" s="53">
        <f>IF(Inskrivning!B87&gt;0,Inskrivning!W87,0)</f>
        <v>0</v>
      </c>
      <c r="O86" s="53">
        <f>IF(Inskrivning!B87&gt;0,Inskrivning!X87,0)</f>
        <v>0</v>
      </c>
      <c r="P86" s="30"/>
      <c r="Q86" s="30"/>
      <c r="R86" s="30"/>
      <c r="W86" s="15">
        <f>IF(Inskrivning!B87="",0,Inskrivning!B87)</f>
        <v>0</v>
      </c>
      <c r="Y86" s="30">
        <f t="shared" si="1"/>
        <v>0</v>
      </c>
      <c r="Z86" s="30">
        <v>81</v>
      </c>
    </row>
    <row r="87" spans="1:26" s="22" customFormat="1" ht="17.100000000000001" customHeight="1" x14ac:dyDescent="0.25">
      <c r="A87" s="53">
        <f>IF(Inskrivning!B88&gt;0,Inskrivning!J88,0)</f>
        <v>0</v>
      </c>
      <c r="B87" s="53">
        <f>IF(Inskrivning!B88&gt;0,Inskrivning!K88,0)</f>
        <v>0</v>
      </c>
      <c r="C87" s="53">
        <f>IF(Inskrivning!B88&gt;0,Inskrivning!L88,0)</f>
        <v>0</v>
      </c>
      <c r="D87" s="53">
        <f>IF(Inskrivning!B88&gt;0,Inskrivning!M88,0)</f>
        <v>0</v>
      </c>
      <c r="E87" s="53">
        <f>IF(Inskrivning!B88&gt;0,Inskrivning!N88,0)</f>
        <v>0</v>
      </c>
      <c r="F87" s="53">
        <f>IF(Inskrivning!B88&gt;0,Inskrivning!O88,0)</f>
        <v>0</v>
      </c>
      <c r="G87" s="53">
        <f>IF(Inskrivning!B88&gt;0,Inskrivning!P88,0)</f>
        <v>0</v>
      </c>
      <c r="H87" s="53">
        <f>IF(Inskrivning!B88&gt;0,Inskrivning!Q88,0)</f>
        <v>0</v>
      </c>
      <c r="I87" s="53">
        <f>IF(Inskrivning!B88&gt;0,Inskrivning!R88,0)</f>
        <v>0</v>
      </c>
      <c r="J87" s="53">
        <f>IF(Inskrivning!B88&gt;0,Inskrivning!S88,0)</f>
        <v>0</v>
      </c>
      <c r="K87" s="53">
        <f>IF(Inskrivning!B88&gt;0,Inskrivning!T88,0)</f>
        <v>0</v>
      </c>
      <c r="L87" s="53">
        <f>IF(Inskrivning!B88&gt;0,Inskrivning!U88,0)</f>
        <v>0</v>
      </c>
      <c r="M87" s="53">
        <f>IF(Inskrivning!B88&gt;0,Inskrivning!V88,0)</f>
        <v>0</v>
      </c>
      <c r="N87" s="53">
        <f>IF(Inskrivning!B88&gt;0,Inskrivning!W88,0)</f>
        <v>0</v>
      </c>
      <c r="O87" s="53">
        <f>IF(Inskrivning!B88&gt;0,Inskrivning!X88,0)</f>
        <v>0</v>
      </c>
      <c r="P87" s="30"/>
      <c r="Q87" s="30"/>
      <c r="R87" s="30"/>
      <c r="W87" s="15">
        <f>IF(Inskrivning!B88="",0,Inskrivning!B88)</f>
        <v>0</v>
      </c>
      <c r="Y87" s="30">
        <f t="shared" si="1"/>
        <v>0</v>
      </c>
      <c r="Z87" s="30">
        <v>82</v>
      </c>
    </row>
    <row r="88" spans="1:26" s="22" customFormat="1" ht="17.100000000000001" customHeight="1" x14ac:dyDescent="0.25">
      <c r="A88" s="53">
        <f>IF(Inskrivning!B89&gt;0,Inskrivning!J89,0)</f>
        <v>0</v>
      </c>
      <c r="B88" s="53">
        <f>IF(Inskrivning!B89&gt;0,Inskrivning!K89,0)</f>
        <v>0</v>
      </c>
      <c r="C88" s="53">
        <f>IF(Inskrivning!B89&gt;0,Inskrivning!L89,0)</f>
        <v>0</v>
      </c>
      <c r="D88" s="53">
        <f>IF(Inskrivning!B89&gt;0,Inskrivning!M89,0)</f>
        <v>0</v>
      </c>
      <c r="E88" s="53">
        <f>IF(Inskrivning!B89&gt;0,Inskrivning!N89,0)</f>
        <v>0</v>
      </c>
      <c r="F88" s="53">
        <f>IF(Inskrivning!B89&gt;0,Inskrivning!O89,0)</f>
        <v>0</v>
      </c>
      <c r="G88" s="53">
        <f>IF(Inskrivning!B89&gt;0,Inskrivning!P89,0)</f>
        <v>0</v>
      </c>
      <c r="H88" s="53">
        <f>IF(Inskrivning!B89&gt;0,Inskrivning!Q89,0)</f>
        <v>0</v>
      </c>
      <c r="I88" s="53">
        <f>IF(Inskrivning!B89&gt;0,Inskrivning!R89,0)</f>
        <v>0</v>
      </c>
      <c r="J88" s="53">
        <f>IF(Inskrivning!B89&gt;0,Inskrivning!S89,0)</f>
        <v>0</v>
      </c>
      <c r="K88" s="53">
        <f>IF(Inskrivning!B89&gt;0,Inskrivning!T89,0)</f>
        <v>0</v>
      </c>
      <c r="L88" s="53">
        <f>IF(Inskrivning!B89&gt;0,Inskrivning!U89,0)</f>
        <v>0</v>
      </c>
      <c r="M88" s="53">
        <f>IF(Inskrivning!B89&gt;0,Inskrivning!V89,0)</f>
        <v>0</v>
      </c>
      <c r="N88" s="53">
        <f>IF(Inskrivning!B89&gt;0,Inskrivning!W89,0)</f>
        <v>0</v>
      </c>
      <c r="O88" s="53">
        <f>IF(Inskrivning!B89&gt;0,Inskrivning!X89,0)</f>
        <v>0</v>
      </c>
      <c r="P88" s="30"/>
      <c r="Q88" s="30"/>
      <c r="R88" s="30"/>
      <c r="W88" s="15">
        <f>IF(Inskrivning!B89="",0,Inskrivning!B89)</f>
        <v>0</v>
      </c>
      <c r="Y88" s="30">
        <f t="shared" si="1"/>
        <v>0</v>
      </c>
      <c r="Z88" s="30">
        <v>83</v>
      </c>
    </row>
    <row r="89" spans="1:26" s="22" customFormat="1" ht="17.100000000000001" customHeight="1" x14ac:dyDescent="0.25">
      <c r="A89" s="53">
        <f>IF(Inskrivning!B90&gt;0,Inskrivning!J90,0)</f>
        <v>0</v>
      </c>
      <c r="B89" s="53">
        <f>IF(Inskrivning!B90&gt;0,Inskrivning!K90,0)</f>
        <v>0</v>
      </c>
      <c r="C89" s="53">
        <f>IF(Inskrivning!B90&gt;0,Inskrivning!L90,0)</f>
        <v>0</v>
      </c>
      <c r="D89" s="53">
        <f>IF(Inskrivning!B90&gt;0,Inskrivning!M90,0)</f>
        <v>0</v>
      </c>
      <c r="E89" s="53">
        <f>IF(Inskrivning!B90&gt;0,Inskrivning!N90,0)</f>
        <v>0</v>
      </c>
      <c r="F89" s="53">
        <f>IF(Inskrivning!B90&gt;0,Inskrivning!O90,0)</f>
        <v>0</v>
      </c>
      <c r="G89" s="53">
        <f>IF(Inskrivning!B90&gt;0,Inskrivning!P90,0)</f>
        <v>0</v>
      </c>
      <c r="H89" s="53">
        <f>IF(Inskrivning!B90&gt;0,Inskrivning!Q90,0)</f>
        <v>0</v>
      </c>
      <c r="I89" s="53">
        <f>IF(Inskrivning!B90&gt;0,Inskrivning!R90,0)</f>
        <v>0</v>
      </c>
      <c r="J89" s="53">
        <f>IF(Inskrivning!B90&gt;0,Inskrivning!S90,0)</f>
        <v>0</v>
      </c>
      <c r="K89" s="53">
        <f>IF(Inskrivning!B90&gt;0,Inskrivning!T90,0)</f>
        <v>0</v>
      </c>
      <c r="L89" s="53">
        <f>IF(Inskrivning!B90&gt;0,Inskrivning!U90,0)</f>
        <v>0</v>
      </c>
      <c r="M89" s="53">
        <f>IF(Inskrivning!B90&gt;0,Inskrivning!V90,0)</f>
        <v>0</v>
      </c>
      <c r="N89" s="53">
        <f>IF(Inskrivning!B90&gt;0,Inskrivning!W90,0)</f>
        <v>0</v>
      </c>
      <c r="O89" s="53">
        <f>IF(Inskrivning!B90&gt;0,Inskrivning!X90,0)</f>
        <v>0</v>
      </c>
      <c r="P89" s="30"/>
      <c r="Q89" s="30"/>
      <c r="R89" s="30"/>
      <c r="W89" s="15">
        <f>IF(Inskrivning!B90="",0,Inskrivning!B90)</f>
        <v>0</v>
      </c>
      <c r="Y89" s="30">
        <f t="shared" si="1"/>
        <v>0</v>
      </c>
      <c r="Z89" s="30">
        <v>84</v>
      </c>
    </row>
    <row r="90" spans="1:26" s="22" customFormat="1" ht="17.100000000000001" customHeight="1" x14ac:dyDescent="0.25">
      <c r="A90" s="53">
        <f>IF(Inskrivning!B91&gt;0,Inskrivning!J91,0)</f>
        <v>0</v>
      </c>
      <c r="B90" s="53">
        <f>IF(Inskrivning!B91&gt;0,Inskrivning!K91,0)</f>
        <v>0</v>
      </c>
      <c r="C90" s="53">
        <f>IF(Inskrivning!B91&gt;0,Inskrivning!L91,0)</f>
        <v>0</v>
      </c>
      <c r="D90" s="53">
        <f>IF(Inskrivning!B91&gt;0,Inskrivning!M91,0)</f>
        <v>0</v>
      </c>
      <c r="E90" s="53">
        <f>IF(Inskrivning!B91&gt;0,Inskrivning!N91,0)</f>
        <v>0</v>
      </c>
      <c r="F90" s="53">
        <f>IF(Inskrivning!B91&gt;0,Inskrivning!O91,0)</f>
        <v>0</v>
      </c>
      <c r="G90" s="53">
        <f>IF(Inskrivning!B91&gt;0,Inskrivning!P91,0)</f>
        <v>0</v>
      </c>
      <c r="H90" s="53">
        <f>IF(Inskrivning!B91&gt;0,Inskrivning!Q91,0)</f>
        <v>0</v>
      </c>
      <c r="I90" s="53">
        <f>IF(Inskrivning!B91&gt;0,Inskrivning!R91,0)</f>
        <v>0</v>
      </c>
      <c r="J90" s="53">
        <f>IF(Inskrivning!B91&gt;0,Inskrivning!S91,0)</f>
        <v>0</v>
      </c>
      <c r="K90" s="53">
        <f>IF(Inskrivning!B91&gt;0,Inskrivning!T91,0)</f>
        <v>0</v>
      </c>
      <c r="L90" s="53">
        <f>IF(Inskrivning!B91&gt;0,Inskrivning!U91,0)</f>
        <v>0</v>
      </c>
      <c r="M90" s="53">
        <f>IF(Inskrivning!B91&gt;0,Inskrivning!V91,0)</f>
        <v>0</v>
      </c>
      <c r="N90" s="53">
        <f>IF(Inskrivning!B91&gt;0,Inskrivning!W91,0)</f>
        <v>0</v>
      </c>
      <c r="O90" s="53">
        <f>IF(Inskrivning!B91&gt;0,Inskrivning!X91,0)</f>
        <v>0</v>
      </c>
      <c r="P90" s="30"/>
      <c r="Q90" s="30"/>
      <c r="R90" s="30"/>
      <c r="W90" s="15">
        <f>IF(Inskrivning!B91="",0,Inskrivning!B91)</f>
        <v>0</v>
      </c>
      <c r="Y90" s="30">
        <f t="shared" si="1"/>
        <v>0</v>
      </c>
      <c r="Z90" s="30">
        <v>85</v>
      </c>
    </row>
    <row r="91" spans="1:26" s="22" customFormat="1" ht="17.100000000000001" customHeight="1" x14ac:dyDescent="0.25">
      <c r="A91" s="53">
        <f>IF(Inskrivning!B92&gt;0,Inskrivning!J92,0)</f>
        <v>0</v>
      </c>
      <c r="B91" s="53">
        <f>IF(Inskrivning!B92&gt;0,Inskrivning!K92,0)</f>
        <v>0</v>
      </c>
      <c r="C91" s="53">
        <f>IF(Inskrivning!B92&gt;0,Inskrivning!L92,0)</f>
        <v>0</v>
      </c>
      <c r="D91" s="53">
        <f>IF(Inskrivning!B92&gt;0,Inskrivning!M92,0)</f>
        <v>0</v>
      </c>
      <c r="E91" s="53">
        <f>IF(Inskrivning!B92&gt;0,Inskrivning!N92,0)</f>
        <v>0</v>
      </c>
      <c r="F91" s="53">
        <f>IF(Inskrivning!B92&gt;0,Inskrivning!O92,0)</f>
        <v>0</v>
      </c>
      <c r="G91" s="53">
        <f>IF(Inskrivning!B92&gt;0,Inskrivning!P92,0)</f>
        <v>0</v>
      </c>
      <c r="H91" s="53">
        <f>IF(Inskrivning!B92&gt;0,Inskrivning!Q92,0)</f>
        <v>0</v>
      </c>
      <c r="I91" s="53">
        <f>IF(Inskrivning!B92&gt;0,Inskrivning!R92,0)</f>
        <v>0</v>
      </c>
      <c r="J91" s="53">
        <f>IF(Inskrivning!B92&gt;0,Inskrivning!S92,0)</f>
        <v>0</v>
      </c>
      <c r="K91" s="53">
        <f>IF(Inskrivning!B92&gt;0,Inskrivning!T92,0)</f>
        <v>0</v>
      </c>
      <c r="L91" s="53">
        <f>IF(Inskrivning!B92&gt;0,Inskrivning!U92,0)</f>
        <v>0</v>
      </c>
      <c r="M91" s="53">
        <f>IF(Inskrivning!B92&gt;0,Inskrivning!V92,0)</f>
        <v>0</v>
      </c>
      <c r="N91" s="53">
        <f>IF(Inskrivning!B92&gt;0,Inskrivning!W92,0)</f>
        <v>0</v>
      </c>
      <c r="O91" s="53">
        <f>IF(Inskrivning!B92&gt;0,Inskrivning!X92,0)</f>
        <v>0</v>
      </c>
      <c r="P91" s="30"/>
      <c r="Q91" s="30"/>
      <c r="R91" s="30"/>
      <c r="W91" s="15">
        <f>IF(Inskrivning!B92="",0,Inskrivning!B92)</f>
        <v>0</v>
      </c>
      <c r="Y91" s="30">
        <f t="shared" si="1"/>
        <v>0</v>
      </c>
      <c r="Z91" s="30">
        <v>86</v>
      </c>
    </row>
    <row r="92" spans="1:26" s="22" customFormat="1" ht="17.100000000000001" customHeight="1" x14ac:dyDescent="0.25">
      <c r="A92" s="53">
        <f>IF(Inskrivning!B93&gt;0,Inskrivning!J93,0)</f>
        <v>0</v>
      </c>
      <c r="B92" s="53">
        <f>IF(Inskrivning!B93&gt;0,Inskrivning!K93,0)</f>
        <v>0</v>
      </c>
      <c r="C92" s="53">
        <f>IF(Inskrivning!B93&gt;0,Inskrivning!L93,0)</f>
        <v>0</v>
      </c>
      <c r="D92" s="53">
        <f>IF(Inskrivning!B93&gt;0,Inskrivning!M93,0)</f>
        <v>0</v>
      </c>
      <c r="E92" s="53">
        <f>IF(Inskrivning!B93&gt;0,Inskrivning!N93,0)</f>
        <v>0</v>
      </c>
      <c r="F92" s="53">
        <f>IF(Inskrivning!B93&gt;0,Inskrivning!O93,0)</f>
        <v>0</v>
      </c>
      <c r="G92" s="53">
        <f>IF(Inskrivning!B93&gt;0,Inskrivning!P93,0)</f>
        <v>0</v>
      </c>
      <c r="H92" s="53">
        <f>IF(Inskrivning!B93&gt;0,Inskrivning!Q93,0)</f>
        <v>0</v>
      </c>
      <c r="I92" s="53">
        <f>IF(Inskrivning!B93&gt;0,Inskrivning!R93,0)</f>
        <v>0</v>
      </c>
      <c r="J92" s="53">
        <f>IF(Inskrivning!B93&gt;0,Inskrivning!S93,0)</f>
        <v>0</v>
      </c>
      <c r="K92" s="53">
        <f>IF(Inskrivning!B93&gt;0,Inskrivning!T93,0)</f>
        <v>0</v>
      </c>
      <c r="L92" s="53">
        <f>IF(Inskrivning!B93&gt;0,Inskrivning!U93,0)</f>
        <v>0</v>
      </c>
      <c r="M92" s="53">
        <f>IF(Inskrivning!B93&gt;0,Inskrivning!V93,0)</f>
        <v>0</v>
      </c>
      <c r="N92" s="53">
        <f>IF(Inskrivning!B93&gt;0,Inskrivning!W93,0)</f>
        <v>0</v>
      </c>
      <c r="O92" s="53">
        <f>IF(Inskrivning!B93&gt;0,Inskrivning!X93,0)</f>
        <v>0</v>
      </c>
      <c r="P92" s="30"/>
      <c r="Q92" s="30"/>
      <c r="R92" s="30"/>
      <c r="W92" s="15">
        <f>IF(Inskrivning!B93="",0,Inskrivning!B93)</f>
        <v>0</v>
      </c>
      <c r="Y92" s="30">
        <f t="shared" si="1"/>
        <v>0</v>
      </c>
      <c r="Z92" s="30">
        <v>87</v>
      </c>
    </row>
    <row r="93" spans="1:26" s="22" customFormat="1" ht="17.100000000000001" customHeight="1" x14ac:dyDescent="0.25">
      <c r="A93" s="53">
        <f>IF(Inskrivning!B94&gt;0,Inskrivning!J94,0)</f>
        <v>0</v>
      </c>
      <c r="B93" s="53">
        <f>IF(Inskrivning!B94&gt;0,Inskrivning!K94,0)</f>
        <v>0</v>
      </c>
      <c r="C93" s="53">
        <f>IF(Inskrivning!B94&gt;0,Inskrivning!L94,0)</f>
        <v>0</v>
      </c>
      <c r="D93" s="53">
        <f>IF(Inskrivning!B94&gt;0,Inskrivning!M94,0)</f>
        <v>0</v>
      </c>
      <c r="E93" s="53">
        <f>IF(Inskrivning!B94&gt;0,Inskrivning!N94,0)</f>
        <v>0</v>
      </c>
      <c r="F93" s="53">
        <f>IF(Inskrivning!B94&gt;0,Inskrivning!O94,0)</f>
        <v>0</v>
      </c>
      <c r="G93" s="53">
        <f>IF(Inskrivning!B94&gt;0,Inskrivning!P94,0)</f>
        <v>0</v>
      </c>
      <c r="H93" s="53">
        <f>IF(Inskrivning!B94&gt;0,Inskrivning!Q94,0)</f>
        <v>0</v>
      </c>
      <c r="I93" s="53">
        <f>IF(Inskrivning!B94&gt;0,Inskrivning!R94,0)</f>
        <v>0</v>
      </c>
      <c r="J93" s="53">
        <f>IF(Inskrivning!B94&gt;0,Inskrivning!S94,0)</f>
        <v>0</v>
      </c>
      <c r="K93" s="53">
        <f>IF(Inskrivning!B94&gt;0,Inskrivning!T94,0)</f>
        <v>0</v>
      </c>
      <c r="L93" s="53">
        <f>IF(Inskrivning!B94&gt;0,Inskrivning!U94,0)</f>
        <v>0</v>
      </c>
      <c r="M93" s="53">
        <f>IF(Inskrivning!B94&gt;0,Inskrivning!V94,0)</f>
        <v>0</v>
      </c>
      <c r="N93" s="53">
        <f>IF(Inskrivning!B94&gt;0,Inskrivning!W94,0)</f>
        <v>0</v>
      </c>
      <c r="O93" s="53">
        <f>IF(Inskrivning!B94&gt;0,Inskrivning!X94,0)</f>
        <v>0</v>
      </c>
      <c r="P93" s="30"/>
      <c r="Q93" s="30"/>
      <c r="R93" s="30"/>
      <c r="W93" s="15">
        <f>IF(Inskrivning!B94="",0,Inskrivning!B94)</f>
        <v>0</v>
      </c>
      <c r="Y93" s="30">
        <f t="shared" si="1"/>
        <v>0</v>
      </c>
      <c r="Z93" s="30">
        <v>88</v>
      </c>
    </row>
    <row r="94" spans="1:26" s="22" customFormat="1" ht="17.100000000000001" customHeight="1" x14ac:dyDescent="0.25">
      <c r="A94" s="53">
        <f>IF(Inskrivning!B95&gt;0,Inskrivning!J95,0)</f>
        <v>0</v>
      </c>
      <c r="B94" s="53">
        <f>IF(Inskrivning!B95&gt;0,Inskrivning!K95,0)</f>
        <v>0</v>
      </c>
      <c r="C94" s="53">
        <f>IF(Inskrivning!B95&gt;0,Inskrivning!L95,0)</f>
        <v>0</v>
      </c>
      <c r="D94" s="53">
        <f>IF(Inskrivning!B95&gt;0,Inskrivning!M95,0)</f>
        <v>0</v>
      </c>
      <c r="E94" s="53">
        <f>IF(Inskrivning!B95&gt;0,Inskrivning!N95,0)</f>
        <v>0</v>
      </c>
      <c r="F94" s="53">
        <f>IF(Inskrivning!B95&gt;0,Inskrivning!O95,0)</f>
        <v>0</v>
      </c>
      <c r="G94" s="53">
        <f>IF(Inskrivning!B95&gt;0,Inskrivning!P95,0)</f>
        <v>0</v>
      </c>
      <c r="H94" s="53">
        <f>IF(Inskrivning!B95&gt;0,Inskrivning!Q95,0)</f>
        <v>0</v>
      </c>
      <c r="I94" s="53">
        <f>IF(Inskrivning!B95&gt;0,Inskrivning!R95,0)</f>
        <v>0</v>
      </c>
      <c r="J94" s="53">
        <f>IF(Inskrivning!B95&gt;0,Inskrivning!S95,0)</f>
        <v>0</v>
      </c>
      <c r="K94" s="53">
        <f>IF(Inskrivning!B95&gt;0,Inskrivning!T95,0)</f>
        <v>0</v>
      </c>
      <c r="L94" s="53">
        <f>IF(Inskrivning!B95&gt;0,Inskrivning!U95,0)</f>
        <v>0</v>
      </c>
      <c r="M94" s="53">
        <f>IF(Inskrivning!B95&gt;0,Inskrivning!V95,0)</f>
        <v>0</v>
      </c>
      <c r="N94" s="53">
        <f>IF(Inskrivning!B95&gt;0,Inskrivning!W95,0)</f>
        <v>0</v>
      </c>
      <c r="O94" s="53">
        <f>IF(Inskrivning!B95&gt;0,Inskrivning!X95,0)</f>
        <v>0</v>
      </c>
      <c r="P94" s="30"/>
      <c r="Q94" s="30"/>
      <c r="R94" s="30"/>
      <c r="W94" s="15">
        <f>IF(Inskrivning!B95="",0,Inskrivning!B95)</f>
        <v>0</v>
      </c>
      <c r="Y94" s="30">
        <f t="shared" si="1"/>
        <v>0</v>
      </c>
      <c r="Z94" s="30">
        <v>89</v>
      </c>
    </row>
    <row r="95" spans="1:26" s="22" customFormat="1" ht="17.100000000000001" customHeight="1" x14ac:dyDescent="0.25">
      <c r="A95" s="53">
        <f>IF(Inskrivning!B96&gt;0,Inskrivning!J96,0)</f>
        <v>0</v>
      </c>
      <c r="B95" s="53">
        <f>IF(Inskrivning!B96&gt;0,Inskrivning!K96,0)</f>
        <v>0</v>
      </c>
      <c r="C95" s="53">
        <f>IF(Inskrivning!B96&gt;0,Inskrivning!L96,0)</f>
        <v>0</v>
      </c>
      <c r="D95" s="53">
        <f>IF(Inskrivning!B96&gt;0,Inskrivning!M96,0)</f>
        <v>0</v>
      </c>
      <c r="E95" s="53">
        <f>IF(Inskrivning!B96&gt;0,Inskrivning!N96,0)</f>
        <v>0</v>
      </c>
      <c r="F95" s="53">
        <f>IF(Inskrivning!B96&gt;0,Inskrivning!O96,0)</f>
        <v>0</v>
      </c>
      <c r="G95" s="53">
        <f>IF(Inskrivning!B96&gt;0,Inskrivning!P96,0)</f>
        <v>0</v>
      </c>
      <c r="H95" s="53">
        <f>IF(Inskrivning!B96&gt;0,Inskrivning!Q96,0)</f>
        <v>0</v>
      </c>
      <c r="I95" s="53">
        <f>IF(Inskrivning!B96&gt;0,Inskrivning!R96,0)</f>
        <v>0</v>
      </c>
      <c r="J95" s="53">
        <f>IF(Inskrivning!B96&gt;0,Inskrivning!S96,0)</f>
        <v>0</v>
      </c>
      <c r="K95" s="53">
        <f>IF(Inskrivning!B96&gt;0,Inskrivning!T96,0)</f>
        <v>0</v>
      </c>
      <c r="L95" s="53">
        <f>IF(Inskrivning!B96&gt;0,Inskrivning!U96,0)</f>
        <v>0</v>
      </c>
      <c r="M95" s="53">
        <f>IF(Inskrivning!B96&gt;0,Inskrivning!V96,0)</f>
        <v>0</v>
      </c>
      <c r="N95" s="53">
        <f>IF(Inskrivning!B96&gt;0,Inskrivning!W96,0)</f>
        <v>0</v>
      </c>
      <c r="O95" s="53">
        <f>IF(Inskrivning!B96&gt;0,Inskrivning!X96,0)</f>
        <v>0</v>
      </c>
      <c r="P95" s="30"/>
      <c r="Q95" s="30"/>
      <c r="R95" s="30"/>
      <c r="W95" s="15">
        <f>IF(Inskrivning!B96="",0,Inskrivning!B96)</f>
        <v>0</v>
      </c>
      <c r="Y95" s="30">
        <f t="shared" si="1"/>
        <v>0</v>
      </c>
      <c r="Z95" s="30">
        <v>90</v>
      </c>
    </row>
    <row r="96" spans="1:26" s="22" customFormat="1" ht="17.100000000000001" customHeight="1" x14ac:dyDescent="0.25">
      <c r="A96" s="53">
        <f>IF(Inskrivning!B97&gt;0,Inskrivning!J97,0)</f>
        <v>0</v>
      </c>
      <c r="B96" s="53">
        <f>IF(Inskrivning!B97&gt;0,Inskrivning!K97,0)</f>
        <v>0</v>
      </c>
      <c r="C96" s="53">
        <f>IF(Inskrivning!B97&gt;0,Inskrivning!L97,0)</f>
        <v>0</v>
      </c>
      <c r="D96" s="53">
        <f>IF(Inskrivning!B97&gt;0,Inskrivning!M97,0)</f>
        <v>0</v>
      </c>
      <c r="E96" s="53">
        <f>IF(Inskrivning!B97&gt;0,Inskrivning!N97,0)</f>
        <v>0</v>
      </c>
      <c r="F96" s="53">
        <f>IF(Inskrivning!B97&gt;0,Inskrivning!O97,0)</f>
        <v>0</v>
      </c>
      <c r="G96" s="53">
        <f>IF(Inskrivning!B97&gt;0,Inskrivning!P97,0)</f>
        <v>0</v>
      </c>
      <c r="H96" s="53">
        <f>IF(Inskrivning!B97&gt;0,Inskrivning!Q97,0)</f>
        <v>0</v>
      </c>
      <c r="I96" s="53">
        <f>IF(Inskrivning!B97&gt;0,Inskrivning!R97,0)</f>
        <v>0</v>
      </c>
      <c r="J96" s="53">
        <f>IF(Inskrivning!B97&gt;0,Inskrivning!S97,0)</f>
        <v>0</v>
      </c>
      <c r="K96" s="53">
        <f>IF(Inskrivning!B97&gt;0,Inskrivning!T97,0)</f>
        <v>0</v>
      </c>
      <c r="L96" s="53">
        <f>IF(Inskrivning!B97&gt;0,Inskrivning!U97,0)</f>
        <v>0</v>
      </c>
      <c r="M96" s="53">
        <f>IF(Inskrivning!B97&gt;0,Inskrivning!V97,0)</f>
        <v>0</v>
      </c>
      <c r="N96" s="53">
        <f>IF(Inskrivning!B97&gt;0,Inskrivning!W97,0)</f>
        <v>0</v>
      </c>
      <c r="O96" s="53">
        <f>IF(Inskrivning!B97&gt;0,Inskrivning!X97,0)</f>
        <v>0</v>
      </c>
      <c r="P96" s="30"/>
      <c r="Q96" s="30"/>
      <c r="R96" s="30"/>
      <c r="W96" s="15">
        <f>IF(Inskrivning!B97="",0,Inskrivning!B97)</f>
        <v>0</v>
      </c>
      <c r="Y96" s="30">
        <f t="shared" si="1"/>
        <v>0</v>
      </c>
      <c r="Z96" s="30">
        <v>91</v>
      </c>
    </row>
    <row r="97" spans="1:26" s="22" customFormat="1" ht="17.100000000000001" customHeight="1" x14ac:dyDescent="0.25">
      <c r="A97" s="53">
        <f>IF(Inskrivning!B98&gt;0,Inskrivning!J98,0)</f>
        <v>0</v>
      </c>
      <c r="B97" s="53">
        <f>IF(Inskrivning!B98&gt;0,Inskrivning!K98,0)</f>
        <v>0</v>
      </c>
      <c r="C97" s="53">
        <f>IF(Inskrivning!B98&gt;0,Inskrivning!L98,0)</f>
        <v>0</v>
      </c>
      <c r="D97" s="53">
        <f>IF(Inskrivning!B98&gt;0,Inskrivning!M98,0)</f>
        <v>0</v>
      </c>
      <c r="E97" s="53">
        <f>IF(Inskrivning!B98&gt;0,Inskrivning!N98,0)</f>
        <v>0</v>
      </c>
      <c r="F97" s="53">
        <f>IF(Inskrivning!B98&gt;0,Inskrivning!O98,0)</f>
        <v>0</v>
      </c>
      <c r="G97" s="53">
        <f>IF(Inskrivning!B98&gt;0,Inskrivning!P98,0)</f>
        <v>0</v>
      </c>
      <c r="H97" s="53">
        <f>IF(Inskrivning!B98&gt;0,Inskrivning!Q98,0)</f>
        <v>0</v>
      </c>
      <c r="I97" s="53">
        <f>IF(Inskrivning!B98&gt;0,Inskrivning!R98,0)</f>
        <v>0</v>
      </c>
      <c r="J97" s="53">
        <f>IF(Inskrivning!B98&gt;0,Inskrivning!S98,0)</f>
        <v>0</v>
      </c>
      <c r="K97" s="53">
        <f>IF(Inskrivning!B98&gt;0,Inskrivning!T98,0)</f>
        <v>0</v>
      </c>
      <c r="L97" s="53">
        <f>IF(Inskrivning!B98&gt;0,Inskrivning!U98,0)</f>
        <v>0</v>
      </c>
      <c r="M97" s="53">
        <f>IF(Inskrivning!B98&gt;0,Inskrivning!V98,0)</f>
        <v>0</v>
      </c>
      <c r="N97" s="53">
        <f>IF(Inskrivning!B98&gt;0,Inskrivning!W98,0)</f>
        <v>0</v>
      </c>
      <c r="O97" s="53">
        <f>IF(Inskrivning!B98&gt;0,Inskrivning!X98,0)</f>
        <v>0</v>
      </c>
      <c r="P97" s="30"/>
      <c r="Q97" s="30"/>
      <c r="R97" s="30"/>
      <c r="W97" s="15">
        <f>IF(Inskrivning!B98="",0,Inskrivning!B98)</f>
        <v>0</v>
      </c>
      <c r="Y97" s="30">
        <f t="shared" si="1"/>
        <v>0</v>
      </c>
      <c r="Z97" s="30">
        <v>92</v>
      </c>
    </row>
    <row r="98" spans="1:26" s="22" customFormat="1" ht="17.100000000000001" customHeight="1" x14ac:dyDescent="0.25">
      <c r="A98" s="53">
        <f>IF(Inskrivning!B99&gt;0,Inskrivning!J99,0)</f>
        <v>0</v>
      </c>
      <c r="B98" s="53">
        <f>IF(Inskrivning!B99&gt;0,Inskrivning!K99,0)</f>
        <v>0</v>
      </c>
      <c r="C98" s="53">
        <f>IF(Inskrivning!B99&gt;0,Inskrivning!L99,0)</f>
        <v>0</v>
      </c>
      <c r="D98" s="53">
        <f>IF(Inskrivning!B99&gt;0,Inskrivning!M99,0)</f>
        <v>0</v>
      </c>
      <c r="E98" s="53">
        <f>IF(Inskrivning!B99&gt;0,Inskrivning!N99,0)</f>
        <v>0</v>
      </c>
      <c r="F98" s="53">
        <f>IF(Inskrivning!B99&gt;0,Inskrivning!O99,0)</f>
        <v>0</v>
      </c>
      <c r="G98" s="53">
        <f>IF(Inskrivning!B99&gt;0,Inskrivning!P99,0)</f>
        <v>0</v>
      </c>
      <c r="H98" s="53">
        <f>IF(Inskrivning!B99&gt;0,Inskrivning!Q99,0)</f>
        <v>0</v>
      </c>
      <c r="I98" s="53">
        <f>IF(Inskrivning!B99&gt;0,Inskrivning!R99,0)</f>
        <v>0</v>
      </c>
      <c r="J98" s="53">
        <f>IF(Inskrivning!B99&gt;0,Inskrivning!S99,0)</f>
        <v>0</v>
      </c>
      <c r="K98" s="53">
        <f>IF(Inskrivning!B99&gt;0,Inskrivning!T99,0)</f>
        <v>0</v>
      </c>
      <c r="L98" s="53">
        <f>IF(Inskrivning!B99&gt;0,Inskrivning!U99,0)</f>
        <v>0</v>
      </c>
      <c r="M98" s="53">
        <f>IF(Inskrivning!B99&gt;0,Inskrivning!V99,0)</f>
        <v>0</v>
      </c>
      <c r="N98" s="53">
        <f>IF(Inskrivning!B99&gt;0,Inskrivning!W99,0)</f>
        <v>0</v>
      </c>
      <c r="O98" s="53">
        <f>IF(Inskrivning!B99&gt;0,Inskrivning!X99,0)</f>
        <v>0</v>
      </c>
      <c r="P98" s="30"/>
      <c r="Q98" s="30"/>
      <c r="R98" s="30"/>
      <c r="W98" s="15">
        <f>IF(Inskrivning!B99="",0,Inskrivning!B99)</f>
        <v>0</v>
      </c>
      <c r="Y98" s="30">
        <f t="shared" si="1"/>
        <v>0</v>
      </c>
      <c r="Z98" s="30">
        <v>93</v>
      </c>
    </row>
    <row r="99" spans="1:26" s="22" customFormat="1" ht="17.100000000000001" customHeight="1" x14ac:dyDescent="0.25">
      <c r="A99" s="53">
        <f>IF(Inskrivning!B100&gt;0,Inskrivning!J100,0)</f>
        <v>0</v>
      </c>
      <c r="B99" s="53">
        <f>IF(Inskrivning!B100&gt;0,Inskrivning!K100,0)</f>
        <v>0</v>
      </c>
      <c r="C99" s="53">
        <f>IF(Inskrivning!B100&gt;0,Inskrivning!L100,0)</f>
        <v>0</v>
      </c>
      <c r="D99" s="53">
        <f>IF(Inskrivning!B100&gt;0,Inskrivning!M100,0)</f>
        <v>0</v>
      </c>
      <c r="E99" s="53">
        <f>IF(Inskrivning!B100&gt;0,Inskrivning!N100,0)</f>
        <v>0</v>
      </c>
      <c r="F99" s="53">
        <f>IF(Inskrivning!B100&gt;0,Inskrivning!O100,0)</f>
        <v>0</v>
      </c>
      <c r="G99" s="53">
        <f>IF(Inskrivning!B100&gt;0,Inskrivning!P100,0)</f>
        <v>0</v>
      </c>
      <c r="H99" s="53">
        <f>IF(Inskrivning!B100&gt;0,Inskrivning!Q100,0)</f>
        <v>0</v>
      </c>
      <c r="I99" s="53">
        <f>IF(Inskrivning!B100&gt;0,Inskrivning!R100,0)</f>
        <v>0</v>
      </c>
      <c r="J99" s="53">
        <f>IF(Inskrivning!B100&gt;0,Inskrivning!S100,0)</f>
        <v>0</v>
      </c>
      <c r="K99" s="53">
        <f>IF(Inskrivning!B100&gt;0,Inskrivning!T100,0)</f>
        <v>0</v>
      </c>
      <c r="L99" s="53">
        <f>IF(Inskrivning!B100&gt;0,Inskrivning!U100,0)</f>
        <v>0</v>
      </c>
      <c r="M99" s="53">
        <f>IF(Inskrivning!B100&gt;0,Inskrivning!V100,0)</f>
        <v>0</v>
      </c>
      <c r="N99" s="53">
        <f>IF(Inskrivning!B100&gt;0,Inskrivning!W100,0)</f>
        <v>0</v>
      </c>
      <c r="O99" s="53">
        <f>IF(Inskrivning!B100&gt;0,Inskrivning!X100,0)</f>
        <v>0</v>
      </c>
      <c r="P99" s="30"/>
      <c r="Q99" s="30"/>
      <c r="R99" s="30"/>
      <c r="W99" s="15">
        <f>IF(Inskrivning!B100="",0,Inskrivning!B100)</f>
        <v>0</v>
      </c>
      <c r="Y99" s="30">
        <f t="shared" si="1"/>
        <v>0</v>
      </c>
      <c r="Z99" s="30">
        <v>94</v>
      </c>
    </row>
    <row r="100" spans="1:26" s="22" customFormat="1" ht="17.100000000000001" customHeight="1" x14ac:dyDescent="0.25">
      <c r="A100" s="53">
        <f>IF(Inskrivning!B101&gt;0,Inskrivning!J101,0)</f>
        <v>0</v>
      </c>
      <c r="B100" s="53">
        <f>IF(Inskrivning!B101&gt;0,Inskrivning!K101,0)</f>
        <v>0</v>
      </c>
      <c r="C100" s="53">
        <f>IF(Inskrivning!B101&gt;0,Inskrivning!L101,0)</f>
        <v>0</v>
      </c>
      <c r="D100" s="53">
        <f>IF(Inskrivning!B101&gt;0,Inskrivning!M101,0)</f>
        <v>0</v>
      </c>
      <c r="E100" s="53">
        <f>IF(Inskrivning!B101&gt;0,Inskrivning!N101,0)</f>
        <v>0</v>
      </c>
      <c r="F100" s="53">
        <f>IF(Inskrivning!B101&gt;0,Inskrivning!O101,0)</f>
        <v>0</v>
      </c>
      <c r="G100" s="53">
        <f>IF(Inskrivning!B101&gt;0,Inskrivning!P101,0)</f>
        <v>0</v>
      </c>
      <c r="H100" s="53">
        <f>IF(Inskrivning!B101&gt;0,Inskrivning!Q101,0)</f>
        <v>0</v>
      </c>
      <c r="I100" s="53">
        <f>IF(Inskrivning!B101&gt;0,Inskrivning!R101,0)</f>
        <v>0</v>
      </c>
      <c r="J100" s="53">
        <f>IF(Inskrivning!B101&gt;0,Inskrivning!S101,0)</f>
        <v>0</v>
      </c>
      <c r="K100" s="53">
        <f>IF(Inskrivning!B101&gt;0,Inskrivning!T101,0)</f>
        <v>0</v>
      </c>
      <c r="L100" s="53">
        <f>IF(Inskrivning!B101&gt;0,Inskrivning!U101,0)</f>
        <v>0</v>
      </c>
      <c r="M100" s="53">
        <f>IF(Inskrivning!B101&gt;0,Inskrivning!V101,0)</f>
        <v>0</v>
      </c>
      <c r="N100" s="53">
        <f>IF(Inskrivning!B101&gt;0,Inskrivning!W101,0)</f>
        <v>0</v>
      </c>
      <c r="O100" s="53">
        <f>IF(Inskrivning!B101&gt;0,Inskrivning!X101,0)</f>
        <v>0</v>
      </c>
      <c r="P100" s="30"/>
      <c r="Q100" s="30"/>
      <c r="R100" s="30"/>
      <c r="W100" s="15">
        <f>IF(Inskrivning!B101="",0,Inskrivning!B101)</f>
        <v>0</v>
      </c>
      <c r="Y100" s="30">
        <f t="shared" si="1"/>
        <v>0</v>
      </c>
      <c r="Z100" s="30">
        <v>95</v>
      </c>
    </row>
    <row r="101" spans="1:26" s="22" customFormat="1" ht="17.100000000000001" customHeight="1" x14ac:dyDescent="0.25">
      <c r="A101" s="53">
        <f>IF(Inskrivning!B102&gt;0,Inskrivning!J102,0)</f>
        <v>0</v>
      </c>
      <c r="B101" s="53">
        <f>IF(Inskrivning!B102&gt;0,Inskrivning!K102,0)</f>
        <v>0</v>
      </c>
      <c r="C101" s="53">
        <f>IF(Inskrivning!B102&gt;0,Inskrivning!L102,0)</f>
        <v>0</v>
      </c>
      <c r="D101" s="53">
        <f>IF(Inskrivning!B102&gt;0,Inskrivning!M102,0)</f>
        <v>0</v>
      </c>
      <c r="E101" s="53">
        <f>IF(Inskrivning!B102&gt;0,Inskrivning!N102,0)</f>
        <v>0</v>
      </c>
      <c r="F101" s="53">
        <f>IF(Inskrivning!B102&gt;0,Inskrivning!O102,0)</f>
        <v>0</v>
      </c>
      <c r="G101" s="53">
        <f>IF(Inskrivning!B102&gt;0,Inskrivning!P102,0)</f>
        <v>0</v>
      </c>
      <c r="H101" s="53">
        <f>IF(Inskrivning!B102&gt;0,Inskrivning!Q102,0)</f>
        <v>0</v>
      </c>
      <c r="I101" s="53">
        <f>IF(Inskrivning!B102&gt;0,Inskrivning!R102,0)</f>
        <v>0</v>
      </c>
      <c r="J101" s="53">
        <f>IF(Inskrivning!B102&gt;0,Inskrivning!S102,0)</f>
        <v>0</v>
      </c>
      <c r="K101" s="53">
        <f>IF(Inskrivning!B102&gt;0,Inskrivning!T102,0)</f>
        <v>0</v>
      </c>
      <c r="L101" s="53">
        <f>IF(Inskrivning!B102&gt;0,Inskrivning!U102,0)</f>
        <v>0</v>
      </c>
      <c r="M101" s="53">
        <f>IF(Inskrivning!B102&gt;0,Inskrivning!V102,0)</f>
        <v>0</v>
      </c>
      <c r="N101" s="53">
        <f>IF(Inskrivning!B102&gt;0,Inskrivning!W102,0)</f>
        <v>0</v>
      </c>
      <c r="O101" s="53">
        <f>IF(Inskrivning!B102&gt;0,Inskrivning!X102,0)</f>
        <v>0</v>
      </c>
      <c r="P101" s="30"/>
      <c r="Q101" s="30"/>
      <c r="R101" s="30"/>
      <c r="W101" s="15">
        <f>IF(Inskrivning!B102="",0,Inskrivning!B102)</f>
        <v>0</v>
      </c>
      <c r="Y101" s="30">
        <f t="shared" si="1"/>
        <v>0</v>
      </c>
      <c r="Z101" s="30">
        <v>96</v>
      </c>
    </row>
    <row r="102" spans="1:26" s="22" customFormat="1" ht="17.100000000000001" customHeight="1" x14ac:dyDescent="0.25">
      <c r="A102" s="53">
        <f>IF(Inskrivning!B103&gt;0,Inskrivning!J103,0)</f>
        <v>0</v>
      </c>
      <c r="B102" s="53">
        <f>IF(Inskrivning!B103&gt;0,Inskrivning!K103,0)</f>
        <v>0</v>
      </c>
      <c r="C102" s="53">
        <f>IF(Inskrivning!B103&gt;0,Inskrivning!L103,0)</f>
        <v>0</v>
      </c>
      <c r="D102" s="53">
        <f>IF(Inskrivning!B103&gt;0,Inskrivning!M103,0)</f>
        <v>0</v>
      </c>
      <c r="E102" s="53">
        <f>IF(Inskrivning!B103&gt;0,Inskrivning!N103,0)</f>
        <v>0</v>
      </c>
      <c r="F102" s="53">
        <f>IF(Inskrivning!B103&gt;0,Inskrivning!O103,0)</f>
        <v>0</v>
      </c>
      <c r="G102" s="53">
        <f>IF(Inskrivning!B103&gt;0,Inskrivning!P103,0)</f>
        <v>0</v>
      </c>
      <c r="H102" s="53">
        <f>IF(Inskrivning!B103&gt;0,Inskrivning!Q103,0)</f>
        <v>0</v>
      </c>
      <c r="I102" s="53">
        <f>IF(Inskrivning!B103&gt;0,Inskrivning!R103,0)</f>
        <v>0</v>
      </c>
      <c r="J102" s="53">
        <f>IF(Inskrivning!B103&gt;0,Inskrivning!S103,0)</f>
        <v>0</v>
      </c>
      <c r="K102" s="53">
        <f>IF(Inskrivning!B103&gt;0,Inskrivning!T103,0)</f>
        <v>0</v>
      </c>
      <c r="L102" s="53">
        <f>IF(Inskrivning!B103&gt;0,Inskrivning!U103,0)</f>
        <v>0</v>
      </c>
      <c r="M102" s="53">
        <f>IF(Inskrivning!B103&gt;0,Inskrivning!V103,0)</f>
        <v>0</v>
      </c>
      <c r="N102" s="53">
        <f>IF(Inskrivning!B103&gt;0,Inskrivning!W103,0)</f>
        <v>0</v>
      </c>
      <c r="O102" s="53">
        <f>IF(Inskrivning!B103&gt;0,Inskrivning!X103,0)</f>
        <v>0</v>
      </c>
      <c r="P102" s="30"/>
      <c r="Q102" s="30"/>
      <c r="R102" s="30"/>
      <c r="W102" s="15">
        <f>IF(Inskrivning!B103="",0,Inskrivning!B103)</f>
        <v>0</v>
      </c>
      <c r="Y102" s="30">
        <f t="shared" si="1"/>
        <v>0</v>
      </c>
      <c r="Z102" s="30">
        <v>97</v>
      </c>
    </row>
    <row r="103" spans="1:26" s="22" customFormat="1" ht="17.100000000000001" customHeight="1" x14ac:dyDescent="0.25">
      <c r="A103" s="53">
        <f>IF(Inskrivning!B104&gt;0,Inskrivning!J104,0)</f>
        <v>0</v>
      </c>
      <c r="B103" s="53">
        <f>IF(Inskrivning!B104&gt;0,Inskrivning!K104,0)</f>
        <v>0</v>
      </c>
      <c r="C103" s="53">
        <f>IF(Inskrivning!B104&gt;0,Inskrivning!L104,0)</f>
        <v>0</v>
      </c>
      <c r="D103" s="53">
        <f>IF(Inskrivning!B104&gt;0,Inskrivning!M104,0)</f>
        <v>0</v>
      </c>
      <c r="E103" s="53">
        <f>IF(Inskrivning!B104&gt;0,Inskrivning!N104,0)</f>
        <v>0</v>
      </c>
      <c r="F103" s="53">
        <f>IF(Inskrivning!B104&gt;0,Inskrivning!O104,0)</f>
        <v>0</v>
      </c>
      <c r="G103" s="53">
        <f>IF(Inskrivning!B104&gt;0,Inskrivning!P104,0)</f>
        <v>0</v>
      </c>
      <c r="H103" s="53">
        <f>IF(Inskrivning!B104&gt;0,Inskrivning!Q104,0)</f>
        <v>0</v>
      </c>
      <c r="I103" s="53">
        <f>IF(Inskrivning!B104&gt;0,Inskrivning!R104,0)</f>
        <v>0</v>
      </c>
      <c r="J103" s="53">
        <f>IF(Inskrivning!B104&gt;0,Inskrivning!S104,0)</f>
        <v>0</v>
      </c>
      <c r="K103" s="53">
        <f>IF(Inskrivning!B104&gt;0,Inskrivning!T104,0)</f>
        <v>0</v>
      </c>
      <c r="L103" s="53">
        <f>IF(Inskrivning!B104&gt;0,Inskrivning!U104,0)</f>
        <v>0</v>
      </c>
      <c r="M103" s="53">
        <f>IF(Inskrivning!B104&gt;0,Inskrivning!V104,0)</f>
        <v>0</v>
      </c>
      <c r="N103" s="53">
        <f>IF(Inskrivning!B104&gt;0,Inskrivning!W104,0)</f>
        <v>0</v>
      </c>
      <c r="O103" s="53">
        <f>IF(Inskrivning!B104&gt;0,Inskrivning!X104,0)</f>
        <v>0</v>
      </c>
      <c r="P103" s="30"/>
      <c r="Q103" s="30"/>
      <c r="R103" s="30"/>
      <c r="W103" s="15">
        <f>IF(Inskrivning!B104="",0,Inskrivning!B104)</f>
        <v>0</v>
      </c>
      <c r="Y103" s="30">
        <f t="shared" si="1"/>
        <v>0</v>
      </c>
      <c r="Z103" s="30">
        <v>98</v>
      </c>
    </row>
    <row r="104" spans="1:26" s="22" customFormat="1" ht="17.100000000000001" customHeight="1" x14ac:dyDescent="0.25">
      <c r="A104" s="53">
        <f>IF(Inskrivning!B105&gt;0,Inskrivning!J105,0)</f>
        <v>0</v>
      </c>
      <c r="B104" s="53">
        <f>IF(Inskrivning!B105&gt;0,Inskrivning!K105,0)</f>
        <v>0</v>
      </c>
      <c r="C104" s="53">
        <f>IF(Inskrivning!B105&gt;0,Inskrivning!L105,0)</f>
        <v>0</v>
      </c>
      <c r="D104" s="53">
        <f>IF(Inskrivning!B105&gt;0,Inskrivning!M105,0)</f>
        <v>0</v>
      </c>
      <c r="E104" s="53">
        <f>IF(Inskrivning!B105&gt;0,Inskrivning!N105,0)</f>
        <v>0</v>
      </c>
      <c r="F104" s="53">
        <f>IF(Inskrivning!B105&gt;0,Inskrivning!O105,0)</f>
        <v>0</v>
      </c>
      <c r="G104" s="53">
        <f>IF(Inskrivning!B105&gt;0,Inskrivning!P105,0)</f>
        <v>0</v>
      </c>
      <c r="H104" s="53">
        <f>IF(Inskrivning!B105&gt;0,Inskrivning!Q105,0)</f>
        <v>0</v>
      </c>
      <c r="I104" s="53">
        <f>IF(Inskrivning!B105&gt;0,Inskrivning!R105,0)</f>
        <v>0</v>
      </c>
      <c r="J104" s="53">
        <f>IF(Inskrivning!B105&gt;0,Inskrivning!S105,0)</f>
        <v>0</v>
      </c>
      <c r="K104" s="53">
        <f>IF(Inskrivning!B105&gt;0,Inskrivning!T105,0)</f>
        <v>0</v>
      </c>
      <c r="L104" s="53">
        <f>IF(Inskrivning!B105&gt;0,Inskrivning!U105,0)</f>
        <v>0</v>
      </c>
      <c r="M104" s="53">
        <f>IF(Inskrivning!B105&gt;0,Inskrivning!V105,0)</f>
        <v>0</v>
      </c>
      <c r="N104" s="53">
        <f>IF(Inskrivning!B105&gt;0,Inskrivning!W105,0)</f>
        <v>0</v>
      </c>
      <c r="O104" s="53">
        <f>IF(Inskrivning!B105&gt;0,Inskrivning!X105,0)</f>
        <v>0</v>
      </c>
      <c r="P104" s="30"/>
      <c r="Q104" s="30"/>
      <c r="R104" s="30"/>
      <c r="W104" s="15">
        <f>IF(Inskrivning!B105="",0,Inskrivning!B105)</f>
        <v>0</v>
      </c>
      <c r="Y104" s="30">
        <f t="shared" si="1"/>
        <v>0</v>
      </c>
      <c r="Z104" s="30">
        <v>99</v>
      </c>
    </row>
    <row r="105" spans="1:26" s="22" customFormat="1" ht="17.100000000000001" customHeight="1" x14ac:dyDescent="0.25">
      <c r="A105" s="53">
        <f>IF(Inskrivning!B106&gt;0,Inskrivning!J106,0)</f>
        <v>0</v>
      </c>
      <c r="B105" s="53">
        <f>IF(Inskrivning!B106&gt;0,Inskrivning!K106,0)</f>
        <v>0</v>
      </c>
      <c r="C105" s="53">
        <f>IF(Inskrivning!B106&gt;0,Inskrivning!L106,0)</f>
        <v>0</v>
      </c>
      <c r="D105" s="53">
        <f>IF(Inskrivning!B106&gt;0,Inskrivning!M106,0)</f>
        <v>0</v>
      </c>
      <c r="E105" s="53">
        <f>IF(Inskrivning!B106&gt;0,Inskrivning!N106,0)</f>
        <v>0</v>
      </c>
      <c r="F105" s="53">
        <f>IF(Inskrivning!B106&gt;0,Inskrivning!O106,0)</f>
        <v>0</v>
      </c>
      <c r="G105" s="53">
        <f>IF(Inskrivning!B106&gt;0,Inskrivning!P106,0)</f>
        <v>0</v>
      </c>
      <c r="H105" s="53">
        <f>IF(Inskrivning!B106&gt;0,Inskrivning!Q106,0)</f>
        <v>0</v>
      </c>
      <c r="I105" s="53">
        <f>IF(Inskrivning!B106&gt;0,Inskrivning!R106,0)</f>
        <v>0</v>
      </c>
      <c r="J105" s="53">
        <f>IF(Inskrivning!B106&gt;0,Inskrivning!S106,0)</f>
        <v>0</v>
      </c>
      <c r="K105" s="53">
        <f>IF(Inskrivning!B106&gt;0,Inskrivning!T106,0)</f>
        <v>0</v>
      </c>
      <c r="L105" s="53">
        <f>IF(Inskrivning!B106&gt;0,Inskrivning!U106,0)</f>
        <v>0</v>
      </c>
      <c r="M105" s="53">
        <f>IF(Inskrivning!B106&gt;0,Inskrivning!V106,0)</f>
        <v>0</v>
      </c>
      <c r="N105" s="53">
        <f>IF(Inskrivning!B106&gt;0,Inskrivning!W106,0)</f>
        <v>0</v>
      </c>
      <c r="O105" s="53">
        <f>IF(Inskrivning!B106&gt;0,Inskrivning!X106,0)</f>
        <v>0</v>
      </c>
      <c r="P105" s="30"/>
      <c r="Q105" s="30"/>
      <c r="R105" s="30"/>
      <c r="W105" s="15">
        <f>IF(Inskrivning!B106="",0,Inskrivning!B106)</f>
        <v>0</v>
      </c>
      <c r="Y105" s="30">
        <f t="shared" si="1"/>
        <v>0</v>
      </c>
      <c r="Z105" s="30">
        <v>100</v>
      </c>
    </row>
    <row r="106" spans="1:26" s="22" customFormat="1" ht="17.100000000000001" customHeight="1" x14ac:dyDescent="0.25">
      <c r="A106" s="53">
        <f>IF(Inskrivning!B107&gt;0,Inskrivning!J107,0)</f>
        <v>0</v>
      </c>
      <c r="B106" s="53">
        <f>IF(Inskrivning!B107&gt;0,Inskrivning!K107,0)</f>
        <v>0</v>
      </c>
      <c r="C106" s="53">
        <f>IF(Inskrivning!B107&gt;0,Inskrivning!L107,0)</f>
        <v>0</v>
      </c>
      <c r="D106" s="53">
        <f>IF(Inskrivning!B107&gt;0,Inskrivning!M107,0)</f>
        <v>0</v>
      </c>
      <c r="E106" s="53">
        <f>IF(Inskrivning!B107&gt;0,Inskrivning!N107,0)</f>
        <v>0</v>
      </c>
      <c r="F106" s="53">
        <f>IF(Inskrivning!B107&gt;0,Inskrivning!O107,0)</f>
        <v>0</v>
      </c>
      <c r="G106" s="53">
        <f>IF(Inskrivning!B107&gt;0,Inskrivning!P107,0)</f>
        <v>0</v>
      </c>
      <c r="H106" s="53">
        <f>IF(Inskrivning!B107&gt;0,Inskrivning!Q107,0)</f>
        <v>0</v>
      </c>
      <c r="I106" s="53">
        <f>IF(Inskrivning!B107&gt;0,Inskrivning!R107,0)</f>
        <v>0</v>
      </c>
      <c r="J106" s="53">
        <f>IF(Inskrivning!B107&gt;0,Inskrivning!S107,0)</f>
        <v>0</v>
      </c>
      <c r="K106" s="53">
        <f>IF(Inskrivning!B107&gt;0,Inskrivning!T107,0)</f>
        <v>0</v>
      </c>
      <c r="L106" s="53">
        <f>IF(Inskrivning!B107&gt;0,Inskrivning!U107,0)</f>
        <v>0</v>
      </c>
      <c r="M106" s="53">
        <f>IF(Inskrivning!B107&gt;0,Inskrivning!V107,0)</f>
        <v>0</v>
      </c>
      <c r="N106" s="53">
        <f>IF(Inskrivning!B107&gt;0,Inskrivning!W107,0)</f>
        <v>0</v>
      </c>
      <c r="O106" s="53">
        <f>IF(Inskrivning!B107&gt;0,Inskrivning!X107,0)</f>
        <v>0</v>
      </c>
      <c r="P106" s="30"/>
      <c r="Q106" s="30"/>
      <c r="R106" s="30"/>
      <c r="W106" s="15">
        <f>IF(Inskrivning!B107="",0,Inskrivning!B107)</f>
        <v>0</v>
      </c>
      <c r="Y106" s="30">
        <f t="shared" si="1"/>
        <v>0</v>
      </c>
      <c r="Z106" s="30">
        <v>101</v>
      </c>
    </row>
    <row r="107" spans="1:26" s="22" customFormat="1" ht="17.100000000000001" customHeight="1" x14ac:dyDescent="0.25">
      <c r="A107" s="53">
        <f>IF(Inskrivning!B108&gt;0,Inskrivning!J108,0)</f>
        <v>0</v>
      </c>
      <c r="B107" s="53">
        <f>IF(Inskrivning!B108&gt;0,Inskrivning!K108,0)</f>
        <v>0</v>
      </c>
      <c r="C107" s="53">
        <f>IF(Inskrivning!B108&gt;0,Inskrivning!L108,0)</f>
        <v>0</v>
      </c>
      <c r="D107" s="53">
        <f>IF(Inskrivning!B108&gt;0,Inskrivning!M108,0)</f>
        <v>0</v>
      </c>
      <c r="E107" s="53">
        <f>IF(Inskrivning!B108&gt;0,Inskrivning!N108,0)</f>
        <v>0</v>
      </c>
      <c r="F107" s="53">
        <f>IF(Inskrivning!B108&gt;0,Inskrivning!O108,0)</f>
        <v>0</v>
      </c>
      <c r="G107" s="53">
        <f>IF(Inskrivning!B108&gt;0,Inskrivning!P108,0)</f>
        <v>0</v>
      </c>
      <c r="H107" s="53">
        <f>IF(Inskrivning!B108&gt;0,Inskrivning!Q108,0)</f>
        <v>0</v>
      </c>
      <c r="I107" s="53">
        <f>IF(Inskrivning!B108&gt;0,Inskrivning!R108,0)</f>
        <v>0</v>
      </c>
      <c r="J107" s="53">
        <f>IF(Inskrivning!B108&gt;0,Inskrivning!S108,0)</f>
        <v>0</v>
      </c>
      <c r="K107" s="53">
        <f>IF(Inskrivning!B108&gt;0,Inskrivning!T108,0)</f>
        <v>0</v>
      </c>
      <c r="L107" s="53">
        <f>IF(Inskrivning!B108&gt;0,Inskrivning!U108,0)</f>
        <v>0</v>
      </c>
      <c r="M107" s="53">
        <f>IF(Inskrivning!B108&gt;0,Inskrivning!V108,0)</f>
        <v>0</v>
      </c>
      <c r="N107" s="53">
        <f>IF(Inskrivning!B108&gt;0,Inskrivning!W108,0)</f>
        <v>0</v>
      </c>
      <c r="O107" s="53">
        <f>IF(Inskrivning!B108&gt;0,Inskrivning!X108,0)</f>
        <v>0</v>
      </c>
      <c r="P107" s="30"/>
      <c r="Q107" s="30"/>
      <c r="R107" s="30"/>
      <c r="W107" s="15">
        <f>IF(Inskrivning!B108="",0,Inskrivning!B108)</f>
        <v>0</v>
      </c>
      <c r="Y107" s="30">
        <f t="shared" si="1"/>
        <v>0</v>
      </c>
      <c r="Z107" s="30">
        <v>102</v>
      </c>
    </row>
    <row r="108" spans="1:26" s="22" customFormat="1" ht="17.100000000000001" customHeight="1" x14ac:dyDescent="0.25">
      <c r="A108" s="53">
        <f>IF(Inskrivning!B109&gt;0,Inskrivning!J109,0)</f>
        <v>0</v>
      </c>
      <c r="B108" s="53">
        <f>IF(Inskrivning!B109&gt;0,Inskrivning!K109,0)</f>
        <v>0</v>
      </c>
      <c r="C108" s="53">
        <f>IF(Inskrivning!B109&gt;0,Inskrivning!L109,0)</f>
        <v>0</v>
      </c>
      <c r="D108" s="53">
        <f>IF(Inskrivning!B109&gt;0,Inskrivning!M109,0)</f>
        <v>0</v>
      </c>
      <c r="E108" s="53">
        <f>IF(Inskrivning!B109&gt;0,Inskrivning!N109,0)</f>
        <v>0</v>
      </c>
      <c r="F108" s="53">
        <f>IF(Inskrivning!B109&gt;0,Inskrivning!O109,0)</f>
        <v>0</v>
      </c>
      <c r="G108" s="53">
        <f>IF(Inskrivning!B109&gt;0,Inskrivning!P109,0)</f>
        <v>0</v>
      </c>
      <c r="H108" s="53">
        <f>IF(Inskrivning!B109&gt;0,Inskrivning!Q109,0)</f>
        <v>0</v>
      </c>
      <c r="I108" s="53">
        <f>IF(Inskrivning!B109&gt;0,Inskrivning!R109,0)</f>
        <v>0</v>
      </c>
      <c r="J108" s="53">
        <f>IF(Inskrivning!B109&gt;0,Inskrivning!S109,0)</f>
        <v>0</v>
      </c>
      <c r="K108" s="53">
        <f>IF(Inskrivning!B109&gt;0,Inskrivning!T109,0)</f>
        <v>0</v>
      </c>
      <c r="L108" s="53">
        <f>IF(Inskrivning!B109&gt;0,Inskrivning!U109,0)</f>
        <v>0</v>
      </c>
      <c r="M108" s="53">
        <f>IF(Inskrivning!B109&gt;0,Inskrivning!V109,0)</f>
        <v>0</v>
      </c>
      <c r="N108" s="53">
        <f>IF(Inskrivning!B109&gt;0,Inskrivning!W109,0)</f>
        <v>0</v>
      </c>
      <c r="O108" s="53">
        <f>IF(Inskrivning!B109&gt;0,Inskrivning!X109,0)</f>
        <v>0</v>
      </c>
      <c r="P108" s="30"/>
      <c r="Q108" s="30"/>
      <c r="R108" s="30"/>
      <c r="W108" s="15">
        <f>IF(Inskrivning!B109="",0,Inskrivning!B109)</f>
        <v>0</v>
      </c>
      <c r="Y108" s="30">
        <f t="shared" si="1"/>
        <v>0</v>
      </c>
      <c r="Z108" s="30">
        <v>103</v>
      </c>
    </row>
    <row r="109" spans="1:26" s="22" customFormat="1" ht="17.100000000000001" customHeight="1" x14ac:dyDescent="0.25">
      <c r="A109" s="53">
        <f>IF(Inskrivning!B110&gt;0,Inskrivning!J110,0)</f>
        <v>0</v>
      </c>
      <c r="B109" s="53">
        <f>IF(Inskrivning!B110&gt;0,Inskrivning!K110,0)</f>
        <v>0</v>
      </c>
      <c r="C109" s="53">
        <f>IF(Inskrivning!B110&gt;0,Inskrivning!L110,0)</f>
        <v>0</v>
      </c>
      <c r="D109" s="53">
        <f>IF(Inskrivning!B110&gt;0,Inskrivning!M110,0)</f>
        <v>0</v>
      </c>
      <c r="E109" s="53">
        <f>IF(Inskrivning!B110&gt;0,Inskrivning!N110,0)</f>
        <v>0</v>
      </c>
      <c r="F109" s="53">
        <f>IF(Inskrivning!B110&gt;0,Inskrivning!O110,0)</f>
        <v>0</v>
      </c>
      <c r="G109" s="53">
        <f>IF(Inskrivning!B110&gt;0,Inskrivning!P110,0)</f>
        <v>0</v>
      </c>
      <c r="H109" s="53">
        <f>IF(Inskrivning!B110&gt;0,Inskrivning!Q110,0)</f>
        <v>0</v>
      </c>
      <c r="I109" s="53">
        <f>IF(Inskrivning!B110&gt;0,Inskrivning!R110,0)</f>
        <v>0</v>
      </c>
      <c r="J109" s="53">
        <f>IF(Inskrivning!B110&gt;0,Inskrivning!S110,0)</f>
        <v>0</v>
      </c>
      <c r="K109" s="53">
        <f>IF(Inskrivning!B110&gt;0,Inskrivning!T110,0)</f>
        <v>0</v>
      </c>
      <c r="L109" s="53">
        <f>IF(Inskrivning!B110&gt;0,Inskrivning!U110,0)</f>
        <v>0</v>
      </c>
      <c r="M109" s="53">
        <f>IF(Inskrivning!B110&gt;0,Inskrivning!V110,0)</f>
        <v>0</v>
      </c>
      <c r="N109" s="53">
        <f>IF(Inskrivning!B110&gt;0,Inskrivning!W110,0)</f>
        <v>0</v>
      </c>
      <c r="O109" s="53">
        <f>IF(Inskrivning!B110&gt;0,Inskrivning!X110,0)</f>
        <v>0</v>
      </c>
      <c r="P109" s="30"/>
      <c r="Q109" s="30"/>
      <c r="R109" s="30"/>
      <c r="W109" s="15">
        <f>IF(Inskrivning!B110="",0,Inskrivning!B110)</f>
        <v>0</v>
      </c>
      <c r="Y109" s="30">
        <f t="shared" si="1"/>
        <v>0</v>
      </c>
      <c r="Z109" s="30">
        <v>104</v>
      </c>
    </row>
    <row r="110" spans="1:26" s="22" customFormat="1" ht="17.100000000000001" customHeight="1" x14ac:dyDescent="0.25">
      <c r="A110" s="53">
        <f>IF(Inskrivning!B111&gt;0,Inskrivning!J111,0)</f>
        <v>0</v>
      </c>
      <c r="B110" s="53">
        <f>IF(Inskrivning!B111&gt;0,Inskrivning!K111,0)</f>
        <v>0</v>
      </c>
      <c r="C110" s="53">
        <f>IF(Inskrivning!B111&gt;0,Inskrivning!L111,0)</f>
        <v>0</v>
      </c>
      <c r="D110" s="53">
        <f>IF(Inskrivning!B111&gt;0,Inskrivning!M111,0)</f>
        <v>0</v>
      </c>
      <c r="E110" s="53">
        <f>IF(Inskrivning!B111&gt;0,Inskrivning!N111,0)</f>
        <v>0</v>
      </c>
      <c r="F110" s="53">
        <f>IF(Inskrivning!B111&gt;0,Inskrivning!O111,0)</f>
        <v>0</v>
      </c>
      <c r="G110" s="53">
        <f>IF(Inskrivning!B111&gt;0,Inskrivning!P111,0)</f>
        <v>0</v>
      </c>
      <c r="H110" s="53">
        <f>IF(Inskrivning!B111&gt;0,Inskrivning!Q111,0)</f>
        <v>0</v>
      </c>
      <c r="I110" s="53">
        <f>IF(Inskrivning!B111&gt;0,Inskrivning!R111,0)</f>
        <v>0</v>
      </c>
      <c r="J110" s="53">
        <f>IF(Inskrivning!B111&gt;0,Inskrivning!S111,0)</f>
        <v>0</v>
      </c>
      <c r="K110" s="53">
        <f>IF(Inskrivning!B111&gt;0,Inskrivning!T111,0)</f>
        <v>0</v>
      </c>
      <c r="L110" s="53">
        <f>IF(Inskrivning!B111&gt;0,Inskrivning!U111,0)</f>
        <v>0</v>
      </c>
      <c r="M110" s="53">
        <f>IF(Inskrivning!B111&gt;0,Inskrivning!V111,0)</f>
        <v>0</v>
      </c>
      <c r="N110" s="53">
        <f>IF(Inskrivning!B111&gt;0,Inskrivning!W111,0)</f>
        <v>0</v>
      </c>
      <c r="O110" s="53">
        <f>IF(Inskrivning!B111&gt;0,Inskrivning!X111,0)</f>
        <v>0</v>
      </c>
      <c r="P110" s="30"/>
      <c r="Q110" s="30"/>
      <c r="R110" s="30"/>
      <c r="W110" s="15">
        <f>IF(Inskrivning!B111="",0,Inskrivning!B111)</f>
        <v>0</v>
      </c>
      <c r="Y110" s="30">
        <f t="shared" si="1"/>
        <v>0</v>
      </c>
      <c r="Z110" s="30">
        <v>105</v>
      </c>
    </row>
    <row r="111" spans="1:26" s="22" customFormat="1" ht="17.100000000000001" customHeight="1" x14ac:dyDescent="0.25">
      <c r="A111" s="53">
        <f>IF(Inskrivning!B112&gt;0,Inskrivning!J112,0)</f>
        <v>0</v>
      </c>
      <c r="B111" s="53">
        <f>IF(Inskrivning!B112&gt;0,Inskrivning!K112,0)</f>
        <v>0</v>
      </c>
      <c r="C111" s="53">
        <f>IF(Inskrivning!B112&gt;0,Inskrivning!L112,0)</f>
        <v>0</v>
      </c>
      <c r="D111" s="53">
        <f>IF(Inskrivning!B112&gt;0,Inskrivning!M112,0)</f>
        <v>0</v>
      </c>
      <c r="E111" s="53">
        <f>IF(Inskrivning!B112&gt;0,Inskrivning!N112,0)</f>
        <v>0</v>
      </c>
      <c r="F111" s="53">
        <f>IF(Inskrivning!B112&gt;0,Inskrivning!O112,0)</f>
        <v>0</v>
      </c>
      <c r="G111" s="53">
        <f>IF(Inskrivning!B112&gt;0,Inskrivning!P112,0)</f>
        <v>0</v>
      </c>
      <c r="H111" s="53">
        <f>IF(Inskrivning!B112&gt;0,Inskrivning!Q112,0)</f>
        <v>0</v>
      </c>
      <c r="I111" s="53">
        <f>IF(Inskrivning!B112&gt;0,Inskrivning!R112,0)</f>
        <v>0</v>
      </c>
      <c r="J111" s="53">
        <f>IF(Inskrivning!B112&gt;0,Inskrivning!S112,0)</f>
        <v>0</v>
      </c>
      <c r="K111" s="53">
        <f>IF(Inskrivning!B112&gt;0,Inskrivning!T112,0)</f>
        <v>0</v>
      </c>
      <c r="L111" s="53">
        <f>IF(Inskrivning!B112&gt;0,Inskrivning!U112,0)</f>
        <v>0</v>
      </c>
      <c r="M111" s="53">
        <f>IF(Inskrivning!B112&gt;0,Inskrivning!V112,0)</f>
        <v>0</v>
      </c>
      <c r="N111" s="53">
        <f>IF(Inskrivning!B112&gt;0,Inskrivning!W112,0)</f>
        <v>0</v>
      </c>
      <c r="O111" s="53">
        <f>IF(Inskrivning!B112&gt;0,Inskrivning!X112,0)</f>
        <v>0</v>
      </c>
      <c r="P111" s="30"/>
      <c r="Q111" s="30"/>
      <c r="R111" s="30"/>
      <c r="W111" s="15">
        <f>IF(Inskrivning!B112="",0,Inskrivning!B112)</f>
        <v>0</v>
      </c>
      <c r="Y111" s="30">
        <f t="shared" si="1"/>
        <v>0</v>
      </c>
      <c r="Z111" s="30">
        <v>106</v>
      </c>
    </row>
    <row r="112" spans="1:26" s="22" customFormat="1" ht="17.100000000000001" customHeight="1" x14ac:dyDescent="0.25">
      <c r="A112" s="53">
        <f>IF(Inskrivning!B113&gt;0,Inskrivning!J113,0)</f>
        <v>0</v>
      </c>
      <c r="B112" s="53">
        <f>IF(Inskrivning!B113&gt;0,Inskrivning!K113,0)</f>
        <v>0</v>
      </c>
      <c r="C112" s="53">
        <f>IF(Inskrivning!B113&gt;0,Inskrivning!L113,0)</f>
        <v>0</v>
      </c>
      <c r="D112" s="53">
        <f>IF(Inskrivning!B113&gt;0,Inskrivning!M113,0)</f>
        <v>0</v>
      </c>
      <c r="E112" s="53">
        <f>IF(Inskrivning!B113&gt;0,Inskrivning!N113,0)</f>
        <v>0</v>
      </c>
      <c r="F112" s="53">
        <f>IF(Inskrivning!B113&gt;0,Inskrivning!O113,0)</f>
        <v>0</v>
      </c>
      <c r="G112" s="53">
        <f>IF(Inskrivning!B113&gt;0,Inskrivning!P113,0)</f>
        <v>0</v>
      </c>
      <c r="H112" s="53">
        <f>IF(Inskrivning!B113&gt;0,Inskrivning!Q113,0)</f>
        <v>0</v>
      </c>
      <c r="I112" s="53">
        <f>IF(Inskrivning!B113&gt;0,Inskrivning!R113,0)</f>
        <v>0</v>
      </c>
      <c r="J112" s="53">
        <f>IF(Inskrivning!B113&gt;0,Inskrivning!S113,0)</f>
        <v>0</v>
      </c>
      <c r="K112" s="53">
        <f>IF(Inskrivning!B113&gt;0,Inskrivning!T113,0)</f>
        <v>0</v>
      </c>
      <c r="L112" s="53">
        <f>IF(Inskrivning!B113&gt;0,Inskrivning!U113,0)</f>
        <v>0</v>
      </c>
      <c r="M112" s="53">
        <f>IF(Inskrivning!B113&gt;0,Inskrivning!V113,0)</f>
        <v>0</v>
      </c>
      <c r="N112" s="53">
        <f>IF(Inskrivning!B113&gt;0,Inskrivning!W113,0)</f>
        <v>0</v>
      </c>
      <c r="O112" s="53">
        <f>IF(Inskrivning!B113&gt;0,Inskrivning!X113,0)</f>
        <v>0</v>
      </c>
      <c r="P112" s="30"/>
      <c r="Q112" s="30"/>
      <c r="R112" s="30"/>
      <c r="W112" s="15">
        <f>IF(Inskrivning!B113="",0,Inskrivning!B113)</f>
        <v>0</v>
      </c>
      <c r="Y112" s="30">
        <f t="shared" si="1"/>
        <v>0</v>
      </c>
      <c r="Z112" s="30">
        <v>107</v>
      </c>
    </row>
    <row r="113" spans="1:26" s="22" customFormat="1" ht="17.100000000000001" customHeight="1" x14ac:dyDescent="0.25">
      <c r="A113" s="53">
        <f>IF(Inskrivning!B114&gt;0,Inskrivning!J114,0)</f>
        <v>0</v>
      </c>
      <c r="B113" s="53">
        <f>IF(Inskrivning!B114&gt;0,Inskrivning!K114,0)</f>
        <v>0</v>
      </c>
      <c r="C113" s="53">
        <f>IF(Inskrivning!B114&gt;0,Inskrivning!L114,0)</f>
        <v>0</v>
      </c>
      <c r="D113" s="53">
        <f>IF(Inskrivning!B114&gt;0,Inskrivning!M114,0)</f>
        <v>0</v>
      </c>
      <c r="E113" s="53">
        <f>IF(Inskrivning!B114&gt;0,Inskrivning!N114,0)</f>
        <v>0</v>
      </c>
      <c r="F113" s="53">
        <f>IF(Inskrivning!B114&gt;0,Inskrivning!O114,0)</f>
        <v>0</v>
      </c>
      <c r="G113" s="53">
        <f>IF(Inskrivning!B114&gt;0,Inskrivning!P114,0)</f>
        <v>0</v>
      </c>
      <c r="H113" s="53">
        <f>IF(Inskrivning!B114&gt;0,Inskrivning!Q114,0)</f>
        <v>0</v>
      </c>
      <c r="I113" s="53">
        <f>IF(Inskrivning!B114&gt;0,Inskrivning!R114,0)</f>
        <v>0</v>
      </c>
      <c r="J113" s="53">
        <f>IF(Inskrivning!B114&gt;0,Inskrivning!S114,0)</f>
        <v>0</v>
      </c>
      <c r="K113" s="53">
        <f>IF(Inskrivning!B114&gt;0,Inskrivning!T114,0)</f>
        <v>0</v>
      </c>
      <c r="L113" s="53">
        <f>IF(Inskrivning!B114&gt;0,Inskrivning!U114,0)</f>
        <v>0</v>
      </c>
      <c r="M113" s="53">
        <f>IF(Inskrivning!B114&gt;0,Inskrivning!V114,0)</f>
        <v>0</v>
      </c>
      <c r="N113" s="53">
        <f>IF(Inskrivning!B114&gt;0,Inskrivning!W114,0)</f>
        <v>0</v>
      </c>
      <c r="O113" s="53">
        <f>IF(Inskrivning!B114&gt;0,Inskrivning!X114,0)</f>
        <v>0</v>
      </c>
      <c r="P113" s="30"/>
      <c r="Q113" s="30"/>
      <c r="R113" s="30"/>
      <c r="W113" s="15">
        <f>IF(Inskrivning!B114="",0,Inskrivning!B114)</f>
        <v>0</v>
      </c>
      <c r="Y113" s="30">
        <f t="shared" si="1"/>
        <v>0</v>
      </c>
      <c r="Z113" s="30">
        <v>108</v>
      </c>
    </row>
    <row r="114" spans="1:26" s="22" customFormat="1" ht="17.100000000000001" customHeight="1" x14ac:dyDescent="0.25">
      <c r="A114" s="53">
        <f>IF(Inskrivning!B115&gt;0,Inskrivning!J115,0)</f>
        <v>0</v>
      </c>
      <c r="B114" s="53">
        <f>IF(Inskrivning!B115&gt;0,Inskrivning!K115,0)</f>
        <v>0</v>
      </c>
      <c r="C114" s="53">
        <f>IF(Inskrivning!B115&gt;0,Inskrivning!L115,0)</f>
        <v>0</v>
      </c>
      <c r="D114" s="53">
        <f>IF(Inskrivning!B115&gt;0,Inskrivning!M115,0)</f>
        <v>0</v>
      </c>
      <c r="E114" s="53">
        <f>IF(Inskrivning!B115&gt;0,Inskrivning!N115,0)</f>
        <v>0</v>
      </c>
      <c r="F114" s="53">
        <f>IF(Inskrivning!B115&gt;0,Inskrivning!O115,0)</f>
        <v>0</v>
      </c>
      <c r="G114" s="53">
        <f>IF(Inskrivning!B115&gt;0,Inskrivning!P115,0)</f>
        <v>0</v>
      </c>
      <c r="H114" s="53">
        <f>IF(Inskrivning!B115&gt;0,Inskrivning!Q115,0)</f>
        <v>0</v>
      </c>
      <c r="I114" s="53">
        <f>IF(Inskrivning!B115&gt;0,Inskrivning!R115,0)</f>
        <v>0</v>
      </c>
      <c r="J114" s="53">
        <f>IF(Inskrivning!B115&gt;0,Inskrivning!S115,0)</f>
        <v>0</v>
      </c>
      <c r="K114" s="53">
        <f>IF(Inskrivning!B115&gt;0,Inskrivning!T115,0)</f>
        <v>0</v>
      </c>
      <c r="L114" s="53">
        <f>IF(Inskrivning!B115&gt;0,Inskrivning!U115,0)</f>
        <v>0</v>
      </c>
      <c r="M114" s="53">
        <f>IF(Inskrivning!B115&gt;0,Inskrivning!V115,0)</f>
        <v>0</v>
      </c>
      <c r="N114" s="53">
        <f>IF(Inskrivning!B115&gt;0,Inskrivning!W115,0)</f>
        <v>0</v>
      </c>
      <c r="O114" s="53">
        <f>IF(Inskrivning!B115&gt;0,Inskrivning!X115,0)</f>
        <v>0</v>
      </c>
      <c r="P114" s="30"/>
      <c r="Q114" s="30"/>
      <c r="R114" s="30"/>
      <c r="W114" s="15">
        <f>IF(Inskrivning!B115="",0,Inskrivning!B115)</f>
        <v>0</v>
      </c>
      <c r="Y114" s="30">
        <f t="shared" si="1"/>
        <v>0</v>
      </c>
      <c r="Z114" s="30">
        <v>109</v>
      </c>
    </row>
    <row r="115" spans="1:26" s="22" customFormat="1" ht="17.100000000000001" customHeight="1" x14ac:dyDescent="0.25">
      <c r="A115" s="53">
        <f>IF(Inskrivning!B116&gt;0,Inskrivning!J116,0)</f>
        <v>0</v>
      </c>
      <c r="B115" s="53">
        <f>IF(Inskrivning!B116&gt;0,Inskrivning!K116,0)</f>
        <v>0</v>
      </c>
      <c r="C115" s="53">
        <f>IF(Inskrivning!B116&gt;0,Inskrivning!L116,0)</f>
        <v>0</v>
      </c>
      <c r="D115" s="53">
        <f>IF(Inskrivning!B116&gt;0,Inskrivning!M116,0)</f>
        <v>0</v>
      </c>
      <c r="E115" s="53">
        <f>IF(Inskrivning!B116&gt;0,Inskrivning!N116,0)</f>
        <v>0</v>
      </c>
      <c r="F115" s="53">
        <f>IF(Inskrivning!B116&gt;0,Inskrivning!O116,0)</f>
        <v>0</v>
      </c>
      <c r="G115" s="53">
        <f>IF(Inskrivning!B116&gt;0,Inskrivning!P116,0)</f>
        <v>0</v>
      </c>
      <c r="H115" s="53">
        <f>IF(Inskrivning!B116&gt;0,Inskrivning!Q116,0)</f>
        <v>0</v>
      </c>
      <c r="I115" s="53">
        <f>IF(Inskrivning!B116&gt;0,Inskrivning!R116,0)</f>
        <v>0</v>
      </c>
      <c r="J115" s="53">
        <f>IF(Inskrivning!B116&gt;0,Inskrivning!S116,0)</f>
        <v>0</v>
      </c>
      <c r="K115" s="53">
        <f>IF(Inskrivning!B116&gt;0,Inskrivning!T116,0)</f>
        <v>0</v>
      </c>
      <c r="L115" s="53">
        <f>IF(Inskrivning!B116&gt;0,Inskrivning!U116,0)</f>
        <v>0</v>
      </c>
      <c r="M115" s="53">
        <f>IF(Inskrivning!B116&gt;0,Inskrivning!V116,0)</f>
        <v>0</v>
      </c>
      <c r="N115" s="53">
        <f>IF(Inskrivning!B116&gt;0,Inskrivning!W116,0)</f>
        <v>0</v>
      </c>
      <c r="O115" s="53">
        <f>IF(Inskrivning!B116&gt;0,Inskrivning!X116,0)</f>
        <v>0</v>
      </c>
      <c r="P115" s="30"/>
      <c r="Q115" s="30"/>
      <c r="R115" s="30"/>
      <c r="W115" s="15">
        <f>IF(Inskrivning!B116="",0,Inskrivning!B116)</f>
        <v>0</v>
      </c>
      <c r="Y115" s="30">
        <f t="shared" si="1"/>
        <v>0</v>
      </c>
      <c r="Z115" s="30">
        <v>110</v>
      </c>
    </row>
    <row r="116" spans="1:26" s="22" customFormat="1" ht="17.100000000000001" customHeight="1" x14ac:dyDescent="0.25">
      <c r="A116" s="53">
        <f>IF(Inskrivning!B117&gt;0,Inskrivning!J117,0)</f>
        <v>0</v>
      </c>
      <c r="B116" s="53">
        <f>IF(Inskrivning!B117&gt;0,Inskrivning!K117,0)</f>
        <v>0</v>
      </c>
      <c r="C116" s="53">
        <f>IF(Inskrivning!B117&gt;0,Inskrivning!L117,0)</f>
        <v>0</v>
      </c>
      <c r="D116" s="53">
        <f>IF(Inskrivning!B117&gt;0,Inskrivning!M117,0)</f>
        <v>0</v>
      </c>
      <c r="E116" s="53">
        <f>IF(Inskrivning!B117&gt;0,Inskrivning!N117,0)</f>
        <v>0</v>
      </c>
      <c r="F116" s="53">
        <f>IF(Inskrivning!B117&gt;0,Inskrivning!O117,0)</f>
        <v>0</v>
      </c>
      <c r="G116" s="53">
        <f>IF(Inskrivning!B117&gt;0,Inskrivning!P117,0)</f>
        <v>0</v>
      </c>
      <c r="H116" s="53">
        <f>IF(Inskrivning!B117&gt;0,Inskrivning!Q117,0)</f>
        <v>0</v>
      </c>
      <c r="I116" s="53">
        <f>IF(Inskrivning!B117&gt;0,Inskrivning!R117,0)</f>
        <v>0</v>
      </c>
      <c r="J116" s="53">
        <f>IF(Inskrivning!B117&gt;0,Inskrivning!S117,0)</f>
        <v>0</v>
      </c>
      <c r="K116" s="53">
        <f>IF(Inskrivning!B117&gt;0,Inskrivning!T117,0)</f>
        <v>0</v>
      </c>
      <c r="L116" s="53">
        <f>IF(Inskrivning!B117&gt;0,Inskrivning!U117,0)</f>
        <v>0</v>
      </c>
      <c r="M116" s="53">
        <f>IF(Inskrivning!B117&gt;0,Inskrivning!V117,0)</f>
        <v>0</v>
      </c>
      <c r="N116" s="53">
        <f>IF(Inskrivning!B117&gt;0,Inskrivning!W117,0)</f>
        <v>0</v>
      </c>
      <c r="O116" s="53">
        <f>IF(Inskrivning!B117&gt;0,Inskrivning!X117,0)</f>
        <v>0</v>
      </c>
      <c r="P116" s="30"/>
      <c r="Q116" s="30"/>
      <c r="R116" s="30"/>
      <c r="W116" s="15">
        <f>IF(Inskrivning!B117="",0,Inskrivning!B117)</f>
        <v>0</v>
      </c>
      <c r="Y116" s="30">
        <f t="shared" si="1"/>
        <v>0</v>
      </c>
      <c r="Z116" s="30">
        <v>111</v>
      </c>
    </row>
    <row r="117" spans="1:26" s="22" customFormat="1" ht="17.100000000000001" customHeight="1" x14ac:dyDescent="0.25">
      <c r="A117" s="53">
        <f>IF(Inskrivning!B118&gt;0,Inskrivning!J118,0)</f>
        <v>0</v>
      </c>
      <c r="B117" s="53">
        <f>IF(Inskrivning!B118&gt;0,Inskrivning!K118,0)</f>
        <v>0</v>
      </c>
      <c r="C117" s="53">
        <f>IF(Inskrivning!B118&gt;0,Inskrivning!L118,0)</f>
        <v>0</v>
      </c>
      <c r="D117" s="53">
        <f>IF(Inskrivning!B118&gt;0,Inskrivning!M118,0)</f>
        <v>0</v>
      </c>
      <c r="E117" s="53">
        <f>IF(Inskrivning!B118&gt;0,Inskrivning!N118,0)</f>
        <v>0</v>
      </c>
      <c r="F117" s="53">
        <f>IF(Inskrivning!B118&gt;0,Inskrivning!O118,0)</f>
        <v>0</v>
      </c>
      <c r="G117" s="53">
        <f>IF(Inskrivning!B118&gt;0,Inskrivning!P118,0)</f>
        <v>0</v>
      </c>
      <c r="H117" s="53">
        <f>IF(Inskrivning!B118&gt;0,Inskrivning!Q118,0)</f>
        <v>0</v>
      </c>
      <c r="I117" s="53">
        <f>IF(Inskrivning!B118&gt;0,Inskrivning!R118,0)</f>
        <v>0</v>
      </c>
      <c r="J117" s="53">
        <f>IF(Inskrivning!B118&gt;0,Inskrivning!S118,0)</f>
        <v>0</v>
      </c>
      <c r="K117" s="53">
        <f>IF(Inskrivning!B118&gt;0,Inskrivning!T118,0)</f>
        <v>0</v>
      </c>
      <c r="L117" s="53">
        <f>IF(Inskrivning!B118&gt;0,Inskrivning!U118,0)</f>
        <v>0</v>
      </c>
      <c r="M117" s="53">
        <f>IF(Inskrivning!B118&gt;0,Inskrivning!V118,0)</f>
        <v>0</v>
      </c>
      <c r="N117" s="53">
        <f>IF(Inskrivning!B118&gt;0,Inskrivning!W118,0)</f>
        <v>0</v>
      </c>
      <c r="O117" s="53">
        <f>IF(Inskrivning!B118&gt;0,Inskrivning!X118,0)</f>
        <v>0</v>
      </c>
      <c r="P117" s="30"/>
      <c r="Q117" s="30"/>
      <c r="R117" s="30"/>
      <c r="W117" s="15">
        <f>IF(Inskrivning!B118="",0,Inskrivning!B118)</f>
        <v>0</v>
      </c>
      <c r="Y117" s="30">
        <f t="shared" si="1"/>
        <v>0</v>
      </c>
      <c r="Z117" s="30">
        <v>112</v>
      </c>
    </row>
    <row r="118" spans="1:26" s="22" customFormat="1" ht="17.100000000000001" customHeight="1" x14ac:dyDescent="0.25">
      <c r="A118" s="53">
        <f>IF(Inskrivning!B119&gt;0,Inskrivning!J119,0)</f>
        <v>0</v>
      </c>
      <c r="B118" s="53">
        <f>IF(Inskrivning!B119&gt;0,Inskrivning!K119,0)</f>
        <v>0</v>
      </c>
      <c r="C118" s="53">
        <f>IF(Inskrivning!B119&gt;0,Inskrivning!L119,0)</f>
        <v>0</v>
      </c>
      <c r="D118" s="53">
        <f>IF(Inskrivning!B119&gt;0,Inskrivning!M119,0)</f>
        <v>0</v>
      </c>
      <c r="E118" s="53">
        <f>IF(Inskrivning!B119&gt;0,Inskrivning!N119,0)</f>
        <v>0</v>
      </c>
      <c r="F118" s="53">
        <f>IF(Inskrivning!B119&gt;0,Inskrivning!O119,0)</f>
        <v>0</v>
      </c>
      <c r="G118" s="53">
        <f>IF(Inskrivning!B119&gt;0,Inskrivning!P119,0)</f>
        <v>0</v>
      </c>
      <c r="H118" s="53">
        <f>IF(Inskrivning!B119&gt;0,Inskrivning!Q119,0)</f>
        <v>0</v>
      </c>
      <c r="I118" s="53">
        <f>IF(Inskrivning!B119&gt;0,Inskrivning!R119,0)</f>
        <v>0</v>
      </c>
      <c r="J118" s="53">
        <f>IF(Inskrivning!B119&gt;0,Inskrivning!S119,0)</f>
        <v>0</v>
      </c>
      <c r="K118" s="53">
        <f>IF(Inskrivning!B119&gt;0,Inskrivning!T119,0)</f>
        <v>0</v>
      </c>
      <c r="L118" s="53">
        <f>IF(Inskrivning!B119&gt;0,Inskrivning!U119,0)</f>
        <v>0</v>
      </c>
      <c r="M118" s="53">
        <f>IF(Inskrivning!B119&gt;0,Inskrivning!V119,0)</f>
        <v>0</v>
      </c>
      <c r="N118" s="53">
        <f>IF(Inskrivning!B119&gt;0,Inskrivning!W119,0)</f>
        <v>0</v>
      </c>
      <c r="O118" s="53">
        <f>IF(Inskrivning!B119&gt;0,Inskrivning!X119,0)</f>
        <v>0</v>
      </c>
      <c r="P118" s="30"/>
      <c r="Q118" s="30"/>
      <c r="R118" s="30"/>
      <c r="W118" s="15">
        <f>IF(Inskrivning!B119="",0,Inskrivning!B119)</f>
        <v>0</v>
      </c>
      <c r="Y118" s="30">
        <f t="shared" si="1"/>
        <v>0</v>
      </c>
      <c r="Z118" s="30">
        <v>113</v>
      </c>
    </row>
    <row r="119" spans="1:26" s="22" customFormat="1" ht="17.100000000000001" customHeight="1" x14ac:dyDescent="0.25">
      <c r="A119" s="53">
        <f>IF(Inskrivning!B120&gt;0,Inskrivning!J120,0)</f>
        <v>0</v>
      </c>
      <c r="B119" s="53">
        <f>IF(Inskrivning!B120&gt;0,Inskrivning!K120,0)</f>
        <v>0</v>
      </c>
      <c r="C119" s="53">
        <f>IF(Inskrivning!B120&gt;0,Inskrivning!L120,0)</f>
        <v>0</v>
      </c>
      <c r="D119" s="53">
        <f>IF(Inskrivning!B120&gt;0,Inskrivning!M120,0)</f>
        <v>0</v>
      </c>
      <c r="E119" s="53">
        <f>IF(Inskrivning!B120&gt;0,Inskrivning!N120,0)</f>
        <v>0</v>
      </c>
      <c r="F119" s="53">
        <f>IF(Inskrivning!B120&gt;0,Inskrivning!O120,0)</f>
        <v>0</v>
      </c>
      <c r="G119" s="53">
        <f>IF(Inskrivning!B120&gt;0,Inskrivning!P120,0)</f>
        <v>0</v>
      </c>
      <c r="H119" s="53">
        <f>IF(Inskrivning!B120&gt;0,Inskrivning!Q120,0)</f>
        <v>0</v>
      </c>
      <c r="I119" s="53">
        <f>IF(Inskrivning!B120&gt;0,Inskrivning!R120,0)</f>
        <v>0</v>
      </c>
      <c r="J119" s="53">
        <f>IF(Inskrivning!B120&gt;0,Inskrivning!S120,0)</f>
        <v>0</v>
      </c>
      <c r="K119" s="53">
        <f>IF(Inskrivning!B120&gt;0,Inskrivning!T120,0)</f>
        <v>0</v>
      </c>
      <c r="L119" s="53">
        <f>IF(Inskrivning!B120&gt;0,Inskrivning!U120,0)</f>
        <v>0</v>
      </c>
      <c r="M119" s="53">
        <f>IF(Inskrivning!B120&gt;0,Inskrivning!V120,0)</f>
        <v>0</v>
      </c>
      <c r="N119" s="53">
        <f>IF(Inskrivning!B120&gt;0,Inskrivning!W120,0)</f>
        <v>0</v>
      </c>
      <c r="O119" s="53">
        <f>IF(Inskrivning!B120&gt;0,Inskrivning!X120,0)</f>
        <v>0</v>
      </c>
      <c r="P119" s="30"/>
      <c r="Q119" s="30"/>
      <c r="R119" s="30"/>
      <c r="W119" s="15">
        <f>IF(Inskrivning!B120="",0,Inskrivning!B120)</f>
        <v>0</v>
      </c>
      <c r="Y119" s="30">
        <f t="shared" si="1"/>
        <v>0</v>
      </c>
      <c r="Z119" s="30">
        <v>114</v>
      </c>
    </row>
    <row r="120" spans="1:26" s="22" customFormat="1" ht="17.100000000000001" customHeight="1" x14ac:dyDescent="0.25">
      <c r="A120" s="53">
        <f>IF(Inskrivning!B121&gt;0,Inskrivning!J121,0)</f>
        <v>0</v>
      </c>
      <c r="B120" s="53">
        <f>IF(Inskrivning!B121&gt;0,Inskrivning!K121,0)</f>
        <v>0</v>
      </c>
      <c r="C120" s="53">
        <f>IF(Inskrivning!B121&gt;0,Inskrivning!L121,0)</f>
        <v>0</v>
      </c>
      <c r="D120" s="53">
        <f>IF(Inskrivning!B121&gt;0,Inskrivning!M121,0)</f>
        <v>0</v>
      </c>
      <c r="E120" s="53">
        <f>IF(Inskrivning!B121&gt;0,Inskrivning!N121,0)</f>
        <v>0</v>
      </c>
      <c r="F120" s="53">
        <f>IF(Inskrivning!B121&gt;0,Inskrivning!O121,0)</f>
        <v>0</v>
      </c>
      <c r="G120" s="53">
        <f>IF(Inskrivning!B121&gt;0,Inskrivning!P121,0)</f>
        <v>0</v>
      </c>
      <c r="H120" s="53">
        <f>IF(Inskrivning!B121&gt;0,Inskrivning!Q121,0)</f>
        <v>0</v>
      </c>
      <c r="I120" s="53">
        <f>IF(Inskrivning!B121&gt;0,Inskrivning!R121,0)</f>
        <v>0</v>
      </c>
      <c r="J120" s="53">
        <f>IF(Inskrivning!B121&gt;0,Inskrivning!S121,0)</f>
        <v>0</v>
      </c>
      <c r="K120" s="53">
        <f>IF(Inskrivning!B121&gt;0,Inskrivning!T121,0)</f>
        <v>0</v>
      </c>
      <c r="L120" s="53">
        <f>IF(Inskrivning!B121&gt;0,Inskrivning!U121,0)</f>
        <v>0</v>
      </c>
      <c r="M120" s="53">
        <f>IF(Inskrivning!B121&gt;0,Inskrivning!V121,0)</f>
        <v>0</v>
      </c>
      <c r="N120" s="53">
        <f>IF(Inskrivning!B121&gt;0,Inskrivning!W121,0)</f>
        <v>0</v>
      </c>
      <c r="O120" s="53">
        <f>IF(Inskrivning!B121&gt;0,Inskrivning!X121,0)</f>
        <v>0</v>
      </c>
      <c r="P120" s="30"/>
      <c r="Q120" s="30"/>
      <c r="R120" s="30"/>
      <c r="W120" s="15">
        <f>IF(Inskrivning!B121="",0,Inskrivning!B121)</f>
        <v>0</v>
      </c>
      <c r="Y120" s="30">
        <f t="shared" si="1"/>
        <v>0</v>
      </c>
      <c r="Z120" s="30">
        <v>115</v>
      </c>
    </row>
    <row r="121" spans="1:26" s="22" customFormat="1" ht="17.100000000000001" customHeight="1" x14ac:dyDescent="0.25">
      <c r="A121" s="53">
        <f>IF(Inskrivning!B122&gt;0,Inskrivning!J122,0)</f>
        <v>0</v>
      </c>
      <c r="B121" s="53">
        <f>IF(Inskrivning!B122&gt;0,Inskrivning!K122,0)</f>
        <v>0</v>
      </c>
      <c r="C121" s="53">
        <f>IF(Inskrivning!B122&gt;0,Inskrivning!L122,0)</f>
        <v>0</v>
      </c>
      <c r="D121" s="53">
        <f>IF(Inskrivning!B122&gt;0,Inskrivning!M122,0)</f>
        <v>0</v>
      </c>
      <c r="E121" s="53">
        <f>IF(Inskrivning!B122&gt;0,Inskrivning!N122,0)</f>
        <v>0</v>
      </c>
      <c r="F121" s="53">
        <f>IF(Inskrivning!B122&gt;0,Inskrivning!O122,0)</f>
        <v>0</v>
      </c>
      <c r="G121" s="53">
        <f>IF(Inskrivning!B122&gt;0,Inskrivning!P122,0)</f>
        <v>0</v>
      </c>
      <c r="H121" s="53">
        <f>IF(Inskrivning!B122&gt;0,Inskrivning!Q122,0)</f>
        <v>0</v>
      </c>
      <c r="I121" s="53">
        <f>IF(Inskrivning!B122&gt;0,Inskrivning!R122,0)</f>
        <v>0</v>
      </c>
      <c r="J121" s="53">
        <f>IF(Inskrivning!B122&gt;0,Inskrivning!S122,0)</f>
        <v>0</v>
      </c>
      <c r="K121" s="53">
        <f>IF(Inskrivning!B122&gt;0,Inskrivning!T122,0)</f>
        <v>0</v>
      </c>
      <c r="L121" s="53">
        <f>IF(Inskrivning!B122&gt;0,Inskrivning!U122,0)</f>
        <v>0</v>
      </c>
      <c r="M121" s="53">
        <f>IF(Inskrivning!B122&gt;0,Inskrivning!V122,0)</f>
        <v>0</v>
      </c>
      <c r="N121" s="53">
        <f>IF(Inskrivning!B122&gt;0,Inskrivning!W122,0)</f>
        <v>0</v>
      </c>
      <c r="O121" s="53">
        <f>IF(Inskrivning!B122&gt;0,Inskrivning!X122,0)</f>
        <v>0</v>
      </c>
      <c r="P121" s="30"/>
      <c r="Q121" s="30"/>
      <c r="R121" s="30"/>
      <c r="W121" s="15">
        <f>IF(Inskrivning!B122="",0,Inskrivning!B122)</f>
        <v>0</v>
      </c>
      <c r="Y121" s="30">
        <f t="shared" si="1"/>
        <v>0</v>
      </c>
      <c r="Z121" s="30">
        <v>116</v>
      </c>
    </row>
    <row r="122" spans="1:26" s="22" customFormat="1" ht="17.100000000000001" customHeight="1" x14ac:dyDescent="0.25">
      <c r="A122" s="53">
        <f>IF(Inskrivning!B123&gt;0,Inskrivning!J123,0)</f>
        <v>0</v>
      </c>
      <c r="B122" s="53">
        <f>IF(Inskrivning!B123&gt;0,Inskrivning!K123,0)</f>
        <v>0</v>
      </c>
      <c r="C122" s="53">
        <f>IF(Inskrivning!B123&gt;0,Inskrivning!L123,0)</f>
        <v>0</v>
      </c>
      <c r="D122" s="53">
        <f>IF(Inskrivning!B123&gt;0,Inskrivning!M123,0)</f>
        <v>0</v>
      </c>
      <c r="E122" s="53">
        <f>IF(Inskrivning!B123&gt;0,Inskrivning!N123,0)</f>
        <v>0</v>
      </c>
      <c r="F122" s="53">
        <f>IF(Inskrivning!B123&gt;0,Inskrivning!O123,0)</f>
        <v>0</v>
      </c>
      <c r="G122" s="53">
        <f>IF(Inskrivning!B123&gt;0,Inskrivning!P123,0)</f>
        <v>0</v>
      </c>
      <c r="H122" s="53">
        <f>IF(Inskrivning!B123&gt;0,Inskrivning!Q123,0)</f>
        <v>0</v>
      </c>
      <c r="I122" s="53">
        <f>IF(Inskrivning!B123&gt;0,Inskrivning!R123,0)</f>
        <v>0</v>
      </c>
      <c r="J122" s="53">
        <f>IF(Inskrivning!B123&gt;0,Inskrivning!S123,0)</f>
        <v>0</v>
      </c>
      <c r="K122" s="53">
        <f>IF(Inskrivning!B123&gt;0,Inskrivning!T123,0)</f>
        <v>0</v>
      </c>
      <c r="L122" s="53">
        <f>IF(Inskrivning!B123&gt;0,Inskrivning!U123,0)</f>
        <v>0</v>
      </c>
      <c r="M122" s="53">
        <f>IF(Inskrivning!B123&gt;0,Inskrivning!V123,0)</f>
        <v>0</v>
      </c>
      <c r="N122" s="53">
        <f>IF(Inskrivning!B123&gt;0,Inskrivning!W123,0)</f>
        <v>0</v>
      </c>
      <c r="O122" s="53">
        <f>IF(Inskrivning!B123&gt;0,Inskrivning!X123,0)</f>
        <v>0</v>
      </c>
      <c r="P122" s="30"/>
      <c r="Q122" s="30"/>
      <c r="R122" s="30"/>
      <c r="W122" s="15">
        <f>IF(Inskrivning!B123="",0,Inskrivning!B123)</f>
        <v>0</v>
      </c>
      <c r="Y122" s="30">
        <f t="shared" si="1"/>
        <v>0</v>
      </c>
      <c r="Z122" s="30">
        <v>117</v>
      </c>
    </row>
    <row r="123" spans="1:26" s="22" customFormat="1" ht="17.100000000000001" customHeight="1" x14ac:dyDescent="0.25">
      <c r="A123" s="53">
        <f>IF(Inskrivning!B124&gt;0,Inskrivning!J124,0)</f>
        <v>0</v>
      </c>
      <c r="B123" s="53">
        <f>IF(Inskrivning!B124&gt;0,Inskrivning!K124,0)</f>
        <v>0</v>
      </c>
      <c r="C123" s="53">
        <f>IF(Inskrivning!B124&gt;0,Inskrivning!L124,0)</f>
        <v>0</v>
      </c>
      <c r="D123" s="53">
        <f>IF(Inskrivning!B124&gt;0,Inskrivning!M124,0)</f>
        <v>0</v>
      </c>
      <c r="E123" s="53">
        <f>IF(Inskrivning!B124&gt;0,Inskrivning!N124,0)</f>
        <v>0</v>
      </c>
      <c r="F123" s="53">
        <f>IF(Inskrivning!B124&gt;0,Inskrivning!O124,0)</f>
        <v>0</v>
      </c>
      <c r="G123" s="53">
        <f>IF(Inskrivning!B124&gt;0,Inskrivning!P124,0)</f>
        <v>0</v>
      </c>
      <c r="H123" s="53">
        <f>IF(Inskrivning!B124&gt;0,Inskrivning!Q124,0)</f>
        <v>0</v>
      </c>
      <c r="I123" s="53">
        <f>IF(Inskrivning!B124&gt;0,Inskrivning!R124,0)</f>
        <v>0</v>
      </c>
      <c r="J123" s="53">
        <f>IF(Inskrivning!B124&gt;0,Inskrivning!S124,0)</f>
        <v>0</v>
      </c>
      <c r="K123" s="53">
        <f>IF(Inskrivning!B124&gt;0,Inskrivning!T124,0)</f>
        <v>0</v>
      </c>
      <c r="L123" s="53">
        <f>IF(Inskrivning!B124&gt;0,Inskrivning!U124,0)</f>
        <v>0</v>
      </c>
      <c r="M123" s="53">
        <f>IF(Inskrivning!B124&gt;0,Inskrivning!V124,0)</f>
        <v>0</v>
      </c>
      <c r="N123" s="53">
        <f>IF(Inskrivning!B124&gt;0,Inskrivning!W124,0)</f>
        <v>0</v>
      </c>
      <c r="O123" s="53">
        <f>IF(Inskrivning!B124&gt;0,Inskrivning!X124,0)</f>
        <v>0</v>
      </c>
      <c r="P123" s="30"/>
      <c r="Q123" s="30"/>
      <c r="R123" s="30"/>
      <c r="W123" s="15">
        <f>IF(Inskrivning!B124="",0,Inskrivning!B124)</f>
        <v>0</v>
      </c>
      <c r="Y123" s="30">
        <f t="shared" si="1"/>
        <v>0</v>
      </c>
      <c r="Z123" s="30">
        <v>118</v>
      </c>
    </row>
    <row r="124" spans="1:26" s="22" customFormat="1" ht="17.100000000000001" customHeight="1" x14ac:dyDescent="0.25">
      <c r="A124" s="53">
        <f>IF(Inskrivning!B125&gt;0,Inskrivning!J125,0)</f>
        <v>0</v>
      </c>
      <c r="B124" s="53">
        <f>IF(Inskrivning!B125&gt;0,Inskrivning!K125,0)</f>
        <v>0</v>
      </c>
      <c r="C124" s="53">
        <f>IF(Inskrivning!B125&gt;0,Inskrivning!L125,0)</f>
        <v>0</v>
      </c>
      <c r="D124" s="53">
        <f>IF(Inskrivning!B125&gt;0,Inskrivning!M125,0)</f>
        <v>0</v>
      </c>
      <c r="E124" s="53">
        <f>IF(Inskrivning!B125&gt;0,Inskrivning!N125,0)</f>
        <v>0</v>
      </c>
      <c r="F124" s="53">
        <f>IF(Inskrivning!B125&gt;0,Inskrivning!O125,0)</f>
        <v>0</v>
      </c>
      <c r="G124" s="53">
        <f>IF(Inskrivning!B125&gt;0,Inskrivning!P125,0)</f>
        <v>0</v>
      </c>
      <c r="H124" s="53">
        <f>IF(Inskrivning!B125&gt;0,Inskrivning!Q125,0)</f>
        <v>0</v>
      </c>
      <c r="I124" s="53">
        <f>IF(Inskrivning!B125&gt;0,Inskrivning!R125,0)</f>
        <v>0</v>
      </c>
      <c r="J124" s="53">
        <f>IF(Inskrivning!B125&gt;0,Inskrivning!S125,0)</f>
        <v>0</v>
      </c>
      <c r="K124" s="53">
        <f>IF(Inskrivning!B125&gt;0,Inskrivning!T125,0)</f>
        <v>0</v>
      </c>
      <c r="L124" s="53">
        <f>IF(Inskrivning!B125&gt;0,Inskrivning!U125,0)</f>
        <v>0</v>
      </c>
      <c r="M124" s="53">
        <f>IF(Inskrivning!B125&gt;0,Inskrivning!V125,0)</f>
        <v>0</v>
      </c>
      <c r="N124" s="53">
        <f>IF(Inskrivning!B125&gt;0,Inskrivning!W125,0)</f>
        <v>0</v>
      </c>
      <c r="O124" s="53">
        <f>IF(Inskrivning!B125&gt;0,Inskrivning!X125,0)</f>
        <v>0</v>
      </c>
      <c r="P124" s="30"/>
      <c r="Q124" s="30"/>
      <c r="R124" s="30"/>
      <c r="W124" s="15">
        <f>IF(Inskrivning!B125="",0,Inskrivning!B125)</f>
        <v>0</v>
      </c>
      <c r="Y124" s="30">
        <f t="shared" si="1"/>
        <v>0</v>
      </c>
      <c r="Z124" s="30">
        <v>119</v>
      </c>
    </row>
    <row r="125" spans="1:26" s="22" customFormat="1" ht="17.100000000000001" customHeight="1" x14ac:dyDescent="0.25">
      <c r="A125" s="53">
        <f>IF(Inskrivning!B126&gt;0,Inskrivning!J126,0)</f>
        <v>0</v>
      </c>
      <c r="B125" s="53">
        <f>IF(Inskrivning!B126&gt;0,Inskrivning!K126,0)</f>
        <v>0</v>
      </c>
      <c r="C125" s="53">
        <f>IF(Inskrivning!B126&gt;0,Inskrivning!L126,0)</f>
        <v>0</v>
      </c>
      <c r="D125" s="53">
        <f>IF(Inskrivning!B126&gt;0,Inskrivning!M126,0)</f>
        <v>0</v>
      </c>
      <c r="E125" s="53">
        <f>IF(Inskrivning!B126&gt;0,Inskrivning!N126,0)</f>
        <v>0</v>
      </c>
      <c r="F125" s="53">
        <f>IF(Inskrivning!B126&gt;0,Inskrivning!O126,0)</f>
        <v>0</v>
      </c>
      <c r="G125" s="53">
        <f>IF(Inskrivning!B126&gt;0,Inskrivning!P126,0)</f>
        <v>0</v>
      </c>
      <c r="H125" s="53">
        <f>IF(Inskrivning!B126&gt;0,Inskrivning!Q126,0)</f>
        <v>0</v>
      </c>
      <c r="I125" s="53">
        <f>IF(Inskrivning!B126&gt;0,Inskrivning!R126,0)</f>
        <v>0</v>
      </c>
      <c r="J125" s="53">
        <f>IF(Inskrivning!B126&gt;0,Inskrivning!S126,0)</f>
        <v>0</v>
      </c>
      <c r="K125" s="53">
        <f>IF(Inskrivning!B126&gt;0,Inskrivning!T126,0)</f>
        <v>0</v>
      </c>
      <c r="L125" s="53">
        <f>IF(Inskrivning!B126&gt;0,Inskrivning!U126,0)</f>
        <v>0</v>
      </c>
      <c r="M125" s="53">
        <f>IF(Inskrivning!B126&gt;0,Inskrivning!V126,0)</f>
        <v>0</v>
      </c>
      <c r="N125" s="53">
        <f>IF(Inskrivning!B126&gt;0,Inskrivning!W126,0)</f>
        <v>0</v>
      </c>
      <c r="O125" s="53">
        <f>IF(Inskrivning!B126&gt;0,Inskrivning!X126,0)</f>
        <v>0</v>
      </c>
      <c r="P125" s="30"/>
      <c r="Q125" s="30"/>
      <c r="R125" s="30"/>
      <c r="W125" s="15">
        <f>IF(Inskrivning!B126="",0,Inskrivning!B126)</f>
        <v>0</v>
      </c>
      <c r="Y125" s="30">
        <f t="shared" si="1"/>
        <v>0</v>
      </c>
      <c r="Z125" s="30">
        <v>120</v>
      </c>
    </row>
    <row r="126" spans="1:26" s="22" customFormat="1" ht="17.100000000000001" customHeight="1" x14ac:dyDescent="0.25">
      <c r="A126" s="53">
        <f>IF(Inskrivning!B127&gt;0,Inskrivning!J127,0)</f>
        <v>0</v>
      </c>
      <c r="B126" s="53">
        <f>IF(Inskrivning!B127&gt;0,Inskrivning!K127,0)</f>
        <v>0</v>
      </c>
      <c r="C126" s="53">
        <f>IF(Inskrivning!B127&gt;0,Inskrivning!L127,0)</f>
        <v>0</v>
      </c>
      <c r="D126" s="53">
        <f>IF(Inskrivning!B127&gt;0,Inskrivning!M127,0)</f>
        <v>0</v>
      </c>
      <c r="E126" s="53">
        <f>IF(Inskrivning!B127&gt;0,Inskrivning!N127,0)</f>
        <v>0</v>
      </c>
      <c r="F126" s="53">
        <f>IF(Inskrivning!B127&gt;0,Inskrivning!O127,0)</f>
        <v>0</v>
      </c>
      <c r="G126" s="53">
        <f>IF(Inskrivning!B127&gt;0,Inskrivning!P127,0)</f>
        <v>0</v>
      </c>
      <c r="H126" s="53">
        <f>IF(Inskrivning!B127&gt;0,Inskrivning!Q127,0)</f>
        <v>0</v>
      </c>
      <c r="I126" s="53">
        <f>IF(Inskrivning!B127&gt;0,Inskrivning!R127,0)</f>
        <v>0</v>
      </c>
      <c r="J126" s="53">
        <f>IF(Inskrivning!B127&gt;0,Inskrivning!S127,0)</f>
        <v>0</v>
      </c>
      <c r="K126" s="53">
        <f>IF(Inskrivning!B127&gt;0,Inskrivning!T127,0)</f>
        <v>0</v>
      </c>
      <c r="L126" s="53">
        <f>IF(Inskrivning!B127&gt;0,Inskrivning!U127,0)</f>
        <v>0</v>
      </c>
      <c r="M126" s="53">
        <f>IF(Inskrivning!B127&gt;0,Inskrivning!V127,0)</f>
        <v>0</v>
      </c>
      <c r="N126" s="53">
        <f>IF(Inskrivning!B127&gt;0,Inskrivning!W127,0)</f>
        <v>0</v>
      </c>
      <c r="O126" s="53">
        <f>IF(Inskrivning!B127&gt;0,Inskrivning!X127,0)</f>
        <v>0</v>
      </c>
      <c r="P126" s="30"/>
      <c r="Q126" s="30"/>
      <c r="R126" s="30"/>
      <c r="W126" s="15">
        <f>IF(Inskrivning!B127="",0,Inskrivning!B127)</f>
        <v>0</v>
      </c>
      <c r="Y126" s="30">
        <f t="shared" si="1"/>
        <v>0</v>
      </c>
      <c r="Z126" s="30">
        <v>121</v>
      </c>
    </row>
    <row r="127" spans="1:26" s="22" customFormat="1" ht="17.100000000000001" customHeight="1" x14ac:dyDescent="0.25">
      <c r="A127" s="53">
        <f>IF(Inskrivning!B128&gt;0,Inskrivning!J128,0)</f>
        <v>0</v>
      </c>
      <c r="B127" s="53">
        <f>IF(Inskrivning!B128&gt;0,Inskrivning!K128,0)</f>
        <v>0</v>
      </c>
      <c r="C127" s="53">
        <f>IF(Inskrivning!B128&gt;0,Inskrivning!L128,0)</f>
        <v>0</v>
      </c>
      <c r="D127" s="53">
        <f>IF(Inskrivning!B128&gt;0,Inskrivning!M128,0)</f>
        <v>0</v>
      </c>
      <c r="E127" s="53">
        <f>IF(Inskrivning!B128&gt;0,Inskrivning!N128,0)</f>
        <v>0</v>
      </c>
      <c r="F127" s="53">
        <f>IF(Inskrivning!B128&gt;0,Inskrivning!O128,0)</f>
        <v>0</v>
      </c>
      <c r="G127" s="53">
        <f>IF(Inskrivning!B128&gt;0,Inskrivning!P128,0)</f>
        <v>0</v>
      </c>
      <c r="H127" s="53">
        <f>IF(Inskrivning!B128&gt;0,Inskrivning!Q128,0)</f>
        <v>0</v>
      </c>
      <c r="I127" s="53">
        <f>IF(Inskrivning!B128&gt;0,Inskrivning!R128,0)</f>
        <v>0</v>
      </c>
      <c r="J127" s="53">
        <f>IF(Inskrivning!B128&gt;0,Inskrivning!S128,0)</f>
        <v>0</v>
      </c>
      <c r="K127" s="53">
        <f>IF(Inskrivning!B128&gt;0,Inskrivning!T128,0)</f>
        <v>0</v>
      </c>
      <c r="L127" s="53">
        <f>IF(Inskrivning!B128&gt;0,Inskrivning!U128,0)</f>
        <v>0</v>
      </c>
      <c r="M127" s="53">
        <f>IF(Inskrivning!B128&gt;0,Inskrivning!V128,0)</f>
        <v>0</v>
      </c>
      <c r="N127" s="53">
        <f>IF(Inskrivning!B128&gt;0,Inskrivning!W128,0)</f>
        <v>0</v>
      </c>
      <c r="O127" s="53">
        <f>IF(Inskrivning!B128&gt;0,Inskrivning!X128,0)</f>
        <v>0</v>
      </c>
      <c r="P127" s="30"/>
      <c r="Q127" s="30"/>
      <c r="R127" s="30"/>
      <c r="W127" s="15">
        <f>IF(Inskrivning!B128="",0,Inskrivning!B128)</f>
        <v>0</v>
      </c>
      <c r="Y127" s="30">
        <f t="shared" si="1"/>
        <v>0</v>
      </c>
      <c r="Z127" s="30">
        <v>122</v>
      </c>
    </row>
    <row r="128" spans="1:26" s="22" customFormat="1" ht="17.100000000000001" customHeight="1" x14ac:dyDescent="0.25">
      <c r="A128" s="53">
        <f>IF(Inskrivning!B129&gt;0,Inskrivning!J129,0)</f>
        <v>0</v>
      </c>
      <c r="B128" s="53">
        <f>IF(Inskrivning!B129&gt;0,Inskrivning!K129,0)</f>
        <v>0</v>
      </c>
      <c r="C128" s="53">
        <f>IF(Inskrivning!B129&gt;0,Inskrivning!L129,0)</f>
        <v>0</v>
      </c>
      <c r="D128" s="53">
        <f>IF(Inskrivning!B129&gt;0,Inskrivning!M129,0)</f>
        <v>0</v>
      </c>
      <c r="E128" s="53">
        <f>IF(Inskrivning!B129&gt;0,Inskrivning!N129,0)</f>
        <v>0</v>
      </c>
      <c r="F128" s="53">
        <f>IF(Inskrivning!B129&gt;0,Inskrivning!O129,0)</f>
        <v>0</v>
      </c>
      <c r="G128" s="53">
        <f>IF(Inskrivning!B129&gt;0,Inskrivning!P129,0)</f>
        <v>0</v>
      </c>
      <c r="H128" s="53">
        <f>IF(Inskrivning!B129&gt;0,Inskrivning!Q129,0)</f>
        <v>0</v>
      </c>
      <c r="I128" s="53">
        <f>IF(Inskrivning!B129&gt;0,Inskrivning!R129,0)</f>
        <v>0</v>
      </c>
      <c r="J128" s="53">
        <f>IF(Inskrivning!B129&gt;0,Inskrivning!S129,0)</f>
        <v>0</v>
      </c>
      <c r="K128" s="53">
        <f>IF(Inskrivning!B129&gt;0,Inskrivning!T129,0)</f>
        <v>0</v>
      </c>
      <c r="L128" s="53">
        <f>IF(Inskrivning!B129&gt;0,Inskrivning!U129,0)</f>
        <v>0</v>
      </c>
      <c r="M128" s="53">
        <f>IF(Inskrivning!B129&gt;0,Inskrivning!V129,0)</f>
        <v>0</v>
      </c>
      <c r="N128" s="53">
        <f>IF(Inskrivning!B129&gt;0,Inskrivning!W129,0)</f>
        <v>0</v>
      </c>
      <c r="O128" s="53">
        <f>IF(Inskrivning!B129&gt;0,Inskrivning!X129,0)</f>
        <v>0</v>
      </c>
      <c r="P128" s="30"/>
      <c r="Q128" s="30"/>
      <c r="R128" s="30"/>
      <c r="W128" s="15">
        <f>IF(Inskrivning!B129="",0,Inskrivning!B129)</f>
        <v>0</v>
      </c>
      <c r="Y128" s="30">
        <f t="shared" si="1"/>
        <v>0</v>
      </c>
      <c r="Z128" s="30">
        <v>123</v>
      </c>
    </row>
    <row r="129" spans="1:26" s="22" customFormat="1" ht="17.100000000000001" customHeight="1" x14ac:dyDescent="0.25">
      <c r="A129" s="53">
        <f>IF(Inskrivning!B130&gt;0,Inskrivning!J130,0)</f>
        <v>0</v>
      </c>
      <c r="B129" s="53">
        <f>IF(Inskrivning!B130&gt;0,Inskrivning!K130,0)</f>
        <v>0</v>
      </c>
      <c r="C129" s="53">
        <f>IF(Inskrivning!B130&gt;0,Inskrivning!L130,0)</f>
        <v>0</v>
      </c>
      <c r="D129" s="53">
        <f>IF(Inskrivning!B130&gt;0,Inskrivning!M130,0)</f>
        <v>0</v>
      </c>
      <c r="E129" s="53">
        <f>IF(Inskrivning!B130&gt;0,Inskrivning!N130,0)</f>
        <v>0</v>
      </c>
      <c r="F129" s="53">
        <f>IF(Inskrivning!B130&gt;0,Inskrivning!O130,0)</f>
        <v>0</v>
      </c>
      <c r="G129" s="53">
        <f>IF(Inskrivning!B130&gt;0,Inskrivning!P130,0)</f>
        <v>0</v>
      </c>
      <c r="H129" s="53">
        <f>IF(Inskrivning!B130&gt;0,Inskrivning!Q130,0)</f>
        <v>0</v>
      </c>
      <c r="I129" s="53">
        <f>IF(Inskrivning!B130&gt;0,Inskrivning!R130,0)</f>
        <v>0</v>
      </c>
      <c r="J129" s="53">
        <f>IF(Inskrivning!B130&gt;0,Inskrivning!S130,0)</f>
        <v>0</v>
      </c>
      <c r="K129" s="53">
        <f>IF(Inskrivning!B130&gt;0,Inskrivning!T130,0)</f>
        <v>0</v>
      </c>
      <c r="L129" s="53">
        <f>IF(Inskrivning!B130&gt;0,Inskrivning!U130,0)</f>
        <v>0</v>
      </c>
      <c r="M129" s="53">
        <f>IF(Inskrivning!B130&gt;0,Inskrivning!V130,0)</f>
        <v>0</v>
      </c>
      <c r="N129" s="53">
        <f>IF(Inskrivning!B130&gt;0,Inskrivning!W130,0)</f>
        <v>0</v>
      </c>
      <c r="O129" s="53">
        <f>IF(Inskrivning!B130&gt;0,Inskrivning!X130,0)</f>
        <v>0</v>
      </c>
      <c r="P129" s="30"/>
      <c r="Q129" s="30"/>
      <c r="R129" s="30"/>
      <c r="W129" s="15">
        <f>IF(Inskrivning!B130="",0,Inskrivning!B130)</f>
        <v>0</v>
      </c>
      <c r="Y129" s="30">
        <f t="shared" si="1"/>
        <v>0</v>
      </c>
      <c r="Z129" s="30">
        <v>124</v>
      </c>
    </row>
    <row r="130" spans="1:26" s="22" customFormat="1" ht="17.100000000000001" customHeight="1" x14ac:dyDescent="0.25">
      <c r="A130" s="53">
        <f>IF(Inskrivning!B131&gt;0,Inskrivning!J131,0)</f>
        <v>0</v>
      </c>
      <c r="B130" s="53">
        <f>IF(Inskrivning!B131&gt;0,Inskrivning!K131,0)</f>
        <v>0</v>
      </c>
      <c r="C130" s="53">
        <f>IF(Inskrivning!B131&gt;0,Inskrivning!L131,0)</f>
        <v>0</v>
      </c>
      <c r="D130" s="53">
        <f>IF(Inskrivning!B131&gt;0,Inskrivning!M131,0)</f>
        <v>0</v>
      </c>
      <c r="E130" s="53">
        <f>IF(Inskrivning!B131&gt;0,Inskrivning!N131,0)</f>
        <v>0</v>
      </c>
      <c r="F130" s="53">
        <f>IF(Inskrivning!B131&gt;0,Inskrivning!O131,0)</f>
        <v>0</v>
      </c>
      <c r="G130" s="53">
        <f>IF(Inskrivning!B131&gt;0,Inskrivning!P131,0)</f>
        <v>0</v>
      </c>
      <c r="H130" s="53">
        <f>IF(Inskrivning!B131&gt;0,Inskrivning!Q131,0)</f>
        <v>0</v>
      </c>
      <c r="I130" s="53">
        <f>IF(Inskrivning!B131&gt;0,Inskrivning!R131,0)</f>
        <v>0</v>
      </c>
      <c r="J130" s="53">
        <f>IF(Inskrivning!B131&gt;0,Inskrivning!S131,0)</f>
        <v>0</v>
      </c>
      <c r="K130" s="53">
        <f>IF(Inskrivning!B131&gt;0,Inskrivning!T131,0)</f>
        <v>0</v>
      </c>
      <c r="L130" s="53">
        <f>IF(Inskrivning!B131&gt;0,Inskrivning!U131,0)</f>
        <v>0</v>
      </c>
      <c r="M130" s="53">
        <f>IF(Inskrivning!B131&gt;0,Inskrivning!V131,0)</f>
        <v>0</v>
      </c>
      <c r="N130" s="53">
        <f>IF(Inskrivning!B131&gt;0,Inskrivning!W131,0)</f>
        <v>0</v>
      </c>
      <c r="O130" s="53">
        <f>IF(Inskrivning!B131&gt;0,Inskrivning!X131,0)</f>
        <v>0</v>
      </c>
      <c r="P130" s="30"/>
      <c r="Q130" s="30"/>
      <c r="R130" s="30"/>
      <c r="W130" s="15">
        <f>IF(Inskrivning!B131="",0,Inskrivning!B131)</f>
        <v>0</v>
      </c>
      <c r="Y130" s="30">
        <f t="shared" si="1"/>
        <v>0</v>
      </c>
      <c r="Z130" s="30">
        <v>125</v>
      </c>
    </row>
    <row r="131" spans="1:26" s="22" customFormat="1" ht="17.100000000000001" customHeight="1" x14ac:dyDescent="0.25">
      <c r="A131" s="53">
        <f>IF(Inskrivning!B132&gt;0,Inskrivning!J132,0)</f>
        <v>0</v>
      </c>
      <c r="B131" s="53">
        <f>IF(Inskrivning!B132&gt;0,Inskrivning!K132,0)</f>
        <v>0</v>
      </c>
      <c r="C131" s="53">
        <f>IF(Inskrivning!B132&gt;0,Inskrivning!L132,0)</f>
        <v>0</v>
      </c>
      <c r="D131" s="53">
        <f>IF(Inskrivning!B132&gt;0,Inskrivning!M132,0)</f>
        <v>0</v>
      </c>
      <c r="E131" s="53">
        <f>IF(Inskrivning!B132&gt;0,Inskrivning!N132,0)</f>
        <v>0</v>
      </c>
      <c r="F131" s="53">
        <f>IF(Inskrivning!B132&gt;0,Inskrivning!O132,0)</f>
        <v>0</v>
      </c>
      <c r="G131" s="53">
        <f>IF(Inskrivning!B132&gt;0,Inskrivning!P132,0)</f>
        <v>0</v>
      </c>
      <c r="H131" s="53">
        <f>IF(Inskrivning!B132&gt;0,Inskrivning!Q132,0)</f>
        <v>0</v>
      </c>
      <c r="I131" s="53">
        <f>IF(Inskrivning!B132&gt;0,Inskrivning!R132,0)</f>
        <v>0</v>
      </c>
      <c r="J131" s="53">
        <f>IF(Inskrivning!B132&gt;0,Inskrivning!S132,0)</f>
        <v>0</v>
      </c>
      <c r="K131" s="53">
        <f>IF(Inskrivning!B132&gt;0,Inskrivning!T132,0)</f>
        <v>0</v>
      </c>
      <c r="L131" s="53">
        <f>IF(Inskrivning!B132&gt;0,Inskrivning!U132,0)</f>
        <v>0</v>
      </c>
      <c r="M131" s="53">
        <f>IF(Inskrivning!B132&gt;0,Inskrivning!V132,0)</f>
        <v>0</v>
      </c>
      <c r="N131" s="53">
        <f>IF(Inskrivning!B132&gt;0,Inskrivning!W132,0)</f>
        <v>0</v>
      </c>
      <c r="O131" s="53">
        <f>IF(Inskrivning!B132&gt;0,Inskrivning!X132,0)</f>
        <v>0</v>
      </c>
      <c r="P131" s="30"/>
      <c r="Q131" s="30"/>
      <c r="R131" s="30"/>
      <c r="W131" s="15">
        <f>IF(Inskrivning!B132="",0,Inskrivning!B132)</f>
        <v>0</v>
      </c>
      <c r="Y131" s="30">
        <f t="shared" si="1"/>
        <v>0</v>
      </c>
      <c r="Z131" s="30">
        <v>126</v>
      </c>
    </row>
    <row r="132" spans="1:26" s="22" customFormat="1" ht="17.100000000000001" customHeight="1" x14ac:dyDescent="0.25">
      <c r="A132" s="53">
        <f>IF(Inskrivning!B133&gt;0,Inskrivning!J133,0)</f>
        <v>0</v>
      </c>
      <c r="B132" s="53">
        <f>IF(Inskrivning!B133&gt;0,Inskrivning!K133,0)</f>
        <v>0</v>
      </c>
      <c r="C132" s="53">
        <f>IF(Inskrivning!B133&gt;0,Inskrivning!L133,0)</f>
        <v>0</v>
      </c>
      <c r="D132" s="53">
        <f>IF(Inskrivning!B133&gt;0,Inskrivning!M133,0)</f>
        <v>0</v>
      </c>
      <c r="E132" s="53">
        <f>IF(Inskrivning!B133&gt;0,Inskrivning!N133,0)</f>
        <v>0</v>
      </c>
      <c r="F132" s="53">
        <f>IF(Inskrivning!B133&gt;0,Inskrivning!O133,0)</f>
        <v>0</v>
      </c>
      <c r="G132" s="53">
        <f>IF(Inskrivning!B133&gt;0,Inskrivning!P133,0)</f>
        <v>0</v>
      </c>
      <c r="H132" s="53">
        <f>IF(Inskrivning!B133&gt;0,Inskrivning!Q133,0)</f>
        <v>0</v>
      </c>
      <c r="I132" s="53">
        <f>IF(Inskrivning!B133&gt;0,Inskrivning!R133,0)</f>
        <v>0</v>
      </c>
      <c r="J132" s="53">
        <f>IF(Inskrivning!B133&gt;0,Inskrivning!S133,0)</f>
        <v>0</v>
      </c>
      <c r="K132" s="53">
        <f>IF(Inskrivning!B133&gt;0,Inskrivning!T133,0)</f>
        <v>0</v>
      </c>
      <c r="L132" s="53">
        <f>IF(Inskrivning!B133&gt;0,Inskrivning!U133,0)</f>
        <v>0</v>
      </c>
      <c r="M132" s="53">
        <f>IF(Inskrivning!B133&gt;0,Inskrivning!V133,0)</f>
        <v>0</v>
      </c>
      <c r="N132" s="53">
        <f>IF(Inskrivning!B133&gt;0,Inskrivning!W133,0)</f>
        <v>0</v>
      </c>
      <c r="O132" s="53">
        <f>IF(Inskrivning!B133&gt;0,Inskrivning!X133,0)</f>
        <v>0</v>
      </c>
      <c r="P132" s="30"/>
      <c r="Q132" s="30"/>
      <c r="R132" s="30"/>
      <c r="W132" s="15">
        <f>IF(Inskrivning!B133="",0,Inskrivning!B133)</f>
        <v>0</v>
      </c>
      <c r="Y132" s="30">
        <f t="shared" si="1"/>
        <v>0</v>
      </c>
      <c r="Z132" s="30">
        <v>127</v>
      </c>
    </row>
    <row r="133" spans="1:26" s="22" customFormat="1" ht="17.100000000000001" customHeight="1" x14ac:dyDescent="0.25">
      <c r="A133" s="53">
        <f>IF(Inskrivning!B134&gt;0,Inskrivning!J134,0)</f>
        <v>0</v>
      </c>
      <c r="B133" s="53">
        <f>IF(Inskrivning!B134&gt;0,Inskrivning!K134,0)</f>
        <v>0</v>
      </c>
      <c r="C133" s="53">
        <f>IF(Inskrivning!B134&gt;0,Inskrivning!L134,0)</f>
        <v>0</v>
      </c>
      <c r="D133" s="53">
        <f>IF(Inskrivning!B134&gt;0,Inskrivning!M134,0)</f>
        <v>0</v>
      </c>
      <c r="E133" s="53">
        <f>IF(Inskrivning!B134&gt;0,Inskrivning!N134,0)</f>
        <v>0</v>
      </c>
      <c r="F133" s="53">
        <f>IF(Inskrivning!B134&gt;0,Inskrivning!O134,0)</f>
        <v>0</v>
      </c>
      <c r="G133" s="53">
        <f>IF(Inskrivning!B134&gt;0,Inskrivning!P134,0)</f>
        <v>0</v>
      </c>
      <c r="H133" s="53">
        <f>IF(Inskrivning!B134&gt;0,Inskrivning!Q134,0)</f>
        <v>0</v>
      </c>
      <c r="I133" s="53">
        <f>IF(Inskrivning!B134&gt;0,Inskrivning!R134,0)</f>
        <v>0</v>
      </c>
      <c r="J133" s="53">
        <f>IF(Inskrivning!B134&gt;0,Inskrivning!S134,0)</f>
        <v>0</v>
      </c>
      <c r="K133" s="53">
        <f>IF(Inskrivning!B134&gt;0,Inskrivning!T134,0)</f>
        <v>0</v>
      </c>
      <c r="L133" s="53">
        <f>IF(Inskrivning!B134&gt;0,Inskrivning!U134,0)</f>
        <v>0</v>
      </c>
      <c r="M133" s="53">
        <f>IF(Inskrivning!B134&gt;0,Inskrivning!V134,0)</f>
        <v>0</v>
      </c>
      <c r="N133" s="53">
        <f>IF(Inskrivning!B134&gt;0,Inskrivning!W134,0)</f>
        <v>0</v>
      </c>
      <c r="O133" s="53">
        <f>IF(Inskrivning!B134&gt;0,Inskrivning!X134,0)</f>
        <v>0</v>
      </c>
      <c r="P133" s="30"/>
      <c r="Q133" s="30"/>
      <c r="R133" s="30"/>
      <c r="W133" s="15">
        <f>IF(Inskrivning!B134="",0,Inskrivning!B134)</f>
        <v>0</v>
      </c>
      <c r="Y133" s="30">
        <f t="shared" si="1"/>
        <v>0</v>
      </c>
      <c r="Z133" s="30">
        <v>128</v>
      </c>
    </row>
    <row r="134" spans="1:26" s="22" customFormat="1" ht="17.100000000000001" customHeight="1" x14ac:dyDescent="0.25">
      <c r="A134" s="53">
        <f>IF(Inskrivning!B135&gt;0,Inskrivning!J135,0)</f>
        <v>0</v>
      </c>
      <c r="B134" s="53">
        <f>IF(Inskrivning!B135&gt;0,Inskrivning!K135,0)</f>
        <v>0</v>
      </c>
      <c r="C134" s="53">
        <f>IF(Inskrivning!B135&gt;0,Inskrivning!L135,0)</f>
        <v>0</v>
      </c>
      <c r="D134" s="53">
        <f>IF(Inskrivning!B135&gt;0,Inskrivning!M135,0)</f>
        <v>0</v>
      </c>
      <c r="E134" s="53">
        <f>IF(Inskrivning!B135&gt;0,Inskrivning!N135,0)</f>
        <v>0</v>
      </c>
      <c r="F134" s="53">
        <f>IF(Inskrivning!B135&gt;0,Inskrivning!O135,0)</f>
        <v>0</v>
      </c>
      <c r="G134" s="53">
        <f>IF(Inskrivning!B135&gt;0,Inskrivning!P135,0)</f>
        <v>0</v>
      </c>
      <c r="H134" s="53">
        <f>IF(Inskrivning!B135&gt;0,Inskrivning!Q135,0)</f>
        <v>0</v>
      </c>
      <c r="I134" s="53">
        <f>IF(Inskrivning!B135&gt;0,Inskrivning!R135,0)</f>
        <v>0</v>
      </c>
      <c r="J134" s="53">
        <f>IF(Inskrivning!B135&gt;0,Inskrivning!S135,0)</f>
        <v>0</v>
      </c>
      <c r="K134" s="53">
        <f>IF(Inskrivning!B135&gt;0,Inskrivning!T135,0)</f>
        <v>0</v>
      </c>
      <c r="L134" s="53">
        <f>IF(Inskrivning!B135&gt;0,Inskrivning!U135,0)</f>
        <v>0</v>
      </c>
      <c r="M134" s="53">
        <f>IF(Inskrivning!B135&gt;0,Inskrivning!V135,0)</f>
        <v>0</v>
      </c>
      <c r="N134" s="53">
        <f>IF(Inskrivning!B135&gt;0,Inskrivning!W135,0)</f>
        <v>0</v>
      </c>
      <c r="O134" s="53">
        <f>IF(Inskrivning!B135&gt;0,Inskrivning!X135,0)</f>
        <v>0</v>
      </c>
      <c r="P134" s="30"/>
      <c r="Q134" s="30"/>
      <c r="R134" s="30"/>
      <c r="W134" s="15">
        <f>IF(Inskrivning!B135="",0,Inskrivning!B135)</f>
        <v>0</v>
      </c>
      <c r="Y134" s="30">
        <f t="shared" si="1"/>
        <v>0</v>
      </c>
      <c r="Z134" s="30">
        <v>129</v>
      </c>
    </row>
    <row r="135" spans="1:26" s="22" customFormat="1" ht="17.100000000000001" customHeight="1" x14ac:dyDescent="0.25">
      <c r="A135" s="53">
        <f>IF(Inskrivning!B136&gt;0,Inskrivning!J136,0)</f>
        <v>0</v>
      </c>
      <c r="B135" s="53">
        <f>IF(Inskrivning!B136&gt;0,Inskrivning!K136,0)</f>
        <v>0</v>
      </c>
      <c r="C135" s="53">
        <f>IF(Inskrivning!B136&gt;0,Inskrivning!L136,0)</f>
        <v>0</v>
      </c>
      <c r="D135" s="53">
        <f>IF(Inskrivning!B136&gt;0,Inskrivning!M136,0)</f>
        <v>0</v>
      </c>
      <c r="E135" s="53">
        <f>IF(Inskrivning!B136&gt;0,Inskrivning!N136,0)</f>
        <v>0</v>
      </c>
      <c r="F135" s="53">
        <f>IF(Inskrivning!B136&gt;0,Inskrivning!O136,0)</f>
        <v>0</v>
      </c>
      <c r="G135" s="53">
        <f>IF(Inskrivning!B136&gt;0,Inskrivning!P136,0)</f>
        <v>0</v>
      </c>
      <c r="H135" s="53">
        <f>IF(Inskrivning!B136&gt;0,Inskrivning!Q136,0)</f>
        <v>0</v>
      </c>
      <c r="I135" s="53">
        <f>IF(Inskrivning!B136&gt;0,Inskrivning!R136,0)</f>
        <v>0</v>
      </c>
      <c r="J135" s="53">
        <f>IF(Inskrivning!B136&gt;0,Inskrivning!S136,0)</f>
        <v>0</v>
      </c>
      <c r="K135" s="53">
        <f>IF(Inskrivning!B136&gt;0,Inskrivning!T136,0)</f>
        <v>0</v>
      </c>
      <c r="L135" s="53">
        <f>IF(Inskrivning!B136&gt;0,Inskrivning!U136,0)</f>
        <v>0</v>
      </c>
      <c r="M135" s="53">
        <f>IF(Inskrivning!B136&gt;0,Inskrivning!V136,0)</f>
        <v>0</v>
      </c>
      <c r="N135" s="53">
        <f>IF(Inskrivning!B136&gt;0,Inskrivning!W136,0)</f>
        <v>0</v>
      </c>
      <c r="O135" s="53">
        <f>IF(Inskrivning!B136&gt;0,Inskrivning!X136,0)</f>
        <v>0</v>
      </c>
      <c r="P135" s="30"/>
      <c r="Q135" s="30"/>
      <c r="R135" s="30"/>
      <c r="W135" s="15">
        <f>IF(Inskrivning!B136="",0,Inskrivning!B136)</f>
        <v>0</v>
      </c>
      <c r="Y135" s="30">
        <f t="shared" ref="Y135:Y198" si="2">COUNTIF($W$6:$W$205,Z135)</f>
        <v>0</v>
      </c>
      <c r="Z135" s="30">
        <v>130</v>
      </c>
    </row>
    <row r="136" spans="1:26" s="22" customFormat="1" ht="17.100000000000001" customHeight="1" x14ac:dyDescent="0.25">
      <c r="A136" s="53">
        <f>IF(Inskrivning!B137&gt;0,Inskrivning!J137,0)</f>
        <v>0</v>
      </c>
      <c r="B136" s="53">
        <f>IF(Inskrivning!B137&gt;0,Inskrivning!K137,0)</f>
        <v>0</v>
      </c>
      <c r="C136" s="53">
        <f>IF(Inskrivning!B137&gt;0,Inskrivning!L137,0)</f>
        <v>0</v>
      </c>
      <c r="D136" s="53">
        <f>IF(Inskrivning!B137&gt;0,Inskrivning!M137,0)</f>
        <v>0</v>
      </c>
      <c r="E136" s="53">
        <f>IF(Inskrivning!B137&gt;0,Inskrivning!N137,0)</f>
        <v>0</v>
      </c>
      <c r="F136" s="53">
        <f>IF(Inskrivning!B137&gt;0,Inskrivning!O137,0)</f>
        <v>0</v>
      </c>
      <c r="G136" s="53">
        <f>IF(Inskrivning!B137&gt;0,Inskrivning!P137,0)</f>
        <v>0</v>
      </c>
      <c r="H136" s="53">
        <f>IF(Inskrivning!B137&gt;0,Inskrivning!Q137,0)</f>
        <v>0</v>
      </c>
      <c r="I136" s="53">
        <f>IF(Inskrivning!B137&gt;0,Inskrivning!R137,0)</f>
        <v>0</v>
      </c>
      <c r="J136" s="53">
        <f>IF(Inskrivning!B137&gt;0,Inskrivning!S137,0)</f>
        <v>0</v>
      </c>
      <c r="K136" s="53">
        <f>IF(Inskrivning!B137&gt;0,Inskrivning!T137,0)</f>
        <v>0</v>
      </c>
      <c r="L136" s="53">
        <f>IF(Inskrivning!B137&gt;0,Inskrivning!U137,0)</f>
        <v>0</v>
      </c>
      <c r="M136" s="53">
        <f>IF(Inskrivning!B137&gt;0,Inskrivning!V137,0)</f>
        <v>0</v>
      </c>
      <c r="N136" s="53">
        <f>IF(Inskrivning!B137&gt;0,Inskrivning!W137,0)</f>
        <v>0</v>
      </c>
      <c r="O136" s="53">
        <f>IF(Inskrivning!B137&gt;0,Inskrivning!X137,0)</f>
        <v>0</v>
      </c>
      <c r="P136" s="30"/>
      <c r="Q136" s="30"/>
      <c r="R136" s="30"/>
      <c r="W136" s="15">
        <f>IF(Inskrivning!B137="",0,Inskrivning!B137)</f>
        <v>0</v>
      </c>
      <c r="Y136" s="30">
        <f t="shared" si="2"/>
        <v>0</v>
      </c>
      <c r="Z136" s="30">
        <v>131</v>
      </c>
    </row>
    <row r="137" spans="1:26" s="22" customFormat="1" ht="17.100000000000001" customHeight="1" x14ac:dyDescent="0.25">
      <c r="A137" s="53">
        <f>IF(Inskrivning!B138&gt;0,Inskrivning!J138,0)</f>
        <v>0</v>
      </c>
      <c r="B137" s="53">
        <f>IF(Inskrivning!B138&gt;0,Inskrivning!K138,0)</f>
        <v>0</v>
      </c>
      <c r="C137" s="53">
        <f>IF(Inskrivning!B138&gt;0,Inskrivning!L138,0)</f>
        <v>0</v>
      </c>
      <c r="D137" s="53">
        <f>IF(Inskrivning!B138&gt;0,Inskrivning!M138,0)</f>
        <v>0</v>
      </c>
      <c r="E137" s="53">
        <f>IF(Inskrivning!B138&gt;0,Inskrivning!N138,0)</f>
        <v>0</v>
      </c>
      <c r="F137" s="53">
        <f>IF(Inskrivning!B138&gt;0,Inskrivning!O138,0)</f>
        <v>0</v>
      </c>
      <c r="G137" s="53">
        <f>IF(Inskrivning!B138&gt;0,Inskrivning!P138,0)</f>
        <v>0</v>
      </c>
      <c r="H137" s="53">
        <f>IF(Inskrivning!B138&gt;0,Inskrivning!Q138,0)</f>
        <v>0</v>
      </c>
      <c r="I137" s="53">
        <f>IF(Inskrivning!B138&gt;0,Inskrivning!R138,0)</f>
        <v>0</v>
      </c>
      <c r="J137" s="53">
        <f>IF(Inskrivning!B138&gt;0,Inskrivning!S138,0)</f>
        <v>0</v>
      </c>
      <c r="K137" s="53">
        <f>IF(Inskrivning!B138&gt;0,Inskrivning!T138,0)</f>
        <v>0</v>
      </c>
      <c r="L137" s="53">
        <f>IF(Inskrivning!B138&gt;0,Inskrivning!U138,0)</f>
        <v>0</v>
      </c>
      <c r="M137" s="53">
        <f>IF(Inskrivning!B138&gt;0,Inskrivning!V138,0)</f>
        <v>0</v>
      </c>
      <c r="N137" s="53">
        <f>IF(Inskrivning!B138&gt;0,Inskrivning!W138,0)</f>
        <v>0</v>
      </c>
      <c r="O137" s="53">
        <f>IF(Inskrivning!B138&gt;0,Inskrivning!X138,0)</f>
        <v>0</v>
      </c>
      <c r="P137" s="30"/>
      <c r="Q137" s="30"/>
      <c r="R137" s="30"/>
      <c r="W137" s="15">
        <f>IF(Inskrivning!B138="",0,Inskrivning!B138)</f>
        <v>0</v>
      </c>
      <c r="Y137" s="30">
        <f t="shared" si="2"/>
        <v>0</v>
      </c>
      <c r="Z137" s="30">
        <v>132</v>
      </c>
    </row>
    <row r="138" spans="1:26" s="22" customFormat="1" ht="17.100000000000001" customHeight="1" x14ac:dyDescent="0.25">
      <c r="A138" s="53">
        <f>IF(Inskrivning!B139&gt;0,Inskrivning!J139,0)</f>
        <v>0</v>
      </c>
      <c r="B138" s="53">
        <f>IF(Inskrivning!B139&gt;0,Inskrivning!K139,0)</f>
        <v>0</v>
      </c>
      <c r="C138" s="53">
        <f>IF(Inskrivning!B139&gt;0,Inskrivning!L139,0)</f>
        <v>0</v>
      </c>
      <c r="D138" s="53">
        <f>IF(Inskrivning!B139&gt;0,Inskrivning!M139,0)</f>
        <v>0</v>
      </c>
      <c r="E138" s="53">
        <f>IF(Inskrivning!B139&gt;0,Inskrivning!N139,0)</f>
        <v>0</v>
      </c>
      <c r="F138" s="53">
        <f>IF(Inskrivning!B139&gt;0,Inskrivning!O139,0)</f>
        <v>0</v>
      </c>
      <c r="G138" s="53">
        <f>IF(Inskrivning!B139&gt;0,Inskrivning!P139,0)</f>
        <v>0</v>
      </c>
      <c r="H138" s="53">
        <f>IF(Inskrivning!B139&gt;0,Inskrivning!Q139,0)</f>
        <v>0</v>
      </c>
      <c r="I138" s="53">
        <f>IF(Inskrivning!B139&gt;0,Inskrivning!R139,0)</f>
        <v>0</v>
      </c>
      <c r="J138" s="53">
        <f>IF(Inskrivning!B139&gt;0,Inskrivning!S139,0)</f>
        <v>0</v>
      </c>
      <c r="K138" s="53">
        <f>IF(Inskrivning!B139&gt;0,Inskrivning!T139,0)</f>
        <v>0</v>
      </c>
      <c r="L138" s="53">
        <f>IF(Inskrivning!B139&gt;0,Inskrivning!U139,0)</f>
        <v>0</v>
      </c>
      <c r="M138" s="53">
        <f>IF(Inskrivning!B139&gt;0,Inskrivning!V139,0)</f>
        <v>0</v>
      </c>
      <c r="N138" s="53">
        <f>IF(Inskrivning!B139&gt;0,Inskrivning!W139,0)</f>
        <v>0</v>
      </c>
      <c r="O138" s="53">
        <f>IF(Inskrivning!B139&gt;0,Inskrivning!X139,0)</f>
        <v>0</v>
      </c>
      <c r="P138" s="30"/>
      <c r="Q138" s="30"/>
      <c r="R138" s="30"/>
      <c r="W138" s="15">
        <f>IF(Inskrivning!B139="",0,Inskrivning!B139)</f>
        <v>0</v>
      </c>
      <c r="Y138" s="30">
        <f t="shared" si="2"/>
        <v>0</v>
      </c>
      <c r="Z138" s="30">
        <v>133</v>
      </c>
    </row>
    <row r="139" spans="1:26" s="22" customFormat="1" ht="17.100000000000001" customHeight="1" x14ac:dyDescent="0.25">
      <c r="A139" s="53">
        <f>IF(Inskrivning!B140&gt;0,Inskrivning!J140,0)</f>
        <v>0</v>
      </c>
      <c r="B139" s="53">
        <f>IF(Inskrivning!B140&gt;0,Inskrivning!K140,0)</f>
        <v>0</v>
      </c>
      <c r="C139" s="53">
        <f>IF(Inskrivning!B140&gt;0,Inskrivning!L140,0)</f>
        <v>0</v>
      </c>
      <c r="D139" s="53">
        <f>IF(Inskrivning!B140&gt;0,Inskrivning!M140,0)</f>
        <v>0</v>
      </c>
      <c r="E139" s="53">
        <f>IF(Inskrivning!B140&gt;0,Inskrivning!N140,0)</f>
        <v>0</v>
      </c>
      <c r="F139" s="53">
        <f>IF(Inskrivning!B140&gt;0,Inskrivning!O140,0)</f>
        <v>0</v>
      </c>
      <c r="G139" s="53">
        <f>IF(Inskrivning!B140&gt;0,Inskrivning!P140,0)</f>
        <v>0</v>
      </c>
      <c r="H139" s="53">
        <f>IF(Inskrivning!B140&gt;0,Inskrivning!Q140,0)</f>
        <v>0</v>
      </c>
      <c r="I139" s="53">
        <f>IF(Inskrivning!B140&gt;0,Inskrivning!R140,0)</f>
        <v>0</v>
      </c>
      <c r="J139" s="53">
        <f>IF(Inskrivning!B140&gt;0,Inskrivning!S140,0)</f>
        <v>0</v>
      </c>
      <c r="K139" s="53">
        <f>IF(Inskrivning!B140&gt;0,Inskrivning!T140,0)</f>
        <v>0</v>
      </c>
      <c r="L139" s="53">
        <f>IF(Inskrivning!B140&gt;0,Inskrivning!U140,0)</f>
        <v>0</v>
      </c>
      <c r="M139" s="53">
        <f>IF(Inskrivning!B140&gt;0,Inskrivning!V140,0)</f>
        <v>0</v>
      </c>
      <c r="N139" s="53">
        <f>IF(Inskrivning!B140&gt;0,Inskrivning!W140,0)</f>
        <v>0</v>
      </c>
      <c r="O139" s="53">
        <f>IF(Inskrivning!B140&gt;0,Inskrivning!X140,0)</f>
        <v>0</v>
      </c>
      <c r="P139" s="30"/>
      <c r="Q139" s="30"/>
      <c r="R139" s="30"/>
      <c r="W139" s="15">
        <f>IF(Inskrivning!B140="",0,Inskrivning!B140)</f>
        <v>0</v>
      </c>
      <c r="Y139" s="30">
        <f t="shared" si="2"/>
        <v>0</v>
      </c>
      <c r="Z139" s="30">
        <v>134</v>
      </c>
    </row>
    <row r="140" spans="1:26" s="22" customFormat="1" ht="17.100000000000001" customHeight="1" x14ac:dyDescent="0.25">
      <c r="A140" s="53">
        <f>IF(Inskrivning!B141&gt;0,Inskrivning!J141,0)</f>
        <v>0</v>
      </c>
      <c r="B140" s="53">
        <f>IF(Inskrivning!B141&gt;0,Inskrivning!K141,0)</f>
        <v>0</v>
      </c>
      <c r="C140" s="53">
        <f>IF(Inskrivning!B141&gt;0,Inskrivning!L141,0)</f>
        <v>0</v>
      </c>
      <c r="D140" s="53">
        <f>IF(Inskrivning!B141&gt;0,Inskrivning!M141,0)</f>
        <v>0</v>
      </c>
      <c r="E140" s="53">
        <f>IF(Inskrivning!B141&gt;0,Inskrivning!N141,0)</f>
        <v>0</v>
      </c>
      <c r="F140" s="53">
        <f>IF(Inskrivning!B141&gt;0,Inskrivning!O141,0)</f>
        <v>0</v>
      </c>
      <c r="G140" s="53">
        <f>IF(Inskrivning!B141&gt;0,Inskrivning!P141,0)</f>
        <v>0</v>
      </c>
      <c r="H140" s="53">
        <f>IF(Inskrivning!B141&gt;0,Inskrivning!Q141,0)</f>
        <v>0</v>
      </c>
      <c r="I140" s="53">
        <f>IF(Inskrivning!B141&gt;0,Inskrivning!R141,0)</f>
        <v>0</v>
      </c>
      <c r="J140" s="53">
        <f>IF(Inskrivning!B141&gt;0,Inskrivning!S141,0)</f>
        <v>0</v>
      </c>
      <c r="K140" s="53">
        <f>IF(Inskrivning!B141&gt;0,Inskrivning!T141,0)</f>
        <v>0</v>
      </c>
      <c r="L140" s="53">
        <f>IF(Inskrivning!B141&gt;0,Inskrivning!U141,0)</f>
        <v>0</v>
      </c>
      <c r="M140" s="53">
        <f>IF(Inskrivning!B141&gt;0,Inskrivning!V141,0)</f>
        <v>0</v>
      </c>
      <c r="N140" s="53">
        <f>IF(Inskrivning!B141&gt;0,Inskrivning!W141,0)</f>
        <v>0</v>
      </c>
      <c r="O140" s="53">
        <f>IF(Inskrivning!B141&gt;0,Inskrivning!X141,0)</f>
        <v>0</v>
      </c>
      <c r="P140" s="30"/>
      <c r="Q140" s="30"/>
      <c r="R140" s="30"/>
      <c r="W140" s="15">
        <f>IF(Inskrivning!B141="",0,Inskrivning!B141)</f>
        <v>0</v>
      </c>
      <c r="Y140" s="30">
        <f t="shared" si="2"/>
        <v>0</v>
      </c>
      <c r="Z140" s="30">
        <v>135</v>
      </c>
    </row>
    <row r="141" spans="1:26" s="22" customFormat="1" ht="17.100000000000001" customHeight="1" x14ac:dyDescent="0.25">
      <c r="A141" s="53">
        <f>IF(Inskrivning!B142&gt;0,Inskrivning!J142,0)</f>
        <v>0</v>
      </c>
      <c r="B141" s="53">
        <f>IF(Inskrivning!B142&gt;0,Inskrivning!K142,0)</f>
        <v>0</v>
      </c>
      <c r="C141" s="53">
        <f>IF(Inskrivning!B142&gt;0,Inskrivning!L142,0)</f>
        <v>0</v>
      </c>
      <c r="D141" s="53">
        <f>IF(Inskrivning!B142&gt;0,Inskrivning!M142,0)</f>
        <v>0</v>
      </c>
      <c r="E141" s="53">
        <f>IF(Inskrivning!B142&gt;0,Inskrivning!N142,0)</f>
        <v>0</v>
      </c>
      <c r="F141" s="53">
        <f>IF(Inskrivning!B142&gt;0,Inskrivning!O142,0)</f>
        <v>0</v>
      </c>
      <c r="G141" s="53">
        <f>IF(Inskrivning!B142&gt;0,Inskrivning!P142,0)</f>
        <v>0</v>
      </c>
      <c r="H141" s="53">
        <f>IF(Inskrivning!B142&gt;0,Inskrivning!Q142,0)</f>
        <v>0</v>
      </c>
      <c r="I141" s="53">
        <f>IF(Inskrivning!B142&gt;0,Inskrivning!R142,0)</f>
        <v>0</v>
      </c>
      <c r="J141" s="53">
        <f>IF(Inskrivning!B142&gt;0,Inskrivning!S142,0)</f>
        <v>0</v>
      </c>
      <c r="K141" s="53">
        <f>IF(Inskrivning!B142&gt;0,Inskrivning!T142,0)</f>
        <v>0</v>
      </c>
      <c r="L141" s="53">
        <f>IF(Inskrivning!B142&gt;0,Inskrivning!U142,0)</f>
        <v>0</v>
      </c>
      <c r="M141" s="53">
        <f>IF(Inskrivning!B142&gt;0,Inskrivning!V142,0)</f>
        <v>0</v>
      </c>
      <c r="N141" s="53">
        <f>IF(Inskrivning!B142&gt;0,Inskrivning!W142,0)</f>
        <v>0</v>
      </c>
      <c r="O141" s="53">
        <f>IF(Inskrivning!B142&gt;0,Inskrivning!X142,0)</f>
        <v>0</v>
      </c>
      <c r="P141" s="30"/>
      <c r="Q141" s="30"/>
      <c r="R141" s="30"/>
      <c r="W141" s="15">
        <f>IF(Inskrivning!B142="",0,Inskrivning!B142)</f>
        <v>0</v>
      </c>
      <c r="Y141" s="30">
        <f t="shared" si="2"/>
        <v>0</v>
      </c>
      <c r="Z141" s="30">
        <v>136</v>
      </c>
    </row>
    <row r="142" spans="1:26" s="22" customFormat="1" ht="17.100000000000001" customHeight="1" x14ac:dyDescent="0.25">
      <c r="A142" s="53">
        <f>IF(Inskrivning!B143&gt;0,Inskrivning!J143,0)</f>
        <v>0</v>
      </c>
      <c r="B142" s="53">
        <f>IF(Inskrivning!B143&gt;0,Inskrivning!K143,0)</f>
        <v>0</v>
      </c>
      <c r="C142" s="53">
        <f>IF(Inskrivning!B143&gt;0,Inskrivning!L143,0)</f>
        <v>0</v>
      </c>
      <c r="D142" s="53">
        <f>IF(Inskrivning!B143&gt;0,Inskrivning!M143,0)</f>
        <v>0</v>
      </c>
      <c r="E142" s="53">
        <f>IF(Inskrivning!B143&gt;0,Inskrivning!N143,0)</f>
        <v>0</v>
      </c>
      <c r="F142" s="53">
        <f>IF(Inskrivning!B143&gt;0,Inskrivning!O143,0)</f>
        <v>0</v>
      </c>
      <c r="G142" s="53">
        <f>IF(Inskrivning!B143&gt;0,Inskrivning!P143,0)</f>
        <v>0</v>
      </c>
      <c r="H142" s="53">
        <f>IF(Inskrivning!B143&gt;0,Inskrivning!Q143,0)</f>
        <v>0</v>
      </c>
      <c r="I142" s="53">
        <f>IF(Inskrivning!B143&gt;0,Inskrivning!R143,0)</f>
        <v>0</v>
      </c>
      <c r="J142" s="53">
        <f>IF(Inskrivning!B143&gt;0,Inskrivning!S143,0)</f>
        <v>0</v>
      </c>
      <c r="K142" s="53">
        <f>IF(Inskrivning!B143&gt;0,Inskrivning!T143,0)</f>
        <v>0</v>
      </c>
      <c r="L142" s="53">
        <f>IF(Inskrivning!B143&gt;0,Inskrivning!U143,0)</f>
        <v>0</v>
      </c>
      <c r="M142" s="53">
        <f>IF(Inskrivning!B143&gt;0,Inskrivning!V143,0)</f>
        <v>0</v>
      </c>
      <c r="N142" s="53">
        <f>IF(Inskrivning!B143&gt;0,Inskrivning!W143,0)</f>
        <v>0</v>
      </c>
      <c r="O142" s="53">
        <f>IF(Inskrivning!B143&gt;0,Inskrivning!X143,0)</f>
        <v>0</v>
      </c>
      <c r="P142" s="30"/>
      <c r="Q142" s="30"/>
      <c r="R142" s="30"/>
      <c r="W142" s="15">
        <f>IF(Inskrivning!B143="",0,Inskrivning!B143)</f>
        <v>0</v>
      </c>
      <c r="Y142" s="30">
        <f t="shared" si="2"/>
        <v>0</v>
      </c>
      <c r="Z142" s="30">
        <v>137</v>
      </c>
    </row>
    <row r="143" spans="1:26" s="22" customFormat="1" ht="17.100000000000001" customHeight="1" x14ac:dyDescent="0.25">
      <c r="A143" s="53">
        <f>IF(Inskrivning!B144&gt;0,Inskrivning!J144,0)</f>
        <v>0</v>
      </c>
      <c r="B143" s="53">
        <f>IF(Inskrivning!B144&gt;0,Inskrivning!K144,0)</f>
        <v>0</v>
      </c>
      <c r="C143" s="53">
        <f>IF(Inskrivning!B144&gt;0,Inskrivning!L144,0)</f>
        <v>0</v>
      </c>
      <c r="D143" s="53">
        <f>IF(Inskrivning!B144&gt;0,Inskrivning!M144,0)</f>
        <v>0</v>
      </c>
      <c r="E143" s="53">
        <f>IF(Inskrivning!B144&gt;0,Inskrivning!N144,0)</f>
        <v>0</v>
      </c>
      <c r="F143" s="53">
        <f>IF(Inskrivning!B144&gt;0,Inskrivning!O144,0)</f>
        <v>0</v>
      </c>
      <c r="G143" s="53">
        <f>IF(Inskrivning!B144&gt;0,Inskrivning!P144,0)</f>
        <v>0</v>
      </c>
      <c r="H143" s="53">
        <f>IF(Inskrivning!B144&gt;0,Inskrivning!Q144,0)</f>
        <v>0</v>
      </c>
      <c r="I143" s="53">
        <f>IF(Inskrivning!B144&gt;0,Inskrivning!R144,0)</f>
        <v>0</v>
      </c>
      <c r="J143" s="53">
        <f>IF(Inskrivning!B144&gt;0,Inskrivning!S144,0)</f>
        <v>0</v>
      </c>
      <c r="K143" s="53">
        <f>IF(Inskrivning!B144&gt;0,Inskrivning!T144,0)</f>
        <v>0</v>
      </c>
      <c r="L143" s="53">
        <f>IF(Inskrivning!B144&gt;0,Inskrivning!U144,0)</f>
        <v>0</v>
      </c>
      <c r="M143" s="53">
        <f>IF(Inskrivning!B144&gt;0,Inskrivning!V144,0)</f>
        <v>0</v>
      </c>
      <c r="N143" s="53">
        <f>IF(Inskrivning!B144&gt;0,Inskrivning!W144,0)</f>
        <v>0</v>
      </c>
      <c r="O143" s="53">
        <f>IF(Inskrivning!B144&gt;0,Inskrivning!X144,0)</f>
        <v>0</v>
      </c>
      <c r="P143" s="30"/>
      <c r="Q143" s="30"/>
      <c r="R143" s="30"/>
      <c r="W143" s="15">
        <f>IF(Inskrivning!B144="",0,Inskrivning!B144)</f>
        <v>0</v>
      </c>
      <c r="Y143" s="30">
        <f t="shared" si="2"/>
        <v>0</v>
      </c>
      <c r="Z143" s="30">
        <v>138</v>
      </c>
    </row>
    <row r="144" spans="1:26" s="22" customFormat="1" ht="17.100000000000001" customHeight="1" x14ac:dyDescent="0.25">
      <c r="A144" s="53">
        <f>IF(Inskrivning!B145&gt;0,Inskrivning!J145,0)</f>
        <v>0</v>
      </c>
      <c r="B144" s="53">
        <f>IF(Inskrivning!B145&gt;0,Inskrivning!K145,0)</f>
        <v>0</v>
      </c>
      <c r="C144" s="53">
        <f>IF(Inskrivning!B145&gt;0,Inskrivning!L145,0)</f>
        <v>0</v>
      </c>
      <c r="D144" s="53">
        <f>IF(Inskrivning!B145&gt;0,Inskrivning!M145,0)</f>
        <v>0</v>
      </c>
      <c r="E144" s="53">
        <f>IF(Inskrivning!B145&gt;0,Inskrivning!N145,0)</f>
        <v>0</v>
      </c>
      <c r="F144" s="53">
        <f>IF(Inskrivning!B145&gt;0,Inskrivning!O145,0)</f>
        <v>0</v>
      </c>
      <c r="G144" s="53">
        <f>IF(Inskrivning!B145&gt;0,Inskrivning!P145,0)</f>
        <v>0</v>
      </c>
      <c r="H144" s="53">
        <f>IF(Inskrivning!B145&gt;0,Inskrivning!Q145,0)</f>
        <v>0</v>
      </c>
      <c r="I144" s="53">
        <f>IF(Inskrivning!B145&gt;0,Inskrivning!R145,0)</f>
        <v>0</v>
      </c>
      <c r="J144" s="53">
        <f>IF(Inskrivning!B145&gt;0,Inskrivning!S145,0)</f>
        <v>0</v>
      </c>
      <c r="K144" s="53">
        <f>IF(Inskrivning!B145&gt;0,Inskrivning!T145,0)</f>
        <v>0</v>
      </c>
      <c r="L144" s="53">
        <f>IF(Inskrivning!B145&gt;0,Inskrivning!U145,0)</f>
        <v>0</v>
      </c>
      <c r="M144" s="53">
        <f>IF(Inskrivning!B145&gt;0,Inskrivning!V145,0)</f>
        <v>0</v>
      </c>
      <c r="N144" s="53">
        <f>IF(Inskrivning!B145&gt;0,Inskrivning!W145,0)</f>
        <v>0</v>
      </c>
      <c r="O144" s="53">
        <f>IF(Inskrivning!B145&gt;0,Inskrivning!X145,0)</f>
        <v>0</v>
      </c>
      <c r="P144" s="30"/>
      <c r="Q144" s="30"/>
      <c r="R144" s="30"/>
      <c r="W144" s="15">
        <f>IF(Inskrivning!B145="",0,Inskrivning!B145)</f>
        <v>0</v>
      </c>
      <c r="Y144" s="30">
        <f t="shared" si="2"/>
        <v>0</v>
      </c>
      <c r="Z144" s="30">
        <v>139</v>
      </c>
    </row>
    <row r="145" spans="1:26" s="22" customFormat="1" ht="17.100000000000001" customHeight="1" x14ac:dyDescent="0.25">
      <c r="A145" s="53">
        <f>IF(Inskrivning!B146&gt;0,Inskrivning!J146,0)</f>
        <v>0</v>
      </c>
      <c r="B145" s="53">
        <f>IF(Inskrivning!B146&gt;0,Inskrivning!K146,0)</f>
        <v>0</v>
      </c>
      <c r="C145" s="53">
        <f>IF(Inskrivning!B146&gt;0,Inskrivning!L146,0)</f>
        <v>0</v>
      </c>
      <c r="D145" s="53">
        <f>IF(Inskrivning!B146&gt;0,Inskrivning!M146,0)</f>
        <v>0</v>
      </c>
      <c r="E145" s="53">
        <f>IF(Inskrivning!B146&gt;0,Inskrivning!N146,0)</f>
        <v>0</v>
      </c>
      <c r="F145" s="53">
        <f>IF(Inskrivning!B146&gt;0,Inskrivning!O146,0)</f>
        <v>0</v>
      </c>
      <c r="G145" s="53">
        <f>IF(Inskrivning!B146&gt;0,Inskrivning!P146,0)</f>
        <v>0</v>
      </c>
      <c r="H145" s="53">
        <f>IF(Inskrivning!B146&gt;0,Inskrivning!Q146,0)</f>
        <v>0</v>
      </c>
      <c r="I145" s="53">
        <f>IF(Inskrivning!B146&gt;0,Inskrivning!R146,0)</f>
        <v>0</v>
      </c>
      <c r="J145" s="53">
        <f>IF(Inskrivning!B146&gt;0,Inskrivning!S146,0)</f>
        <v>0</v>
      </c>
      <c r="K145" s="53">
        <f>IF(Inskrivning!B146&gt;0,Inskrivning!T146,0)</f>
        <v>0</v>
      </c>
      <c r="L145" s="53">
        <f>IF(Inskrivning!B146&gt;0,Inskrivning!U146,0)</f>
        <v>0</v>
      </c>
      <c r="M145" s="53">
        <f>IF(Inskrivning!B146&gt;0,Inskrivning!V146,0)</f>
        <v>0</v>
      </c>
      <c r="N145" s="53">
        <f>IF(Inskrivning!B146&gt;0,Inskrivning!W146,0)</f>
        <v>0</v>
      </c>
      <c r="O145" s="53">
        <f>IF(Inskrivning!B146&gt;0,Inskrivning!X146,0)</f>
        <v>0</v>
      </c>
      <c r="P145" s="30"/>
      <c r="Q145" s="30"/>
      <c r="R145" s="30"/>
      <c r="W145" s="15">
        <f>IF(Inskrivning!B146="",0,Inskrivning!B146)</f>
        <v>0</v>
      </c>
      <c r="Y145" s="30">
        <f t="shared" si="2"/>
        <v>0</v>
      </c>
      <c r="Z145" s="30">
        <v>140</v>
      </c>
    </row>
    <row r="146" spans="1:26" ht="17.100000000000001" customHeight="1" x14ac:dyDescent="0.25">
      <c r="A146" s="53">
        <f>IF(Inskrivning!B147&gt;0,Inskrivning!J147,0)</f>
        <v>0</v>
      </c>
      <c r="B146" s="53">
        <f>IF(Inskrivning!B147&gt;0,Inskrivning!K147,0)</f>
        <v>0</v>
      </c>
      <c r="C146" s="53">
        <f>IF(Inskrivning!B147&gt;0,Inskrivning!L147,0)</f>
        <v>0</v>
      </c>
      <c r="D146" s="53">
        <f>IF(Inskrivning!B147&gt;0,Inskrivning!M147,0)</f>
        <v>0</v>
      </c>
      <c r="E146" s="53">
        <f>IF(Inskrivning!B147&gt;0,Inskrivning!N147,0)</f>
        <v>0</v>
      </c>
      <c r="F146" s="53">
        <f>IF(Inskrivning!B147&gt;0,Inskrivning!O147,0)</f>
        <v>0</v>
      </c>
      <c r="G146" s="53">
        <f>IF(Inskrivning!B147&gt;0,Inskrivning!P147,0)</f>
        <v>0</v>
      </c>
      <c r="H146" s="53">
        <f>IF(Inskrivning!B147&gt;0,Inskrivning!Q147,0)</f>
        <v>0</v>
      </c>
      <c r="I146" s="53">
        <f>IF(Inskrivning!B147&gt;0,Inskrivning!R147,0)</f>
        <v>0</v>
      </c>
      <c r="J146" s="53">
        <f>IF(Inskrivning!B147&gt;0,Inskrivning!S147,0)</f>
        <v>0</v>
      </c>
      <c r="K146" s="53">
        <f>IF(Inskrivning!B147&gt;0,Inskrivning!T147,0)</f>
        <v>0</v>
      </c>
      <c r="L146" s="53">
        <f>IF(Inskrivning!B147&gt;0,Inskrivning!U147,0)</f>
        <v>0</v>
      </c>
      <c r="M146" s="53">
        <f>IF(Inskrivning!B147&gt;0,Inskrivning!V147,0)</f>
        <v>0</v>
      </c>
      <c r="N146" s="53">
        <f>IF(Inskrivning!B147&gt;0,Inskrivning!W147,0)</f>
        <v>0</v>
      </c>
      <c r="O146" s="53">
        <f>IF(Inskrivning!B147&gt;0,Inskrivning!X147,0)</f>
        <v>0</v>
      </c>
      <c r="P146" s="30"/>
      <c r="Q146" s="30"/>
      <c r="R146" s="30"/>
      <c r="S146" s="22"/>
      <c r="T146" s="22"/>
      <c r="U146" s="22"/>
      <c r="V146" s="22"/>
      <c r="W146" s="15">
        <f>IF(Inskrivning!B147="",0,Inskrivning!B147)</f>
        <v>0</v>
      </c>
      <c r="X146" s="22"/>
      <c r="Y146" s="30">
        <f t="shared" si="2"/>
        <v>0</v>
      </c>
      <c r="Z146" s="30">
        <v>141</v>
      </c>
    </row>
    <row r="147" spans="1:26" ht="17.100000000000001" customHeight="1" x14ac:dyDescent="0.25">
      <c r="A147" s="53">
        <f>IF(Inskrivning!B148&gt;0,Inskrivning!J148,0)</f>
        <v>0</v>
      </c>
      <c r="B147" s="53">
        <f>IF(Inskrivning!B148&gt;0,Inskrivning!K148,0)</f>
        <v>0</v>
      </c>
      <c r="C147" s="53">
        <f>IF(Inskrivning!B148&gt;0,Inskrivning!L148,0)</f>
        <v>0</v>
      </c>
      <c r="D147" s="53">
        <f>IF(Inskrivning!B148&gt;0,Inskrivning!M148,0)</f>
        <v>0</v>
      </c>
      <c r="E147" s="53">
        <f>IF(Inskrivning!B148&gt;0,Inskrivning!N148,0)</f>
        <v>0</v>
      </c>
      <c r="F147" s="53">
        <f>IF(Inskrivning!B148&gt;0,Inskrivning!O148,0)</f>
        <v>0</v>
      </c>
      <c r="G147" s="53">
        <f>IF(Inskrivning!B148&gt;0,Inskrivning!P148,0)</f>
        <v>0</v>
      </c>
      <c r="H147" s="53">
        <f>IF(Inskrivning!B148&gt;0,Inskrivning!Q148,0)</f>
        <v>0</v>
      </c>
      <c r="I147" s="53">
        <f>IF(Inskrivning!B148&gt;0,Inskrivning!R148,0)</f>
        <v>0</v>
      </c>
      <c r="J147" s="53">
        <f>IF(Inskrivning!B148&gt;0,Inskrivning!S148,0)</f>
        <v>0</v>
      </c>
      <c r="K147" s="53">
        <f>IF(Inskrivning!B148&gt;0,Inskrivning!T148,0)</f>
        <v>0</v>
      </c>
      <c r="L147" s="53">
        <f>IF(Inskrivning!B148&gt;0,Inskrivning!U148,0)</f>
        <v>0</v>
      </c>
      <c r="M147" s="53">
        <f>IF(Inskrivning!B148&gt;0,Inskrivning!V148,0)</f>
        <v>0</v>
      </c>
      <c r="N147" s="53">
        <f>IF(Inskrivning!B148&gt;0,Inskrivning!W148,0)</f>
        <v>0</v>
      </c>
      <c r="O147" s="53">
        <f>IF(Inskrivning!B148&gt;0,Inskrivning!X148,0)</f>
        <v>0</v>
      </c>
      <c r="P147" s="30"/>
      <c r="Q147" s="30"/>
      <c r="R147" s="30"/>
      <c r="S147" s="22"/>
      <c r="T147" s="22"/>
      <c r="U147" s="22"/>
      <c r="V147" s="22"/>
      <c r="W147" s="15">
        <f>IF(Inskrivning!B148="",0,Inskrivning!B148)</f>
        <v>0</v>
      </c>
      <c r="X147" s="22"/>
      <c r="Y147" s="30">
        <f t="shared" si="2"/>
        <v>0</v>
      </c>
      <c r="Z147" s="30">
        <v>142</v>
      </c>
    </row>
    <row r="148" spans="1:26" ht="17.100000000000001" customHeight="1" x14ac:dyDescent="0.25">
      <c r="A148" s="53">
        <f>IF(Inskrivning!B149&gt;0,Inskrivning!J149,0)</f>
        <v>0</v>
      </c>
      <c r="B148" s="53">
        <f>IF(Inskrivning!B149&gt;0,Inskrivning!K149,0)</f>
        <v>0</v>
      </c>
      <c r="C148" s="53">
        <f>IF(Inskrivning!B149&gt;0,Inskrivning!L149,0)</f>
        <v>0</v>
      </c>
      <c r="D148" s="53">
        <f>IF(Inskrivning!B149&gt;0,Inskrivning!M149,0)</f>
        <v>0</v>
      </c>
      <c r="E148" s="53">
        <f>IF(Inskrivning!B149&gt;0,Inskrivning!N149,0)</f>
        <v>0</v>
      </c>
      <c r="F148" s="53">
        <f>IF(Inskrivning!B149&gt;0,Inskrivning!O149,0)</f>
        <v>0</v>
      </c>
      <c r="G148" s="53">
        <f>IF(Inskrivning!B149&gt;0,Inskrivning!P149,0)</f>
        <v>0</v>
      </c>
      <c r="H148" s="53">
        <f>IF(Inskrivning!B149&gt;0,Inskrivning!Q149,0)</f>
        <v>0</v>
      </c>
      <c r="I148" s="53">
        <f>IF(Inskrivning!B149&gt;0,Inskrivning!R149,0)</f>
        <v>0</v>
      </c>
      <c r="J148" s="53">
        <f>IF(Inskrivning!B149&gt;0,Inskrivning!S149,0)</f>
        <v>0</v>
      </c>
      <c r="K148" s="53">
        <f>IF(Inskrivning!B149&gt;0,Inskrivning!T149,0)</f>
        <v>0</v>
      </c>
      <c r="L148" s="53">
        <f>IF(Inskrivning!B149&gt;0,Inskrivning!U149,0)</f>
        <v>0</v>
      </c>
      <c r="M148" s="53">
        <f>IF(Inskrivning!B149&gt;0,Inskrivning!V149,0)</f>
        <v>0</v>
      </c>
      <c r="N148" s="53">
        <f>IF(Inskrivning!B149&gt;0,Inskrivning!W149,0)</f>
        <v>0</v>
      </c>
      <c r="O148" s="53">
        <f>IF(Inskrivning!B149&gt;0,Inskrivning!X149,0)</f>
        <v>0</v>
      </c>
      <c r="P148" s="30"/>
      <c r="Q148" s="30"/>
      <c r="R148" s="30"/>
      <c r="S148" s="22"/>
      <c r="T148" s="22"/>
      <c r="U148" s="22"/>
      <c r="V148" s="22"/>
      <c r="W148" s="15">
        <f>IF(Inskrivning!B149="",0,Inskrivning!B149)</f>
        <v>0</v>
      </c>
      <c r="X148" s="22"/>
      <c r="Y148" s="30">
        <f t="shared" si="2"/>
        <v>0</v>
      </c>
      <c r="Z148" s="30">
        <v>143</v>
      </c>
    </row>
    <row r="149" spans="1:26" ht="17.100000000000001" customHeight="1" x14ac:dyDescent="0.25">
      <c r="A149" s="53">
        <f>IF(Inskrivning!B150&gt;0,Inskrivning!J150,0)</f>
        <v>0</v>
      </c>
      <c r="B149" s="53">
        <f>IF(Inskrivning!B150&gt;0,Inskrivning!K150,0)</f>
        <v>0</v>
      </c>
      <c r="C149" s="53">
        <f>IF(Inskrivning!B150&gt;0,Inskrivning!L150,0)</f>
        <v>0</v>
      </c>
      <c r="D149" s="53">
        <f>IF(Inskrivning!B150&gt;0,Inskrivning!M150,0)</f>
        <v>0</v>
      </c>
      <c r="E149" s="53">
        <f>IF(Inskrivning!B150&gt;0,Inskrivning!N150,0)</f>
        <v>0</v>
      </c>
      <c r="F149" s="53">
        <f>IF(Inskrivning!B150&gt;0,Inskrivning!O150,0)</f>
        <v>0</v>
      </c>
      <c r="G149" s="53">
        <f>IF(Inskrivning!B150&gt;0,Inskrivning!P150,0)</f>
        <v>0</v>
      </c>
      <c r="H149" s="53">
        <f>IF(Inskrivning!B150&gt;0,Inskrivning!Q150,0)</f>
        <v>0</v>
      </c>
      <c r="I149" s="53">
        <f>IF(Inskrivning!B150&gt;0,Inskrivning!R150,0)</f>
        <v>0</v>
      </c>
      <c r="J149" s="53">
        <f>IF(Inskrivning!B150&gt;0,Inskrivning!S150,0)</f>
        <v>0</v>
      </c>
      <c r="K149" s="53">
        <f>IF(Inskrivning!B150&gt;0,Inskrivning!T150,0)</f>
        <v>0</v>
      </c>
      <c r="L149" s="53">
        <f>IF(Inskrivning!B150&gt;0,Inskrivning!U150,0)</f>
        <v>0</v>
      </c>
      <c r="M149" s="53">
        <f>IF(Inskrivning!B150&gt;0,Inskrivning!V150,0)</f>
        <v>0</v>
      </c>
      <c r="N149" s="53">
        <f>IF(Inskrivning!B150&gt;0,Inskrivning!W150,0)</f>
        <v>0</v>
      </c>
      <c r="O149" s="53">
        <f>IF(Inskrivning!B150&gt;0,Inskrivning!X150,0)</f>
        <v>0</v>
      </c>
      <c r="P149" s="30"/>
      <c r="Q149" s="30"/>
      <c r="R149" s="30"/>
      <c r="S149" s="22"/>
      <c r="T149" s="22"/>
      <c r="U149" s="22"/>
      <c r="V149" s="22"/>
      <c r="W149" s="15">
        <f>IF(Inskrivning!B150="",0,Inskrivning!B150)</f>
        <v>0</v>
      </c>
      <c r="X149" s="22"/>
      <c r="Y149" s="30">
        <f t="shared" si="2"/>
        <v>0</v>
      </c>
      <c r="Z149" s="30">
        <v>144</v>
      </c>
    </row>
    <row r="150" spans="1:26" ht="17.100000000000001" customHeight="1" x14ac:dyDescent="0.25">
      <c r="A150" s="53">
        <f>IF(Inskrivning!B151&gt;0,Inskrivning!J151,0)</f>
        <v>0</v>
      </c>
      <c r="B150" s="53">
        <f>IF(Inskrivning!B151&gt;0,Inskrivning!K151,0)</f>
        <v>0</v>
      </c>
      <c r="C150" s="53">
        <f>IF(Inskrivning!B151&gt;0,Inskrivning!L151,0)</f>
        <v>0</v>
      </c>
      <c r="D150" s="53">
        <f>IF(Inskrivning!B151&gt;0,Inskrivning!M151,0)</f>
        <v>0</v>
      </c>
      <c r="E150" s="53">
        <f>IF(Inskrivning!B151&gt;0,Inskrivning!N151,0)</f>
        <v>0</v>
      </c>
      <c r="F150" s="53">
        <f>IF(Inskrivning!B151&gt;0,Inskrivning!O151,0)</f>
        <v>0</v>
      </c>
      <c r="G150" s="53">
        <f>IF(Inskrivning!B151&gt;0,Inskrivning!P151,0)</f>
        <v>0</v>
      </c>
      <c r="H150" s="53">
        <f>IF(Inskrivning!B151&gt;0,Inskrivning!Q151,0)</f>
        <v>0</v>
      </c>
      <c r="I150" s="53">
        <f>IF(Inskrivning!B151&gt;0,Inskrivning!R151,0)</f>
        <v>0</v>
      </c>
      <c r="J150" s="53">
        <f>IF(Inskrivning!B151&gt;0,Inskrivning!S151,0)</f>
        <v>0</v>
      </c>
      <c r="K150" s="53">
        <f>IF(Inskrivning!B151&gt;0,Inskrivning!T151,0)</f>
        <v>0</v>
      </c>
      <c r="L150" s="53">
        <f>IF(Inskrivning!B151&gt;0,Inskrivning!U151,0)</f>
        <v>0</v>
      </c>
      <c r="M150" s="53">
        <f>IF(Inskrivning!B151&gt;0,Inskrivning!V151,0)</f>
        <v>0</v>
      </c>
      <c r="N150" s="53">
        <f>IF(Inskrivning!B151&gt;0,Inskrivning!W151,0)</f>
        <v>0</v>
      </c>
      <c r="O150" s="53">
        <f>IF(Inskrivning!B151&gt;0,Inskrivning!X151,0)</f>
        <v>0</v>
      </c>
      <c r="P150" s="30"/>
      <c r="Q150" s="30"/>
      <c r="R150" s="30"/>
      <c r="S150" s="22"/>
      <c r="T150" s="22"/>
      <c r="U150" s="22"/>
      <c r="V150" s="22"/>
      <c r="W150" s="15">
        <f>IF(Inskrivning!B151="",0,Inskrivning!B151)</f>
        <v>0</v>
      </c>
      <c r="X150" s="22"/>
      <c r="Y150" s="30">
        <f t="shared" si="2"/>
        <v>0</v>
      </c>
      <c r="Z150" s="30">
        <v>145</v>
      </c>
    </row>
    <row r="151" spans="1:26" ht="17.100000000000001" customHeight="1" x14ac:dyDescent="0.25">
      <c r="A151" s="53">
        <f>IF(Inskrivning!B152&gt;0,Inskrivning!J152,0)</f>
        <v>0</v>
      </c>
      <c r="B151" s="53">
        <f>IF(Inskrivning!B152&gt;0,Inskrivning!K152,0)</f>
        <v>0</v>
      </c>
      <c r="C151" s="53">
        <f>IF(Inskrivning!B152&gt;0,Inskrivning!L152,0)</f>
        <v>0</v>
      </c>
      <c r="D151" s="53">
        <f>IF(Inskrivning!B152&gt;0,Inskrivning!M152,0)</f>
        <v>0</v>
      </c>
      <c r="E151" s="53">
        <f>IF(Inskrivning!B152&gt;0,Inskrivning!N152,0)</f>
        <v>0</v>
      </c>
      <c r="F151" s="53">
        <f>IF(Inskrivning!B152&gt;0,Inskrivning!O152,0)</f>
        <v>0</v>
      </c>
      <c r="G151" s="53">
        <f>IF(Inskrivning!B152&gt;0,Inskrivning!P152,0)</f>
        <v>0</v>
      </c>
      <c r="H151" s="53">
        <f>IF(Inskrivning!B152&gt;0,Inskrivning!Q152,0)</f>
        <v>0</v>
      </c>
      <c r="I151" s="53">
        <f>IF(Inskrivning!B152&gt;0,Inskrivning!R152,0)</f>
        <v>0</v>
      </c>
      <c r="J151" s="53">
        <f>IF(Inskrivning!B152&gt;0,Inskrivning!S152,0)</f>
        <v>0</v>
      </c>
      <c r="K151" s="53">
        <f>IF(Inskrivning!B152&gt;0,Inskrivning!T152,0)</f>
        <v>0</v>
      </c>
      <c r="L151" s="53">
        <f>IF(Inskrivning!B152&gt;0,Inskrivning!U152,0)</f>
        <v>0</v>
      </c>
      <c r="M151" s="53">
        <f>IF(Inskrivning!B152&gt;0,Inskrivning!V152,0)</f>
        <v>0</v>
      </c>
      <c r="N151" s="53">
        <f>IF(Inskrivning!B152&gt;0,Inskrivning!W152,0)</f>
        <v>0</v>
      </c>
      <c r="O151" s="53">
        <f>IF(Inskrivning!B152&gt;0,Inskrivning!X152,0)</f>
        <v>0</v>
      </c>
      <c r="P151" s="30"/>
      <c r="Q151" s="30"/>
      <c r="R151" s="30"/>
      <c r="S151" s="22"/>
      <c r="T151" s="22"/>
      <c r="U151" s="22"/>
      <c r="V151" s="22"/>
      <c r="W151" s="15">
        <f>IF(Inskrivning!B152="",0,Inskrivning!B152)</f>
        <v>0</v>
      </c>
      <c r="X151" s="22"/>
      <c r="Y151" s="30">
        <f t="shared" si="2"/>
        <v>0</v>
      </c>
      <c r="Z151" s="30">
        <v>146</v>
      </c>
    </row>
    <row r="152" spans="1:26" ht="17.100000000000001" customHeight="1" x14ac:dyDescent="0.25">
      <c r="A152" s="53">
        <f>IF(Inskrivning!B153&gt;0,Inskrivning!J153,0)</f>
        <v>0</v>
      </c>
      <c r="B152" s="53">
        <f>IF(Inskrivning!B153&gt;0,Inskrivning!K153,0)</f>
        <v>0</v>
      </c>
      <c r="C152" s="53">
        <f>IF(Inskrivning!B153&gt;0,Inskrivning!L153,0)</f>
        <v>0</v>
      </c>
      <c r="D152" s="53">
        <f>IF(Inskrivning!B153&gt;0,Inskrivning!M153,0)</f>
        <v>0</v>
      </c>
      <c r="E152" s="53">
        <f>IF(Inskrivning!B153&gt;0,Inskrivning!N153,0)</f>
        <v>0</v>
      </c>
      <c r="F152" s="53">
        <f>IF(Inskrivning!B153&gt;0,Inskrivning!O153,0)</f>
        <v>0</v>
      </c>
      <c r="G152" s="53">
        <f>IF(Inskrivning!B153&gt;0,Inskrivning!P153,0)</f>
        <v>0</v>
      </c>
      <c r="H152" s="53">
        <f>IF(Inskrivning!B153&gt;0,Inskrivning!Q153,0)</f>
        <v>0</v>
      </c>
      <c r="I152" s="53">
        <f>IF(Inskrivning!B153&gt;0,Inskrivning!R153,0)</f>
        <v>0</v>
      </c>
      <c r="J152" s="53">
        <f>IF(Inskrivning!B153&gt;0,Inskrivning!S153,0)</f>
        <v>0</v>
      </c>
      <c r="K152" s="53">
        <f>IF(Inskrivning!B153&gt;0,Inskrivning!T153,0)</f>
        <v>0</v>
      </c>
      <c r="L152" s="53">
        <f>IF(Inskrivning!B153&gt;0,Inskrivning!U153,0)</f>
        <v>0</v>
      </c>
      <c r="M152" s="53">
        <f>IF(Inskrivning!B153&gt;0,Inskrivning!V153,0)</f>
        <v>0</v>
      </c>
      <c r="N152" s="53">
        <f>IF(Inskrivning!B153&gt;0,Inskrivning!W153,0)</f>
        <v>0</v>
      </c>
      <c r="O152" s="53">
        <f>IF(Inskrivning!B153&gt;0,Inskrivning!X153,0)</f>
        <v>0</v>
      </c>
      <c r="P152" s="30"/>
      <c r="Q152" s="30"/>
      <c r="R152" s="30"/>
      <c r="S152" s="22"/>
      <c r="T152" s="22"/>
      <c r="U152" s="22"/>
      <c r="V152" s="22"/>
      <c r="W152" s="15">
        <f>IF(Inskrivning!B153="",0,Inskrivning!B153)</f>
        <v>0</v>
      </c>
      <c r="X152" s="22"/>
      <c r="Y152" s="30">
        <f t="shared" si="2"/>
        <v>0</v>
      </c>
      <c r="Z152" s="30">
        <v>147</v>
      </c>
    </row>
    <row r="153" spans="1:26" ht="17.100000000000001" customHeight="1" x14ac:dyDescent="0.25">
      <c r="A153" s="53">
        <f>IF(Inskrivning!B154&gt;0,Inskrivning!J154,0)</f>
        <v>0</v>
      </c>
      <c r="B153" s="53">
        <f>IF(Inskrivning!B154&gt;0,Inskrivning!K154,0)</f>
        <v>0</v>
      </c>
      <c r="C153" s="53">
        <f>IF(Inskrivning!B154&gt;0,Inskrivning!L154,0)</f>
        <v>0</v>
      </c>
      <c r="D153" s="53">
        <f>IF(Inskrivning!B154&gt;0,Inskrivning!M154,0)</f>
        <v>0</v>
      </c>
      <c r="E153" s="53">
        <f>IF(Inskrivning!B154&gt;0,Inskrivning!N154,0)</f>
        <v>0</v>
      </c>
      <c r="F153" s="53">
        <f>IF(Inskrivning!B154&gt;0,Inskrivning!O154,0)</f>
        <v>0</v>
      </c>
      <c r="G153" s="53">
        <f>IF(Inskrivning!B154&gt;0,Inskrivning!P154,0)</f>
        <v>0</v>
      </c>
      <c r="H153" s="53">
        <f>IF(Inskrivning!B154&gt;0,Inskrivning!Q154,0)</f>
        <v>0</v>
      </c>
      <c r="I153" s="53">
        <f>IF(Inskrivning!B154&gt;0,Inskrivning!R154,0)</f>
        <v>0</v>
      </c>
      <c r="J153" s="53">
        <f>IF(Inskrivning!B154&gt;0,Inskrivning!S154,0)</f>
        <v>0</v>
      </c>
      <c r="K153" s="53">
        <f>IF(Inskrivning!B154&gt;0,Inskrivning!T154,0)</f>
        <v>0</v>
      </c>
      <c r="L153" s="53">
        <f>IF(Inskrivning!B154&gt;0,Inskrivning!U154,0)</f>
        <v>0</v>
      </c>
      <c r="M153" s="53">
        <f>IF(Inskrivning!B154&gt;0,Inskrivning!V154,0)</f>
        <v>0</v>
      </c>
      <c r="N153" s="53">
        <f>IF(Inskrivning!B154&gt;0,Inskrivning!W154,0)</f>
        <v>0</v>
      </c>
      <c r="O153" s="53">
        <f>IF(Inskrivning!B154&gt;0,Inskrivning!X154,0)</f>
        <v>0</v>
      </c>
      <c r="P153" s="30"/>
      <c r="Q153" s="30"/>
      <c r="R153" s="30"/>
      <c r="S153" s="22"/>
      <c r="T153" s="22"/>
      <c r="U153" s="22"/>
      <c r="V153" s="22"/>
      <c r="W153" s="15">
        <f>IF(Inskrivning!B154="",0,Inskrivning!B154)</f>
        <v>0</v>
      </c>
      <c r="X153" s="22"/>
      <c r="Y153" s="30">
        <f t="shared" si="2"/>
        <v>0</v>
      </c>
      <c r="Z153" s="30">
        <v>148</v>
      </c>
    </row>
    <row r="154" spans="1:26" ht="17.100000000000001" customHeight="1" x14ac:dyDescent="0.25">
      <c r="A154" s="53">
        <f>IF(Inskrivning!B155&gt;0,Inskrivning!J155,0)</f>
        <v>0</v>
      </c>
      <c r="B154" s="53">
        <f>IF(Inskrivning!B155&gt;0,Inskrivning!K155,0)</f>
        <v>0</v>
      </c>
      <c r="C154" s="53">
        <f>IF(Inskrivning!B155&gt;0,Inskrivning!L155,0)</f>
        <v>0</v>
      </c>
      <c r="D154" s="53">
        <f>IF(Inskrivning!B155&gt;0,Inskrivning!M155,0)</f>
        <v>0</v>
      </c>
      <c r="E154" s="53">
        <f>IF(Inskrivning!B155&gt;0,Inskrivning!N155,0)</f>
        <v>0</v>
      </c>
      <c r="F154" s="53">
        <f>IF(Inskrivning!B155&gt;0,Inskrivning!O155,0)</f>
        <v>0</v>
      </c>
      <c r="G154" s="53">
        <f>IF(Inskrivning!B155&gt;0,Inskrivning!P155,0)</f>
        <v>0</v>
      </c>
      <c r="H154" s="53">
        <f>IF(Inskrivning!B155&gt;0,Inskrivning!Q155,0)</f>
        <v>0</v>
      </c>
      <c r="I154" s="53">
        <f>IF(Inskrivning!B155&gt;0,Inskrivning!R155,0)</f>
        <v>0</v>
      </c>
      <c r="J154" s="53">
        <f>IF(Inskrivning!B155&gt;0,Inskrivning!S155,0)</f>
        <v>0</v>
      </c>
      <c r="K154" s="53">
        <f>IF(Inskrivning!B155&gt;0,Inskrivning!T155,0)</f>
        <v>0</v>
      </c>
      <c r="L154" s="53">
        <f>IF(Inskrivning!B155&gt;0,Inskrivning!U155,0)</f>
        <v>0</v>
      </c>
      <c r="M154" s="53">
        <f>IF(Inskrivning!B155&gt;0,Inskrivning!V155,0)</f>
        <v>0</v>
      </c>
      <c r="N154" s="53">
        <f>IF(Inskrivning!B155&gt;0,Inskrivning!W155,0)</f>
        <v>0</v>
      </c>
      <c r="O154" s="53">
        <f>IF(Inskrivning!B155&gt;0,Inskrivning!X155,0)</f>
        <v>0</v>
      </c>
      <c r="P154" s="30"/>
      <c r="Q154" s="30"/>
      <c r="R154" s="30"/>
      <c r="S154" s="22"/>
      <c r="T154" s="22"/>
      <c r="U154" s="22"/>
      <c r="V154" s="22"/>
      <c r="W154" s="15">
        <f>IF(Inskrivning!B155="",0,Inskrivning!B155)</f>
        <v>0</v>
      </c>
      <c r="X154" s="22"/>
      <c r="Y154" s="30">
        <f t="shared" si="2"/>
        <v>0</v>
      </c>
      <c r="Z154" s="30">
        <v>149</v>
      </c>
    </row>
    <row r="155" spans="1:26" ht="17.100000000000001" customHeight="1" x14ac:dyDescent="0.25">
      <c r="A155" s="53">
        <f>IF(Inskrivning!B156&gt;0,Inskrivning!J156,0)</f>
        <v>0</v>
      </c>
      <c r="B155" s="53">
        <f>IF(Inskrivning!B156&gt;0,Inskrivning!K156,0)</f>
        <v>0</v>
      </c>
      <c r="C155" s="53">
        <f>IF(Inskrivning!B156&gt;0,Inskrivning!L156,0)</f>
        <v>0</v>
      </c>
      <c r="D155" s="53">
        <f>IF(Inskrivning!B156&gt;0,Inskrivning!M156,0)</f>
        <v>0</v>
      </c>
      <c r="E155" s="53">
        <f>IF(Inskrivning!B156&gt;0,Inskrivning!N156,0)</f>
        <v>0</v>
      </c>
      <c r="F155" s="53">
        <f>IF(Inskrivning!B156&gt;0,Inskrivning!O156,0)</f>
        <v>0</v>
      </c>
      <c r="G155" s="53">
        <f>IF(Inskrivning!B156&gt;0,Inskrivning!P156,0)</f>
        <v>0</v>
      </c>
      <c r="H155" s="53">
        <f>IF(Inskrivning!B156&gt;0,Inskrivning!Q156,0)</f>
        <v>0</v>
      </c>
      <c r="I155" s="53">
        <f>IF(Inskrivning!B156&gt;0,Inskrivning!R156,0)</f>
        <v>0</v>
      </c>
      <c r="J155" s="53">
        <f>IF(Inskrivning!B156&gt;0,Inskrivning!S156,0)</f>
        <v>0</v>
      </c>
      <c r="K155" s="53">
        <f>IF(Inskrivning!B156&gt;0,Inskrivning!T156,0)</f>
        <v>0</v>
      </c>
      <c r="L155" s="53">
        <f>IF(Inskrivning!B156&gt;0,Inskrivning!U156,0)</f>
        <v>0</v>
      </c>
      <c r="M155" s="53">
        <f>IF(Inskrivning!B156&gt;0,Inskrivning!V156,0)</f>
        <v>0</v>
      </c>
      <c r="N155" s="53">
        <f>IF(Inskrivning!B156&gt;0,Inskrivning!W156,0)</f>
        <v>0</v>
      </c>
      <c r="O155" s="53">
        <f>IF(Inskrivning!B156&gt;0,Inskrivning!X156,0)</f>
        <v>0</v>
      </c>
      <c r="P155" s="30"/>
      <c r="Q155" s="30"/>
      <c r="R155" s="30"/>
      <c r="S155" s="22"/>
      <c r="T155" s="22"/>
      <c r="U155" s="22"/>
      <c r="V155" s="22"/>
      <c r="W155" s="15">
        <f>IF(Inskrivning!B156="",0,Inskrivning!B156)</f>
        <v>0</v>
      </c>
      <c r="X155" s="22"/>
      <c r="Y155" s="30">
        <f t="shared" si="2"/>
        <v>0</v>
      </c>
      <c r="Z155" s="30">
        <v>150</v>
      </c>
    </row>
    <row r="156" spans="1:26" ht="17.100000000000001" customHeight="1" x14ac:dyDescent="0.25">
      <c r="A156" s="53">
        <f>IF(Inskrivning!B157&gt;0,Inskrivning!J157,0)</f>
        <v>0</v>
      </c>
      <c r="B156" s="53">
        <f>IF(Inskrivning!B157&gt;0,Inskrivning!K157,0)</f>
        <v>0</v>
      </c>
      <c r="C156" s="53">
        <f>IF(Inskrivning!B157&gt;0,Inskrivning!L157,0)</f>
        <v>0</v>
      </c>
      <c r="D156" s="53">
        <f>IF(Inskrivning!B157&gt;0,Inskrivning!M157,0)</f>
        <v>0</v>
      </c>
      <c r="E156" s="53">
        <f>IF(Inskrivning!B157&gt;0,Inskrivning!N157,0)</f>
        <v>0</v>
      </c>
      <c r="F156" s="53">
        <f>IF(Inskrivning!B157&gt;0,Inskrivning!O157,0)</f>
        <v>0</v>
      </c>
      <c r="G156" s="53">
        <f>IF(Inskrivning!B157&gt;0,Inskrivning!P157,0)</f>
        <v>0</v>
      </c>
      <c r="H156" s="53">
        <f>IF(Inskrivning!B157&gt;0,Inskrivning!Q157,0)</f>
        <v>0</v>
      </c>
      <c r="I156" s="53">
        <f>IF(Inskrivning!B157&gt;0,Inskrivning!R157,0)</f>
        <v>0</v>
      </c>
      <c r="J156" s="53">
        <f>IF(Inskrivning!B157&gt;0,Inskrivning!S157,0)</f>
        <v>0</v>
      </c>
      <c r="K156" s="53">
        <f>IF(Inskrivning!B157&gt;0,Inskrivning!T157,0)</f>
        <v>0</v>
      </c>
      <c r="L156" s="53">
        <f>IF(Inskrivning!B157&gt;0,Inskrivning!U157,0)</f>
        <v>0</v>
      </c>
      <c r="M156" s="53">
        <f>IF(Inskrivning!B157&gt;0,Inskrivning!V157,0)</f>
        <v>0</v>
      </c>
      <c r="N156" s="53">
        <f>IF(Inskrivning!B157&gt;0,Inskrivning!W157,0)</f>
        <v>0</v>
      </c>
      <c r="O156" s="53">
        <f>IF(Inskrivning!B157&gt;0,Inskrivning!X157,0)</f>
        <v>0</v>
      </c>
      <c r="P156" s="30"/>
      <c r="Q156" s="30"/>
      <c r="R156" s="30"/>
      <c r="S156" s="22"/>
      <c r="T156" s="22"/>
      <c r="U156" s="22"/>
      <c r="V156" s="22"/>
      <c r="W156" s="15">
        <f>IF(Inskrivning!B157="",0,Inskrivning!B157)</f>
        <v>0</v>
      </c>
      <c r="X156" s="22"/>
      <c r="Y156" s="30">
        <f t="shared" si="2"/>
        <v>0</v>
      </c>
      <c r="Z156" s="30">
        <v>151</v>
      </c>
    </row>
    <row r="157" spans="1:26" ht="17.100000000000001" customHeight="1" x14ac:dyDescent="0.25">
      <c r="A157" s="53">
        <f>IF(Inskrivning!B158&gt;0,Inskrivning!J158,0)</f>
        <v>0</v>
      </c>
      <c r="B157" s="53">
        <f>IF(Inskrivning!B158&gt;0,Inskrivning!K158,0)</f>
        <v>0</v>
      </c>
      <c r="C157" s="53">
        <f>IF(Inskrivning!B158&gt;0,Inskrivning!L158,0)</f>
        <v>0</v>
      </c>
      <c r="D157" s="53">
        <f>IF(Inskrivning!B158&gt;0,Inskrivning!M158,0)</f>
        <v>0</v>
      </c>
      <c r="E157" s="53">
        <f>IF(Inskrivning!B158&gt;0,Inskrivning!N158,0)</f>
        <v>0</v>
      </c>
      <c r="F157" s="53">
        <f>IF(Inskrivning!B158&gt;0,Inskrivning!O158,0)</f>
        <v>0</v>
      </c>
      <c r="G157" s="53">
        <f>IF(Inskrivning!B158&gt;0,Inskrivning!P158,0)</f>
        <v>0</v>
      </c>
      <c r="H157" s="53">
        <f>IF(Inskrivning!B158&gt;0,Inskrivning!Q158,0)</f>
        <v>0</v>
      </c>
      <c r="I157" s="53">
        <f>IF(Inskrivning!B158&gt;0,Inskrivning!R158,0)</f>
        <v>0</v>
      </c>
      <c r="J157" s="53">
        <f>IF(Inskrivning!B158&gt;0,Inskrivning!S158,0)</f>
        <v>0</v>
      </c>
      <c r="K157" s="53">
        <f>IF(Inskrivning!B158&gt;0,Inskrivning!T158,0)</f>
        <v>0</v>
      </c>
      <c r="L157" s="53">
        <f>IF(Inskrivning!B158&gt;0,Inskrivning!U158,0)</f>
        <v>0</v>
      </c>
      <c r="M157" s="53">
        <f>IF(Inskrivning!B158&gt;0,Inskrivning!V158,0)</f>
        <v>0</v>
      </c>
      <c r="N157" s="53">
        <f>IF(Inskrivning!B158&gt;0,Inskrivning!W158,0)</f>
        <v>0</v>
      </c>
      <c r="O157" s="53">
        <f>IF(Inskrivning!B158&gt;0,Inskrivning!X158,0)</f>
        <v>0</v>
      </c>
      <c r="P157" s="30"/>
      <c r="Q157" s="30"/>
      <c r="R157" s="30"/>
      <c r="S157" s="22"/>
      <c r="T157" s="22"/>
      <c r="U157" s="22"/>
      <c r="V157" s="22"/>
      <c r="W157" s="15">
        <f>IF(Inskrivning!B158="",0,Inskrivning!B158)</f>
        <v>0</v>
      </c>
      <c r="X157" s="22"/>
      <c r="Y157" s="30">
        <f t="shared" si="2"/>
        <v>0</v>
      </c>
      <c r="Z157" s="30">
        <v>152</v>
      </c>
    </row>
    <row r="158" spans="1:26" ht="17.100000000000001" customHeight="1" x14ac:dyDescent="0.25">
      <c r="A158" s="53">
        <f>IF(Inskrivning!B159&gt;0,Inskrivning!J159,0)</f>
        <v>0</v>
      </c>
      <c r="B158" s="53">
        <f>IF(Inskrivning!B159&gt;0,Inskrivning!K159,0)</f>
        <v>0</v>
      </c>
      <c r="C158" s="53">
        <f>IF(Inskrivning!B159&gt;0,Inskrivning!L159,0)</f>
        <v>0</v>
      </c>
      <c r="D158" s="53">
        <f>IF(Inskrivning!B159&gt;0,Inskrivning!M159,0)</f>
        <v>0</v>
      </c>
      <c r="E158" s="53">
        <f>IF(Inskrivning!B159&gt;0,Inskrivning!N159,0)</f>
        <v>0</v>
      </c>
      <c r="F158" s="53">
        <f>IF(Inskrivning!B159&gt;0,Inskrivning!O159,0)</f>
        <v>0</v>
      </c>
      <c r="G158" s="53">
        <f>IF(Inskrivning!B159&gt;0,Inskrivning!P159,0)</f>
        <v>0</v>
      </c>
      <c r="H158" s="53">
        <f>IF(Inskrivning!B159&gt;0,Inskrivning!Q159,0)</f>
        <v>0</v>
      </c>
      <c r="I158" s="53">
        <f>IF(Inskrivning!B159&gt;0,Inskrivning!R159,0)</f>
        <v>0</v>
      </c>
      <c r="J158" s="53">
        <f>IF(Inskrivning!B159&gt;0,Inskrivning!S159,0)</f>
        <v>0</v>
      </c>
      <c r="K158" s="53">
        <f>IF(Inskrivning!B159&gt;0,Inskrivning!T159,0)</f>
        <v>0</v>
      </c>
      <c r="L158" s="53">
        <f>IF(Inskrivning!B159&gt;0,Inskrivning!U159,0)</f>
        <v>0</v>
      </c>
      <c r="M158" s="53">
        <f>IF(Inskrivning!B159&gt;0,Inskrivning!V159,0)</f>
        <v>0</v>
      </c>
      <c r="N158" s="53">
        <f>IF(Inskrivning!B159&gt;0,Inskrivning!W159,0)</f>
        <v>0</v>
      </c>
      <c r="O158" s="53">
        <f>IF(Inskrivning!B159&gt;0,Inskrivning!X159,0)</f>
        <v>0</v>
      </c>
      <c r="P158" s="30"/>
      <c r="Q158" s="30"/>
      <c r="R158" s="30"/>
      <c r="S158" s="22"/>
      <c r="T158" s="22"/>
      <c r="U158" s="22"/>
      <c r="V158" s="22"/>
      <c r="W158" s="15">
        <f>IF(Inskrivning!B159="",0,Inskrivning!B159)</f>
        <v>0</v>
      </c>
      <c r="X158" s="22"/>
      <c r="Y158" s="30">
        <f t="shared" si="2"/>
        <v>0</v>
      </c>
      <c r="Z158" s="30">
        <v>153</v>
      </c>
    </row>
    <row r="159" spans="1:26" ht="17.100000000000001" customHeight="1" x14ac:dyDescent="0.25">
      <c r="A159" s="53">
        <f>IF(Inskrivning!B160&gt;0,Inskrivning!J160,0)</f>
        <v>0</v>
      </c>
      <c r="B159" s="53">
        <f>IF(Inskrivning!B160&gt;0,Inskrivning!K160,0)</f>
        <v>0</v>
      </c>
      <c r="C159" s="53">
        <f>IF(Inskrivning!B160&gt;0,Inskrivning!L160,0)</f>
        <v>0</v>
      </c>
      <c r="D159" s="53">
        <f>IF(Inskrivning!B160&gt;0,Inskrivning!M160,0)</f>
        <v>0</v>
      </c>
      <c r="E159" s="53">
        <f>IF(Inskrivning!B160&gt;0,Inskrivning!N160,0)</f>
        <v>0</v>
      </c>
      <c r="F159" s="53">
        <f>IF(Inskrivning!B160&gt;0,Inskrivning!O160,0)</f>
        <v>0</v>
      </c>
      <c r="G159" s="53">
        <f>IF(Inskrivning!B160&gt;0,Inskrivning!P160,0)</f>
        <v>0</v>
      </c>
      <c r="H159" s="53">
        <f>IF(Inskrivning!B160&gt;0,Inskrivning!Q160,0)</f>
        <v>0</v>
      </c>
      <c r="I159" s="53">
        <f>IF(Inskrivning!B160&gt;0,Inskrivning!R160,0)</f>
        <v>0</v>
      </c>
      <c r="J159" s="53">
        <f>IF(Inskrivning!B160&gt;0,Inskrivning!S160,0)</f>
        <v>0</v>
      </c>
      <c r="K159" s="53">
        <f>IF(Inskrivning!B160&gt;0,Inskrivning!T160,0)</f>
        <v>0</v>
      </c>
      <c r="L159" s="53">
        <f>IF(Inskrivning!B160&gt;0,Inskrivning!U160,0)</f>
        <v>0</v>
      </c>
      <c r="M159" s="53">
        <f>IF(Inskrivning!B160&gt;0,Inskrivning!V160,0)</f>
        <v>0</v>
      </c>
      <c r="N159" s="53">
        <f>IF(Inskrivning!B160&gt;0,Inskrivning!W160,0)</f>
        <v>0</v>
      </c>
      <c r="O159" s="53">
        <f>IF(Inskrivning!B160&gt;0,Inskrivning!X160,0)</f>
        <v>0</v>
      </c>
      <c r="P159" s="30"/>
      <c r="Q159" s="30"/>
      <c r="R159" s="30"/>
      <c r="S159" s="22"/>
      <c r="T159" s="22"/>
      <c r="U159" s="22"/>
      <c r="V159" s="22"/>
      <c r="W159" s="15">
        <f>IF(Inskrivning!B160="",0,Inskrivning!B160)</f>
        <v>0</v>
      </c>
      <c r="X159" s="22"/>
      <c r="Y159" s="30">
        <f t="shared" si="2"/>
        <v>0</v>
      </c>
      <c r="Z159" s="30">
        <v>154</v>
      </c>
    </row>
    <row r="160" spans="1:26" ht="17.100000000000001" customHeight="1" x14ac:dyDescent="0.25">
      <c r="A160" s="53">
        <f>IF(Inskrivning!B161&gt;0,Inskrivning!J161,0)</f>
        <v>0</v>
      </c>
      <c r="B160" s="53">
        <f>IF(Inskrivning!B161&gt;0,Inskrivning!K161,0)</f>
        <v>0</v>
      </c>
      <c r="C160" s="53">
        <f>IF(Inskrivning!B161&gt;0,Inskrivning!L161,0)</f>
        <v>0</v>
      </c>
      <c r="D160" s="53">
        <f>IF(Inskrivning!B161&gt;0,Inskrivning!M161,0)</f>
        <v>0</v>
      </c>
      <c r="E160" s="53">
        <f>IF(Inskrivning!B161&gt;0,Inskrivning!N161,0)</f>
        <v>0</v>
      </c>
      <c r="F160" s="53">
        <f>IF(Inskrivning!B161&gt;0,Inskrivning!O161,0)</f>
        <v>0</v>
      </c>
      <c r="G160" s="53">
        <f>IF(Inskrivning!B161&gt;0,Inskrivning!P161,0)</f>
        <v>0</v>
      </c>
      <c r="H160" s="53">
        <f>IF(Inskrivning!B161&gt;0,Inskrivning!Q161,0)</f>
        <v>0</v>
      </c>
      <c r="I160" s="53">
        <f>IF(Inskrivning!B161&gt;0,Inskrivning!R161,0)</f>
        <v>0</v>
      </c>
      <c r="J160" s="53">
        <f>IF(Inskrivning!B161&gt;0,Inskrivning!S161,0)</f>
        <v>0</v>
      </c>
      <c r="K160" s="53">
        <f>IF(Inskrivning!B161&gt;0,Inskrivning!T161,0)</f>
        <v>0</v>
      </c>
      <c r="L160" s="53">
        <f>IF(Inskrivning!B161&gt;0,Inskrivning!U161,0)</f>
        <v>0</v>
      </c>
      <c r="M160" s="53">
        <f>IF(Inskrivning!B161&gt;0,Inskrivning!V161,0)</f>
        <v>0</v>
      </c>
      <c r="N160" s="53">
        <f>IF(Inskrivning!B161&gt;0,Inskrivning!W161,0)</f>
        <v>0</v>
      </c>
      <c r="O160" s="53">
        <f>IF(Inskrivning!B161&gt;0,Inskrivning!X161,0)</f>
        <v>0</v>
      </c>
      <c r="P160" s="30"/>
      <c r="Q160" s="30"/>
      <c r="R160" s="30"/>
      <c r="S160" s="22"/>
      <c r="T160" s="22"/>
      <c r="U160" s="22"/>
      <c r="V160" s="22"/>
      <c r="W160" s="15">
        <f>IF(Inskrivning!B161="",0,Inskrivning!B161)</f>
        <v>0</v>
      </c>
      <c r="X160" s="22"/>
      <c r="Y160" s="30">
        <f t="shared" si="2"/>
        <v>0</v>
      </c>
      <c r="Z160" s="30">
        <v>155</v>
      </c>
    </row>
    <row r="161" spans="1:26" ht="17.100000000000001" customHeight="1" x14ac:dyDescent="0.25">
      <c r="A161" s="53">
        <f>IF(Inskrivning!B162&gt;0,Inskrivning!J162,0)</f>
        <v>0</v>
      </c>
      <c r="B161" s="53">
        <f>IF(Inskrivning!B162&gt;0,Inskrivning!K162,0)</f>
        <v>0</v>
      </c>
      <c r="C161" s="53">
        <f>IF(Inskrivning!B162&gt;0,Inskrivning!L162,0)</f>
        <v>0</v>
      </c>
      <c r="D161" s="53">
        <f>IF(Inskrivning!B162&gt;0,Inskrivning!M162,0)</f>
        <v>0</v>
      </c>
      <c r="E161" s="53">
        <f>IF(Inskrivning!B162&gt;0,Inskrivning!N162,0)</f>
        <v>0</v>
      </c>
      <c r="F161" s="53">
        <f>IF(Inskrivning!B162&gt;0,Inskrivning!O162,0)</f>
        <v>0</v>
      </c>
      <c r="G161" s="53">
        <f>IF(Inskrivning!B162&gt;0,Inskrivning!P162,0)</f>
        <v>0</v>
      </c>
      <c r="H161" s="53">
        <f>IF(Inskrivning!B162&gt;0,Inskrivning!Q162,0)</f>
        <v>0</v>
      </c>
      <c r="I161" s="53">
        <f>IF(Inskrivning!B162&gt;0,Inskrivning!R162,0)</f>
        <v>0</v>
      </c>
      <c r="J161" s="53">
        <f>IF(Inskrivning!B162&gt;0,Inskrivning!S162,0)</f>
        <v>0</v>
      </c>
      <c r="K161" s="53">
        <f>IF(Inskrivning!B162&gt;0,Inskrivning!T162,0)</f>
        <v>0</v>
      </c>
      <c r="L161" s="53">
        <f>IF(Inskrivning!B162&gt;0,Inskrivning!U162,0)</f>
        <v>0</v>
      </c>
      <c r="M161" s="53">
        <f>IF(Inskrivning!B162&gt;0,Inskrivning!V162,0)</f>
        <v>0</v>
      </c>
      <c r="N161" s="53">
        <f>IF(Inskrivning!B162&gt;0,Inskrivning!W162,0)</f>
        <v>0</v>
      </c>
      <c r="O161" s="53">
        <f>IF(Inskrivning!B162&gt;0,Inskrivning!X162,0)</f>
        <v>0</v>
      </c>
      <c r="P161" s="30"/>
      <c r="Q161" s="30"/>
      <c r="R161" s="30"/>
      <c r="S161" s="22"/>
      <c r="T161" s="22"/>
      <c r="U161" s="22"/>
      <c r="V161" s="22"/>
      <c r="W161" s="15">
        <f>IF(Inskrivning!B162="",0,Inskrivning!B162)</f>
        <v>0</v>
      </c>
      <c r="X161" s="22"/>
      <c r="Y161" s="30">
        <f t="shared" si="2"/>
        <v>0</v>
      </c>
      <c r="Z161" s="30">
        <v>156</v>
      </c>
    </row>
    <row r="162" spans="1:26" ht="17.100000000000001" customHeight="1" x14ac:dyDescent="0.25">
      <c r="A162" s="53">
        <f>IF(Inskrivning!B163&gt;0,Inskrivning!J163,0)</f>
        <v>0</v>
      </c>
      <c r="B162" s="53">
        <f>IF(Inskrivning!B163&gt;0,Inskrivning!K163,0)</f>
        <v>0</v>
      </c>
      <c r="C162" s="53">
        <f>IF(Inskrivning!B163&gt;0,Inskrivning!L163,0)</f>
        <v>0</v>
      </c>
      <c r="D162" s="53">
        <f>IF(Inskrivning!B163&gt;0,Inskrivning!M163,0)</f>
        <v>0</v>
      </c>
      <c r="E162" s="53">
        <f>IF(Inskrivning!B163&gt;0,Inskrivning!N163,0)</f>
        <v>0</v>
      </c>
      <c r="F162" s="53">
        <f>IF(Inskrivning!B163&gt;0,Inskrivning!O163,0)</f>
        <v>0</v>
      </c>
      <c r="G162" s="53">
        <f>IF(Inskrivning!B163&gt;0,Inskrivning!P163,0)</f>
        <v>0</v>
      </c>
      <c r="H162" s="53">
        <f>IF(Inskrivning!B163&gt;0,Inskrivning!Q163,0)</f>
        <v>0</v>
      </c>
      <c r="I162" s="53">
        <f>IF(Inskrivning!B163&gt;0,Inskrivning!R163,0)</f>
        <v>0</v>
      </c>
      <c r="J162" s="53">
        <f>IF(Inskrivning!B163&gt;0,Inskrivning!S163,0)</f>
        <v>0</v>
      </c>
      <c r="K162" s="53">
        <f>IF(Inskrivning!B163&gt;0,Inskrivning!T163,0)</f>
        <v>0</v>
      </c>
      <c r="L162" s="53">
        <f>IF(Inskrivning!B163&gt;0,Inskrivning!U163,0)</f>
        <v>0</v>
      </c>
      <c r="M162" s="53">
        <f>IF(Inskrivning!B163&gt;0,Inskrivning!V163,0)</f>
        <v>0</v>
      </c>
      <c r="N162" s="53">
        <f>IF(Inskrivning!B163&gt;0,Inskrivning!W163,0)</f>
        <v>0</v>
      </c>
      <c r="O162" s="53">
        <f>IF(Inskrivning!B163&gt;0,Inskrivning!X163,0)</f>
        <v>0</v>
      </c>
      <c r="P162" s="30"/>
      <c r="Q162" s="30"/>
      <c r="R162" s="30"/>
      <c r="S162" s="22"/>
      <c r="T162" s="22"/>
      <c r="U162" s="22"/>
      <c r="V162" s="22"/>
      <c r="W162" s="15">
        <f>IF(Inskrivning!B163="",0,Inskrivning!B163)</f>
        <v>0</v>
      </c>
      <c r="X162" s="22"/>
      <c r="Y162" s="30">
        <f t="shared" si="2"/>
        <v>0</v>
      </c>
      <c r="Z162" s="30">
        <v>157</v>
      </c>
    </row>
    <row r="163" spans="1:26" ht="17.100000000000001" customHeight="1" x14ac:dyDescent="0.25">
      <c r="A163" s="53">
        <f>IF(Inskrivning!B164&gt;0,Inskrivning!J164,0)</f>
        <v>0</v>
      </c>
      <c r="B163" s="53">
        <f>IF(Inskrivning!B164&gt;0,Inskrivning!K164,0)</f>
        <v>0</v>
      </c>
      <c r="C163" s="53">
        <f>IF(Inskrivning!B164&gt;0,Inskrivning!L164,0)</f>
        <v>0</v>
      </c>
      <c r="D163" s="53">
        <f>IF(Inskrivning!B164&gt;0,Inskrivning!M164,0)</f>
        <v>0</v>
      </c>
      <c r="E163" s="53">
        <f>IF(Inskrivning!B164&gt;0,Inskrivning!N164,0)</f>
        <v>0</v>
      </c>
      <c r="F163" s="53">
        <f>IF(Inskrivning!B164&gt;0,Inskrivning!O164,0)</f>
        <v>0</v>
      </c>
      <c r="G163" s="53">
        <f>IF(Inskrivning!B164&gt;0,Inskrivning!P164,0)</f>
        <v>0</v>
      </c>
      <c r="H163" s="53">
        <f>IF(Inskrivning!B164&gt;0,Inskrivning!Q164,0)</f>
        <v>0</v>
      </c>
      <c r="I163" s="53">
        <f>IF(Inskrivning!B164&gt;0,Inskrivning!R164,0)</f>
        <v>0</v>
      </c>
      <c r="J163" s="53">
        <f>IF(Inskrivning!B164&gt;0,Inskrivning!S164,0)</f>
        <v>0</v>
      </c>
      <c r="K163" s="53">
        <f>IF(Inskrivning!B164&gt;0,Inskrivning!T164,0)</f>
        <v>0</v>
      </c>
      <c r="L163" s="53">
        <f>IF(Inskrivning!B164&gt;0,Inskrivning!U164,0)</f>
        <v>0</v>
      </c>
      <c r="M163" s="53">
        <f>IF(Inskrivning!B164&gt;0,Inskrivning!V164,0)</f>
        <v>0</v>
      </c>
      <c r="N163" s="53">
        <f>IF(Inskrivning!B164&gt;0,Inskrivning!W164,0)</f>
        <v>0</v>
      </c>
      <c r="O163" s="53">
        <f>IF(Inskrivning!B164&gt;0,Inskrivning!X164,0)</f>
        <v>0</v>
      </c>
      <c r="P163" s="30"/>
      <c r="Q163" s="30"/>
      <c r="R163" s="30"/>
      <c r="S163" s="22"/>
      <c r="T163" s="22"/>
      <c r="U163" s="22"/>
      <c r="V163" s="22"/>
      <c r="W163" s="15">
        <f>IF(Inskrivning!B164="",0,Inskrivning!B164)</f>
        <v>0</v>
      </c>
      <c r="X163" s="22"/>
      <c r="Y163" s="30">
        <f t="shared" si="2"/>
        <v>0</v>
      </c>
      <c r="Z163" s="30">
        <v>158</v>
      </c>
    </row>
    <row r="164" spans="1:26" ht="17.100000000000001" customHeight="1" x14ac:dyDescent="0.25">
      <c r="A164" s="53">
        <f>IF(Inskrivning!B165&gt;0,Inskrivning!J165,0)</f>
        <v>0</v>
      </c>
      <c r="B164" s="53">
        <f>IF(Inskrivning!B165&gt;0,Inskrivning!K165,0)</f>
        <v>0</v>
      </c>
      <c r="C164" s="53">
        <f>IF(Inskrivning!B165&gt;0,Inskrivning!L165,0)</f>
        <v>0</v>
      </c>
      <c r="D164" s="53">
        <f>IF(Inskrivning!B165&gt;0,Inskrivning!M165,0)</f>
        <v>0</v>
      </c>
      <c r="E164" s="53">
        <f>IF(Inskrivning!B165&gt;0,Inskrivning!N165,0)</f>
        <v>0</v>
      </c>
      <c r="F164" s="53">
        <f>IF(Inskrivning!B165&gt;0,Inskrivning!O165,0)</f>
        <v>0</v>
      </c>
      <c r="G164" s="53">
        <f>IF(Inskrivning!B165&gt;0,Inskrivning!P165,0)</f>
        <v>0</v>
      </c>
      <c r="H164" s="53">
        <f>IF(Inskrivning!B165&gt;0,Inskrivning!Q165,0)</f>
        <v>0</v>
      </c>
      <c r="I164" s="53">
        <f>IF(Inskrivning!B165&gt;0,Inskrivning!R165,0)</f>
        <v>0</v>
      </c>
      <c r="J164" s="53">
        <f>IF(Inskrivning!B165&gt;0,Inskrivning!S165,0)</f>
        <v>0</v>
      </c>
      <c r="K164" s="53">
        <f>IF(Inskrivning!B165&gt;0,Inskrivning!T165,0)</f>
        <v>0</v>
      </c>
      <c r="L164" s="53">
        <f>IF(Inskrivning!B165&gt;0,Inskrivning!U165,0)</f>
        <v>0</v>
      </c>
      <c r="M164" s="53">
        <f>IF(Inskrivning!B165&gt;0,Inskrivning!V165,0)</f>
        <v>0</v>
      </c>
      <c r="N164" s="53">
        <f>IF(Inskrivning!B165&gt;0,Inskrivning!W165,0)</f>
        <v>0</v>
      </c>
      <c r="O164" s="53">
        <f>IF(Inskrivning!B165&gt;0,Inskrivning!X165,0)</f>
        <v>0</v>
      </c>
      <c r="P164" s="30"/>
      <c r="Q164" s="30"/>
      <c r="R164" s="30"/>
      <c r="S164" s="22"/>
      <c r="T164" s="22"/>
      <c r="U164" s="22"/>
      <c r="V164" s="22"/>
      <c r="W164" s="15">
        <f>IF(Inskrivning!B165="",0,Inskrivning!B165)</f>
        <v>0</v>
      </c>
      <c r="X164" s="22"/>
      <c r="Y164" s="30">
        <f t="shared" si="2"/>
        <v>0</v>
      </c>
      <c r="Z164" s="30">
        <v>159</v>
      </c>
    </row>
    <row r="165" spans="1:26" ht="17.100000000000001" customHeight="1" x14ac:dyDescent="0.25">
      <c r="A165" s="53">
        <f>IF(Inskrivning!B166&gt;0,Inskrivning!J166,0)</f>
        <v>0</v>
      </c>
      <c r="B165" s="53">
        <f>IF(Inskrivning!B166&gt;0,Inskrivning!K166,0)</f>
        <v>0</v>
      </c>
      <c r="C165" s="53">
        <f>IF(Inskrivning!B166&gt;0,Inskrivning!L166,0)</f>
        <v>0</v>
      </c>
      <c r="D165" s="53">
        <f>IF(Inskrivning!B166&gt;0,Inskrivning!M166,0)</f>
        <v>0</v>
      </c>
      <c r="E165" s="53">
        <f>IF(Inskrivning!B166&gt;0,Inskrivning!N166,0)</f>
        <v>0</v>
      </c>
      <c r="F165" s="53">
        <f>IF(Inskrivning!B166&gt;0,Inskrivning!O166,0)</f>
        <v>0</v>
      </c>
      <c r="G165" s="53">
        <f>IF(Inskrivning!B166&gt;0,Inskrivning!P166,0)</f>
        <v>0</v>
      </c>
      <c r="H165" s="53">
        <f>IF(Inskrivning!B166&gt;0,Inskrivning!Q166,0)</f>
        <v>0</v>
      </c>
      <c r="I165" s="53">
        <f>IF(Inskrivning!B166&gt;0,Inskrivning!R166,0)</f>
        <v>0</v>
      </c>
      <c r="J165" s="53">
        <f>IF(Inskrivning!B166&gt;0,Inskrivning!S166,0)</f>
        <v>0</v>
      </c>
      <c r="K165" s="53">
        <f>IF(Inskrivning!B166&gt;0,Inskrivning!T166,0)</f>
        <v>0</v>
      </c>
      <c r="L165" s="53">
        <f>IF(Inskrivning!B166&gt;0,Inskrivning!U166,0)</f>
        <v>0</v>
      </c>
      <c r="M165" s="53">
        <f>IF(Inskrivning!B166&gt;0,Inskrivning!V166,0)</f>
        <v>0</v>
      </c>
      <c r="N165" s="53">
        <f>IF(Inskrivning!B166&gt;0,Inskrivning!W166,0)</f>
        <v>0</v>
      </c>
      <c r="O165" s="53">
        <f>IF(Inskrivning!B166&gt;0,Inskrivning!X166,0)</f>
        <v>0</v>
      </c>
      <c r="P165" s="30"/>
      <c r="Q165" s="30"/>
      <c r="R165" s="30"/>
      <c r="S165" s="22"/>
      <c r="T165" s="22"/>
      <c r="U165" s="22"/>
      <c r="V165" s="22"/>
      <c r="W165" s="15">
        <f>IF(Inskrivning!B166="",0,Inskrivning!B166)</f>
        <v>0</v>
      </c>
      <c r="X165" s="22"/>
      <c r="Y165" s="30">
        <f t="shared" si="2"/>
        <v>0</v>
      </c>
      <c r="Z165" s="30">
        <v>160</v>
      </c>
    </row>
    <row r="166" spans="1:26" ht="15" x14ac:dyDescent="0.25">
      <c r="A166" s="53">
        <f>IF(Inskrivning!B167&gt;0,Inskrivning!J167,0)</f>
        <v>0</v>
      </c>
      <c r="B166" s="53">
        <f>IF(Inskrivning!B167&gt;0,Inskrivning!K167,0)</f>
        <v>0</v>
      </c>
      <c r="C166" s="53">
        <f>IF(Inskrivning!B167&gt;0,Inskrivning!L167,0)</f>
        <v>0</v>
      </c>
      <c r="D166" s="53">
        <f>IF(Inskrivning!B167&gt;0,Inskrivning!M167,0)</f>
        <v>0</v>
      </c>
      <c r="E166" s="53">
        <f>IF(Inskrivning!B167&gt;0,Inskrivning!N167,0)</f>
        <v>0</v>
      </c>
      <c r="F166" s="53">
        <f>IF(Inskrivning!B167&gt;0,Inskrivning!O167,0)</f>
        <v>0</v>
      </c>
      <c r="G166" s="53">
        <f>IF(Inskrivning!B167&gt;0,Inskrivning!P167,0)</f>
        <v>0</v>
      </c>
      <c r="H166" s="53">
        <f>IF(Inskrivning!B167&gt;0,Inskrivning!Q167,0)</f>
        <v>0</v>
      </c>
      <c r="I166" s="53">
        <f>IF(Inskrivning!B167&gt;0,Inskrivning!R167,0)</f>
        <v>0</v>
      </c>
      <c r="J166" s="53">
        <f>IF(Inskrivning!B167&gt;0,Inskrivning!S167,0)</f>
        <v>0</v>
      </c>
      <c r="K166" s="53">
        <f>IF(Inskrivning!B167&gt;0,Inskrivning!T167,0)</f>
        <v>0</v>
      </c>
      <c r="L166" s="53">
        <f>IF(Inskrivning!B167&gt;0,Inskrivning!U167,0)</f>
        <v>0</v>
      </c>
      <c r="M166" s="53">
        <f>IF(Inskrivning!B167&gt;0,Inskrivning!V167,0)</f>
        <v>0</v>
      </c>
      <c r="N166" s="53">
        <f>IF(Inskrivning!B167&gt;0,Inskrivning!W167,0)</f>
        <v>0</v>
      </c>
      <c r="O166" s="53">
        <f>IF(Inskrivning!B167&gt;0,Inskrivning!X167,0)</f>
        <v>0</v>
      </c>
      <c r="P166" s="30"/>
      <c r="Q166" s="30"/>
      <c r="R166" s="30"/>
      <c r="S166" s="22"/>
      <c r="T166" s="22"/>
      <c r="U166" s="22"/>
      <c r="V166" s="22"/>
      <c r="W166" s="15">
        <f>IF(Inskrivning!B167="",0,Inskrivning!B167)</f>
        <v>0</v>
      </c>
      <c r="X166" s="22"/>
      <c r="Y166" s="30">
        <f t="shared" si="2"/>
        <v>0</v>
      </c>
      <c r="Z166" s="30">
        <v>161</v>
      </c>
    </row>
    <row r="167" spans="1:26" ht="15" x14ac:dyDescent="0.25">
      <c r="A167" s="53">
        <f>IF(Inskrivning!B168&gt;0,Inskrivning!J168,0)</f>
        <v>0</v>
      </c>
      <c r="B167" s="53">
        <f>IF(Inskrivning!B168&gt;0,Inskrivning!K168,0)</f>
        <v>0</v>
      </c>
      <c r="C167" s="53">
        <f>IF(Inskrivning!B168&gt;0,Inskrivning!L168,0)</f>
        <v>0</v>
      </c>
      <c r="D167" s="53">
        <f>IF(Inskrivning!B168&gt;0,Inskrivning!M168,0)</f>
        <v>0</v>
      </c>
      <c r="E167" s="53">
        <f>IF(Inskrivning!B168&gt;0,Inskrivning!N168,0)</f>
        <v>0</v>
      </c>
      <c r="F167" s="53">
        <f>IF(Inskrivning!B168&gt;0,Inskrivning!O168,0)</f>
        <v>0</v>
      </c>
      <c r="G167" s="53">
        <f>IF(Inskrivning!B168&gt;0,Inskrivning!P168,0)</f>
        <v>0</v>
      </c>
      <c r="H167" s="53">
        <f>IF(Inskrivning!B168&gt;0,Inskrivning!Q168,0)</f>
        <v>0</v>
      </c>
      <c r="I167" s="53">
        <f>IF(Inskrivning!B168&gt;0,Inskrivning!R168,0)</f>
        <v>0</v>
      </c>
      <c r="J167" s="53">
        <f>IF(Inskrivning!B168&gt;0,Inskrivning!S168,0)</f>
        <v>0</v>
      </c>
      <c r="K167" s="53">
        <f>IF(Inskrivning!B168&gt;0,Inskrivning!T168,0)</f>
        <v>0</v>
      </c>
      <c r="L167" s="53">
        <f>IF(Inskrivning!B168&gt;0,Inskrivning!U168,0)</f>
        <v>0</v>
      </c>
      <c r="M167" s="53">
        <f>IF(Inskrivning!B168&gt;0,Inskrivning!V168,0)</f>
        <v>0</v>
      </c>
      <c r="N167" s="53">
        <f>IF(Inskrivning!B168&gt;0,Inskrivning!W168,0)</f>
        <v>0</v>
      </c>
      <c r="O167" s="53">
        <f>IF(Inskrivning!B168&gt;0,Inskrivning!X168,0)</f>
        <v>0</v>
      </c>
      <c r="P167" s="30"/>
      <c r="Q167" s="30"/>
      <c r="R167" s="30"/>
      <c r="S167" s="22"/>
      <c r="T167" s="22"/>
      <c r="U167" s="22"/>
      <c r="V167" s="22"/>
      <c r="W167" s="15">
        <f>IF(Inskrivning!B168="",0,Inskrivning!B168)</f>
        <v>0</v>
      </c>
      <c r="X167" s="22"/>
      <c r="Y167" s="30">
        <f t="shared" si="2"/>
        <v>0</v>
      </c>
      <c r="Z167" s="30">
        <v>162</v>
      </c>
    </row>
    <row r="168" spans="1:26" ht="15" x14ac:dyDescent="0.25">
      <c r="A168" s="53">
        <f>IF(Inskrivning!B169&gt;0,Inskrivning!J169,0)</f>
        <v>0</v>
      </c>
      <c r="B168" s="53">
        <f>IF(Inskrivning!B169&gt;0,Inskrivning!K169,0)</f>
        <v>0</v>
      </c>
      <c r="C168" s="53">
        <f>IF(Inskrivning!B169&gt;0,Inskrivning!L169,0)</f>
        <v>0</v>
      </c>
      <c r="D168" s="53">
        <f>IF(Inskrivning!B169&gt;0,Inskrivning!M169,0)</f>
        <v>0</v>
      </c>
      <c r="E168" s="53">
        <f>IF(Inskrivning!B169&gt;0,Inskrivning!N169,0)</f>
        <v>0</v>
      </c>
      <c r="F168" s="53">
        <f>IF(Inskrivning!B169&gt;0,Inskrivning!O169,0)</f>
        <v>0</v>
      </c>
      <c r="G168" s="53">
        <f>IF(Inskrivning!B169&gt;0,Inskrivning!P169,0)</f>
        <v>0</v>
      </c>
      <c r="H168" s="53">
        <f>IF(Inskrivning!B169&gt;0,Inskrivning!Q169,0)</f>
        <v>0</v>
      </c>
      <c r="I168" s="53">
        <f>IF(Inskrivning!B169&gt;0,Inskrivning!R169,0)</f>
        <v>0</v>
      </c>
      <c r="J168" s="53">
        <f>IF(Inskrivning!B169&gt;0,Inskrivning!S169,0)</f>
        <v>0</v>
      </c>
      <c r="K168" s="53">
        <f>IF(Inskrivning!B169&gt;0,Inskrivning!T169,0)</f>
        <v>0</v>
      </c>
      <c r="L168" s="53">
        <f>IF(Inskrivning!B169&gt;0,Inskrivning!U169,0)</f>
        <v>0</v>
      </c>
      <c r="M168" s="53">
        <f>IF(Inskrivning!B169&gt;0,Inskrivning!V169,0)</f>
        <v>0</v>
      </c>
      <c r="N168" s="53">
        <f>IF(Inskrivning!B169&gt;0,Inskrivning!W169,0)</f>
        <v>0</v>
      </c>
      <c r="O168" s="53">
        <f>IF(Inskrivning!B169&gt;0,Inskrivning!X169,0)</f>
        <v>0</v>
      </c>
      <c r="P168" s="30"/>
      <c r="Q168" s="30"/>
      <c r="R168" s="30"/>
      <c r="S168" s="22"/>
      <c r="T168" s="22"/>
      <c r="U168" s="22"/>
      <c r="V168" s="22"/>
      <c r="W168" s="15">
        <f>IF(Inskrivning!B169="",0,Inskrivning!B169)</f>
        <v>0</v>
      </c>
      <c r="X168" s="22"/>
      <c r="Y168" s="30">
        <f t="shared" si="2"/>
        <v>0</v>
      </c>
      <c r="Z168" s="30">
        <v>163</v>
      </c>
    </row>
    <row r="169" spans="1:26" ht="15" x14ac:dyDescent="0.25">
      <c r="A169" s="53">
        <f>IF(Inskrivning!B170&gt;0,Inskrivning!J170,0)</f>
        <v>0</v>
      </c>
      <c r="B169" s="53">
        <f>IF(Inskrivning!B170&gt;0,Inskrivning!K170,0)</f>
        <v>0</v>
      </c>
      <c r="C169" s="53">
        <f>IF(Inskrivning!B170&gt;0,Inskrivning!L170,0)</f>
        <v>0</v>
      </c>
      <c r="D169" s="53">
        <f>IF(Inskrivning!B170&gt;0,Inskrivning!M170,0)</f>
        <v>0</v>
      </c>
      <c r="E169" s="53">
        <f>IF(Inskrivning!B170&gt;0,Inskrivning!N170,0)</f>
        <v>0</v>
      </c>
      <c r="F169" s="53">
        <f>IF(Inskrivning!B170&gt;0,Inskrivning!O170,0)</f>
        <v>0</v>
      </c>
      <c r="G169" s="53">
        <f>IF(Inskrivning!B170&gt;0,Inskrivning!P170,0)</f>
        <v>0</v>
      </c>
      <c r="H169" s="53">
        <f>IF(Inskrivning!B170&gt;0,Inskrivning!Q170,0)</f>
        <v>0</v>
      </c>
      <c r="I169" s="53">
        <f>IF(Inskrivning!B170&gt;0,Inskrivning!R170,0)</f>
        <v>0</v>
      </c>
      <c r="J169" s="53">
        <f>IF(Inskrivning!B170&gt;0,Inskrivning!S170,0)</f>
        <v>0</v>
      </c>
      <c r="K169" s="53">
        <f>IF(Inskrivning!B170&gt;0,Inskrivning!T170,0)</f>
        <v>0</v>
      </c>
      <c r="L169" s="53">
        <f>IF(Inskrivning!B170&gt;0,Inskrivning!U170,0)</f>
        <v>0</v>
      </c>
      <c r="M169" s="53">
        <f>IF(Inskrivning!B170&gt;0,Inskrivning!V170,0)</f>
        <v>0</v>
      </c>
      <c r="N169" s="53">
        <f>IF(Inskrivning!B170&gt;0,Inskrivning!W170,0)</f>
        <v>0</v>
      </c>
      <c r="O169" s="53">
        <f>IF(Inskrivning!B170&gt;0,Inskrivning!X170,0)</f>
        <v>0</v>
      </c>
      <c r="P169" s="30"/>
      <c r="Q169" s="30"/>
      <c r="R169" s="30"/>
      <c r="S169" s="22"/>
      <c r="T169" s="22"/>
      <c r="U169" s="22"/>
      <c r="V169" s="22"/>
      <c r="W169" s="15">
        <f>IF(Inskrivning!B170="",0,Inskrivning!B170)</f>
        <v>0</v>
      </c>
      <c r="X169" s="22"/>
      <c r="Y169" s="30">
        <f t="shared" si="2"/>
        <v>0</v>
      </c>
      <c r="Z169" s="30">
        <v>164</v>
      </c>
    </row>
    <row r="170" spans="1:26" ht="15" x14ac:dyDescent="0.25">
      <c r="A170" s="53">
        <f>IF(Inskrivning!B171&gt;0,Inskrivning!J171,0)</f>
        <v>0</v>
      </c>
      <c r="B170" s="53">
        <f>IF(Inskrivning!B171&gt;0,Inskrivning!K171,0)</f>
        <v>0</v>
      </c>
      <c r="C170" s="53">
        <f>IF(Inskrivning!B171&gt;0,Inskrivning!L171,0)</f>
        <v>0</v>
      </c>
      <c r="D170" s="53">
        <f>IF(Inskrivning!B171&gt;0,Inskrivning!M171,0)</f>
        <v>0</v>
      </c>
      <c r="E170" s="53">
        <f>IF(Inskrivning!B171&gt;0,Inskrivning!N171,0)</f>
        <v>0</v>
      </c>
      <c r="F170" s="53">
        <f>IF(Inskrivning!B171&gt;0,Inskrivning!O171,0)</f>
        <v>0</v>
      </c>
      <c r="G170" s="53">
        <f>IF(Inskrivning!B171&gt;0,Inskrivning!P171,0)</f>
        <v>0</v>
      </c>
      <c r="H170" s="53">
        <f>IF(Inskrivning!B171&gt;0,Inskrivning!Q171,0)</f>
        <v>0</v>
      </c>
      <c r="I170" s="53">
        <f>IF(Inskrivning!B171&gt;0,Inskrivning!R171,0)</f>
        <v>0</v>
      </c>
      <c r="J170" s="53">
        <f>IF(Inskrivning!B171&gt;0,Inskrivning!S171,0)</f>
        <v>0</v>
      </c>
      <c r="K170" s="53">
        <f>IF(Inskrivning!B171&gt;0,Inskrivning!T171,0)</f>
        <v>0</v>
      </c>
      <c r="L170" s="53">
        <f>IF(Inskrivning!B171&gt;0,Inskrivning!U171,0)</f>
        <v>0</v>
      </c>
      <c r="M170" s="53">
        <f>IF(Inskrivning!B171&gt;0,Inskrivning!V171,0)</f>
        <v>0</v>
      </c>
      <c r="N170" s="53">
        <f>IF(Inskrivning!B171&gt;0,Inskrivning!W171,0)</f>
        <v>0</v>
      </c>
      <c r="O170" s="53">
        <f>IF(Inskrivning!B171&gt;0,Inskrivning!X171,0)</f>
        <v>0</v>
      </c>
      <c r="P170" s="30"/>
      <c r="Q170" s="30"/>
      <c r="R170" s="30"/>
      <c r="S170" s="22"/>
      <c r="T170" s="22"/>
      <c r="U170" s="22"/>
      <c r="V170" s="22"/>
      <c r="W170" s="15">
        <f>IF(Inskrivning!B171="",0,Inskrivning!B171)</f>
        <v>0</v>
      </c>
      <c r="X170" s="22"/>
      <c r="Y170" s="30">
        <f t="shared" si="2"/>
        <v>0</v>
      </c>
      <c r="Z170" s="30">
        <v>165</v>
      </c>
    </row>
    <row r="171" spans="1:26" ht="15" x14ac:dyDescent="0.25">
      <c r="A171" s="53">
        <f>IF(Inskrivning!B172&gt;0,Inskrivning!J172,0)</f>
        <v>0</v>
      </c>
      <c r="B171" s="53">
        <f>IF(Inskrivning!B172&gt;0,Inskrivning!K172,0)</f>
        <v>0</v>
      </c>
      <c r="C171" s="53">
        <f>IF(Inskrivning!B172&gt;0,Inskrivning!L172,0)</f>
        <v>0</v>
      </c>
      <c r="D171" s="53">
        <f>IF(Inskrivning!B172&gt;0,Inskrivning!M172,0)</f>
        <v>0</v>
      </c>
      <c r="E171" s="53">
        <f>IF(Inskrivning!B172&gt;0,Inskrivning!N172,0)</f>
        <v>0</v>
      </c>
      <c r="F171" s="53">
        <f>IF(Inskrivning!B172&gt;0,Inskrivning!O172,0)</f>
        <v>0</v>
      </c>
      <c r="G171" s="53">
        <f>IF(Inskrivning!B172&gt;0,Inskrivning!P172,0)</f>
        <v>0</v>
      </c>
      <c r="H171" s="53">
        <f>IF(Inskrivning!B172&gt;0,Inskrivning!Q172,0)</f>
        <v>0</v>
      </c>
      <c r="I171" s="53">
        <f>IF(Inskrivning!B172&gt;0,Inskrivning!R172,0)</f>
        <v>0</v>
      </c>
      <c r="J171" s="53">
        <f>IF(Inskrivning!B172&gt;0,Inskrivning!S172,0)</f>
        <v>0</v>
      </c>
      <c r="K171" s="53">
        <f>IF(Inskrivning!B172&gt;0,Inskrivning!T172,0)</f>
        <v>0</v>
      </c>
      <c r="L171" s="53">
        <f>IF(Inskrivning!B172&gt;0,Inskrivning!U172,0)</f>
        <v>0</v>
      </c>
      <c r="M171" s="53">
        <f>IF(Inskrivning!B172&gt;0,Inskrivning!V172,0)</f>
        <v>0</v>
      </c>
      <c r="N171" s="53">
        <f>IF(Inskrivning!B172&gt;0,Inskrivning!W172,0)</f>
        <v>0</v>
      </c>
      <c r="O171" s="53">
        <f>IF(Inskrivning!B172&gt;0,Inskrivning!X172,0)</f>
        <v>0</v>
      </c>
      <c r="P171" s="30"/>
      <c r="Q171" s="30"/>
      <c r="R171" s="30"/>
      <c r="S171" s="22"/>
      <c r="T171" s="22"/>
      <c r="U171" s="22"/>
      <c r="V171" s="22"/>
      <c r="W171" s="15">
        <f>IF(Inskrivning!B172="",0,Inskrivning!B172)</f>
        <v>0</v>
      </c>
      <c r="X171" s="22"/>
      <c r="Y171" s="30">
        <f t="shared" si="2"/>
        <v>0</v>
      </c>
      <c r="Z171" s="30">
        <v>166</v>
      </c>
    </row>
    <row r="172" spans="1:26" ht="15" x14ac:dyDescent="0.25">
      <c r="A172" s="53">
        <f>IF(Inskrivning!B173&gt;0,Inskrivning!J173,0)</f>
        <v>0</v>
      </c>
      <c r="B172" s="53">
        <f>IF(Inskrivning!B173&gt;0,Inskrivning!K173,0)</f>
        <v>0</v>
      </c>
      <c r="C172" s="53">
        <f>IF(Inskrivning!B173&gt;0,Inskrivning!L173,0)</f>
        <v>0</v>
      </c>
      <c r="D172" s="53">
        <f>IF(Inskrivning!B173&gt;0,Inskrivning!M173,0)</f>
        <v>0</v>
      </c>
      <c r="E172" s="53">
        <f>IF(Inskrivning!B173&gt;0,Inskrivning!N173,0)</f>
        <v>0</v>
      </c>
      <c r="F172" s="53">
        <f>IF(Inskrivning!B173&gt;0,Inskrivning!O173,0)</f>
        <v>0</v>
      </c>
      <c r="G172" s="53">
        <f>IF(Inskrivning!B173&gt;0,Inskrivning!P173,0)</f>
        <v>0</v>
      </c>
      <c r="H172" s="53">
        <f>IF(Inskrivning!B173&gt;0,Inskrivning!Q173,0)</f>
        <v>0</v>
      </c>
      <c r="I172" s="53">
        <f>IF(Inskrivning!B173&gt;0,Inskrivning!R173,0)</f>
        <v>0</v>
      </c>
      <c r="J172" s="53">
        <f>IF(Inskrivning!B173&gt;0,Inskrivning!S173,0)</f>
        <v>0</v>
      </c>
      <c r="K172" s="53">
        <f>IF(Inskrivning!B173&gt;0,Inskrivning!T173,0)</f>
        <v>0</v>
      </c>
      <c r="L172" s="53">
        <f>IF(Inskrivning!B173&gt;0,Inskrivning!U173,0)</f>
        <v>0</v>
      </c>
      <c r="M172" s="53">
        <f>IF(Inskrivning!B173&gt;0,Inskrivning!V173,0)</f>
        <v>0</v>
      </c>
      <c r="N172" s="53">
        <f>IF(Inskrivning!B173&gt;0,Inskrivning!W173,0)</f>
        <v>0</v>
      </c>
      <c r="O172" s="53">
        <f>IF(Inskrivning!B173&gt;0,Inskrivning!X173,0)</f>
        <v>0</v>
      </c>
      <c r="P172" s="30"/>
      <c r="Q172" s="30"/>
      <c r="R172" s="30"/>
      <c r="S172" s="22"/>
      <c r="T172" s="22"/>
      <c r="U172" s="22"/>
      <c r="V172" s="22"/>
      <c r="W172" s="15">
        <f>IF(Inskrivning!B173="",0,Inskrivning!B173)</f>
        <v>0</v>
      </c>
      <c r="X172" s="22"/>
      <c r="Y172" s="30">
        <f t="shared" si="2"/>
        <v>0</v>
      </c>
      <c r="Z172" s="30">
        <v>167</v>
      </c>
    </row>
    <row r="173" spans="1:26" ht="15" x14ac:dyDescent="0.25">
      <c r="A173" s="53">
        <f>IF(Inskrivning!B174&gt;0,Inskrivning!J174,0)</f>
        <v>0</v>
      </c>
      <c r="B173" s="53">
        <f>IF(Inskrivning!B174&gt;0,Inskrivning!K174,0)</f>
        <v>0</v>
      </c>
      <c r="C173" s="53">
        <f>IF(Inskrivning!B174&gt;0,Inskrivning!L174,0)</f>
        <v>0</v>
      </c>
      <c r="D173" s="53">
        <f>IF(Inskrivning!B174&gt;0,Inskrivning!M174,0)</f>
        <v>0</v>
      </c>
      <c r="E173" s="53">
        <f>IF(Inskrivning!B174&gt;0,Inskrivning!N174,0)</f>
        <v>0</v>
      </c>
      <c r="F173" s="53">
        <f>IF(Inskrivning!B174&gt;0,Inskrivning!O174,0)</f>
        <v>0</v>
      </c>
      <c r="G173" s="53">
        <f>IF(Inskrivning!B174&gt;0,Inskrivning!P174,0)</f>
        <v>0</v>
      </c>
      <c r="H173" s="53">
        <f>IF(Inskrivning!B174&gt;0,Inskrivning!Q174,0)</f>
        <v>0</v>
      </c>
      <c r="I173" s="53">
        <f>IF(Inskrivning!B174&gt;0,Inskrivning!R174,0)</f>
        <v>0</v>
      </c>
      <c r="J173" s="53">
        <f>IF(Inskrivning!B174&gt;0,Inskrivning!S174,0)</f>
        <v>0</v>
      </c>
      <c r="K173" s="53">
        <f>IF(Inskrivning!B174&gt;0,Inskrivning!T174,0)</f>
        <v>0</v>
      </c>
      <c r="L173" s="53">
        <f>IF(Inskrivning!B174&gt;0,Inskrivning!U174,0)</f>
        <v>0</v>
      </c>
      <c r="M173" s="53">
        <f>IF(Inskrivning!B174&gt;0,Inskrivning!V174,0)</f>
        <v>0</v>
      </c>
      <c r="N173" s="53">
        <f>IF(Inskrivning!B174&gt;0,Inskrivning!W174,0)</f>
        <v>0</v>
      </c>
      <c r="O173" s="53">
        <f>IF(Inskrivning!B174&gt;0,Inskrivning!X174,0)</f>
        <v>0</v>
      </c>
      <c r="P173" s="30"/>
      <c r="Q173" s="30"/>
      <c r="R173" s="30"/>
      <c r="S173" s="22"/>
      <c r="T173" s="22"/>
      <c r="U173" s="22"/>
      <c r="V173" s="22"/>
      <c r="W173" s="15">
        <f>IF(Inskrivning!B174="",0,Inskrivning!B174)</f>
        <v>0</v>
      </c>
      <c r="X173" s="22"/>
      <c r="Y173" s="30">
        <f t="shared" si="2"/>
        <v>0</v>
      </c>
      <c r="Z173" s="30">
        <v>168</v>
      </c>
    </row>
    <row r="174" spans="1:26" ht="15" x14ac:dyDescent="0.25">
      <c r="A174" s="53">
        <f>IF(Inskrivning!B175&gt;0,Inskrivning!J175,0)</f>
        <v>0</v>
      </c>
      <c r="B174" s="53">
        <f>IF(Inskrivning!B175&gt;0,Inskrivning!K175,0)</f>
        <v>0</v>
      </c>
      <c r="C174" s="53">
        <f>IF(Inskrivning!B175&gt;0,Inskrivning!L175,0)</f>
        <v>0</v>
      </c>
      <c r="D174" s="53">
        <f>IF(Inskrivning!B175&gt;0,Inskrivning!M175,0)</f>
        <v>0</v>
      </c>
      <c r="E174" s="53">
        <f>IF(Inskrivning!B175&gt;0,Inskrivning!N175,0)</f>
        <v>0</v>
      </c>
      <c r="F174" s="53">
        <f>IF(Inskrivning!B175&gt;0,Inskrivning!O175,0)</f>
        <v>0</v>
      </c>
      <c r="G174" s="53">
        <f>IF(Inskrivning!B175&gt;0,Inskrivning!P175,0)</f>
        <v>0</v>
      </c>
      <c r="H174" s="53">
        <f>IF(Inskrivning!B175&gt;0,Inskrivning!Q175,0)</f>
        <v>0</v>
      </c>
      <c r="I174" s="53">
        <f>IF(Inskrivning!B175&gt;0,Inskrivning!R175,0)</f>
        <v>0</v>
      </c>
      <c r="J174" s="53">
        <f>IF(Inskrivning!B175&gt;0,Inskrivning!S175,0)</f>
        <v>0</v>
      </c>
      <c r="K174" s="53">
        <f>IF(Inskrivning!B175&gt;0,Inskrivning!T175,0)</f>
        <v>0</v>
      </c>
      <c r="L174" s="53">
        <f>IF(Inskrivning!B175&gt;0,Inskrivning!U175,0)</f>
        <v>0</v>
      </c>
      <c r="M174" s="53">
        <f>IF(Inskrivning!B175&gt;0,Inskrivning!V175,0)</f>
        <v>0</v>
      </c>
      <c r="N174" s="53">
        <f>IF(Inskrivning!B175&gt;0,Inskrivning!W175,0)</f>
        <v>0</v>
      </c>
      <c r="O174" s="53">
        <f>IF(Inskrivning!B175&gt;0,Inskrivning!X175,0)</f>
        <v>0</v>
      </c>
      <c r="P174" s="30"/>
      <c r="Q174" s="30"/>
      <c r="R174" s="30"/>
      <c r="S174" s="22"/>
      <c r="T174" s="22"/>
      <c r="U174" s="22"/>
      <c r="V174" s="22"/>
      <c r="W174" s="15">
        <f>IF(Inskrivning!B175="",0,Inskrivning!B175)</f>
        <v>0</v>
      </c>
      <c r="X174" s="22"/>
      <c r="Y174" s="30">
        <f t="shared" si="2"/>
        <v>0</v>
      </c>
      <c r="Z174" s="30">
        <v>169</v>
      </c>
    </row>
    <row r="175" spans="1:26" ht="15" x14ac:dyDescent="0.25">
      <c r="A175" s="53">
        <f>IF(Inskrivning!B176&gt;0,Inskrivning!J176,0)</f>
        <v>0</v>
      </c>
      <c r="B175" s="53">
        <f>IF(Inskrivning!B176&gt;0,Inskrivning!K176,0)</f>
        <v>0</v>
      </c>
      <c r="C175" s="53">
        <f>IF(Inskrivning!B176&gt;0,Inskrivning!L176,0)</f>
        <v>0</v>
      </c>
      <c r="D175" s="53">
        <f>IF(Inskrivning!B176&gt;0,Inskrivning!M176,0)</f>
        <v>0</v>
      </c>
      <c r="E175" s="53">
        <f>IF(Inskrivning!B176&gt;0,Inskrivning!N176,0)</f>
        <v>0</v>
      </c>
      <c r="F175" s="53">
        <f>IF(Inskrivning!B176&gt;0,Inskrivning!O176,0)</f>
        <v>0</v>
      </c>
      <c r="G175" s="53">
        <f>IF(Inskrivning!B176&gt;0,Inskrivning!P176,0)</f>
        <v>0</v>
      </c>
      <c r="H175" s="53">
        <f>IF(Inskrivning!B176&gt;0,Inskrivning!Q176,0)</f>
        <v>0</v>
      </c>
      <c r="I175" s="53">
        <f>IF(Inskrivning!B176&gt;0,Inskrivning!R176,0)</f>
        <v>0</v>
      </c>
      <c r="J175" s="53">
        <f>IF(Inskrivning!B176&gt;0,Inskrivning!S176,0)</f>
        <v>0</v>
      </c>
      <c r="K175" s="53">
        <f>IF(Inskrivning!B176&gt;0,Inskrivning!T176,0)</f>
        <v>0</v>
      </c>
      <c r="L175" s="53">
        <f>IF(Inskrivning!B176&gt;0,Inskrivning!U176,0)</f>
        <v>0</v>
      </c>
      <c r="M175" s="53">
        <f>IF(Inskrivning!B176&gt;0,Inskrivning!V176,0)</f>
        <v>0</v>
      </c>
      <c r="N175" s="53">
        <f>IF(Inskrivning!B176&gt;0,Inskrivning!W176,0)</f>
        <v>0</v>
      </c>
      <c r="O175" s="53">
        <f>IF(Inskrivning!B176&gt;0,Inskrivning!X176,0)</f>
        <v>0</v>
      </c>
      <c r="P175" s="30"/>
      <c r="Q175" s="30"/>
      <c r="R175" s="30"/>
      <c r="S175" s="22"/>
      <c r="T175" s="22"/>
      <c r="U175" s="22"/>
      <c r="V175" s="22"/>
      <c r="W175" s="15">
        <f>IF(Inskrivning!B176="",0,Inskrivning!B176)</f>
        <v>0</v>
      </c>
      <c r="X175" s="22"/>
      <c r="Y175" s="30">
        <f t="shared" si="2"/>
        <v>0</v>
      </c>
      <c r="Z175" s="30">
        <v>170</v>
      </c>
    </row>
    <row r="176" spans="1:26" ht="15" x14ac:dyDescent="0.25">
      <c r="A176" s="53">
        <f>IF(Inskrivning!B177&gt;0,Inskrivning!J177,0)</f>
        <v>0</v>
      </c>
      <c r="B176" s="53">
        <f>IF(Inskrivning!B177&gt;0,Inskrivning!K177,0)</f>
        <v>0</v>
      </c>
      <c r="C176" s="53">
        <f>IF(Inskrivning!B177&gt;0,Inskrivning!L177,0)</f>
        <v>0</v>
      </c>
      <c r="D176" s="53">
        <f>IF(Inskrivning!B177&gt;0,Inskrivning!M177,0)</f>
        <v>0</v>
      </c>
      <c r="E176" s="53">
        <f>IF(Inskrivning!B177&gt;0,Inskrivning!N177,0)</f>
        <v>0</v>
      </c>
      <c r="F176" s="53">
        <f>IF(Inskrivning!B177&gt;0,Inskrivning!O177,0)</f>
        <v>0</v>
      </c>
      <c r="G176" s="53">
        <f>IF(Inskrivning!B177&gt;0,Inskrivning!P177,0)</f>
        <v>0</v>
      </c>
      <c r="H176" s="53">
        <f>IF(Inskrivning!B177&gt;0,Inskrivning!Q177,0)</f>
        <v>0</v>
      </c>
      <c r="I176" s="53">
        <f>IF(Inskrivning!B177&gt;0,Inskrivning!R177,0)</f>
        <v>0</v>
      </c>
      <c r="J176" s="53">
        <f>IF(Inskrivning!B177&gt;0,Inskrivning!S177,0)</f>
        <v>0</v>
      </c>
      <c r="K176" s="53">
        <f>IF(Inskrivning!B177&gt;0,Inskrivning!T177,0)</f>
        <v>0</v>
      </c>
      <c r="L176" s="53">
        <f>IF(Inskrivning!B177&gt;0,Inskrivning!U177,0)</f>
        <v>0</v>
      </c>
      <c r="M176" s="53">
        <f>IF(Inskrivning!B177&gt;0,Inskrivning!V177,0)</f>
        <v>0</v>
      </c>
      <c r="N176" s="53">
        <f>IF(Inskrivning!B177&gt;0,Inskrivning!W177,0)</f>
        <v>0</v>
      </c>
      <c r="O176" s="53">
        <f>IF(Inskrivning!B177&gt;0,Inskrivning!X177,0)</f>
        <v>0</v>
      </c>
      <c r="P176" s="30"/>
      <c r="Q176" s="30"/>
      <c r="R176" s="30"/>
      <c r="S176" s="22"/>
      <c r="T176" s="22"/>
      <c r="U176" s="22"/>
      <c r="V176" s="22"/>
      <c r="W176" s="15">
        <f>IF(Inskrivning!B177="",0,Inskrivning!B177)</f>
        <v>0</v>
      </c>
      <c r="X176" s="22"/>
      <c r="Y176" s="30">
        <f t="shared" si="2"/>
        <v>0</v>
      </c>
      <c r="Z176" s="30">
        <v>171</v>
      </c>
    </row>
    <row r="177" spans="1:26" ht="15" x14ac:dyDescent="0.25">
      <c r="A177" s="53">
        <f>IF(Inskrivning!B178&gt;0,Inskrivning!J178,0)</f>
        <v>0</v>
      </c>
      <c r="B177" s="53">
        <f>IF(Inskrivning!B178&gt;0,Inskrivning!K178,0)</f>
        <v>0</v>
      </c>
      <c r="C177" s="53">
        <f>IF(Inskrivning!B178&gt;0,Inskrivning!L178,0)</f>
        <v>0</v>
      </c>
      <c r="D177" s="53">
        <f>IF(Inskrivning!B178&gt;0,Inskrivning!M178,0)</f>
        <v>0</v>
      </c>
      <c r="E177" s="53">
        <f>IF(Inskrivning!B178&gt;0,Inskrivning!N178,0)</f>
        <v>0</v>
      </c>
      <c r="F177" s="53">
        <f>IF(Inskrivning!B178&gt;0,Inskrivning!O178,0)</f>
        <v>0</v>
      </c>
      <c r="G177" s="53">
        <f>IF(Inskrivning!B178&gt;0,Inskrivning!P178,0)</f>
        <v>0</v>
      </c>
      <c r="H177" s="53">
        <f>IF(Inskrivning!B178&gt;0,Inskrivning!Q178,0)</f>
        <v>0</v>
      </c>
      <c r="I177" s="53">
        <f>IF(Inskrivning!B178&gt;0,Inskrivning!R178,0)</f>
        <v>0</v>
      </c>
      <c r="J177" s="53">
        <f>IF(Inskrivning!B178&gt;0,Inskrivning!S178,0)</f>
        <v>0</v>
      </c>
      <c r="K177" s="53">
        <f>IF(Inskrivning!B178&gt;0,Inskrivning!T178,0)</f>
        <v>0</v>
      </c>
      <c r="L177" s="53">
        <f>IF(Inskrivning!B178&gt;0,Inskrivning!U178,0)</f>
        <v>0</v>
      </c>
      <c r="M177" s="53">
        <f>IF(Inskrivning!B178&gt;0,Inskrivning!V178,0)</f>
        <v>0</v>
      </c>
      <c r="N177" s="53">
        <f>IF(Inskrivning!B178&gt;0,Inskrivning!W178,0)</f>
        <v>0</v>
      </c>
      <c r="O177" s="53">
        <f>IF(Inskrivning!B178&gt;0,Inskrivning!X178,0)</f>
        <v>0</v>
      </c>
      <c r="P177" s="30"/>
      <c r="Q177" s="30"/>
      <c r="R177" s="30"/>
      <c r="S177" s="22"/>
      <c r="T177" s="22"/>
      <c r="U177" s="22"/>
      <c r="V177" s="22"/>
      <c r="W177" s="15">
        <f>IF(Inskrivning!B178="",0,Inskrivning!B178)</f>
        <v>0</v>
      </c>
      <c r="X177" s="22"/>
      <c r="Y177" s="30">
        <f t="shared" si="2"/>
        <v>0</v>
      </c>
      <c r="Z177" s="30">
        <v>172</v>
      </c>
    </row>
    <row r="178" spans="1:26" ht="15" x14ac:dyDescent="0.25">
      <c r="A178" s="53">
        <f>IF(Inskrivning!B179&gt;0,Inskrivning!J179,0)</f>
        <v>0</v>
      </c>
      <c r="B178" s="53">
        <f>IF(Inskrivning!B179&gt;0,Inskrivning!K179,0)</f>
        <v>0</v>
      </c>
      <c r="C178" s="53">
        <f>IF(Inskrivning!B179&gt;0,Inskrivning!L179,0)</f>
        <v>0</v>
      </c>
      <c r="D178" s="53">
        <f>IF(Inskrivning!B179&gt;0,Inskrivning!M179,0)</f>
        <v>0</v>
      </c>
      <c r="E178" s="53">
        <f>IF(Inskrivning!B179&gt;0,Inskrivning!N179,0)</f>
        <v>0</v>
      </c>
      <c r="F178" s="53">
        <f>IF(Inskrivning!B179&gt;0,Inskrivning!O179,0)</f>
        <v>0</v>
      </c>
      <c r="G178" s="53">
        <f>IF(Inskrivning!B179&gt;0,Inskrivning!P179,0)</f>
        <v>0</v>
      </c>
      <c r="H178" s="53">
        <f>IF(Inskrivning!B179&gt;0,Inskrivning!Q179,0)</f>
        <v>0</v>
      </c>
      <c r="I178" s="53">
        <f>IF(Inskrivning!B179&gt;0,Inskrivning!R179,0)</f>
        <v>0</v>
      </c>
      <c r="J178" s="53">
        <f>IF(Inskrivning!B179&gt;0,Inskrivning!S179,0)</f>
        <v>0</v>
      </c>
      <c r="K178" s="53">
        <f>IF(Inskrivning!B179&gt;0,Inskrivning!T179,0)</f>
        <v>0</v>
      </c>
      <c r="L178" s="53">
        <f>IF(Inskrivning!B179&gt;0,Inskrivning!U179,0)</f>
        <v>0</v>
      </c>
      <c r="M178" s="53">
        <f>IF(Inskrivning!B179&gt;0,Inskrivning!V179,0)</f>
        <v>0</v>
      </c>
      <c r="N178" s="53">
        <f>IF(Inskrivning!B179&gt;0,Inskrivning!W179,0)</f>
        <v>0</v>
      </c>
      <c r="O178" s="53">
        <f>IF(Inskrivning!B179&gt;0,Inskrivning!X179,0)</f>
        <v>0</v>
      </c>
      <c r="P178" s="30"/>
      <c r="Q178" s="30"/>
      <c r="R178" s="30"/>
      <c r="S178" s="22"/>
      <c r="T178" s="22"/>
      <c r="U178" s="22"/>
      <c r="V178" s="22"/>
      <c r="W178" s="15">
        <f>IF(Inskrivning!B179="",0,Inskrivning!B179)</f>
        <v>0</v>
      </c>
      <c r="X178" s="22"/>
      <c r="Y178" s="30">
        <f t="shared" si="2"/>
        <v>0</v>
      </c>
      <c r="Z178" s="30">
        <v>173</v>
      </c>
    </row>
    <row r="179" spans="1:26" ht="15" x14ac:dyDescent="0.25">
      <c r="A179" s="53">
        <f>IF(Inskrivning!B180&gt;0,Inskrivning!J180,0)</f>
        <v>0</v>
      </c>
      <c r="B179" s="53">
        <f>IF(Inskrivning!B180&gt;0,Inskrivning!K180,0)</f>
        <v>0</v>
      </c>
      <c r="C179" s="53">
        <f>IF(Inskrivning!B180&gt;0,Inskrivning!L180,0)</f>
        <v>0</v>
      </c>
      <c r="D179" s="53">
        <f>IF(Inskrivning!B180&gt;0,Inskrivning!M180,0)</f>
        <v>0</v>
      </c>
      <c r="E179" s="53">
        <f>IF(Inskrivning!B180&gt;0,Inskrivning!N180,0)</f>
        <v>0</v>
      </c>
      <c r="F179" s="53">
        <f>IF(Inskrivning!B180&gt;0,Inskrivning!O180,0)</f>
        <v>0</v>
      </c>
      <c r="G179" s="53">
        <f>IF(Inskrivning!B180&gt;0,Inskrivning!P180,0)</f>
        <v>0</v>
      </c>
      <c r="H179" s="53">
        <f>IF(Inskrivning!B180&gt;0,Inskrivning!Q180,0)</f>
        <v>0</v>
      </c>
      <c r="I179" s="53">
        <f>IF(Inskrivning!B180&gt;0,Inskrivning!R180,0)</f>
        <v>0</v>
      </c>
      <c r="J179" s="53">
        <f>IF(Inskrivning!B180&gt;0,Inskrivning!S180,0)</f>
        <v>0</v>
      </c>
      <c r="K179" s="53">
        <f>IF(Inskrivning!B180&gt;0,Inskrivning!T180,0)</f>
        <v>0</v>
      </c>
      <c r="L179" s="53">
        <f>IF(Inskrivning!B180&gt;0,Inskrivning!U180,0)</f>
        <v>0</v>
      </c>
      <c r="M179" s="53">
        <f>IF(Inskrivning!B180&gt;0,Inskrivning!V180,0)</f>
        <v>0</v>
      </c>
      <c r="N179" s="53">
        <f>IF(Inskrivning!B180&gt;0,Inskrivning!W180,0)</f>
        <v>0</v>
      </c>
      <c r="O179" s="53">
        <f>IF(Inskrivning!B180&gt;0,Inskrivning!X180,0)</f>
        <v>0</v>
      </c>
      <c r="P179" s="30"/>
      <c r="Q179" s="30"/>
      <c r="R179" s="30"/>
      <c r="S179" s="22"/>
      <c r="T179" s="22"/>
      <c r="U179" s="22"/>
      <c r="V179" s="22"/>
      <c r="W179" s="15">
        <f>IF(Inskrivning!B180="",0,Inskrivning!B180)</f>
        <v>0</v>
      </c>
      <c r="X179" s="22"/>
      <c r="Y179" s="30">
        <f t="shared" si="2"/>
        <v>0</v>
      </c>
      <c r="Z179" s="30">
        <v>174</v>
      </c>
    </row>
    <row r="180" spans="1:26" ht="15" x14ac:dyDescent="0.25">
      <c r="A180" s="53">
        <f>IF(Inskrivning!B181&gt;0,Inskrivning!J181,0)</f>
        <v>0</v>
      </c>
      <c r="B180" s="53">
        <f>IF(Inskrivning!B181&gt;0,Inskrivning!K181,0)</f>
        <v>0</v>
      </c>
      <c r="C180" s="53">
        <f>IF(Inskrivning!B181&gt;0,Inskrivning!L181,0)</f>
        <v>0</v>
      </c>
      <c r="D180" s="53">
        <f>IF(Inskrivning!B181&gt;0,Inskrivning!M181,0)</f>
        <v>0</v>
      </c>
      <c r="E180" s="53">
        <f>IF(Inskrivning!B181&gt;0,Inskrivning!N181,0)</f>
        <v>0</v>
      </c>
      <c r="F180" s="53">
        <f>IF(Inskrivning!B181&gt;0,Inskrivning!O181,0)</f>
        <v>0</v>
      </c>
      <c r="G180" s="53">
        <f>IF(Inskrivning!B181&gt;0,Inskrivning!P181,0)</f>
        <v>0</v>
      </c>
      <c r="H180" s="53">
        <f>IF(Inskrivning!B181&gt;0,Inskrivning!Q181,0)</f>
        <v>0</v>
      </c>
      <c r="I180" s="53">
        <f>IF(Inskrivning!B181&gt;0,Inskrivning!R181,0)</f>
        <v>0</v>
      </c>
      <c r="J180" s="53">
        <f>IF(Inskrivning!B181&gt;0,Inskrivning!S181,0)</f>
        <v>0</v>
      </c>
      <c r="K180" s="53">
        <f>IF(Inskrivning!B181&gt;0,Inskrivning!T181,0)</f>
        <v>0</v>
      </c>
      <c r="L180" s="53">
        <f>IF(Inskrivning!B181&gt;0,Inskrivning!U181,0)</f>
        <v>0</v>
      </c>
      <c r="M180" s="53">
        <f>IF(Inskrivning!B181&gt;0,Inskrivning!V181,0)</f>
        <v>0</v>
      </c>
      <c r="N180" s="53">
        <f>IF(Inskrivning!B181&gt;0,Inskrivning!W181,0)</f>
        <v>0</v>
      </c>
      <c r="O180" s="53">
        <f>IF(Inskrivning!B181&gt;0,Inskrivning!X181,0)</f>
        <v>0</v>
      </c>
      <c r="P180" s="30"/>
      <c r="Q180" s="30"/>
      <c r="R180" s="30"/>
      <c r="S180" s="22"/>
      <c r="T180" s="22"/>
      <c r="U180" s="22"/>
      <c r="V180" s="22"/>
      <c r="W180" s="15">
        <f>IF(Inskrivning!B181="",0,Inskrivning!B181)</f>
        <v>0</v>
      </c>
      <c r="X180" s="22"/>
      <c r="Y180" s="30">
        <f t="shared" si="2"/>
        <v>0</v>
      </c>
      <c r="Z180" s="30">
        <v>175</v>
      </c>
    </row>
    <row r="181" spans="1:26" ht="15" x14ac:dyDescent="0.25">
      <c r="A181" s="53">
        <f>IF(Inskrivning!B182&gt;0,Inskrivning!J182,0)</f>
        <v>0</v>
      </c>
      <c r="B181" s="53">
        <f>IF(Inskrivning!B182&gt;0,Inskrivning!K182,0)</f>
        <v>0</v>
      </c>
      <c r="C181" s="53">
        <f>IF(Inskrivning!B182&gt;0,Inskrivning!L182,0)</f>
        <v>0</v>
      </c>
      <c r="D181" s="53">
        <f>IF(Inskrivning!B182&gt;0,Inskrivning!M182,0)</f>
        <v>0</v>
      </c>
      <c r="E181" s="53">
        <f>IF(Inskrivning!B182&gt;0,Inskrivning!N182,0)</f>
        <v>0</v>
      </c>
      <c r="F181" s="53">
        <f>IF(Inskrivning!B182&gt;0,Inskrivning!O182,0)</f>
        <v>0</v>
      </c>
      <c r="G181" s="53">
        <f>IF(Inskrivning!B182&gt;0,Inskrivning!P182,0)</f>
        <v>0</v>
      </c>
      <c r="H181" s="53">
        <f>IF(Inskrivning!B182&gt;0,Inskrivning!Q182,0)</f>
        <v>0</v>
      </c>
      <c r="I181" s="53">
        <f>IF(Inskrivning!B182&gt;0,Inskrivning!R182,0)</f>
        <v>0</v>
      </c>
      <c r="J181" s="53">
        <f>IF(Inskrivning!B182&gt;0,Inskrivning!S182,0)</f>
        <v>0</v>
      </c>
      <c r="K181" s="53">
        <f>IF(Inskrivning!B182&gt;0,Inskrivning!T182,0)</f>
        <v>0</v>
      </c>
      <c r="L181" s="53">
        <f>IF(Inskrivning!B182&gt;0,Inskrivning!U182,0)</f>
        <v>0</v>
      </c>
      <c r="M181" s="53">
        <f>IF(Inskrivning!B182&gt;0,Inskrivning!V182,0)</f>
        <v>0</v>
      </c>
      <c r="N181" s="53">
        <f>IF(Inskrivning!B182&gt;0,Inskrivning!W182,0)</f>
        <v>0</v>
      </c>
      <c r="O181" s="53">
        <f>IF(Inskrivning!B182&gt;0,Inskrivning!X182,0)</f>
        <v>0</v>
      </c>
      <c r="P181" s="30"/>
      <c r="Q181" s="30"/>
      <c r="R181" s="30"/>
      <c r="S181" s="22"/>
      <c r="T181" s="22"/>
      <c r="U181" s="22"/>
      <c r="V181" s="22"/>
      <c r="W181" s="15">
        <f>IF(Inskrivning!B182="",0,Inskrivning!B182)</f>
        <v>0</v>
      </c>
      <c r="X181" s="22"/>
      <c r="Y181" s="30">
        <f t="shared" si="2"/>
        <v>0</v>
      </c>
      <c r="Z181" s="30">
        <v>176</v>
      </c>
    </row>
    <row r="182" spans="1:26" ht="15" x14ac:dyDescent="0.25">
      <c r="A182" s="53">
        <f>IF(Inskrivning!B183&gt;0,Inskrivning!J183,0)</f>
        <v>0</v>
      </c>
      <c r="B182" s="53">
        <f>IF(Inskrivning!B183&gt;0,Inskrivning!K183,0)</f>
        <v>0</v>
      </c>
      <c r="C182" s="53">
        <f>IF(Inskrivning!B183&gt;0,Inskrivning!L183,0)</f>
        <v>0</v>
      </c>
      <c r="D182" s="53">
        <f>IF(Inskrivning!B183&gt;0,Inskrivning!M183,0)</f>
        <v>0</v>
      </c>
      <c r="E182" s="53">
        <f>IF(Inskrivning!B183&gt;0,Inskrivning!N183,0)</f>
        <v>0</v>
      </c>
      <c r="F182" s="53">
        <f>IF(Inskrivning!B183&gt;0,Inskrivning!O183,0)</f>
        <v>0</v>
      </c>
      <c r="G182" s="53">
        <f>IF(Inskrivning!B183&gt;0,Inskrivning!P183,0)</f>
        <v>0</v>
      </c>
      <c r="H182" s="53">
        <f>IF(Inskrivning!B183&gt;0,Inskrivning!Q183,0)</f>
        <v>0</v>
      </c>
      <c r="I182" s="53">
        <f>IF(Inskrivning!B183&gt;0,Inskrivning!R183,0)</f>
        <v>0</v>
      </c>
      <c r="J182" s="53">
        <f>IF(Inskrivning!B183&gt;0,Inskrivning!S183,0)</f>
        <v>0</v>
      </c>
      <c r="K182" s="53">
        <f>IF(Inskrivning!B183&gt;0,Inskrivning!T183,0)</f>
        <v>0</v>
      </c>
      <c r="L182" s="53">
        <f>IF(Inskrivning!B183&gt;0,Inskrivning!U183,0)</f>
        <v>0</v>
      </c>
      <c r="M182" s="53">
        <f>IF(Inskrivning!B183&gt;0,Inskrivning!V183,0)</f>
        <v>0</v>
      </c>
      <c r="N182" s="53">
        <f>IF(Inskrivning!B183&gt;0,Inskrivning!W183,0)</f>
        <v>0</v>
      </c>
      <c r="O182" s="53">
        <f>IF(Inskrivning!B183&gt;0,Inskrivning!X183,0)</f>
        <v>0</v>
      </c>
      <c r="P182" s="30"/>
      <c r="Q182" s="30"/>
      <c r="R182" s="30"/>
      <c r="S182" s="22"/>
      <c r="T182" s="22"/>
      <c r="U182" s="22"/>
      <c r="V182" s="22"/>
      <c r="W182" s="15">
        <f>IF(Inskrivning!B183="",0,Inskrivning!B183)</f>
        <v>0</v>
      </c>
      <c r="X182" s="22"/>
      <c r="Y182" s="30">
        <f t="shared" si="2"/>
        <v>0</v>
      </c>
      <c r="Z182" s="30">
        <v>177</v>
      </c>
    </row>
    <row r="183" spans="1:26" ht="15" x14ac:dyDescent="0.25">
      <c r="A183" s="53">
        <f>IF(Inskrivning!B184&gt;0,Inskrivning!J184,0)</f>
        <v>0</v>
      </c>
      <c r="B183" s="53">
        <f>IF(Inskrivning!B184&gt;0,Inskrivning!K184,0)</f>
        <v>0</v>
      </c>
      <c r="C183" s="53">
        <f>IF(Inskrivning!B184&gt;0,Inskrivning!L184,0)</f>
        <v>0</v>
      </c>
      <c r="D183" s="53">
        <f>IF(Inskrivning!B184&gt;0,Inskrivning!M184,0)</f>
        <v>0</v>
      </c>
      <c r="E183" s="53">
        <f>IF(Inskrivning!B184&gt;0,Inskrivning!N184,0)</f>
        <v>0</v>
      </c>
      <c r="F183" s="53">
        <f>IF(Inskrivning!B184&gt;0,Inskrivning!O184,0)</f>
        <v>0</v>
      </c>
      <c r="G183" s="53">
        <f>IF(Inskrivning!B184&gt;0,Inskrivning!P184,0)</f>
        <v>0</v>
      </c>
      <c r="H183" s="53">
        <f>IF(Inskrivning!B184&gt;0,Inskrivning!Q184,0)</f>
        <v>0</v>
      </c>
      <c r="I183" s="53">
        <f>IF(Inskrivning!B184&gt;0,Inskrivning!R184,0)</f>
        <v>0</v>
      </c>
      <c r="J183" s="53">
        <f>IF(Inskrivning!B184&gt;0,Inskrivning!S184,0)</f>
        <v>0</v>
      </c>
      <c r="K183" s="53">
        <f>IF(Inskrivning!B184&gt;0,Inskrivning!T184,0)</f>
        <v>0</v>
      </c>
      <c r="L183" s="53">
        <f>IF(Inskrivning!B184&gt;0,Inskrivning!U184,0)</f>
        <v>0</v>
      </c>
      <c r="M183" s="53">
        <f>IF(Inskrivning!B184&gt;0,Inskrivning!V184,0)</f>
        <v>0</v>
      </c>
      <c r="N183" s="53">
        <f>IF(Inskrivning!B184&gt;0,Inskrivning!W184,0)</f>
        <v>0</v>
      </c>
      <c r="O183" s="53">
        <f>IF(Inskrivning!B184&gt;0,Inskrivning!X184,0)</f>
        <v>0</v>
      </c>
      <c r="P183" s="30"/>
      <c r="Q183" s="30"/>
      <c r="R183" s="30"/>
      <c r="S183" s="22"/>
      <c r="T183" s="22"/>
      <c r="U183" s="22"/>
      <c r="V183" s="22"/>
      <c r="W183" s="15">
        <f>IF(Inskrivning!B184="",0,Inskrivning!B184)</f>
        <v>0</v>
      </c>
      <c r="X183" s="22"/>
      <c r="Y183" s="30">
        <f t="shared" si="2"/>
        <v>0</v>
      </c>
      <c r="Z183" s="30">
        <v>178</v>
      </c>
    </row>
    <row r="184" spans="1:26" ht="15" x14ac:dyDescent="0.25">
      <c r="A184" s="53">
        <f>IF(Inskrivning!B185&gt;0,Inskrivning!J185,0)</f>
        <v>0</v>
      </c>
      <c r="B184" s="53">
        <f>IF(Inskrivning!B185&gt;0,Inskrivning!K185,0)</f>
        <v>0</v>
      </c>
      <c r="C184" s="53">
        <f>IF(Inskrivning!B185&gt;0,Inskrivning!L185,0)</f>
        <v>0</v>
      </c>
      <c r="D184" s="53">
        <f>IF(Inskrivning!B185&gt;0,Inskrivning!M185,0)</f>
        <v>0</v>
      </c>
      <c r="E184" s="53">
        <f>IF(Inskrivning!B185&gt;0,Inskrivning!N185,0)</f>
        <v>0</v>
      </c>
      <c r="F184" s="53">
        <f>IF(Inskrivning!B185&gt;0,Inskrivning!O185,0)</f>
        <v>0</v>
      </c>
      <c r="G184" s="53">
        <f>IF(Inskrivning!B185&gt;0,Inskrivning!P185,0)</f>
        <v>0</v>
      </c>
      <c r="H184" s="53">
        <f>IF(Inskrivning!B185&gt;0,Inskrivning!Q185,0)</f>
        <v>0</v>
      </c>
      <c r="I184" s="53">
        <f>IF(Inskrivning!B185&gt;0,Inskrivning!R185,0)</f>
        <v>0</v>
      </c>
      <c r="J184" s="53">
        <f>IF(Inskrivning!B185&gt;0,Inskrivning!S185,0)</f>
        <v>0</v>
      </c>
      <c r="K184" s="53">
        <f>IF(Inskrivning!B185&gt;0,Inskrivning!T185,0)</f>
        <v>0</v>
      </c>
      <c r="L184" s="53">
        <f>IF(Inskrivning!B185&gt;0,Inskrivning!U185,0)</f>
        <v>0</v>
      </c>
      <c r="M184" s="53">
        <f>IF(Inskrivning!B185&gt;0,Inskrivning!V185,0)</f>
        <v>0</v>
      </c>
      <c r="N184" s="53">
        <f>IF(Inskrivning!B185&gt;0,Inskrivning!W185,0)</f>
        <v>0</v>
      </c>
      <c r="O184" s="53">
        <f>IF(Inskrivning!B185&gt;0,Inskrivning!X185,0)</f>
        <v>0</v>
      </c>
      <c r="P184" s="30"/>
      <c r="Q184" s="30"/>
      <c r="R184" s="30"/>
      <c r="S184" s="22"/>
      <c r="T184" s="22"/>
      <c r="U184" s="22"/>
      <c r="V184" s="22"/>
      <c r="W184" s="15">
        <f>IF(Inskrivning!B185="",0,Inskrivning!B185)</f>
        <v>0</v>
      </c>
      <c r="X184" s="22"/>
      <c r="Y184" s="30">
        <f t="shared" si="2"/>
        <v>0</v>
      </c>
      <c r="Z184" s="30">
        <v>179</v>
      </c>
    </row>
    <row r="185" spans="1:26" ht="15" x14ac:dyDescent="0.25">
      <c r="A185" s="53">
        <f>IF(Inskrivning!B186&gt;0,Inskrivning!J186,0)</f>
        <v>0</v>
      </c>
      <c r="B185" s="53">
        <f>IF(Inskrivning!B186&gt;0,Inskrivning!K186,0)</f>
        <v>0</v>
      </c>
      <c r="C185" s="53">
        <f>IF(Inskrivning!B186&gt;0,Inskrivning!L186,0)</f>
        <v>0</v>
      </c>
      <c r="D185" s="53">
        <f>IF(Inskrivning!B186&gt;0,Inskrivning!M186,0)</f>
        <v>0</v>
      </c>
      <c r="E185" s="53">
        <f>IF(Inskrivning!B186&gt;0,Inskrivning!N186,0)</f>
        <v>0</v>
      </c>
      <c r="F185" s="53">
        <f>IF(Inskrivning!B186&gt;0,Inskrivning!O186,0)</f>
        <v>0</v>
      </c>
      <c r="G185" s="53">
        <f>IF(Inskrivning!B186&gt;0,Inskrivning!P186,0)</f>
        <v>0</v>
      </c>
      <c r="H185" s="53">
        <f>IF(Inskrivning!B186&gt;0,Inskrivning!Q186,0)</f>
        <v>0</v>
      </c>
      <c r="I185" s="53">
        <f>IF(Inskrivning!B186&gt;0,Inskrivning!R186,0)</f>
        <v>0</v>
      </c>
      <c r="J185" s="53">
        <f>IF(Inskrivning!B186&gt;0,Inskrivning!S186,0)</f>
        <v>0</v>
      </c>
      <c r="K185" s="53">
        <f>IF(Inskrivning!B186&gt;0,Inskrivning!T186,0)</f>
        <v>0</v>
      </c>
      <c r="L185" s="53">
        <f>IF(Inskrivning!B186&gt;0,Inskrivning!U186,0)</f>
        <v>0</v>
      </c>
      <c r="M185" s="53">
        <f>IF(Inskrivning!B186&gt;0,Inskrivning!V186,0)</f>
        <v>0</v>
      </c>
      <c r="N185" s="53">
        <f>IF(Inskrivning!B186&gt;0,Inskrivning!W186,0)</f>
        <v>0</v>
      </c>
      <c r="O185" s="53">
        <f>IF(Inskrivning!B186&gt;0,Inskrivning!X186,0)</f>
        <v>0</v>
      </c>
      <c r="P185" s="30"/>
      <c r="Q185" s="30"/>
      <c r="R185" s="30"/>
      <c r="S185" s="22"/>
      <c r="T185" s="22"/>
      <c r="U185" s="22"/>
      <c r="V185" s="22"/>
      <c r="W185" s="15">
        <f>IF(Inskrivning!B186="",0,Inskrivning!B186)</f>
        <v>0</v>
      </c>
      <c r="X185" s="22"/>
      <c r="Y185" s="30">
        <f t="shared" si="2"/>
        <v>0</v>
      </c>
      <c r="Z185" s="30">
        <v>180</v>
      </c>
    </row>
    <row r="186" spans="1:26" ht="15" x14ac:dyDescent="0.25">
      <c r="A186" s="53">
        <f>IF(Inskrivning!B187&gt;0,Inskrivning!J187,0)</f>
        <v>0</v>
      </c>
      <c r="B186" s="53">
        <f>IF(Inskrivning!B187&gt;0,Inskrivning!K187,0)</f>
        <v>0</v>
      </c>
      <c r="C186" s="53">
        <f>IF(Inskrivning!B187&gt;0,Inskrivning!L187,0)</f>
        <v>0</v>
      </c>
      <c r="D186" s="53">
        <f>IF(Inskrivning!B187&gt;0,Inskrivning!M187,0)</f>
        <v>0</v>
      </c>
      <c r="E186" s="53">
        <f>IF(Inskrivning!B187&gt;0,Inskrivning!N187,0)</f>
        <v>0</v>
      </c>
      <c r="F186" s="53">
        <f>IF(Inskrivning!B187&gt;0,Inskrivning!O187,0)</f>
        <v>0</v>
      </c>
      <c r="G186" s="53">
        <f>IF(Inskrivning!B187&gt;0,Inskrivning!P187,0)</f>
        <v>0</v>
      </c>
      <c r="H186" s="53">
        <f>IF(Inskrivning!B187&gt;0,Inskrivning!Q187,0)</f>
        <v>0</v>
      </c>
      <c r="I186" s="53">
        <f>IF(Inskrivning!B187&gt;0,Inskrivning!R187,0)</f>
        <v>0</v>
      </c>
      <c r="J186" s="53">
        <f>IF(Inskrivning!B187&gt;0,Inskrivning!S187,0)</f>
        <v>0</v>
      </c>
      <c r="K186" s="53">
        <f>IF(Inskrivning!B187&gt;0,Inskrivning!T187,0)</f>
        <v>0</v>
      </c>
      <c r="L186" s="53">
        <f>IF(Inskrivning!B187&gt;0,Inskrivning!U187,0)</f>
        <v>0</v>
      </c>
      <c r="M186" s="53">
        <f>IF(Inskrivning!B187&gt;0,Inskrivning!V187,0)</f>
        <v>0</v>
      </c>
      <c r="N186" s="53">
        <f>IF(Inskrivning!B187&gt;0,Inskrivning!W187,0)</f>
        <v>0</v>
      </c>
      <c r="O186" s="53">
        <f>IF(Inskrivning!B187&gt;0,Inskrivning!X187,0)</f>
        <v>0</v>
      </c>
      <c r="P186" s="30"/>
      <c r="Q186" s="30"/>
      <c r="R186" s="30"/>
      <c r="S186" s="22"/>
      <c r="T186" s="22"/>
      <c r="U186" s="22"/>
      <c r="V186" s="22"/>
      <c r="W186" s="15">
        <f>IF(Inskrivning!B187="",0,Inskrivning!B187)</f>
        <v>0</v>
      </c>
      <c r="X186" s="22"/>
      <c r="Y186" s="30">
        <f t="shared" si="2"/>
        <v>0</v>
      </c>
      <c r="Z186" s="30">
        <v>181</v>
      </c>
    </row>
    <row r="187" spans="1:26" ht="15" x14ac:dyDescent="0.25">
      <c r="A187" s="53">
        <f>IF(Inskrivning!B188&gt;0,Inskrivning!J188,0)</f>
        <v>0</v>
      </c>
      <c r="B187" s="53">
        <f>IF(Inskrivning!B188&gt;0,Inskrivning!K188,0)</f>
        <v>0</v>
      </c>
      <c r="C187" s="53">
        <f>IF(Inskrivning!B188&gt;0,Inskrivning!L188,0)</f>
        <v>0</v>
      </c>
      <c r="D187" s="53">
        <f>IF(Inskrivning!B188&gt;0,Inskrivning!M188,0)</f>
        <v>0</v>
      </c>
      <c r="E187" s="53">
        <f>IF(Inskrivning!B188&gt;0,Inskrivning!N188,0)</f>
        <v>0</v>
      </c>
      <c r="F187" s="53">
        <f>IF(Inskrivning!B188&gt;0,Inskrivning!O188,0)</f>
        <v>0</v>
      </c>
      <c r="G187" s="53">
        <f>IF(Inskrivning!B188&gt;0,Inskrivning!P188,0)</f>
        <v>0</v>
      </c>
      <c r="H187" s="53">
        <f>IF(Inskrivning!B188&gt;0,Inskrivning!Q188,0)</f>
        <v>0</v>
      </c>
      <c r="I187" s="53">
        <f>IF(Inskrivning!B188&gt;0,Inskrivning!R188,0)</f>
        <v>0</v>
      </c>
      <c r="J187" s="53">
        <f>IF(Inskrivning!B188&gt;0,Inskrivning!S188,0)</f>
        <v>0</v>
      </c>
      <c r="K187" s="53">
        <f>IF(Inskrivning!B188&gt;0,Inskrivning!T188,0)</f>
        <v>0</v>
      </c>
      <c r="L187" s="53">
        <f>IF(Inskrivning!B188&gt;0,Inskrivning!U188,0)</f>
        <v>0</v>
      </c>
      <c r="M187" s="53">
        <f>IF(Inskrivning!B188&gt;0,Inskrivning!V188,0)</f>
        <v>0</v>
      </c>
      <c r="N187" s="53">
        <f>IF(Inskrivning!B188&gt;0,Inskrivning!W188,0)</f>
        <v>0</v>
      </c>
      <c r="O187" s="53">
        <f>IF(Inskrivning!B188&gt;0,Inskrivning!X188,0)</f>
        <v>0</v>
      </c>
      <c r="P187" s="30"/>
      <c r="Q187" s="30"/>
      <c r="R187" s="30"/>
      <c r="S187" s="22"/>
      <c r="T187" s="22"/>
      <c r="U187" s="22"/>
      <c r="V187" s="22"/>
      <c r="W187" s="15">
        <f>IF(Inskrivning!B188="",0,Inskrivning!B188)</f>
        <v>0</v>
      </c>
      <c r="X187" s="22"/>
      <c r="Y187" s="30">
        <f t="shared" si="2"/>
        <v>0</v>
      </c>
      <c r="Z187" s="30">
        <v>182</v>
      </c>
    </row>
    <row r="188" spans="1:26" ht="15" x14ac:dyDescent="0.25">
      <c r="A188" s="53">
        <f>IF(Inskrivning!B189&gt;0,Inskrivning!J189,0)</f>
        <v>0</v>
      </c>
      <c r="B188" s="53">
        <f>IF(Inskrivning!B189&gt;0,Inskrivning!K189,0)</f>
        <v>0</v>
      </c>
      <c r="C188" s="53">
        <f>IF(Inskrivning!B189&gt;0,Inskrivning!L189,0)</f>
        <v>0</v>
      </c>
      <c r="D188" s="53">
        <f>IF(Inskrivning!B189&gt;0,Inskrivning!M189,0)</f>
        <v>0</v>
      </c>
      <c r="E188" s="53">
        <f>IF(Inskrivning!B189&gt;0,Inskrivning!N189,0)</f>
        <v>0</v>
      </c>
      <c r="F188" s="53">
        <f>IF(Inskrivning!B189&gt;0,Inskrivning!O189,0)</f>
        <v>0</v>
      </c>
      <c r="G188" s="53">
        <f>IF(Inskrivning!B189&gt;0,Inskrivning!P189,0)</f>
        <v>0</v>
      </c>
      <c r="H188" s="53">
        <f>IF(Inskrivning!B189&gt;0,Inskrivning!Q189,0)</f>
        <v>0</v>
      </c>
      <c r="I188" s="53">
        <f>IF(Inskrivning!B189&gt;0,Inskrivning!R189,0)</f>
        <v>0</v>
      </c>
      <c r="J188" s="53">
        <f>IF(Inskrivning!B189&gt;0,Inskrivning!S189,0)</f>
        <v>0</v>
      </c>
      <c r="K188" s="53">
        <f>IF(Inskrivning!B189&gt;0,Inskrivning!T189,0)</f>
        <v>0</v>
      </c>
      <c r="L188" s="53">
        <f>IF(Inskrivning!B189&gt;0,Inskrivning!U189,0)</f>
        <v>0</v>
      </c>
      <c r="M188" s="53">
        <f>IF(Inskrivning!B189&gt;0,Inskrivning!V189,0)</f>
        <v>0</v>
      </c>
      <c r="N188" s="53">
        <f>IF(Inskrivning!B189&gt;0,Inskrivning!W189,0)</f>
        <v>0</v>
      </c>
      <c r="O188" s="53">
        <f>IF(Inskrivning!B189&gt;0,Inskrivning!X189,0)</f>
        <v>0</v>
      </c>
      <c r="P188" s="30"/>
      <c r="Q188" s="30"/>
      <c r="R188" s="30"/>
      <c r="S188" s="22"/>
      <c r="T188" s="22"/>
      <c r="U188" s="22"/>
      <c r="V188" s="22"/>
      <c r="W188" s="15">
        <f>IF(Inskrivning!B189="",0,Inskrivning!B189)</f>
        <v>0</v>
      </c>
      <c r="X188" s="22"/>
      <c r="Y188" s="30">
        <f t="shared" si="2"/>
        <v>0</v>
      </c>
      <c r="Z188" s="30">
        <v>183</v>
      </c>
    </row>
    <row r="189" spans="1:26" ht="15" x14ac:dyDescent="0.25">
      <c r="A189" s="53">
        <f>IF(Inskrivning!B190&gt;0,Inskrivning!J190,0)</f>
        <v>0</v>
      </c>
      <c r="B189" s="53">
        <f>IF(Inskrivning!B190&gt;0,Inskrivning!K190,0)</f>
        <v>0</v>
      </c>
      <c r="C189" s="53">
        <f>IF(Inskrivning!B190&gt;0,Inskrivning!L190,0)</f>
        <v>0</v>
      </c>
      <c r="D189" s="53">
        <f>IF(Inskrivning!B190&gt;0,Inskrivning!M190,0)</f>
        <v>0</v>
      </c>
      <c r="E189" s="53">
        <f>IF(Inskrivning!B190&gt;0,Inskrivning!N190,0)</f>
        <v>0</v>
      </c>
      <c r="F189" s="53">
        <f>IF(Inskrivning!B190&gt;0,Inskrivning!O190,0)</f>
        <v>0</v>
      </c>
      <c r="G189" s="53">
        <f>IF(Inskrivning!B190&gt;0,Inskrivning!P190,0)</f>
        <v>0</v>
      </c>
      <c r="H189" s="53">
        <f>IF(Inskrivning!B190&gt;0,Inskrivning!Q190,0)</f>
        <v>0</v>
      </c>
      <c r="I189" s="53">
        <f>IF(Inskrivning!B190&gt;0,Inskrivning!R190,0)</f>
        <v>0</v>
      </c>
      <c r="J189" s="53">
        <f>IF(Inskrivning!B190&gt;0,Inskrivning!S190,0)</f>
        <v>0</v>
      </c>
      <c r="K189" s="53">
        <f>IF(Inskrivning!B190&gt;0,Inskrivning!T190,0)</f>
        <v>0</v>
      </c>
      <c r="L189" s="53">
        <f>IF(Inskrivning!B190&gt;0,Inskrivning!U190,0)</f>
        <v>0</v>
      </c>
      <c r="M189" s="53">
        <f>IF(Inskrivning!B190&gt;0,Inskrivning!V190,0)</f>
        <v>0</v>
      </c>
      <c r="N189" s="53">
        <f>IF(Inskrivning!B190&gt;0,Inskrivning!W190,0)</f>
        <v>0</v>
      </c>
      <c r="O189" s="53">
        <f>IF(Inskrivning!B190&gt;0,Inskrivning!X190,0)</f>
        <v>0</v>
      </c>
      <c r="P189" s="30"/>
      <c r="Q189" s="30"/>
      <c r="R189" s="30"/>
      <c r="S189" s="22"/>
      <c r="T189" s="22"/>
      <c r="U189" s="22"/>
      <c r="V189" s="22"/>
      <c r="W189" s="15">
        <f>IF(Inskrivning!B190="",0,Inskrivning!B190)</f>
        <v>0</v>
      </c>
      <c r="X189" s="22"/>
      <c r="Y189" s="30">
        <f t="shared" si="2"/>
        <v>0</v>
      </c>
      <c r="Z189" s="30">
        <v>184</v>
      </c>
    </row>
    <row r="190" spans="1:26" ht="15" x14ac:dyDescent="0.25">
      <c r="A190" s="53">
        <f>IF(Inskrivning!B191&gt;0,Inskrivning!J191,0)</f>
        <v>0</v>
      </c>
      <c r="B190" s="53">
        <f>IF(Inskrivning!B191&gt;0,Inskrivning!K191,0)</f>
        <v>0</v>
      </c>
      <c r="C190" s="53">
        <f>IF(Inskrivning!B191&gt;0,Inskrivning!L191,0)</f>
        <v>0</v>
      </c>
      <c r="D190" s="53">
        <f>IF(Inskrivning!B191&gt;0,Inskrivning!M191,0)</f>
        <v>0</v>
      </c>
      <c r="E190" s="53">
        <f>IF(Inskrivning!B191&gt;0,Inskrivning!N191,0)</f>
        <v>0</v>
      </c>
      <c r="F190" s="53">
        <f>IF(Inskrivning!B191&gt;0,Inskrivning!O191,0)</f>
        <v>0</v>
      </c>
      <c r="G190" s="53">
        <f>IF(Inskrivning!B191&gt;0,Inskrivning!P191,0)</f>
        <v>0</v>
      </c>
      <c r="H190" s="53">
        <f>IF(Inskrivning!B191&gt;0,Inskrivning!Q191,0)</f>
        <v>0</v>
      </c>
      <c r="I190" s="53">
        <f>IF(Inskrivning!B191&gt;0,Inskrivning!R191,0)</f>
        <v>0</v>
      </c>
      <c r="J190" s="53">
        <f>IF(Inskrivning!B191&gt;0,Inskrivning!S191,0)</f>
        <v>0</v>
      </c>
      <c r="K190" s="53">
        <f>IF(Inskrivning!B191&gt;0,Inskrivning!T191,0)</f>
        <v>0</v>
      </c>
      <c r="L190" s="53">
        <f>IF(Inskrivning!B191&gt;0,Inskrivning!U191,0)</f>
        <v>0</v>
      </c>
      <c r="M190" s="53">
        <f>IF(Inskrivning!B191&gt;0,Inskrivning!V191,0)</f>
        <v>0</v>
      </c>
      <c r="N190" s="53">
        <f>IF(Inskrivning!B191&gt;0,Inskrivning!W191,0)</f>
        <v>0</v>
      </c>
      <c r="O190" s="53">
        <f>IF(Inskrivning!B191&gt;0,Inskrivning!X191,0)</f>
        <v>0</v>
      </c>
      <c r="P190" s="30"/>
      <c r="Q190" s="30"/>
      <c r="R190" s="30"/>
      <c r="S190" s="22"/>
      <c r="T190" s="22"/>
      <c r="U190" s="22"/>
      <c r="V190" s="22"/>
      <c r="W190" s="15">
        <f>IF(Inskrivning!B191="",0,Inskrivning!B191)</f>
        <v>0</v>
      </c>
      <c r="X190" s="22"/>
      <c r="Y190" s="30">
        <f t="shared" si="2"/>
        <v>0</v>
      </c>
      <c r="Z190" s="30">
        <v>185</v>
      </c>
    </row>
    <row r="191" spans="1:26" ht="15" x14ac:dyDescent="0.25">
      <c r="A191" s="53">
        <f>IF(Inskrivning!B192&gt;0,Inskrivning!J192,0)</f>
        <v>0</v>
      </c>
      <c r="B191" s="53">
        <f>IF(Inskrivning!B192&gt;0,Inskrivning!K192,0)</f>
        <v>0</v>
      </c>
      <c r="C191" s="53">
        <f>IF(Inskrivning!B192&gt;0,Inskrivning!L192,0)</f>
        <v>0</v>
      </c>
      <c r="D191" s="53">
        <f>IF(Inskrivning!B192&gt;0,Inskrivning!M192,0)</f>
        <v>0</v>
      </c>
      <c r="E191" s="53">
        <f>IF(Inskrivning!B192&gt;0,Inskrivning!N192,0)</f>
        <v>0</v>
      </c>
      <c r="F191" s="53">
        <f>IF(Inskrivning!B192&gt;0,Inskrivning!O192,0)</f>
        <v>0</v>
      </c>
      <c r="G191" s="53">
        <f>IF(Inskrivning!B192&gt;0,Inskrivning!P192,0)</f>
        <v>0</v>
      </c>
      <c r="H191" s="53">
        <f>IF(Inskrivning!B192&gt;0,Inskrivning!Q192,0)</f>
        <v>0</v>
      </c>
      <c r="I191" s="53">
        <f>IF(Inskrivning!B192&gt;0,Inskrivning!R192,0)</f>
        <v>0</v>
      </c>
      <c r="J191" s="53">
        <f>IF(Inskrivning!B192&gt;0,Inskrivning!S192,0)</f>
        <v>0</v>
      </c>
      <c r="K191" s="53">
        <f>IF(Inskrivning!B192&gt;0,Inskrivning!T192,0)</f>
        <v>0</v>
      </c>
      <c r="L191" s="53">
        <f>IF(Inskrivning!B192&gt;0,Inskrivning!U192,0)</f>
        <v>0</v>
      </c>
      <c r="M191" s="53">
        <f>IF(Inskrivning!B192&gt;0,Inskrivning!V192,0)</f>
        <v>0</v>
      </c>
      <c r="N191" s="53">
        <f>IF(Inskrivning!B192&gt;0,Inskrivning!W192,0)</f>
        <v>0</v>
      </c>
      <c r="O191" s="53">
        <f>IF(Inskrivning!B192&gt;0,Inskrivning!X192,0)</f>
        <v>0</v>
      </c>
      <c r="P191" s="30"/>
      <c r="Q191" s="30"/>
      <c r="R191" s="30"/>
      <c r="S191" s="22"/>
      <c r="T191" s="22"/>
      <c r="U191" s="22"/>
      <c r="V191" s="22"/>
      <c r="W191" s="15">
        <f>IF(Inskrivning!B192="",0,Inskrivning!B192)</f>
        <v>0</v>
      </c>
      <c r="X191" s="22"/>
      <c r="Y191" s="30">
        <f t="shared" si="2"/>
        <v>0</v>
      </c>
      <c r="Z191" s="30">
        <v>186</v>
      </c>
    </row>
    <row r="192" spans="1:26" ht="15" x14ac:dyDescent="0.25">
      <c r="A192" s="53">
        <f>IF(Inskrivning!B193&gt;0,Inskrivning!J193,0)</f>
        <v>0</v>
      </c>
      <c r="B192" s="53">
        <f>IF(Inskrivning!B193&gt;0,Inskrivning!K193,0)</f>
        <v>0</v>
      </c>
      <c r="C192" s="53">
        <f>IF(Inskrivning!B193&gt;0,Inskrivning!L193,0)</f>
        <v>0</v>
      </c>
      <c r="D192" s="53">
        <f>IF(Inskrivning!B193&gt;0,Inskrivning!M193,0)</f>
        <v>0</v>
      </c>
      <c r="E192" s="53">
        <f>IF(Inskrivning!B193&gt;0,Inskrivning!N193,0)</f>
        <v>0</v>
      </c>
      <c r="F192" s="53">
        <f>IF(Inskrivning!B193&gt;0,Inskrivning!O193,0)</f>
        <v>0</v>
      </c>
      <c r="G192" s="53">
        <f>IF(Inskrivning!B193&gt;0,Inskrivning!P193,0)</f>
        <v>0</v>
      </c>
      <c r="H192" s="53">
        <f>IF(Inskrivning!B193&gt;0,Inskrivning!Q193,0)</f>
        <v>0</v>
      </c>
      <c r="I192" s="53">
        <f>IF(Inskrivning!B193&gt;0,Inskrivning!R193,0)</f>
        <v>0</v>
      </c>
      <c r="J192" s="53">
        <f>IF(Inskrivning!B193&gt;0,Inskrivning!S193,0)</f>
        <v>0</v>
      </c>
      <c r="K192" s="53">
        <f>IF(Inskrivning!B193&gt;0,Inskrivning!T193,0)</f>
        <v>0</v>
      </c>
      <c r="L192" s="53">
        <f>IF(Inskrivning!B193&gt;0,Inskrivning!U193,0)</f>
        <v>0</v>
      </c>
      <c r="M192" s="53">
        <f>IF(Inskrivning!B193&gt;0,Inskrivning!V193,0)</f>
        <v>0</v>
      </c>
      <c r="N192" s="53">
        <f>IF(Inskrivning!B193&gt;0,Inskrivning!W193,0)</f>
        <v>0</v>
      </c>
      <c r="O192" s="53">
        <f>IF(Inskrivning!B193&gt;0,Inskrivning!X193,0)</f>
        <v>0</v>
      </c>
      <c r="P192" s="30"/>
      <c r="Q192" s="30"/>
      <c r="R192" s="30"/>
      <c r="S192" s="22"/>
      <c r="T192" s="22"/>
      <c r="U192" s="22"/>
      <c r="V192" s="22"/>
      <c r="W192" s="15">
        <f>IF(Inskrivning!B193="",0,Inskrivning!B193)</f>
        <v>0</v>
      </c>
      <c r="X192" s="22"/>
      <c r="Y192" s="30">
        <f t="shared" si="2"/>
        <v>0</v>
      </c>
      <c r="Z192" s="30">
        <v>187</v>
      </c>
    </row>
    <row r="193" spans="1:26" ht="15" x14ac:dyDescent="0.25">
      <c r="A193" s="53">
        <f>IF(Inskrivning!B194&gt;0,Inskrivning!J194,0)</f>
        <v>0</v>
      </c>
      <c r="B193" s="53">
        <f>IF(Inskrivning!B194&gt;0,Inskrivning!K194,0)</f>
        <v>0</v>
      </c>
      <c r="C193" s="53">
        <f>IF(Inskrivning!B194&gt;0,Inskrivning!L194,0)</f>
        <v>0</v>
      </c>
      <c r="D193" s="53">
        <f>IF(Inskrivning!B194&gt;0,Inskrivning!M194,0)</f>
        <v>0</v>
      </c>
      <c r="E193" s="53">
        <f>IF(Inskrivning!B194&gt;0,Inskrivning!N194,0)</f>
        <v>0</v>
      </c>
      <c r="F193" s="53">
        <f>IF(Inskrivning!B194&gt;0,Inskrivning!O194,0)</f>
        <v>0</v>
      </c>
      <c r="G193" s="53">
        <f>IF(Inskrivning!B194&gt;0,Inskrivning!P194,0)</f>
        <v>0</v>
      </c>
      <c r="H193" s="53">
        <f>IF(Inskrivning!B194&gt;0,Inskrivning!Q194,0)</f>
        <v>0</v>
      </c>
      <c r="I193" s="53">
        <f>IF(Inskrivning!B194&gt;0,Inskrivning!R194,0)</f>
        <v>0</v>
      </c>
      <c r="J193" s="53">
        <f>IF(Inskrivning!B194&gt;0,Inskrivning!S194,0)</f>
        <v>0</v>
      </c>
      <c r="K193" s="53">
        <f>IF(Inskrivning!B194&gt;0,Inskrivning!T194,0)</f>
        <v>0</v>
      </c>
      <c r="L193" s="53">
        <f>IF(Inskrivning!B194&gt;0,Inskrivning!U194,0)</f>
        <v>0</v>
      </c>
      <c r="M193" s="53">
        <f>IF(Inskrivning!B194&gt;0,Inskrivning!V194,0)</f>
        <v>0</v>
      </c>
      <c r="N193" s="53">
        <f>IF(Inskrivning!B194&gt;0,Inskrivning!W194,0)</f>
        <v>0</v>
      </c>
      <c r="O193" s="53">
        <f>IF(Inskrivning!B194&gt;0,Inskrivning!X194,0)</f>
        <v>0</v>
      </c>
      <c r="P193" s="30"/>
      <c r="Q193" s="30"/>
      <c r="R193" s="30"/>
      <c r="S193" s="22"/>
      <c r="T193" s="22"/>
      <c r="U193" s="22"/>
      <c r="V193" s="22"/>
      <c r="W193" s="15">
        <f>IF(Inskrivning!B194="",0,Inskrivning!B194)</f>
        <v>0</v>
      </c>
      <c r="X193" s="22"/>
      <c r="Y193" s="30">
        <f t="shared" si="2"/>
        <v>0</v>
      </c>
      <c r="Z193" s="30">
        <v>188</v>
      </c>
    </row>
    <row r="194" spans="1:26" ht="15" x14ac:dyDescent="0.25">
      <c r="A194" s="53">
        <f>IF(Inskrivning!B195&gt;0,Inskrivning!J195,0)</f>
        <v>0</v>
      </c>
      <c r="B194" s="53">
        <f>IF(Inskrivning!B195&gt;0,Inskrivning!K195,0)</f>
        <v>0</v>
      </c>
      <c r="C194" s="53">
        <f>IF(Inskrivning!B195&gt;0,Inskrivning!L195,0)</f>
        <v>0</v>
      </c>
      <c r="D194" s="53">
        <f>IF(Inskrivning!B195&gt;0,Inskrivning!M195,0)</f>
        <v>0</v>
      </c>
      <c r="E194" s="53">
        <f>IF(Inskrivning!B195&gt;0,Inskrivning!N195,0)</f>
        <v>0</v>
      </c>
      <c r="F194" s="53">
        <f>IF(Inskrivning!B195&gt;0,Inskrivning!O195,0)</f>
        <v>0</v>
      </c>
      <c r="G194" s="53">
        <f>IF(Inskrivning!B195&gt;0,Inskrivning!P195,0)</f>
        <v>0</v>
      </c>
      <c r="H194" s="53">
        <f>IF(Inskrivning!B195&gt;0,Inskrivning!Q195,0)</f>
        <v>0</v>
      </c>
      <c r="I194" s="53">
        <f>IF(Inskrivning!B195&gt;0,Inskrivning!R195,0)</f>
        <v>0</v>
      </c>
      <c r="J194" s="53">
        <f>IF(Inskrivning!B195&gt;0,Inskrivning!S195,0)</f>
        <v>0</v>
      </c>
      <c r="K194" s="53">
        <f>IF(Inskrivning!B195&gt;0,Inskrivning!T195,0)</f>
        <v>0</v>
      </c>
      <c r="L194" s="53">
        <f>IF(Inskrivning!B195&gt;0,Inskrivning!U195,0)</f>
        <v>0</v>
      </c>
      <c r="M194" s="53">
        <f>IF(Inskrivning!B195&gt;0,Inskrivning!V195,0)</f>
        <v>0</v>
      </c>
      <c r="N194" s="53">
        <f>IF(Inskrivning!B195&gt;0,Inskrivning!W195,0)</f>
        <v>0</v>
      </c>
      <c r="O194" s="53">
        <f>IF(Inskrivning!B195&gt;0,Inskrivning!X195,0)</f>
        <v>0</v>
      </c>
      <c r="P194" s="30"/>
      <c r="Q194" s="30"/>
      <c r="R194" s="30"/>
      <c r="S194" s="22"/>
      <c r="T194" s="22"/>
      <c r="U194" s="22"/>
      <c r="V194" s="22"/>
      <c r="W194" s="15">
        <f>IF(Inskrivning!B195="",0,Inskrivning!B195)</f>
        <v>0</v>
      </c>
      <c r="X194" s="22"/>
      <c r="Y194" s="30">
        <f t="shared" si="2"/>
        <v>0</v>
      </c>
      <c r="Z194" s="30">
        <v>189</v>
      </c>
    </row>
    <row r="195" spans="1:26" ht="15" x14ac:dyDescent="0.25">
      <c r="A195" s="53">
        <f>IF(Inskrivning!B196&gt;0,Inskrivning!J196,0)</f>
        <v>0</v>
      </c>
      <c r="B195" s="53">
        <f>IF(Inskrivning!B196&gt;0,Inskrivning!K196,0)</f>
        <v>0</v>
      </c>
      <c r="C195" s="53">
        <f>IF(Inskrivning!B196&gt;0,Inskrivning!L196,0)</f>
        <v>0</v>
      </c>
      <c r="D195" s="53">
        <f>IF(Inskrivning!B196&gt;0,Inskrivning!M196,0)</f>
        <v>0</v>
      </c>
      <c r="E195" s="53">
        <f>IF(Inskrivning!B196&gt;0,Inskrivning!N196,0)</f>
        <v>0</v>
      </c>
      <c r="F195" s="53">
        <f>IF(Inskrivning!B196&gt;0,Inskrivning!O196,0)</f>
        <v>0</v>
      </c>
      <c r="G195" s="53">
        <f>IF(Inskrivning!B196&gt;0,Inskrivning!P196,0)</f>
        <v>0</v>
      </c>
      <c r="H195" s="53">
        <f>IF(Inskrivning!B196&gt;0,Inskrivning!Q196,0)</f>
        <v>0</v>
      </c>
      <c r="I195" s="53">
        <f>IF(Inskrivning!B196&gt;0,Inskrivning!R196,0)</f>
        <v>0</v>
      </c>
      <c r="J195" s="53">
        <f>IF(Inskrivning!B196&gt;0,Inskrivning!S196,0)</f>
        <v>0</v>
      </c>
      <c r="K195" s="53">
        <f>IF(Inskrivning!B196&gt;0,Inskrivning!T196,0)</f>
        <v>0</v>
      </c>
      <c r="L195" s="53">
        <f>IF(Inskrivning!B196&gt;0,Inskrivning!U196,0)</f>
        <v>0</v>
      </c>
      <c r="M195" s="53">
        <f>IF(Inskrivning!B196&gt;0,Inskrivning!V196,0)</f>
        <v>0</v>
      </c>
      <c r="N195" s="53">
        <f>IF(Inskrivning!B196&gt;0,Inskrivning!W196,0)</f>
        <v>0</v>
      </c>
      <c r="O195" s="53">
        <f>IF(Inskrivning!B196&gt;0,Inskrivning!X196,0)</f>
        <v>0</v>
      </c>
      <c r="P195" s="30"/>
      <c r="Q195" s="30"/>
      <c r="R195" s="30"/>
      <c r="S195" s="22"/>
      <c r="T195" s="22"/>
      <c r="U195" s="22"/>
      <c r="V195" s="22"/>
      <c r="W195" s="15">
        <f>IF(Inskrivning!B196="",0,Inskrivning!B196)</f>
        <v>0</v>
      </c>
      <c r="X195" s="22"/>
      <c r="Y195" s="30">
        <f t="shared" si="2"/>
        <v>0</v>
      </c>
      <c r="Z195" s="30">
        <v>190</v>
      </c>
    </row>
    <row r="196" spans="1:26" ht="15" x14ac:dyDescent="0.25">
      <c r="A196" s="53">
        <f>IF(Inskrivning!B197&gt;0,Inskrivning!J197,0)</f>
        <v>0</v>
      </c>
      <c r="B196" s="53">
        <f>IF(Inskrivning!B197&gt;0,Inskrivning!K197,0)</f>
        <v>0</v>
      </c>
      <c r="C196" s="53">
        <f>IF(Inskrivning!B197&gt;0,Inskrivning!L197,0)</f>
        <v>0</v>
      </c>
      <c r="D196" s="53">
        <f>IF(Inskrivning!B197&gt;0,Inskrivning!M197,0)</f>
        <v>0</v>
      </c>
      <c r="E196" s="53">
        <f>IF(Inskrivning!B197&gt;0,Inskrivning!N197,0)</f>
        <v>0</v>
      </c>
      <c r="F196" s="53">
        <f>IF(Inskrivning!B197&gt;0,Inskrivning!O197,0)</f>
        <v>0</v>
      </c>
      <c r="G196" s="53">
        <f>IF(Inskrivning!B197&gt;0,Inskrivning!P197,0)</f>
        <v>0</v>
      </c>
      <c r="H196" s="53">
        <f>IF(Inskrivning!B197&gt;0,Inskrivning!Q197,0)</f>
        <v>0</v>
      </c>
      <c r="I196" s="53">
        <f>IF(Inskrivning!B197&gt;0,Inskrivning!R197,0)</f>
        <v>0</v>
      </c>
      <c r="J196" s="53">
        <f>IF(Inskrivning!B197&gt;0,Inskrivning!S197,0)</f>
        <v>0</v>
      </c>
      <c r="K196" s="53">
        <f>IF(Inskrivning!B197&gt;0,Inskrivning!T197,0)</f>
        <v>0</v>
      </c>
      <c r="L196" s="53">
        <f>IF(Inskrivning!B197&gt;0,Inskrivning!U197,0)</f>
        <v>0</v>
      </c>
      <c r="M196" s="53">
        <f>IF(Inskrivning!B197&gt;0,Inskrivning!V197,0)</f>
        <v>0</v>
      </c>
      <c r="N196" s="53">
        <f>IF(Inskrivning!B197&gt;0,Inskrivning!W197,0)</f>
        <v>0</v>
      </c>
      <c r="O196" s="53">
        <f>IF(Inskrivning!B197&gt;0,Inskrivning!X197,0)</f>
        <v>0</v>
      </c>
      <c r="P196" s="30"/>
      <c r="Q196" s="30"/>
      <c r="R196" s="30"/>
      <c r="S196" s="22"/>
      <c r="T196" s="22"/>
      <c r="U196" s="22"/>
      <c r="V196" s="22"/>
      <c r="W196" s="15">
        <f>IF(Inskrivning!B197="",0,Inskrivning!B197)</f>
        <v>0</v>
      </c>
      <c r="X196" s="22"/>
      <c r="Y196" s="30">
        <f t="shared" si="2"/>
        <v>0</v>
      </c>
      <c r="Z196" s="30">
        <v>191</v>
      </c>
    </row>
    <row r="197" spans="1:26" ht="15" x14ac:dyDescent="0.25">
      <c r="A197" s="53">
        <f>IF(Inskrivning!B198&gt;0,Inskrivning!J198,0)</f>
        <v>0</v>
      </c>
      <c r="B197" s="53">
        <f>IF(Inskrivning!B198&gt;0,Inskrivning!K198,0)</f>
        <v>0</v>
      </c>
      <c r="C197" s="53">
        <f>IF(Inskrivning!B198&gt;0,Inskrivning!L198,0)</f>
        <v>0</v>
      </c>
      <c r="D197" s="53">
        <f>IF(Inskrivning!B198&gt;0,Inskrivning!M198,0)</f>
        <v>0</v>
      </c>
      <c r="E197" s="53">
        <f>IF(Inskrivning!B198&gt;0,Inskrivning!N198,0)</f>
        <v>0</v>
      </c>
      <c r="F197" s="53">
        <f>IF(Inskrivning!B198&gt;0,Inskrivning!O198,0)</f>
        <v>0</v>
      </c>
      <c r="G197" s="53">
        <f>IF(Inskrivning!B198&gt;0,Inskrivning!P198,0)</f>
        <v>0</v>
      </c>
      <c r="H197" s="53">
        <f>IF(Inskrivning!B198&gt;0,Inskrivning!Q198,0)</f>
        <v>0</v>
      </c>
      <c r="I197" s="53">
        <f>IF(Inskrivning!B198&gt;0,Inskrivning!R198,0)</f>
        <v>0</v>
      </c>
      <c r="J197" s="53">
        <f>IF(Inskrivning!B198&gt;0,Inskrivning!S198,0)</f>
        <v>0</v>
      </c>
      <c r="K197" s="53">
        <f>IF(Inskrivning!B198&gt;0,Inskrivning!T198,0)</f>
        <v>0</v>
      </c>
      <c r="L197" s="53">
        <f>IF(Inskrivning!B198&gt;0,Inskrivning!U198,0)</f>
        <v>0</v>
      </c>
      <c r="M197" s="53">
        <f>IF(Inskrivning!B198&gt;0,Inskrivning!V198,0)</f>
        <v>0</v>
      </c>
      <c r="N197" s="53">
        <f>IF(Inskrivning!B198&gt;0,Inskrivning!W198,0)</f>
        <v>0</v>
      </c>
      <c r="O197" s="53">
        <f>IF(Inskrivning!B198&gt;0,Inskrivning!X198,0)</f>
        <v>0</v>
      </c>
      <c r="P197" s="30"/>
      <c r="Q197" s="30"/>
      <c r="R197" s="30"/>
      <c r="S197" s="22"/>
      <c r="T197" s="22"/>
      <c r="U197" s="22"/>
      <c r="V197" s="22"/>
      <c r="W197" s="15">
        <f>IF(Inskrivning!B198="",0,Inskrivning!B198)</f>
        <v>0</v>
      </c>
      <c r="X197" s="22"/>
      <c r="Y197" s="30">
        <f t="shared" si="2"/>
        <v>0</v>
      </c>
      <c r="Z197" s="30">
        <v>192</v>
      </c>
    </row>
    <row r="198" spans="1:26" ht="15" x14ac:dyDescent="0.25">
      <c r="A198" s="53">
        <f>IF(Inskrivning!B199&gt;0,Inskrivning!J199,0)</f>
        <v>0</v>
      </c>
      <c r="B198" s="53">
        <f>IF(Inskrivning!B199&gt;0,Inskrivning!K199,0)</f>
        <v>0</v>
      </c>
      <c r="C198" s="53">
        <f>IF(Inskrivning!B199&gt;0,Inskrivning!L199,0)</f>
        <v>0</v>
      </c>
      <c r="D198" s="53">
        <f>IF(Inskrivning!B199&gt;0,Inskrivning!M199,0)</f>
        <v>0</v>
      </c>
      <c r="E198" s="53">
        <f>IF(Inskrivning!B199&gt;0,Inskrivning!N199,0)</f>
        <v>0</v>
      </c>
      <c r="F198" s="53">
        <f>IF(Inskrivning!B199&gt;0,Inskrivning!O199,0)</f>
        <v>0</v>
      </c>
      <c r="G198" s="53">
        <f>IF(Inskrivning!B199&gt;0,Inskrivning!P199,0)</f>
        <v>0</v>
      </c>
      <c r="H198" s="53">
        <f>IF(Inskrivning!B199&gt;0,Inskrivning!Q199,0)</f>
        <v>0</v>
      </c>
      <c r="I198" s="53">
        <f>IF(Inskrivning!B199&gt;0,Inskrivning!R199,0)</f>
        <v>0</v>
      </c>
      <c r="J198" s="53">
        <f>IF(Inskrivning!B199&gt;0,Inskrivning!S199,0)</f>
        <v>0</v>
      </c>
      <c r="K198" s="53">
        <f>IF(Inskrivning!B199&gt;0,Inskrivning!T199,0)</f>
        <v>0</v>
      </c>
      <c r="L198" s="53">
        <f>IF(Inskrivning!B199&gt;0,Inskrivning!U199,0)</f>
        <v>0</v>
      </c>
      <c r="M198" s="53">
        <f>IF(Inskrivning!B199&gt;0,Inskrivning!V199,0)</f>
        <v>0</v>
      </c>
      <c r="N198" s="53">
        <f>IF(Inskrivning!B199&gt;0,Inskrivning!W199,0)</f>
        <v>0</v>
      </c>
      <c r="O198" s="53">
        <f>IF(Inskrivning!B199&gt;0,Inskrivning!X199,0)</f>
        <v>0</v>
      </c>
      <c r="P198" s="30"/>
      <c r="Q198" s="30"/>
      <c r="R198" s="30"/>
      <c r="S198" s="22"/>
      <c r="T198" s="22"/>
      <c r="U198" s="22"/>
      <c r="V198" s="22"/>
      <c r="W198" s="15">
        <f>IF(Inskrivning!B199="",0,Inskrivning!B199)</f>
        <v>0</v>
      </c>
      <c r="X198" s="22"/>
      <c r="Y198" s="30">
        <f t="shared" si="2"/>
        <v>0</v>
      </c>
      <c r="Z198" s="30">
        <v>193</v>
      </c>
    </row>
    <row r="199" spans="1:26" ht="15" x14ac:dyDescent="0.25">
      <c r="A199" s="53">
        <f>IF(Inskrivning!B200&gt;0,Inskrivning!J200,0)</f>
        <v>0</v>
      </c>
      <c r="B199" s="53">
        <f>IF(Inskrivning!B200&gt;0,Inskrivning!K200,0)</f>
        <v>0</v>
      </c>
      <c r="C199" s="53">
        <f>IF(Inskrivning!B200&gt;0,Inskrivning!L200,0)</f>
        <v>0</v>
      </c>
      <c r="D199" s="53">
        <f>IF(Inskrivning!B200&gt;0,Inskrivning!M200,0)</f>
        <v>0</v>
      </c>
      <c r="E199" s="53">
        <f>IF(Inskrivning!B200&gt;0,Inskrivning!N200,0)</f>
        <v>0</v>
      </c>
      <c r="F199" s="53">
        <f>IF(Inskrivning!B200&gt;0,Inskrivning!O200,0)</f>
        <v>0</v>
      </c>
      <c r="G199" s="53">
        <f>IF(Inskrivning!B200&gt;0,Inskrivning!P200,0)</f>
        <v>0</v>
      </c>
      <c r="H199" s="53">
        <f>IF(Inskrivning!B200&gt;0,Inskrivning!Q200,0)</f>
        <v>0</v>
      </c>
      <c r="I199" s="53">
        <f>IF(Inskrivning!B200&gt;0,Inskrivning!R200,0)</f>
        <v>0</v>
      </c>
      <c r="J199" s="53">
        <f>IF(Inskrivning!B200&gt;0,Inskrivning!S200,0)</f>
        <v>0</v>
      </c>
      <c r="K199" s="53">
        <f>IF(Inskrivning!B200&gt;0,Inskrivning!T200,0)</f>
        <v>0</v>
      </c>
      <c r="L199" s="53">
        <f>IF(Inskrivning!B200&gt;0,Inskrivning!U200,0)</f>
        <v>0</v>
      </c>
      <c r="M199" s="53">
        <f>IF(Inskrivning!B200&gt;0,Inskrivning!V200,0)</f>
        <v>0</v>
      </c>
      <c r="N199" s="53">
        <f>IF(Inskrivning!B200&gt;0,Inskrivning!W200,0)</f>
        <v>0</v>
      </c>
      <c r="O199" s="53">
        <f>IF(Inskrivning!B200&gt;0,Inskrivning!X200,0)</f>
        <v>0</v>
      </c>
      <c r="P199" s="30"/>
      <c r="Q199" s="30"/>
      <c r="R199" s="30"/>
      <c r="S199" s="22"/>
      <c r="T199" s="22"/>
      <c r="U199" s="22"/>
      <c r="V199" s="22"/>
      <c r="W199" s="15">
        <f>IF(Inskrivning!B200="",0,Inskrivning!B200)</f>
        <v>0</v>
      </c>
      <c r="X199" s="22"/>
      <c r="Y199" s="30">
        <f t="shared" ref="Y199:Y205" si="3">COUNTIF($W$6:$W$205,Z199)</f>
        <v>0</v>
      </c>
      <c r="Z199" s="30">
        <v>194</v>
      </c>
    </row>
    <row r="200" spans="1:26" ht="15" x14ac:dyDescent="0.25">
      <c r="A200" s="53">
        <f>IF(Inskrivning!B201&gt;0,Inskrivning!J201,0)</f>
        <v>0</v>
      </c>
      <c r="B200" s="53">
        <f>IF(Inskrivning!B201&gt;0,Inskrivning!K201,0)</f>
        <v>0</v>
      </c>
      <c r="C200" s="53">
        <f>IF(Inskrivning!B201&gt;0,Inskrivning!L201,0)</f>
        <v>0</v>
      </c>
      <c r="D200" s="53">
        <f>IF(Inskrivning!B201&gt;0,Inskrivning!M201,0)</f>
        <v>0</v>
      </c>
      <c r="E200" s="53">
        <f>IF(Inskrivning!B201&gt;0,Inskrivning!N201,0)</f>
        <v>0</v>
      </c>
      <c r="F200" s="53">
        <f>IF(Inskrivning!B201&gt;0,Inskrivning!O201,0)</f>
        <v>0</v>
      </c>
      <c r="G200" s="53">
        <f>IF(Inskrivning!B201&gt;0,Inskrivning!P201,0)</f>
        <v>0</v>
      </c>
      <c r="H200" s="53">
        <f>IF(Inskrivning!B201&gt;0,Inskrivning!Q201,0)</f>
        <v>0</v>
      </c>
      <c r="I200" s="53">
        <f>IF(Inskrivning!B201&gt;0,Inskrivning!R201,0)</f>
        <v>0</v>
      </c>
      <c r="J200" s="53">
        <f>IF(Inskrivning!B201&gt;0,Inskrivning!S201,0)</f>
        <v>0</v>
      </c>
      <c r="K200" s="53">
        <f>IF(Inskrivning!B201&gt;0,Inskrivning!T201,0)</f>
        <v>0</v>
      </c>
      <c r="L200" s="53">
        <f>IF(Inskrivning!B201&gt;0,Inskrivning!U201,0)</f>
        <v>0</v>
      </c>
      <c r="M200" s="53">
        <f>IF(Inskrivning!B201&gt;0,Inskrivning!V201,0)</f>
        <v>0</v>
      </c>
      <c r="N200" s="53">
        <f>IF(Inskrivning!B201&gt;0,Inskrivning!W201,0)</f>
        <v>0</v>
      </c>
      <c r="O200" s="53">
        <f>IF(Inskrivning!B201&gt;0,Inskrivning!X201,0)</f>
        <v>0</v>
      </c>
      <c r="P200" s="30"/>
      <c r="Q200" s="30"/>
      <c r="R200" s="30"/>
      <c r="S200" s="22"/>
      <c r="T200" s="22"/>
      <c r="U200" s="22"/>
      <c r="V200" s="22"/>
      <c r="W200" s="15">
        <f>IF(Inskrivning!B201="",0,Inskrivning!B201)</f>
        <v>0</v>
      </c>
      <c r="X200" s="22"/>
      <c r="Y200" s="30">
        <f t="shared" si="3"/>
        <v>0</v>
      </c>
      <c r="Z200" s="30">
        <v>195</v>
      </c>
    </row>
    <row r="201" spans="1:26" ht="15" x14ac:dyDescent="0.25">
      <c r="A201" s="53">
        <f>IF(Inskrivning!B202&gt;0,Inskrivning!J202,0)</f>
        <v>0</v>
      </c>
      <c r="B201" s="53">
        <f>IF(Inskrivning!B202&gt;0,Inskrivning!K202,0)</f>
        <v>0</v>
      </c>
      <c r="C201" s="53">
        <f>IF(Inskrivning!B202&gt;0,Inskrivning!L202,0)</f>
        <v>0</v>
      </c>
      <c r="D201" s="53">
        <f>IF(Inskrivning!B202&gt;0,Inskrivning!M202,0)</f>
        <v>0</v>
      </c>
      <c r="E201" s="53">
        <f>IF(Inskrivning!B202&gt;0,Inskrivning!N202,0)</f>
        <v>0</v>
      </c>
      <c r="F201" s="53">
        <f>IF(Inskrivning!B202&gt;0,Inskrivning!O202,0)</f>
        <v>0</v>
      </c>
      <c r="G201" s="53">
        <f>IF(Inskrivning!B202&gt;0,Inskrivning!P202,0)</f>
        <v>0</v>
      </c>
      <c r="H201" s="53">
        <f>IF(Inskrivning!B202&gt;0,Inskrivning!Q202,0)</f>
        <v>0</v>
      </c>
      <c r="I201" s="53">
        <f>IF(Inskrivning!B202&gt;0,Inskrivning!R202,0)</f>
        <v>0</v>
      </c>
      <c r="J201" s="53">
        <f>IF(Inskrivning!B202&gt;0,Inskrivning!S202,0)</f>
        <v>0</v>
      </c>
      <c r="K201" s="53">
        <f>IF(Inskrivning!B202&gt;0,Inskrivning!T202,0)</f>
        <v>0</v>
      </c>
      <c r="L201" s="53">
        <f>IF(Inskrivning!B202&gt;0,Inskrivning!U202,0)</f>
        <v>0</v>
      </c>
      <c r="M201" s="53">
        <f>IF(Inskrivning!B202&gt;0,Inskrivning!V202,0)</f>
        <v>0</v>
      </c>
      <c r="N201" s="53">
        <f>IF(Inskrivning!B202&gt;0,Inskrivning!W202,0)</f>
        <v>0</v>
      </c>
      <c r="O201" s="53">
        <f>IF(Inskrivning!B202&gt;0,Inskrivning!X202,0)</f>
        <v>0</v>
      </c>
      <c r="P201" s="30"/>
      <c r="Q201" s="30"/>
      <c r="R201" s="30"/>
      <c r="S201" s="22"/>
      <c r="T201" s="22"/>
      <c r="U201" s="22"/>
      <c r="V201" s="22"/>
      <c r="W201" s="15">
        <f>IF(Inskrivning!B202="",0,Inskrivning!B202)</f>
        <v>0</v>
      </c>
      <c r="X201" s="22"/>
      <c r="Y201" s="30">
        <f t="shared" si="3"/>
        <v>0</v>
      </c>
      <c r="Z201" s="30">
        <v>196</v>
      </c>
    </row>
    <row r="202" spans="1:26" ht="15" x14ac:dyDescent="0.25">
      <c r="A202" s="53">
        <f>IF(Inskrivning!B203&gt;0,Inskrivning!J203,0)</f>
        <v>0</v>
      </c>
      <c r="B202" s="53">
        <f>IF(Inskrivning!B203&gt;0,Inskrivning!K203,0)</f>
        <v>0</v>
      </c>
      <c r="C202" s="53">
        <f>IF(Inskrivning!B203&gt;0,Inskrivning!L203,0)</f>
        <v>0</v>
      </c>
      <c r="D202" s="53">
        <f>IF(Inskrivning!B203&gt;0,Inskrivning!M203,0)</f>
        <v>0</v>
      </c>
      <c r="E202" s="53">
        <f>IF(Inskrivning!B203&gt;0,Inskrivning!N203,0)</f>
        <v>0</v>
      </c>
      <c r="F202" s="53">
        <f>IF(Inskrivning!B203&gt;0,Inskrivning!O203,0)</f>
        <v>0</v>
      </c>
      <c r="G202" s="53">
        <f>IF(Inskrivning!B203&gt;0,Inskrivning!P203,0)</f>
        <v>0</v>
      </c>
      <c r="H202" s="53">
        <f>IF(Inskrivning!B203&gt;0,Inskrivning!Q203,0)</f>
        <v>0</v>
      </c>
      <c r="I202" s="53">
        <f>IF(Inskrivning!B203&gt;0,Inskrivning!R203,0)</f>
        <v>0</v>
      </c>
      <c r="J202" s="53">
        <f>IF(Inskrivning!B203&gt;0,Inskrivning!S203,0)</f>
        <v>0</v>
      </c>
      <c r="K202" s="53">
        <f>IF(Inskrivning!B203&gt;0,Inskrivning!T203,0)</f>
        <v>0</v>
      </c>
      <c r="L202" s="53">
        <f>IF(Inskrivning!B203&gt;0,Inskrivning!U203,0)</f>
        <v>0</v>
      </c>
      <c r="M202" s="53">
        <f>IF(Inskrivning!B203&gt;0,Inskrivning!V203,0)</f>
        <v>0</v>
      </c>
      <c r="N202" s="53">
        <f>IF(Inskrivning!B203&gt;0,Inskrivning!W203,0)</f>
        <v>0</v>
      </c>
      <c r="O202" s="53">
        <f>IF(Inskrivning!B203&gt;0,Inskrivning!X203,0)</f>
        <v>0</v>
      </c>
      <c r="P202" s="30"/>
      <c r="Q202" s="30"/>
      <c r="R202" s="30"/>
      <c r="S202" s="22"/>
      <c r="T202" s="22"/>
      <c r="U202" s="22"/>
      <c r="V202" s="22"/>
      <c r="W202" s="15">
        <f>IF(Inskrivning!B203="",0,Inskrivning!B203)</f>
        <v>0</v>
      </c>
      <c r="X202" s="22"/>
      <c r="Y202" s="30">
        <f t="shared" si="3"/>
        <v>0</v>
      </c>
      <c r="Z202" s="30">
        <v>197</v>
      </c>
    </row>
    <row r="203" spans="1:26" ht="15" x14ac:dyDescent="0.25">
      <c r="A203" s="53">
        <f>IF(Inskrivning!B204&gt;0,Inskrivning!J204,0)</f>
        <v>0</v>
      </c>
      <c r="B203" s="53">
        <f>IF(Inskrivning!B204&gt;0,Inskrivning!K204,0)</f>
        <v>0</v>
      </c>
      <c r="C203" s="53">
        <f>IF(Inskrivning!B204&gt;0,Inskrivning!L204,0)</f>
        <v>0</v>
      </c>
      <c r="D203" s="53">
        <f>IF(Inskrivning!B204&gt;0,Inskrivning!M204,0)</f>
        <v>0</v>
      </c>
      <c r="E203" s="53">
        <f>IF(Inskrivning!B204&gt;0,Inskrivning!N204,0)</f>
        <v>0</v>
      </c>
      <c r="F203" s="53">
        <f>IF(Inskrivning!B204&gt;0,Inskrivning!O204,0)</f>
        <v>0</v>
      </c>
      <c r="G203" s="53">
        <f>IF(Inskrivning!B204&gt;0,Inskrivning!P204,0)</f>
        <v>0</v>
      </c>
      <c r="H203" s="53">
        <f>IF(Inskrivning!B204&gt;0,Inskrivning!Q204,0)</f>
        <v>0</v>
      </c>
      <c r="I203" s="53">
        <f>IF(Inskrivning!B204&gt;0,Inskrivning!R204,0)</f>
        <v>0</v>
      </c>
      <c r="J203" s="53">
        <f>IF(Inskrivning!B204&gt;0,Inskrivning!S204,0)</f>
        <v>0</v>
      </c>
      <c r="K203" s="53">
        <f>IF(Inskrivning!B204&gt;0,Inskrivning!T204,0)</f>
        <v>0</v>
      </c>
      <c r="L203" s="53">
        <f>IF(Inskrivning!B204&gt;0,Inskrivning!U204,0)</f>
        <v>0</v>
      </c>
      <c r="M203" s="53">
        <f>IF(Inskrivning!B204&gt;0,Inskrivning!V204,0)</f>
        <v>0</v>
      </c>
      <c r="N203" s="53">
        <f>IF(Inskrivning!B204&gt;0,Inskrivning!W204,0)</f>
        <v>0</v>
      </c>
      <c r="O203" s="53">
        <f>IF(Inskrivning!B204&gt;0,Inskrivning!X204,0)</f>
        <v>0</v>
      </c>
      <c r="P203" s="30"/>
      <c r="Q203" s="30"/>
      <c r="R203" s="30"/>
      <c r="S203" s="22"/>
      <c r="T203" s="22"/>
      <c r="U203" s="22"/>
      <c r="V203" s="22"/>
      <c r="W203" s="15">
        <f>IF(Inskrivning!B204="",0,Inskrivning!B204)</f>
        <v>0</v>
      </c>
      <c r="X203" s="22"/>
      <c r="Y203" s="30">
        <f t="shared" si="3"/>
        <v>0</v>
      </c>
      <c r="Z203" s="30">
        <v>198</v>
      </c>
    </row>
    <row r="204" spans="1:26" ht="15" x14ac:dyDescent="0.25">
      <c r="A204" s="53">
        <f>IF(Inskrivning!B205&gt;0,Inskrivning!J205,0)</f>
        <v>0</v>
      </c>
      <c r="B204" s="53">
        <f>IF(Inskrivning!B205&gt;0,Inskrivning!K205,0)</f>
        <v>0</v>
      </c>
      <c r="C204" s="53">
        <f>IF(Inskrivning!B205&gt;0,Inskrivning!L205,0)</f>
        <v>0</v>
      </c>
      <c r="D204" s="53">
        <f>IF(Inskrivning!B205&gt;0,Inskrivning!M205,0)</f>
        <v>0</v>
      </c>
      <c r="E204" s="53">
        <f>IF(Inskrivning!B205&gt;0,Inskrivning!N205,0)</f>
        <v>0</v>
      </c>
      <c r="F204" s="53">
        <f>IF(Inskrivning!B205&gt;0,Inskrivning!O205,0)</f>
        <v>0</v>
      </c>
      <c r="G204" s="53">
        <f>IF(Inskrivning!B205&gt;0,Inskrivning!P205,0)</f>
        <v>0</v>
      </c>
      <c r="H204" s="53">
        <f>IF(Inskrivning!B205&gt;0,Inskrivning!Q205,0)</f>
        <v>0</v>
      </c>
      <c r="I204" s="53">
        <f>IF(Inskrivning!B205&gt;0,Inskrivning!R205,0)</f>
        <v>0</v>
      </c>
      <c r="J204" s="53">
        <f>IF(Inskrivning!B205&gt;0,Inskrivning!S205,0)</f>
        <v>0</v>
      </c>
      <c r="K204" s="53">
        <f>IF(Inskrivning!B205&gt;0,Inskrivning!T205,0)</f>
        <v>0</v>
      </c>
      <c r="L204" s="53">
        <f>IF(Inskrivning!B205&gt;0,Inskrivning!U205,0)</f>
        <v>0</v>
      </c>
      <c r="M204" s="53">
        <f>IF(Inskrivning!B205&gt;0,Inskrivning!V205,0)</f>
        <v>0</v>
      </c>
      <c r="N204" s="53">
        <f>IF(Inskrivning!B205&gt;0,Inskrivning!W205,0)</f>
        <v>0</v>
      </c>
      <c r="O204" s="53">
        <f>IF(Inskrivning!B205&gt;0,Inskrivning!X205,0)</f>
        <v>0</v>
      </c>
      <c r="P204" s="30"/>
      <c r="Q204" s="30"/>
      <c r="R204" s="30"/>
      <c r="S204" s="22"/>
      <c r="T204" s="22"/>
      <c r="U204" s="22"/>
      <c r="V204" s="22"/>
      <c r="W204" s="15">
        <f>IF(Inskrivning!B205="",0,Inskrivning!B205)</f>
        <v>0</v>
      </c>
      <c r="X204" s="22"/>
      <c r="Y204" s="30">
        <f t="shared" si="3"/>
        <v>0</v>
      </c>
      <c r="Z204" s="30">
        <v>199</v>
      </c>
    </row>
    <row r="205" spans="1:26" ht="15" x14ac:dyDescent="0.25">
      <c r="A205" s="53">
        <f>IF(Inskrivning!B206&gt;0,Inskrivning!J206,0)</f>
        <v>0</v>
      </c>
      <c r="B205" s="53">
        <f>IF(Inskrivning!B206&gt;0,Inskrivning!K206,0)</f>
        <v>0</v>
      </c>
      <c r="C205" s="53">
        <f>IF(Inskrivning!B206&gt;0,Inskrivning!L206,0)</f>
        <v>0</v>
      </c>
      <c r="D205" s="53">
        <f>IF(Inskrivning!B206&gt;0,Inskrivning!M206,0)</f>
        <v>0</v>
      </c>
      <c r="E205" s="53">
        <f>IF(Inskrivning!B206&gt;0,Inskrivning!N206,0)</f>
        <v>0</v>
      </c>
      <c r="F205" s="53">
        <f>IF(Inskrivning!B206&gt;0,Inskrivning!O206,0)</f>
        <v>0</v>
      </c>
      <c r="G205" s="53">
        <f>IF(Inskrivning!B206&gt;0,Inskrivning!P206,0)</f>
        <v>0</v>
      </c>
      <c r="H205" s="53">
        <f>IF(Inskrivning!B206&gt;0,Inskrivning!Q206,0)</f>
        <v>0</v>
      </c>
      <c r="I205" s="53">
        <f>IF(Inskrivning!B206&gt;0,Inskrivning!R206,0)</f>
        <v>0</v>
      </c>
      <c r="J205" s="53">
        <f>IF(Inskrivning!B206&gt;0,Inskrivning!S206,0)</f>
        <v>0</v>
      </c>
      <c r="K205" s="53">
        <f>IF(Inskrivning!B206&gt;0,Inskrivning!T206,0)</f>
        <v>0</v>
      </c>
      <c r="L205" s="53">
        <f>IF(Inskrivning!B206&gt;0,Inskrivning!U206,0)</f>
        <v>0</v>
      </c>
      <c r="M205" s="53">
        <f>IF(Inskrivning!B206&gt;0,Inskrivning!V206,0)</f>
        <v>0</v>
      </c>
      <c r="N205" s="53">
        <f>IF(Inskrivning!B206&gt;0,Inskrivning!W206,0)</f>
        <v>0</v>
      </c>
      <c r="O205" s="53">
        <f>IF(Inskrivning!B206&gt;0,Inskrivning!X206,0)</f>
        <v>0</v>
      </c>
      <c r="P205" s="30"/>
      <c r="Q205" s="30"/>
      <c r="R205" s="30"/>
      <c r="S205" s="22"/>
      <c r="T205" s="22"/>
      <c r="U205" s="22"/>
      <c r="V205" s="22"/>
      <c r="W205" s="15">
        <f>IF(Inskrivning!B206="",0,Inskrivning!B206)</f>
        <v>0</v>
      </c>
      <c r="X205" s="22"/>
      <c r="Y205" s="30">
        <f t="shared" si="3"/>
        <v>0</v>
      </c>
      <c r="Z205" s="30">
        <v>200</v>
      </c>
    </row>
    <row r="302" spans="1:25" ht="17.399999999999999" x14ac:dyDescent="0.3">
      <c r="D302" s="132" t="s">
        <v>174</v>
      </c>
      <c r="E302" s="133"/>
      <c r="F302" s="133"/>
      <c r="G302" s="133"/>
      <c r="H302" s="134"/>
      <c r="I302" s="133"/>
      <c r="J302" s="133"/>
      <c r="K302" s="133"/>
      <c r="L302" s="133"/>
      <c r="X302" s="129" t="s">
        <v>172</v>
      </c>
      <c r="Y302" s="5">
        <f>COUNTIF(Y306:Y505,1)+COUNTIF(Y306:Y505,3)+COUNTIF(Y306:Y505,4)</f>
        <v>0</v>
      </c>
    </row>
    <row r="303" spans="1:25" ht="15.6" x14ac:dyDescent="0.3">
      <c r="A303" s="17" t="s">
        <v>477</v>
      </c>
      <c r="Q303" s="36" t="s">
        <v>177</v>
      </c>
      <c r="T303" s="36"/>
      <c r="X303" s="36"/>
    </row>
    <row r="304" spans="1:25" x14ac:dyDescent="0.25">
      <c r="A304" s="2"/>
      <c r="B304" s="2"/>
      <c r="C304" s="2" t="str">
        <f>Inskrivning!L1005</f>
        <v xml:space="preserve">Omg </v>
      </c>
      <c r="D304" s="2" t="str">
        <f>Inskrivning!M1005</f>
        <v xml:space="preserve">Omg </v>
      </c>
      <c r="E304" s="2" t="str">
        <f>Inskrivning!N1005</f>
        <v xml:space="preserve">Omg </v>
      </c>
      <c r="F304" s="2" t="str">
        <f>Inskrivning!O1005</f>
        <v xml:space="preserve">Omg </v>
      </c>
      <c r="G304" s="2" t="str">
        <f>Inskrivning!P1005</f>
        <v xml:space="preserve">Omg </v>
      </c>
      <c r="H304" s="2" t="str">
        <f>Inskrivning!Q1005</f>
        <v>Summa</v>
      </c>
      <c r="I304" s="2" t="str">
        <f>Inskrivning!R1005</f>
        <v xml:space="preserve">Omg </v>
      </c>
      <c r="J304" s="2" t="str">
        <f>Inskrivning!S1005</f>
        <v xml:space="preserve">Omg </v>
      </c>
      <c r="K304" s="2" t="str">
        <f>Inskrivning!T1005</f>
        <v xml:space="preserve">Omg </v>
      </c>
      <c r="L304" s="2" t="str">
        <f>Inskrivning!U1005</f>
        <v xml:space="preserve">Omg  </v>
      </c>
      <c r="M304" s="2" t="str">
        <f>Inskrivning!V1005</f>
        <v xml:space="preserve">Omg </v>
      </c>
      <c r="N304" s="2" t="str">
        <f>Inskrivning!W1005</f>
        <v>Summa</v>
      </c>
      <c r="O304" s="1"/>
      <c r="Q304" s="36" t="s">
        <v>178</v>
      </c>
      <c r="T304" s="36"/>
      <c r="X304" s="36"/>
    </row>
    <row r="305" spans="1:29" x14ac:dyDescent="0.25">
      <c r="A305" s="2" t="str">
        <f>Inskrivning!J1006</f>
        <v>Namn</v>
      </c>
      <c r="B305" s="2" t="str">
        <f>Inskrivning!K1006</f>
        <v>Klubb</v>
      </c>
      <c r="C305" s="2">
        <f>Inskrivning!L1006</f>
        <v>1</v>
      </c>
      <c r="D305" s="2">
        <f>Inskrivning!M1006</f>
        <v>2</v>
      </c>
      <c r="E305" s="2">
        <f>Inskrivning!N1006</f>
        <v>3</v>
      </c>
      <c r="F305" s="2">
        <f>Inskrivning!O1006</f>
        <v>4</v>
      </c>
      <c r="G305" s="2">
        <f>Inskrivning!P1006</f>
        <v>5</v>
      </c>
      <c r="H305" s="2" t="str">
        <f>Inskrivning!Q1006</f>
        <v>1-5</v>
      </c>
      <c r="I305" s="2">
        <f>Inskrivning!R1006</f>
        <v>6</v>
      </c>
      <c r="J305" s="2">
        <f>Inskrivning!S1006</f>
        <v>7</v>
      </c>
      <c r="K305" s="2">
        <f>Inskrivning!T1006</f>
        <v>8</v>
      </c>
      <c r="L305" s="2">
        <f>Inskrivning!U1006</f>
        <v>9</v>
      </c>
      <c r="M305" s="2">
        <f>Inskrivning!V1006</f>
        <v>10</v>
      </c>
      <c r="N305" s="2" t="str">
        <f>Inskrivning!W1006</f>
        <v>6-10</v>
      </c>
      <c r="O305" s="2" t="str">
        <f>Inskrivning!X1006</f>
        <v>TOTALT</v>
      </c>
      <c r="P305" s="19"/>
      <c r="Q305" s="19"/>
      <c r="R305" s="4"/>
      <c r="V305" s="18"/>
      <c r="W305" s="19" t="s">
        <v>37</v>
      </c>
      <c r="X305" s="36" t="s">
        <v>173</v>
      </c>
      <c r="Y305" s="104"/>
      <c r="Z305" s="104"/>
      <c r="AA305" s="36"/>
      <c r="AB305" s="36"/>
    </row>
    <row r="306" spans="1:29" ht="15" x14ac:dyDescent="0.25">
      <c r="A306" s="34">
        <f>IF(Inskrivning!B1008&gt;0,Inskrivning!J1008,0)</f>
        <v>0</v>
      </c>
      <c r="B306" s="34">
        <f>IF(Inskrivning!B1008&gt;0,Inskrivning!K1008,0)</f>
        <v>0</v>
      </c>
      <c r="C306" s="34">
        <f>IF(Inskrivning!B1008&gt;0,Inskrivning!L1008,0)</f>
        <v>0</v>
      </c>
      <c r="D306" s="34">
        <f>IF(Inskrivning!B1008&gt;0,Inskrivning!M1008,0)</f>
        <v>0</v>
      </c>
      <c r="E306" s="34">
        <f>IF(Inskrivning!B1008&gt;0,Inskrivning!N1008,0)</f>
        <v>0</v>
      </c>
      <c r="F306" s="34">
        <f>IF(Inskrivning!B1008&gt;0,Inskrivning!O1008,0)</f>
        <v>0</v>
      </c>
      <c r="G306" s="34">
        <f>IF(Inskrivning!B1008&gt;0,Inskrivning!P1008,0)</f>
        <v>0</v>
      </c>
      <c r="H306" s="34">
        <f>IF(Inskrivning!B1008&gt;0,Inskrivning!Q1008,0)</f>
        <v>0</v>
      </c>
      <c r="I306" s="34">
        <f>IF(Inskrivning!B1008&gt;0,Inskrivning!R1008,0)</f>
        <v>0</v>
      </c>
      <c r="J306" s="34">
        <f>IF(Inskrivning!B1008&gt;0,Inskrivning!S1008,0)</f>
        <v>0</v>
      </c>
      <c r="K306" s="34">
        <f>IF(Inskrivning!B1008&gt;0,Inskrivning!T1008,0)</f>
        <v>0</v>
      </c>
      <c r="L306" s="34">
        <f>IF(Inskrivning!B1008&gt;0,Inskrivning!U1008,0)</f>
        <v>0</v>
      </c>
      <c r="M306" s="34">
        <f>IF(Inskrivning!B1008&gt;0,Inskrivning!V1008,0)</f>
        <v>0</v>
      </c>
      <c r="N306" s="34">
        <f>IF(Inskrivning!B1008&gt;0,Inskrivning!W1008,0)</f>
        <v>0</v>
      </c>
      <c r="O306" s="34">
        <f>IF(Inskrivning!B1008&gt;0,Inskrivning!X1008,0)</f>
        <v>0</v>
      </c>
      <c r="P306" s="30"/>
      <c r="Q306" s="30"/>
      <c r="R306" s="30"/>
      <c r="S306" s="22"/>
      <c r="T306" s="22"/>
      <c r="U306" s="22"/>
      <c r="V306" s="22"/>
      <c r="W306" s="15">
        <f>IF(Inskrivning!B1008="",0,Inskrivning!B1008)</f>
        <v>0</v>
      </c>
      <c r="X306" s="22"/>
      <c r="Y306" s="30">
        <f>COUNTIF($W$306:$W$510,Z306)</f>
        <v>0</v>
      </c>
      <c r="Z306" s="30">
        <v>1</v>
      </c>
      <c r="AA306" s="22"/>
      <c r="AB306" s="22"/>
      <c r="AC306" s="22"/>
    </row>
    <row r="307" spans="1:29" ht="15" x14ac:dyDescent="0.25">
      <c r="A307" s="34">
        <f>IF(Inskrivning!B1009&gt;0,Inskrivning!J1009,0)</f>
        <v>0</v>
      </c>
      <c r="B307" s="34">
        <f>IF(Inskrivning!B1009&gt;0,Inskrivning!K1009,0)</f>
        <v>0</v>
      </c>
      <c r="C307" s="34">
        <f>IF(Inskrivning!B1009&gt;0,Inskrivning!L1009,0)</f>
        <v>0</v>
      </c>
      <c r="D307" s="34">
        <f>IF(Inskrivning!B1009&gt;0,Inskrivning!M1009,0)</f>
        <v>0</v>
      </c>
      <c r="E307" s="34">
        <f>IF(Inskrivning!B1009&gt;0,Inskrivning!N1009,0)</f>
        <v>0</v>
      </c>
      <c r="F307" s="34">
        <f>IF(Inskrivning!B1009&gt;0,Inskrivning!O1009,0)</f>
        <v>0</v>
      </c>
      <c r="G307" s="34">
        <f>IF(Inskrivning!B1009&gt;0,Inskrivning!P1009,0)</f>
        <v>0</v>
      </c>
      <c r="H307" s="34">
        <f>IF(Inskrivning!B1009&gt;0,Inskrivning!Q1009,0)</f>
        <v>0</v>
      </c>
      <c r="I307" s="34">
        <f>IF(Inskrivning!B1009&gt;0,Inskrivning!R1009,0)</f>
        <v>0</v>
      </c>
      <c r="J307" s="34">
        <f>IF(Inskrivning!B1009&gt;0,Inskrivning!S1009,0)</f>
        <v>0</v>
      </c>
      <c r="K307" s="34">
        <f>IF(Inskrivning!B1009&gt;0,Inskrivning!T1009,0)</f>
        <v>0</v>
      </c>
      <c r="L307" s="34">
        <f>IF(Inskrivning!B1009&gt;0,Inskrivning!U1009,0)</f>
        <v>0</v>
      </c>
      <c r="M307" s="34">
        <f>IF(Inskrivning!B1009&gt;0,Inskrivning!V1009,0)</f>
        <v>0</v>
      </c>
      <c r="N307" s="34">
        <f>IF(Inskrivning!B1009&gt;0,Inskrivning!W1009,0)</f>
        <v>0</v>
      </c>
      <c r="O307" s="34">
        <f>IF(Inskrivning!B1009&gt;0,Inskrivning!X1009,0)</f>
        <v>0</v>
      </c>
      <c r="P307" s="30"/>
      <c r="Q307" s="30"/>
      <c r="R307" s="30"/>
      <c r="S307" s="22"/>
      <c r="T307" s="22"/>
      <c r="U307" s="22"/>
      <c r="V307" s="22"/>
      <c r="W307" s="15">
        <f>IF(Inskrivning!B1009="",0,Inskrivning!B1009)</f>
        <v>0</v>
      </c>
      <c r="X307" s="22"/>
      <c r="Y307" s="30">
        <f t="shared" ref="Y307:Y370" si="4">COUNTIF($W$306:$W$510,Z307)</f>
        <v>0</v>
      </c>
      <c r="Z307" s="30">
        <v>2</v>
      </c>
      <c r="AA307" s="22"/>
      <c r="AB307" s="22"/>
      <c r="AC307" s="22"/>
    </row>
    <row r="308" spans="1:29" ht="15" x14ac:dyDescent="0.25">
      <c r="A308" s="34">
        <f>IF(Inskrivning!B1007&gt;0,Inskrivning!J1007,0)</f>
        <v>0</v>
      </c>
      <c r="B308" s="34">
        <f>IF(Inskrivning!B1007&gt;0,Inskrivning!K1007,0)</f>
        <v>0</v>
      </c>
      <c r="C308" s="34">
        <f>IF(Inskrivning!B1007&gt;0,Inskrivning!L1007,0)</f>
        <v>0</v>
      </c>
      <c r="D308" s="34">
        <f>IF(Inskrivning!B1007&gt;0,Inskrivning!M1007,0)</f>
        <v>0</v>
      </c>
      <c r="E308" s="34">
        <f>IF(Inskrivning!B1007&gt;0,Inskrivning!N1007,0)</f>
        <v>0</v>
      </c>
      <c r="F308" s="34">
        <f>IF(Inskrivning!B1007&gt;0,Inskrivning!O1007,0)</f>
        <v>0</v>
      </c>
      <c r="G308" s="34">
        <f>IF(Inskrivning!B1007&gt;0,Inskrivning!P1007,0)</f>
        <v>0</v>
      </c>
      <c r="H308" s="34">
        <f>IF(Inskrivning!B1007&gt;0,Inskrivning!Q1007,0)</f>
        <v>0</v>
      </c>
      <c r="I308" s="34">
        <f>IF(Inskrivning!B1007&gt;0,Inskrivning!R1007,0)</f>
        <v>0</v>
      </c>
      <c r="J308" s="34">
        <f>IF(Inskrivning!B1007&gt;0,Inskrivning!S1007,0)</f>
        <v>0</v>
      </c>
      <c r="K308" s="34">
        <f>IF(Inskrivning!B1007&gt;0,Inskrivning!T1007,0)</f>
        <v>0</v>
      </c>
      <c r="L308" s="34">
        <f>IF(Inskrivning!B1007&gt;0,Inskrivning!U1007,0)</f>
        <v>0</v>
      </c>
      <c r="M308" s="34">
        <f>IF(Inskrivning!B1007&gt;0,Inskrivning!V1007,0)</f>
        <v>0</v>
      </c>
      <c r="N308" s="34">
        <f>IF(Inskrivning!B1007&gt;0,Inskrivning!W1007,0)</f>
        <v>0</v>
      </c>
      <c r="O308" s="34">
        <f>IF(Inskrivning!B1007&gt;0,Inskrivning!X1007,0)</f>
        <v>0</v>
      </c>
      <c r="P308" s="30"/>
      <c r="Q308" s="30"/>
      <c r="R308" s="30"/>
      <c r="S308" s="22"/>
      <c r="T308" s="22"/>
      <c r="U308" s="22"/>
      <c r="V308" s="22"/>
      <c r="W308" s="15">
        <f>IF(Inskrivning!B1007="",0,Inskrivning!B1007)</f>
        <v>0</v>
      </c>
      <c r="X308" s="22"/>
      <c r="Y308" s="30">
        <f t="shared" si="4"/>
        <v>0</v>
      </c>
      <c r="Z308" s="30">
        <v>3</v>
      </c>
      <c r="AA308" s="22"/>
      <c r="AB308" s="22"/>
      <c r="AC308" s="22"/>
    </row>
    <row r="309" spans="1:29" ht="15" x14ac:dyDescent="0.25">
      <c r="A309" s="34">
        <f>IF(Inskrivning!B1010&gt;0,Inskrivning!J1010,0)</f>
        <v>0</v>
      </c>
      <c r="B309" s="34">
        <f>IF(Inskrivning!B1010&gt;0,Inskrivning!K1010,0)</f>
        <v>0</v>
      </c>
      <c r="C309" s="34">
        <f>IF(Inskrivning!B1010&gt;0,Inskrivning!L1010,0)</f>
        <v>0</v>
      </c>
      <c r="D309" s="34">
        <f>IF(Inskrivning!B1010&gt;0,Inskrivning!M1010,0)</f>
        <v>0</v>
      </c>
      <c r="E309" s="34">
        <f>IF(Inskrivning!B1010&gt;0,Inskrivning!N1010,0)</f>
        <v>0</v>
      </c>
      <c r="F309" s="34">
        <f>IF(Inskrivning!B1010&gt;0,Inskrivning!O1010,0)</f>
        <v>0</v>
      </c>
      <c r="G309" s="34">
        <f>IF(Inskrivning!B1010&gt;0,Inskrivning!P1010,0)</f>
        <v>0</v>
      </c>
      <c r="H309" s="34">
        <f>IF(Inskrivning!B1010&gt;0,Inskrivning!Q1010,0)</f>
        <v>0</v>
      </c>
      <c r="I309" s="34">
        <f>IF(Inskrivning!B1010&gt;0,Inskrivning!R1010,0)</f>
        <v>0</v>
      </c>
      <c r="J309" s="34">
        <f>IF(Inskrivning!B1010&gt;0,Inskrivning!S1010,0)</f>
        <v>0</v>
      </c>
      <c r="K309" s="34">
        <f>IF(Inskrivning!B1010&gt;0,Inskrivning!T1010,0)</f>
        <v>0</v>
      </c>
      <c r="L309" s="34">
        <f>IF(Inskrivning!B1010&gt;0,Inskrivning!U1010,0)</f>
        <v>0</v>
      </c>
      <c r="M309" s="34">
        <f>IF(Inskrivning!B1010&gt;0,Inskrivning!V1010,0)</f>
        <v>0</v>
      </c>
      <c r="N309" s="34">
        <f>IF(Inskrivning!B1010&gt;0,Inskrivning!W1010,0)</f>
        <v>0</v>
      </c>
      <c r="O309" s="34">
        <f>IF(Inskrivning!B1010&gt;0,Inskrivning!X1010,0)</f>
        <v>0</v>
      </c>
      <c r="P309" s="30"/>
      <c r="Q309" s="30"/>
      <c r="R309" s="30"/>
      <c r="S309" s="22"/>
      <c r="T309" s="22"/>
      <c r="U309" s="22"/>
      <c r="V309" s="22"/>
      <c r="W309" s="15">
        <f>IF(Inskrivning!B1010="",0,Inskrivning!B1010)</f>
        <v>0</v>
      </c>
      <c r="X309" s="22"/>
      <c r="Y309" s="30">
        <f t="shared" si="4"/>
        <v>0</v>
      </c>
      <c r="Z309" s="30">
        <v>4</v>
      </c>
      <c r="AA309" s="22"/>
      <c r="AB309" s="22"/>
      <c r="AC309" s="22"/>
    </row>
    <row r="310" spans="1:29" ht="15" x14ac:dyDescent="0.25">
      <c r="A310" s="34">
        <f>IF(Inskrivning!B1011&gt;0,Inskrivning!J1011,0)</f>
        <v>0</v>
      </c>
      <c r="B310" s="34">
        <f>IF(Inskrivning!B1011&gt;0,Inskrivning!K1011,0)</f>
        <v>0</v>
      </c>
      <c r="C310" s="34">
        <f>IF(Inskrivning!B1011&gt;0,Inskrivning!L1011,0)</f>
        <v>0</v>
      </c>
      <c r="D310" s="34">
        <f>IF(Inskrivning!B1011&gt;0,Inskrivning!M1011,0)</f>
        <v>0</v>
      </c>
      <c r="E310" s="34">
        <f>IF(Inskrivning!B1011&gt;0,Inskrivning!N1011,0)</f>
        <v>0</v>
      </c>
      <c r="F310" s="34">
        <f>IF(Inskrivning!B1011&gt;0,Inskrivning!O1011,0)</f>
        <v>0</v>
      </c>
      <c r="G310" s="34">
        <f>IF(Inskrivning!B1011&gt;0,Inskrivning!P1011,0)</f>
        <v>0</v>
      </c>
      <c r="H310" s="34">
        <f>IF(Inskrivning!B1011&gt;0,Inskrivning!Q1011,0)</f>
        <v>0</v>
      </c>
      <c r="I310" s="34">
        <f>IF(Inskrivning!B1011&gt;0,Inskrivning!R1011,0)</f>
        <v>0</v>
      </c>
      <c r="J310" s="34">
        <f>IF(Inskrivning!B1011&gt;0,Inskrivning!S1011,0)</f>
        <v>0</v>
      </c>
      <c r="K310" s="34">
        <f>IF(Inskrivning!B1011&gt;0,Inskrivning!T1011,0)</f>
        <v>0</v>
      </c>
      <c r="L310" s="34">
        <f>IF(Inskrivning!B1011&gt;0,Inskrivning!U1011,0)</f>
        <v>0</v>
      </c>
      <c r="M310" s="34">
        <f>IF(Inskrivning!B1011&gt;0,Inskrivning!V1011,0)</f>
        <v>0</v>
      </c>
      <c r="N310" s="34">
        <f>IF(Inskrivning!B1011&gt;0,Inskrivning!W1011,0)</f>
        <v>0</v>
      </c>
      <c r="O310" s="34">
        <f>IF(Inskrivning!B1011&gt;0,Inskrivning!X1011,0)</f>
        <v>0</v>
      </c>
      <c r="W310" s="15">
        <f>IF(Inskrivning!B1011="",0,Inskrivning!B1011)</f>
        <v>0</v>
      </c>
      <c r="Y310" s="30">
        <f t="shared" si="4"/>
        <v>0</v>
      </c>
      <c r="Z310" s="30">
        <v>5</v>
      </c>
    </row>
    <row r="311" spans="1:29" ht="15" x14ac:dyDescent="0.25">
      <c r="A311" s="34">
        <f>IF(Inskrivning!B1012&gt;0,Inskrivning!J1012,0)</f>
        <v>0</v>
      </c>
      <c r="B311" s="34">
        <f>IF(Inskrivning!B1012&gt;0,Inskrivning!K1012,0)</f>
        <v>0</v>
      </c>
      <c r="C311" s="34">
        <f>IF(Inskrivning!B1012&gt;0,Inskrivning!L1012,0)</f>
        <v>0</v>
      </c>
      <c r="D311" s="34">
        <f>IF(Inskrivning!B1012&gt;0,Inskrivning!M1012,0)</f>
        <v>0</v>
      </c>
      <c r="E311" s="34">
        <f>IF(Inskrivning!B1012&gt;0,Inskrivning!N1012,0)</f>
        <v>0</v>
      </c>
      <c r="F311" s="34">
        <f>IF(Inskrivning!B1012&gt;0,Inskrivning!O1012,0)</f>
        <v>0</v>
      </c>
      <c r="G311" s="34">
        <f>IF(Inskrivning!B1012&gt;0,Inskrivning!P1012,0)</f>
        <v>0</v>
      </c>
      <c r="H311" s="34">
        <f>IF(Inskrivning!B1012&gt;0,Inskrivning!Q1012,0)</f>
        <v>0</v>
      </c>
      <c r="I311" s="34">
        <f>IF(Inskrivning!B1012&gt;0,Inskrivning!R1012,0)</f>
        <v>0</v>
      </c>
      <c r="J311" s="34">
        <f>IF(Inskrivning!B1012&gt;0,Inskrivning!S1012,0)</f>
        <v>0</v>
      </c>
      <c r="K311" s="34">
        <f>IF(Inskrivning!B1012&gt;0,Inskrivning!T1012,0)</f>
        <v>0</v>
      </c>
      <c r="L311" s="34">
        <f>IF(Inskrivning!B1012&gt;0,Inskrivning!U1012,0)</f>
        <v>0</v>
      </c>
      <c r="M311" s="34">
        <f>IF(Inskrivning!B1012&gt;0,Inskrivning!V1012,0)</f>
        <v>0</v>
      </c>
      <c r="N311" s="34">
        <f>IF(Inskrivning!B1012&gt;0,Inskrivning!W1012,0)</f>
        <v>0</v>
      </c>
      <c r="O311" s="34">
        <f>IF(Inskrivning!B1012&gt;0,Inskrivning!X1012,0)</f>
        <v>0</v>
      </c>
      <c r="W311" s="15">
        <f>IF(Inskrivning!B1012="",0,Inskrivning!B1012)</f>
        <v>0</v>
      </c>
      <c r="Y311" s="30">
        <f t="shared" si="4"/>
        <v>0</v>
      </c>
      <c r="Z311" s="30">
        <v>6</v>
      </c>
    </row>
    <row r="312" spans="1:29" ht="15" x14ac:dyDescent="0.25">
      <c r="A312" s="34">
        <f>IF(Inskrivning!B1013&gt;0,Inskrivning!J1013,0)</f>
        <v>0</v>
      </c>
      <c r="B312" s="34">
        <f>IF(Inskrivning!B1013&gt;0,Inskrivning!K1013,0)</f>
        <v>0</v>
      </c>
      <c r="C312" s="34">
        <f>IF(Inskrivning!B1013&gt;0,Inskrivning!L1013,0)</f>
        <v>0</v>
      </c>
      <c r="D312" s="34">
        <f>IF(Inskrivning!B1013&gt;0,Inskrivning!M1013,0)</f>
        <v>0</v>
      </c>
      <c r="E312" s="34">
        <f>IF(Inskrivning!B1013&gt;0,Inskrivning!N1013,0)</f>
        <v>0</v>
      </c>
      <c r="F312" s="34">
        <f>IF(Inskrivning!B1013&gt;0,Inskrivning!O1013,0)</f>
        <v>0</v>
      </c>
      <c r="G312" s="34">
        <f>IF(Inskrivning!B1013&gt;0,Inskrivning!P1013,0)</f>
        <v>0</v>
      </c>
      <c r="H312" s="34">
        <f>IF(Inskrivning!B1013&gt;0,Inskrivning!Q1013,0)</f>
        <v>0</v>
      </c>
      <c r="I312" s="34">
        <f>IF(Inskrivning!B1013&gt;0,Inskrivning!R1013,0)</f>
        <v>0</v>
      </c>
      <c r="J312" s="34">
        <f>IF(Inskrivning!B1013&gt;0,Inskrivning!S1013,0)</f>
        <v>0</v>
      </c>
      <c r="K312" s="34">
        <f>IF(Inskrivning!B1013&gt;0,Inskrivning!T1013,0)</f>
        <v>0</v>
      </c>
      <c r="L312" s="34">
        <f>IF(Inskrivning!B1013&gt;0,Inskrivning!U1013,0)</f>
        <v>0</v>
      </c>
      <c r="M312" s="34">
        <f>IF(Inskrivning!B1013&gt;0,Inskrivning!V1013,0)</f>
        <v>0</v>
      </c>
      <c r="N312" s="34">
        <f>IF(Inskrivning!B1013&gt;0,Inskrivning!W1013,0)</f>
        <v>0</v>
      </c>
      <c r="O312" s="34">
        <f>IF(Inskrivning!B1013&gt;0,Inskrivning!X1013,0)</f>
        <v>0</v>
      </c>
      <c r="W312" s="15">
        <f>IF(Inskrivning!B1013="",0,Inskrivning!B1013)</f>
        <v>0</v>
      </c>
      <c r="Y312" s="30">
        <f t="shared" si="4"/>
        <v>0</v>
      </c>
      <c r="Z312" s="30">
        <v>7</v>
      </c>
    </row>
    <row r="313" spans="1:29" ht="15" x14ac:dyDescent="0.25">
      <c r="A313" s="34">
        <f>IF(Inskrivning!B1014&gt;0,Inskrivning!J1014,0)</f>
        <v>0</v>
      </c>
      <c r="B313" s="34">
        <f>IF(Inskrivning!B1014&gt;0,Inskrivning!K1014,0)</f>
        <v>0</v>
      </c>
      <c r="C313" s="34">
        <f>IF(Inskrivning!B1014&gt;0,Inskrivning!L1014,0)</f>
        <v>0</v>
      </c>
      <c r="D313" s="34">
        <f>IF(Inskrivning!B1014&gt;0,Inskrivning!M1014,0)</f>
        <v>0</v>
      </c>
      <c r="E313" s="34">
        <f>IF(Inskrivning!B1014&gt;0,Inskrivning!N1014,0)</f>
        <v>0</v>
      </c>
      <c r="F313" s="34">
        <f>IF(Inskrivning!B1014&gt;0,Inskrivning!O1014,0)</f>
        <v>0</v>
      </c>
      <c r="G313" s="34">
        <f>IF(Inskrivning!B1014&gt;0,Inskrivning!P1014,0)</f>
        <v>0</v>
      </c>
      <c r="H313" s="34">
        <f>IF(Inskrivning!B1014&gt;0,Inskrivning!Q1014,0)</f>
        <v>0</v>
      </c>
      <c r="I313" s="34">
        <f>IF(Inskrivning!B1014&gt;0,Inskrivning!R1014,0)</f>
        <v>0</v>
      </c>
      <c r="J313" s="34">
        <f>IF(Inskrivning!B1014&gt;0,Inskrivning!S1014,0)</f>
        <v>0</v>
      </c>
      <c r="K313" s="34">
        <f>IF(Inskrivning!B1014&gt;0,Inskrivning!T1014,0)</f>
        <v>0</v>
      </c>
      <c r="L313" s="34">
        <f>IF(Inskrivning!B1014&gt;0,Inskrivning!U1014,0)</f>
        <v>0</v>
      </c>
      <c r="M313" s="34">
        <f>IF(Inskrivning!B1014&gt;0,Inskrivning!V1014,0)</f>
        <v>0</v>
      </c>
      <c r="N313" s="34">
        <f>IF(Inskrivning!B1014&gt;0,Inskrivning!W1014,0)</f>
        <v>0</v>
      </c>
      <c r="O313" s="34">
        <f>IF(Inskrivning!B1014&gt;0,Inskrivning!X1014,0)</f>
        <v>0</v>
      </c>
      <c r="W313" s="15">
        <f>IF(Inskrivning!B1014="",0,Inskrivning!B1014)</f>
        <v>0</v>
      </c>
      <c r="Y313" s="30">
        <f t="shared" si="4"/>
        <v>0</v>
      </c>
      <c r="Z313" s="30">
        <v>8</v>
      </c>
    </row>
    <row r="314" spans="1:29" ht="15" x14ac:dyDescent="0.25">
      <c r="A314" s="34">
        <f>IF(Inskrivning!B1015&gt;0,Inskrivning!J1015,0)</f>
        <v>0</v>
      </c>
      <c r="B314" s="34">
        <f>IF(Inskrivning!B1015&gt;0,Inskrivning!K1015,0)</f>
        <v>0</v>
      </c>
      <c r="C314" s="34">
        <f>IF(Inskrivning!B1015&gt;0,Inskrivning!L1015,0)</f>
        <v>0</v>
      </c>
      <c r="D314" s="34">
        <f>IF(Inskrivning!B1015&gt;0,Inskrivning!M1015,0)</f>
        <v>0</v>
      </c>
      <c r="E314" s="34">
        <f>IF(Inskrivning!B1015&gt;0,Inskrivning!N1015,0)</f>
        <v>0</v>
      </c>
      <c r="F314" s="34">
        <f>IF(Inskrivning!B1015&gt;0,Inskrivning!O1015,0)</f>
        <v>0</v>
      </c>
      <c r="G314" s="34">
        <f>IF(Inskrivning!B1015&gt;0,Inskrivning!P1015,0)</f>
        <v>0</v>
      </c>
      <c r="H314" s="34">
        <f>IF(Inskrivning!B1015&gt;0,Inskrivning!Q1015,0)</f>
        <v>0</v>
      </c>
      <c r="I314" s="34">
        <f>IF(Inskrivning!B1015&gt;0,Inskrivning!R1015,0)</f>
        <v>0</v>
      </c>
      <c r="J314" s="34">
        <f>IF(Inskrivning!B1015&gt;0,Inskrivning!S1015,0)</f>
        <v>0</v>
      </c>
      <c r="K314" s="34">
        <f>IF(Inskrivning!B1015&gt;0,Inskrivning!T1015,0)</f>
        <v>0</v>
      </c>
      <c r="L314" s="34">
        <f>IF(Inskrivning!B1015&gt;0,Inskrivning!U1015,0)</f>
        <v>0</v>
      </c>
      <c r="M314" s="34">
        <f>IF(Inskrivning!B1015&gt;0,Inskrivning!V1015,0)</f>
        <v>0</v>
      </c>
      <c r="N314" s="34">
        <f>IF(Inskrivning!B1015&gt;0,Inskrivning!W1015,0)</f>
        <v>0</v>
      </c>
      <c r="O314" s="34">
        <f>IF(Inskrivning!B1015&gt;0,Inskrivning!X1015,0)</f>
        <v>0</v>
      </c>
      <c r="W314" s="15">
        <f>IF(Inskrivning!B1015="",0,Inskrivning!B1015)</f>
        <v>0</v>
      </c>
      <c r="Y314" s="30">
        <f t="shared" si="4"/>
        <v>0</v>
      </c>
      <c r="Z314" s="30">
        <v>9</v>
      </c>
    </row>
    <row r="315" spans="1:29" ht="15" x14ac:dyDescent="0.25">
      <c r="A315" s="34">
        <f>IF(Inskrivning!B1016&gt;0,Inskrivning!J1016,0)</f>
        <v>0</v>
      </c>
      <c r="B315" s="34">
        <f>IF(Inskrivning!B1016&gt;0,Inskrivning!K1016,0)</f>
        <v>0</v>
      </c>
      <c r="C315" s="34">
        <f>IF(Inskrivning!B1016&gt;0,Inskrivning!L1016,0)</f>
        <v>0</v>
      </c>
      <c r="D315" s="34">
        <f>IF(Inskrivning!B1016&gt;0,Inskrivning!M1016,0)</f>
        <v>0</v>
      </c>
      <c r="E315" s="34">
        <f>IF(Inskrivning!B1016&gt;0,Inskrivning!N1016,0)</f>
        <v>0</v>
      </c>
      <c r="F315" s="34">
        <f>IF(Inskrivning!B1016&gt;0,Inskrivning!O1016,0)</f>
        <v>0</v>
      </c>
      <c r="G315" s="34">
        <f>IF(Inskrivning!B1016&gt;0,Inskrivning!P1016,0)</f>
        <v>0</v>
      </c>
      <c r="H315" s="34">
        <f>IF(Inskrivning!B1016&gt;0,Inskrivning!Q1016,0)</f>
        <v>0</v>
      </c>
      <c r="I315" s="34">
        <f>IF(Inskrivning!B1016&gt;0,Inskrivning!R1016,0)</f>
        <v>0</v>
      </c>
      <c r="J315" s="34">
        <f>IF(Inskrivning!B1016&gt;0,Inskrivning!S1016,0)</f>
        <v>0</v>
      </c>
      <c r="K315" s="34">
        <f>IF(Inskrivning!B1016&gt;0,Inskrivning!T1016,0)</f>
        <v>0</v>
      </c>
      <c r="L315" s="34">
        <f>IF(Inskrivning!B1016&gt;0,Inskrivning!U1016,0)</f>
        <v>0</v>
      </c>
      <c r="M315" s="34">
        <f>IF(Inskrivning!B1016&gt;0,Inskrivning!V1016,0)</f>
        <v>0</v>
      </c>
      <c r="N315" s="34">
        <f>IF(Inskrivning!B1016&gt;0,Inskrivning!W1016,0)</f>
        <v>0</v>
      </c>
      <c r="O315" s="34">
        <f>IF(Inskrivning!B1016&gt;0,Inskrivning!X1016,0)</f>
        <v>0</v>
      </c>
      <c r="W315" s="15">
        <f>IF(Inskrivning!B1016="",0,Inskrivning!B1016)</f>
        <v>0</v>
      </c>
      <c r="Y315" s="30">
        <f t="shared" si="4"/>
        <v>0</v>
      </c>
      <c r="Z315" s="30">
        <v>10</v>
      </c>
    </row>
    <row r="316" spans="1:29" ht="15" x14ac:dyDescent="0.25">
      <c r="A316" s="34">
        <f>IF(Inskrivning!B1017&gt;0,Inskrivning!J1017,0)</f>
        <v>0</v>
      </c>
      <c r="B316" s="34">
        <f>IF(Inskrivning!B1017&gt;0,Inskrivning!K1017,0)</f>
        <v>0</v>
      </c>
      <c r="C316" s="34">
        <f>IF(Inskrivning!B1017&gt;0,Inskrivning!L1017,0)</f>
        <v>0</v>
      </c>
      <c r="D316" s="34">
        <f>IF(Inskrivning!B1017&gt;0,Inskrivning!M1017,0)</f>
        <v>0</v>
      </c>
      <c r="E316" s="34">
        <f>IF(Inskrivning!B1017&gt;0,Inskrivning!N1017,0)</f>
        <v>0</v>
      </c>
      <c r="F316" s="34">
        <f>IF(Inskrivning!B1017&gt;0,Inskrivning!O1017,0)</f>
        <v>0</v>
      </c>
      <c r="G316" s="34">
        <f>IF(Inskrivning!B1017&gt;0,Inskrivning!P1017,0)</f>
        <v>0</v>
      </c>
      <c r="H316" s="34">
        <f>IF(Inskrivning!B1017&gt;0,Inskrivning!Q1017,0)</f>
        <v>0</v>
      </c>
      <c r="I316" s="34">
        <f>IF(Inskrivning!B1017&gt;0,Inskrivning!R1017,0)</f>
        <v>0</v>
      </c>
      <c r="J316" s="34">
        <f>IF(Inskrivning!B1017&gt;0,Inskrivning!S1017,0)</f>
        <v>0</v>
      </c>
      <c r="K316" s="34">
        <f>IF(Inskrivning!B1017&gt;0,Inskrivning!T1017,0)</f>
        <v>0</v>
      </c>
      <c r="L316" s="34">
        <f>IF(Inskrivning!B1017&gt;0,Inskrivning!U1017,0)</f>
        <v>0</v>
      </c>
      <c r="M316" s="34">
        <f>IF(Inskrivning!B1017&gt;0,Inskrivning!V1017,0)</f>
        <v>0</v>
      </c>
      <c r="N316" s="34">
        <f>IF(Inskrivning!B1017&gt;0,Inskrivning!W1017,0)</f>
        <v>0</v>
      </c>
      <c r="O316" s="34">
        <f>IF(Inskrivning!B1017&gt;0,Inskrivning!X1017,0)</f>
        <v>0</v>
      </c>
      <c r="W316" s="15">
        <f>IF(Inskrivning!B1017="",0,Inskrivning!B1017)</f>
        <v>0</v>
      </c>
      <c r="Y316" s="30">
        <f t="shared" si="4"/>
        <v>0</v>
      </c>
      <c r="Z316" s="30">
        <v>11</v>
      </c>
    </row>
    <row r="317" spans="1:29" ht="15" x14ac:dyDescent="0.25">
      <c r="A317" s="34">
        <f>IF(Inskrivning!B1018&gt;0,Inskrivning!J1018,0)</f>
        <v>0</v>
      </c>
      <c r="B317" s="34">
        <f>IF(Inskrivning!B1018&gt;0,Inskrivning!K1018,0)</f>
        <v>0</v>
      </c>
      <c r="C317" s="34">
        <f>IF(Inskrivning!B1018&gt;0,Inskrivning!L1018,0)</f>
        <v>0</v>
      </c>
      <c r="D317" s="34">
        <f>IF(Inskrivning!B1018&gt;0,Inskrivning!M1018,0)</f>
        <v>0</v>
      </c>
      <c r="E317" s="34">
        <f>IF(Inskrivning!B1018&gt;0,Inskrivning!N1018,0)</f>
        <v>0</v>
      </c>
      <c r="F317" s="34">
        <f>IF(Inskrivning!B1018&gt;0,Inskrivning!O1018,0)</f>
        <v>0</v>
      </c>
      <c r="G317" s="34">
        <f>IF(Inskrivning!B1018&gt;0,Inskrivning!P1018,0)</f>
        <v>0</v>
      </c>
      <c r="H317" s="34">
        <f>IF(Inskrivning!B1018&gt;0,Inskrivning!Q1018,0)</f>
        <v>0</v>
      </c>
      <c r="I317" s="34">
        <f>IF(Inskrivning!B1018&gt;0,Inskrivning!R1018,0)</f>
        <v>0</v>
      </c>
      <c r="J317" s="34">
        <f>IF(Inskrivning!B1018&gt;0,Inskrivning!S1018,0)</f>
        <v>0</v>
      </c>
      <c r="K317" s="34">
        <f>IF(Inskrivning!B1018&gt;0,Inskrivning!T1018,0)</f>
        <v>0</v>
      </c>
      <c r="L317" s="34">
        <f>IF(Inskrivning!B1018&gt;0,Inskrivning!U1018,0)</f>
        <v>0</v>
      </c>
      <c r="M317" s="34">
        <f>IF(Inskrivning!B1018&gt;0,Inskrivning!V1018,0)</f>
        <v>0</v>
      </c>
      <c r="N317" s="34">
        <f>IF(Inskrivning!B1018&gt;0,Inskrivning!W1018,0)</f>
        <v>0</v>
      </c>
      <c r="O317" s="34">
        <f>IF(Inskrivning!B1018&gt;0,Inskrivning!X1018,0)</f>
        <v>0</v>
      </c>
      <c r="W317" s="15">
        <f>IF(Inskrivning!B1018="",0,Inskrivning!B1018)</f>
        <v>0</v>
      </c>
      <c r="Y317" s="30">
        <f t="shared" si="4"/>
        <v>0</v>
      </c>
      <c r="Z317" s="30">
        <v>12</v>
      </c>
    </row>
    <row r="318" spans="1:29" ht="15" x14ac:dyDescent="0.25">
      <c r="A318" s="34">
        <f>IF(Inskrivning!B1019&gt;0,Inskrivning!J1019,0)</f>
        <v>0</v>
      </c>
      <c r="B318" s="34">
        <f>IF(Inskrivning!B1019&gt;0,Inskrivning!K1019,0)</f>
        <v>0</v>
      </c>
      <c r="C318" s="34">
        <f>IF(Inskrivning!B1019&gt;0,Inskrivning!L1019,0)</f>
        <v>0</v>
      </c>
      <c r="D318" s="34">
        <f>IF(Inskrivning!B1019&gt;0,Inskrivning!M1019,0)</f>
        <v>0</v>
      </c>
      <c r="E318" s="34">
        <f>IF(Inskrivning!B1019&gt;0,Inskrivning!N1019,0)</f>
        <v>0</v>
      </c>
      <c r="F318" s="34">
        <f>IF(Inskrivning!B1019&gt;0,Inskrivning!O1019,0)</f>
        <v>0</v>
      </c>
      <c r="G318" s="34">
        <f>IF(Inskrivning!B1019&gt;0,Inskrivning!P1019,0)</f>
        <v>0</v>
      </c>
      <c r="H318" s="34">
        <f>IF(Inskrivning!B1019&gt;0,Inskrivning!Q1019,0)</f>
        <v>0</v>
      </c>
      <c r="I318" s="34">
        <f>IF(Inskrivning!B1019&gt;0,Inskrivning!R1019,0)</f>
        <v>0</v>
      </c>
      <c r="J318" s="34">
        <f>IF(Inskrivning!B1019&gt;0,Inskrivning!S1019,0)</f>
        <v>0</v>
      </c>
      <c r="K318" s="34">
        <f>IF(Inskrivning!B1019&gt;0,Inskrivning!T1019,0)</f>
        <v>0</v>
      </c>
      <c r="L318" s="34">
        <f>IF(Inskrivning!B1019&gt;0,Inskrivning!U1019,0)</f>
        <v>0</v>
      </c>
      <c r="M318" s="34">
        <f>IF(Inskrivning!B1019&gt;0,Inskrivning!V1019,0)</f>
        <v>0</v>
      </c>
      <c r="N318" s="34">
        <f>IF(Inskrivning!B1019&gt;0,Inskrivning!W1019,0)</f>
        <v>0</v>
      </c>
      <c r="O318" s="34">
        <f>IF(Inskrivning!B1019&gt;0,Inskrivning!X1019,0)</f>
        <v>0</v>
      </c>
      <c r="W318" s="15">
        <f>IF(Inskrivning!B1019="",0,Inskrivning!B1019)</f>
        <v>0</v>
      </c>
      <c r="Y318" s="30">
        <f t="shared" si="4"/>
        <v>0</v>
      </c>
      <c r="Z318" s="30">
        <v>13</v>
      </c>
    </row>
    <row r="319" spans="1:29" ht="15" x14ac:dyDescent="0.25">
      <c r="A319" s="34">
        <f>IF(Inskrivning!B1020&gt;0,Inskrivning!J1020,0)</f>
        <v>0</v>
      </c>
      <c r="B319" s="34">
        <f>IF(Inskrivning!B1020&gt;0,Inskrivning!K1020,0)</f>
        <v>0</v>
      </c>
      <c r="C319" s="34">
        <f>IF(Inskrivning!B1020&gt;0,Inskrivning!L1020,0)</f>
        <v>0</v>
      </c>
      <c r="D319" s="34">
        <f>IF(Inskrivning!B1020&gt;0,Inskrivning!M1020,0)</f>
        <v>0</v>
      </c>
      <c r="E319" s="34">
        <f>IF(Inskrivning!B1020&gt;0,Inskrivning!N1020,0)</f>
        <v>0</v>
      </c>
      <c r="F319" s="34">
        <f>IF(Inskrivning!B1020&gt;0,Inskrivning!O1020,0)</f>
        <v>0</v>
      </c>
      <c r="G319" s="34">
        <f>IF(Inskrivning!B1020&gt;0,Inskrivning!P1020,0)</f>
        <v>0</v>
      </c>
      <c r="H319" s="34">
        <f>IF(Inskrivning!B1020&gt;0,Inskrivning!Q1020,0)</f>
        <v>0</v>
      </c>
      <c r="I319" s="34">
        <f>IF(Inskrivning!B1020&gt;0,Inskrivning!R1020,0)</f>
        <v>0</v>
      </c>
      <c r="J319" s="34">
        <f>IF(Inskrivning!B1020&gt;0,Inskrivning!S1020,0)</f>
        <v>0</v>
      </c>
      <c r="K319" s="34">
        <f>IF(Inskrivning!B1020&gt;0,Inskrivning!T1020,0)</f>
        <v>0</v>
      </c>
      <c r="L319" s="34">
        <f>IF(Inskrivning!B1020&gt;0,Inskrivning!U1020,0)</f>
        <v>0</v>
      </c>
      <c r="M319" s="34">
        <f>IF(Inskrivning!B1020&gt;0,Inskrivning!V1020,0)</f>
        <v>0</v>
      </c>
      <c r="N319" s="34">
        <f>IF(Inskrivning!B1020&gt;0,Inskrivning!W1020,0)</f>
        <v>0</v>
      </c>
      <c r="O319" s="34">
        <f>IF(Inskrivning!B1020&gt;0,Inskrivning!X1020,0)</f>
        <v>0</v>
      </c>
      <c r="W319" s="15">
        <f>IF(Inskrivning!B1020="",0,Inskrivning!B1020)</f>
        <v>0</v>
      </c>
      <c r="Y319" s="30">
        <f t="shared" si="4"/>
        <v>0</v>
      </c>
      <c r="Z319" s="30">
        <v>14</v>
      </c>
    </row>
    <row r="320" spans="1:29" ht="15" x14ac:dyDescent="0.25">
      <c r="A320" s="34">
        <f>IF(Inskrivning!B1021&gt;0,Inskrivning!J1021,0)</f>
        <v>0</v>
      </c>
      <c r="B320" s="34">
        <f>IF(Inskrivning!B1021&gt;0,Inskrivning!K1021,0)</f>
        <v>0</v>
      </c>
      <c r="C320" s="34">
        <f>IF(Inskrivning!B1021&gt;0,Inskrivning!L1021,0)</f>
        <v>0</v>
      </c>
      <c r="D320" s="34">
        <f>IF(Inskrivning!B1021&gt;0,Inskrivning!M1021,0)</f>
        <v>0</v>
      </c>
      <c r="E320" s="34">
        <f>IF(Inskrivning!B1021&gt;0,Inskrivning!N1021,0)</f>
        <v>0</v>
      </c>
      <c r="F320" s="34">
        <f>IF(Inskrivning!B1021&gt;0,Inskrivning!O1021,0)</f>
        <v>0</v>
      </c>
      <c r="G320" s="34">
        <f>IF(Inskrivning!B1021&gt;0,Inskrivning!P1021,0)</f>
        <v>0</v>
      </c>
      <c r="H320" s="34">
        <f>IF(Inskrivning!B1021&gt;0,Inskrivning!Q1021,0)</f>
        <v>0</v>
      </c>
      <c r="I320" s="34">
        <f>IF(Inskrivning!B1021&gt;0,Inskrivning!R1021,0)</f>
        <v>0</v>
      </c>
      <c r="J320" s="34">
        <f>IF(Inskrivning!B1021&gt;0,Inskrivning!S1021,0)</f>
        <v>0</v>
      </c>
      <c r="K320" s="34">
        <f>IF(Inskrivning!B1021&gt;0,Inskrivning!T1021,0)</f>
        <v>0</v>
      </c>
      <c r="L320" s="34">
        <f>IF(Inskrivning!B1021&gt;0,Inskrivning!U1021,0)</f>
        <v>0</v>
      </c>
      <c r="M320" s="34">
        <f>IF(Inskrivning!B1021&gt;0,Inskrivning!V1021,0)</f>
        <v>0</v>
      </c>
      <c r="N320" s="34">
        <f>IF(Inskrivning!B1021&gt;0,Inskrivning!W1021,0)</f>
        <v>0</v>
      </c>
      <c r="O320" s="34">
        <f>IF(Inskrivning!B1021&gt;0,Inskrivning!X1021,0)</f>
        <v>0</v>
      </c>
      <c r="W320" s="15">
        <f>IF(Inskrivning!B1021="",0,Inskrivning!B1021)</f>
        <v>0</v>
      </c>
      <c r="Y320" s="30">
        <f t="shared" si="4"/>
        <v>0</v>
      </c>
      <c r="Z320" s="30">
        <v>15</v>
      </c>
    </row>
    <row r="321" spans="1:26" ht="15" x14ac:dyDescent="0.25">
      <c r="A321" s="34">
        <f>IF(Inskrivning!B1022&gt;0,Inskrivning!J1022,0)</f>
        <v>0</v>
      </c>
      <c r="B321" s="34">
        <f>IF(Inskrivning!B1022&gt;0,Inskrivning!K1022,0)</f>
        <v>0</v>
      </c>
      <c r="C321" s="34">
        <f>IF(Inskrivning!B1022&gt;0,Inskrivning!L1022,0)</f>
        <v>0</v>
      </c>
      <c r="D321" s="34">
        <f>IF(Inskrivning!B1022&gt;0,Inskrivning!M1022,0)</f>
        <v>0</v>
      </c>
      <c r="E321" s="34">
        <f>IF(Inskrivning!B1022&gt;0,Inskrivning!N1022,0)</f>
        <v>0</v>
      </c>
      <c r="F321" s="34">
        <f>IF(Inskrivning!B1022&gt;0,Inskrivning!O1022,0)</f>
        <v>0</v>
      </c>
      <c r="G321" s="34">
        <f>IF(Inskrivning!B1022&gt;0,Inskrivning!P1022,0)</f>
        <v>0</v>
      </c>
      <c r="H321" s="34">
        <f>IF(Inskrivning!B1022&gt;0,Inskrivning!Q1022,0)</f>
        <v>0</v>
      </c>
      <c r="I321" s="34">
        <f>IF(Inskrivning!B1022&gt;0,Inskrivning!R1022,0)</f>
        <v>0</v>
      </c>
      <c r="J321" s="34">
        <f>IF(Inskrivning!B1022&gt;0,Inskrivning!S1022,0)</f>
        <v>0</v>
      </c>
      <c r="K321" s="34">
        <f>IF(Inskrivning!B1022&gt;0,Inskrivning!T1022,0)</f>
        <v>0</v>
      </c>
      <c r="L321" s="34">
        <f>IF(Inskrivning!B1022&gt;0,Inskrivning!U1022,0)</f>
        <v>0</v>
      </c>
      <c r="M321" s="34">
        <f>IF(Inskrivning!B1022&gt;0,Inskrivning!V1022,0)</f>
        <v>0</v>
      </c>
      <c r="N321" s="34">
        <f>IF(Inskrivning!B1022&gt;0,Inskrivning!W1022,0)</f>
        <v>0</v>
      </c>
      <c r="O321" s="34">
        <f>IF(Inskrivning!B1022&gt;0,Inskrivning!X1022,0)</f>
        <v>0</v>
      </c>
      <c r="W321" s="15">
        <f>IF(Inskrivning!B1022="",0,Inskrivning!B1022)</f>
        <v>0</v>
      </c>
      <c r="Y321" s="30">
        <f t="shared" si="4"/>
        <v>0</v>
      </c>
      <c r="Z321" s="30">
        <v>16</v>
      </c>
    </row>
    <row r="322" spans="1:26" ht="15" x14ac:dyDescent="0.25">
      <c r="A322" s="34">
        <f>IF(Inskrivning!B1023&gt;0,Inskrivning!J1023,0)</f>
        <v>0</v>
      </c>
      <c r="B322" s="34">
        <f>IF(Inskrivning!B1023&gt;0,Inskrivning!K1023,0)</f>
        <v>0</v>
      </c>
      <c r="C322" s="34">
        <f>IF(Inskrivning!B1023&gt;0,Inskrivning!L1023,0)</f>
        <v>0</v>
      </c>
      <c r="D322" s="34">
        <f>IF(Inskrivning!B1023&gt;0,Inskrivning!M1023,0)</f>
        <v>0</v>
      </c>
      <c r="E322" s="34">
        <f>IF(Inskrivning!B1023&gt;0,Inskrivning!N1023,0)</f>
        <v>0</v>
      </c>
      <c r="F322" s="34">
        <f>IF(Inskrivning!B1023&gt;0,Inskrivning!O1023,0)</f>
        <v>0</v>
      </c>
      <c r="G322" s="34">
        <f>IF(Inskrivning!B1023&gt;0,Inskrivning!P1023,0)</f>
        <v>0</v>
      </c>
      <c r="H322" s="34">
        <f>IF(Inskrivning!B1023&gt;0,Inskrivning!Q1023,0)</f>
        <v>0</v>
      </c>
      <c r="I322" s="34">
        <f>IF(Inskrivning!B1023&gt;0,Inskrivning!R1023,0)</f>
        <v>0</v>
      </c>
      <c r="J322" s="34">
        <f>IF(Inskrivning!B1023&gt;0,Inskrivning!S1023,0)</f>
        <v>0</v>
      </c>
      <c r="K322" s="34">
        <f>IF(Inskrivning!B1023&gt;0,Inskrivning!T1023,0)</f>
        <v>0</v>
      </c>
      <c r="L322" s="34">
        <f>IF(Inskrivning!B1023&gt;0,Inskrivning!U1023,0)</f>
        <v>0</v>
      </c>
      <c r="M322" s="34">
        <f>IF(Inskrivning!B1023&gt;0,Inskrivning!V1023,0)</f>
        <v>0</v>
      </c>
      <c r="N322" s="34">
        <f>IF(Inskrivning!B1023&gt;0,Inskrivning!W1023,0)</f>
        <v>0</v>
      </c>
      <c r="O322" s="34">
        <f>IF(Inskrivning!B1023&gt;0,Inskrivning!X1023,0)</f>
        <v>0</v>
      </c>
      <c r="W322" s="15">
        <f>IF(Inskrivning!B1023="",0,Inskrivning!B1023)</f>
        <v>0</v>
      </c>
      <c r="Y322" s="30">
        <f t="shared" si="4"/>
        <v>0</v>
      </c>
      <c r="Z322" s="30">
        <v>17</v>
      </c>
    </row>
    <row r="323" spans="1:26" ht="15" x14ac:dyDescent="0.25">
      <c r="A323" s="34">
        <f>IF(Inskrivning!B1024&gt;0,Inskrivning!J1024,0)</f>
        <v>0</v>
      </c>
      <c r="B323" s="34">
        <f>IF(Inskrivning!B1024&gt;0,Inskrivning!K1024,0)</f>
        <v>0</v>
      </c>
      <c r="C323" s="34">
        <f>IF(Inskrivning!B1024&gt;0,Inskrivning!L1024,0)</f>
        <v>0</v>
      </c>
      <c r="D323" s="34">
        <f>IF(Inskrivning!B1024&gt;0,Inskrivning!M1024,0)</f>
        <v>0</v>
      </c>
      <c r="E323" s="34">
        <f>IF(Inskrivning!B1024&gt;0,Inskrivning!N1024,0)</f>
        <v>0</v>
      </c>
      <c r="F323" s="34">
        <f>IF(Inskrivning!B1024&gt;0,Inskrivning!O1024,0)</f>
        <v>0</v>
      </c>
      <c r="G323" s="34">
        <f>IF(Inskrivning!B1024&gt;0,Inskrivning!P1024,0)</f>
        <v>0</v>
      </c>
      <c r="H323" s="34">
        <f>IF(Inskrivning!B1024&gt;0,Inskrivning!Q1024,0)</f>
        <v>0</v>
      </c>
      <c r="I323" s="34">
        <f>IF(Inskrivning!B1024&gt;0,Inskrivning!R1024,0)</f>
        <v>0</v>
      </c>
      <c r="J323" s="34">
        <f>IF(Inskrivning!B1024&gt;0,Inskrivning!S1024,0)</f>
        <v>0</v>
      </c>
      <c r="K323" s="34">
        <f>IF(Inskrivning!B1024&gt;0,Inskrivning!T1024,0)</f>
        <v>0</v>
      </c>
      <c r="L323" s="34">
        <f>IF(Inskrivning!B1024&gt;0,Inskrivning!U1024,0)</f>
        <v>0</v>
      </c>
      <c r="M323" s="34">
        <f>IF(Inskrivning!B1024&gt;0,Inskrivning!V1024,0)</f>
        <v>0</v>
      </c>
      <c r="N323" s="34">
        <f>IF(Inskrivning!B1024&gt;0,Inskrivning!W1024,0)</f>
        <v>0</v>
      </c>
      <c r="O323" s="34">
        <f>IF(Inskrivning!B1024&gt;0,Inskrivning!X1024,0)</f>
        <v>0</v>
      </c>
      <c r="W323" s="15">
        <f>IF(Inskrivning!B1024="",0,Inskrivning!B1024)</f>
        <v>0</v>
      </c>
      <c r="Y323" s="30">
        <f t="shared" si="4"/>
        <v>0</v>
      </c>
      <c r="Z323" s="30">
        <v>18</v>
      </c>
    </row>
    <row r="324" spans="1:26" ht="15" x14ac:dyDescent="0.25">
      <c r="A324" s="34">
        <f>IF(Inskrivning!B1025&gt;0,Inskrivning!J1025,0)</f>
        <v>0</v>
      </c>
      <c r="B324" s="34">
        <f>IF(Inskrivning!B1025&gt;0,Inskrivning!K1025,0)</f>
        <v>0</v>
      </c>
      <c r="C324" s="34">
        <f>IF(Inskrivning!B1025&gt;0,Inskrivning!L1025,0)</f>
        <v>0</v>
      </c>
      <c r="D324" s="34">
        <f>IF(Inskrivning!B1025&gt;0,Inskrivning!M1025,0)</f>
        <v>0</v>
      </c>
      <c r="E324" s="34">
        <f>IF(Inskrivning!B1025&gt;0,Inskrivning!N1025,0)</f>
        <v>0</v>
      </c>
      <c r="F324" s="34">
        <f>IF(Inskrivning!B1025&gt;0,Inskrivning!O1025,0)</f>
        <v>0</v>
      </c>
      <c r="G324" s="34">
        <f>IF(Inskrivning!B1025&gt;0,Inskrivning!P1025,0)</f>
        <v>0</v>
      </c>
      <c r="H324" s="34">
        <f>IF(Inskrivning!B1025&gt;0,Inskrivning!Q1025,0)</f>
        <v>0</v>
      </c>
      <c r="I324" s="34">
        <f>IF(Inskrivning!B1025&gt;0,Inskrivning!R1025,0)</f>
        <v>0</v>
      </c>
      <c r="J324" s="34">
        <f>IF(Inskrivning!B1025&gt;0,Inskrivning!S1025,0)</f>
        <v>0</v>
      </c>
      <c r="K324" s="34">
        <f>IF(Inskrivning!B1025&gt;0,Inskrivning!T1025,0)</f>
        <v>0</v>
      </c>
      <c r="L324" s="34">
        <f>IF(Inskrivning!B1025&gt;0,Inskrivning!U1025,0)</f>
        <v>0</v>
      </c>
      <c r="M324" s="34">
        <f>IF(Inskrivning!B1025&gt;0,Inskrivning!V1025,0)</f>
        <v>0</v>
      </c>
      <c r="N324" s="34">
        <f>IF(Inskrivning!B1025&gt;0,Inskrivning!W1025,0)</f>
        <v>0</v>
      </c>
      <c r="O324" s="34">
        <f>IF(Inskrivning!B1025&gt;0,Inskrivning!X1025,0)</f>
        <v>0</v>
      </c>
      <c r="W324" s="15">
        <f>IF(Inskrivning!B1025="",0,Inskrivning!B1025)</f>
        <v>0</v>
      </c>
      <c r="Y324" s="30">
        <f t="shared" si="4"/>
        <v>0</v>
      </c>
      <c r="Z324" s="30">
        <v>19</v>
      </c>
    </row>
    <row r="325" spans="1:26" ht="15" x14ac:dyDescent="0.25">
      <c r="A325" s="34">
        <f>IF(Inskrivning!B1026&gt;0,Inskrivning!J1026,0)</f>
        <v>0</v>
      </c>
      <c r="B325" s="34">
        <f>IF(Inskrivning!B1026&gt;0,Inskrivning!K1026,0)</f>
        <v>0</v>
      </c>
      <c r="C325" s="34">
        <f>IF(Inskrivning!B1026&gt;0,Inskrivning!L1026,0)</f>
        <v>0</v>
      </c>
      <c r="D325" s="34">
        <f>IF(Inskrivning!B1026&gt;0,Inskrivning!M1026,0)</f>
        <v>0</v>
      </c>
      <c r="E325" s="34">
        <f>IF(Inskrivning!B1026&gt;0,Inskrivning!N1026,0)</f>
        <v>0</v>
      </c>
      <c r="F325" s="34">
        <f>IF(Inskrivning!B1026&gt;0,Inskrivning!O1026,0)</f>
        <v>0</v>
      </c>
      <c r="G325" s="34">
        <f>IF(Inskrivning!B1026&gt;0,Inskrivning!P1026,0)</f>
        <v>0</v>
      </c>
      <c r="H325" s="34">
        <f>IF(Inskrivning!B1026&gt;0,Inskrivning!Q1026,0)</f>
        <v>0</v>
      </c>
      <c r="I325" s="34">
        <f>IF(Inskrivning!B1026&gt;0,Inskrivning!R1026,0)</f>
        <v>0</v>
      </c>
      <c r="J325" s="34">
        <f>IF(Inskrivning!B1026&gt;0,Inskrivning!S1026,0)</f>
        <v>0</v>
      </c>
      <c r="K325" s="34">
        <f>IF(Inskrivning!B1026&gt;0,Inskrivning!T1026,0)</f>
        <v>0</v>
      </c>
      <c r="L325" s="34">
        <f>IF(Inskrivning!B1026&gt;0,Inskrivning!U1026,0)</f>
        <v>0</v>
      </c>
      <c r="M325" s="34">
        <f>IF(Inskrivning!B1026&gt;0,Inskrivning!V1026,0)</f>
        <v>0</v>
      </c>
      <c r="N325" s="34">
        <f>IF(Inskrivning!B1026&gt;0,Inskrivning!W1026,0)</f>
        <v>0</v>
      </c>
      <c r="O325" s="34">
        <f>IF(Inskrivning!B1026&gt;0,Inskrivning!X1026,0)</f>
        <v>0</v>
      </c>
      <c r="W325" s="15">
        <f>IF(Inskrivning!B1026="",0,Inskrivning!B1026)</f>
        <v>0</v>
      </c>
      <c r="Y325" s="30">
        <f t="shared" si="4"/>
        <v>0</v>
      </c>
      <c r="Z325" s="30">
        <v>20</v>
      </c>
    </row>
    <row r="326" spans="1:26" ht="15" x14ac:dyDescent="0.25">
      <c r="A326" s="34">
        <f>IF(Inskrivning!B1027&gt;0,Inskrivning!J1027,0)</f>
        <v>0</v>
      </c>
      <c r="B326" s="34">
        <f>IF(Inskrivning!B1027&gt;0,Inskrivning!K1027,0)</f>
        <v>0</v>
      </c>
      <c r="C326" s="34">
        <f>IF(Inskrivning!B1027&gt;0,Inskrivning!L1027,0)</f>
        <v>0</v>
      </c>
      <c r="D326" s="34">
        <f>IF(Inskrivning!B1027&gt;0,Inskrivning!M1027,0)</f>
        <v>0</v>
      </c>
      <c r="E326" s="34">
        <f>IF(Inskrivning!B1027&gt;0,Inskrivning!N1027,0)</f>
        <v>0</v>
      </c>
      <c r="F326" s="34">
        <f>IF(Inskrivning!B1027&gt;0,Inskrivning!O1027,0)</f>
        <v>0</v>
      </c>
      <c r="G326" s="34">
        <f>IF(Inskrivning!B1027&gt;0,Inskrivning!P1027,0)</f>
        <v>0</v>
      </c>
      <c r="H326" s="34">
        <f>IF(Inskrivning!B1027&gt;0,Inskrivning!Q1027,0)</f>
        <v>0</v>
      </c>
      <c r="I326" s="34">
        <f>IF(Inskrivning!B1027&gt;0,Inskrivning!R1027,0)</f>
        <v>0</v>
      </c>
      <c r="J326" s="34">
        <f>IF(Inskrivning!B1027&gt;0,Inskrivning!S1027,0)</f>
        <v>0</v>
      </c>
      <c r="K326" s="34">
        <f>IF(Inskrivning!B1027&gt;0,Inskrivning!T1027,0)</f>
        <v>0</v>
      </c>
      <c r="L326" s="34">
        <f>IF(Inskrivning!B1027&gt;0,Inskrivning!U1027,0)</f>
        <v>0</v>
      </c>
      <c r="M326" s="34">
        <f>IF(Inskrivning!B1027&gt;0,Inskrivning!V1027,0)</f>
        <v>0</v>
      </c>
      <c r="N326" s="34">
        <f>IF(Inskrivning!B1027&gt;0,Inskrivning!W1027,0)</f>
        <v>0</v>
      </c>
      <c r="O326" s="34">
        <f>IF(Inskrivning!B1027&gt;0,Inskrivning!X1027,0)</f>
        <v>0</v>
      </c>
      <c r="W326" s="15">
        <f>IF(Inskrivning!B1027="",0,Inskrivning!B1027)</f>
        <v>0</v>
      </c>
      <c r="Y326" s="30">
        <f t="shared" si="4"/>
        <v>0</v>
      </c>
      <c r="Z326" s="30">
        <v>21</v>
      </c>
    </row>
    <row r="327" spans="1:26" ht="15" x14ac:dyDescent="0.25">
      <c r="A327" s="34">
        <f>IF(Inskrivning!B1028&gt;0,Inskrivning!J1028,0)</f>
        <v>0</v>
      </c>
      <c r="B327" s="34">
        <f>IF(Inskrivning!B1028&gt;0,Inskrivning!K1028,0)</f>
        <v>0</v>
      </c>
      <c r="C327" s="34">
        <f>IF(Inskrivning!B1028&gt;0,Inskrivning!L1028,0)</f>
        <v>0</v>
      </c>
      <c r="D327" s="34">
        <f>IF(Inskrivning!B1028&gt;0,Inskrivning!M1028,0)</f>
        <v>0</v>
      </c>
      <c r="E327" s="34">
        <f>IF(Inskrivning!B1028&gt;0,Inskrivning!N1028,0)</f>
        <v>0</v>
      </c>
      <c r="F327" s="34">
        <f>IF(Inskrivning!B1028&gt;0,Inskrivning!O1028,0)</f>
        <v>0</v>
      </c>
      <c r="G327" s="34">
        <f>IF(Inskrivning!B1028&gt;0,Inskrivning!P1028,0)</f>
        <v>0</v>
      </c>
      <c r="H327" s="34">
        <f>IF(Inskrivning!B1028&gt;0,Inskrivning!Q1028,0)</f>
        <v>0</v>
      </c>
      <c r="I327" s="34">
        <f>IF(Inskrivning!B1028&gt;0,Inskrivning!R1028,0)</f>
        <v>0</v>
      </c>
      <c r="J327" s="34">
        <f>IF(Inskrivning!B1028&gt;0,Inskrivning!S1028,0)</f>
        <v>0</v>
      </c>
      <c r="K327" s="34">
        <f>IF(Inskrivning!B1028&gt;0,Inskrivning!T1028,0)</f>
        <v>0</v>
      </c>
      <c r="L327" s="34">
        <f>IF(Inskrivning!B1028&gt;0,Inskrivning!U1028,0)</f>
        <v>0</v>
      </c>
      <c r="M327" s="34">
        <f>IF(Inskrivning!B1028&gt;0,Inskrivning!V1028,0)</f>
        <v>0</v>
      </c>
      <c r="N327" s="34">
        <f>IF(Inskrivning!B1028&gt;0,Inskrivning!W1028,0)</f>
        <v>0</v>
      </c>
      <c r="O327" s="34">
        <f>IF(Inskrivning!B1028&gt;0,Inskrivning!X1028,0)</f>
        <v>0</v>
      </c>
      <c r="W327" s="15">
        <f>IF(Inskrivning!B1028="",0,Inskrivning!B1028)</f>
        <v>0</v>
      </c>
      <c r="Y327" s="30">
        <f t="shared" si="4"/>
        <v>0</v>
      </c>
      <c r="Z327" s="30">
        <v>22</v>
      </c>
    </row>
    <row r="328" spans="1:26" ht="15" x14ac:dyDescent="0.25">
      <c r="A328" s="34">
        <f>IF(Inskrivning!B1029&gt;0,Inskrivning!J1029,0)</f>
        <v>0</v>
      </c>
      <c r="B328" s="34">
        <f>IF(Inskrivning!B1029&gt;0,Inskrivning!K1029,0)</f>
        <v>0</v>
      </c>
      <c r="C328" s="34">
        <f>IF(Inskrivning!B1029&gt;0,Inskrivning!L1029,0)</f>
        <v>0</v>
      </c>
      <c r="D328" s="34">
        <f>IF(Inskrivning!B1029&gt;0,Inskrivning!M1029,0)</f>
        <v>0</v>
      </c>
      <c r="E328" s="34">
        <f>IF(Inskrivning!B1029&gt;0,Inskrivning!N1029,0)</f>
        <v>0</v>
      </c>
      <c r="F328" s="34">
        <f>IF(Inskrivning!B1029&gt;0,Inskrivning!O1029,0)</f>
        <v>0</v>
      </c>
      <c r="G328" s="34">
        <f>IF(Inskrivning!B1029&gt;0,Inskrivning!P1029,0)</f>
        <v>0</v>
      </c>
      <c r="H328" s="34">
        <f>IF(Inskrivning!B1029&gt;0,Inskrivning!Q1029,0)</f>
        <v>0</v>
      </c>
      <c r="I328" s="34">
        <f>IF(Inskrivning!B1029&gt;0,Inskrivning!R1029,0)</f>
        <v>0</v>
      </c>
      <c r="J328" s="34">
        <f>IF(Inskrivning!B1029&gt;0,Inskrivning!S1029,0)</f>
        <v>0</v>
      </c>
      <c r="K328" s="34">
        <f>IF(Inskrivning!B1029&gt;0,Inskrivning!T1029,0)</f>
        <v>0</v>
      </c>
      <c r="L328" s="34">
        <f>IF(Inskrivning!B1029&gt;0,Inskrivning!U1029,0)</f>
        <v>0</v>
      </c>
      <c r="M328" s="34">
        <f>IF(Inskrivning!B1029&gt;0,Inskrivning!V1029,0)</f>
        <v>0</v>
      </c>
      <c r="N328" s="34">
        <f>IF(Inskrivning!B1029&gt;0,Inskrivning!W1029,0)</f>
        <v>0</v>
      </c>
      <c r="O328" s="34">
        <f>IF(Inskrivning!B1029&gt;0,Inskrivning!X1029,0)</f>
        <v>0</v>
      </c>
      <c r="W328" s="15">
        <f>IF(Inskrivning!B1029="",0,Inskrivning!B1029)</f>
        <v>0</v>
      </c>
      <c r="Y328" s="30">
        <f t="shared" si="4"/>
        <v>0</v>
      </c>
      <c r="Z328" s="30">
        <v>23</v>
      </c>
    </row>
    <row r="329" spans="1:26" ht="15" x14ac:dyDescent="0.25">
      <c r="A329" s="34">
        <f>IF(Inskrivning!B1030&gt;0,Inskrivning!J1030,0)</f>
        <v>0</v>
      </c>
      <c r="B329" s="34">
        <f>IF(Inskrivning!B1030&gt;0,Inskrivning!K1030,0)</f>
        <v>0</v>
      </c>
      <c r="C329" s="34">
        <f>IF(Inskrivning!B1030&gt;0,Inskrivning!L1030,0)</f>
        <v>0</v>
      </c>
      <c r="D329" s="34">
        <f>IF(Inskrivning!B1030&gt;0,Inskrivning!M1030,0)</f>
        <v>0</v>
      </c>
      <c r="E329" s="34">
        <f>IF(Inskrivning!B1030&gt;0,Inskrivning!N1030,0)</f>
        <v>0</v>
      </c>
      <c r="F329" s="34">
        <f>IF(Inskrivning!B1030&gt;0,Inskrivning!O1030,0)</f>
        <v>0</v>
      </c>
      <c r="G329" s="34">
        <f>IF(Inskrivning!B1030&gt;0,Inskrivning!P1030,0)</f>
        <v>0</v>
      </c>
      <c r="H329" s="34">
        <f>IF(Inskrivning!B1030&gt;0,Inskrivning!Q1030,0)</f>
        <v>0</v>
      </c>
      <c r="I329" s="34">
        <f>IF(Inskrivning!B1030&gt;0,Inskrivning!R1030,0)</f>
        <v>0</v>
      </c>
      <c r="J329" s="34">
        <f>IF(Inskrivning!B1030&gt;0,Inskrivning!S1030,0)</f>
        <v>0</v>
      </c>
      <c r="K329" s="34">
        <f>IF(Inskrivning!B1030&gt;0,Inskrivning!T1030,0)</f>
        <v>0</v>
      </c>
      <c r="L329" s="34">
        <f>IF(Inskrivning!B1030&gt;0,Inskrivning!U1030,0)</f>
        <v>0</v>
      </c>
      <c r="M329" s="34">
        <f>IF(Inskrivning!B1030&gt;0,Inskrivning!V1030,0)</f>
        <v>0</v>
      </c>
      <c r="N329" s="34">
        <f>IF(Inskrivning!B1030&gt;0,Inskrivning!W1030,0)</f>
        <v>0</v>
      </c>
      <c r="O329" s="34">
        <f>IF(Inskrivning!B1030&gt;0,Inskrivning!X1030,0)</f>
        <v>0</v>
      </c>
      <c r="W329" s="15">
        <f>IF(Inskrivning!B1030="",0,Inskrivning!B1030)</f>
        <v>0</v>
      </c>
      <c r="Y329" s="30">
        <f t="shared" si="4"/>
        <v>0</v>
      </c>
      <c r="Z329" s="30">
        <v>24</v>
      </c>
    </row>
    <row r="330" spans="1:26" ht="15" x14ac:dyDescent="0.25">
      <c r="A330" s="34">
        <f>IF(Inskrivning!B1031&gt;0,Inskrivning!J1031,0)</f>
        <v>0</v>
      </c>
      <c r="B330" s="34">
        <f>IF(Inskrivning!B1031&gt;0,Inskrivning!K1031,0)</f>
        <v>0</v>
      </c>
      <c r="C330" s="34">
        <f>IF(Inskrivning!B1031&gt;0,Inskrivning!L1031,0)</f>
        <v>0</v>
      </c>
      <c r="D330" s="34">
        <f>IF(Inskrivning!B1031&gt;0,Inskrivning!M1031,0)</f>
        <v>0</v>
      </c>
      <c r="E330" s="34">
        <f>IF(Inskrivning!B1031&gt;0,Inskrivning!N1031,0)</f>
        <v>0</v>
      </c>
      <c r="F330" s="34">
        <f>IF(Inskrivning!B1031&gt;0,Inskrivning!O1031,0)</f>
        <v>0</v>
      </c>
      <c r="G330" s="34">
        <f>IF(Inskrivning!B1031&gt;0,Inskrivning!P1031,0)</f>
        <v>0</v>
      </c>
      <c r="H330" s="34">
        <f>IF(Inskrivning!B1031&gt;0,Inskrivning!Q1031,0)</f>
        <v>0</v>
      </c>
      <c r="I330" s="34">
        <f>IF(Inskrivning!B1031&gt;0,Inskrivning!R1031,0)</f>
        <v>0</v>
      </c>
      <c r="J330" s="34">
        <f>IF(Inskrivning!B1031&gt;0,Inskrivning!S1031,0)</f>
        <v>0</v>
      </c>
      <c r="K330" s="34">
        <f>IF(Inskrivning!B1031&gt;0,Inskrivning!T1031,0)</f>
        <v>0</v>
      </c>
      <c r="L330" s="34">
        <f>IF(Inskrivning!B1031&gt;0,Inskrivning!U1031,0)</f>
        <v>0</v>
      </c>
      <c r="M330" s="34">
        <f>IF(Inskrivning!B1031&gt;0,Inskrivning!V1031,0)</f>
        <v>0</v>
      </c>
      <c r="N330" s="34">
        <f>IF(Inskrivning!B1031&gt;0,Inskrivning!W1031,0)</f>
        <v>0</v>
      </c>
      <c r="O330" s="34">
        <f>IF(Inskrivning!B1031&gt;0,Inskrivning!X1031,0)</f>
        <v>0</v>
      </c>
      <c r="W330" s="15">
        <f>IF(Inskrivning!B1031="",0,Inskrivning!B1031)</f>
        <v>0</v>
      </c>
      <c r="Y330" s="30">
        <f t="shared" si="4"/>
        <v>0</v>
      </c>
      <c r="Z330" s="30">
        <v>25</v>
      </c>
    </row>
    <row r="331" spans="1:26" ht="15" x14ac:dyDescent="0.25">
      <c r="A331" s="34">
        <f>IF(Inskrivning!B1032&gt;0,Inskrivning!J1032,0)</f>
        <v>0</v>
      </c>
      <c r="B331" s="34">
        <f>IF(Inskrivning!B1032&gt;0,Inskrivning!K1032,0)</f>
        <v>0</v>
      </c>
      <c r="C331" s="34">
        <f>IF(Inskrivning!B1032&gt;0,Inskrivning!L1032,0)</f>
        <v>0</v>
      </c>
      <c r="D331" s="34">
        <f>IF(Inskrivning!B1032&gt;0,Inskrivning!M1032,0)</f>
        <v>0</v>
      </c>
      <c r="E331" s="34">
        <f>IF(Inskrivning!B1032&gt;0,Inskrivning!N1032,0)</f>
        <v>0</v>
      </c>
      <c r="F331" s="34">
        <f>IF(Inskrivning!B1032&gt;0,Inskrivning!O1032,0)</f>
        <v>0</v>
      </c>
      <c r="G331" s="34">
        <f>IF(Inskrivning!B1032&gt;0,Inskrivning!P1032,0)</f>
        <v>0</v>
      </c>
      <c r="H331" s="34">
        <f>IF(Inskrivning!B1032&gt;0,Inskrivning!Q1032,0)</f>
        <v>0</v>
      </c>
      <c r="I331" s="34">
        <f>IF(Inskrivning!B1032&gt;0,Inskrivning!R1032,0)</f>
        <v>0</v>
      </c>
      <c r="J331" s="34">
        <f>IF(Inskrivning!B1032&gt;0,Inskrivning!S1032,0)</f>
        <v>0</v>
      </c>
      <c r="K331" s="34">
        <f>IF(Inskrivning!B1032&gt;0,Inskrivning!T1032,0)</f>
        <v>0</v>
      </c>
      <c r="L331" s="34">
        <f>IF(Inskrivning!B1032&gt;0,Inskrivning!U1032,0)</f>
        <v>0</v>
      </c>
      <c r="M331" s="34">
        <f>IF(Inskrivning!B1032&gt;0,Inskrivning!V1032,0)</f>
        <v>0</v>
      </c>
      <c r="N331" s="34">
        <f>IF(Inskrivning!B1032&gt;0,Inskrivning!W1032,0)</f>
        <v>0</v>
      </c>
      <c r="O331" s="34">
        <f>IF(Inskrivning!B1032&gt;0,Inskrivning!X1032,0)</f>
        <v>0</v>
      </c>
      <c r="W331" s="15">
        <f>IF(Inskrivning!B1032="",0,Inskrivning!B1032)</f>
        <v>0</v>
      </c>
      <c r="Y331" s="30">
        <f t="shared" si="4"/>
        <v>0</v>
      </c>
      <c r="Z331" s="30">
        <v>26</v>
      </c>
    </row>
    <row r="332" spans="1:26" ht="15" x14ac:dyDescent="0.25">
      <c r="A332" s="34">
        <f>IF(Inskrivning!B1033&gt;0,Inskrivning!J1033,0)</f>
        <v>0</v>
      </c>
      <c r="B332" s="34">
        <f>IF(Inskrivning!B1033&gt;0,Inskrivning!K1033,0)</f>
        <v>0</v>
      </c>
      <c r="C332" s="34">
        <f>IF(Inskrivning!B1033&gt;0,Inskrivning!L1033,0)</f>
        <v>0</v>
      </c>
      <c r="D332" s="34">
        <f>IF(Inskrivning!B1033&gt;0,Inskrivning!M1033,0)</f>
        <v>0</v>
      </c>
      <c r="E332" s="34">
        <f>IF(Inskrivning!B1033&gt;0,Inskrivning!N1033,0)</f>
        <v>0</v>
      </c>
      <c r="F332" s="34">
        <f>IF(Inskrivning!B1033&gt;0,Inskrivning!O1033,0)</f>
        <v>0</v>
      </c>
      <c r="G332" s="34">
        <f>IF(Inskrivning!B1033&gt;0,Inskrivning!P1033,0)</f>
        <v>0</v>
      </c>
      <c r="H332" s="34">
        <f>IF(Inskrivning!B1033&gt;0,Inskrivning!Q1033,0)</f>
        <v>0</v>
      </c>
      <c r="I332" s="34">
        <f>IF(Inskrivning!B1033&gt;0,Inskrivning!R1033,0)</f>
        <v>0</v>
      </c>
      <c r="J332" s="34">
        <f>IF(Inskrivning!B1033&gt;0,Inskrivning!S1033,0)</f>
        <v>0</v>
      </c>
      <c r="K332" s="34">
        <f>IF(Inskrivning!B1033&gt;0,Inskrivning!T1033,0)</f>
        <v>0</v>
      </c>
      <c r="L332" s="34">
        <f>IF(Inskrivning!B1033&gt;0,Inskrivning!U1033,0)</f>
        <v>0</v>
      </c>
      <c r="M332" s="34">
        <f>IF(Inskrivning!B1033&gt;0,Inskrivning!V1033,0)</f>
        <v>0</v>
      </c>
      <c r="N332" s="34">
        <f>IF(Inskrivning!B1033&gt;0,Inskrivning!W1033,0)</f>
        <v>0</v>
      </c>
      <c r="O332" s="34">
        <f>IF(Inskrivning!B1033&gt;0,Inskrivning!X1033,0)</f>
        <v>0</v>
      </c>
      <c r="W332" s="15">
        <f>IF(Inskrivning!B1033="",0,Inskrivning!B1033)</f>
        <v>0</v>
      </c>
      <c r="Y332" s="30">
        <f t="shared" si="4"/>
        <v>0</v>
      </c>
      <c r="Z332" s="30">
        <v>27</v>
      </c>
    </row>
    <row r="333" spans="1:26" ht="15" x14ac:dyDescent="0.25">
      <c r="A333" s="34">
        <f>IF(Inskrivning!B1034&gt;0,Inskrivning!J1034,0)</f>
        <v>0</v>
      </c>
      <c r="B333" s="34">
        <f>IF(Inskrivning!B1034&gt;0,Inskrivning!K1034,0)</f>
        <v>0</v>
      </c>
      <c r="C333" s="34">
        <f>IF(Inskrivning!B1034&gt;0,Inskrivning!L1034,0)</f>
        <v>0</v>
      </c>
      <c r="D333" s="34">
        <f>IF(Inskrivning!B1034&gt;0,Inskrivning!M1034,0)</f>
        <v>0</v>
      </c>
      <c r="E333" s="34">
        <f>IF(Inskrivning!B1034&gt;0,Inskrivning!N1034,0)</f>
        <v>0</v>
      </c>
      <c r="F333" s="34">
        <f>IF(Inskrivning!B1034&gt;0,Inskrivning!O1034,0)</f>
        <v>0</v>
      </c>
      <c r="G333" s="34">
        <f>IF(Inskrivning!B1034&gt;0,Inskrivning!P1034,0)</f>
        <v>0</v>
      </c>
      <c r="H333" s="34">
        <f>IF(Inskrivning!B1034&gt;0,Inskrivning!Q1034,0)</f>
        <v>0</v>
      </c>
      <c r="I333" s="34">
        <f>IF(Inskrivning!B1034&gt;0,Inskrivning!R1034,0)</f>
        <v>0</v>
      </c>
      <c r="J333" s="34">
        <f>IF(Inskrivning!B1034&gt;0,Inskrivning!S1034,0)</f>
        <v>0</v>
      </c>
      <c r="K333" s="34">
        <f>IF(Inskrivning!B1034&gt;0,Inskrivning!T1034,0)</f>
        <v>0</v>
      </c>
      <c r="L333" s="34">
        <f>IF(Inskrivning!B1034&gt;0,Inskrivning!U1034,0)</f>
        <v>0</v>
      </c>
      <c r="M333" s="34">
        <f>IF(Inskrivning!B1034&gt;0,Inskrivning!V1034,0)</f>
        <v>0</v>
      </c>
      <c r="N333" s="34">
        <f>IF(Inskrivning!B1034&gt;0,Inskrivning!W1034,0)</f>
        <v>0</v>
      </c>
      <c r="O333" s="34">
        <f>IF(Inskrivning!B1034&gt;0,Inskrivning!X1034,0)</f>
        <v>0</v>
      </c>
      <c r="W333" s="15">
        <f>IF(Inskrivning!B1034="",0,Inskrivning!B1034)</f>
        <v>0</v>
      </c>
      <c r="Y333" s="30">
        <f t="shared" si="4"/>
        <v>0</v>
      </c>
      <c r="Z333" s="30">
        <v>28</v>
      </c>
    </row>
    <row r="334" spans="1:26" ht="15" x14ac:dyDescent="0.25">
      <c r="A334" s="34">
        <f>IF(Inskrivning!B1035&gt;0,Inskrivning!J1035,0)</f>
        <v>0</v>
      </c>
      <c r="B334" s="34">
        <f>IF(Inskrivning!B1035&gt;0,Inskrivning!K1035,0)</f>
        <v>0</v>
      </c>
      <c r="C334" s="34">
        <f>IF(Inskrivning!B1035&gt;0,Inskrivning!L1035,0)</f>
        <v>0</v>
      </c>
      <c r="D334" s="34">
        <f>IF(Inskrivning!B1035&gt;0,Inskrivning!M1035,0)</f>
        <v>0</v>
      </c>
      <c r="E334" s="34">
        <f>IF(Inskrivning!B1035&gt;0,Inskrivning!N1035,0)</f>
        <v>0</v>
      </c>
      <c r="F334" s="34">
        <f>IF(Inskrivning!B1035&gt;0,Inskrivning!O1035,0)</f>
        <v>0</v>
      </c>
      <c r="G334" s="34">
        <f>IF(Inskrivning!B1035&gt;0,Inskrivning!P1035,0)</f>
        <v>0</v>
      </c>
      <c r="H334" s="34">
        <f>IF(Inskrivning!B1035&gt;0,Inskrivning!Q1035,0)</f>
        <v>0</v>
      </c>
      <c r="I334" s="34">
        <f>IF(Inskrivning!B1035&gt;0,Inskrivning!R1035,0)</f>
        <v>0</v>
      </c>
      <c r="J334" s="34">
        <f>IF(Inskrivning!B1035&gt;0,Inskrivning!S1035,0)</f>
        <v>0</v>
      </c>
      <c r="K334" s="34">
        <f>IF(Inskrivning!B1035&gt;0,Inskrivning!T1035,0)</f>
        <v>0</v>
      </c>
      <c r="L334" s="34">
        <f>IF(Inskrivning!B1035&gt;0,Inskrivning!U1035,0)</f>
        <v>0</v>
      </c>
      <c r="M334" s="34">
        <f>IF(Inskrivning!B1035&gt;0,Inskrivning!V1035,0)</f>
        <v>0</v>
      </c>
      <c r="N334" s="34">
        <f>IF(Inskrivning!B1035&gt;0,Inskrivning!W1035,0)</f>
        <v>0</v>
      </c>
      <c r="O334" s="34">
        <f>IF(Inskrivning!B1035&gt;0,Inskrivning!X1035,0)</f>
        <v>0</v>
      </c>
      <c r="W334" s="15">
        <f>IF(Inskrivning!B1035="",0,Inskrivning!B1035)</f>
        <v>0</v>
      </c>
      <c r="Y334" s="30">
        <f t="shared" si="4"/>
        <v>0</v>
      </c>
      <c r="Z334" s="30">
        <v>29</v>
      </c>
    </row>
    <row r="335" spans="1:26" ht="15" x14ac:dyDescent="0.25">
      <c r="A335" s="34">
        <f>IF(Inskrivning!B1036&gt;0,Inskrivning!J1036,0)</f>
        <v>0</v>
      </c>
      <c r="B335" s="34">
        <f>IF(Inskrivning!B1036&gt;0,Inskrivning!K1036,0)</f>
        <v>0</v>
      </c>
      <c r="C335" s="34">
        <f>IF(Inskrivning!B1036&gt;0,Inskrivning!L1036,0)</f>
        <v>0</v>
      </c>
      <c r="D335" s="34">
        <f>IF(Inskrivning!B1036&gt;0,Inskrivning!M1036,0)</f>
        <v>0</v>
      </c>
      <c r="E335" s="34">
        <f>IF(Inskrivning!B1036&gt;0,Inskrivning!N1036,0)</f>
        <v>0</v>
      </c>
      <c r="F335" s="34">
        <f>IF(Inskrivning!B1036&gt;0,Inskrivning!O1036,0)</f>
        <v>0</v>
      </c>
      <c r="G335" s="34">
        <f>IF(Inskrivning!B1036&gt;0,Inskrivning!P1036,0)</f>
        <v>0</v>
      </c>
      <c r="H335" s="34">
        <f>IF(Inskrivning!B1036&gt;0,Inskrivning!Q1036,0)</f>
        <v>0</v>
      </c>
      <c r="I335" s="34">
        <f>IF(Inskrivning!B1036&gt;0,Inskrivning!R1036,0)</f>
        <v>0</v>
      </c>
      <c r="J335" s="34">
        <f>IF(Inskrivning!B1036&gt;0,Inskrivning!S1036,0)</f>
        <v>0</v>
      </c>
      <c r="K335" s="34">
        <f>IF(Inskrivning!B1036&gt;0,Inskrivning!T1036,0)</f>
        <v>0</v>
      </c>
      <c r="L335" s="34">
        <f>IF(Inskrivning!B1036&gt;0,Inskrivning!U1036,0)</f>
        <v>0</v>
      </c>
      <c r="M335" s="34">
        <f>IF(Inskrivning!B1036&gt;0,Inskrivning!V1036,0)</f>
        <v>0</v>
      </c>
      <c r="N335" s="34">
        <f>IF(Inskrivning!B1036&gt;0,Inskrivning!W1036,0)</f>
        <v>0</v>
      </c>
      <c r="O335" s="34">
        <f>IF(Inskrivning!B1036&gt;0,Inskrivning!X1036,0)</f>
        <v>0</v>
      </c>
      <c r="W335" s="15">
        <f>IF(Inskrivning!B1036="",0,Inskrivning!B1036)</f>
        <v>0</v>
      </c>
      <c r="Y335" s="30">
        <f t="shared" si="4"/>
        <v>0</v>
      </c>
      <c r="Z335" s="30">
        <v>30</v>
      </c>
    </row>
    <row r="336" spans="1:26" ht="15" x14ac:dyDescent="0.25">
      <c r="A336" s="34">
        <f>IF(Inskrivning!B1037&gt;0,Inskrivning!J1037,0)</f>
        <v>0</v>
      </c>
      <c r="B336" s="34">
        <f>IF(Inskrivning!B1037&gt;0,Inskrivning!K1037,0)</f>
        <v>0</v>
      </c>
      <c r="C336" s="34">
        <f>IF(Inskrivning!B1037&gt;0,Inskrivning!L1037,0)</f>
        <v>0</v>
      </c>
      <c r="D336" s="34">
        <f>IF(Inskrivning!B1037&gt;0,Inskrivning!M1037,0)</f>
        <v>0</v>
      </c>
      <c r="E336" s="34">
        <f>IF(Inskrivning!B1037&gt;0,Inskrivning!N1037,0)</f>
        <v>0</v>
      </c>
      <c r="F336" s="34">
        <f>IF(Inskrivning!B1037&gt;0,Inskrivning!O1037,0)</f>
        <v>0</v>
      </c>
      <c r="G336" s="34">
        <f>IF(Inskrivning!B1037&gt;0,Inskrivning!P1037,0)</f>
        <v>0</v>
      </c>
      <c r="H336" s="34">
        <f>IF(Inskrivning!B1037&gt;0,Inskrivning!Q1037,0)</f>
        <v>0</v>
      </c>
      <c r="I336" s="34">
        <f>IF(Inskrivning!B1037&gt;0,Inskrivning!R1037,0)</f>
        <v>0</v>
      </c>
      <c r="J336" s="34">
        <f>IF(Inskrivning!B1037&gt;0,Inskrivning!S1037,0)</f>
        <v>0</v>
      </c>
      <c r="K336" s="34">
        <f>IF(Inskrivning!B1037&gt;0,Inskrivning!T1037,0)</f>
        <v>0</v>
      </c>
      <c r="L336" s="34">
        <f>IF(Inskrivning!B1037&gt;0,Inskrivning!U1037,0)</f>
        <v>0</v>
      </c>
      <c r="M336" s="34">
        <f>IF(Inskrivning!B1037&gt;0,Inskrivning!V1037,0)</f>
        <v>0</v>
      </c>
      <c r="N336" s="34">
        <f>IF(Inskrivning!B1037&gt;0,Inskrivning!W1037,0)</f>
        <v>0</v>
      </c>
      <c r="O336" s="34">
        <f>IF(Inskrivning!B1037&gt;0,Inskrivning!X1037,0)</f>
        <v>0</v>
      </c>
      <c r="W336" s="15">
        <f>IF(Inskrivning!B1037="",0,Inskrivning!B1037)</f>
        <v>0</v>
      </c>
      <c r="Y336" s="30">
        <f t="shared" si="4"/>
        <v>0</v>
      </c>
      <c r="Z336" s="30">
        <v>31</v>
      </c>
    </row>
    <row r="337" spans="1:26" ht="15" x14ac:dyDescent="0.25">
      <c r="A337" s="34">
        <f>IF(Inskrivning!B1038&gt;0,Inskrivning!J1038,0)</f>
        <v>0</v>
      </c>
      <c r="B337" s="34">
        <f>IF(Inskrivning!B1038&gt;0,Inskrivning!K1038,0)</f>
        <v>0</v>
      </c>
      <c r="C337" s="34">
        <f>IF(Inskrivning!B1038&gt;0,Inskrivning!L1038,0)</f>
        <v>0</v>
      </c>
      <c r="D337" s="34">
        <f>IF(Inskrivning!B1038&gt;0,Inskrivning!M1038,0)</f>
        <v>0</v>
      </c>
      <c r="E337" s="34">
        <f>IF(Inskrivning!B1038&gt;0,Inskrivning!N1038,0)</f>
        <v>0</v>
      </c>
      <c r="F337" s="34">
        <f>IF(Inskrivning!B1038&gt;0,Inskrivning!O1038,0)</f>
        <v>0</v>
      </c>
      <c r="G337" s="34">
        <f>IF(Inskrivning!B1038&gt;0,Inskrivning!P1038,0)</f>
        <v>0</v>
      </c>
      <c r="H337" s="34">
        <f>IF(Inskrivning!B1038&gt;0,Inskrivning!Q1038,0)</f>
        <v>0</v>
      </c>
      <c r="I337" s="34">
        <f>IF(Inskrivning!B1038&gt;0,Inskrivning!R1038,0)</f>
        <v>0</v>
      </c>
      <c r="J337" s="34">
        <f>IF(Inskrivning!B1038&gt;0,Inskrivning!S1038,0)</f>
        <v>0</v>
      </c>
      <c r="K337" s="34">
        <f>IF(Inskrivning!B1038&gt;0,Inskrivning!T1038,0)</f>
        <v>0</v>
      </c>
      <c r="L337" s="34">
        <f>IF(Inskrivning!B1038&gt;0,Inskrivning!U1038,0)</f>
        <v>0</v>
      </c>
      <c r="M337" s="34">
        <f>IF(Inskrivning!B1038&gt;0,Inskrivning!V1038,0)</f>
        <v>0</v>
      </c>
      <c r="N337" s="34">
        <f>IF(Inskrivning!B1038&gt;0,Inskrivning!W1038,0)</f>
        <v>0</v>
      </c>
      <c r="O337" s="34">
        <f>IF(Inskrivning!B1038&gt;0,Inskrivning!X1038,0)</f>
        <v>0</v>
      </c>
      <c r="W337" s="15">
        <f>IF(Inskrivning!B1038="",0,Inskrivning!B1038)</f>
        <v>0</v>
      </c>
      <c r="Y337" s="30">
        <f t="shared" si="4"/>
        <v>0</v>
      </c>
      <c r="Z337" s="30">
        <v>32</v>
      </c>
    </row>
    <row r="338" spans="1:26" ht="15" x14ac:dyDescent="0.25">
      <c r="A338" s="34">
        <f>IF(Inskrivning!B1039&gt;0,Inskrivning!J1039,0)</f>
        <v>0</v>
      </c>
      <c r="B338" s="34">
        <f>IF(Inskrivning!B1039&gt;0,Inskrivning!K1039,0)</f>
        <v>0</v>
      </c>
      <c r="C338" s="34">
        <f>IF(Inskrivning!B1039&gt;0,Inskrivning!L1039,0)</f>
        <v>0</v>
      </c>
      <c r="D338" s="34">
        <f>IF(Inskrivning!B1039&gt;0,Inskrivning!M1039,0)</f>
        <v>0</v>
      </c>
      <c r="E338" s="34">
        <f>IF(Inskrivning!B1039&gt;0,Inskrivning!N1039,0)</f>
        <v>0</v>
      </c>
      <c r="F338" s="34">
        <f>IF(Inskrivning!B1039&gt;0,Inskrivning!O1039,0)</f>
        <v>0</v>
      </c>
      <c r="G338" s="34">
        <f>IF(Inskrivning!B1039&gt;0,Inskrivning!P1039,0)</f>
        <v>0</v>
      </c>
      <c r="H338" s="34">
        <f>IF(Inskrivning!B1039&gt;0,Inskrivning!Q1039,0)</f>
        <v>0</v>
      </c>
      <c r="I338" s="34">
        <f>IF(Inskrivning!B1039&gt;0,Inskrivning!R1039,0)</f>
        <v>0</v>
      </c>
      <c r="J338" s="34">
        <f>IF(Inskrivning!B1039&gt;0,Inskrivning!S1039,0)</f>
        <v>0</v>
      </c>
      <c r="K338" s="34">
        <f>IF(Inskrivning!B1039&gt;0,Inskrivning!T1039,0)</f>
        <v>0</v>
      </c>
      <c r="L338" s="34">
        <f>IF(Inskrivning!B1039&gt;0,Inskrivning!U1039,0)</f>
        <v>0</v>
      </c>
      <c r="M338" s="34">
        <f>IF(Inskrivning!B1039&gt;0,Inskrivning!V1039,0)</f>
        <v>0</v>
      </c>
      <c r="N338" s="34">
        <f>IF(Inskrivning!B1039&gt;0,Inskrivning!W1039,0)</f>
        <v>0</v>
      </c>
      <c r="O338" s="34">
        <f>IF(Inskrivning!B1039&gt;0,Inskrivning!X1039,0)</f>
        <v>0</v>
      </c>
      <c r="W338" s="15">
        <f>IF(Inskrivning!B1039="",0,Inskrivning!B1039)</f>
        <v>0</v>
      </c>
      <c r="Y338" s="30">
        <f t="shared" si="4"/>
        <v>0</v>
      </c>
      <c r="Z338" s="30">
        <v>33</v>
      </c>
    </row>
    <row r="339" spans="1:26" ht="15" x14ac:dyDescent="0.25">
      <c r="A339" s="34">
        <f>IF(Inskrivning!B1040&gt;0,Inskrivning!J1040,0)</f>
        <v>0</v>
      </c>
      <c r="B339" s="34">
        <f>IF(Inskrivning!B1040&gt;0,Inskrivning!K1040,0)</f>
        <v>0</v>
      </c>
      <c r="C339" s="34">
        <f>IF(Inskrivning!B1040&gt;0,Inskrivning!L1040,0)</f>
        <v>0</v>
      </c>
      <c r="D339" s="34">
        <f>IF(Inskrivning!B1040&gt;0,Inskrivning!M1040,0)</f>
        <v>0</v>
      </c>
      <c r="E339" s="34">
        <f>IF(Inskrivning!B1040&gt;0,Inskrivning!N1040,0)</f>
        <v>0</v>
      </c>
      <c r="F339" s="34">
        <f>IF(Inskrivning!B1040&gt;0,Inskrivning!O1040,0)</f>
        <v>0</v>
      </c>
      <c r="G339" s="34">
        <f>IF(Inskrivning!B1040&gt;0,Inskrivning!P1040,0)</f>
        <v>0</v>
      </c>
      <c r="H339" s="34">
        <f>IF(Inskrivning!B1040&gt;0,Inskrivning!Q1040,0)</f>
        <v>0</v>
      </c>
      <c r="I339" s="34">
        <f>IF(Inskrivning!B1040&gt;0,Inskrivning!R1040,0)</f>
        <v>0</v>
      </c>
      <c r="J339" s="34">
        <f>IF(Inskrivning!B1040&gt;0,Inskrivning!S1040,0)</f>
        <v>0</v>
      </c>
      <c r="K339" s="34">
        <f>IF(Inskrivning!B1040&gt;0,Inskrivning!T1040,0)</f>
        <v>0</v>
      </c>
      <c r="L339" s="34">
        <f>IF(Inskrivning!B1040&gt;0,Inskrivning!U1040,0)</f>
        <v>0</v>
      </c>
      <c r="M339" s="34">
        <f>IF(Inskrivning!B1040&gt;0,Inskrivning!V1040,0)</f>
        <v>0</v>
      </c>
      <c r="N339" s="34">
        <f>IF(Inskrivning!B1040&gt;0,Inskrivning!W1040,0)</f>
        <v>0</v>
      </c>
      <c r="O339" s="34">
        <f>IF(Inskrivning!B1040&gt;0,Inskrivning!X1040,0)</f>
        <v>0</v>
      </c>
      <c r="W339" s="15">
        <f>IF(Inskrivning!B1040="",0,Inskrivning!B1040)</f>
        <v>0</v>
      </c>
      <c r="Y339" s="30">
        <f t="shared" si="4"/>
        <v>0</v>
      </c>
      <c r="Z339" s="30">
        <v>34</v>
      </c>
    </row>
    <row r="340" spans="1:26" ht="15" x14ac:dyDescent="0.25">
      <c r="A340" s="34">
        <f>IF(Inskrivning!B1041&gt;0,Inskrivning!J1041,0)</f>
        <v>0</v>
      </c>
      <c r="B340" s="34">
        <f>IF(Inskrivning!B1041&gt;0,Inskrivning!K1041,0)</f>
        <v>0</v>
      </c>
      <c r="C340" s="34">
        <f>IF(Inskrivning!B1041&gt;0,Inskrivning!L1041,0)</f>
        <v>0</v>
      </c>
      <c r="D340" s="34">
        <f>IF(Inskrivning!B1041&gt;0,Inskrivning!M1041,0)</f>
        <v>0</v>
      </c>
      <c r="E340" s="34">
        <f>IF(Inskrivning!B1041&gt;0,Inskrivning!N1041,0)</f>
        <v>0</v>
      </c>
      <c r="F340" s="34">
        <f>IF(Inskrivning!B1041&gt;0,Inskrivning!O1041,0)</f>
        <v>0</v>
      </c>
      <c r="G340" s="34">
        <f>IF(Inskrivning!B1041&gt;0,Inskrivning!P1041,0)</f>
        <v>0</v>
      </c>
      <c r="H340" s="34">
        <f>IF(Inskrivning!B1041&gt;0,Inskrivning!Q1041,0)</f>
        <v>0</v>
      </c>
      <c r="I340" s="34">
        <f>IF(Inskrivning!B1041&gt;0,Inskrivning!R1041,0)</f>
        <v>0</v>
      </c>
      <c r="J340" s="34">
        <f>IF(Inskrivning!B1041&gt;0,Inskrivning!S1041,0)</f>
        <v>0</v>
      </c>
      <c r="K340" s="34">
        <f>IF(Inskrivning!B1041&gt;0,Inskrivning!T1041,0)</f>
        <v>0</v>
      </c>
      <c r="L340" s="34">
        <f>IF(Inskrivning!B1041&gt;0,Inskrivning!U1041,0)</f>
        <v>0</v>
      </c>
      <c r="M340" s="34">
        <f>IF(Inskrivning!B1041&gt;0,Inskrivning!V1041,0)</f>
        <v>0</v>
      </c>
      <c r="N340" s="34">
        <f>IF(Inskrivning!B1041&gt;0,Inskrivning!W1041,0)</f>
        <v>0</v>
      </c>
      <c r="O340" s="34">
        <f>IF(Inskrivning!B1041&gt;0,Inskrivning!X1041,0)</f>
        <v>0</v>
      </c>
      <c r="W340" s="15">
        <f>IF(Inskrivning!B1041="",0,Inskrivning!B1041)</f>
        <v>0</v>
      </c>
      <c r="Y340" s="30">
        <f t="shared" si="4"/>
        <v>0</v>
      </c>
      <c r="Z340" s="30">
        <v>35</v>
      </c>
    </row>
    <row r="341" spans="1:26" ht="15" x14ac:dyDescent="0.25">
      <c r="A341" s="34">
        <f>IF(Inskrivning!B1042&gt;0,Inskrivning!J1042,0)</f>
        <v>0</v>
      </c>
      <c r="B341" s="34">
        <f>IF(Inskrivning!B1042&gt;0,Inskrivning!K1042,0)</f>
        <v>0</v>
      </c>
      <c r="C341" s="34">
        <f>IF(Inskrivning!B1042&gt;0,Inskrivning!L1042,0)</f>
        <v>0</v>
      </c>
      <c r="D341" s="34">
        <f>IF(Inskrivning!B1042&gt;0,Inskrivning!M1042,0)</f>
        <v>0</v>
      </c>
      <c r="E341" s="34">
        <f>IF(Inskrivning!B1042&gt;0,Inskrivning!N1042,0)</f>
        <v>0</v>
      </c>
      <c r="F341" s="34">
        <f>IF(Inskrivning!B1042&gt;0,Inskrivning!O1042,0)</f>
        <v>0</v>
      </c>
      <c r="G341" s="34">
        <f>IF(Inskrivning!B1042&gt;0,Inskrivning!P1042,0)</f>
        <v>0</v>
      </c>
      <c r="H341" s="34">
        <f>IF(Inskrivning!B1042&gt;0,Inskrivning!Q1042,0)</f>
        <v>0</v>
      </c>
      <c r="I341" s="34">
        <f>IF(Inskrivning!B1042&gt;0,Inskrivning!R1042,0)</f>
        <v>0</v>
      </c>
      <c r="J341" s="34">
        <f>IF(Inskrivning!B1042&gt;0,Inskrivning!S1042,0)</f>
        <v>0</v>
      </c>
      <c r="K341" s="34">
        <f>IF(Inskrivning!B1042&gt;0,Inskrivning!T1042,0)</f>
        <v>0</v>
      </c>
      <c r="L341" s="34">
        <f>IF(Inskrivning!B1042&gt;0,Inskrivning!U1042,0)</f>
        <v>0</v>
      </c>
      <c r="M341" s="34">
        <f>IF(Inskrivning!B1042&gt;0,Inskrivning!V1042,0)</f>
        <v>0</v>
      </c>
      <c r="N341" s="34">
        <f>IF(Inskrivning!B1042&gt;0,Inskrivning!W1042,0)</f>
        <v>0</v>
      </c>
      <c r="O341" s="34">
        <f>IF(Inskrivning!B1042&gt;0,Inskrivning!X1042,0)</f>
        <v>0</v>
      </c>
      <c r="W341" s="15">
        <f>IF(Inskrivning!B1042="",0,Inskrivning!B1042)</f>
        <v>0</v>
      </c>
      <c r="Y341" s="30">
        <f t="shared" si="4"/>
        <v>0</v>
      </c>
      <c r="Z341" s="30">
        <v>36</v>
      </c>
    </row>
    <row r="342" spans="1:26" ht="15" x14ac:dyDescent="0.25">
      <c r="A342" s="34">
        <f>IF(Inskrivning!B1043&gt;0,Inskrivning!J1043,0)</f>
        <v>0</v>
      </c>
      <c r="B342" s="34">
        <f>IF(Inskrivning!B1043&gt;0,Inskrivning!K1043,0)</f>
        <v>0</v>
      </c>
      <c r="C342" s="34">
        <f>IF(Inskrivning!B1043&gt;0,Inskrivning!L1043,0)</f>
        <v>0</v>
      </c>
      <c r="D342" s="34">
        <f>IF(Inskrivning!B1043&gt;0,Inskrivning!M1043,0)</f>
        <v>0</v>
      </c>
      <c r="E342" s="34">
        <f>IF(Inskrivning!B1043&gt;0,Inskrivning!N1043,0)</f>
        <v>0</v>
      </c>
      <c r="F342" s="34">
        <f>IF(Inskrivning!B1043&gt;0,Inskrivning!O1043,0)</f>
        <v>0</v>
      </c>
      <c r="G342" s="34">
        <f>IF(Inskrivning!B1043&gt;0,Inskrivning!P1043,0)</f>
        <v>0</v>
      </c>
      <c r="H342" s="34">
        <f>IF(Inskrivning!B1043&gt;0,Inskrivning!Q1043,0)</f>
        <v>0</v>
      </c>
      <c r="I342" s="34">
        <f>IF(Inskrivning!B1043&gt;0,Inskrivning!R1043,0)</f>
        <v>0</v>
      </c>
      <c r="J342" s="34">
        <f>IF(Inskrivning!B1043&gt;0,Inskrivning!S1043,0)</f>
        <v>0</v>
      </c>
      <c r="K342" s="34">
        <f>IF(Inskrivning!B1043&gt;0,Inskrivning!T1043,0)</f>
        <v>0</v>
      </c>
      <c r="L342" s="34">
        <f>IF(Inskrivning!B1043&gt;0,Inskrivning!U1043,0)</f>
        <v>0</v>
      </c>
      <c r="M342" s="34">
        <f>IF(Inskrivning!B1043&gt;0,Inskrivning!V1043,0)</f>
        <v>0</v>
      </c>
      <c r="N342" s="34">
        <f>IF(Inskrivning!B1043&gt;0,Inskrivning!W1043,0)</f>
        <v>0</v>
      </c>
      <c r="O342" s="34">
        <f>IF(Inskrivning!B1043&gt;0,Inskrivning!X1043,0)</f>
        <v>0</v>
      </c>
      <c r="W342" s="15">
        <f>IF(Inskrivning!B1043="",0,Inskrivning!B1043)</f>
        <v>0</v>
      </c>
      <c r="Y342" s="30">
        <f t="shared" si="4"/>
        <v>0</v>
      </c>
      <c r="Z342" s="30">
        <v>37</v>
      </c>
    </row>
    <row r="343" spans="1:26" ht="15" x14ac:dyDescent="0.25">
      <c r="A343" s="34">
        <f>IF(Inskrivning!B1044&gt;0,Inskrivning!J1044,0)</f>
        <v>0</v>
      </c>
      <c r="B343" s="34">
        <f>IF(Inskrivning!B1044&gt;0,Inskrivning!K1044,0)</f>
        <v>0</v>
      </c>
      <c r="C343" s="34">
        <f>IF(Inskrivning!B1044&gt;0,Inskrivning!L1044,0)</f>
        <v>0</v>
      </c>
      <c r="D343" s="34">
        <f>IF(Inskrivning!B1044&gt;0,Inskrivning!M1044,0)</f>
        <v>0</v>
      </c>
      <c r="E343" s="34">
        <f>IF(Inskrivning!B1044&gt;0,Inskrivning!N1044,0)</f>
        <v>0</v>
      </c>
      <c r="F343" s="34">
        <f>IF(Inskrivning!B1044&gt;0,Inskrivning!O1044,0)</f>
        <v>0</v>
      </c>
      <c r="G343" s="34">
        <f>IF(Inskrivning!B1044&gt;0,Inskrivning!P1044,0)</f>
        <v>0</v>
      </c>
      <c r="H343" s="34">
        <f>IF(Inskrivning!B1044&gt;0,Inskrivning!Q1044,0)</f>
        <v>0</v>
      </c>
      <c r="I343" s="34">
        <f>IF(Inskrivning!B1044&gt;0,Inskrivning!R1044,0)</f>
        <v>0</v>
      </c>
      <c r="J343" s="34">
        <f>IF(Inskrivning!B1044&gt;0,Inskrivning!S1044,0)</f>
        <v>0</v>
      </c>
      <c r="K343" s="34">
        <f>IF(Inskrivning!B1044&gt;0,Inskrivning!T1044,0)</f>
        <v>0</v>
      </c>
      <c r="L343" s="34">
        <f>IF(Inskrivning!B1044&gt;0,Inskrivning!U1044,0)</f>
        <v>0</v>
      </c>
      <c r="M343" s="34">
        <f>IF(Inskrivning!B1044&gt;0,Inskrivning!V1044,0)</f>
        <v>0</v>
      </c>
      <c r="N343" s="34">
        <f>IF(Inskrivning!B1044&gt;0,Inskrivning!W1044,0)</f>
        <v>0</v>
      </c>
      <c r="O343" s="34">
        <f>IF(Inskrivning!B1044&gt;0,Inskrivning!X1044,0)</f>
        <v>0</v>
      </c>
      <c r="W343" s="15">
        <f>IF(Inskrivning!B1044="",0,Inskrivning!B1044)</f>
        <v>0</v>
      </c>
      <c r="Y343" s="30">
        <f t="shared" si="4"/>
        <v>0</v>
      </c>
      <c r="Z343" s="30">
        <v>38</v>
      </c>
    </row>
    <row r="344" spans="1:26" ht="15" x14ac:dyDescent="0.25">
      <c r="A344" s="34">
        <f>IF(Inskrivning!B1045&gt;0,Inskrivning!J1045,0)</f>
        <v>0</v>
      </c>
      <c r="B344" s="34">
        <f>IF(Inskrivning!B1045&gt;0,Inskrivning!K1045,0)</f>
        <v>0</v>
      </c>
      <c r="C344" s="34">
        <f>IF(Inskrivning!B1045&gt;0,Inskrivning!L1045,0)</f>
        <v>0</v>
      </c>
      <c r="D344" s="34">
        <f>IF(Inskrivning!B1045&gt;0,Inskrivning!M1045,0)</f>
        <v>0</v>
      </c>
      <c r="E344" s="34">
        <f>IF(Inskrivning!B1045&gt;0,Inskrivning!N1045,0)</f>
        <v>0</v>
      </c>
      <c r="F344" s="34">
        <f>IF(Inskrivning!B1045&gt;0,Inskrivning!O1045,0)</f>
        <v>0</v>
      </c>
      <c r="G344" s="34">
        <f>IF(Inskrivning!B1045&gt;0,Inskrivning!P1045,0)</f>
        <v>0</v>
      </c>
      <c r="H344" s="34">
        <f>IF(Inskrivning!B1045&gt;0,Inskrivning!Q1045,0)</f>
        <v>0</v>
      </c>
      <c r="I344" s="34">
        <f>IF(Inskrivning!B1045&gt;0,Inskrivning!R1045,0)</f>
        <v>0</v>
      </c>
      <c r="J344" s="34">
        <f>IF(Inskrivning!B1045&gt;0,Inskrivning!S1045,0)</f>
        <v>0</v>
      </c>
      <c r="K344" s="34">
        <f>IF(Inskrivning!B1045&gt;0,Inskrivning!T1045,0)</f>
        <v>0</v>
      </c>
      <c r="L344" s="34">
        <f>IF(Inskrivning!B1045&gt;0,Inskrivning!U1045,0)</f>
        <v>0</v>
      </c>
      <c r="M344" s="34">
        <f>IF(Inskrivning!B1045&gt;0,Inskrivning!V1045,0)</f>
        <v>0</v>
      </c>
      <c r="N344" s="34">
        <f>IF(Inskrivning!B1045&gt;0,Inskrivning!W1045,0)</f>
        <v>0</v>
      </c>
      <c r="O344" s="34">
        <f>IF(Inskrivning!B1045&gt;0,Inskrivning!X1045,0)</f>
        <v>0</v>
      </c>
      <c r="W344" s="15">
        <f>IF(Inskrivning!B1045="",0,Inskrivning!B1045)</f>
        <v>0</v>
      </c>
      <c r="Y344" s="30">
        <f t="shared" si="4"/>
        <v>0</v>
      </c>
      <c r="Z344" s="30">
        <v>39</v>
      </c>
    </row>
    <row r="345" spans="1:26" ht="15" x14ac:dyDescent="0.25">
      <c r="A345" s="34">
        <f>IF(Inskrivning!B1046&gt;0,Inskrivning!J1046,0)</f>
        <v>0</v>
      </c>
      <c r="B345" s="34">
        <f>IF(Inskrivning!B1046&gt;0,Inskrivning!K1046,0)</f>
        <v>0</v>
      </c>
      <c r="C345" s="34">
        <f>IF(Inskrivning!B1046&gt;0,Inskrivning!L1046,0)</f>
        <v>0</v>
      </c>
      <c r="D345" s="34">
        <f>IF(Inskrivning!B1046&gt;0,Inskrivning!M1046,0)</f>
        <v>0</v>
      </c>
      <c r="E345" s="34">
        <f>IF(Inskrivning!B1046&gt;0,Inskrivning!N1046,0)</f>
        <v>0</v>
      </c>
      <c r="F345" s="34">
        <f>IF(Inskrivning!B1046&gt;0,Inskrivning!O1046,0)</f>
        <v>0</v>
      </c>
      <c r="G345" s="34">
        <f>IF(Inskrivning!B1046&gt;0,Inskrivning!P1046,0)</f>
        <v>0</v>
      </c>
      <c r="H345" s="34">
        <f>IF(Inskrivning!B1046&gt;0,Inskrivning!Q1046,0)</f>
        <v>0</v>
      </c>
      <c r="I345" s="34">
        <f>IF(Inskrivning!B1046&gt;0,Inskrivning!R1046,0)</f>
        <v>0</v>
      </c>
      <c r="J345" s="34">
        <f>IF(Inskrivning!B1046&gt;0,Inskrivning!S1046,0)</f>
        <v>0</v>
      </c>
      <c r="K345" s="34">
        <f>IF(Inskrivning!B1046&gt;0,Inskrivning!T1046,0)</f>
        <v>0</v>
      </c>
      <c r="L345" s="34">
        <f>IF(Inskrivning!B1046&gt;0,Inskrivning!U1046,0)</f>
        <v>0</v>
      </c>
      <c r="M345" s="34">
        <f>IF(Inskrivning!B1046&gt;0,Inskrivning!V1046,0)</f>
        <v>0</v>
      </c>
      <c r="N345" s="34">
        <f>IF(Inskrivning!B1046&gt;0,Inskrivning!W1046,0)</f>
        <v>0</v>
      </c>
      <c r="O345" s="34">
        <f>IF(Inskrivning!B1046&gt;0,Inskrivning!X1046,0)</f>
        <v>0</v>
      </c>
      <c r="W345" s="15">
        <f>IF(Inskrivning!B1046="",0,Inskrivning!B1046)</f>
        <v>0</v>
      </c>
      <c r="Y345" s="30">
        <f t="shared" si="4"/>
        <v>0</v>
      </c>
      <c r="Z345" s="30">
        <v>40</v>
      </c>
    </row>
    <row r="346" spans="1:26" ht="15" x14ac:dyDescent="0.25">
      <c r="A346" s="34">
        <f>IF(Inskrivning!B1047&gt;0,Inskrivning!J1047,0)</f>
        <v>0</v>
      </c>
      <c r="B346" s="34">
        <f>IF(Inskrivning!B1047&gt;0,Inskrivning!K1047,0)</f>
        <v>0</v>
      </c>
      <c r="C346" s="34">
        <f>IF(Inskrivning!B1047&gt;0,Inskrivning!L1047,0)</f>
        <v>0</v>
      </c>
      <c r="D346" s="34">
        <f>IF(Inskrivning!B1047&gt;0,Inskrivning!M1047,0)</f>
        <v>0</v>
      </c>
      <c r="E346" s="34">
        <f>IF(Inskrivning!B1047&gt;0,Inskrivning!N1047,0)</f>
        <v>0</v>
      </c>
      <c r="F346" s="34">
        <f>IF(Inskrivning!B1047&gt;0,Inskrivning!O1047,0)</f>
        <v>0</v>
      </c>
      <c r="G346" s="34">
        <f>IF(Inskrivning!B1047&gt;0,Inskrivning!P1047,0)</f>
        <v>0</v>
      </c>
      <c r="H346" s="34">
        <f>IF(Inskrivning!B1047&gt;0,Inskrivning!Q1047,0)</f>
        <v>0</v>
      </c>
      <c r="I346" s="34">
        <f>IF(Inskrivning!B1047&gt;0,Inskrivning!R1047,0)</f>
        <v>0</v>
      </c>
      <c r="J346" s="34">
        <f>IF(Inskrivning!B1047&gt;0,Inskrivning!S1047,0)</f>
        <v>0</v>
      </c>
      <c r="K346" s="34">
        <f>IF(Inskrivning!B1047&gt;0,Inskrivning!T1047,0)</f>
        <v>0</v>
      </c>
      <c r="L346" s="34">
        <f>IF(Inskrivning!B1047&gt;0,Inskrivning!U1047,0)</f>
        <v>0</v>
      </c>
      <c r="M346" s="34">
        <f>IF(Inskrivning!B1047&gt;0,Inskrivning!V1047,0)</f>
        <v>0</v>
      </c>
      <c r="N346" s="34">
        <f>IF(Inskrivning!B1047&gt;0,Inskrivning!W1047,0)</f>
        <v>0</v>
      </c>
      <c r="O346" s="34">
        <f>IF(Inskrivning!B1047&gt;0,Inskrivning!X1047,0)</f>
        <v>0</v>
      </c>
      <c r="W346" s="15">
        <f>IF(Inskrivning!B1047="",0,Inskrivning!B1047)</f>
        <v>0</v>
      </c>
      <c r="Y346" s="30">
        <f t="shared" si="4"/>
        <v>0</v>
      </c>
      <c r="Z346" s="30">
        <v>41</v>
      </c>
    </row>
    <row r="347" spans="1:26" ht="15" x14ac:dyDescent="0.25">
      <c r="A347" s="34">
        <f>IF(Inskrivning!B1048&gt;0,Inskrivning!J1048,0)</f>
        <v>0</v>
      </c>
      <c r="B347" s="34">
        <f>IF(Inskrivning!B1048&gt;0,Inskrivning!K1048,0)</f>
        <v>0</v>
      </c>
      <c r="C347" s="34">
        <f>IF(Inskrivning!B1048&gt;0,Inskrivning!L1048,0)</f>
        <v>0</v>
      </c>
      <c r="D347" s="34">
        <f>IF(Inskrivning!B1048&gt;0,Inskrivning!M1048,0)</f>
        <v>0</v>
      </c>
      <c r="E347" s="34">
        <f>IF(Inskrivning!B1048&gt;0,Inskrivning!N1048,0)</f>
        <v>0</v>
      </c>
      <c r="F347" s="34">
        <f>IF(Inskrivning!B1048&gt;0,Inskrivning!O1048,0)</f>
        <v>0</v>
      </c>
      <c r="G347" s="34">
        <f>IF(Inskrivning!B1048&gt;0,Inskrivning!P1048,0)</f>
        <v>0</v>
      </c>
      <c r="H347" s="34">
        <f>IF(Inskrivning!B1048&gt;0,Inskrivning!Q1048,0)</f>
        <v>0</v>
      </c>
      <c r="I347" s="34">
        <f>IF(Inskrivning!B1048&gt;0,Inskrivning!R1048,0)</f>
        <v>0</v>
      </c>
      <c r="J347" s="34">
        <f>IF(Inskrivning!B1048&gt;0,Inskrivning!S1048,0)</f>
        <v>0</v>
      </c>
      <c r="K347" s="34">
        <f>IF(Inskrivning!B1048&gt;0,Inskrivning!T1048,0)</f>
        <v>0</v>
      </c>
      <c r="L347" s="34">
        <f>IF(Inskrivning!B1048&gt;0,Inskrivning!U1048,0)</f>
        <v>0</v>
      </c>
      <c r="M347" s="34">
        <f>IF(Inskrivning!B1048&gt;0,Inskrivning!V1048,0)</f>
        <v>0</v>
      </c>
      <c r="N347" s="34">
        <f>IF(Inskrivning!B1048&gt;0,Inskrivning!W1048,0)</f>
        <v>0</v>
      </c>
      <c r="O347" s="34">
        <f>IF(Inskrivning!B1048&gt;0,Inskrivning!X1048,0)</f>
        <v>0</v>
      </c>
      <c r="W347" s="15">
        <f>IF(Inskrivning!B1048="",0,Inskrivning!B1048)</f>
        <v>0</v>
      </c>
      <c r="Y347" s="30">
        <f t="shared" si="4"/>
        <v>0</v>
      </c>
      <c r="Z347" s="30">
        <v>42</v>
      </c>
    </row>
    <row r="348" spans="1:26" ht="15" x14ac:dyDescent="0.25">
      <c r="A348" s="34">
        <f>IF(Inskrivning!B1049&gt;0,Inskrivning!J1049,0)</f>
        <v>0</v>
      </c>
      <c r="B348" s="34">
        <f>IF(Inskrivning!B1049&gt;0,Inskrivning!K1049,0)</f>
        <v>0</v>
      </c>
      <c r="C348" s="34">
        <f>IF(Inskrivning!B1049&gt;0,Inskrivning!L1049,0)</f>
        <v>0</v>
      </c>
      <c r="D348" s="34">
        <f>IF(Inskrivning!B1049&gt;0,Inskrivning!M1049,0)</f>
        <v>0</v>
      </c>
      <c r="E348" s="34">
        <f>IF(Inskrivning!B1049&gt;0,Inskrivning!N1049,0)</f>
        <v>0</v>
      </c>
      <c r="F348" s="34">
        <f>IF(Inskrivning!B1049&gt;0,Inskrivning!O1049,0)</f>
        <v>0</v>
      </c>
      <c r="G348" s="34">
        <f>IF(Inskrivning!B1049&gt;0,Inskrivning!P1049,0)</f>
        <v>0</v>
      </c>
      <c r="H348" s="34">
        <f>IF(Inskrivning!B1049&gt;0,Inskrivning!Q1049,0)</f>
        <v>0</v>
      </c>
      <c r="I348" s="34">
        <f>IF(Inskrivning!B1049&gt;0,Inskrivning!R1049,0)</f>
        <v>0</v>
      </c>
      <c r="J348" s="34">
        <f>IF(Inskrivning!B1049&gt;0,Inskrivning!S1049,0)</f>
        <v>0</v>
      </c>
      <c r="K348" s="34">
        <f>IF(Inskrivning!B1049&gt;0,Inskrivning!T1049,0)</f>
        <v>0</v>
      </c>
      <c r="L348" s="34">
        <f>IF(Inskrivning!B1049&gt;0,Inskrivning!U1049,0)</f>
        <v>0</v>
      </c>
      <c r="M348" s="34">
        <f>IF(Inskrivning!B1049&gt;0,Inskrivning!V1049,0)</f>
        <v>0</v>
      </c>
      <c r="N348" s="34">
        <f>IF(Inskrivning!B1049&gt;0,Inskrivning!W1049,0)</f>
        <v>0</v>
      </c>
      <c r="O348" s="34">
        <f>IF(Inskrivning!B1049&gt;0,Inskrivning!X1049,0)</f>
        <v>0</v>
      </c>
      <c r="W348" s="15">
        <f>IF(Inskrivning!B1049="",0,Inskrivning!B1049)</f>
        <v>0</v>
      </c>
      <c r="Y348" s="30">
        <f t="shared" si="4"/>
        <v>0</v>
      </c>
      <c r="Z348" s="30">
        <v>43</v>
      </c>
    </row>
    <row r="349" spans="1:26" ht="15" x14ac:dyDescent="0.25">
      <c r="A349" s="34">
        <f>IF(Inskrivning!B1050&gt;0,Inskrivning!J1050,0)</f>
        <v>0</v>
      </c>
      <c r="B349" s="34">
        <f>IF(Inskrivning!B1050&gt;0,Inskrivning!K1050,0)</f>
        <v>0</v>
      </c>
      <c r="C349" s="34">
        <f>IF(Inskrivning!B1050&gt;0,Inskrivning!L1050,0)</f>
        <v>0</v>
      </c>
      <c r="D349" s="34">
        <f>IF(Inskrivning!B1050&gt;0,Inskrivning!M1050,0)</f>
        <v>0</v>
      </c>
      <c r="E349" s="34">
        <f>IF(Inskrivning!B1050&gt;0,Inskrivning!N1050,0)</f>
        <v>0</v>
      </c>
      <c r="F349" s="34">
        <f>IF(Inskrivning!B1050&gt;0,Inskrivning!O1050,0)</f>
        <v>0</v>
      </c>
      <c r="G349" s="34">
        <f>IF(Inskrivning!B1050&gt;0,Inskrivning!P1050,0)</f>
        <v>0</v>
      </c>
      <c r="H349" s="34">
        <f>IF(Inskrivning!B1050&gt;0,Inskrivning!Q1050,0)</f>
        <v>0</v>
      </c>
      <c r="I349" s="34">
        <f>IF(Inskrivning!B1050&gt;0,Inskrivning!R1050,0)</f>
        <v>0</v>
      </c>
      <c r="J349" s="34">
        <f>IF(Inskrivning!B1050&gt;0,Inskrivning!S1050,0)</f>
        <v>0</v>
      </c>
      <c r="K349" s="34">
        <f>IF(Inskrivning!B1050&gt;0,Inskrivning!T1050,0)</f>
        <v>0</v>
      </c>
      <c r="L349" s="34">
        <f>IF(Inskrivning!B1050&gt;0,Inskrivning!U1050,0)</f>
        <v>0</v>
      </c>
      <c r="M349" s="34">
        <f>IF(Inskrivning!B1050&gt;0,Inskrivning!V1050,0)</f>
        <v>0</v>
      </c>
      <c r="N349" s="34">
        <f>IF(Inskrivning!B1050&gt;0,Inskrivning!W1050,0)</f>
        <v>0</v>
      </c>
      <c r="O349" s="34">
        <f>IF(Inskrivning!B1050&gt;0,Inskrivning!X1050,0)</f>
        <v>0</v>
      </c>
      <c r="W349" s="15">
        <f>IF(Inskrivning!B1050="",0,Inskrivning!B1050)</f>
        <v>0</v>
      </c>
      <c r="Y349" s="30">
        <f t="shared" si="4"/>
        <v>0</v>
      </c>
      <c r="Z349" s="30">
        <v>44</v>
      </c>
    </row>
    <row r="350" spans="1:26" ht="15" x14ac:dyDescent="0.25">
      <c r="A350" s="34">
        <f>IF(Inskrivning!B1051&gt;0,Inskrivning!J1051,0)</f>
        <v>0</v>
      </c>
      <c r="B350" s="34">
        <f>IF(Inskrivning!B1051&gt;0,Inskrivning!K1051,0)</f>
        <v>0</v>
      </c>
      <c r="C350" s="34">
        <f>IF(Inskrivning!B1051&gt;0,Inskrivning!L1051,0)</f>
        <v>0</v>
      </c>
      <c r="D350" s="34">
        <f>IF(Inskrivning!B1051&gt;0,Inskrivning!M1051,0)</f>
        <v>0</v>
      </c>
      <c r="E350" s="34">
        <f>IF(Inskrivning!B1051&gt;0,Inskrivning!N1051,0)</f>
        <v>0</v>
      </c>
      <c r="F350" s="34">
        <f>IF(Inskrivning!B1051&gt;0,Inskrivning!O1051,0)</f>
        <v>0</v>
      </c>
      <c r="G350" s="34">
        <f>IF(Inskrivning!B1051&gt;0,Inskrivning!P1051,0)</f>
        <v>0</v>
      </c>
      <c r="H350" s="34">
        <f>IF(Inskrivning!B1051&gt;0,Inskrivning!Q1051,0)</f>
        <v>0</v>
      </c>
      <c r="I350" s="34">
        <f>IF(Inskrivning!B1051&gt;0,Inskrivning!R1051,0)</f>
        <v>0</v>
      </c>
      <c r="J350" s="34">
        <f>IF(Inskrivning!B1051&gt;0,Inskrivning!S1051,0)</f>
        <v>0</v>
      </c>
      <c r="K350" s="34">
        <f>IF(Inskrivning!B1051&gt;0,Inskrivning!T1051,0)</f>
        <v>0</v>
      </c>
      <c r="L350" s="34">
        <f>IF(Inskrivning!B1051&gt;0,Inskrivning!U1051,0)</f>
        <v>0</v>
      </c>
      <c r="M350" s="34">
        <f>IF(Inskrivning!B1051&gt;0,Inskrivning!V1051,0)</f>
        <v>0</v>
      </c>
      <c r="N350" s="34">
        <f>IF(Inskrivning!B1051&gt;0,Inskrivning!W1051,0)</f>
        <v>0</v>
      </c>
      <c r="O350" s="34">
        <f>IF(Inskrivning!B1051&gt;0,Inskrivning!X1051,0)</f>
        <v>0</v>
      </c>
      <c r="W350" s="15">
        <f>IF(Inskrivning!B1051="",0,Inskrivning!B1051)</f>
        <v>0</v>
      </c>
      <c r="Y350" s="30">
        <f t="shared" si="4"/>
        <v>0</v>
      </c>
      <c r="Z350" s="30">
        <v>45</v>
      </c>
    </row>
    <row r="351" spans="1:26" ht="15" x14ac:dyDescent="0.25">
      <c r="A351" s="34">
        <f>IF(Inskrivning!B1052&gt;0,Inskrivning!J1052,0)</f>
        <v>0</v>
      </c>
      <c r="B351" s="34">
        <f>IF(Inskrivning!B1052&gt;0,Inskrivning!K1052,0)</f>
        <v>0</v>
      </c>
      <c r="C351" s="34">
        <f>IF(Inskrivning!B1052&gt;0,Inskrivning!L1052,0)</f>
        <v>0</v>
      </c>
      <c r="D351" s="34">
        <f>IF(Inskrivning!B1052&gt;0,Inskrivning!M1052,0)</f>
        <v>0</v>
      </c>
      <c r="E351" s="34">
        <f>IF(Inskrivning!B1052&gt;0,Inskrivning!N1052,0)</f>
        <v>0</v>
      </c>
      <c r="F351" s="34">
        <f>IF(Inskrivning!B1052&gt;0,Inskrivning!O1052,0)</f>
        <v>0</v>
      </c>
      <c r="G351" s="34">
        <f>IF(Inskrivning!B1052&gt;0,Inskrivning!P1052,0)</f>
        <v>0</v>
      </c>
      <c r="H351" s="34">
        <f>IF(Inskrivning!B1052&gt;0,Inskrivning!Q1052,0)</f>
        <v>0</v>
      </c>
      <c r="I351" s="34">
        <f>IF(Inskrivning!B1052&gt;0,Inskrivning!R1052,0)</f>
        <v>0</v>
      </c>
      <c r="J351" s="34">
        <f>IF(Inskrivning!B1052&gt;0,Inskrivning!S1052,0)</f>
        <v>0</v>
      </c>
      <c r="K351" s="34">
        <f>IF(Inskrivning!B1052&gt;0,Inskrivning!T1052,0)</f>
        <v>0</v>
      </c>
      <c r="L351" s="34">
        <f>IF(Inskrivning!B1052&gt;0,Inskrivning!U1052,0)</f>
        <v>0</v>
      </c>
      <c r="M351" s="34">
        <f>IF(Inskrivning!B1052&gt;0,Inskrivning!V1052,0)</f>
        <v>0</v>
      </c>
      <c r="N351" s="34">
        <f>IF(Inskrivning!B1052&gt;0,Inskrivning!W1052,0)</f>
        <v>0</v>
      </c>
      <c r="O351" s="34">
        <f>IF(Inskrivning!B1052&gt;0,Inskrivning!X1052,0)</f>
        <v>0</v>
      </c>
      <c r="W351" s="15">
        <f>IF(Inskrivning!B1052="",0,Inskrivning!B1052)</f>
        <v>0</v>
      </c>
      <c r="Y351" s="30">
        <f t="shared" si="4"/>
        <v>0</v>
      </c>
      <c r="Z351" s="30">
        <v>46</v>
      </c>
    </row>
    <row r="352" spans="1:26" ht="15" x14ac:dyDescent="0.25">
      <c r="A352" s="34">
        <f>IF(Inskrivning!B1053&gt;0,Inskrivning!J1053,0)</f>
        <v>0</v>
      </c>
      <c r="B352" s="34">
        <f>IF(Inskrivning!B1053&gt;0,Inskrivning!K1053,0)</f>
        <v>0</v>
      </c>
      <c r="C352" s="34">
        <f>IF(Inskrivning!B1053&gt;0,Inskrivning!L1053,0)</f>
        <v>0</v>
      </c>
      <c r="D352" s="34">
        <f>IF(Inskrivning!B1053&gt;0,Inskrivning!M1053,0)</f>
        <v>0</v>
      </c>
      <c r="E352" s="34">
        <f>IF(Inskrivning!B1053&gt;0,Inskrivning!N1053,0)</f>
        <v>0</v>
      </c>
      <c r="F352" s="34">
        <f>IF(Inskrivning!B1053&gt;0,Inskrivning!O1053,0)</f>
        <v>0</v>
      </c>
      <c r="G352" s="34">
        <f>IF(Inskrivning!B1053&gt;0,Inskrivning!P1053,0)</f>
        <v>0</v>
      </c>
      <c r="H352" s="34">
        <f>IF(Inskrivning!B1053&gt;0,Inskrivning!Q1053,0)</f>
        <v>0</v>
      </c>
      <c r="I352" s="34">
        <f>IF(Inskrivning!B1053&gt;0,Inskrivning!R1053,0)</f>
        <v>0</v>
      </c>
      <c r="J352" s="34">
        <f>IF(Inskrivning!B1053&gt;0,Inskrivning!S1053,0)</f>
        <v>0</v>
      </c>
      <c r="K352" s="34">
        <f>IF(Inskrivning!B1053&gt;0,Inskrivning!T1053,0)</f>
        <v>0</v>
      </c>
      <c r="L352" s="34">
        <f>IF(Inskrivning!B1053&gt;0,Inskrivning!U1053,0)</f>
        <v>0</v>
      </c>
      <c r="M352" s="34">
        <f>IF(Inskrivning!B1053&gt;0,Inskrivning!V1053,0)</f>
        <v>0</v>
      </c>
      <c r="N352" s="34">
        <f>IF(Inskrivning!B1053&gt;0,Inskrivning!W1053,0)</f>
        <v>0</v>
      </c>
      <c r="O352" s="34">
        <f>IF(Inskrivning!B1053&gt;0,Inskrivning!X1053,0)</f>
        <v>0</v>
      </c>
      <c r="W352" s="15">
        <f>IF(Inskrivning!B1053="",0,Inskrivning!B1053)</f>
        <v>0</v>
      </c>
      <c r="Y352" s="30">
        <f t="shared" si="4"/>
        <v>0</v>
      </c>
      <c r="Z352" s="30">
        <v>47</v>
      </c>
    </row>
    <row r="353" spans="1:26" ht="15" x14ac:dyDescent="0.25">
      <c r="A353" s="34">
        <f>IF(Inskrivning!B1054&gt;0,Inskrivning!J1054,0)</f>
        <v>0</v>
      </c>
      <c r="B353" s="34">
        <f>IF(Inskrivning!B1054&gt;0,Inskrivning!K1054,0)</f>
        <v>0</v>
      </c>
      <c r="C353" s="34">
        <f>IF(Inskrivning!B1054&gt;0,Inskrivning!L1054,0)</f>
        <v>0</v>
      </c>
      <c r="D353" s="34">
        <f>IF(Inskrivning!B1054&gt;0,Inskrivning!M1054,0)</f>
        <v>0</v>
      </c>
      <c r="E353" s="34">
        <f>IF(Inskrivning!B1054&gt;0,Inskrivning!N1054,0)</f>
        <v>0</v>
      </c>
      <c r="F353" s="34">
        <f>IF(Inskrivning!B1054&gt;0,Inskrivning!O1054,0)</f>
        <v>0</v>
      </c>
      <c r="G353" s="34">
        <f>IF(Inskrivning!B1054&gt;0,Inskrivning!P1054,0)</f>
        <v>0</v>
      </c>
      <c r="H353" s="34">
        <f>IF(Inskrivning!B1054&gt;0,Inskrivning!Q1054,0)</f>
        <v>0</v>
      </c>
      <c r="I353" s="34">
        <f>IF(Inskrivning!B1054&gt;0,Inskrivning!R1054,0)</f>
        <v>0</v>
      </c>
      <c r="J353" s="34">
        <f>IF(Inskrivning!B1054&gt;0,Inskrivning!S1054,0)</f>
        <v>0</v>
      </c>
      <c r="K353" s="34">
        <f>IF(Inskrivning!B1054&gt;0,Inskrivning!T1054,0)</f>
        <v>0</v>
      </c>
      <c r="L353" s="34">
        <f>IF(Inskrivning!B1054&gt;0,Inskrivning!U1054,0)</f>
        <v>0</v>
      </c>
      <c r="M353" s="34">
        <f>IF(Inskrivning!B1054&gt;0,Inskrivning!V1054,0)</f>
        <v>0</v>
      </c>
      <c r="N353" s="34">
        <f>IF(Inskrivning!B1054&gt;0,Inskrivning!W1054,0)</f>
        <v>0</v>
      </c>
      <c r="O353" s="34">
        <f>IF(Inskrivning!B1054&gt;0,Inskrivning!X1054,0)</f>
        <v>0</v>
      </c>
      <c r="W353" s="15">
        <f>IF(Inskrivning!B1054="",0,Inskrivning!B1054)</f>
        <v>0</v>
      </c>
      <c r="Y353" s="30">
        <f t="shared" si="4"/>
        <v>0</v>
      </c>
      <c r="Z353" s="30">
        <v>48</v>
      </c>
    </row>
    <row r="354" spans="1:26" ht="15" x14ac:dyDescent="0.25">
      <c r="A354" s="34">
        <f>IF(Inskrivning!B1055&gt;0,Inskrivning!J1055,0)</f>
        <v>0</v>
      </c>
      <c r="B354" s="34">
        <f>IF(Inskrivning!B1055&gt;0,Inskrivning!K1055,0)</f>
        <v>0</v>
      </c>
      <c r="C354" s="34">
        <f>IF(Inskrivning!B1055&gt;0,Inskrivning!L1055,0)</f>
        <v>0</v>
      </c>
      <c r="D354" s="34">
        <f>IF(Inskrivning!B1055&gt;0,Inskrivning!M1055,0)</f>
        <v>0</v>
      </c>
      <c r="E354" s="34">
        <f>IF(Inskrivning!B1055&gt;0,Inskrivning!N1055,0)</f>
        <v>0</v>
      </c>
      <c r="F354" s="34">
        <f>IF(Inskrivning!B1055&gt;0,Inskrivning!O1055,0)</f>
        <v>0</v>
      </c>
      <c r="G354" s="34">
        <f>IF(Inskrivning!B1055&gt;0,Inskrivning!P1055,0)</f>
        <v>0</v>
      </c>
      <c r="H354" s="34">
        <f>IF(Inskrivning!B1055&gt;0,Inskrivning!Q1055,0)</f>
        <v>0</v>
      </c>
      <c r="I354" s="34">
        <f>IF(Inskrivning!B1055&gt;0,Inskrivning!R1055,0)</f>
        <v>0</v>
      </c>
      <c r="J354" s="34">
        <f>IF(Inskrivning!B1055&gt;0,Inskrivning!S1055,0)</f>
        <v>0</v>
      </c>
      <c r="K354" s="34">
        <f>IF(Inskrivning!B1055&gt;0,Inskrivning!T1055,0)</f>
        <v>0</v>
      </c>
      <c r="L354" s="34">
        <f>IF(Inskrivning!B1055&gt;0,Inskrivning!U1055,0)</f>
        <v>0</v>
      </c>
      <c r="M354" s="34">
        <f>IF(Inskrivning!B1055&gt;0,Inskrivning!V1055,0)</f>
        <v>0</v>
      </c>
      <c r="N354" s="34">
        <f>IF(Inskrivning!B1055&gt;0,Inskrivning!W1055,0)</f>
        <v>0</v>
      </c>
      <c r="O354" s="34">
        <f>IF(Inskrivning!B1055&gt;0,Inskrivning!X1055,0)</f>
        <v>0</v>
      </c>
      <c r="W354" s="15">
        <f>IF(Inskrivning!B1055="",0,Inskrivning!B1055)</f>
        <v>0</v>
      </c>
      <c r="Y354" s="30">
        <f t="shared" si="4"/>
        <v>0</v>
      </c>
      <c r="Z354" s="30">
        <v>49</v>
      </c>
    </row>
    <row r="355" spans="1:26" ht="15" x14ac:dyDescent="0.25">
      <c r="A355" s="34">
        <f>IF(Inskrivning!B1056&gt;0,Inskrivning!J1056,0)</f>
        <v>0</v>
      </c>
      <c r="B355" s="34">
        <f>IF(Inskrivning!B1056&gt;0,Inskrivning!K1056,0)</f>
        <v>0</v>
      </c>
      <c r="C355" s="34">
        <f>IF(Inskrivning!B1056&gt;0,Inskrivning!L1056,0)</f>
        <v>0</v>
      </c>
      <c r="D355" s="34">
        <f>IF(Inskrivning!B1056&gt;0,Inskrivning!M1056,0)</f>
        <v>0</v>
      </c>
      <c r="E355" s="34">
        <f>IF(Inskrivning!B1056&gt;0,Inskrivning!N1056,0)</f>
        <v>0</v>
      </c>
      <c r="F355" s="34">
        <f>IF(Inskrivning!B1056&gt;0,Inskrivning!O1056,0)</f>
        <v>0</v>
      </c>
      <c r="G355" s="34">
        <f>IF(Inskrivning!B1056&gt;0,Inskrivning!P1056,0)</f>
        <v>0</v>
      </c>
      <c r="H355" s="34">
        <f>IF(Inskrivning!B1056&gt;0,Inskrivning!Q1056,0)</f>
        <v>0</v>
      </c>
      <c r="I355" s="34">
        <f>IF(Inskrivning!B1056&gt;0,Inskrivning!R1056,0)</f>
        <v>0</v>
      </c>
      <c r="J355" s="34">
        <f>IF(Inskrivning!B1056&gt;0,Inskrivning!S1056,0)</f>
        <v>0</v>
      </c>
      <c r="K355" s="34">
        <f>IF(Inskrivning!B1056&gt;0,Inskrivning!T1056,0)</f>
        <v>0</v>
      </c>
      <c r="L355" s="34">
        <f>IF(Inskrivning!B1056&gt;0,Inskrivning!U1056,0)</f>
        <v>0</v>
      </c>
      <c r="M355" s="34">
        <f>IF(Inskrivning!B1056&gt;0,Inskrivning!V1056,0)</f>
        <v>0</v>
      </c>
      <c r="N355" s="34">
        <f>IF(Inskrivning!B1056&gt;0,Inskrivning!W1056,0)</f>
        <v>0</v>
      </c>
      <c r="O355" s="34">
        <f>IF(Inskrivning!B1056&gt;0,Inskrivning!X1056,0)</f>
        <v>0</v>
      </c>
      <c r="W355" s="15">
        <f>IF(Inskrivning!B1056="",0,Inskrivning!B1056)</f>
        <v>0</v>
      </c>
      <c r="Y355" s="30">
        <f t="shared" si="4"/>
        <v>0</v>
      </c>
      <c r="Z355" s="30">
        <v>50</v>
      </c>
    </row>
    <row r="356" spans="1:26" ht="15" x14ac:dyDescent="0.25">
      <c r="A356" s="34">
        <f>IF(Inskrivning!B1057&gt;0,Inskrivning!J1057,0)</f>
        <v>0</v>
      </c>
      <c r="B356" s="34">
        <f>IF(Inskrivning!B1057&gt;0,Inskrivning!K1057,0)</f>
        <v>0</v>
      </c>
      <c r="C356" s="34">
        <f>IF(Inskrivning!B1057&gt;0,Inskrivning!L1057,0)</f>
        <v>0</v>
      </c>
      <c r="D356" s="34">
        <f>IF(Inskrivning!B1057&gt;0,Inskrivning!M1057,0)</f>
        <v>0</v>
      </c>
      <c r="E356" s="34">
        <f>IF(Inskrivning!B1057&gt;0,Inskrivning!N1057,0)</f>
        <v>0</v>
      </c>
      <c r="F356" s="34">
        <f>IF(Inskrivning!B1057&gt;0,Inskrivning!O1057,0)</f>
        <v>0</v>
      </c>
      <c r="G356" s="34">
        <f>IF(Inskrivning!B1057&gt;0,Inskrivning!P1057,0)</f>
        <v>0</v>
      </c>
      <c r="H356" s="34">
        <f>IF(Inskrivning!B1057&gt;0,Inskrivning!Q1057,0)</f>
        <v>0</v>
      </c>
      <c r="I356" s="34">
        <f>IF(Inskrivning!B1057&gt;0,Inskrivning!R1057,0)</f>
        <v>0</v>
      </c>
      <c r="J356" s="34">
        <f>IF(Inskrivning!B1057&gt;0,Inskrivning!S1057,0)</f>
        <v>0</v>
      </c>
      <c r="K356" s="34">
        <f>IF(Inskrivning!B1057&gt;0,Inskrivning!T1057,0)</f>
        <v>0</v>
      </c>
      <c r="L356" s="34">
        <f>IF(Inskrivning!B1057&gt;0,Inskrivning!U1057,0)</f>
        <v>0</v>
      </c>
      <c r="M356" s="34">
        <f>IF(Inskrivning!B1057&gt;0,Inskrivning!V1057,0)</f>
        <v>0</v>
      </c>
      <c r="N356" s="34">
        <f>IF(Inskrivning!B1057&gt;0,Inskrivning!W1057,0)</f>
        <v>0</v>
      </c>
      <c r="O356" s="34">
        <f>IF(Inskrivning!B1057&gt;0,Inskrivning!X1057,0)</f>
        <v>0</v>
      </c>
      <c r="W356" s="15">
        <f>IF(Inskrivning!B1057="",0,Inskrivning!B1057)</f>
        <v>0</v>
      </c>
      <c r="Y356" s="30">
        <f t="shared" si="4"/>
        <v>0</v>
      </c>
      <c r="Z356" s="30">
        <v>51</v>
      </c>
    </row>
    <row r="357" spans="1:26" ht="15" x14ac:dyDescent="0.25">
      <c r="A357" s="34">
        <f>IF(Inskrivning!B1058&gt;0,Inskrivning!J1058,0)</f>
        <v>0</v>
      </c>
      <c r="B357" s="34">
        <f>IF(Inskrivning!B1058&gt;0,Inskrivning!K1058,0)</f>
        <v>0</v>
      </c>
      <c r="C357" s="34">
        <f>IF(Inskrivning!B1058&gt;0,Inskrivning!L1058,0)</f>
        <v>0</v>
      </c>
      <c r="D357" s="34">
        <f>IF(Inskrivning!B1058&gt;0,Inskrivning!M1058,0)</f>
        <v>0</v>
      </c>
      <c r="E357" s="34">
        <f>IF(Inskrivning!B1058&gt;0,Inskrivning!N1058,0)</f>
        <v>0</v>
      </c>
      <c r="F357" s="34">
        <f>IF(Inskrivning!B1058&gt;0,Inskrivning!O1058,0)</f>
        <v>0</v>
      </c>
      <c r="G357" s="34">
        <f>IF(Inskrivning!B1058&gt;0,Inskrivning!P1058,0)</f>
        <v>0</v>
      </c>
      <c r="H357" s="34">
        <f>IF(Inskrivning!B1058&gt;0,Inskrivning!Q1058,0)</f>
        <v>0</v>
      </c>
      <c r="I357" s="34">
        <f>IF(Inskrivning!B1058&gt;0,Inskrivning!R1058,0)</f>
        <v>0</v>
      </c>
      <c r="J357" s="34">
        <f>IF(Inskrivning!B1058&gt;0,Inskrivning!S1058,0)</f>
        <v>0</v>
      </c>
      <c r="K357" s="34">
        <f>IF(Inskrivning!B1058&gt;0,Inskrivning!T1058,0)</f>
        <v>0</v>
      </c>
      <c r="L357" s="34">
        <f>IF(Inskrivning!B1058&gt;0,Inskrivning!U1058,0)</f>
        <v>0</v>
      </c>
      <c r="M357" s="34">
        <f>IF(Inskrivning!B1058&gt;0,Inskrivning!V1058,0)</f>
        <v>0</v>
      </c>
      <c r="N357" s="34">
        <f>IF(Inskrivning!B1058&gt;0,Inskrivning!W1058,0)</f>
        <v>0</v>
      </c>
      <c r="O357" s="34">
        <f>IF(Inskrivning!B1058&gt;0,Inskrivning!X1058,0)</f>
        <v>0</v>
      </c>
      <c r="W357" s="15">
        <f>IF(Inskrivning!B1058="",0,Inskrivning!B1058)</f>
        <v>0</v>
      </c>
      <c r="Y357" s="30">
        <f t="shared" si="4"/>
        <v>0</v>
      </c>
      <c r="Z357" s="30">
        <v>52</v>
      </c>
    </row>
    <row r="358" spans="1:26" ht="15" x14ac:dyDescent="0.25">
      <c r="A358" s="34">
        <f>IF(Inskrivning!B1059&gt;0,Inskrivning!J1059,0)</f>
        <v>0</v>
      </c>
      <c r="B358" s="34">
        <f>IF(Inskrivning!B1059&gt;0,Inskrivning!K1059,0)</f>
        <v>0</v>
      </c>
      <c r="C358" s="34">
        <f>IF(Inskrivning!B1059&gt;0,Inskrivning!L1059,0)</f>
        <v>0</v>
      </c>
      <c r="D358" s="34">
        <f>IF(Inskrivning!B1059&gt;0,Inskrivning!M1059,0)</f>
        <v>0</v>
      </c>
      <c r="E358" s="34">
        <f>IF(Inskrivning!B1059&gt;0,Inskrivning!N1059,0)</f>
        <v>0</v>
      </c>
      <c r="F358" s="34">
        <f>IF(Inskrivning!B1059&gt;0,Inskrivning!O1059,0)</f>
        <v>0</v>
      </c>
      <c r="G358" s="34">
        <f>IF(Inskrivning!B1059&gt;0,Inskrivning!P1059,0)</f>
        <v>0</v>
      </c>
      <c r="H358" s="34">
        <f>IF(Inskrivning!B1059&gt;0,Inskrivning!Q1059,0)</f>
        <v>0</v>
      </c>
      <c r="I358" s="34">
        <f>IF(Inskrivning!B1059&gt;0,Inskrivning!R1059,0)</f>
        <v>0</v>
      </c>
      <c r="J358" s="34">
        <f>IF(Inskrivning!B1059&gt;0,Inskrivning!S1059,0)</f>
        <v>0</v>
      </c>
      <c r="K358" s="34">
        <f>IF(Inskrivning!B1059&gt;0,Inskrivning!T1059,0)</f>
        <v>0</v>
      </c>
      <c r="L358" s="34">
        <f>IF(Inskrivning!B1059&gt;0,Inskrivning!U1059,0)</f>
        <v>0</v>
      </c>
      <c r="M358" s="34">
        <f>IF(Inskrivning!B1059&gt;0,Inskrivning!V1059,0)</f>
        <v>0</v>
      </c>
      <c r="N358" s="34">
        <f>IF(Inskrivning!B1059&gt;0,Inskrivning!W1059,0)</f>
        <v>0</v>
      </c>
      <c r="O358" s="34">
        <f>IF(Inskrivning!B1059&gt;0,Inskrivning!X1059,0)</f>
        <v>0</v>
      </c>
      <c r="W358" s="15">
        <f>IF(Inskrivning!B1059="",0,Inskrivning!B1059)</f>
        <v>0</v>
      </c>
      <c r="Y358" s="30">
        <f t="shared" si="4"/>
        <v>0</v>
      </c>
      <c r="Z358" s="30">
        <v>53</v>
      </c>
    </row>
    <row r="359" spans="1:26" ht="15" x14ac:dyDescent="0.25">
      <c r="A359" s="34">
        <f>IF(Inskrivning!B1060&gt;0,Inskrivning!J1060,0)</f>
        <v>0</v>
      </c>
      <c r="B359" s="34">
        <f>IF(Inskrivning!B1060&gt;0,Inskrivning!K1060,0)</f>
        <v>0</v>
      </c>
      <c r="C359" s="34">
        <f>IF(Inskrivning!B1060&gt;0,Inskrivning!L1060,0)</f>
        <v>0</v>
      </c>
      <c r="D359" s="34">
        <f>IF(Inskrivning!B1060&gt;0,Inskrivning!M1060,0)</f>
        <v>0</v>
      </c>
      <c r="E359" s="34">
        <f>IF(Inskrivning!B1060&gt;0,Inskrivning!N1060,0)</f>
        <v>0</v>
      </c>
      <c r="F359" s="34">
        <f>IF(Inskrivning!B1060&gt;0,Inskrivning!O1060,0)</f>
        <v>0</v>
      </c>
      <c r="G359" s="34">
        <f>IF(Inskrivning!B1060&gt;0,Inskrivning!P1060,0)</f>
        <v>0</v>
      </c>
      <c r="H359" s="34">
        <f>IF(Inskrivning!B1060&gt;0,Inskrivning!Q1060,0)</f>
        <v>0</v>
      </c>
      <c r="I359" s="34">
        <f>IF(Inskrivning!B1060&gt;0,Inskrivning!R1060,0)</f>
        <v>0</v>
      </c>
      <c r="J359" s="34">
        <f>IF(Inskrivning!B1060&gt;0,Inskrivning!S1060,0)</f>
        <v>0</v>
      </c>
      <c r="K359" s="34">
        <f>IF(Inskrivning!B1060&gt;0,Inskrivning!T1060,0)</f>
        <v>0</v>
      </c>
      <c r="L359" s="34">
        <f>IF(Inskrivning!B1060&gt;0,Inskrivning!U1060,0)</f>
        <v>0</v>
      </c>
      <c r="M359" s="34">
        <f>IF(Inskrivning!B1060&gt;0,Inskrivning!V1060,0)</f>
        <v>0</v>
      </c>
      <c r="N359" s="34">
        <f>IF(Inskrivning!B1060&gt;0,Inskrivning!W1060,0)</f>
        <v>0</v>
      </c>
      <c r="O359" s="34">
        <f>IF(Inskrivning!B1060&gt;0,Inskrivning!X1060,0)</f>
        <v>0</v>
      </c>
      <c r="W359" s="15">
        <f>IF(Inskrivning!B1060="",0,Inskrivning!B1060)</f>
        <v>0</v>
      </c>
      <c r="Y359" s="30">
        <f t="shared" si="4"/>
        <v>0</v>
      </c>
      <c r="Z359" s="30">
        <v>54</v>
      </c>
    </row>
    <row r="360" spans="1:26" ht="15" x14ac:dyDescent="0.25">
      <c r="A360" s="34">
        <f>IF(Inskrivning!B1061&gt;0,Inskrivning!J1061,0)</f>
        <v>0</v>
      </c>
      <c r="B360" s="34">
        <f>IF(Inskrivning!B1061&gt;0,Inskrivning!K1061,0)</f>
        <v>0</v>
      </c>
      <c r="C360" s="34">
        <f>IF(Inskrivning!B1061&gt;0,Inskrivning!L1061,0)</f>
        <v>0</v>
      </c>
      <c r="D360" s="34">
        <f>IF(Inskrivning!B1061&gt;0,Inskrivning!M1061,0)</f>
        <v>0</v>
      </c>
      <c r="E360" s="34">
        <f>IF(Inskrivning!B1061&gt;0,Inskrivning!N1061,0)</f>
        <v>0</v>
      </c>
      <c r="F360" s="34">
        <f>IF(Inskrivning!B1061&gt;0,Inskrivning!O1061,0)</f>
        <v>0</v>
      </c>
      <c r="G360" s="34">
        <f>IF(Inskrivning!B1061&gt;0,Inskrivning!P1061,0)</f>
        <v>0</v>
      </c>
      <c r="H360" s="34">
        <f>IF(Inskrivning!B1061&gt;0,Inskrivning!Q1061,0)</f>
        <v>0</v>
      </c>
      <c r="I360" s="34">
        <f>IF(Inskrivning!B1061&gt;0,Inskrivning!R1061,0)</f>
        <v>0</v>
      </c>
      <c r="J360" s="34">
        <f>IF(Inskrivning!B1061&gt;0,Inskrivning!S1061,0)</f>
        <v>0</v>
      </c>
      <c r="K360" s="34">
        <f>IF(Inskrivning!B1061&gt;0,Inskrivning!T1061,0)</f>
        <v>0</v>
      </c>
      <c r="L360" s="34">
        <f>IF(Inskrivning!B1061&gt;0,Inskrivning!U1061,0)</f>
        <v>0</v>
      </c>
      <c r="M360" s="34">
        <f>IF(Inskrivning!B1061&gt;0,Inskrivning!V1061,0)</f>
        <v>0</v>
      </c>
      <c r="N360" s="34">
        <f>IF(Inskrivning!B1061&gt;0,Inskrivning!W1061,0)</f>
        <v>0</v>
      </c>
      <c r="O360" s="34">
        <f>IF(Inskrivning!B1061&gt;0,Inskrivning!X1061,0)</f>
        <v>0</v>
      </c>
      <c r="W360" s="15">
        <f>IF(Inskrivning!B1061="",0,Inskrivning!B1061)</f>
        <v>0</v>
      </c>
      <c r="Y360" s="30">
        <f t="shared" si="4"/>
        <v>0</v>
      </c>
      <c r="Z360" s="30">
        <v>55</v>
      </c>
    </row>
    <row r="361" spans="1:26" ht="15" x14ac:dyDescent="0.25">
      <c r="A361" s="34">
        <f>IF(Inskrivning!B1062&gt;0,Inskrivning!J1062,0)</f>
        <v>0</v>
      </c>
      <c r="B361" s="34">
        <f>IF(Inskrivning!B1062&gt;0,Inskrivning!K1062,0)</f>
        <v>0</v>
      </c>
      <c r="C361" s="34">
        <f>IF(Inskrivning!B1062&gt;0,Inskrivning!L1062,0)</f>
        <v>0</v>
      </c>
      <c r="D361" s="34">
        <f>IF(Inskrivning!B1062&gt;0,Inskrivning!M1062,0)</f>
        <v>0</v>
      </c>
      <c r="E361" s="34">
        <f>IF(Inskrivning!B1062&gt;0,Inskrivning!N1062,0)</f>
        <v>0</v>
      </c>
      <c r="F361" s="34">
        <f>IF(Inskrivning!B1062&gt;0,Inskrivning!O1062,0)</f>
        <v>0</v>
      </c>
      <c r="G361" s="34">
        <f>IF(Inskrivning!B1062&gt;0,Inskrivning!P1062,0)</f>
        <v>0</v>
      </c>
      <c r="H361" s="34">
        <f>IF(Inskrivning!B1062&gt;0,Inskrivning!Q1062,0)</f>
        <v>0</v>
      </c>
      <c r="I361" s="34">
        <f>IF(Inskrivning!B1062&gt;0,Inskrivning!R1062,0)</f>
        <v>0</v>
      </c>
      <c r="J361" s="34">
        <f>IF(Inskrivning!B1062&gt;0,Inskrivning!S1062,0)</f>
        <v>0</v>
      </c>
      <c r="K361" s="34">
        <f>IF(Inskrivning!B1062&gt;0,Inskrivning!T1062,0)</f>
        <v>0</v>
      </c>
      <c r="L361" s="34">
        <f>IF(Inskrivning!B1062&gt;0,Inskrivning!U1062,0)</f>
        <v>0</v>
      </c>
      <c r="M361" s="34">
        <f>IF(Inskrivning!B1062&gt;0,Inskrivning!V1062,0)</f>
        <v>0</v>
      </c>
      <c r="N361" s="34">
        <f>IF(Inskrivning!B1062&gt;0,Inskrivning!W1062,0)</f>
        <v>0</v>
      </c>
      <c r="O361" s="34">
        <f>IF(Inskrivning!B1062&gt;0,Inskrivning!X1062,0)</f>
        <v>0</v>
      </c>
      <c r="W361" s="15">
        <f>IF(Inskrivning!B1062="",0,Inskrivning!B1062)</f>
        <v>0</v>
      </c>
      <c r="Y361" s="30">
        <f t="shared" si="4"/>
        <v>0</v>
      </c>
      <c r="Z361" s="30">
        <v>56</v>
      </c>
    </row>
    <row r="362" spans="1:26" ht="15" x14ac:dyDescent="0.25">
      <c r="A362" s="34">
        <f>IF(Inskrivning!B1063&gt;0,Inskrivning!J1063,0)</f>
        <v>0</v>
      </c>
      <c r="B362" s="34">
        <f>IF(Inskrivning!B1063&gt;0,Inskrivning!K1063,0)</f>
        <v>0</v>
      </c>
      <c r="C362" s="34">
        <f>IF(Inskrivning!B1063&gt;0,Inskrivning!L1063,0)</f>
        <v>0</v>
      </c>
      <c r="D362" s="34">
        <f>IF(Inskrivning!B1063&gt;0,Inskrivning!M1063,0)</f>
        <v>0</v>
      </c>
      <c r="E362" s="34">
        <f>IF(Inskrivning!B1063&gt;0,Inskrivning!N1063,0)</f>
        <v>0</v>
      </c>
      <c r="F362" s="34">
        <f>IF(Inskrivning!B1063&gt;0,Inskrivning!O1063,0)</f>
        <v>0</v>
      </c>
      <c r="G362" s="34">
        <f>IF(Inskrivning!B1063&gt;0,Inskrivning!P1063,0)</f>
        <v>0</v>
      </c>
      <c r="H362" s="34">
        <f>IF(Inskrivning!B1063&gt;0,Inskrivning!Q1063,0)</f>
        <v>0</v>
      </c>
      <c r="I362" s="34">
        <f>IF(Inskrivning!B1063&gt;0,Inskrivning!R1063,0)</f>
        <v>0</v>
      </c>
      <c r="J362" s="34">
        <f>IF(Inskrivning!B1063&gt;0,Inskrivning!S1063,0)</f>
        <v>0</v>
      </c>
      <c r="K362" s="34">
        <f>IF(Inskrivning!B1063&gt;0,Inskrivning!T1063,0)</f>
        <v>0</v>
      </c>
      <c r="L362" s="34">
        <f>IF(Inskrivning!B1063&gt;0,Inskrivning!U1063,0)</f>
        <v>0</v>
      </c>
      <c r="M362" s="34">
        <f>IF(Inskrivning!B1063&gt;0,Inskrivning!V1063,0)</f>
        <v>0</v>
      </c>
      <c r="N362" s="34">
        <f>IF(Inskrivning!B1063&gt;0,Inskrivning!W1063,0)</f>
        <v>0</v>
      </c>
      <c r="O362" s="34">
        <f>IF(Inskrivning!B1063&gt;0,Inskrivning!X1063,0)</f>
        <v>0</v>
      </c>
      <c r="W362" s="15">
        <f>IF(Inskrivning!B1063="",0,Inskrivning!B1063)</f>
        <v>0</v>
      </c>
      <c r="Y362" s="30">
        <f t="shared" si="4"/>
        <v>0</v>
      </c>
      <c r="Z362" s="30">
        <v>57</v>
      </c>
    </row>
    <row r="363" spans="1:26" ht="15" x14ac:dyDescent="0.25">
      <c r="A363" s="34">
        <f>IF(Inskrivning!B1064&gt;0,Inskrivning!J1064,0)</f>
        <v>0</v>
      </c>
      <c r="B363" s="34">
        <f>IF(Inskrivning!B1064&gt;0,Inskrivning!K1064,0)</f>
        <v>0</v>
      </c>
      <c r="C363" s="34">
        <f>IF(Inskrivning!B1064&gt;0,Inskrivning!L1064,0)</f>
        <v>0</v>
      </c>
      <c r="D363" s="34">
        <f>IF(Inskrivning!B1064&gt;0,Inskrivning!M1064,0)</f>
        <v>0</v>
      </c>
      <c r="E363" s="34">
        <f>IF(Inskrivning!B1064&gt;0,Inskrivning!N1064,0)</f>
        <v>0</v>
      </c>
      <c r="F363" s="34">
        <f>IF(Inskrivning!B1064&gt;0,Inskrivning!O1064,0)</f>
        <v>0</v>
      </c>
      <c r="G363" s="34">
        <f>IF(Inskrivning!B1064&gt;0,Inskrivning!P1064,0)</f>
        <v>0</v>
      </c>
      <c r="H363" s="34">
        <f>IF(Inskrivning!B1064&gt;0,Inskrivning!Q1064,0)</f>
        <v>0</v>
      </c>
      <c r="I363" s="34">
        <f>IF(Inskrivning!B1064&gt;0,Inskrivning!R1064,0)</f>
        <v>0</v>
      </c>
      <c r="J363" s="34">
        <f>IF(Inskrivning!B1064&gt;0,Inskrivning!S1064,0)</f>
        <v>0</v>
      </c>
      <c r="K363" s="34">
        <f>IF(Inskrivning!B1064&gt;0,Inskrivning!T1064,0)</f>
        <v>0</v>
      </c>
      <c r="L363" s="34">
        <f>IF(Inskrivning!B1064&gt;0,Inskrivning!U1064,0)</f>
        <v>0</v>
      </c>
      <c r="M363" s="34">
        <f>IF(Inskrivning!B1064&gt;0,Inskrivning!V1064,0)</f>
        <v>0</v>
      </c>
      <c r="N363" s="34">
        <f>IF(Inskrivning!B1064&gt;0,Inskrivning!W1064,0)</f>
        <v>0</v>
      </c>
      <c r="O363" s="34">
        <f>IF(Inskrivning!B1064&gt;0,Inskrivning!X1064,0)</f>
        <v>0</v>
      </c>
      <c r="W363" s="15">
        <f>IF(Inskrivning!B1064="",0,Inskrivning!B1064)</f>
        <v>0</v>
      </c>
      <c r="Y363" s="30">
        <f t="shared" si="4"/>
        <v>0</v>
      </c>
      <c r="Z363" s="30">
        <v>58</v>
      </c>
    </row>
    <row r="364" spans="1:26" ht="15" x14ac:dyDescent="0.25">
      <c r="A364" s="34">
        <f>IF(Inskrivning!B1065&gt;0,Inskrivning!J1065,0)</f>
        <v>0</v>
      </c>
      <c r="B364" s="34">
        <f>IF(Inskrivning!B1065&gt;0,Inskrivning!K1065,0)</f>
        <v>0</v>
      </c>
      <c r="C364" s="34">
        <f>IF(Inskrivning!B1065&gt;0,Inskrivning!L1065,0)</f>
        <v>0</v>
      </c>
      <c r="D364" s="34">
        <f>IF(Inskrivning!B1065&gt;0,Inskrivning!M1065,0)</f>
        <v>0</v>
      </c>
      <c r="E364" s="34">
        <f>IF(Inskrivning!B1065&gt;0,Inskrivning!N1065,0)</f>
        <v>0</v>
      </c>
      <c r="F364" s="34">
        <f>IF(Inskrivning!B1065&gt;0,Inskrivning!O1065,0)</f>
        <v>0</v>
      </c>
      <c r="G364" s="34">
        <f>IF(Inskrivning!B1065&gt;0,Inskrivning!P1065,0)</f>
        <v>0</v>
      </c>
      <c r="H364" s="34">
        <f>IF(Inskrivning!B1065&gt;0,Inskrivning!Q1065,0)</f>
        <v>0</v>
      </c>
      <c r="I364" s="34">
        <f>IF(Inskrivning!B1065&gt;0,Inskrivning!R1065,0)</f>
        <v>0</v>
      </c>
      <c r="J364" s="34">
        <f>IF(Inskrivning!B1065&gt;0,Inskrivning!S1065,0)</f>
        <v>0</v>
      </c>
      <c r="K364" s="34">
        <f>IF(Inskrivning!B1065&gt;0,Inskrivning!T1065,0)</f>
        <v>0</v>
      </c>
      <c r="L364" s="34">
        <f>IF(Inskrivning!B1065&gt;0,Inskrivning!U1065,0)</f>
        <v>0</v>
      </c>
      <c r="M364" s="34">
        <f>IF(Inskrivning!B1065&gt;0,Inskrivning!V1065,0)</f>
        <v>0</v>
      </c>
      <c r="N364" s="34">
        <f>IF(Inskrivning!B1065&gt;0,Inskrivning!W1065,0)</f>
        <v>0</v>
      </c>
      <c r="O364" s="34">
        <f>IF(Inskrivning!B1065&gt;0,Inskrivning!X1065,0)</f>
        <v>0</v>
      </c>
      <c r="W364" s="15">
        <f>IF(Inskrivning!B1065="",0,Inskrivning!B1065)</f>
        <v>0</v>
      </c>
      <c r="Y364" s="30">
        <f t="shared" si="4"/>
        <v>0</v>
      </c>
      <c r="Z364" s="30">
        <v>59</v>
      </c>
    </row>
    <row r="365" spans="1:26" ht="15" x14ac:dyDescent="0.25">
      <c r="A365" s="34">
        <f>IF(Inskrivning!B1066&gt;0,Inskrivning!J1066,0)</f>
        <v>0</v>
      </c>
      <c r="B365" s="34">
        <f>IF(Inskrivning!B1066&gt;0,Inskrivning!K1066,0)</f>
        <v>0</v>
      </c>
      <c r="C365" s="34">
        <f>IF(Inskrivning!B1066&gt;0,Inskrivning!L1066,0)</f>
        <v>0</v>
      </c>
      <c r="D365" s="34">
        <f>IF(Inskrivning!B1066&gt;0,Inskrivning!M1066,0)</f>
        <v>0</v>
      </c>
      <c r="E365" s="34">
        <f>IF(Inskrivning!B1066&gt;0,Inskrivning!N1066,0)</f>
        <v>0</v>
      </c>
      <c r="F365" s="34">
        <f>IF(Inskrivning!B1066&gt;0,Inskrivning!O1066,0)</f>
        <v>0</v>
      </c>
      <c r="G365" s="34">
        <f>IF(Inskrivning!B1066&gt;0,Inskrivning!P1066,0)</f>
        <v>0</v>
      </c>
      <c r="H365" s="34">
        <f>IF(Inskrivning!B1066&gt;0,Inskrivning!Q1066,0)</f>
        <v>0</v>
      </c>
      <c r="I365" s="34">
        <f>IF(Inskrivning!B1066&gt;0,Inskrivning!R1066,0)</f>
        <v>0</v>
      </c>
      <c r="J365" s="34">
        <f>IF(Inskrivning!B1066&gt;0,Inskrivning!S1066,0)</f>
        <v>0</v>
      </c>
      <c r="K365" s="34">
        <f>IF(Inskrivning!B1066&gt;0,Inskrivning!T1066,0)</f>
        <v>0</v>
      </c>
      <c r="L365" s="34">
        <f>IF(Inskrivning!B1066&gt;0,Inskrivning!U1066,0)</f>
        <v>0</v>
      </c>
      <c r="M365" s="34">
        <f>IF(Inskrivning!B1066&gt;0,Inskrivning!V1066,0)</f>
        <v>0</v>
      </c>
      <c r="N365" s="34">
        <f>IF(Inskrivning!B1066&gt;0,Inskrivning!W1066,0)</f>
        <v>0</v>
      </c>
      <c r="O365" s="34">
        <f>IF(Inskrivning!B1066&gt;0,Inskrivning!X1066,0)</f>
        <v>0</v>
      </c>
      <c r="W365" s="15">
        <f>IF(Inskrivning!B1066="",0,Inskrivning!B1066)</f>
        <v>0</v>
      </c>
      <c r="Y365" s="30">
        <f t="shared" si="4"/>
        <v>0</v>
      </c>
      <c r="Z365" s="30">
        <v>60</v>
      </c>
    </row>
    <row r="366" spans="1:26" ht="15" x14ac:dyDescent="0.25">
      <c r="A366" s="34">
        <f>IF(Inskrivning!B1067&gt;0,Inskrivning!J1067,0)</f>
        <v>0</v>
      </c>
      <c r="B366" s="34">
        <f>IF(Inskrivning!B1067&gt;0,Inskrivning!K1067,0)</f>
        <v>0</v>
      </c>
      <c r="C366" s="34">
        <f>IF(Inskrivning!B1067&gt;0,Inskrivning!L1067,0)</f>
        <v>0</v>
      </c>
      <c r="D366" s="34">
        <f>IF(Inskrivning!B1067&gt;0,Inskrivning!M1067,0)</f>
        <v>0</v>
      </c>
      <c r="E366" s="34">
        <f>IF(Inskrivning!B1067&gt;0,Inskrivning!N1067,0)</f>
        <v>0</v>
      </c>
      <c r="F366" s="34">
        <f>IF(Inskrivning!B1067&gt;0,Inskrivning!O1067,0)</f>
        <v>0</v>
      </c>
      <c r="G366" s="34">
        <f>IF(Inskrivning!B1067&gt;0,Inskrivning!P1067,0)</f>
        <v>0</v>
      </c>
      <c r="H366" s="34">
        <f>IF(Inskrivning!B1067&gt;0,Inskrivning!Q1067,0)</f>
        <v>0</v>
      </c>
      <c r="I366" s="34">
        <f>IF(Inskrivning!B1067&gt;0,Inskrivning!R1067,0)</f>
        <v>0</v>
      </c>
      <c r="J366" s="34">
        <f>IF(Inskrivning!B1067&gt;0,Inskrivning!S1067,0)</f>
        <v>0</v>
      </c>
      <c r="K366" s="34">
        <f>IF(Inskrivning!B1067&gt;0,Inskrivning!T1067,0)</f>
        <v>0</v>
      </c>
      <c r="L366" s="34">
        <f>IF(Inskrivning!B1067&gt;0,Inskrivning!U1067,0)</f>
        <v>0</v>
      </c>
      <c r="M366" s="34">
        <f>IF(Inskrivning!B1067&gt;0,Inskrivning!V1067,0)</f>
        <v>0</v>
      </c>
      <c r="N366" s="34">
        <f>IF(Inskrivning!B1067&gt;0,Inskrivning!W1067,0)</f>
        <v>0</v>
      </c>
      <c r="O366" s="34">
        <f>IF(Inskrivning!B1067&gt;0,Inskrivning!X1067,0)</f>
        <v>0</v>
      </c>
      <c r="W366" s="15">
        <f>IF(Inskrivning!B1067="",0,Inskrivning!B1067)</f>
        <v>0</v>
      </c>
      <c r="Y366" s="30">
        <f t="shared" si="4"/>
        <v>0</v>
      </c>
      <c r="Z366" s="30">
        <v>61</v>
      </c>
    </row>
    <row r="367" spans="1:26" ht="15" x14ac:dyDescent="0.25">
      <c r="A367" s="34">
        <f>IF(Inskrivning!B1068&gt;0,Inskrivning!J1068,0)</f>
        <v>0</v>
      </c>
      <c r="B367" s="34">
        <f>IF(Inskrivning!B1068&gt;0,Inskrivning!K1068,0)</f>
        <v>0</v>
      </c>
      <c r="C367" s="34">
        <f>IF(Inskrivning!B1068&gt;0,Inskrivning!L1068,0)</f>
        <v>0</v>
      </c>
      <c r="D367" s="34">
        <f>IF(Inskrivning!B1068&gt;0,Inskrivning!M1068,0)</f>
        <v>0</v>
      </c>
      <c r="E367" s="34">
        <f>IF(Inskrivning!B1068&gt;0,Inskrivning!N1068,0)</f>
        <v>0</v>
      </c>
      <c r="F367" s="34">
        <f>IF(Inskrivning!B1068&gt;0,Inskrivning!O1068,0)</f>
        <v>0</v>
      </c>
      <c r="G367" s="34">
        <f>IF(Inskrivning!B1068&gt;0,Inskrivning!P1068,0)</f>
        <v>0</v>
      </c>
      <c r="H367" s="34">
        <f>IF(Inskrivning!B1068&gt;0,Inskrivning!Q1068,0)</f>
        <v>0</v>
      </c>
      <c r="I367" s="34">
        <f>IF(Inskrivning!B1068&gt;0,Inskrivning!R1068,0)</f>
        <v>0</v>
      </c>
      <c r="J367" s="34">
        <f>IF(Inskrivning!B1068&gt;0,Inskrivning!S1068,0)</f>
        <v>0</v>
      </c>
      <c r="K367" s="34">
        <f>IF(Inskrivning!B1068&gt;0,Inskrivning!T1068,0)</f>
        <v>0</v>
      </c>
      <c r="L367" s="34">
        <f>IF(Inskrivning!B1068&gt;0,Inskrivning!U1068,0)</f>
        <v>0</v>
      </c>
      <c r="M367" s="34">
        <f>IF(Inskrivning!B1068&gt;0,Inskrivning!V1068,0)</f>
        <v>0</v>
      </c>
      <c r="N367" s="34">
        <f>IF(Inskrivning!B1068&gt;0,Inskrivning!W1068,0)</f>
        <v>0</v>
      </c>
      <c r="O367" s="34">
        <f>IF(Inskrivning!B1068&gt;0,Inskrivning!X1068,0)</f>
        <v>0</v>
      </c>
      <c r="W367" s="15">
        <f>IF(Inskrivning!B1068="",0,Inskrivning!B1068)</f>
        <v>0</v>
      </c>
      <c r="Y367" s="30">
        <f t="shared" si="4"/>
        <v>0</v>
      </c>
      <c r="Z367" s="30">
        <v>62</v>
      </c>
    </row>
    <row r="368" spans="1:26" ht="15" x14ac:dyDescent="0.25">
      <c r="A368" s="34">
        <f>IF(Inskrivning!B1069&gt;0,Inskrivning!J1069,0)</f>
        <v>0</v>
      </c>
      <c r="B368" s="34">
        <f>IF(Inskrivning!B1069&gt;0,Inskrivning!K1069,0)</f>
        <v>0</v>
      </c>
      <c r="C368" s="34">
        <f>IF(Inskrivning!B1069&gt;0,Inskrivning!L1069,0)</f>
        <v>0</v>
      </c>
      <c r="D368" s="34">
        <f>IF(Inskrivning!B1069&gt;0,Inskrivning!M1069,0)</f>
        <v>0</v>
      </c>
      <c r="E368" s="34">
        <f>IF(Inskrivning!B1069&gt;0,Inskrivning!N1069,0)</f>
        <v>0</v>
      </c>
      <c r="F368" s="34">
        <f>IF(Inskrivning!B1069&gt;0,Inskrivning!O1069,0)</f>
        <v>0</v>
      </c>
      <c r="G368" s="34">
        <f>IF(Inskrivning!B1069&gt;0,Inskrivning!P1069,0)</f>
        <v>0</v>
      </c>
      <c r="H368" s="34">
        <f>IF(Inskrivning!B1069&gt;0,Inskrivning!Q1069,0)</f>
        <v>0</v>
      </c>
      <c r="I368" s="34">
        <f>IF(Inskrivning!B1069&gt;0,Inskrivning!R1069,0)</f>
        <v>0</v>
      </c>
      <c r="J368" s="34">
        <f>IF(Inskrivning!B1069&gt;0,Inskrivning!S1069,0)</f>
        <v>0</v>
      </c>
      <c r="K368" s="34">
        <f>IF(Inskrivning!B1069&gt;0,Inskrivning!T1069,0)</f>
        <v>0</v>
      </c>
      <c r="L368" s="34">
        <f>IF(Inskrivning!B1069&gt;0,Inskrivning!U1069,0)</f>
        <v>0</v>
      </c>
      <c r="M368" s="34">
        <f>IF(Inskrivning!B1069&gt;0,Inskrivning!V1069,0)</f>
        <v>0</v>
      </c>
      <c r="N368" s="34">
        <f>IF(Inskrivning!B1069&gt;0,Inskrivning!W1069,0)</f>
        <v>0</v>
      </c>
      <c r="O368" s="34">
        <f>IF(Inskrivning!B1069&gt;0,Inskrivning!X1069,0)</f>
        <v>0</v>
      </c>
      <c r="W368" s="15">
        <f>IF(Inskrivning!B1069="",0,Inskrivning!B1069)</f>
        <v>0</v>
      </c>
      <c r="Y368" s="30">
        <f t="shared" si="4"/>
        <v>0</v>
      </c>
      <c r="Z368" s="30">
        <v>63</v>
      </c>
    </row>
    <row r="369" spans="1:26" ht="15" x14ac:dyDescent="0.25">
      <c r="A369" s="34">
        <f>IF(Inskrivning!B1070&gt;0,Inskrivning!J1070,0)</f>
        <v>0</v>
      </c>
      <c r="B369" s="34">
        <f>IF(Inskrivning!B1070&gt;0,Inskrivning!K1070,0)</f>
        <v>0</v>
      </c>
      <c r="C369" s="34">
        <f>IF(Inskrivning!B1070&gt;0,Inskrivning!L1070,0)</f>
        <v>0</v>
      </c>
      <c r="D369" s="34">
        <f>IF(Inskrivning!B1070&gt;0,Inskrivning!M1070,0)</f>
        <v>0</v>
      </c>
      <c r="E369" s="34">
        <f>IF(Inskrivning!B1070&gt;0,Inskrivning!N1070,0)</f>
        <v>0</v>
      </c>
      <c r="F369" s="34">
        <f>IF(Inskrivning!B1070&gt;0,Inskrivning!O1070,0)</f>
        <v>0</v>
      </c>
      <c r="G369" s="34">
        <f>IF(Inskrivning!B1070&gt;0,Inskrivning!P1070,0)</f>
        <v>0</v>
      </c>
      <c r="H369" s="34">
        <f>IF(Inskrivning!B1070&gt;0,Inskrivning!Q1070,0)</f>
        <v>0</v>
      </c>
      <c r="I369" s="34">
        <f>IF(Inskrivning!B1070&gt;0,Inskrivning!R1070,0)</f>
        <v>0</v>
      </c>
      <c r="J369" s="34">
        <f>IF(Inskrivning!B1070&gt;0,Inskrivning!S1070,0)</f>
        <v>0</v>
      </c>
      <c r="K369" s="34">
        <f>IF(Inskrivning!B1070&gt;0,Inskrivning!T1070,0)</f>
        <v>0</v>
      </c>
      <c r="L369" s="34">
        <f>IF(Inskrivning!B1070&gt;0,Inskrivning!U1070,0)</f>
        <v>0</v>
      </c>
      <c r="M369" s="34">
        <f>IF(Inskrivning!B1070&gt;0,Inskrivning!V1070,0)</f>
        <v>0</v>
      </c>
      <c r="N369" s="34">
        <f>IF(Inskrivning!B1070&gt;0,Inskrivning!W1070,0)</f>
        <v>0</v>
      </c>
      <c r="O369" s="34">
        <f>IF(Inskrivning!B1070&gt;0,Inskrivning!X1070,0)</f>
        <v>0</v>
      </c>
      <c r="W369" s="15">
        <f>IF(Inskrivning!B1070="",0,Inskrivning!B1070)</f>
        <v>0</v>
      </c>
      <c r="Y369" s="30">
        <f t="shared" si="4"/>
        <v>0</v>
      </c>
      <c r="Z369" s="30">
        <v>64</v>
      </c>
    </row>
    <row r="370" spans="1:26" ht="15" x14ac:dyDescent="0.25">
      <c r="A370" s="34">
        <f>IF(Inskrivning!B1071&gt;0,Inskrivning!J1071,0)</f>
        <v>0</v>
      </c>
      <c r="B370" s="34">
        <f>IF(Inskrivning!B1071&gt;0,Inskrivning!K1071,0)</f>
        <v>0</v>
      </c>
      <c r="C370" s="34">
        <f>IF(Inskrivning!B1071&gt;0,Inskrivning!L1071,0)</f>
        <v>0</v>
      </c>
      <c r="D370" s="34">
        <f>IF(Inskrivning!B1071&gt;0,Inskrivning!M1071,0)</f>
        <v>0</v>
      </c>
      <c r="E370" s="34">
        <f>IF(Inskrivning!B1071&gt;0,Inskrivning!N1071,0)</f>
        <v>0</v>
      </c>
      <c r="F370" s="34">
        <f>IF(Inskrivning!B1071&gt;0,Inskrivning!O1071,0)</f>
        <v>0</v>
      </c>
      <c r="G370" s="34">
        <f>IF(Inskrivning!B1071&gt;0,Inskrivning!P1071,0)</f>
        <v>0</v>
      </c>
      <c r="H370" s="34">
        <f>IF(Inskrivning!B1071&gt;0,Inskrivning!Q1071,0)</f>
        <v>0</v>
      </c>
      <c r="I370" s="34">
        <f>IF(Inskrivning!B1071&gt;0,Inskrivning!R1071,0)</f>
        <v>0</v>
      </c>
      <c r="J370" s="34">
        <f>IF(Inskrivning!B1071&gt;0,Inskrivning!S1071,0)</f>
        <v>0</v>
      </c>
      <c r="K370" s="34">
        <f>IF(Inskrivning!B1071&gt;0,Inskrivning!T1071,0)</f>
        <v>0</v>
      </c>
      <c r="L370" s="34">
        <f>IF(Inskrivning!B1071&gt;0,Inskrivning!U1071,0)</f>
        <v>0</v>
      </c>
      <c r="M370" s="34">
        <f>IF(Inskrivning!B1071&gt;0,Inskrivning!V1071,0)</f>
        <v>0</v>
      </c>
      <c r="N370" s="34">
        <f>IF(Inskrivning!B1071&gt;0,Inskrivning!W1071,0)</f>
        <v>0</v>
      </c>
      <c r="O370" s="34">
        <f>IF(Inskrivning!B1071&gt;0,Inskrivning!X1071,0)</f>
        <v>0</v>
      </c>
      <c r="W370" s="15">
        <f>IF(Inskrivning!B1071="",0,Inskrivning!B1071)</f>
        <v>0</v>
      </c>
      <c r="Y370" s="30">
        <f t="shared" si="4"/>
        <v>0</v>
      </c>
      <c r="Z370" s="30">
        <v>65</v>
      </c>
    </row>
    <row r="371" spans="1:26" ht="15" x14ac:dyDescent="0.25">
      <c r="A371" s="34">
        <f>IF(Inskrivning!B1072&gt;0,Inskrivning!J1072,0)</f>
        <v>0</v>
      </c>
      <c r="B371" s="34">
        <f>IF(Inskrivning!B1072&gt;0,Inskrivning!K1072,0)</f>
        <v>0</v>
      </c>
      <c r="C371" s="34">
        <f>IF(Inskrivning!B1072&gt;0,Inskrivning!L1072,0)</f>
        <v>0</v>
      </c>
      <c r="D371" s="34">
        <f>IF(Inskrivning!B1072&gt;0,Inskrivning!M1072,0)</f>
        <v>0</v>
      </c>
      <c r="E371" s="34">
        <f>IF(Inskrivning!B1072&gt;0,Inskrivning!N1072,0)</f>
        <v>0</v>
      </c>
      <c r="F371" s="34">
        <f>IF(Inskrivning!B1072&gt;0,Inskrivning!O1072,0)</f>
        <v>0</v>
      </c>
      <c r="G371" s="34">
        <f>IF(Inskrivning!B1072&gt;0,Inskrivning!P1072,0)</f>
        <v>0</v>
      </c>
      <c r="H371" s="34">
        <f>IF(Inskrivning!B1072&gt;0,Inskrivning!Q1072,0)</f>
        <v>0</v>
      </c>
      <c r="I371" s="34">
        <f>IF(Inskrivning!B1072&gt;0,Inskrivning!R1072,0)</f>
        <v>0</v>
      </c>
      <c r="J371" s="34">
        <f>IF(Inskrivning!B1072&gt;0,Inskrivning!S1072,0)</f>
        <v>0</v>
      </c>
      <c r="K371" s="34">
        <f>IF(Inskrivning!B1072&gt;0,Inskrivning!T1072,0)</f>
        <v>0</v>
      </c>
      <c r="L371" s="34">
        <f>IF(Inskrivning!B1072&gt;0,Inskrivning!U1072,0)</f>
        <v>0</v>
      </c>
      <c r="M371" s="34">
        <f>IF(Inskrivning!B1072&gt;0,Inskrivning!V1072,0)</f>
        <v>0</v>
      </c>
      <c r="N371" s="34">
        <f>IF(Inskrivning!B1072&gt;0,Inskrivning!W1072,0)</f>
        <v>0</v>
      </c>
      <c r="O371" s="34">
        <f>IF(Inskrivning!B1072&gt;0,Inskrivning!X1072,0)</f>
        <v>0</v>
      </c>
      <c r="W371" s="15">
        <f>IF(Inskrivning!B1072="",0,Inskrivning!B1072)</f>
        <v>0</v>
      </c>
      <c r="Y371" s="30">
        <f t="shared" ref="Y371:Y434" si="5">COUNTIF($W$306:$W$510,Z371)</f>
        <v>0</v>
      </c>
      <c r="Z371" s="30">
        <v>66</v>
      </c>
    </row>
    <row r="372" spans="1:26" ht="15" x14ac:dyDescent="0.25">
      <c r="A372" s="34">
        <f>IF(Inskrivning!B1073&gt;0,Inskrivning!J1073,0)</f>
        <v>0</v>
      </c>
      <c r="B372" s="34">
        <f>IF(Inskrivning!B1073&gt;0,Inskrivning!K1073,0)</f>
        <v>0</v>
      </c>
      <c r="C372" s="34">
        <f>IF(Inskrivning!B1073&gt;0,Inskrivning!L1073,0)</f>
        <v>0</v>
      </c>
      <c r="D372" s="34">
        <f>IF(Inskrivning!B1073&gt;0,Inskrivning!M1073,0)</f>
        <v>0</v>
      </c>
      <c r="E372" s="34">
        <f>IF(Inskrivning!B1073&gt;0,Inskrivning!N1073,0)</f>
        <v>0</v>
      </c>
      <c r="F372" s="34">
        <f>IF(Inskrivning!B1073&gt;0,Inskrivning!O1073,0)</f>
        <v>0</v>
      </c>
      <c r="G372" s="34">
        <f>IF(Inskrivning!B1073&gt;0,Inskrivning!P1073,0)</f>
        <v>0</v>
      </c>
      <c r="H372" s="34">
        <f>IF(Inskrivning!B1073&gt;0,Inskrivning!Q1073,0)</f>
        <v>0</v>
      </c>
      <c r="I372" s="34">
        <f>IF(Inskrivning!B1073&gt;0,Inskrivning!R1073,0)</f>
        <v>0</v>
      </c>
      <c r="J372" s="34">
        <f>IF(Inskrivning!B1073&gt;0,Inskrivning!S1073,0)</f>
        <v>0</v>
      </c>
      <c r="K372" s="34">
        <f>IF(Inskrivning!B1073&gt;0,Inskrivning!T1073,0)</f>
        <v>0</v>
      </c>
      <c r="L372" s="34">
        <f>IF(Inskrivning!B1073&gt;0,Inskrivning!U1073,0)</f>
        <v>0</v>
      </c>
      <c r="M372" s="34">
        <f>IF(Inskrivning!B1073&gt;0,Inskrivning!V1073,0)</f>
        <v>0</v>
      </c>
      <c r="N372" s="34">
        <f>IF(Inskrivning!B1073&gt;0,Inskrivning!W1073,0)</f>
        <v>0</v>
      </c>
      <c r="O372" s="34">
        <f>IF(Inskrivning!B1073&gt;0,Inskrivning!X1073,0)</f>
        <v>0</v>
      </c>
      <c r="W372" s="15">
        <f>IF(Inskrivning!B1073="",0,Inskrivning!B1073)</f>
        <v>0</v>
      </c>
      <c r="Y372" s="30">
        <f t="shared" si="5"/>
        <v>0</v>
      </c>
      <c r="Z372" s="30">
        <v>67</v>
      </c>
    </row>
    <row r="373" spans="1:26" ht="15" x14ac:dyDescent="0.25">
      <c r="A373" s="34">
        <f>IF(Inskrivning!B1074&gt;0,Inskrivning!J1074,0)</f>
        <v>0</v>
      </c>
      <c r="B373" s="34">
        <f>IF(Inskrivning!B1074&gt;0,Inskrivning!K1074,0)</f>
        <v>0</v>
      </c>
      <c r="C373" s="34">
        <f>IF(Inskrivning!B1074&gt;0,Inskrivning!L1074,0)</f>
        <v>0</v>
      </c>
      <c r="D373" s="34">
        <f>IF(Inskrivning!B1074&gt;0,Inskrivning!M1074,0)</f>
        <v>0</v>
      </c>
      <c r="E373" s="34">
        <f>IF(Inskrivning!B1074&gt;0,Inskrivning!N1074,0)</f>
        <v>0</v>
      </c>
      <c r="F373" s="34">
        <f>IF(Inskrivning!B1074&gt;0,Inskrivning!O1074,0)</f>
        <v>0</v>
      </c>
      <c r="G373" s="34">
        <f>IF(Inskrivning!B1074&gt;0,Inskrivning!P1074,0)</f>
        <v>0</v>
      </c>
      <c r="H373" s="34">
        <f>IF(Inskrivning!B1074&gt;0,Inskrivning!Q1074,0)</f>
        <v>0</v>
      </c>
      <c r="I373" s="34">
        <f>IF(Inskrivning!B1074&gt;0,Inskrivning!R1074,0)</f>
        <v>0</v>
      </c>
      <c r="J373" s="34">
        <f>IF(Inskrivning!B1074&gt;0,Inskrivning!S1074,0)</f>
        <v>0</v>
      </c>
      <c r="K373" s="34">
        <f>IF(Inskrivning!B1074&gt;0,Inskrivning!T1074,0)</f>
        <v>0</v>
      </c>
      <c r="L373" s="34">
        <f>IF(Inskrivning!B1074&gt;0,Inskrivning!U1074,0)</f>
        <v>0</v>
      </c>
      <c r="M373" s="34">
        <f>IF(Inskrivning!B1074&gt;0,Inskrivning!V1074,0)</f>
        <v>0</v>
      </c>
      <c r="N373" s="34">
        <f>IF(Inskrivning!B1074&gt;0,Inskrivning!W1074,0)</f>
        <v>0</v>
      </c>
      <c r="O373" s="34">
        <f>IF(Inskrivning!B1074&gt;0,Inskrivning!X1074,0)</f>
        <v>0</v>
      </c>
      <c r="W373" s="15">
        <f>IF(Inskrivning!B1074="",0,Inskrivning!B1074)</f>
        <v>0</v>
      </c>
      <c r="Y373" s="30">
        <f t="shared" si="5"/>
        <v>0</v>
      </c>
      <c r="Z373" s="30">
        <v>68</v>
      </c>
    </row>
    <row r="374" spans="1:26" ht="15" x14ac:dyDescent="0.25">
      <c r="A374" s="34">
        <f>IF(Inskrivning!B1075&gt;0,Inskrivning!J1075,0)</f>
        <v>0</v>
      </c>
      <c r="B374" s="34">
        <f>IF(Inskrivning!B1075&gt;0,Inskrivning!K1075,0)</f>
        <v>0</v>
      </c>
      <c r="C374" s="34">
        <f>IF(Inskrivning!B1075&gt;0,Inskrivning!L1075,0)</f>
        <v>0</v>
      </c>
      <c r="D374" s="34">
        <f>IF(Inskrivning!B1075&gt;0,Inskrivning!M1075,0)</f>
        <v>0</v>
      </c>
      <c r="E374" s="34">
        <f>IF(Inskrivning!B1075&gt;0,Inskrivning!N1075,0)</f>
        <v>0</v>
      </c>
      <c r="F374" s="34">
        <f>IF(Inskrivning!B1075&gt;0,Inskrivning!O1075,0)</f>
        <v>0</v>
      </c>
      <c r="G374" s="34">
        <f>IF(Inskrivning!B1075&gt;0,Inskrivning!P1075,0)</f>
        <v>0</v>
      </c>
      <c r="H374" s="34">
        <f>IF(Inskrivning!B1075&gt;0,Inskrivning!Q1075,0)</f>
        <v>0</v>
      </c>
      <c r="I374" s="34">
        <f>IF(Inskrivning!B1075&gt;0,Inskrivning!R1075,0)</f>
        <v>0</v>
      </c>
      <c r="J374" s="34">
        <f>IF(Inskrivning!B1075&gt;0,Inskrivning!S1075,0)</f>
        <v>0</v>
      </c>
      <c r="K374" s="34">
        <f>IF(Inskrivning!B1075&gt;0,Inskrivning!T1075,0)</f>
        <v>0</v>
      </c>
      <c r="L374" s="34">
        <f>IF(Inskrivning!B1075&gt;0,Inskrivning!U1075,0)</f>
        <v>0</v>
      </c>
      <c r="M374" s="34">
        <f>IF(Inskrivning!B1075&gt;0,Inskrivning!V1075,0)</f>
        <v>0</v>
      </c>
      <c r="N374" s="34">
        <f>IF(Inskrivning!B1075&gt;0,Inskrivning!W1075,0)</f>
        <v>0</v>
      </c>
      <c r="O374" s="34">
        <f>IF(Inskrivning!B1075&gt;0,Inskrivning!X1075,0)</f>
        <v>0</v>
      </c>
      <c r="W374" s="15">
        <f>IF(Inskrivning!B1075="",0,Inskrivning!B1075)</f>
        <v>0</v>
      </c>
      <c r="Y374" s="30">
        <f t="shared" si="5"/>
        <v>0</v>
      </c>
      <c r="Z374" s="30">
        <v>69</v>
      </c>
    </row>
    <row r="375" spans="1:26" ht="15" x14ac:dyDescent="0.25">
      <c r="A375" s="34">
        <f>IF(Inskrivning!B1076&gt;0,Inskrivning!J1076,0)</f>
        <v>0</v>
      </c>
      <c r="B375" s="34">
        <f>IF(Inskrivning!B1076&gt;0,Inskrivning!K1076,0)</f>
        <v>0</v>
      </c>
      <c r="C375" s="34">
        <f>IF(Inskrivning!B1076&gt;0,Inskrivning!L1076,0)</f>
        <v>0</v>
      </c>
      <c r="D375" s="34">
        <f>IF(Inskrivning!B1076&gt;0,Inskrivning!M1076,0)</f>
        <v>0</v>
      </c>
      <c r="E375" s="34">
        <f>IF(Inskrivning!B1076&gt;0,Inskrivning!N1076,0)</f>
        <v>0</v>
      </c>
      <c r="F375" s="34">
        <f>IF(Inskrivning!B1076&gt;0,Inskrivning!O1076,0)</f>
        <v>0</v>
      </c>
      <c r="G375" s="34">
        <f>IF(Inskrivning!B1076&gt;0,Inskrivning!P1076,0)</f>
        <v>0</v>
      </c>
      <c r="H375" s="34">
        <f>IF(Inskrivning!B1076&gt;0,Inskrivning!Q1076,0)</f>
        <v>0</v>
      </c>
      <c r="I375" s="34">
        <f>IF(Inskrivning!B1076&gt;0,Inskrivning!R1076,0)</f>
        <v>0</v>
      </c>
      <c r="J375" s="34">
        <f>IF(Inskrivning!B1076&gt;0,Inskrivning!S1076,0)</f>
        <v>0</v>
      </c>
      <c r="K375" s="34">
        <f>IF(Inskrivning!B1076&gt;0,Inskrivning!T1076,0)</f>
        <v>0</v>
      </c>
      <c r="L375" s="34">
        <f>IF(Inskrivning!B1076&gt;0,Inskrivning!U1076,0)</f>
        <v>0</v>
      </c>
      <c r="M375" s="34">
        <f>IF(Inskrivning!B1076&gt;0,Inskrivning!V1076,0)</f>
        <v>0</v>
      </c>
      <c r="N375" s="34">
        <f>IF(Inskrivning!B1076&gt;0,Inskrivning!W1076,0)</f>
        <v>0</v>
      </c>
      <c r="O375" s="34">
        <f>IF(Inskrivning!B1076&gt;0,Inskrivning!X1076,0)</f>
        <v>0</v>
      </c>
      <c r="W375" s="15">
        <f>IF(Inskrivning!B1076="",0,Inskrivning!B1076)</f>
        <v>0</v>
      </c>
      <c r="Y375" s="30">
        <f t="shared" si="5"/>
        <v>0</v>
      </c>
      <c r="Z375" s="30">
        <v>70</v>
      </c>
    </row>
    <row r="376" spans="1:26" ht="15" x14ac:dyDescent="0.25">
      <c r="A376" s="34">
        <f>IF(Inskrivning!B1077&gt;0,Inskrivning!J1077,0)</f>
        <v>0</v>
      </c>
      <c r="B376" s="34">
        <f>IF(Inskrivning!B1077&gt;0,Inskrivning!K1077,0)</f>
        <v>0</v>
      </c>
      <c r="C376" s="34">
        <f>IF(Inskrivning!B1077&gt;0,Inskrivning!L1077,0)</f>
        <v>0</v>
      </c>
      <c r="D376" s="34">
        <f>IF(Inskrivning!B1077&gt;0,Inskrivning!M1077,0)</f>
        <v>0</v>
      </c>
      <c r="E376" s="34">
        <f>IF(Inskrivning!B1077&gt;0,Inskrivning!N1077,0)</f>
        <v>0</v>
      </c>
      <c r="F376" s="34">
        <f>IF(Inskrivning!B1077&gt;0,Inskrivning!O1077,0)</f>
        <v>0</v>
      </c>
      <c r="G376" s="34">
        <f>IF(Inskrivning!B1077&gt;0,Inskrivning!P1077,0)</f>
        <v>0</v>
      </c>
      <c r="H376" s="34">
        <f>IF(Inskrivning!B1077&gt;0,Inskrivning!Q1077,0)</f>
        <v>0</v>
      </c>
      <c r="I376" s="34">
        <f>IF(Inskrivning!B1077&gt;0,Inskrivning!R1077,0)</f>
        <v>0</v>
      </c>
      <c r="J376" s="34">
        <f>IF(Inskrivning!B1077&gt;0,Inskrivning!S1077,0)</f>
        <v>0</v>
      </c>
      <c r="K376" s="34">
        <f>IF(Inskrivning!B1077&gt;0,Inskrivning!T1077,0)</f>
        <v>0</v>
      </c>
      <c r="L376" s="34">
        <f>IF(Inskrivning!B1077&gt;0,Inskrivning!U1077,0)</f>
        <v>0</v>
      </c>
      <c r="M376" s="34">
        <f>IF(Inskrivning!B1077&gt;0,Inskrivning!V1077,0)</f>
        <v>0</v>
      </c>
      <c r="N376" s="34">
        <f>IF(Inskrivning!B1077&gt;0,Inskrivning!W1077,0)</f>
        <v>0</v>
      </c>
      <c r="O376" s="34">
        <f>IF(Inskrivning!B1077&gt;0,Inskrivning!X1077,0)</f>
        <v>0</v>
      </c>
      <c r="W376" s="15">
        <f>IF(Inskrivning!B1077="",0,Inskrivning!B1077)</f>
        <v>0</v>
      </c>
      <c r="Y376" s="30">
        <f t="shared" si="5"/>
        <v>0</v>
      </c>
      <c r="Z376" s="30">
        <v>71</v>
      </c>
    </row>
    <row r="377" spans="1:26" ht="15" x14ac:dyDescent="0.25">
      <c r="A377" s="34">
        <f>IF(Inskrivning!B1078&gt;0,Inskrivning!J1078,0)</f>
        <v>0</v>
      </c>
      <c r="B377" s="34">
        <f>IF(Inskrivning!B1078&gt;0,Inskrivning!K1078,0)</f>
        <v>0</v>
      </c>
      <c r="C377" s="34">
        <f>IF(Inskrivning!B1078&gt;0,Inskrivning!L1078,0)</f>
        <v>0</v>
      </c>
      <c r="D377" s="34">
        <f>IF(Inskrivning!B1078&gt;0,Inskrivning!M1078,0)</f>
        <v>0</v>
      </c>
      <c r="E377" s="34">
        <f>IF(Inskrivning!B1078&gt;0,Inskrivning!N1078,0)</f>
        <v>0</v>
      </c>
      <c r="F377" s="34">
        <f>IF(Inskrivning!B1078&gt;0,Inskrivning!O1078,0)</f>
        <v>0</v>
      </c>
      <c r="G377" s="34">
        <f>IF(Inskrivning!B1078&gt;0,Inskrivning!P1078,0)</f>
        <v>0</v>
      </c>
      <c r="H377" s="34">
        <f>IF(Inskrivning!B1078&gt;0,Inskrivning!Q1078,0)</f>
        <v>0</v>
      </c>
      <c r="I377" s="34">
        <f>IF(Inskrivning!B1078&gt;0,Inskrivning!R1078,0)</f>
        <v>0</v>
      </c>
      <c r="J377" s="34">
        <f>IF(Inskrivning!B1078&gt;0,Inskrivning!S1078,0)</f>
        <v>0</v>
      </c>
      <c r="K377" s="34">
        <f>IF(Inskrivning!B1078&gt;0,Inskrivning!T1078,0)</f>
        <v>0</v>
      </c>
      <c r="L377" s="34">
        <f>IF(Inskrivning!B1078&gt;0,Inskrivning!U1078,0)</f>
        <v>0</v>
      </c>
      <c r="M377" s="34">
        <f>IF(Inskrivning!B1078&gt;0,Inskrivning!V1078,0)</f>
        <v>0</v>
      </c>
      <c r="N377" s="34">
        <f>IF(Inskrivning!B1078&gt;0,Inskrivning!W1078,0)</f>
        <v>0</v>
      </c>
      <c r="O377" s="34">
        <f>IF(Inskrivning!B1078&gt;0,Inskrivning!X1078,0)</f>
        <v>0</v>
      </c>
      <c r="W377" s="15">
        <f>IF(Inskrivning!B1078="",0,Inskrivning!B1078)</f>
        <v>0</v>
      </c>
      <c r="Y377" s="30">
        <f t="shared" si="5"/>
        <v>0</v>
      </c>
      <c r="Z377" s="30">
        <v>72</v>
      </c>
    </row>
    <row r="378" spans="1:26" ht="15" x14ac:dyDescent="0.25">
      <c r="A378" s="34">
        <f>IF(Inskrivning!B1079&gt;0,Inskrivning!J1079,0)</f>
        <v>0</v>
      </c>
      <c r="B378" s="34">
        <f>IF(Inskrivning!B1079&gt;0,Inskrivning!K1079,0)</f>
        <v>0</v>
      </c>
      <c r="C378" s="34">
        <f>IF(Inskrivning!B1079&gt;0,Inskrivning!L1079,0)</f>
        <v>0</v>
      </c>
      <c r="D378" s="34">
        <f>IF(Inskrivning!B1079&gt;0,Inskrivning!M1079,0)</f>
        <v>0</v>
      </c>
      <c r="E378" s="34">
        <f>IF(Inskrivning!B1079&gt;0,Inskrivning!N1079,0)</f>
        <v>0</v>
      </c>
      <c r="F378" s="34">
        <f>IF(Inskrivning!B1079&gt;0,Inskrivning!O1079,0)</f>
        <v>0</v>
      </c>
      <c r="G378" s="34">
        <f>IF(Inskrivning!B1079&gt;0,Inskrivning!P1079,0)</f>
        <v>0</v>
      </c>
      <c r="H378" s="34">
        <f>IF(Inskrivning!B1079&gt;0,Inskrivning!Q1079,0)</f>
        <v>0</v>
      </c>
      <c r="I378" s="34">
        <f>IF(Inskrivning!B1079&gt;0,Inskrivning!R1079,0)</f>
        <v>0</v>
      </c>
      <c r="J378" s="34">
        <f>IF(Inskrivning!B1079&gt;0,Inskrivning!S1079,0)</f>
        <v>0</v>
      </c>
      <c r="K378" s="34">
        <f>IF(Inskrivning!B1079&gt;0,Inskrivning!T1079,0)</f>
        <v>0</v>
      </c>
      <c r="L378" s="34">
        <f>IF(Inskrivning!B1079&gt;0,Inskrivning!U1079,0)</f>
        <v>0</v>
      </c>
      <c r="M378" s="34">
        <f>IF(Inskrivning!B1079&gt;0,Inskrivning!V1079,0)</f>
        <v>0</v>
      </c>
      <c r="N378" s="34">
        <f>IF(Inskrivning!B1079&gt;0,Inskrivning!W1079,0)</f>
        <v>0</v>
      </c>
      <c r="O378" s="34">
        <f>IF(Inskrivning!B1079&gt;0,Inskrivning!X1079,0)</f>
        <v>0</v>
      </c>
      <c r="W378" s="15">
        <f>IF(Inskrivning!B1079="",0,Inskrivning!B1079)</f>
        <v>0</v>
      </c>
      <c r="Y378" s="30">
        <f t="shared" si="5"/>
        <v>0</v>
      </c>
      <c r="Z378" s="30">
        <v>73</v>
      </c>
    </row>
    <row r="379" spans="1:26" ht="15" x14ac:dyDescent="0.25">
      <c r="A379" s="34">
        <f>IF(Inskrivning!B1080&gt;0,Inskrivning!J1080,0)</f>
        <v>0</v>
      </c>
      <c r="B379" s="34">
        <f>IF(Inskrivning!B1080&gt;0,Inskrivning!K1080,0)</f>
        <v>0</v>
      </c>
      <c r="C379" s="34">
        <f>IF(Inskrivning!B1080&gt;0,Inskrivning!L1080,0)</f>
        <v>0</v>
      </c>
      <c r="D379" s="34">
        <f>IF(Inskrivning!B1080&gt;0,Inskrivning!M1080,0)</f>
        <v>0</v>
      </c>
      <c r="E379" s="34">
        <f>IF(Inskrivning!B1080&gt;0,Inskrivning!N1080,0)</f>
        <v>0</v>
      </c>
      <c r="F379" s="34">
        <f>IF(Inskrivning!B1080&gt;0,Inskrivning!O1080,0)</f>
        <v>0</v>
      </c>
      <c r="G379" s="34">
        <f>IF(Inskrivning!B1080&gt;0,Inskrivning!P1080,0)</f>
        <v>0</v>
      </c>
      <c r="H379" s="34">
        <f>IF(Inskrivning!B1080&gt;0,Inskrivning!Q1080,0)</f>
        <v>0</v>
      </c>
      <c r="I379" s="34">
        <f>IF(Inskrivning!B1080&gt;0,Inskrivning!R1080,0)</f>
        <v>0</v>
      </c>
      <c r="J379" s="34">
        <f>IF(Inskrivning!B1080&gt;0,Inskrivning!S1080,0)</f>
        <v>0</v>
      </c>
      <c r="K379" s="34">
        <f>IF(Inskrivning!B1080&gt;0,Inskrivning!T1080,0)</f>
        <v>0</v>
      </c>
      <c r="L379" s="34">
        <f>IF(Inskrivning!B1080&gt;0,Inskrivning!U1080,0)</f>
        <v>0</v>
      </c>
      <c r="M379" s="34">
        <f>IF(Inskrivning!B1080&gt;0,Inskrivning!V1080,0)</f>
        <v>0</v>
      </c>
      <c r="N379" s="34">
        <f>IF(Inskrivning!B1080&gt;0,Inskrivning!W1080,0)</f>
        <v>0</v>
      </c>
      <c r="O379" s="34">
        <f>IF(Inskrivning!B1080&gt;0,Inskrivning!X1080,0)</f>
        <v>0</v>
      </c>
      <c r="W379" s="15">
        <f>IF(Inskrivning!B1080="",0,Inskrivning!B1080)</f>
        <v>0</v>
      </c>
      <c r="Y379" s="30">
        <f t="shared" si="5"/>
        <v>0</v>
      </c>
      <c r="Z379" s="30">
        <v>74</v>
      </c>
    </row>
    <row r="380" spans="1:26" ht="15" x14ac:dyDescent="0.25">
      <c r="A380" s="34">
        <f>IF(Inskrivning!B1081&gt;0,Inskrivning!J1081,0)</f>
        <v>0</v>
      </c>
      <c r="B380" s="34">
        <f>IF(Inskrivning!B1081&gt;0,Inskrivning!K1081,0)</f>
        <v>0</v>
      </c>
      <c r="C380" s="34">
        <f>IF(Inskrivning!B1081&gt;0,Inskrivning!L1081,0)</f>
        <v>0</v>
      </c>
      <c r="D380" s="34">
        <f>IF(Inskrivning!B1081&gt;0,Inskrivning!M1081,0)</f>
        <v>0</v>
      </c>
      <c r="E380" s="34">
        <f>IF(Inskrivning!B1081&gt;0,Inskrivning!N1081,0)</f>
        <v>0</v>
      </c>
      <c r="F380" s="34">
        <f>IF(Inskrivning!B1081&gt;0,Inskrivning!O1081,0)</f>
        <v>0</v>
      </c>
      <c r="G380" s="34">
        <f>IF(Inskrivning!B1081&gt;0,Inskrivning!P1081,0)</f>
        <v>0</v>
      </c>
      <c r="H380" s="34">
        <f>IF(Inskrivning!B1081&gt;0,Inskrivning!Q1081,0)</f>
        <v>0</v>
      </c>
      <c r="I380" s="34">
        <f>IF(Inskrivning!B1081&gt;0,Inskrivning!R1081,0)</f>
        <v>0</v>
      </c>
      <c r="J380" s="34">
        <f>IF(Inskrivning!B1081&gt;0,Inskrivning!S1081,0)</f>
        <v>0</v>
      </c>
      <c r="K380" s="34">
        <f>IF(Inskrivning!B1081&gt;0,Inskrivning!T1081,0)</f>
        <v>0</v>
      </c>
      <c r="L380" s="34">
        <f>IF(Inskrivning!B1081&gt;0,Inskrivning!U1081,0)</f>
        <v>0</v>
      </c>
      <c r="M380" s="34">
        <f>IF(Inskrivning!B1081&gt;0,Inskrivning!V1081,0)</f>
        <v>0</v>
      </c>
      <c r="N380" s="34">
        <f>IF(Inskrivning!B1081&gt;0,Inskrivning!W1081,0)</f>
        <v>0</v>
      </c>
      <c r="O380" s="34">
        <f>IF(Inskrivning!B1081&gt;0,Inskrivning!X1081,0)</f>
        <v>0</v>
      </c>
      <c r="W380" s="15">
        <f>IF(Inskrivning!B1081="",0,Inskrivning!B1081)</f>
        <v>0</v>
      </c>
      <c r="Y380" s="30">
        <f t="shared" si="5"/>
        <v>0</v>
      </c>
      <c r="Z380" s="30">
        <v>75</v>
      </c>
    </row>
    <row r="381" spans="1:26" ht="15" x14ac:dyDescent="0.25">
      <c r="A381" s="34">
        <f>IF(Inskrivning!B1082&gt;0,Inskrivning!J1082,0)</f>
        <v>0</v>
      </c>
      <c r="B381" s="34">
        <f>IF(Inskrivning!B1082&gt;0,Inskrivning!K1082,0)</f>
        <v>0</v>
      </c>
      <c r="C381" s="34">
        <f>IF(Inskrivning!B1082&gt;0,Inskrivning!L1082,0)</f>
        <v>0</v>
      </c>
      <c r="D381" s="34">
        <f>IF(Inskrivning!B1082&gt;0,Inskrivning!M1082,0)</f>
        <v>0</v>
      </c>
      <c r="E381" s="34">
        <f>IF(Inskrivning!B1082&gt;0,Inskrivning!N1082,0)</f>
        <v>0</v>
      </c>
      <c r="F381" s="34">
        <f>IF(Inskrivning!B1082&gt;0,Inskrivning!O1082,0)</f>
        <v>0</v>
      </c>
      <c r="G381" s="34">
        <f>IF(Inskrivning!B1082&gt;0,Inskrivning!P1082,0)</f>
        <v>0</v>
      </c>
      <c r="H381" s="34">
        <f>IF(Inskrivning!B1082&gt;0,Inskrivning!Q1082,0)</f>
        <v>0</v>
      </c>
      <c r="I381" s="34">
        <f>IF(Inskrivning!B1082&gt;0,Inskrivning!R1082,0)</f>
        <v>0</v>
      </c>
      <c r="J381" s="34">
        <f>IF(Inskrivning!B1082&gt;0,Inskrivning!S1082,0)</f>
        <v>0</v>
      </c>
      <c r="K381" s="34">
        <f>IF(Inskrivning!B1082&gt;0,Inskrivning!T1082,0)</f>
        <v>0</v>
      </c>
      <c r="L381" s="34">
        <f>IF(Inskrivning!B1082&gt;0,Inskrivning!U1082,0)</f>
        <v>0</v>
      </c>
      <c r="M381" s="34">
        <f>IF(Inskrivning!B1082&gt;0,Inskrivning!V1082,0)</f>
        <v>0</v>
      </c>
      <c r="N381" s="34">
        <f>IF(Inskrivning!B1082&gt;0,Inskrivning!W1082,0)</f>
        <v>0</v>
      </c>
      <c r="O381" s="34">
        <f>IF(Inskrivning!B1082&gt;0,Inskrivning!X1082,0)</f>
        <v>0</v>
      </c>
      <c r="W381" s="15">
        <f>IF(Inskrivning!B1082="",0,Inskrivning!B1082)</f>
        <v>0</v>
      </c>
      <c r="Y381" s="30">
        <f t="shared" si="5"/>
        <v>0</v>
      </c>
      <c r="Z381" s="30">
        <v>76</v>
      </c>
    </row>
    <row r="382" spans="1:26" ht="15" x14ac:dyDescent="0.25">
      <c r="A382" s="34">
        <f>IF(Inskrivning!B1083&gt;0,Inskrivning!J1083,0)</f>
        <v>0</v>
      </c>
      <c r="B382" s="34">
        <f>IF(Inskrivning!B1083&gt;0,Inskrivning!K1083,0)</f>
        <v>0</v>
      </c>
      <c r="C382" s="34">
        <f>IF(Inskrivning!B1083&gt;0,Inskrivning!L1083,0)</f>
        <v>0</v>
      </c>
      <c r="D382" s="34">
        <f>IF(Inskrivning!B1083&gt;0,Inskrivning!M1083,0)</f>
        <v>0</v>
      </c>
      <c r="E382" s="34">
        <f>IF(Inskrivning!B1083&gt;0,Inskrivning!N1083,0)</f>
        <v>0</v>
      </c>
      <c r="F382" s="34">
        <f>IF(Inskrivning!B1083&gt;0,Inskrivning!O1083,0)</f>
        <v>0</v>
      </c>
      <c r="G382" s="34">
        <f>IF(Inskrivning!B1083&gt;0,Inskrivning!P1083,0)</f>
        <v>0</v>
      </c>
      <c r="H382" s="34">
        <f>IF(Inskrivning!B1083&gt;0,Inskrivning!Q1083,0)</f>
        <v>0</v>
      </c>
      <c r="I382" s="34">
        <f>IF(Inskrivning!B1083&gt;0,Inskrivning!R1083,0)</f>
        <v>0</v>
      </c>
      <c r="J382" s="34">
        <f>IF(Inskrivning!B1083&gt;0,Inskrivning!S1083,0)</f>
        <v>0</v>
      </c>
      <c r="K382" s="34">
        <f>IF(Inskrivning!B1083&gt;0,Inskrivning!T1083,0)</f>
        <v>0</v>
      </c>
      <c r="L382" s="34">
        <f>IF(Inskrivning!B1083&gt;0,Inskrivning!U1083,0)</f>
        <v>0</v>
      </c>
      <c r="M382" s="34">
        <f>IF(Inskrivning!B1083&gt;0,Inskrivning!V1083,0)</f>
        <v>0</v>
      </c>
      <c r="N382" s="34">
        <f>IF(Inskrivning!B1083&gt;0,Inskrivning!W1083,0)</f>
        <v>0</v>
      </c>
      <c r="O382" s="34">
        <f>IF(Inskrivning!B1083&gt;0,Inskrivning!X1083,0)</f>
        <v>0</v>
      </c>
      <c r="W382" s="15">
        <f>IF(Inskrivning!B1083="",0,Inskrivning!B1083)</f>
        <v>0</v>
      </c>
      <c r="Y382" s="30">
        <f t="shared" si="5"/>
        <v>0</v>
      </c>
      <c r="Z382" s="30">
        <v>77</v>
      </c>
    </row>
    <row r="383" spans="1:26" ht="15" x14ac:dyDescent="0.25">
      <c r="A383" s="34">
        <f>IF(Inskrivning!B1084&gt;0,Inskrivning!J1084,0)</f>
        <v>0</v>
      </c>
      <c r="B383" s="34">
        <f>IF(Inskrivning!B1084&gt;0,Inskrivning!K1084,0)</f>
        <v>0</v>
      </c>
      <c r="C383" s="34">
        <f>IF(Inskrivning!B1084&gt;0,Inskrivning!L1084,0)</f>
        <v>0</v>
      </c>
      <c r="D383" s="34">
        <f>IF(Inskrivning!B1084&gt;0,Inskrivning!M1084,0)</f>
        <v>0</v>
      </c>
      <c r="E383" s="34">
        <f>IF(Inskrivning!B1084&gt;0,Inskrivning!N1084,0)</f>
        <v>0</v>
      </c>
      <c r="F383" s="34">
        <f>IF(Inskrivning!B1084&gt;0,Inskrivning!O1084,0)</f>
        <v>0</v>
      </c>
      <c r="G383" s="34">
        <f>IF(Inskrivning!B1084&gt;0,Inskrivning!P1084,0)</f>
        <v>0</v>
      </c>
      <c r="H383" s="34">
        <f>IF(Inskrivning!B1084&gt;0,Inskrivning!Q1084,0)</f>
        <v>0</v>
      </c>
      <c r="I383" s="34">
        <f>IF(Inskrivning!B1084&gt;0,Inskrivning!R1084,0)</f>
        <v>0</v>
      </c>
      <c r="J383" s="34">
        <f>IF(Inskrivning!B1084&gt;0,Inskrivning!S1084,0)</f>
        <v>0</v>
      </c>
      <c r="K383" s="34">
        <f>IF(Inskrivning!B1084&gt;0,Inskrivning!T1084,0)</f>
        <v>0</v>
      </c>
      <c r="L383" s="34">
        <f>IF(Inskrivning!B1084&gt;0,Inskrivning!U1084,0)</f>
        <v>0</v>
      </c>
      <c r="M383" s="34">
        <f>IF(Inskrivning!B1084&gt;0,Inskrivning!V1084,0)</f>
        <v>0</v>
      </c>
      <c r="N383" s="34">
        <f>IF(Inskrivning!B1084&gt;0,Inskrivning!W1084,0)</f>
        <v>0</v>
      </c>
      <c r="O383" s="34">
        <f>IF(Inskrivning!B1084&gt;0,Inskrivning!X1084,0)</f>
        <v>0</v>
      </c>
      <c r="W383" s="15">
        <f>IF(Inskrivning!B1084="",0,Inskrivning!B1084)</f>
        <v>0</v>
      </c>
      <c r="Y383" s="30">
        <f t="shared" si="5"/>
        <v>0</v>
      </c>
      <c r="Z383" s="30">
        <v>78</v>
      </c>
    </row>
    <row r="384" spans="1:26" ht="15" x14ac:dyDescent="0.25">
      <c r="A384" s="34">
        <f>IF(Inskrivning!B1085&gt;0,Inskrivning!J1085,0)</f>
        <v>0</v>
      </c>
      <c r="B384" s="34">
        <f>IF(Inskrivning!B1085&gt;0,Inskrivning!K1085,0)</f>
        <v>0</v>
      </c>
      <c r="C384" s="34">
        <f>IF(Inskrivning!B1085&gt;0,Inskrivning!L1085,0)</f>
        <v>0</v>
      </c>
      <c r="D384" s="34">
        <f>IF(Inskrivning!B1085&gt;0,Inskrivning!M1085,0)</f>
        <v>0</v>
      </c>
      <c r="E384" s="34">
        <f>IF(Inskrivning!B1085&gt;0,Inskrivning!N1085,0)</f>
        <v>0</v>
      </c>
      <c r="F384" s="34">
        <f>IF(Inskrivning!B1085&gt;0,Inskrivning!O1085,0)</f>
        <v>0</v>
      </c>
      <c r="G384" s="34">
        <f>IF(Inskrivning!B1085&gt;0,Inskrivning!P1085,0)</f>
        <v>0</v>
      </c>
      <c r="H384" s="34">
        <f>IF(Inskrivning!B1085&gt;0,Inskrivning!Q1085,0)</f>
        <v>0</v>
      </c>
      <c r="I384" s="34">
        <f>IF(Inskrivning!B1085&gt;0,Inskrivning!R1085,0)</f>
        <v>0</v>
      </c>
      <c r="J384" s="34">
        <f>IF(Inskrivning!B1085&gt;0,Inskrivning!S1085,0)</f>
        <v>0</v>
      </c>
      <c r="K384" s="34">
        <f>IF(Inskrivning!B1085&gt;0,Inskrivning!T1085,0)</f>
        <v>0</v>
      </c>
      <c r="L384" s="34">
        <f>IF(Inskrivning!B1085&gt;0,Inskrivning!U1085,0)</f>
        <v>0</v>
      </c>
      <c r="M384" s="34">
        <f>IF(Inskrivning!B1085&gt;0,Inskrivning!V1085,0)</f>
        <v>0</v>
      </c>
      <c r="N384" s="34">
        <f>IF(Inskrivning!B1085&gt;0,Inskrivning!W1085,0)</f>
        <v>0</v>
      </c>
      <c r="O384" s="34">
        <f>IF(Inskrivning!B1085&gt;0,Inskrivning!X1085,0)</f>
        <v>0</v>
      </c>
      <c r="W384" s="15">
        <f>IF(Inskrivning!B1085="",0,Inskrivning!B1085)</f>
        <v>0</v>
      </c>
      <c r="Y384" s="30">
        <f t="shared" si="5"/>
        <v>0</v>
      </c>
      <c r="Z384" s="30">
        <v>79</v>
      </c>
    </row>
    <row r="385" spans="1:26" ht="15" x14ac:dyDescent="0.25">
      <c r="A385" s="34">
        <f>IF(Inskrivning!B1086&gt;0,Inskrivning!J1086,0)</f>
        <v>0</v>
      </c>
      <c r="B385" s="34">
        <f>IF(Inskrivning!B1086&gt;0,Inskrivning!K1086,0)</f>
        <v>0</v>
      </c>
      <c r="C385" s="34">
        <f>IF(Inskrivning!B1086&gt;0,Inskrivning!L1086,0)</f>
        <v>0</v>
      </c>
      <c r="D385" s="34">
        <f>IF(Inskrivning!B1086&gt;0,Inskrivning!M1086,0)</f>
        <v>0</v>
      </c>
      <c r="E385" s="34">
        <f>IF(Inskrivning!B1086&gt;0,Inskrivning!N1086,0)</f>
        <v>0</v>
      </c>
      <c r="F385" s="34">
        <f>IF(Inskrivning!B1086&gt;0,Inskrivning!O1086,0)</f>
        <v>0</v>
      </c>
      <c r="G385" s="34">
        <f>IF(Inskrivning!B1086&gt;0,Inskrivning!P1086,0)</f>
        <v>0</v>
      </c>
      <c r="H385" s="34">
        <f>IF(Inskrivning!B1086&gt;0,Inskrivning!Q1086,0)</f>
        <v>0</v>
      </c>
      <c r="I385" s="34">
        <f>IF(Inskrivning!B1086&gt;0,Inskrivning!R1086,0)</f>
        <v>0</v>
      </c>
      <c r="J385" s="34">
        <f>IF(Inskrivning!B1086&gt;0,Inskrivning!S1086,0)</f>
        <v>0</v>
      </c>
      <c r="K385" s="34">
        <f>IF(Inskrivning!B1086&gt;0,Inskrivning!T1086,0)</f>
        <v>0</v>
      </c>
      <c r="L385" s="34">
        <f>IF(Inskrivning!B1086&gt;0,Inskrivning!U1086,0)</f>
        <v>0</v>
      </c>
      <c r="M385" s="34">
        <f>IF(Inskrivning!B1086&gt;0,Inskrivning!V1086,0)</f>
        <v>0</v>
      </c>
      <c r="N385" s="34">
        <f>IF(Inskrivning!B1086&gt;0,Inskrivning!W1086,0)</f>
        <v>0</v>
      </c>
      <c r="O385" s="34">
        <f>IF(Inskrivning!B1086&gt;0,Inskrivning!X1086,0)</f>
        <v>0</v>
      </c>
      <c r="W385" s="15">
        <f>IF(Inskrivning!B1086="",0,Inskrivning!B1086)</f>
        <v>0</v>
      </c>
      <c r="Y385" s="30">
        <f t="shared" si="5"/>
        <v>0</v>
      </c>
      <c r="Z385" s="30">
        <v>80</v>
      </c>
    </row>
    <row r="386" spans="1:26" ht="15" x14ac:dyDescent="0.25">
      <c r="A386" s="34">
        <f>IF(Inskrivning!B1087&gt;0,Inskrivning!J1087,0)</f>
        <v>0</v>
      </c>
      <c r="B386" s="34">
        <f>IF(Inskrivning!B1087&gt;0,Inskrivning!K1087,0)</f>
        <v>0</v>
      </c>
      <c r="C386" s="34">
        <f>IF(Inskrivning!B1087&gt;0,Inskrivning!L1087,0)</f>
        <v>0</v>
      </c>
      <c r="D386" s="34">
        <f>IF(Inskrivning!B1087&gt;0,Inskrivning!M1087,0)</f>
        <v>0</v>
      </c>
      <c r="E386" s="34">
        <f>IF(Inskrivning!B1087&gt;0,Inskrivning!N1087,0)</f>
        <v>0</v>
      </c>
      <c r="F386" s="34">
        <f>IF(Inskrivning!B1087&gt;0,Inskrivning!O1087,0)</f>
        <v>0</v>
      </c>
      <c r="G386" s="34">
        <f>IF(Inskrivning!B1087&gt;0,Inskrivning!P1087,0)</f>
        <v>0</v>
      </c>
      <c r="H386" s="34">
        <f>IF(Inskrivning!B1087&gt;0,Inskrivning!Q1087,0)</f>
        <v>0</v>
      </c>
      <c r="I386" s="34">
        <f>IF(Inskrivning!B1087&gt;0,Inskrivning!R1087,0)</f>
        <v>0</v>
      </c>
      <c r="J386" s="34">
        <f>IF(Inskrivning!B1087&gt;0,Inskrivning!S1087,0)</f>
        <v>0</v>
      </c>
      <c r="K386" s="34">
        <f>IF(Inskrivning!B1087&gt;0,Inskrivning!T1087,0)</f>
        <v>0</v>
      </c>
      <c r="L386" s="34">
        <f>IF(Inskrivning!B1087&gt;0,Inskrivning!U1087,0)</f>
        <v>0</v>
      </c>
      <c r="M386" s="34">
        <f>IF(Inskrivning!B1087&gt;0,Inskrivning!V1087,0)</f>
        <v>0</v>
      </c>
      <c r="N386" s="34">
        <f>IF(Inskrivning!B1087&gt;0,Inskrivning!W1087,0)</f>
        <v>0</v>
      </c>
      <c r="O386" s="34">
        <f>IF(Inskrivning!B1087&gt;0,Inskrivning!X1087,0)</f>
        <v>0</v>
      </c>
      <c r="W386" s="15">
        <f>IF(Inskrivning!B1087="",0,Inskrivning!B1087)</f>
        <v>0</v>
      </c>
      <c r="Y386" s="30">
        <f t="shared" si="5"/>
        <v>0</v>
      </c>
      <c r="Z386" s="30">
        <v>81</v>
      </c>
    </row>
    <row r="387" spans="1:26" ht="15" x14ac:dyDescent="0.25">
      <c r="A387" s="34">
        <f>IF(Inskrivning!B1088&gt;0,Inskrivning!J1088,0)</f>
        <v>0</v>
      </c>
      <c r="B387" s="34">
        <f>IF(Inskrivning!B1088&gt;0,Inskrivning!K1088,0)</f>
        <v>0</v>
      </c>
      <c r="C387" s="34">
        <f>IF(Inskrivning!B1088&gt;0,Inskrivning!L1088,0)</f>
        <v>0</v>
      </c>
      <c r="D387" s="34">
        <f>IF(Inskrivning!B1088&gt;0,Inskrivning!M1088,0)</f>
        <v>0</v>
      </c>
      <c r="E387" s="34">
        <f>IF(Inskrivning!B1088&gt;0,Inskrivning!N1088,0)</f>
        <v>0</v>
      </c>
      <c r="F387" s="34">
        <f>IF(Inskrivning!B1088&gt;0,Inskrivning!O1088,0)</f>
        <v>0</v>
      </c>
      <c r="G387" s="34">
        <f>IF(Inskrivning!B1088&gt;0,Inskrivning!P1088,0)</f>
        <v>0</v>
      </c>
      <c r="H387" s="34">
        <f>IF(Inskrivning!B1088&gt;0,Inskrivning!Q1088,0)</f>
        <v>0</v>
      </c>
      <c r="I387" s="34">
        <f>IF(Inskrivning!B1088&gt;0,Inskrivning!R1088,0)</f>
        <v>0</v>
      </c>
      <c r="J387" s="34">
        <f>IF(Inskrivning!B1088&gt;0,Inskrivning!S1088,0)</f>
        <v>0</v>
      </c>
      <c r="K387" s="34">
        <f>IF(Inskrivning!B1088&gt;0,Inskrivning!T1088,0)</f>
        <v>0</v>
      </c>
      <c r="L387" s="34">
        <f>IF(Inskrivning!B1088&gt;0,Inskrivning!U1088,0)</f>
        <v>0</v>
      </c>
      <c r="M387" s="34">
        <f>IF(Inskrivning!B1088&gt;0,Inskrivning!V1088,0)</f>
        <v>0</v>
      </c>
      <c r="N387" s="34">
        <f>IF(Inskrivning!B1088&gt;0,Inskrivning!W1088,0)</f>
        <v>0</v>
      </c>
      <c r="O387" s="34">
        <f>IF(Inskrivning!B1088&gt;0,Inskrivning!X1088,0)</f>
        <v>0</v>
      </c>
      <c r="W387" s="15">
        <f>IF(Inskrivning!B1088="",0,Inskrivning!B1088)</f>
        <v>0</v>
      </c>
      <c r="Y387" s="30">
        <f t="shared" si="5"/>
        <v>0</v>
      </c>
      <c r="Z387" s="30">
        <v>82</v>
      </c>
    </row>
    <row r="388" spans="1:26" ht="15" x14ac:dyDescent="0.25">
      <c r="A388" s="34">
        <f>IF(Inskrivning!B1089&gt;0,Inskrivning!J1089,0)</f>
        <v>0</v>
      </c>
      <c r="B388" s="34">
        <f>IF(Inskrivning!B1089&gt;0,Inskrivning!K1089,0)</f>
        <v>0</v>
      </c>
      <c r="C388" s="34">
        <f>IF(Inskrivning!B1089&gt;0,Inskrivning!L1089,0)</f>
        <v>0</v>
      </c>
      <c r="D388" s="34">
        <f>IF(Inskrivning!B1089&gt;0,Inskrivning!M1089,0)</f>
        <v>0</v>
      </c>
      <c r="E388" s="34">
        <f>IF(Inskrivning!B1089&gt;0,Inskrivning!N1089,0)</f>
        <v>0</v>
      </c>
      <c r="F388" s="34">
        <f>IF(Inskrivning!B1089&gt;0,Inskrivning!O1089,0)</f>
        <v>0</v>
      </c>
      <c r="G388" s="34">
        <f>IF(Inskrivning!B1089&gt;0,Inskrivning!P1089,0)</f>
        <v>0</v>
      </c>
      <c r="H388" s="34">
        <f>IF(Inskrivning!B1089&gt;0,Inskrivning!Q1089,0)</f>
        <v>0</v>
      </c>
      <c r="I388" s="34">
        <f>IF(Inskrivning!B1089&gt;0,Inskrivning!R1089,0)</f>
        <v>0</v>
      </c>
      <c r="J388" s="34">
        <f>IF(Inskrivning!B1089&gt;0,Inskrivning!S1089,0)</f>
        <v>0</v>
      </c>
      <c r="K388" s="34">
        <f>IF(Inskrivning!B1089&gt;0,Inskrivning!T1089,0)</f>
        <v>0</v>
      </c>
      <c r="L388" s="34">
        <f>IF(Inskrivning!B1089&gt;0,Inskrivning!U1089,0)</f>
        <v>0</v>
      </c>
      <c r="M388" s="34">
        <f>IF(Inskrivning!B1089&gt;0,Inskrivning!V1089,0)</f>
        <v>0</v>
      </c>
      <c r="N388" s="34">
        <f>IF(Inskrivning!B1089&gt;0,Inskrivning!W1089,0)</f>
        <v>0</v>
      </c>
      <c r="O388" s="34">
        <f>IF(Inskrivning!B1089&gt;0,Inskrivning!X1089,0)</f>
        <v>0</v>
      </c>
      <c r="W388" s="15">
        <f>IF(Inskrivning!B1089="",0,Inskrivning!B1089)</f>
        <v>0</v>
      </c>
      <c r="Y388" s="30">
        <f t="shared" si="5"/>
        <v>0</v>
      </c>
      <c r="Z388" s="30">
        <v>83</v>
      </c>
    </row>
    <row r="389" spans="1:26" ht="15" x14ac:dyDescent="0.25">
      <c r="A389" s="34">
        <f>IF(Inskrivning!B1090&gt;0,Inskrivning!J1090,0)</f>
        <v>0</v>
      </c>
      <c r="B389" s="34">
        <f>IF(Inskrivning!B1090&gt;0,Inskrivning!K1090,0)</f>
        <v>0</v>
      </c>
      <c r="C389" s="34">
        <f>IF(Inskrivning!B1090&gt;0,Inskrivning!L1090,0)</f>
        <v>0</v>
      </c>
      <c r="D389" s="34">
        <f>IF(Inskrivning!B1090&gt;0,Inskrivning!M1090,0)</f>
        <v>0</v>
      </c>
      <c r="E389" s="34">
        <f>IF(Inskrivning!B1090&gt;0,Inskrivning!N1090,0)</f>
        <v>0</v>
      </c>
      <c r="F389" s="34">
        <f>IF(Inskrivning!B1090&gt;0,Inskrivning!O1090,0)</f>
        <v>0</v>
      </c>
      <c r="G389" s="34">
        <f>IF(Inskrivning!B1090&gt;0,Inskrivning!P1090,0)</f>
        <v>0</v>
      </c>
      <c r="H389" s="34">
        <f>IF(Inskrivning!B1090&gt;0,Inskrivning!Q1090,0)</f>
        <v>0</v>
      </c>
      <c r="I389" s="34">
        <f>IF(Inskrivning!B1090&gt;0,Inskrivning!R1090,0)</f>
        <v>0</v>
      </c>
      <c r="J389" s="34">
        <f>IF(Inskrivning!B1090&gt;0,Inskrivning!S1090,0)</f>
        <v>0</v>
      </c>
      <c r="K389" s="34">
        <f>IF(Inskrivning!B1090&gt;0,Inskrivning!T1090,0)</f>
        <v>0</v>
      </c>
      <c r="L389" s="34">
        <f>IF(Inskrivning!B1090&gt;0,Inskrivning!U1090,0)</f>
        <v>0</v>
      </c>
      <c r="M389" s="34">
        <f>IF(Inskrivning!B1090&gt;0,Inskrivning!V1090,0)</f>
        <v>0</v>
      </c>
      <c r="N389" s="34">
        <f>IF(Inskrivning!B1090&gt;0,Inskrivning!W1090,0)</f>
        <v>0</v>
      </c>
      <c r="O389" s="34">
        <f>IF(Inskrivning!B1090&gt;0,Inskrivning!X1090,0)</f>
        <v>0</v>
      </c>
      <c r="W389" s="15">
        <f>IF(Inskrivning!B1090="",0,Inskrivning!B1090)</f>
        <v>0</v>
      </c>
      <c r="Y389" s="30">
        <f t="shared" si="5"/>
        <v>0</v>
      </c>
      <c r="Z389" s="30">
        <v>84</v>
      </c>
    </row>
    <row r="390" spans="1:26" ht="15" x14ac:dyDescent="0.25">
      <c r="A390" s="34">
        <f>IF(Inskrivning!B1091&gt;0,Inskrivning!J1091,0)</f>
        <v>0</v>
      </c>
      <c r="B390" s="34">
        <f>IF(Inskrivning!B1091&gt;0,Inskrivning!K1091,0)</f>
        <v>0</v>
      </c>
      <c r="C390" s="34">
        <f>IF(Inskrivning!B1091&gt;0,Inskrivning!L1091,0)</f>
        <v>0</v>
      </c>
      <c r="D390" s="34">
        <f>IF(Inskrivning!B1091&gt;0,Inskrivning!M1091,0)</f>
        <v>0</v>
      </c>
      <c r="E390" s="34">
        <f>IF(Inskrivning!B1091&gt;0,Inskrivning!N1091,0)</f>
        <v>0</v>
      </c>
      <c r="F390" s="34">
        <f>IF(Inskrivning!B1091&gt;0,Inskrivning!O1091,0)</f>
        <v>0</v>
      </c>
      <c r="G390" s="34">
        <f>IF(Inskrivning!B1091&gt;0,Inskrivning!P1091,0)</f>
        <v>0</v>
      </c>
      <c r="H390" s="34">
        <f>IF(Inskrivning!B1091&gt;0,Inskrivning!Q1091,0)</f>
        <v>0</v>
      </c>
      <c r="I390" s="34">
        <f>IF(Inskrivning!B1091&gt;0,Inskrivning!R1091,0)</f>
        <v>0</v>
      </c>
      <c r="J390" s="34">
        <f>IF(Inskrivning!B1091&gt;0,Inskrivning!S1091,0)</f>
        <v>0</v>
      </c>
      <c r="K390" s="34">
        <f>IF(Inskrivning!B1091&gt;0,Inskrivning!T1091,0)</f>
        <v>0</v>
      </c>
      <c r="L390" s="34">
        <f>IF(Inskrivning!B1091&gt;0,Inskrivning!U1091,0)</f>
        <v>0</v>
      </c>
      <c r="M390" s="34">
        <f>IF(Inskrivning!B1091&gt;0,Inskrivning!V1091,0)</f>
        <v>0</v>
      </c>
      <c r="N390" s="34">
        <f>IF(Inskrivning!B1091&gt;0,Inskrivning!W1091,0)</f>
        <v>0</v>
      </c>
      <c r="O390" s="34">
        <f>IF(Inskrivning!B1091&gt;0,Inskrivning!X1091,0)</f>
        <v>0</v>
      </c>
      <c r="W390" s="15">
        <f>IF(Inskrivning!B1091="",0,Inskrivning!B1091)</f>
        <v>0</v>
      </c>
      <c r="Y390" s="30">
        <f t="shared" si="5"/>
        <v>0</v>
      </c>
      <c r="Z390" s="30">
        <v>85</v>
      </c>
    </row>
    <row r="391" spans="1:26" ht="15" x14ac:dyDescent="0.25">
      <c r="A391" s="34">
        <f>IF(Inskrivning!B1092&gt;0,Inskrivning!J1092,0)</f>
        <v>0</v>
      </c>
      <c r="B391" s="34">
        <f>IF(Inskrivning!B1092&gt;0,Inskrivning!K1092,0)</f>
        <v>0</v>
      </c>
      <c r="C391" s="34">
        <f>IF(Inskrivning!B1092&gt;0,Inskrivning!L1092,0)</f>
        <v>0</v>
      </c>
      <c r="D391" s="34">
        <f>IF(Inskrivning!B1092&gt;0,Inskrivning!M1092,0)</f>
        <v>0</v>
      </c>
      <c r="E391" s="34">
        <f>IF(Inskrivning!B1092&gt;0,Inskrivning!N1092,0)</f>
        <v>0</v>
      </c>
      <c r="F391" s="34">
        <f>IF(Inskrivning!B1092&gt;0,Inskrivning!O1092,0)</f>
        <v>0</v>
      </c>
      <c r="G391" s="34">
        <f>IF(Inskrivning!B1092&gt;0,Inskrivning!P1092,0)</f>
        <v>0</v>
      </c>
      <c r="H391" s="34">
        <f>IF(Inskrivning!B1092&gt;0,Inskrivning!Q1092,0)</f>
        <v>0</v>
      </c>
      <c r="I391" s="34">
        <f>IF(Inskrivning!B1092&gt;0,Inskrivning!R1092,0)</f>
        <v>0</v>
      </c>
      <c r="J391" s="34">
        <f>IF(Inskrivning!B1092&gt;0,Inskrivning!S1092,0)</f>
        <v>0</v>
      </c>
      <c r="K391" s="34">
        <f>IF(Inskrivning!B1092&gt;0,Inskrivning!T1092,0)</f>
        <v>0</v>
      </c>
      <c r="L391" s="34">
        <f>IF(Inskrivning!B1092&gt;0,Inskrivning!U1092,0)</f>
        <v>0</v>
      </c>
      <c r="M391" s="34">
        <f>IF(Inskrivning!B1092&gt;0,Inskrivning!V1092,0)</f>
        <v>0</v>
      </c>
      <c r="N391" s="34">
        <f>IF(Inskrivning!B1092&gt;0,Inskrivning!W1092,0)</f>
        <v>0</v>
      </c>
      <c r="O391" s="34">
        <f>IF(Inskrivning!B1092&gt;0,Inskrivning!X1092,0)</f>
        <v>0</v>
      </c>
      <c r="W391" s="15">
        <f>IF(Inskrivning!B1092="",0,Inskrivning!B1092)</f>
        <v>0</v>
      </c>
      <c r="Y391" s="30">
        <f t="shared" si="5"/>
        <v>0</v>
      </c>
      <c r="Z391" s="30">
        <v>86</v>
      </c>
    </row>
    <row r="392" spans="1:26" ht="15" x14ac:dyDescent="0.25">
      <c r="A392" s="34">
        <f>IF(Inskrivning!B1093&gt;0,Inskrivning!J1093,0)</f>
        <v>0</v>
      </c>
      <c r="B392" s="34">
        <f>IF(Inskrivning!B1093&gt;0,Inskrivning!K1093,0)</f>
        <v>0</v>
      </c>
      <c r="C392" s="34">
        <f>IF(Inskrivning!B1093&gt;0,Inskrivning!L1093,0)</f>
        <v>0</v>
      </c>
      <c r="D392" s="34">
        <f>IF(Inskrivning!B1093&gt;0,Inskrivning!M1093,0)</f>
        <v>0</v>
      </c>
      <c r="E392" s="34">
        <f>IF(Inskrivning!B1093&gt;0,Inskrivning!N1093,0)</f>
        <v>0</v>
      </c>
      <c r="F392" s="34">
        <f>IF(Inskrivning!B1093&gt;0,Inskrivning!O1093,0)</f>
        <v>0</v>
      </c>
      <c r="G392" s="34">
        <f>IF(Inskrivning!B1093&gt;0,Inskrivning!P1093,0)</f>
        <v>0</v>
      </c>
      <c r="H392" s="34">
        <f>IF(Inskrivning!B1093&gt;0,Inskrivning!Q1093,0)</f>
        <v>0</v>
      </c>
      <c r="I392" s="34">
        <f>IF(Inskrivning!B1093&gt;0,Inskrivning!R1093,0)</f>
        <v>0</v>
      </c>
      <c r="J392" s="34">
        <f>IF(Inskrivning!B1093&gt;0,Inskrivning!S1093,0)</f>
        <v>0</v>
      </c>
      <c r="K392" s="34">
        <f>IF(Inskrivning!B1093&gt;0,Inskrivning!T1093,0)</f>
        <v>0</v>
      </c>
      <c r="L392" s="34">
        <f>IF(Inskrivning!B1093&gt;0,Inskrivning!U1093,0)</f>
        <v>0</v>
      </c>
      <c r="M392" s="34">
        <f>IF(Inskrivning!B1093&gt;0,Inskrivning!V1093,0)</f>
        <v>0</v>
      </c>
      <c r="N392" s="34">
        <f>IF(Inskrivning!B1093&gt;0,Inskrivning!W1093,0)</f>
        <v>0</v>
      </c>
      <c r="O392" s="34">
        <f>IF(Inskrivning!B1093&gt;0,Inskrivning!X1093,0)</f>
        <v>0</v>
      </c>
      <c r="W392" s="15">
        <f>IF(Inskrivning!B1093="",0,Inskrivning!B1093)</f>
        <v>0</v>
      </c>
      <c r="Y392" s="30">
        <f t="shared" si="5"/>
        <v>0</v>
      </c>
      <c r="Z392" s="30">
        <v>87</v>
      </c>
    </row>
    <row r="393" spans="1:26" ht="15" x14ac:dyDescent="0.25">
      <c r="A393" s="34">
        <f>IF(Inskrivning!B1094&gt;0,Inskrivning!J1094,0)</f>
        <v>0</v>
      </c>
      <c r="B393" s="34">
        <f>IF(Inskrivning!B1094&gt;0,Inskrivning!K1094,0)</f>
        <v>0</v>
      </c>
      <c r="C393" s="34">
        <f>IF(Inskrivning!B1094&gt;0,Inskrivning!L1094,0)</f>
        <v>0</v>
      </c>
      <c r="D393" s="34">
        <f>IF(Inskrivning!B1094&gt;0,Inskrivning!M1094,0)</f>
        <v>0</v>
      </c>
      <c r="E393" s="34">
        <f>IF(Inskrivning!B1094&gt;0,Inskrivning!N1094,0)</f>
        <v>0</v>
      </c>
      <c r="F393" s="34">
        <f>IF(Inskrivning!B1094&gt;0,Inskrivning!O1094,0)</f>
        <v>0</v>
      </c>
      <c r="G393" s="34">
        <f>IF(Inskrivning!B1094&gt;0,Inskrivning!P1094,0)</f>
        <v>0</v>
      </c>
      <c r="H393" s="34">
        <f>IF(Inskrivning!B1094&gt;0,Inskrivning!Q1094,0)</f>
        <v>0</v>
      </c>
      <c r="I393" s="34">
        <f>IF(Inskrivning!B1094&gt;0,Inskrivning!R1094,0)</f>
        <v>0</v>
      </c>
      <c r="J393" s="34">
        <f>IF(Inskrivning!B1094&gt;0,Inskrivning!S1094,0)</f>
        <v>0</v>
      </c>
      <c r="K393" s="34">
        <f>IF(Inskrivning!B1094&gt;0,Inskrivning!T1094,0)</f>
        <v>0</v>
      </c>
      <c r="L393" s="34">
        <f>IF(Inskrivning!B1094&gt;0,Inskrivning!U1094,0)</f>
        <v>0</v>
      </c>
      <c r="M393" s="34">
        <f>IF(Inskrivning!B1094&gt;0,Inskrivning!V1094,0)</f>
        <v>0</v>
      </c>
      <c r="N393" s="34">
        <f>IF(Inskrivning!B1094&gt;0,Inskrivning!W1094,0)</f>
        <v>0</v>
      </c>
      <c r="O393" s="34">
        <f>IF(Inskrivning!B1094&gt;0,Inskrivning!X1094,0)</f>
        <v>0</v>
      </c>
      <c r="W393" s="15">
        <f>IF(Inskrivning!B1094="",0,Inskrivning!B1094)</f>
        <v>0</v>
      </c>
      <c r="Y393" s="30">
        <f t="shared" si="5"/>
        <v>0</v>
      </c>
      <c r="Z393" s="30">
        <v>88</v>
      </c>
    </row>
    <row r="394" spans="1:26" ht="15" x14ac:dyDescent="0.25">
      <c r="A394" s="34">
        <f>IF(Inskrivning!B1095&gt;0,Inskrivning!J1095,0)</f>
        <v>0</v>
      </c>
      <c r="B394" s="34">
        <f>IF(Inskrivning!B1095&gt;0,Inskrivning!K1095,0)</f>
        <v>0</v>
      </c>
      <c r="C394" s="34">
        <f>IF(Inskrivning!B1095&gt;0,Inskrivning!L1095,0)</f>
        <v>0</v>
      </c>
      <c r="D394" s="34">
        <f>IF(Inskrivning!B1095&gt;0,Inskrivning!M1095,0)</f>
        <v>0</v>
      </c>
      <c r="E394" s="34">
        <f>IF(Inskrivning!B1095&gt;0,Inskrivning!N1095,0)</f>
        <v>0</v>
      </c>
      <c r="F394" s="34">
        <f>IF(Inskrivning!B1095&gt;0,Inskrivning!O1095,0)</f>
        <v>0</v>
      </c>
      <c r="G394" s="34">
        <f>IF(Inskrivning!B1095&gt;0,Inskrivning!P1095,0)</f>
        <v>0</v>
      </c>
      <c r="H394" s="34">
        <f>IF(Inskrivning!B1095&gt;0,Inskrivning!Q1095,0)</f>
        <v>0</v>
      </c>
      <c r="I394" s="34">
        <f>IF(Inskrivning!B1095&gt;0,Inskrivning!R1095,0)</f>
        <v>0</v>
      </c>
      <c r="J394" s="34">
        <f>IF(Inskrivning!B1095&gt;0,Inskrivning!S1095,0)</f>
        <v>0</v>
      </c>
      <c r="K394" s="34">
        <f>IF(Inskrivning!B1095&gt;0,Inskrivning!T1095,0)</f>
        <v>0</v>
      </c>
      <c r="L394" s="34">
        <f>IF(Inskrivning!B1095&gt;0,Inskrivning!U1095,0)</f>
        <v>0</v>
      </c>
      <c r="M394" s="34">
        <f>IF(Inskrivning!B1095&gt;0,Inskrivning!V1095,0)</f>
        <v>0</v>
      </c>
      <c r="N394" s="34">
        <f>IF(Inskrivning!B1095&gt;0,Inskrivning!W1095,0)</f>
        <v>0</v>
      </c>
      <c r="O394" s="34">
        <f>IF(Inskrivning!B1095&gt;0,Inskrivning!X1095,0)</f>
        <v>0</v>
      </c>
      <c r="W394" s="15">
        <f>IF(Inskrivning!B1095="",0,Inskrivning!B1095)</f>
        <v>0</v>
      </c>
      <c r="Y394" s="30">
        <f t="shared" si="5"/>
        <v>0</v>
      </c>
      <c r="Z394" s="30">
        <v>89</v>
      </c>
    </row>
    <row r="395" spans="1:26" ht="15" x14ac:dyDescent="0.25">
      <c r="A395" s="34">
        <f>IF(Inskrivning!B1096&gt;0,Inskrivning!J1096,0)</f>
        <v>0</v>
      </c>
      <c r="B395" s="34">
        <f>IF(Inskrivning!B1096&gt;0,Inskrivning!K1096,0)</f>
        <v>0</v>
      </c>
      <c r="C395" s="34">
        <f>IF(Inskrivning!B1096&gt;0,Inskrivning!L1096,0)</f>
        <v>0</v>
      </c>
      <c r="D395" s="34">
        <f>IF(Inskrivning!B1096&gt;0,Inskrivning!M1096,0)</f>
        <v>0</v>
      </c>
      <c r="E395" s="34">
        <f>IF(Inskrivning!B1096&gt;0,Inskrivning!N1096,0)</f>
        <v>0</v>
      </c>
      <c r="F395" s="34">
        <f>IF(Inskrivning!B1096&gt;0,Inskrivning!O1096,0)</f>
        <v>0</v>
      </c>
      <c r="G395" s="34">
        <f>IF(Inskrivning!B1096&gt;0,Inskrivning!P1096,0)</f>
        <v>0</v>
      </c>
      <c r="H395" s="34">
        <f>IF(Inskrivning!B1096&gt;0,Inskrivning!Q1096,0)</f>
        <v>0</v>
      </c>
      <c r="I395" s="34">
        <f>IF(Inskrivning!B1096&gt;0,Inskrivning!R1096,0)</f>
        <v>0</v>
      </c>
      <c r="J395" s="34">
        <f>IF(Inskrivning!B1096&gt;0,Inskrivning!S1096,0)</f>
        <v>0</v>
      </c>
      <c r="K395" s="34">
        <f>IF(Inskrivning!B1096&gt;0,Inskrivning!T1096,0)</f>
        <v>0</v>
      </c>
      <c r="L395" s="34">
        <f>IF(Inskrivning!B1096&gt;0,Inskrivning!U1096,0)</f>
        <v>0</v>
      </c>
      <c r="M395" s="34">
        <f>IF(Inskrivning!B1096&gt;0,Inskrivning!V1096,0)</f>
        <v>0</v>
      </c>
      <c r="N395" s="34">
        <f>IF(Inskrivning!B1096&gt;0,Inskrivning!W1096,0)</f>
        <v>0</v>
      </c>
      <c r="O395" s="34">
        <f>IF(Inskrivning!B1096&gt;0,Inskrivning!X1096,0)</f>
        <v>0</v>
      </c>
      <c r="W395" s="15">
        <f>IF(Inskrivning!B1096="",0,Inskrivning!B1096)</f>
        <v>0</v>
      </c>
      <c r="Y395" s="30">
        <f t="shared" si="5"/>
        <v>0</v>
      </c>
      <c r="Z395" s="30">
        <v>90</v>
      </c>
    </row>
    <row r="396" spans="1:26" ht="15" x14ac:dyDescent="0.25">
      <c r="A396" s="34">
        <f>IF(Inskrivning!B1097&gt;0,Inskrivning!J1097,0)</f>
        <v>0</v>
      </c>
      <c r="B396" s="34">
        <f>IF(Inskrivning!B1097&gt;0,Inskrivning!K1097,0)</f>
        <v>0</v>
      </c>
      <c r="C396" s="34">
        <f>IF(Inskrivning!B1097&gt;0,Inskrivning!L1097,0)</f>
        <v>0</v>
      </c>
      <c r="D396" s="34">
        <f>IF(Inskrivning!B1097&gt;0,Inskrivning!M1097,0)</f>
        <v>0</v>
      </c>
      <c r="E396" s="34">
        <f>IF(Inskrivning!B1097&gt;0,Inskrivning!N1097,0)</f>
        <v>0</v>
      </c>
      <c r="F396" s="34">
        <f>IF(Inskrivning!B1097&gt;0,Inskrivning!O1097,0)</f>
        <v>0</v>
      </c>
      <c r="G396" s="34">
        <f>IF(Inskrivning!B1097&gt;0,Inskrivning!P1097,0)</f>
        <v>0</v>
      </c>
      <c r="H396" s="34">
        <f>IF(Inskrivning!B1097&gt;0,Inskrivning!Q1097,0)</f>
        <v>0</v>
      </c>
      <c r="I396" s="34">
        <f>IF(Inskrivning!B1097&gt;0,Inskrivning!R1097,0)</f>
        <v>0</v>
      </c>
      <c r="J396" s="34">
        <f>IF(Inskrivning!B1097&gt;0,Inskrivning!S1097,0)</f>
        <v>0</v>
      </c>
      <c r="K396" s="34">
        <f>IF(Inskrivning!B1097&gt;0,Inskrivning!T1097,0)</f>
        <v>0</v>
      </c>
      <c r="L396" s="34">
        <f>IF(Inskrivning!B1097&gt;0,Inskrivning!U1097,0)</f>
        <v>0</v>
      </c>
      <c r="M396" s="34">
        <f>IF(Inskrivning!B1097&gt;0,Inskrivning!V1097,0)</f>
        <v>0</v>
      </c>
      <c r="N396" s="34">
        <f>IF(Inskrivning!B1097&gt;0,Inskrivning!W1097,0)</f>
        <v>0</v>
      </c>
      <c r="O396" s="34">
        <f>IF(Inskrivning!B1097&gt;0,Inskrivning!X1097,0)</f>
        <v>0</v>
      </c>
      <c r="W396" s="15">
        <f>IF(Inskrivning!B1097="",0,Inskrivning!B1097)</f>
        <v>0</v>
      </c>
      <c r="Y396" s="30">
        <f t="shared" si="5"/>
        <v>0</v>
      </c>
      <c r="Z396" s="30">
        <v>91</v>
      </c>
    </row>
    <row r="397" spans="1:26" ht="15" x14ac:dyDescent="0.25">
      <c r="A397" s="34">
        <f>IF(Inskrivning!B1098&gt;0,Inskrivning!J1098,0)</f>
        <v>0</v>
      </c>
      <c r="B397" s="34">
        <f>IF(Inskrivning!B1098&gt;0,Inskrivning!K1098,0)</f>
        <v>0</v>
      </c>
      <c r="C397" s="34">
        <f>IF(Inskrivning!B1098&gt;0,Inskrivning!L1098,0)</f>
        <v>0</v>
      </c>
      <c r="D397" s="34">
        <f>IF(Inskrivning!B1098&gt;0,Inskrivning!M1098,0)</f>
        <v>0</v>
      </c>
      <c r="E397" s="34">
        <f>IF(Inskrivning!B1098&gt;0,Inskrivning!N1098,0)</f>
        <v>0</v>
      </c>
      <c r="F397" s="34">
        <f>IF(Inskrivning!B1098&gt;0,Inskrivning!O1098,0)</f>
        <v>0</v>
      </c>
      <c r="G397" s="34">
        <f>IF(Inskrivning!B1098&gt;0,Inskrivning!P1098,0)</f>
        <v>0</v>
      </c>
      <c r="H397" s="34">
        <f>IF(Inskrivning!B1098&gt;0,Inskrivning!Q1098,0)</f>
        <v>0</v>
      </c>
      <c r="I397" s="34">
        <f>IF(Inskrivning!B1098&gt;0,Inskrivning!R1098,0)</f>
        <v>0</v>
      </c>
      <c r="J397" s="34">
        <f>IF(Inskrivning!B1098&gt;0,Inskrivning!S1098,0)</f>
        <v>0</v>
      </c>
      <c r="K397" s="34">
        <f>IF(Inskrivning!B1098&gt;0,Inskrivning!T1098,0)</f>
        <v>0</v>
      </c>
      <c r="L397" s="34">
        <f>IF(Inskrivning!B1098&gt;0,Inskrivning!U1098,0)</f>
        <v>0</v>
      </c>
      <c r="M397" s="34">
        <f>IF(Inskrivning!B1098&gt;0,Inskrivning!V1098,0)</f>
        <v>0</v>
      </c>
      <c r="N397" s="34">
        <f>IF(Inskrivning!B1098&gt;0,Inskrivning!W1098,0)</f>
        <v>0</v>
      </c>
      <c r="O397" s="34">
        <f>IF(Inskrivning!B1098&gt;0,Inskrivning!X1098,0)</f>
        <v>0</v>
      </c>
      <c r="W397" s="15">
        <f>IF(Inskrivning!B1098="",0,Inskrivning!B1098)</f>
        <v>0</v>
      </c>
      <c r="Y397" s="30">
        <f t="shared" si="5"/>
        <v>0</v>
      </c>
      <c r="Z397" s="30">
        <v>92</v>
      </c>
    </row>
    <row r="398" spans="1:26" ht="15" x14ac:dyDescent="0.25">
      <c r="A398" s="34">
        <f>IF(Inskrivning!B1099&gt;0,Inskrivning!J1099,0)</f>
        <v>0</v>
      </c>
      <c r="B398" s="34">
        <f>IF(Inskrivning!B1099&gt;0,Inskrivning!K1099,0)</f>
        <v>0</v>
      </c>
      <c r="C398" s="34">
        <f>IF(Inskrivning!B1099&gt;0,Inskrivning!L1099,0)</f>
        <v>0</v>
      </c>
      <c r="D398" s="34">
        <f>IF(Inskrivning!B1099&gt;0,Inskrivning!M1099,0)</f>
        <v>0</v>
      </c>
      <c r="E398" s="34">
        <f>IF(Inskrivning!B1099&gt;0,Inskrivning!N1099,0)</f>
        <v>0</v>
      </c>
      <c r="F398" s="34">
        <f>IF(Inskrivning!B1099&gt;0,Inskrivning!O1099,0)</f>
        <v>0</v>
      </c>
      <c r="G398" s="34">
        <f>IF(Inskrivning!B1099&gt;0,Inskrivning!P1099,0)</f>
        <v>0</v>
      </c>
      <c r="H398" s="34">
        <f>IF(Inskrivning!B1099&gt;0,Inskrivning!Q1099,0)</f>
        <v>0</v>
      </c>
      <c r="I398" s="34">
        <f>IF(Inskrivning!B1099&gt;0,Inskrivning!R1099,0)</f>
        <v>0</v>
      </c>
      <c r="J398" s="34">
        <f>IF(Inskrivning!B1099&gt;0,Inskrivning!S1099,0)</f>
        <v>0</v>
      </c>
      <c r="K398" s="34">
        <f>IF(Inskrivning!B1099&gt;0,Inskrivning!T1099,0)</f>
        <v>0</v>
      </c>
      <c r="L398" s="34">
        <f>IF(Inskrivning!B1099&gt;0,Inskrivning!U1099,0)</f>
        <v>0</v>
      </c>
      <c r="M398" s="34">
        <f>IF(Inskrivning!B1099&gt;0,Inskrivning!V1099,0)</f>
        <v>0</v>
      </c>
      <c r="N398" s="34">
        <f>IF(Inskrivning!B1099&gt;0,Inskrivning!W1099,0)</f>
        <v>0</v>
      </c>
      <c r="O398" s="34">
        <f>IF(Inskrivning!B1099&gt;0,Inskrivning!X1099,0)</f>
        <v>0</v>
      </c>
      <c r="W398" s="15">
        <f>IF(Inskrivning!B1099="",0,Inskrivning!B1099)</f>
        <v>0</v>
      </c>
      <c r="Y398" s="30">
        <f t="shared" si="5"/>
        <v>0</v>
      </c>
      <c r="Z398" s="30">
        <v>93</v>
      </c>
    </row>
    <row r="399" spans="1:26" ht="15" x14ac:dyDescent="0.25">
      <c r="A399" s="34">
        <f>IF(Inskrivning!B1100&gt;0,Inskrivning!J1100,0)</f>
        <v>0</v>
      </c>
      <c r="B399" s="34">
        <f>IF(Inskrivning!B1100&gt;0,Inskrivning!K1100,0)</f>
        <v>0</v>
      </c>
      <c r="C399" s="34">
        <f>IF(Inskrivning!B1100&gt;0,Inskrivning!L1100,0)</f>
        <v>0</v>
      </c>
      <c r="D399" s="34">
        <f>IF(Inskrivning!B1100&gt;0,Inskrivning!M1100,0)</f>
        <v>0</v>
      </c>
      <c r="E399" s="34">
        <f>IF(Inskrivning!B1100&gt;0,Inskrivning!N1100,0)</f>
        <v>0</v>
      </c>
      <c r="F399" s="34">
        <f>IF(Inskrivning!B1100&gt;0,Inskrivning!O1100,0)</f>
        <v>0</v>
      </c>
      <c r="G399" s="34">
        <f>IF(Inskrivning!B1100&gt;0,Inskrivning!P1100,0)</f>
        <v>0</v>
      </c>
      <c r="H399" s="34">
        <f>IF(Inskrivning!B1100&gt;0,Inskrivning!Q1100,0)</f>
        <v>0</v>
      </c>
      <c r="I399" s="34">
        <f>IF(Inskrivning!B1100&gt;0,Inskrivning!R1100,0)</f>
        <v>0</v>
      </c>
      <c r="J399" s="34">
        <f>IF(Inskrivning!B1100&gt;0,Inskrivning!S1100,0)</f>
        <v>0</v>
      </c>
      <c r="K399" s="34">
        <f>IF(Inskrivning!B1100&gt;0,Inskrivning!T1100,0)</f>
        <v>0</v>
      </c>
      <c r="L399" s="34">
        <f>IF(Inskrivning!B1100&gt;0,Inskrivning!U1100,0)</f>
        <v>0</v>
      </c>
      <c r="M399" s="34">
        <f>IF(Inskrivning!B1100&gt;0,Inskrivning!V1100,0)</f>
        <v>0</v>
      </c>
      <c r="N399" s="34">
        <f>IF(Inskrivning!B1100&gt;0,Inskrivning!W1100,0)</f>
        <v>0</v>
      </c>
      <c r="O399" s="34">
        <f>IF(Inskrivning!B1100&gt;0,Inskrivning!X1100,0)</f>
        <v>0</v>
      </c>
      <c r="W399" s="15">
        <f>IF(Inskrivning!B1100="",0,Inskrivning!B1100)</f>
        <v>0</v>
      </c>
      <c r="Y399" s="30">
        <f t="shared" si="5"/>
        <v>0</v>
      </c>
      <c r="Z399" s="30">
        <v>94</v>
      </c>
    </row>
    <row r="400" spans="1:26" ht="15" x14ac:dyDescent="0.25">
      <c r="A400" s="34">
        <f>IF(Inskrivning!B1101&gt;0,Inskrivning!J1101,0)</f>
        <v>0</v>
      </c>
      <c r="B400" s="34">
        <f>IF(Inskrivning!B1101&gt;0,Inskrivning!K1101,0)</f>
        <v>0</v>
      </c>
      <c r="C400" s="34">
        <f>IF(Inskrivning!B1101&gt;0,Inskrivning!L1101,0)</f>
        <v>0</v>
      </c>
      <c r="D400" s="34">
        <f>IF(Inskrivning!B1101&gt;0,Inskrivning!M1101,0)</f>
        <v>0</v>
      </c>
      <c r="E400" s="34">
        <f>IF(Inskrivning!B1101&gt;0,Inskrivning!N1101,0)</f>
        <v>0</v>
      </c>
      <c r="F400" s="34">
        <f>IF(Inskrivning!B1101&gt;0,Inskrivning!O1101,0)</f>
        <v>0</v>
      </c>
      <c r="G400" s="34">
        <f>IF(Inskrivning!B1101&gt;0,Inskrivning!P1101,0)</f>
        <v>0</v>
      </c>
      <c r="H400" s="34">
        <f>IF(Inskrivning!B1101&gt;0,Inskrivning!Q1101,0)</f>
        <v>0</v>
      </c>
      <c r="I400" s="34">
        <f>IF(Inskrivning!B1101&gt;0,Inskrivning!R1101,0)</f>
        <v>0</v>
      </c>
      <c r="J400" s="34">
        <f>IF(Inskrivning!B1101&gt;0,Inskrivning!S1101,0)</f>
        <v>0</v>
      </c>
      <c r="K400" s="34">
        <f>IF(Inskrivning!B1101&gt;0,Inskrivning!T1101,0)</f>
        <v>0</v>
      </c>
      <c r="L400" s="34">
        <f>IF(Inskrivning!B1101&gt;0,Inskrivning!U1101,0)</f>
        <v>0</v>
      </c>
      <c r="M400" s="34">
        <f>IF(Inskrivning!B1101&gt;0,Inskrivning!V1101,0)</f>
        <v>0</v>
      </c>
      <c r="N400" s="34">
        <f>IF(Inskrivning!B1101&gt;0,Inskrivning!W1101,0)</f>
        <v>0</v>
      </c>
      <c r="O400" s="34">
        <f>IF(Inskrivning!B1101&gt;0,Inskrivning!X1101,0)</f>
        <v>0</v>
      </c>
      <c r="W400" s="15">
        <f>IF(Inskrivning!B1101="",0,Inskrivning!B1101)</f>
        <v>0</v>
      </c>
      <c r="Y400" s="30">
        <f t="shared" si="5"/>
        <v>0</v>
      </c>
      <c r="Z400" s="30">
        <v>95</v>
      </c>
    </row>
    <row r="401" spans="1:26" ht="15" x14ac:dyDescent="0.25">
      <c r="A401" s="34">
        <f>IF(Inskrivning!B1102&gt;0,Inskrivning!J1102,0)</f>
        <v>0</v>
      </c>
      <c r="B401" s="34">
        <f>IF(Inskrivning!B1102&gt;0,Inskrivning!K1102,0)</f>
        <v>0</v>
      </c>
      <c r="C401" s="34">
        <f>IF(Inskrivning!B1102&gt;0,Inskrivning!L1102,0)</f>
        <v>0</v>
      </c>
      <c r="D401" s="34">
        <f>IF(Inskrivning!B1102&gt;0,Inskrivning!M1102,0)</f>
        <v>0</v>
      </c>
      <c r="E401" s="34">
        <f>IF(Inskrivning!B1102&gt;0,Inskrivning!N1102,0)</f>
        <v>0</v>
      </c>
      <c r="F401" s="34">
        <f>IF(Inskrivning!B1102&gt;0,Inskrivning!O1102,0)</f>
        <v>0</v>
      </c>
      <c r="G401" s="34">
        <f>IF(Inskrivning!B1102&gt;0,Inskrivning!P1102,0)</f>
        <v>0</v>
      </c>
      <c r="H401" s="34">
        <f>IF(Inskrivning!B1102&gt;0,Inskrivning!Q1102,0)</f>
        <v>0</v>
      </c>
      <c r="I401" s="34">
        <f>IF(Inskrivning!B1102&gt;0,Inskrivning!R1102,0)</f>
        <v>0</v>
      </c>
      <c r="J401" s="34">
        <f>IF(Inskrivning!B1102&gt;0,Inskrivning!S1102,0)</f>
        <v>0</v>
      </c>
      <c r="K401" s="34">
        <f>IF(Inskrivning!B1102&gt;0,Inskrivning!T1102,0)</f>
        <v>0</v>
      </c>
      <c r="L401" s="34">
        <f>IF(Inskrivning!B1102&gt;0,Inskrivning!U1102,0)</f>
        <v>0</v>
      </c>
      <c r="M401" s="34">
        <f>IF(Inskrivning!B1102&gt;0,Inskrivning!V1102,0)</f>
        <v>0</v>
      </c>
      <c r="N401" s="34">
        <f>IF(Inskrivning!B1102&gt;0,Inskrivning!W1102,0)</f>
        <v>0</v>
      </c>
      <c r="O401" s="34">
        <f>IF(Inskrivning!B1102&gt;0,Inskrivning!X1102,0)</f>
        <v>0</v>
      </c>
      <c r="W401" s="15">
        <f>IF(Inskrivning!B1102="",0,Inskrivning!B1102)</f>
        <v>0</v>
      </c>
      <c r="Y401" s="30">
        <f t="shared" si="5"/>
        <v>0</v>
      </c>
      <c r="Z401" s="30">
        <v>96</v>
      </c>
    </row>
    <row r="402" spans="1:26" ht="15" x14ac:dyDescent="0.25">
      <c r="A402" s="34">
        <f>IF(Inskrivning!B1103&gt;0,Inskrivning!J1103,0)</f>
        <v>0</v>
      </c>
      <c r="B402" s="34">
        <f>IF(Inskrivning!B1103&gt;0,Inskrivning!K1103,0)</f>
        <v>0</v>
      </c>
      <c r="C402" s="34">
        <f>IF(Inskrivning!B1103&gt;0,Inskrivning!L1103,0)</f>
        <v>0</v>
      </c>
      <c r="D402" s="34">
        <f>IF(Inskrivning!B1103&gt;0,Inskrivning!M1103,0)</f>
        <v>0</v>
      </c>
      <c r="E402" s="34">
        <f>IF(Inskrivning!B1103&gt;0,Inskrivning!N1103,0)</f>
        <v>0</v>
      </c>
      <c r="F402" s="34">
        <f>IF(Inskrivning!B1103&gt;0,Inskrivning!O1103,0)</f>
        <v>0</v>
      </c>
      <c r="G402" s="34">
        <f>IF(Inskrivning!B1103&gt;0,Inskrivning!P1103,0)</f>
        <v>0</v>
      </c>
      <c r="H402" s="34">
        <f>IF(Inskrivning!B1103&gt;0,Inskrivning!Q1103,0)</f>
        <v>0</v>
      </c>
      <c r="I402" s="34">
        <f>IF(Inskrivning!B1103&gt;0,Inskrivning!R1103,0)</f>
        <v>0</v>
      </c>
      <c r="J402" s="34">
        <f>IF(Inskrivning!B1103&gt;0,Inskrivning!S1103,0)</f>
        <v>0</v>
      </c>
      <c r="K402" s="34">
        <f>IF(Inskrivning!B1103&gt;0,Inskrivning!T1103,0)</f>
        <v>0</v>
      </c>
      <c r="L402" s="34">
        <f>IF(Inskrivning!B1103&gt;0,Inskrivning!U1103,0)</f>
        <v>0</v>
      </c>
      <c r="M402" s="34">
        <f>IF(Inskrivning!B1103&gt;0,Inskrivning!V1103,0)</f>
        <v>0</v>
      </c>
      <c r="N402" s="34">
        <f>IF(Inskrivning!B1103&gt;0,Inskrivning!W1103,0)</f>
        <v>0</v>
      </c>
      <c r="O402" s="34">
        <f>IF(Inskrivning!B1103&gt;0,Inskrivning!X1103,0)</f>
        <v>0</v>
      </c>
      <c r="W402" s="15">
        <f>IF(Inskrivning!B1103="",0,Inskrivning!B1103)</f>
        <v>0</v>
      </c>
      <c r="Y402" s="30">
        <f t="shared" si="5"/>
        <v>0</v>
      </c>
      <c r="Z402" s="30">
        <v>97</v>
      </c>
    </row>
    <row r="403" spans="1:26" ht="15" x14ac:dyDescent="0.25">
      <c r="A403" s="34">
        <f>IF(Inskrivning!B1104&gt;0,Inskrivning!J1104,0)</f>
        <v>0</v>
      </c>
      <c r="B403" s="34">
        <f>IF(Inskrivning!B1104&gt;0,Inskrivning!K1104,0)</f>
        <v>0</v>
      </c>
      <c r="C403" s="34">
        <f>IF(Inskrivning!B1104&gt;0,Inskrivning!L1104,0)</f>
        <v>0</v>
      </c>
      <c r="D403" s="34">
        <f>IF(Inskrivning!B1104&gt;0,Inskrivning!M1104,0)</f>
        <v>0</v>
      </c>
      <c r="E403" s="34">
        <f>IF(Inskrivning!B1104&gt;0,Inskrivning!N1104,0)</f>
        <v>0</v>
      </c>
      <c r="F403" s="34">
        <f>IF(Inskrivning!B1104&gt;0,Inskrivning!O1104,0)</f>
        <v>0</v>
      </c>
      <c r="G403" s="34">
        <f>IF(Inskrivning!B1104&gt;0,Inskrivning!P1104,0)</f>
        <v>0</v>
      </c>
      <c r="H403" s="34">
        <f>IF(Inskrivning!B1104&gt;0,Inskrivning!Q1104,0)</f>
        <v>0</v>
      </c>
      <c r="I403" s="34">
        <f>IF(Inskrivning!B1104&gt;0,Inskrivning!R1104,0)</f>
        <v>0</v>
      </c>
      <c r="J403" s="34">
        <f>IF(Inskrivning!B1104&gt;0,Inskrivning!S1104,0)</f>
        <v>0</v>
      </c>
      <c r="K403" s="34">
        <f>IF(Inskrivning!B1104&gt;0,Inskrivning!T1104,0)</f>
        <v>0</v>
      </c>
      <c r="L403" s="34">
        <f>IF(Inskrivning!B1104&gt;0,Inskrivning!U1104,0)</f>
        <v>0</v>
      </c>
      <c r="M403" s="34">
        <f>IF(Inskrivning!B1104&gt;0,Inskrivning!V1104,0)</f>
        <v>0</v>
      </c>
      <c r="N403" s="34">
        <f>IF(Inskrivning!B1104&gt;0,Inskrivning!W1104,0)</f>
        <v>0</v>
      </c>
      <c r="O403" s="34">
        <f>IF(Inskrivning!B1104&gt;0,Inskrivning!X1104,0)</f>
        <v>0</v>
      </c>
      <c r="W403" s="15">
        <f>IF(Inskrivning!B1104="",0,Inskrivning!B1104)</f>
        <v>0</v>
      </c>
      <c r="Y403" s="30">
        <f t="shared" si="5"/>
        <v>0</v>
      </c>
      <c r="Z403" s="30">
        <v>98</v>
      </c>
    </row>
    <row r="404" spans="1:26" ht="15" x14ac:dyDescent="0.25">
      <c r="A404" s="34">
        <f>IF(Inskrivning!B1105&gt;0,Inskrivning!J1105,0)</f>
        <v>0</v>
      </c>
      <c r="B404" s="34">
        <f>IF(Inskrivning!B1105&gt;0,Inskrivning!K1105,0)</f>
        <v>0</v>
      </c>
      <c r="C404" s="34">
        <f>IF(Inskrivning!B1105&gt;0,Inskrivning!L1105,0)</f>
        <v>0</v>
      </c>
      <c r="D404" s="34">
        <f>IF(Inskrivning!B1105&gt;0,Inskrivning!M1105,0)</f>
        <v>0</v>
      </c>
      <c r="E404" s="34">
        <f>IF(Inskrivning!B1105&gt;0,Inskrivning!N1105,0)</f>
        <v>0</v>
      </c>
      <c r="F404" s="34">
        <f>IF(Inskrivning!B1105&gt;0,Inskrivning!O1105,0)</f>
        <v>0</v>
      </c>
      <c r="G404" s="34">
        <f>IF(Inskrivning!B1105&gt;0,Inskrivning!P1105,0)</f>
        <v>0</v>
      </c>
      <c r="H404" s="34">
        <f>IF(Inskrivning!B1105&gt;0,Inskrivning!Q1105,0)</f>
        <v>0</v>
      </c>
      <c r="I404" s="34">
        <f>IF(Inskrivning!B1105&gt;0,Inskrivning!R1105,0)</f>
        <v>0</v>
      </c>
      <c r="J404" s="34">
        <f>IF(Inskrivning!B1105&gt;0,Inskrivning!S1105,0)</f>
        <v>0</v>
      </c>
      <c r="K404" s="34">
        <f>IF(Inskrivning!B1105&gt;0,Inskrivning!T1105,0)</f>
        <v>0</v>
      </c>
      <c r="L404" s="34">
        <f>IF(Inskrivning!B1105&gt;0,Inskrivning!U1105,0)</f>
        <v>0</v>
      </c>
      <c r="M404" s="34">
        <f>IF(Inskrivning!B1105&gt;0,Inskrivning!V1105,0)</f>
        <v>0</v>
      </c>
      <c r="N404" s="34">
        <f>IF(Inskrivning!B1105&gt;0,Inskrivning!W1105,0)</f>
        <v>0</v>
      </c>
      <c r="O404" s="34">
        <f>IF(Inskrivning!B1105&gt;0,Inskrivning!X1105,0)</f>
        <v>0</v>
      </c>
      <c r="W404" s="15">
        <f>IF(Inskrivning!B1105="",0,Inskrivning!B1105)</f>
        <v>0</v>
      </c>
      <c r="Y404" s="30">
        <f t="shared" si="5"/>
        <v>0</v>
      </c>
      <c r="Z404" s="30">
        <v>99</v>
      </c>
    </row>
    <row r="405" spans="1:26" ht="15" x14ac:dyDescent="0.25">
      <c r="A405" s="34">
        <f>IF(Inskrivning!B1106&gt;0,Inskrivning!J1106,0)</f>
        <v>0</v>
      </c>
      <c r="B405" s="34">
        <f>IF(Inskrivning!B1106&gt;0,Inskrivning!K1106,0)</f>
        <v>0</v>
      </c>
      <c r="C405" s="34">
        <f>IF(Inskrivning!B1106&gt;0,Inskrivning!L1106,0)</f>
        <v>0</v>
      </c>
      <c r="D405" s="34">
        <f>IF(Inskrivning!B1106&gt;0,Inskrivning!M1106,0)</f>
        <v>0</v>
      </c>
      <c r="E405" s="34">
        <f>IF(Inskrivning!B1106&gt;0,Inskrivning!N1106,0)</f>
        <v>0</v>
      </c>
      <c r="F405" s="34">
        <f>IF(Inskrivning!B1106&gt;0,Inskrivning!O1106,0)</f>
        <v>0</v>
      </c>
      <c r="G405" s="34">
        <f>IF(Inskrivning!B1106&gt;0,Inskrivning!P1106,0)</f>
        <v>0</v>
      </c>
      <c r="H405" s="34">
        <f>IF(Inskrivning!B1106&gt;0,Inskrivning!Q1106,0)</f>
        <v>0</v>
      </c>
      <c r="I405" s="34">
        <f>IF(Inskrivning!B1106&gt;0,Inskrivning!R1106,0)</f>
        <v>0</v>
      </c>
      <c r="J405" s="34">
        <f>IF(Inskrivning!B1106&gt;0,Inskrivning!S1106,0)</f>
        <v>0</v>
      </c>
      <c r="K405" s="34">
        <f>IF(Inskrivning!B1106&gt;0,Inskrivning!T1106,0)</f>
        <v>0</v>
      </c>
      <c r="L405" s="34">
        <f>IF(Inskrivning!B1106&gt;0,Inskrivning!U1106,0)</f>
        <v>0</v>
      </c>
      <c r="M405" s="34">
        <f>IF(Inskrivning!B1106&gt;0,Inskrivning!V1106,0)</f>
        <v>0</v>
      </c>
      <c r="N405" s="34">
        <f>IF(Inskrivning!B1106&gt;0,Inskrivning!W1106,0)</f>
        <v>0</v>
      </c>
      <c r="O405" s="34">
        <f>IF(Inskrivning!B1106&gt;0,Inskrivning!X1106,0)</f>
        <v>0</v>
      </c>
      <c r="W405" s="15">
        <f>IF(Inskrivning!B1106="",0,Inskrivning!B1106)</f>
        <v>0</v>
      </c>
      <c r="Y405" s="30">
        <f t="shared" si="5"/>
        <v>0</v>
      </c>
      <c r="Z405" s="30">
        <v>100</v>
      </c>
    </row>
    <row r="406" spans="1:26" ht="15" x14ac:dyDescent="0.25">
      <c r="A406" s="34">
        <f>IF(Inskrivning!B1107&gt;0,Inskrivning!J1107,0)</f>
        <v>0</v>
      </c>
      <c r="B406" s="34">
        <f>IF(Inskrivning!B1107&gt;0,Inskrivning!K1107,0)</f>
        <v>0</v>
      </c>
      <c r="C406" s="34">
        <f>IF(Inskrivning!B1107&gt;0,Inskrivning!L1107,0)</f>
        <v>0</v>
      </c>
      <c r="D406" s="34">
        <f>IF(Inskrivning!B1107&gt;0,Inskrivning!M1107,0)</f>
        <v>0</v>
      </c>
      <c r="E406" s="34">
        <f>IF(Inskrivning!B1107&gt;0,Inskrivning!N1107,0)</f>
        <v>0</v>
      </c>
      <c r="F406" s="34">
        <f>IF(Inskrivning!B1107&gt;0,Inskrivning!O1107,0)</f>
        <v>0</v>
      </c>
      <c r="G406" s="34">
        <f>IF(Inskrivning!B1107&gt;0,Inskrivning!P1107,0)</f>
        <v>0</v>
      </c>
      <c r="H406" s="34">
        <f>IF(Inskrivning!B1107&gt;0,Inskrivning!Q1107,0)</f>
        <v>0</v>
      </c>
      <c r="I406" s="34">
        <f>IF(Inskrivning!B1107&gt;0,Inskrivning!R1107,0)</f>
        <v>0</v>
      </c>
      <c r="J406" s="34">
        <f>IF(Inskrivning!B1107&gt;0,Inskrivning!S1107,0)</f>
        <v>0</v>
      </c>
      <c r="K406" s="34">
        <f>IF(Inskrivning!B1107&gt;0,Inskrivning!T1107,0)</f>
        <v>0</v>
      </c>
      <c r="L406" s="34">
        <f>IF(Inskrivning!B1107&gt;0,Inskrivning!U1107,0)</f>
        <v>0</v>
      </c>
      <c r="M406" s="34">
        <f>IF(Inskrivning!B1107&gt;0,Inskrivning!V1107,0)</f>
        <v>0</v>
      </c>
      <c r="N406" s="34">
        <f>IF(Inskrivning!B1107&gt;0,Inskrivning!W1107,0)</f>
        <v>0</v>
      </c>
      <c r="O406" s="34">
        <f>IF(Inskrivning!B1107&gt;0,Inskrivning!X1107,0)</f>
        <v>0</v>
      </c>
      <c r="W406" s="15">
        <f>IF(Inskrivning!B1107="",0,Inskrivning!B1107)</f>
        <v>0</v>
      </c>
      <c r="Y406" s="30">
        <f t="shared" si="5"/>
        <v>0</v>
      </c>
      <c r="Z406" s="30">
        <v>101</v>
      </c>
    </row>
    <row r="407" spans="1:26" ht="15" x14ac:dyDescent="0.25">
      <c r="A407" s="34">
        <f>IF(Inskrivning!B1108&gt;0,Inskrivning!J1108,0)</f>
        <v>0</v>
      </c>
      <c r="B407" s="34">
        <f>IF(Inskrivning!B1108&gt;0,Inskrivning!K1108,0)</f>
        <v>0</v>
      </c>
      <c r="C407" s="34">
        <f>IF(Inskrivning!B1108&gt;0,Inskrivning!L1108,0)</f>
        <v>0</v>
      </c>
      <c r="D407" s="34">
        <f>IF(Inskrivning!B1108&gt;0,Inskrivning!M1108,0)</f>
        <v>0</v>
      </c>
      <c r="E407" s="34">
        <f>IF(Inskrivning!B1108&gt;0,Inskrivning!N1108,0)</f>
        <v>0</v>
      </c>
      <c r="F407" s="34">
        <f>IF(Inskrivning!B1108&gt;0,Inskrivning!O1108,0)</f>
        <v>0</v>
      </c>
      <c r="G407" s="34">
        <f>IF(Inskrivning!B1108&gt;0,Inskrivning!P1108,0)</f>
        <v>0</v>
      </c>
      <c r="H407" s="34">
        <f>IF(Inskrivning!B1108&gt;0,Inskrivning!Q1108,0)</f>
        <v>0</v>
      </c>
      <c r="I407" s="34">
        <f>IF(Inskrivning!B1108&gt;0,Inskrivning!R1108,0)</f>
        <v>0</v>
      </c>
      <c r="J407" s="34">
        <f>IF(Inskrivning!B1108&gt;0,Inskrivning!S1108,0)</f>
        <v>0</v>
      </c>
      <c r="K407" s="34">
        <f>IF(Inskrivning!B1108&gt;0,Inskrivning!T1108,0)</f>
        <v>0</v>
      </c>
      <c r="L407" s="34">
        <f>IF(Inskrivning!B1108&gt;0,Inskrivning!U1108,0)</f>
        <v>0</v>
      </c>
      <c r="M407" s="34">
        <f>IF(Inskrivning!B1108&gt;0,Inskrivning!V1108,0)</f>
        <v>0</v>
      </c>
      <c r="N407" s="34">
        <f>IF(Inskrivning!B1108&gt;0,Inskrivning!W1108,0)</f>
        <v>0</v>
      </c>
      <c r="O407" s="34">
        <f>IF(Inskrivning!B1108&gt;0,Inskrivning!X1108,0)</f>
        <v>0</v>
      </c>
      <c r="W407" s="15">
        <f>IF(Inskrivning!B1108="",0,Inskrivning!B1108)</f>
        <v>0</v>
      </c>
      <c r="Y407" s="30">
        <f t="shared" si="5"/>
        <v>0</v>
      </c>
      <c r="Z407" s="30">
        <v>102</v>
      </c>
    </row>
    <row r="408" spans="1:26" ht="15" x14ac:dyDescent="0.25">
      <c r="A408" s="34">
        <f>IF(Inskrivning!B1109&gt;0,Inskrivning!J1109,0)</f>
        <v>0</v>
      </c>
      <c r="B408" s="34">
        <f>IF(Inskrivning!B1109&gt;0,Inskrivning!K1109,0)</f>
        <v>0</v>
      </c>
      <c r="C408" s="34">
        <f>IF(Inskrivning!B1109&gt;0,Inskrivning!L1109,0)</f>
        <v>0</v>
      </c>
      <c r="D408" s="34">
        <f>IF(Inskrivning!B1109&gt;0,Inskrivning!M1109,0)</f>
        <v>0</v>
      </c>
      <c r="E408" s="34">
        <f>IF(Inskrivning!B1109&gt;0,Inskrivning!N1109,0)</f>
        <v>0</v>
      </c>
      <c r="F408" s="34">
        <f>IF(Inskrivning!B1109&gt;0,Inskrivning!O1109,0)</f>
        <v>0</v>
      </c>
      <c r="G408" s="34">
        <f>IF(Inskrivning!B1109&gt;0,Inskrivning!P1109,0)</f>
        <v>0</v>
      </c>
      <c r="H408" s="34">
        <f>IF(Inskrivning!B1109&gt;0,Inskrivning!Q1109,0)</f>
        <v>0</v>
      </c>
      <c r="I408" s="34">
        <f>IF(Inskrivning!B1109&gt;0,Inskrivning!R1109,0)</f>
        <v>0</v>
      </c>
      <c r="J408" s="34">
        <f>IF(Inskrivning!B1109&gt;0,Inskrivning!S1109,0)</f>
        <v>0</v>
      </c>
      <c r="K408" s="34">
        <f>IF(Inskrivning!B1109&gt;0,Inskrivning!T1109,0)</f>
        <v>0</v>
      </c>
      <c r="L408" s="34">
        <f>IF(Inskrivning!B1109&gt;0,Inskrivning!U1109,0)</f>
        <v>0</v>
      </c>
      <c r="M408" s="34">
        <f>IF(Inskrivning!B1109&gt;0,Inskrivning!V1109,0)</f>
        <v>0</v>
      </c>
      <c r="N408" s="34">
        <f>IF(Inskrivning!B1109&gt;0,Inskrivning!W1109,0)</f>
        <v>0</v>
      </c>
      <c r="O408" s="34">
        <f>IF(Inskrivning!B1109&gt;0,Inskrivning!X1109,0)</f>
        <v>0</v>
      </c>
      <c r="W408" s="15">
        <f>IF(Inskrivning!B1109="",0,Inskrivning!B1109)</f>
        <v>0</v>
      </c>
      <c r="Y408" s="30">
        <f t="shared" si="5"/>
        <v>0</v>
      </c>
      <c r="Z408" s="30">
        <v>103</v>
      </c>
    </row>
    <row r="409" spans="1:26" ht="15" x14ac:dyDescent="0.25">
      <c r="A409" s="34">
        <f>IF(Inskrivning!B1110&gt;0,Inskrivning!J1110,0)</f>
        <v>0</v>
      </c>
      <c r="B409" s="34">
        <f>IF(Inskrivning!B1110&gt;0,Inskrivning!K1110,0)</f>
        <v>0</v>
      </c>
      <c r="C409" s="34">
        <f>IF(Inskrivning!B1110&gt;0,Inskrivning!L1110,0)</f>
        <v>0</v>
      </c>
      <c r="D409" s="34">
        <f>IF(Inskrivning!B1110&gt;0,Inskrivning!M1110,0)</f>
        <v>0</v>
      </c>
      <c r="E409" s="34">
        <f>IF(Inskrivning!B1110&gt;0,Inskrivning!N1110,0)</f>
        <v>0</v>
      </c>
      <c r="F409" s="34">
        <f>IF(Inskrivning!B1110&gt;0,Inskrivning!O1110,0)</f>
        <v>0</v>
      </c>
      <c r="G409" s="34">
        <f>IF(Inskrivning!B1110&gt;0,Inskrivning!P1110,0)</f>
        <v>0</v>
      </c>
      <c r="H409" s="34">
        <f>IF(Inskrivning!B1110&gt;0,Inskrivning!Q1110,0)</f>
        <v>0</v>
      </c>
      <c r="I409" s="34">
        <f>IF(Inskrivning!B1110&gt;0,Inskrivning!R1110,0)</f>
        <v>0</v>
      </c>
      <c r="J409" s="34">
        <f>IF(Inskrivning!B1110&gt;0,Inskrivning!S1110,0)</f>
        <v>0</v>
      </c>
      <c r="K409" s="34">
        <f>IF(Inskrivning!B1110&gt;0,Inskrivning!T1110,0)</f>
        <v>0</v>
      </c>
      <c r="L409" s="34">
        <f>IF(Inskrivning!B1110&gt;0,Inskrivning!U1110,0)</f>
        <v>0</v>
      </c>
      <c r="M409" s="34">
        <f>IF(Inskrivning!B1110&gt;0,Inskrivning!V1110,0)</f>
        <v>0</v>
      </c>
      <c r="N409" s="34">
        <f>IF(Inskrivning!B1110&gt;0,Inskrivning!W1110,0)</f>
        <v>0</v>
      </c>
      <c r="O409" s="34">
        <f>IF(Inskrivning!B1110&gt;0,Inskrivning!X1110,0)</f>
        <v>0</v>
      </c>
      <c r="W409" s="15">
        <f>IF(Inskrivning!B1110="",0,Inskrivning!B1110)</f>
        <v>0</v>
      </c>
      <c r="Y409" s="30">
        <f t="shared" si="5"/>
        <v>0</v>
      </c>
      <c r="Z409" s="30">
        <v>104</v>
      </c>
    </row>
    <row r="410" spans="1:26" ht="15" x14ac:dyDescent="0.25">
      <c r="A410" s="34">
        <f>IF(Inskrivning!B1111&gt;0,Inskrivning!J1111,0)</f>
        <v>0</v>
      </c>
      <c r="B410" s="34">
        <f>IF(Inskrivning!B1111&gt;0,Inskrivning!K1111,0)</f>
        <v>0</v>
      </c>
      <c r="C410" s="34">
        <f>IF(Inskrivning!B1111&gt;0,Inskrivning!L1111,0)</f>
        <v>0</v>
      </c>
      <c r="D410" s="34">
        <f>IF(Inskrivning!B1111&gt;0,Inskrivning!M1111,0)</f>
        <v>0</v>
      </c>
      <c r="E410" s="34">
        <f>IF(Inskrivning!B1111&gt;0,Inskrivning!N1111,0)</f>
        <v>0</v>
      </c>
      <c r="F410" s="34">
        <f>IF(Inskrivning!B1111&gt;0,Inskrivning!O1111,0)</f>
        <v>0</v>
      </c>
      <c r="G410" s="34">
        <f>IF(Inskrivning!B1111&gt;0,Inskrivning!P1111,0)</f>
        <v>0</v>
      </c>
      <c r="H410" s="34">
        <f>IF(Inskrivning!B1111&gt;0,Inskrivning!Q1111,0)</f>
        <v>0</v>
      </c>
      <c r="I410" s="34">
        <f>IF(Inskrivning!B1111&gt;0,Inskrivning!R1111,0)</f>
        <v>0</v>
      </c>
      <c r="J410" s="34">
        <f>IF(Inskrivning!B1111&gt;0,Inskrivning!S1111,0)</f>
        <v>0</v>
      </c>
      <c r="K410" s="34">
        <f>IF(Inskrivning!B1111&gt;0,Inskrivning!T1111,0)</f>
        <v>0</v>
      </c>
      <c r="L410" s="34">
        <f>IF(Inskrivning!B1111&gt;0,Inskrivning!U1111,0)</f>
        <v>0</v>
      </c>
      <c r="M410" s="34">
        <f>IF(Inskrivning!B1111&gt;0,Inskrivning!V1111,0)</f>
        <v>0</v>
      </c>
      <c r="N410" s="34">
        <f>IF(Inskrivning!B1111&gt;0,Inskrivning!W1111,0)</f>
        <v>0</v>
      </c>
      <c r="O410" s="34">
        <f>IF(Inskrivning!B1111&gt;0,Inskrivning!X1111,0)</f>
        <v>0</v>
      </c>
      <c r="W410" s="15">
        <f>IF(Inskrivning!B1111="",0,Inskrivning!B1111)</f>
        <v>0</v>
      </c>
      <c r="Y410" s="30">
        <f t="shared" si="5"/>
        <v>0</v>
      </c>
      <c r="Z410" s="30">
        <v>105</v>
      </c>
    </row>
    <row r="411" spans="1:26" ht="15" x14ac:dyDescent="0.25">
      <c r="A411" s="34">
        <f>IF(Inskrivning!B1112&gt;0,Inskrivning!J1112,0)</f>
        <v>0</v>
      </c>
      <c r="B411" s="34">
        <f>IF(Inskrivning!B1112&gt;0,Inskrivning!K1112,0)</f>
        <v>0</v>
      </c>
      <c r="C411" s="34">
        <f>IF(Inskrivning!B1112&gt;0,Inskrivning!L1112,0)</f>
        <v>0</v>
      </c>
      <c r="D411" s="34">
        <f>IF(Inskrivning!B1112&gt;0,Inskrivning!M1112,0)</f>
        <v>0</v>
      </c>
      <c r="E411" s="34">
        <f>IF(Inskrivning!B1112&gt;0,Inskrivning!N1112,0)</f>
        <v>0</v>
      </c>
      <c r="F411" s="34">
        <f>IF(Inskrivning!B1112&gt;0,Inskrivning!O1112,0)</f>
        <v>0</v>
      </c>
      <c r="G411" s="34">
        <f>IF(Inskrivning!B1112&gt;0,Inskrivning!P1112,0)</f>
        <v>0</v>
      </c>
      <c r="H411" s="34">
        <f>IF(Inskrivning!B1112&gt;0,Inskrivning!Q1112,0)</f>
        <v>0</v>
      </c>
      <c r="I411" s="34">
        <f>IF(Inskrivning!B1112&gt;0,Inskrivning!R1112,0)</f>
        <v>0</v>
      </c>
      <c r="J411" s="34">
        <f>IF(Inskrivning!B1112&gt;0,Inskrivning!S1112,0)</f>
        <v>0</v>
      </c>
      <c r="K411" s="34">
        <f>IF(Inskrivning!B1112&gt;0,Inskrivning!T1112,0)</f>
        <v>0</v>
      </c>
      <c r="L411" s="34">
        <f>IF(Inskrivning!B1112&gt;0,Inskrivning!U1112,0)</f>
        <v>0</v>
      </c>
      <c r="M411" s="34">
        <f>IF(Inskrivning!B1112&gt;0,Inskrivning!V1112,0)</f>
        <v>0</v>
      </c>
      <c r="N411" s="34">
        <f>IF(Inskrivning!B1112&gt;0,Inskrivning!W1112,0)</f>
        <v>0</v>
      </c>
      <c r="O411" s="34">
        <f>IF(Inskrivning!B1112&gt;0,Inskrivning!X1112,0)</f>
        <v>0</v>
      </c>
      <c r="W411" s="15">
        <f>IF(Inskrivning!B1112="",0,Inskrivning!B1112)</f>
        <v>0</v>
      </c>
      <c r="Y411" s="30">
        <f t="shared" si="5"/>
        <v>0</v>
      </c>
      <c r="Z411" s="30">
        <v>106</v>
      </c>
    </row>
    <row r="412" spans="1:26" ht="15" x14ac:dyDescent="0.25">
      <c r="A412" s="34">
        <f>IF(Inskrivning!B1113&gt;0,Inskrivning!J1113,0)</f>
        <v>0</v>
      </c>
      <c r="B412" s="34">
        <f>IF(Inskrivning!B1113&gt;0,Inskrivning!K1113,0)</f>
        <v>0</v>
      </c>
      <c r="C412" s="34">
        <f>IF(Inskrivning!B1113&gt;0,Inskrivning!L1113,0)</f>
        <v>0</v>
      </c>
      <c r="D412" s="34">
        <f>IF(Inskrivning!B1113&gt;0,Inskrivning!M1113,0)</f>
        <v>0</v>
      </c>
      <c r="E412" s="34">
        <f>IF(Inskrivning!B1113&gt;0,Inskrivning!N1113,0)</f>
        <v>0</v>
      </c>
      <c r="F412" s="34">
        <f>IF(Inskrivning!B1113&gt;0,Inskrivning!O1113,0)</f>
        <v>0</v>
      </c>
      <c r="G412" s="34">
        <f>IF(Inskrivning!B1113&gt;0,Inskrivning!P1113,0)</f>
        <v>0</v>
      </c>
      <c r="H412" s="34">
        <f>IF(Inskrivning!B1113&gt;0,Inskrivning!Q1113,0)</f>
        <v>0</v>
      </c>
      <c r="I412" s="34">
        <f>IF(Inskrivning!B1113&gt;0,Inskrivning!R1113,0)</f>
        <v>0</v>
      </c>
      <c r="J412" s="34">
        <f>IF(Inskrivning!B1113&gt;0,Inskrivning!S1113,0)</f>
        <v>0</v>
      </c>
      <c r="K412" s="34">
        <f>IF(Inskrivning!B1113&gt;0,Inskrivning!T1113,0)</f>
        <v>0</v>
      </c>
      <c r="L412" s="34">
        <f>IF(Inskrivning!B1113&gt;0,Inskrivning!U1113,0)</f>
        <v>0</v>
      </c>
      <c r="M412" s="34">
        <f>IF(Inskrivning!B1113&gt;0,Inskrivning!V1113,0)</f>
        <v>0</v>
      </c>
      <c r="N412" s="34">
        <f>IF(Inskrivning!B1113&gt;0,Inskrivning!W1113,0)</f>
        <v>0</v>
      </c>
      <c r="O412" s="34">
        <f>IF(Inskrivning!B1113&gt;0,Inskrivning!X1113,0)</f>
        <v>0</v>
      </c>
      <c r="W412" s="15">
        <f>IF(Inskrivning!B1113="",0,Inskrivning!B1113)</f>
        <v>0</v>
      </c>
      <c r="Y412" s="30">
        <f t="shared" si="5"/>
        <v>0</v>
      </c>
      <c r="Z412" s="30">
        <v>107</v>
      </c>
    </row>
    <row r="413" spans="1:26" ht="15" x14ac:dyDescent="0.25">
      <c r="A413" s="34">
        <f>IF(Inskrivning!B1114&gt;0,Inskrivning!J1114,0)</f>
        <v>0</v>
      </c>
      <c r="B413" s="34">
        <f>IF(Inskrivning!B1114&gt;0,Inskrivning!K1114,0)</f>
        <v>0</v>
      </c>
      <c r="C413" s="34">
        <f>IF(Inskrivning!B1114&gt;0,Inskrivning!L1114,0)</f>
        <v>0</v>
      </c>
      <c r="D413" s="34">
        <f>IF(Inskrivning!B1114&gt;0,Inskrivning!M1114,0)</f>
        <v>0</v>
      </c>
      <c r="E413" s="34">
        <f>IF(Inskrivning!B1114&gt;0,Inskrivning!N1114,0)</f>
        <v>0</v>
      </c>
      <c r="F413" s="34">
        <f>IF(Inskrivning!B1114&gt;0,Inskrivning!O1114,0)</f>
        <v>0</v>
      </c>
      <c r="G413" s="34">
        <f>IF(Inskrivning!B1114&gt;0,Inskrivning!P1114,0)</f>
        <v>0</v>
      </c>
      <c r="H413" s="34">
        <f>IF(Inskrivning!B1114&gt;0,Inskrivning!Q1114,0)</f>
        <v>0</v>
      </c>
      <c r="I413" s="34">
        <f>IF(Inskrivning!B1114&gt;0,Inskrivning!R1114,0)</f>
        <v>0</v>
      </c>
      <c r="J413" s="34">
        <f>IF(Inskrivning!B1114&gt;0,Inskrivning!S1114,0)</f>
        <v>0</v>
      </c>
      <c r="K413" s="34">
        <f>IF(Inskrivning!B1114&gt;0,Inskrivning!T1114,0)</f>
        <v>0</v>
      </c>
      <c r="L413" s="34">
        <f>IF(Inskrivning!B1114&gt;0,Inskrivning!U1114,0)</f>
        <v>0</v>
      </c>
      <c r="M413" s="34">
        <f>IF(Inskrivning!B1114&gt;0,Inskrivning!V1114,0)</f>
        <v>0</v>
      </c>
      <c r="N413" s="34">
        <f>IF(Inskrivning!B1114&gt;0,Inskrivning!W1114,0)</f>
        <v>0</v>
      </c>
      <c r="O413" s="34">
        <f>IF(Inskrivning!B1114&gt;0,Inskrivning!X1114,0)</f>
        <v>0</v>
      </c>
      <c r="W413" s="15">
        <f>IF(Inskrivning!B1114="",0,Inskrivning!B1114)</f>
        <v>0</v>
      </c>
      <c r="Y413" s="30">
        <f t="shared" si="5"/>
        <v>0</v>
      </c>
      <c r="Z413" s="30">
        <v>108</v>
      </c>
    </row>
    <row r="414" spans="1:26" ht="15" x14ac:dyDescent="0.25">
      <c r="A414" s="34">
        <f>IF(Inskrivning!B1115&gt;0,Inskrivning!J1115,0)</f>
        <v>0</v>
      </c>
      <c r="B414" s="34">
        <f>IF(Inskrivning!B1115&gt;0,Inskrivning!K1115,0)</f>
        <v>0</v>
      </c>
      <c r="C414" s="34">
        <f>IF(Inskrivning!B1115&gt;0,Inskrivning!L1115,0)</f>
        <v>0</v>
      </c>
      <c r="D414" s="34">
        <f>IF(Inskrivning!B1115&gt;0,Inskrivning!M1115,0)</f>
        <v>0</v>
      </c>
      <c r="E414" s="34">
        <f>IF(Inskrivning!B1115&gt;0,Inskrivning!N1115,0)</f>
        <v>0</v>
      </c>
      <c r="F414" s="34">
        <f>IF(Inskrivning!B1115&gt;0,Inskrivning!O1115,0)</f>
        <v>0</v>
      </c>
      <c r="G414" s="34">
        <f>IF(Inskrivning!B1115&gt;0,Inskrivning!P1115,0)</f>
        <v>0</v>
      </c>
      <c r="H414" s="34">
        <f>IF(Inskrivning!B1115&gt;0,Inskrivning!Q1115,0)</f>
        <v>0</v>
      </c>
      <c r="I414" s="34">
        <f>IF(Inskrivning!B1115&gt;0,Inskrivning!R1115,0)</f>
        <v>0</v>
      </c>
      <c r="J414" s="34">
        <f>IF(Inskrivning!B1115&gt;0,Inskrivning!S1115,0)</f>
        <v>0</v>
      </c>
      <c r="K414" s="34">
        <f>IF(Inskrivning!B1115&gt;0,Inskrivning!T1115,0)</f>
        <v>0</v>
      </c>
      <c r="L414" s="34">
        <f>IF(Inskrivning!B1115&gt;0,Inskrivning!U1115,0)</f>
        <v>0</v>
      </c>
      <c r="M414" s="34">
        <f>IF(Inskrivning!B1115&gt;0,Inskrivning!V1115,0)</f>
        <v>0</v>
      </c>
      <c r="N414" s="34">
        <f>IF(Inskrivning!B1115&gt;0,Inskrivning!W1115,0)</f>
        <v>0</v>
      </c>
      <c r="O414" s="34">
        <f>IF(Inskrivning!B1115&gt;0,Inskrivning!X1115,0)</f>
        <v>0</v>
      </c>
      <c r="W414" s="15">
        <f>IF(Inskrivning!B1115="",0,Inskrivning!B1115)</f>
        <v>0</v>
      </c>
      <c r="Y414" s="30">
        <f t="shared" si="5"/>
        <v>0</v>
      </c>
      <c r="Z414" s="30">
        <v>109</v>
      </c>
    </row>
    <row r="415" spans="1:26" ht="15" x14ac:dyDescent="0.25">
      <c r="A415" s="34">
        <f>IF(Inskrivning!B1116&gt;0,Inskrivning!J1116,0)</f>
        <v>0</v>
      </c>
      <c r="B415" s="34">
        <f>IF(Inskrivning!B1116&gt;0,Inskrivning!K1116,0)</f>
        <v>0</v>
      </c>
      <c r="C415" s="34">
        <f>IF(Inskrivning!B1116&gt;0,Inskrivning!L1116,0)</f>
        <v>0</v>
      </c>
      <c r="D415" s="34">
        <f>IF(Inskrivning!B1116&gt;0,Inskrivning!M1116,0)</f>
        <v>0</v>
      </c>
      <c r="E415" s="34">
        <f>IF(Inskrivning!B1116&gt;0,Inskrivning!N1116,0)</f>
        <v>0</v>
      </c>
      <c r="F415" s="34">
        <f>IF(Inskrivning!B1116&gt;0,Inskrivning!O1116,0)</f>
        <v>0</v>
      </c>
      <c r="G415" s="34">
        <f>IF(Inskrivning!B1116&gt;0,Inskrivning!P1116,0)</f>
        <v>0</v>
      </c>
      <c r="H415" s="34">
        <f>IF(Inskrivning!B1116&gt;0,Inskrivning!Q1116,0)</f>
        <v>0</v>
      </c>
      <c r="I415" s="34">
        <f>IF(Inskrivning!B1116&gt;0,Inskrivning!R1116,0)</f>
        <v>0</v>
      </c>
      <c r="J415" s="34">
        <f>IF(Inskrivning!B1116&gt;0,Inskrivning!S1116,0)</f>
        <v>0</v>
      </c>
      <c r="K415" s="34">
        <f>IF(Inskrivning!B1116&gt;0,Inskrivning!T1116,0)</f>
        <v>0</v>
      </c>
      <c r="L415" s="34">
        <f>IF(Inskrivning!B1116&gt;0,Inskrivning!U1116,0)</f>
        <v>0</v>
      </c>
      <c r="M415" s="34">
        <f>IF(Inskrivning!B1116&gt;0,Inskrivning!V1116,0)</f>
        <v>0</v>
      </c>
      <c r="N415" s="34">
        <f>IF(Inskrivning!B1116&gt;0,Inskrivning!W1116,0)</f>
        <v>0</v>
      </c>
      <c r="O415" s="34">
        <f>IF(Inskrivning!B1116&gt;0,Inskrivning!X1116,0)</f>
        <v>0</v>
      </c>
      <c r="W415" s="15">
        <f>IF(Inskrivning!B1116="",0,Inskrivning!B1116)</f>
        <v>0</v>
      </c>
      <c r="Y415" s="30">
        <f t="shared" si="5"/>
        <v>0</v>
      </c>
      <c r="Z415" s="30">
        <v>110</v>
      </c>
    </row>
    <row r="416" spans="1:26" ht="15" x14ac:dyDescent="0.25">
      <c r="A416" s="34">
        <f>IF(Inskrivning!B1117&gt;0,Inskrivning!J1117,0)</f>
        <v>0</v>
      </c>
      <c r="B416" s="34">
        <f>IF(Inskrivning!B1117&gt;0,Inskrivning!K1117,0)</f>
        <v>0</v>
      </c>
      <c r="C416" s="34">
        <f>IF(Inskrivning!B1117&gt;0,Inskrivning!L1117,0)</f>
        <v>0</v>
      </c>
      <c r="D416" s="34">
        <f>IF(Inskrivning!B1117&gt;0,Inskrivning!M1117,0)</f>
        <v>0</v>
      </c>
      <c r="E416" s="34">
        <f>IF(Inskrivning!B1117&gt;0,Inskrivning!N1117,0)</f>
        <v>0</v>
      </c>
      <c r="F416" s="34">
        <f>IF(Inskrivning!B1117&gt;0,Inskrivning!O1117,0)</f>
        <v>0</v>
      </c>
      <c r="G416" s="34">
        <f>IF(Inskrivning!B1117&gt;0,Inskrivning!P1117,0)</f>
        <v>0</v>
      </c>
      <c r="H416" s="34">
        <f>IF(Inskrivning!B1117&gt;0,Inskrivning!Q1117,0)</f>
        <v>0</v>
      </c>
      <c r="I416" s="34">
        <f>IF(Inskrivning!B1117&gt;0,Inskrivning!R1117,0)</f>
        <v>0</v>
      </c>
      <c r="J416" s="34">
        <f>IF(Inskrivning!B1117&gt;0,Inskrivning!S1117,0)</f>
        <v>0</v>
      </c>
      <c r="K416" s="34">
        <f>IF(Inskrivning!B1117&gt;0,Inskrivning!T1117,0)</f>
        <v>0</v>
      </c>
      <c r="L416" s="34">
        <f>IF(Inskrivning!B1117&gt;0,Inskrivning!U1117,0)</f>
        <v>0</v>
      </c>
      <c r="M416" s="34">
        <f>IF(Inskrivning!B1117&gt;0,Inskrivning!V1117,0)</f>
        <v>0</v>
      </c>
      <c r="N416" s="34">
        <f>IF(Inskrivning!B1117&gt;0,Inskrivning!W1117,0)</f>
        <v>0</v>
      </c>
      <c r="O416" s="34">
        <f>IF(Inskrivning!B1117&gt;0,Inskrivning!X1117,0)</f>
        <v>0</v>
      </c>
      <c r="W416" s="15">
        <f>IF(Inskrivning!B1117="",0,Inskrivning!B1117)</f>
        <v>0</v>
      </c>
      <c r="Y416" s="30">
        <f t="shared" si="5"/>
        <v>0</v>
      </c>
      <c r="Z416" s="30">
        <v>111</v>
      </c>
    </row>
    <row r="417" spans="1:26" ht="15" x14ac:dyDescent="0.25">
      <c r="A417" s="34">
        <f>IF(Inskrivning!B1118&gt;0,Inskrivning!J1118,0)</f>
        <v>0</v>
      </c>
      <c r="B417" s="34">
        <f>IF(Inskrivning!B1118&gt;0,Inskrivning!K1118,0)</f>
        <v>0</v>
      </c>
      <c r="C417" s="34">
        <f>IF(Inskrivning!B1118&gt;0,Inskrivning!L1118,0)</f>
        <v>0</v>
      </c>
      <c r="D417" s="34">
        <f>IF(Inskrivning!B1118&gt;0,Inskrivning!M1118,0)</f>
        <v>0</v>
      </c>
      <c r="E417" s="34">
        <f>IF(Inskrivning!B1118&gt;0,Inskrivning!N1118,0)</f>
        <v>0</v>
      </c>
      <c r="F417" s="34">
        <f>IF(Inskrivning!B1118&gt;0,Inskrivning!O1118,0)</f>
        <v>0</v>
      </c>
      <c r="G417" s="34">
        <f>IF(Inskrivning!B1118&gt;0,Inskrivning!P1118,0)</f>
        <v>0</v>
      </c>
      <c r="H417" s="34">
        <f>IF(Inskrivning!B1118&gt;0,Inskrivning!Q1118,0)</f>
        <v>0</v>
      </c>
      <c r="I417" s="34">
        <f>IF(Inskrivning!B1118&gt;0,Inskrivning!R1118,0)</f>
        <v>0</v>
      </c>
      <c r="J417" s="34">
        <f>IF(Inskrivning!B1118&gt;0,Inskrivning!S1118,0)</f>
        <v>0</v>
      </c>
      <c r="K417" s="34">
        <f>IF(Inskrivning!B1118&gt;0,Inskrivning!T1118,0)</f>
        <v>0</v>
      </c>
      <c r="L417" s="34">
        <f>IF(Inskrivning!B1118&gt;0,Inskrivning!U1118,0)</f>
        <v>0</v>
      </c>
      <c r="M417" s="34">
        <f>IF(Inskrivning!B1118&gt;0,Inskrivning!V1118,0)</f>
        <v>0</v>
      </c>
      <c r="N417" s="34">
        <f>IF(Inskrivning!B1118&gt;0,Inskrivning!W1118,0)</f>
        <v>0</v>
      </c>
      <c r="O417" s="34">
        <f>IF(Inskrivning!B1118&gt;0,Inskrivning!X1118,0)</f>
        <v>0</v>
      </c>
      <c r="W417" s="15">
        <f>IF(Inskrivning!B1118="",0,Inskrivning!B1118)</f>
        <v>0</v>
      </c>
      <c r="Y417" s="30">
        <f t="shared" si="5"/>
        <v>0</v>
      </c>
      <c r="Z417" s="30">
        <v>112</v>
      </c>
    </row>
    <row r="418" spans="1:26" ht="15" x14ac:dyDescent="0.25">
      <c r="A418" s="34">
        <f>IF(Inskrivning!B1119&gt;0,Inskrivning!J1119,0)</f>
        <v>0</v>
      </c>
      <c r="B418" s="34">
        <f>IF(Inskrivning!B1119&gt;0,Inskrivning!K1119,0)</f>
        <v>0</v>
      </c>
      <c r="C418" s="34">
        <f>IF(Inskrivning!B1119&gt;0,Inskrivning!L1119,0)</f>
        <v>0</v>
      </c>
      <c r="D418" s="34">
        <f>IF(Inskrivning!B1119&gt;0,Inskrivning!M1119,0)</f>
        <v>0</v>
      </c>
      <c r="E418" s="34">
        <f>IF(Inskrivning!B1119&gt;0,Inskrivning!N1119,0)</f>
        <v>0</v>
      </c>
      <c r="F418" s="34">
        <f>IF(Inskrivning!B1119&gt;0,Inskrivning!O1119,0)</f>
        <v>0</v>
      </c>
      <c r="G418" s="34">
        <f>IF(Inskrivning!B1119&gt;0,Inskrivning!P1119,0)</f>
        <v>0</v>
      </c>
      <c r="H418" s="34">
        <f>IF(Inskrivning!B1119&gt;0,Inskrivning!Q1119,0)</f>
        <v>0</v>
      </c>
      <c r="I418" s="34">
        <f>IF(Inskrivning!B1119&gt;0,Inskrivning!R1119,0)</f>
        <v>0</v>
      </c>
      <c r="J418" s="34">
        <f>IF(Inskrivning!B1119&gt;0,Inskrivning!S1119,0)</f>
        <v>0</v>
      </c>
      <c r="K418" s="34">
        <f>IF(Inskrivning!B1119&gt;0,Inskrivning!T1119,0)</f>
        <v>0</v>
      </c>
      <c r="L418" s="34">
        <f>IF(Inskrivning!B1119&gt;0,Inskrivning!U1119,0)</f>
        <v>0</v>
      </c>
      <c r="M418" s="34">
        <f>IF(Inskrivning!B1119&gt;0,Inskrivning!V1119,0)</f>
        <v>0</v>
      </c>
      <c r="N418" s="34">
        <f>IF(Inskrivning!B1119&gt;0,Inskrivning!W1119,0)</f>
        <v>0</v>
      </c>
      <c r="O418" s="34">
        <f>IF(Inskrivning!B1119&gt;0,Inskrivning!X1119,0)</f>
        <v>0</v>
      </c>
      <c r="W418" s="15">
        <f>IF(Inskrivning!B1119="",0,Inskrivning!B1119)</f>
        <v>0</v>
      </c>
      <c r="Y418" s="30">
        <f t="shared" si="5"/>
        <v>0</v>
      </c>
      <c r="Z418" s="30">
        <v>113</v>
      </c>
    </row>
    <row r="419" spans="1:26" ht="15" x14ac:dyDescent="0.25">
      <c r="A419" s="34">
        <f>IF(Inskrivning!B1120&gt;0,Inskrivning!J1120,0)</f>
        <v>0</v>
      </c>
      <c r="B419" s="34">
        <f>IF(Inskrivning!B1120&gt;0,Inskrivning!K1120,0)</f>
        <v>0</v>
      </c>
      <c r="C419" s="34">
        <f>IF(Inskrivning!B1120&gt;0,Inskrivning!L1120,0)</f>
        <v>0</v>
      </c>
      <c r="D419" s="34">
        <f>IF(Inskrivning!B1120&gt;0,Inskrivning!M1120,0)</f>
        <v>0</v>
      </c>
      <c r="E419" s="34">
        <f>IF(Inskrivning!B1120&gt;0,Inskrivning!N1120,0)</f>
        <v>0</v>
      </c>
      <c r="F419" s="34">
        <f>IF(Inskrivning!B1120&gt;0,Inskrivning!O1120,0)</f>
        <v>0</v>
      </c>
      <c r="G419" s="34">
        <f>IF(Inskrivning!B1120&gt;0,Inskrivning!P1120,0)</f>
        <v>0</v>
      </c>
      <c r="H419" s="34">
        <f>IF(Inskrivning!B1120&gt;0,Inskrivning!Q1120,0)</f>
        <v>0</v>
      </c>
      <c r="I419" s="34">
        <f>IF(Inskrivning!B1120&gt;0,Inskrivning!R1120,0)</f>
        <v>0</v>
      </c>
      <c r="J419" s="34">
        <f>IF(Inskrivning!B1120&gt;0,Inskrivning!S1120,0)</f>
        <v>0</v>
      </c>
      <c r="K419" s="34">
        <f>IF(Inskrivning!B1120&gt;0,Inskrivning!T1120,0)</f>
        <v>0</v>
      </c>
      <c r="L419" s="34">
        <f>IF(Inskrivning!B1120&gt;0,Inskrivning!U1120,0)</f>
        <v>0</v>
      </c>
      <c r="M419" s="34">
        <f>IF(Inskrivning!B1120&gt;0,Inskrivning!V1120,0)</f>
        <v>0</v>
      </c>
      <c r="N419" s="34">
        <f>IF(Inskrivning!B1120&gt;0,Inskrivning!W1120,0)</f>
        <v>0</v>
      </c>
      <c r="O419" s="34">
        <f>IF(Inskrivning!B1120&gt;0,Inskrivning!X1120,0)</f>
        <v>0</v>
      </c>
      <c r="W419" s="15">
        <f>IF(Inskrivning!B1120="",0,Inskrivning!B1120)</f>
        <v>0</v>
      </c>
      <c r="Y419" s="30">
        <f t="shared" si="5"/>
        <v>0</v>
      </c>
      <c r="Z419" s="30">
        <v>114</v>
      </c>
    </row>
    <row r="420" spans="1:26" ht="15" x14ac:dyDescent="0.25">
      <c r="A420" s="34">
        <f>IF(Inskrivning!B1121&gt;0,Inskrivning!J1121,0)</f>
        <v>0</v>
      </c>
      <c r="B420" s="34">
        <f>IF(Inskrivning!B1121&gt;0,Inskrivning!K1121,0)</f>
        <v>0</v>
      </c>
      <c r="C420" s="34">
        <f>IF(Inskrivning!B1121&gt;0,Inskrivning!L1121,0)</f>
        <v>0</v>
      </c>
      <c r="D420" s="34">
        <f>IF(Inskrivning!B1121&gt;0,Inskrivning!M1121,0)</f>
        <v>0</v>
      </c>
      <c r="E420" s="34">
        <f>IF(Inskrivning!B1121&gt;0,Inskrivning!N1121,0)</f>
        <v>0</v>
      </c>
      <c r="F420" s="34">
        <f>IF(Inskrivning!B1121&gt;0,Inskrivning!O1121,0)</f>
        <v>0</v>
      </c>
      <c r="G420" s="34">
        <f>IF(Inskrivning!B1121&gt;0,Inskrivning!P1121,0)</f>
        <v>0</v>
      </c>
      <c r="H420" s="34">
        <f>IF(Inskrivning!B1121&gt;0,Inskrivning!Q1121,0)</f>
        <v>0</v>
      </c>
      <c r="I420" s="34">
        <f>IF(Inskrivning!B1121&gt;0,Inskrivning!R1121,0)</f>
        <v>0</v>
      </c>
      <c r="J420" s="34">
        <f>IF(Inskrivning!B1121&gt;0,Inskrivning!S1121,0)</f>
        <v>0</v>
      </c>
      <c r="K420" s="34">
        <f>IF(Inskrivning!B1121&gt;0,Inskrivning!T1121,0)</f>
        <v>0</v>
      </c>
      <c r="L420" s="34">
        <f>IF(Inskrivning!B1121&gt;0,Inskrivning!U1121,0)</f>
        <v>0</v>
      </c>
      <c r="M420" s="34">
        <f>IF(Inskrivning!B1121&gt;0,Inskrivning!V1121,0)</f>
        <v>0</v>
      </c>
      <c r="N420" s="34">
        <f>IF(Inskrivning!B1121&gt;0,Inskrivning!W1121,0)</f>
        <v>0</v>
      </c>
      <c r="O420" s="34">
        <f>IF(Inskrivning!B1121&gt;0,Inskrivning!X1121,0)</f>
        <v>0</v>
      </c>
      <c r="W420" s="15">
        <f>IF(Inskrivning!B1121="",0,Inskrivning!B1121)</f>
        <v>0</v>
      </c>
      <c r="Y420" s="30">
        <f t="shared" si="5"/>
        <v>0</v>
      </c>
      <c r="Z420" s="30">
        <v>115</v>
      </c>
    </row>
    <row r="421" spans="1:26" ht="15" x14ac:dyDescent="0.25">
      <c r="A421" s="34">
        <f>IF(Inskrivning!B1122&gt;0,Inskrivning!J1122,0)</f>
        <v>0</v>
      </c>
      <c r="B421" s="34">
        <f>IF(Inskrivning!B1122&gt;0,Inskrivning!K1122,0)</f>
        <v>0</v>
      </c>
      <c r="C421" s="34">
        <f>IF(Inskrivning!B1122&gt;0,Inskrivning!L1122,0)</f>
        <v>0</v>
      </c>
      <c r="D421" s="34">
        <f>IF(Inskrivning!B1122&gt;0,Inskrivning!M1122,0)</f>
        <v>0</v>
      </c>
      <c r="E421" s="34">
        <f>IF(Inskrivning!B1122&gt;0,Inskrivning!N1122,0)</f>
        <v>0</v>
      </c>
      <c r="F421" s="34">
        <f>IF(Inskrivning!B1122&gt;0,Inskrivning!O1122,0)</f>
        <v>0</v>
      </c>
      <c r="G421" s="34">
        <f>IF(Inskrivning!B1122&gt;0,Inskrivning!P1122,0)</f>
        <v>0</v>
      </c>
      <c r="H421" s="34">
        <f>IF(Inskrivning!B1122&gt;0,Inskrivning!Q1122,0)</f>
        <v>0</v>
      </c>
      <c r="I421" s="34">
        <f>IF(Inskrivning!B1122&gt;0,Inskrivning!R1122,0)</f>
        <v>0</v>
      </c>
      <c r="J421" s="34">
        <f>IF(Inskrivning!B1122&gt;0,Inskrivning!S1122,0)</f>
        <v>0</v>
      </c>
      <c r="K421" s="34">
        <f>IF(Inskrivning!B1122&gt;0,Inskrivning!T1122,0)</f>
        <v>0</v>
      </c>
      <c r="L421" s="34">
        <f>IF(Inskrivning!B1122&gt;0,Inskrivning!U1122,0)</f>
        <v>0</v>
      </c>
      <c r="M421" s="34">
        <f>IF(Inskrivning!B1122&gt;0,Inskrivning!V1122,0)</f>
        <v>0</v>
      </c>
      <c r="N421" s="34">
        <f>IF(Inskrivning!B1122&gt;0,Inskrivning!W1122,0)</f>
        <v>0</v>
      </c>
      <c r="O421" s="34">
        <f>IF(Inskrivning!B1122&gt;0,Inskrivning!X1122,0)</f>
        <v>0</v>
      </c>
      <c r="W421" s="15">
        <f>IF(Inskrivning!B1122="",0,Inskrivning!B1122)</f>
        <v>0</v>
      </c>
      <c r="Y421" s="30">
        <f t="shared" si="5"/>
        <v>0</v>
      </c>
      <c r="Z421" s="30">
        <v>116</v>
      </c>
    </row>
    <row r="422" spans="1:26" ht="15" x14ac:dyDescent="0.25">
      <c r="A422" s="34">
        <f>IF(Inskrivning!B1123&gt;0,Inskrivning!J1123,0)</f>
        <v>0</v>
      </c>
      <c r="B422" s="34">
        <f>IF(Inskrivning!B1123&gt;0,Inskrivning!K1123,0)</f>
        <v>0</v>
      </c>
      <c r="C422" s="34">
        <f>IF(Inskrivning!B1123&gt;0,Inskrivning!L1123,0)</f>
        <v>0</v>
      </c>
      <c r="D422" s="34">
        <f>IF(Inskrivning!B1123&gt;0,Inskrivning!M1123,0)</f>
        <v>0</v>
      </c>
      <c r="E422" s="34">
        <f>IF(Inskrivning!B1123&gt;0,Inskrivning!N1123,0)</f>
        <v>0</v>
      </c>
      <c r="F422" s="34">
        <f>IF(Inskrivning!B1123&gt;0,Inskrivning!O1123,0)</f>
        <v>0</v>
      </c>
      <c r="G422" s="34">
        <f>IF(Inskrivning!B1123&gt;0,Inskrivning!P1123,0)</f>
        <v>0</v>
      </c>
      <c r="H422" s="34">
        <f>IF(Inskrivning!B1123&gt;0,Inskrivning!Q1123,0)</f>
        <v>0</v>
      </c>
      <c r="I422" s="34">
        <f>IF(Inskrivning!B1123&gt;0,Inskrivning!R1123,0)</f>
        <v>0</v>
      </c>
      <c r="J422" s="34">
        <f>IF(Inskrivning!B1123&gt;0,Inskrivning!S1123,0)</f>
        <v>0</v>
      </c>
      <c r="K422" s="34">
        <f>IF(Inskrivning!B1123&gt;0,Inskrivning!T1123,0)</f>
        <v>0</v>
      </c>
      <c r="L422" s="34">
        <f>IF(Inskrivning!B1123&gt;0,Inskrivning!U1123,0)</f>
        <v>0</v>
      </c>
      <c r="M422" s="34">
        <f>IF(Inskrivning!B1123&gt;0,Inskrivning!V1123,0)</f>
        <v>0</v>
      </c>
      <c r="N422" s="34">
        <f>IF(Inskrivning!B1123&gt;0,Inskrivning!W1123,0)</f>
        <v>0</v>
      </c>
      <c r="O422" s="34">
        <f>IF(Inskrivning!B1123&gt;0,Inskrivning!X1123,0)</f>
        <v>0</v>
      </c>
      <c r="W422" s="15">
        <f>IF(Inskrivning!B1123="",0,Inskrivning!B1123)</f>
        <v>0</v>
      </c>
      <c r="Y422" s="30">
        <f t="shared" si="5"/>
        <v>0</v>
      </c>
      <c r="Z422" s="30">
        <v>117</v>
      </c>
    </row>
    <row r="423" spans="1:26" ht="15" x14ac:dyDescent="0.25">
      <c r="A423" s="34">
        <f>IF(Inskrivning!B1124&gt;0,Inskrivning!J1124,0)</f>
        <v>0</v>
      </c>
      <c r="B423" s="34">
        <f>IF(Inskrivning!B1124&gt;0,Inskrivning!K1124,0)</f>
        <v>0</v>
      </c>
      <c r="C423" s="34">
        <f>IF(Inskrivning!B1124&gt;0,Inskrivning!L1124,0)</f>
        <v>0</v>
      </c>
      <c r="D423" s="34">
        <f>IF(Inskrivning!B1124&gt;0,Inskrivning!M1124,0)</f>
        <v>0</v>
      </c>
      <c r="E423" s="34">
        <f>IF(Inskrivning!B1124&gt;0,Inskrivning!N1124,0)</f>
        <v>0</v>
      </c>
      <c r="F423" s="34">
        <f>IF(Inskrivning!B1124&gt;0,Inskrivning!O1124,0)</f>
        <v>0</v>
      </c>
      <c r="G423" s="34">
        <f>IF(Inskrivning!B1124&gt;0,Inskrivning!P1124,0)</f>
        <v>0</v>
      </c>
      <c r="H423" s="34">
        <f>IF(Inskrivning!B1124&gt;0,Inskrivning!Q1124,0)</f>
        <v>0</v>
      </c>
      <c r="I423" s="34">
        <f>IF(Inskrivning!B1124&gt;0,Inskrivning!R1124,0)</f>
        <v>0</v>
      </c>
      <c r="J423" s="34">
        <f>IF(Inskrivning!B1124&gt;0,Inskrivning!S1124,0)</f>
        <v>0</v>
      </c>
      <c r="K423" s="34">
        <f>IF(Inskrivning!B1124&gt;0,Inskrivning!T1124,0)</f>
        <v>0</v>
      </c>
      <c r="L423" s="34">
        <f>IF(Inskrivning!B1124&gt;0,Inskrivning!U1124,0)</f>
        <v>0</v>
      </c>
      <c r="M423" s="34">
        <f>IF(Inskrivning!B1124&gt;0,Inskrivning!V1124,0)</f>
        <v>0</v>
      </c>
      <c r="N423" s="34">
        <f>IF(Inskrivning!B1124&gt;0,Inskrivning!W1124,0)</f>
        <v>0</v>
      </c>
      <c r="O423" s="34">
        <f>IF(Inskrivning!B1124&gt;0,Inskrivning!X1124,0)</f>
        <v>0</v>
      </c>
      <c r="W423" s="15">
        <f>IF(Inskrivning!B1124="",0,Inskrivning!B1124)</f>
        <v>0</v>
      </c>
      <c r="Y423" s="30">
        <f t="shared" si="5"/>
        <v>0</v>
      </c>
      <c r="Z423" s="30">
        <v>118</v>
      </c>
    </row>
    <row r="424" spans="1:26" ht="15" x14ac:dyDescent="0.25">
      <c r="A424" s="34">
        <f>IF(Inskrivning!B1125&gt;0,Inskrivning!J1125,0)</f>
        <v>0</v>
      </c>
      <c r="B424" s="34">
        <f>IF(Inskrivning!B1125&gt;0,Inskrivning!K1125,0)</f>
        <v>0</v>
      </c>
      <c r="C424" s="34">
        <f>IF(Inskrivning!B1125&gt;0,Inskrivning!L1125,0)</f>
        <v>0</v>
      </c>
      <c r="D424" s="34">
        <f>IF(Inskrivning!B1125&gt;0,Inskrivning!M1125,0)</f>
        <v>0</v>
      </c>
      <c r="E424" s="34">
        <f>IF(Inskrivning!B1125&gt;0,Inskrivning!N1125,0)</f>
        <v>0</v>
      </c>
      <c r="F424" s="34">
        <f>IF(Inskrivning!B1125&gt;0,Inskrivning!O1125,0)</f>
        <v>0</v>
      </c>
      <c r="G424" s="34">
        <f>IF(Inskrivning!B1125&gt;0,Inskrivning!P1125,0)</f>
        <v>0</v>
      </c>
      <c r="H424" s="34">
        <f>IF(Inskrivning!B1125&gt;0,Inskrivning!Q1125,0)</f>
        <v>0</v>
      </c>
      <c r="I424" s="34">
        <f>IF(Inskrivning!B1125&gt;0,Inskrivning!R1125,0)</f>
        <v>0</v>
      </c>
      <c r="J424" s="34">
        <f>IF(Inskrivning!B1125&gt;0,Inskrivning!S1125,0)</f>
        <v>0</v>
      </c>
      <c r="K424" s="34">
        <f>IF(Inskrivning!B1125&gt;0,Inskrivning!T1125,0)</f>
        <v>0</v>
      </c>
      <c r="L424" s="34">
        <f>IF(Inskrivning!B1125&gt;0,Inskrivning!U1125,0)</f>
        <v>0</v>
      </c>
      <c r="M424" s="34">
        <f>IF(Inskrivning!B1125&gt;0,Inskrivning!V1125,0)</f>
        <v>0</v>
      </c>
      <c r="N424" s="34">
        <f>IF(Inskrivning!B1125&gt;0,Inskrivning!W1125,0)</f>
        <v>0</v>
      </c>
      <c r="O424" s="34">
        <f>IF(Inskrivning!B1125&gt;0,Inskrivning!X1125,0)</f>
        <v>0</v>
      </c>
      <c r="W424" s="15">
        <f>IF(Inskrivning!B1125="",0,Inskrivning!B1125)</f>
        <v>0</v>
      </c>
      <c r="Y424" s="30">
        <f t="shared" si="5"/>
        <v>0</v>
      </c>
      <c r="Z424" s="30">
        <v>119</v>
      </c>
    </row>
    <row r="425" spans="1:26" ht="15" x14ac:dyDescent="0.25">
      <c r="A425" s="34">
        <f>IF(Inskrivning!B1126&gt;0,Inskrivning!J1126,0)</f>
        <v>0</v>
      </c>
      <c r="B425" s="34">
        <f>IF(Inskrivning!B1126&gt;0,Inskrivning!K1126,0)</f>
        <v>0</v>
      </c>
      <c r="C425" s="34">
        <f>IF(Inskrivning!B1126&gt;0,Inskrivning!L1126,0)</f>
        <v>0</v>
      </c>
      <c r="D425" s="34">
        <f>IF(Inskrivning!B1126&gt;0,Inskrivning!M1126,0)</f>
        <v>0</v>
      </c>
      <c r="E425" s="34">
        <f>IF(Inskrivning!B1126&gt;0,Inskrivning!N1126,0)</f>
        <v>0</v>
      </c>
      <c r="F425" s="34">
        <f>IF(Inskrivning!B1126&gt;0,Inskrivning!O1126,0)</f>
        <v>0</v>
      </c>
      <c r="G425" s="34">
        <f>IF(Inskrivning!B1126&gt;0,Inskrivning!P1126,0)</f>
        <v>0</v>
      </c>
      <c r="H425" s="34">
        <f>IF(Inskrivning!B1126&gt;0,Inskrivning!Q1126,0)</f>
        <v>0</v>
      </c>
      <c r="I425" s="34">
        <f>IF(Inskrivning!B1126&gt;0,Inskrivning!R1126,0)</f>
        <v>0</v>
      </c>
      <c r="J425" s="34">
        <f>IF(Inskrivning!B1126&gt;0,Inskrivning!S1126,0)</f>
        <v>0</v>
      </c>
      <c r="K425" s="34">
        <f>IF(Inskrivning!B1126&gt;0,Inskrivning!T1126,0)</f>
        <v>0</v>
      </c>
      <c r="L425" s="34">
        <f>IF(Inskrivning!B1126&gt;0,Inskrivning!U1126,0)</f>
        <v>0</v>
      </c>
      <c r="M425" s="34">
        <f>IF(Inskrivning!B1126&gt;0,Inskrivning!V1126,0)</f>
        <v>0</v>
      </c>
      <c r="N425" s="34">
        <f>IF(Inskrivning!B1126&gt;0,Inskrivning!W1126,0)</f>
        <v>0</v>
      </c>
      <c r="O425" s="34">
        <f>IF(Inskrivning!B1126&gt;0,Inskrivning!X1126,0)</f>
        <v>0</v>
      </c>
      <c r="W425" s="15">
        <f>IF(Inskrivning!B1126="",0,Inskrivning!B1126)</f>
        <v>0</v>
      </c>
      <c r="Y425" s="30">
        <f t="shared" si="5"/>
        <v>0</v>
      </c>
      <c r="Z425" s="30">
        <v>120</v>
      </c>
    </row>
    <row r="426" spans="1:26" ht="15" x14ac:dyDescent="0.25">
      <c r="A426" s="34">
        <f>IF(Inskrivning!B1127&gt;0,Inskrivning!J1127,0)</f>
        <v>0</v>
      </c>
      <c r="B426" s="34">
        <f>IF(Inskrivning!B1127&gt;0,Inskrivning!K1127,0)</f>
        <v>0</v>
      </c>
      <c r="C426" s="34">
        <f>IF(Inskrivning!B1127&gt;0,Inskrivning!L1127,0)</f>
        <v>0</v>
      </c>
      <c r="D426" s="34">
        <f>IF(Inskrivning!B1127&gt;0,Inskrivning!M1127,0)</f>
        <v>0</v>
      </c>
      <c r="E426" s="34">
        <f>IF(Inskrivning!B1127&gt;0,Inskrivning!N1127,0)</f>
        <v>0</v>
      </c>
      <c r="F426" s="34">
        <f>IF(Inskrivning!B1127&gt;0,Inskrivning!O1127,0)</f>
        <v>0</v>
      </c>
      <c r="G426" s="34">
        <f>IF(Inskrivning!B1127&gt;0,Inskrivning!P1127,0)</f>
        <v>0</v>
      </c>
      <c r="H426" s="34">
        <f>IF(Inskrivning!B1127&gt;0,Inskrivning!Q1127,0)</f>
        <v>0</v>
      </c>
      <c r="I426" s="34">
        <f>IF(Inskrivning!B1127&gt;0,Inskrivning!R1127,0)</f>
        <v>0</v>
      </c>
      <c r="J426" s="34">
        <f>IF(Inskrivning!B1127&gt;0,Inskrivning!S1127,0)</f>
        <v>0</v>
      </c>
      <c r="K426" s="34">
        <f>IF(Inskrivning!B1127&gt;0,Inskrivning!T1127,0)</f>
        <v>0</v>
      </c>
      <c r="L426" s="34">
        <f>IF(Inskrivning!B1127&gt;0,Inskrivning!U1127,0)</f>
        <v>0</v>
      </c>
      <c r="M426" s="34">
        <f>IF(Inskrivning!B1127&gt;0,Inskrivning!V1127,0)</f>
        <v>0</v>
      </c>
      <c r="N426" s="34">
        <f>IF(Inskrivning!B1127&gt;0,Inskrivning!W1127,0)</f>
        <v>0</v>
      </c>
      <c r="O426" s="34">
        <f>IF(Inskrivning!B1127&gt;0,Inskrivning!X1127,0)</f>
        <v>0</v>
      </c>
      <c r="W426" s="15">
        <f>IF(Inskrivning!B1127="",0,Inskrivning!B1127)</f>
        <v>0</v>
      </c>
      <c r="Y426" s="30">
        <f t="shared" si="5"/>
        <v>0</v>
      </c>
      <c r="Z426" s="30">
        <v>121</v>
      </c>
    </row>
    <row r="427" spans="1:26" ht="15" x14ac:dyDescent="0.25">
      <c r="A427" s="34">
        <f>IF(Inskrivning!B1128&gt;0,Inskrivning!J1128,0)</f>
        <v>0</v>
      </c>
      <c r="B427" s="34">
        <f>IF(Inskrivning!B1128&gt;0,Inskrivning!K1128,0)</f>
        <v>0</v>
      </c>
      <c r="C427" s="34">
        <f>IF(Inskrivning!B1128&gt;0,Inskrivning!L1128,0)</f>
        <v>0</v>
      </c>
      <c r="D427" s="34">
        <f>IF(Inskrivning!B1128&gt;0,Inskrivning!M1128,0)</f>
        <v>0</v>
      </c>
      <c r="E427" s="34">
        <f>IF(Inskrivning!B1128&gt;0,Inskrivning!N1128,0)</f>
        <v>0</v>
      </c>
      <c r="F427" s="34">
        <f>IF(Inskrivning!B1128&gt;0,Inskrivning!O1128,0)</f>
        <v>0</v>
      </c>
      <c r="G427" s="34">
        <f>IF(Inskrivning!B1128&gt;0,Inskrivning!P1128,0)</f>
        <v>0</v>
      </c>
      <c r="H427" s="34">
        <f>IF(Inskrivning!B1128&gt;0,Inskrivning!Q1128,0)</f>
        <v>0</v>
      </c>
      <c r="I427" s="34">
        <f>IF(Inskrivning!B1128&gt;0,Inskrivning!R1128,0)</f>
        <v>0</v>
      </c>
      <c r="J427" s="34">
        <f>IF(Inskrivning!B1128&gt;0,Inskrivning!S1128,0)</f>
        <v>0</v>
      </c>
      <c r="K427" s="34">
        <f>IF(Inskrivning!B1128&gt;0,Inskrivning!T1128,0)</f>
        <v>0</v>
      </c>
      <c r="L427" s="34">
        <f>IF(Inskrivning!B1128&gt;0,Inskrivning!U1128,0)</f>
        <v>0</v>
      </c>
      <c r="M427" s="34">
        <f>IF(Inskrivning!B1128&gt;0,Inskrivning!V1128,0)</f>
        <v>0</v>
      </c>
      <c r="N427" s="34">
        <f>IF(Inskrivning!B1128&gt;0,Inskrivning!W1128,0)</f>
        <v>0</v>
      </c>
      <c r="O427" s="34">
        <f>IF(Inskrivning!B1128&gt;0,Inskrivning!X1128,0)</f>
        <v>0</v>
      </c>
      <c r="W427" s="15">
        <f>IF(Inskrivning!B1128="",0,Inskrivning!B1128)</f>
        <v>0</v>
      </c>
      <c r="Y427" s="30">
        <f t="shared" si="5"/>
        <v>0</v>
      </c>
      <c r="Z427" s="30">
        <v>122</v>
      </c>
    </row>
    <row r="428" spans="1:26" ht="15" x14ac:dyDescent="0.25">
      <c r="A428" s="34">
        <f>IF(Inskrivning!B1129&gt;0,Inskrivning!J1129,0)</f>
        <v>0</v>
      </c>
      <c r="B428" s="34">
        <f>IF(Inskrivning!B1129&gt;0,Inskrivning!K1129,0)</f>
        <v>0</v>
      </c>
      <c r="C428" s="34">
        <f>IF(Inskrivning!B1129&gt;0,Inskrivning!L1129,0)</f>
        <v>0</v>
      </c>
      <c r="D428" s="34">
        <f>IF(Inskrivning!B1129&gt;0,Inskrivning!M1129,0)</f>
        <v>0</v>
      </c>
      <c r="E428" s="34">
        <f>IF(Inskrivning!B1129&gt;0,Inskrivning!N1129,0)</f>
        <v>0</v>
      </c>
      <c r="F428" s="34">
        <f>IF(Inskrivning!B1129&gt;0,Inskrivning!O1129,0)</f>
        <v>0</v>
      </c>
      <c r="G428" s="34">
        <f>IF(Inskrivning!B1129&gt;0,Inskrivning!P1129,0)</f>
        <v>0</v>
      </c>
      <c r="H428" s="34">
        <f>IF(Inskrivning!B1129&gt;0,Inskrivning!Q1129,0)</f>
        <v>0</v>
      </c>
      <c r="I428" s="34">
        <f>IF(Inskrivning!B1129&gt;0,Inskrivning!R1129,0)</f>
        <v>0</v>
      </c>
      <c r="J428" s="34">
        <f>IF(Inskrivning!B1129&gt;0,Inskrivning!S1129,0)</f>
        <v>0</v>
      </c>
      <c r="K428" s="34">
        <f>IF(Inskrivning!B1129&gt;0,Inskrivning!T1129,0)</f>
        <v>0</v>
      </c>
      <c r="L428" s="34">
        <f>IF(Inskrivning!B1129&gt;0,Inskrivning!U1129,0)</f>
        <v>0</v>
      </c>
      <c r="M428" s="34">
        <f>IF(Inskrivning!B1129&gt;0,Inskrivning!V1129,0)</f>
        <v>0</v>
      </c>
      <c r="N428" s="34">
        <f>IF(Inskrivning!B1129&gt;0,Inskrivning!W1129,0)</f>
        <v>0</v>
      </c>
      <c r="O428" s="34">
        <f>IF(Inskrivning!B1129&gt;0,Inskrivning!X1129,0)</f>
        <v>0</v>
      </c>
      <c r="W428" s="15">
        <f>IF(Inskrivning!B1129="",0,Inskrivning!B1129)</f>
        <v>0</v>
      </c>
      <c r="Y428" s="30">
        <f t="shared" si="5"/>
        <v>0</v>
      </c>
      <c r="Z428" s="30">
        <v>123</v>
      </c>
    </row>
    <row r="429" spans="1:26" ht="15" x14ac:dyDescent="0.25">
      <c r="A429" s="34">
        <f>IF(Inskrivning!B1130&gt;0,Inskrivning!J1130,0)</f>
        <v>0</v>
      </c>
      <c r="B429" s="34">
        <f>IF(Inskrivning!B1130&gt;0,Inskrivning!K1130,0)</f>
        <v>0</v>
      </c>
      <c r="C429" s="34">
        <f>IF(Inskrivning!B1130&gt;0,Inskrivning!L1130,0)</f>
        <v>0</v>
      </c>
      <c r="D429" s="34">
        <f>IF(Inskrivning!B1130&gt;0,Inskrivning!M1130,0)</f>
        <v>0</v>
      </c>
      <c r="E429" s="34">
        <f>IF(Inskrivning!B1130&gt;0,Inskrivning!N1130,0)</f>
        <v>0</v>
      </c>
      <c r="F429" s="34">
        <f>IF(Inskrivning!B1130&gt;0,Inskrivning!O1130,0)</f>
        <v>0</v>
      </c>
      <c r="G429" s="34">
        <f>IF(Inskrivning!B1130&gt;0,Inskrivning!P1130,0)</f>
        <v>0</v>
      </c>
      <c r="H429" s="34">
        <f>IF(Inskrivning!B1130&gt;0,Inskrivning!Q1130,0)</f>
        <v>0</v>
      </c>
      <c r="I429" s="34">
        <f>IF(Inskrivning!B1130&gt;0,Inskrivning!R1130,0)</f>
        <v>0</v>
      </c>
      <c r="J429" s="34">
        <f>IF(Inskrivning!B1130&gt;0,Inskrivning!S1130,0)</f>
        <v>0</v>
      </c>
      <c r="K429" s="34">
        <f>IF(Inskrivning!B1130&gt;0,Inskrivning!T1130,0)</f>
        <v>0</v>
      </c>
      <c r="L429" s="34">
        <f>IF(Inskrivning!B1130&gt;0,Inskrivning!U1130,0)</f>
        <v>0</v>
      </c>
      <c r="M429" s="34">
        <f>IF(Inskrivning!B1130&gt;0,Inskrivning!V1130,0)</f>
        <v>0</v>
      </c>
      <c r="N429" s="34">
        <f>IF(Inskrivning!B1130&gt;0,Inskrivning!W1130,0)</f>
        <v>0</v>
      </c>
      <c r="O429" s="34">
        <f>IF(Inskrivning!B1130&gt;0,Inskrivning!X1130,0)</f>
        <v>0</v>
      </c>
      <c r="W429" s="15">
        <f>IF(Inskrivning!B1130="",0,Inskrivning!B1130)</f>
        <v>0</v>
      </c>
      <c r="Y429" s="30">
        <f t="shared" si="5"/>
        <v>0</v>
      </c>
      <c r="Z429" s="30">
        <v>124</v>
      </c>
    </row>
    <row r="430" spans="1:26" ht="15" x14ac:dyDescent="0.25">
      <c r="A430" s="34">
        <f>IF(Inskrivning!B1131&gt;0,Inskrivning!J1131,0)</f>
        <v>0</v>
      </c>
      <c r="B430" s="34">
        <f>IF(Inskrivning!B1131&gt;0,Inskrivning!K1131,0)</f>
        <v>0</v>
      </c>
      <c r="C430" s="34">
        <f>IF(Inskrivning!B1131&gt;0,Inskrivning!L1131,0)</f>
        <v>0</v>
      </c>
      <c r="D430" s="34">
        <f>IF(Inskrivning!B1131&gt;0,Inskrivning!M1131,0)</f>
        <v>0</v>
      </c>
      <c r="E430" s="34">
        <f>IF(Inskrivning!B1131&gt;0,Inskrivning!N1131,0)</f>
        <v>0</v>
      </c>
      <c r="F430" s="34">
        <f>IF(Inskrivning!B1131&gt;0,Inskrivning!O1131,0)</f>
        <v>0</v>
      </c>
      <c r="G430" s="34">
        <f>IF(Inskrivning!B1131&gt;0,Inskrivning!P1131,0)</f>
        <v>0</v>
      </c>
      <c r="H430" s="34">
        <f>IF(Inskrivning!B1131&gt;0,Inskrivning!Q1131,0)</f>
        <v>0</v>
      </c>
      <c r="I430" s="34">
        <f>IF(Inskrivning!B1131&gt;0,Inskrivning!R1131,0)</f>
        <v>0</v>
      </c>
      <c r="J430" s="34">
        <f>IF(Inskrivning!B1131&gt;0,Inskrivning!S1131,0)</f>
        <v>0</v>
      </c>
      <c r="K430" s="34">
        <f>IF(Inskrivning!B1131&gt;0,Inskrivning!T1131,0)</f>
        <v>0</v>
      </c>
      <c r="L430" s="34">
        <f>IF(Inskrivning!B1131&gt;0,Inskrivning!U1131,0)</f>
        <v>0</v>
      </c>
      <c r="M430" s="34">
        <f>IF(Inskrivning!B1131&gt;0,Inskrivning!V1131,0)</f>
        <v>0</v>
      </c>
      <c r="N430" s="34">
        <f>IF(Inskrivning!B1131&gt;0,Inskrivning!W1131,0)</f>
        <v>0</v>
      </c>
      <c r="O430" s="34">
        <f>IF(Inskrivning!B1131&gt;0,Inskrivning!X1131,0)</f>
        <v>0</v>
      </c>
      <c r="W430" s="15">
        <f>IF(Inskrivning!B1131="",0,Inskrivning!B1131)</f>
        <v>0</v>
      </c>
      <c r="Y430" s="30">
        <f t="shared" si="5"/>
        <v>0</v>
      </c>
      <c r="Z430" s="30">
        <v>125</v>
      </c>
    </row>
    <row r="431" spans="1:26" ht="15" x14ac:dyDescent="0.25">
      <c r="A431" s="34">
        <f>IF(Inskrivning!B1132&gt;0,Inskrivning!J1132,0)</f>
        <v>0</v>
      </c>
      <c r="B431" s="34">
        <f>IF(Inskrivning!B1132&gt;0,Inskrivning!K1132,0)</f>
        <v>0</v>
      </c>
      <c r="C431" s="34">
        <f>IF(Inskrivning!B1132&gt;0,Inskrivning!L1132,0)</f>
        <v>0</v>
      </c>
      <c r="D431" s="34">
        <f>IF(Inskrivning!B1132&gt;0,Inskrivning!M1132,0)</f>
        <v>0</v>
      </c>
      <c r="E431" s="34">
        <f>IF(Inskrivning!B1132&gt;0,Inskrivning!N1132,0)</f>
        <v>0</v>
      </c>
      <c r="F431" s="34">
        <f>IF(Inskrivning!B1132&gt;0,Inskrivning!O1132,0)</f>
        <v>0</v>
      </c>
      <c r="G431" s="34">
        <f>IF(Inskrivning!B1132&gt;0,Inskrivning!P1132,0)</f>
        <v>0</v>
      </c>
      <c r="H431" s="34">
        <f>IF(Inskrivning!B1132&gt;0,Inskrivning!Q1132,0)</f>
        <v>0</v>
      </c>
      <c r="I431" s="34">
        <f>IF(Inskrivning!B1132&gt;0,Inskrivning!R1132,0)</f>
        <v>0</v>
      </c>
      <c r="J431" s="34">
        <f>IF(Inskrivning!B1132&gt;0,Inskrivning!S1132,0)</f>
        <v>0</v>
      </c>
      <c r="K431" s="34">
        <f>IF(Inskrivning!B1132&gt;0,Inskrivning!T1132,0)</f>
        <v>0</v>
      </c>
      <c r="L431" s="34">
        <f>IF(Inskrivning!B1132&gt;0,Inskrivning!U1132,0)</f>
        <v>0</v>
      </c>
      <c r="M431" s="34">
        <f>IF(Inskrivning!B1132&gt;0,Inskrivning!V1132,0)</f>
        <v>0</v>
      </c>
      <c r="N431" s="34">
        <f>IF(Inskrivning!B1132&gt;0,Inskrivning!W1132,0)</f>
        <v>0</v>
      </c>
      <c r="O431" s="34">
        <f>IF(Inskrivning!B1132&gt;0,Inskrivning!X1132,0)</f>
        <v>0</v>
      </c>
      <c r="W431" s="15">
        <f>IF(Inskrivning!B1132="",0,Inskrivning!B1132)</f>
        <v>0</v>
      </c>
      <c r="Y431" s="30">
        <f t="shared" si="5"/>
        <v>0</v>
      </c>
      <c r="Z431" s="30">
        <v>126</v>
      </c>
    </row>
    <row r="432" spans="1:26" ht="15" x14ac:dyDescent="0.25">
      <c r="A432" s="34">
        <f>IF(Inskrivning!B1133&gt;0,Inskrivning!J1133,0)</f>
        <v>0</v>
      </c>
      <c r="B432" s="34">
        <f>IF(Inskrivning!B1133&gt;0,Inskrivning!K1133,0)</f>
        <v>0</v>
      </c>
      <c r="C432" s="34">
        <f>IF(Inskrivning!B1133&gt;0,Inskrivning!L1133,0)</f>
        <v>0</v>
      </c>
      <c r="D432" s="34">
        <f>IF(Inskrivning!B1133&gt;0,Inskrivning!M1133,0)</f>
        <v>0</v>
      </c>
      <c r="E432" s="34">
        <f>IF(Inskrivning!B1133&gt;0,Inskrivning!N1133,0)</f>
        <v>0</v>
      </c>
      <c r="F432" s="34">
        <f>IF(Inskrivning!B1133&gt;0,Inskrivning!O1133,0)</f>
        <v>0</v>
      </c>
      <c r="G432" s="34">
        <f>IF(Inskrivning!B1133&gt;0,Inskrivning!P1133,0)</f>
        <v>0</v>
      </c>
      <c r="H432" s="34">
        <f>IF(Inskrivning!B1133&gt;0,Inskrivning!Q1133,0)</f>
        <v>0</v>
      </c>
      <c r="I432" s="34">
        <f>IF(Inskrivning!B1133&gt;0,Inskrivning!R1133,0)</f>
        <v>0</v>
      </c>
      <c r="J432" s="34">
        <f>IF(Inskrivning!B1133&gt;0,Inskrivning!S1133,0)</f>
        <v>0</v>
      </c>
      <c r="K432" s="34">
        <f>IF(Inskrivning!B1133&gt;0,Inskrivning!T1133,0)</f>
        <v>0</v>
      </c>
      <c r="L432" s="34">
        <f>IF(Inskrivning!B1133&gt;0,Inskrivning!U1133,0)</f>
        <v>0</v>
      </c>
      <c r="M432" s="34">
        <f>IF(Inskrivning!B1133&gt;0,Inskrivning!V1133,0)</f>
        <v>0</v>
      </c>
      <c r="N432" s="34">
        <f>IF(Inskrivning!B1133&gt;0,Inskrivning!W1133,0)</f>
        <v>0</v>
      </c>
      <c r="O432" s="34">
        <f>IF(Inskrivning!B1133&gt;0,Inskrivning!X1133,0)</f>
        <v>0</v>
      </c>
      <c r="W432" s="15">
        <f>IF(Inskrivning!B1133="",0,Inskrivning!B1133)</f>
        <v>0</v>
      </c>
      <c r="Y432" s="30">
        <f t="shared" si="5"/>
        <v>0</v>
      </c>
      <c r="Z432" s="30">
        <v>127</v>
      </c>
    </row>
    <row r="433" spans="1:26" ht="15" x14ac:dyDescent="0.25">
      <c r="A433" s="34">
        <f>IF(Inskrivning!B1134&gt;0,Inskrivning!J1134,0)</f>
        <v>0</v>
      </c>
      <c r="B433" s="34">
        <f>IF(Inskrivning!B1134&gt;0,Inskrivning!K1134,0)</f>
        <v>0</v>
      </c>
      <c r="C433" s="34">
        <f>IF(Inskrivning!B1134&gt;0,Inskrivning!L1134,0)</f>
        <v>0</v>
      </c>
      <c r="D433" s="34">
        <f>IF(Inskrivning!B1134&gt;0,Inskrivning!M1134,0)</f>
        <v>0</v>
      </c>
      <c r="E433" s="34">
        <f>IF(Inskrivning!B1134&gt;0,Inskrivning!N1134,0)</f>
        <v>0</v>
      </c>
      <c r="F433" s="34">
        <f>IF(Inskrivning!B1134&gt;0,Inskrivning!O1134,0)</f>
        <v>0</v>
      </c>
      <c r="G433" s="34">
        <f>IF(Inskrivning!B1134&gt;0,Inskrivning!P1134,0)</f>
        <v>0</v>
      </c>
      <c r="H433" s="34">
        <f>IF(Inskrivning!B1134&gt;0,Inskrivning!Q1134,0)</f>
        <v>0</v>
      </c>
      <c r="I433" s="34">
        <f>IF(Inskrivning!B1134&gt;0,Inskrivning!R1134,0)</f>
        <v>0</v>
      </c>
      <c r="J433" s="34">
        <f>IF(Inskrivning!B1134&gt;0,Inskrivning!S1134,0)</f>
        <v>0</v>
      </c>
      <c r="K433" s="34">
        <f>IF(Inskrivning!B1134&gt;0,Inskrivning!T1134,0)</f>
        <v>0</v>
      </c>
      <c r="L433" s="34">
        <f>IF(Inskrivning!B1134&gt;0,Inskrivning!U1134,0)</f>
        <v>0</v>
      </c>
      <c r="M433" s="34">
        <f>IF(Inskrivning!B1134&gt;0,Inskrivning!V1134,0)</f>
        <v>0</v>
      </c>
      <c r="N433" s="34">
        <f>IF(Inskrivning!B1134&gt;0,Inskrivning!W1134,0)</f>
        <v>0</v>
      </c>
      <c r="O433" s="34">
        <f>IF(Inskrivning!B1134&gt;0,Inskrivning!X1134,0)</f>
        <v>0</v>
      </c>
      <c r="W433" s="15">
        <f>IF(Inskrivning!B1134="",0,Inskrivning!B1134)</f>
        <v>0</v>
      </c>
      <c r="Y433" s="30">
        <f t="shared" si="5"/>
        <v>0</v>
      </c>
      <c r="Z433" s="30">
        <v>128</v>
      </c>
    </row>
    <row r="434" spans="1:26" ht="15" x14ac:dyDescent="0.25">
      <c r="A434" s="34">
        <f>IF(Inskrivning!B1135&gt;0,Inskrivning!J1135,0)</f>
        <v>0</v>
      </c>
      <c r="B434" s="34">
        <f>IF(Inskrivning!B1135&gt;0,Inskrivning!K1135,0)</f>
        <v>0</v>
      </c>
      <c r="C434" s="34">
        <f>IF(Inskrivning!B1135&gt;0,Inskrivning!L1135,0)</f>
        <v>0</v>
      </c>
      <c r="D434" s="34">
        <f>IF(Inskrivning!B1135&gt;0,Inskrivning!M1135,0)</f>
        <v>0</v>
      </c>
      <c r="E434" s="34">
        <f>IF(Inskrivning!B1135&gt;0,Inskrivning!N1135,0)</f>
        <v>0</v>
      </c>
      <c r="F434" s="34">
        <f>IF(Inskrivning!B1135&gt;0,Inskrivning!O1135,0)</f>
        <v>0</v>
      </c>
      <c r="G434" s="34">
        <f>IF(Inskrivning!B1135&gt;0,Inskrivning!P1135,0)</f>
        <v>0</v>
      </c>
      <c r="H434" s="34">
        <f>IF(Inskrivning!B1135&gt;0,Inskrivning!Q1135,0)</f>
        <v>0</v>
      </c>
      <c r="I434" s="34">
        <f>IF(Inskrivning!B1135&gt;0,Inskrivning!R1135,0)</f>
        <v>0</v>
      </c>
      <c r="J434" s="34">
        <f>IF(Inskrivning!B1135&gt;0,Inskrivning!S1135,0)</f>
        <v>0</v>
      </c>
      <c r="K434" s="34">
        <f>IF(Inskrivning!B1135&gt;0,Inskrivning!T1135,0)</f>
        <v>0</v>
      </c>
      <c r="L434" s="34">
        <f>IF(Inskrivning!B1135&gt;0,Inskrivning!U1135,0)</f>
        <v>0</v>
      </c>
      <c r="M434" s="34">
        <f>IF(Inskrivning!B1135&gt;0,Inskrivning!V1135,0)</f>
        <v>0</v>
      </c>
      <c r="N434" s="34">
        <f>IF(Inskrivning!B1135&gt;0,Inskrivning!W1135,0)</f>
        <v>0</v>
      </c>
      <c r="O434" s="34">
        <f>IF(Inskrivning!B1135&gt;0,Inskrivning!X1135,0)</f>
        <v>0</v>
      </c>
      <c r="W434" s="15">
        <f>IF(Inskrivning!B1135="",0,Inskrivning!B1135)</f>
        <v>0</v>
      </c>
      <c r="Y434" s="30">
        <f t="shared" si="5"/>
        <v>0</v>
      </c>
      <c r="Z434" s="30">
        <v>129</v>
      </c>
    </row>
    <row r="435" spans="1:26" ht="15" x14ac:dyDescent="0.25">
      <c r="A435" s="34">
        <f>IF(Inskrivning!B1136&gt;0,Inskrivning!J1136,0)</f>
        <v>0</v>
      </c>
      <c r="B435" s="34">
        <f>IF(Inskrivning!B1136&gt;0,Inskrivning!K1136,0)</f>
        <v>0</v>
      </c>
      <c r="C435" s="34">
        <f>IF(Inskrivning!B1136&gt;0,Inskrivning!L1136,0)</f>
        <v>0</v>
      </c>
      <c r="D435" s="34">
        <f>IF(Inskrivning!B1136&gt;0,Inskrivning!M1136,0)</f>
        <v>0</v>
      </c>
      <c r="E435" s="34">
        <f>IF(Inskrivning!B1136&gt;0,Inskrivning!N1136,0)</f>
        <v>0</v>
      </c>
      <c r="F435" s="34">
        <f>IF(Inskrivning!B1136&gt;0,Inskrivning!O1136,0)</f>
        <v>0</v>
      </c>
      <c r="G435" s="34">
        <f>IF(Inskrivning!B1136&gt;0,Inskrivning!P1136,0)</f>
        <v>0</v>
      </c>
      <c r="H435" s="34">
        <f>IF(Inskrivning!B1136&gt;0,Inskrivning!Q1136,0)</f>
        <v>0</v>
      </c>
      <c r="I435" s="34">
        <f>IF(Inskrivning!B1136&gt;0,Inskrivning!R1136,0)</f>
        <v>0</v>
      </c>
      <c r="J435" s="34">
        <f>IF(Inskrivning!B1136&gt;0,Inskrivning!S1136,0)</f>
        <v>0</v>
      </c>
      <c r="K435" s="34">
        <f>IF(Inskrivning!B1136&gt;0,Inskrivning!T1136,0)</f>
        <v>0</v>
      </c>
      <c r="L435" s="34">
        <f>IF(Inskrivning!B1136&gt;0,Inskrivning!U1136,0)</f>
        <v>0</v>
      </c>
      <c r="M435" s="34">
        <f>IF(Inskrivning!B1136&gt;0,Inskrivning!V1136,0)</f>
        <v>0</v>
      </c>
      <c r="N435" s="34">
        <f>IF(Inskrivning!B1136&gt;0,Inskrivning!W1136,0)</f>
        <v>0</v>
      </c>
      <c r="O435" s="34">
        <f>IF(Inskrivning!B1136&gt;0,Inskrivning!X1136,0)</f>
        <v>0</v>
      </c>
      <c r="W435" s="15">
        <f>IF(Inskrivning!B1136="",0,Inskrivning!B1136)</f>
        <v>0</v>
      </c>
      <c r="Y435" s="30">
        <f t="shared" ref="Y435:Y498" si="6">COUNTIF($W$306:$W$510,Z435)</f>
        <v>0</v>
      </c>
      <c r="Z435" s="30">
        <v>130</v>
      </c>
    </row>
    <row r="436" spans="1:26" ht="15" x14ac:dyDescent="0.25">
      <c r="A436" s="34">
        <f>IF(Inskrivning!B1137&gt;0,Inskrivning!J1137,0)</f>
        <v>0</v>
      </c>
      <c r="B436" s="34">
        <f>IF(Inskrivning!B1137&gt;0,Inskrivning!K1137,0)</f>
        <v>0</v>
      </c>
      <c r="C436" s="34">
        <f>IF(Inskrivning!B1137&gt;0,Inskrivning!L1137,0)</f>
        <v>0</v>
      </c>
      <c r="D436" s="34">
        <f>IF(Inskrivning!B1137&gt;0,Inskrivning!M1137,0)</f>
        <v>0</v>
      </c>
      <c r="E436" s="34">
        <f>IF(Inskrivning!B1137&gt;0,Inskrivning!N1137,0)</f>
        <v>0</v>
      </c>
      <c r="F436" s="34">
        <f>IF(Inskrivning!B1137&gt;0,Inskrivning!O1137,0)</f>
        <v>0</v>
      </c>
      <c r="G436" s="34">
        <f>IF(Inskrivning!B1137&gt;0,Inskrivning!P1137,0)</f>
        <v>0</v>
      </c>
      <c r="H436" s="34">
        <f>IF(Inskrivning!B1137&gt;0,Inskrivning!Q1137,0)</f>
        <v>0</v>
      </c>
      <c r="I436" s="34">
        <f>IF(Inskrivning!B1137&gt;0,Inskrivning!R1137,0)</f>
        <v>0</v>
      </c>
      <c r="J436" s="34">
        <f>IF(Inskrivning!B1137&gt;0,Inskrivning!S1137,0)</f>
        <v>0</v>
      </c>
      <c r="K436" s="34">
        <f>IF(Inskrivning!B1137&gt;0,Inskrivning!T1137,0)</f>
        <v>0</v>
      </c>
      <c r="L436" s="34">
        <f>IF(Inskrivning!B1137&gt;0,Inskrivning!U1137,0)</f>
        <v>0</v>
      </c>
      <c r="M436" s="34">
        <f>IF(Inskrivning!B1137&gt;0,Inskrivning!V1137,0)</f>
        <v>0</v>
      </c>
      <c r="N436" s="34">
        <f>IF(Inskrivning!B1137&gt;0,Inskrivning!W1137,0)</f>
        <v>0</v>
      </c>
      <c r="O436" s="34">
        <f>IF(Inskrivning!B1137&gt;0,Inskrivning!X1137,0)</f>
        <v>0</v>
      </c>
      <c r="W436" s="15">
        <f>IF(Inskrivning!B1137="",0,Inskrivning!B1137)</f>
        <v>0</v>
      </c>
      <c r="Y436" s="30">
        <f t="shared" si="6"/>
        <v>0</v>
      </c>
      <c r="Z436" s="30">
        <v>131</v>
      </c>
    </row>
    <row r="437" spans="1:26" ht="15" x14ac:dyDescent="0.25">
      <c r="A437" s="34">
        <f>IF(Inskrivning!B1138&gt;0,Inskrivning!J1138,0)</f>
        <v>0</v>
      </c>
      <c r="B437" s="34">
        <f>IF(Inskrivning!B1138&gt;0,Inskrivning!K1138,0)</f>
        <v>0</v>
      </c>
      <c r="C437" s="34">
        <f>IF(Inskrivning!B1138&gt;0,Inskrivning!L1138,0)</f>
        <v>0</v>
      </c>
      <c r="D437" s="34">
        <f>IF(Inskrivning!B1138&gt;0,Inskrivning!M1138,0)</f>
        <v>0</v>
      </c>
      <c r="E437" s="34">
        <f>IF(Inskrivning!B1138&gt;0,Inskrivning!N1138,0)</f>
        <v>0</v>
      </c>
      <c r="F437" s="34">
        <f>IF(Inskrivning!B1138&gt;0,Inskrivning!O1138,0)</f>
        <v>0</v>
      </c>
      <c r="G437" s="34">
        <f>IF(Inskrivning!B1138&gt;0,Inskrivning!P1138,0)</f>
        <v>0</v>
      </c>
      <c r="H437" s="34">
        <f>IF(Inskrivning!B1138&gt;0,Inskrivning!Q1138,0)</f>
        <v>0</v>
      </c>
      <c r="I437" s="34">
        <f>IF(Inskrivning!B1138&gt;0,Inskrivning!R1138,0)</f>
        <v>0</v>
      </c>
      <c r="J437" s="34">
        <f>IF(Inskrivning!B1138&gt;0,Inskrivning!S1138,0)</f>
        <v>0</v>
      </c>
      <c r="K437" s="34">
        <f>IF(Inskrivning!B1138&gt;0,Inskrivning!T1138,0)</f>
        <v>0</v>
      </c>
      <c r="L437" s="34">
        <f>IF(Inskrivning!B1138&gt;0,Inskrivning!U1138,0)</f>
        <v>0</v>
      </c>
      <c r="M437" s="34">
        <f>IF(Inskrivning!B1138&gt;0,Inskrivning!V1138,0)</f>
        <v>0</v>
      </c>
      <c r="N437" s="34">
        <f>IF(Inskrivning!B1138&gt;0,Inskrivning!W1138,0)</f>
        <v>0</v>
      </c>
      <c r="O437" s="34">
        <f>IF(Inskrivning!B1138&gt;0,Inskrivning!X1138,0)</f>
        <v>0</v>
      </c>
      <c r="W437" s="15">
        <f>IF(Inskrivning!B1138="",0,Inskrivning!B1138)</f>
        <v>0</v>
      </c>
      <c r="Y437" s="30">
        <f t="shared" si="6"/>
        <v>0</v>
      </c>
      <c r="Z437" s="30">
        <v>132</v>
      </c>
    </row>
    <row r="438" spans="1:26" ht="15" x14ac:dyDescent="0.25">
      <c r="A438" s="34">
        <f>IF(Inskrivning!B1139&gt;0,Inskrivning!J1139,0)</f>
        <v>0</v>
      </c>
      <c r="B438" s="34">
        <f>IF(Inskrivning!B1139&gt;0,Inskrivning!K1139,0)</f>
        <v>0</v>
      </c>
      <c r="C438" s="34">
        <f>IF(Inskrivning!B1139&gt;0,Inskrivning!L1139,0)</f>
        <v>0</v>
      </c>
      <c r="D438" s="34">
        <f>IF(Inskrivning!B1139&gt;0,Inskrivning!M1139,0)</f>
        <v>0</v>
      </c>
      <c r="E438" s="34">
        <f>IF(Inskrivning!B1139&gt;0,Inskrivning!N1139,0)</f>
        <v>0</v>
      </c>
      <c r="F438" s="34">
        <f>IF(Inskrivning!B1139&gt;0,Inskrivning!O1139,0)</f>
        <v>0</v>
      </c>
      <c r="G438" s="34">
        <f>IF(Inskrivning!B1139&gt;0,Inskrivning!P1139,0)</f>
        <v>0</v>
      </c>
      <c r="H438" s="34">
        <f>IF(Inskrivning!B1139&gt;0,Inskrivning!Q1139,0)</f>
        <v>0</v>
      </c>
      <c r="I438" s="34">
        <f>IF(Inskrivning!B1139&gt;0,Inskrivning!R1139,0)</f>
        <v>0</v>
      </c>
      <c r="J438" s="34">
        <f>IF(Inskrivning!B1139&gt;0,Inskrivning!S1139,0)</f>
        <v>0</v>
      </c>
      <c r="K438" s="34">
        <f>IF(Inskrivning!B1139&gt;0,Inskrivning!T1139,0)</f>
        <v>0</v>
      </c>
      <c r="L438" s="34">
        <f>IF(Inskrivning!B1139&gt;0,Inskrivning!U1139,0)</f>
        <v>0</v>
      </c>
      <c r="M438" s="34">
        <f>IF(Inskrivning!B1139&gt;0,Inskrivning!V1139,0)</f>
        <v>0</v>
      </c>
      <c r="N438" s="34">
        <f>IF(Inskrivning!B1139&gt;0,Inskrivning!W1139,0)</f>
        <v>0</v>
      </c>
      <c r="O438" s="34">
        <f>IF(Inskrivning!B1139&gt;0,Inskrivning!X1139,0)</f>
        <v>0</v>
      </c>
      <c r="W438" s="15">
        <f>IF(Inskrivning!B1139="",0,Inskrivning!B1139)</f>
        <v>0</v>
      </c>
      <c r="Y438" s="30">
        <f t="shared" si="6"/>
        <v>0</v>
      </c>
      <c r="Z438" s="30">
        <v>133</v>
      </c>
    </row>
    <row r="439" spans="1:26" ht="15" x14ac:dyDescent="0.25">
      <c r="A439" s="34">
        <f>IF(Inskrivning!B1140&gt;0,Inskrivning!J1140,0)</f>
        <v>0</v>
      </c>
      <c r="B439" s="34">
        <f>IF(Inskrivning!B1140&gt;0,Inskrivning!K1140,0)</f>
        <v>0</v>
      </c>
      <c r="C439" s="34">
        <f>IF(Inskrivning!B1140&gt;0,Inskrivning!L1140,0)</f>
        <v>0</v>
      </c>
      <c r="D439" s="34">
        <f>IF(Inskrivning!B1140&gt;0,Inskrivning!M1140,0)</f>
        <v>0</v>
      </c>
      <c r="E439" s="34">
        <f>IF(Inskrivning!B1140&gt;0,Inskrivning!N1140,0)</f>
        <v>0</v>
      </c>
      <c r="F439" s="34">
        <f>IF(Inskrivning!B1140&gt;0,Inskrivning!O1140,0)</f>
        <v>0</v>
      </c>
      <c r="G439" s="34">
        <f>IF(Inskrivning!B1140&gt;0,Inskrivning!P1140,0)</f>
        <v>0</v>
      </c>
      <c r="H439" s="34">
        <f>IF(Inskrivning!B1140&gt;0,Inskrivning!Q1140,0)</f>
        <v>0</v>
      </c>
      <c r="I439" s="34">
        <f>IF(Inskrivning!B1140&gt;0,Inskrivning!R1140,0)</f>
        <v>0</v>
      </c>
      <c r="J439" s="34">
        <f>IF(Inskrivning!B1140&gt;0,Inskrivning!S1140,0)</f>
        <v>0</v>
      </c>
      <c r="K439" s="34">
        <f>IF(Inskrivning!B1140&gt;0,Inskrivning!T1140,0)</f>
        <v>0</v>
      </c>
      <c r="L439" s="34">
        <f>IF(Inskrivning!B1140&gt;0,Inskrivning!U1140,0)</f>
        <v>0</v>
      </c>
      <c r="M439" s="34">
        <f>IF(Inskrivning!B1140&gt;0,Inskrivning!V1140,0)</f>
        <v>0</v>
      </c>
      <c r="N439" s="34">
        <f>IF(Inskrivning!B1140&gt;0,Inskrivning!W1140,0)</f>
        <v>0</v>
      </c>
      <c r="O439" s="34">
        <f>IF(Inskrivning!B1140&gt;0,Inskrivning!X1140,0)</f>
        <v>0</v>
      </c>
      <c r="W439" s="15">
        <f>IF(Inskrivning!B1140="",0,Inskrivning!B1140)</f>
        <v>0</v>
      </c>
      <c r="Y439" s="30">
        <f t="shared" si="6"/>
        <v>0</v>
      </c>
      <c r="Z439" s="30">
        <v>134</v>
      </c>
    </row>
    <row r="440" spans="1:26" ht="15" x14ac:dyDescent="0.25">
      <c r="A440" s="34">
        <f>IF(Inskrivning!B1141&gt;0,Inskrivning!J1141,0)</f>
        <v>0</v>
      </c>
      <c r="B440" s="34">
        <f>IF(Inskrivning!B1141&gt;0,Inskrivning!K1141,0)</f>
        <v>0</v>
      </c>
      <c r="C440" s="34">
        <f>IF(Inskrivning!B1141&gt;0,Inskrivning!L1141,0)</f>
        <v>0</v>
      </c>
      <c r="D440" s="34">
        <f>IF(Inskrivning!B1141&gt;0,Inskrivning!M1141,0)</f>
        <v>0</v>
      </c>
      <c r="E440" s="34">
        <f>IF(Inskrivning!B1141&gt;0,Inskrivning!N1141,0)</f>
        <v>0</v>
      </c>
      <c r="F440" s="34">
        <f>IF(Inskrivning!B1141&gt;0,Inskrivning!O1141,0)</f>
        <v>0</v>
      </c>
      <c r="G440" s="34">
        <f>IF(Inskrivning!B1141&gt;0,Inskrivning!P1141,0)</f>
        <v>0</v>
      </c>
      <c r="H440" s="34">
        <f>IF(Inskrivning!B1141&gt;0,Inskrivning!Q1141,0)</f>
        <v>0</v>
      </c>
      <c r="I440" s="34">
        <f>IF(Inskrivning!B1141&gt;0,Inskrivning!R1141,0)</f>
        <v>0</v>
      </c>
      <c r="J440" s="34">
        <f>IF(Inskrivning!B1141&gt;0,Inskrivning!S1141,0)</f>
        <v>0</v>
      </c>
      <c r="K440" s="34">
        <f>IF(Inskrivning!B1141&gt;0,Inskrivning!T1141,0)</f>
        <v>0</v>
      </c>
      <c r="L440" s="34">
        <f>IF(Inskrivning!B1141&gt;0,Inskrivning!U1141,0)</f>
        <v>0</v>
      </c>
      <c r="M440" s="34">
        <f>IF(Inskrivning!B1141&gt;0,Inskrivning!V1141,0)</f>
        <v>0</v>
      </c>
      <c r="N440" s="34">
        <f>IF(Inskrivning!B1141&gt;0,Inskrivning!W1141,0)</f>
        <v>0</v>
      </c>
      <c r="O440" s="34">
        <f>IF(Inskrivning!B1141&gt;0,Inskrivning!X1141,0)</f>
        <v>0</v>
      </c>
      <c r="W440" s="15">
        <f>IF(Inskrivning!B1141="",0,Inskrivning!B1141)</f>
        <v>0</v>
      </c>
      <c r="Y440" s="30">
        <f t="shared" si="6"/>
        <v>0</v>
      </c>
      <c r="Z440" s="30">
        <v>135</v>
      </c>
    </row>
    <row r="441" spans="1:26" ht="15" x14ac:dyDescent="0.25">
      <c r="A441" s="34">
        <f>IF(Inskrivning!B1142&gt;0,Inskrivning!J1142,0)</f>
        <v>0</v>
      </c>
      <c r="B441" s="34">
        <f>IF(Inskrivning!B1142&gt;0,Inskrivning!K1142,0)</f>
        <v>0</v>
      </c>
      <c r="C441" s="34">
        <f>IF(Inskrivning!B1142&gt;0,Inskrivning!L1142,0)</f>
        <v>0</v>
      </c>
      <c r="D441" s="34">
        <f>IF(Inskrivning!B1142&gt;0,Inskrivning!M1142,0)</f>
        <v>0</v>
      </c>
      <c r="E441" s="34">
        <f>IF(Inskrivning!B1142&gt;0,Inskrivning!N1142,0)</f>
        <v>0</v>
      </c>
      <c r="F441" s="34">
        <f>IF(Inskrivning!B1142&gt;0,Inskrivning!O1142,0)</f>
        <v>0</v>
      </c>
      <c r="G441" s="34">
        <f>IF(Inskrivning!B1142&gt;0,Inskrivning!P1142,0)</f>
        <v>0</v>
      </c>
      <c r="H441" s="34">
        <f>IF(Inskrivning!B1142&gt;0,Inskrivning!Q1142,0)</f>
        <v>0</v>
      </c>
      <c r="I441" s="34">
        <f>IF(Inskrivning!B1142&gt;0,Inskrivning!R1142,0)</f>
        <v>0</v>
      </c>
      <c r="J441" s="34">
        <f>IF(Inskrivning!B1142&gt;0,Inskrivning!S1142,0)</f>
        <v>0</v>
      </c>
      <c r="K441" s="34">
        <f>IF(Inskrivning!B1142&gt;0,Inskrivning!T1142,0)</f>
        <v>0</v>
      </c>
      <c r="L441" s="34">
        <f>IF(Inskrivning!B1142&gt;0,Inskrivning!U1142,0)</f>
        <v>0</v>
      </c>
      <c r="M441" s="34">
        <f>IF(Inskrivning!B1142&gt;0,Inskrivning!V1142,0)</f>
        <v>0</v>
      </c>
      <c r="N441" s="34">
        <f>IF(Inskrivning!B1142&gt;0,Inskrivning!W1142,0)</f>
        <v>0</v>
      </c>
      <c r="O441" s="34">
        <f>IF(Inskrivning!B1142&gt;0,Inskrivning!X1142,0)</f>
        <v>0</v>
      </c>
      <c r="W441" s="15">
        <f>IF(Inskrivning!B1142="",0,Inskrivning!B1142)</f>
        <v>0</v>
      </c>
      <c r="Y441" s="30">
        <f t="shared" si="6"/>
        <v>0</v>
      </c>
      <c r="Z441" s="30">
        <v>136</v>
      </c>
    </row>
    <row r="442" spans="1:26" ht="15" x14ac:dyDescent="0.25">
      <c r="A442" s="34">
        <f>IF(Inskrivning!B1143&gt;0,Inskrivning!J1143,0)</f>
        <v>0</v>
      </c>
      <c r="B442" s="34">
        <f>IF(Inskrivning!B1143&gt;0,Inskrivning!K1143,0)</f>
        <v>0</v>
      </c>
      <c r="C442" s="34">
        <f>IF(Inskrivning!B1143&gt;0,Inskrivning!L1143,0)</f>
        <v>0</v>
      </c>
      <c r="D442" s="34">
        <f>IF(Inskrivning!B1143&gt;0,Inskrivning!M1143,0)</f>
        <v>0</v>
      </c>
      <c r="E442" s="34">
        <f>IF(Inskrivning!B1143&gt;0,Inskrivning!N1143,0)</f>
        <v>0</v>
      </c>
      <c r="F442" s="34">
        <f>IF(Inskrivning!B1143&gt;0,Inskrivning!O1143,0)</f>
        <v>0</v>
      </c>
      <c r="G442" s="34">
        <f>IF(Inskrivning!B1143&gt;0,Inskrivning!P1143,0)</f>
        <v>0</v>
      </c>
      <c r="H442" s="34">
        <f>IF(Inskrivning!B1143&gt;0,Inskrivning!Q1143,0)</f>
        <v>0</v>
      </c>
      <c r="I442" s="34">
        <f>IF(Inskrivning!B1143&gt;0,Inskrivning!R1143,0)</f>
        <v>0</v>
      </c>
      <c r="J442" s="34">
        <f>IF(Inskrivning!B1143&gt;0,Inskrivning!S1143,0)</f>
        <v>0</v>
      </c>
      <c r="K442" s="34">
        <f>IF(Inskrivning!B1143&gt;0,Inskrivning!T1143,0)</f>
        <v>0</v>
      </c>
      <c r="L442" s="34">
        <f>IF(Inskrivning!B1143&gt;0,Inskrivning!U1143,0)</f>
        <v>0</v>
      </c>
      <c r="M442" s="34">
        <f>IF(Inskrivning!B1143&gt;0,Inskrivning!V1143,0)</f>
        <v>0</v>
      </c>
      <c r="N442" s="34">
        <f>IF(Inskrivning!B1143&gt;0,Inskrivning!W1143,0)</f>
        <v>0</v>
      </c>
      <c r="O442" s="34">
        <f>IF(Inskrivning!B1143&gt;0,Inskrivning!X1143,0)</f>
        <v>0</v>
      </c>
      <c r="W442" s="15">
        <f>IF(Inskrivning!B1143="",0,Inskrivning!B1143)</f>
        <v>0</v>
      </c>
      <c r="Y442" s="30">
        <f t="shared" si="6"/>
        <v>0</v>
      </c>
      <c r="Z442" s="30">
        <v>137</v>
      </c>
    </row>
    <row r="443" spans="1:26" ht="15" x14ac:dyDescent="0.25">
      <c r="A443" s="34">
        <f>IF(Inskrivning!B1144&gt;0,Inskrivning!J1144,0)</f>
        <v>0</v>
      </c>
      <c r="B443" s="34">
        <f>IF(Inskrivning!B1144&gt;0,Inskrivning!K1144,0)</f>
        <v>0</v>
      </c>
      <c r="C443" s="34">
        <f>IF(Inskrivning!B1144&gt;0,Inskrivning!L1144,0)</f>
        <v>0</v>
      </c>
      <c r="D443" s="34">
        <f>IF(Inskrivning!B1144&gt;0,Inskrivning!M1144,0)</f>
        <v>0</v>
      </c>
      <c r="E443" s="34">
        <f>IF(Inskrivning!B1144&gt;0,Inskrivning!N1144,0)</f>
        <v>0</v>
      </c>
      <c r="F443" s="34">
        <f>IF(Inskrivning!B1144&gt;0,Inskrivning!O1144,0)</f>
        <v>0</v>
      </c>
      <c r="G443" s="34">
        <f>IF(Inskrivning!B1144&gt;0,Inskrivning!P1144,0)</f>
        <v>0</v>
      </c>
      <c r="H443" s="34">
        <f>IF(Inskrivning!B1144&gt;0,Inskrivning!Q1144,0)</f>
        <v>0</v>
      </c>
      <c r="I443" s="34">
        <f>IF(Inskrivning!B1144&gt;0,Inskrivning!R1144,0)</f>
        <v>0</v>
      </c>
      <c r="J443" s="34">
        <f>IF(Inskrivning!B1144&gt;0,Inskrivning!S1144,0)</f>
        <v>0</v>
      </c>
      <c r="K443" s="34">
        <f>IF(Inskrivning!B1144&gt;0,Inskrivning!T1144,0)</f>
        <v>0</v>
      </c>
      <c r="L443" s="34">
        <f>IF(Inskrivning!B1144&gt;0,Inskrivning!U1144,0)</f>
        <v>0</v>
      </c>
      <c r="M443" s="34">
        <f>IF(Inskrivning!B1144&gt;0,Inskrivning!V1144,0)</f>
        <v>0</v>
      </c>
      <c r="N443" s="34">
        <f>IF(Inskrivning!B1144&gt;0,Inskrivning!W1144,0)</f>
        <v>0</v>
      </c>
      <c r="O443" s="34">
        <f>IF(Inskrivning!B1144&gt;0,Inskrivning!X1144,0)</f>
        <v>0</v>
      </c>
      <c r="W443" s="15">
        <f>IF(Inskrivning!B1144="",0,Inskrivning!B1144)</f>
        <v>0</v>
      </c>
      <c r="Y443" s="30">
        <f t="shared" si="6"/>
        <v>0</v>
      </c>
      <c r="Z443" s="30">
        <v>138</v>
      </c>
    </row>
    <row r="444" spans="1:26" ht="15" x14ac:dyDescent="0.25">
      <c r="A444" s="34">
        <f>IF(Inskrivning!B1145&gt;0,Inskrivning!J1145,0)</f>
        <v>0</v>
      </c>
      <c r="B444" s="34">
        <f>IF(Inskrivning!B1145&gt;0,Inskrivning!K1145,0)</f>
        <v>0</v>
      </c>
      <c r="C444" s="34">
        <f>IF(Inskrivning!B1145&gt;0,Inskrivning!L1145,0)</f>
        <v>0</v>
      </c>
      <c r="D444" s="34">
        <f>IF(Inskrivning!B1145&gt;0,Inskrivning!M1145,0)</f>
        <v>0</v>
      </c>
      <c r="E444" s="34">
        <f>IF(Inskrivning!B1145&gt;0,Inskrivning!N1145,0)</f>
        <v>0</v>
      </c>
      <c r="F444" s="34">
        <f>IF(Inskrivning!B1145&gt;0,Inskrivning!O1145,0)</f>
        <v>0</v>
      </c>
      <c r="G444" s="34">
        <f>IF(Inskrivning!B1145&gt;0,Inskrivning!P1145,0)</f>
        <v>0</v>
      </c>
      <c r="H444" s="34">
        <f>IF(Inskrivning!B1145&gt;0,Inskrivning!Q1145,0)</f>
        <v>0</v>
      </c>
      <c r="I444" s="34">
        <f>IF(Inskrivning!B1145&gt;0,Inskrivning!R1145,0)</f>
        <v>0</v>
      </c>
      <c r="J444" s="34">
        <f>IF(Inskrivning!B1145&gt;0,Inskrivning!S1145,0)</f>
        <v>0</v>
      </c>
      <c r="K444" s="34">
        <f>IF(Inskrivning!B1145&gt;0,Inskrivning!T1145,0)</f>
        <v>0</v>
      </c>
      <c r="L444" s="34">
        <f>IF(Inskrivning!B1145&gt;0,Inskrivning!U1145,0)</f>
        <v>0</v>
      </c>
      <c r="M444" s="34">
        <f>IF(Inskrivning!B1145&gt;0,Inskrivning!V1145,0)</f>
        <v>0</v>
      </c>
      <c r="N444" s="34">
        <f>IF(Inskrivning!B1145&gt;0,Inskrivning!W1145,0)</f>
        <v>0</v>
      </c>
      <c r="O444" s="34">
        <f>IF(Inskrivning!B1145&gt;0,Inskrivning!X1145,0)</f>
        <v>0</v>
      </c>
      <c r="W444" s="15">
        <f>IF(Inskrivning!B1145="",0,Inskrivning!B1145)</f>
        <v>0</v>
      </c>
      <c r="Y444" s="30">
        <f t="shared" si="6"/>
        <v>0</v>
      </c>
      <c r="Z444" s="30">
        <v>139</v>
      </c>
    </row>
    <row r="445" spans="1:26" ht="15" x14ac:dyDescent="0.25">
      <c r="A445" s="34">
        <f>IF(Inskrivning!B1146&gt;0,Inskrivning!J1146,0)</f>
        <v>0</v>
      </c>
      <c r="B445" s="34">
        <f>IF(Inskrivning!B1146&gt;0,Inskrivning!K1146,0)</f>
        <v>0</v>
      </c>
      <c r="C445" s="34">
        <f>IF(Inskrivning!B1146&gt;0,Inskrivning!L1146,0)</f>
        <v>0</v>
      </c>
      <c r="D445" s="34">
        <f>IF(Inskrivning!B1146&gt;0,Inskrivning!M1146,0)</f>
        <v>0</v>
      </c>
      <c r="E445" s="34">
        <f>IF(Inskrivning!B1146&gt;0,Inskrivning!N1146,0)</f>
        <v>0</v>
      </c>
      <c r="F445" s="34">
        <f>IF(Inskrivning!B1146&gt;0,Inskrivning!O1146,0)</f>
        <v>0</v>
      </c>
      <c r="G445" s="34">
        <f>IF(Inskrivning!B1146&gt;0,Inskrivning!P1146,0)</f>
        <v>0</v>
      </c>
      <c r="H445" s="34">
        <f>IF(Inskrivning!B1146&gt;0,Inskrivning!Q1146,0)</f>
        <v>0</v>
      </c>
      <c r="I445" s="34">
        <f>IF(Inskrivning!B1146&gt;0,Inskrivning!R1146,0)</f>
        <v>0</v>
      </c>
      <c r="J445" s="34">
        <f>IF(Inskrivning!B1146&gt;0,Inskrivning!S1146,0)</f>
        <v>0</v>
      </c>
      <c r="K445" s="34">
        <f>IF(Inskrivning!B1146&gt;0,Inskrivning!T1146,0)</f>
        <v>0</v>
      </c>
      <c r="L445" s="34">
        <f>IF(Inskrivning!B1146&gt;0,Inskrivning!U1146,0)</f>
        <v>0</v>
      </c>
      <c r="M445" s="34">
        <f>IF(Inskrivning!B1146&gt;0,Inskrivning!V1146,0)</f>
        <v>0</v>
      </c>
      <c r="N445" s="34">
        <f>IF(Inskrivning!B1146&gt;0,Inskrivning!W1146,0)</f>
        <v>0</v>
      </c>
      <c r="O445" s="34">
        <f>IF(Inskrivning!B1146&gt;0,Inskrivning!X1146,0)</f>
        <v>0</v>
      </c>
      <c r="W445" s="15">
        <f>IF(Inskrivning!B1146="",0,Inskrivning!B1146)</f>
        <v>0</v>
      </c>
      <c r="Y445" s="30">
        <f t="shared" si="6"/>
        <v>0</v>
      </c>
      <c r="Z445" s="30">
        <v>140</v>
      </c>
    </row>
    <row r="446" spans="1:26" ht="15" x14ac:dyDescent="0.25">
      <c r="A446" s="34">
        <f>IF(Inskrivning!B1147&gt;0,Inskrivning!J1147,0)</f>
        <v>0</v>
      </c>
      <c r="B446" s="34">
        <f>IF(Inskrivning!B1147&gt;0,Inskrivning!K1147,0)</f>
        <v>0</v>
      </c>
      <c r="C446" s="34">
        <f>IF(Inskrivning!B1147&gt;0,Inskrivning!L1147,0)</f>
        <v>0</v>
      </c>
      <c r="D446" s="34">
        <f>IF(Inskrivning!B1147&gt;0,Inskrivning!M1147,0)</f>
        <v>0</v>
      </c>
      <c r="E446" s="34">
        <f>IF(Inskrivning!B1147&gt;0,Inskrivning!N1147,0)</f>
        <v>0</v>
      </c>
      <c r="F446" s="34">
        <f>IF(Inskrivning!B1147&gt;0,Inskrivning!O1147,0)</f>
        <v>0</v>
      </c>
      <c r="G446" s="34">
        <f>IF(Inskrivning!B1147&gt;0,Inskrivning!P1147,0)</f>
        <v>0</v>
      </c>
      <c r="H446" s="34">
        <f>IF(Inskrivning!B1147&gt;0,Inskrivning!Q1147,0)</f>
        <v>0</v>
      </c>
      <c r="I446" s="34">
        <f>IF(Inskrivning!B1147&gt;0,Inskrivning!R1147,0)</f>
        <v>0</v>
      </c>
      <c r="J446" s="34">
        <f>IF(Inskrivning!B1147&gt;0,Inskrivning!S1147,0)</f>
        <v>0</v>
      </c>
      <c r="K446" s="34">
        <f>IF(Inskrivning!B1147&gt;0,Inskrivning!T1147,0)</f>
        <v>0</v>
      </c>
      <c r="L446" s="34">
        <f>IF(Inskrivning!B1147&gt;0,Inskrivning!U1147,0)</f>
        <v>0</v>
      </c>
      <c r="M446" s="34">
        <f>IF(Inskrivning!B1147&gt;0,Inskrivning!V1147,0)</f>
        <v>0</v>
      </c>
      <c r="N446" s="34">
        <f>IF(Inskrivning!B1147&gt;0,Inskrivning!W1147,0)</f>
        <v>0</v>
      </c>
      <c r="O446" s="34">
        <f>IF(Inskrivning!B1147&gt;0,Inskrivning!X1147,0)</f>
        <v>0</v>
      </c>
      <c r="W446" s="15">
        <f>IF(Inskrivning!B1147="",0,Inskrivning!B1147)</f>
        <v>0</v>
      </c>
      <c r="Y446" s="30">
        <f t="shared" si="6"/>
        <v>0</v>
      </c>
      <c r="Z446" s="30">
        <v>141</v>
      </c>
    </row>
    <row r="447" spans="1:26" ht="15" x14ac:dyDescent="0.25">
      <c r="A447" s="34">
        <f>IF(Inskrivning!B1148&gt;0,Inskrivning!J1148,0)</f>
        <v>0</v>
      </c>
      <c r="B447" s="34">
        <f>IF(Inskrivning!B1148&gt;0,Inskrivning!K1148,0)</f>
        <v>0</v>
      </c>
      <c r="C447" s="34">
        <f>IF(Inskrivning!B1148&gt;0,Inskrivning!L1148,0)</f>
        <v>0</v>
      </c>
      <c r="D447" s="34">
        <f>IF(Inskrivning!B1148&gt;0,Inskrivning!M1148,0)</f>
        <v>0</v>
      </c>
      <c r="E447" s="34">
        <f>IF(Inskrivning!B1148&gt;0,Inskrivning!N1148,0)</f>
        <v>0</v>
      </c>
      <c r="F447" s="34">
        <f>IF(Inskrivning!B1148&gt;0,Inskrivning!O1148,0)</f>
        <v>0</v>
      </c>
      <c r="G447" s="34">
        <f>IF(Inskrivning!B1148&gt;0,Inskrivning!P1148,0)</f>
        <v>0</v>
      </c>
      <c r="H447" s="34">
        <f>IF(Inskrivning!B1148&gt;0,Inskrivning!Q1148,0)</f>
        <v>0</v>
      </c>
      <c r="I447" s="34">
        <f>IF(Inskrivning!B1148&gt;0,Inskrivning!R1148,0)</f>
        <v>0</v>
      </c>
      <c r="J447" s="34">
        <f>IF(Inskrivning!B1148&gt;0,Inskrivning!S1148,0)</f>
        <v>0</v>
      </c>
      <c r="K447" s="34">
        <f>IF(Inskrivning!B1148&gt;0,Inskrivning!T1148,0)</f>
        <v>0</v>
      </c>
      <c r="L447" s="34">
        <f>IF(Inskrivning!B1148&gt;0,Inskrivning!U1148,0)</f>
        <v>0</v>
      </c>
      <c r="M447" s="34">
        <f>IF(Inskrivning!B1148&gt;0,Inskrivning!V1148,0)</f>
        <v>0</v>
      </c>
      <c r="N447" s="34">
        <f>IF(Inskrivning!B1148&gt;0,Inskrivning!W1148,0)</f>
        <v>0</v>
      </c>
      <c r="O447" s="34">
        <f>IF(Inskrivning!B1148&gt;0,Inskrivning!X1148,0)</f>
        <v>0</v>
      </c>
      <c r="W447" s="15">
        <f>IF(Inskrivning!B1148="",0,Inskrivning!B1148)</f>
        <v>0</v>
      </c>
      <c r="Y447" s="30">
        <f t="shared" si="6"/>
        <v>0</v>
      </c>
      <c r="Z447" s="30">
        <v>142</v>
      </c>
    </row>
    <row r="448" spans="1:26" ht="15" x14ac:dyDescent="0.25">
      <c r="A448" s="34">
        <f>IF(Inskrivning!B1149&gt;0,Inskrivning!J1149,0)</f>
        <v>0</v>
      </c>
      <c r="B448" s="34">
        <f>IF(Inskrivning!B1149&gt;0,Inskrivning!K1149,0)</f>
        <v>0</v>
      </c>
      <c r="C448" s="34">
        <f>IF(Inskrivning!B1149&gt;0,Inskrivning!L1149,0)</f>
        <v>0</v>
      </c>
      <c r="D448" s="34">
        <f>IF(Inskrivning!B1149&gt;0,Inskrivning!M1149,0)</f>
        <v>0</v>
      </c>
      <c r="E448" s="34">
        <f>IF(Inskrivning!B1149&gt;0,Inskrivning!N1149,0)</f>
        <v>0</v>
      </c>
      <c r="F448" s="34">
        <f>IF(Inskrivning!B1149&gt;0,Inskrivning!O1149,0)</f>
        <v>0</v>
      </c>
      <c r="G448" s="34">
        <f>IF(Inskrivning!B1149&gt;0,Inskrivning!P1149,0)</f>
        <v>0</v>
      </c>
      <c r="H448" s="34">
        <f>IF(Inskrivning!B1149&gt;0,Inskrivning!Q1149,0)</f>
        <v>0</v>
      </c>
      <c r="I448" s="34">
        <f>IF(Inskrivning!B1149&gt;0,Inskrivning!R1149,0)</f>
        <v>0</v>
      </c>
      <c r="J448" s="34">
        <f>IF(Inskrivning!B1149&gt;0,Inskrivning!S1149,0)</f>
        <v>0</v>
      </c>
      <c r="K448" s="34">
        <f>IF(Inskrivning!B1149&gt;0,Inskrivning!T1149,0)</f>
        <v>0</v>
      </c>
      <c r="L448" s="34">
        <f>IF(Inskrivning!B1149&gt;0,Inskrivning!U1149,0)</f>
        <v>0</v>
      </c>
      <c r="M448" s="34">
        <f>IF(Inskrivning!B1149&gt;0,Inskrivning!V1149,0)</f>
        <v>0</v>
      </c>
      <c r="N448" s="34">
        <f>IF(Inskrivning!B1149&gt;0,Inskrivning!W1149,0)</f>
        <v>0</v>
      </c>
      <c r="O448" s="34">
        <f>IF(Inskrivning!B1149&gt;0,Inskrivning!X1149,0)</f>
        <v>0</v>
      </c>
      <c r="W448" s="15">
        <f>IF(Inskrivning!B1149="",0,Inskrivning!B1149)</f>
        <v>0</v>
      </c>
      <c r="Y448" s="30">
        <f t="shared" si="6"/>
        <v>0</v>
      </c>
      <c r="Z448" s="30">
        <v>143</v>
      </c>
    </row>
    <row r="449" spans="1:26" ht="15" x14ac:dyDescent="0.25">
      <c r="A449" s="34">
        <f>IF(Inskrivning!B1150&gt;0,Inskrivning!J1150,0)</f>
        <v>0</v>
      </c>
      <c r="B449" s="34">
        <f>IF(Inskrivning!B1150&gt;0,Inskrivning!K1150,0)</f>
        <v>0</v>
      </c>
      <c r="C449" s="34">
        <f>IF(Inskrivning!B1150&gt;0,Inskrivning!L1150,0)</f>
        <v>0</v>
      </c>
      <c r="D449" s="34">
        <f>IF(Inskrivning!B1150&gt;0,Inskrivning!M1150,0)</f>
        <v>0</v>
      </c>
      <c r="E449" s="34">
        <f>IF(Inskrivning!B1150&gt;0,Inskrivning!N1150,0)</f>
        <v>0</v>
      </c>
      <c r="F449" s="34">
        <f>IF(Inskrivning!B1150&gt;0,Inskrivning!O1150,0)</f>
        <v>0</v>
      </c>
      <c r="G449" s="34">
        <f>IF(Inskrivning!B1150&gt;0,Inskrivning!P1150,0)</f>
        <v>0</v>
      </c>
      <c r="H449" s="34">
        <f>IF(Inskrivning!B1150&gt;0,Inskrivning!Q1150,0)</f>
        <v>0</v>
      </c>
      <c r="I449" s="34">
        <f>IF(Inskrivning!B1150&gt;0,Inskrivning!R1150,0)</f>
        <v>0</v>
      </c>
      <c r="J449" s="34">
        <f>IF(Inskrivning!B1150&gt;0,Inskrivning!S1150,0)</f>
        <v>0</v>
      </c>
      <c r="K449" s="34">
        <f>IF(Inskrivning!B1150&gt;0,Inskrivning!T1150,0)</f>
        <v>0</v>
      </c>
      <c r="L449" s="34">
        <f>IF(Inskrivning!B1150&gt;0,Inskrivning!U1150,0)</f>
        <v>0</v>
      </c>
      <c r="M449" s="34">
        <f>IF(Inskrivning!B1150&gt;0,Inskrivning!V1150,0)</f>
        <v>0</v>
      </c>
      <c r="N449" s="34">
        <f>IF(Inskrivning!B1150&gt;0,Inskrivning!W1150,0)</f>
        <v>0</v>
      </c>
      <c r="O449" s="34">
        <f>IF(Inskrivning!B1150&gt;0,Inskrivning!X1150,0)</f>
        <v>0</v>
      </c>
      <c r="W449" s="15">
        <f>IF(Inskrivning!B1150="",0,Inskrivning!B1150)</f>
        <v>0</v>
      </c>
      <c r="Y449" s="30">
        <f t="shared" si="6"/>
        <v>0</v>
      </c>
      <c r="Z449" s="30">
        <v>144</v>
      </c>
    </row>
    <row r="450" spans="1:26" ht="15" x14ac:dyDescent="0.25">
      <c r="A450" s="34">
        <f>IF(Inskrivning!B1151&gt;0,Inskrivning!J1151,0)</f>
        <v>0</v>
      </c>
      <c r="B450" s="34">
        <f>IF(Inskrivning!B1151&gt;0,Inskrivning!K1151,0)</f>
        <v>0</v>
      </c>
      <c r="C450" s="34">
        <f>IF(Inskrivning!B1151&gt;0,Inskrivning!L1151,0)</f>
        <v>0</v>
      </c>
      <c r="D450" s="34">
        <f>IF(Inskrivning!B1151&gt;0,Inskrivning!M1151,0)</f>
        <v>0</v>
      </c>
      <c r="E450" s="34">
        <f>IF(Inskrivning!B1151&gt;0,Inskrivning!N1151,0)</f>
        <v>0</v>
      </c>
      <c r="F450" s="34">
        <f>IF(Inskrivning!B1151&gt;0,Inskrivning!O1151,0)</f>
        <v>0</v>
      </c>
      <c r="G450" s="34">
        <f>IF(Inskrivning!B1151&gt;0,Inskrivning!P1151,0)</f>
        <v>0</v>
      </c>
      <c r="H450" s="34">
        <f>IF(Inskrivning!B1151&gt;0,Inskrivning!Q1151,0)</f>
        <v>0</v>
      </c>
      <c r="I450" s="34">
        <f>IF(Inskrivning!B1151&gt;0,Inskrivning!R1151,0)</f>
        <v>0</v>
      </c>
      <c r="J450" s="34">
        <f>IF(Inskrivning!B1151&gt;0,Inskrivning!S1151,0)</f>
        <v>0</v>
      </c>
      <c r="K450" s="34">
        <f>IF(Inskrivning!B1151&gt;0,Inskrivning!T1151,0)</f>
        <v>0</v>
      </c>
      <c r="L450" s="34">
        <f>IF(Inskrivning!B1151&gt;0,Inskrivning!U1151,0)</f>
        <v>0</v>
      </c>
      <c r="M450" s="34">
        <f>IF(Inskrivning!B1151&gt;0,Inskrivning!V1151,0)</f>
        <v>0</v>
      </c>
      <c r="N450" s="34">
        <f>IF(Inskrivning!B1151&gt;0,Inskrivning!W1151,0)</f>
        <v>0</v>
      </c>
      <c r="O450" s="34">
        <f>IF(Inskrivning!B1151&gt;0,Inskrivning!X1151,0)</f>
        <v>0</v>
      </c>
      <c r="W450" s="15">
        <f>IF(Inskrivning!B1151="",0,Inskrivning!B1151)</f>
        <v>0</v>
      </c>
      <c r="Y450" s="30">
        <f t="shared" si="6"/>
        <v>0</v>
      </c>
      <c r="Z450" s="30">
        <v>145</v>
      </c>
    </row>
    <row r="451" spans="1:26" ht="15" x14ac:dyDescent="0.25">
      <c r="A451" s="34">
        <f>IF(Inskrivning!B1152&gt;0,Inskrivning!J1152,0)</f>
        <v>0</v>
      </c>
      <c r="B451" s="34">
        <f>IF(Inskrivning!B1152&gt;0,Inskrivning!K1152,0)</f>
        <v>0</v>
      </c>
      <c r="C451" s="34">
        <f>IF(Inskrivning!B1152&gt;0,Inskrivning!L1152,0)</f>
        <v>0</v>
      </c>
      <c r="D451" s="34">
        <f>IF(Inskrivning!B1152&gt;0,Inskrivning!M1152,0)</f>
        <v>0</v>
      </c>
      <c r="E451" s="34">
        <f>IF(Inskrivning!B1152&gt;0,Inskrivning!N1152,0)</f>
        <v>0</v>
      </c>
      <c r="F451" s="34">
        <f>IF(Inskrivning!B1152&gt;0,Inskrivning!O1152,0)</f>
        <v>0</v>
      </c>
      <c r="G451" s="34">
        <f>IF(Inskrivning!B1152&gt;0,Inskrivning!P1152,0)</f>
        <v>0</v>
      </c>
      <c r="H451" s="34">
        <f>IF(Inskrivning!B1152&gt;0,Inskrivning!Q1152,0)</f>
        <v>0</v>
      </c>
      <c r="I451" s="34">
        <f>IF(Inskrivning!B1152&gt;0,Inskrivning!R1152,0)</f>
        <v>0</v>
      </c>
      <c r="J451" s="34">
        <f>IF(Inskrivning!B1152&gt;0,Inskrivning!S1152,0)</f>
        <v>0</v>
      </c>
      <c r="K451" s="34">
        <f>IF(Inskrivning!B1152&gt;0,Inskrivning!T1152,0)</f>
        <v>0</v>
      </c>
      <c r="L451" s="34">
        <f>IF(Inskrivning!B1152&gt;0,Inskrivning!U1152,0)</f>
        <v>0</v>
      </c>
      <c r="M451" s="34">
        <f>IF(Inskrivning!B1152&gt;0,Inskrivning!V1152,0)</f>
        <v>0</v>
      </c>
      <c r="N451" s="34">
        <f>IF(Inskrivning!B1152&gt;0,Inskrivning!W1152,0)</f>
        <v>0</v>
      </c>
      <c r="O451" s="34">
        <f>IF(Inskrivning!B1152&gt;0,Inskrivning!X1152,0)</f>
        <v>0</v>
      </c>
      <c r="W451" s="15">
        <f>IF(Inskrivning!B1152="",0,Inskrivning!B1152)</f>
        <v>0</v>
      </c>
      <c r="Y451" s="30">
        <f t="shared" si="6"/>
        <v>0</v>
      </c>
      <c r="Z451" s="30">
        <v>146</v>
      </c>
    </row>
    <row r="452" spans="1:26" ht="15" x14ac:dyDescent="0.25">
      <c r="A452" s="34">
        <f>IF(Inskrivning!B1153&gt;0,Inskrivning!J1153,0)</f>
        <v>0</v>
      </c>
      <c r="B452" s="34">
        <f>IF(Inskrivning!B1153&gt;0,Inskrivning!K1153,0)</f>
        <v>0</v>
      </c>
      <c r="C452" s="34">
        <f>IF(Inskrivning!B1153&gt;0,Inskrivning!L1153,0)</f>
        <v>0</v>
      </c>
      <c r="D452" s="34">
        <f>IF(Inskrivning!B1153&gt;0,Inskrivning!M1153,0)</f>
        <v>0</v>
      </c>
      <c r="E452" s="34">
        <f>IF(Inskrivning!B1153&gt;0,Inskrivning!N1153,0)</f>
        <v>0</v>
      </c>
      <c r="F452" s="34">
        <f>IF(Inskrivning!B1153&gt;0,Inskrivning!O1153,0)</f>
        <v>0</v>
      </c>
      <c r="G452" s="34">
        <f>IF(Inskrivning!B1153&gt;0,Inskrivning!P1153,0)</f>
        <v>0</v>
      </c>
      <c r="H452" s="34">
        <f>IF(Inskrivning!B1153&gt;0,Inskrivning!Q1153,0)</f>
        <v>0</v>
      </c>
      <c r="I452" s="34">
        <f>IF(Inskrivning!B1153&gt;0,Inskrivning!R1153,0)</f>
        <v>0</v>
      </c>
      <c r="J452" s="34">
        <f>IF(Inskrivning!B1153&gt;0,Inskrivning!S1153,0)</f>
        <v>0</v>
      </c>
      <c r="K452" s="34">
        <f>IF(Inskrivning!B1153&gt;0,Inskrivning!T1153,0)</f>
        <v>0</v>
      </c>
      <c r="L452" s="34">
        <f>IF(Inskrivning!B1153&gt;0,Inskrivning!U1153,0)</f>
        <v>0</v>
      </c>
      <c r="M452" s="34">
        <f>IF(Inskrivning!B1153&gt;0,Inskrivning!V1153,0)</f>
        <v>0</v>
      </c>
      <c r="N452" s="34">
        <f>IF(Inskrivning!B1153&gt;0,Inskrivning!W1153,0)</f>
        <v>0</v>
      </c>
      <c r="O452" s="34">
        <f>IF(Inskrivning!B1153&gt;0,Inskrivning!X1153,0)</f>
        <v>0</v>
      </c>
      <c r="W452" s="15">
        <f>IF(Inskrivning!B1153="",0,Inskrivning!B1153)</f>
        <v>0</v>
      </c>
      <c r="Y452" s="30">
        <f t="shared" si="6"/>
        <v>0</v>
      </c>
      <c r="Z452" s="30">
        <v>147</v>
      </c>
    </row>
    <row r="453" spans="1:26" ht="15" x14ac:dyDescent="0.25">
      <c r="A453" s="34">
        <f>IF(Inskrivning!B1154&gt;0,Inskrivning!J1154,0)</f>
        <v>0</v>
      </c>
      <c r="B453" s="34">
        <f>IF(Inskrivning!B1154&gt;0,Inskrivning!K1154,0)</f>
        <v>0</v>
      </c>
      <c r="C453" s="34">
        <f>IF(Inskrivning!B1154&gt;0,Inskrivning!L1154,0)</f>
        <v>0</v>
      </c>
      <c r="D453" s="34">
        <f>IF(Inskrivning!B1154&gt;0,Inskrivning!M1154,0)</f>
        <v>0</v>
      </c>
      <c r="E453" s="34">
        <f>IF(Inskrivning!B1154&gt;0,Inskrivning!N1154,0)</f>
        <v>0</v>
      </c>
      <c r="F453" s="34">
        <f>IF(Inskrivning!B1154&gt;0,Inskrivning!O1154,0)</f>
        <v>0</v>
      </c>
      <c r="G453" s="34">
        <f>IF(Inskrivning!B1154&gt;0,Inskrivning!P1154,0)</f>
        <v>0</v>
      </c>
      <c r="H453" s="34">
        <f>IF(Inskrivning!B1154&gt;0,Inskrivning!Q1154,0)</f>
        <v>0</v>
      </c>
      <c r="I453" s="34">
        <f>IF(Inskrivning!B1154&gt;0,Inskrivning!R1154,0)</f>
        <v>0</v>
      </c>
      <c r="J453" s="34">
        <f>IF(Inskrivning!B1154&gt;0,Inskrivning!S1154,0)</f>
        <v>0</v>
      </c>
      <c r="K453" s="34">
        <f>IF(Inskrivning!B1154&gt;0,Inskrivning!T1154,0)</f>
        <v>0</v>
      </c>
      <c r="L453" s="34">
        <f>IF(Inskrivning!B1154&gt;0,Inskrivning!U1154,0)</f>
        <v>0</v>
      </c>
      <c r="M453" s="34">
        <f>IF(Inskrivning!B1154&gt;0,Inskrivning!V1154,0)</f>
        <v>0</v>
      </c>
      <c r="N453" s="34">
        <f>IF(Inskrivning!B1154&gt;0,Inskrivning!W1154,0)</f>
        <v>0</v>
      </c>
      <c r="O453" s="34">
        <f>IF(Inskrivning!B1154&gt;0,Inskrivning!X1154,0)</f>
        <v>0</v>
      </c>
      <c r="W453" s="15">
        <f>IF(Inskrivning!B1154="",0,Inskrivning!B1154)</f>
        <v>0</v>
      </c>
      <c r="Y453" s="30">
        <f t="shared" si="6"/>
        <v>0</v>
      </c>
      <c r="Z453" s="30">
        <v>148</v>
      </c>
    </row>
    <row r="454" spans="1:26" ht="15" x14ac:dyDescent="0.25">
      <c r="A454" s="34">
        <f>IF(Inskrivning!B1155&gt;0,Inskrivning!J1155,0)</f>
        <v>0</v>
      </c>
      <c r="B454" s="34">
        <f>IF(Inskrivning!B1155&gt;0,Inskrivning!K1155,0)</f>
        <v>0</v>
      </c>
      <c r="C454" s="34">
        <f>IF(Inskrivning!B1155&gt;0,Inskrivning!L1155,0)</f>
        <v>0</v>
      </c>
      <c r="D454" s="34">
        <f>IF(Inskrivning!B1155&gt;0,Inskrivning!M1155,0)</f>
        <v>0</v>
      </c>
      <c r="E454" s="34">
        <f>IF(Inskrivning!B1155&gt;0,Inskrivning!N1155,0)</f>
        <v>0</v>
      </c>
      <c r="F454" s="34">
        <f>IF(Inskrivning!B1155&gt;0,Inskrivning!O1155,0)</f>
        <v>0</v>
      </c>
      <c r="G454" s="34">
        <f>IF(Inskrivning!B1155&gt;0,Inskrivning!P1155,0)</f>
        <v>0</v>
      </c>
      <c r="H454" s="34">
        <f>IF(Inskrivning!B1155&gt;0,Inskrivning!Q1155,0)</f>
        <v>0</v>
      </c>
      <c r="I454" s="34">
        <f>IF(Inskrivning!B1155&gt;0,Inskrivning!R1155,0)</f>
        <v>0</v>
      </c>
      <c r="J454" s="34">
        <f>IF(Inskrivning!B1155&gt;0,Inskrivning!S1155,0)</f>
        <v>0</v>
      </c>
      <c r="K454" s="34">
        <f>IF(Inskrivning!B1155&gt;0,Inskrivning!T1155,0)</f>
        <v>0</v>
      </c>
      <c r="L454" s="34">
        <f>IF(Inskrivning!B1155&gt;0,Inskrivning!U1155,0)</f>
        <v>0</v>
      </c>
      <c r="M454" s="34">
        <f>IF(Inskrivning!B1155&gt;0,Inskrivning!V1155,0)</f>
        <v>0</v>
      </c>
      <c r="N454" s="34">
        <f>IF(Inskrivning!B1155&gt;0,Inskrivning!W1155,0)</f>
        <v>0</v>
      </c>
      <c r="O454" s="34">
        <f>IF(Inskrivning!B1155&gt;0,Inskrivning!X1155,0)</f>
        <v>0</v>
      </c>
      <c r="W454" s="15">
        <f>IF(Inskrivning!B1155="",0,Inskrivning!B1155)</f>
        <v>0</v>
      </c>
      <c r="Y454" s="30">
        <f t="shared" si="6"/>
        <v>0</v>
      </c>
      <c r="Z454" s="30">
        <v>149</v>
      </c>
    </row>
    <row r="455" spans="1:26" ht="15" x14ac:dyDescent="0.25">
      <c r="A455" s="34">
        <f>IF(Inskrivning!B1156&gt;0,Inskrivning!J1156,0)</f>
        <v>0</v>
      </c>
      <c r="B455" s="34">
        <f>IF(Inskrivning!B1156&gt;0,Inskrivning!K1156,0)</f>
        <v>0</v>
      </c>
      <c r="C455" s="34">
        <f>IF(Inskrivning!B1156&gt;0,Inskrivning!L1156,0)</f>
        <v>0</v>
      </c>
      <c r="D455" s="34">
        <f>IF(Inskrivning!B1156&gt;0,Inskrivning!M1156,0)</f>
        <v>0</v>
      </c>
      <c r="E455" s="34">
        <f>IF(Inskrivning!B1156&gt;0,Inskrivning!N1156,0)</f>
        <v>0</v>
      </c>
      <c r="F455" s="34">
        <f>IF(Inskrivning!B1156&gt;0,Inskrivning!O1156,0)</f>
        <v>0</v>
      </c>
      <c r="G455" s="34">
        <f>IF(Inskrivning!B1156&gt;0,Inskrivning!P1156,0)</f>
        <v>0</v>
      </c>
      <c r="H455" s="34">
        <f>IF(Inskrivning!B1156&gt;0,Inskrivning!Q1156,0)</f>
        <v>0</v>
      </c>
      <c r="I455" s="34">
        <f>IF(Inskrivning!B1156&gt;0,Inskrivning!R1156,0)</f>
        <v>0</v>
      </c>
      <c r="J455" s="34">
        <f>IF(Inskrivning!B1156&gt;0,Inskrivning!S1156,0)</f>
        <v>0</v>
      </c>
      <c r="K455" s="34">
        <f>IF(Inskrivning!B1156&gt;0,Inskrivning!T1156,0)</f>
        <v>0</v>
      </c>
      <c r="L455" s="34">
        <f>IF(Inskrivning!B1156&gt;0,Inskrivning!U1156,0)</f>
        <v>0</v>
      </c>
      <c r="M455" s="34">
        <f>IF(Inskrivning!B1156&gt;0,Inskrivning!V1156,0)</f>
        <v>0</v>
      </c>
      <c r="N455" s="34">
        <f>IF(Inskrivning!B1156&gt;0,Inskrivning!W1156,0)</f>
        <v>0</v>
      </c>
      <c r="O455" s="34">
        <f>IF(Inskrivning!B1156&gt;0,Inskrivning!X1156,0)</f>
        <v>0</v>
      </c>
      <c r="W455" s="15">
        <f>IF(Inskrivning!B1156="",0,Inskrivning!B1156)</f>
        <v>0</v>
      </c>
      <c r="Y455" s="30">
        <f t="shared" si="6"/>
        <v>0</v>
      </c>
      <c r="Z455" s="30">
        <v>150</v>
      </c>
    </row>
    <row r="456" spans="1:26" ht="15" x14ac:dyDescent="0.25">
      <c r="A456" s="34">
        <f>IF(Inskrivning!B1157&gt;0,Inskrivning!J1157,0)</f>
        <v>0</v>
      </c>
      <c r="B456" s="34">
        <f>IF(Inskrivning!B1157&gt;0,Inskrivning!K1157,0)</f>
        <v>0</v>
      </c>
      <c r="C456" s="34">
        <f>IF(Inskrivning!B1157&gt;0,Inskrivning!L1157,0)</f>
        <v>0</v>
      </c>
      <c r="D456" s="34">
        <f>IF(Inskrivning!B1157&gt;0,Inskrivning!M1157,0)</f>
        <v>0</v>
      </c>
      <c r="E456" s="34">
        <f>IF(Inskrivning!B1157&gt;0,Inskrivning!N1157,0)</f>
        <v>0</v>
      </c>
      <c r="F456" s="34">
        <f>IF(Inskrivning!B1157&gt;0,Inskrivning!O1157,0)</f>
        <v>0</v>
      </c>
      <c r="G456" s="34">
        <f>IF(Inskrivning!B1157&gt;0,Inskrivning!P1157,0)</f>
        <v>0</v>
      </c>
      <c r="H456" s="34">
        <f>IF(Inskrivning!B1157&gt;0,Inskrivning!Q1157,0)</f>
        <v>0</v>
      </c>
      <c r="I456" s="34">
        <f>IF(Inskrivning!B1157&gt;0,Inskrivning!R1157,0)</f>
        <v>0</v>
      </c>
      <c r="J456" s="34">
        <f>IF(Inskrivning!B1157&gt;0,Inskrivning!S1157,0)</f>
        <v>0</v>
      </c>
      <c r="K456" s="34">
        <f>IF(Inskrivning!B1157&gt;0,Inskrivning!T1157,0)</f>
        <v>0</v>
      </c>
      <c r="L456" s="34">
        <f>IF(Inskrivning!B1157&gt;0,Inskrivning!U1157,0)</f>
        <v>0</v>
      </c>
      <c r="M456" s="34">
        <f>IF(Inskrivning!B1157&gt;0,Inskrivning!V1157,0)</f>
        <v>0</v>
      </c>
      <c r="N456" s="34">
        <f>IF(Inskrivning!B1157&gt;0,Inskrivning!W1157,0)</f>
        <v>0</v>
      </c>
      <c r="O456" s="34">
        <f>IF(Inskrivning!B1157&gt;0,Inskrivning!X1157,0)</f>
        <v>0</v>
      </c>
      <c r="W456" s="15">
        <f>IF(Inskrivning!B1157="",0,Inskrivning!B1157)</f>
        <v>0</v>
      </c>
      <c r="Y456" s="30">
        <f t="shared" si="6"/>
        <v>0</v>
      </c>
      <c r="Z456" s="30">
        <v>151</v>
      </c>
    </row>
    <row r="457" spans="1:26" ht="15" x14ac:dyDescent="0.25">
      <c r="A457" s="34">
        <f>IF(Inskrivning!B1158&gt;0,Inskrivning!J1158,0)</f>
        <v>0</v>
      </c>
      <c r="B457" s="34">
        <f>IF(Inskrivning!B1158&gt;0,Inskrivning!K1158,0)</f>
        <v>0</v>
      </c>
      <c r="C457" s="34">
        <f>IF(Inskrivning!B1158&gt;0,Inskrivning!L1158,0)</f>
        <v>0</v>
      </c>
      <c r="D457" s="34">
        <f>IF(Inskrivning!B1158&gt;0,Inskrivning!M1158,0)</f>
        <v>0</v>
      </c>
      <c r="E457" s="34">
        <f>IF(Inskrivning!B1158&gt;0,Inskrivning!N1158,0)</f>
        <v>0</v>
      </c>
      <c r="F457" s="34">
        <f>IF(Inskrivning!B1158&gt;0,Inskrivning!O1158,0)</f>
        <v>0</v>
      </c>
      <c r="G457" s="34">
        <f>IF(Inskrivning!B1158&gt;0,Inskrivning!P1158,0)</f>
        <v>0</v>
      </c>
      <c r="H457" s="34">
        <f>IF(Inskrivning!B1158&gt;0,Inskrivning!Q1158,0)</f>
        <v>0</v>
      </c>
      <c r="I457" s="34">
        <f>IF(Inskrivning!B1158&gt;0,Inskrivning!R1158,0)</f>
        <v>0</v>
      </c>
      <c r="J457" s="34">
        <f>IF(Inskrivning!B1158&gt;0,Inskrivning!S1158,0)</f>
        <v>0</v>
      </c>
      <c r="K457" s="34">
        <f>IF(Inskrivning!B1158&gt;0,Inskrivning!T1158,0)</f>
        <v>0</v>
      </c>
      <c r="L457" s="34">
        <f>IF(Inskrivning!B1158&gt;0,Inskrivning!U1158,0)</f>
        <v>0</v>
      </c>
      <c r="M457" s="34">
        <f>IF(Inskrivning!B1158&gt;0,Inskrivning!V1158,0)</f>
        <v>0</v>
      </c>
      <c r="N457" s="34">
        <f>IF(Inskrivning!B1158&gt;0,Inskrivning!W1158,0)</f>
        <v>0</v>
      </c>
      <c r="O457" s="34">
        <f>IF(Inskrivning!B1158&gt;0,Inskrivning!X1158,0)</f>
        <v>0</v>
      </c>
      <c r="W457" s="15">
        <f>IF(Inskrivning!B1158="",0,Inskrivning!B1158)</f>
        <v>0</v>
      </c>
      <c r="Y457" s="30">
        <f t="shared" si="6"/>
        <v>0</v>
      </c>
      <c r="Z457" s="30">
        <v>152</v>
      </c>
    </row>
    <row r="458" spans="1:26" ht="15" x14ac:dyDescent="0.25">
      <c r="A458" s="34">
        <f>IF(Inskrivning!B1159&gt;0,Inskrivning!J1159,0)</f>
        <v>0</v>
      </c>
      <c r="B458" s="34">
        <f>IF(Inskrivning!B1159&gt;0,Inskrivning!K1159,0)</f>
        <v>0</v>
      </c>
      <c r="C458" s="34">
        <f>IF(Inskrivning!B1159&gt;0,Inskrivning!L1159,0)</f>
        <v>0</v>
      </c>
      <c r="D458" s="34">
        <f>IF(Inskrivning!B1159&gt;0,Inskrivning!M1159,0)</f>
        <v>0</v>
      </c>
      <c r="E458" s="34">
        <f>IF(Inskrivning!B1159&gt;0,Inskrivning!N1159,0)</f>
        <v>0</v>
      </c>
      <c r="F458" s="34">
        <f>IF(Inskrivning!B1159&gt;0,Inskrivning!O1159,0)</f>
        <v>0</v>
      </c>
      <c r="G458" s="34">
        <f>IF(Inskrivning!B1159&gt;0,Inskrivning!P1159,0)</f>
        <v>0</v>
      </c>
      <c r="H458" s="34">
        <f>IF(Inskrivning!B1159&gt;0,Inskrivning!Q1159,0)</f>
        <v>0</v>
      </c>
      <c r="I458" s="34">
        <f>IF(Inskrivning!B1159&gt;0,Inskrivning!R1159,0)</f>
        <v>0</v>
      </c>
      <c r="J458" s="34">
        <f>IF(Inskrivning!B1159&gt;0,Inskrivning!S1159,0)</f>
        <v>0</v>
      </c>
      <c r="K458" s="34">
        <f>IF(Inskrivning!B1159&gt;0,Inskrivning!T1159,0)</f>
        <v>0</v>
      </c>
      <c r="L458" s="34">
        <f>IF(Inskrivning!B1159&gt;0,Inskrivning!U1159,0)</f>
        <v>0</v>
      </c>
      <c r="M458" s="34">
        <f>IF(Inskrivning!B1159&gt;0,Inskrivning!V1159,0)</f>
        <v>0</v>
      </c>
      <c r="N458" s="34">
        <f>IF(Inskrivning!B1159&gt;0,Inskrivning!W1159,0)</f>
        <v>0</v>
      </c>
      <c r="O458" s="34">
        <f>IF(Inskrivning!B1159&gt;0,Inskrivning!X1159,0)</f>
        <v>0</v>
      </c>
      <c r="W458" s="15">
        <f>IF(Inskrivning!B1159="",0,Inskrivning!B1159)</f>
        <v>0</v>
      </c>
      <c r="Y458" s="30">
        <f t="shared" si="6"/>
        <v>0</v>
      </c>
      <c r="Z458" s="30">
        <v>153</v>
      </c>
    </row>
    <row r="459" spans="1:26" ht="15" x14ac:dyDescent="0.25">
      <c r="A459" s="34">
        <f>IF(Inskrivning!B1160&gt;0,Inskrivning!J1160,0)</f>
        <v>0</v>
      </c>
      <c r="B459" s="34">
        <f>IF(Inskrivning!B1160&gt;0,Inskrivning!K1160,0)</f>
        <v>0</v>
      </c>
      <c r="C459" s="34">
        <f>IF(Inskrivning!B1160&gt;0,Inskrivning!L1160,0)</f>
        <v>0</v>
      </c>
      <c r="D459" s="34">
        <f>IF(Inskrivning!B1160&gt;0,Inskrivning!M1160,0)</f>
        <v>0</v>
      </c>
      <c r="E459" s="34">
        <f>IF(Inskrivning!B1160&gt;0,Inskrivning!N1160,0)</f>
        <v>0</v>
      </c>
      <c r="F459" s="34">
        <f>IF(Inskrivning!B1160&gt;0,Inskrivning!O1160,0)</f>
        <v>0</v>
      </c>
      <c r="G459" s="34">
        <f>IF(Inskrivning!B1160&gt;0,Inskrivning!P1160,0)</f>
        <v>0</v>
      </c>
      <c r="H459" s="34">
        <f>IF(Inskrivning!B1160&gt;0,Inskrivning!Q1160,0)</f>
        <v>0</v>
      </c>
      <c r="I459" s="34">
        <f>IF(Inskrivning!B1160&gt;0,Inskrivning!R1160,0)</f>
        <v>0</v>
      </c>
      <c r="J459" s="34">
        <f>IF(Inskrivning!B1160&gt;0,Inskrivning!S1160,0)</f>
        <v>0</v>
      </c>
      <c r="K459" s="34">
        <f>IF(Inskrivning!B1160&gt;0,Inskrivning!T1160,0)</f>
        <v>0</v>
      </c>
      <c r="L459" s="34">
        <f>IF(Inskrivning!B1160&gt;0,Inskrivning!U1160,0)</f>
        <v>0</v>
      </c>
      <c r="M459" s="34">
        <f>IF(Inskrivning!B1160&gt;0,Inskrivning!V1160,0)</f>
        <v>0</v>
      </c>
      <c r="N459" s="34">
        <f>IF(Inskrivning!B1160&gt;0,Inskrivning!W1160,0)</f>
        <v>0</v>
      </c>
      <c r="O459" s="34">
        <f>IF(Inskrivning!B1160&gt;0,Inskrivning!X1160,0)</f>
        <v>0</v>
      </c>
      <c r="W459" s="15">
        <f>IF(Inskrivning!B1160="",0,Inskrivning!B1160)</f>
        <v>0</v>
      </c>
      <c r="Y459" s="30">
        <f t="shared" si="6"/>
        <v>0</v>
      </c>
      <c r="Z459" s="30">
        <v>154</v>
      </c>
    </row>
    <row r="460" spans="1:26" ht="15" x14ac:dyDescent="0.25">
      <c r="A460" s="34">
        <f>IF(Inskrivning!B1161&gt;0,Inskrivning!J1161,0)</f>
        <v>0</v>
      </c>
      <c r="B460" s="34">
        <f>IF(Inskrivning!B1161&gt;0,Inskrivning!K1161,0)</f>
        <v>0</v>
      </c>
      <c r="C460" s="34">
        <f>IF(Inskrivning!B1161&gt;0,Inskrivning!L1161,0)</f>
        <v>0</v>
      </c>
      <c r="D460" s="34">
        <f>IF(Inskrivning!B1161&gt;0,Inskrivning!M1161,0)</f>
        <v>0</v>
      </c>
      <c r="E460" s="34">
        <f>IF(Inskrivning!B1161&gt;0,Inskrivning!N1161,0)</f>
        <v>0</v>
      </c>
      <c r="F460" s="34">
        <f>IF(Inskrivning!B1161&gt;0,Inskrivning!O1161,0)</f>
        <v>0</v>
      </c>
      <c r="G460" s="34">
        <f>IF(Inskrivning!B1161&gt;0,Inskrivning!P1161,0)</f>
        <v>0</v>
      </c>
      <c r="H460" s="34">
        <f>IF(Inskrivning!B1161&gt;0,Inskrivning!Q1161,0)</f>
        <v>0</v>
      </c>
      <c r="I460" s="34">
        <f>IF(Inskrivning!B1161&gt;0,Inskrivning!R1161,0)</f>
        <v>0</v>
      </c>
      <c r="J460" s="34">
        <f>IF(Inskrivning!B1161&gt;0,Inskrivning!S1161,0)</f>
        <v>0</v>
      </c>
      <c r="K460" s="34">
        <f>IF(Inskrivning!B1161&gt;0,Inskrivning!T1161,0)</f>
        <v>0</v>
      </c>
      <c r="L460" s="34">
        <f>IF(Inskrivning!B1161&gt;0,Inskrivning!U1161,0)</f>
        <v>0</v>
      </c>
      <c r="M460" s="34">
        <f>IF(Inskrivning!B1161&gt;0,Inskrivning!V1161,0)</f>
        <v>0</v>
      </c>
      <c r="N460" s="34">
        <f>IF(Inskrivning!B1161&gt;0,Inskrivning!W1161,0)</f>
        <v>0</v>
      </c>
      <c r="O460" s="34">
        <f>IF(Inskrivning!B1161&gt;0,Inskrivning!X1161,0)</f>
        <v>0</v>
      </c>
      <c r="W460" s="15">
        <f>IF(Inskrivning!B1161="",0,Inskrivning!B1161)</f>
        <v>0</v>
      </c>
      <c r="Y460" s="30">
        <f t="shared" si="6"/>
        <v>0</v>
      </c>
      <c r="Z460" s="30">
        <v>155</v>
      </c>
    </row>
    <row r="461" spans="1:26" ht="15" x14ac:dyDescent="0.25">
      <c r="A461" s="34">
        <f>IF(Inskrivning!B1162&gt;0,Inskrivning!J1162,0)</f>
        <v>0</v>
      </c>
      <c r="B461" s="34">
        <f>IF(Inskrivning!B1162&gt;0,Inskrivning!K1162,0)</f>
        <v>0</v>
      </c>
      <c r="C461" s="34">
        <f>IF(Inskrivning!B1162&gt;0,Inskrivning!L1162,0)</f>
        <v>0</v>
      </c>
      <c r="D461" s="34">
        <f>IF(Inskrivning!B1162&gt;0,Inskrivning!M1162,0)</f>
        <v>0</v>
      </c>
      <c r="E461" s="34">
        <f>IF(Inskrivning!B1162&gt;0,Inskrivning!N1162,0)</f>
        <v>0</v>
      </c>
      <c r="F461" s="34">
        <f>IF(Inskrivning!B1162&gt;0,Inskrivning!O1162,0)</f>
        <v>0</v>
      </c>
      <c r="G461" s="34">
        <f>IF(Inskrivning!B1162&gt;0,Inskrivning!P1162,0)</f>
        <v>0</v>
      </c>
      <c r="H461" s="34">
        <f>IF(Inskrivning!B1162&gt;0,Inskrivning!Q1162,0)</f>
        <v>0</v>
      </c>
      <c r="I461" s="34">
        <f>IF(Inskrivning!B1162&gt;0,Inskrivning!R1162,0)</f>
        <v>0</v>
      </c>
      <c r="J461" s="34">
        <f>IF(Inskrivning!B1162&gt;0,Inskrivning!S1162,0)</f>
        <v>0</v>
      </c>
      <c r="K461" s="34">
        <f>IF(Inskrivning!B1162&gt;0,Inskrivning!T1162,0)</f>
        <v>0</v>
      </c>
      <c r="L461" s="34">
        <f>IF(Inskrivning!B1162&gt;0,Inskrivning!U1162,0)</f>
        <v>0</v>
      </c>
      <c r="M461" s="34">
        <f>IF(Inskrivning!B1162&gt;0,Inskrivning!V1162,0)</f>
        <v>0</v>
      </c>
      <c r="N461" s="34">
        <f>IF(Inskrivning!B1162&gt;0,Inskrivning!W1162,0)</f>
        <v>0</v>
      </c>
      <c r="O461" s="34">
        <f>IF(Inskrivning!B1162&gt;0,Inskrivning!X1162,0)</f>
        <v>0</v>
      </c>
      <c r="W461" s="15">
        <f>IF(Inskrivning!B1162="",0,Inskrivning!B1162)</f>
        <v>0</v>
      </c>
      <c r="Y461" s="30">
        <f t="shared" si="6"/>
        <v>0</v>
      </c>
      <c r="Z461" s="30">
        <v>156</v>
      </c>
    </row>
    <row r="462" spans="1:26" ht="15" x14ac:dyDescent="0.25">
      <c r="A462" s="34">
        <f>IF(Inskrivning!B1163&gt;0,Inskrivning!J1163,0)</f>
        <v>0</v>
      </c>
      <c r="B462" s="34">
        <f>IF(Inskrivning!B1163&gt;0,Inskrivning!K1163,0)</f>
        <v>0</v>
      </c>
      <c r="C462" s="34">
        <f>IF(Inskrivning!B1163&gt;0,Inskrivning!L1163,0)</f>
        <v>0</v>
      </c>
      <c r="D462" s="34">
        <f>IF(Inskrivning!B1163&gt;0,Inskrivning!M1163,0)</f>
        <v>0</v>
      </c>
      <c r="E462" s="34">
        <f>IF(Inskrivning!B1163&gt;0,Inskrivning!N1163,0)</f>
        <v>0</v>
      </c>
      <c r="F462" s="34">
        <f>IF(Inskrivning!B1163&gt;0,Inskrivning!O1163,0)</f>
        <v>0</v>
      </c>
      <c r="G462" s="34">
        <f>IF(Inskrivning!B1163&gt;0,Inskrivning!P1163,0)</f>
        <v>0</v>
      </c>
      <c r="H462" s="34">
        <f>IF(Inskrivning!B1163&gt;0,Inskrivning!Q1163,0)</f>
        <v>0</v>
      </c>
      <c r="I462" s="34">
        <f>IF(Inskrivning!B1163&gt;0,Inskrivning!R1163,0)</f>
        <v>0</v>
      </c>
      <c r="J462" s="34">
        <f>IF(Inskrivning!B1163&gt;0,Inskrivning!S1163,0)</f>
        <v>0</v>
      </c>
      <c r="K462" s="34">
        <f>IF(Inskrivning!B1163&gt;0,Inskrivning!T1163,0)</f>
        <v>0</v>
      </c>
      <c r="L462" s="34">
        <f>IF(Inskrivning!B1163&gt;0,Inskrivning!U1163,0)</f>
        <v>0</v>
      </c>
      <c r="M462" s="34">
        <f>IF(Inskrivning!B1163&gt;0,Inskrivning!V1163,0)</f>
        <v>0</v>
      </c>
      <c r="N462" s="34">
        <f>IF(Inskrivning!B1163&gt;0,Inskrivning!W1163,0)</f>
        <v>0</v>
      </c>
      <c r="O462" s="34">
        <f>IF(Inskrivning!B1163&gt;0,Inskrivning!X1163,0)</f>
        <v>0</v>
      </c>
      <c r="W462" s="15">
        <f>IF(Inskrivning!B1163="",0,Inskrivning!B1163)</f>
        <v>0</v>
      </c>
      <c r="Y462" s="30">
        <f t="shared" si="6"/>
        <v>0</v>
      </c>
      <c r="Z462" s="30">
        <v>157</v>
      </c>
    </row>
    <row r="463" spans="1:26" ht="15" x14ac:dyDescent="0.25">
      <c r="A463" s="34">
        <f>IF(Inskrivning!B1164&gt;0,Inskrivning!J1164,0)</f>
        <v>0</v>
      </c>
      <c r="B463" s="34">
        <f>IF(Inskrivning!B1164&gt;0,Inskrivning!K1164,0)</f>
        <v>0</v>
      </c>
      <c r="C463" s="34">
        <f>IF(Inskrivning!B1164&gt;0,Inskrivning!L1164,0)</f>
        <v>0</v>
      </c>
      <c r="D463" s="34">
        <f>IF(Inskrivning!B1164&gt;0,Inskrivning!M1164,0)</f>
        <v>0</v>
      </c>
      <c r="E463" s="34">
        <f>IF(Inskrivning!B1164&gt;0,Inskrivning!N1164,0)</f>
        <v>0</v>
      </c>
      <c r="F463" s="34">
        <f>IF(Inskrivning!B1164&gt;0,Inskrivning!O1164,0)</f>
        <v>0</v>
      </c>
      <c r="G463" s="34">
        <f>IF(Inskrivning!B1164&gt;0,Inskrivning!P1164,0)</f>
        <v>0</v>
      </c>
      <c r="H463" s="34">
        <f>IF(Inskrivning!B1164&gt;0,Inskrivning!Q1164,0)</f>
        <v>0</v>
      </c>
      <c r="I463" s="34">
        <f>IF(Inskrivning!B1164&gt;0,Inskrivning!R1164,0)</f>
        <v>0</v>
      </c>
      <c r="J463" s="34">
        <f>IF(Inskrivning!B1164&gt;0,Inskrivning!S1164,0)</f>
        <v>0</v>
      </c>
      <c r="K463" s="34">
        <f>IF(Inskrivning!B1164&gt;0,Inskrivning!T1164,0)</f>
        <v>0</v>
      </c>
      <c r="L463" s="34">
        <f>IF(Inskrivning!B1164&gt;0,Inskrivning!U1164,0)</f>
        <v>0</v>
      </c>
      <c r="M463" s="34">
        <f>IF(Inskrivning!B1164&gt;0,Inskrivning!V1164,0)</f>
        <v>0</v>
      </c>
      <c r="N463" s="34">
        <f>IF(Inskrivning!B1164&gt;0,Inskrivning!W1164,0)</f>
        <v>0</v>
      </c>
      <c r="O463" s="34">
        <f>IF(Inskrivning!B1164&gt;0,Inskrivning!X1164,0)</f>
        <v>0</v>
      </c>
      <c r="W463" s="15">
        <f>IF(Inskrivning!B1164="",0,Inskrivning!B1164)</f>
        <v>0</v>
      </c>
      <c r="Y463" s="30">
        <f t="shared" si="6"/>
        <v>0</v>
      </c>
      <c r="Z463" s="30">
        <v>158</v>
      </c>
    </row>
    <row r="464" spans="1:26" ht="15" x14ac:dyDescent="0.25">
      <c r="A464" s="34">
        <f>IF(Inskrivning!B1165&gt;0,Inskrivning!J1165,0)</f>
        <v>0</v>
      </c>
      <c r="B464" s="34">
        <f>IF(Inskrivning!B1165&gt;0,Inskrivning!K1165,0)</f>
        <v>0</v>
      </c>
      <c r="C464" s="34">
        <f>IF(Inskrivning!B1165&gt;0,Inskrivning!L1165,0)</f>
        <v>0</v>
      </c>
      <c r="D464" s="34">
        <f>IF(Inskrivning!B1165&gt;0,Inskrivning!M1165,0)</f>
        <v>0</v>
      </c>
      <c r="E464" s="34">
        <f>IF(Inskrivning!B1165&gt;0,Inskrivning!N1165,0)</f>
        <v>0</v>
      </c>
      <c r="F464" s="34">
        <f>IF(Inskrivning!B1165&gt;0,Inskrivning!O1165,0)</f>
        <v>0</v>
      </c>
      <c r="G464" s="34">
        <f>IF(Inskrivning!B1165&gt;0,Inskrivning!P1165,0)</f>
        <v>0</v>
      </c>
      <c r="H464" s="34">
        <f>IF(Inskrivning!B1165&gt;0,Inskrivning!Q1165,0)</f>
        <v>0</v>
      </c>
      <c r="I464" s="34">
        <f>IF(Inskrivning!B1165&gt;0,Inskrivning!R1165,0)</f>
        <v>0</v>
      </c>
      <c r="J464" s="34">
        <f>IF(Inskrivning!B1165&gt;0,Inskrivning!S1165,0)</f>
        <v>0</v>
      </c>
      <c r="K464" s="34">
        <f>IF(Inskrivning!B1165&gt;0,Inskrivning!T1165,0)</f>
        <v>0</v>
      </c>
      <c r="L464" s="34">
        <f>IF(Inskrivning!B1165&gt;0,Inskrivning!U1165,0)</f>
        <v>0</v>
      </c>
      <c r="M464" s="34">
        <f>IF(Inskrivning!B1165&gt;0,Inskrivning!V1165,0)</f>
        <v>0</v>
      </c>
      <c r="N464" s="34">
        <f>IF(Inskrivning!B1165&gt;0,Inskrivning!W1165,0)</f>
        <v>0</v>
      </c>
      <c r="O464" s="34">
        <f>IF(Inskrivning!B1165&gt;0,Inskrivning!X1165,0)</f>
        <v>0</v>
      </c>
      <c r="W464" s="15">
        <f>IF(Inskrivning!B1165="",0,Inskrivning!B1165)</f>
        <v>0</v>
      </c>
      <c r="Y464" s="30">
        <f t="shared" si="6"/>
        <v>0</v>
      </c>
      <c r="Z464" s="30">
        <v>159</v>
      </c>
    </row>
    <row r="465" spans="1:26" ht="15" x14ac:dyDescent="0.25">
      <c r="A465" s="34">
        <f>IF(Inskrivning!B1166&gt;0,Inskrivning!J1166,0)</f>
        <v>0</v>
      </c>
      <c r="B465" s="34">
        <f>IF(Inskrivning!B1166&gt;0,Inskrivning!K1166,0)</f>
        <v>0</v>
      </c>
      <c r="C465" s="34">
        <f>IF(Inskrivning!B1166&gt;0,Inskrivning!L1166,0)</f>
        <v>0</v>
      </c>
      <c r="D465" s="34">
        <f>IF(Inskrivning!B1166&gt;0,Inskrivning!M1166,0)</f>
        <v>0</v>
      </c>
      <c r="E465" s="34">
        <f>IF(Inskrivning!B1166&gt;0,Inskrivning!N1166,0)</f>
        <v>0</v>
      </c>
      <c r="F465" s="34">
        <f>IF(Inskrivning!B1166&gt;0,Inskrivning!O1166,0)</f>
        <v>0</v>
      </c>
      <c r="G465" s="34">
        <f>IF(Inskrivning!B1166&gt;0,Inskrivning!P1166,0)</f>
        <v>0</v>
      </c>
      <c r="H465" s="34">
        <f>IF(Inskrivning!B1166&gt;0,Inskrivning!Q1166,0)</f>
        <v>0</v>
      </c>
      <c r="I465" s="34">
        <f>IF(Inskrivning!B1166&gt;0,Inskrivning!R1166,0)</f>
        <v>0</v>
      </c>
      <c r="J465" s="34">
        <f>IF(Inskrivning!B1166&gt;0,Inskrivning!S1166,0)</f>
        <v>0</v>
      </c>
      <c r="K465" s="34">
        <f>IF(Inskrivning!B1166&gt;0,Inskrivning!T1166,0)</f>
        <v>0</v>
      </c>
      <c r="L465" s="34">
        <f>IF(Inskrivning!B1166&gt;0,Inskrivning!U1166,0)</f>
        <v>0</v>
      </c>
      <c r="M465" s="34">
        <f>IF(Inskrivning!B1166&gt;0,Inskrivning!V1166,0)</f>
        <v>0</v>
      </c>
      <c r="N465" s="34">
        <f>IF(Inskrivning!B1166&gt;0,Inskrivning!W1166,0)</f>
        <v>0</v>
      </c>
      <c r="O465" s="34">
        <f>IF(Inskrivning!B1166&gt;0,Inskrivning!X1166,0)</f>
        <v>0</v>
      </c>
      <c r="W465" s="15">
        <f>IF(Inskrivning!B1166="",0,Inskrivning!B1166)</f>
        <v>0</v>
      </c>
      <c r="Y465" s="30">
        <f t="shared" si="6"/>
        <v>0</v>
      </c>
      <c r="Z465" s="30">
        <v>160</v>
      </c>
    </row>
    <row r="466" spans="1:26" ht="15" x14ac:dyDescent="0.25">
      <c r="A466" s="34">
        <f>IF(Inskrivning!B1167&gt;0,Inskrivning!J1167,0)</f>
        <v>0</v>
      </c>
      <c r="B466" s="34">
        <f>IF(Inskrivning!B1167&gt;0,Inskrivning!K1167,0)</f>
        <v>0</v>
      </c>
      <c r="C466" s="34">
        <f>IF(Inskrivning!B1167&gt;0,Inskrivning!L1167,0)</f>
        <v>0</v>
      </c>
      <c r="D466" s="34">
        <f>IF(Inskrivning!B1167&gt;0,Inskrivning!M1167,0)</f>
        <v>0</v>
      </c>
      <c r="E466" s="34">
        <f>IF(Inskrivning!B1167&gt;0,Inskrivning!N1167,0)</f>
        <v>0</v>
      </c>
      <c r="F466" s="34">
        <f>IF(Inskrivning!B1167&gt;0,Inskrivning!O1167,0)</f>
        <v>0</v>
      </c>
      <c r="G466" s="34">
        <f>IF(Inskrivning!B1167&gt;0,Inskrivning!P1167,0)</f>
        <v>0</v>
      </c>
      <c r="H466" s="34">
        <f>IF(Inskrivning!B1167&gt;0,Inskrivning!Q1167,0)</f>
        <v>0</v>
      </c>
      <c r="I466" s="34">
        <f>IF(Inskrivning!B1167&gt;0,Inskrivning!R1167,0)</f>
        <v>0</v>
      </c>
      <c r="J466" s="34">
        <f>IF(Inskrivning!B1167&gt;0,Inskrivning!S1167,0)</f>
        <v>0</v>
      </c>
      <c r="K466" s="34">
        <f>IF(Inskrivning!B1167&gt;0,Inskrivning!T1167,0)</f>
        <v>0</v>
      </c>
      <c r="L466" s="34">
        <f>IF(Inskrivning!B1167&gt;0,Inskrivning!U1167,0)</f>
        <v>0</v>
      </c>
      <c r="M466" s="34">
        <f>IF(Inskrivning!B1167&gt;0,Inskrivning!V1167,0)</f>
        <v>0</v>
      </c>
      <c r="N466" s="34">
        <f>IF(Inskrivning!B1167&gt;0,Inskrivning!W1167,0)</f>
        <v>0</v>
      </c>
      <c r="O466" s="34">
        <f>IF(Inskrivning!B1167&gt;0,Inskrivning!X1167,0)</f>
        <v>0</v>
      </c>
      <c r="W466" s="15">
        <f>IF(Inskrivning!B1167="",0,Inskrivning!B1167)</f>
        <v>0</v>
      </c>
      <c r="Y466" s="30">
        <f t="shared" si="6"/>
        <v>0</v>
      </c>
      <c r="Z466" s="30">
        <v>161</v>
      </c>
    </row>
    <row r="467" spans="1:26" ht="15" x14ac:dyDescent="0.25">
      <c r="A467" s="34">
        <f>IF(Inskrivning!B1168&gt;0,Inskrivning!J1168,0)</f>
        <v>0</v>
      </c>
      <c r="B467" s="34">
        <f>IF(Inskrivning!B1168&gt;0,Inskrivning!K1168,0)</f>
        <v>0</v>
      </c>
      <c r="C467" s="34">
        <f>IF(Inskrivning!B1168&gt;0,Inskrivning!L1168,0)</f>
        <v>0</v>
      </c>
      <c r="D467" s="34">
        <f>IF(Inskrivning!B1168&gt;0,Inskrivning!M1168,0)</f>
        <v>0</v>
      </c>
      <c r="E467" s="34">
        <f>IF(Inskrivning!B1168&gt;0,Inskrivning!N1168,0)</f>
        <v>0</v>
      </c>
      <c r="F467" s="34">
        <f>IF(Inskrivning!B1168&gt;0,Inskrivning!O1168,0)</f>
        <v>0</v>
      </c>
      <c r="G467" s="34">
        <f>IF(Inskrivning!B1168&gt;0,Inskrivning!P1168,0)</f>
        <v>0</v>
      </c>
      <c r="H467" s="34">
        <f>IF(Inskrivning!B1168&gt;0,Inskrivning!Q1168,0)</f>
        <v>0</v>
      </c>
      <c r="I467" s="34">
        <f>IF(Inskrivning!B1168&gt;0,Inskrivning!R1168,0)</f>
        <v>0</v>
      </c>
      <c r="J467" s="34">
        <f>IF(Inskrivning!B1168&gt;0,Inskrivning!S1168,0)</f>
        <v>0</v>
      </c>
      <c r="K467" s="34">
        <f>IF(Inskrivning!B1168&gt;0,Inskrivning!T1168,0)</f>
        <v>0</v>
      </c>
      <c r="L467" s="34">
        <f>IF(Inskrivning!B1168&gt;0,Inskrivning!U1168,0)</f>
        <v>0</v>
      </c>
      <c r="M467" s="34">
        <f>IF(Inskrivning!B1168&gt;0,Inskrivning!V1168,0)</f>
        <v>0</v>
      </c>
      <c r="N467" s="34">
        <f>IF(Inskrivning!B1168&gt;0,Inskrivning!W1168,0)</f>
        <v>0</v>
      </c>
      <c r="O467" s="34">
        <f>IF(Inskrivning!B1168&gt;0,Inskrivning!X1168,0)</f>
        <v>0</v>
      </c>
      <c r="W467" s="15">
        <f>IF(Inskrivning!B1168="",0,Inskrivning!B1168)</f>
        <v>0</v>
      </c>
      <c r="Y467" s="30">
        <f t="shared" si="6"/>
        <v>0</v>
      </c>
      <c r="Z467" s="30">
        <v>162</v>
      </c>
    </row>
    <row r="468" spans="1:26" ht="15" x14ac:dyDescent="0.25">
      <c r="A468" s="34">
        <f>IF(Inskrivning!B1169&gt;0,Inskrivning!J1169,0)</f>
        <v>0</v>
      </c>
      <c r="B468" s="34">
        <f>IF(Inskrivning!B1169&gt;0,Inskrivning!K1169,0)</f>
        <v>0</v>
      </c>
      <c r="C468" s="34">
        <f>IF(Inskrivning!B1169&gt;0,Inskrivning!L1169,0)</f>
        <v>0</v>
      </c>
      <c r="D468" s="34">
        <f>IF(Inskrivning!B1169&gt;0,Inskrivning!M1169,0)</f>
        <v>0</v>
      </c>
      <c r="E468" s="34">
        <f>IF(Inskrivning!B1169&gt;0,Inskrivning!N1169,0)</f>
        <v>0</v>
      </c>
      <c r="F468" s="34">
        <f>IF(Inskrivning!B1169&gt;0,Inskrivning!O1169,0)</f>
        <v>0</v>
      </c>
      <c r="G468" s="34">
        <f>IF(Inskrivning!B1169&gt;0,Inskrivning!P1169,0)</f>
        <v>0</v>
      </c>
      <c r="H468" s="34">
        <f>IF(Inskrivning!B1169&gt;0,Inskrivning!Q1169,0)</f>
        <v>0</v>
      </c>
      <c r="I468" s="34">
        <f>IF(Inskrivning!B1169&gt;0,Inskrivning!R1169,0)</f>
        <v>0</v>
      </c>
      <c r="J468" s="34">
        <f>IF(Inskrivning!B1169&gt;0,Inskrivning!S1169,0)</f>
        <v>0</v>
      </c>
      <c r="K468" s="34">
        <f>IF(Inskrivning!B1169&gt;0,Inskrivning!T1169,0)</f>
        <v>0</v>
      </c>
      <c r="L468" s="34">
        <f>IF(Inskrivning!B1169&gt;0,Inskrivning!U1169,0)</f>
        <v>0</v>
      </c>
      <c r="M468" s="34">
        <f>IF(Inskrivning!B1169&gt;0,Inskrivning!V1169,0)</f>
        <v>0</v>
      </c>
      <c r="N468" s="34">
        <f>IF(Inskrivning!B1169&gt;0,Inskrivning!W1169,0)</f>
        <v>0</v>
      </c>
      <c r="O468" s="34">
        <f>IF(Inskrivning!B1169&gt;0,Inskrivning!X1169,0)</f>
        <v>0</v>
      </c>
      <c r="W468" s="15">
        <f>IF(Inskrivning!B1169="",0,Inskrivning!B1169)</f>
        <v>0</v>
      </c>
      <c r="Y468" s="30">
        <f t="shared" si="6"/>
        <v>0</v>
      </c>
      <c r="Z468" s="30">
        <v>163</v>
      </c>
    </row>
    <row r="469" spans="1:26" ht="15" x14ac:dyDescent="0.25">
      <c r="A469" s="34">
        <f>IF(Inskrivning!B1170&gt;0,Inskrivning!J1170,0)</f>
        <v>0</v>
      </c>
      <c r="B469" s="34">
        <f>IF(Inskrivning!B1170&gt;0,Inskrivning!K1170,0)</f>
        <v>0</v>
      </c>
      <c r="C469" s="34">
        <f>IF(Inskrivning!B1170&gt;0,Inskrivning!L1170,0)</f>
        <v>0</v>
      </c>
      <c r="D469" s="34">
        <f>IF(Inskrivning!B1170&gt;0,Inskrivning!M1170,0)</f>
        <v>0</v>
      </c>
      <c r="E469" s="34">
        <f>IF(Inskrivning!B1170&gt;0,Inskrivning!N1170,0)</f>
        <v>0</v>
      </c>
      <c r="F469" s="34">
        <f>IF(Inskrivning!B1170&gt;0,Inskrivning!O1170,0)</f>
        <v>0</v>
      </c>
      <c r="G469" s="34">
        <f>IF(Inskrivning!B1170&gt;0,Inskrivning!P1170,0)</f>
        <v>0</v>
      </c>
      <c r="H469" s="34">
        <f>IF(Inskrivning!B1170&gt;0,Inskrivning!Q1170,0)</f>
        <v>0</v>
      </c>
      <c r="I469" s="34">
        <f>IF(Inskrivning!B1170&gt;0,Inskrivning!R1170,0)</f>
        <v>0</v>
      </c>
      <c r="J469" s="34">
        <f>IF(Inskrivning!B1170&gt;0,Inskrivning!S1170,0)</f>
        <v>0</v>
      </c>
      <c r="K469" s="34">
        <f>IF(Inskrivning!B1170&gt;0,Inskrivning!T1170,0)</f>
        <v>0</v>
      </c>
      <c r="L469" s="34">
        <f>IF(Inskrivning!B1170&gt;0,Inskrivning!U1170,0)</f>
        <v>0</v>
      </c>
      <c r="M469" s="34">
        <f>IF(Inskrivning!B1170&gt;0,Inskrivning!V1170,0)</f>
        <v>0</v>
      </c>
      <c r="N469" s="34">
        <f>IF(Inskrivning!B1170&gt;0,Inskrivning!W1170,0)</f>
        <v>0</v>
      </c>
      <c r="O469" s="34">
        <f>IF(Inskrivning!B1170&gt;0,Inskrivning!X1170,0)</f>
        <v>0</v>
      </c>
      <c r="W469" s="15">
        <f>IF(Inskrivning!B1170="",0,Inskrivning!B1170)</f>
        <v>0</v>
      </c>
      <c r="Y469" s="30">
        <f t="shared" si="6"/>
        <v>0</v>
      </c>
      <c r="Z469" s="30">
        <v>164</v>
      </c>
    </row>
    <row r="470" spans="1:26" ht="15" x14ac:dyDescent="0.25">
      <c r="A470" s="34">
        <f>IF(Inskrivning!B1171&gt;0,Inskrivning!J1171,0)</f>
        <v>0</v>
      </c>
      <c r="B470" s="34">
        <f>IF(Inskrivning!B1171&gt;0,Inskrivning!K1171,0)</f>
        <v>0</v>
      </c>
      <c r="C470" s="34">
        <f>IF(Inskrivning!B1171&gt;0,Inskrivning!L1171,0)</f>
        <v>0</v>
      </c>
      <c r="D470" s="34">
        <f>IF(Inskrivning!B1171&gt;0,Inskrivning!M1171,0)</f>
        <v>0</v>
      </c>
      <c r="E470" s="34">
        <f>IF(Inskrivning!B1171&gt;0,Inskrivning!N1171,0)</f>
        <v>0</v>
      </c>
      <c r="F470" s="34">
        <f>IF(Inskrivning!B1171&gt;0,Inskrivning!O1171,0)</f>
        <v>0</v>
      </c>
      <c r="G470" s="34">
        <f>IF(Inskrivning!B1171&gt;0,Inskrivning!P1171,0)</f>
        <v>0</v>
      </c>
      <c r="H470" s="34">
        <f>IF(Inskrivning!B1171&gt;0,Inskrivning!Q1171,0)</f>
        <v>0</v>
      </c>
      <c r="I470" s="34">
        <f>IF(Inskrivning!B1171&gt;0,Inskrivning!R1171,0)</f>
        <v>0</v>
      </c>
      <c r="J470" s="34">
        <f>IF(Inskrivning!B1171&gt;0,Inskrivning!S1171,0)</f>
        <v>0</v>
      </c>
      <c r="K470" s="34">
        <f>IF(Inskrivning!B1171&gt;0,Inskrivning!T1171,0)</f>
        <v>0</v>
      </c>
      <c r="L470" s="34">
        <f>IF(Inskrivning!B1171&gt;0,Inskrivning!U1171,0)</f>
        <v>0</v>
      </c>
      <c r="M470" s="34">
        <f>IF(Inskrivning!B1171&gt;0,Inskrivning!V1171,0)</f>
        <v>0</v>
      </c>
      <c r="N470" s="34">
        <f>IF(Inskrivning!B1171&gt;0,Inskrivning!W1171,0)</f>
        <v>0</v>
      </c>
      <c r="O470" s="34">
        <f>IF(Inskrivning!B1171&gt;0,Inskrivning!X1171,0)</f>
        <v>0</v>
      </c>
      <c r="W470" s="15">
        <f>IF(Inskrivning!B1171="",0,Inskrivning!B1171)</f>
        <v>0</v>
      </c>
      <c r="Y470" s="30">
        <f t="shared" si="6"/>
        <v>0</v>
      </c>
      <c r="Z470" s="30">
        <v>165</v>
      </c>
    </row>
    <row r="471" spans="1:26" ht="15" x14ac:dyDescent="0.25">
      <c r="A471" s="34">
        <f>IF(Inskrivning!B1172&gt;0,Inskrivning!J1172,0)</f>
        <v>0</v>
      </c>
      <c r="B471" s="34">
        <f>IF(Inskrivning!B1172&gt;0,Inskrivning!K1172,0)</f>
        <v>0</v>
      </c>
      <c r="C471" s="34">
        <f>IF(Inskrivning!B1172&gt;0,Inskrivning!L1172,0)</f>
        <v>0</v>
      </c>
      <c r="D471" s="34">
        <f>IF(Inskrivning!B1172&gt;0,Inskrivning!M1172,0)</f>
        <v>0</v>
      </c>
      <c r="E471" s="34">
        <f>IF(Inskrivning!B1172&gt;0,Inskrivning!N1172,0)</f>
        <v>0</v>
      </c>
      <c r="F471" s="34">
        <f>IF(Inskrivning!B1172&gt;0,Inskrivning!O1172,0)</f>
        <v>0</v>
      </c>
      <c r="G471" s="34">
        <f>IF(Inskrivning!B1172&gt;0,Inskrivning!P1172,0)</f>
        <v>0</v>
      </c>
      <c r="H471" s="34">
        <f>IF(Inskrivning!B1172&gt;0,Inskrivning!Q1172,0)</f>
        <v>0</v>
      </c>
      <c r="I471" s="34">
        <f>IF(Inskrivning!B1172&gt;0,Inskrivning!R1172,0)</f>
        <v>0</v>
      </c>
      <c r="J471" s="34">
        <f>IF(Inskrivning!B1172&gt;0,Inskrivning!S1172,0)</f>
        <v>0</v>
      </c>
      <c r="K471" s="34">
        <f>IF(Inskrivning!B1172&gt;0,Inskrivning!T1172,0)</f>
        <v>0</v>
      </c>
      <c r="L471" s="34">
        <f>IF(Inskrivning!B1172&gt;0,Inskrivning!U1172,0)</f>
        <v>0</v>
      </c>
      <c r="M471" s="34">
        <f>IF(Inskrivning!B1172&gt;0,Inskrivning!V1172,0)</f>
        <v>0</v>
      </c>
      <c r="N471" s="34">
        <f>IF(Inskrivning!B1172&gt;0,Inskrivning!W1172,0)</f>
        <v>0</v>
      </c>
      <c r="O471" s="34">
        <f>IF(Inskrivning!B1172&gt;0,Inskrivning!X1172,0)</f>
        <v>0</v>
      </c>
      <c r="W471" s="15">
        <f>IF(Inskrivning!B1172="",0,Inskrivning!B1172)</f>
        <v>0</v>
      </c>
      <c r="Y471" s="30">
        <f t="shared" si="6"/>
        <v>0</v>
      </c>
      <c r="Z471" s="30">
        <v>166</v>
      </c>
    </row>
    <row r="472" spans="1:26" ht="15" x14ac:dyDescent="0.25">
      <c r="A472" s="34">
        <f>IF(Inskrivning!B1173&gt;0,Inskrivning!J1173,0)</f>
        <v>0</v>
      </c>
      <c r="B472" s="34">
        <f>IF(Inskrivning!B1173&gt;0,Inskrivning!K1173,0)</f>
        <v>0</v>
      </c>
      <c r="C472" s="34">
        <f>IF(Inskrivning!B1173&gt;0,Inskrivning!L1173,0)</f>
        <v>0</v>
      </c>
      <c r="D472" s="34">
        <f>IF(Inskrivning!B1173&gt;0,Inskrivning!M1173,0)</f>
        <v>0</v>
      </c>
      <c r="E472" s="34">
        <f>IF(Inskrivning!B1173&gt;0,Inskrivning!N1173,0)</f>
        <v>0</v>
      </c>
      <c r="F472" s="34">
        <f>IF(Inskrivning!B1173&gt;0,Inskrivning!O1173,0)</f>
        <v>0</v>
      </c>
      <c r="G472" s="34">
        <f>IF(Inskrivning!B1173&gt;0,Inskrivning!P1173,0)</f>
        <v>0</v>
      </c>
      <c r="H472" s="34">
        <f>IF(Inskrivning!B1173&gt;0,Inskrivning!Q1173,0)</f>
        <v>0</v>
      </c>
      <c r="I472" s="34">
        <f>IF(Inskrivning!B1173&gt;0,Inskrivning!R1173,0)</f>
        <v>0</v>
      </c>
      <c r="J472" s="34">
        <f>IF(Inskrivning!B1173&gt;0,Inskrivning!S1173,0)</f>
        <v>0</v>
      </c>
      <c r="K472" s="34">
        <f>IF(Inskrivning!B1173&gt;0,Inskrivning!T1173,0)</f>
        <v>0</v>
      </c>
      <c r="L472" s="34">
        <f>IF(Inskrivning!B1173&gt;0,Inskrivning!U1173,0)</f>
        <v>0</v>
      </c>
      <c r="M472" s="34">
        <f>IF(Inskrivning!B1173&gt;0,Inskrivning!V1173,0)</f>
        <v>0</v>
      </c>
      <c r="N472" s="34">
        <f>IF(Inskrivning!B1173&gt;0,Inskrivning!W1173,0)</f>
        <v>0</v>
      </c>
      <c r="O472" s="34">
        <f>IF(Inskrivning!B1173&gt;0,Inskrivning!X1173,0)</f>
        <v>0</v>
      </c>
      <c r="W472" s="15">
        <f>IF(Inskrivning!B1173="",0,Inskrivning!B1173)</f>
        <v>0</v>
      </c>
      <c r="Y472" s="30">
        <f t="shared" si="6"/>
        <v>0</v>
      </c>
      <c r="Z472" s="30">
        <v>167</v>
      </c>
    </row>
    <row r="473" spans="1:26" ht="15" x14ac:dyDescent="0.25">
      <c r="A473" s="34">
        <f>IF(Inskrivning!B1174&gt;0,Inskrivning!J1174,0)</f>
        <v>0</v>
      </c>
      <c r="B473" s="34">
        <f>IF(Inskrivning!B1174&gt;0,Inskrivning!K1174,0)</f>
        <v>0</v>
      </c>
      <c r="C473" s="34">
        <f>IF(Inskrivning!B1174&gt;0,Inskrivning!L1174,0)</f>
        <v>0</v>
      </c>
      <c r="D473" s="34">
        <f>IF(Inskrivning!B1174&gt;0,Inskrivning!M1174,0)</f>
        <v>0</v>
      </c>
      <c r="E473" s="34">
        <f>IF(Inskrivning!B1174&gt;0,Inskrivning!N1174,0)</f>
        <v>0</v>
      </c>
      <c r="F473" s="34">
        <f>IF(Inskrivning!B1174&gt;0,Inskrivning!O1174,0)</f>
        <v>0</v>
      </c>
      <c r="G473" s="34">
        <f>IF(Inskrivning!B1174&gt;0,Inskrivning!P1174,0)</f>
        <v>0</v>
      </c>
      <c r="H473" s="34">
        <f>IF(Inskrivning!B1174&gt;0,Inskrivning!Q1174,0)</f>
        <v>0</v>
      </c>
      <c r="I473" s="34">
        <f>IF(Inskrivning!B1174&gt;0,Inskrivning!R1174,0)</f>
        <v>0</v>
      </c>
      <c r="J473" s="34">
        <f>IF(Inskrivning!B1174&gt;0,Inskrivning!S1174,0)</f>
        <v>0</v>
      </c>
      <c r="K473" s="34">
        <f>IF(Inskrivning!B1174&gt;0,Inskrivning!T1174,0)</f>
        <v>0</v>
      </c>
      <c r="L473" s="34">
        <f>IF(Inskrivning!B1174&gt;0,Inskrivning!U1174,0)</f>
        <v>0</v>
      </c>
      <c r="M473" s="34">
        <f>IF(Inskrivning!B1174&gt;0,Inskrivning!V1174,0)</f>
        <v>0</v>
      </c>
      <c r="N473" s="34">
        <f>IF(Inskrivning!B1174&gt;0,Inskrivning!W1174,0)</f>
        <v>0</v>
      </c>
      <c r="O473" s="34">
        <f>IF(Inskrivning!B1174&gt;0,Inskrivning!X1174,0)</f>
        <v>0</v>
      </c>
      <c r="W473" s="15">
        <f>IF(Inskrivning!B1174="",0,Inskrivning!B1174)</f>
        <v>0</v>
      </c>
      <c r="Y473" s="30">
        <f t="shared" si="6"/>
        <v>0</v>
      </c>
      <c r="Z473" s="30">
        <v>168</v>
      </c>
    </row>
    <row r="474" spans="1:26" ht="15" x14ac:dyDescent="0.25">
      <c r="A474" s="34">
        <f>IF(Inskrivning!B1175&gt;0,Inskrivning!J1175,0)</f>
        <v>0</v>
      </c>
      <c r="B474" s="34">
        <f>IF(Inskrivning!B1175&gt;0,Inskrivning!K1175,0)</f>
        <v>0</v>
      </c>
      <c r="C474" s="34">
        <f>IF(Inskrivning!B1175&gt;0,Inskrivning!L1175,0)</f>
        <v>0</v>
      </c>
      <c r="D474" s="34">
        <f>IF(Inskrivning!B1175&gt;0,Inskrivning!M1175,0)</f>
        <v>0</v>
      </c>
      <c r="E474" s="34">
        <f>IF(Inskrivning!B1175&gt;0,Inskrivning!N1175,0)</f>
        <v>0</v>
      </c>
      <c r="F474" s="34">
        <f>IF(Inskrivning!B1175&gt;0,Inskrivning!O1175,0)</f>
        <v>0</v>
      </c>
      <c r="G474" s="34">
        <f>IF(Inskrivning!B1175&gt;0,Inskrivning!P1175,0)</f>
        <v>0</v>
      </c>
      <c r="H474" s="34">
        <f>IF(Inskrivning!B1175&gt;0,Inskrivning!Q1175,0)</f>
        <v>0</v>
      </c>
      <c r="I474" s="34">
        <f>IF(Inskrivning!B1175&gt;0,Inskrivning!R1175,0)</f>
        <v>0</v>
      </c>
      <c r="J474" s="34">
        <f>IF(Inskrivning!B1175&gt;0,Inskrivning!S1175,0)</f>
        <v>0</v>
      </c>
      <c r="K474" s="34">
        <f>IF(Inskrivning!B1175&gt;0,Inskrivning!T1175,0)</f>
        <v>0</v>
      </c>
      <c r="L474" s="34">
        <f>IF(Inskrivning!B1175&gt;0,Inskrivning!U1175,0)</f>
        <v>0</v>
      </c>
      <c r="M474" s="34">
        <f>IF(Inskrivning!B1175&gt;0,Inskrivning!V1175,0)</f>
        <v>0</v>
      </c>
      <c r="N474" s="34">
        <f>IF(Inskrivning!B1175&gt;0,Inskrivning!W1175,0)</f>
        <v>0</v>
      </c>
      <c r="O474" s="34">
        <f>IF(Inskrivning!B1175&gt;0,Inskrivning!X1175,0)</f>
        <v>0</v>
      </c>
      <c r="W474" s="15">
        <f>IF(Inskrivning!B1175="",0,Inskrivning!B1175)</f>
        <v>0</v>
      </c>
      <c r="Y474" s="30">
        <f t="shared" si="6"/>
        <v>0</v>
      </c>
      <c r="Z474" s="30">
        <v>169</v>
      </c>
    </row>
    <row r="475" spans="1:26" ht="15" x14ac:dyDescent="0.25">
      <c r="A475" s="34">
        <f>IF(Inskrivning!B1176&gt;0,Inskrivning!J1176,0)</f>
        <v>0</v>
      </c>
      <c r="B475" s="34">
        <f>IF(Inskrivning!B1176&gt;0,Inskrivning!K1176,0)</f>
        <v>0</v>
      </c>
      <c r="C475" s="34">
        <f>IF(Inskrivning!B1176&gt;0,Inskrivning!L1176,0)</f>
        <v>0</v>
      </c>
      <c r="D475" s="34">
        <f>IF(Inskrivning!B1176&gt;0,Inskrivning!M1176,0)</f>
        <v>0</v>
      </c>
      <c r="E475" s="34">
        <f>IF(Inskrivning!B1176&gt;0,Inskrivning!N1176,0)</f>
        <v>0</v>
      </c>
      <c r="F475" s="34">
        <f>IF(Inskrivning!B1176&gt;0,Inskrivning!O1176,0)</f>
        <v>0</v>
      </c>
      <c r="G475" s="34">
        <f>IF(Inskrivning!B1176&gt;0,Inskrivning!P1176,0)</f>
        <v>0</v>
      </c>
      <c r="H475" s="34">
        <f>IF(Inskrivning!B1176&gt;0,Inskrivning!Q1176,0)</f>
        <v>0</v>
      </c>
      <c r="I475" s="34">
        <f>IF(Inskrivning!B1176&gt;0,Inskrivning!R1176,0)</f>
        <v>0</v>
      </c>
      <c r="J475" s="34">
        <f>IF(Inskrivning!B1176&gt;0,Inskrivning!S1176,0)</f>
        <v>0</v>
      </c>
      <c r="K475" s="34">
        <f>IF(Inskrivning!B1176&gt;0,Inskrivning!T1176,0)</f>
        <v>0</v>
      </c>
      <c r="L475" s="34">
        <f>IF(Inskrivning!B1176&gt;0,Inskrivning!U1176,0)</f>
        <v>0</v>
      </c>
      <c r="M475" s="34">
        <f>IF(Inskrivning!B1176&gt;0,Inskrivning!V1176,0)</f>
        <v>0</v>
      </c>
      <c r="N475" s="34">
        <f>IF(Inskrivning!B1176&gt;0,Inskrivning!W1176,0)</f>
        <v>0</v>
      </c>
      <c r="O475" s="34">
        <f>IF(Inskrivning!B1176&gt;0,Inskrivning!X1176,0)</f>
        <v>0</v>
      </c>
      <c r="W475" s="15">
        <f>IF(Inskrivning!B1176="",0,Inskrivning!B1176)</f>
        <v>0</v>
      </c>
      <c r="Y475" s="30">
        <f t="shared" si="6"/>
        <v>0</v>
      </c>
      <c r="Z475" s="30">
        <v>170</v>
      </c>
    </row>
    <row r="476" spans="1:26" ht="15" x14ac:dyDescent="0.25">
      <c r="A476" s="34">
        <f>IF(Inskrivning!B1177&gt;0,Inskrivning!J1177,0)</f>
        <v>0</v>
      </c>
      <c r="B476" s="34">
        <f>IF(Inskrivning!B1177&gt;0,Inskrivning!K1177,0)</f>
        <v>0</v>
      </c>
      <c r="C476" s="34">
        <f>IF(Inskrivning!B1177&gt;0,Inskrivning!L1177,0)</f>
        <v>0</v>
      </c>
      <c r="D476" s="34">
        <f>IF(Inskrivning!B1177&gt;0,Inskrivning!M1177,0)</f>
        <v>0</v>
      </c>
      <c r="E476" s="34">
        <f>IF(Inskrivning!B1177&gt;0,Inskrivning!N1177,0)</f>
        <v>0</v>
      </c>
      <c r="F476" s="34">
        <f>IF(Inskrivning!B1177&gt;0,Inskrivning!O1177,0)</f>
        <v>0</v>
      </c>
      <c r="G476" s="34">
        <f>IF(Inskrivning!B1177&gt;0,Inskrivning!P1177,0)</f>
        <v>0</v>
      </c>
      <c r="H476" s="34">
        <f>IF(Inskrivning!B1177&gt;0,Inskrivning!Q1177,0)</f>
        <v>0</v>
      </c>
      <c r="I476" s="34">
        <f>IF(Inskrivning!B1177&gt;0,Inskrivning!R1177,0)</f>
        <v>0</v>
      </c>
      <c r="J476" s="34">
        <f>IF(Inskrivning!B1177&gt;0,Inskrivning!S1177,0)</f>
        <v>0</v>
      </c>
      <c r="K476" s="34">
        <f>IF(Inskrivning!B1177&gt;0,Inskrivning!T1177,0)</f>
        <v>0</v>
      </c>
      <c r="L476" s="34">
        <f>IF(Inskrivning!B1177&gt;0,Inskrivning!U1177,0)</f>
        <v>0</v>
      </c>
      <c r="M476" s="34">
        <f>IF(Inskrivning!B1177&gt;0,Inskrivning!V1177,0)</f>
        <v>0</v>
      </c>
      <c r="N476" s="34">
        <f>IF(Inskrivning!B1177&gt;0,Inskrivning!W1177,0)</f>
        <v>0</v>
      </c>
      <c r="O476" s="34">
        <f>IF(Inskrivning!B1177&gt;0,Inskrivning!X1177,0)</f>
        <v>0</v>
      </c>
      <c r="W476" s="15">
        <f>IF(Inskrivning!B1177="",0,Inskrivning!B1177)</f>
        <v>0</v>
      </c>
      <c r="Y476" s="30">
        <f t="shared" si="6"/>
        <v>0</v>
      </c>
      <c r="Z476" s="30">
        <v>171</v>
      </c>
    </row>
    <row r="477" spans="1:26" ht="15" x14ac:dyDescent="0.25">
      <c r="A477" s="34">
        <f>IF(Inskrivning!B1178&gt;0,Inskrivning!J1178,0)</f>
        <v>0</v>
      </c>
      <c r="B477" s="34">
        <f>IF(Inskrivning!B1178&gt;0,Inskrivning!K1178,0)</f>
        <v>0</v>
      </c>
      <c r="C477" s="34">
        <f>IF(Inskrivning!B1178&gt;0,Inskrivning!L1178,0)</f>
        <v>0</v>
      </c>
      <c r="D477" s="34">
        <f>IF(Inskrivning!B1178&gt;0,Inskrivning!M1178,0)</f>
        <v>0</v>
      </c>
      <c r="E477" s="34">
        <f>IF(Inskrivning!B1178&gt;0,Inskrivning!N1178,0)</f>
        <v>0</v>
      </c>
      <c r="F477" s="34">
        <f>IF(Inskrivning!B1178&gt;0,Inskrivning!O1178,0)</f>
        <v>0</v>
      </c>
      <c r="G477" s="34">
        <f>IF(Inskrivning!B1178&gt;0,Inskrivning!P1178,0)</f>
        <v>0</v>
      </c>
      <c r="H477" s="34">
        <f>IF(Inskrivning!B1178&gt;0,Inskrivning!Q1178,0)</f>
        <v>0</v>
      </c>
      <c r="I477" s="34">
        <f>IF(Inskrivning!B1178&gt;0,Inskrivning!R1178,0)</f>
        <v>0</v>
      </c>
      <c r="J477" s="34">
        <f>IF(Inskrivning!B1178&gt;0,Inskrivning!S1178,0)</f>
        <v>0</v>
      </c>
      <c r="K477" s="34">
        <f>IF(Inskrivning!B1178&gt;0,Inskrivning!T1178,0)</f>
        <v>0</v>
      </c>
      <c r="L477" s="34">
        <f>IF(Inskrivning!B1178&gt;0,Inskrivning!U1178,0)</f>
        <v>0</v>
      </c>
      <c r="M477" s="34">
        <f>IF(Inskrivning!B1178&gt;0,Inskrivning!V1178,0)</f>
        <v>0</v>
      </c>
      <c r="N477" s="34">
        <f>IF(Inskrivning!B1178&gt;0,Inskrivning!W1178,0)</f>
        <v>0</v>
      </c>
      <c r="O477" s="34">
        <f>IF(Inskrivning!B1178&gt;0,Inskrivning!X1178,0)</f>
        <v>0</v>
      </c>
      <c r="W477" s="15">
        <f>IF(Inskrivning!B1178="",0,Inskrivning!B1178)</f>
        <v>0</v>
      </c>
      <c r="Y477" s="30">
        <f t="shared" si="6"/>
        <v>0</v>
      </c>
      <c r="Z477" s="30">
        <v>172</v>
      </c>
    </row>
    <row r="478" spans="1:26" ht="15" x14ac:dyDescent="0.25">
      <c r="A478" s="34">
        <f>IF(Inskrivning!B1179&gt;0,Inskrivning!J1179,0)</f>
        <v>0</v>
      </c>
      <c r="B478" s="34">
        <f>IF(Inskrivning!B1179&gt;0,Inskrivning!K1179,0)</f>
        <v>0</v>
      </c>
      <c r="C478" s="34">
        <f>IF(Inskrivning!B1179&gt;0,Inskrivning!L1179,0)</f>
        <v>0</v>
      </c>
      <c r="D478" s="34">
        <f>IF(Inskrivning!B1179&gt;0,Inskrivning!M1179,0)</f>
        <v>0</v>
      </c>
      <c r="E478" s="34">
        <f>IF(Inskrivning!B1179&gt;0,Inskrivning!N1179,0)</f>
        <v>0</v>
      </c>
      <c r="F478" s="34">
        <f>IF(Inskrivning!B1179&gt;0,Inskrivning!O1179,0)</f>
        <v>0</v>
      </c>
      <c r="G478" s="34">
        <f>IF(Inskrivning!B1179&gt;0,Inskrivning!P1179,0)</f>
        <v>0</v>
      </c>
      <c r="H478" s="34">
        <f>IF(Inskrivning!B1179&gt;0,Inskrivning!Q1179,0)</f>
        <v>0</v>
      </c>
      <c r="I478" s="34">
        <f>IF(Inskrivning!B1179&gt;0,Inskrivning!R1179,0)</f>
        <v>0</v>
      </c>
      <c r="J478" s="34">
        <f>IF(Inskrivning!B1179&gt;0,Inskrivning!S1179,0)</f>
        <v>0</v>
      </c>
      <c r="K478" s="34">
        <f>IF(Inskrivning!B1179&gt;0,Inskrivning!T1179,0)</f>
        <v>0</v>
      </c>
      <c r="L478" s="34">
        <f>IF(Inskrivning!B1179&gt;0,Inskrivning!U1179,0)</f>
        <v>0</v>
      </c>
      <c r="M478" s="34">
        <f>IF(Inskrivning!B1179&gt;0,Inskrivning!V1179,0)</f>
        <v>0</v>
      </c>
      <c r="N478" s="34">
        <f>IF(Inskrivning!B1179&gt;0,Inskrivning!W1179,0)</f>
        <v>0</v>
      </c>
      <c r="O478" s="34">
        <f>IF(Inskrivning!B1179&gt;0,Inskrivning!X1179,0)</f>
        <v>0</v>
      </c>
      <c r="W478" s="15">
        <f>IF(Inskrivning!B1179="",0,Inskrivning!B1179)</f>
        <v>0</v>
      </c>
      <c r="Y478" s="30">
        <f t="shared" si="6"/>
        <v>0</v>
      </c>
      <c r="Z478" s="30">
        <v>173</v>
      </c>
    </row>
    <row r="479" spans="1:26" ht="15" x14ac:dyDescent="0.25">
      <c r="A479" s="34">
        <f>IF(Inskrivning!B1180&gt;0,Inskrivning!J1180,0)</f>
        <v>0</v>
      </c>
      <c r="B479" s="34">
        <f>IF(Inskrivning!B1180&gt;0,Inskrivning!K1180,0)</f>
        <v>0</v>
      </c>
      <c r="C479" s="34">
        <f>IF(Inskrivning!B1180&gt;0,Inskrivning!L1180,0)</f>
        <v>0</v>
      </c>
      <c r="D479" s="34">
        <f>IF(Inskrivning!B1180&gt;0,Inskrivning!M1180,0)</f>
        <v>0</v>
      </c>
      <c r="E479" s="34">
        <f>IF(Inskrivning!B1180&gt;0,Inskrivning!N1180,0)</f>
        <v>0</v>
      </c>
      <c r="F479" s="34">
        <f>IF(Inskrivning!B1180&gt;0,Inskrivning!O1180,0)</f>
        <v>0</v>
      </c>
      <c r="G479" s="34">
        <f>IF(Inskrivning!B1180&gt;0,Inskrivning!P1180,0)</f>
        <v>0</v>
      </c>
      <c r="H479" s="34">
        <f>IF(Inskrivning!B1180&gt;0,Inskrivning!Q1180,0)</f>
        <v>0</v>
      </c>
      <c r="I479" s="34">
        <f>IF(Inskrivning!B1180&gt;0,Inskrivning!R1180,0)</f>
        <v>0</v>
      </c>
      <c r="J479" s="34">
        <f>IF(Inskrivning!B1180&gt;0,Inskrivning!S1180,0)</f>
        <v>0</v>
      </c>
      <c r="K479" s="34">
        <f>IF(Inskrivning!B1180&gt;0,Inskrivning!T1180,0)</f>
        <v>0</v>
      </c>
      <c r="L479" s="34">
        <f>IF(Inskrivning!B1180&gt;0,Inskrivning!U1180,0)</f>
        <v>0</v>
      </c>
      <c r="M479" s="34">
        <f>IF(Inskrivning!B1180&gt;0,Inskrivning!V1180,0)</f>
        <v>0</v>
      </c>
      <c r="N479" s="34">
        <f>IF(Inskrivning!B1180&gt;0,Inskrivning!W1180,0)</f>
        <v>0</v>
      </c>
      <c r="O479" s="34">
        <f>IF(Inskrivning!B1180&gt;0,Inskrivning!X1180,0)</f>
        <v>0</v>
      </c>
      <c r="W479" s="15">
        <f>IF(Inskrivning!B1180="",0,Inskrivning!B1180)</f>
        <v>0</v>
      </c>
      <c r="Y479" s="30">
        <f t="shared" si="6"/>
        <v>0</v>
      </c>
      <c r="Z479" s="30">
        <v>174</v>
      </c>
    </row>
    <row r="480" spans="1:26" ht="15" x14ac:dyDescent="0.25">
      <c r="A480" s="34">
        <f>IF(Inskrivning!B1181&gt;0,Inskrivning!J1181,0)</f>
        <v>0</v>
      </c>
      <c r="B480" s="34">
        <f>IF(Inskrivning!B1181&gt;0,Inskrivning!K1181,0)</f>
        <v>0</v>
      </c>
      <c r="C480" s="34">
        <f>IF(Inskrivning!B1181&gt;0,Inskrivning!L1181,0)</f>
        <v>0</v>
      </c>
      <c r="D480" s="34">
        <f>IF(Inskrivning!B1181&gt;0,Inskrivning!M1181,0)</f>
        <v>0</v>
      </c>
      <c r="E480" s="34">
        <f>IF(Inskrivning!B1181&gt;0,Inskrivning!N1181,0)</f>
        <v>0</v>
      </c>
      <c r="F480" s="34">
        <f>IF(Inskrivning!B1181&gt;0,Inskrivning!O1181,0)</f>
        <v>0</v>
      </c>
      <c r="G480" s="34">
        <f>IF(Inskrivning!B1181&gt;0,Inskrivning!P1181,0)</f>
        <v>0</v>
      </c>
      <c r="H480" s="34">
        <f>IF(Inskrivning!B1181&gt;0,Inskrivning!Q1181,0)</f>
        <v>0</v>
      </c>
      <c r="I480" s="34">
        <f>IF(Inskrivning!B1181&gt;0,Inskrivning!R1181,0)</f>
        <v>0</v>
      </c>
      <c r="J480" s="34">
        <f>IF(Inskrivning!B1181&gt;0,Inskrivning!S1181,0)</f>
        <v>0</v>
      </c>
      <c r="K480" s="34">
        <f>IF(Inskrivning!B1181&gt;0,Inskrivning!T1181,0)</f>
        <v>0</v>
      </c>
      <c r="L480" s="34">
        <f>IF(Inskrivning!B1181&gt;0,Inskrivning!U1181,0)</f>
        <v>0</v>
      </c>
      <c r="M480" s="34">
        <f>IF(Inskrivning!B1181&gt;0,Inskrivning!V1181,0)</f>
        <v>0</v>
      </c>
      <c r="N480" s="34">
        <f>IF(Inskrivning!B1181&gt;0,Inskrivning!W1181,0)</f>
        <v>0</v>
      </c>
      <c r="O480" s="34">
        <f>IF(Inskrivning!B1181&gt;0,Inskrivning!X1181,0)</f>
        <v>0</v>
      </c>
      <c r="W480" s="15">
        <f>IF(Inskrivning!B1181="",0,Inskrivning!B1181)</f>
        <v>0</v>
      </c>
      <c r="Y480" s="30">
        <f t="shared" si="6"/>
        <v>0</v>
      </c>
      <c r="Z480" s="30">
        <v>175</v>
      </c>
    </row>
    <row r="481" spans="1:26" ht="15" x14ac:dyDescent="0.25">
      <c r="A481" s="34">
        <f>IF(Inskrivning!B1182&gt;0,Inskrivning!J1182,0)</f>
        <v>0</v>
      </c>
      <c r="B481" s="34">
        <f>IF(Inskrivning!B1182&gt;0,Inskrivning!K1182,0)</f>
        <v>0</v>
      </c>
      <c r="C481" s="34">
        <f>IF(Inskrivning!B1182&gt;0,Inskrivning!L1182,0)</f>
        <v>0</v>
      </c>
      <c r="D481" s="34">
        <f>IF(Inskrivning!B1182&gt;0,Inskrivning!M1182,0)</f>
        <v>0</v>
      </c>
      <c r="E481" s="34">
        <f>IF(Inskrivning!B1182&gt;0,Inskrivning!N1182,0)</f>
        <v>0</v>
      </c>
      <c r="F481" s="34">
        <f>IF(Inskrivning!B1182&gt;0,Inskrivning!O1182,0)</f>
        <v>0</v>
      </c>
      <c r="G481" s="34">
        <f>IF(Inskrivning!B1182&gt;0,Inskrivning!P1182,0)</f>
        <v>0</v>
      </c>
      <c r="H481" s="34">
        <f>IF(Inskrivning!B1182&gt;0,Inskrivning!Q1182,0)</f>
        <v>0</v>
      </c>
      <c r="I481" s="34">
        <f>IF(Inskrivning!B1182&gt;0,Inskrivning!R1182,0)</f>
        <v>0</v>
      </c>
      <c r="J481" s="34">
        <f>IF(Inskrivning!B1182&gt;0,Inskrivning!S1182,0)</f>
        <v>0</v>
      </c>
      <c r="K481" s="34">
        <f>IF(Inskrivning!B1182&gt;0,Inskrivning!T1182,0)</f>
        <v>0</v>
      </c>
      <c r="L481" s="34">
        <f>IF(Inskrivning!B1182&gt;0,Inskrivning!U1182,0)</f>
        <v>0</v>
      </c>
      <c r="M481" s="34">
        <f>IF(Inskrivning!B1182&gt;0,Inskrivning!V1182,0)</f>
        <v>0</v>
      </c>
      <c r="N481" s="34">
        <f>IF(Inskrivning!B1182&gt;0,Inskrivning!W1182,0)</f>
        <v>0</v>
      </c>
      <c r="O481" s="34">
        <f>IF(Inskrivning!B1182&gt;0,Inskrivning!X1182,0)</f>
        <v>0</v>
      </c>
      <c r="W481" s="15">
        <f>IF(Inskrivning!B1182="",0,Inskrivning!B1182)</f>
        <v>0</v>
      </c>
      <c r="Y481" s="30">
        <f t="shared" si="6"/>
        <v>0</v>
      </c>
      <c r="Z481" s="30">
        <v>176</v>
      </c>
    </row>
    <row r="482" spans="1:26" ht="15" x14ac:dyDescent="0.25">
      <c r="A482" s="34">
        <f>IF(Inskrivning!B1183&gt;0,Inskrivning!J1183,0)</f>
        <v>0</v>
      </c>
      <c r="B482" s="34">
        <f>IF(Inskrivning!B1183&gt;0,Inskrivning!K1183,0)</f>
        <v>0</v>
      </c>
      <c r="C482" s="34">
        <f>IF(Inskrivning!B1183&gt;0,Inskrivning!L1183,0)</f>
        <v>0</v>
      </c>
      <c r="D482" s="34">
        <f>IF(Inskrivning!B1183&gt;0,Inskrivning!M1183,0)</f>
        <v>0</v>
      </c>
      <c r="E482" s="34">
        <f>IF(Inskrivning!B1183&gt;0,Inskrivning!N1183,0)</f>
        <v>0</v>
      </c>
      <c r="F482" s="34">
        <f>IF(Inskrivning!B1183&gt;0,Inskrivning!O1183,0)</f>
        <v>0</v>
      </c>
      <c r="G482" s="34">
        <f>IF(Inskrivning!B1183&gt;0,Inskrivning!P1183,0)</f>
        <v>0</v>
      </c>
      <c r="H482" s="34">
        <f>IF(Inskrivning!B1183&gt;0,Inskrivning!Q1183,0)</f>
        <v>0</v>
      </c>
      <c r="I482" s="34">
        <f>IF(Inskrivning!B1183&gt;0,Inskrivning!R1183,0)</f>
        <v>0</v>
      </c>
      <c r="J482" s="34">
        <f>IF(Inskrivning!B1183&gt;0,Inskrivning!S1183,0)</f>
        <v>0</v>
      </c>
      <c r="K482" s="34">
        <f>IF(Inskrivning!B1183&gt;0,Inskrivning!T1183,0)</f>
        <v>0</v>
      </c>
      <c r="L482" s="34">
        <f>IF(Inskrivning!B1183&gt;0,Inskrivning!U1183,0)</f>
        <v>0</v>
      </c>
      <c r="M482" s="34">
        <f>IF(Inskrivning!B1183&gt;0,Inskrivning!V1183,0)</f>
        <v>0</v>
      </c>
      <c r="N482" s="34">
        <f>IF(Inskrivning!B1183&gt;0,Inskrivning!W1183,0)</f>
        <v>0</v>
      </c>
      <c r="O482" s="34">
        <f>IF(Inskrivning!B1183&gt;0,Inskrivning!X1183,0)</f>
        <v>0</v>
      </c>
      <c r="W482" s="15">
        <f>IF(Inskrivning!B1183="",0,Inskrivning!B1183)</f>
        <v>0</v>
      </c>
      <c r="Y482" s="30">
        <f t="shared" si="6"/>
        <v>0</v>
      </c>
      <c r="Z482" s="30">
        <v>177</v>
      </c>
    </row>
    <row r="483" spans="1:26" ht="15" x14ac:dyDescent="0.25">
      <c r="A483" s="34">
        <f>IF(Inskrivning!B1184&gt;0,Inskrivning!J1184,0)</f>
        <v>0</v>
      </c>
      <c r="B483" s="34">
        <f>IF(Inskrivning!B1184&gt;0,Inskrivning!K1184,0)</f>
        <v>0</v>
      </c>
      <c r="C483" s="34">
        <f>IF(Inskrivning!B1184&gt;0,Inskrivning!L1184,0)</f>
        <v>0</v>
      </c>
      <c r="D483" s="34">
        <f>IF(Inskrivning!B1184&gt;0,Inskrivning!M1184,0)</f>
        <v>0</v>
      </c>
      <c r="E483" s="34">
        <f>IF(Inskrivning!B1184&gt;0,Inskrivning!N1184,0)</f>
        <v>0</v>
      </c>
      <c r="F483" s="34">
        <f>IF(Inskrivning!B1184&gt;0,Inskrivning!O1184,0)</f>
        <v>0</v>
      </c>
      <c r="G483" s="34">
        <f>IF(Inskrivning!B1184&gt;0,Inskrivning!P1184,0)</f>
        <v>0</v>
      </c>
      <c r="H483" s="34">
        <f>IF(Inskrivning!B1184&gt;0,Inskrivning!Q1184,0)</f>
        <v>0</v>
      </c>
      <c r="I483" s="34">
        <f>IF(Inskrivning!B1184&gt;0,Inskrivning!R1184,0)</f>
        <v>0</v>
      </c>
      <c r="J483" s="34">
        <f>IF(Inskrivning!B1184&gt;0,Inskrivning!S1184,0)</f>
        <v>0</v>
      </c>
      <c r="K483" s="34">
        <f>IF(Inskrivning!B1184&gt;0,Inskrivning!T1184,0)</f>
        <v>0</v>
      </c>
      <c r="L483" s="34">
        <f>IF(Inskrivning!B1184&gt;0,Inskrivning!U1184,0)</f>
        <v>0</v>
      </c>
      <c r="M483" s="34">
        <f>IF(Inskrivning!B1184&gt;0,Inskrivning!V1184,0)</f>
        <v>0</v>
      </c>
      <c r="N483" s="34">
        <f>IF(Inskrivning!B1184&gt;0,Inskrivning!W1184,0)</f>
        <v>0</v>
      </c>
      <c r="O483" s="34">
        <f>IF(Inskrivning!B1184&gt;0,Inskrivning!X1184,0)</f>
        <v>0</v>
      </c>
      <c r="W483" s="15">
        <f>IF(Inskrivning!B1184="",0,Inskrivning!B1184)</f>
        <v>0</v>
      </c>
      <c r="Y483" s="30">
        <f t="shared" si="6"/>
        <v>0</v>
      </c>
      <c r="Z483" s="30">
        <v>178</v>
      </c>
    </row>
    <row r="484" spans="1:26" ht="15" x14ac:dyDescent="0.25">
      <c r="A484" s="34">
        <f>IF(Inskrivning!B1185&gt;0,Inskrivning!J1185,0)</f>
        <v>0</v>
      </c>
      <c r="B484" s="34">
        <f>IF(Inskrivning!B1185&gt;0,Inskrivning!K1185,0)</f>
        <v>0</v>
      </c>
      <c r="C484" s="34">
        <f>IF(Inskrivning!B1185&gt;0,Inskrivning!L1185,0)</f>
        <v>0</v>
      </c>
      <c r="D484" s="34">
        <f>IF(Inskrivning!B1185&gt;0,Inskrivning!M1185,0)</f>
        <v>0</v>
      </c>
      <c r="E484" s="34">
        <f>IF(Inskrivning!B1185&gt;0,Inskrivning!N1185,0)</f>
        <v>0</v>
      </c>
      <c r="F484" s="34">
        <f>IF(Inskrivning!B1185&gt;0,Inskrivning!O1185,0)</f>
        <v>0</v>
      </c>
      <c r="G484" s="34">
        <f>IF(Inskrivning!B1185&gt;0,Inskrivning!P1185,0)</f>
        <v>0</v>
      </c>
      <c r="H484" s="34">
        <f>IF(Inskrivning!B1185&gt;0,Inskrivning!Q1185,0)</f>
        <v>0</v>
      </c>
      <c r="I484" s="34">
        <f>IF(Inskrivning!B1185&gt;0,Inskrivning!R1185,0)</f>
        <v>0</v>
      </c>
      <c r="J484" s="34">
        <f>IF(Inskrivning!B1185&gt;0,Inskrivning!S1185,0)</f>
        <v>0</v>
      </c>
      <c r="K484" s="34">
        <f>IF(Inskrivning!B1185&gt;0,Inskrivning!T1185,0)</f>
        <v>0</v>
      </c>
      <c r="L484" s="34">
        <f>IF(Inskrivning!B1185&gt;0,Inskrivning!U1185,0)</f>
        <v>0</v>
      </c>
      <c r="M484" s="34">
        <f>IF(Inskrivning!B1185&gt;0,Inskrivning!V1185,0)</f>
        <v>0</v>
      </c>
      <c r="N484" s="34">
        <f>IF(Inskrivning!B1185&gt;0,Inskrivning!W1185,0)</f>
        <v>0</v>
      </c>
      <c r="O484" s="34">
        <f>IF(Inskrivning!B1185&gt;0,Inskrivning!X1185,0)</f>
        <v>0</v>
      </c>
      <c r="W484" s="15">
        <f>IF(Inskrivning!B1185="",0,Inskrivning!B1185)</f>
        <v>0</v>
      </c>
      <c r="Y484" s="30">
        <f t="shared" si="6"/>
        <v>0</v>
      </c>
      <c r="Z484" s="30">
        <v>179</v>
      </c>
    </row>
    <row r="485" spans="1:26" ht="15" x14ac:dyDescent="0.25">
      <c r="A485" s="34">
        <f>IF(Inskrivning!B1186&gt;0,Inskrivning!J1186,0)</f>
        <v>0</v>
      </c>
      <c r="B485" s="34">
        <f>IF(Inskrivning!B1186&gt;0,Inskrivning!K1186,0)</f>
        <v>0</v>
      </c>
      <c r="C485" s="34">
        <f>IF(Inskrivning!B1186&gt;0,Inskrivning!L1186,0)</f>
        <v>0</v>
      </c>
      <c r="D485" s="34">
        <f>IF(Inskrivning!B1186&gt;0,Inskrivning!M1186,0)</f>
        <v>0</v>
      </c>
      <c r="E485" s="34">
        <f>IF(Inskrivning!B1186&gt;0,Inskrivning!N1186,0)</f>
        <v>0</v>
      </c>
      <c r="F485" s="34">
        <f>IF(Inskrivning!B1186&gt;0,Inskrivning!O1186,0)</f>
        <v>0</v>
      </c>
      <c r="G485" s="34">
        <f>IF(Inskrivning!B1186&gt;0,Inskrivning!P1186,0)</f>
        <v>0</v>
      </c>
      <c r="H485" s="34">
        <f>IF(Inskrivning!B1186&gt;0,Inskrivning!Q1186,0)</f>
        <v>0</v>
      </c>
      <c r="I485" s="34">
        <f>IF(Inskrivning!B1186&gt;0,Inskrivning!R1186,0)</f>
        <v>0</v>
      </c>
      <c r="J485" s="34">
        <f>IF(Inskrivning!B1186&gt;0,Inskrivning!S1186,0)</f>
        <v>0</v>
      </c>
      <c r="K485" s="34">
        <f>IF(Inskrivning!B1186&gt;0,Inskrivning!T1186,0)</f>
        <v>0</v>
      </c>
      <c r="L485" s="34">
        <f>IF(Inskrivning!B1186&gt;0,Inskrivning!U1186,0)</f>
        <v>0</v>
      </c>
      <c r="M485" s="34">
        <f>IF(Inskrivning!B1186&gt;0,Inskrivning!V1186,0)</f>
        <v>0</v>
      </c>
      <c r="N485" s="34">
        <f>IF(Inskrivning!B1186&gt;0,Inskrivning!W1186,0)</f>
        <v>0</v>
      </c>
      <c r="O485" s="34">
        <f>IF(Inskrivning!B1186&gt;0,Inskrivning!X1186,0)</f>
        <v>0</v>
      </c>
      <c r="W485" s="15">
        <f>IF(Inskrivning!B1186="",0,Inskrivning!B1186)</f>
        <v>0</v>
      </c>
      <c r="Y485" s="30">
        <f t="shared" si="6"/>
        <v>0</v>
      </c>
      <c r="Z485" s="30">
        <v>180</v>
      </c>
    </row>
    <row r="486" spans="1:26" ht="15" x14ac:dyDescent="0.25">
      <c r="A486" s="34">
        <f>IF(Inskrivning!B1187&gt;0,Inskrivning!J1187,0)</f>
        <v>0</v>
      </c>
      <c r="B486" s="34">
        <f>IF(Inskrivning!B1187&gt;0,Inskrivning!K1187,0)</f>
        <v>0</v>
      </c>
      <c r="C486" s="34">
        <f>IF(Inskrivning!B1187&gt;0,Inskrivning!L1187,0)</f>
        <v>0</v>
      </c>
      <c r="D486" s="34">
        <f>IF(Inskrivning!B1187&gt;0,Inskrivning!M1187,0)</f>
        <v>0</v>
      </c>
      <c r="E486" s="34">
        <f>IF(Inskrivning!B1187&gt;0,Inskrivning!N1187,0)</f>
        <v>0</v>
      </c>
      <c r="F486" s="34">
        <f>IF(Inskrivning!B1187&gt;0,Inskrivning!O1187,0)</f>
        <v>0</v>
      </c>
      <c r="G486" s="34">
        <f>IF(Inskrivning!B1187&gt;0,Inskrivning!P1187,0)</f>
        <v>0</v>
      </c>
      <c r="H486" s="34">
        <f>IF(Inskrivning!B1187&gt;0,Inskrivning!Q1187,0)</f>
        <v>0</v>
      </c>
      <c r="I486" s="34">
        <f>IF(Inskrivning!B1187&gt;0,Inskrivning!R1187,0)</f>
        <v>0</v>
      </c>
      <c r="J486" s="34">
        <f>IF(Inskrivning!B1187&gt;0,Inskrivning!S1187,0)</f>
        <v>0</v>
      </c>
      <c r="K486" s="34">
        <f>IF(Inskrivning!B1187&gt;0,Inskrivning!T1187,0)</f>
        <v>0</v>
      </c>
      <c r="L486" s="34">
        <f>IF(Inskrivning!B1187&gt;0,Inskrivning!U1187,0)</f>
        <v>0</v>
      </c>
      <c r="M486" s="34">
        <f>IF(Inskrivning!B1187&gt;0,Inskrivning!V1187,0)</f>
        <v>0</v>
      </c>
      <c r="N486" s="34">
        <f>IF(Inskrivning!B1187&gt;0,Inskrivning!W1187,0)</f>
        <v>0</v>
      </c>
      <c r="O486" s="34">
        <f>IF(Inskrivning!B1187&gt;0,Inskrivning!X1187,0)</f>
        <v>0</v>
      </c>
      <c r="W486" s="15">
        <f>IF(Inskrivning!B1187="",0,Inskrivning!B1187)</f>
        <v>0</v>
      </c>
      <c r="Y486" s="30">
        <f t="shared" si="6"/>
        <v>0</v>
      </c>
      <c r="Z486" s="30">
        <v>181</v>
      </c>
    </row>
    <row r="487" spans="1:26" ht="15" x14ac:dyDescent="0.25">
      <c r="A487" s="34">
        <f>IF(Inskrivning!B1188&gt;0,Inskrivning!J1188,0)</f>
        <v>0</v>
      </c>
      <c r="B487" s="34">
        <f>IF(Inskrivning!B1188&gt;0,Inskrivning!K1188,0)</f>
        <v>0</v>
      </c>
      <c r="C487" s="34">
        <f>IF(Inskrivning!B1188&gt;0,Inskrivning!L1188,0)</f>
        <v>0</v>
      </c>
      <c r="D487" s="34">
        <f>IF(Inskrivning!B1188&gt;0,Inskrivning!M1188,0)</f>
        <v>0</v>
      </c>
      <c r="E487" s="34">
        <f>IF(Inskrivning!B1188&gt;0,Inskrivning!N1188,0)</f>
        <v>0</v>
      </c>
      <c r="F487" s="34">
        <f>IF(Inskrivning!B1188&gt;0,Inskrivning!O1188,0)</f>
        <v>0</v>
      </c>
      <c r="G487" s="34">
        <f>IF(Inskrivning!B1188&gt;0,Inskrivning!P1188,0)</f>
        <v>0</v>
      </c>
      <c r="H487" s="34">
        <f>IF(Inskrivning!B1188&gt;0,Inskrivning!Q1188,0)</f>
        <v>0</v>
      </c>
      <c r="I487" s="34">
        <f>IF(Inskrivning!B1188&gt;0,Inskrivning!R1188,0)</f>
        <v>0</v>
      </c>
      <c r="J487" s="34">
        <f>IF(Inskrivning!B1188&gt;0,Inskrivning!S1188,0)</f>
        <v>0</v>
      </c>
      <c r="K487" s="34">
        <f>IF(Inskrivning!B1188&gt;0,Inskrivning!T1188,0)</f>
        <v>0</v>
      </c>
      <c r="L487" s="34">
        <f>IF(Inskrivning!B1188&gt;0,Inskrivning!U1188,0)</f>
        <v>0</v>
      </c>
      <c r="M487" s="34">
        <f>IF(Inskrivning!B1188&gt;0,Inskrivning!V1188,0)</f>
        <v>0</v>
      </c>
      <c r="N487" s="34">
        <f>IF(Inskrivning!B1188&gt;0,Inskrivning!W1188,0)</f>
        <v>0</v>
      </c>
      <c r="O487" s="34">
        <f>IF(Inskrivning!B1188&gt;0,Inskrivning!X1188,0)</f>
        <v>0</v>
      </c>
      <c r="W487" s="15">
        <f>IF(Inskrivning!B1188="",0,Inskrivning!B1188)</f>
        <v>0</v>
      </c>
      <c r="Y487" s="30">
        <f t="shared" si="6"/>
        <v>0</v>
      </c>
      <c r="Z487" s="30">
        <v>182</v>
      </c>
    </row>
    <row r="488" spans="1:26" ht="15" x14ac:dyDescent="0.25">
      <c r="A488" s="34">
        <f>IF(Inskrivning!B1189&gt;0,Inskrivning!J1189,0)</f>
        <v>0</v>
      </c>
      <c r="B488" s="34">
        <f>IF(Inskrivning!B1189&gt;0,Inskrivning!K1189,0)</f>
        <v>0</v>
      </c>
      <c r="C488" s="34">
        <f>IF(Inskrivning!B1189&gt;0,Inskrivning!L1189,0)</f>
        <v>0</v>
      </c>
      <c r="D488" s="34">
        <f>IF(Inskrivning!B1189&gt;0,Inskrivning!M1189,0)</f>
        <v>0</v>
      </c>
      <c r="E488" s="34">
        <f>IF(Inskrivning!B1189&gt;0,Inskrivning!N1189,0)</f>
        <v>0</v>
      </c>
      <c r="F488" s="34">
        <f>IF(Inskrivning!B1189&gt;0,Inskrivning!O1189,0)</f>
        <v>0</v>
      </c>
      <c r="G488" s="34">
        <f>IF(Inskrivning!B1189&gt;0,Inskrivning!P1189,0)</f>
        <v>0</v>
      </c>
      <c r="H488" s="34">
        <f>IF(Inskrivning!B1189&gt;0,Inskrivning!Q1189,0)</f>
        <v>0</v>
      </c>
      <c r="I488" s="34">
        <f>IF(Inskrivning!B1189&gt;0,Inskrivning!R1189,0)</f>
        <v>0</v>
      </c>
      <c r="J488" s="34">
        <f>IF(Inskrivning!B1189&gt;0,Inskrivning!S1189,0)</f>
        <v>0</v>
      </c>
      <c r="K488" s="34">
        <f>IF(Inskrivning!B1189&gt;0,Inskrivning!T1189,0)</f>
        <v>0</v>
      </c>
      <c r="L488" s="34">
        <f>IF(Inskrivning!B1189&gt;0,Inskrivning!U1189,0)</f>
        <v>0</v>
      </c>
      <c r="M488" s="34">
        <f>IF(Inskrivning!B1189&gt;0,Inskrivning!V1189,0)</f>
        <v>0</v>
      </c>
      <c r="N488" s="34">
        <f>IF(Inskrivning!B1189&gt;0,Inskrivning!W1189,0)</f>
        <v>0</v>
      </c>
      <c r="O488" s="34">
        <f>IF(Inskrivning!B1189&gt;0,Inskrivning!X1189,0)</f>
        <v>0</v>
      </c>
      <c r="W488" s="15">
        <f>IF(Inskrivning!B1189="",0,Inskrivning!B1189)</f>
        <v>0</v>
      </c>
      <c r="Y488" s="30">
        <f t="shared" si="6"/>
        <v>0</v>
      </c>
      <c r="Z488" s="30">
        <v>183</v>
      </c>
    </row>
    <row r="489" spans="1:26" ht="15" x14ac:dyDescent="0.25">
      <c r="A489" s="34">
        <f>IF(Inskrivning!B1190&gt;0,Inskrivning!J1190,0)</f>
        <v>0</v>
      </c>
      <c r="B489" s="34">
        <f>IF(Inskrivning!B1190&gt;0,Inskrivning!K1190,0)</f>
        <v>0</v>
      </c>
      <c r="C489" s="34">
        <f>IF(Inskrivning!B1190&gt;0,Inskrivning!L1190,0)</f>
        <v>0</v>
      </c>
      <c r="D489" s="34">
        <f>IF(Inskrivning!B1190&gt;0,Inskrivning!M1190,0)</f>
        <v>0</v>
      </c>
      <c r="E489" s="34">
        <f>IF(Inskrivning!B1190&gt;0,Inskrivning!N1190,0)</f>
        <v>0</v>
      </c>
      <c r="F489" s="34">
        <f>IF(Inskrivning!B1190&gt;0,Inskrivning!O1190,0)</f>
        <v>0</v>
      </c>
      <c r="G489" s="34">
        <f>IF(Inskrivning!B1190&gt;0,Inskrivning!P1190,0)</f>
        <v>0</v>
      </c>
      <c r="H489" s="34">
        <f>IF(Inskrivning!B1190&gt;0,Inskrivning!Q1190,0)</f>
        <v>0</v>
      </c>
      <c r="I489" s="34">
        <f>IF(Inskrivning!B1190&gt;0,Inskrivning!R1190,0)</f>
        <v>0</v>
      </c>
      <c r="J489" s="34">
        <f>IF(Inskrivning!B1190&gt;0,Inskrivning!S1190,0)</f>
        <v>0</v>
      </c>
      <c r="K489" s="34">
        <f>IF(Inskrivning!B1190&gt;0,Inskrivning!T1190,0)</f>
        <v>0</v>
      </c>
      <c r="L489" s="34">
        <f>IF(Inskrivning!B1190&gt;0,Inskrivning!U1190,0)</f>
        <v>0</v>
      </c>
      <c r="M489" s="34">
        <f>IF(Inskrivning!B1190&gt;0,Inskrivning!V1190,0)</f>
        <v>0</v>
      </c>
      <c r="N489" s="34">
        <f>IF(Inskrivning!B1190&gt;0,Inskrivning!W1190,0)</f>
        <v>0</v>
      </c>
      <c r="O489" s="34">
        <f>IF(Inskrivning!B1190&gt;0,Inskrivning!X1190,0)</f>
        <v>0</v>
      </c>
      <c r="W489" s="15">
        <f>IF(Inskrivning!B1190="",0,Inskrivning!B1190)</f>
        <v>0</v>
      </c>
      <c r="Y489" s="30">
        <f t="shared" si="6"/>
        <v>0</v>
      </c>
      <c r="Z489" s="30">
        <v>184</v>
      </c>
    </row>
    <row r="490" spans="1:26" ht="15" x14ac:dyDescent="0.25">
      <c r="A490" s="34">
        <f>IF(Inskrivning!B1191&gt;0,Inskrivning!J1191,0)</f>
        <v>0</v>
      </c>
      <c r="B490" s="34">
        <f>IF(Inskrivning!B1191&gt;0,Inskrivning!K1191,0)</f>
        <v>0</v>
      </c>
      <c r="C490" s="34">
        <f>IF(Inskrivning!B1191&gt;0,Inskrivning!L1191,0)</f>
        <v>0</v>
      </c>
      <c r="D490" s="34">
        <f>IF(Inskrivning!B1191&gt;0,Inskrivning!M1191,0)</f>
        <v>0</v>
      </c>
      <c r="E490" s="34">
        <f>IF(Inskrivning!B1191&gt;0,Inskrivning!N1191,0)</f>
        <v>0</v>
      </c>
      <c r="F490" s="34">
        <f>IF(Inskrivning!B1191&gt;0,Inskrivning!O1191,0)</f>
        <v>0</v>
      </c>
      <c r="G490" s="34">
        <f>IF(Inskrivning!B1191&gt;0,Inskrivning!P1191,0)</f>
        <v>0</v>
      </c>
      <c r="H490" s="34">
        <f>IF(Inskrivning!B1191&gt;0,Inskrivning!Q1191,0)</f>
        <v>0</v>
      </c>
      <c r="I490" s="34">
        <f>IF(Inskrivning!B1191&gt;0,Inskrivning!R1191,0)</f>
        <v>0</v>
      </c>
      <c r="J490" s="34">
        <f>IF(Inskrivning!B1191&gt;0,Inskrivning!S1191,0)</f>
        <v>0</v>
      </c>
      <c r="K490" s="34">
        <f>IF(Inskrivning!B1191&gt;0,Inskrivning!T1191,0)</f>
        <v>0</v>
      </c>
      <c r="L490" s="34">
        <f>IF(Inskrivning!B1191&gt;0,Inskrivning!U1191,0)</f>
        <v>0</v>
      </c>
      <c r="M490" s="34">
        <f>IF(Inskrivning!B1191&gt;0,Inskrivning!V1191,0)</f>
        <v>0</v>
      </c>
      <c r="N490" s="34">
        <f>IF(Inskrivning!B1191&gt;0,Inskrivning!W1191,0)</f>
        <v>0</v>
      </c>
      <c r="O490" s="34">
        <f>IF(Inskrivning!B1191&gt;0,Inskrivning!X1191,0)</f>
        <v>0</v>
      </c>
      <c r="W490" s="15">
        <f>IF(Inskrivning!B1191="",0,Inskrivning!B1191)</f>
        <v>0</v>
      </c>
      <c r="Y490" s="30">
        <f t="shared" si="6"/>
        <v>0</v>
      </c>
      <c r="Z490" s="30">
        <v>185</v>
      </c>
    </row>
    <row r="491" spans="1:26" ht="15" x14ac:dyDescent="0.25">
      <c r="A491" s="34">
        <f>IF(Inskrivning!B1192&gt;0,Inskrivning!J1192,0)</f>
        <v>0</v>
      </c>
      <c r="B491" s="34">
        <f>IF(Inskrivning!B1192&gt;0,Inskrivning!K1192,0)</f>
        <v>0</v>
      </c>
      <c r="C491" s="34">
        <f>IF(Inskrivning!B1192&gt;0,Inskrivning!L1192,0)</f>
        <v>0</v>
      </c>
      <c r="D491" s="34">
        <f>IF(Inskrivning!B1192&gt;0,Inskrivning!M1192,0)</f>
        <v>0</v>
      </c>
      <c r="E491" s="34">
        <f>IF(Inskrivning!B1192&gt;0,Inskrivning!N1192,0)</f>
        <v>0</v>
      </c>
      <c r="F491" s="34">
        <f>IF(Inskrivning!B1192&gt;0,Inskrivning!O1192,0)</f>
        <v>0</v>
      </c>
      <c r="G491" s="34">
        <f>IF(Inskrivning!B1192&gt;0,Inskrivning!P1192,0)</f>
        <v>0</v>
      </c>
      <c r="H491" s="34">
        <f>IF(Inskrivning!B1192&gt;0,Inskrivning!Q1192,0)</f>
        <v>0</v>
      </c>
      <c r="I491" s="34">
        <f>IF(Inskrivning!B1192&gt;0,Inskrivning!R1192,0)</f>
        <v>0</v>
      </c>
      <c r="J491" s="34">
        <f>IF(Inskrivning!B1192&gt;0,Inskrivning!S1192,0)</f>
        <v>0</v>
      </c>
      <c r="K491" s="34">
        <f>IF(Inskrivning!B1192&gt;0,Inskrivning!T1192,0)</f>
        <v>0</v>
      </c>
      <c r="L491" s="34">
        <f>IF(Inskrivning!B1192&gt;0,Inskrivning!U1192,0)</f>
        <v>0</v>
      </c>
      <c r="M491" s="34">
        <f>IF(Inskrivning!B1192&gt;0,Inskrivning!V1192,0)</f>
        <v>0</v>
      </c>
      <c r="N491" s="34">
        <f>IF(Inskrivning!B1192&gt;0,Inskrivning!W1192,0)</f>
        <v>0</v>
      </c>
      <c r="O491" s="34">
        <f>IF(Inskrivning!B1192&gt;0,Inskrivning!X1192,0)</f>
        <v>0</v>
      </c>
      <c r="W491" s="15">
        <f>IF(Inskrivning!B1192="",0,Inskrivning!B1192)</f>
        <v>0</v>
      </c>
      <c r="Y491" s="30">
        <f t="shared" si="6"/>
        <v>0</v>
      </c>
      <c r="Z491" s="30">
        <v>186</v>
      </c>
    </row>
    <row r="492" spans="1:26" ht="15" x14ac:dyDescent="0.25">
      <c r="A492" s="34">
        <f>IF(Inskrivning!B1193&gt;0,Inskrivning!J1193,0)</f>
        <v>0</v>
      </c>
      <c r="B492" s="34">
        <f>IF(Inskrivning!B1193&gt;0,Inskrivning!K1193,0)</f>
        <v>0</v>
      </c>
      <c r="C492" s="34">
        <f>IF(Inskrivning!B1193&gt;0,Inskrivning!L1193,0)</f>
        <v>0</v>
      </c>
      <c r="D492" s="34">
        <f>IF(Inskrivning!B1193&gt;0,Inskrivning!M1193,0)</f>
        <v>0</v>
      </c>
      <c r="E492" s="34">
        <f>IF(Inskrivning!B1193&gt;0,Inskrivning!N1193,0)</f>
        <v>0</v>
      </c>
      <c r="F492" s="34">
        <f>IF(Inskrivning!B1193&gt;0,Inskrivning!O1193,0)</f>
        <v>0</v>
      </c>
      <c r="G492" s="34">
        <f>IF(Inskrivning!B1193&gt;0,Inskrivning!P1193,0)</f>
        <v>0</v>
      </c>
      <c r="H492" s="34">
        <f>IF(Inskrivning!B1193&gt;0,Inskrivning!Q1193,0)</f>
        <v>0</v>
      </c>
      <c r="I492" s="34">
        <f>IF(Inskrivning!B1193&gt;0,Inskrivning!R1193,0)</f>
        <v>0</v>
      </c>
      <c r="J492" s="34">
        <f>IF(Inskrivning!B1193&gt;0,Inskrivning!S1193,0)</f>
        <v>0</v>
      </c>
      <c r="K492" s="34">
        <f>IF(Inskrivning!B1193&gt;0,Inskrivning!T1193,0)</f>
        <v>0</v>
      </c>
      <c r="L492" s="34">
        <f>IF(Inskrivning!B1193&gt;0,Inskrivning!U1193,0)</f>
        <v>0</v>
      </c>
      <c r="M492" s="34">
        <f>IF(Inskrivning!B1193&gt;0,Inskrivning!V1193,0)</f>
        <v>0</v>
      </c>
      <c r="N492" s="34">
        <f>IF(Inskrivning!B1193&gt;0,Inskrivning!W1193,0)</f>
        <v>0</v>
      </c>
      <c r="O492" s="34">
        <f>IF(Inskrivning!B1193&gt;0,Inskrivning!X1193,0)</f>
        <v>0</v>
      </c>
      <c r="W492" s="15">
        <f>IF(Inskrivning!B1193="",0,Inskrivning!B1193)</f>
        <v>0</v>
      </c>
      <c r="Y492" s="30">
        <f t="shared" si="6"/>
        <v>0</v>
      </c>
      <c r="Z492" s="30">
        <v>187</v>
      </c>
    </row>
    <row r="493" spans="1:26" ht="15" x14ac:dyDescent="0.25">
      <c r="A493" s="34">
        <f>IF(Inskrivning!B1194&gt;0,Inskrivning!J1194,0)</f>
        <v>0</v>
      </c>
      <c r="B493" s="34">
        <f>IF(Inskrivning!B1194&gt;0,Inskrivning!K1194,0)</f>
        <v>0</v>
      </c>
      <c r="C493" s="34">
        <f>IF(Inskrivning!B1194&gt;0,Inskrivning!L1194,0)</f>
        <v>0</v>
      </c>
      <c r="D493" s="34">
        <f>IF(Inskrivning!B1194&gt;0,Inskrivning!M1194,0)</f>
        <v>0</v>
      </c>
      <c r="E493" s="34">
        <f>IF(Inskrivning!B1194&gt;0,Inskrivning!N1194,0)</f>
        <v>0</v>
      </c>
      <c r="F493" s="34">
        <f>IF(Inskrivning!B1194&gt;0,Inskrivning!O1194,0)</f>
        <v>0</v>
      </c>
      <c r="G493" s="34">
        <f>IF(Inskrivning!B1194&gt;0,Inskrivning!P1194,0)</f>
        <v>0</v>
      </c>
      <c r="H493" s="34">
        <f>IF(Inskrivning!B1194&gt;0,Inskrivning!Q1194,0)</f>
        <v>0</v>
      </c>
      <c r="I493" s="34">
        <f>IF(Inskrivning!B1194&gt;0,Inskrivning!R1194,0)</f>
        <v>0</v>
      </c>
      <c r="J493" s="34">
        <f>IF(Inskrivning!B1194&gt;0,Inskrivning!S1194,0)</f>
        <v>0</v>
      </c>
      <c r="K493" s="34">
        <f>IF(Inskrivning!B1194&gt;0,Inskrivning!T1194,0)</f>
        <v>0</v>
      </c>
      <c r="L493" s="34">
        <f>IF(Inskrivning!B1194&gt;0,Inskrivning!U1194,0)</f>
        <v>0</v>
      </c>
      <c r="M493" s="34">
        <f>IF(Inskrivning!B1194&gt;0,Inskrivning!V1194,0)</f>
        <v>0</v>
      </c>
      <c r="N493" s="34">
        <f>IF(Inskrivning!B1194&gt;0,Inskrivning!W1194,0)</f>
        <v>0</v>
      </c>
      <c r="O493" s="34">
        <f>IF(Inskrivning!B1194&gt;0,Inskrivning!X1194,0)</f>
        <v>0</v>
      </c>
      <c r="W493" s="15">
        <f>IF(Inskrivning!B1194="",0,Inskrivning!B1194)</f>
        <v>0</v>
      </c>
      <c r="Y493" s="30">
        <f t="shared" si="6"/>
        <v>0</v>
      </c>
      <c r="Z493" s="30">
        <v>188</v>
      </c>
    </row>
    <row r="494" spans="1:26" ht="15" x14ac:dyDescent="0.25">
      <c r="A494" s="34">
        <f>IF(Inskrivning!B1195&gt;0,Inskrivning!J1195,0)</f>
        <v>0</v>
      </c>
      <c r="B494" s="34">
        <f>IF(Inskrivning!B1195&gt;0,Inskrivning!K1195,0)</f>
        <v>0</v>
      </c>
      <c r="C494" s="34">
        <f>IF(Inskrivning!B1195&gt;0,Inskrivning!L1195,0)</f>
        <v>0</v>
      </c>
      <c r="D494" s="34">
        <f>IF(Inskrivning!B1195&gt;0,Inskrivning!M1195,0)</f>
        <v>0</v>
      </c>
      <c r="E494" s="34">
        <f>IF(Inskrivning!B1195&gt;0,Inskrivning!N1195,0)</f>
        <v>0</v>
      </c>
      <c r="F494" s="34">
        <f>IF(Inskrivning!B1195&gt;0,Inskrivning!O1195,0)</f>
        <v>0</v>
      </c>
      <c r="G494" s="34">
        <f>IF(Inskrivning!B1195&gt;0,Inskrivning!P1195,0)</f>
        <v>0</v>
      </c>
      <c r="H494" s="34">
        <f>IF(Inskrivning!B1195&gt;0,Inskrivning!Q1195,0)</f>
        <v>0</v>
      </c>
      <c r="I494" s="34">
        <f>IF(Inskrivning!B1195&gt;0,Inskrivning!R1195,0)</f>
        <v>0</v>
      </c>
      <c r="J494" s="34">
        <f>IF(Inskrivning!B1195&gt;0,Inskrivning!S1195,0)</f>
        <v>0</v>
      </c>
      <c r="K494" s="34">
        <f>IF(Inskrivning!B1195&gt;0,Inskrivning!T1195,0)</f>
        <v>0</v>
      </c>
      <c r="L494" s="34">
        <f>IF(Inskrivning!B1195&gt;0,Inskrivning!U1195,0)</f>
        <v>0</v>
      </c>
      <c r="M494" s="34">
        <f>IF(Inskrivning!B1195&gt;0,Inskrivning!V1195,0)</f>
        <v>0</v>
      </c>
      <c r="N494" s="34">
        <f>IF(Inskrivning!B1195&gt;0,Inskrivning!W1195,0)</f>
        <v>0</v>
      </c>
      <c r="O494" s="34">
        <f>IF(Inskrivning!B1195&gt;0,Inskrivning!X1195,0)</f>
        <v>0</v>
      </c>
      <c r="W494" s="15">
        <f>IF(Inskrivning!B1195="",0,Inskrivning!B1195)</f>
        <v>0</v>
      </c>
      <c r="Y494" s="30">
        <f t="shared" si="6"/>
        <v>0</v>
      </c>
      <c r="Z494" s="30">
        <v>189</v>
      </c>
    </row>
    <row r="495" spans="1:26" ht="15" x14ac:dyDescent="0.25">
      <c r="A495" s="34">
        <f>IF(Inskrivning!B1196&gt;0,Inskrivning!J1196,0)</f>
        <v>0</v>
      </c>
      <c r="B495" s="34">
        <f>IF(Inskrivning!B1196&gt;0,Inskrivning!K1196,0)</f>
        <v>0</v>
      </c>
      <c r="C495" s="34">
        <f>IF(Inskrivning!B1196&gt;0,Inskrivning!L1196,0)</f>
        <v>0</v>
      </c>
      <c r="D495" s="34">
        <f>IF(Inskrivning!B1196&gt;0,Inskrivning!M1196,0)</f>
        <v>0</v>
      </c>
      <c r="E495" s="34">
        <f>IF(Inskrivning!B1196&gt;0,Inskrivning!N1196,0)</f>
        <v>0</v>
      </c>
      <c r="F495" s="34">
        <f>IF(Inskrivning!B1196&gt;0,Inskrivning!O1196,0)</f>
        <v>0</v>
      </c>
      <c r="G495" s="34">
        <f>IF(Inskrivning!B1196&gt;0,Inskrivning!P1196,0)</f>
        <v>0</v>
      </c>
      <c r="H495" s="34">
        <f>IF(Inskrivning!B1196&gt;0,Inskrivning!Q1196,0)</f>
        <v>0</v>
      </c>
      <c r="I495" s="34">
        <f>IF(Inskrivning!B1196&gt;0,Inskrivning!R1196,0)</f>
        <v>0</v>
      </c>
      <c r="J495" s="34">
        <f>IF(Inskrivning!B1196&gt;0,Inskrivning!S1196,0)</f>
        <v>0</v>
      </c>
      <c r="K495" s="34">
        <f>IF(Inskrivning!B1196&gt;0,Inskrivning!T1196,0)</f>
        <v>0</v>
      </c>
      <c r="L495" s="34">
        <f>IF(Inskrivning!B1196&gt;0,Inskrivning!U1196,0)</f>
        <v>0</v>
      </c>
      <c r="M495" s="34">
        <f>IF(Inskrivning!B1196&gt;0,Inskrivning!V1196,0)</f>
        <v>0</v>
      </c>
      <c r="N495" s="34">
        <f>IF(Inskrivning!B1196&gt;0,Inskrivning!W1196,0)</f>
        <v>0</v>
      </c>
      <c r="O495" s="34">
        <f>IF(Inskrivning!B1196&gt;0,Inskrivning!X1196,0)</f>
        <v>0</v>
      </c>
      <c r="W495" s="15">
        <f>IF(Inskrivning!B1196="",0,Inskrivning!B1196)</f>
        <v>0</v>
      </c>
      <c r="Y495" s="30">
        <f t="shared" si="6"/>
        <v>0</v>
      </c>
      <c r="Z495" s="30">
        <v>190</v>
      </c>
    </row>
    <row r="496" spans="1:26" ht="15" x14ac:dyDescent="0.25">
      <c r="A496" s="34">
        <f>IF(Inskrivning!B1197&gt;0,Inskrivning!J1197,0)</f>
        <v>0</v>
      </c>
      <c r="B496" s="34">
        <f>IF(Inskrivning!B1197&gt;0,Inskrivning!K1197,0)</f>
        <v>0</v>
      </c>
      <c r="C496" s="34">
        <f>IF(Inskrivning!B1197&gt;0,Inskrivning!L1197,0)</f>
        <v>0</v>
      </c>
      <c r="D496" s="34">
        <f>IF(Inskrivning!B1197&gt;0,Inskrivning!M1197,0)</f>
        <v>0</v>
      </c>
      <c r="E496" s="34">
        <f>IF(Inskrivning!B1197&gt;0,Inskrivning!N1197,0)</f>
        <v>0</v>
      </c>
      <c r="F496" s="34">
        <f>IF(Inskrivning!B1197&gt;0,Inskrivning!O1197,0)</f>
        <v>0</v>
      </c>
      <c r="G496" s="34">
        <f>IF(Inskrivning!B1197&gt;0,Inskrivning!P1197,0)</f>
        <v>0</v>
      </c>
      <c r="H496" s="34">
        <f>IF(Inskrivning!B1197&gt;0,Inskrivning!Q1197,0)</f>
        <v>0</v>
      </c>
      <c r="I496" s="34">
        <f>IF(Inskrivning!B1197&gt;0,Inskrivning!R1197,0)</f>
        <v>0</v>
      </c>
      <c r="J496" s="34">
        <f>IF(Inskrivning!B1197&gt;0,Inskrivning!S1197,0)</f>
        <v>0</v>
      </c>
      <c r="K496" s="34">
        <f>IF(Inskrivning!B1197&gt;0,Inskrivning!T1197,0)</f>
        <v>0</v>
      </c>
      <c r="L496" s="34">
        <f>IF(Inskrivning!B1197&gt;0,Inskrivning!U1197,0)</f>
        <v>0</v>
      </c>
      <c r="M496" s="34">
        <f>IF(Inskrivning!B1197&gt;0,Inskrivning!V1197,0)</f>
        <v>0</v>
      </c>
      <c r="N496" s="34">
        <f>IF(Inskrivning!B1197&gt;0,Inskrivning!W1197,0)</f>
        <v>0</v>
      </c>
      <c r="O496" s="34">
        <f>IF(Inskrivning!B1197&gt;0,Inskrivning!X1197,0)</f>
        <v>0</v>
      </c>
      <c r="W496" s="15">
        <f>IF(Inskrivning!B1197="",0,Inskrivning!B1197)</f>
        <v>0</v>
      </c>
      <c r="Y496" s="30">
        <f t="shared" si="6"/>
        <v>0</v>
      </c>
      <c r="Z496" s="30">
        <v>191</v>
      </c>
    </row>
    <row r="497" spans="1:26" ht="15" x14ac:dyDescent="0.25">
      <c r="A497" s="34">
        <f>IF(Inskrivning!B1198&gt;0,Inskrivning!J1198,0)</f>
        <v>0</v>
      </c>
      <c r="B497" s="34">
        <f>IF(Inskrivning!B1198&gt;0,Inskrivning!K1198,0)</f>
        <v>0</v>
      </c>
      <c r="C497" s="34">
        <f>IF(Inskrivning!B1198&gt;0,Inskrivning!L1198,0)</f>
        <v>0</v>
      </c>
      <c r="D497" s="34">
        <f>IF(Inskrivning!B1198&gt;0,Inskrivning!M1198,0)</f>
        <v>0</v>
      </c>
      <c r="E497" s="34">
        <f>IF(Inskrivning!B1198&gt;0,Inskrivning!N1198,0)</f>
        <v>0</v>
      </c>
      <c r="F497" s="34">
        <f>IF(Inskrivning!B1198&gt;0,Inskrivning!O1198,0)</f>
        <v>0</v>
      </c>
      <c r="G497" s="34">
        <f>IF(Inskrivning!B1198&gt;0,Inskrivning!P1198,0)</f>
        <v>0</v>
      </c>
      <c r="H497" s="34">
        <f>IF(Inskrivning!B1198&gt;0,Inskrivning!Q1198,0)</f>
        <v>0</v>
      </c>
      <c r="I497" s="34">
        <f>IF(Inskrivning!B1198&gt;0,Inskrivning!R1198,0)</f>
        <v>0</v>
      </c>
      <c r="J497" s="34">
        <f>IF(Inskrivning!B1198&gt;0,Inskrivning!S1198,0)</f>
        <v>0</v>
      </c>
      <c r="K497" s="34">
        <f>IF(Inskrivning!B1198&gt;0,Inskrivning!T1198,0)</f>
        <v>0</v>
      </c>
      <c r="L497" s="34">
        <f>IF(Inskrivning!B1198&gt;0,Inskrivning!U1198,0)</f>
        <v>0</v>
      </c>
      <c r="M497" s="34">
        <f>IF(Inskrivning!B1198&gt;0,Inskrivning!V1198,0)</f>
        <v>0</v>
      </c>
      <c r="N497" s="34">
        <f>IF(Inskrivning!B1198&gt;0,Inskrivning!W1198,0)</f>
        <v>0</v>
      </c>
      <c r="O497" s="34">
        <f>IF(Inskrivning!B1198&gt;0,Inskrivning!X1198,0)</f>
        <v>0</v>
      </c>
      <c r="W497" s="15">
        <f>IF(Inskrivning!B1198="",0,Inskrivning!B1198)</f>
        <v>0</v>
      </c>
      <c r="Y497" s="30">
        <f t="shared" si="6"/>
        <v>0</v>
      </c>
      <c r="Z497" s="30">
        <v>192</v>
      </c>
    </row>
    <row r="498" spans="1:26" ht="15" x14ac:dyDescent="0.25">
      <c r="A498" s="34">
        <f>IF(Inskrivning!B1199&gt;0,Inskrivning!J1199,0)</f>
        <v>0</v>
      </c>
      <c r="B498" s="34">
        <f>IF(Inskrivning!B1199&gt;0,Inskrivning!K1199,0)</f>
        <v>0</v>
      </c>
      <c r="C498" s="34">
        <f>IF(Inskrivning!B1199&gt;0,Inskrivning!L1199,0)</f>
        <v>0</v>
      </c>
      <c r="D498" s="34">
        <f>IF(Inskrivning!B1199&gt;0,Inskrivning!M1199,0)</f>
        <v>0</v>
      </c>
      <c r="E498" s="34">
        <f>IF(Inskrivning!B1199&gt;0,Inskrivning!N1199,0)</f>
        <v>0</v>
      </c>
      <c r="F498" s="34">
        <f>IF(Inskrivning!B1199&gt;0,Inskrivning!O1199,0)</f>
        <v>0</v>
      </c>
      <c r="G498" s="34">
        <f>IF(Inskrivning!B1199&gt;0,Inskrivning!P1199,0)</f>
        <v>0</v>
      </c>
      <c r="H498" s="34">
        <f>IF(Inskrivning!B1199&gt;0,Inskrivning!Q1199,0)</f>
        <v>0</v>
      </c>
      <c r="I498" s="34">
        <f>IF(Inskrivning!B1199&gt;0,Inskrivning!R1199,0)</f>
        <v>0</v>
      </c>
      <c r="J498" s="34">
        <f>IF(Inskrivning!B1199&gt;0,Inskrivning!S1199,0)</f>
        <v>0</v>
      </c>
      <c r="K498" s="34">
        <f>IF(Inskrivning!B1199&gt;0,Inskrivning!T1199,0)</f>
        <v>0</v>
      </c>
      <c r="L498" s="34">
        <f>IF(Inskrivning!B1199&gt;0,Inskrivning!U1199,0)</f>
        <v>0</v>
      </c>
      <c r="M498" s="34">
        <f>IF(Inskrivning!B1199&gt;0,Inskrivning!V1199,0)</f>
        <v>0</v>
      </c>
      <c r="N498" s="34">
        <f>IF(Inskrivning!B1199&gt;0,Inskrivning!W1199,0)</f>
        <v>0</v>
      </c>
      <c r="O498" s="34">
        <f>IF(Inskrivning!B1199&gt;0,Inskrivning!X1199,0)</f>
        <v>0</v>
      </c>
      <c r="W498" s="15">
        <f>IF(Inskrivning!B1199="",0,Inskrivning!B1199)</f>
        <v>0</v>
      </c>
      <c r="Y498" s="30">
        <f t="shared" si="6"/>
        <v>0</v>
      </c>
      <c r="Z498" s="30">
        <v>193</v>
      </c>
    </row>
    <row r="499" spans="1:26" ht="15" x14ac:dyDescent="0.25">
      <c r="A499" s="34">
        <f>IF(Inskrivning!B1200&gt;0,Inskrivning!J1200,0)</f>
        <v>0</v>
      </c>
      <c r="B499" s="34">
        <f>IF(Inskrivning!B1200&gt;0,Inskrivning!K1200,0)</f>
        <v>0</v>
      </c>
      <c r="C499" s="34">
        <f>IF(Inskrivning!B1200&gt;0,Inskrivning!L1200,0)</f>
        <v>0</v>
      </c>
      <c r="D499" s="34">
        <f>IF(Inskrivning!B1200&gt;0,Inskrivning!M1200,0)</f>
        <v>0</v>
      </c>
      <c r="E499" s="34">
        <f>IF(Inskrivning!B1200&gt;0,Inskrivning!N1200,0)</f>
        <v>0</v>
      </c>
      <c r="F499" s="34">
        <f>IF(Inskrivning!B1200&gt;0,Inskrivning!O1200,0)</f>
        <v>0</v>
      </c>
      <c r="G499" s="34">
        <f>IF(Inskrivning!B1200&gt;0,Inskrivning!P1200,0)</f>
        <v>0</v>
      </c>
      <c r="H499" s="34">
        <f>IF(Inskrivning!B1200&gt;0,Inskrivning!Q1200,0)</f>
        <v>0</v>
      </c>
      <c r="I499" s="34">
        <f>IF(Inskrivning!B1200&gt;0,Inskrivning!R1200,0)</f>
        <v>0</v>
      </c>
      <c r="J499" s="34">
        <f>IF(Inskrivning!B1200&gt;0,Inskrivning!S1200,0)</f>
        <v>0</v>
      </c>
      <c r="K499" s="34">
        <f>IF(Inskrivning!B1200&gt;0,Inskrivning!T1200,0)</f>
        <v>0</v>
      </c>
      <c r="L499" s="34">
        <f>IF(Inskrivning!B1200&gt;0,Inskrivning!U1200,0)</f>
        <v>0</v>
      </c>
      <c r="M499" s="34">
        <f>IF(Inskrivning!B1200&gt;0,Inskrivning!V1200,0)</f>
        <v>0</v>
      </c>
      <c r="N499" s="34">
        <f>IF(Inskrivning!B1200&gt;0,Inskrivning!W1200,0)</f>
        <v>0</v>
      </c>
      <c r="O499" s="34">
        <f>IF(Inskrivning!B1200&gt;0,Inskrivning!X1200,0)</f>
        <v>0</v>
      </c>
      <c r="W499" s="15">
        <f>IF(Inskrivning!B1200="",0,Inskrivning!B1200)</f>
        <v>0</v>
      </c>
      <c r="Y499" s="30">
        <f t="shared" ref="Y499:Y505" si="7">COUNTIF($W$306:$W$510,Z499)</f>
        <v>0</v>
      </c>
      <c r="Z499" s="30">
        <v>194</v>
      </c>
    </row>
    <row r="500" spans="1:26" ht="15" x14ac:dyDescent="0.25">
      <c r="A500" s="34">
        <f>IF(Inskrivning!B1201&gt;0,Inskrivning!J1201,0)</f>
        <v>0</v>
      </c>
      <c r="B500" s="34">
        <f>IF(Inskrivning!B1201&gt;0,Inskrivning!K1201,0)</f>
        <v>0</v>
      </c>
      <c r="C500" s="34">
        <f>IF(Inskrivning!B1201&gt;0,Inskrivning!L1201,0)</f>
        <v>0</v>
      </c>
      <c r="D500" s="34">
        <f>IF(Inskrivning!B1201&gt;0,Inskrivning!M1201,0)</f>
        <v>0</v>
      </c>
      <c r="E500" s="34">
        <f>IF(Inskrivning!B1201&gt;0,Inskrivning!N1201,0)</f>
        <v>0</v>
      </c>
      <c r="F500" s="34">
        <f>IF(Inskrivning!B1201&gt;0,Inskrivning!O1201,0)</f>
        <v>0</v>
      </c>
      <c r="G500" s="34">
        <f>IF(Inskrivning!B1201&gt;0,Inskrivning!P1201,0)</f>
        <v>0</v>
      </c>
      <c r="H500" s="34">
        <f>IF(Inskrivning!B1201&gt;0,Inskrivning!Q1201,0)</f>
        <v>0</v>
      </c>
      <c r="I500" s="34">
        <f>IF(Inskrivning!B1201&gt;0,Inskrivning!R1201,0)</f>
        <v>0</v>
      </c>
      <c r="J500" s="34">
        <f>IF(Inskrivning!B1201&gt;0,Inskrivning!S1201,0)</f>
        <v>0</v>
      </c>
      <c r="K500" s="34">
        <f>IF(Inskrivning!B1201&gt;0,Inskrivning!T1201,0)</f>
        <v>0</v>
      </c>
      <c r="L500" s="34">
        <f>IF(Inskrivning!B1201&gt;0,Inskrivning!U1201,0)</f>
        <v>0</v>
      </c>
      <c r="M500" s="34">
        <f>IF(Inskrivning!B1201&gt;0,Inskrivning!V1201,0)</f>
        <v>0</v>
      </c>
      <c r="N500" s="34">
        <f>IF(Inskrivning!B1201&gt;0,Inskrivning!W1201,0)</f>
        <v>0</v>
      </c>
      <c r="O500" s="34">
        <f>IF(Inskrivning!B1201&gt;0,Inskrivning!X1201,0)</f>
        <v>0</v>
      </c>
      <c r="W500" s="15">
        <f>IF(Inskrivning!B1201="",0,Inskrivning!B1201)</f>
        <v>0</v>
      </c>
      <c r="Y500" s="30">
        <f t="shared" si="7"/>
        <v>0</v>
      </c>
      <c r="Z500" s="30">
        <v>195</v>
      </c>
    </row>
    <row r="501" spans="1:26" ht="15" x14ac:dyDescent="0.25">
      <c r="A501" s="34">
        <f>IF(Inskrivning!B1202&gt;0,Inskrivning!J1202,0)</f>
        <v>0</v>
      </c>
      <c r="B501" s="34">
        <f>IF(Inskrivning!B1202&gt;0,Inskrivning!K1202,0)</f>
        <v>0</v>
      </c>
      <c r="C501" s="34">
        <f>IF(Inskrivning!B1202&gt;0,Inskrivning!L1202,0)</f>
        <v>0</v>
      </c>
      <c r="D501" s="34">
        <f>IF(Inskrivning!B1202&gt;0,Inskrivning!M1202,0)</f>
        <v>0</v>
      </c>
      <c r="E501" s="34">
        <f>IF(Inskrivning!B1202&gt;0,Inskrivning!N1202,0)</f>
        <v>0</v>
      </c>
      <c r="F501" s="34">
        <f>IF(Inskrivning!B1202&gt;0,Inskrivning!O1202,0)</f>
        <v>0</v>
      </c>
      <c r="G501" s="34">
        <f>IF(Inskrivning!B1202&gt;0,Inskrivning!P1202,0)</f>
        <v>0</v>
      </c>
      <c r="H501" s="34">
        <f>IF(Inskrivning!B1202&gt;0,Inskrivning!Q1202,0)</f>
        <v>0</v>
      </c>
      <c r="I501" s="34">
        <f>IF(Inskrivning!B1202&gt;0,Inskrivning!R1202,0)</f>
        <v>0</v>
      </c>
      <c r="J501" s="34">
        <f>IF(Inskrivning!B1202&gt;0,Inskrivning!S1202,0)</f>
        <v>0</v>
      </c>
      <c r="K501" s="34">
        <f>IF(Inskrivning!B1202&gt;0,Inskrivning!T1202,0)</f>
        <v>0</v>
      </c>
      <c r="L501" s="34">
        <f>IF(Inskrivning!B1202&gt;0,Inskrivning!U1202,0)</f>
        <v>0</v>
      </c>
      <c r="M501" s="34">
        <f>IF(Inskrivning!B1202&gt;0,Inskrivning!V1202,0)</f>
        <v>0</v>
      </c>
      <c r="N501" s="34">
        <f>IF(Inskrivning!B1202&gt;0,Inskrivning!W1202,0)</f>
        <v>0</v>
      </c>
      <c r="O501" s="34">
        <f>IF(Inskrivning!B1202&gt;0,Inskrivning!X1202,0)</f>
        <v>0</v>
      </c>
      <c r="W501" s="15">
        <f>IF(Inskrivning!B1202="",0,Inskrivning!B1202)</f>
        <v>0</v>
      </c>
      <c r="Y501" s="30">
        <f t="shared" si="7"/>
        <v>0</v>
      </c>
      <c r="Z501" s="30">
        <v>196</v>
      </c>
    </row>
    <row r="502" spans="1:26" ht="15" x14ac:dyDescent="0.25">
      <c r="A502" s="34">
        <f>IF(Inskrivning!B1203&gt;0,Inskrivning!J1203,0)</f>
        <v>0</v>
      </c>
      <c r="B502" s="34">
        <f>IF(Inskrivning!B1203&gt;0,Inskrivning!K1203,0)</f>
        <v>0</v>
      </c>
      <c r="C502" s="34">
        <f>IF(Inskrivning!B1203&gt;0,Inskrivning!L1203,0)</f>
        <v>0</v>
      </c>
      <c r="D502" s="34">
        <f>IF(Inskrivning!B1203&gt;0,Inskrivning!M1203,0)</f>
        <v>0</v>
      </c>
      <c r="E502" s="34">
        <f>IF(Inskrivning!B1203&gt;0,Inskrivning!N1203,0)</f>
        <v>0</v>
      </c>
      <c r="F502" s="34">
        <f>IF(Inskrivning!B1203&gt;0,Inskrivning!O1203,0)</f>
        <v>0</v>
      </c>
      <c r="G502" s="34">
        <f>IF(Inskrivning!B1203&gt;0,Inskrivning!P1203,0)</f>
        <v>0</v>
      </c>
      <c r="H502" s="34">
        <f>IF(Inskrivning!B1203&gt;0,Inskrivning!Q1203,0)</f>
        <v>0</v>
      </c>
      <c r="I502" s="34">
        <f>IF(Inskrivning!B1203&gt;0,Inskrivning!R1203,0)</f>
        <v>0</v>
      </c>
      <c r="J502" s="34">
        <f>IF(Inskrivning!B1203&gt;0,Inskrivning!S1203,0)</f>
        <v>0</v>
      </c>
      <c r="K502" s="34">
        <f>IF(Inskrivning!B1203&gt;0,Inskrivning!T1203,0)</f>
        <v>0</v>
      </c>
      <c r="L502" s="34">
        <f>IF(Inskrivning!B1203&gt;0,Inskrivning!U1203,0)</f>
        <v>0</v>
      </c>
      <c r="M502" s="34">
        <f>IF(Inskrivning!B1203&gt;0,Inskrivning!V1203,0)</f>
        <v>0</v>
      </c>
      <c r="N502" s="34">
        <f>IF(Inskrivning!B1203&gt;0,Inskrivning!W1203,0)</f>
        <v>0</v>
      </c>
      <c r="O502" s="34">
        <f>IF(Inskrivning!B1203&gt;0,Inskrivning!X1203,0)</f>
        <v>0</v>
      </c>
      <c r="W502" s="15">
        <f>IF(Inskrivning!B1203="",0,Inskrivning!B1203)</f>
        <v>0</v>
      </c>
      <c r="Y502" s="30">
        <f t="shared" si="7"/>
        <v>0</v>
      </c>
      <c r="Z502" s="30">
        <v>197</v>
      </c>
    </row>
    <row r="503" spans="1:26" ht="15" x14ac:dyDescent="0.25">
      <c r="A503" s="34">
        <f>IF(Inskrivning!B1204&gt;0,Inskrivning!J1204,0)</f>
        <v>0</v>
      </c>
      <c r="B503" s="34">
        <f>IF(Inskrivning!B1204&gt;0,Inskrivning!K1204,0)</f>
        <v>0</v>
      </c>
      <c r="C503" s="34">
        <f>IF(Inskrivning!B1204&gt;0,Inskrivning!L1204,0)</f>
        <v>0</v>
      </c>
      <c r="D503" s="34">
        <f>IF(Inskrivning!B1204&gt;0,Inskrivning!M1204,0)</f>
        <v>0</v>
      </c>
      <c r="E503" s="34">
        <f>IF(Inskrivning!B1204&gt;0,Inskrivning!N1204,0)</f>
        <v>0</v>
      </c>
      <c r="F503" s="34">
        <f>IF(Inskrivning!B1204&gt;0,Inskrivning!O1204,0)</f>
        <v>0</v>
      </c>
      <c r="G503" s="34">
        <f>IF(Inskrivning!B1204&gt;0,Inskrivning!P1204,0)</f>
        <v>0</v>
      </c>
      <c r="H503" s="34">
        <f>IF(Inskrivning!B1204&gt;0,Inskrivning!Q1204,0)</f>
        <v>0</v>
      </c>
      <c r="I503" s="34">
        <f>IF(Inskrivning!B1204&gt;0,Inskrivning!R1204,0)</f>
        <v>0</v>
      </c>
      <c r="J503" s="34">
        <f>IF(Inskrivning!B1204&gt;0,Inskrivning!S1204,0)</f>
        <v>0</v>
      </c>
      <c r="K503" s="34">
        <f>IF(Inskrivning!B1204&gt;0,Inskrivning!T1204,0)</f>
        <v>0</v>
      </c>
      <c r="L503" s="34">
        <f>IF(Inskrivning!B1204&gt;0,Inskrivning!U1204,0)</f>
        <v>0</v>
      </c>
      <c r="M503" s="34">
        <f>IF(Inskrivning!B1204&gt;0,Inskrivning!V1204,0)</f>
        <v>0</v>
      </c>
      <c r="N503" s="34">
        <f>IF(Inskrivning!B1204&gt;0,Inskrivning!W1204,0)</f>
        <v>0</v>
      </c>
      <c r="O503" s="34">
        <f>IF(Inskrivning!B1204&gt;0,Inskrivning!X1204,0)</f>
        <v>0</v>
      </c>
      <c r="W503" s="15">
        <f>IF(Inskrivning!B1204="",0,Inskrivning!B1204)</f>
        <v>0</v>
      </c>
      <c r="Y503" s="30">
        <f t="shared" si="7"/>
        <v>0</v>
      </c>
      <c r="Z503" s="30">
        <v>198</v>
      </c>
    </row>
    <row r="504" spans="1:26" ht="15" x14ac:dyDescent="0.25">
      <c r="A504" s="34">
        <f>IF(Inskrivning!B1205&gt;0,Inskrivning!J1205,0)</f>
        <v>0</v>
      </c>
      <c r="B504" s="34">
        <f>IF(Inskrivning!B1205&gt;0,Inskrivning!K1205,0)</f>
        <v>0</v>
      </c>
      <c r="C504" s="34">
        <f>IF(Inskrivning!B1205&gt;0,Inskrivning!L1205,0)</f>
        <v>0</v>
      </c>
      <c r="D504" s="34">
        <f>IF(Inskrivning!B1205&gt;0,Inskrivning!M1205,0)</f>
        <v>0</v>
      </c>
      <c r="E504" s="34">
        <f>IF(Inskrivning!B1205&gt;0,Inskrivning!N1205,0)</f>
        <v>0</v>
      </c>
      <c r="F504" s="34">
        <f>IF(Inskrivning!B1205&gt;0,Inskrivning!O1205,0)</f>
        <v>0</v>
      </c>
      <c r="G504" s="34">
        <f>IF(Inskrivning!B1205&gt;0,Inskrivning!P1205,0)</f>
        <v>0</v>
      </c>
      <c r="H504" s="34">
        <f>IF(Inskrivning!B1205&gt;0,Inskrivning!Q1205,0)</f>
        <v>0</v>
      </c>
      <c r="I504" s="34">
        <f>IF(Inskrivning!B1205&gt;0,Inskrivning!R1205,0)</f>
        <v>0</v>
      </c>
      <c r="J504" s="34">
        <f>IF(Inskrivning!B1205&gt;0,Inskrivning!S1205,0)</f>
        <v>0</v>
      </c>
      <c r="K504" s="34">
        <f>IF(Inskrivning!B1205&gt;0,Inskrivning!T1205,0)</f>
        <v>0</v>
      </c>
      <c r="L504" s="34">
        <f>IF(Inskrivning!B1205&gt;0,Inskrivning!U1205,0)</f>
        <v>0</v>
      </c>
      <c r="M504" s="34">
        <f>IF(Inskrivning!B1205&gt;0,Inskrivning!V1205,0)</f>
        <v>0</v>
      </c>
      <c r="N504" s="34">
        <f>IF(Inskrivning!B1205&gt;0,Inskrivning!W1205,0)</f>
        <v>0</v>
      </c>
      <c r="O504" s="34">
        <f>IF(Inskrivning!B1205&gt;0,Inskrivning!X1205,0)</f>
        <v>0</v>
      </c>
      <c r="W504" s="15">
        <f>IF(Inskrivning!B1205="",0,Inskrivning!B1205)</f>
        <v>0</v>
      </c>
      <c r="Y504" s="30">
        <f t="shared" si="7"/>
        <v>0</v>
      </c>
      <c r="Z504" s="30">
        <v>199</v>
      </c>
    </row>
    <row r="505" spans="1:26" ht="15" x14ac:dyDescent="0.25">
      <c r="A505" s="34">
        <f>IF(Inskrivning!B1206&gt;0,Inskrivning!J1206,0)</f>
        <v>0</v>
      </c>
      <c r="B505" s="34">
        <f>IF(Inskrivning!B1206&gt;0,Inskrivning!K1206,0)</f>
        <v>0</v>
      </c>
      <c r="C505" s="34">
        <f>IF(Inskrivning!B1206&gt;0,Inskrivning!L1206,0)</f>
        <v>0</v>
      </c>
      <c r="D505" s="34">
        <f>IF(Inskrivning!B1206&gt;0,Inskrivning!M1206,0)</f>
        <v>0</v>
      </c>
      <c r="E505" s="34">
        <f>IF(Inskrivning!B1206&gt;0,Inskrivning!N1206,0)</f>
        <v>0</v>
      </c>
      <c r="F505" s="34">
        <f>IF(Inskrivning!B1206&gt;0,Inskrivning!O1206,0)</f>
        <v>0</v>
      </c>
      <c r="G505" s="34">
        <f>IF(Inskrivning!B1206&gt;0,Inskrivning!P1206,0)</f>
        <v>0</v>
      </c>
      <c r="H505" s="34">
        <f>IF(Inskrivning!B1206&gt;0,Inskrivning!Q1206,0)</f>
        <v>0</v>
      </c>
      <c r="I505" s="34">
        <f>IF(Inskrivning!B1206&gt;0,Inskrivning!R1206,0)</f>
        <v>0</v>
      </c>
      <c r="J505" s="34">
        <f>IF(Inskrivning!B1206&gt;0,Inskrivning!S1206,0)</f>
        <v>0</v>
      </c>
      <c r="K505" s="34">
        <f>IF(Inskrivning!B1206&gt;0,Inskrivning!T1206,0)</f>
        <v>0</v>
      </c>
      <c r="L505" s="34">
        <f>IF(Inskrivning!B1206&gt;0,Inskrivning!U1206,0)</f>
        <v>0</v>
      </c>
      <c r="M505" s="34">
        <f>IF(Inskrivning!B1206&gt;0,Inskrivning!V1206,0)</f>
        <v>0</v>
      </c>
      <c r="N505" s="34">
        <f>IF(Inskrivning!B1206&gt;0,Inskrivning!W1206,0)</f>
        <v>0</v>
      </c>
      <c r="O505" s="34">
        <f>IF(Inskrivning!B1206&gt;0,Inskrivning!X1206,0)</f>
        <v>0</v>
      </c>
      <c r="W505" s="15">
        <f>IF(Inskrivning!B1206="",0,Inskrivning!B1206)</f>
        <v>0</v>
      </c>
      <c r="Y505" s="30">
        <f t="shared" si="7"/>
        <v>0</v>
      </c>
      <c r="Z505" s="30">
        <v>200</v>
      </c>
    </row>
    <row r="506" spans="1:26" x14ac:dyDescent="0.25">
      <c r="A506" s="4"/>
      <c r="B506" s="4"/>
      <c r="H506" s="4"/>
      <c r="N506" s="4"/>
      <c r="O506" s="4"/>
    </row>
    <row r="507" spans="1:26" x14ac:dyDescent="0.25">
      <c r="A507" s="4"/>
      <c r="B507" s="4"/>
      <c r="H507" s="4"/>
      <c r="N507" s="4"/>
      <c r="O507" s="4"/>
    </row>
    <row r="508" spans="1:26" x14ac:dyDescent="0.25">
      <c r="A508" s="4"/>
      <c r="B508" s="4"/>
      <c r="H508" s="4"/>
      <c r="N508" s="4"/>
      <c r="O508" s="4"/>
    </row>
    <row r="509" spans="1:26" x14ac:dyDescent="0.25">
      <c r="A509" s="4"/>
      <c r="B509" s="4"/>
      <c r="H509" s="4"/>
      <c r="N509" s="4"/>
      <c r="O509" s="4"/>
    </row>
    <row r="510" spans="1:26" x14ac:dyDescent="0.25">
      <c r="A510" s="4"/>
      <c r="B510" s="4"/>
      <c r="H510" s="4"/>
      <c r="N510" s="4"/>
      <c r="O510" s="4"/>
    </row>
    <row r="511" spans="1:26" x14ac:dyDescent="0.25">
      <c r="A511" s="4"/>
      <c r="B511" s="4"/>
      <c r="H511" s="4"/>
      <c r="N511" s="4"/>
      <c r="O511" s="4"/>
    </row>
    <row r="512" spans="1:26" x14ac:dyDescent="0.25">
      <c r="A512" s="4"/>
      <c r="B512" s="4"/>
      <c r="H512" s="4"/>
      <c r="N512" s="4"/>
      <c r="O512" s="4"/>
    </row>
  </sheetData>
  <sortState xmlns:xlrd2="http://schemas.microsoft.com/office/spreadsheetml/2017/richdata2" ref="A306:W505">
    <sortCondition descending="1" ref="W306"/>
  </sortState>
  <phoneticPr fontId="4" type="noConversion"/>
  <conditionalFormatting sqref="Y6:Y205">
    <cfRule type="cellIs" dxfId="15" priority="3" operator="between">
      <formula>3</formula>
      <formula>4</formula>
    </cfRule>
    <cfRule type="cellIs" dxfId="14" priority="4" operator="equal">
      <formula>1</formula>
    </cfRule>
  </conditionalFormatting>
  <conditionalFormatting sqref="Y306:Y505">
    <cfRule type="cellIs" dxfId="13" priority="1" operator="between">
      <formula>3</formula>
      <formula>4</formula>
    </cfRule>
    <cfRule type="cellIs" dxfId="12" priority="2" operator="equal">
      <formula>1</formula>
    </cfRule>
  </conditionalFormatting>
  <pageMargins left="0.75" right="0.75" top="1" bottom="1" header="0.5" footer="0.5"/>
  <pageSetup paperSize="9"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Tillbakatillinskrivningsbladet">
                <anchor moveWithCells="1" sizeWithCells="1">
                  <from>
                    <xdr:col>25</xdr:col>
                    <xdr:colOff>144780</xdr:colOff>
                    <xdr:row>0</xdr:row>
                    <xdr:rowOff>99060</xdr:rowOff>
                  </from>
                  <to>
                    <xdr:col>27</xdr:col>
                    <xdr:colOff>297180</xdr:colOff>
                    <xdr:row>1</xdr:row>
                    <xdr:rowOff>175260</xdr:rowOff>
                  </to>
                </anchor>
              </controlPr>
            </control>
          </mc:Choice>
        </mc:AlternateContent>
        <mc:AlternateContent xmlns:mc="http://schemas.openxmlformats.org/markup-compatibility/2006">
          <mc:Choice Requires="x14">
            <control shapeId="26626" r:id="rId5" name="Button 2">
              <controlPr defaultSize="0" print="0" autoFill="0" autoPict="0" macro="[0]!TillbakaTillInskrivningsbladetDM">
                <anchor moveWithCells="1" sizeWithCells="1">
                  <from>
                    <xdr:col>25</xdr:col>
                    <xdr:colOff>144780</xdr:colOff>
                    <xdr:row>300</xdr:row>
                    <xdr:rowOff>99060</xdr:rowOff>
                  </from>
                  <to>
                    <xdr:col>27</xdr:col>
                    <xdr:colOff>297180</xdr:colOff>
                    <xdr:row>301</xdr:row>
                    <xdr:rowOff>175260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Blad18"/>
  <dimension ref="A1:O801"/>
  <sheetViews>
    <sheetView topLeftCell="A388" workbookViewId="0">
      <selection activeCell="A404" sqref="A404"/>
    </sheetView>
  </sheetViews>
  <sheetFormatPr defaultRowHeight="13.2" x14ac:dyDescent="0.25"/>
  <cols>
    <col min="1" max="1" width="31.44140625" style="41" customWidth="1"/>
    <col min="2" max="2" width="15.6640625" customWidth="1"/>
    <col min="3" max="3" width="5.5546875" customWidth="1"/>
    <col min="4" max="7" width="5.5546875" bestFit="1" customWidth="1"/>
    <col min="8" max="8" width="8" style="13" bestFit="1" customWidth="1"/>
    <col min="9" max="11" width="5.5546875" bestFit="1" customWidth="1"/>
    <col min="12" max="12" width="6.109375" bestFit="1" customWidth="1"/>
    <col min="13" max="13" width="5.5546875" bestFit="1" customWidth="1"/>
    <col min="14" max="14" width="8" style="13" bestFit="1" customWidth="1"/>
    <col min="15" max="15" width="7.6640625" style="13" bestFit="1" customWidth="1"/>
  </cols>
  <sheetData>
    <row r="1" spans="1:15" x14ac:dyDescent="0.25">
      <c r="A1" s="60" t="s">
        <v>472</v>
      </c>
      <c r="B1" s="36"/>
      <c r="C1" s="4"/>
      <c r="D1" s="4"/>
      <c r="E1" s="4"/>
      <c r="F1" s="4"/>
      <c r="G1" s="4"/>
      <c r="H1" s="5"/>
      <c r="I1" s="4"/>
      <c r="J1" s="4"/>
      <c r="K1" s="4"/>
      <c r="L1" s="4"/>
      <c r="M1" s="4"/>
      <c r="N1" s="5"/>
      <c r="O1" s="5"/>
    </row>
    <row r="2" spans="1:15" x14ac:dyDescent="0.25">
      <c r="A2" s="61"/>
      <c r="B2" s="34"/>
      <c r="C2" s="2" t="str">
        <f>Inskrivning!L5</f>
        <v xml:space="preserve">Omg </v>
      </c>
      <c r="D2" s="2" t="str">
        <f>Inskrivning!M5</f>
        <v xml:space="preserve">Omg </v>
      </c>
      <c r="E2" s="2" t="str">
        <f>Inskrivning!N5</f>
        <v xml:space="preserve">Omg </v>
      </c>
      <c r="F2" s="2" t="str">
        <f>Inskrivning!O5</f>
        <v xml:space="preserve">Omg </v>
      </c>
      <c r="G2" s="2" t="str">
        <f>Inskrivning!P5</f>
        <v xml:space="preserve">Omg </v>
      </c>
      <c r="H2" s="1" t="str">
        <f>Inskrivning!Q5</f>
        <v>Summa</v>
      </c>
      <c r="I2" s="2" t="str">
        <f>Inskrivning!R5</f>
        <v xml:space="preserve">Omg </v>
      </c>
      <c r="J2" s="2" t="str">
        <f>Inskrivning!S5</f>
        <v xml:space="preserve">Omg </v>
      </c>
      <c r="K2" s="2" t="str">
        <f>Inskrivning!T5</f>
        <v xml:space="preserve">Omg </v>
      </c>
      <c r="L2" s="2" t="str">
        <f>Inskrivning!U5</f>
        <v xml:space="preserve">Omg  </v>
      </c>
      <c r="M2" s="2" t="str">
        <f>Inskrivning!V5</f>
        <v xml:space="preserve">Omg </v>
      </c>
      <c r="N2" s="1" t="str">
        <f>Inskrivning!W5</f>
        <v>Summa</v>
      </c>
      <c r="O2" s="1"/>
    </row>
    <row r="3" spans="1:15" x14ac:dyDescent="0.25">
      <c r="A3" s="61" t="str">
        <f>Inskrivning!J6</f>
        <v>Namn</v>
      </c>
      <c r="B3" s="34" t="str">
        <f>Inskrivning!K6</f>
        <v>Klubb</v>
      </c>
      <c r="C3" s="1">
        <f>Inskrivning!L6</f>
        <v>1</v>
      </c>
      <c r="D3" s="1">
        <f>Inskrivning!M6</f>
        <v>2</v>
      </c>
      <c r="E3" s="1">
        <f>Inskrivning!N6</f>
        <v>3</v>
      </c>
      <c r="F3" s="1">
        <f>Inskrivning!O6</f>
        <v>4</v>
      </c>
      <c r="G3" s="1">
        <f>Inskrivning!P6</f>
        <v>5</v>
      </c>
      <c r="H3" s="3" t="str">
        <f>Inskrivning!Q6</f>
        <v>1-5</v>
      </c>
      <c r="I3" s="1">
        <f>Inskrivning!R6</f>
        <v>6</v>
      </c>
      <c r="J3" s="1">
        <f>Inskrivning!S6</f>
        <v>7</v>
      </c>
      <c r="K3" s="1">
        <f>Inskrivning!T6</f>
        <v>8</v>
      </c>
      <c r="L3" s="1">
        <f>Inskrivning!U6</f>
        <v>9</v>
      </c>
      <c r="M3" s="1">
        <f>Inskrivning!V6</f>
        <v>10</v>
      </c>
      <c r="N3" s="3" t="str">
        <f>Inskrivning!W6</f>
        <v>6-10</v>
      </c>
      <c r="O3" s="1" t="str">
        <f>Inskrivning!X6</f>
        <v>TOTALT</v>
      </c>
    </row>
    <row r="4" spans="1:15" ht="13.8" x14ac:dyDescent="0.25">
      <c r="A4" s="40">
        <f>Mixed2!A6</f>
        <v>0</v>
      </c>
      <c r="B4" s="37">
        <f>Mixed2!B6</f>
        <v>0</v>
      </c>
      <c r="C4" s="21">
        <f>Mixed2!C6</f>
        <v>0</v>
      </c>
      <c r="D4" s="21">
        <f>Mixed2!D6</f>
        <v>0</v>
      </c>
      <c r="E4" s="21">
        <f>Mixed2!E6</f>
        <v>0</v>
      </c>
      <c r="F4" s="21">
        <f>Mixed2!F6</f>
        <v>0</v>
      </c>
      <c r="G4" s="21">
        <f>Mixed2!G6</f>
        <v>0</v>
      </c>
      <c r="H4" s="24">
        <f>Mixed2!H6</f>
        <v>0</v>
      </c>
      <c r="I4" s="21">
        <f>Mixed2!I6</f>
        <v>0</v>
      </c>
      <c r="J4" s="21">
        <f>Mixed2!J6</f>
        <v>0</v>
      </c>
      <c r="K4" s="21">
        <f>Mixed2!K6</f>
        <v>0</v>
      </c>
      <c r="L4" s="21">
        <f>Mixed2!L6</f>
        <v>0</v>
      </c>
      <c r="M4" s="21">
        <f>Mixed2!M6</f>
        <v>0</v>
      </c>
      <c r="N4" s="24">
        <f>Mixed2!N6</f>
        <v>0</v>
      </c>
      <c r="O4" s="24">
        <f>Mixed2!O6</f>
        <v>0</v>
      </c>
    </row>
    <row r="5" spans="1:15" ht="13.8" x14ac:dyDescent="0.25">
      <c r="A5" s="40">
        <f>Mixed2!A7</f>
        <v>0</v>
      </c>
      <c r="B5" s="37">
        <f>Mixed2!B7</f>
        <v>0</v>
      </c>
      <c r="C5" s="21">
        <f>Mixed2!C7</f>
        <v>0</v>
      </c>
      <c r="D5" s="21">
        <f>Mixed2!D7</f>
        <v>0</v>
      </c>
      <c r="E5" s="21">
        <f>Mixed2!E7</f>
        <v>0</v>
      </c>
      <c r="F5" s="21">
        <f>Mixed2!F7</f>
        <v>0</v>
      </c>
      <c r="G5" s="21">
        <f>Mixed2!G7</f>
        <v>0</v>
      </c>
      <c r="H5" s="24">
        <f>Mixed2!H7</f>
        <v>0</v>
      </c>
      <c r="I5" s="21">
        <f>Mixed2!I7</f>
        <v>0</v>
      </c>
      <c r="J5" s="21">
        <f>Mixed2!J7</f>
        <v>0</v>
      </c>
      <c r="K5" s="21">
        <f>Mixed2!K7</f>
        <v>0</v>
      </c>
      <c r="L5" s="21">
        <f>Mixed2!L7</f>
        <v>0</v>
      </c>
      <c r="M5" s="21">
        <f>Mixed2!M7</f>
        <v>0</v>
      </c>
      <c r="N5" s="24">
        <f>Mixed2!N7</f>
        <v>0</v>
      </c>
      <c r="O5" s="24">
        <f>Mixed2!O7</f>
        <v>0</v>
      </c>
    </row>
    <row r="6" spans="1:15" ht="13.8" x14ac:dyDescent="0.25">
      <c r="A6" s="40" t="str">
        <f>A4&amp;"/"&amp;A5</f>
        <v>0/0</v>
      </c>
      <c r="B6" s="37">
        <f>IF(B4=B5,B5,B4&amp;"/"&amp;B5)</f>
        <v>0</v>
      </c>
      <c r="C6" s="21">
        <f t="shared" ref="C6:O6" si="0">SUM(C4:C5)</f>
        <v>0</v>
      </c>
      <c r="D6" s="21">
        <f t="shared" si="0"/>
        <v>0</v>
      </c>
      <c r="E6" s="21">
        <f t="shared" si="0"/>
        <v>0</v>
      </c>
      <c r="F6" s="21">
        <f t="shared" si="0"/>
        <v>0</v>
      </c>
      <c r="G6" s="21">
        <f t="shared" si="0"/>
        <v>0</v>
      </c>
      <c r="H6" s="24">
        <f t="shared" si="0"/>
        <v>0</v>
      </c>
      <c r="I6" s="21">
        <f t="shared" si="0"/>
        <v>0</v>
      </c>
      <c r="J6" s="21">
        <f t="shared" si="0"/>
        <v>0</v>
      </c>
      <c r="K6" s="21">
        <f t="shared" si="0"/>
        <v>0</v>
      </c>
      <c r="L6" s="21">
        <f t="shared" si="0"/>
        <v>0</v>
      </c>
      <c r="M6" s="21">
        <f t="shared" si="0"/>
        <v>0</v>
      </c>
      <c r="N6" s="24">
        <f t="shared" si="0"/>
        <v>0</v>
      </c>
      <c r="O6" s="24">
        <f t="shared" si="0"/>
        <v>0</v>
      </c>
    </row>
    <row r="7" spans="1:15" ht="13.8" x14ac:dyDescent="0.25">
      <c r="A7" s="40">
        <f>Mixed2!A8</f>
        <v>0</v>
      </c>
      <c r="B7" s="37">
        <f>Mixed2!B8</f>
        <v>0</v>
      </c>
      <c r="C7" s="21">
        <f>Mixed2!C8</f>
        <v>0</v>
      </c>
      <c r="D7" s="21">
        <f>Mixed2!D8</f>
        <v>0</v>
      </c>
      <c r="E7" s="21">
        <f>Mixed2!E8</f>
        <v>0</v>
      </c>
      <c r="F7" s="21">
        <f>Mixed2!F8</f>
        <v>0</v>
      </c>
      <c r="G7" s="21">
        <f>Mixed2!G8</f>
        <v>0</v>
      </c>
      <c r="H7" s="24">
        <f>Mixed2!H8</f>
        <v>0</v>
      </c>
      <c r="I7" s="21">
        <f>Mixed2!I8</f>
        <v>0</v>
      </c>
      <c r="J7" s="21">
        <f>Mixed2!J8</f>
        <v>0</v>
      </c>
      <c r="K7" s="21">
        <f>Mixed2!K8</f>
        <v>0</v>
      </c>
      <c r="L7" s="21">
        <f>Mixed2!L8</f>
        <v>0</v>
      </c>
      <c r="M7" s="21">
        <f>Mixed2!M8</f>
        <v>0</v>
      </c>
      <c r="N7" s="24">
        <f>Mixed2!N8</f>
        <v>0</v>
      </c>
      <c r="O7" s="24">
        <f>Mixed2!O8</f>
        <v>0</v>
      </c>
    </row>
    <row r="8" spans="1:15" ht="13.8" x14ac:dyDescent="0.25">
      <c r="A8" s="40">
        <f>Mixed2!A9</f>
        <v>0</v>
      </c>
      <c r="B8" s="37">
        <f>Mixed2!B9</f>
        <v>0</v>
      </c>
      <c r="C8" s="21">
        <f>Mixed2!C9</f>
        <v>0</v>
      </c>
      <c r="D8" s="21">
        <f>Mixed2!D9</f>
        <v>0</v>
      </c>
      <c r="E8" s="21">
        <f>Mixed2!E9</f>
        <v>0</v>
      </c>
      <c r="F8" s="21">
        <f>Mixed2!F9</f>
        <v>0</v>
      </c>
      <c r="G8" s="21">
        <f>Mixed2!G9</f>
        <v>0</v>
      </c>
      <c r="H8" s="24">
        <f>Mixed2!H9</f>
        <v>0</v>
      </c>
      <c r="I8" s="21">
        <f>Mixed2!I9</f>
        <v>0</v>
      </c>
      <c r="J8" s="21">
        <f>Mixed2!J9</f>
        <v>0</v>
      </c>
      <c r="K8" s="21">
        <f>Mixed2!K9</f>
        <v>0</v>
      </c>
      <c r="L8" s="21">
        <f>Mixed2!L9</f>
        <v>0</v>
      </c>
      <c r="M8" s="21">
        <f>Mixed2!M9</f>
        <v>0</v>
      </c>
      <c r="N8" s="24">
        <f>Mixed2!N9</f>
        <v>0</v>
      </c>
      <c r="O8" s="24">
        <f>Mixed2!O9</f>
        <v>0</v>
      </c>
    </row>
    <row r="9" spans="1:15" ht="13.8" x14ac:dyDescent="0.25">
      <c r="A9" s="40" t="str">
        <f>A7&amp;"/"&amp;A8</f>
        <v>0/0</v>
      </c>
      <c r="B9" s="37">
        <f>IF(B7=B8,B8,B7&amp;"/"&amp;B8)</f>
        <v>0</v>
      </c>
      <c r="C9" s="21">
        <f t="shared" ref="C9:O9" si="1">SUM(C7:C8)</f>
        <v>0</v>
      </c>
      <c r="D9" s="21">
        <f t="shared" si="1"/>
        <v>0</v>
      </c>
      <c r="E9" s="21">
        <f t="shared" si="1"/>
        <v>0</v>
      </c>
      <c r="F9" s="21">
        <f t="shared" si="1"/>
        <v>0</v>
      </c>
      <c r="G9" s="21">
        <f t="shared" si="1"/>
        <v>0</v>
      </c>
      <c r="H9" s="24">
        <f t="shared" si="1"/>
        <v>0</v>
      </c>
      <c r="I9" s="21">
        <f t="shared" si="1"/>
        <v>0</v>
      </c>
      <c r="J9" s="21">
        <f t="shared" si="1"/>
        <v>0</v>
      </c>
      <c r="K9" s="21">
        <f t="shared" si="1"/>
        <v>0</v>
      </c>
      <c r="L9" s="21">
        <f t="shared" si="1"/>
        <v>0</v>
      </c>
      <c r="M9" s="21">
        <f t="shared" si="1"/>
        <v>0</v>
      </c>
      <c r="N9" s="24">
        <f t="shared" si="1"/>
        <v>0</v>
      </c>
      <c r="O9" s="24">
        <f t="shared" si="1"/>
        <v>0</v>
      </c>
    </row>
    <row r="10" spans="1:15" ht="13.8" x14ac:dyDescent="0.25">
      <c r="A10" s="40">
        <f>Mixed2!A10</f>
        <v>0</v>
      </c>
      <c r="B10" s="37">
        <f>Mixed2!B10</f>
        <v>0</v>
      </c>
      <c r="C10" s="21">
        <f>Mixed2!C10</f>
        <v>0</v>
      </c>
      <c r="D10" s="21">
        <f>Mixed2!D10</f>
        <v>0</v>
      </c>
      <c r="E10" s="21">
        <f>Mixed2!E10</f>
        <v>0</v>
      </c>
      <c r="F10" s="21">
        <f>Mixed2!F10</f>
        <v>0</v>
      </c>
      <c r="G10" s="21">
        <f>Mixed2!G10</f>
        <v>0</v>
      </c>
      <c r="H10" s="24">
        <f>Mixed2!H10</f>
        <v>0</v>
      </c>
      <c r="I10" s="21">
        <f>Mixed2!I10</f>
        <v>0</v>
      </c>
      <c r="J10" s="21">
        <f>Mixed2!J10</f>
        <v>0</v>
      </c>
      <c r="K10" s="21">
        <f>Mixed2!K10</f>
        <v>0</v>
      </c>
      <c r="L10" s="21">
        <f>Mixed2!L10</f>
        <v>0</v>
      </c>
      <c r="M10" s="21">
        <f>Mixed2!M10</f>
        <v>0</v>
      </c>
      <c r="N10" s="24">
        <f>Mixed2!N10</f>
        <v>0</v>
      </c>
      <c r="O10" s="24">
        <f>Mixed2!O10</f>
        <v>0</v>
      </c>
    </row>
    <row r="11" spans="1:15" ht="13.8" x14ac:dyDescent="0.25">
      <c r="A11" s="40">
        <f>Mixed2!A11</f>
        <v>0</v>
      </c>
      <c r="B11" s="37">
        <f>Mixed2!B11</f>
        <v>0</v>
      </c>
      <c r="C11" s="21">
        <f>Mixed2!C11</f>
        <v>0</v>
      </c>
      <c r="D11" s="21">
        <f>Mixed2!D11</f>
        <v>0</v>
      </c>
      <c r="E11" s="21">
        <f>Mixed2!E11</f>
        <v>0</v>
      </c>
      <c r="F11" s="21">
        <f>Mixed2!F11</f>
        <v>0</v>
      </c>
      <c r="G11" s="21">
        <f>Mixed2!G11</f>
        <v>0</v>
      </c>
      <c r="H11" s="24">
        <f>Mixed2!H11</f>
        <v>0</v>
      </c>
      <c r="I11" s="21">
        <f>Mixed2!I11</f>
        <v>0</v>
      </c>
      <c r="J11" s="21">
        <f>Mixed2!J11</f>
        <v>0</v>
      </c>
      <c r="K11" s="21">
        <f>Mixed2!K11</f>
        <v>0</v>
      </c>
      <c r="L11" s="21">
        <f>Mixed2!L11</f>
        <v>0</v>
      </c>
      <c r="M11" s="21">
        <f>Mixed2!M11</f>
        <v>0</v>
      </c>
      <c r="N11" s="24">
        <f>Mixed2!N11</f>
        <v>0</v>
      </c>
      <c r="O11" s="24">
        <f>Mixed2!O11</f>
        <v>0</v>
      </c>
    </row>
    <row r="12" spans="1:15" ht="13.8" x14ac:dyDescent="0.25">
      <c r="A12" s="40" t="str">
        <f>A10&amp;"/"&amp;A11</f>
        <v>0/0</v>
      </c>
      <c r="B12" s="37">
        <f>IF(B10=B11,B11,B10&amp;"/"&amp;B11)</f>
        <v>0</v>
      </c>
      <c r="C12" s="21">
        <f t="shared" ref="C12:O12" si="2">SUM(C10:C11)</f>
        <v>0</v>
      </c>
      <c r="D12" s="21">
        <f t="shared" si="2"/>
        <v>0</v>
      </c>
      <c r="E12" s="21">
        <f t="shared" si="2"/>
        <v>0</v>
      </c>
      <c r="F12" s="21">
        <f t="shared" si="2"/>
        <v>0</v>
      </c>
      <c r="G12" s="21">
        <f t="shared" si="2"/>
        <v>0</v>
      </c>
      <c r="H12" s="24">
        <f t="shared" si="2"/>
        <v>0</v>
      </c>
      <c r="I12" s="21">
        <f t="shared" si="2"/>
        <v>0</v>
      </c>
      <c r="J12" s="21">
        <f t="shared" si="2"/>
        <v>0</v>
      </c>
      <c r="K12" s="21">
        <f t="shared" si="2"/>
        <v>0</v>
      </c>
      <c r="L12" s="21">
        <f t="shared" si="2"/>
        <v>0</v>
      </c>
      <c r="M12" s="21">
        <f t="shared" si="2"/>
        <v>0</v>
      </c>
      <c r="N12" s="24">
        <f t="shared" si="2"/>
        <v>0</v>
      </c>
      <c r="O12" s="24">
        <f t="shared" si="2"/>
        <v>0</v>
      </c>
    </row>
    <row r="13" spans="1:15" ht="13.8" x14ac:dyDescent="0.25">
      <c r="A13" s="40">
        <f>Mixed2!A12</f>
        <v>0</v>
      </c>
      <c r="B13" s="37">
        <f>Mixed2!B12</f>
        <v>0</v>
      </c>
      <c r="C13" s="21">
        <f>Mixed2!C12</f>
        <v>0</v>
      </c>
      <c r="D13" s="21">
        <f>Mixed2!D12</f>
        <v>0</v>
      </c>
      <c r="E13" s="21">
        <f>Mixed2!E12</f>
        <v>0</v>
      </c>
      <c r="F13" s="21">
        <f>Mixed2!F12</f>
        <v>0</v>
      </c>
      <c r="G13" s="21">
        <f>Mixed2!G12</f>
        <v>0</v>
      </c>
      <c r="H13" s="24">
        <f>Mixed2!H12</f>
        <v>0</v>
      </c>
      <c r="I13" s="21">
        <f>Mixed2!I12</f>
        <v>0</v>
      </c>
      <c r="J13" s="21">
        <f>Mixed2!J12</f>
        <v>0</v>
      </c>
      <c r="K13" s="21">
        <f>Mixed2!K12</f>
        <v>0</v>
      </c>
      <c r="L13" s="21">
        <f>Mixed2!L12</f>
        <v>0</v>
      </c>
      <c r="M13" s="21">
        <f>Mixed2!M12</f>
        <v>0</v>
      </c>
      <c r="N13" s="24">
        <f>Mixed2!N12</f>
        <v>0</v>
      </c>
      <c r="O13" s="24">
        <f>Mixed2!O12</f>
        <v>0</v>
      </c>
    </row>
    <row r="14" spans="1:15" ht="13.8" x14ac:dyDescent="0.25">
      <c r="A14" s="40">
        <f>Mixed2!A13</f>
        <v>0</v>
      </c>
      <c r="B14" s="37">
        <f>Mixed2!B13</f>
        <v>0</v>
      </c>
      <c r="C14" s="21">
        <f>Mixed2!C13</f>
        <v>0</v>
      </c>
      <c r="D14" s="21">
        <f>Mixed2!D13</f>
        <v>0</v>
      </c>
      <c r="E14" s="21">
        <f>Mixed2!E13</f>
        <v>0</v>
      </c>
      <c r="F14" s="21">
        <f>Mixed2!F13</f>
        <v>0</v>
      </c>
      <c r="G14" s="21">
        <f>Mixed2!G13</f>
        <v>0</v>
      </c>
      <c r="H14" s="24">
        <f>Mixed2!H13</f>
        <v>0</v>
      </c>
      <c r="I14" s="21">
        <f>Mixed2!I13</f>
        <v>0</v>
      </c>
      <c r="J14" s="21">
        <f>Mixed2!J13</f>
        <v>0</v>
      </c>
      <c r="K14" s="21">
        <f>Mixed2!K13</f>
        <v>0</v>
      </c>
      <c r="L14" s="21">
        <f>Mixed2!L13</f>
        <v>0</v>
      </c>
      <c r="M14" s="21">
        <f>Mixed2!M13</f>
        <v>0</v>
      </c>
      <c r="N14" s="24">
        <f>Mixed2!N13</f>
        <v>0</v>
      </c>
      <c r="O14" s="24">
        <f>Mixed2!O13</f>
        <v>0</v>
      </c>
    </row>
    <row r="15" spans="1:15" ht="13.8" x14ac:dyDescent="0.25">
      <c r="A15" s="40" t="str">
        <f>A13&amp;"/"&amp;A14</f>
        <v>0/0</v>
      </c>
      <c r="B15" s="37">
        <f>IF(B13=B14,B14,B13&amp;"/"&amp;B14)</f>
        <v>0</v>
      </c>
      <c r="C15" s="21">
        <f t="shared" ref="C15:O15" si="3">SUM(C13:C14)</f>
        <v>0</v>
      </c>
      <c r="D15" s="21">
        <f t="shared" si="3"/>
        <v>0</v>
      </c>
      <c r="E15" s="21">
        <f t="shared" si="3"/>
        <v>0</v>
      </c>
      <c r="F15" s="21">
        <f t="shared" si="3"/>
        <v>0</v>
      </c>
      <c r="G15" s="21">
        <f t="shared" si="3"/>
        <v>0</v>
      </c>
      <c r="H15" s="24">
        <f t="shared" si="3"/>
        <v>0</v>
      </c>
      <c r="I15" s="21">
        <f t="shared" si="3"/>
        <v>0</v>
      </c>
      <c r="J15" s="21">
        <f t="shared" si="3"/>
        <v>0</v>
      </c>
      <c r="K15" s="21">
        <f t="shared" si="3"/>
        <v>0</v>
      </c>
      <c r="L15" s="21">
        <f t="shared" si="3"/>
        <v>0</v>
      </c>
      <c r="M15" s="21">
        <f t="shared" si="3"/>
        <v>0</v>
      </c>
      <c r="N15" s="24">
        <f t="shared" si="3"/>
        <v>0</v>
      </c>
      <c r="O15" s="24">
        <f t="shared" si="3"/>
        <v>0</v>
      </c>
    </row>
    <row r="16" spans="1:15" ht="13.8" x14ac:dyDescent="0.25">
      <c r="A16" s="40">
        <f>Mixed2!A14</f>
        <v>0</v>
      </c>
      <c r="B16" s="37">
        <f>Mixed2!B14</f>
        <v>0</v>
      </c>
      <c r="C16" s="21">
        <f>Mixed2!C14</f>
        <v>0</v>
      </c>
      <c r="D16" s="21">
        <f>Mixed2!D14</f>
        <v>0</v>
      </c>
      <c r="E16" s="21">
        <f>Mixed2!E14</f>
        <v>0</v>
      </c>
      <c r="F16" s="21">
        <f>Mixed2!F14</f>
        <v>0</v>
      </c>
      <c r="G16" s="21">
        <f>Mixed2!G14</f>
        <v>0</v>
      </c>
      <c r="H16" s="24">
        <f>Mixed2!H14</f>
        <v>0</v>
      </c>
      <c r="I16" s="21">
        <f>Mixed2!I14</f>
        <v>0</v>
      </c>
      <c r="J16" s="21">
        <f>Mixed2!J14</f>
        <v>0</v>
      </c>
      <c r="K16" s="21">
        <f>Mixed2!K14</f>
        <v>0</v>
      </c>
      <c r="L16" s="21">
        <f>Mixed2!L14</f>
        <v>0</v>
      </c>
      <c r="M16" s="21">
        <f>Mixed2!M14</f>
        <v>0</v>
      </c>
      <c r="N16" s="24">
        <f>Mixed2!N14</f>
        <v>0</v>
      </c>
      <c r="O16" s="24">
        <f>Mixed2!O14</f>
        <v>0</v>
      </c>
    </row>
    <row r="17" spans="1:15" ht="13.8" x14ac:dyDescent="0.25">
      <c r="A17" s="40">
        <f>Mixed2!A15</f>
        <v>0</v>
      </c>
      <c r="B17" s="37">
        <f>Mixed2!B15</f>
        <v>0</v>
      </c>
      <c r="C17" s="21">
        <f>Mixed2!C15</f>
        <v>0</v>
      </c>
      <c r="D17" s="21">
        <f>Mixed2!D15</f>
        <v>0</v>
      </c>
      <c r="E17" s="21">
        <f>Mixed2!E15</f>
        <v>0</v>
      </c>
      <c r="F17" s="21">
        <f>Mixed2!F15</f>
        <v>0</v>
      </c>
      <c r="G17" s="21">
        <f>Mixed2!G15</f>
        <v>0</v>
      </c>
      <c r="H17" s="24">
        <f>Mixed2!H15</f>
        <v>0</v>
      </c>
      <c r="I17" s="21">
        <f>Mixed2!I15</f>
        <v>0</v>
      </c>
      <c r="J17" s="21">
        <f>Mixed2!J15</f>
        <v>0</v>
      </c>
      <c r="K17" s="21">
        <f>Mixed2!K15</f>
        <v>0</v>
      </c>
      <c r="L17" s="21">
        <f>Mixed2!L15</f>
        <v>0</v>
      </c>
      <c r="M17" s="21">
        <f>Mixed2!M15</f>
        <v>0</v>
      </c>
      <c r="N17" s="24">
        <f>Mixed2!N15</f>
        <v>0</v>
      </c>
      <c r="O17" s="24">
        <f>Mixed2!O15</f>
        <v>0</v>
      </c>
    </row>
    <row r="18" spans="1:15" ht="13.8" x14ac:dyDescent="0.25">
      <c r="A18" s="40" t="str">
        <f>A16&amp;"/"&amp;A17</f>
        <v>0/0</v>
      </c>
      <c r="B18" s="37">
        <f>IF(B16=B17,B17,B16&amp;"/"&amp;B17)</f>
        <v>0</v>
      </c>
      <c r="C18" s="21">
        <f t="shared" ref="C18:O18" si="4">SUM(C16:C17)</f>
        <v>0</v>
      </c>
      <c r="D18" s="21">
        <f t="shared" si="4"/>
        <v>0</v>
      </c>
      <c r="E18" s="21">
        <f t="shared" si="4"/>
        <v>0</v>
      </c>
      <c r="F18" s="21">
        <f t="shared" si="4"/>
        <v>0</v>
      </c>
      <c r="G18" s="21">
        <f t="shared" si="4"/>
        <v>0</v>
      </c>
      <c r="H18" s="24">
        <f t="shared" si="4"/>
        <v>0</v>
      </c>
      <c r="I18" s="21">
        <f t="shared" si="4"/>
        <v>0</v>
      </c>
      <c r="J18" s="21">
        <f t="shared" si="4"/>
        <v>0</v>
      </c>
      <c r="K18" s="21">
        <f t="shared" si="4"/>
        <v>0</v>
      </c>
      <c r="L18" s="21">
        <f t="shared" si="4"/>
        <v>0</v>
      </c>
      <c r="M18" s="21">
        <f t="shared" si="4"/>
        <v>0</v>
      </c>
      <c r="N18" s="24">
        <f t="shared" si="4"/>
        <v>0</v>
      </c>
      <c r="O18" s="24">
        <f t="shared" si="4"/>
        <v>0</v>
      </c>
    </row>
    <row r="19" spans="1:15" ht="13.8" x14ac:dyDescent="0.25">
      <c r="A19" s="40">
        <f>Mixed2!A16</f>
        <v>0</v>
      </c>
      <c r="B19" s="37">
        <f>Mixed2!B16</f>
        <v>0</v>
      </c>
      <c r="C19" s="21">
        <f>Mixed2!C16</f>
        <v>0</v>
      </c>
      <c r="D19" s="21">
        <f>Mixed2!D16</f>
        <v>0</v>
      </c>
      <c r="E19" s="21">
        <f>Mixed2!E16</f>
        <v>0</v>
      </c>
      <c r="F19" s="21">
        <f>Mixed2!F16</f>
        <v>0</v>
      </c>
      <c r="G19" s="21">
        <f>Mixed2!G16</f>
        <v>0</v>
      </c>
      <c r="H19" s="24">
        <f>Mixed2!H16</f>
        <v>0</v>
      </c>
      <c r="I19" s="21">
        <f>Mixed2!I16</f>
        <v>0</v>
      </c>
      <c r="J19" s="21">
        <f>Mixed2!J16</f>
        <v>0</v>
      </c>
      <c r="K19" s="21">
        <f>Mixed2!K16</f>
        <v>0</v>
      </c>
      <c r="L19" s="21">
        <f>Mixed2!L16</f>
        <v>0</v>
      </c>
      <c r="M19" s="21">
        <f>Mixed2!M16</f>
        <v>0</v>
      </c>
      <c r="N19" s="24">
        <f>Mixed2!N16</f>
        <v>0</v>
      </c>
      <c r="O19" s="24">
        <f>Mixed2!O16</f>
        <v>0</v>
      </c>
    </row>
    <row r="20" spans="1:15" ht="13.8" x14ac:dyDescent="0.25">
      <c r="A20" s="40">
        <f>Mixed2!A17</f>
        <v>0</v>
      </c>
      <c r="B20" s="37">
        <f>Mixed2!B17</f>
        <v>0</v>
      </c>
      <c r="C20" s="21">
        <f>Mixed2!C17</f>
        <v>0</v>
      </c>
      <c r="D20" s="21">
        <f>Mixed2!D17</f>
        <v>0</v>
      </c>
      <c r="E20" s="21">
        <f>Mixed2!E17</f>
        <v>0</v>
      </c>
      <c r="F20" s="21">
        <f>Mixed2!F17</f>
        <v>0</v>
      </c>
      <c r="G20" s="21">
        <f>Mixed2!G17</f>
        <v>0</v>
      </c>
      <c r="H20" s="24">
        <f>Mixed2!H17</f>
        <v>0</v>
      </c>
      <c r="I20" s="21">
        <f>Mixed2!I17</f>
        <v>0</v>
      </c>
      <c r="J20" s="21">
        <f>Mixed2!J17</f>
        <v>0</v>
      </c>
      <c r="K20" s="21">
        <f>Mixed2!K17</f>
        <v>0</v>
      </c>
      <c r="L20" s="21">
        <f>Mixed2!L17</f>
        <v>0</v>
      </c>
      <c r="M20" s="21">
        <f>Mixed2!M17</f>
        <v>0</v>
      </c>
      <c r="N20" s="24">
        <f>Mixed2!N17</f>
        <v>0</v>
      </c>
      <c r="O20" s="24">
        <f>Mixed2!O17</f>
        <v>0</v>
      </c>
    </row>
    <row r="21" spans="1:15" ht="13.8" x14ac:dyDescent="0.25">
      <c r="A21" s="40" t="str">
        <f>A19&amp;"/"&amp;A20</f>
        <v>0/0</v>
      </c>
      <c r="B21" s="37">
        <f>IF(B19=B20,B20,B19&amp;"/"&amp;B20)</f>
        <v>0</v>
      </c>
      <c r="C21" s="21">
        <f t="shared" ref="C21:O21" si="5">SUM(C19:C20)</f>
        <v>0</v>
      </c>
      <c r="D21" s="21">
        <f t="shared" si="5"/>
        <v>0</v>
      </c>
      <c r="E21" s="21">
        <f t="shared" si="5"/>
        <v>0</v>
      </c>
      <c r="F21" s="21">
        <f t="shared" si="5"/>
        <v>0</v>
      </c>
      <c r="G21" s="21">
        <f t="shared" si="5"/>
        <v>0</v>
      </c>
      <c r="H21" s="24">
        <f t="shared" si="5"/>
        <v>0</v>
      </c>
      <c r="I21" s="21">
        <f t="shared" si="5"/>
        <v>0</v>
      </c>
      <c r="J21" s="21">
        <f t="shared" si="5"/>
        <v>0</v>
      </c>
      <c r="K21" s="21">
        <f t="shared" si="5"/>
        <v>0</v>
      </c>
      <c r="L21" s="21">
        <f t="shared" si="5"/>
        <v>0</v>
      </c>
      <c r="M21" s="21">
        <f t="shared" si="5"/>
        <v>0</v>
      </c>
      <c r="N21" s="24">
        <f t="shared" si="5"/>
        <v>0</v>
      </c>
      <c r="O21" s="24">
        <f t="shared" si="5"/>
        <v>0</v>
      </c>
    </row>
    <row r="22" spans="1:15" ht="13.8" x14ac:dyDescent="0.25">
      <c r="A22" s="40">
        <f>Mixed2!A18</f>
        <v>0</v>
      </c>
      <c r="B22" s="37">
        <f>Mixed2!B18</f>
        <v>0</v>
      </c>
      <c r="C22" s="21">
        <f>Mixed2!C18</f>
        <v>0</v>
      </c>
      <c r="D22" s="21">
        <f>Mixed2!D18</f>
        <v>0</v>
      </c>
      <c r="E22" s="21">
        <f>Mixed2!E18</f>
        <v>0</v>
      </c>
      <c r="F22" s="21">
        <f>Mixed2!F18</f>
        <v>0</v>
      </c>
      <c r="G22" s="21">
        <f>Mixed2!G18</f>
        <v>0</v>
      </c>
      <c r="H22" s="24">
        <f>Mixed2!H18</f>
        <v>0</v>
      </c>
      <c r="I22" s="21">
        <f>Mixed2!I18</f>
        <v>0</v>
      </c>
      <c r="J22" s="21">
        <f>Mixed2!J18</f>
        <v>0</v>
      </c>
      <c r="K22" s="21">
        <f>Mixed2!K18</f>
        <v>0</v>
      </c>
      <c r="L22" s="21">
        <f>Mixed2!L18</f>
        <v>0</v>
      </c>
      <c r="M22" s="21">
        <f>Mixed2!M18</f>
        <v>0</v>
      </c>
      <c r="N22" s="24">
        <f>Mixed2!N18</f>
        <v>0</v>
      </c>
      <c r="O22" s="24">
        <f>Mixed2!O18</f>
        <v>0</v>
      </c>
    </row>
    <row r="23" spans="1:15" ht="13.8" x14ac:dyDescent="0.25">
      <c r="A23" s="40">
        <f>Mixed2!A19</f>
        <v>0</v>
      </c>
      <c r="B23" s="37">
        <f>Mixed2!B19</f>
        <v>0</v>
      </c>
      <c r="C23" s="21">
        <f>Mixed2!C19</f>
        <v>0</v>
      </c>
      <c r="D23" s="21">
        <f>Mixed2!D19</f>
        <v>0</v>
      </c>
      <c r="E23" s="21">
        <f>Mixed2!E19</f>
        <v>0</v>
      </c>
      <c r="F23" s="21">
        <f>Mixed2!F19</f>
        <v>0</v>
      </c>
      <c r="G23" s="21">
        <f>Mixed2!G19</f>
        <v>0</v>
      </c>
      <c r="H23" s="24">
        <f>Mixed2!H19</f>
        <v>0</v>
      </c>
      <c r="I23" s="21">
        <f>Mixed2!I19</f>
        <v>0</v>
      </c>
      <c r="J23" s="21">
        <f>Mixed2!J19</f>
        <v>0</v>
      </c>
      <c r="K23" s="21">
        <f>Mixed2!K19</f>
        <v>0</v>
      </c>
      <c r="L23" s="21">
        <f>Mixed2!L19</f>
        <v>0</v>
      </c>
      <c r="M23" s="21">
        <f>Mixed2!M19</f>
        <v>0</v>
      </c>
      <c r="N23" s="24">
        <f>Mixed2!N19</f>
        <v>0</v>
      </c>
      <c r="O23" s="24">
        <f>Mixed2!O19</f>
        <v>0</v>
      </c>
    </row>
    <row r="24" spans="1:15" ht="13.8" x14ac:dyDescent="0.25">
      <c r="A24" s="40" t="str">
        <f>A22&amp;"/"&amp;A23</f>
        <v>0/0</v>
      </c>
      <c r="B24" s="37">
        <f>IF(B22=B23,B23,B22&amp;"/"&amp;B23)</f>
        <v>0</v>
      </c>
      <c r="C24" s="21">
        <f t="shared" ref="C24:O24" si="6">SUM(C22:C23)</f>
        <v>0</v>
      </c>
      <c r="D24" s="21">
        <f t="shared" si="6"/>
        <v>0</v>
      </c>
      <c r="E24" s="21">
        <f t="shared" si="6"/>
        <v>0</v>
      </c>
      <c r="F24" s="21">
        <f t="shared" si="6"/>
        <v>0</v>
      </c>
      <c r="G24" s="21">
        <f t="shared" si="6"/>
        <v>0</v>
      </c>
      <c r="H24" s="24">
        <f t="shared" si="6"/>
        <v>0</v>
      </c>
      <c r="I24" s="21">
        <f t="shared" si="6"/>
        <v>0</v>
      </c>
      <c r="J24" s="21">
        <f t="shared" si="6"/>
        <v>0</v>
      </c>
      <c r="K24" s="21">
        <f t="shared" si="6"/>
        <v>0</v>
      </c>
      <c r="L24" s="21">
        <f t="shared" si="6"/>
        <v>0</v>
      </c>
      <c r="M24" s="21">
        <f t="shared" si="6"/>
        <v>0</v>
      </c>
      <c r="N24" s="24">
        <f t="shared" si="6"/>
        <v>0</v>
      </c>
      <c r="O24" s="24">
        <f t="shared" si="6"/>
        <v>0</v>
      </c>
    </row>
    <row r="25" spans="1:15" ht="13.8" x14ac:dyDescent="0.25">
      <c r="A25" s="40">
        <f>Mixed2!A20</f>
        <v>0</v>
      </c>
      <c r="B25" s="37">
        <f>Mixed2!B20</f>
        <v>0</v>
      </c>
      <c r="C25" s="21">
        <f>Mixed2!C20</f>
        <v>0</v>
      </c>
      <c r="D25" s="21">
        <f>Mixed2!D20</f>
        <v>0</v>
      </c>
      <c r="E25" s="21">
        <f>Mixed2!E20</f>
        <v>0</v>
      </c>
      <c r="F25" s="21">
        <f>Mixed2!F20</f>
        <v>0</v>
      </c>
      <c r="G25" s="21">
        <f>Mixed2!G20</f>
        <v>0</v>
      </c>
      <c r="H25" s="24">
        <f>Mixed2!H20</f>
        <v>0</v>
      </c>
      <c r="I25" s="21">
        <f>Mixed2!I20</f>
        <v>0</v>
      </c>
      <c r="J25" s="21">
        <f>Mixed2!J20</f>
        <v>0</v>
      </c>
      <c r="K25" s="21">
        <f>Mixed2!K20</f>
        <v>0</v>
      </c>
      <c r="L25" s="21">
        <f>Mixed2!L20</f>
        <v>0</v>
      </c>
      <c r="M25" s="21">
        <f>Mixed2!M20</f>
        <v>0</v>
      </c>
      <c r="N25" s="24">
        <f>Mixed2!N20</f>
        <v>0</v>
      </c>
      <c r="O25" s="24">
        <f>Mixed2!O20</f>
        <v>0</v>
      </c>
    </row>
    <row r="26" spans="1:15" ht="13.8" x14ac:dyDescent="0.25">
      <c r="A26" s="40">
        <f>Mixed2!A21</f>
        <v>0</v>
      </c>
      <c r="B26" s="37">
        <f>Mixed2!B21</f>
        <v>0</v>
      </c>
      <c r="C26" s="21">
        <f>Mixed2!C21</f>
        <v>0</v>
      </c>
      <c r="D26" s="21">
        <f>Mixed2!D21</f>
        <v>0</v>
      </c>
      <c r="E26" s="21">
        <f>Mixed2!E21</f>
        <v>0</v>
      </c>
      <c r="F26" s="21">
        <f>Mixed2!F21</f>
        <v>0</v>
      </c>
      <c r="G26" s="21">
        <f>Mixed2!G21</f>
        <v>0</v>
      </c>
      <c r="H26" s="24">
        <f>Mixed2!H21</f>
        <v>0</v>
      </c>
      <c r="I26" s="21">
        <f>Mixed2!I21</f>
        <v>0</v>
      </c>
      <c r="J26" s="21">
        <f>Mixed2!J21</f>
        <v>0</v>
      </c>
      <c r="K26" s="21">
        <f>Mixed2!K21</f>
        <v>0</v>
      </c>
      <c r="L26" s="21">
        <f>Mixed2!L21</f>
        <v>0</v>
      </c>
      <c r="M26" s="21">
        <f>Mixed2!M21</f>
        <v>0</v>
      </c>
      <c r="N26" s="24">
        <f>Mixed2!N21</f>
        <v>0</v>
      </c>
      <c r="O26" s="24">
        <f>Mixed2!O21</f>
        <v>0</v>
      </c>
    </row>
    <row r="27" spans="1:15" ht="13.8" x14ac:dyDescent="0.25">
      <c r="A27" s="40" t="str">
        <f>A25&amp;"/"&amp;A26</f>
        <v>0/0</v>
      </c>
      <c r="B27" s="37">
        <f>IF(B25=B26,B26,B25&amp;"/"&amp;B26)</f>
        <v>0</v>
      </c>
      <c r="C27" s="21">
        <f t="shared" ref="C27:O27" si="7">SUM(C25:C26)</f>
        <v>0</v>
      </c>
      <c r="D27" s="21">
        <f t="shared" si="7"/>
        <v>0</v>
      </c>
      <c r="E27" s="21">
        <f t="shared" si="7"/>
        <v>0</v>
      </c>
      <c r="F27" s="21">
        <f t="shared" si="7"/>
        <v>0</v>
      </c>
      <c r="G27" s="21">
        <f t="shared" si="7"/>
        <v>0</v>
      </c>
      <c r="H27" s="24">
        <f t="shared" si="7"/>
        <v>0</v>
      </c>
      <c r="I27" s="21">
        <f t="shared" si="7"/>
        <v>0</v>
      </c>
      <c r="J27" s="21">
        <f t="shared" si="7"/>
        <v>0</v>
      </c>
      <c r="K27" s="21">
        <f t="shared" si="7"/>
        <v>0</v>
      </c>
      <c r="L27" s="21">
        <f t="shared" si="7"/>
        <v>0</v>
      </c>
      <c r="M27" s="21">
        <f t="shared" si="7"/>
        <v>0</v>
      </c>
      <c r="N27" s="24">
        <f t="shared" si="7"/>
        <v>0</v>
      </c>
      <c r="O27" s="24">
        <f t="shared" si="7"/>
        <v>0</v>
      </c>
    </row>
    <row r="28" spans="1:15" ht="13.8" x14ac:dyDescent="0.25">
      <c r="A28" s="40">
        <f>Mixed2!A22</f>
        <v>0</v>
      </c>
      <c r="B28" s="37">
        <f>Mixed2!B22</f>
        <v>0</v>
      </c>
      <c r="C28" s="21">
        <f>Mixed2!C22</f>
        <v>0</v>
      </c>
      <c r="D28" s="21">
        <f>Mixed2!D22</f>
        <v>0</v>
      </c>
      <c r="E28" s="21">
        <f>Mixed2!E22</f>
        <v>0</v>
      </c>
      <c r="F28" s="21">
        <f>Mixed2!F22</f>
        <v>0</v>
      </c>
      <c r="G28" s="21">
        <f>Mixed2!G22</f>
        <v>0</v>
      </c>
      <c r="H28" s="24">
        <f>Mixed2!H22</f>
        <v>0</v>
      </c>
      <c r="I28" s="21">
        <f>Mixed2!I22</f>
        <v>0</v>
      </c>
      <c r="J28" s="21">
        <f>Mixed2!J22</f>
        <v>0</v>
      </c>
      <c r="K28" s="21">
        <f>Mixed2!K22</f>
        <v>0</v>
      </c>
      <c r="L28" s="21">
        <f>Mixed2!L22</f>
        <v>0</v>
      </c>
      <c r="M28" s="21">
        <f>Mixed2!M22</f>
        <v>0</v>
      </c>
      <c r="N28" s="24">
        <f>Mixed2!N22</f>
        <v>0</v>
      </c>
      <c r="O28" s="24">
        <f>Mixed2!O22</f>
        <v>0</v>
      </c>
    </row>
    <row r="29" spans="1:15" ht="13.8" x14ac:dyDescent="0.25">
      <c r="A29" s="40">
        <f>Mixed2!A23</f>
        <v>0</v>
      </c>
      <c r="B29" s="37">
        <f>Mixed2!B23</f>
        <v>0</v>
      </c>
      <c r="C29" s="21">
        <f>Mixed2!C23</f>
        <v>0</v>
      </c>
      <c r="D29" s="21">
        <f>Mixed2!D23</f>
        <v>0</v>
      </c>
      <c r="E29" s="21">
        <f>Mixed2!E23</f>
        <v>0</v>
      </c>
      <c r="F29" s="21">
        <f>Mixed2!F23</f>
        <v>0</v>
      </c>
      <c r="G29" s="21">
        <f>Mixed2!G23</f>
        <v>0</v>
      </c>
      <c r="H29" s="24">
        <f>Mixed2!H23</f>
        <v>0</v>
      </c>
      <c r="I29" s="21">
        <f>Mixed2!I23</f>
        <v>0</v>
      </c>
      <c r="J29" s="21">
        <f>Mixed2!J23</f>
        <v>0</v>
      </c>
      <c r="K29" s="21">
        <f>Mixed2!K23</f>
        <v>0</v>
      </c>
      <c r="L29" s="21">
        <f>Mixed2!L23</f>
        <v>0</v>
      </c>
      <c r="M29" s="21">
        <f>Mixed2!M23</f>
        <v>0</v>
      </c>
      <c r="N29" s="24">
        <f>Mixed2!N23</f>
        <v>0</v>
      </c>
      <c r="O29" s="24">
        <f>Mixed2!O23</f>
        <v>0</v>
      </c>
    </row>
    <row r="30" spans="1:15" ht="13.8" x14ac:dyDescent="0.25">
      <c r="A30" s="40" t="str">
        <f>A28&amp;"/"&amp;A29</f>
        <v>0/0</v>
      </c>
      <c r="B30" s="37">
        <f>IF(B28=B29,B29,B28&amp;"/"&amp;B29)</f>
        <v>0</v>
      </c>
      <c r="C30" s="21">
        <f t="shared" ref="C30:O30" si="8">SUM(C28:C29)</f>
        <v>0</v>
      </c>
      <c r="D30" s="21">
        <f t="shared" si="8"/>
        <v>0</v>
      </c>
      <c r="E30" s="21">
        <f t="shared" si="8"/>
        <v>0</v>
      </c>
      <c r="F30" s="21">
        <f t="shared" si="8"/>
        <v>0</v>
      </c>
      <c r="G30" s="21">
        <f t="shared" si="8"/>
        <v>0</v>
      </c>
      <c r="H30" s="24">
        <f t="shared" si="8"/>
        <v>0</v>
      </c>
      <c r="I30" s="21">
        <f t="shared" si="8"/>
        <v>0</v>
      </c>
      <c r="J30" s="21">
        <f t="shared" si="8"/>
        <v>0</v>
      </c>
      <c r="K30" s="21">
        <f t="shared" si="8"/>
        <v>0</v>
      </c>
      <c r="L30" s="21">
        <f t="shared" si="8"/>
        <v>0</v>
      </c>
      <c r="M30" s="21">
        <f t="shared" si="8"/>
        <v>0</v>
      </c>
      <c r="N30" s="24">
        <f t="shared" si="8"/>
        <v>0</v>
      </c>
      <c r="O30" s="24">
        <f t="shared" si="8"/>
        <v>0</v>
      </c>
    </row>
    <row r="31" spans="1:15" ht="13.8" x14ac:dyDescent="0.25">
      <c r="A31" s="40">
        <f>Mixed2!A24</f>
        <v>0</v>
      </c>
      <c r="B31" s="37">
        <f>Mixed2!B24</f>
        <v>0</v>
      </c>
      <c r="C31" s="21">
        <f>Mixed2!C24</f>
        <v>0</v>
      </c>
      <c r="D31" s="21">
        <f>Mixed2!D24</f>
        <v>0</v>
      </c>
      <c r="E31" s="21">
        <f>Mixed2!E24</f>
        <v>0</v>
      </c>
      <c r="F31" s="21">
        <f>Mixed2!F24</f>
        <v>0</v>
      </c>
      <c r="G31" s="21">
        <f>Mixed2!G24</f>
        <v>0</v>
      </c>
      <c r="H31" s="24">
        <f>Mixed2!H24</f>
        <v>0</v>
      </c>
      <c r="I31" s="21">
        <f>Mixed2!I24</f>
        <v>0</v>
      </c>
      <c r="J31" s="21">
        <f>Mixed2!J24</f>
        <v>0</v>
      </c>
      <c r="K31" s="21">
        <f>Mixed2!K24</f>
        <v>0</v>
      </c>
      <c r="L31" s="21">
        <f>Mixed2!L24</f>
        <v>0</v>
      </c>
      <c r="M31" s="21">
        <f>Mixed2!M24</f>
        <v>0</v>
      </c>
      <c r="N31" s="24">
        <f>Mixed2!N24</f>
        <v>0</v>
      </c>
      <c r="O31" s="24">
        <f>Mixed2!O24</f>
        <v>0</v>
      </c>
    </row>
    <row r="32" spans="1:15" ht="13.8" x14ac:dyDescent="0.25">
      <c r="A32" s="40">
        <f>Mixed2!A25</f>
        <v>0</v>
      </c>
      <c r="B32" s="37">
        <f>Mixed2!B25</f>
        <v>0</v>
      </c>
      <c r="C32" s="21">
        <f>Mixed2!C25</f>
        <v>0</v>
      </c>
      <c r="D32" s="21">
        <f>Mixed2!D25</f>
        <v>0</v>
      </c>
      <c r="E32" s="21">
        <f>Mixed2!E25</f>
        <v>0</v>
      </c>
      <c r="F32" s="21">
        <f>Mixed2!F25</f>
        <v>0</v>
      </c>
      <c r="G32" s="21">
        <f>Mixed2!G25</f>
        <v>0</v>
      </c>
      <c r="H32" s="24">
        <f>Mixed2!H25</f>
        <v>0</v>
      </c>
      <c r="I32" s="21">
        <f>Mixed2!I25</f>
        <v>0</v>
      </c>
      <c r="J32" s="21">
        <f>Mixed2!J25</f>
        <v>0</v>
      </c>
      <c r="K32" s="21">
        <f>Mixed2!K25</f>
        <v>0</v>
      </c>
      <c r="L32" s="21">
        <f>Mixed2!L25</f>
        <v>0</v>
      </c>
      <c r="M32" s="21">
        <f>Mixed2!M25</f>
        <v>0</v>
      </c>
      <c r="N32" s="24">
        <f>Mixed2!N25</f>
        <v>0</v>
      </c>
      <c r="O32" s="24">
        <f>Mixed2!O25</f>
        <v>0</v>
      </c>
    </row>
    <row r="33" spans="1:15" ht="13.8" x14ac:dyDescent="0.25">
      <c r="A33" s="40" t="str">
        <f>A31&amp;"/"&amp;A32</f>
        <v>0/0</v>
      </c>
      <c r="B33" s="37">
        <f>IF(B31=B32,B32,B31&amp;"/"&amp;B32)</f>
        <v>0</v>
      </c>
      <c r="C33" s="21">
        <f t="shared" ref="C33:O33" si="9">SUM(C31:C32)</f>
        <v>0</v>
      </c>
      <c r="D33" s="21">
        <f t="shared" si="9"/>
        <v>0</v>
      </c>
      <c r="E33" s="21">
        <f t="shared" si="9"/>
        <v>0</v>
      </c>
      <c r="F33" s="21">
        <f t="shared" si="9"/>
        <v>0</v>
      </c>
      <c r="G33" s="21">
        <f t="shared" si="9"/>
        <v>0</v>
      </c>
      <c r="H33" s="24">
        <f t="shared" si="9"/>
        <v>0</v>
      </c>
      <c r="I33" s="21">
        <f t="shared" si="9"/>
        <v>0</v>
      </c>
      <c r="J33" s="21">
        <f t="shared" si="9"/>
        <v>0</v>
      </c>
      <c r="K33" s="21">
        <f t="shared" si="9"/>
        <v>0</v>
      </c>
      <c r="L33" s="21">
        <f t="shared" si="9"/>
        <v>0</v>
      </c>
      <c r="M33" s="21">
        <f t="shared" si="9"/>
        <v>0</v>
      </c>
      <c r="N33" s="24">
        <f t="shared" si="9"/>
        <v>0</v>
      </c>
      <c r="O33" s="24">
        <f t="shared" si="9"/>
        <v>0</v>
      </c>
    </row>
    <row r="34" spans="1:15" ht="13.8" x14ac:dyDescent="0.25">
      <c r="A34" s="40">
        <f>Mixed2!A26</f>
        <v>0</v>
      </c>
      <c r="B34" s="37">
        <f>Mixed2!B26</f>
        <v>0</v>
      </c>
      <c r="C34" s="21">
        <f>Mixed2!C26</f>
        <v>0</v>
      </c>
      <c r="D34" s="21">
        <f>Mixed2!D26</f>
        <v>0</v>
      </c>
      <c r="E34" s="21">
        <f>Mixed2!E26</f>
        <v>0</v>
      </c>
      <c r="F34" s="21">
        <f>Mixed2!F26</f>
        <v>0</v>
      </c>
      <c r="G34" s="21">
        <f>Mixed2!G26</f>
        <v>0</v>
      </c>
      <c r="H34" s="24">
        <f>Mixed2!H26</f>
        <v>0</v>
      </c>
      <c r="I34" s="21">
        <f>Mixed2!I26</f>
        <v>0</v>
      </c>
      <c r="J34" s="21">
        <f>Mixed2!J26</f>
        <v>0</v>
      </c>
      <c r="K34" s="21">
        <f>Mixed2!K26</f>
        <v>0</v>
      </c>
      <c r="L34" s="21">
        <f>Mixed2!L26</f>
        <v>0</v>
      </c>
      <c r="M34" s="21">
        <f>Mixed2!M26</f>
        <v>0</v>
      </c>
      <c r="N34" s="24">
        <f>Mixed2!N26</f>
        <v>0</v>
      </c>
      <c r="O34" s="24">
        <f>Mixed2!O26</f>
        <v>0</v>
      </c>
    </row>
    <row r="35" spans="1:15" ht="13.8" x14ac:dyDescent="0.25">
      <c r="A35" s="40">
        <f>Mixed2!A27</f>
        <v>0</v>
      </c>
      <c r="B35" s="37">
        <f>Mixed2!B27</f>
        <v>0</v>
      </c>
      <c r="C35" s="21">
        <f>Mixed2!C27</f>
        <v>0</v>
      </c>
      <c r="D35" s="21">
        <f>Mixed2!D27</f>
        <v>0</v>
      </c>
      <c r="E35" s="21">
        <f>Mixed2!E27</f>
        <v>0</v>
      </c>
      <c r="F35" s="21">
        <f>Mixed2!F27</f>
        <v>0</v>
      </c>
      <c r="G35" s="21">
        <f>Mixed2!G27</f>
        <v>0</v>
      </c>
      <c r="H35" s="24">
        <f>Mixed2!H27</f>
        <v>0</v>
      </c>
      <c r="I35" s="21">
        <f>Mixed2!I27</f>
        <v>0</v>
      </c>
      <c r="J35" s="21">
        <f>Mixed2!J27</f>
        <v>0</v>
      </c>
      <c r="K35" s="21">
        <f>Mixed2!K27</f>
        <v>0</v>
      </c>
      <c r="L35" s="21">
        <f>Mixed2!L27</f>
        <v>0</v>
      </c>
      <c r="M35" s="21">
        <f>Mixed2!M27</f>
        <v>0</v>
      </c>
      <c r="N35" s="24">
        <f>Mixed2!N27</f>
        <v>0</v>
      </c>
      <c r="O35" s="24">
        <f>Mixed2!O27</f>
        <v>0</v>
      </c>
    </row>
    <row r="36" spans="1:15" ht="13.8" x14ac:dyDescent="0.25">
      <c r="A36" s="40" t="str">
        <f>A34&amp;"/"&amp;A35</f>
        <v>0/0</v>
      </c>
      <c r="B36" s="37">
        <f>IF(B34=B35,B35,B34&amp;"/"&amp;B35)</f>
        <v>0</v>
      </c>
      <c r="C36" s="21">
        <f t="shared" ref="C36:O36" si="10">SUM(C34:C35)</f>
        <v>0</v>
      </c>
      <c r="D36" s="21">
        <f t="shared" si="10"/>
        <v>0</v>
      </c>
      <c r="E36" s="21">
        <f t="shared" si="10"/>
        <v>0</v>
      </c>
      <c r="F36" s="21">
        <f t="shared" si="10"/>
        <v>0</v>
      </c>
      <c r="G36" s="21">
        <f t="shared" si="10"/>
        <v>0</v>
      </c>
      <c r="H36" s="24">
        <f t="shared" si="10"/>
        <v>0</v>
      </c>
      <c r="I36" s="21">
        <f t="shared" si="10"/>
        <v>0</v>
      </c>
      <c r="J36" s="21">
        <f t="shared" si="10"/>
        <v>0</v>
      </c>
      <c r="K36" s="21">
        <f t="shared" si="10"/>
        <v>0</v>
      </c>
      <c r="L36" s="21">
        <f t="shared" si="10"/>
        <v>0</v>
      </c>
      <c r="M36" s="21">
        <f t="shared" si="10"/>
        <v>0</v>
      </c>
      <c r="N36" s="24">
        <f t="shared" si="10"/>
        <v>0</v>
      </c>
      <c r="O36" s="24">
        <f t="shared" si="10"/>
        <v>0</v>
      </c>
    </row>
    <row r="37" spans="1:15" ht="13.8" x14ac:dyDescent="0.25">
      <c r="A37" s="40">
        <f>Mixed2!A28</f>
        <v>0</v>
      </c>
      <c r="B37" s="37">
        <f>Mixed2!B28</f>
        <v>0</v>
      </c>
      <c r="C37" s="21">
        <f>Mixed2!C28</f>
        <v>0</v>
      </c>
      <c r="D37" s="21">
        <f>Mixed2!D28</f>
        <v>0</v>
      </c>
      <c r="E37" s="21">
        <f>Mixed2!E28</f>
        <v>0</v>
      </c>
      <c r="F37" s="21">
        <f>Mixed2!F28</f>
        <v>0</v>
      </c>
      <c r="G37" s="21">
        <f>Mixed2!G28</f>
        <v>0</v>
      </c>
      <c r="H37" s="24">
        <f>Mixed2!H28</f>
        <v>0</v>
      </c>
      <c r="I37" s="21">
        <f>Mixed2!I28</f>
        <v>0</v>
      </c>
      <c r="J37" s="21">
        <f>Mixed2!J28</f>
        <v>0</v>
      </c>
      <c r="K37" s="21">
        <f>Mixed2!K28</f>
        <v>0</v>
      </c>
      <c r="L37" s="21">
        <f>Mixed2!L28</f>
        <v>0</v>
      </c>
      <c r="M37" s="21">
        <f>Mixed2!M28</f>
        <v>0</v>
      </c>
      <c r="N37" s="24">
        <f>Mixed2!N28</f>
        <v>0</v>
      </c>
      <c r="O37" s="24">
        <f>Mixed2!O28</f>
        <v>0</v>
      </c>
    </row>
    <row r="38" spans="1:15" ht="13.8" x14ac:dyDescent="0.25">
      <c r="A38" s="40">
        <f>Mixed2!A29</f>
        <v>0</v>
      </c>
      <c r="B38" s="37">
        <f>Mixed2!B29</f>
        <v>0</v>
      </c>
      <c r="C38" s="21">
        <f>Mixed2!C29</f>
        <v>0</v>
      </c>
      <c r="D38" s="21">
        <f>Mixed2!D29</f>
        <v>0</v>
      </c>
      <c r="E38" s="21">
        <f>Mixed2!E29</f>
        <v>0</v>
      </c>
      <c r="F38" s="21">
        <f>Mixed2!F29</f>
        <v>0</v>
      </c>
      <c r="G38" s="21">
        <f>Mixed2!G29</f>
        <v>0</v>
      </c>
      <c r="H38" s="24">
        <f>Mixed2!H29</f>
        <v>0</v>
      </c>
      <c r="I38" s="21">
        <f>Mixed2!I29</f>
        <v>0</v>
      </c>
      <c r="J38" s="21">
        <f>Mixed2!J29</f>
        <v>0</v>
      </c>
      <c r="K38" s="21">
        <f>Mixed2!K29</f>
        <v>0</v>
      </c>
      <c r="L38" s="21">
        <f>Mixed2!L29</f>
        <v>0</v>
      </c>
      <c r="M38" s="21">
        <f>Mixed2!M29</f>
        <v>0</v>
      </c>
      <c r="N38" s="24">
        <f>Mixed2!N29</f>
        <v>0</v>
      </c>
      <c r="O38" s="24">
        <f>Mixed2!O29</f>
        <v>0</v>
      </c>
    </row>
    <row r="39" spans="1:15" ht="13.8" x14ac:dyDescent="0.25">
      <c r="A39" s="40" t="str">
        <f>A37&amp;"/"&amp;A38</f>
        <v>0/0</v>
      </c>
      <c r="B39" s="37">
        <f>IF(B37=B38,B38,B37&amp;"/"&amp;B38)</f>
        <v>0</v>
      </c>
      <c r="C39" s="21">
        <f t="shared" ref="C39:O39" si="11">SUM(C37:C38)</f>
        <v>0</v>
      </c>
      <c r="D39" s="21">
        <f t="shared" si="11"/>
        <v>0</v>
      </c>
      <c r="E39" s="21">
        <f t="shared" si="11"/>
        <v>0</v>
      </c>
      <c r="F39" s="21">
        <f t="shared" si="11"/>
        <v>0</v>
      </c>
      <c r="G39" s="21">
        <f t="shared" si="11"/>
        <v>0</v>
      </c>
      <c r="H39" s="24">
        <f t="shared" si="11"/>
        <v>0</v>
      </c>
      <c r="I39" s="21">
        <f t="shared" si="11"/>
        <v>0</v>
      </c>
      <c r="J39" s="21">
        <f t="shared" si="11"/>
        <v>0</v>
      </c>
      <c r="K39" s="21">
        <f t="shared" si="11"/>
        <v>0</v>
      </c>
      <c r="L39" s="21">
        <f t="shared" si="11"/>
        <v>0</v>
      </c>
      <c r="M39" s="21">
        <f t="shared" si="11"/>
        <v>0</v>
      </c>
      <c r="N39" s="24">
        <f t="shared" si="11"/>
        <v>0</v>
      </c>
      <c r="O39" s="24">
        <f t="shared" si="11"/>
        <v>0</v>
      </c>
    </row>
    <row r="40" spans="1:15" ht="13.8" x14ac:dyDescent="0.25">
      <c r="A40" s="40">
        <f>Mixed2!A30</f>
        <v>0</v>
      </c>
      <c r="B40" s="37">
        <f>Mixed2!B30</f>
        <v>0</v>
      </c>
      <c r="C40" s="21">
        <f>Mixed2!C30</f>
        <v>0</v>
      </c>
      <c r="D40" s="21">
        <f>Mixed2!D30</f>
        <v>0</v>
      </c>
      <c r="E40" s="21">
        <f>Mixed2!E30</f>
        <v>0</v>
      </c>
      <c r="F40" s="21">
        <f>Mixed2!F30</f>
        <v>0</v>
      </c>
      <c r="G40" s="21">
        <f>Mixed2!G30</f>
        <v>0</v>
      </c>
      <c r="H40" s="24">
        <f>Mixed2!H30</f>
        <v>0</v>
      </c>
      <c r="I40" s="21">
        <f>Mixed2!I30</f>
        <v>0</v>
      </c>
      <c r="J40" s="21">
        <f>Mixed2!J30</f>
        <v>0</v>
      </c>
      <c r="K40" s="21">
        <f>Mixed2!K30</f>
        <v>0</v>
      </c>
      <c r="L40" s="21">
        <f>Mixed2!L30</f>
        <v>0</v>
      </c>
      <c r="M40" s="21">
        <f>Mixed2!M30</f>
        <v>0</v>
      </c>
      <c r="N40" s="24">
        <f>Mixed2!N30</f>
        <v>0</v>
      </c>
      <c r="O40" s="24">
        <f>Mixed2!O30</f>
        <v>0</v>
      </c>
    </row>
    <row r="41" spans="1:15" ht="13.8" x14ac:dyDescent="0.25">
      <c r="A41" s="40">
        <f>Mixed2!A31</f>
        <v>0</v>
      </c>
      <c r="B41" s="37">
        <f>Mixed2!B31</f>
        <v>0</v>
      </c>
      <c r="C41" s="21">
        <f>Mixed2!C31</f>
        <v>0</v>
      </c>
      <c r="D41" s="21">
        <f>Mixed2!D31</f>
        <v>0</v>
      </c>
      <c r="E41" s="21">
        <f>Mixed2!E31</f>
        <v>0</v>
      </c>
      <c r="F41" s="21">
        <f>Mixed2!F31</f>
        <v>0</v>
      </c>
      <c r="G41" s="21">
        <f>Mixed2!G31</f>
        <v>0</v>
      </c>
      <c r="H41" s="24">
        <f>Mixed2!H31</f>
        <v>0</v>
      </c>
      <c r="I41" s="21">
        <f>Mixed2!I31</f>
        <v>0</v>
      </c>
      <c r="J41" s="21">
        <f>Mixed2!J31</f>
        <v>0</v>
      </c>
      <c r="K41" s="21">
        <f>Mixed2!K31</f>
        <v>0</v>
      </c>
      <c r="L41" s="21">
        <f>Mixed2!L31</f>
        <v>0</v>
      </c>
      <c r="M41" s="21">
        <f>Mixed2!M31</f>
        <v>0</v>
      </c>
      <c r="N41" s="24">
        <f>Mixed2!N31</f>
        <v>0</v>
      </c>
      <c r="O41" s="24">
        <f>Mixed2!O31</f>
        <v>0</v>
      </c>
    </row>
    <row r="42" spans="1:15" ht="13.8" x14ac:dyDescent="0.25">
      <c r="A42" s="40" t="str">
        <f>A40&amp;"/"&amp;A41</f>
        <v>0/0</v>
      </c>
      <c r="B42" s="37">
        <f>IF(B40=B41,B41,B40&amp;"/"&amp;B41)</f>
        <v>0</v>
      </c>
      <c r="C42" s="21">
        <f t="shared" ref="C42:O42" si="12">SUM(C40:C41)</f>
        <v>0</v>
      </c>
      <c r="D42" s="21">
        <f t="shared" si="12"/>
        <v>0</v>
      </c>
      <c r="E42" s="21">
        <f t="shared" si="12"/>
        <v>0</v>
      </c>
      <c r="F42" s="21">
        <f t="shared" si="12"/>
        <v>0</v>
      </c>
      <c r="G42" s="21">
        <f t="shared" si="12"/>
        <v>0</v>
      </c>
      <c r="H42" s="24">
        <f t="shared" si="12"/>
        <v>0</v>
      </c>
      <c r="I42" s="21">
        <f t="shared" si="12"/>
        <v>0</v>
      </c>
      <c r="J42" s="21">
        <f t="shared" si="12"/>
        <v>0</v>
      </c>
      <c r="K42" s="21">
        <f t="shared" si="12"/>
        <v>0</v>
      </c>
      <c r="L42" s="21">
        <f t="shared" si="12"/>
        <v>0</v>
      </c>
      <c r="M42" s="21">
        <f t="shared" si="12"/>
        <v>0</v>
      </c>
      <c r="N42" s="24">
        <f t="shared" si="12"/>
        <v>0</v>
      </c>
      <c r="O42" s="24">
        <f t="shared" si="12"/>
        <v>0</v>
      </c>
    </row>
    <row r="43" spans="1:15" ht="13.8" x14ac:dyDescent="0.25">
      <c r="A43" s="40">
        <f>Mixed2!A32</f>
        <v>0</v>
      </c>
      <c r="B43" s="37">
        <f>Mixed2!B32</f>
        <v>0</v>
      </c>
      <c r="C43" s="21">
        <f>Mixed2!C32</f>
        <v>0</v>
      </c>
      <c r="D43" s="21">
        <f>Mixed2!D32</f>
        <v>0</v>
      </c>
      <c r="E43" s="21">
        <f>Mixed2!E32</f>
        <v>0</v>
      </c>
      <c r="F43" s="21">
        <f>Mixed2!F32</f>
        <v>0</v>
      </c>
      <c r="G43" s="21">
        <f>Mixed2!G32</f>
        <v>0</v>
      </c>
      <c r="H43" s="24">
        <f>Mixed2!H32</f>
        <v>0</v>
      </c>
      <c r="I43" s="21">
        <f>Mixed2!I32</f>
        <v>0</v>
      </c>
      <c r="J43" s="21">
        <f>Mixed2!J32</f>
        <v>0</v>
      </c>
      <c r="K43" s="21">
        <f>Mixed2!K32</f>
        <v>0</v>
      </c>
      <c r="L43" s="21">
        <f>Mixed2!L32</f>
        <v>0</v>
      </c>
      <c r="M43" s="21">
        <f>Mixed2!M32</f>
        <v>0</v>
      </c>
      <c r="N43" s="24">
        <f>Mixed2!N32</f>
        <v>0</v>
      </c>
      <c r="O43" s="24">
        <f>Mixed2!O32</f>
        <v>0</v>
      </c>
    </row>
    <row r="44" spans="1:15" ht="13.8" x14ac:dyDescent="0.25">
      <c r="A44" s="40">
        <f>Mixed2!A33</f>
        <v>0</v>
      </c>
      <c r="B44" s="37">
        <f>Mixed2!B33</f>
        <v>0</v>
      </c>
      <c r="C44" s="21">
        <f>Mixed2!C33</f>
        <v>0</v>
      </c>
      <c r="D44" s="21">
        <f>Mixed2!D33</f>
        <v>0</v>
      </c>
      <c r="E44" s="21">
        <f>Mixed2!E33</f>
        <v>0</v>
      </c>
      <c r="F44" s="21">
        <f>Mixed2!F33</f>
        <v>0</v>
      </c>
      <c r="G44" s="21">
        <f>Mixed2!G33</f>
        <v>0</v>
      </c>
      <c r="H44" s="24">
        <f>Mixed2!H33</f>
        <v>0</v>
      </c>
      <c r="I44" s="21">
        <f>Mixed2!I33</f>
        <v>0</v>
      </c>
      <c r="J44" s="21">
        <f>Mixed2!J33</f>
        <v>0</v>
      </c>
      <c r="K44" s="21">
        <f>Mixed2!K33</f>
        <v>0</v>
      </c>
      <c r="L44" s="21">
        <f>Mixed2!L33</f>
        <v>0</v>
      </c>
      <c r="M44" s="21">
        <f>Mixed2!M33</f>
        <v>0</v>
      </c>
      <c r="N44" s="24">
        <f>Mixed2!N33</f>
        <v>0</v>
      </c>
      <c r="O44" s="24">
        <f>Mixed2!O33</f>
        <v>0</v>
      </c>
    </row>
    <row r="45" spans="1:15" ht="13.8" x14ac:dyDescent="0.25">
      <c r="A45" s="40" t="str">
        <f>A43&amp;"/"&amp;A44</f>
        <v>0/0</v>
      </c>
      <c r="B45" s="37">
        <f>IF(B43=B44,B44,B43&amp;"/"&amp;B44)</f>
        <v>0</v>
      </c>
      <c r="C45" s="21">
        <f t="shared" ref="C45:O45" si="13">SUM(C43:C44)</f>
        <v>0</v>
      </c>
      <c r="D45" s="21">
        <f t="shared" si="13"/>
        <v>0</v>
      </c>
      <c r="E45" s="21">
        <f t="shared" si="13"/>
        <v>0</v>
      </c>
      <c r="F45" s="21">
        <f t="shared" si="13"/>
        <v>0</v>
      </c>
      <c r="G45" s="21">
        <f t="shared" si="13"/>
        <v>0</v>
      </c>
      <c r="H45" s="24">
        <f t="shared" si="13"/>
        <v>0</v>
      </c>
      <c r="I45" s="21">
        <f t="shared" si="13"/>
        <v>0</v>
      </c>
      <c r="J45" s="21">
        <f t="shared" si="13"/>
        <v>0</v>
      </c>
      <c r="K45" s="21">
        <f t="shared" si="13"/>
        <v>0</v>
      </c>
      <c r="L45" s="21">
        <f t="shared" si="13"/>
        <v>0</v>
      </c>
      <c r="M45" s="21">
        <f t="shared" si="13"/>
        <v>0</v>
      </c>
      <c r="N45" s="24">
        <f t="shared" si="13"/>
        <v>0</v>
      </c>
      <c r="O45" s="24">
        <f t="shared" si="13"/>
        <v>0</v>
      </c>
    </row>
    <row r="46" spans="1:15" ht="13.8" x14ac:dyDescent="0.25">
      <c r="A46" s="40">
        <f>Mixed2!A34</f>
        <v>0</v>
      </c>
      <c r="B46" s="37">
        <f>Mixed2!B34</f>
        <v>0</v>
      </c>
      <c r="C46" s="21">
        <f>Mixed2!C34</f>
        <v>0</v>
      </c>
      <c r="D46" s="21">
        <f>Mixed2!D34</f>
        <v>0</v>
      </c>
      <c r="E46" s="21">
        <f>Mixed2!E34</f>
        <v>0</v>
      </c>
      <c r="F46" s="21">
        <f>Mixed2!F34</f>
        <v>0</v>
      </c>
      <c r="G46" s="21">
        <f>Mixed2!G34</f>
        <v>0</v>
      </c>
      <c r="H46" s="24">
        <f>Mixed2!H34</f>
        <v>0</v>
      </c>
      <c r="I46" s="21">
        <f>Mixed2!I34</f>
        <v>0</v>
      </c>
      <c r="J46" s="21">
        <f>Mixed2!J34</f>
        <v>0</v>
      </c>
      <c r="K46" s="21">
        <f>Mixed2!K34</f>
        <v>0</v>
      </c>
      <c r="L46" s="21">
        <f>Mixed2!L34</f>
        <v>0</v>
      </c>
      <c r="M46" s="21">
        <f>Mixed2!M34</f>
        <v>0</v>
      </c>
      <c r="N46" s="24">
        <f>Mixed2!N34</f>
        <v>0</v>
      </c>
      <c r="O46" s="24">
        <f>Mixed2!O34</f>
        <v>0</v>
      </c>
    </row>
    <row r="47" spans="1:15" ht="13.8" x14ac:dyDescent="0.25">
      <c r="A47" s="40">
        <f>Mixed2!A35</f>
        <v>0</v>
      </c>
      <c r="B47" s="37">
        <f>Mixed2!B35</f>
        <v>0</v>
      </c>
      <c r="C47" s="21">
        <f>Mixed2!C35</f>
        <v>0</v>
      </c>
      <c r="D47" s="21">
        <f>Mixed2!D35</f>
        <v>0</v>
      </c>
      <c r="E47" s="21">
        <f>Mixed2!E35</f>
        <v>0</v>
      </c>
      <c r="F47" s="21">
        <f>Mixed2!F35</f>
        <v>0</v>
      </c>
      <c r="G47" s="21">
        <f>Mixed2!G35</f>
        <v>0</v>
      </c>
      <c r="H47" s="24">
        <f>Mixed2!H35</f>
        <v>0</v>
      </c>
      <c r="I47" s="21">
        <f>Mixed2!I35</f>
        <v>0</v>
      </c>
      <c r="J47" s="21">
        <f>Mixed2!J35</f>
        <v>0</v>
      </c>
      <c r="K47" s="21">
        <f>Mixed2!K35</f>
        <v>0</v>
      </c>
      <c r="L47" s="21">
        <f>Mixed2!L35</f>
        <v>0</v>
      </c>
      <c r="M47" s="21">
        <f>Mixed2!M35</f>
        <v>0</v>
      </c>
      <c r="N47" s="24">
        <f>Mixed2!N35</f>
        <v>0</v>
      </c>
      <c r="O47" s="24">
        <f>Mixed2!O35</f>
        <v>0</v>
      </c>
    </row>
    <row r="48" spans="1:15" ht="13.8" x14ac:dyDescent="0.25">
      <c r="A48" s="40" t="str">
        <f>A46&amp;"/"&amp;A47</f>
        <v>0/0</v>
      </c>
      <c r="B48" s="37">
        <f>IF(B46=B47,B47,B46&amp;"/"&amp;B47)</f>
        <v>0</v>
      </c>
      <c r="C48" s="21">
        <f t="shared" ref="C48:O48" si="14">SUM(C46:C47)</f>
        <v>0</v>
      </c>
      <c r="D48" s="21">
        <f t="shared" si="14"/>
        <v>0</v>
      </c>
      <c r="E48" s="21">
        <f t="shared" si="14"/>
        <v>0</v>
      </c>
      <c r="F48" s="21">
        <f t="shared" si="14"/>
        <v>0</v>
      </c>
      <c r="G48" s="21">
        <f t="shared" si="14"/>
        <v>0</v>
      </c>
      <c r="H48" s="24">
        <f t="shared" si="14"/>
        <v>0</v>
      </c>
      <c r="I48" s="21">
        <f t="shared" si="14"/>
        <v>0</v>
      </c>
      <c r="J48" s="21">
        <f t="shared" si="14"/>
        <v>0</v>
      </c>
      <c r="K48" s="21">
        <f t="shared" si="14"/>
        <v>0</v>
      </c>
      <c r="L48" s="21">
        <f t="shared" si="14"/>
        <v>0</v>
      </c>
      <c r="M48" s="21">
        <f t="shared" si="14"/>
        <v>0</v>
      </c>
      <c r="N48" s="24">
        <f t="shared" si="14"/>
        <v>0</v>
      </c>
      <c r="O48" s="24">
        <f t="shared" si="14"/>
        <v>0</v>
      </c>
    </row>
    <row r="49" spans="1:15" ht="13.8" x14ac:dyDescent="0.25">
      <c r="A49" s="40">
        <f>Mixed2!A36</f>
        <v>0</v>
      </c>
      <c r="B49" s="37">
        <f>Mixed2!B36</f>
        <v>0</v>
      </c>
      <c r="C49" s="21">
        <f>Mixed2!C36</f>
        <v>0</v>
      </c>
      <c r="D49" s="21">
        <f>Mixed2!D36</f>
        <v>0</v>
      </c>
      <c r="E49" s="21">
        <f>Mixed2!E36</f>
        <v>0</v>
      </c>
      <c r="F49" s="21">
        <f>Mixed2!F36</f>
        <v>0</v>
      </c>
      <c r="G49" s="21">
        <f>Mixed2!G36</f>
        <v>0</v>
      </c>
      <c r="H49" s="24">
        <f>Mixed2!H36</f>
        <v>0</v>
      </c>
      <c r="I49" s="21">
        <f>Mixed2!I36</f>
        <v>0</v>
      </c>
      <c r="J49" s="21">
        <f>Mixed2!J36</f>
        <v>0</v>
      </c>
      <c r="K49" s="21">
        <f>Mixed2!K36</f>
        <v>0</v>
      </c>
      <c r="L49" s="21">
        <f>Mixed2!L36</f>
        <v>0</v>
      </c>
      <c r="M49" s="21">
        <f>Mixed2!M36</f>
        <v>0</v>
      </c>
      <c r="N49" s="24">
        <f>Mixed2!N36</f>
        <v>0</v>
      </c>
      <c r="O49" s="24">
        <f>Mixed2!O36</f>
        <v>0</v>
      </c>
    </row>
    <row r="50" spans="1:15" ht="13.8" x14ac:dyDescent="0.25">
      <c r="A50" s="40">
        <f>Mixed2!A37</f>
        <v>0</v>
      </c>
      <c r="B50" s="37">
        <f>Mixed2!B37</f>
        <v>0</v>
      </c>
      <c r="C50" s="21">
        <f>Mixed2!C37</f>
        <v>0</v>
      </c>
      <c r="D50" s="21">
        <f>Mixed2!D37</f>
        <v>0</v>
      </c>
      <c r="E50" s="21">
        <f>Mixed2!E37</f>
        <v>0</v>
      </c>
      <c r="F50" s="21">
        <f>Mixed2!F37</f>
        <v>0</v>
      </c>
      <c r="G50" s="21">
        <f>Mixed2!G37</f>
        <v>0</v>
      </c>
      <c r="H50" s="24">
        <f>Mixed2!H37</f>
        <v>0</v>
      </c>
      <c r="I50" s="21">
        <f>Mixed2!I37</f>
        <v>0</v>
      </c>
      <c r="J50" s="21">
        <f>Mixed2!J37</f>
        <v>0</v>
      </c>
      <c r="K50" s="21">
        <f>Mixed2!K37</f>
        <v>0</v>
      </c>
      <c r="L50" s="21">
        <f>Mixed2!L37</f>
        <v>0</v>
      </c>
      <c r="M50" s="21">
        <f>Mixed2!M37</f>
        <v>0</v>
      </c>
      <c r="N50" s="24">
        <f>Mixed2!N37</f>
        <v>0</v>
      </c>
      <c r="O50" s="24">
        <f>Mixed2!O37</f>
        <v>0</v>
      </c>
    </row>
    <row r="51" spans="1:15" ht="13.8" x14ac:dyDescent="0.25">
      <c r="A51" s="40" t="str">
        <f>A49&amp;"/"&amp;A50</f>
        <v>0/0</v>
      </c>
      <c r="B51" s="37">
        <f>IF(B49=B50,B50,B49&amp;"/"&amp;B50)</f>
        <v>0</v>
      </c>
      <c r="C51" s="21">
        <f t="shared" ref="C51:O51" si="15">SUM(C49:C50)</f>
        <v>0</v>
      </c>
      <c r="D51" s="21">
        <f t="shared" si="15"/>
        <v>0</v>
      </c>
      <c r="E51" s="21">
        <f t="shared" si="15"/>
        <v>0</v>
      </c>
      <c r="F51" s="21">
        <f t="shared" si="15"/>
        <v>0</v>
      </c>
      <c r="G51" s="21">
        <f t="shared" si="15"/>
        <v>0</v>
      </c>
      <c r="H51" s="24">
        <f t="shared" si="15"/>
        <v>0</v>
      </c>
      <c r="I51" s="21">
        <f t="shared" si="15"/>
        <v>0</v>
      </c>
      <c r="J51" s="21">
        <f t="shared" si="15"/>
        <v>0</v>
      </c>
      <c r="K51" s="21">
        <f t="shared" si="15"/>
        <v>0</v>
      </c>
      <c r="L51" s="21">
        <f t="shared" si="15"/>
        <v>0</v>
      </c>
      <c r="M51" s="21">
        <f t="shared" si="15"/>
        <v>0</v>
      </c>
      <c r="N51" s="24">
        <f t="shared" si="15"/>
        <v>0</v>
      </c>
      <c r="O51" s="24">
        <f t="shared" si="15"/>
        <v>0</v>
      </c>
    </row>
    <row r="52" spans="1:15" ht="13.8" x14ac:dyDescent="0.25">
      <c r="A52" s="40">
        <f>Mixed2!A38</f>
        <v>0</v>
      </c>
      <c r="B52" s="37">
        <f>Mixed2!B38</f>
        <v>0</v>
      </c>
      <c r="C52" s="21">
        <f>Mixed2!C38</f>
        <v>0</v>
      </c>
      <c r="D52" s="21">
        <f>Mixed2!D38</f>
        <v>0</v>
      </c>
      <c r="E52" s="21">
        <f>Mixed2!E38</f>
        <v>0</v>
      </c>
      <c r="F52" s="21">
        <f>Mixed2!F38</f>
        <v>0</v>
      </c>
      <c r="G52" s="21">
        <f>Mixed2!G38</f>
        <v>0</v>
      </c>
      <c r="H52" s="24">
        <f>Mixed2!H38</f>
        <v>0</v>
      </c>
      <c r="I52" s="21">
        <f>Mixed2!I38</f>
        <v>0</v>
      </c>
      <c r="J52" s="21">
        <f>Mixed2!J38</f>
        <v>0</v>
      </c>
      <c r="K52" s="21">
        <f>Mixed2!K38</f>
        <v>0</v>
      </c>
      <c r="L52" s="21">
        <f>Mixed2!L38</f>
        <v>0</v>
      </c>
      <c r="M52" s="21">
        <f>Mixed2!M38</f>
        <v>0</v>
      </c>
      <c r="N52" s="24">
        <f>Mixed2!N38</f>
        <v>0</v>
      </c>
      <c r="O52" s="24">
        <f>Mixed2!O38</f>
        <v>0</v>
      </c>
    </row>
    <row r="53" spans="1:15" ht="13.8" x14ac:dyDescent="0.25">
      <c r="A53" s="40">
        <f>Mixed2!A39</f>
        <v>0</v>
      </c>
      <c r="B53" s="37">
        <f>Mixed2!B39</f>
        <v>0</v>
      </c>
      <c r="C53" s="21">
        <f>Mixed2!C39</f>
        <v>0</v>
      </c>
      <c r="D53" s="21">
        <f>Mixed2!D39</f>
        <v>0</v>
      </c>
      <c r="E53" s="21">
        <f>Mixed2!E39</f>
        <v>0</v>
      </c>
      <c r="F53" s="21">
        <f>Mixed2!F39</f>
        <v>0</v>
      </c>
      <c r="G53" s="21">
        <f>Mixed2!G39</f>
        <v>0</v>
      </c>
      <c r="H53" s="24">
        <f>Mixed2!H39</f>
        <v>0</v>
      </c>
      <c r="I53" s="21">
        <f>Mixed2!I39</f>
        <v>0</v>
      </c>
      <c r="J53" s="21">
        <f>Mixed2!J39</f>
        <v>0</v>
      </c>
      <c r="K53" s="21">
        <f>Mixed2!K39</f>
        <v>0</v>
      </c>
      <c r="L53" s="21">
        <f>Mixed2!L39</f>
        <v>0</v>
      </c>
      <c r="M53" s="21">
        <f>Mixed2!M39</f>
        <v>0</v>
      </c>
      <c r="N53" s="24">
        <f>Mixed2!N39</f>
        <v>0</v>
      </c>
      <c r="O53" s="24">
        <f>Mixed2!O39</f>
        <v>0</v>
      </c>
    </row>
    <row r="54" spans="1:15" ht="13.8" x14ac:dyDescent="0.25">
      <c r="A54" s="40" t="str">
        <f>A52&amp;"/"&amp;A53</f>
        <v>0/0</v>
      </c>
      <c r="B54" s="37">
        <f>IF(B52=B53,B53,B52&amp;"/"&amp;B53)</f>
        <v>0</v>
      </c>
      <c r="C54" s="21">
        <f t="shared" ref="C54:O54" si="16">SUM(C52:C53)</f>
        <v>0</v>
      </c>
      <c r="D54" s="21">
        <f t="shared" si="16"/>
        <v>0</v>
      </c>
      <c r="E54" s="21">
        <f t="shared" si="16"/>
        <v>0</v>
      </c>
      <c r="F54" s="21">
        <f t="shared" si="16"/>
        <v>0</v>
      </c>
      <c r="G54" s="21">
        <f t="shared" si="16"/>
        <v>0</v>
      </c>
      <c r="H54" s="24">
        <f t="shared" si="16"/>
        <v>0</v>
      </c>
      <c r="I54" s="21">
        <f t="shared" si="16"/>
        <v>0</v>
      </c>
      <c r="J54" s="21">
        <f t="shared" si="16"/>
        <v>0</v>
      </c>
      <c r="K54" s="21">
        <f t="shared" si="16"/>
        <v>0</v>
      </c>
      <c r="L54" s="21">
        <f t="shared" si="16"/>
        <v>0</v>
      </c>
      <c r="M54" s="21">
        <f t="shared" si="16"/>
        <v>0</v>
      </c>
      <c r="N54" s="24">
        <f t="shared" si="16"/>
        <v>0</v>
      </c>
      <c r="O54" s="24">
        <f t="shared" si="16"/>
        <v>0</v>
      </c>
    </row>
    <row r="55" spans="1:15" ht="13.8" x14ac:dyDescent="0.25">
      <c r="A55" s="40">
        <f>Mixed2!A40</f>
        <v>0</v>
      </c>
      <c r="B55" s="37">
        <f>Mixed2!B40</f>
        <v>0</v>
      </c>
      <c r="C55" s="21">
        <f>Mixed2!C40</f>
        <v>0</v>
      </c>
      <c r="D55" s="21">
        <f>Mixed2!D40</f>
        <v>0</v>
      </c>
      <c r="E55" s="21">
        <f>Mixed2!E40</f>
        <v>0</v>
      </c>
      <c r="F55" s="21">
        <f>Mixed2!F40</f>
        <v>0</v>
      </c>
      <c r="G55" s="21">
        <f>Mixed2!G40</f>
        <v>0</v>
      </c>
      <c r="H55" s="24">
        <f>Mixed2!H40</f>
        <v>0</v>
      </c>
      <c r="I55" s="21">
        <f>Mixed2!I40</f>
        <v>0</v>
      </c>
      <c r="J55" s="21">
        <f>Mixed2!J40</f>
        <v>0</v>
      </c>
      <c r="K55" s="21">
        <f>Mixed2!K40</f>
        <v>0</v>
      </c>
      <c r="L55" s="21">
        <f>Mixed2!L40</f>
        <v>0</v>
      </c>
      <c r="M55" s="21">
        <f>Mixed2!M40</f>
        <v>0</v>
      </c>
      <c r="N55" s="24">
        <f>Mixed2!N40</f>
        <v>0</v>
      </c>
      <c r="O55" s="24">
        <f>Mixed2!O40</f>
        <v>0</v>
      </c>
    </row>
    <row r="56" spans="1:15" ht="13.8" x14ac:dyDescent="0.25">
      <c r="A56" s="40">
        <f>Mixed2!A41</f>
        <v>0</v>
      </c>
      <c r="B56" s="37">
        <f>Mixed2!B41</f>
        <v>0</v>
      </c>
      <c r="C56" s="21">
        <f>Mixed2!C41</f>
        <v>0</v>
      </c>
      <c r="D56" s="21">
        <f>Mixed2!D41</f>
        <v>0</v>
      </c>
      <c r="E56" s="21">
        <f>Mixed2!E41</f>
        <v>0</v>
      </c>
      <c r="F56" s="21">
        <f>Mixed2!F41</f>
        <v>0</v>
      </c>
      <c r="G56" s="21">
        <f>Mixed2!G41</f>
        <v>0</v>
      </c>
      <c r="H56" s="24">
        <f>Mixed2!H41</f>
        <v>0</v>
      </c>
      <c r="I56" s="21">
        <f>Mixed2!I41</f>
        <v>0</v>
      </c>
      <c r="J56" s="21">
        <f>Mixed2!J41</f>
        <v>0</v>
      </c>
      <c r="K56" s="21">
        <f>Mixed2!K41</f>
        <v>0</v>
      </c>
      <c r="L56" s="21">
        <f>Mixed2!L41</f>
        <v>0</v>
      </c>
      <c r="M56" s="21">
        <f>Mixed2!M41</f>
        <v>0</v>
      </c>
      <c r="N56" s="24">
        <f>Mixed2!N41</f>
        <v>0</v>
      </c>
      <c r="O56" s="24">
        <f>Mixed2!O41</f>
        <v>0</v>
      </c>
    </row>
    <row r="57" spans="1:15" ht="13.8" x14ac:dyDescent="0.25">
      <c r="A57" s="40" t="str">
        <f>A55&amp;"/"&amp;A56</f>
        <v>0/0</v>
      </c>
      <c r="B57" s="37">
        <f>IF(B55=B56,B56,B55&amp;"/"&amp;B56)</f>
        <v>0</v>
      </c>
      <c r="C57" s="21">
        <f t="shared" ref="C57:O57" si="17">SUM(C55:C56)</f>
        <v>0</v>
      </c>
      <c r="D57" s="21">
        <f t="shared" si="17"/>
        <v>0</v>
      </c>
      <c r="E57" s="21">
        <f t="shared" si="17"/>
        <v>0</v>
      </c>
      <c r="F57" s="21">
        <f t="shared" si="17"/>
        <v>0</v>
      </c>
      <c r="G57" s="21">
        <f t="shared" si="17"/>
        <v>0</v>
      </c>
      <c r="H57" s="24">
        <f t="shared" si="17"/>
        <v>0</v>
      </c>
      <c r="I57" s="21">
        <f t="shared" si="17"/>
        <v>0</v>
      </c>
      <c r="J57" s="21">
        <f t="shared" si="17"/>
        <v>0</v>
      </c>
      <c r="K57" s="21">
        <f t="shared" si="17"/>
        <v>0</v>
      </c>
      <c r="L57" s="21">
        <f t="shared" si="17"/>
        <v>0</v>
      </c>
      <c r="M57" s="21">
        <f t="shared" si="17"/>
        <v>0</v>
      </c>
      <c r="N57" s="24">
        <f t="shared" si="17"/>
        <v>0</v>
      </c>
      <c r="O57" s="24">
        <f t="shared" si="17"/>
        <v>0</v>
      </c>
    </row>
    <row r="58" spans="1:15" ht="13.8" x14ac:dyDescent="0.25">
      <c r="A58" s="40">
        <f>Mixed2!A42</f>
        <v>0</v>
      </c>
      <c r="B58" s="37">
        <f>Mixed2!B42</f>
        <v>0</v>
      </c>
      <c r="C58" s="21">
        <f>Mixed2!C42</f>
        <v>0</v>
      </c>
      <c r="D58" s="21">
        <f>Mixed2!D42</f>
        <v>0</v>
      </c>
      <c r="E58" s="21">
        <f>Mixed2!E42</f>
        <v>0</v>
      </c>
      <c r="F58" s="21">
        <f>Mixed2!F42</f>
        <v>0</v>
      </c>
      <c r="G58" s="21">
        <f>Mixed2!G42</f>
        <v>0</v>
      </c>
      <c r="H58" s="24">
        <f>Mixed2!H42</f>
        <v>0</v>
      </c>
      <c r="I58" s="21">
        <f>Mixed2!I42</f>
        <v>0</v>
      </c>
      <c r="J58" s="21">
        <f>Mixed2!J42</f>
        <v>0</v>
      </c>
      <c r="K58" s="21">
        <f>Mixed2!K42</f>
        <v>0</v>
      </c>
      <c r="L58" s="21">
        <f>Mixed2!L42</f>
        <v>0</v>
      </c>
      <c r="M58" s="21">
        <f>Mixed2!M42</f>
        <v>0</v>
      </c>
      <c r="N58" s="24">
        <f>Mixed2!N42</f>
        <v>0</v>
      </c>
      <c r="O58" s="24">
        <f>Mixed2!O42</f>
        <v>0</v>
      </c>
    </row>
    <row r="59" spans="1:15" ht="13.8" x14ac:dyDescent="0.25">
      <c r="A59" s="40">
        <f>Mixed2!A43</f>
        <v>0</v>
      </c>
      <c r="B59" s="37">
        <f>Mixed2!B43</f>
        <v>0</v>
      </c>
      <c r="C59" s="21">
        <f>Mixed2!C43</f>
        <v>0</v>
      </c>
      <c r="D59" s="21">
        <f>Mixed2!D43</f>
        <v>0</v>
      </c>
      <c r="E59" s="21">
        <f>Mixed2!E43</f>
        <v>0</v>
      </c>
      <c r="F59" s="21">
        <f>Mixed2!F43</f>
        <v>0</v>
      </c>
      <c r="G59" s="21">
        <f>Mixed2!G43</f>
        <v>0</v>
      </c>
      <c r="H59" s="24">
        <f>Mixed2!H43</f>
        <v>0</v>
      </c>
      <c r="I59" s="21">
        <f>Mixed2!I43</f>
        <v>0</v>
      </c>
      <c r="J59" s="21">
        <f>Mixed2!J43</f>
        <v>0</v>
      </c>
      <c r="K59" s="21">
        <f>Mixed2!K43</f>
        <v>0</v>
      </c>
      <c r="L59" s="21">
        <f>Mixed2!L43</f>
        <v>0</v>
      </c>
      <c r="M59" s="21">
        <f>Mixed2!M43</f>
        <v>0</v>
      </c>
      <c r="N59" s="24">
        <f>Mixed2!N43</f>
        <v>0</v>
      </c>
      <c r="O59" s="24">
        <f>Mixed2!O43</f>
        <v>0</v>
      </c>
    </row>
    <row r="60" spans="1:15" ht="13.8" x14ac:dyDescent="0.25">
      <c r="A60" s="40" t="str">
        <f>A58&amp;"/"&amp;A59</f>
        <v>0/0</v>
      </c>
      <c r="B60" s="37">
        <f>IF(B58=B59,B59,B58&amp;"/"&amp;B59)</f>
        <v>0</v>
      </c>
      <c r="C60" s="21">
        <f t="shared" ref="C60:O60" si="18">SUM(C58:C59)</f>
        <v>0</v>
      </c>
      <c r="D60" s="21">
        <f t="shared" si="18"/>
        <v>0</v>
      </c>
      <c r="E60" s="21">
        <f t="shared" si="18"/>
        <v>0</v>
      </c>
      <c r="F60" s="21">
        <f t="shared" si="18"/>
        <v>0</v>
      </c>
      <c r="G60" s="21">
        <f t="shared" si="18"/>
        <v>0</v>
      </c>
      <c r="H60" s="24">
        <f t="shared" si="18"/>
        <v>0</v>
      </c>
      <c r="I60" s="21">
        <f t="shared" si="18"/>
        <v>0</v>
      </c>
      <c r="J60" s="21">
        <f t="shared" si="18"/>
        <v>0</v>
      </c>
      <c r="K60" s="21">
        <f t="shared" si="18"/>
        <v>0</v>
      </c>
      <c r="L60" s="21">
        <f t="shared" si="18"/>
        <v>0</v>
      </c>
      <c r="M60" s="21">
        <f t="shared" si="18"/>
        <v>0</v>
      </c>
      <c r="N60" s="24">
        <f t="shared" si="18"/>
        <v>0</v>
      </c>
      <c r="O60" s="24">
        <f t="shared" si="18"/>
        <v>0</v>
      </c>
    </row>
    <row r="61" spans="1:15" ht="13.8" x14ac:dyDescent="0.25">
      <c r="A61" s="40">
        <f>Mixed2!A44</f>
        <v>0</v>
      </c>
      <c r="B61" s="37">
        <f>Mixed2!B44</f>
        <v>0</v>
      </c>
      <c r="C61" s="21">
        <f>Mixed2!C44</f>
        <v>0</v>
      </c>
      <c r="D61" s="21">
        <f>Mixed2!D44</f>
        <v>0</v>
      </c>
      <c r="E61" s="21">
        <f>Mixed2!E44</f>
        <v>0</v>
      </c>
      <c r="F61" s="21">
        <f>Mixed2!F44</f>
        <v>0</v>
      </c>
      <c r="G61" s="21">
        <f>Mixed2!G44</f>
        <v>0</v>
      </c>
      <c r="H61" s="24">
        <f>Mixed2!H44</f>
        <v>0</v>
      </c>
      <c r="I61" s="21">
        <f>Mixed2!I44</f>
        <v>0</v>
      </c>
      <c r="J61" s="21">
        <f>Mixed2!J44</f>
        <v>0</v>
      </c>
      <c r="K61" s="21">
        <f>Mixed2!K44</f>
        <v>0</v>
      </c>
      <c r="L61" s="21">
        <f>Mixed2!L44</f>
        <v>0</v>
      </c>
      <c r="M61" s="21">
        <f>Mixed2!M44</f>
        <v>0</v>
      </c>
      <c r="N61" s="24">
        <f>Mixed2!N44</f>
        <v>0</v>
      </c>
      <c r="O61" s="24">
        <f>Mixed2!O44</f>
        <v>0</v>
      </c>
    </row>
    <row r="62" spans="1:15" ht="13.8" x14ac:dyDescent="0.25">
      <c r="A62" s="40">
        <f>Mixed2!A45</f>
        <v>0</v>
      </c>
      <c r="B62" s="37">
        <f>Mixed2!B45</f>
        <v>0</v>
      </c>
      <c r="C62" s="21">
        <f>Mixed2!C45</f>
        <v>0</v>
      </c>
      <c r="D62" s="21">
        <f>Mixed2!D45</f>
        <v>0</v>
      </c>
      <c r="E62" s="21">
        <f>Mixed2!E45</f>
        <v>0</v>
      </c>
      <c r="F62" s="21">
        <f>Mixed2!F45</f>
        <v>0</v>
      </c>
      <c r="G62" s="21">
        <f>Mixed2!G45</f>
        <v>0</v>
      </c>
      <c r="H62" s="24">
        <f>Mixed2!H45</f>
        <v>0</v>
      </c>
      <c r="I62" s="21">
        <f>Mixed2!I45</f>
        <v>0</v>
      </c>
      <c r="J62" s="21">
        <f>Mixed2!J45</f>
        <v>0</v>
      </c>
      <c r="K62" s="21">
        <f>Mixed2!K45</f>
        <v>0</v>
      </c>
      <c r="L62" s="21">
        <f>Mixed2!L45</f>
        <v>0</v>
      </c>
      <c r="M62" s="21">
        <f>Mixed2!M45</f>
        <v>0</v>
      </c>
      <c r="N62" s="24">
        <f>Mixed2!N45</f>
        <v>0</v>
      </c>
      <c r="O62" s="24">
        <f>Mixed2!O45</f>
        <v>0</v>
      </c>
    </row>
    <row r="63" spans="1:15" ht="13.8" x14ac:dyDescent="0.25">
      <c r="A63" s="40" t="str">
        <f>A61&amp;"/"&amp;A62</f>
        <v>0/0</v>
      </c>
      <c r="B63" s="37">
        <f>IF(B61=B62,B62,B61&amp;"/"&amp;B62)</f>
        <v>0</v>
      </c>
      <c r="C63" s="21">
        <f t="shared" ref="C63:O63" si="19">SUM(C61:C62)</f>
        <v>0</v>
      </c>
      <c r="D63" s="21">
        <f t="shared" si="19"/>
        <v>0</v>
      </c>
      <c r="E63" s="21">
        <f t="shared" si="19"/>
        <v>0</v>
      </c>
      <c r="F63" s="21">
        <f t="shared" si="19"/>
        <v>0</v>
      </c>
      <c r="G63" s="21">
        <f t="shared" si="19"/>
        <v>0</v>
      </c>
      <c r="H63" s="24">
        <f t="shared" si="19"/>
        <v>0</v>
      </c>
      <c r="I63" s="21">
        <f t="shared" si="19"/>
        <v>0</v>
      </c>
      <c r="J63" s="21">
        <f t="shared" si="19"/>
        <v>0</v>
      </c>
      <c r="K63" s="21">
        <f t="shared" si="19"/>
        <v>0</v>
      </c>
      <c r="L63" s="21">
        <f t="shared" si="19"/>
        <v>0</v>
      </c>
      <c r="M63" s="21">
        <f t="shared" si="19"/>
        <v>0</v>
      </c>
      <c r="N63" s="24">
        <f t="shared" si="19"/>
        <v>0</v>
      </c>
      <c r="O63" s="24">
        <f t="shared" si="19"/>
        <v>0</v>
      </c>
    </row>
    <row r="64" spans="1:15" ht="13.8" x14ac:dyDescent="0.25">
      <c r="A64" s="40">
        <f>Mixed2!A46</f>
        <v>0</v>
      </c>
      <c r="B64" s="37">
        <f>Mixed2!B46</f>
        <v>0</v>
      </c>
      <c r="C64" s="21">
        <f>Mixed2!C46</f>
        <v>0</v>
      </c>
      <c r="D64" s="21">
        <f>Mixed2!D46</f>
        <v>0</v>
      </c>
      <c r="E64" s="21">
        <f>Mixed2!E46</f>
        <v>0</v>
      </c>
      <c r="F64" s="21">
        <f>Mixed2!F46</f>
        <v>0</v>
      </c>
      <c r="G64" s="21">
        <f>Mixed2!G46</f>
        <v>0</v>
      </c>
      <c r="H64" s="24">
        <f>Mixed2!H46</f>
        <v>0</v>
      </c>
      <c r="I64" s="21">
        <f>Mixed2!I46</f>
        <v>0</v>
      </c>
      <c r="J64" s="21">
        <f>Mixed2!J46</f>
        <v>0</v>
      </c>
      <c r="K64" s="21">
        <f>Mixed2!K46</f>
        <v>0</v>
      </c>
      <c r="L64" s="21">
        <f>Mixed2!L46</f>
        <v>0</v>
      </c>
      <c r="M64" s="21">
        <f>Mixed2!M46</f>
        <v>0</v>
      </c>
      <c r="N64" s="24">
        <f>Mixed2!N46</f>
        <v>0</v>
      </c>
      <c r="O64" s="24">
        <f>Mixed2!O46</f>
        <v>0</v>
      </c>
    </row>
    <row r="65" spans="1:15" ht="13.8" x14ac:dyDescent="0.25">
      <c r="A65" s="40">
        <f>Mixed2!A47</f>
        <v>0</v>
      </c>
      <c r="B65" s="37">
        <f>Mixed2!B47</f>
        <v>0</v>
      </c>
      <c r="C65" s="21">
        <f>Mixed2!C47</f>
        <v>0</v>
      </c>
      <c r="D65" s="21">
        <f>Mixed2!D47</f>
        <v>0</v>
      </c>
      <c r="E65" s="21">
        <f>Mixed2!E47</f>
        <v>0</v>
      </c>
      <c r="F65" s="21">
        <f>Mixed2!F47</f>
        <v>0</v>
      </c>
      <c r="G65" s="21">
        <f>Mixed2!G47</f>
        <v>0</v>
      </c>
      <c r="H65" s="24">
        <f>Mixed2!H47</f>
        <v>0</v>
      </c>
      <c r="I65" s="21">
        <f>Mixed2!I47</f>
        <v>0</v>
      </c>
      <c r="J65" s="21">
        <f>Mixed2!J47</f>
        <v>0</v>
      </c>
      <c r="K65" s="21">
        <f>Mixed2!K47</f>
        <v>0</v>
      </c>
      <c r="L65" s="21">
        <f>Mixed2!L47</f>
        <v>0</v>
      </c>
      <c r="M65" s="21">
        <f>Mixed2!M47</f>
        <v>0</v>
      </c>
      <c r="N65" s="24">
        <f>Mixed2!N47</f>
        <v>0</v>
      </c>
      <c r="O65" s="24">
        <f>Mixed2!O47</f>
        <v>0</v>
      </c>
    </row>
    <row r="66" spans="1:15" ht="13.8" x14ac:dyDescent="0.25">
      <c r="A66" s="40" t="str">
        <f>A64&amp;"/"&amp;A65</f>
        <v>0/0</v>
      </c>
      <c r="B66" s="37">
        <f>IF(B64=B65,B65,B64&amp;"/"&amp;B65)</f>
        <v>0</v>
      </c>
      <c r="C66" s="21">
        <f t="shared" ref="C66:O66" si="20">SUM(C64:C65)</f>
        <v>0</v>
      </c>
      <c r="D66" s="21">
        <f t="shared" si="20"/>
        <v>0</v>
      </c>
      <c r="E66" s="21">
        <f t="shared" si="20"/>
        <v>0</v>
      </c>
      <c r="F66" s="21">
        <f t="shared" si="20"/>
        <v>0</v>
      </c>
      <c r="G66" s="21">
        <f t="shared" si="20"/>
        <v>0</v>
      </c>
      <c r="H66" s="24">
        <f t="shared" si="20"/>
        <v>0</v>
      </c>
      <c r="I66" s="21">
        <f t="shared" si="20"/>
        <v>0</v>
      </c>
      <c r="J66" s="21">
        <f t="shared" si="20"/>
        <v>0</v>
      </c>
      <c r="K66" s="21">
        <f t="shared" si="20"/>
        <v>0</v>
      </c>
      <c r="L66" s="21">
        <f t="shared" si="20"/>
        <v>0</v>
      </c>
      <c r="M66" s="21">
        <f t="shared" si="20"/>
        <v>0</v>
      </c>
      <c r="N66" s="24">
        <f t="shared" si="20"/>
        <v>0</v>
      </c>
      <c r="O66" s="24">
        <f t="shared" si="20"/>
        <v>0</v>
      </c>
    </row>
    <row r="67" spans="1:15" ht="13.8" x14ac:dyDescent="0.25">
      <c r="A67" s="40">
        <f>Mixed2!A48</f>
        <v>0</v>
      </c>
      <c r="B67" s="37">
        <f>Mixed2!B48</f>
        <v>0</v>
      </c>
      <c r="C67" s="21">
        <f>Mixed2!C48</f>
        <v>0</v>
      </c>
      <c r="D67" s="21">
        <f>Mixed2!D48</f>
        <v>0</v>
      </c>
      <c r="E67" s="21">
        <f>Mixed2!E48</f>
        <v>0</v>
      </c>
      <c r="F67" s="21">
        <f>Mixed2!F48</f>
        <v>0</v>
      </c>
      <c r="G67" s="21">
        <f>Mixed2!G48</f>
        <v>0</v>
      </c>
      <c r="H67" s="24">
        <f>Mixed2!H48</f>
        <v>0</v>
      </c>
      <c r="I67" s="21">
        <f>Mixed2!I48</f>
        <v>0</v>
      </c>
      <c r="J67" s="21">
        <f>Mixed2!J48</f>
        <v>0</v>
      </c>
      <c r="K67" s="21">
        <f>Mixed2!K48</f>
        <v>0</v>
      </c>
      <c r="L67" s="21">
        <f>Mixed2!L48</f>
        <v>0</v>
      </c>
      <c r="M67" s="21">
        <f>Mixed2!M48</f>
        <v>0</v>
      </c>
      <c r="N67" s="24">
        <f>Mixed2!N48</f>
        <v>0</v>
      </c>
      <c r="O67" s="24">
        <f>Mixed2!O48</f>
        <v>0</v>
      </c>
    </row>
    <row r="68" spans="1:15" ht="13.8" x14ac:dyDescent="0.25">
      <c r="A68" s="40">
        <f>Mixed2!A49</f>
        <v>0</v>
      </c>
      <c r="B68" s="37">
        <f>Mixed2!B49</f>
        <v>0</v>
      </c>
      <c r="C68" s="21">
        <f>Mixed2!C49</f>
        <v>0</v>
      </c>
      <c r="D68" s="21">
        <f>Mixed2!D49</f>
        <v>0</v>
      </c>
      <c r="E68" s="21">
        <f>Mixed2!E49</f>
        <v>0</v>
      </c>
      <c r="F68" s="21">
        <f>Mixed2!F49</f>
        <v>0</v>
      </c>
      <c r="G68" s="21">
        <f>Mixed2!G49</f>
        <v>0</v>
      </c>
      <c r="H68" s="24">
        <f>Mixed2!H49</f>
        <v>0</v>
      </c>
      <c r="I68" s="21">
        <f>Mixed2!I49</f>
        <v>0</v>
      </c>
      <c r="J68" s="21">
        <f>Mixed2!J49</f>
        <v>0</v>
      </c>
      <c r="K68" s="21">
        <f>Mixed2!K49</f>
        <v>0</v>
      </c>
      <c r="L68" s="21">
        <f>Mixed2!L49</f>
        <v>0</v>
      </c>
      <c r="M68" s="21">
        <f>Mixed2!M49</f>
        <v>0</v>
      </c>
      <c r="N68" s="24">
        <f>Mixed2!N49</f>
        <v>0</v>
      </c>
      <c r="O68" s="24">
        <f>Mixed2!O49</f>
        <v>0</v>
      </c>
    </row>
    <row r="69" spans="1:15" ht="13.8" x14ac:dyDescent="0.25">
      <c r="A69" s="40" t="str">
        <f>A67&amp;"/"&amp;A68</f>
        <v>0/0</v>
      </c>
      <c r="B69" s="37">
        <f>IF(B67=B68,B68,B67&amp;"/"&amp;B68)</f>
        <v>0</v>
      </c>
      <c r="C69" s="21">
        <f t="shared" ref="C69:O69" si="21">SUM(C67:C68)</f>
        <v>0</v>
      </c>
      <c r="D69" s="21">
        <f t="shared" si="21"/>
        <v>0</v>
      </c>
      <c r="E69" s="21">
        <f t="shared" si="21"/>
        <v>0</v>
      </c>
      <c r="F69" s="21">
        <f t="shared" si="21"/>
        <v>0</v>
      </c>
      <c r="G69" s="21">
        <f t="shared" si="21"/>
        <v>0</v>
      </c>
      <c r="H69" s="24">
        <f t="shared" si="21"/>
        <v>0</v>
      </c>
      <c r="I69" s="21">
        <f t="shared" si="21"/>
        <v>0</v>
      </c>
      <c r="J69" s="21">
        <f t="shared" si="21"/>
        <v>0</v>
      </c>
      <c r="K69" s="21">
        <f t="shared" si="21"/>
        <v>0</v>
      </c>
      <c r="L69" s="21">
        <f t="shared" si="21"/>
        <v>0</v>
      </c>
      <c r="M69" s="21">
        <f t="shared" si="21"/>
        <v>0</v>
      </c>
      <c r="N69" s="24">
        <f t="shared" si="21"/>
        <v>0</v>
      </c>
      <c r="O69" s="24">
        <f t="shared" si="21"/>
        <v>0</v>
      </c>
    </row>
    <row r="70" spans="1:15" ht="13.8" x14ac:dyDescent="0.25">
      <c r="A70" s="40">
        <f>Mixed2!A50</f>
        <v>0</v>
      </c>
      <c r="B70" s="37">
        <f>Mixed2!B50</f>
        <v>0</v>
      </c>
      <c r="C70" s="21">
        <f>Mixed2!C50</f>
        <v>0</v>
      </c>
      <c r="D70" s="21">
        <f>Mixed2!D50</f>
        <v>0</v>
      </c>
      <c r="E70" s="21">
        <f>Mixed2!E50</f>
        <v>0</v>
      </c>
      <c r="F70" s="21">
        <f>Mixed2!F50</f>
        <v>0</v>
      </c>
      <c r="G70" s="21">
        <f>Mixed2!G50</f>
        <v>0</v>
      </c>
      <c r="H70" s="24">
        <f>Mixed2!H50</f>
        <v>0</v>
      </c>
      <c r="I70" s="21">
        <f>Mixed2!I50</f>
        <v>0</v>
      </c>
      <c r="J70" s="21">
        <f>Mixed2!J50</f>
        <v>0</v>
      </c>
      <c r="K70" s="21">
        <f>Mixed2!K50</f>
        <v>0</v>
      </c>
      <c r="L70" s="21">
        <f>Mixed2!L50</f>
        <v>0</v>
      </c>
      <c r="M70" s="21">
        <f>Mixed2!M50</f>
        <v>0</v>
      </c>
      <c r="N70" s="24">
        <f>Mixed2!N50</f>
        <v>0</v>
      </c>
      <c r="O70" s="24">
        <f>Mixed2!O50</f>
        <v>0</v>
      </c>
    </row>
    <row r="71" spans="1:15" ht="13.8" x14ac:dyDescent="0.25">
      <c r="A71" s="40">
        <f>Mixed2!A51</f>
        <v>0</v>
      </c>
      <c r="B71" s="37">
        <f>Mixed2!B51</f>
        <v>0</v>
      </c>
      <c r="C71" s="21">
        <f>Mixed2!C51</f>
        <v>0</v>
      </c>
      <c r="D71" s="21">
        <f>Mixed2!D51</f>
        <v>0</v>
      </c>
      <c r="E71" s="21">
        <f>Mixed2!E51</f>
        <v>0</v>
      </c>
      <c r="F71" s="21">
        <f>Mixed2!F51</f>
        <v>0</v>
      </c>
      <c r="G71" s="21">
        <f>Mixed2!G51</f>
        <v>0</v>
      </c>
      <c r="H71" s="24">
        <f>Mixed2!H51</f>
        <v>0</v>
      </c>
      <c r="I71" s="21">
        <f>Mixed2!I51</f>
        <v>0</v>
      </c>
      <c r="J71" s="21">
        <f>Mixed2!J51</f>
        <v>0</v>
      </c>
      <c r="K71" s="21">
        <f>Mixed2!K51</f>
        <v>0</v>
      </c>
      <c r="L71" s="21">
        <f>Mixed2!L51</f>
        <v>0</v>
      </c>
      <c r="M71" s="21">
        <f>Mixed2!M51</f>
        <v>0</v>
      </c>
      <c r="N71" s="24">
        <f>Mixed2!N51</f>
        <v>0</v>
      </c>
      <c r="O71" s="24">
        <f>Mixed2!O51</f>
        <v>0</v>
      </c>
    </row>
    <row r="72" spans="1:15" ht="13.8" x14ac:dyDescent="0.25">
      <c r="A72" s="40" t="str">
        <f>A70&amp;"/"&amp;A71</f>
        <v>0/0</v>
      </c>
      <c r="B72" s="37">
        <f>IF(B70=B71,B71,B70&amp;"/"&amp;B71)</f>
        <v>0</v>
      </c>
      <c r="C72" s="21">
        <f t="shared" ref="C72:O72" si="22">SUM(C70:C71)</f>
        <v>0</v>
      </c>
      <c r="D72" s="21">
        <f t="shared" si="22"/>
        <v>0</v>
      </c>
      <c r="E72" s="21">
        <f t="shared" si="22"/>
        <v>0</v>
      </c>
      <c r="F72" s="21">
        <f t="shared" si="22"/>
        <v>0</v>
      </c>
      <c r="G72" s="21">
        <f t="shared" si="22"/>
        <v>0</v>
      </c>
      <c r="H72" s="24">
        <f t="shared" si="22"/>
        <v>0</v>
      </c>
      <c r="I72" s="21">
        <f t="shared" si="22"/>
        <v>0</v>
      </c>
      <c r="J72" s="21">
        <f t="shared" si="22"/>
        <v>0</v>
      </c>
      <c r="K72" s="21">
        <f t="shared" si="22"/>
        <v>0</v>
      </c>
      <c r="L72" s="21">
        <f t="shared" si="22"/>
        <v>0</v>
      </c>
      <c r="M72" s="21">
        <f t="shared" si="22"/>
        <v>0</v>
      </c>
      <c r="N72" s="24">
        <f t="shared" si="22"/>
        <v>0</v>
      </c>
      <c r="O72" s="24">
        <f t="shared" si="22"/>
        <v>0</v>
      </c>
    </row>
    <row r="73" spans="1:15" ht="13.8" x14ac:dyDescent="0.25">
      <c r="A73" s="40">
        <f>Mixed2!A52</f>
        <v>0</v>
      </c>
      <c r="B73" s="37">
        <f>Mixed2!B52</f>
        <v>0</v>
      </c>
      <c r="C73" s="21">
        <f>Mixed2!C52</f>
        <v>0</v>
      </c>
      <c r="D73" s="21">
        <f>Mixed2!D52</f>
        <v>0</v>
      </c>
      <c r="E73" s="21">
        <f>Mixed2!E52</f>
        <v>0</v>
      </c>
      <c r="F73" s="21">
        <f>Mixed2!F52</f>
        <v>0</v>
      </c>
      <c r="G73" s="21">
        <f>Mixed2!G52</f>
        <v>0</v>
      </c>
      <c r="H73" s="24">
        <f>Mixed2!H52</f>
        <v>0</v>
      </c>
      <c r="I73" s="21">
        <f>Mixed2!I52</f>
        <v>0</v>
      </c>
      <c r="J73" s="21">
        <f>Mixed2!J52</f>
        <v>0</v>
      </c>
      <c r="K73" s="21">
        <f>Mixed2!K52</f>
        <v>0</v>
      </c>
      <c r="L73" s="21">
        <f>Mixed2!L52</f>
        <v>0</v>
      </c>
      <c r="M73" s="21">
        <f>Mixed2!M52</f>
        <v>0</v>
      </c>
      <c r="N73" s="24">
        <f>Mixed2!N52</f>
        <v>0</v>
      </c>
      <c r="O73" s="24">
        <f>Mixed2!O52</f>
        <v>0</v>
      </c>
    </row>
    <row r="74" spans="1:15" ht="13.8" x14ac:dyDescent="0.25">
      <c r="A74" s="40">
        <f>Mixed2!A53</f>
        <v>0</v>
      </c>
      <c r="B74" s="37">
        <f>Mixed2!B53</f>
        <v>0</v>
      </c>
      <c r="C74" s="21">
        <f>Mixed2!C53</f>
        <v>0</v>
      </c>
      <c r="D74" s="21">
        <f>Mixed2!D53</f>
        <v>0</v>
      </c>
      <c r="E74" s="21">
        <f>Mixed2!E53</f>
        <v>0</v>
      </c>
      <c r="F74" s="21">
        <f>Mixed2!F53</f>
        <v>0</v>
      </c>
      <c r="G74" s="21">
        <f>Mixed2!G53</f>
        <v>0</v>
      </c>
      <c r="H74" s="24">
        <f>Mixed2!H53</f>
        <v>0</v>
      </c>
      <c r="I74" s="21">
        <f>Mixed2!I53</f>
        <v>0</v>
      </c>
      <c r="J74" s="21">
        <f>Mixed2!J53</f>
        <v>0</v>
      </c>
      <c r="K74" s="21">
        <f>Mixed2!K53</f>
        <v>0</v>
      </c>
      <c r="L74" s="21">
        <f>Mixed2!L53</f>
        <v>0</v>
      </c>
      <c r="M74" s="21">
        <f>Mixed2!M53</f>
        <v>0</v>
      </c>
      <c r="N74" s="24">
        <f>Mixed2!N53</f>
        <v>0</v>
      </c>
      <c r="O74" s="24">
        <f>Mixed2!O53</f>
        <v>0</v>
      </c>
    </row>
    <row r="75" spans="1:15" ht="13.8" x14ac:dyDescent="0.25">
      <c r="A75" s="40" t="str">
        <f>A73&amp;"/"&amp;A74</f>
        <v>0/0</v>
      </c>
      <c r="B75" s="37">
        <f>IF(B73=B74,B74,B73&amp;"/"&amp;B74)</f>
        <v>0</v>
      </c>
      <c r="C75" s="21">
        <f t="shared" ref="C75:O75" si="23">SUM(C73:C74)</f>
        <v>0</v>
      </c>
      <c r="D75" s="21">
        <f t="shared" si="23"/>
        <v>0</v>
      </c>
      <c r="E75" s="21">
        <f t="shared" si="23"/>
        <v>0</v>
      </c>
      <c r="F75" s="21">
        <f t="shared" si="23"/>
        <v>0</v>
      </c>
      <c r="G75" s="21">
        <f t="shared" si="23"/>
        <v>0</v>
      </c>
      <c r="H75" s="24">
        <f t="shared" si="23"/>
        <v>0</v>
      </c>
      <c r="I75" s="21">
        <f t="shared" si="23"/>
        <v>0</v>
      </c>
      <c r="J75" s="21">
        <f t="shared" si="23"/>
        <v>0</v>
      </c>
      <c r="K75" s="21">
        <f t="shared" si="23"/>
        <v>0</v>
      </c>
      <c r="L75" s="21">
        <f t="shared" si="23"/>
        <v>0</v>
      </c>
      <c r="M75" s="21">
        <f t="shared" si="23"/>
        <v>0</v>
      </c>
      <c r="N75" s="24">
        <f t="shared" si="23"/>
        <v>0</v>
      </c>
      <c r="O75" s="24">
        <f t="shared" si="23"/>
        <v>0</v>
      </c>
    </row>
    <row r="76" spans="1:15" ht="13.8" x14ac:dyDescent="0.25">
      <c r="A76" s="40">
        <f>Mixed2!A54</f>
        <v>0</v>
      </c>
      <c r="B76" s="37">
        <f>Mixed2!B54</f>
        <v>0</v>
      </c>
      <c r="C76" s="21">
        <f>Mixed2!C54</f>
        <v>0</v>
      </c>
      <c r="D76" s="21">
        <f>Mixed2!D54</f>
        <v>0</v>
      </c>
      <c r="E76" s="21">
        <f>Mixed2!E54</f>
        <v>0</v>
      </c>
      <c r="F76" s="21">
        <f>Mixed2!F54</f>
        <v>0</v>
      </c>
      <c r="G76" s="21">
        <f>Mixed2!G54</f>
        <v>0</v>
      </c>
      <c r="H76" s="24">
        <f>Mixed2!H54</f>
        <v>0</v>
      </c>
      <c r="I76" s="21">
        <f>Mixed2!I54</f>
        <v>0</v>
      </c>
      <c r="J76" s="21">
        <f>Mixed2!J54</f>
        <v>0</v>
      </c>
      <c r="K76" s="21">
        <f>Mixed2!K54</f>
        <v>0</v>
      </c>
      <c r="L76" s="21">
        <f>Mixed2!L54</f>
        <v>0</v>
      </c>
      <c r="M76" s="21">
        <f>Mixed2!M54</f>
        <v>0</v>
      </c>
      <c r="N76" s="24">
        <f>Mixed2!N54</f>
        <v>0</v>
      </c>
      <c r="O76" s="24">
        <f>Mixed2!O54</f>
        <v>0</v>
      </c>
    </row>
    <row r="77" spans="1:15" ht="13.8" x14ac:dyDescent="0.25">
      <c r="A77" s="40">
        <f>Mixed2!A55</f>
        <v>0</v>
      </c>
      <c r="B77" s="37">
        <f>Mixed2!B55</f>
        <v>0</v>
      </c>
      <c r="C77" s="21">
        <f>Mixed2!C55</f>
        <v>0</v>
      </c>
      <c r="D77" s="21">
        <f>Mixed2!D55</f>
        <v>0</v>
      </c>
      <c r="E77" s="21">
        <f>Mixed2!E55</f>
        <v>0</v>
      </c>
      <c r="F77" s="21">
        <f>Mixed2!F55</f>
        <v>0</v>
      </c>
      <c r="G77" s="21">
        <f>Mixed2!G55</f>
        <v>0</v>
      </c>
      <c r="H77" s="24">
        <f>Mixed2!H55</f>
        <v>0</v>
      </c>
      <c r="I77" s="21">
        <f>Mixed2!I55</f>
        <v>0</v>
      </c>
      <c r="J77" s="21">
        <f>Mixed2!J55</f>
        <v>0</v>
      </c>
      <c r="K77" s="21">
        <f>Mixed2!K55</f>
        <v>0</v>
      </c>
      <c r="L77" s="21">
        <f>Mixed2!L55</f>
        <v>0</v>
      </c>
      <c r="M77" s="21">
        <f>Mixed2!M55</f>
        <v>0</v>
      </c>
      <c r="N77" s="24">
        <f>Mixed2!N55</f>
        <v>0</v>
      </c>
      <c r="O77" s="24">
        <f>Mixed2!O55</f>
        <v>0</v>
      </c>
    </row>
    <row r="78" spans="1:15" ht="13.8" x14ac:dyDescent="0.25">
      <c r="A78" s="40" t="str">
        <f>A76&amp;"/"&amp;A77</f>
        <v>0/0</v>
      </c>
      <c r="B78" s="37">
        <f>IF(B76=B77,B77,B76&amp;"/"&amp;B77)</f>
        <v>0</v>
      </c>
      <c r="C78" s="21">
        <f t="shared" ref="C78:O78" si="24">SUM(C76:C77)</f>
        <v>0</v>
      </c>
      <c r="D78" s="21">
        <f t="shared" si="24"/>
        <v>0</v>
      </c>
      <c r="E78" s="21">
        <f t="shared" si="24"/>
        <v>0</v>
      </c>
      <c r="F78" s="21">
        <f t="shared" si="24"/>
        <v>0</v>
      </c>
      <c r="G78" s="21">
        <f t="shared" si="24"/>
        <v>0</v>
      </c>
      <c r="H78" s="24">
        <f t="shared" si="24"/>
        <v>0</v>
      </c>
      <c r="I78" s="21">
        <f t="shared" si="24"/>
        <v>0</v>
      </c>
      <c r="J78" s="21">
        <f t="shared" si="24"/>
        <v>0</v>
      </c>
      <c r="K78" s="21">
        <f t="shared" si="24"/>
        <v>0</v>
      </c>
      <c r="L78" s="21">
        <f t="shared" si="24"/>
        <v>0</v>
      </c>
      <c r="M78" s="21">
        <f t="shared" si="24"/>
        <v>0</v>
      </c>
      <c r="N78" s="24">
        <f t="shared" si="24"/>
        <v>0</v>
      </c>
      <c r="O78" s="24">
        <f t="shared" si="24"/>
        <v>0</v>
      </c>
    </row>
    <row r="79" spans="1:15" ht="13.8" x14ac:dyDescent="0.25">
      <c r="A79" s="40">
        <f>Mixed2!A56</f>
        <v>0</v>
      </c>
      <c r="B79" s="37">
        <f>Mixed2!B56</f>
        <v>0</v>
      </c>
      <c r="C79" s="21">
        <f>Mixed2!C56</f>
        <v>0</v>
      </c>
      <c r="D79" s="21">
        <f>Mixed2!D56</f>
        <v>0</v>
      </c>
      <c r="E79" s="21">
        <f>Mixed2!E56</f>
        <v>0</v>
      </c>
      <c r="F79" s="21">
        <f>Mixed2!F56</f>
        <v>0</v>
      </c>
      <c r="G79" s="21">
        <f>Mixed2!G56</f>
        <v>0</v>
      </c>
      <c r="H79" s="24">
        <f>Mixed2!H56</f>
        <v>0</v>
      </c>
      <c r="I79" s="21">
        <f>Mixed2!I56</f>
        <v>0</v>
      </c>
      <c r="J79" s="21">
        <f>Mixed2!J56</f>
        <v>0</v>
      </c>
      <c r="K79" s="21">
        <f>Mixed2!K56</f>
        <v>0</v>
      </c>
      <c r="L79" s="21">
        <f>Mixed2!L56</f>
        <v>0</v>
      </c>
      <c r="M79" s="21">
        <f>Mixed2!M56</f>
        <v>0</v>
      </c>
      <c r="N79" s="24">
        <f>Mixed2!N56</f>
        <v>0</v>
      </c>
      <c r="O79" s="24">
        <f>Mixed2!O56</f>
        <v>0</v>
      </c>
    </row>
    <row r="80" spans="1:15" ht="13.8" x14ac:dyDescent="0.25">
      <c r="A80" s="40">
        <f>Mixed2!A57</f>
        <v>0</v>
      </c>
      <c r="B80" s="37">
        <f>Mixed2!B57</f>
        <v>0</v>
      </c>
      <c r="C80" s="21">
        <f>Mixed2!C57</f>
        <v>0</v>
      </c>
      <c r="D80" s="21">
        <f>Mixed2!D57</f>
        <v>0</v>
      </c>
      <c r="E80" s="21">
        <f>Mixed2!E57</f>
        <v>0</v>
      </c>
      <c r="F80" s="21">
        <f>Mixed2!F57</f>
        <v>0</v>
      </c>
      <c r="G80" s="21">
        <f>Mixed2!G57</f>
        <v>0</v>
      </c>
      <c r="H80" s="24">
        <f>Mixed2!H57</f>
        <v>0</v>
      </c>
      <c r="I80" s="21">
        <f>Mixed2!I57</f>
        <v>0</v>
      </c>
      <c r="J80" s="21">
        <f>Mixed2!J57</f>
        <v>0</v>
      </c>
      <c r="K80" s="21">
        <f>Mixed2!K57</f>
        <v>0</v>
      </c>
      <c r="L80" s="21">
        <f>Mixed2!L57</f>
        <v>0</v>
      </c>
      <c r="M80" s="21">
        <f>Mixed2!M57</f>
        <v>0</v>
      </c>
      <c r="N80" s="24">
        <f>Mixed2!N57</f>
        <v>0</v>
      </c>
      <c r="O80" s="24">
        <f>Mixed2!O57</f>
        <v>0</v>
      </c>
    </row>
    <row r="81" spans="1:15" ht="13.8" x14ac:dyDescent="0.25">
      <c r="A81" s="40" t="str">
        <f>A79&amp;"/"&amp;A80</f>
        <v>0/0</v>
      </c>
      <c r="B81" s="37">
        <f>IF(B79=B80,B80,B79&amp;"/"&amp;B80)</f>
        <v>0</v>
      </c>
      <c r="C81" s="21">
        <f t="shared" ref="C81:O81" si="25">SUM(C79:C80)</f>
        <v>0</v>
      </c>
      <c r="D81" s="21">
        <f t="shared" si="25"/>
        <v>0</v>
      </c>
      <c r="E81" s="21">
        <f t="shared" si="25"/>
        <v>0</v>
      </c>
      <c r="F81" s="21">
        <f t="shared" si="25"/>
        <v>0</v>
      </c>
      <c r="G81" s="21">
        <f t="shared" si="25"/>
        <v>0</v>
      </c>
      <c r="H81" s="24">
        <f t="shared" si="25"/>
        <v>0</v>
      </c>
      <c r="I81" s="21">
        <f t="shared" si="25"/>
        <v>0</v>
      </c>
      <c r="J81" s="21">
        <f t="shared" si="25"/>
        <v>0</v>
      </c>
      <c r="K81" s="21">
        <f t="shared" si="25"/>
        <v>0</v>
      </c>
      <c r="L81" s="21">
        <f t="shared" si="25"/>
        <v>0</v>
      </c>
      <c r="M81" s="21">
        <f t="shared" si="25"/>
        <v>0</v>
      </c>
      <c r="N81" s="24">
        <f t="shared" si="25"/>
        <v>0</v>
      </c>
      <c r="O81" s="24">
        <f t="shared" si="25"/>
        <v>0</v>
      </c>
    </row>
    <row r="82" spans="1:15" ht="13.8" x14ac:dyDescent="0.25">
      <c r="A82" s="40">
        <f>Mixed2!A58</f>
        <v>0</v>
      </c>
      <c r="B82" s="37">
        <f>Mixed2!B58</f>
        <v>0</v>
      </c>
      <c r="C82" s="21">
        <f>Mixed2!C58</f>
        <v>0</v>
      </c>
      <c r="D82" s="21">
        <f>Mixed2!D58</f>
        <v>0</v>
      </c>
      <c r="E82" s="21">
        <f>Mixed2!E58</f>
        <v>0</v>
      </c>
      <c r="F82" s="21">
        <f>Mixed2!F58</f>
        <v>0</v>
      </c>
      <c r="G82" s="21">
        <f>Mixed2!G58</f>
        <v>0</v>
      </c>
      <c r="H82" s="24">
        <f>Mixed2!H58</f>
        <v>0</v>
      </c>
      <c r="I82" s="21">
        <f>Mixed2!I58</f>
        <v>0</v>
      </c>
      <c r="J82" s="21">
        <f>Mixed2!J58</f>
        <v>0</v>
      </c>
      <c r="K82" s="21">
        <f>Mixed2!K58</f>
        <v>0</v>
      </c>
      <c r="L82" s="21">
        <f>Mixed2!L58</f>
        <v>0</v>
      </c>
      <c r="M82" s="21">
        <f>Mixed2!M58</f>
        <v>0</v>
      </c>
      <c r="N82" s="24">
        <f>Mixed2!N58</f>
        <v>0</v>
      </c>
      <c r="O82" s="24">
        <f>Mixed2!O58</f>
        <v>0</v>
      </c>
    </row>
    <row r="83" spans="1:15" ht="13.8" x14ac:dyDescent="0.25">
      <c r="A83" s="40">
        <f>Mixed2!A59</f>
        <v>0</v>
      </c>
      <c r="B83" s="37">
        <f>Mixed2!B59</f>
        <v>0</v>
      </c>
      <c r="C83" s="21">
        <f>Mixed2!C59</f>
        <v>0</v>
      </c>
      <c r="D83" s="21">
        <f>Mixed2!D59</f>
        <v>0</v>
      </c>
      <c r="E83" s="21">
        <f>Mixed2!E59</f>
        <v>0</v>
      </c>
      <c r="F83" s="21">
        <f>Mixed2!F59</f>
        <v>0</v>
      </c>
      <c r="G83" s="21">
        <f>Mixed2!G59</f>
        <v>0</v>
      </c>
      <c r="H83" s="24">
        <f>Mixed2!H59</f>
        <v>0</v>
      </c>
      <c r="I83" s="21">
        <f>Mixed2!I59</f>
        <v>0</v>
      </c>
      <c r="J83" s="21">
        <f>Mixed2!J59</f>
        <v>0</v>
      </c>
      <c r="K83" s="21">
        <f>Mixed2!K59</f>
        <v>0</v>
      </c>
      <c r="L83" s="21">
        <f>Mixed2!L59</f>
        <v>0</v>
      </c>
      <c r="M83" s="21">
        <f>Mixed2!M59</f>
        <v>0</v>
      </c>
      <c r="N83" s="24">
        <f>Mixed2!N59</f>
        <v>0</v>
      </c>
      <c r="O83" s="24">
        <f>Mixed2!O59</f>
        <v>0</v>
      </c>
    </row>
    <row r="84" spans="1:15" ht="13.8" x14ac:dyDescent="0.25">
      <c r="A84" s="40" t="str">
        <f>A82&amp;"/"&amp;A83</f>
        <v>0/0</v>
      </c>
      <c r="B84" s="37">
        <f>IF(B82=B83,B83,B82&amp;"/"&amp;B83)</f>
        <v>0</v>
      </c>
      <c r="C84" s="21">
        <f t="shared" ref="C84:O84" si="26">SUM(C82:C83)</f>
        <v>0</v>
      </c>
      <c r="D84" s="21">
        <f t="shared" si="26"/>
        <v>0</v>
      </c>
      <c r="E84" s="21">
        <f t="shared" si="26"/>
        <v>0</v>
      </c>
      <c r="F84" s="21">
        <f t="shared" si="26"/>
        <v>0</v>
      </c>
      <c r="G84" s="21">
        <f t="shared" si="26"/>
        <v>0</v>
      </c>
      <c r="H84" s="24">
        <f t="shared" si="26"/>
        <v>0</v>
      </c>
      <c r="I84" s="21">
        <f t="shared" si="26"/>
        <v>0</v>
      </c>
      <c r="J84" s="21">
        <f t="shared" si="26"/>
        <v>0</v>
      </c>
      <c r="K84" s="21">
        <f t="shared" si="26"/>
        <v>0</v>
      </c>
      <c r="L84" s="21">
        <f t="shared" si="26"/>
        <v>0</v>
      </c>
      <c r="M84" s="21">
        <f t="shared" si="26"/>
        <v>0</v>
      </c>
      <c r="N84" s="24">
        <f t="shared" si="26"/>
        <v>0</v>
      </c>
      <c r="O84" s="24">
        <f t="shared" si="26"/>
        <v>0</v>
      </c>
    </row>
    <row r="85" spans="1:15" ht="13.8" x14ac:dyDescent="0.25">
      <c r="A85" s="40">
        <f>Mixed2!A60</f>
        <v>0</v>
      </c>
      <c r="B85" s="37">
        <f>Mixed2!B60</f>
        <v>0</v>
      </c>
      <c r="C85" s="21">
        <f>Mixed2!C60</f>
        <v>0</v>
      </c>
      <c r="D85" s="21">
        <f>Mixed2!D60</f>
        <v>0</v>
      </c>
      <c r="E85" s="21">
        <f>Mixed2!E60</f>
        <v>0</v>
      </c>
      <c r="F85" s="21">
        <f>Mixed2!F60</f>
        <v>0</v>
      </c>
      <c r="G85" s="21">
        <f>Mixed2!G60</f>
        <v>0</v>
      </c>
      <c r="H85" s="24">
        <f>Mixed2!H60</f>
        <v>0</v>
      </c>
      <c r="I85" s="21">
        <f>Mixed2!I60</f>
        <v>0</v>
      </c>
      <c r="J85" s="21">
        <f>Mixed2!J60</f>
        <v>0</v>
      </c>
      <c r="K85" s="21">
        <f>Mixed2!K60</f>
        <v>0</v>
      </c>
      <c r="L85" s="21">
        <f>Mixed2!L60</f>
        <v>0</v>
      </c>
      <c r="M85" s="21">
        <f>Mixed2!M60</f>
        <v>0</v>
      </c>
      <c r="N85" s="24">
        <f>Mixed2!N60</f>
        <v>0</v>
      </c>
      <c r="O85" s="24">
        <f>Mixed2!O60</f>
        <v>0</v>
      </c>
    </row>
    <row r="86" spans="1:15" ht="13.8" x14ac:dyDescent="0.25">
      <c r="A86" s="40">
        <f>Mixed2!A61</f>
        <v>0</v>
      </c>
      <c r="B86" s="37">
        <f>Mixed2!B61</f>
        <v>0</v>
      </c>
      <c r="C86" s="21">
        <f>Mixed2!C61</f>
        <v>0</v>
      </c>
      <c r="D86" s="21">
        <f>Mixed2!D61</f>
        <v>0</v>
      </c>
      <c r="E86" s="21">
        <f>Mixed2!E61</f>
        <v>0</v>
      </c>
      <c r="F86" s="21">
        <f>Mixed2!F61</f>
        <v>0</v>
      </c>
      <c r="G86" s="21">
        <f>Mixed2!G61</f>
        <v>0</v>
      </c>
      <c r="H86" s="24">
        <f>Mixed2!H61</f>
        <v>0</v>
      </c>
      <c r="I86" s="21">
        <f>Mixed2!I61</f>
        <v>0</v>
      </c>
      <c r="J86" s="21">
        <f>Mixed2!J61</f>
        <v>0</v>
      </c>
      <c r="K86" s="21">
        <f>Mixed2!K61</f>
        <v>0</v>
      </c>
      <c r="L86" s="21">
        <f>Mixed2!L61</f>
        <v>0</v>
      </c>
      <c r="M86" s="21">
        <f>Mixed2!M61</f>
        <v>0</v>
      </c>
      <c r="N86" s="24">
        <f>Mixed2!N61</f>
        <v>0</v>
      </c>
      <c r="O86" s="24">
        <f>Mixed2!O61</f>
        <v>0</v>
      </c>
    </row>
    <row r="87" spans="1:15" ht="13.8" x14ac:dyDescent="0.25">
      <c r="A87" s="40" t="str">
        <f>A85&amp;"/"&amp;A86</f>
        <v>0/0</v>
      </c>
      <c r="B87" s="37">
        <f>IF(B85=B86,B86,B85&amp;"/"&amp;B86)</f>
        <v>0</v>
      </c>
      <c r="C87" s="21">
        <f t="shared" ref="C87:O87" si="27">SUM(C85:C86)</f>
        <v>0</v>
      </c>
      <c r="D87" s="21">
        <f t="shared" si="27"/>
        <v>0</v>
      </c>
      <c r="E87" s="21">
        <f t="shared" si="27"/>
        <v>0</v>
      </c>
      <c r="F87" s="21">
        <f t="shared" si="27"/>
        <v>0</v>
      </c>
      <c r="G87" s="21">
        <f t="shared" si="27"/>
        <v>0</v>
      </c>
      <c r="H87" s="24">
        <f t="shared" si="27"/>
        <v>0</v>
      </c>
      <c r="I87" s="21">
        <f t="shared" si="27"/>
        <v>0</v>
      </c>
      <c r="J87" s="21">
        <f t="shared" si="27"/>
        <v>0</v>
      </c>
      <c r="K87" s="21">
        <f t="shared" si="27"/>
        <v>0</v>
      </c>
      <c r="L87" s="21">
        <f t="shared" si="27"/>
        <v>0</v>
      </c>
      <c r="M87" s="21">
        <f t="shared" si="27"/>
        <v>0</v>
      </c>
      <c r="N87" s="24">
        <f t="shared" si="27"/>
        <v>0</v>
      </c>
      <c r="O87" s="24">
        <f t="shared" si="27"/>
        <v>0</v>
      </c>
    </row>
    <row r="88" spans="1:15" ht="13.8" x14ac:dyDescent="0.25">
      <c r="A88" s="40">
        <f>Mixed2!A62</f>
        <v>0</v>
      </c>
      <c r="B88" s="37">
        <f>Mixed2!B62</f>
        <v>0</v>
      </c>
      <c r="C88" s="21">
        <f>Mixed2!C62</f>
        <v>0</v>
      </c>
      <c r="D88" s="21">
        <f>Mixed2!D62</f>
        <v>0</v>
      </c>
      <c r="E88" s="21">
        <f>Mixed2!E62</f>
        <v>0</v>
      </c>
      <c r="F88" s="21">
        <f>Mixed2!F62</f>
        <v>0</v>
      </c>
      <c r="G88" s="21">
        <f>Mixed2!G62</f>
        <v>0</v>
      </c>
      <c r="H88" s="24">
        <f>Mixed2!H62</f>
        <v>0</v>
      </c>
      <c r="I88" s="21">
        <f>Mixed2!I62</f>
        <v>0</v>
      </c>
      <c r="J88" s="21">
        <f>Mixed2!J62</f>
        <v>0</v>
      </c>
      <c r="K88" s="21">
        <f>Mixed2!K62</f>
        <v>0</v>
      </c>
      <c r="L88" s="21">
        <f>Mixed2!L62</f>
        <v>0</v>
      </c>
      <c r="M88" s="21">
        <f>Mixed2!M62</f>
        <v>0</v>
      </c>
      <c r="N88" s="24">
        <f>Mixed2!N62</f>
        <v>0</v>
      </c>
      <c r="O88" s="24">
        <f>Mixed2!O62</f>
        <v>0</v>
      </c>
    </row>
    <row r="89" spans="1:15" ht="13.8" x14ac:dyDescent="0.25">
      <c r="A89" s="40">
        <f>Mixed2!A63</f>
        <v>0</v>
      </c>
      <c r="B89" s="37">
        <f>Mixed2!B63</f>
        <v>0</v>
      </c>
      <c r="C89" s="21">
        <f>Mixed2!C63</f>
        <v>0</v>
      </c>
      <c r="D89" s="21">
        <f>Mixed2!D63</f>
        <v>0</v>
      </c>
      <c r="E89" s="21">
        <f>Mixed2!E63</f>
        <v>0</v>
      </c>
      <c r="F89" s="21">
        <f>Mixed2!F63</f>
        <v>0</v>
      </c>
      <c r="G89" s="21">
        <f>Mixed2!G63</f>
        <v>0</v>
      </c>
      <c r="H89" s="24">
        <f>Mixed2!H63</f>
        <v>0</v>
      </c>
      <c r="I89" s="21">
        <f>Mixed2!I63</f>
        <v>0</v>
      </c>
      <c r="J89" s="21">
        <f>Mixed2!J63</f>
        <v>0</v>
      </c>
      <c r="K89" s="21">
        <f>Mixed2!K63</f>
        <v>0</v>
      </c>
      <c r="L89" s="21">
        <f>Mixed2!L63</f>
        <v>0</v>
      </c>
      <c r="M89" s="21">
        <f>Mixed2!M63</f>
        <v>0</v>
      </c>
      <c r="N89" s="24">
        <f>Mixed2!N63</f>
        <v>0</v>
      </c>
      <c r="O89" s="24">
        <f>Mixed2!O63</f>
        <v>0</v>
      </c>
    </row>
    <row r="90" spans="1:15" ht="13.8" x14ac:dyDescent="0.25">
      <c r="A90" s="40" t="str">
        <f>A88&amp;"/"&amp;A89</f>
        <v>0/0</v>
      </c>
      <c r="B90" s="37">
        <f>IF(B88=B89,B89,B88&amp;"/"&amp;B89)</f>
        <v>0</v>
      </c>
      <c r="C90" s="21">
        <f t="shared" ref="C90:O90" si="28">SUM(C88:C89)</f>
        <v>0</v>
      </c>
      <c r="D90" s="21">
        <f t="shared" si="28"/>
        <v>0</v>
      </c>
      <c r="E90" s="21">
        <f t="shared" si="28"/>
        <v>0</v>
      </c>
      <c r="F90" s="21">
        <f t="shared" si="28"/>
        <v>0</v>
      </c>
      <c r="G90" s="21">
        <f t="shared" si="28"/>
        <v>0</v>
      </c>
      <c r="H90" s="24">
        <f t="shared" si="28"/>
        <v>0</v>
      </c>
      <c r="I90" s="21">
        <f t="shared" si="28"/>
        <v>0</v>
      </c>
      <c r="J90" s="21">
        <f t="shared" si="28"/>
        <v>0</v>
      </c>
      <c r="K90" s="21">
        <f t="shared" si="28"/>
        <v>0</v>
      </c>
      <c r="L90" s="21">
        <f t="shared" si="28"/>
        <v>0</v>
      </c>
      <c r="M90" s="21">
        <f t="shared" si="28"/>
        <v>0</v>
      </c>
      <c r="N90" s="24">
        <f t="shared" si="28"/>
        <v>0</v>
      </c>
      <c r="O90" s="24">
        <f t="shared" si="28"/>
        <v>0</v>
      </c>
    </row>
    <row r="91" spans="1:15" ht="13.8" x14ac:dyDescent="0.25">
      <c r="A91" s="40">
        <f>Mixed2!A64</f>
        <v>0</v>
      </c>
      <c r="B91" s="37">
        <f>Mixed2!B64</f>
        <v>0</v>
      </c>
      <c r="C91" s="21">
        <f>Mixed2!C64</f>
        <v>0</v>
      </c>
      <c r="D91" s="21">
        <f>Mixed2!D64</f>
        <v>0</v>
      </c>
      <c r="E91" s="21">
        <f>Mixed2!E64</f>
        <v>0</v>
      </c>
      <c r="F91" s="21">
        <f>Mixed2!F64</f>
        <v>0</v>
      </c>
      <c r="G91" s="21">
        <f>Mixed2!G64</f>
        <v>0</v>
      </c>
      <c r="H91" s="24">
        <f>Mixed2!H64</f>
        <v>0</v>
      </c>
      <c r="I91" s="21">
        <f>Mixed2!I64</f>
        <v>0</v>
      </c>
      <c r="J91" s="21">
        <f>Mixed2!J64</f>
        <v>0</v>
      </c>
      <c r="K91" s="21">
        <f>Mixed2!K64</f>
        <v>0</v>
      </c>
      <c r="L91" s="21">
        <f>Mixed2!L64</f>
        <v>0</v>
      </c>
      <c r="M91" s="21">
        <f>Mixed2!M64</f>
        <v>0</v>
      </c>
      <c r="N91" s="24">
        <f>Mixed2!N64</f>
        <v>0</v>
      </c>
      <c r="O91" s="24">
        <f>Mixed2!O64</f>
        <v>0</v>
      </c>
    </row>
    <row r="92" spans="1:15" ht="13.8" x14ac:dyDescent="0.25">
      <c r="A92" s="40">
        <f>Mixed2!A65</f>
        <v>0</v>
      </c>
      <c r="B92" s="37">
        <f>Mixed2!B65</f>
        <v>0</v>
      </c>
      <c r="C92" s="21">
        <f>Mixed2!C65</f>
        <v>0</v>
      </c>
      <c r="D92" s="21">
        <f>Mixed2!D65</f>
        <v>0</v>
      </c>
      <c r="E92" s="21">
        <f>Mixed2!E65</f>
        <v>0</v>
      </c>
      <c r="F92" s="21">
        <f>Mixed2!F65</f>
        <v>0</v>
      </c>
      <c r="G92" s="21">
        <f>Mixed2!G65</f>
        <v>0</v>
      </c>
      <c r="H92" s="24">
        <f>Mixed2!H65</f>
        <v>0</v>
      </c>
      <c r="I92" s="21">
        <f>Mixed2!I65</f>
        <v>0</v>
      </c>
      <c r="J92" s="21">
        <f>Mixed2!J65</f>
        <v>0</v>
      </c>
      <c r="K92" s="21">
        <f>Mixed2!K65</f>
        <v>0</v>
      </c>
      <c r="L92" s="21">
        <f>Mixed2!L65</f>
        <v>0</v>
      </c>
      <c r="M92" s="21">
        <f>Mixed2!M65</f>
        <v>0</v>
      </c>
      <c r="N92" s="24">
        <f>Mixed2!N65</f>
        <v>0</v>
      </c>
      <c r="O92" s="24">
        <f>Mixed2!O65</f>
        <v>0</v>
      </c>
    </row>
    <row r="93" spans="1:15" ht="13.8" x14ac:dyDescent="0.25">
      <c r="A93" s="40" t="str">
        <f>A91&amp;"/"&amp;A92</f>
        <v>0/0</v>
      </c>
      <c r="B93" s="37">
        <f>IF(B91=B92,B92,B91&amp;"/"&amp;B92)</f>
        <v>0</v>
      </c>
      <c r="C93" s="21">
        <f t="shared" ref="C93:O93" si="29">SUM(C91:C92)</f>
        <v>0</v>
      </c>
      <c r="D93" s="21">
        <f t="shared" si="29"/>
        <v>0</v>
      </c>
      <c r="E93" s="21">
        <f t="shared" si="29"/>
        <v>0</v>
      </c>
      <c r="F93" s="21">
        <f t="shared" si="29"/>
        <v>0</v>
      </c>
      <c r="G93" s="21">
        <f t="shared" si="29"/>
        <v>0</v>
      </c>
      <c r="H93" s="24">
        <f t="shared" si="29"/>
        <v>0</v>
      </c>
      <c r="I93" s="21">
        <f t="shared" si="29"/>
        <v>0</v>
      </c>
      <c r="J93" s="21">
        <f t="shared" si="29"/>
        <v>0</v>
      </c>
      <c r="K93" s="21">
        <f t="shared" si="29"/>
        <v>0</v>
      </c>
      <c r="L93" s="21">
        <f t="shared" si="29"/>
        <v>0</v>
      </c>
      <c r="M93" s="21">
        <f t="shared" si="29"/>
        <v>0</v>
      </c>
      <c r="N93" s="24">
        <f t="shared" si="29"/>
        <v>0</v>
      </c>
      <c r="O93" s="24">
        <f t="shared" si="29"/>
        <v>0</v>
      </c>
    </row>
    <row r="94" spans="1:15" ht="13.8" x14ac:dyDescent="0.25">
      <c r="A94" s="40">
        <f>Mixed2!A66</f>
        <v>0</v>
      </c>
      <c r="B94" s="37">
        <f>Mixed2!B66</f>
        <v>0</v>
      </c>
      <c r="C94" s="21">
        <f>Mixed2!C66</f>
        <v>0</v>
      </c>
      <c r="D94" s="21">
        <f>Mixed2!D66</f>
        <v>0</v>
      </c>
      <c r="E94" s="21">
        <f>Mixed2!E66</f>
        <v>0</v>
      </c>
      <c r="F94" s="21">
        <f>Mixed2!F66</f>
        <v>0</v>
      </c>
      <c r="G94" s="21">
        <f>Mixed2!G66</f>
        <v>0</v>
      </c>
      <c r="H94" s="24">
        <f>Mixed2!H66</f>
        <v>0</v>
      </c>
      <c r="I94" s="21">
        <f>Mixed2!I66</f>
        <v>0</v>
      </c>
      <c r="J94" s="21">
        <f>Mixed2!J66</f>
        <v>0</v>
      </c>
      <c r="K94" s="21">
        <f>Mixed2!K66</f>
        <v>0</v>
      </c>
      <c r="L94" s="21">
        <f>Mixed2!L66</f>
        <v>0</v>
      </c>
      <c r="M94" s="21">
        <f>Mixed2!M66</f>
        <v>0</v>
      </c>
      <c r="N94" s="24">
        <f>Mixed2!N66</f>
        <v>0</v>
      </c>
      <c r="O94" s="24">
        <f>Mixed2!O66</f>
        <v>0</v>
      </c>
    </row>
    <row r="95" spans="1:15" ht="13.8" x14ac:dyDescent="0.25">
      <c r="A95" s="40">
        <f>Mixed2!A67</f>
        <v>0</v>
      </c>
      <c r="B95" s="37">
        <f>Mixed2!B67</f>
        <v>0</v>
      </c>
      <c r="C95" s="21">
        <f>Mixed2!C67</f>
        <v>0</v>
      </c>
      <c r="D95" s="21">
        <f>Mixed2!D67</f>
        <v>0</v>
      </c>
      <c r="E95" s="21">
        <f>Mixed2!E67</f>
        <v>0</v>
      </c>
      <c r="F95" s="21">
        <f>Mixed2!F67</f>
        <v>0</v>
      </c>
      <c r="G95" s="21">
        <f>Mixed2!G67</f>
        <v>0</v>
      </c>
      <c r="H95" s="24">
        <f>Mixed2!H67</f>
        <v>0</v>
      </c>
      <c r="I95" s="21">
        <f>Mixed2!I67</f>
        <v>0</v>
      </c>
      <c r="J95" s="21">
        <f>Mixed2!J67</f>
        <v>0</v>
      </c>
      <c r="K95" s="21">
        <f>Mixed2!K67</f>
        <v>0</v>
      </c>
      <c r="L95" s="21">
        <f>Mixed2!L67</f>
        <v>0</v>
      </c>
      <c r="M95" s="21">
        <f>Mixed2!M67</f>
        <v>0</v>
      </c>
      <c r="N95" s="24">
        <f>Mixed2!N67</f>
        <v>0</v>
      </c>
      <c r="O95" s="24">
        <f>Mixed2!O67</f>
        <v>0</v>
      </c>
    </row>
    <row r="96" spans="1:15" ht="13.8" x14ac:dyDescent="0.25">
      <c r="A96" s="40" t="str">
        <f>A94&amp;"/"&amp;A95</f>
        <v>0/0</v>
      </c>
      <c r="B96" s="37">
        <f>IF(B94=B95,B95,B94&amp;"/"&amp;B95)</f>
        <v>0</v>
      </c>
      <c r="C96" s="21">
        <f t="shared" ref="C96:O96" si="30">SUM(C94:C95)</f>
        <v>0</v>
      </c>
      <c r="D96" s="21">
        <f t="shared" si="30"/>
        <v>0</v>
      </c>
      <c r="E96" s="21">
        <f t="shared" si="30"/>
        <v>0</v>
      </c>
      <c r="F96" s="21">
        <f t="shared" si="30"/>
        <v>0</v>
      </c>
      <c r="G96" s="21">
        <f t="shared" si="30"/>
        <v>0</v>
      </c>
      <c r="H96" s="24">
        <f t="shared" si="30"/>
        <v>0</v>
      </c>
      <c r="I96" s="21">
        <f t="shared" si="30"/>
        <v>0</v>
      </c>
      <c r="J96" s="21">
        <f t="shared" si="30"/>
        <v>0</v>
      </c>
      <c r="K96" s="21">
        <f t="shared" si="30"/>
        <v>0</v>
      </c>
      <c r="L96" s="21">
        <f t="shared" si="30"/>
        <v>0</v>
      </c>
      <c r="M96" s="21">
        <f t="shared" si="30"/>
        <v>0</v>
      </c>
      <c r="N96" s="24">
        <f t="shared" si="30"/>
        <v>0</v>
      </c>
      <c r="O96" s="24">
        <f t="shared" si="30"/>
        <v>0</v>
      </c>
    </row>
    <row r="97" spans="1:15" ht="13.8" x14ac:dyDescent="0.25">
      <c r="A97" s="40">
        <f>Mixed2!A68</f>
        <v>0</v>
      </c>
      <c r="B97" s="37">
        <f>Mixed2!B68</f>
        <v>0</v>
      </c>
      <c r="C97" s="21">
        <f>Mixed2!C68</f>
        <v>0</v>
      </c>
      <c r="D97" s="21">
        <f>Mixed2!D68</f>
        <v>0</v>
      </c>
      <c r="E97" s="21">
        <f>Mixed2!E68</f>
        <v>0</v>
      </c>
      <c r="F97" s="21">
        <f>Mixed2!F68</f>
        <v>0</v>
      </c>
      <c r="G97" s="21">
        <f>Mixed2!G68</f>
        <v>0</v>
      </c>
      <c r="H97" s="24">
        <f>Mixed2!H68</f>
        <v>0</v>
      </c>
      <c r="I97" s="21">
        <f>Mixed2!I68</f>
        <v>0</v>
      </c>
      <c r="J97" s="21">
        <f>Mixed2!J68</f>
        <v>0</v>
      </c>
      <c r="K97" s="21">
        <f>Mixed2!K68</f>
        <v>0</v>
      </c>
      <c r="L97" s="21">
        <f>Mixed2!L68</f>
        <v>0</v>
      </c>
      <c r="M97" s="21">
        <f>Mixed2!M68</f>
        <v>0</v>
      </c>
      <c r="N97" s="24">
        <f>Mixed2!N68</f>
        <v>0</v>
      </c>
      <c r="O97" s="24">
        <f>Mixed2!O68</f>
        <v>0</v>
      </c>
    </row>
    <row r="98" spans="1:15" ht="13.8" x14ac:dyDescent="0.25">
      <c r="A98" s="40">
        <f>Mixed2!A69</f>
        <v>0</v>
      </c>
      <c r="B98" s="37">
        <f>Mixed2!B69</f>
        <v>0</v>
      </c>
      <c r="C98" s="21">
        <f>Mixed2!C69</f>
        <v>0</v>
      </c>
      <c r="D98" s="21">
        <f>Mixed2!D69</f>
        <v>0</v>
      </c>
      <c r="E98" s="21">
        <f>Mixed2!E69</f>
        <v>0</v>
      </c>
      <c r="F98" s="21">
        <f>Mixed2!F69</f>
        <v>0</v>
      </c>
      <c r="G98" s="21">
        <f>Mixed2!G69</f>
        <v>0</v>
      </c>
      <c r="H98" s="24">
        <f>Mixed2!H69</f>
        <v>0</v>
      </c>
      <c r="I98" s="21">
        <f>Mixed2!I69</f>
        <v>0</v>
      </c>
      <c r="J98" s="21">
        <f>Mixed2!J69</f>
        <v>0</v>
      </c>
      <c r="K98" s="21">
        <f>Mixed2!K69</f>
        <v>0</v>
      </c>
      <c r="L98" s="21">
        <f>Mixed2!L69</f>
        <v>0</v>
      </c>
      <c r="M98" s="21">
        <f>Mixed2!M69</f>
        <v>0</v>
      </c>
      <c r="N98" s="24">
        <f>Mixed2!N69</f>
        <v>0</v>
      </c>
      <c r="O98" s="24">
        <f>Mixed2!O69</f>
        <v>0</v>
      </c>
    </row>
    <row r="99" spans="1:15" ht="13.8" x14ac:dyDescent="0.25">
      <c r="A99" s="40" t="str">
        <f>A97&amp;"/"&amp;A98</f>
        <v>0/0</v>
      </c>
      <c r="B99" s="37">
        <f>IF(B97=B98,B98,B97&amp;"/"&amp;B98)</f>
        <v>0</v>
      </c>
      <c r="C99" s="21">
        <f t="shared" ref="C99:O99" si="31">SUM(C97:C98)</f>
        <v>0</v>
      </c>
      <c r="D99" s="21">
        <f t="shared" si="31"/>
        <v>0</v>
      </c>
      <c r="E99" s="21">
        <f t="shared" si="31"/>
        <v>0</v>
      </c>
      <c r="F99" s="21">
        <f t="shared" si="31"/>
        <v>0</v>
      </c>
      <c r="G99" s="21">
        <f t="shared" si="31"/>
        <v>0</v>
      </c>
      <c r="H99" s="24">
        <f t="shared" si="31"/>
        <v>0</v>
      </c>
      <c r="I99" s="21">
        <f t="shared" si="31"/>
        <v>0</v>
      </c>
      <c r="J99" s="21">
        <f t="shared" si="31"/>
        <v>0</v>
      </c>
      <c r="K99" s="21">
        <f t="shared" si="31"/>
        <v>0</v>
      </c>
      <c r="L99" s="21">
        <f t="shared" si="31"/>
        <v>0</v>
      </c>
      <c r="M99" s="21">
        <f t="shared" si="31"/>
        <v>0</v>
      </c>
      <c r="N99" s="24">
        <f t="shared" si="31"/>
        <v>0</v>
      </c>
      <c r="O99" s="24">
        <f t="shared" si="31"/>
        <v>0</v>
      </c>
    </row>
    <row r="100" spans="1:15" ht="13.8" x14ac:dyDescent="0.25">
      <c r="A100" s="40">
        <f>Mixed2!A70</f>
        <v>0</v>
      </c>
      <c r="B100" s="37">
        <f>Mixed2!B70</f>
        <v>0</v>
      </c>
      <c r="C100" s="21">
        <f>Mixed2!C70</f>
        <v>0</v>
      </c>
      <c r="D100" s="21">
        <f>Mixed2!D70</f>
        <v>0</v>
      </c>
      <c r="E100" s="21">
        <f>Mixed2!E70</f>
        <v>0</v>
      </c>
      <c r="F100" s="21">
        <f>Mixed2!F70</f>
        <v>0</v>
      </c>
      <c r="G100" s="21">
        <f>Mixed2!G70</f>
        <v>0</v>
      </c>
      <c r="H100" s="24">
        <f>Mixed2!H70</f>
        <v>0</v>
      </c>
      <c r="I100" s="21">
        <f>Mixed2!I70</f>
        <v>0</v>
      </c>
      <c r="J100" s="21">
        <f>Mixed2!J70</f>
        <v>0</v>
      </c>
      <c r="K100" s="21">
        <f>Mixed2!K70</f>
        <v>0</v>
      </c>
      <c r="L100" s="21">
        <f>Mixed2!L70</f>
        <v>0</v>
      </c>
      <c r="M100" s="21">
        <f>Mixed2!M70</f>
        <v>0</v>
      </c>
      <c r="N100" s="24">
        <f>Mixed2!N70</f>
        <v>0</v>
      </c>
      <c r="O100" s="24">
        <f>Mixed2!O70</f>
        <v>0</v>
      </c>
    </row>
    <row r="101" spans="1:15" ht="13.8" x14ac:dyDescent="0.25">
      <c r="A101" s="40">
        <f>Mixed2!A71</f>
        <v>0</v>
      </c>
      <c r="B101" s="37">
        <f>Mixed2!B71</f>
        <v>0</v>
      </c>
      <c r="C101" s="21">
        <f>Mixed2!C71</f>
        <v>0</v>
      </c>
      <c r="D101" s="21">
        <f>Mixed2!D71</f>
        <v>0</v>
      </c>
      <c r="E101" s="21">
        <f>Mixed2!E71</f>
        <v>0</v>
      </c>
      <c r="F101" s="21">
        <f>Mixed2!F71</f>
        <v>0</v>
      </c>
      <c r="G101" s="21">
        <f>Mixed2!G71</f>
        <v>0</v>
      </c>
      <c r="H101" s="24">
        <f>Mixed2!H71</f>
        <v>0</v>
      </c>
      <c r="I101" s="21">
        <f>Mixed2!I71</f>
        <v>0</v>
      </c>
      <c r="J101" s="21">
        <f>Mixed2!J71</f>
        <v>0</v>
      </c>
      <c r="K101" s="21">
        <f>Mixed2!K71</f>
        <v>0</v>
      </c>
      <c r="L101" s="21">
        <f>Mixed2!L71</f>
        <v>0</v>
      </c>
      <c r="M101" s="21">
        <f>Mixed2!M71</f>
        <v>0</v>
      </c>
      <c r="N101" s="24">
        <f>Mixed2!N71</f>
        <v>0</v>
      </c>
      <c r="O101" s="24">
        <f>Mixed2!O71</f>
        <v>0</v>
      </c>
    </row>
    <row r="102" spans="1:15" ht="13.8" x14ac:dyDescent="0.25">
      <c r="A102" s="40" t="str">
        <f>A100&amp;"/"&amp;A101</f>
        <v>0/0</v>
      </c>
      <c r="B102" s="37">
        <f>IF(B100=B101,B101,B100&amp;"/"&amp;B101)</f>
        <v>0</v>
      </c>
      <c r="C102" s="21">
        <f t="shared" ref="C102:O102" si="32">SUM(C100:C101)</f>
        <v>0</v>
      </c>
      <c r="D102" s="21">
        <f t="shared" si="32"/>
        <v>0</v>
      </c>
      <c r="E102" s="21">
        <f t="shared" si="32"/>
        <v>0</v>
      </c>
      <c r="F102" s="21">
        <f t="shared" si="32"/>
        <v>0</v>
      </c>
      <c r="G102" s="21">
        <f t="shared" si="32"/>
        <v>0</v>
      </c>
      <c r="H102" s="24">
        <f t="shared" si="32"/>
        <v>0</v>
      </c>
      <c r="I102" s="21">
        <f t="shared" si="32"/>
        <v>0</v>
      </c>
      <c r="J102" s="21">
        <f t="shared" si="32"/>
        <v>0</v>
      </c>
      <c r="K102" s="21">
        <f t="shared" si="32"/>
        <v>0</v>
      </c>
      <c r="L102" s="21">
        <f t="shared" si="32"/>
        <v>0</v>
      </c>
      <c r="M102" s="21">
        <f t="shared" si="32"/>
        <v>0</v>
      </c>
      <c r="N102" s="24">
        <f t="shared" si="32"/>
        <v>0</v>
      </c>
      <c r="O102" s="24">
        <f t="shared" si="32"/>
        <v>0</v>
      </c>
    </row>
    <row r="103" spans="1:15" ht="13.8" x14ac:dyDescent="0.25">
      <c r="A103" s="40">
        <f>Mixed2!A72</f>
        <v>0</v>
      </c>
      <c r="B103" s="37">
        <f>Mixed2!B72</f>
        <v>0</v>
      </c>
      <c r="C103" s="21">
        <f>Mixed2!C72</f>
        <v>0</v>
      </c>
      <c r="D103" s="21">
        <f>Mixed2!D72</f>
        <v>0</v>
      </c>
      <c r="E103" s="21">
        <f>Mixed2!E72</f>
        <v>0</v>
      </c>
      <c r="F103" s="21">
        <f>Mixed2!F72</f>
        <v>0</v>
      </c>
      <c r="G103" s="21">
        <f>Mixed2!G72</f>
        <v>0</v>
      </c>
      <c r="H103" s="24">
        <f>Mixed2!H72</f>
        <v>0</v>
      </c>
      <c r="I103" s="21">
        <f>Mixed2!I72</f>
        <v>0</v>
      </c>
      <c r="J103" s="21">
        <f>Mixed2!J72</f>
        <v>0</v>
      </c>
      <c r="K103" s="21">
        <f>Mixed2!K72</f>
        <v>0</v>
      </c>
      <c r="L103" s="21">
        <f>Mixed2!L72</f>
        <v>0</v>
      </c>
      <c r="M103" s="21">
        <f>Mixed2!M72</f>
        <v>0</v>
      </c>
      <c r="N103" s="24">
        <f>Mixed2!N72</f>
        <v>0</v>
      </c>
      <c r="O103" s="24">
        <f>Mixed2!O72</f>
        <v>0</v>
      </c>
    </row>
    <row r="104" spans="1:15" ht="13.8" x14ac:dyDescent="0.25">
      <c r="A104" s="40">
        <f>Mixed2!A73</f>
        <v>0</v>
      </c>
      <c r="B104" s="37">
        <f>Mixed2!B73</f>
        <v>0</v>
      </c>
      <c r="C104" s="21">
        <f>Mixed2!C73</f>
        <v>0</v>
      </c>
      <c r="D104" s="21">
        <f>Mixed2!D73</f>
        <v>0</v>
      </c>
      <c r="E104" s="21">
        <f>Mixed2!E73</f>
        <v>0</v>
      </c>
      <c r="F104" s="21">
        <f>Mixed2!F73</f>
        <v>0</v>
      </c>
      <c r="G104" s="21">
        <f>Mixed2!G73</f>
        <v>0</v>
      </c>
      <c r="H104" s="24">
        <f>Mixed2!H73</f>
        <v>0</v>
      </c>
      <c r="I104" s="21">
        <f>Mixed2!I73</f>
        <v>0</v>
      </c>
      <c r="J104" s="21">
        <f>Mixed2!J73</f>
        <v>0</v>
      </c>
      <c r="K104" s="21">
        <f>Mixed2!K73</f>
        <v>0</v>
      </c>
      <c r="L104" s="21">
        <f>Mixed2!L73</f>
        <v>0</v>
      </c>
      <c r="M104" s="21">
        <f>Mixed2!M73</f>
        <v>0</v>
      </c>
      <c r="N104" s="24">
        <f>Mixed2!N73</f>
        <v>0</v>
      </c>
      <c r="O104" s="24">
        <f>Mixed2!O73</f>
        <v>0</v>
      </c>
    </row>
    <row r="105" spans="1:15" ht="13.8" x14ac:dyDescent="0.25">
      <c r="A105" s="40" t="str">
        <f>A103&amp;"/"&amp;A104</f>
        <v>0/0</v>
      </c>
      <c r="B105" s="37">
        <f>IF(B103=B104,B104,B103&amp;"/"&amp;B104)</f>
        <v>0</v>
      </c>
      <c r="C105" s="21">
        <f t="shared" ref="C105:O105" si="33">SUM(C103:C104)</f>
        <v>0</v>
      </c>
      <c r="D105" s="21">
        <f t="shared" si="33"/>
        <v>0</v>
      </c>
      <c r="E105" s="21">
        <f t="shared" si="33"/>
        <v>0</v>
      </c>
      <c r="F105" s="21">
        <f t="shared" si="33"/>
        <v>0</v>
      </c>
      <c r="G105" s="21">
        <f t="shared" si="33"/>
        <v>0</v>
      </c>
      <c r="H105" s="24">
        <f t="shared" si="33"/>
        <v>0</v>
      </c>
      <c r="I105" s="21">
        <f t="shared" si="33"/>
        <v>0</v>
      </c>
      <c r="J105" s="21">
        <f t="shared" si="33"/>
        <v>0</v>
      </c>
      <c r="K105" s="21">
        <f t="shared" si="33"/>
        <v>0</v>
      </c>
      <c r="L105" s="21">
        <f t="shared" si="33"/>
        <v>0</v>
      </c>
      <c r="M105" s="21">
        <f t="shared" si="33"/>
        <v>0</v>
      </c>
      <c r="N105" s="24">
        <f t="shared" si="33"/>
        <v>0</v>
      </c>
      <c r="O105" s="24">
        <f t="shared" si="33"/>
        <v>0</v>
      </c>
    </row>
    <row r="106" spans="1:15" ht="13.8" x14ac:dyDescent="0.25">
      <c r="A106" s="40">
        <f>Mixed2!A74</f>
        <v>0</v>
      </c>
      <c r="B106" s="37">
        <f>Mixed2!B74</f>
        <v>0</v>
      </c>
      <c r="C106" s="21">
        <f>Mixed2!C74</f>
        <v>0</v>
      </c>
      <c r="D106" s="21">
        <f>Mixed2!D74</f>
        <v>0</v>
      </c>
      <c r="E106" s="21">
        <f>Mixed2!E74</f>
        <v>0</v>
      </c>
      <c r="F106" s="21">
        <f>Mixed2!F74</f>
        <v>0</v>
      </c>
      <c r="G106" s="21">
        <f>Mixed2!G74</f>
        <v>0</v>
      </c>
      <c r="H106" s="24">
        <f>Mixed2!H74</f>
        <v>0</v>
      </c>
      <c r="I106" s="21">
        <f>Mixed2!I74</f>
        <v>0</v>
      </c>
      <c r="J106" s="21">
        <f>Mixed2!J74</f>
        <v>0</v>
      </c>
      <c r="K106" s="21">
        <f>Mixed2!K74</f>
        <v>0</v>
      </c>
      <c r="L106" s="21">
        <f>Mixed2!L74</f>
        <v>0</v>
      </c>
      <c r="M106" s="21">
        <f>Mixed2!M74</f>
        <v>0</v>
      </c>
      <c r="N106" s="24">
        <f>Mixed2!N74</f>
        <v>0</v>
      </c>
      <c r="O106" s="24">
        <f>Mixed2!O74</f>
        <v>0</v>
      </c>
    </row>
    <row r="107" spans="1:15" ht="13.8" x14ac:dyDescent="0.25">
      <c r="A107" s="40">
        <f>Mixed2!A75</f>
        <v>0</v>
      </c>
      <c r="B107" s="37">
        <f>Mixed2!B75</f>
        <v>0</v>
      </c>
      <c r="C107" s="21">
        <f>Mixed2!C75</f>
        <v>0</v>
      </c>
      <c r="D107" s="21">
        <f>Mixed2!D75</f>
        <v>0</v>
      </c>
      <c r="E107" s="21">
        <f>Mixed2!E75</f>
        <v>0</v>
      </c>
      <c r="F107" s="21">
        <f>Mixed2!F75</f>
        <v>0</v>
      </c>
      <c r="G107" s="21">
        <f>Mixed2!G75</f>
        <v>0</v>
      </c>
      <c r="H107" s="24">
        <f>Mixed2!H75</f>
        <v>0</v>
      </c>
      <c r="I107" s="21">
        <f>Mixed2!I75</f>
        <v>0</v>
      </c>
      <c r="J107" s="21">
        <f>Mixed2!J75</f>
        <v>0</v>
      </c>
      <c r="K107" s="21">
        <f>Mixed2!K75</f>
        <v>0</v>
      </c>
      <c r="L107" s="21">
        <f>Mixed2!L75</f>
        <v>0</v>
      </c>
      <c r="M107" s="21">
        <f>Mixed2!M75</f>
        <v>0</v>
      </c>
      <c r="N107" s="24">
        <f>Mixed2!N75</f>
        <v>0</v>
      </c>
      <c r="O107" s="24">
        <f>Mixed2!O75</f>
        <v>0</v>
      </c>
    </row>
    <row r="108" spans="1:15" ht="13.8" x14ac:dyDescent="0.25">
      <c r="A108" s="40" t="str">
        <f>A106&amp;"/"&amp;A107</f>
        <v>0/0</v>
      </c>
      <c r="B108" s="37">
        <f>IF(B106=B107,B107,B106&amp;"/"&amp;B107)</f>
        <v>0</v>
      </c>
      <c r="C108" s="21">
        <f t="shared" ref="C108:O108" si="34">SUM(C106:C107)</f>
        <v>0</v>
      </c>
      <c r="D108" s="21">
        <f t="shared" si="34"/>
        <v>0</v>
      </c>
      <c r="E108" s="21">
        <f t="shared" si="34"/>
        <v>0</v>
      </c>
      <c r="F108" s="21">
        <f t="shared" si="34"/>
        <v>0</v>
      </c>
      <c r="G108" s="21">
        <f t="shared" si="34"/>
        <v>0</v>
      </c>
      <c r="H108" s="24">
        <f t="shared" si="34"/>
        <v>0</v>
      </c>
      <c r="I108" s="21">
        <f t="shared" si="34"/>
        <v>0</v>
      </c>
      <c r="J108" s="21">
        <f t="shared" si="34"/>
        <v>0</v>
      </c>
      <c r="K108" s="21">
        <f t="shared" si="34"/>
        <v>0</v>
      </c>
      <c r="L108" s="21">
        <f t="shared" si="34"/>
        <v>0</v>
      </c>
      <c r="M108" s="21">
        <f t="shared" si="34"/>
        <v>0</v>
      </c>
      <c r="N108" s="24">
        <f t="shared" si="34"/>
        <v>0</v>
      </c>
      <c r="O108" s="24">
        <f t="shared" si="34"/>
        <v>0</v>
      </c>
    </row>
    <row r="109" spans="1:15" ht="13.8" x14ac:dyDescent="0.25">
      <c r="A109" s="40">
        <f>Mixed2!A76</f>
        <v>0</v>
      </c>
      <c r="B109" s="37">
        <f>Mixed2!B76</f>
        <v>0</v>
      </c>
      <c r="C109" s="21">
        <f>Mixed2!C76</f>
        <v>0</v>
      </c>
      <c r="D109" s="21">
        <f>Mixed2!D76</f>
        <v>0</v>
      </c>
      <c r="E109" s="21">
        <f>Mixed2!E76</f>
        <v>0</v>
      </c>
      <c r="F109" s="21">
        <f>Mixed2!F76</f>
        <v>0</v>
      </c>
      <c r="G109" s="21">
        <f>Mixed2!G76</f>
        <v>0</v>
      </c>
      <c r="H109" s="24">
        <f>Mixed2!H76</f>
        <v>0</v>
      </c>
      <c r="I109" s="21">
        <f>Mixed2!I76</f>
        <v>0</v>
      </c>
      <c r="J109" s="21">
        <f>Mixed2!J76</f>
        <v>0</v>
      </c>
      <c r="K109" s="21">
        <f>Mixed2!K76</f>
        <v>0</v>
      </c>
      <c r="L109" s="21">
        <f>Mixed2!L76</f>
        <v>0</v>
      </c>
      <c r="M109" s="21">
        <f>Mixed2!M76</f>
        <v>0</v>
      </c>
      <c r="N109" s="24">
        <f>Mixed2!N76</f>
        <v>0</v>
      </c>
      <c r="O109" s="24">
        <f>Mixed2!O76</f>
        <v>0</v>
      </c>
    </row>
    <row r="110" spans="1:15" ht="13.8" x14ac:dyDescent="0.25">
      <c r="A110" s="40">
        <f>Mixed2!A77</f>
        <v>0</v>
      </c>
      <c r="B110" s="37">
        <f>Mixed2!B77</f>
        <v>0</v>
      </c>
      <c r="C110" s="21">
        <f>Mixed2!C77</f>
        <v>0</v>
      </c>
      <c r="D110" s="21">
        <f>Mixed2!D77</f>
        <v>0</v>
      </c>
      <c r="E110" s="21">
        <f>Mixed2!E77</f>
        <v>0</v>
      </c>
      <c r="F110" s="21">
        <f>Mixed2!F77</f>
        <v>0</v>
      </c>
      <c r="G110" s="21">
        <f>Mixed2!G77</f>
        <v>0</v>
      </c>
      <c r="H110" s="24">
        <f>Mixed2!H77</f>
        <v>0</v>
      </c>
      <c r="I110" s="21">
        <f>Mixed2!I77</f>
        <v>0</v>
      </c>
      <c r="J110" s="21">
        <f>Mixed2!J77</f>
        <v>0</v>
      </c>
      <c r="K110" s="21">
        <f>Mixed2!K77</f>
        <v>0</v>
      </c>
      <c r="L110" s="21">
        <f>Mixed2!L77</f>
        <v>0</v>
      </c>
      <c r="M110" s="21">
        <f>Mixed2!M77</f>
        <v>0</v>
      </c>
      <c r="N110" s="24">
        <f>Mixed2!N77</f>
        <v>0</v>
      </c>
      <c r="O110" s="24">
        <f>Mixed2!O77</f>
        <v>0</v>
      </c>
    </row>
    <row r="111" spans="1:15" ht="13.8" x14ac:dyDescent="0.25">
      <c r="A111" s="40" t="str">
        <f>A109&amp;"/"&amp;A110</f>
        <v>0/0</v>
      </c>
      <c r="B111" s="37">
        <f>IF(B109=B110,B110,B109&amp;"/"&amp;B110)</f>
        <v>0</v>
      </c>
      <c r="C111" s="21">
        <f t="shared" ref="C111:O111" si="35">SUM(C109:C110)</f>
        <v>0</v>
      </c>
      <c r="D111" s="21">
        <f t="shared" si="35"/>
        <v>0</v>
      </c>
      <c r="E111" s="21">
        <f t="shared" si="35"/>
        <v>0</v>
      </c>
      <c r="F111" s="21">
        <f t="shared" si="35"/>
        <v>0</v>
      </c>
      <c r="G111" s="21">
        <f t="shared" si="35"/>
        <v>0</v>
      </c>
      <c r="H111" s="24">
        <f t="shared" si="35"/>
        <v>0</v>
      </c>
      <c r="I111" s="21">
        <f t="shared" si="35"/>
        <v>0</v>
      </c>
      <c r="J111" s="21">
        <f t="shared" si="35"/>
        <v>0</v>
      </c>
      <c r="K111" s="21">
        <f t="shared" si="35"/>
        <v>0</v>
      </c>
      <c r="L111" s="21">
        <f t="shared" si="35"/>
        <v>0</v>
      </c>
      <c r="M111" s="21">
        <f t="shared" si="35"/>
        <v>0</v>
      </c>
      <c r="N111" s="24">
        <f t="shared" si="35"/>
        <v>0</v>
      </c>
      <c r="O111" s="24">
        <f t="shared" si="35"/>
        <v>0</v>
      </c>
    </row>
    <row r="112" spans="1:15" ht="13.8" x14ac:dyDescent="0.25">
      <c r="A112" s="40">
        <f>Mixed2!A78</f>
        <v>0</v>
      </c>
      <c r="B112" s="37">
        <f>Mixed2!B78</f>
        <v>0</v>
      </c>
      <c r="C112" s="21">
        <f>Mixed2!C78</f>
        <v>0</v>
      </c>
      <c r="D112" s="21">
        <f>Mixed2!D78</f>
        <v>0</v>
      </c>
      <c r="E112" s="21">
        <f>Mixed2!E78</f>
        <v>0</v>
      </c>
      <c r="F112" s="21">
        <f>Mixed2!F78</f>
        <v>0</v>
      </c>
      <c r="G112" s="21">
        <f>Mixed2!G78</f>
        <v>0</v>
      </c>
      <c r="H112" s="24">
        <f>Mixed2!H78</f>
        <v>0</v>
      </c>
      <c r="I112" s="21">
        <f>Mixed2!I78</f>
        <v>0</v>
      </c>
      <c r="J112" s="21">
        <f>Mixed2!J78</f>
        <v>0</v>
      </c>
      <c r="K112" s="21">
        <f>Mixed2!K78</f>
        <v>0</v>
      </c>
      <c r="L112" s="21">
        <f>Mixed2!L78</f>
        <v>0</v>
      </c>
      <c r="M112" s="21">
        <f>Mixed2!M78</f>
        <v>0</v>
      </c>
      <c r="N112" s="24">
        <f>Mixed2!N78</f>
        <v>0</v>
      </c>
      <c r="O112" s="24">
        <f>Mixed2!O78</f>
        <v>0</v>
      </c>
    </row>
    <row r="113" spans="1:15" ht="13.8" x14ac:dyDescent="0.25">
      <c r="A113" s="40">
        <f>Mixed2!A79</f>
        <v>0</v>
      </c>
      <c r="B113" s="37">
        <f>Mixed2!B79</f>
        <v>0</v>
      </c>
      <c r="C113" s="21">
        <f>Mixed2!C79</f>
        <v>0</v>
      </c>
      <c r="D113" s="21">
        <f>Mixed2!D79</f>
        <v>0</v>
      </c>
      <c r="E113" s="21">
        <f>Mixed2!E79</f>
        <v>0</v>
      </c>
      <c r="F113" s="21">
        <f>Mixed2!F79</f>
        <v>0</v>
      </c>
      <c r="G113" s="21">
        <f>Mixed2!G79</f>
        <v>0</v>
      </c>
      <c r="H113" s="24">
        <f>Mixed2!H79</f>
        <v>0</v>
      </c>
      <c r="I113" s="21">
        <f>Mixed2!I79</f>
        <v>0</v>
      </c>
      <c r="J113" s="21">
        <f>Mixed2!J79</f>
        <v>0</v>
      </c>
      <c r="K113" s="21">
        <f>Mixed2!K79</f>
        <v>0</v>
      </c>
      <c r="L113" s="21">
        <f>Mixed2!L79</f>
        <v>0</v>
      </c>
      <c r="M113" s="21">
        <f>Mixed2!M79</f>
        <v>0</v>
      </c>
      <c r="N113" s="24">
        <f>Mixed2!N79</f>
        <v>0</v>
      </c>
      <c r="O113" s="24">
        <f>Mixed2!O79</f>
        <v>0</v>
      </c>
    </row>
    <row r="114" spans="1:15" ht="13.8" x14ac:dyDescent="0.25">
      <c r="A114" s="40" t="str">
        <f>A112&amp;"/"&amp;A113</f>
        <v>0/0</v>
      </c>
      <c r="B114" s="37">
        <f>IF(B112=B113,B113,B112&amp;"/"&amp;B113)</f>
        <v>0</v>
      </c>
      <c r="C114" s="21">
        <f t="shared" ref="C114:O114" si="36">SUM(C112:C113)</f>
        <v>0</v>
      </c>
      <c r="D114" s="21">
        <f t="shared" si="36"/>
        <v>0</v>
      </c>
      <c r="E114" s="21">
        <f t="shared" si="36"/>
        <v>0</v>
      </c>
      <c r="F114" s="21">
        <f t="shared" si="36"/>
        <v>0</v>
      </c>
      <c r="G114" s="21">
        <f t="shared" si="36"/>
        <v>0</v>
      </c>
      <c r="H114" s="24">
        <f t="shared" si="36"/>
        <v>0</v>
      </c>
      <c r="I114" s="21">
        <f t="shared" si="36"/>
        <v>0</v>
      </c>
      <c r="J114" s="21">
        <f t="shared" si="36"/>
        <v>0</v>
      </c>
      <c r="K114" s="21">
        <f t="shared" si="36"/>
        <v>0</v>
      </c>
      <c r="L114" s="21">
        <f t="shared" si="36"/>
        <v>0</v>
      </c>
      <c r="M114" s="21">
        <f t="shared" si="36"/>
        <v>0</v>
      </c>
      <c r="N114" s="24">
        <f t="shared" si="36"/>
        <v>0</v>
      </c>
      <c r="O114" s="24">
        <f t="shared" si="36"/>
        <v>0</v>
      </c>
    </row>
    <row r="115" spans="1:15" ht="13.8" x14ac:dyDescent="0.25">
      <c r="A115" s="40">
        <f>Mixed2!A80</f>
        <v>0</v>
      </c>
      <c r="B115" s="37">
        <f>Mixed2!B80</f>
        <v>0</v>
      </c>
      <c r="C115" s="21">
        <f>Mixed2!C80</f>
        <v>0</v>
      </c>
      <c r="D115" s="21">
        <f>Mixed2!D80</f>
        <v>0</v>
      </c>
      <c r="E115" s="21">
        <f>Mixed2!E80</f>
        <v>0</v>
      </c>
      <c r="F115" s="21">
        <f>Mixed2!F80</f>
        <v>0</v>
      </c>
      <c r="G115" s="21">
        <f>Mixed2!G80</f>
        <v>0</v>
      </c>
      <c r="H115" s="24">
        <f>Mixed2!H80</f>
        <v>0</v>
      </c>
      <c r="I115" s="21">
        <f>Mixed2!I80</f>
        <v>0</v>
      </c>
      <c r="J115" s="21">
        <f>Mixed2!J80</f>
        <v>0</v>
      </c>
      <c r="K115" s="21">
        <f>Mixed2!K80</f>
        <v>0</v>
      </c>
      <c r="L115" s="21">
        <f>Mixed2!L80</f>
        <v>0</v>
      </c>
      <c r="M115" s="21">
        <f>Mixed2!M80</f>
        <v>0</v>
      </c>
      <c r="N115" s="24">
        <f>Mixed2!N80</f>
        <v>0</v>
      </c>
      <c r="O115" s="24">
        <f>Mixed2!O80</f>
        <v>0</v>
      </c>
    </row>
    <row r="116" spans="1:15" ht="13.8" x14ac:dyDescent="0.25">
      <c r="A116" s="40">
        <f>Mixed2!A81</f>
        <v>0</v>
      </c>
      <c r="B116" s="37">
        <f>Mixed2!B81</f>
        <v>0</v>
      </c>
      <c r="C116" s="21">
        <f>Mixed2!C81</f>
        <v>0</v>
      </c>
      <c r="D116" s="21">
        <f>Mixed2!D81</f>
        <v>0</v>
      </c>
      <c r="E116" s="21">
        <f>Mixed2!E81</f>
        <v>0</v>
      </c>
      <c r="F116" s="21">
        <f>Mixed2!F81</f>
        <v>0</v>
      </c>
      <c r="G116" s="21">
        <f>Mixed2!G81</f>
        <v>0</v>
      </c>
      <c r="H116" s="24">
        <f>Mixed2!H81</f>
        <v>0</v>
      </c>
      <c r="I116" s="21">
        <f>Mixed2!I81</f>
        <v>0</v>
      </c>
      <c r="J116" s="21">
        <f>Mixed2!J81</f>
        <v>0</v>
      </c>
      <c r="K116" s="21">
        <f>Mixed2!K81</f>
        <v>0</v>
      </c>
      <c r="L116" s="21">
        <f>Mixed2!L81</f>
        <v>0</v>
      </c>
      <c r="M116" s="21">
        <f>Mixed2!M81</f>
        <v>0</v>
      </c>
      <c r="N116" s="24">
        <f>Mixed2!N81</f>
        <v>0</v>
      </c>
      <c r="O116" s="24">
        <f>Mixed2!O81</f>
        <v>0</v>
      </c>
    </row>
    <row r="117" spans="1:15" ht="13.8" x14ac:dyDescent="0.25">
      <c r="A117" s="40" t="str">
        <f>A115&amp;"/"&amp;A116</f>
        <v>0/0</v>
      </c>
      <c r="B117" s="37">
        <f>IF(B115=B116,B116,B115&amp;"/"&amp;B116)</f>
        <v>0</v>
      </c>
      <c r="C117" s="21">
        <f t="shared" ref="C117:O117" si="37">SUM(C115:C116)</f>
        <v>0</v>
      </c>
      <c r="D117" s="21">
        <f t="shared" si="37"/>
        <v>0</v>
      </c>
      <c r="E117" s="21">
        <f t="shared" si="37"/>
        <v>0</v>
      </c>
      <c r="F117" s="21">
        <f t="shared" si="37"/>
        <v>0</v>
      </c>
      <c r="G117" s="21">
        <f t="shared" si="37"/>
        <v>0</v>
      </c>
      <c r="H117" s="24">
        <f t="shared" si="37"/>
        <v>0</v>
      </c>
      <c r="I117" s="21">
        <f t="shared" si="37"/>
        <v>0</v>
      </c>
      <c r="J117" s="21">
        <f t="shared" si="37"/>
        <v>0</v>
      </c>
      <c r="K117" s="21">
        <f t="shared" si="37"/>
        <v>0</v>
      </c>
      <c r="L117" s="21">
        <f t="shared" si="37"/>
        <v>0</v>
      </c>
      <c r="M117" s="21">
        <f t="shared" si="37"/>
        <v>0</v>
      </c>
      <c r="N117" s="24">
        <f t="shared" si="37"/>
        <v>0</v>
      </c>
      <c r="O117" s="24">
        <f t="shared" si="37"/>
        <v>0</v>
      </c>
    </row>
    <row r="118" spans="1:15" ht="13.8" x14ac:dyDescent="0.25">
      <c r="A118" s="40">
        <f>Mixed2!A82</f>
        <v>0</v>
      </c>
      <c r="B118" s="37">
        <f>Mixed2!B82</f>
        <v>0</v>
      </c>
      <c r="C118" s="21">
        <f>Mixed2!C82</f>
        <v>0</v>
      </c>
      <c r="D118" s="21">
        <f>Mixed2!D82</f>
        <v>0</v>
      </c>
      <c r="E118" s="21">
        <f>Mixed2!E82</f>
        <v>0</v>
      </c>
      <c r="F118" s="21">
        <f>Mixed2!F82</f>
        <v>0</v>
      </c>
      <c r="G118" s="21">
        <f>Mixed2!G82</f>
        <v>0</v>
      </c>
      <c r="H118" s="24">
        <f>Mixed2!H82</f>
        <v>0</v>
      </c>
      <c r="I118" s="21">
        <f>Mixed2!I82</f>
        <v>0</v>
      </c>
      <c r="J118" s="21">
        <f>Mixed2!J82</f>
        <v>0</v>
      </c>
      <c r="K118" s="21">
        <f>Mixed2!K82</f>
        <v>0</v>
      </c>
      <c r="L118" s="21">
        <f>Mixed2!L82</f>
        <v>0</v>
      </c>
      <c r="M118" s="21">
        <f>Mixed2!M82</f>
        <v>0</v>
      </c>
      <c r="N118" s="24">
        <f>Mixed2!N82</f>
        <v>0</v>
      </c>
      <c r="O118" s="24">
        <f>Mixed2!O82</f>
        <v>0</v>
      </c>
    </row>
    <row r="119" spans="1:15" ht="13.8" x14ac:dyDescent="0.25">
      <c r="A119" s="40">
        <f>Mixed2!A83</f>
        <v>0</v>
      </c>
      <c r="B119" s="37">
        <f>Mixed2!B83</f>
        <v>0</v>
      </c>
      <c r="C119" s="21">
        <f>Mixed2!C83</f>
        <v>0</v>
      </c>
      <c r="D119" s="21">
        <f>Mixed2!D83</f>
        <v>0</v>
      </c>
      <c r="E119" s="21">
        <f>Mixed2!E83</f>
        <v>0</v>
      </c>
      <c r="F119" s="21">
        <f>Mixed2!F83</f>
        <v>0</v>
      </c>
      <c r="G119" s="21">
        <f>Mixed2!G83</f>
        <v>0</v>
      </c>
      <c r="H119" s="24">
        <f>Mixed2!H83</f>
        <v>0</v>
      </c>
      <c r="I119" s="21">
        <f>Mixed2!I83</f>
        <v>0</v>
      </c>
      <c r="J119" s="21">
        <f>Mixed2!J83</f>
        <v>0</v>
      </c>
      <c r="K119" s="21">
        <f>Mixed2!K83</f>
        <v>0</v>
      </c>
      <c r="L119" s="21">
        <f>Mixed2!L83</f>
        <v>0</v>
      </c>
      <c r="M119" s="21">
        <f>Mixed2!M83</f>
        <v>0</v>
      </c>
      <c r="N119" s="24">
        <f>Mixed2!N83</f>
        <v>0</v>
      </c>
      <c r="O119" s="24">
        <f>Mixed2!O83</f>
        <v>0</v>
      </c>
    </row>
    <row r="120" spans="1:15" ht="13.8" x14ac:dyDescent="0.25">
      <c r="A120" s="40" t="str">
        <f>A118&amp;"/"&amp;A119</f>
        <v>0/0</v>
      </c>
      <c r="B120" s="37">
        <f>IF(B118=B119,B119,B118&amp;"/"&amp;B119)</f>
        <v>0</v>
      </c>
      <c r="C120" s="21">
        <f t="shared" ref="C120:O120" si="38">SUM(C118:C119)</f>
        <v>0</v>
      </c>
      <c r="D120" s="21">
        <f t="shared" si="38"/>
        <v>0</v>
      </c>
      <c r="E120" s="21">
        <f t="shared" si="38"/>
        <v>0</v>
      </c>
      <c r="F120" s="21">
        <f t="shared" si="38"/>
        <v>0</v>
      </c>
      <c r="G120" s="21">
        <f t="shared" si="38"/>
        <v>0</v>
      </c>
      <c r="H120" s="24">
        <f t="shared" si="38"/>
        <v>0</v>
      </c>
      <c r="I120" s="21">
        <f t="shared" si="38"/>
        <v>0</v>
      </c>
      <c r="J120" s="21">
        <f t="shared" si="38"/>
        <v>0</v>
      </c>
      <c r="K120" s="21">
        <f t="shared" si="38"/>
        <v>0</v>
      </c>
      <c r="L120" s="21">
        <f t="shared" si="38"/>
        <v>0</v>
      </c>
      <c r="M120" s="21">
        <f t="shared" si="38"/>
        <v>0</v>
      </c>
      <c r="N120" s="24">
        <f t="shared" si="38"/>
        <v>0</v>
      </c>
      <c r="O120" s="24">
        <f t="shared" si="38"/>
        <v>0</v>
      </c>
    </row>
    <row r="121" spans="1:15" ht="13.8" x14ac:dyDescent="0.25">
      <c r="A121" s="40">
        <f>Mixed2!A84</f>
        <v>0</v>
      </c>
      <c r="B121" s="37">
        <f>Mixed2!B84</f>
        <v>0</v>
      </c>
      <c r="C121" s="21">
        <f>Mixed2!C84</f>
        <v>0</v>
      </c>
      <c r="D121" s="21">
        <f>Mixed2!D84</f>
        <v>0</v>
      </c>
      <c r="E121" s="21">
        <f>Mixed2!E84</f>
        <v>0</v>
      </c>
      <c r="F121" s="21">
        <f>Mixed2!F84</f>
        <v>0</v>
      </c>
      <c r="G121" s="21">
        <f>Mixed2!G84</f>
        <v>0</v>
      </c>
      <c r="H121" s="24">
        <f>Mixed2!H84</f>
        <v>0</v>
      </c>
      <c r="I121" s="21">
        <f>Mixed2!I84</f>
        <v>0</v>
      </c>
      <c r="J121" s="21">
        <f>Mixed2!J84</f>
        <v>0</v>
      </c>
      <c r="K121" s="21">
        <f>Mixed2!K84</f>
        <v>0</v>
      </c>
      <c r="L121" s="21">
        <f>Mixed2!L84</f>
        <v>0</v>
      </c>
      <c r="M121" s="21">
        <f>Mixed2!M84</f>
        <v>0</v>
      </c>
      <c r="N121" s="24">
        <f>Mixed2!N84</f>
        <v>0</v>
      </c>
      <c r="O121" s="24">
        <f>Mixed2!O84</f>
        <v>0</v>
      </c>
    </row>
    <row r="122" spans="1:15" ht="13.8" x14ac:dyDescent="0.25">
      <c r="A122" s="40">
        <f>Mixed2!A85</f>
        <v>0</v>
      </c>
      <c r="B122" s="37">
        <f>Mixed2!B85</f>
        <v>0</v>
      </c>
      <c r="C122" s="21">
        <f>Mixed2!C85</f>
        <v>0</v>
      </c>
      <c r="D122" s="21">
        <f>Mixed2!D85</f>
        <v>0</v>
      </c>
      <c r="E122" s="21">
        <f>Mixed2!E85</f>
        <v>0</v>
      </c>
      <c r="F122" s="21">
        <f>Mixed2!F85</f>
        <v>0</v>
      </c>
      <c r="G122" s="21">
        <f>Mixed2!G85</f>
        <v>0</v>
      </c>
      <c r="H122" s="24">
        <f>Mixed2!H85</f>
        <v>0</v>
      </c>
      <c r="I122" s="21">
        <f>Mixed2!I85</f>
        <v>0</v>
      </c>
      <c r="J122" s="21">
        <f>Mixed2!J85</f>
        <v>0</v>
      </c>
      <c r="K122" s="21">
        <f>Mixed2!K85</f>
        <v>0</v>
      </c>
      <c r="L122" s="21">
        <f>Mixed2!L85</f>
        <v>0</v>
      </c>
      <c r="M122" s="21">
        <f>Mixed2!M85</f>
        <v>0</v>
      </c>
      <c r="N122" s="24">
        <f>Mixed2!N85</f>
        <v>0</v>
      </c>
      <c r="O122" s="24">
        <f>Mixed2!O85</f>
        <v>0</v>
      </c>
    </row>
    <row r="123" spans="1:15" ht="13.8" x14ac:dyDescent="0.25">
      <c r="A123" s="40" t="str">
        <f>A121&amp;"/"&amp;A122</f>
        <v>0/0</v>
      </c>
      <c r="B123" s="37">
        <f>IF(B121=B122,B122,B121&amp;"/"&amp;B122)</f>
        <v>0</v>
      </c>
      <c r="C123" s="21">
        <f t="shared" ref="C123:O123" si="39">SUM(C121:C122)</f>
        <v>0</v>
      </c>
      <c r="D123" s="21">
        <f t="shared" si="39"/>
        <v>0</v>
      </c>
      <c r="E123" s="21">
        <f t="shared" si="39"/>
        <v>0</v>
      </c>
      <c r="F123" s="21">
        <f t="shared" si="39"/>
        <v>0</v>
      </c>
      <c r="G123" s="21">
        <f t="shared" si="39"/>
        <v>0</v>
      </c>
      <c r="H123" s="24">
        <f t="shared" si="39"/>
        <v>0</v>
      </c>
      <c r="I123" s="21">
        <f t="shared" si="39"/>
        <v>0</v>
      </c>
      <c r="J123" s="21">
        <f t="shared" si="39"/>
        <v>0</v>
      </c>
      <c r="K123" s="21">
        <f t="shared" si="39"/>
        <v>0</v>
      </c>
      <c r="L123" s="21">
        <f t="shared" si="39"/>
        <v>0</v>
      </c>
      <c r="M123" s="21">
        <f t="shared" si="39"/>
        <v>0</v>
      </c>
      <c r="N123" s="24">
        <f t="shared" si="39"/>
        <v>0</v>
      </c>
      <c r="O123" s="24">
        <f t="shared" si="39"/>
        <v>0</v>
      </c>
    </row>
    <row r="124" spans="1:15" ht="13.8" x14ac:dyDescent="0.25">
      <c r="A124" s="40">
        <f>Mixed2!A86</f>
        <v>0</v>
      </c>
      <c r="B124" s="37">
        <f>Mixed2!B86</f>
        <v>0</v>
      </c>
      <c r="C124" s="21">
        <f>Mixed2!C86</f>
        <v>0</v>
      </c>
      <c r="D124" s="21">
        <f>Mixed2!D86</f>
        <v>0</v>
      </c>
      <c r="E124" s="21">
        <f>Mixed2!E86</f>
        <v>0</v>
      </c>
      <c r="F124" s="21">
        <f>Mixed2!F86</f>
        <v>0</v>
      </c>
      <c r="G124" s="21">
        <f>Mixed2!G86</f>
        <v>0</v>
      </c>
      <c r="H124" s="24">
        <f>Mixed2!H86</f>
        <v>0</v>
      </c>
      <c r="I124" s="21">
        <f>Mixed2!I86</f>
        <v>0</v>
      </c>
      <c r="J124" s="21">
        <f>Mixed2!J86</f>
        <v>0</v>
      </c>
      <c r="K124" s="21">
        <f>Mixed2!K86</f>
        <v>0</v>
      </c>
      <c r="L124" s="21">
        <f>Mixed2!L86</f>
        <v>0</v>
      </c>
      <c r="M124" s="21">
        <f>Mixed2!M86</f>
        <v>0</v>
      </c>
      <c r="N124" s="24">
        <f>Mixed2!N86</f>
        <v>0</v>
      </c>
      <c r="O124" s="24">
        <f>Mixed2!O86</f>
        <v>0</v>
      </c>
    </row>
    <row r="125" spans="1:15" ht="13.8" x14ac:dyDescent="0.25">
      <c r="A125" s="40">
        <f>Mixed2!A87</f>
        <v>0</v>
      </c>
      <c r="B125" s="37">
        <f>Mixed2!B87</f>
        <v>0</v>
      </c>
      <c r="C125" s="21">
        <f>Mixed2!C87</f>
        <v>0</v>
      </c>
      <c r="D125" s="21">
        <f>Mixed2!D87</f>
        <v>0</v>
      </c>
      <c r="E125" s="21">
        <f>Mixed2!E87</f>
        <v>0</v>
      </c>
      <c r="F125" s="21">
        <f>Mixed2!F87</f>
        <v>0</v>
      </c>
      <c r="G125" s="21">
        <f>Mixed2!G87</f>
        <v>0</v>
      </c>
      <c r="H125" s="24">
        <f>Mixed2!H87</f>
        <v>0</v>
      </c>
      <c r="I125" s="21">
        <f>Mixed2!I87</f>
        <v>0</v>
      </c>
      <c r="J125" s="21">
        <f>Mixed2!J87</f>
        <v>0</v>
      </c>
      <c r="K125" s="21">
        <f>Mixed2!K87</f>
        <v>0</v>
      </c>
      <c r="L125" s="21">
        <f>Mixed2!L87</f>
        <v>0</v>
      </c>
      <c r="M125" s="21">
        <f>Mixed2!M87</f>
        <v>0</v>
      </c>
      <c r="N125" s="24">
        <f>Mixed2!N87</f>
        <v>0</v>
      </c>
      <c r="O125" s="24">
        <f>Mixed2!O87</f>
        <v>0</v>
      </c>
    </row>
    <row r="126" spans="1:15" ht="13.8" x14ac:dyDescent="0.25">
      <c r="A126" s="40" t="str">
        <f>A124&amp;"/"&amp;A125</f>
        <v>0/0</v>
      </c>
      <c r="B126" s="37">
        <f>IF(B124=B125,B125,B124&amp;"/"&amp;B125)</f>
        <v>0</v>
      </c>
      <c r="C126" s="21">
        <f t="shared" ref="C126:O126" si="40">SUM(C124:C125)</f>
        <v>0</v>
      </c>
      <c r="D126" s="21">
        <f t="shared" si="40"/>
        <v>0</v>
      </c>
      <c r="E126" s="21">
        <f t="shared" si="40"/>
        <v>0</v>
      </c>
      <c r="F126" s="21">
        <f t="shared" si="40"/>
        <v>0</v>
      </c>
      <c r="G126" s="21">
        <f t="shared" si="40"/>
        <v>0</v>
      </c>
      <c r="H126" s="24">
        <f t="shared" si="40"/>
        <v>0</v>
      </c>
      <c r="I126" s="21">
        <f t="shared" si="40"/>
        <v>0</v>
      </c>
      <c r="J126" s="21">
        <f t="shared" si="40"/>
        <v>0</v>
      </c>
      <c r="K126" s="21">
        <f t="shared" si="40"/>
        <v>0</v>
      </c>
      <c r="L126" s="21">
        <f t="shared" si="40"/>
        <v>0</v>
      </c>
      <c r="M126" s="21">
        <f t="shared" si="40"/>
        <v>0</v>
      </c>
      <c r="N126" s="24">
        <f t="shared" si="40"/>
        <v>0</v>
      </c>
      <c r="O126" s="24">
        <f t="shared" si="40"/>
        <v>0</v>
      </c>
    </row>
    <row r="127" spans="1:15" ht="13.8" x14ac:dyDescent="0.25">
      <c r="A127" s="40">
        <f>Mixed2!A88</f>
        <v>0</v>
      </c>
      <c r="B127" s="37">
        <f>Mixed2!B88</f>
        <v>0</v>
      </c>
      <c r="C127" s="21">
        <f>Mixed2!C88</f>
        <v>0</v>
      </c>
      <c r="D127" s="21">
        <f>Mixed2!D88</f>
        <v>0</v>
      </c>
      <c r="E127" s="21">
        <f>Mixed2!E88</f>
        <v>0</v>
      </c>
      <c r="F127" s="21">
        <f>Mixed2!F88</f>
        <v>0</v>
      </c>
      <c r="G127" s="21">
        <f>Mixed2!G88</f>
        <v>0</v>
      </c>
      <c r="H127" s="24">
        <f>Mixed2!H88</f>
        <v>0</v>
      </c>
      <c r="I127" s="21">
        <f>Mixed2!I88</f>
        <v>0</v>
      </c>
      <c r="J127" s="21">
        <f>Mixed2!J88</f>
        <v>0</v>
      </c>
      <c r="K127" s="21">
        <f>Mixed2!K88</f>
        <v>0</v>
      </c>
      <c r="L127" s="21">
        <f>Mixed2!L88</f>
        <v>0</v>
      </c>
      <c r="M127" s="21">
        <f>Mixed2!M88</f>
        <v>0</v>
      </c>
      <c r="N127" s="24">
        <f>Mixed2!N88</f>
        <v>0</v>
      </c>
      <c r="O127" s="24">
        <f>Mixed2!O88</f>
        <v>0</v>
      </c>
    </row>
    <row r="128" spans="1:15" ht="13.8" x14ac:dyDescent="0.25">
      <c r="A128" s="40">
        <f>Mixed2!A89</f>
        <v>0</v>
      </c>
      <c r="B128" s="37">
        <f>Mixed2!B89</f>
        <v>0</v>
      </c>
      <c r="C128" s="21">
        <f>Mixed2!C89</f>
        <v>0</v>
      </c>
      <c r="D128" s="21">
        <f>Mixed2!D89</f>
        <v>0</v>
      </c>
      <c r="E128" s="21">
        <f>Mixed2!E89</f>
        <v>0</v>
      </c>
      <c r="F128" s="21">
        <f>Mixed2!F89</f>
        <v>0</v>
      </c>
      <c r="G128" s="21">
        <f>Mixed2!G89</f>
        <v>0</v>
      </c>
      <c r="H128" s="24">
        <f>Mixed2!H89</f>
        <v>0</v>
      </c>
      <c r="I128" s="21">
        <f>Mixed2!I89</f>
        <v>0</v>
      </c>
      <c r="J128" s="21">
        <f>Mixed2!J89</f>
        <v>0</v>
      </c>
      <c r="K128" s="21">
        <f>Mixed2!K89</f>
        <v>0</v>
      </c>
      <c r="L128" s="21">
        <f>Mixed2!L89</f>
        <v>0</v>
      </c>
      <c r="M128" s="21">
        <f>Mixed2!M89</f>
        <v>0</v>
      </c>
      <c r="N128" s="24">
        <f>Mixed2!N89</f>
        <v>0</v>
      </c>
      <c r="O128" s="24">
        <f>Mixed2!O89</f>
        <v>0</v>
      </c>
    </row>
    <row r="129" spans="1:15" ht="13.8" x14ac:dyDescent="0.25">
      <c r="A129" s="40" t="str">
        <f>A127&amp;"/"&amp;A128</f>
        <v>0/0</v>
      </c>
      <c r="B129" s="37">
        <f>IF(B127=B128,B128,B127&amp;"/"&amp;B128)</f>
        <v>0</v>
      </c>
      <c r="C129" s="21">
        <f t="shared" ref="C129:O129" si="41">SUM(C127:C128)</f>
        <v>0</v>
      </c>
      <c r="D129" s="21">
        <f t="shared" si="41"/>
        <v>0</v>
      </c>
      <c r="E129" s="21">
        <f t="shared" si="41"/>
        <v>0</v>
      </c>
      <c r="F129" s="21">
        <f t="shared" si="41"/>
        <v>0</v>
      </c>
      <c r="G129" s="21">
        <f t="shared" si="41"/>
        <v>0</v>
      </c>
      <c r="H129" s="24">
        <f t="shared" si="41"/>
        <v>0</v>
      </c>
      <c r="I129" s="21">
        <f t="shared" si="41"/>
        <v>0</v>
      </c>
      <c r="J129" s="21">
        <f t="shared" si="41"/>
        <v>0</v>
      </c>
      <c r="K129" s="21">
        <f t="shared" si="41"/>
        <v>0</v>
      </c>
      <c r="L129" s="21">
        <f t="shared" si="41"/>
        <v>0</v>
      </c>
      <c r="M129" s="21">
        <f t="shared" si="41"/>
        <v>0</v>
      </c>
      <c r="N129" s="24">
        <f t="shared" si="41"/>
        <v>0</v>
      </c>
      <c r="O129" s="24">
        <f t="shared" si="41"/>
        <v>0</v>
      </c>
    </row>
    <row r="130" spans="1:15" ht="13.8" x14ac:dyDescent="0.25">
      <c r="A130" s="40">
        <f>Mixed2!A90</f>
        <v>0</v>
      </c>
      <c r="B130" s="37">
        <f>Mixed2!B90</f>
        <v>0</v>
      </c>
      <c r="C130" s="21">
        <f>Mixed2!C90</f>
        <v>0</v>
      </c>
      <c r="D130" s="21">
        <f>Mixed2!D90</f>
        <v>0</v>
      </c>
      <c r="E130" s="21">
        <f>Mixed2!E90</f>
        <v>0</v>
      </c>
      <c r="F130" s="21">
        <f>Mixed2!F90</f>
        <v>0</v>
      </c>
      <c r="G130" s="21">
        <f>Mixed2!G90</f>
        <v>0</v>
      </c>
      <c r="H130" s="24">
        <f>Mixed2!H90</f>
        <v>0</v>
      </c>
      <c r="I130" s="21">
        <f>Mixed2!I90</f>
        <v>0</v>
      </c>
      <c r="J130" s="21">
        <f>Mixed2!J90</f>
        <v>0</v>
      </c>
      <c r="K130" s="21">
        <f>Mixed2!K90</f>
        <v>0</v>
      </c>
      <c r="L130" s="21">
        <f>Mixed2!L90</f>
        <v>0</v>
      </c>
      <c r="M130" s="21">
        <f>Mixed2!M90</f>
        <v>0</v>
      </c>
      <c r="N130" s="24">
        <f>Mixed2!N90</f>
        <v>0</v>
      </c>
      <c r="O130" s="24">
        <f>Mixed2!O90</f>
        <v>0</v>
      </c>
    </row>
    <row r="131" spans="1:15" ht="13.8" x14ac:dyDescent="0.25">
      <c r="A131" s="40">
        <f>Mixed2!A91</f>
        <v>0</v>
      </c>
      <c r="B131" s="37">
        <f>Mixed2!B91</f>
        <v>0</v>
      </c>
      <c r="C131" s="21">
        <f>Mixed2!C91</f>
        <v>0</v>
      </c>
      <c r="D131" s="21">
        <f>Mixed2!D91</f>
        <v>0</v>
      </c>
      <c r="E131" s="21">
        <f>Mixed2!E91</f>
        <v>0</v>
      </c>
      <c r="F131" s="21">
        <f>Mixed2!F91</f>
        <v>0</v>
      </c>
      <c r="G131" s="21">
        <f>Mixed2!G91</f>
        <v>0</v>
      </c>
      <c r="H131" s="24">
        <f>Mixed2!H91</f>
        <v>0</v>
      </c>
      <c r="I131" s="21">
        <f>Mixed2!I91</f>
        <v>0</v>
      </c>
      <c r="J131" s="21">
        <f>Mixed2!J91</f>
        <v>0</v>
      </c>
      <c r="K131" s="21">
        <f>Mixed2!K91</f>
        <v>0</v>
      </c>
      <c r="L131" s="21">
        <f>Mixed2!L91</f>
        <v>0</v>
      </c>
      <c r="M131" s="21">
        <f>Mixed2!M91</f>
        <v>0</v>
      </c>
      <c r="N131" s="24">
        <f>Mixed2!N91</f>
        <v>0</v>
      </c>
      <c r="O131" s="24">
        <f>Mixed2!O91</f>
        <v>0</v>
      </c>
    </row>
    <row r="132" spans="1:15" ht="13.8" x14ac:dyDescent="0.25">
      <c r="A132" s="40" t="str">
        <f>A130&amp;"/"&amp;A131</f>
        <v>0/0</v>
      </c>
      <c r="B132" s="37">
        <f>IF(B130=B131,B131,B130&amp;"/"&amp;B131)</f>
        <v>0</v>
      </c>
      <c r="C132" s="21">
        <f t="shared" ref="C132:O132" si="42">SUM(C130:C131)</f>
        <v>0</v>
      </c>
      <c r="D132" s="21">
        <f t="shared" si="42"/>
        <v>0</v>
      </c>
      <c r="E132" s="21">
        <f t="shared" si="42"/>
        <v>0</v>
      </c>
      <c r="F132" s="21">
        <f t="shared" si="42"/>
        <v>0</v>
      </c>
      <c r="G132" s="21">
        <f t="shared" si="42"/>
        <v>0</v>
      </c>
      <c r="H132" s="24">
        <f t="shared" si="42"/>
        <v>0</v>
      </c>
      <c r="I132" s="21">
        <f t="shared" si="42"/>
        <v>0</v>
      </c>
      <c r="J132" s="21">
        <f t="shared" si="42"/>
        <v>0</v>
      </c>
      <c r="K132" s="21">
        <f t="shared" si="42"/>
        <v>0</v>
      </c>
      <c r="L132" s="21">
        <f t="shared" si="42"/>
        <v>0</v>
      </c>
      <c r="M132" s="21">
        <f t="shared" si="42"/>
        <v>0</v>
      </c>
      <c r="N132" s="24">
        <f t="shared" si="42"/>
        <v>0</v>
      </c>
      <c r="O132" s="24">
        <f t="shared" si="42"/>
        <v>0</v>
      </c>
    </row>
    <row r="133" spans="1:15" ht="13.8" x14ac:dyDescent="0.25">
      <c r="A133" s="40">
        <f>Mixed2!A92</f>
        <v>0</v>
      </c>
      <c r="B133" s="37">
        <f>Mixed2!B92</f>
        <v>0</v>
      </c>
      <c r="C133" s="21">
        <f>Mixed2!C92</f>
        <v>0</v>
      </c>
      <c r="D133" s="21">
        <f>Mixed2!D92</f>
        <v>0</v>
      </c>
      <c r="E133" s="21">
        <f>Mixed2!E92</f>
        <v>0</v>
      </c>
      <c r="F133" s="21">
        <f>Mixed2!F92</f>
        <v>0</v>
      </c>
      <c r="G133" s="21">
        <f>Mixed2!G92</f>
        <v>0</v>
      </c>
      <c r="H133" s="24">
        <f>Mixed2!H92</f>
        <v>0</v>
      </c>
      <c r="I133" s="21">
        <f>Mixed2!I92</f>
        <v>0</v>
      </c>
      <c r="J133" s="21">
        <f>Mixed2!J92</f>
        <v>0</v>
      </c>
      <c r="K133" s="21">
        <f>Mixed2!K92</f>
        <v>0</v>
      </c>
      <c r="L133" s="21">
        <f>Mixed2!L92</f>
        <v>0</v>
      </c>
      <c r="M133" s="21">
        <f>Mixed2!M92</f>
        <v>0</v>
      </c>
      <c r="N133" s="24">
        <f>Mixed2!N92</f>
        <v>0</v>
      </c>
      <c r="O133" s="24">
        <f>Mixed2!O92</f>
        <v>0</v>
      </c>
    </row>
    <row r="134" spans="1:15" ht="13.8" x14ac:dyDescent="0.25">
      <c r="A134" s="40">
        <f>Mixed2!A93</f>
        <v>0</v>
      </c>
      <c r="B134" s="37">
        <f>Mixed2!B93</f>
        <v>0</v>
      </c>
      <c r="C134" s="21">
        <f>Mixed2!C93</f>
        <v>0</v>
      </c>
      <c r="D134" s="21">
        <f>Mixed2!D93</f>
        <v>0</v>
      </c>
      <c r="E134" s="21">
        <f>Mixed2!E93</f>
        <v>0</v>
      </c>
      <c r="F134" s="21">
        <f>Mixed2!F93</f>
        <v>0</v>
      </c>
      <c r="G134" s="21">
        <f>Mixed2!G93</f>
        <v>0</v>
      </c>
      <c r="H134" s="24">
        <f>Mixed2!H93</f>
        <v>0</v>
      </c>
      <c r="I134" s="21">
        <f>Mixed2!I93</f>
        <v>0</v>
      </c>
      <c r="J134" s="21">
        <f>Mixed2!J93</f>
        <v>0</v>
      </c>
      <c r="K134" s="21">
        <f>Mixed2!K93</f>
        <v>0</v>
      </c>
      <c r="L134" s="21">
        <f>Mixed2!L93</f>
        <v>0</v>
      </c>
      <c r="M134" s="21">
        <f>Mixed2!M93</f>
        <v>0</v>
      </c>
      <c r="N134" s="24">
        <f>Mixed2!N93</f>
        <v>0</v>
      </c>
      <c r="O134" s="24">
        <f>Mixed2!O93</f>
        <v>0</v>
      </c>
    </row>
    <row r="135" spans="1:15" ht="13.8" x14ac:dyDescent="0.25">
      <c r="A135" s="40" t="str">
        <f>A133&amp;"/"&amp;A134</f>
        <v>0/0</v>
      </c>
      <c r="B135" s="37">
        <f>IF(B133=B134,B134,B133&amp;"/"&amp;B134)</f>
        <v>0</v>
      </c>
      <c r="C135" s="21">
        <f t="shared" ref="C135:O135" si="43">SUM(C133:C134)</f>
        <v>0</v>
      </c>
      <c r="D135" s="21">
        <f t="shared" si="43"/>
        <v>0</v>
      </c>
      <c r="E135" s="21">
        <f t="shared" si="43"/>
        <v>0</v>
      </c>
      <c r="F135" s="21">
        <f t="shared" si="43"/>
        <v>0</v>
      </c>
      <c r="G135" s="21">
        <f t="shared" si="43"/>
        <v>0</v>
      </c>
      <c r="H135" s="24">
        <f t="shared" si="43"/>
        <v>0</v>
      </c>
      <c r="I135" s="21">
        <f t="shared" si="43"/>
        <v>0</v>
      </c>
      <c r="J135" s="21">
        <f t="shared" si="43"/>
        <v>0</v>
      </c>
      <c r="K135" s="21">
        <f t="shared" si="43"/>
        <v>0</v>
      </c>
      <c r="L135" s="21">
        <f t="shared" si="43"/>
        <v>0</v>
      </c>
      <c r="M135" s="21">
        <f t="shared" si="43"/>
        <v>0</v>
      </c>
      <c r="N135" s="24">
        <f t="shared" si="43"/>
        <v>0</v>
      </c>
      <c r="O135" s="24">
        <f t="shared" si="43"/>
        <v>0</v>
      </c>
    </row>
    <row r="136" spans="1:15" ht="13.8" x14ac:dyDescent="0.25">
      <c r="A136" s="40">
        <f>Mixed2!A94</f>
        <v>0</v>
      </c>
      <c r="B136" s="37">
        <f>Mixed2!B94</f>
        <v>0</v>
      </c>
      <c r="C136" s="21">
        <f>Mixed2!C94</f>
        <v>0</v>
      </c>
      <c r="D136" s="21">
        <f>Mixed2!D94</f>
        <v>0</v>
      </c>
      <c r="E136" s="21">
        <f>Mixed2!E94</f>
        <v>0</v>
      </c>
      <c r="F136" s="21">
        <f>Mixed2!F94</f>
        <v>0</v>
      </c>
      <c r="G136" s="21">
        <f>Mixed2!G94</f>
        <v>0</v>
      </c>
      <c r="H136" s="24">
        <f>Mixed2!H94</f>
        <v>0</v>
      </c>
      <c r="I136" s="21">
        <f>Mixed2!I94</f>
        <v>0</v>
      </c>
      <c r="J136" s="21">
        <f>Mixed2!J94</f>
        <v>0</v>
      </c>
      <c r="K136" s="21">
        <f>Mixed2!K94</f>
        <v>0</v>
      </c>
      <c r="L136" s="21">
        <f>Mixed2!L94</f>
        <v>0</v>
      </c>
      <c r="M136" s="21">
        <f>Mixed2!M94</f>
        <v>0</v>
      </c>
      <c r="N136" s="24">
        <f>Mixed2!N94</f>
        <v>0</v>
      </c>
      <c r="O136" s="24">
        <f>Mixed2!O94</f>
        <v>0</v>
      </c>
    </row>
    <row r="137" spans="1:15" ht="13.8" x14ac:dyDescent="0.25">
      <c r="A137" s="40">
        <f>Mixed2!A95</f>
        <v>0</v>
      </c>
      <c r="B137" s="37">
        <f>Mixed2!B95</f>
        <v>0</v>
      </c>
      <c r="C137" s="21">
        <f>Mixed2!C95</f>
        <v>0</v>
      </c>
      <c r="D137" s="21">
        <f>Mixed2!D95</f>
        <v>0</v>
      </c>
      <c r="E137" s="21">
        <f>Mixed2!E95</f>
        <v>0</v>
      </c>
      <c r="F137" s="21">
        <f>Mixed2!F95</f>
        <v>0</v>
      </c>
      <c r="G137" s="21">
        <f>Mixed2!G95</f>
        <v>0</v>
      </c>
      <c r="H137" s="24">
        <f>Mixed2!H95</f>
        <v>0</v>
      </c>
      <c r="I137" s="21">
        <f>Mixed2!I95</f>
        <v>0</v>
      </c>
      <c r="J137" s="21">
        <f>Mixed2!J95</f>
        <v>0</v>
      </c>
      <c r="K137" s="21">
        <f>Mixed2!K95</f>
        <v>0</v>
      </c>
      <c r="L137" s="21">
        <f>Mixed2!L95</f>
        <v>0</v>
      </c>
      <c r="M137" s="21">
        <f>Mixed2!M95</f>
        <v>0</v>
      </c>
      <c r="N137" s="24">
        <f>Mixed2!N95</f>
        <v>0</v>
      </c>
      <c r="O137" s="24">
        <f>Mixed2!O95</f>
        <v>0</v>
      </c>
    </row>
    <row r="138" spans="1:15" ht="13.8" x14ac:dyDescent="0.25">
      <c r="A138" s="40" t="str">
        <f>A136&amp;"/"&amp;A137</f>
        <v>0/0</v>
      </c>
      <c r="B138" s="37">
        <f>IF(B136=B137,B137,B136&amp;"/"&amp;B137)</f>
        <v>0</v>
      </c>
      <c r="C138" s="21">
        <f t="shared" ref="C138:O138" si="44">SUM(C136:C137)</f>
        <v>0</v>
      </c>
      <c r="D138" s="21">
        <f t="shared" si="44"/>
        <v>0</v>
      </c>
      <c r="E138" s="21">
        <f t="shared" si="44"/>
        <v>0</v>
      </c>
      <c r="F138" s="21">
        <f t="shared" si="44"/>
        <v>0</v>
      </c>
      <c r="G138" s="21">
        <f t="shared" si="44"/>
        <v>0</v>
      </c>
      <c r="H138" s="24">
        <f t="shared" si="44"/>
        <v>0</v>
      </c>
      <c r="I138" s="21">
        <f t="shared" si="44"/>
        <v>0</v>
      </c>
      <c r="J138" s="21">
        <f t="shared" si="44"/>
        <v>0</v>
      </c>
      <c r="K138" s="21">
        <f t="shared" si="44"/>
        <v>0</v>
      </c>
      <c r="L138" s="21">
        <f t="shared" si="44"/>
        <v>0</v>
      </c>
      <c r="M138" s="21">
        <f t="shared" si="44"/>
        <v>0</v>
      </c>
      <c r="N138" s="24">
        <f t="shared" si="44"/>
        <v>0</v>
      </c>
      <c r="O138" s="24">
        <f t="shared" si="44"/>
        <v>0</v>
      </c>
    </row>
    <row r="139" spans="1:15" ht="13.8" x14ac:dyDescent="0.25">
      <c r="A139" s="40">
        <f>Mixed2!A96</f>
        <v>0</v>
      </c>
      <c r="B139" s="37">
        <f>Mixed2!B96</f>
        <v>0</v>
      </c>
      <c r="C139" s="21">
        <f>Mixed2!C96</f>
        <v>0</v>
      </c>
      <c r="D139" s="21">
        <f>Mixed2!D96</f>
        <v>0</v>
      </c>
      <c r="E139" s="21">
        <f>Mixed2!E96</f>
        <v>0</v>
      </c>
      <c r="F139" s="21">
        <f>Mixed2!F96</f>
        <v>0</v>
      </c>
      <c r="G139" s="21">
        <f>Mixed2!G96</f>
        <v>0</v>
      </c>
      <c r="H139" s="24">
        <f>Mixed2!H96</f>
        <v>0</v>
      </c>
      <c r="I139" s="21">
        <f>Mixed2!I96</f>
        <v>0</v>
      </c>
      <c r="J139" s="21">
        <f>Mixed2!J96</f>
        <v>0</v>
      </c>
      <c r="K139" s="21">
        <f>Mixed2!K96</f>
        <v>0</v>
      </c>
      <c r="L139" s="21">
        <f>Mixed2!L96</f>
        <v>0</v>
      </c>
      <c r="M139" s="21">
        <f>Mixed2!M96</f>
        <v>0</v>
      </c>
      <c r="N139" s="24">
        <f>Mixed2!N96</f>
        <v>0</v>
      </c>
      <c r="O139" s="24">
        <f>Mixed2!O96</f>
        <v>0</v>
      </c>
    </row>
    <row r="140" spans="1:15" ht="13.8" x14ac:dyDescent="0.25">
      <c r="A140" s="40">
        <f>Mixed2!A97</f>
        <v>0</v>
      </c>
      <c r="B140" s="37">
        <f>Mixed2!B97</f>
        <v>0</v>
      </c>
      <c r="C140" s="21">
        <f>Mixed2!C97</f>
        <v>0</v>
      </c>
      <c r="D140" s="21">
        <f>Mixed2!D97</f>
        <v>0</v>
      </c>
      <c r="E140" s="21">
        <f>Mixed2!E97</f>
        <v>0</v>
      </c>
      <c r="F140" s="21">
        <f>Mixed2!F97</f>
        <v>0</v>
      </c>
      <c r="G140" s="21">
        <f>Mixed2!G97</f>
        <v>0</v>
      </c>
      <c r="H140" s="24">
        <f>Mixed2!H97</f>
        <v>0</v>
      </c>
      <c r="I140" s="21">
        <f>Mixed2!I97</f>
        <v>0</v>
      </c>
      <c r="J140" s="21">
        <f>Mixed2!J97</f>
        <v>0</v>
      </c>
      <c r="K140" s="21">
        <f>Mixed2!K97</f>
        <v>0</v>
      </c>
      <c r="L140" s="21">
        <f>Mixed2!L97</f>
        <v>0</v>
      </c>
      <c r="M140" s="21">
        <f>Mixed2!M97</f>
        <v>0</v>
      </c>
      <c r="N140" s="24">
        <f>Mixed2!N97</f>
        <v>0</v>
      </c>
      <c r="O140" s="24">
        <f>Mixed2!O97</f>
        <v>0</v>
      </c>
    </row>
    <row r="141" spans="1:15" ht="13.8" x14ac:dyDescent="0.25">
      <c r="A141" s="40" t="str">
        <f>A139&amp;"/"&amp;A140</f>
        <v>0/0</v>
      </c>
      <c r="B141" s="37">
        <f>IF(B139=B140,B140,B139&amp;"/"&amp;B140)</f>
        <v>0</v>
      </c>
      <c r="C141" s="21">
        <f t="shared" ref="C141:O141" si="45">SUM(C139:C140)</f>
        <v>0</v>
      </c>
      <c r="D141" s="21">
        <f t="shared" si="45"/>
        <v>0</v>
      </c>
      <c r="E141" s="21">
        <f t="shared" si="45"/>
        <v>0</v>
      </c>
      <c r="F141" s="21">
        <f t="shared" si="45"/>
        <v>0</v>
      </c>
      <c r="G141" s="21">
        <f t="shared" si="45"/>
        <v>0</v>
      </c>
      <c r="H141" s="24">
        <f t="shared" si="45"/>
        <v>0</v>
      </c>
      <c r="I141" s="21">
        <f t="shared" si="45"/>
        <v>0</v>
      </c>
      <c r="J141" s="21">
        <f t="shared" si="45"/>
        <v>0</v>
      </c>
      <c r="K141" s="21">
        <f t="shared" si="45"/>
        <v>0</v>
      </c>
      <c r="L141" s="21">
        <f t="shared" si="45"/>
        <v>0</v>
      </c>
      <c r="M141" s="21">
        <f t="shared" si="45"/>
        <v>0</v>
      </c>
      <c r="N141" s="24">
        <f t="shared" si="45"/>
        <v>0</v>
      </c>
      <c r="O141" s="24">
        <f t="shared" si="45"/>
        <v>0</v>
      </c>
    </row>
    <row r="142" spans="1:15" ht="13.8" x14ac:dyDescent="0.25">
      <c r="A142" s="40">
        <f>Mixed2!A98</f>
        <v>0</v>
      </c>
      <c r="B142" s="37">
        <f>Mixed2!B98</f>
        <v>0</v>
      </c>
      <c r="C142" s="21">
        <f>Mixed2!C98</f>
        <v>0</v>
      </c>
      <c r="D142" s="21">
        <f>Mixed2!D98</f>
        <v>0</v>
      </c>
      <c r="E142" s="21">
        <f>Mixed2!E98</f>
        <v>0</v>
      </c>
      <c r="F142" s="21">
        <f>Mixed2!F98</f>
        <v>0</v>
      </c>
      <c r="G142" s="21">
        <f>Mixed2!G98</f>
        <v>0</v>
      </c>
      <c r="H142" s="24">
        <f>Mixed2!H98</f>
        <v>0</v>
      </c>
      <c r="I142" s="21">
        <f>Mixed2!I98</f>
        <v>0</v>
      </c>
      <c r="J142" s="21">
        <f>Mixed2!J98</f>
        <v>0</v>
      </c>
      <c r="K142" s="21">
        <f>Mixed2!K98</f>
        <v>0</v>
      </c>
      <c r="L142" s="21">
        <f>Mixed2!L98</f>
        <v>0</v>
      </c>
      <c r="M142" s="21">
        <f>Mixed2!M98</f>
        <v>0</v>
      </c>
      <c r="N142" s="24">
        <f>Mixed2!N98</f>
        <v>0</v>
      </c>
      <c r="O142" s="24">
        <f>Mixed2!O98</f>
        <v>0</v>
      </c>
    </row>
    <row r="143" spans="1:15" ht="13.8" x14ac:dyDescent="0.25">
      <c r="A143" s="40">
        <f>Mixed2!A99</f>
        <v>0</v>
      </c>
      <c r="B143" s="37">
        <f>Mixed2!B99</f>
        <v>0</v>
      </c>
      <c r="C143" s="21">
        <f>Mixed2!C99</f>
        <v>0</v>
      </c>
      <c r="D143" s="21">
        <f>Mixed2!D99</f>
        <v>0</v>
      </c>
      <c r="E143" s="21">
        <f>Mixed2!E99</f>
        <v>0</v>
      </c>
      <c r="F143" s="21">
        <f>Mixed2!F99</f>
        <v>0</v>
      </c>
      <c r="G143" s="21">
        <f>Mixed2!G99</f>
        <v>0</v>
      </c>
      <c r="H143" s="24">
        <f>Mixed2!H99</f>
        <v>0</v>
      </c>
      <c r="I143" s="21">
        <f>Mixed2!I99</f>
        <v>0</v>
      </c>
      <c r="J143" s="21">
        <f>Mixed2!J99</f>
        <v>0</v>
      </c>
      <c r="K143" s="21">
        <f>Mixed2!K99</f>
        <v>0</v>
      </c>
      <c r="L143" s="21">
        <f>Mixed2!L99</f>
        <v>0</v>
      </c>
      <c r="M143" s="21">
        <f>Mixed2!M99</f>
        <v>0</v>
      </c>
      <c r="N143" s="24">
        <f>Mixed2!N99</f>
        <v>0</v>
      </c>
      <c r="O143" s="24">
        <f>Mixed2!O99</f>
        <v>0</v>
      </c>
    </row>
    <row r="144" spans="1:15" ht="13.8" x14ac:dyDescent="0.25">
      <c r="A144" s="40" t="str">
        <f>A142&amp;"/"&amp;A143</f>
        <v>0/0</v>
      </c>
      <c r="B144" s="37">
        <f>IF(B142=B143,B143,B142&amp;"/"&amp;B143)</f>
        <v>0</v>
      </c>
      <c r="C144" s="21">
        <f t="shared" ref="C144:O144" si="46">SUM(C142:C143)</f>
        <v>0</v>
      </c>
      <c r="D144" s="21">
        <f t="shared" si="46"/>
        <v>0</v>
      </c>
      <c r="E144" s="21">
        <f t="shared" si="46"/>
        <v>0</v>
      </c>
      <c r="F144" s="21">
        <f t="shared" si="46"/>
        <v>0</v>
      </c>
      <c r="G144" s="21">
        <f t="shared" si="46"/>
        <v>0</v>
      </c>
      <c r="H144" s="24">
        <f t="shared" si="46"/>
        <v>0</v>
      </c>
      <c r="I144" s="21">
        <f t="shared" si="46"/>
        <v>0</v>
      </c>
      <c r="J144" s="21">
        <f t="shared" si="46"/>
        <v>0</v>
      </c>
      <c r="K144" s="21">
        <f t="shared" si="46"/>
        <v>0</v>
      </c>
      <c r="L144" s="21">
        <f t="shared" si="46"/>
        <v>0</v>
      </c>
      <c r="M144" s="21">
        <f t="shared" si="46"/>
        <v>0</v>
      </c>
      <c r="N144" s="24">
        <f t="shared" si="46"/>
        <v>0</v>
      </c>
      <c r="O144" s="24">
        <f t="shared" si="46"/>
        <v>0</v>
      </c>
    </row>
    <row r="145" spans="1:15" ht="13.8" x14ac:dyDescent="0.25">
      <c r="A145" s="40">
        <f>Mixed2!A100</f>
        <v>0</v>
      </c>
      <c r="B145" s="37">
        <f>Mixed2!B100</f>
        <v>0</v>
      </c>
      <c r="C145" s="21">
        <f>Mixed2!C100</f>
        <v>0</v>
      </c>
      <c r="D145" s="21">
        <f>Mixed2!D100</f>
        <v>0</v>
      </c>
      <c r="E145" s="21">
        <f>Mixed2!E100</f>
        <v>0</v>
      </c>
      <c r="F145" s="21">
        <f>Mixed2!F100</f>
        <v>0</v>
      </c>
      <c r="G145" s="21">
        <f>Mixed2!G100</f>
        <v>0</v>
      </c>
      <c r="H145" s="24">
        <f>Mixed2!H100</f>
        <v>0</v>
      </c>
      <c r="I145" s="21">
        <f>Mixed2!I100</f>
        <v>0</v>
      </c>
      <c r="J145" s="21">
        <f>Mixed2!J100</f>
        <v>0</v>
      </c>
      <c r="K145" s="21">
        <f>Mixed2!K100</f>
        <v>0</v>
      </c>
      <c r="L145" s="21">
        <f>Mixed2!L100</f>
        <v>0</v>
      </c>
      <c r="M145" s="21">
        <f>Mixed2!M100</f>
        <v>0</v>
      </c>
      <c r="N145" s="24">
        <f>Mixed2!N100</f>
        <v>0</v>
      </c>
      <c r="O145" s="24">
        <f>Mixed2!O100</f>
        <v>0</v>
      </c>
    </row>
    <row r="146" spans="1:15" ht="13.8" x14ac:dyDescent="0.25">
      <c r="A146" s="40">
        <f>Mixed2!A101</f>
        <v>0</v>
      </c>
      <c r="B146" s="37">
        <f>Mixed2!B101</f>
        <v>0</v>
      </c>
      <c r="C146" s="21">
        <f>Mixed2!C101</f>
        <v>0</v>
      </c>
      <c r="D146" s="21">
        <f>Mixed2!D101</f>
        <v>0</v>
      </c>
      <c r="E146" s="21">
        <f>Mixed2!E101</f>
        <v>0</v>
      </c>
      <c r="F146" s="21">
        <f>Mixed2!F101</f>
        <v>0</v>
      </c>
      <c r="G146" s="21">
        <f>Mixed2!G101</f>
        <v>0</v>
      </c>
      <c r="H146" s="24">
        <f>Mixed2!H101</f>
        <v>0</v>
      </c>
      <c r="I146" s="21">
        <f>Mixed2!I101</f>
        <v>0</v>
      </c>
      <c r="J146" s="21">
        <f>Mixed2!J101</f>
        <v>0</v>
      </c>
      <c r="K146" s="21">
        <f>Mixed2!K101</f>
        <v>0</v>
      </c>
      <c r="L146" s="21">
        <f>Mixed2!L101</f>
        <v>0</v>
      </c>
      <c r="M146" s="21">
        <f>Mixed2!M101</f>
        <v>0</v>
      </c>
      <c r="N146" s="24">
        <f>Mixed2!N101</f>
        <v>0</v>
      </c>
      <c r="O146" s="24">
        <f>Mixed2!O101</f>
        <v>0</v>
      </c>
    </row>
    <row r="147" spans="1:15" ht="13.8" x14ac:dyDescent="0.25">
      <c r="A147" s="40" t="str">
        <f>A145&amp;"/"&amp;A146</f>
        <v>0/0</v>
      </c>
      <c r="B147" s="37">
        <f>IF(B145=B146,B146,B145&amp;"/"&amp;B146)</f>
        <v>0</v>
      </c>
      <c r="C147" s="21">
        <f t="shared" ref="C147:O147" si="47">SUM(C145:C146)</f>
        <v>0</v>
      </c>
      <c r="D147" s="21">
        <f t="shared" si="47"/>
        <v>0</v>
      </c>
      <c r="E147" s="21">
        <f t="shared" si="47"/>
        <v>0</v>
      </c>
      <c r="F147" s="21">
        <f t="shared" si="47"/>
        <v>0</v>
      </c>
      <c r="G147" s="21">
        <f t="shared" si="47"/>
        <v>0</v>
      </c>
      <c r="H147" s="24">
        <f t="shared" si="47"/>
        <v>0</v>
      </c>
      <c r="I147" s="21">
        <f t="shared" si="47"/>
        <v>0</v>
      </c>
      <c r="J147" s="21">
        <f t="shared" si="47"/>
        <v>0</v>
      </c>
      <c r="K147" s="21">
        <f t="shared" si="47"/>
        <v>0</v>
      </c>
      <c r="L147" s="21">
        <f t="shared" si="47"/>
        <v>0</v>
      </c>
      <c r="M147" s="21">
        <f t="shared" si="47"/>
        <v>0</v>
      </c>
      <c r="N147" s="24">
        <f t="shared" si="47"/>
        <v>0</v>
      </c>
      <c r="O147" s="24">
        <f t="shared" si="47"/>
        <v>0</v>
      </c>
    </row>
    <row r="148" spans="1:15" ht="13.8" x14ac:dyDescent="0.25">
      <c r="A148" s="40">
        <f>Mixed2!A102</f>
        <v>0</v>
      </c>
      <c r="B148" s="37">
        <f>Mixed2!B102</f>
        <v>0</v>
      </c>
      <c r="C148" s="21">
        <f>Mixed2!C102</f>
        <v>0</v>
      </c>
      <c r="D148" s="21">
        <f>Mixed2!D102</f>
        <v>0</v>
      </c>
      <c r="E148" s="21">
        <f>Mixed2!E102</f>
        <v>0</v>
      </c>
      <c r="F148" s="21">
        <f>Mixed2!F102</f>
        <v>0</v>
      </c>
      <c r="G148" s="21">
        <f>Mixed2!G102</f>
        <v>0</v>
      </c>
      <c r="H148" s="24">
        <f>Mixed2!H102</f>
        <v>0</v>
      </c>
      <c r="I148" s="21">
        <f>Mixed2!I102</f>
        <v>0</v>
      </c>
      <c r="J148" s="21">
        <f>Mixed2!J102</f>
        <v>0</v>
      </c>
      <c r="K148" s="21">
        <f>Mixed2!K102</f>
        <v>0</v>
      </c>
      <c r="L148" s="21">
        <f>Mixed2!L102</f>
        <v>0</v>
      </c>
      <c r="M148" s="21">
        <f>Mixed2!M102</f>
        <v>0</v>
      </c>
      <c r="N148" s="24">
        <f>Mixed2!N102</f>
        <v>0</v>
      </c>
      <c r="O148" s="24">
        <f>Mixed2!O102</f>
        <v>0</v>
      </c>
    </row>
    <row r="149" spans="1:15" ht="13.8" x14ac:dyDescent="0.25">
      <c r="A149" s="40">
        <f>Mixed2!A103</f>
        <v>0</v>
      </c>
      <c r="B149" s="37">
        <f>Mixed2!B103</f>
        <v>0</v>
      </c>
      <c r="C149" s="21">
        <f>Mixed2!C103</f>
        <v>0</v>
      </c>
      <c r="D149" s="21">
        <f>Mixed2!D103</f>
        <v>0</v>
      </c>
      <c r="E149" s="21">
        <f>Mixed2!E103</f>
        <v>0</v>
      </c>
      <c r="F149" s="21">
        <f>Mixed2!F103</f>
        <v>0</v>
      </c>
      <c r="G149" s="21">
        <f>Mixed2!G103</f>
        <v>0</v>
      </c>
      <c r="H149" s="24">
        <f>Mixed2!H103</f>
        <v>0</v>
      </c>
      <c r="I149" s="21">
        <f>Mixed2!I103</f>
        <v>0</v>
      </c>
      <c r="J149" s="21">
        <f>Mixed2!J103</f>
        <v>0</v>
      </c>
      <c r="K149" s="21">
        <f>Mixed2!K103</f>
        <v>0</v>
      </c>
      <c r="L149" s="21">
        <f>Mixed2!L103</f>
        <v>0</v>
      </c>
      <c r="M149" s="21">
        <f>Mixed2!M103</f>
        <v>0</v>
      </c>
      <c r="N149" s="24">
        <f>Mixed2!N103</f>
        <v>0</v>
      </c>
      <c r="O149" s="24">
        <f>Mixed2!O103</f>
        <v>0</v>
      </c>
    </row>
    <row r="150" spans="1:15" ht="13.8" x14ac:dyDescent="0.25">
      <c r="A150" s="40" t="str">
        <f>A148&amp;"/"&amp;A149</f>
        <v>0/0</v>
      </c>
      <c r="B150" s="37">
        <f>IF(B148=B149,B149,B148&amp;"/"&amp;B149)</f>
        <v>0</v>
      </c>
      <c r="C150" s="21">
        <f t="shared" ref="C150:O150" si="48">SUM(C148:C149)</f>
        <v>0</v>
      </c>
      <c r="D150" s="21">
        <f t="shared" si="48"/>
        <v>0</v>
      </c>
      <c r="E150" s="21">
        <f t="shared" si="48"/>
        <v>0</v>
      </c>
      <c r="F150" s="21">
        <f t="shared" si="48"/>
        <v>0</v>
      </c>
      <c r="G150" s="21">
        <f t="shared" si="48"/>
        <v>0</v>
      </c>
      <c r="H150" s="24">
        <f t="shared" si="48"/>
        <v>0</v>
      </c>
      <c r="I150" s="21">
        <f t="shared" si="48"/>
        <v>0</v>
      </c>
      <c r="J150" s="21">
        <f t="shared" si="48"/>
        <v>0</v>
      </c>
      <c r="K150" s="21">
        <f t="shared" si="48"/>
        <v>0</v>
      </c>
      <c r="L150" s="21">
        <f t="shared" si="48"/>
        <v>0</v>
      </c>
      <c r="M150" s="21">
        <f t="shared" si="48"/>
        <v>0</v>
      </c>
      <c r="N150" s="24">
        <f t="shared" si="48"/>
        <v>0</v>
      </c>
      <c r="O150" s="24">
        <f t="shared" si="48"/>
        <v>0</v>
      </c>
    </row>
    <row r="151" spans="1:15" ht="13.8" x14ac:dyDescent="0.25">
      <c r="A151" s="40">
        <f>Mixed2!A104</f>
        <v>0</v>
      </c>
      <c r="B151" s="37">
        <f>Mixed2!B104</f>
        <v>0</v>
      </c>
      <c r="C151" s="21">
        <f>Mixed2!C104</f>
        <v>0</v>
      </c>
      <c r="D151" s="21">
        <f>Mixed2!D104</f>
        <v>0</v>
      </c>
      <c r="E151" s="21">
        <f>Mixed2!E104</f>
        <v>0</v>
      </c>
      <c r="F151" s="21">
        <f>Mixed2!F104</f>
        <v>0</v>
      </c>
      <c r="G151" s="21">
        <f>Mixed2!G104</f>
        <v>0</v>
      </c>
      <c r="H151" s="24">
        <f>Mixed2!H104</f>
        <v>0</v>
      </c>
      <c r="I151" s="21">
        <f>Mixed2!I104</f>
        <v>0</v>
      </c>
      <c r="J151" s="21">
        <f>Mixed2!J104</f>
        <v>0</v>
      </c>
      <c r="K151" s="21">
        <f>Mixed2!K104</f>
        <v>0</v>
      </c>
      <c r="L151" s="21">
        <f>Mixed2!L104</f>
        <v>0</v>
      </c>
      <c r="M151" s="21">
        <f>Mixed2!M104</f>
        <v>0</v>
      </c>
      <c r="N151" s="24">
        <f>Mixed2!N104</f>
        <v>0</v>
      </c>
      <c r="O151" s="24">
        <f>Mixed2!O104</f>
        <v>0</v>
      </c>
    </row>
    <row r="152" spans="1:15" ht="13.8" x14ac:dyDescent="0.25">
      <c r="A152" s="40">
        <f>Mixed2!A105</f>
        <v>0</v>
      </c>
      <c r="B152" s="37">
        <f>Mixed2!B105</f>
        <v>0</v>
      </c>
      <c r="C152" s="21">
        <f>Mixed2!C105</f>
        <v>0</v>
      </c>
      <c r="D152" s="21">
        <f>Mixed2!D105</f>
        <v>0</v>
      </c>
      <c r="E152" s="21">
        <f>Mixed2!E105</f>
        <v>0</v>
      </c>
      <c r="F152" s="21">
        <f>Mixed2!F105</f>
        <v>0</v>
      </c>
      <c r="G152" s="21">
        <f>Mixed2!G105</f>
        <v>0</v>
      </c>
      <c r="H152" s="24">
        <f>Mixed2!H105</f>
        <v>0</v>
      </c>
      <c r="I152" s="21">
        <f>Mixed2!I105</f>
        <v>0</v>
      </c>
      <c r="J152" s="21">
        <f>Mixed2!J105</f>
        <v>0</v>
      </c>
      <c r="K152" s="21">
        <f>Mixed2!K105</f>
        <v>0</v>
      </c>
      <c r="L152" s="21">
        <f>Mixed2!L105</f>
        <v>0</v>
      </c>
      <c r="M152" s="21">
        <f>Mixed2!M105</f>
        <v>0</v>
      </c>
      <c r="N152" s="24">
        <f>Mixed2!N105</f>
        <v>0</v>
      </c>
      <c r="O152" s="24">
        <f>Mixed2!O105</f>
        <v>0</v>
      </c>
    </row>
    <row r="153" spans="1:15" ht="13.8" x14ac:dyDescent="0.25">
      <c r="A153" s="40" t="str">
        <f>A151&amp;"/"&amp;A152</f>
        <v>0/0</v>
      </c>
      <c r="B153" s="37">
        <f>IF(B151=B152,B152,B151&amp;"/"&amp;B152)</f>
        <v>0</v>
      </c>
      <c r="C153" s="21">
        <f t="shared" ref="C153:O153" si="49">SUM(C151:C152)</f>
        <v>0</v>
      </c>
      <c r="D153" s="21">
        <f t="shared" si="49"/>
        <v>0</v>
      </c>
      <c r="E153" s="21">
        <f t="shared" si="49"/>
        <v>0</v>
      </c>
      <c r="F153" s="21">
        <f t="shared" si="49"/>
        <v>0</v>
      </c>
      <c r="G153" s="21">
        <f t="shared" si="49"/>
        <v>0</v>
      </c>
      <c r="H153" s="24">
        <f t="shared" si="49"/>
        <v>0</v>
      </c>
      <c r="I153" s="21">
        <f t="shared" si="49"/>
        <v>0</v>
      </c>
      <c r="J153" s="21">
        <f t="shared" si="49"/>
        <v>0</v>
      </c>
      <c r="K153" s="21">
        <f t="shared" si="49"/>
        <v>0</v>
      </c>
      <c r="L153" s="21">
        <f t="shared" si="49"/>
        <v>0</v>
      </c>
      <c r="M153" s="21">
        <f t="shared" si="49"/>
        <v>0</v>
      </c>
      <c r="N153" s="24">
        <f t="shared" si="49"/>
        <v>0</v>
      </c>
      <c r="O153" s="24">
        <f t="shared" si="49"/>
        <v>0</v>
      </c>
    </row>
    <row r="154" spans="1:15" ht="13.8" x14ac:dyDescent="0.25">
      <c r="A154" s="40">
        <f>Mixed2!A106</f>
        <v>0</v>
      </c>
      <c r="B154" s="37">
        <f>Mixed2!B106</f>
        <v>0</v>
      </c>
      <c r="C154" s="21">
        <f>Mixed2!C106</f>
        <v>0</v>
      </c>
      <c r="D154" s="21">
        <f>Mixed2!D106</f>
        <v>0</v>
      </c>
      <c r="E154" s="21">
        <f>Mixed2!E106</f>
        <v>0</v>
      </c>
      <c r="F154" s="21">
        <f>Mixed2!F106</f>
        <v>0</v>
      </c>
      <c r="G154" s="21">
        <f>Mixed2!G106</f>
        <v>0</v>
      </c>
      <c r="H154" s="24">
        <f>Mixed2!H106</f>
        <v>0</v>
      </c>
      <c r="I154" s="21">
        <f>Mixed2!I106</f>
        <v>0</v>
      </c>
      <c r="J154" s="21">
        <f>Mixed2!J106</f>
        <v>0</v>
      </c>
      <c r="K154" s="21">
        <f>Mixed2!K106</f>
        <v>0</v>
      </c>
      <c r="L154" s="21">
        <f>Mixed2!L106</f>
        <v>0</v>
      </c>
      <c r="M154" s="21">
        <f>Mixed2!M106</f>
        <v>0</v>
      </c>
      <c r="N154" s="24">
        <f>Mixed2!N106</f>
        <v>0</v>
      </c>
      <c r="O154" s="24">
        <f>Mixed2!O106</f>
        <v>0</v>
      </c>
    </row>
    <row r="155" spans="1:15" ht="13.8" x14ac:dyDescent="0.25">
      <c r="A155" s="40">
        <f>Mixed2!A107</f>
        <v>0</v>
      </c>
      <c r="B155" s="37">
        <f>Mixed2!B107</f>
        <v>0</v>
      </c>
      <c r="C155" s="21">
        <f>Mixed2!C107</f>
        <v>0</v>
      </c>
      <c r="D155" s="21">
        <f>Mixed2!D107</f>
        <v>0</v>
      </c>
      <c r="E155" s="21">
        <f>Mixed2!E107</f>
        <v>0</v>
      </c>
      <c r="F155" s="21">
        <f>Mixed2!F107</f>
        <v>0</v>
      </c>
      <c r="G155" s="21">
        <f>Mixed2!G107</f>
        <v>0</v>
      </c>
      <c r="H155" s="24">
        <f>Mixed2!H107</f>
        <v>0</v>
      </c>
      <c r="I155" s="21">
        <f>Mixed2!I107</f>
        <v>0</v>
      </c>
      <c r="J155" s="21">
        <f>Mixed2!J107</f>
        <v>0</v>
      </c>
      <c r="K155" s="21">
        <f>Mixed2!K107</f>
        <v>0</v>
      </c>
      <c r="L155" s="21">
        <f>Mixed2!L107</f>
        <v>0</v>
      </c>
      <c r="M155" s="21">
        <f>Mixed2!M107</f>
        <v>0</v>
      </c>
      <c r="N155" s="24">
        <f>Mixed2!N107</f>
        <v>0</v>
      </c>
      <c r="O155" s="24">
        <f>Mixed2!O107</f>
        <v>0</v>
      </c>
    </row>
    <row r="156" spans="1:15" ht="13.8" x14ac:dyDescent="0.25">
      <c r="A156" s="40" t="str">
        <f>A154&amp;"/"&amp;A155</f>
        <v>0/0</v>
      </c>
      <c r="B156" s="37">
        <f>IF(B154=B155,B155,B154&amp;"/"&amp;B155)</f>
        <v>0</v>
      </c>
      <c r="C156" s="21">
        <f t="shared" ref="C156:O156" si="50">SUM(C154:C155)</f>
        <v>0</v>
      </c>
      <c r="D156" s="21">
        <f t="shared" si="50"/>
        <v>0</v>
      </c>
      <c r="E156" s="21">
        <f t="shared" si="50"/>
        <v>0</v>
      </c>
      <c r="F156" s="21">
        <f t="shared" si="50"/>
        <v>0</v>
      </c>
      <c r="G156" s="21">
        <f t="shared" si="50"/>
        <v>0</v>
      </c>
      <c r="H156" s="24">
        <f t="shared" si="50"/>
        <v>0</v>
      </c>
      <c r="I156" s="21">
        <f t="shared" si="50"/>
        <v>0</v>
      </c>
      <c r="J156" s="21">
        <f t="shared" si="50"/>
        <v>0</v>
      </c>
      <c r="K156" s="21">
        <f t="shared" si="50"/>
        <v>0</v>
      </c>
      <c r="L156" s="21">
        <f t="shared" si="50"/>
        <v>0</v>
      </c>
      <c r="M156" s="21">
        <f t="shared" si="50"/>
        <v>0</v>
      </c>
      <c r="N156" s="24">
        <f t="shared" si="50"/>
        <v>0</v>
      </c>
      <c r="O156" s="24">
        <f t="shared" si="50"/>
        <v>0</v>
      </c>
    </row>
    <row r="157" spans="1:15" ht="13.8" x14ac:dyDescent="0.25">
      <c r="A157" s="40">
        <f>Mixed2!A108</f>
        <v>0</v>
      </c>
      <c r="B157" s="37">
        <f>Mixed2!B108</f>
        <v>0</v>
      </c>
      <c r="C157" s="21">
        <f>Mixed2!C108</f>
        <v>0</v>
      </c>
      <c r="D157" s="21">
        <f>Mixed2!D108</f>
        <v>0</v>
      </c>
      <c r="E157" s="21">
        <f>Mixed2!E108</f>
        <v>0</v>
      </c>
      <c r="F157" s="21">
        <f>Mixed2!F108</f>
        <v>0</v>
      </c>
      <c r="G157" s="21">
        <f>Mixed2!G108</f>
        <v>0</v>
      </c>
      <c r="H157" s="24">
        <f>Mixed2!H108</f>
        <v>0</v>
      </c>
      <c r="I157" s="21">
        <f>Mixed2!I108</f>
        <v>0</v>
      </c>
      <c r="J157" s="21">
        <f>Mixed2!J108</f>
        <v>0</v>
      </c>
      <c r="K157" s="21">
        <f>Mixed2!K108</f>
        <v>0</v>
      </c>
      <c r="L157" s="21">
        <f>Mixed2!L108</f>
        <v>0</v>
      </c>
      <c r="M157" s="21">
        <f>Mixed2!M108</f>
        <v>0</v>
      </c>
      <c r="N157" s="24">
        <f>Mixed2!N108</f>
        <v>0</v>
      </c>
      <c r="O157" s="24">
        <f>Mixed2!O108</f>
        <v>0</v>
      </c>
    </row>
    <row r="158" spans="1:15" ht="13.8" x14ac:dyDescent="0.25">
      <c r="A158" s="40">
        <f>Mixed2!A109</f>
        <v>0</v>
      </c>
      <c r="B158" s="37">
        <f>Mixed2!B109</f>
        <v>0</v>
      </c>
      <c r="C158" s="21">
        <f>Mixed2!C109</f>
        <v>0</v>
      </c>
      <c r="D158" s="21">
        <f>Mixed2!D109</f>
        <v>0</v>
      </c>
      <c r="E158" s="21">
        <f>Mixed2!E109</f>
        <v>0</v>
      </c>
      <c r="F158" s="21">
        <f>Mixed2!F109</f>
        <v>0</v>
      </c>
      <c r="G158" s="21">
        <f>Mixed2!G109</f>
        <v>0</v>
      </c>
      <c r="H158" s="24">
        <f>Mixed2!H109</f>
        <v>0</v>
      </c>
      <c r="I158" s="21">
        <f>Mixed2!I109</f>
        <v>0</v>
      </c>
      <c r="J158" s="21">
        <f>Mixed2!J109</f>
        <v>0</v>
      </c>
      <c r="K158" s="21">
        <f>Mixed2!K109</f>
        <v>0</v>
      </c>
      <c r="L158" s="21">
        <f>Mixed2!L109</f>
        <v>0</v>
      </c>
      <c r="M158" s="21">
        <f>Mixed2!M109</f>
        <v>0</v>
      </c>
      <c r="N158" s="24">
        <f>Mixed2!N109</f>
        <v>0</v>
      </c>
      <c r="O158" s="24">
        <f>Mixed2!O109</f>
        <v>0</v>
      </c>
    </row>
    <row r="159" spans="1:15" ht="13.8" x14ac:dyDescent="0.25">
      <c r="A159" s="40" t="str">
        <f>A157&amp;"/"&amp;A158</f>
        <v>0/0</v>
      </c>
      <c r="B159" s="37">
        <f>IF(B157=B158,B158,B157&amp;"/"&amp;B158)</f>
        <v>0</v>
      </c>
      <c r="C159" s="21">
        <f t="shared" ref="C159:O159" si="51">SUM(C157:C158)</f>
        <v>0</v>
      </c>
      <c r="D159" s="21">
        <f t="shared" si="51"/>
        <v>0</v>
      </c>
      <c r="E159" s="21">
        <f t="shared" si="51"/>
        <v>0</v>
      </c>
      <c r="F159" s="21">
        <f t="shared" si="51"/>
        <v>0</v>
      </c>
      <c r="G159" s="21">
        <f t="shared" si="51"/>
        <v>0</v>
      </c>
      <c r="H159" s="24">
        <f t="shared" si="51"/>
        <v>0</v>
      </c>
      <c r="I159" s="21">
        <f t="shared" si="51"/>
        <v>0</v>
      </c>
      <c r="J159" s="21">
        <f t="shared" si="51"/>
        <v>0</v>
      </c>
      <c r="K159" s="21">
        <f t="shared" si="51"/>
        <v>0</v>
      </c>
      <c r="L159" s="21">
        <f t="shared" si="51"/>
        <v>0</v>
      </c>
      <c r="M159" s="21">
        <f t="shared" si="51"/>
        <v>0</v>
      </c>
      <c r="N159" s="24">
        <f t="shared" si="51"/>
        <v>0</v>
      </c>
      <c r="O159" s="24">
        <f t="shared" si="51"/>
        <v>0</v>
      </c>
    </row>
    <row r="160" spans="1:15" ht="13.8" x14ac:dyDescent="0.25">
      <c r="A160" s="40">
        <f>Mixed2!A110</f>
        <v>0</v>
      </c>
      <c r="B160" s="37">
        <f>Mixed2!B110</f>
        <v>0</v>
      </c>
      <c r="C160" s="21">
        <f>Mixed2!C110</f>
        <v>0</v>
      </c>
      <c r="D160" s="21">
        <f>Mixed2!D110</f>
        <v>0</v>
      </c>
      <c r="E160" s="21">
        <f>Mixed2!E110</f>
        <v>0</v>
      </c>
      <c r="F160" s="21">
        <f>Mixed2!F110</f>
        <v>0</v>
      </c>
      <c r="G160" s="21">
        <f>Mixed2!G110</f>
        <v>0</v>
      </c>
      <c r="H160" s="24">
        <f>Mixed2!H110</f>
        <v>0</v>
      </c>
      <c r="I160" s="21">
        <f>Mixed2!I110</f>
        <v>0</v>
      </c>
      <c r="J160" s="21">
        <f>Mixed2!J110</f>
        <v>0</v>
      </c>
      <c r="K160" s="21">
        <f>Mixed2!K110</f>
        <v>0</v>
      </c>
      <c r="L160" s="21">
        <f>Mixed2!L110</f>
        <v>0</v>
      </c>
      <c r="M160" s="21">
        <f>Mixed2!M110</f>
        <v>0</v>
      </c>
      <c r="N160" s="24">
        <f>Mixed2!N110</f>
        <v>0</v>
      </c>
      <c r="O160" s="24">
        <f>Mixed2!O110</f>
        <v>0</v>
      </c>
    </row>
    <row r="161" spans="1:15" ht="13.8" x14ac:dyDescent="0.25">
      <c r="A161" s="40">
        <f>Mixed2!A111</f>
        <v>0</v>
      </c>
      <c r="B161" s="37">
        <f>Mixed2!B111</f>
        <v>0</v>
      </c>
      <c r="C161" s="21">
        <f>Mixed2!C111</f>
        <v>0</v>
      </c>
      <c r="D161" s="21">
        <f>Mixed2!D111</f>
        <v>0</v>
      </c>
      <c r="E161" s="21">
        <f>Mixed2!E111</f>
        <v>0</v>
      </c>
      <c r="F161" s="21">
        <f>Mixed2!F111</f>
        <v>0</v>
      </c>
      <c r="G161" s="21">
        <f>Mixed2!G111</f>
        <v>0</v>
      </c>
      <c r="H161" s="24">
        <f>Mixed2!H111</f>
        <v>0</v>
      </c>
      <c r="I161" s="21">
        <f>Mixed2!I111</f>
        <v>0</v>
      </c>
      <c r="J161" s="21">
        <f>Mixed2!J111</f>
        <v>0</v>
      </c>
      <c r="K161" s="21">
        <f>Mixed2!K111</f>
        <v>0</v>
      </c>
      <c r="L161" s="21">
        <f>Mixed2!L111</f>
        <v>0</v>
      </c>
      <c r="M161" s="21">
        <f>Mixed2!M111</f>
        <v>0</v>
      </c>
      <c r="N161" s="24">
        <f>Mixed2!N111</f>
        <v>0</v>
      </c>
      <c r="O161" s="24">
        <f>Mixed2!O111</f>
        <v>0</v>
      </c>
    </row>
    <row r="162" spans="1:15" ht="13.8" x14ac:dyDescent="0.25">
      <c r="A162" s="40" t="str">
        <f>A160&amp;"/"&amp;A161</f>
        <v>0/0</v>
      </c>
      <c r="B162" s="37">
        <f>IF(B160=B161,B161,B160&amp;"/"&amp;B161)</f>
        <v>0</v>
      </c>
      <c r="C162" s="21">
        <f t="shared" ref="C162:O162" si="52">SUM(C160:C161)</f>
        <v>0</v>
      </c>
      <c r="D162" s="21">
        <f t="shared" si="52"/>
        <v>0</v>
      </c>
      <c r="E162" s="21">
        <f t="shared" si="52"/>
        <v>0</v>
      </c>
      <c r="F162" s="21">
        <f t="shared" si="52"/>
        <v>0</v>
      </c>
      <c r="G162" s="21">
        <f t="shared" si="52"/>
        <v>0</v>
      </c>
      <c r="H162" s="24">
        <f t="shared" si="52"/>
        <v>0</v>
      </c>
      <c r="I162" s="21">
        <f t="shared" si="52"/>
        <v>0</v>
      </c>
      <c r="J162" s="21">
        <f t="shared" si="52"/>
        <v>0</v>
      </c>
      <c r="K162" s="21">
        <f t="shared" si="52"/>
        <v>0</v>
      </c>
      <c r="L162" s="21">
        <f t="shared" si="52"/>
        <v>0</v>
      </c>
      <c r="M162" s="21">
        <f t="shared" si="52"/>
        <v>0</v>
      </c>
      <c r="N162" s="24">
        <f t="shared" si="52"/>
        <v>0</v>
      </c>
      <c r="O162" s="24">
        <f t="shared" si="52"/>
        <v>0</v>
      </c>
    </row>
    <row r="163" spans="1:15" ht="13.8" x14ac:dyDescent="0.25">
      <c r="A163" s="40">
        <f>Mixed2!A112</f>
        <v>0</v>
      </c>
      <c r="B163" s="37">
        <f>Mixed2!B112</f>
        <v>0</v>
      </c>
      <c r="C163" s="21">
        <f>Mixed2!C112</f>
        <v>0</v>
      </c>
      <c r="D163" s="21">
        <f>Mixed2!D112</f>
        <v>0</v>
      </c>
      <c r="E163" s="21">
        <f>Mixed2!E112</f>
        <v>0</v>
      </c>
      <c r="F163" s="21">
        <f>Mixed2!F112</f>
        <v>0</v>
      </c>
      <c r="G163" s="21">
        <f>Mixed2!G112</f>
        <v>0</v>
      </c>
      <c r="H163" s="24">
        <f>Mixed2!H112</f>
        <v>0</v>
      </c>
      <c r="I163" s="21">
        <f>Mixed2!I112</f>
        <v>0</v>
      </c>
      <c r="J163" s="21">
        <f>Mixed2!J112</f>
        <v>0</v>
      </c>
      <c r="K163" s="21">
        <f>Mixed2!K112</f>
        <v>0</v>
      </c>
      <c r="L163" s="21">
        <f>Mixed2!L112</f>
        <v>0</v>
      </c>
      <c r="M163" s="21">
        <f>Mixed2!M112</f>
        <v>0</v>
      </c>
      <c r="N163" s="24">
        <f>Mixed2!N112</f>
        <v>0</v>
      </c>
      <c r="O163" s="24">
        <f>Mixed2!O112</f>
        <v>0</v>
      </c>
    </row>
    <row r="164" spans="1:15" ht="13.8" x14ac:dyDescent="0.25">
      <c r="A164" s="40">
        <f>Mixed2!A113</f>
        <v>0</v>
      </c>
      <c r="B164" s="37">
        <f>Mixed2!B113</f>
        <v>0</v>
      </c>
      <c r="C164" s="21">
        <f>Mixed2!C113</f>
        <v>0</v>
      </c>
      <c r="D164" s="21">
        <f>Mixed2!D113</f>
        <v>0</v>
      </c>
      <c r="E164" s="21">
        <f>Mixed2!E113</f>
        <v>0</v>
      </c>
      <c r="F164" s="21">
        <f>Mixed2!F113</f>
        <v>0</v>
      </c>
      <c r="G164" s="21">
        <f>Mixed2!G113</f>
        <v>0</v>
      </c>
      <c r="H164" s="24">
        <f>Mixed2!H113</f>
        <v>0</v>
      </c>
      <c r="I164" s="21">
        <f>Mixed2!I113</f>
        <v>0</v>
      </c>
      <c r="J164" s="21">
        <f>Mixed2!J113</f>
        <v>0</v>
      </c>
      <c r="K164" s="21">
        <f>Mixed2!K113</f>
        <v>0</v>
      </c>
      <c r="L164" s="21">
        <f>Mixed2!L113</f>
        <v>0</v>
      </c>
      <c r="M164" s="21">
        <f>Mixed2!M113</f>
        <v>0</v>
      </c>
      <c r="N164" s="24">
        <f>Mixed2!N113</f>
        <v>0</v>
      </c>
      <c r="O164" s="24">
        <f>Mixed2!O113</f>
        <v>0</v>
      </c>
    </row>
    <row r="165" spans="1:15" ht="13.8" x14ac:dyDescent="0.25">
      <c r="A165" s="40" t="str">
        <f>A163&amp;"/"&amp;A164</f>
        <v>0/0</v>
      </c>
      <c r="B165" s="37">
        <f>IF(B163=B164,B164,B163&amp;"/"&amp;B164)</f>
        <v>0</v>
      </c>
      <c r="C165" s="21">
        <f t="shared" ref="C165:O165" si="53">SUM(C163:C164)</f>
        <v>0</v>
      </c>
      <c r="D165" s="21">
        <f t="shared" si="53"/>
        <v>0</v>
      </c>
      <c r="E165" s="21">
        <f t="shared" si="53"/>
        <v>0</v>
      </c>
      <c r="F165" s="21">
        <f t="shared" si="53"/>
        <v>0</v>
      </c>
      <c r="G165" s="21">
        <f t="shared" si="53"/>
        <v>0</v>
      </c>
      <c r="H165" s="24">
        <f t="shared" si="53"/>
        <v>0</v>
      </c>
      <c r="I165" s="21">
        <f t="shared" si="53"/>
        <v>0</v>
      </c>
      <c r="J165" s="21">
        <f t="shared" si="53"/>
        <v>0</v>
      </c>
      <c r="K165" s="21">
        <f t="shared" si="53"/>
        <v>0</v>
      </c>
      <c r="L165" s="21">
        <f t="shared" si="53"/>
        <v>0</v>
      </c>
      <c r="M165" s="21">
        <f t="shared" si="53"/>
        <v>0</v>
      </c>
      <c r="N165" s="24">
        <f t="shared" si="53"/>
        <v>0</v>
      </c>
      <c r="O165" s="24">
        <f t="shared" si="53"/>
        <v>0</v>
      </c>
    </row>
    <row r="166" spans="1:15" ht="13.8" x14ac:dyDescent="0.25">
      <c r="A166" s="40">
        <f>Mixed2!A114</f>
        <v>0</v>
      </c>
      <c r="B166" s="37">
        <f>Mixed2!B114</f>
        <v>0</v>
      </c>
      <c r="C166" s="21">
        <f>Mixed2!C114</f>
        <v>0</v>
      </c>
      <c r="D166" s="21">
        <f>Mixed2!D114</f>
        <v>0</v>
      </c>
      <c r="E166" s="21">
        <f>Mixed2!E114</f>
        <v>0</v>
      </c>
      <c r="F166" s="21">
        <f>Mixed2!F114</f>
        <v>0</v>
      </c>
      <c r="G166" s="21">
        <f>Mixed2!G114</f>
        <v>0</v>
      </c>
      <c r="H166" s="24">
        <f>Mixed2!H114</f>
        <v>0</v>
      </c>
      <c r="I166" s="21">
        <f>Mixed2!I114</f>
        <v>0</v>
      </c>
      <c r="J166" s="21">
        <f>Mixed2!J114</f>
        <v>0</v>
      </c>
      <c r="K166" s="21">
        <f>Mixed2!K114</f>
        <v>0</v>
      </c>
      <c r="L166" s="21">
        <f>Mixed2!L114</f>
        <v>0</v>
      </c>
      <c r="M166" s="21">
        <f>Mixed2!M114</f>
        <v>0</v>
      </c>
      <c r="N166" s="24">
        <f>Mixed2!N114</f>
        <v>0</v>
      </c>
      <c r="O166" s="24">
        <f>Mixed2!O114</f>
        <v>0</v>
      </c>
    </row>
    <row r="167" spans="1:15" ht="13.8" x14ac:dyDescent="0.25">
      <c r="A167" s="40">
        <f>Mixed2!A115</f>
        <v>0</v>
      </c>
      <c r="B167" s="37">
        <f>Mixed2!B115</f>
        <v>0</v>
      </c>
      <c r="C167" s="21">
        <f>Mixed2!C115</f>
        <v>0</v>
      </c>
      <c r="D167" s="21">
        <f>Mixed2!D115</f>
        <v>0</v>
      </c>
      <c r="E167" s="21">
        <f>Mixed2!E115</f>
        <v>0</v>
      </c>
      <c r="F167" s="21">
        <f>Mixed2!F115</f>
        <v>0</v>
      </c>
      <c r="G167" s="21">
        <f>Mixed2!G115</f>
        <v>0</v>
      </c>
      <c r="H167" s="24">
        <f>Mixed2!H115</f>
        <v>0</v>
      </c>
      <c r="I167" s="21">
        <f>Mixed2!I115</f>
        <v>0</v>
      </c>
      <c r="J167" s="21">
        <f>Mixed2!J115</f>
        <v>0</v>
      </c>
      <c r="K167" s="21">
        <f>Mixed2!K115</f>
        <v>0</v>
      </c>
      <c r="L167" s="21">
        <f>Mixed2!L115</f>
        <v>0</v>
      </c>
      <c r="M167" s="21">
        <f>Mixed2!M115</f>
        <v>0</v>
      </c>
      <c r="N167" s="24">
        <f>Mixed2!N115</f>
        <v>0</v>
      </c>
      <c r="O167" s="24">
        <f>Mixed2!O115</f>
        <v>0</v>
      </c>
    </row>
    <row r="168" spans="1:15" ht="13.8" x14ac:dyDescent="0.25">
      <c r="A168" s="40" t="str">
        <f>A166&amp;"/"&amp;A167</f>
        <v>0/0</v>
      </c>
      <c r="B168" s="37">
        <f>IF(B166=B167,B167,B166&amp;"/"&amp;B167)</f>
        <v>0</v>
      </c>
      <c r="C168" s="21">
        <f t="shared" ref="C168:O168" si="54">SUM(C166:C167)</f>
        <v>0</v>
      </c>
      <c r="D168" s="21">
        <f t="shared" si="54"/>
        <v>0</v>
      </c>
      <c r="E168" s="21">
        <f t="shared" si="54"/>
        <v>0</v>
      </c>
      <c r="F168" s="21">
        <f t="shared" si="54"/>
        <v>0</v>
      </c>
      <c r="G168" s="21">
        <f t="shared" si="54"/>
        <v>0</v>
      </c>
      <c r="H168" s="24">
        <f t="shared" si="54"/>
        <v>0</v>
      </c>
      <c r="I168" s="21">
        <f t="shared" si="54"/>
        <v>0</v>
      </c>
      <c r="J168" s="21">
        <f t="shared" si="54"/>
        <v>0</v>
      </c>
      <c r="K168" s="21">
        <f t="shared" si="54"/>
        <v>0</v>
      </c>
      <c r="L168" s="21">
        <f t="shared" si="54"/>
        <v>0</v>
      </c>
      <c r="M168" s="21">
        <f t="shared" si="54"/>
        <v>0</v>
      </c>
      <c r="N168" s="24">
        <f t="shared" si="54"/>
        <v>0</v>
      </c>
      <c r="O168" s="24">
        <f t="shared" si="54"/>
        <v>0</v>
      </c>
    </row>
    <row r="169" spans="1:15" ht="13.8" x14ac:dyDescent="0.25">
      <c r="A169" s="40">
        <f>Mixed2!A116</f>
        <v>0</v>
      </c>
      <c r="B169" s="37">
        <f>Mixed2!B116</f>
        <v>0</v>
      </c>
      <c r="C169" s="21">
        <f>Mixed2!C116</f>
        <v>0</v>
      </c>
      <c r="D169" s="21">
        <f>Mixed2!D116</f>
        <v>0</v>
      </c>
      <c r="E169" s="21">
        <f>Mixed2!E116</f>
        <v>0</v>
      </c>
      <c r="F169" s="21">
        <f>Mixed2!F116</f>
        <v>0</v>
      </c>
      <c r="G169" s="21">
        <f>Mixed2!G116</f>
        <v>0</v>
      </c>
      <c r="H169" s="24">
        <f>Mixed2!H116</f>
        <v>0</v>
      </c>
      <c r="I169" s="21">
        <f>Mixed2!I116</f>
        <v>0</v>
      </c>
      <c r="J169" s="21">
        <f>Mixed2!J116</f>
        <v>0</v>
      </c>
      <c r="K169" s="21">
        <f>Mixed2!K116</f>
        <v>0</v>
      </c>
      <c r="L169" s="21">
        <f>Mixed2!L116</f>
        <v>0</v>
      </c>
      <c r="M169" s="21">
        <f>Mixed2!M116</f>
        <v>0</v>
      </c>
      <c r="N169" s="24">
        <f>Mixed2!N116</f>
        <v>0</v>
      </c>
      <c r="O169" s="24">
        <f>Mixed2!O116</f>
        <v>0</v>
      </c>
    </row>
    <row r="170" spans="1:15" ht="13.8" x14ac:dyDescent="0.25">
      <c r="A170" s="40">
        <f>Mixed2!A117</f>
        <v>0</v>
      </c>
      <c r="B170" s="37">
        <f>Mixed2!B117</f>
        <v>0</v>
      </c>
      <c r="C170" s="21">
        <f>Mixed2!C117</f>
        <v>0</v>
      </c>
      <c r="D170" s="21">
        <f>Mixed2!D117</f>
        <v>0</v>
      </c>
      <c r="E170" s="21">
        <f>Mixed2!E117</f>
        <v>0</v>
      </c>
      <c r="F170" s="21">
        <f>Mixed2!F117</f>
        <v>0</v>
      </c>
      <c r="G170" s="21">
        <f>Mixed2!G117</f>
        <v>0</v>
      </c>
      <c r="H170" s="24">
        <f>Mixed2!H117</f>
        <v>0</v>
      </c>
      <c r="I170" s="21">
        <f>Mixed2!I117</f>
        <v>0</v>
      </c>
      <c r="J170" s="21">
        <f>Mixed2!J117</f>
        <v>0</v>
      </c>
      <c r="K170" s="21">
        <f>Mixed2!K117</f>
        <v>0</v>
      </c>
      <c r="L170" s="21">
        <f>Mixed2!L117</f>
        <v>0</v>
      </c>
      <c r="M170" s="21">
        <f>Mixed2!M117</f>
        <v>0</v>
      </c>
      <c r="N170" s="24">
        <f>Mixed2!N117</f>
        <v>0</v>
      </c>
      <c r="O170" s="24">
        <f>Mixed2!O117</f>
        <v>0</v>
      </c>
    </row>
    <row r="171" spans="1:15" ht="13.8" x14ac:dyDescent="0.25">
      <c r="A171" s="40" t="str">
        <f>A169&amp;"/"&amp;A170</f>
        <v>0/0</v>
      </c>
      <c r="B171" s="37">
        <f>IF(B169=B170,B170,B169&amp;"/"&amp;B170)</f>
        <v>0</v>
      </c>
      <c r="C171" s="21">
        <f t="shared" ref="C171:O171" si="55">SUM(C169:C170)</f>
        <v>0</v>
      </c>
      <c r="D171" s="21">
        <f t="shared" si="55"/>
        <v>0</v>
      </c>
      <c r="E171" s="21">
        <f t="shared" si="55"/>
        <v>0</v>
      </c>
      <c r="F171" s="21">
        <f t="shared" si="55"/>
        <v>0</v>
      </c>
      <c r="G171" s="21">
        <f t="shared" si="55"/>
        <v>0</v>
      </c>
      <c r="H171" s="24">
        <f t="shared" si="55"/>
        <v>0</v>
      </c>
      <c r="I171" s="21">
        <f t="shared" si="55"/>
        <v>0</v>
      </c>
      <c r="J171" s="21">
        <f t="shared" si="55"/>
        <v>0</v>
      </c>
      <c r="K171" s="21">
        <f t="shared" si="55"/>
        <v>0</v>
      </c>
      <c r="L171" s="21">
        <f t="shared" si="55"/>
        <v>0</v>
      </c>
      <c r="M171" s="21">
        <f t="shared" si="55"/>
        <v>0</v>
      </c>
      <c r="N171" s="24">
        <f t="shared" si="55"/>
        <v>0</v>
      </c>
      <c r="O171" s="24">
        <f t="shared" si="55"/>
        <v>0</v>
      </c>
    </row>
    <row r="172" spans="1:15" ht="13.8" x14ac:dyDescent="0.25">
      <c r="A172" s="40">
        <f>Mixed2!A118</f>
        <v>0</v>
      </c>
      <c r="B172" s="37">
        <f>Mixed2!B118</f>
        <v>0</v>
      </c>
      <c r="C172" s="21">
        <f>Mixed2!C118</f>
        <v>0</v>
      </c>
      <c r="D172" s="21">
        <f>Mixed2!D118</f>
        <v>0</v>
      </c>
      <c r="E172" s="21">
        <f>Mixed2!E118</f>
        <v>0</v>
      </c>
      <c r="F172" s="21">
        <f>Mixed2!F118</f>
        <v>0</v>
      </c>
      <c r="G172" s="21">
        <f>Mixed2!G118</f>
        <v>0</v>
      </c>
      <c r="H172" s="24">
        <f>Mixed2!H118</f>
        <v>0</v>
      </c>
      <c r="I172" s="21">
        <f>Mixed2!I118</f>
        <v>0</v>
      </c>
      <c r="J172" s="21">
        <f>Mixed2!J118</f>
        <v>0</v>
      </c>
      <c r="K172" s="21">
        <f>Mixed2!K118</f>
        <v>0</v>
      </c>
      <c r="L172" s="21">
        <f>Mixed2!L118</f>
        <v>0</v>
      </c>
      <c r="M172" s="21">
        <f>Mixed2!M118</f>
        <v>0</v>
      </c>
      <c r="N172" s="24">
        <f>Mixed2!N118</f>
        <v>0</v>
      </c>
      <c r="O172" s="24">
        <f>Mixed2!O118</f>
        <v>0</v>
      </c>
    </row>
    <row r="173" spans="1:15" ht="13.8" x14ac:dyDescent="0.25">
      <c r="A173" s="40">
        <f>Mixed2!A119</f>
        <v>0</v>
      </c>
      <c r="B173" s="37">
        <f>Mixed2!B119</f>
        <v>0</v>
      </c>
      <c r="C173" s="21">
        <f>Mixed2!C119</f>
        <v>0</v>
      </c>
      <c r="D173" s="21">
        <f>Mixed2!D119</f>
        <v>0</v>
      </c>
      <c r="E173" s="21">
        <f>Mixed2!E119</f>
        <v>0</v>
      </c>
      <c r="F173" s="21">
        <f>Mixed2!F119</f>
        <v>0</v>
      </c>
      <c r="G173" s="21">
        <f>Mixed2!G119</f>
        <v>0</v>
      </c>
      <c r="H173" s="24">
        <f>Mixed2!H119</f>
        <v>0</v>
      </c>
      <c r="I173" s="21">
        <f>Mixed2!I119</f>
        <v>0</v>
      </c>
      <c r="J173" s="21">
        <f>Mixed2!J119</f>
        <v>0</v>
      </c>
      <c r="K173" s="21">
        <f>Mixed2!K119</f>
        <v>0</v>
      </c>
      <c r="L173" s="21">
        <f>Mixed2!L119</f>
        <v>0</v>
      </c>
      <c r="M173" s="21">
        <f>Mixed2!M119</f>
        <v>0</v>
      </c>
      <c r="N173" s="24">
        <f>Mixed2!N119</f>
        <v>0</v>
      </c>
      <c r="O173" s="24">
        <f>Mixed2!O119</f>
        <v>0</v>
      </c>
    </row>
    <row r="174" spans="1:15" ht="13.8" x14ac:dyDescent="0.25">
      <c r="A174" s="40" t="str">
        <f>A172&amp;"/"&amp;A173</f>
        <v>0/0</v>
      </c>
      <c r="B174" s="37">
        <f>IF(B172=B173,B173,B172&amp;"/"&amp;B173)</f>
        <v>0</v>
      </c>
      <c r="C174" s="21">
        <f t="shared" ref="C174:O174" si="56">SUM(C172:C173)</f>
        <v>0</v>
      </c>
      <c r="D174" s="21">
        <f t="shared" si="56"/>
        <v>0</v>
      </c>
      <c r="E174" s="21">
        <f t="shared" si="56"/>
        <v>0</v>
      </c>
      <c r="F174" s="21">
        <f t="shared" si="56"/>
        <v>0</v>
      </c>
      <c r="G174" s="21">
        <f t="shared" si="56"/>
        <v>0</v>
      </c>
      <c r="H174" s="24">
        <f t="shared" si="56"/>
        <v>0</v>
      </c>
      <c r="I174" s="21">
        <f t="shared" si="56"/>
        <v>0</v>
      </c>
      <c r="J174" s="21">
        <f t="shared" si="56"/>
        <v>0</v>
      </c>
      <c r="K174" s="21">
        <f t="shared" si="56"/>
        <v>0</v>
      </c>
      <c r="L174" s="21">
        <f t="shared" si="56"/>
        <v>0</v>
      </c>
      <c r="M174" s="21">
        <f t="shared" si="56"/>
        <v>0</v>
      </c>
      <c r="N174" s="24">
        <f t="shared" si="56"/>
        <v>0</v>
      </c>
      <c r="O174" s="24">
        <f t="shared" si="56"/>
        <v>0</v>
      </c>
    </row>
    <row r="175" spans="1:15" ht="13.8" x14ac:dyDescent="0.25">
      <c r="A175" s="40">
        <f>Mixed2!A120</f>
        <v>0</v>
      </c>
      <c r="B175" s="37">
        <f>Mixed2!B120</f>
        <v>0</v>
      </c>
      <c r="C175" s="21">
        <f>Mixed2!C120</f>
        <v>0</v>
      </c>
      <c r="D175" s="21">
        <f>Mixed2!D120</f>
        <v>0</v>
      </c>
      <c r="E175" s="21">
        <f>Mixed2!E120</f>
        <v>0</v>
      </c>
      <c r="F175" s="21">
        <f>Mixed2!F120</f>
        <v>0</v>
      </c>
      <c r="G175" s="21">
        <f>Mixed2!G120</f>
        <v>0</v>
      </c>
      <c r="H175" s="24">
        <f>Mixed2!H120</f>
        <v>0</v>
      </c>
      <c r="I175" s="21">
        <f>Mixed2!I120</f>
        <v>0</v>
      </c>
      <c r="J175" s="21">
        <f>Mixed2!J120</f>
        <v>0</v>
      </c>
      <c r="K175" s="21">
        <f>Mixed2!K120</f>
        <v>0</v>
      </c>
      <c r="L175" s="21">
        <f>Mixed2!L120</f>
        <v>0</v>
      </c>
      <c r="M175" s="21">
        <f>Mixed2!M120</f>
        <v>0</v>
      </c>
      <c r="N175" s="24">
        <f>Mixed2!N120</f>
        <v>0</v>
      </c>
      <c r="O175" s="24">
        <f>Mixed2!O120</f>
        <v>0</v>
      </c>
    </row>
    <row r="176" spans="1:15" ht="13.8" x14ac:dyDescent="0.25">
      <c r="A176" s="40">
        <f>Mixed2!A121</f>
        <v>0</v>
      </c>
      <c r="B176" s="37">
        <f>Mixed2!B121</f>
        <v>0</v>
      </c>
      <c r="C176" s="21">
        <f>Mixed2!C121</f>
        <v>0</v>
      </c>
      <c r="D176" s="21">
        <f>Mixed2!D121</f>
        <v>0</v>
      </c>
      <c r="E176" s="21">
        <f>Mixed2!E121</f>
        <v>0</v>
      </c>
      <c r="F176" s="21">
        <f>Mixed2!F121</f>
        <v>0</v>
      </c>
      <c r="G176" s="21">
        <f>Mixed2!G121</f>
        <v>0</v>
      </c>
      <c r="H176" s="24">
        <f>Mixed2!H121</f>
        <v>0</v>
      </c>
      <c r="I176" s="21">
        <f>Mixed2!I121</f>
        <v>0</v>
      </c>
      <c r="J176" s="21">
        <f>Mixed2!J121</f>
        <v>0</v>
      </c>
      <c r="K176" s="21">
        <f>Mixed2!K121</f>
        <v>0</v>
      </c>
      <c r="L176" s="21">
        <f>Mixed2!L121</f>
        <v>0</v>
      </c>
      <c r="M176" s="21">
        <f>Mixed2!M121</f>
        <v>0</v>
      </c>
      <c r="N176" s="24">
        <f>Mixed2!N121</f>
        <v>0</v>
      </c>
      <c r="O176" s="24">
        <f>Mixed2!O121</f>
        <v>0</v>
      </c>
    </row>
    <row r="177" spans="1:15" ht="13.8" x14ac:dyDescent="0.25">
      <c r="A177" s="40" t="str">
        <f>A175&amp;"/"&amp;A176</f>
        <v>0/0</v>
      </c>
      <c r="B177" s="37">
        <f>IF(B175=B176,B176,B175&amp;"/"&amp;B176)</f>
        <v>0</v>
      </c>
      <c r="C177" s="21">
        <f t="shared" ref="C177:O177" si="57">SUM(C175:C176)</f>
        <v>0</v>
      </c>
      <c r="D177" s="21">
        <f t="shared" si="57"/>
        <v>0</v>
      </c>
      <c r="E177" s="21">
        <f t="shared" si="57"/>
        <v>0</v>
      </c>
      <c r="F177" s="21">
        <f t="shared" si="57"/>
        <v>0</v>
      </c>
      <c r="G177" s="21">
        <f t="shared" si="57"/>
        <v>0</v>
      </c>
      <c r="H177" s="24">
        <f t="shared" si="57"/>
        <v>0</v>
      </c>
      <c r="I177" s="21">
        <f t="shared" si="57"/>
        <v>0</v>
      </c>
      <c r="J177" s="21">
        <f t="shared" si="57"/>
        <v>0</v>
      </c>
      <c r="K177" s="21">
        <f t="shared" si="57"/>
        <v>0</v>
      </c>
      <c r="L177" s="21">
        <f t="shared" si="57"/>
        <v>0</v>
      </c>
      <c r="M177" s="21">
        <f t="shared" si="57"/>
        <v>0</v>
      </c>
      <c r="N177" s="24">
        <f t="shared" si="57"/>
        <v>0</v>
      </c>
      <c r="O177" s="24">
        <f t="shared" si="57"/>
        <v>0</v>
      </c>
    </row>
    <row r="178" spans="1:15" ht="13.8" x14ac:dyDescent="0.25">
      <c r="A178" s="40">
        <f>Mixed2!A122</f>
        <v>0</v>
      </c>
      <c r="B178" s="37">
        <f>Mixed2!B122</f>
        <v>0</v>
      </c>
      <c r="C178" s="21">
        <f>Mixed2!C122</f>
        <v>0</v>
      </c>
      <c r="D178" s="21">
        <f>Mixed2!D122</f>
        <v>0</v>
      </c>
      <c r="E178" s="21">
        <f>Mixed2!E122</f>
        <v>0</v>
      </c>
      <c r="F178" s="21">
        <f>Mixed2!F122</f>
        <v>0</v>
      </c>
      <c r="G178" s="21">
        <f>Mixed2!G122</f>
        <v>0</v>
      </c>
      <c r="H178" s="24">
        <f>Mixed2!H122</f>
        <v>0</v>
      </c>
      <c r="I178" s="21">
        <f>Mixed2!I122</f>
        <v>0</v>
      </c>
      <c r="J178" s="21">
        <f>Mixed2!J122</f>
        <v>0</v>
      </c>
      <c r="K178" s="21">
        <f>Mixed2!K122</f>
        <v>0</v>
      </c>
      <c r="L178" s="21">
        <f>Mixed2!L122</f>
        <v>0</v>
      </c>
      <c r="M178" s="21">
        <f>Mixed2!M122</f>
        <v>0</v>
      </c>
      <c r="N178" s="24">
        <f>Mixed2!N122</f>
        <v>0</v>
      </c>
      <c r="O178" s="24">
        <f>Mixed2!O122</f>
        <v>0</v>
      </c>
    </row>
    <row r="179" spans="1:15" ht="13.8" x14ac:dyDescent="0.25">
      <c r="A179" s="40">
        <f>Mixed2!A123</f>
        <v>0</v>
      </c>
      <c r="B179" s="37">
        <f>Mixed2!B123</f>
        <v>0</v>
      </c>
      <c r="C179" s="21">
        <f>Mixed2!C123</f>
        <v>0</v>
      </c>
      <c r="D179" s="21">
        <f>Mixed2!D123</f>
        <v>0</v>
      </c>
      <c r="E179" s="21">
        <f>Mixed2!E123</f>
        <v>0</v>
      </c>
      <c r="F179" s="21">
        <f>Mixed2!F123</f>
        <v>0</v>
      </c>
      <c r="G179" s="21">
        <f>Mixed2!G123</f>
        <v>0</v>
      </c>
      <c r="H179" s="24">
        <f>Mixed2!H123</f>
        <v>0</v>
      </c>
      <c r="I179" s="21">
        <f>Mixed2!I123</f>
        <v>0</v>
      </c>
      <c r="J179" s="21">
        <f>Mixed2!J123</f>
        <v>0</v>
      </c>
      <c r="K179" s="21">
        <f>Mixed2!K123</f>
        <v>0</v>
      </c>
      <c r="L179" s="21">
        <f>Mixed2!L123</f>
        <v>0</v>
      </c>
      <c r="M179" s="21">
        <f>Mixed2!M123</f>
        <v>0</v>
      </c>
      <c r="N179" s="24">
        <f>Mixed2!N123</f>
        <v>0</v>
      </c>
      <c r="O179" s="24">
        <f>Mixed2!O123</f>
        <v>0</v>
      </c>
    </row>
    <row r="180" spans="1:15" ht="13.8" x14ac:dyDescent="0.25">
      <c r="A180" s="40" t="str">
        <f>A178&amp;"/"&amp;A179</f>
        <v>0/0</v>
      </c>
      <c r="B180" s="37">
        <f>IF(B178=B179,B179,B178&amp;"/"&amp;B179)</f>
        <v>0</v>
      </c>
      <c r="C180" s="21">
        <f t="shared" ref="C180:O180" si="58">SUM(C178:C179)</f>
        <v>0</v>
      </c>
      <c r="D180" s="21">
        <f t="shared" si="58"/>
        <v>0</v>
      </c>
      <c r="E180" s="21">
        <f t="shared" si="58"/>
        <v>0</v>
      </c>
      <c r="F180" s="21">
        <f t="shared" si="58"/>
        <v>0</v>
      </c>
      <c r="G180" s="21">
        <f t="shared" si="58"/>
        <v>0</v>
      </c>
      <c r="H180" s="24">
        <f t="shared" si="58"/>
        <v>0</v>
      </c>
      <c r="I180" s="21">
        <f t="shared" si="58"/>
        <v>0</v>
      </c>
      <c r="J180" s="21">
        <f t="shared" si="58"/>
        <v>0</v>
      </c>
      <c r="K180" s="21">
        <f t="shared" si="58"/>
        <v>0</v>
      </c>
      <c r="L180" s="21">
        <f t="shared" si="58"/>
        <v>0</v>
      </c>
      <c r="M180" s="21">
        <f t="shared" si="58"/>
        <v>0</v>
      </c>
      <c r="N180" s="24">
        <f t="shared" si="58"/>
        <v>0</v>
      </c>
      <c r="O180" s="24">
        <f t="shared" si="58"/>
        <v>0</v>
      </c>
    </row>
    <row r="181" spans="1:15" ht="13.8" x14ac:dyDescent="0.25">
      <c r="A181" s="40">
        <f>Mixed2!A124</f>
        <v>0</v>
      </c>
      <c r="B181" s="37">
        <f>Mixed2!B124</f>
        <v>0</v>
      </c>
      <c r="C181" s="21">
        <f>Mixed2!C124</f>
        <v>0</v>
      </c>
      <c r="D181" s="21">
        <f>Mixed2!D124</f>
        <v>0</v>
      </c>
      <c r="E181" s="21">
        <f>Mixed2!E124</f>
        <v>0</v>
      </c>
      <c r="F181" s="21">
        <f>Mixed2!F124</f>
        <v>0</v>
      </c>
      <c r="G181" s="21">
        <f>Mixed2!G124</f>
        <v>0</v>
      </c>
      <c r="H181" s="24">
        <f>Mixed2!H124</f>
        <v>0</v>
      </c>
      <c r="I181" s="21">
        <f>Mixed2!I124</f>
        <v>0</v>
      </c>
      <c r="J181" s="21">
        <f>Mixed2!J124</f>
        <v>0</v>
      </c>
      <c r="K181" s="21">
        <f>Mixed2!K124</f>
        <v>0</v>
      </c>
      <c r="L181" s="21">
        <f>Mixed2!L124</f>
        <v>0</v>
      </c>
      <c r="M181" s="21">
        <f>Mixed2!M124</f>
        <v>0</v>
      </c>
      <c r="N181" s="24">
        <f>Mixed2!N124</f>
        <v>0</v>
      </c>
      <c r="O181" s="24">
        <f>Mixed2!O124</f>
        <v>0</v>
      </c>
    </row>
    <row r="182" spans="1:15" ht="13.8" x14ac:dyDescent="0.25">
      <c r="A182" s="40">
        <f>Mixed2!A125</f>
        <v>0</v>
      </c>
      <c r="B182" s="37">
        <f>Mixed2!B125</f>
        <v>0</v>
      </c>
      <c r="C182" s="21">
        <f>Mixed2!C125</f>
        <v>0</v>
      </c>
      <c r="D182" s="21">
        <f>Mixed2!D125</f>
        <v>0</v>
      </c>
      <c r="E182" s="21">
        <f>Mixed2!E125</f>
        <v>0</v>
      </c>
      <c r="F182" s="21">
        <f>Mixed2!F125</f>
        <v>0</v>
      </c>
      <c r="G182" s="21">
        <f>Mixed2!G125</f>
        <v>0</v>
      </c>
      <c r="H182" s="24">
        <f>Mixed2!H125</f>
        <v>0</v>
      </c>
      <c r="I182" s="21">
        <f>Mixed2!I125</f>
        <v>0</v>
      </c>
      <c r="J182" s="21">
        <f>Mixed2!J125</f>
        <v>0</v>
      </c>
      <c r="K182" s="21">
        <f>Mixed2!K125</f>
        <v>0</v>
      </c>
      <c r="L182" s="21">
        <f>Mixed2!L125</f>
        <v>0</v>
      </c>
      <c r="M182" s="21">
        <f>Mixed2!M125</f>
        <v>0</v>
      </c>
      <c r="N182" s="24">
        <f>Mixed2!N125</f>
        <v>0</v>
      </c>
      <c r="O182" s="24">
        <f>Mixed2!O125</f>
        <v>0</v>
      </c>
    </row>
    <row r="183" spans="1:15" ht="13.8" x14ac:dyDescent="0.25">
      <c r="A183" s="40" t="str">
        <f>A181&amp;"/"&amp;A182</f>
        <v>0/0</v>
      </c>
      <c r="B183" s="37">
        <f>IF(B181=B182,B182,B181&amp;"/"&amp;B182)</f>
        <v>0</v>
      </c>
      <c r="C183" s="21">
        <f t="shared" ref="C183:O183" si="59">SUM(C181:C182)</f>
        <v>0</v>
      </c>
      <c r="D183" s="21">
        <f t="shared" si="59"/>
        <v>0</v>
      </c>
      <c r="E183" s="21">
        <f t="shared" si="59"/>
        <v>0</v>
      </c>
      <c r="F183" s="21">
        <f t="shared" si="59"/>
        <v>0</v>
      </c>
      <c r="G183" s="21">
        <f t="shared" si="59"/>
        <v>0</v>
      </c>
      <c r="H183" s="24">
        <f t="shared" si="59"/>
        <v>0</v>
      </c>
      <c r="I183" s="21">
        <f t="shared" si="59"/>
        <v>0</v>
      </c>
      <c r="J183" s="21">
        <f t="shared" si="59"/>
        <v>0</v>
      </c>
      <c r="K183" s="21">
        <f t="shared" si="59"/>
        <v>0</v>
      </c>
      <c r="L183" s="21">
        <f t="shared" si="59"/>
        <v>0</v>
      </c>
      <c r="M183" s="21">
        <f t="shared" si="59"/>
        <v>0</v>
      </c>
      <c r="N183" s="24">
        <f t="shared" si="59"/>
        <v>0</v>
      </c>
      <c r="O183" s="24">
        <f t="shared" si="59"/>
        <v>0</v>
      </c>
    </row>
    <row r="184" spans="1:15" ht="13.8" x14ac:dyDescent="0.25">
      <c r="A184" s="40">
        <f>Mixed2!A126</f>
        <v>0</v>
      </c>
      <c r="B184" s="37">
        <f>Mixed2!B126</f>
        <v>0</v>
      </c>
      <c r="C184" s="21">
        <f>Mixed2!C126</f>
        <v>0</v>
      </c>
      <c r="D184" s="21">
        <f>Mixed2!D126</f>
        <v>0</v>
      </c>
      <c r="E184" s="21">
        <f>Mixed2!E126</f>
        <v>0</v>
      </c>
      <c r="F184" s="21">
        <f>Mixed2!F126</f>
        <v>0</v>
      </c>
      <c r="G184" s="21">
        <f>Mixed2!G126</f>
        <v>0</v>
      </c>
      <c r="H184" s="24">
        <f>Mixed2!H126</f>
        <v>0</v>
      </c>
      <c r="I184" s="21">
        <f>Mixed2!I126</f>
        <v>0</v>
      </c>
      <c r="J184" s="21">
        <f>Mixed2!J126</f>
        <v>0</v>
      </c>
      <c r="K184" s="21">
        <f>Mixed2!K126</f>
        <v>0</v>
      </c>
      <c r="L184" s="21">
        <f>Mixed2!L126</f>
        <v>0</v>
      </c>
      <c r="M184" s="21">
        <f>Mixed2!M126</f>
        <v>0</v>
      </c>
      <c r="N184" s="24">
        <f>Mixed2!N126</f>
        <v>0</v>
      </c>
      <c r="O184" s="24">
        <f>Mixed2!O126</f>
        <v>0</v>
      </c>
    </row>
    <row r="185" spans="1:15" ht="13.8" x14ac:dyDescent="0.25">
      <c r="A185" s="40">
        <f>Mixed2!A127</f>
        <v>0</v>
      </c>
      <c r="B185" s="37">
        <f>Mixed2!B127</f>
        <v>0</v>
      </c>
      <c r="C185" s="21">
        <f>Mixed2!C127</f>
        <v>0</v>
      </c>
      <c r="D185" s="21">
        <f>Mixed2!D127</f>
        <v>0</v>
      </c>
      <c r="E185" s="21">
        <f>Mixed2!E127</f>
        <v>0</v>
      </c>
      <c r="F185" s="21">
        <f>Mixed2!F127</f>
        <v>0</v>
      </c>
      <c r="G185" s="21">
        <f>Mixed2!G127</f>
        <v>0</v>
      </c>
      <c r="H185" s="24">
        <f>Mixed2!H127</f>
        <v>0</v>
      </c>
      <c r="I185" s="21">
        <f>Mixed2!I127</f>
        <v>0</v>
      </c>
      <c r="J185" s="21">
        <f>Mixed2!J127</f>
        <v>0</v>
      </c>
      <c r="K185" s="21">
        <f>Mixed2!K127</f>
        <v>0</v>
      </c>
      <c r="L185" s="21">
        <f>Mixed2!L127</f>
        <v>0</v>
      </c>
      <c r="M185" s="21">
        <f>Mixed2!M127</f>
        <v>0</v>
      </c>
      <c r="N185" s="24">
        <f>Mixed2!N127</f>
        <v>0</v>
      </c>
      <c r="O185" s="24">
        <f>Mixed2!O127</f>
        <v>0</v>
      </c>
    </row>
    <row r="186" spans="1:15" ht="13.8" x14ac:dyDescent="0.25">
      <c r="A186" s="40" t="str">
        <f>A184&amp;"/"&amp;A185</f>
        <v>0/0</v>
      </c>
      <c r="B186" s="37">
        <f>IF(B184=B185,B185,B184&amp;"/"&amp;B185)</f>
        <v>0</v>
      </c>
      <c r="C186" s="21">
        <f t="shared" ref="C186:O186" si="60">SUM(C184:C185)</f>
        <v>0</v>
      </c>
      <c r="D186" s="21">
        <f t="shared" si="60"/>
        <v>0</v>
      </c>
      <c r="E186" s="21">
        <f t="shared" si="60"/>
        <v>0</v>
      </c>
      <c r="F186" s="21">
        <f t="shared" si="60"/>
        <v>0</v>
      </c>
      <c r="G186" s="21">
        <f t="shared" si="60"/>
        <v>0</v>
      </c>
      <c r="H186" s="24">
        <f t="shared" si="60"/>
        <v>0</v>
      </c>
      <c r="I186" s="21">
        <f t="shared" si="60"/>
        <v>0</v>
      </c>
      <c r="J186" s="21">
        <f t="shared" si="60"/>
        <v>0</v>
      </c>
      <c r="K186" s="21">
        <f t="shared" si="60"/>
        <v>0</v>
      </c>
      <c r="L186" s="21">
        <f t="shared" si="60"/>
        <v>0</v>
      </c>
      <c r="M186" s="21">
        <f t="shared" si="60"/>
        <v>0</v>
      </c>
      <c r="N186" s="24">
        <f t="shared" si="60"/>
        <v>0</v>
      </c>
      <c r="O186" s="24">
        <f t="shared" si="60"/>
        <v>0</v>
      </c>
    </row>
    <row r="187" spans="1:15" ht="13.8" x14ac:dyDescent="0.25">
      <c r="A187" s="40">
        <f>Mixed2!A128</f>
        <v>0</v>
      </c>
      <c r="B187" s="37">
        <f>Mixed2!B128</f>
        <v>0</v>
      </c>
      <c r="C187" s="21">
        <f>Mixed2!C128</f>
        <v>0</v>
      </c>
      <c r="D187" s="21">
        <f>Mixed2!D128</f>
        <v>0</v>
      </c>
      <c r="E187" s="21">
        <f>Mixed2!E128</f>
        <v>0</v>
      </c>
      <c r="F187" s="21">
        <f>Mixed2!F128</f>
        <v>0</v>
      </c>
      <c r="G187" s="21">
        <f>Mixed2!G128</f>
        <v>0</v>
      </c>
      <c r="H187" s="24">
        <f>Mixed2!H128</f>
        <v>0</v>
      </c>
      <c r="I187" s="21">
        <f>Mixed2!I128</f>
        <v>0</v>
      </c>
      <c r="J187" s="21">
        <f>Mixed2!J128</f>
        <v>0</v>
      </c>
      <c r="K187" s="21">
        <f>Mixed2!K128</f>
        <v>0</v>
      </c>
      <c r="L187" s="21">
        <f>Mixed2!L128</f>
        <v>0</v>
      </c>
      <c r="M187" s="21">
        <f>Mixed2!M128</f>
        <v>0</v>
      </c>
      <c r="N187" s="24">
        <f>Mixed2!N128</f>
        <v>0</v>
      </c>
      <c r="O187" s="24">
        <f>Mixed2!O128</f>
        <v>0</v>
      </c>
    </row>
    <row r="188" spans="1:15" ht="13.8" x14ac:dyDescent="0.25">
      <c r="A188" s="40">
        <f>Mixed2!A129</f>
        <v>0</v>
      </c>
      <c r="B188" s="37">
        <f>Mixed2!B129</f>
        <v>0</v>
      </c>
      <c r="C188" s="21">
        <f>Mixed2!C129</f>
        <v>0</v>
      </c>
      <c r="D188" s="21">
        <f>Mixed2!D129</f>
        <v>0</v>
      </c>
      <c r="E188" s="21">
        <f>Mixed2!E129</f>
        <v>0</v>
      </c>
      <c r="F188" s="21">
        <f>Mixed2!F129</f>
        <v>0</v>
      </c>
      <c r="G188" s="21">
        <f>Mixed2!G129</f>
        <v>0</v>
      </c>
      <c r="H188" s="24">
        <f>Mixed2!H129</f>
        <v>0</v>
      </c>
      <c r="I188" s="21">
        <f>Mixed2!I129</f>
        <v>0</v>
      </c>
      <c r="J188" s="21">
        <f>Mixed2!J129</f>
        <v>0</v>
      </c>
      <c r="K188" s="21">
        <f>Mixed2!K129</f>
        <v>0</v>
      </c>
      <c r="L188" s="21">
        <f>Mixed2!L129</f>
        <v>0</v>
      </c>
      <c r="M188" s="21">
        <f>Mixed2!M129</f>
        <v>0</v>
      </c>
      <c r="N188" s="24">
        <f>Mixed2!N129</f>
        <v>0</v>
      </c>
      <c r="O188" s="24">
        <f>Mixed2!O129</f>
        <v>0</v>
      </c>
    </row>
    <row r="189" spans="1:15" ht="13.8" x14ac:dyDescent="0.25">
      <c r="A189" s="40" t="str">
        <f>A187&amp;"/"&amp;A188</f>
        <v>0/0</v>
      </c>
      <c r="B189" s="37">
        <f>IF(B187=B188,B188,B187&amp;"/"&amp;B188)</f>
        <v>0</v>
      </c>
      <c r="C189" s="21">
        <f t="shared" ref="C189:O189" si="61">SUM(C187:C188)</f>
        <v>0</v>
      </c>
      <c r="D189" s="21">
        <f t="shared" si="61"/>
        <v>0</v>
      </c>
      <c r="E189" s="21">
        <f t="shared" si="61"/>
        <v>0</v>
      </c>
      <c r="F189" s="21">
        <f t="shared" si="61"/>
        <v>0</v>
      </c>
      <c r="G189" s="21">
        <f t="shared" si="61"/>
        <v>0</v>
      </c>
      <c r="H189" s="24">
        <f t="shared" si="61"/>
        <v>0</v>
      </c>
      <c r="I189" s="21">
        <f t="shared" si="61"/>
        <v>0</v>
      </c>
      <c r="J189" s="21">
        <f t="shared" si="61"/>
        <v>0</v>
      </c>
      <c r="K189" s="21">
        <f t="shared" si="61"/>
        <v>0</v>
      </c>
      <c r="L189" s="21">
        <f t="shared" si="61"/>
        <v>0</v>
      </c>
      <c r="M189" s="21">
        <f t="shared" si="61"/>
        <v>0</v>
      </c>
      <c r="N189" s="24">
        <f t="shared" si="61"/>
        <v>0</v>
      </c>
      <c r="O189" s="24">
        <f t="shared" si="61"/>
        <v>0</v>
      </c>
    </row>
    <row r="190" spans="1:15" ht="13.8" x14ac:dyDescent="0.25">
      <c r="A190" s="40">
        <f>Mixed2!A130</f>
        <v>0</v>
      </c>
      <c r="B190" s="37">
        <f>Mixed2!B130</f>
        <v>0</v>
      </c>
      <c r="C190" s="21">
        <f>Mixed2!C130</f>
        <v>0</v>
      </c>
      <c r="D190" s="21">
        <f>Mixed2!D130</f>
        <v>0</v>
      </c>
      <c r="E190" s="21">
        <f>Mixed2!E130</f>
        <v>0</v>
      </c>
      <c r="F190" s="21">
        <f>Mixed2!F130</f>
        <v>0</v>
      </c>
      <c r="G190" s="21">
        <f>Mixed2!G130</f>
        <v>0</v>
      </c>
      <c r="H190" s="24">
        <f>Mixed2!H130</f>
        <v>0</v>
      </c>
      <c r="I190" s="21">
        <f>Mixed2!I130</f>
        <v>0</v>
      </c>
      <c r="J190" s="21">
        <f>Mixed2!J130</f>
        <v>0</v>
      </c>
      <c r="K190" s="21">
        <f>Mixed2!K130</f>
        <v>0</v>
      </c>
      <c r="L190" s="21">
        <f>Mixed2!L130</f>
        <v>0</v>
      </c>
      <c r="M190" s="21">
        <f>Mixed2!M130</f>
        <v>0</v>
      </c>
      <c r="N190" s="24">
        <f>Mixed2!N130</f>
        <v>0</v>
      </c>
      <c r="O190" s="24">
        <f>Mixed2!O130</f>
        <v>0</v>
      </c>
    </row>
    <row r="191" spans="1:15" ht="13.8" x14ac:dyDescent="0.25">
      <c r="A191" s="40">
        <f>Mixed2!A131</f>
        <v>0</v>
      </c>
      <c r="B191" s="37">
        <f>Mixed2!B131</f>
        <v>0</v>
      </c>
      <c r="C191" s="21">
        <f>Mixed2!C131</f>
        <v>0</v>
      </c>
      <c r="D191" s="21">
        <f>Mixed2!D131</f>
        <v>0</v>
      </c>
      <c r="E191" s="21">
        <f>Mixed2!E131</f>
        <v>0</v>
      </c>
      <c r="F191" s="21">
        <f>Mixed2!F131</f>
        <v>0</v>
      </c>
      <c r="G191" s="21">
        <f>Mixed2!G131</f>
        <v>0</v>
      </c>
      <c r="H191" s="24">
        <f>Mixed2!H131</f>
        <v>0</v>
      </c>
      <c r="I191" s="21">
        <f>Mixed2!I131</f>
        <v>0</v>
      </c>
      <c r="J191" s="21">
        <f>Mixed2!J131</f>
        <v>0</v>
      </c>
      <c r="K191" s="21">
        <f>Mixed2!K131</f>
        <v>0</v>
      </c>
      <c r="L191" s="21">
        <f>Mixed2!L131</f>
        <v>0</v>
      </c>
      <c r="M191" s="21">
        <f>Mixed2!M131</f>
        <v>0</v>
      </c>
      <c r="N191" s="24">
        <f>Mixed2!N131</f>
        <v>0</v>
      </c>
      <c r="O191" s="24">
        <f>Mixed2!O131</f>
        <v>0</v>
      </c>
    </row>
    <row r="192" spans="1:15" ht="13.8" x14ac:dyDescent="0.25">
      <c r="A192" s="40" t="str">
        <f>A190&amp;"/"&amp;A191</f>
        <v>0/0</v>
      </c>
      <c r="B192" s="37">
        <f>IF(B190=B191,B191,B190&amp;"/"&amp;B191)</f>
        <v>0</v>
      </c>
      <c r="C192" s="21">
        <f t="shared" ref="C192:O192" si="62">SUM(C190:C191)</f>
        <v>0</v>
      </c>
      <c r="D192" s="21">
        <f t="shared" si="62"/>
        <v>0</v>
      </c>
      <c r="E192" s="21">
        <f t="shared" si="62"/>
        <v>0</v>
      </c>
      <c r="F192" s="21">
        <f t="shared" si="62"/>
        <v>0</v>
      </c>
      <c r="G192" s="21">
        <f t="shared" si="62"/>
        <v>0</v>
      </c>
      <c r="H192" s="24">
        <f t="shared" si="62"/>
        <v>0</v>
      </c>
      <c r="I192" s="21">
        <f t="shared" si="62"/>
        <v>0</v>
      </c>
      <c r="J192" s="21">
        <f t="shared" si="62"/>
        <v>0</v>
      </c>
      <c r="K192" s="21">
        <f t="shared" si="62"/>
        <v>0</v>
      </c>
      <c r="L192" s="21">
        <f t="shared" si="62"/>
        <v>0</v>
      </c>
      <c r="M192" s="21">
        <f t="shared" si="62"/>
        <v>0</v>
      </c>
      <c r="N192" s="24">
        <f t="shared" si="62"/>
        <v>0</v>
      </c>
      <c r="O192" s="24">
        <f t="shared" si="62"/>
        <v>0</v>
      </c>
    </row>
    <row r="193" spans="1:15" ht="13.8" x14ac:dyDescent="0.25">
      <c r="A193" s="40">
        <f>Mixed2!A132</f>
        <v>0</v>
      </c>
      <c r="B193" s="37">
        <f>Mixed2!B132</f>
        <v>0</v>
      </c>
      <c r="C193" s="21">
        <f>Mixed2!C132</f>
        <v>0</v>
      </c>
      <c r="D193" s="21">
        <f>Mixed2!D132</f>
        <v>0</v>
      </c>
      <c r="E193" s="21">
        <f>Mixed2!E132</f>
        <v>0</v>
      </c>
      <c r="F193" s="21">
        <f>Mixed2!F132</f>
        <v>0</v>
      </c>
      <c r="G193" s="21">
        <f>Mixed2!G132</f>
        <v>0</v>
      </c>
      <c r="H193" s="24">
        <f>Mixed2!H132</f>
        <v>0</v>
      </c>
      <c r="I193" s="21">
        <f>Mixed2!I132</f>
        <v>0</v>
      </c>
      <c r="J193" s="21">
        <f>Mixed2!J132</f>
        <v>0</v>
      </c>
      <c r="K193" s="21">
        <f>Mixed2!K132</f>
        <v>0</v>
      </c>
      <c r="L193" s="21">
        <f>Mixed2!L132</f>
        <v>0</v>
      </c>
      <c r="M193" s="21">
        <f>Mixed2!M132</f>
        <v>0</v>
      </c>
      <c r="N193" s="24">
        <f>Mixed2!N132</f>
        <v>0</v>
      </c>
      <c r="O193" s="24">
        <f>Mixed2!O132</f>
        <v>0</v>
      </c>
    </row>
    <row r="194" spans="1:15" ht="13.8" x14ac:dyDescent="0.25">
      <c r="A194" s="40">
        <f>Mixed2!A133</f>
        <v>0</v>
      </c>
      <c r="B194" s="37">
        <f>Mixed2!B133</f>
        <v>0</v>
      </c>
      <c r="C194" s="21">
        <f>Mixed2!C133</f>
        <v>0</v>
      </c>
      <c r="D194" s="21">
        <f>Mixed2!D133</f>
        <v>0</v>
      </c>
      <c r="E194" s="21">
        <f>Mixed2!E133</f>
        <v>0</v>
      </c>
      <c r="F194" s="21">
        <f>Mixed2!F133</f>
        <v>0</v>
      </c>
      <c r="G194" s="21">
        <f>Mixed2!G133</f>
        <v>0</v>
      </c>
      <c r="H194" s="24">
        <f>Mixed2!H133</f>
        <v>0</v>
      </c>
      <c r="I194" s="21">
        <f>Mixed2!I133</f>
        <v>0</v>
      </c>
      <c r="J194" s="21">
        <f>Mixed2!J133</f>
        <v>0</v>
      </c>
      <c r="K194" s="21">
        <f>Mixed2!K133</f>
        <v>0</v>
      </c>
      <c r="L194" s="21">
        <f>Mixed2!L133</f>
        <v>0</v>
      </c>
      <c r="M194" s="21">
        <f>Mixed2!M133</f>
        <v>0</v>
      </c>
      <c r="N194" s="24">
        <f>Mixed2!N133</f>
        <v>0</v>
      </c>
      <c r="O194" s="24">
        <f>Mixed2!O133</f>
        <v>0</v>
      </c>
    </row>
    <row r="195" spans="1:15" ht="13.8" x14ac:dyDescent="0.25">
      <c r="A195" s="40" t="str">
        <f>A193&amp;"/"&amp;A194</f>
        <v>0/0</v>
      </c>
      <c r="B195" s="37">
        <f>IF(B193=B194,B194,B193&amp;"/"&amp;B194)</f>
        <v>0</v>
      </c>
      <c r="C195" s="21">
        <f t="shared" ref="C195:O195" si="63">SUM(C193:C194)</f>
        <v>0</v>
      </c>
      <c r="D195" s="21">
        <f t="shared" si="63"/>
        <v>0</v>
      </c>
      <c r="E195" s="21">
        <f t="shared" si="63"/>
        <v>0</v>
      </c>
      <c r="F195" s="21">
        <f t="shared" si="63"/>
        <v>0</v>
      </c>
      <c r="G195" s="21">
        <f t="shared" si="63"/>
        <v>0</v>
      </c>
      <c r="H195" s="24">
        <f t="shared" si="63"/>
        <v>0</v>
      </c>
      <c r="I195" s="21">
        <f t="shared" si="63"/>
        <v>0</v>
      </c>
      <c r="J195" s="21">
        <f t="shared" si="63"/>
        <v>0</v>
      </c>
      <c r="K195" s="21">
        <f t="shared" si="63"/>
        <v>0</v>
      </c>
      <c r="L195" s="21">
        <f t="shared" si="63"/>
        <v>0</v>
      </c>
      <c r="M195" s="21">
        <f t="shared" si="63"/>
        <v>0</v>
      </c>
      <c r="N195" s="24">
        <f t="shared" si="63"/>
        <v>0</v>
      </c>
      <c r="O195" s="24">
        <f t="shared" si="63"/>
        <v>0</v>
      </c>
    </row>
    <row r="196" spans="1:15" ht="13.8" x14ac:dyDescent="0.25">
      <c r="A196" s="40">
        <f>Mixed2!A134</f>
        <v>0</v>
      </c>
      <c r="B196" s="37">
        <f>Mixed2!B134</f>
        <v>0</v>
      </c>
      <c r="C196" s="21">
        <f>Mixed2!C134</f>
        <v>0</v>
      </c>
      <c r="D196" s="21">
        <f>Mixed2!D134</f>
        <v>0</v>
      </c>
      <c r="E196" s="21">
        <f>Mixed2!E134</f>
        <v>0</v>
      </c>
      <c r="F196" s="21">
        <f>Mixed2!F134</f>
        <v>0</v>
      </c>
      <c r="G196" s="21">
        <f>Mixed2!G134</f>
        <v>0</v>
      </c>
      <c r="H196" s="24">
        <f>Mixed2!H134</f>
        <v>0</v>
      </c>
      <c r="I196" s="21">
        <f>Mixed2!I134</f>
        <v>0</v>
      </c>
      <c r="J196" s="21">
        <f>Mixed2!J134</f>
        <v>0</v>
      </c>
      <c r="K196" s="21">
        <f>Mixed2!K134</f>
        <v>0</v>
      </c>
      <c r="L196" s="21">
        <f>Mixed2!L134</f>
        <v>0</v>
      </c>
      <c r="M196" s="21">
        <f>Mixed2!M134</f>
        <v>0</v>
      </c>
      <c r="N196" s="24">
        <f>Mixed2!N134</f>
        <v>0</v>
      </c>
      <c r="O196" s="24">
        <f>Mixed2!O134</f>
        <v>0</v>
      </c>
    </row>
    <row r="197" spans="1:15" ht="13.8" x14ac:dyDescent="0.25">
      <c r="A197" s="40">
        <f>Mixed2!A135</f>
        <v>0</v>
      </c>
      <c r="B197" s="37">
        <f>Mixed2!B135</f>
        <v>0</v>
      </c>
      <c r="C197" s="21">
        <f>Mixed2!C135</f>
        <v>0</v>
      </c>
      <c r="D197" s="21">
        <f>Mixed2!D135</f>
        <v>0</v>
      </c>
      <c r="E197" s="21">
        <f>Mixed2!E135</f>
        <v>0</v>
      </c>
      <c r="F197" s="21">
        <f>Mixed2!F135</f>
        <v>0</v>
      </c>
      <c r="G197" s="21">
        <f>Mixed2!G135</f>
        <v>0</v>
      </c>
      <c r="H197" s="24">
        <f>Mixed2!H135</f>
        <v>0</v>
      </c>
      <c r="I197" s="21">
        <f>Mixed2!I135</f>
        <v>0</v>
      </c>
      <c r="J197" s="21">
        <f>Mixed2!J135</f>
        <v>0</v>
      </c>
      <c r="K197" s="21">
        <f>Mixed2!K135</f>
        <v>0</v>
      </c>
      <c r="L197" s="21">
        <f>Mixed2!L135</f>
        <v>0</v>
      </c>
      <c r="M197" s="21">
        <f>Mixed2!M135</f>
        <v>0</v>
      </c>
      <c r="N197" s="24">
        <f>Mixed2!N135</f>
        <v>0</v>
      </c>
      <c r="O197" s="24">
        <f>Mixed2!O135</f>
        <v>0</v>
      </c>
    </row>
    <row r="198" spans="1:15" ht="13.8" x14ac:dyDescent="0.25">
      <c r="A198" s="40" t="str">
        <f>A196&amp;"/"&amp;A197</f>
        <v>0/0</v>
      </c>
      <c r="B198" s="37">
        <f>IF(B196=B197,B197,B196&amp;"/"&amp;B197)</f>
        <v>0</v>
      </c>
      <c r="C198" s="21">
        <f t="shared" ref="C198:O198" si="64">SUM(C196:C197)</f>
        <v>0</v>
      </c>
      <c r="D198" s="21">
        <f t="shared" si="64"/>
        <v>0</v>
      </c>
      <c r="E198" s="21">
        <f t="shared" si="64"/>
        <v>0</v>
      </c>
      <c r="F198" s="21">
        <f t="shared" si="64"/>
        <v>0</v>
      </c>
      <c r="G198" s="21">
        <f t="shared" si="64"/>
        <v>0</v>
      </c>
      <c r="H198" s="24">
        <f t="shared" si="64"/>
        <v>0</v>
      </c>
      <c r="I198" s="21">
        <f t="shared" si="64"/>
        <v>0</v>
      </c>
      <c r="J198" s="21">
        <f t="shared" si="64"/>
        <v>0</v>
      </c>
      <c r="K198" s="21">
        <f t="shared" si="64"/>
        <v>0</v>
      </c>
      <c r="L198" s="21">
        <f t="shared" si="64"/>
        <v>0</v>
      </c>
      <c r="M198" s="21">
        <f t="shared" si="64"/>
        <v>0</v>
      </c>
      <c r="N198" s="24">
        <f t="shared" si="64"/>
        <v>0</v>
      </c>
      <c r="O198" s="24">
        <f t="shared" si="64"/>
        <v>0</v>
      </c>
    </row>
    <row r="199" spans="1:15" ht="13.8" x14ac:dyDescent="0.25">
      <c r="A199" s="40">
        <f>Mixed2!A136</f>
        <v>0</v>
      </c>
      <c r="B199" s="37">
        <f>Mixed2!B136</f>
        <v>0</v>
      </c>
      <c r="C199" s="21">
        <f>Mixed2!C136</f>
        <v>0</v>
      </c>
      <c r="D199" s="21">
        <f>Mixed2!D136</f>
        <v>0</v>
      </c>
      <c r="E199" s="21">
        <f>Mixed2!E136</f>
        <v>0</v>
      </c>
      <c r="F199" s="21">
        <f>Mixed2!F136</f>
        <v>0</v>
      </c>
      <c r="G199" s="21">
        <f>Mixed2!G136</f>
        <v>0</v>
      </c>
      <c r="H199" s="24">
        <f>Mixed2!H136</f>
        <v>0</v>
      </c>
      <c r="I199" s="21">
        <f>Mixed2!I136</f>
        <v>0</v>
      </c>
      <c r="J199" s="21">
        <f>Mixed2!J136</f>
        <v>0</v>
      </c>
      <c r="K199" s="21">
        <f>Mixed2!K136</f>
        <v>0</v>
      </c>
      <c r="L199" s="21">
        <f>Mixed2!L136</f>
        <v>0</v>
      </c>
      <c r="M199" s="21">
        <f>Mixed2!M136</f>
        <v>0</v>
      </c>
      <c r="N199" s="24">
        <f>Mixed2!N136</f>
        <v>0</v>
      </c>
      <c r="O199" s="24">
        <f>Mixed2!O136</f>
        <v>0</v>
      </c>
    </row>
    <row r="200" spans="1:15" ht="13.8" x14ac:dyDescent="0.25">
      <c r="A200" s="40">
        <f>Mixed2!A137</f>
        <v>0</v>
      </c>
      <c r="B200" s="37">
        <f>Mixed2!B137</f>
        <v>0</v>
      </c>
      <c r="C200" s="21">
        <f>Mixed2!C137</f>
        <v>0</v>
      </c>
      <c r="D200" s="21">
        <f>Mixed2!D137</f>
        <v>0</v>
      </c>
      <c r="E200" s="21">
        <f>Mixed2!E137</f>
        <v>0</v>
      </c>
      <c r="F200" s="21">
        <f>Mixed2!F137</f>
        <v>0</v>
      </c>
      <c r="G200" s="21">
        <f>Mixed2!G137</f>
        <v>0</v>
      </c>
      <c r="H200" s="24">
        <f>Mixed2!H137</f>
        <v>0</v>
      </c>
      <c r="I200" s="21">
        <f>Mixed2!I137</f>
        <v>0</v>
      </c>
      <c r="J200" s="21">
        <f>Mixed2!J137</f>
        <v>0</v>
      </c>
      <c r="K200" s="21">
        <f>Mixed2!K137</f>
        <v>0</v>
      </c>
      <c r="L200" s="21">
        <f>Mixed2!L137</f>
        <v>0</v>
      </c>
      <c r="M200" s="21">
        <f>Mixed2!M137</f>
        <v>0</v>
      </c>
      <c r="N200" s="24">
        <f>Mixed2!N137</f>
        <v>0</v>
      </c>
      <c r="O200" s="24">
        <f>Mixed2!O137</f>
        <v>0</v>
      </c>
    </row>
    <row r="201" spans="1:15" ht="13.8" x14ac:dyDescent="0.25">
      <c r="A201" s="40" t="str">
        <f>A199&amp;"/"&amp;A200</f>
        <v>0/0</v>
      </c>
      <c r="B201" s="37">
        <f>IF(B199=B200,B200,B199&amp;"/"&amp;B200)</f>
        <v>0</v>
      </c>
      <c r="C201" s="21">
        <f t="shared" ref="C201:O201" si="65">SUM(C199:C200)</f>
        <v>0</v>
      </c>
      <c r="D201" s="21">
        <f t="shared" si="65"/>
        <v>0</v>
      </c>
      <c r="E201" s="21">
        <f t="shared" si="65"/>
        <v>0</v>
      </c>
      <c r="F201" s="21">
        <f t="shared" si="65"/>
        <v>0</v>
      </c>
      <c r="G201" s="21">
        <f t="shared" si="65"/>
        <v>0</v>
      </c>
      <c r="H201" s="24">
        <f t="shared" si="65"/>
        <v>0</v>
      </c>
      <c r="I201" s="21">
        <f t="shared" si="65"/>
        <v>0</v>
      </c>
      <c r="J201" s="21">
        <f t="shared" si="65"/>
        <v>0</v>
      </c>
      <c r="K201" s="21">
        <f t="shared" si="65"/>
        <v>0</v>
      </c>
      <c r="L201" s="21">
        <f t="shared" si="65"/>
        <v>0</v>
      </c>
      <c r="M201" s="21">
        <f t="shared" si="65"/>
        <v>0</v>
      </c>
      <c r="N201" s="24">
        <f t="shared" si="65"/>
        <v>0</v>
      </c>
      <c r="O201" s="24">
        <f t="shared" si="65"/>
        <v>0</v>
      </c>
    </row>
    <row r="202" spans="1:15" ht="13.8" x14ac:dyDescent="0.25">
      <c r="A202" s="40">
        <f>Mixed2!A138</f>
        <v>0</v>
      </c>
      <c r="B202" s="37">
        <f>Mixed2!B138</f>
        <v>0</v>
      </c>
      <c r="C202" s="21">
        <f>Mixed2!C138</f>
        <v>0</v>
      </c>
      <c r="D202" s="21">
        <f>Mixed2!D138</f>
        <v>0</v>
      </c>
      <c r="E202" s="21">
        <f>Mixed2!E138</f>
        <v>0</v>
      </c>
      <c r="F202" s="21">
        <f>Mixed2!F138</f>
        <v>0</v>
      </c>
      <c r="G202" s="21">
        <f>Mixed2!G138</f>
        <v>0</v>
      </c>
      <c r="H202" s="24">
        <f>Mixed2!H138</f>
        <v>0</v>
      </c>
      <c r="I202" s="21">
        <f>Mixed2!I138</f>
        <v>0</v>
      </c>
      <c r="J202" s="21">
        <f>Mixed2!J138</f>
        <v>0</v>
      </c>
      <c r="K202" s="21">
        <f>Mixed2!K138</f>
        <v>0</v>
      </c>
      <c r="L202" s="21">
        <f>Mixed2!L138</f>
        <v>0</v>
      </c>
      <c r="M202" s="21">
        <f>Mixed2!M138</f>
        <v>0</v>
      </c>
      <c r="N202" s="24">
        <f>Mixed2!N138</f>
        <v>0</v>
      </c>
      <c r="O202" s="24">
        <f>Mixed2!O138</f>
        <v>0</v>
      </c>
    </row>
    <row r="203" spans="1:15" ht="13.8" x14ac:dyDescent="0.25">
      <c r="A203" s="40">
        <f>Mixed2!A139</f>
        <v>0</v>
      </c>
      <c r="B203" s="37">
        <f>Mixed2!B139</f>
        <v>0</v>
      </c>
      <c r="C203" s="21">
        <f>Mixed2!C139</f>
        <v>0</v>
      </c>
      <c r="D203" s="21">
        <f>Mixed2!D139</f>
        <v>0</v>
      </c>
      <c r="E203" s="21">
        <f>Mixed2!E139</f>
        <v>0</v>
      </c>
      <c r="F203" s="21">
        <f>Mixed2!F139</f>
        <v>0</v>
      </c>
      <c r="G203" s="21">
        <f>Mixed2!G139</f>
        <v>0</v>
      </c>
      <c r="H203" s="24">
        <f>Mixed2!H139</f>
        <v>0</v>
      </c>
      <c r="I203" s="21">
        <f>Mixed2!I139</f>
        <v>0</v>
      </c>
      <c r="J203" s="21">
        <f>Mixed2!J139</f>
        <v>0</v>
      </c>
      <c r="K203" s="21">
        <f>Mixed2!K139</f>
        <v>0</v>
      </c>
      <c r="L203" s="21">
        <f>Mixed2!L139</f>
        <v>0</v>
      </c>
      <c r="M203" s="21">
        <f>Mixed2!M139</f>
        <v>0</v>
      </c>
      <c r="N203" s="24">
        <f>Mixed2!N139</f>
        <v>0</v>
      </c>
      <c r="O203" s="24">
        <f>Mixed2!O139</f>
        <v>0</v>
      </c>
    </row>
    <row r="204" spans="1:15" ht="13.8" x14ac:dyDescent="0.25">
      <c r="A204" s="40" t="str">
        <f>A202&amp;"/"&amp;A203</f>
        <v>0/0</v>
      </c>
      <c r="B204" s="37">
        <f>IF(B202=B203,B203,B202&amp;"/"&amp;B203)</f>
        <v>0</v>
      </c>
      <c r="C204" s="21">
        <f t="shared" ref="C204:O204" si="66">SUM(C202:C203)</f>
        <v>0</v>
      </c>
      <c r="D204" s="21">
        <f t="shared" si="66"/>
        <v>0</v>
      </c>
      <c r="E204" s="21">
        <f t="shared" si="66"/>
        <v>0</v>
      </c>
      <c r="F204" s="21">
        <f t="shared" si="66"/>
        <v>0</v>
      </c>
      <c r="G204" s="21">
        <f t="shared" si="66"/>
        <v>0</v>
      </c>
      <c r="H204" s="24">
        <f t="shared" si="66"/>
        <v>0</v>
      </c>
      <c r="I204" s="21">
        <f t="shared" si="66"/>
        <v>0</v>
      </c>
      <c r="J204" s="21">
        <f t="shared" si="66"/>
        <v>0</v>
      </c>
      <c r="K204" s="21">
        <f t="shared" si="66"/>
        <v>0</v>
      </c>
      <c r="L204" s="21">
        <f t="shared" si="66"/>
        <v>0</v>
      </c>
      <c r="M204" s="21">
        <f t="shared" si="66"/>
        <v>0</v>
      </c>
      <c r="N204" s="24">
        <f t="shared" si="66"/>
        <v>0</v>
      </c>
      <c r="O204" s="24">
        <f t="shared" si="66"/>
        <v>0</v>
      </c>
    </row>
    <row r="205" spans="1:15" ht="13.8" x14ac:dyDescent="0.25">
      <c r="A205" s="40">
        <f>Mixed2!A140</f>
        <v>0</v>
      </c>
      <c r="B205" s="37">
        <f>Mixed2!B140</f>
        <v>0</v>
      </c>
      <c r="C205" s="21">
        <f>Mixed2!C140</f>
        <v>0</v>
      </c>
      <c r="D205" s="21">
        <f>Mixed2!D140</f>
        <v>0</v>
      </c>
      <c r="E205" s="21">
        <f>Mixed2!E140</f>
        <v>0</v>
      </c>
      <c r="F205" s="21">
        <f>Mixed2!F140</f>
        <v>0</v>
      </c>
      <c r="G205" s="21">
        <f>Mixed2!G140</f>
        <v>0</v>
      </c>
      <c r="H205" s="24">
        <f>Mixed2!H140</f>
        <v>0</v>
      </c>
      <c r="I205" s="21">
        <f>Mixed2!I140</f>
        <v>0</v>
      </c>
      <c r="J205" s="21">
        <f>Mixed2!J140</f>
        <v>0</v>
      </c>
      <c r="K205" s="21">
        <f>Mixed2!K140</f>
        <v>0</v>
      </c>
      <c r="L205" s="21">
        <f>Mixed2!L140</f>
        <v>0</v>
      </c>
      <c r="M205" s="21">
        <f>Mixed2!M140</f>
        <v>0</v>
      </c>
      <c r="N205" s="24">
        <f>Mixed2!N140</f>
        <v>0</v>
      </c>
      <c r="O205" s="24">
        <f>Mixed2!O140</f>
        <v>0</v>
      </c>
    </row>
    <row r="206" spans="1:15" ht="13.8" x14ac:dyDescent="0.25">
      <c r="A206" s="40">
        <f>Mixed2!A141</f>
        <v>0</v>
      </c>
      <c r="B206" s="37">
        <f>Mixed2!B141</f>
        <v>0</v>
      </c>
      <c r="C206" s="21">
        <f>Mixed2!C141</f>
        <v>0</v>
      </c>
      <c r="D206" s="21">
        <f>Mixed2!D141</f>
        <v>0</v>
      </c>
      <c r="E206" s="21">
        <f>Mixed2!E141</f>
        <v>0</v>
      </c>
      <c r="F206" s="21">
        <f>Mixed2!F141</f>
        <v>0</v>
      </c>
      <c r="G206" s="21">
        <f>Mixed2!G141</f>
        <v>0</v>
      </c>
      <c r="H206" s="24">
        <f>Mixed2!H141</f>
        <v>0</v>
      </c>
      <c r="I206" s="21">
        <f>Mixed2!I141</f>
        <v>0</v>
      </c>
      <c r="J206" s="21">
        <f>Mixed2!J141</f>
        <v>0</v>
      </c>
      <c r="K206" s="21">
        <f>Mixed2!K141</f>
        <v>0</v>
      </c>
      <c r="L206" s="21">
        <f>Mixed2!L141</f>
        <v>0</v>
      </c>
      <c r="M206" s="21">
        <f>Mixed2!M141</f>
        <v>0</v>
      </c>
      <c r="N206" s="24">
        <f>Mixed2!N141</f>
        <v>0</v>
      </c>
      <c r="O206" s="24">
        <f>Mixed2!O141</f>
        <v>0</v>
      </c>
    </row>
    <row r="207" spans="1:15" ht="13.8" x14ac:dyDescent="0.25">
      <c r="A207" s="40" t="str">
        <f>A205&amp;"/"&amp;A206</f>
        <v>0/0</v>
      </c>
      <c r="B207" s="37">
        <f>IF(B205=B206,B206,B205&amp;"/"&amp;B206)</f>
        <v>0</v>
      </c>
      <c r="C207" s="21">
        <f t="shared" ref="C207:O207" si="67">SUM(C205:C206)</f>
        <v>0</v>
      </c>
      <c r="D207" s="21">
        <f t="shared" si="67"/>
        <v>0</v>
      </c>
      <c r="E207" s="21">
        <f t="shared" si="67"/>
        <v>0</v>
      </c>
      <c r="F207" s="21">
        <f t="shared" si="67"/>
        <v>0</v>
      </c>
      <c r="G207" s="21">
        <f t="shared" si="67"/>
        <v>0</v>
      </c>
      <c r="H207" s="24">
        <f t="shared" si="67"/>
        <v>0</v>
      </c>
      <c r="I207" s="21">
        <f t="shared" si="67"/>
        <v>0</v>
      </c>
      <c r="J207" s="21">
        <f t="shared" si="67"/>
        <v>0</v>
      </c>
      <c r="K207" s="21">
        <f t="shared" si="67"/>
        <v>0</v>
      </c>
      <c r="L207" s="21">
        <f t="shared" si="67"/>
        <v>0</v>
      </c>
      <c r="M207" s="21">
        <f t="shared" si="67"/>
        <v>0</v>
      </c>
      <c r="N207" s="24">
        <f t="shared" si="67"/>
        <v>0</v>
      </c>
      <c r="O207" s="24">
        <f t="shared" si="67"/>
        <v>0</v>
      </c>
    </row>
    <row r="208" spans="1:15" ht="13.8" x14ac:dyDescent="0.25">
      <c r="A208" s="40">
        <f>Mixed2!A142</f>
        <v>0</v>
      </c>
      <c r="B208" s="37">
        <f>Mixed2!B142</f>
        <v>0</v>
      </c>
      <c r="C208" s="21">
        <f>Mixed2!C142</f>
        <v>0</v>
      </c>
      <c r="D208" s="21">
        <f>Mixed2!D142</f>
        <v>0</v>
      </c>
      <c r="E208" s="21">
        <f>Mixed2!E142</f>
        <v>0</v>
      </c>
      <c r="F208" s="21">
        <f>Mixed2!F142</f>
        <v>0</v>
      </c>
      <c r="G208" s="21">
        <f>Mixed2!G142</f>
        <v>0</v>
      </c>
      <c r="H208" s="24">
        <f>Mixed2!H142</f>
        <v>0</v>
      </c>
      <c r="I208" s="21">
        <f>Mixed2!I142</f>
        <v>0</v>
      </c>
      <c r="J208" s="21">
        <f>Mixed2!J142</f>
        <v>0</v>
      </c>
      <c r="K208" s="21">
        <f>Mixed2!K142</f>
        <v>0</v>
      </c>
      <c r="L208" s="21">
        <f>Mixed2!L142</f>
        <v>0</v>
      </c>
      <c r="M208" s="21">
        <f>Mixed2!M142</f>
        <v>0</v>
      </c>
      <c r="N208" s="24">
        <f>Mixed2!N142</f>
        <v>0</v>
      </c>
      <c r="O208" s="24">
        <f>Mixed2!O142</f>
        <v>0</v>
      </c>
    </row>
    <row r="209" spans="1:15" ht="13.8" x14ac:dyDescent="0.25">
      <c r="A209" s="40">
        <f>Mixed2!A143</f>
        <v>0</v>
      </c>
      <c r="B209" s="37">
        <f>Mixed2!B143</f>
        <v>0</v>
      </c>
      <c r="C209" s="21">
        <f>Mixed2!C143</f>
        <v>0</v>
      </c>
      <c r="D209" s="21">
        <f>Mixed2!D143</f>
        <v>0</v>
      </c>
      <c r="E209" s="21">
        <f>Mixed2!E143</f>
        <v>0</v>
      </c>
      <c r="F209" s="21">
        <f>Mixed2!F143</f>
        <v>0</v>
      </c>
      <c r="G209" s="21">
        <f>Mixed2!G143</f>
        <v>0</v>
      </c>
      <c r="H209" s="24">
        <f>Mixed2!H143</f>
        <v>0</v>
      </c>
      <c r="I209" s="21">
        <f>Mixed2!I143</f>
        <v>0</v>
      </c>
      <c r="J209" s="21">
        <f>Mixed2!J143</f>
        <v>0</v>
      </c>
      <c r="K209" s="21">
        <f>Mixed2!K143</f>
        <v>0</v>
      </c>
      <c r="L209" s="21">
        <f>Mixed2!L143</f>
        <v>0</v>
      </c>
      <c r="M209" s="21">
        <f>Mixed2!M143</f>
        <v>0</v>
      </c>
      <c r="N209" s="24">
        <f>Mixed2!N143</f>
        <v>0</v>
      </c>
      <c r="O209" s="24">
        <f>Mixed2!O143</f>
        <v>0</v>
      </c>
    </row>
    <row r="210" spans="1:15" ht="13.8" x14ac:dyDescent="0.25">
      <c r="A210" s="40" t="str">
        <f>A208&amp;"/"&amp;A209</f>
        <v>0/0</v>
      </c>
      <c r="B210" s="37">
        <f>IF(B208=B209,B209,B208&amp;"/"&amp;B209)</f>
        <v>0</v>
      </c>
      <c r="C210" s="21">
        <f t="shared" ref="C210:O210" si="68">SUM(C208:C209)</f>
        <v>0</v>
      </c>
      <c r="D210" s="21">
        <f t="shared" si="68"/>
        <v>0</v>
      </c>
      <c r="E210" s="21">
        <f t="shared" si="68"/>
        <v>0</v>
      </c>
      <c r="F210" s="21">
        <f t="shared" si="68"/>
        <v>0</v>
      </c>
      <c r="G210" s="21">
        <f t="shared" si="68"/>
        <v>0</v>
      </c>
      <c r="H210" s="24">
        <f t="shared" si="68"/>
        <v>0</v>
      </c>
      <c r="I210" s="21">
        <f t="shared" si="68"/>
        <v>0</v>
      </c>
      <c r="J210" s="21">
        <f t="shared" si="68"/>
        <v>0</v>
      </c>
      <c r="K210" s="21">
        <f t="shared" si="68"/>
        <v>0</v>
      </c>
      <c r="L210" s="21">
        <f t="shared" si="68"/>
        <v>0</v>
      </c>
      <c r="M210" s="21">
        <f t="shared" si="68"/>
        <v>0</v>
      </c>
      <c r="N210" s="24">
        <f t="shared" si="68"/>
        <v>0</v>
      </c>
      <c r="O210" s="24">
        <f t="shared" si="68"/>
        <v>0</v>
      </c>
    </row>
    <row r="211" spans="1:15" ht="13.8" x14ac:dyDescent="0.25">
      <c r="A211" s="40">
        <f>Mixed2!A144</f>
        <v>0</v>
      </c>
      <c r="B211" s="37">
        <f>Mixed2!B144</f>
        <v>0</v>
      </c>
      <c r="C211" s="21">
        <f>Mixed2!C144</f>
        <v>0</v>
      </c>
      <c r="D211" s="21">
        <f>Mixed2!D144</f>
        <v>0</v>
      </c>
      <c r="E211" s="21">
        <f>Mixed2!E144</f>
        <v>0</v>
      </c>
      <c r="F211" s="21">
        <f>Mixed2!F144</f>
        <v>0</v>
      </c>
      <c r="G211" s="21">
        <f>Mixed2!G144</f>
        <v>0</v>
      </c>
      <c r="H211" s="24">
        <f>Mixed2!H144</f>
        <v>0</v>
      </c>
      <c r="I211" s="21">
        <f>Mixed2!I144</f>
        <v>0</v>
      </c>
      <c r="J211" s="21">
        <f>Mixed2!J144</f>
        <v>0</v>
      </c>
      <c r="K211" s="21">
        <f>Mixed2!K144</f>
        <v>0</v>
      </c>
      <c r="L211" s="21">
        <f>Mixed2!L144</f>
        <v>0</v>
      </c>
      <c r="M211" s="21">
        <f>Mixed2!M144</f>
        <v>0</v>
      </c>
      <c r="N211" s="24">
        <f>Mixed2!N144</f>
        <v>0</v>
      </c>
      <c r="O211" s="24">
        <f>Mixed2!O144</f>
        <v>0</v>
      </c>
    </row>
    <row r="212" spans="1:15" ht="13.8" x14ac:dyDescent="0.25">
      <c r="A212" s="40">
        <f>Mixed2!A145</f>
        <v>0</v>
      </c>
      <c r="B212" s="37">
        <f>Mixed2!B145</f>
        <v>0</v>
      </c>
      <c r="C212" s="21">
        <f>Mixed2!C145</f>
        <v>0</v>
      </c>
      <c r="D212" s="21">
        <f>Mixed2!D145</f>
        <v>0</v>
      </c>
      <c r="E212" s="21">
        <f>Mixed2!E145</f>
        <v>0</v>
      </c>
      <c r="F212" s="21">
        <f>Mixed2!F145</f>
        <v>0</v>
      </c>
      <c r="G212" s="21">
        <f>Mixed2!G145</f>
        <v>0</v>
      </c>
      <c r="H212" s="24">
        <f>Mixed2!H145</f>
        <v>0</v>
      </c>
      <c r="I212" s="21">
        <f>Mixed2!I145</f>
        <v>0</v>
      </c>
      <c r="J212" s="21">
        <f>Mixed2!J145</f>
        <v>0</v>
      </c>
      <c r="K212" s="21">
        <f>Mixed2!K145</f>
        <v>0</v>
      </c>
      <c r="L212" s="21">
        <f>Mixed2!L145</f>
        <v>0</v>
      </c>
      <c r="M212" s="21">
        <f>Mixed2!M145</f>
        <v>0</v>
      </c>
      <c r="N212" s="24">
        <f>Mixed2!N145</f>
        <v>0</v>
      </c>
      <c r="O212" s="24">
        <f>Mixed2!O145</f>
        <v>0</v>
      </c>
    </row>
    <row r="213" spans="1:15" ht="13.8" x14ac:dyDescent="0.25">
      <c r="A213" s="40" t="str">
        <f>A211&amp;"/"&amp;A212</f>
        <v>0/0</v>
      </c>
      <c r="B213" s="37">
        <f>IF(B211=B212,B212,B211&amp;"/"&amp;B212)</f>
        <v>0</v>
      </c>
      <c r="C213" s="21">
        <f t="shared" ref="C213:O213" si="69">SUM(C211:C212)</f>
        <v>0</v>
      </c>
      <c r="D213" s="21">
        <f t="shared" si="69"/>
        <v>0</v>
      </c>
      <c r="E213" s="21">
        <f t="shared" si="69"/>
        <v>0</v>
      </c>
      <c r="F213" s="21">
        <f t="shared" si="69"/>
        <v>0</v>
      </c>
      <c r="G213" s="21">
        <f t="shared" si="69"/>
        <v>0</v>
      </c>
      <c r="H213" s="24">
        <f t="shared" si="69"/>
        <v>0</v>
      </c>
      <c r="I213" s="21">
        <f t="shared" si="69"/>
        <v>0</v>
      </c>
      <c r="J213" s="21">
        <f t="shared" si="69"/>
        <v>0</v>
      </c>
      <c r="K213" s="21">
        <f t="shared" si="69"/>
        <v>0</v>
      </c>
      <c r="L213" s="21">
        <f t="shared" si="69"/>
        <v>0</v>
      </c>
      <c r="M213" s="21">
        <f t="shared" si="69"/>
        <v>0</v>
      </c>
      <c r="N213" s="24">
        <f t="shared" si="69"/>
        <v>0</v>
      </c>
      <c r="O213" s="24">
        <f t="shared" si="69"/>
        <v>0</v>
      </c>
    </row>
    <row r="214" spans="1:15" ht="13.8" x14ac:dyDescent="0.25">
      <c r="A214" s="40">
        <f>Mixed2!A146</f>
        <v>0</v>
      </c>
      <c r="B214" s="37">
        <f>Mixed2!B146</f>
        <v>0</v>
      </c>
      <c r="C214" s="21">
        <f>Mixed2!C146</f>
        <v>0</v>
      </c>
      <c r="D214" s="21">
        <f>Mixed2!D146</f>
        <v>0</v>
      </c>
      <c r="E214" s="21">
        <f>Mixed2!E146</f>
        <v>0</v>
      </c>
      <c r="F214" s="21">
        <f>Mixed2!F146</f>
        <v>0</v>
      </c>
      <c r="G214" s="21">
        <f>Mixed2!G146</f>
        <v>0</v>
      </c>
      <c r="H214" s="24">
        <f>Mixed2!H146</f>
        <v>0</v>
      </c>
      <c r="I214" s="21">
        <f>Mixed2!I146</f>
        <v>0</v>
      </c>
      <c r="J214" s="21">
        <f>Mixed2!J146</f>
        <v>0</v>
      </c>
      <c r="K214" s="21">
        <f>Mixed2!K146</f>
        <v>0</v>
      </c>
      <c r="L214" s="21">
        <f>Mixed2!L146</f>
        <v>0</v>
      </c>
      <c r="M214" s="21">
        <f>Mixed2!M146</f>
        <v>0</v>
      </c>
      <c r="N214" s="24">
        <f>Mixed2!N146</f>
        <v>0</v>
      </c>
      <c r="O214" s="24">
        <f>Mixed2!O146</f>
        <v>0</v>
      </c>
    </row>
    <row r="215" spans="1:15" ht="13.8" x14ac:dyDescent="0.25">
      <c r="A215" s="40">
        <f>Mixed2!A147</f>
        <v>0</v>
      </c>
      <c r="B215" s="37">
        <f>Mixed2!B147</f>
        <v>0</v>
      </c>
      <c r="C215" s="21">
        <f>Mixed2!C147</f>
        <v>0</v>
      </c>
      <c r="D215" s="21">
        <f>Mixed2!D147</f>
        <v>0</v>
      </c>
      <c r="E215" s="21">
        <f>Mixed2!E147</f>
        <v>0</v>
      </c>
      <c r="F215" s="21">
        <f>Mixed2!F147</f>
        <v>0</v>
      </c>
      <c r="G215" s="21">
        <f>Mixed2!G147</f>
        <v>0</v>
      </c>
      <c r="H215" s="24">
        <f>Mixed2!H147</f>
        <v>0</v>
      </c>
      <c r="I215" s="21">
        <f>Mixed2!I147</f>
        <v>0</v>
      </c>
      <c r="J215" s="21">
        <f>Mixed2!J147</f>
        <v>0</v>
      </c>
      <c r="K215" s="21">
        <f>Mixed2!K147</f>
        <v>0</v>
      </c>
      <c r="L215" s="21">
        <f>Mixed2!L147</f>
        <v>0</v>
      </c>
      <c r="M215" s="21">
        <f>Mixed2!M147</f>
        <v>0</v>
      </c>
      <c r="N215" s="24">
        <f>Mixed2!N147</f>
        <v>0</v>
      </c>
      <c r="O215" s="24">
        <f>Mixed2!O147</f>
        <v>0</v>
      </c>
    </row>
    <row r="216" spans="1:15" ht="13.8" x14ac:dyDescent="0.25">
      <c r="A216" s="40" t="str">
        <f>A214&amp;"/"&amp;A215</f>
        <v>0/0</v>
      </c>
      <c r="B216" s="37">
        <f>IF(B214=B215,B215,B214&amp;"/"&amp;B215)</f>
        <v>0</v>
      </c>
      <c r="C216" s="21">
        <f t="shared" ref="C216:O216" si="70">SUM(C214:C215)</f>
        <v>0</v>
      </c>
      <c r="D216" s="21">
        <f t="shared" si="70"/>
        <v>0</v>
      </c>
      <c r="E216" s="21">
        <f t="shared" si="70"/>
        <v>0</v>
      </c>
      <c r="F216" s="21">
        <f t="shared" si="70"/>
        <v>0</v>
      </c>
      <c r="G216" s="21">
        <f t="shared" si="70"/>
        <v>0</v>
      </c>
      <c r="H216" s="24">
        <f t="shared" si="70"/>
        <v>0</v>
      </c>
      <c r="I216" s="21">
        <f t="shared" si="70"/>
        <v>0</v>
      </c>
      <c r="J216" s="21">
        <f t="shared" si="70"/>
        <v>0</v>
      </c>
      <c r="K216" s="21">
        <f t="shared" si="70"/>
        <v>0</v>
      </c>
      <c r="L216" s="21">
        <f t="shared" si="70"/>
        <v>0</v>
      </c>
      <c r="M216" s="21">
        <f t="shared" si="70"/>
        <v>0</v>
      </c>
      <c r="N216" s="24">
        <f t="shared" si="70"/>
        <v>0</v>
      </c>
      <c r="O216" s="24">
        <f t="shared" si="70"/>
        <v>0</v>
      </c>
    </row>
    <row r="217" spans="1:15" ht="13.8" x14ac:dyDescent="0.25">
      <c r="A217" s="40">
        <f>Mixed2!A148</f>
        <v>0</v>
      </c>
      <c r="B217" s="37">
        <f>Mixed2!B148</f>
        <v>0</v>
      </c>
      <c r="C217" s="21">
        <f>Mixed2!C148</f>
        <v>0</v>
      </c>
      <c r="D217" s="21">
        <f>Mixed2!D148</f>
        <v>0</v>
      </c>
      <c r="E217" s="21">
        <f>Mixed2!E148</f>
        <v>0</v>
      </c>
      <c r="F217" s="21">
        <f>Mixed2!F148</f>
        <v>0</v>
      </c>
      <c r="G217" s="21">
        <f>Mixed2!G148</f>
        <v>0</v>
      </c>
      <c r="H217" s="24">
        <f>Mixed2!H148</f>
        <v>0</v>
      </c>
      <c r="I217" s="21">
        <f>Mixed2!I148</f>
        <v>0</v>
      </c>
      <c r="J217" s="21">
        <f>Mixed2!J148</f>
        <v>0</v>
      </c>
      <c r="K217" s="21">
        <f>Mixed2!K148</f>
        <v>0</v>
      </c>
      <c r="L217" s="21">
        <f>Mixed2!L148</f>
        <v>0</v>
      </c>
      <c r="M217" s="21">
        <f>Mixed2!M148</f>
        <v>0</v>
      </c>
      <c r="N217" s="24">
        <f>Mixed2!N148</f>
        <v>0</v>
      </c>
      <c r="O217" s="24">
        <f>Mixed2!O148</f>
        <v>0</v>
      </c>
    </row>
    <row r="218" spans="1:15" ht="13.8" x14ac:dyDescent="0.25">
      <c r="A218" s="40">
        <f>Mixed2!A149</f>
        <v>0</v>
      </c>
      <c r="B218" s="37">
        <f>Mixed2!B149</f>
        <v>0</v>
      </c>
      <c r="C218" s="21">
        <f>Mixed2!C149</f>
        <v>0</v>
      </c>
      <c r="D218" s="21">
        <f>Mixed2!D149</f>
        <v>0</v>
      </c>
      <c r="E218" s="21">
        <f>Mixed2!E149</f>
        <v>0</v>
      </c>
      <c r="F218" s="21">
        <f>Mixed2!F149</f>
        <v>0</v>
      </c>
      <c r="G218" s="21">
        <f>Mixed2!G149</f>
        <v>0</v>
      </c>
      <c r="H218" s="24">
        <f>Mixed2!H149</f>
        <v>0</v>
      </c>
      <c r="I218" s="21">
        <f>Mixed2!I149</f>
        <v>0</v>
      </c>
      <c r="J218" s="21">
        <f>Mixed2!J149</f>
        <v>0</v>
      </c>
      <c r="K218" s="21">
        <f>Mixed2!K149</f>
        <v>0</v>
      </c>
      <c r="L218" s="21">
        <f>Mixed2!L149</f>
        <v>0</v>
      </c>
      <c r="M218" s="21">
        <f>Mixed2!M149</f>
        <v>0</v>
      </c>
      <c r="N218" s="24">
        <f>Mixed2!N149</f>
        <v>0</v>
      </c>
      <c r="O218" s="24">
        <f>Mixed2!O149</f>
        <v>0</v>
      </c>
    </row>
    <row r="219" spans="1:15" ht="13.8" x14ac:dyDescent="0.25">
      <c r="A219" s="40" t="str">
        <f>A217&amp;"/"&amp;A218</f>
        <v>0/0</v>
      </c>
      <c r="B219" s="37">
        <f>IF(B217=B218,B218,B217&amp;"/"&amp;B218)</f>
        <v>0</v>
      </c>
      <c r="C219" s="21">
        <f t="shared" ref="C219:O219" si="71">SUM(C217:C218)</f>
        <v>0</v>
      </c>
      <c r="D219" s="21">
        <f t="shared" si="71"/>
        <v>0</v>
      </c>
      <c r="E219" s="21">
        <f t="shared" si="71"/>
        <v>0</v>
      </c>
      <c r="F219" s="21">
        <f t="shared" si="71"/>
        <v>0</v>
      </c>
      <c r="G219" s="21">
        <f t="shared" si="71"/>
        <v>0</v>
      </c>
      <c r="H219" s="24">
        <f t="shared" si="71"/>
        <v>0</v>
      </c>
      <c r="I219" s="21">
        <f t="shared" si="71"/>
        <v>0</v>
      </c>
      <c r="J219" s="21">
        <f t="shared" si="71"/>
        <v>0</v>
      </c>
      <c r="K219" s="21">
        <f t="shared" si="71"/>
        <v>0</v>
      </c>
      <c r="L219" s="21">
        <f t="shared" si="71"/>
        <v>0</v>
      </c>
      <c r="M219" s="21">
        <f t="shared" si="71"/>
        <v>0</v>
      </c>
      <c r="N219" s="24">
        <f t="shared" si="71"/>
        <v>0</v>
      </c>
      <c r="O219" s="24">
        <f t="shared" si="71"/>
        <v>0</v>
      </c>
    </row>
    <row r="220" spans="1:15" ht="13.8" x14ac:dyDescent="0.25">
      <c r="A220" s="40">
        <f>Mixed2!A150</f>
        <v>0</v>
      </c>
      <c r="B220" s="37">
        <f>Mixed2!B150</f>
        <v>0</v>
      </c>
      <c r="C220" s="21">
        <f>Mixed2!C150</f>
        <v>0</v>
      </c>
      <c r="D220" s="21">
        <f>Mixed2!D150</f>
        <v>0</v>
      </c>
      <c r="E220" s="21">
        <f>Mixed2!E150</f>
        <v>0</v>
      </c>
      <c r="F220" s="21">
        <f>Mixed2!F150</f>
        <v>0</v>
      </c>
      <c r="G220" s="21">
        <f>Mixed2!G150</f>
        <v>0</v>
      </c>
      <c r="H220" s="24">
        <f>Mixed2!H150</f>
        <v>0</v>
      </c>
      <c r="I220" s="21">
        <f>Mixed2!I150</f>
        <v>0</v>
      </c>
      <c r="J220" s="21">
        <f>Mixed2!J150</f>
        <v>0</v>
      </c>
      <c r="K220" s="21">
        <f>Mixed2!K150</f>
        <v>0</v>
      </c>
      <c r="L220" s="21">
        <f>Mixed2!L150</f>
        <v>0</v>
      </c>
      <c r="M220" s="21">
        <f>Mixed2!M150</f>
        <v>0</v>
      </c>
      <c r="N220" s="24">
        <f>Mixed2!N150</f>
        <v>0</v>
      </c>
      <c r="O220" s="24">
        <f>Mixed2!O150</f>
        <v>0</v>
      </c>
    </row>
    <row r="221" spans="1:15" ht="13.8" x14ac:dyDescent="0.25">
      <c r="A221" s="40">
        <f>Mixed2!A151</f>
        <v>0</v>
      </c>
      <c r="B221" s="37">
        <f>Mixed2!B151</f>
        <v>0</v>
      </c>
      <c r="C221" s="21">
        <f>Mixed2!C151</f>
        <v>0</v>
      </c>
      <c r="D221" s="21">
        <f>Mixed2!D151</f>
        <v>0</v>
      </c>
      <c r="E221" s="21">
        <f>Mixed2!E151</f>
        <v>0</v>
      </c>
      <c r="F221" s="21">
        <f>Mixed2!F151</f>
        <v>0</v>
      </c>
      <c r="G221" s="21">
        <f>Mixed2!G151</f>
        <v>0</v>
      </c>
      <c r="H221" s="24">
        <f>Mixed2!H151</f>
        <v>0</v>
      </c>
      <c r="I221" s="21">
        <f>Mixed2!I151</f>
        <v>0</v>
      </c>
      <c r="J221" s="21">
        <f>Mixed2!J151</f>
        <v>0</v>
      </c>
      <c r="K221" s="21">
        <f>Mixed2!K151</f>
        <v>0</v>
      </c>
      <c r="L221" s="21">
        <f>Mixed2!L151</f>
        <v>0</v>
      </c>
      <c r="M221" s="21">
        <f>Mixed2!M151</f>
        <v>0</v>
      </c>
      <c r="N221" s="24">
        <f>Mixed2!N151</f>
        <v>0</v>
      </c>
      <c r="O221" s="24">
        <f>Mixed2!O151</f>
        <v>0</v>
      </c>
    </row>
    <row r="222" spans="1:15" ht="13.8" x14ac:dyDescent="0.25">
      <c r="A222" s="40" t="str">
        <f>A220&amp;"/"&amp;A221</f>
        <v>0/0</v>
      </c>
      <c r="B222" s="37">
        <f>IF(B220=B221,B221,B220&amp;"/"&amp;B221)</f>
        <v>0</v>
      </c>
      <c r="C222" s="21">
        <f t="shared" ref="C222:O222" si="72">SUM(C220:C221)</f>
        <v>0</v>
      </c>
      <c r="D222" s="21">
        <f t="shared" si="72"/>
        <v>0</v>
      </c>
      <c r="E222" s="21">
        <f t="shared" si="72"/>
        <v>0</v>
      </c>
      <c r="F222" s="21">
        <f t="shared" si="72"/>
        <v>0</v>
      </c>
      <c r="G222" s="21">
        <f t="shared" si="72"/>
        <v>0</v>
      </c>
      <c r="H222" s="24">
        <f t="shared" si="72"/>
        <v>0</v>
      </c>
      <c r="I222" s="21">
        <f t="shared" si="72"/>
        <v>0</v>
      </c>
      <c r="J222" s="21">
        <f t="shared" si="72"/>
        <v>0</v>
      </c>
      <c r="K222" s="21">
        <f t="shared" si="72"/>
        <v>0</v>
      </c>
      <c r="L222" s="21">
        <f t="shared" si="72"/>
        <v>0</v>
      </c>
      <c r="M222" s="21">
        <f t="shared" si="72"/>
        <v>0</v>
      </c>
      <c r="N222" s="24">
        <f t="shared" si="72"/>
        <v>0</v>
      </c>
      <c r="O222" s="24">
        <f t="shared" si="72"/>
        <v>0</v>
      </c>
    </row>
    <row r="223" spans="1:15" ht="13.8" x14ac:dyDescent="0.25">
      <c r="A223" s="40">
        <f>Mixed2!A152</f>
        <v>0</v>
      </c>
      <c r="B223" s="37">
        <f>Mixed2!B152</f>
        <v>0</v>
      </c>
      <c r="C223" s="21">
        <f>Mixed2!C152</f>
        <v>0</v>
      </c>
      <c r="D223" s="21">
        <f>Mixed2!D152</f>
        <v>0</v>
      </c>
      <c r="E223" s="21">
        <f>Mixed2!E152</f>
        <v>0</v>
      </c>
      <c r="F223" s="21">
        <f>Mixed2!F152</f>
        <v>0</v>
      </c>
      <c r="G223" s="21">
        <f>Mixed2!G152</f>
        <v>0</v>
      </c>
      <c r="H223" s="24">
        <f>Mixed2!H152</f>
        <v>0</v>
      </c>
      <c r="I223" s="21">
        <f>Mixed2!I152</f>
        <v>0</v>
      </c>
      <c r="J223" s="21">
        <f>Mixed2!J152</f>
        <v>0</v>
      </c>
      <c r="K223" s="21">
        <f>Mixed2!K152</f>
        <v>0</v>
      </c>
      <c r="L223" s="21">
        <f>Mixed2!L152</f>
        <v>0</v>
      </c>
      <c r="M223" s="21">
        <f>Mixed2!M152</f>
        <v>0</v>
      </c>
      <c r="N223" s="24">
        <f>Mixed2!N152</f>
        <v>0</v>
      </c>
      <c r="O223" s="24">
        <f>Mixed2!O152</f>
        <v>0</v>
      </c>
    </row>
    <row r="224" spans="1:15" ht="13.8" x14ac:dyDescent="0.25">
      <c r="A224" s="40">
        <f>Mixed2!A153</f>
        <v>0</v>
      </c>
      <c r="B224" s="37">
        <f>Mixed2!B153</f>
        <v>0</v>
      </c>
      <c r="C224" s="21">
        <f>Mixed2!C153</f>
        <v>0</v>
      </c>
      <c r="D224" s="21">
        <f>Mixed2!D153</f>
        <v>0</v>
      </c>
      <c r="E224" s="21">
        <f>Mixed2!E153</f>
        <v>0</v>
      </c>
      <c r="F224" s="21">
        <f>Mixed2!F153</f>
        <v>0</v>
      </c>
      <c r="G224" s="21">
        <f>Mixed2!G153</f>
        <v>0</v>
      </c>
      <c r="H224" s="24">
        <f>Mixed2!H153</f>
        <v>0</v>
      </c>
      <c r="I224" s="21">
        <f>Mixed2!I153</f>
        <v>0</v>
      </c>
      <c r="J224" s="21">
        <f>Mixed2!J153</f>
        <v>0</v>
      </c>
      <c r="K224" s="21">
        <f>Mixed2!K153</f>
        <v>0</v>
      </c>
      <c r="L224" s="21">
        <f>Mixed2!L153</f>
        <v>0</v>
      </c>
      <c r="M224" s="21">
        <f>Mixed2!M153</f>
        <v>0</v>
      </c>
      <c r="N224" s="24">
        <f>Mixed2!N153</f>
        <v>0</v>
      </c>
      <c r="O224" s="24">
        <f>Mixed2!O153</f>
        <v>0</v>
      </c>
    </row>
    <row r="225" spans="1:15" ht="13.8" x14ac:dyDescent="0.25">
      <c r="A225" s="40" t="str">
        <f>A223&amp;"/"&amp;A224</f>
        <v>0/0</v>
      </c>
      <c r="B225" s="37">
        <f>IF(B223=B224,B224,B223&amp;"/"&amp;B224)</f>
        <v>0</v>
      </c>
      <c r="C225" s="21">
        <f t="shared" ref="C225:O225" si="73">SUM(C223:C224)</f>
        <v>0</v>
      </c>
      <c r="D225" s="21">
        <f t="shared" si="73"/>
        <v>0</v>
      </c>
      <c r="E225" s="21">
        <f t="shared" si="73"/>
        <v>0</v>
      </c>
      <c r="F225" s="21">
        <f t="shared" si="73"/>
        <v>0</v>
      </c>
      <c r="G225" s="21">
        <f t="shared" si="73"/>
        <v>0</v>
      </c>
      <c r="H225" s="24">
        <f t="shared" si="73"/>
        <v>0</v>
      </c>
      <c r="I225" s="21">
        <f t="shared" si="73"/>
        <v>0</v>
      </c>
      <c r="J225" s="21">
        <f t="shared" si="73"/>
        <v>0</v>
      </c>
      <c r="K225" s="21">
        <f t="shared" si="73"/>
        <v>0</v>
      </c>
      <c r="L225" s="21">
        <f t="shared" si="73"/>
        <v>0</v>
      </c>
      <c r="M225" s="21">
        <f t="shared" si="73"/>
        <v>0</v>
      </c>
      <c r="N225" s="24">
        <f t="shared" si="73"/>
        <v>0</v>
      </c>
      <c r="O225" s="24">
        <f t="shared" si="73"/>
        <v>0</v>
      </c>
    </row>
    <row r="226" spans="1:15" ht="13.8" x14ac:dyDescent="0.25">
      <c r="A226" s="40">
        <f>Mixed2!A154</f>
        <v>0</v>
      </c>
      <c r="B226" s="37">
        <f>Mixed2!B154</f>
        <v>0</v>
      </c>
      <c r="C226" s="21">
        <f>Mixed2!C154</f>
        <v>0</v>
      </c>
      <c r="D226" s="21">
        <f>Mixed2!D154</f>
        <v>0</v>
      </c>
      <c r="E226" s="21">
        <f>Mixed2!E154</f>
        <v>0</v>
      </c>
      <c r="F226" s="21">
        <f>Mixed2!F154</f>
        <v>0</v>
      </c>
      <c r="G226" s="21">
        <f>Mixed2!G154</f>
        <v>0</v>
      </c>
      <c r="H226" s="24">
        <f>Mixed2!H154</f>
        <v>0</v>
      </c>
      <c r="I226" s="21">
        <f>Mixed2!I154</f>
        <v>0</v>
      </c>
      <c r="J226" s="21">
        <f>Mixed2!J154</f>
        <v>0</v>
      </c>
      <c r="K226" s="21">
        <f>Mixed2!K154</f>
        <v>0</v>
      </c>
      <c r="L226" s="21">
        <f>Mixed2!L154</f>
        <v>0</v>
      </c>
      <c r="M226" s="21">
        <f>Mixed2!M154</f>
        <v>0</v>
      </c>
      <c r="N226" s="24">
        <f>Mixed2!N154</f>
        <v>0</v>
      </c>
      <c r="O226" s="24">
        <f>Mixed2!O154</f>
        <v>0</v>
      </c>
    </row>
    <row r="227" spans="1:15" ht="13.8" x14ac:dyDescent="0.25">
      <c r="A227" s="40">
        <f>Mixed2!A155</f>
        <v>0</v>
      </c>
      <c r="B227" s="37">
        <f>Mixed2!B155</f>
        <v>0</v>
      </c>
      <c r="C227" s="21">
        <f>Mixed2!C155</f>
        <v>0</v>
      </c>
      <c r="D227" s="21">
        <f>Mixed2!D155</f>
        <v>0</v>
      </c>
      <c r="E227" s="21">
        <f>Mixed2!E155</f>
        <v>0</v>
      </c>
      <c r="F227" s="21">
        <f>Mixed2!F155</f>
        <v>0</v>
      </c>
      <c r="G227" s="21">
        <f>Mixed2!G155</f>
        <v>0</v>
      </c>
      <c r="H227" s="24">
        <f>Mixed2!H155</f>
        <v>0</v>
      </c>
      <c r="I227" s="21">
        <f>Mixed2!I155</f>
        <v>0</v>
      </c>
      <c r="J227" s="21">
        <f>Mixed2!J155</f>
        <v>0</v>
      </c>
      <c r="K227" s="21">
        <f>Mixed2!K155</f>
        <v>0</v>
      </c>
      <c r="L227" s="21">
        <f>Mixed2!L155</f>
        <v>0</v>
      </c>
      <c r="M227" s="21">
        <f>Mixed2!M155</f>
        <v>0</v>
      </c>
      <c r="N227" s="24">
        <f>Mixed2!N155</f>
        <v>0</v>
      </c>
      <c r="O227" s="24">
        <f>Mixed2!O155</f>
        <v>0</v>
      </c>
    </row>
    <row r="228" spans="1:15" ht="13.8" x14ac:dyDescent="0.25">
      <c r="A228" s="40" t="str">
        <f>A226&amp;"/"&amp;A227</f>
        <v>0/0</v>
      </c>
      <c r="B228" s="37">
        <f>IF(B226=B227,B227,B226&amp;"/"&amp;B227)</f>
        <v>0</v>
      </c>
      <c r="C228" s="21">
        <f t="shared" ref="C228:O228" si="74">SUM(C226:C227)</f>
        <v>0</v>
      </c>
      <c r="D228" s="21">
        <f t="shared" si="74"/>
        <v>0</v>
      </c>
      <c r="E228" s="21">
        <f t="shared" si="74"/>
        <v>0</v>
      </c>
      <c r="F228" s="21">
        <f t="shared" si="74"/>
        <v>0</v>
      </c>
      <c r="G228" s="21">
        <f t="shared" si="74"/>
        <v>0</v>
      </c>
      <c r="H228" s="24">
        <f t="shared" si="74"/>
        <v>0</v>
      </c>
      <c r="I228" s="21">
        <f t="shared" si="74"/>
        <v>0</v>
      </c>
      <c r="J228" s="21">
        <f t="shared" si="74"/>
        <v>0</v>
      </c>
      <c r="K228" s="21">
        <f t="shared" si="74"/>
        <v>0</v>
      </c>
      <c r="L228" s="21">
        <f t="shared" si="74"/>
        <v>0</v>
      </c>
      <c r="M228" s="21">
        <f t="shared" si="74"/>
        <v>0</v>
      </c>
      <c r="N228" s="24">
        <f t="shared" si="74"/>
        <v>0</v>
      </c>
      <c r="O228" s="24">
        <f t="shared" si="74"/>
        <v>0</v>
      </c>
    </row>
    <row r="229" spans="1:15" ht="13.8" x14ac:dyDescent="0.25">
      <c r="A229" s="40">
        <f>Mixed2!A156</f>
        <v>0</v>
      </c>
      <c r="B229" s="37">
        <f>Mixed2!B156</f>
        <v>0</v>
      </c>
      <c r="C229" s="21">
        <f>Mixed2!C156</f>
        <v>0</v>
      </c>
      <c r="D229" s="21">
        <f>Mixed2!D156</f>
        <v>0</v>
      </c>
      <c r="E229" s="21">
        <f>Mixed2!E156</f>
        <v>0</v>
      </c>
      <c r="F229" s="21">
        <f>Mixed2!F156</f>
        <v>0</v>
      </c>
      <c r="G229" s="21">
        <f>Mixed2!G156</f>
        <v>0</v>
      </c>
      <c r="H229" s="24">
        <f>Mixed2!H156</f>
        <v>0</v>
      </c>
      <c r="I229" s="21">
        <f>Mixed2!I156</f>
        <v>0</v>
      </c>
      <c r="J229" s="21">
        <f>Mixed2!J156</f>
        <v>0</v>
      </c>
      <c r="K229" s="21">
        <f>Mixed2!K156</f>
        <v>0</v>
      </c>
      <c r="L229" s="21">
        <f>Mixed2!L156</f>
        <v>0</v>
      </c>
      <c r="M229" s="21">
        <f>Mixed2!M156</f>
        <v>0</v>
      </c>
      <c r="N229" s="24">
        <f>Mixed2!N156</f>
        <v>0</v>
      </c>
      <c r="O229" s="24">
        <f>Mixed2!O156</f>
        <v>0</v>
      </c>
    </row>
    <row r="230" spans="1:15" ht="13.8" x14ac:dyDescent="0.25">
      <c r="A230" s="40">
        <f>Mixed2!A157</f>
        <v>0</v>
      </c>
      <c r="B230" s="37">
        <f>Mixed2!B157</f>
        <v>0</v>
      </c>
      <c r="C230" s="21">
        <f>Mixed2!C157</f>
        <v>0</v>
      </c>
      <c r="D230" s="21">
        <f>Mixed2!D157</f>
        <v>0</v>
      </c>
      <c r="E230" s="21">
        <f>Mixed2!E157</f>
        <v>0</v>
      </c>
      <c r="F230" s="21">
        <f>Mixed2!F157</f>
        <v>0</v>
      </c>
      <c r="G230" s="21">
        <f>Mixed2!G157</f>
        <v>0</v>
      </c>
      <c r="H230" s="24">
        <f>Mixed2!H157</f>
        <v>0</v>
      </c>
      <c r="I230" s="21">
        <f>Mixed2!I157</f>
        <v>0</v>
      </c>
      <c r="J230" s="21">
        <f>Mixed2!J157</f>
        <v>0</v>
      </c>
      <c r="K230" s="21">
        <f>Mixed2!K157</f>
        <v>0</v>
      </c>
      <c r="L230" s="21">
        <f>Mixed2!L157</f>
        <v>0</v>
      </c>
      <c r="M230" s="21">
        <f>Mixed2!M157</f>
        <v>0</v>
      </c>
      <c r="N230" s="24">
        <f>Mixed2!N157</f>
        <v>0</v>
      </c>
      <c r="O230" s="24">
        <f>Mixed2!O157</f>
        <v>0</v>
      </c>
    </row>
    <row r="231" spans="1:15" ht="13.8" x14ac:dyDescent="0.25">
      <c r="A231" s="40" t="str">
        <f>A229&amp;"/"&amp;A230</f>
        <v>0/0</v>
      </c>
      <c r="B231" s="37">
        <f>IF(B229=B230,B230,B229&amp;"/"&amp;B230)</f>
        <v>0</v>
      </c>
      <c r="C231" s="21">
        <f t="shared" ref="C231:O231" si="75">SUM(C229:C230)</f>
        <v>0</v>
      </c>
      <c r="D231" s="21">
        <f t="shared" si="75"/>
        <v>0</v>
      </c>
      <c r="E231" s="21">
        <f t="shared" si="75"/>
        <v>0</v>
      </c>
      <c r="F231" s="21">
        <f t="shared" si="75"/>
        <v>0</v>
      </c>
      <c r="G231" s="21">
        <f t="shared" si="75"/>
        <v>0</v>
      </c>
      <c r="H231" s="24">
        <f t="shared" si="75"/>
        <v>0</v>
      </c>
      <c r="I231" s="21">
        <f t="shared" si="75"/>
        <v>0</v>
      </c>
      <c r="J231" s="21">
        <f t="shared" si="75"/>
        <v>0</v>
      </c>
      <c r="K231" s="21">
        <f t="shared" si="75"/>
        <v>0</v>
      </c>
      <c r="L231" s="21">
        <f t="shared" si="75"/>
        <v>0</v>
      </c>
      <c r="M231" s="21">
        <f t="shared" si="75"/>
        <v>0</v>
      </c>
      <c r="N231" s="24">
        <f t="shared" si="75"/>
        <v>0</v>
      </c>
      <c r="O231" s="24">
        <f t="shared" si="75"/>
        <v>0</v>
      </c>
    </row>
    <row r="232" spans="1:15" ht="13.8" x14ac:dyDescent="0.25">
      <c r="A232" s="40">
        <f>Mixed2!A158</f>
        <v>0</v>
      </c>
      <c r="B232" s="37">
        <f>Mixed2!B158</f>
        <v>0</v>
      </c>
      <c r="C232" s="21">
        <f>Mixed2!C158</f>
        <v>0</v>
      </c>
      <c r="D232" s="21">
        <f>Mixed2!D158</f>
        <v>0</v>
      </c>
      <c r="E232" s="21">
        <f>Mixed2!E158</f>
        <v>0</v>
      </c>
      <c r="F232" s="21">
        <f>Mixed2!F158</f>
        <v>0</v>
      </c>
      <c r="G232" s="21">
        <f>Mixed2!G158</f>
        <v>0</v>
      </c>
      <c r="H232" s="24">
        <f>Mixed2!H158</f>
        <v>0</v>
      </c>
      <c r="I232" s="21">
        <f>Mixed2!I158</f>
        <v>0</v>
      </c>
      <c r="J232" s="21">
        <f>Mixed2!J158</f>
        <v>0</v>
      </c>
      <c r="K232" s="21">
        <f>Mixed2!K158</f>
        <v>0</v>
      </c>
      <c r="L232" s="21">
        <f>Mixed2!L158</f>
        <v>0</v>
      </c>
      <c r="M232" s="21">
        <f>Mixed2!M158</f>
        <v>0</v>
      </c>
      <c r="N232" s="24">
        <f>Mixed2!N158</f>
        <v>0</v>
      </c>
      <c r="O232" s="24">
        <f>Mixed2!O158</f>
        <v>0</v>
      </c>
    </row>
    <row r="233" spans="1:15" ht="13.8" x14ac:dyDescent="0.25">
      <c r="A233" s="40">
        <f>Mixed2!A159</f>
        <v>0</v>
      </c>
      <c r="B233" s="37">
        <f>Mixed2!B159</f>
        <v>0</v>
      </c>
      <c r="C233" s="21">
        <f>Mixed2!C159</f>
        <v>0</v>
      </c>
      <c r="D233" s="21">
        <f>Mixed2!D159</f>
        <v>0</v>
      </c>
      <c r="E233" s="21">
        <f>Mixed2!E159</f>
        <v>0</v>
      </c>
      <c r="F233" s="21">
        <f>Mixed2!F159</f>
        <v>0</v>
      </c>
      <c r="G233" s="21">
        <f>Mixed2!G159</f>
        <v>0</v>
      </c>
      <c r="H233" s="24">
        <f>Mixed2!H159</f>
        <v>0</v>
      </c>
      <c r="I233" s="21">
        <f>Mixed2!I159</f>
        <v>0</v>
      </c>
      <c r="J233" s="21">
        <f>Mixed2!J159</f>
        <v>0</v>
      </c>
      <c r="K233" s="21">
        <f>Mixed2!K159</f>
        <v>0</v>
      </c>
      <c r="L233" s="21">
        <f>Mixed2!L159</f>
        <v>0</v>
      </c>
      <c r="M233" s="21">
        <f>Mixed2!M159</f>
        <v>0</v>
      </c>
      <c r="N233" s="24">
        <f>Mixed2!N159</f>
        <v>0</v>
      </c>
      <c r="O233" s="24">
        <f>Mixed2!O159</f>
        <v>0</v>
      </c>
    </row>
    <row r="234" spans="1:15" ht="13.8" x14ac:dyDescent="0.25">
      <c r="A234" s="40" t="str">
        <f>A232&amp;"/"&amp;A233</f>
        <v>0/0</v>
      </c>
      <c r="B234" s="37">
        <f>IF(B232=B233,B233,B232&amp;"/"&amp;B233)</f>
        <v>0</v>
      </c>
      <c r="C234" s="21">
        <f t="shared" ref="C234:O234" si="76">SUM(C232:C233)</f>
        <v>0</v>
      </c>
      <c r="D234" s="21">
        <f t="shared" si="76"/>
        <v>0</v>
      </c>
      <c r="E234" s="21">
        <f t="shared" si="76"/>
        <v>0</v>
      </c>
      <c r="F234" s="21">
        <f t="shared" si="76"/>
        <v>0</v>
      </c>
      <c r="G234" s="21">
        <f t="shared" si="76"/>
        <v>0</v>
      </c>
      <c r="H234" s="24">
        <f t="shared" si="76"/>
        <v>0</v>
      </c>
      <c r="I234" s="21">
        <f t="shared" si="76"/>
        <v>0</v>
      </c>
      <c r="J234" s="21">
        <f t="shared" si="76"/>
        <v>0</v>
      </c>
      <c r="K234" s="21">
        <f t="shared" si="76"/>
        <v>0</v>
      </c>
      <c r="L234" s="21">
        <f t="shared" si="76"/>
        <v>0</v>
      </c>
      <c r="M234" s="21">
        <f t="shared" si="76"/>
        <v>0</v>
      </c>
      <c r="N234" s="24">
        <f t="shared" si="76"/>
        <v>0</v>
      </c>
      <c r="O234" s="24">
        <f t="shared" si="76"/>
        <v>0</v>
      </c>
    </row>
    <row r="235" spans="1:15" ht="13.8" x14ac:dyDescent="0.25">
      <c r="A235" s="40">
        <f>Mixed2!A160</f>
        <v>0</v>
      </c>
      <c r="B235" s="37">
        <f>Mixed2!B160</f>
        <v>0</v>
      </c>
      <c r="C235" s="21">
        <f>Mixed2!C160</f>
        <v>0</v>
      </c>
      <c r="D235" s="21">
        <f>Mixed2!D160</f>
        <v>0</v>
      </c>
      <c r="E235" s="21">
        <f>Mixed2!E160</f>
        <v>0</v>
      </c>
      <c r="F235" s="21">
        <f>Mixed2!F160</f>
        <v>0</v>
      </c>
      <c r="G235" s="21">
        <f>Mixed2!G160</f>
        <v>0</v>
      </c>
      <c r="H235" s="24">
        <f>Mixed2!H160</f>
        <v>0</v>
      </c>
      <c r="I235" s="21">
        <f>Mixed2!I160</f>
        <v>0</v>
      </c>
      <c r="J235" s="21">
        <f>Mixed2!J160</f>
        <v>0</v>
      </c>
      <c r="K235" s="21">
        <f>Mixed2!K160</f>
        <v>0</v>
      </c>
      <c r="L235" s="21">
        <f>Mixed2!L160</f>
        <v>0</v>
      </c>
      <c r="M235" s="21">
        <f>Mixed2!M160</f>
        <v>0</v>
      </c>
      <c r="N235" s="24">
        <f>Mixed2!N160</f>
        <v>0</v>
      </c>
      <c r="O235" s="24">
        <f>Mixed2!O160</f>
        <v>0</v>
      </c>
    </row>
    <row r="236" spans="1:15" ht="13.8" x14ac:dyDescent="0.25">
      <c r="A236" s="40">
        <f>Mixed2!A161</f>
        <v>0</v>
      </c>
      <c r="B236" s="37">
        <f>Mixed2!B161</f>
        <v>0</v>
      </c>
      <c r="C236" s="21">
        <f>Mixed2!C161</f>
        <v>0</v>
      </c>
      <c r="D236" s="21">
        <f>Mixed2!D161</f>
        <v>0</v>
      </c>
      <c r="E236" s="21">
        <f>Mixed2!E161</f>
        <v>0</v>
      </c>
      <c r="F236" s="21">
        <f>Mixed2!F161</f>
        <v>0</v>
      </c>
      <c r="G236" s="21">
        <f>Mixed2!G161</f>
        <v>0</v>
      </c>
      <c r="H236" s="24">
        <f>Mixed2!H161</f>
        <v>0</v>
      </c>
      <c r="I236" s="21">
        <f>Mixed2!I161</f>
        <v>0</v>
      </c>
      <c r="J236" s="21">
        <f>Mixed2!J161</f>
        <v>0</v>
      </c>
      <c r="K236" s="21">
        <f>Mixed2!K161</f>
        <v>0</v>
      </c>
      <c r="L236" s="21">
        <f>Mixed2!L161</f>
        <v>0</v>
      </c>
      <c r="M236" s="21">
        <f>Mixed2!M161</f>
        <v>0</v>
      </c>
      <c r="N236" s="24">
        <f>Mixed2!N161</f>
        <v>0</v>
      </c>
      <c r="O236" s="24">
        <f>Mixed2!O161</f>
        <v>0</v>
      </c>
    </row>
    <row r="237" spans="1:15" ht="13.8" x14ac:dyDescent="0.25">
      <c r="A237" s="40" t="str">
        <f>A235&amp;"/"&amp;A236</f>
        <v>0/0</v>
      </c>
      <c r="B237" s="37">
        <f>IF(B235=B236,B236,B235&amp;"/"&amp;B236)</f>
        <v>0</v>
      </c>
      <c r="C237" s="21">
        <f t="shared" ref="C237:O237" si="77">SUM(C235:C236)</f>
        <v>0</v>
      </c>
      <c r="D237" s="21">
        <f t="shared" si="77"/>
        <v>0</v>
      </c>
      <c r="E237" s="21">
        <f t="shared" si="77"/>
        <v>0</v>
      </c>
      <c r="F237" s="21">
        <f t="shared" si="77"/>
        <v>0</v>
      </c>
      <c r="G237" s="21">
        <f t="shared" si="77"/>
        <v>0</v>
      </c>
      <c r="H237" s="24">
        <f t="shared" si="77"/>
        <v>0</v>
      </c>
      <c r="I237" s="21">
        <f t="shared" si="77"/>
        <v>0</v>
      </c>
      <c r="J237" s="21">
        <f t="shared" si="77"/>
        <v>0</v>
      </c>
      <c r="K237" s="21">
        <f t="shared" si="77"/>
        <v>0</v>
      </c>
      <c r="L237" s="21">
        <f t="shared" si="77"/>
        <v>0</v>
      </c>
      <c r="M237" s="21">
        <f t="shared" si="77"/>
        <v>0</v>
      </c>
      <c r="N237" s="24">
        <f t="shared" si="77"/>
        <v>0</v>
      </c>
      <c r="O237" s="24">
        <f t="shared" si="77"/>
        <v>0</v>
      </c>
    </row>
    <row r="238" spans="1:15" ht="13.8" x14ac:dyDescent="0.25">
      <c r="A238" s="40">
        <f>Mixed2!A162</f>
        <v>0</v>
      </c>
      <c r="B238" s="37">
        <f>Mixed2!B162</f>
        <v>0</v>
      </c>
      <c r="C238" s="21">
        <f>Mixed2!C162</f>
        <v>0</v>
      </c>
      <c r="D238" s="21">
        <f>Mixed2!D162</f>
        <v>0</v>
      </c>
      <c r="E238" s="21">
        <f>Mixed2!E162</f>
        <v>0</v>
      </c>
      <c r="F238" s="21">
        <f>Mixed2!F162</f>
        <v>0</v>
      </c>
      <c r="G238" s="21">
        <f>Mixed2!G162</f>
        <v>0</v>
      </c>
      <c r="H238" s="24">
        <f>Mixed2!H162</f>
        <v>0</v>
      </c>
      <c r="I238" s="21">
        <f>Mixed2!I162</f>
        <v>0</v>
      </c>
      <c r="J238" s="21">
        <f>Mixed2!J162</f>
        <v>0</v>
      </c>
      <c r="K238" s="21">
        <f>Mixed2!K162</f>
        <v>0</v>
      </c>
      <c r="L238" s="21">
        <f>Mixed2!L162</f>
        <v>0</v>
      </c>
      <c r="M238" s="21">
        <f>Mixed2!M162</f>
        <v>0</v>
      </c>
      <c r="N238" s="24">
        <f>Mixed2!N162</f>
        <v>0</v>
      </c>
      <c r="O238" s="24">
        <f>Mixed2!O162</f>
        <v>0</v>
      </c>
    </row>
    <row r="239" spans="1:15" ht="13.8" x14ac:dyDescent="0.25">
      <c r="A239" s="40">
        <f>Mixed2!A163</f>
        <v>0</v>
      </c>
      <c r="B239" s="37">
        <f>Mixed2!B163</f>
        <v>0</v>
      </c>
      <c r="C239" s="21">
        <f>Mixed2!C163</f>
        <v>0</v>
      </c>
      <c r="D239" s="21">
        <f>Mixed2!D163</f>
        <v>0</v>
      </c>
      <c r="E239" s="21">
        <f>Mixed2!E163</f>
        <v>0</v>
      </c>
      <c r="F239" s="21">
        <f>Mixed2!F163</f>
        <v>0</v>
      </c>
      <c r="G239" s="21">
        <f>Mixed2!G163</f>
        <v>0</v>
      </c>
      <c r="H239" s="24">
        <f>Mixed2!H163</f>
        <v>0</v>
      </c>
      <c r="I239" s="21">
        <f>Mixed2!I163</f>
        <v>0</v>
      </c>
      <c r="J239" s="21">
        <f>Mixed2!J163</f>
        <v>0</v>
      </c>
      <c r="K239" s="21">
        <f>Mixed2!K163</f>
        <v>0</v>
      </c>
      <c r="L239" s="21">
        <f>Mixed2!L163</f>
        <v>0</v>
      </c>
      <c r="M239" s="21">
        <f>Mixed2!M163</f>
        <v>0</v>
      </c>
      <c r="N239" s="24">
        <f>Mixed2!N163</f>
        <v>0</v>
      </c>
      <c r="O239" s="24">
        <f>Mixed2!O163</f>
        <v>0</v>
      </c>
    </row>
    <row r="240" spans="1:15" ht="13.8" x14ac:dyDescent="0.25">
      <c r="A240" s="40" t="str">
        <f>A238&amp;"/"&amp;A239</f>
        <v>0/0</v>
      </c>
      <c r="B240" s="37">
        <f>IF(B238=B239,B239,B238&amp;"/"&amp;B239)</f>
        <v>0</v>
      </c>
      <c r="C240" s="21">
        <f t="shared" ref="C240:O240" si="78">SUM(C238:C239)</f>
        <v>0</v>
      </c>
      <c r="D240" s="21">
        <f t="shared" si="78"/>
        <v>0</v>
      </c>
      <c r="E240" s="21">
        <f t="shared" si="78"/>
        <v>0</v>
      </c>
      <c r="F240" s="21">
        <f t="shared" si="78"/>
        <v>0</v>
      </c>
      <c r="G240" s="21">
        <f t="shared" si="78"/>
        <v>0</v>
      </c>
      <c r="H240" s="24">
        <f t="shared" si="78"/>
        <v>0</v>
      </c>
      <c r="I240" s="21">
        <f t="shared" si="78"/>
        <v>0</v>
      </c>
      <c r="J240" s="21">
        <f t="shared" si="78"/>
        <v>0</v>
      </c>
      <c r="K240" s="21">
        <f t="shared" si="78"/>
        <v>0</v>
      </c>
      <c r="L240" s="21">
        <f t="shared" si="78"/>
        <v>0</v>
      </c>
      <c r="M240" s="21">
        <f t="shared" si="78"/>
        <v>0</v>
      </c>
      <c r="N240" s="24">
        <f t="shared" si="78"/>
        <v>0</v>
      </c>
      <c r="O240" s="24">
        <f t="shared" si="78"/>
        <v>0</v>
      </c>
    </row>
    <row r="241" spans="1:15" ht="13.8" x14ac:dyDescent="0.25">
      <c r="A241" s="40">
        <f>Mixed2!A164</f>
        <v>0</v>
      </c>
      <c r="B241" s="37">
        <f>Mixed2!B164</f>
        <v>0</v>
      </c>
      <c r="C241" s="21">
        <f>Mixed2!C164</f>
        <v>0</v>
      </c>
      <c r="D241" s="21">
        <f>Mixed2!D164</f>
        <v>0</v>
      </c>
      <c r="E241" s="21">
        <f>Mixed2!E164</f>
        <v>0</v>
      </c>
      <c r="F241" s="21">
        <f>Mixed2!F164</f>
        <v>0</v>
      </c>
      <c r="G241" s="21">
        <f>Mixed2!G164</f>
        <v>0</v>
      </c>
      <c r="H241" s="24">
        <f>Mixed2!H164</f>
        <v>0</v>
      </c>
      <c r="I241" s="21">
        <f>Mixed2!I164</f>
        <v>0</v>
      </c>
      <c r="J241" s="21">
        <f>Mixed2!J164</f>
        <v>0</v>
      </c>
      <c r="K241" s="21">
        <f>Mixed2!K164</f>
        <v>0</v>
      </c>
      <c r="L241" s="21">
        <f>Mixed2!L164</f>
        <v>0</v>
      </c>
      <c r="M241" s="21">
        <f>Mixed2!M164</f>
        <v>0</v>
      </c>
      <c r="N241" s="24">
        <f>Mixed2!N164</f>
        <v>0</v>
      </c>
      <c r="O241" s="24">
        <f>Mixed2!O164</f>
        <v>0</v>
      </c>
    </row>
    <row r="242" spans="1:15" ht="13.8" x14ac:dyDescent="0.25">
      <c r="A242" s="40">
        <f>Mixed2!A165</f>
        <v>0</v>
      </c>
      <c r="B242" s="37">
        <f>Mixed2!B165</f>
        <v>0</v>
      </c>
      <c r="C242" s="21">
        <f>Mixed2!C165</f>
        <v>0</v>
      </c>
      <c r="D242" s="21">
        <f>Mixed2!D165</f>
        <v>0</v>
      </c>
      <c r="E242" s="21">
        <f>Mixed2!E165</f>
        <v>0</v>
      </c>
      <c r="F242" s="21">
        <f>Mixed2!F165</f>
        <v>0</v>
      </c>
      <c r="G242" s="21">
        <f>Mixed2!G165</f>
        <v>0</v>
      </c>
      <c r="H242" s="24">
        <f>Mixed2!H165</f>
        <v>0</v>
      </c>
      <c r="I242" s="21">
        <f>Mixed2!I165</f>
        <v>0</v>
      </c>
      <c r="J242" s="21">
        <f>Mixed2!J165</f>
        <v>0</v>
      </c>
      <c r="K242" s="21">
        <f>Mixed2!K165</f>
        <v>0</v>
      </c>
      <c r="L242" s="21">
        <f>Mixed2!L165</f>
        <v>0</v>
      </c>
      <c r="M242" s="21">
        <f>Mixed2!M165</f>
        <v>0</v>
      </c>
      <c r="N242" s="24">
        <f>Mixed2!N165</f>
        <v>0</v>
      </c>
      <c r="O242" s="24">
        <f>Mixed2!O165</f>
        <v>0</v>
      </c>
    </row>
    <row r="243" spans="1:15" ht="13.8" x14ac:dyDescent="0.25">
      <c r="A243" s="40" t="str">
        <f>A241&amp;"/"&amp;A242</f>
        <v>0/0</v>
      </c>
      <c r="B243" s="37">
        <f>IF(B241=B242,B242,B241&amp;"/"&amp;B242)</f>
        <v>0</v>
      </c>
      <c r="C243" s="21">
        <f t="shared" ref="C243:O243" si="79">SUM(C241:C242)</f>
        <v>0</v>
      </c>
      <c r="D243" s="21">
        <f t="shared" si="79"/>
        <v>0</v>
      </c>
      <c r="E243" s="21">
        <f t="shared" si="79"/>
        <v>0</v>
      </c>
      <c r="F243" s="21">
        <f t="shared" si="79"/>
        <v>0</v>
      </c>
      <c r="G243" s="21">
        <f t="shared" si="79"/>
        <v>0</v>
      </c>
      <c r="H243" s="24">
        <f t="shared" si="79"/>
        <v>0</v>
      </c>
      <c r="I243" s="21">
        <f t="shared" si="79"/>
        <v>0</v>
      </c>
      <c r="J243" s="21">
        <f t="shared" si="79"/>
        <v>0</v>
      </c>
      <c r="K243" s="21">
        <f t="shared" si="79"/>
        <v>0</v>
      </c>
      <c r="L243" s="21">
        <f t="shared" si="79"/>
        <v>0</v>
      </c>
      <c r="M243" s="21">
        <f t="shared" si="79"/>
        <v>0</v>
      </c>
      <c r="N243" s="24">
        <f t="shared" si="79"/>
        <v>0</v>
      </c>
      <c r="O243" s="24">
        <f t="shared" si="79"/>
        <v>0</v>
      </c>
    </row>
    <row r="244" spans="1:15" ht="13.8" x14ac:dyDescent="0.25">
      <c r="A244" s="40">
        <f>Mixed2!A166</f>
        <v>0</v>
      </c>
      <c r="B244" s="37">
        <f>Mixed2!B166</f>
        <v>0</v>
      </c>
      <c r="C244" s="21">
        <f>Mixed2!C166</f>
        <v>0</v>
      </c>
      <c r="D244" s="21">
        <f>Mixed2!D166</f>
        <v>0</v>
      </c>
      <c r="E244" s="21">
        <f>Mixed2!E166</f>
        <v>0</v>
      </c>
      <c r="F244" s="21">
        <f>Mixed2!F166</f>
        <v>0</v>
      </c>
      <c r="G244" s="21">
        <f>Mixed2!G166</f>
        <v>0</v>
      </c>
      <c r="H244" s="24">
        <f>Mixed2!H166</f>
        <v>0</v>
      </c>
      <c r="I244" s="21">
        <f>Mixed2!I166</f>
        <v>0</v>
      </c>
      <c r="J244" s="21">
        <f>Mixed2!J166</f>
        <v>0</v>
      </c>
      <c r="K244" s="21">
        <f>Mixed2!K166</f>
        <v>0</v>
      </c>
      <c r="L244" s="21">
        <f>Mixed2!L166</f>
        <v>0</v>
      </c>
      <c r="M244" s="21">
        <f>Mixed2!M166</f>
        <v>0</v>
      </c>
      <c r="N244" s="24">
        <f>Mixed2!N166</f>
        <v>0</v>
      </c>
      <c r="O244" s="24">
        <f>Mixed2!O166</f>
        <v>0</v>
      </c>
    </row>
    <row r="245" spans="1:15" ht="13.8" x14ac:dyDescent="0.25">
      <c r="A245" s="40">
        <f>Mixed2!A167</f>
        <v>0</v>
      </c>
      <c r="B245" s="37">
        <f>Mixed2!B167</f>
        <v>0</v>
      </c>
      <c r="C245" s="21">
        <f>Mixed2!C167</f>
        <v>0</v>
      </c>
      <c r="D245" s="21">
        <f>Mixed2!D167</f>
        <v>0</v>
      </c>
      <c r="E245" s="21">
        <f>Mixed2!E167</f>
        <v>0</v>
      </c>
      <c r="F245" s="21">
        <f>Mixed2!F167</f>
        <v>0</v>
      </c>
      <c r="G245" s="21">
        <f>Mixed2!G167</f>
        <v>0</v>
      </c>
      <c r="H245" s="24">
        <f>Mixed2!H167</f>
        <v>0</v>
      </c>
      <c r="I245" s="21">
        <f>Mixed2!I167</f>
        <v>0</v>
      </c>
      <c r="J245" s="21">
        <f>Mixed2!J167</f>
        <v>0</v>
      </c>
      <c r="K245" s="21">
        <f>Mixed2!K167</f>
        <v>0</v>
      </c>
      <c r="L245" s="21">
        <f>Mixed2!L167</f>
        <v>0</v>
      </c>
      <c r="M245" s="21">
        <f>Mixed2!M167</f>
        <v>0</v>
      </c>
      <c r="N245" s="24">
        <f>Mixed2!N167</f>
        <v>0</v>
      </c>
      <c r="O245" s="24">
        <f>Mixed2!O167</f>
        <v>0</v>
      </c>
    </row>
    <row r="246" spans="1:15" ht="13.8" x14ac:dyDescent="0.25">
      <c r="A246" s="40" t="str">
        <f>A244&amp;"/"&amp;A245</f>
        <v>0/0</v>
      </c>
      <c r="B246" s="37">
        <f>IF(B244=B245,B245,B244&amp;"/"&amp;B245)</f>
        <v>0</v>
      </c>
      <c r="C246" s="21">
        <f t="shared" ref="C246:O246" si="80">SUM(C244:C245)</f>
        <v>0</v>
      </c>
      <c r="D246" s="21">
        <f t="shared" si="80"/>
        <v>0</v>
      </c>
      <c r="E246" s="21">
        <f t="shared" si="80"/>
        <v>0</v>
      </c>
      <c r="F246" s="21">
        <f t="shared" si="80"/>
        <v>0</v>
      </c>
      <c r="G246" s="21">
        <f t="shared" si="80"/>
        <v>0</v>
      </c>
      <c r="H246" s="24">
        <f t="shared" si="80"/>
        <v>0</v>
      </c>
      <c r="I246" s="21">
        <f t="shared" si="80"/>
        <v>0</v>
      </c>
      <c r="J246" s="21">
        <f t="shared" si="80"/>
        <v>0</v>
      </c>
      <c r="K246" s="21">
        <f t="shared" si="80"/>
        <v>0</v>
      </c>
      <c r="L246" s="21">
        <f t="shared" si="80"/>
        <v>0</v>
      </c>
      <c r="M246" s="21">
        <f t="shared" si="80"/>
        <v>0</v>
      </c>
      <c r="N246" s="24">
        <f t="shared" si="80"/>
        <v>0</v>
      </c>
      <c r="O246" s="24">
        <f t="shared" si="80"/>
        <v>0</v>
      </c>
    </row>
    <row r="247" spans="1:15" ht="13.8" x14ac:dyDescent="0.25">
      <c r="A247" s="40">
        <f>Mixed2!A168</f>
        <v>0</v>
      </c>
      <c r="B247" s="37">
        <f>Mixed2!B168</f>
        <v>0</v>
      </c>
      <c r="C247" s="21">
        <f>Mixed2!C168</f>
        <v>0</v>
      </c>
      <c r="D247" s="21">
        <f>Mixed2!D168</f>
        <v>0</v>
      </c>
      <c r="E247" s="21">
        <f>Mixed2!E168</f>
        <v>0</v>
      </c>
      <c r="F247" s="21">
        <f>Mixed2!F168</f>
        <v>0</v>
      </c>
      <c r="G247" s="21">
        <f>Mixed2!G168</f>
        <v>0</v>
      </c>
      <c r="H247" s="24">
        <f>Mixed2!H168</f>
        <v>0</v>
      </c>
      <c r="I247" s="21">
        <f>Mixed2!I168</f>
        <v>0</v>
      </c>
      <c r="J247" s="21">
        <f>Mixed2!J168</f>
        <v>0</v>
      </c>
      <c r="K247" s="21">
        <f>Mixed2!K168</f>
        <v>0</v>
      </c>
      <c r="L247" s="21">
        <f>Mixed2!L168</f>
        <v>0</v>
      </c>
      <c r="M247" s="21">
        <f>Mixed2!M168</f>
        <v>0</v>
      </c>
      <c r="N247" s="24">
        <f>Mixed2!N168</f>
        <v>0</v>
      </c>
      <c r="O247" s="24">
        <f>Mixed2!O168</f>
        <v>0</v>
      </c>
    </row>
    <row r="248" spans="1:15" ht="13.8" x14ac:dyDescent="0.25">
      <c r="A248" s="40">
        <f>Mixed2!A169</f>
        <v>0</v>
      </c>
      <c r="B248" s="37">
        <f>Mixed2!B169</f>
        <v>0</v>
      </c>
      <c r="C248" s="21">
        <f>Mixed2!C169</f>
        <v>0</v>
      </c>
      <c r="D248" s="21">
        <f>Mixed2!D169</f>
        <v>0</v>
      </c>
      <c r="E248" s="21">
        <f>Mixed2!E169</f>
        <v>0</v>
      </c>
      <c r="F248" s="21">
        <f>Mixed2!F169</f>
        <v>0</v>
      </c>
      <c r="G248" s="21">
        <f>Mixed2!G169</f>
        <v>0</v>
      </c>
      <c r="H248" s="24">
        <f>Mixed2!H169</f>
        <v>0</v>
      </c>
      <c r="I248" s="21">
        <f>Mixed2!I169</f>
        <v>0</v>
      </c>
      <c r="J248" s="21">
        <f>Mixed2!J169</f>
        <v>0</v>
      </c>
      <c r="K248" s="21">
        <f>Mixed2!K169</f>
        <v>0</v>
      </c>
      <c r="L248" s="21">
        <f>Mixed2!L169</f>
        <v>0</v>
      </c>
      <c r="M248" s="21">
        <f>Mixed2!M169</f>
        <v>0</v>
      </c>
      <c r="N248" s="24">
        <f>Mixed2!N169</f>
        <v>0</v>
      </c>
      <c r="O248" s="24">
        <f>Mixed2!O169</f>
        <v>0</v>
      </c>
    </row>
    <row r="249" spans="1:15" ht="13.8" x14ac:dyDescent="0.25">
      <c r="A249" s="40" t="str">
        <f>A247&amp;"/"&amp;A248</f>
        <v>0/0</v>
      </c>
      <c r="B249" s="37">
        <f>IF(B247=B248,B248,B247&amp;"/"&amp;B248)</f>
        <v>0</v>
      </c>
      <c r="C249" s="21">
        <f t="shared" ref="C249:O249" si="81">SUM(C247:C248)</f>
        <v>0</v>
      </c>
      <c r="D249" s="21">
        <f t="shared" si="81"/>
        <v>0</v>
      </c>
      <c r="E249" s="21">
        <f t="shared" si="81"/>
        <v>0</v>
      </c>
      <c r="F249" s="21">
        <f t="shared" si="81"/>
        <v>0</v>
      </c>
      <c r="G249" s="21">
        <f t="shared" si="81"/>
        <v>0</v>
      </c>
      <c r="H249" s="24">
        <f t="shared" si="81"/>
        <v>0</v>
      </c>
      <c r="I249" s="21">
        <f t="shared" si="81"/>
        <v>0</v>
      </c>
      <c r="J249" s="21">
        <f t="shared" si="81"/>
        <v>0</v>
      </c>
      <c r="K249" s="21">
        <f t="shared" si="81"/>
        <v>0</v>
      </c>
      <c r="L249" s="21">
        <f t="shared" si="81"/>
        <v>0</v>
      </c>
      <c r="M249" s="21">
        <f t="shared" si="81"/>
        <v>0</v>
      </c>
      <c r="N249" s="24">
        <f t="shared" si="81"/>
        <v>0</v>
      </c>
      <c r="O249" s="24">
        <f t="shared" si="81"/>
        <v>0</v>
      </c>
    </row>
    <row r="250" spans="1:15" ht="13.8" x14ac:dyDescent="0.25">
      <c r="A250" s="40">
        <f>Mixed2!A170</f>
        <v>0</v>
      </c>
      <c r="B250" s="37">
        <f>Mixed2!B170</f>
        <v>0</v>
      </c>
      <c r="C250" s="21">
        <f>Mixed2!C170</f>
        <v>0</v>
      </c>
      <c r="D250" s="21">
        <f>Mixed2!D170</f>
        <v>0</v>
      </c>
      <c r="E250" s="21">
        <f>Mixed2!E170</f>
        <v>0</v>
      </c>
      <c r="F250" s="21">
        <f>Mixed2!F170</f>
        <v>0</v>
      </c>
      <c r="G250" s="21">
        <f>Mixed2!G170</f>
        <v>0</v>
      </c>
      <c r="H250" s="24">
        <f>Mixed2!H170</f>
        <v>0</v>
      </c>
      <c r="I250" s="21">
        <f>Mixed2!I170</f>
        <v>0</v>
      </c>
      <c r="J250" s="21">
        <f>Mixed2!J170</f>
        <v>0</v>
      </c>
      <c r="K250" s="21">
        <f>Mixed2!K170</f>
        <v>0</v>
      </c>
      <c r="L250" s="21">
        <f>Mixed2!L170</f>
        <v>0</v>
      </c>
      <c r="M250" s="21">
        <f>Mixed2!M170</f>
        <v>0</v>
      </c>
      <c r="N250" s="24">
        <f>Mixed2!N170</f>
        <v>0</v>
      </c>
      <c r="O250" s="24">
        <f>Mixed2!O170</f>
        <v>0</v>
      </c>
    </row>
    <row r="251" spans="1:15" ht="13.8" x14ac:dyDescent="0.25">
      <c r="A251" s="40">
        <f>Mixed2!A171</f>
        <v>0</v>
      </c>
      <c r="B251" s="37">
        <f>Mixed2!B171</f>
        <v>0</v>
      </c>
      <c r="C251" s="21">
        <f>Mixed2!C171</f>
        <v>0</v>
      </c>
      <c r="D251" s="21">
        <f>Mixed2!D171</f>
        <v>0</v>
      </c>
      <c r="E251" s="21">
        <f>Mixed2!E171</f>
        <v>0</v>
      </c>
      <c r="F251" s="21">
        <f>Mixed2!F171</f>
        <v>0</v>
      </c>
      <c r="G251" s="21">
        <f>Mixed2!G171</f>
        <v>0</v>
      </c>
      <c r="H251" s="24">
        <f>Mixed2!H171</f>
        <v>0</v>
      </c>
      <c r="I251" s="21">
        <f>Mixed2!I171</f>
        <v>0</v>
      </c>
      <c r="J251" s="21">
        <f>Mixed2!J171</f>
        <v>0</v>
      </c>
      <c r="K251" s="21">
        <f>Mixed2!K171</f>
        <v>0</v>
      </c>
      <c r="L251" s="21">
        <f>Mixed2!L171</f>
        <v>0</v>
      </c>
      <c r="M251" s="21">
        <f>Mixed2!M171</f>
        <v>0</v>
      </c>
      <c r="N251" s="24">
        <f>Mixed2!N171</f>
        <v>0</v>
      </c>
      <c r="O251" s="24">
        <f>Mixed2!O171</f>
        <v>0</v>
      </c>
    </row>
    <row r="252" spans="1:15" ht="13.8" x14ac:dyDescent="0.25">
      <c r="A252" s="40" t="str">
        <f>A250&amp;"/"&amp;A251</f>
        <v>0/0</v>
      </c>
      <c r="B252" s="37">
        <f>IF(B250=B251,B251,B250&amp;"/"&amp;B251)</f>
        <v>0</v>
      </c>
      <c r="C252" s="21">
        <f t="shared" ref="C252:O252" si="82">SUM(C250:C251)</f>
        <v>0</v>
      </c>
      <c r="D252" s="21">
        <f t="shared" si="82"/>
        <v>0</v>
      </c>
      <c r="E252" s="21">
        <f t="shared" si="82"/>
        <v>0</v>
      </c>
      <c r="F252" s="21">
        <f t="shared" si="82"/>
        <v>0</v>
      </c>
      <c r="G252" s="21">
        <f t="shared" si="82"/>
        <v>0</v>
      </c>
      <c r="H252" s="24">
        <f t="shared" si="82"/>
        <v>0</v>
      </c>
      <c r="I252" s="21">
        <f t="shared" si="82"/>
        <v>0</v>
      </c>
      <c r="J252" s="21">
        <f t="shared" si="82"/>
        <v>0</v>
      </c>
      <c r="K252" s="21">
        <f t="shared" si="82"/>
        <v>0</v>
      </c>
      <c r="L252" s="21">
        <f t="shared" si="82"/>
        <v>0</v>
      </c>
      <c r="M252" s="21">
        <f t="shared" si="82"/>
        <v>0</v>
      </c>
      <c r="N252" s="24">
        <f t="shared" si="82"/>
        <v>0</v>
      </c>
      <c r="O252" s="24">
        <f t="shared" si="82"/>
        <v>0</v>
      </c>
    </row>
    <row r="253" spans="1:15" ht="13.8" x14ac:dyDescent="0.25">
      <c r="A253" s="40">
        <f>Mixed2!A172</f>
        <v>0</v>
      </c>
      <c r="B253" s="37">
        <f>Mixed2!B172</f>
        <v>0</v>
      </c>
      <c r="C253" s="21">
        <f>Mixed2!C172</f>
        <v>0</v>
      </c>
      <c r="D253" s="21">
        <f>Mixed2!D172</f>
        <v>0</v>
      </c>
      <c r="E253" s="21">
        <f>Mixed2!E172</f>
        <v>0</v>
      </c>
      <c r="F253" s="21">
        <f>Mixed2!F172</f>
        <v>0</v>
      </c>
      <c r="G253" s="21">
        <f>Mixed2!G172</f>
        <v>0</v>
      </c>
      <c r="H253" s="24">
        <f>Mixed2!H172</f>
        <v>0</v>
      </c>
      <c r="I253" s="21">
        <f>Mixed2!I172</f>
        <v>0</v>
      </c>
      <c r="J253" s="21">
        <f>Mixed2!J172</f>
        <v>0</v>
      </c>
      <c r="K253" s="21">
        <f>Mixed2!K172</f>
        <v>0</v>
      </c>
      <c r="L253" s="21">
        <f>Mixed2!L172</f>
        <v>0</v>
      </c>
      <c r="M253" s="21">
        <f>Mixed2!M172</f>
        <v>0</v>
      </c>
      <c r="N253" s="24">
        <f>Mixed2!N172</f>
        <v>0</v>
      </c>
      <c r="O253" s="24">
        <f>Mixed2!O172</f>
        <v>0</v>
      </c>
    </row>
    <row r="254" spans="1:15" ht="13.8" x14ac:dyDescent="0.25">
      <c r="A254" s="40">
        <f>Mixed2!A173</f>
        <v>0</v>
      </c>
      <c r="B254" s="37">
        <f>Mixed2!B173</f>
        <v>0</v>
      </c>
      <c r="C254" s="21">
        <f>Mixed2!C173</f>
        <v>0</v>
      </c>
      <c r="D254" s="21">
        <f>Mixed2!D173</f>
        <v>0</v>
      </c>
      <c r="E254" s="21">
        <f>Mixed2!E173</f>
        <v>0</v>
      </c>
      <c r="F254" s="21">
        <f>Mixed2!F173</f>
        <v>0</v>
      </c>
      <c r="G254" s="21">
        <f>Mixed2!G173</f>
        <v>0</v>
      </c>
      <c r="H254" s="24">
        <f>Mixed2!H173</f>
        <v>0</v>
      </c>
      <c r="I254" s="21">
        <f>Mixed2!I173</f>
        <v>0</v>
      </c>
      <c r="J254" s="21">
        <f>Mixed2!J173</f>
        <v>0</v>
      </c>
      <c r="K254" s="21">
        <f>Mixed2!K173</f>
        <v>0</v>
      </c>
      <c r="L254" s="21">
        <f>Mixed2!L173</f>
        <v>0</v>
      </c>
      <c r="M254" s="21">
        <f>Mixed2!M173</f>
        <v>0</v>
      </c>
      <c r="N254" s="24">
        <f>Mixed2!N173</f>
        <v>0</v>
      </c>
      <c r="O254" s="24">
        <f>Mixed2!O173</f>
        <v>0</v>
      </c>
    </row>
    <row r="255" spans="1:15" ht="13.8" x14ac:dyDescent="0.25">
      <c r="A255" s="40" t="str">
        <f>A253&amp;"/"&amp;A254</f>
        <v>0/0</v>
      </c>
      <c r="B255" s="37">
        <f>IF(B253=B254,B254,B253&amp;"/"&amp;B254)</f>
        <v>0</v>
      </c>
      <c r="C255" s="21">
        <f t="shared" ref="C255:O255" si="83">SUM(C253:C254)</f>
        <v>0</v>
      </c>
      <c r="D255" s="21">
        <f t="shared" si="83"/>
        <v>0</v>
      </c>
      <c r="E255" s="21">
        <f t="shared" si="83"/>
        <v>0</v>
      </c>
      <c r="F255" s="21">
        <f t="shared" si="83"/>
        <v>0</v>
      </c>
      <c r="G255" s="21">
        <f t="shared" si="83"/>
        <v>0</v>
      </c>
      <c r="H255" s="24">
        <f t="shared" si="83"/>
        <v>0</v>
      </c>
      <c r="I255" s="21">
        <f t="shared" si="83"/>
        <v>0</v>
      </c>
      <c r="J255" s="21">
        <f t="shared" si="83"/>
        <v>0</v>
      </c>
      <c r="K255" s="21">
        <f t="shared" si="83"/>
        <v>0</v>
      </c>
      <c r="L255" s="21">
        <f t="shared" si="83"/>
        <v>0</v>
      </c>
      <c r="M255" s="21">
        <f t="shared" si="83"/>
        <v>0</v>
      </c>
      <c r="N255" s="24">
        <f t="shared" si="83"/>
        <v>0</v>
      </c>
      <c r="O255" s="24">
        <f t="shared" si="83"/>
        <v>0</v>
      </c>
    </row>
    <row r="256" spans="1:15" ht="13.8" x14ac:dyDescent="0.25">
      <c r="A256" s="40">
        <f>Mixed2!A174</f>
        <v>0</v>
      </c>
      <c r="B256" s="37">
        <f>Mixed2!B174</f>
        <v>0</v>
      </c>
      <c r="C256" s="21">
        <f>Mixed2!C174</f>
        <v>0</v>
      </c>
      <c r="D256" s="21">
        <f>Mixed2!D174</f>
        <v>0</v>
      </c>
      <c r="E256" s="21">
        <f>Mixed2!E174</f>
        <v>0</v>
      </c>
      <c r="F256" s="21">
        <f>Mixed2!F174</f>
        <v>0</v>
      </c>
      <c r="G256" s="21">
        <f>Mixed2!G174</f>
        <v>0</v>
      </c>
      <c r="H256" s="24">
        <f>Mixed2!H174</f>
        <v>0</v>
      </c>
      <c r="I256" s="21">
        <f>Mixed2!I174</f>
        <v>0</v>
      </c>
      <c r="J256" s="21">
        <f>Mixed2!J174</f>
        <v>0</v>
      </c>
      <c r="K256" s="21">
        <f>Mixed2!K174</f>
        <v>0</v>
      </c>
      <c r="L256" s="21">
        <f>Mixed2!L174</f>
        <v>0</v>
      </c>
      <c r="M256" s="21">
        <f>Mixed2!M174</f>
        <v>0</v>
      </c>
      <c r="N256" s="24">
        <f>Mixed2!N174</f>
        <v>0</v>
      </c>
      <c r="O256" s="24">
        <f>Mixed2!O174</f>
        <v>0</v>
      </c>
    </row>
    <row r="257" spans="1:15" ht="13.8" x14ac:dyDescent="0.25">
      <c r="A257" s="40">
        <f>Mixed2!A175</f>
        <v>0</v>
      </c>
      <c r="B257" s="37">
        <f>Mixed2!B175</f>
        <v>0</v>
      </c>
      <c r="C257" s="21">
        <f>Mixed2!C175</f>
        <v>0</v>
      </c>
      <c r="D257" s="21">
        <f>Mixed2!D175</f>
        <v>0</v>
      </c>
      <c r="E257" s="21">
        <f>Mixed2!E175</f>
        <v>0</v>
      </c>
      <c r="F257" s="21">
        <f>Mixed2!F175</f>
        <v>0</v>
      </c>
      <c r="G257" s="21">
        <f>Mixed2!G175</f>
        <v>0</v>
      </c>
      <c r="H257" s="24">
        <f>Mixed2!H175</f>
        <v>0</v>
      </c>
      <c r="I257" s="21">
        <f>Mixed2!I175</f>
        <v>0</v>
      </c>
      <c r="J257" s="21">
        <f>Mixed2!J175</f>
        <v>0</v>
      </c>
      <c r="K257" s="21">
        <f>Mixed2!K175</f>
        <v>0</v>
      </c>
      <c r="L257" s="21">
        <f>Mixed2!L175</f>
        <v>0</v>
      </c>
      <c r="M257" s="21">
        <f>Mixed2!M175</f>
        <v>0</v>
      </c>
      <c r="N257" s="24">
        <f>Mixed2!N175</f>
        <v>0</v>
      </c>
      <c r="O257" s="24">
        <f>Mixed2!O175</f>
        <v>0</v>
      </c>
    </row>
    <row r="258" spans="1:15" ht="13.8" x14ac:dyDescent="0.25">
      <c r="A258" s="40" t="str">
        <f>A256&amp;"/"&amp;A257</f>
        <v>0/0</v>
      </c>
      <c r="B258" s="37">
        <f>IF(B256=B257,B257,B256&amp;"/"&amp;B257)</f>
        <v>0</v>
      </c>
      <c r="C258" s="21">
        <f t="shared" ref="C258:O258" si="84">SUM(C256:C257)</f>
        <v>0</v>
      </c>
      <c r="D258" s="21">
        <f t="shared" si="84"/>
        <v>0</v>
      </c>
      <c r="E258" s="21">
        <f t="shared" si="84"/>
        <v>0</v>
      </c>
      <c r="F258" s="21">
        <f t="shared" si="84"/>
        <v>0</v>
      </c>
      <c r="G258" s="21">
        <f t="shared" si="84"/>
        <v>0</v>
      </c>
      <c r="H258" s="24">
        <f t="shared" si="84"/>
        <v>0</v>
      </c>
      <c r="I258" s="21">
        <f t="shared" si="84"/>
        <v>0</v>
      </c>
      <c r="J258" s="21">
        <f t="shared" si="84"/>
        <v>0</v>
      </c>
      <c r="K258" s="21">
        <f t="shared" si="84"/>
        <v>0</v>
      </c>
      <c r="L258" s="21">
        <f t="shared" si="84"/>
        <v>0</v>
      </c>
      <c r="M258" s="21">
        <f t="shared" si="84"/>
        <v>0</v>
      </c>
      <c r="N258" s="24">
        <f t="shared" si="84"/>
        <v>0</v>
      </c>
      <c r="O258" s="24">
        <f t="shared" si="84"/>
        <v>0</v>
      </c>
    </row>
    <row r="259" spans="1:15" ht="13.8" x14ac:dyDescent="0.25">
      <c r="A259" s="40">
        <f>Mixed2!A176</f>
        <v>0</v>
      </c>
      <c r="B259" s="37">
        <f>Mixed2!B176</f>
        <v>0</v>
      </c>
      <c r="C259" s="21">
        <f>Mixed2!C176</f>
        <v>0</v>
      </c>
      <c r="D259" s="21">
        <f>Mixed2!D176</f>
        <v>0</v>
      </c>
      <c r="E259" s="21">
        <f>Mixed2!E176</f>
        <v>0</v>
      </c>
      <c r="F259" s="21">
        <f>Mixed2!F176</f>
        <v>0</v>
      </c>
      <c r="G259" s="21">
        <f>Mixed2!G176</f>
        <v>0</v>
      </c>
      <c r="H259" s="24">
        <f>Mixed2!H176</f>
        <v>0</v>
      </c>
      <c r="I259" s="21">
        <f>Mixed2!I176</f>
        <v>0</v>
      </c>
      <c r="J259" s="21">
        <f>Mixed2!J176</f>
        <v>0</v>
      </c>
      <c r="K259" s="21">
        <f>Mixed2!K176</f>
        <v>0</v>
      </c>
      <c r="L259" s="21">
        <f>Mixed2!L176</f>
        <v>0</v>
      </c>
      <c r="M259" s="21">
        <f>Mixed2!M176</f>
        <v>0</v>
      </c>
      <c r="N259" s="24">
        <f>Mixed2!N176</f>
        <v>0</v>
      </c>
      <c r="O259" s="24">
        <f>Mixed2!O176</f>
        <v>0</v>
      </c>
    </row>
    <row r="260" spans="1:15" ht="13.8" x14ac:dyDescent="0.25">
      <c r="A260" s="40">
        <f>Mixed2!A177</f>
        <v>0</v>
      </c>
      <c r="B260" s="37">
        <f>Mixed2!B177</f>
        <v>0</v>
      </c>
      <c r="C260" s="21">
        <f>Mixed2!C177</f>
        <v>0</v>
      </c>
      <c r="D260" s="21">
        <f>Mixed2!D177</f>
        <v>0</v>
      </c>
      <c r="E260" s="21">
        <f>Mixed2!E177</f>
        <v>0</v>
      </c>
      <c r="F260" s="21">
        <f>Mixed2!F177</f>
        <v>0</v>
      </c>
      <c r="G260" s="21">
        <f>Mixed2!G177</f>
        <v>0</v>
      </c>
      <c r="H260" s="24">
        <f>Mixed2!H177</f>
        <v>0</v>
      </c>
      <c r="I260" s="21">
        <f>Mixed2!I177</f>
        <v>0</v>
      </c>
      <c r="J260" s="21">
        <f>Mixed2!J177</f>
        <v>0</v>
      </c>
      <c r="K260" s="21">
        <f>Mixed2!K177</f>
        <v>0</v>
      </c>
      <c r="L260" s="21">
        <f>Mixed2!L177</f>
        <v>0</v>
      </c>
      <c r="M260" s="21">
        <f>Mixed2!M177</f>
        <v>0</v>
      </c>
      <c r="N260" s="24">
        <f>Mixed2!N177</f>
        <v>0</v>
      </c>
      <c r="O260" s="24">
        <f>Mixed2!O177</f>
        <v>0</v>
      </c>
    </row>
    <row r="261" spans="1:15" ht="13.8" x14ac:dyDescent="0.25">
      <c r="A261" s="40" t="str">
        <f>A259&amp;"/"&amp;A260</f>
        <v>0/0</v>
      </c>
      <c r="B261" s="37">
        <f>IF(B259=B260,B260,B259&amp;"/"&amp;B260)</f>
        <v>0</v>
      </c>
      <c r="C261" s="21">
        <f t="shared" ref="C261:O261" si="85">SUM(C259:C260)</f>
        <v>0</v>
      </c>
      <c r="D261" s="21">
        <f t="shared" si="85"/>
        <v>0</v>
      </c>
      <c r="E261" s="21">
        <f t="shared" si="85"/>
        <v>0</v>
      </c>
      <c r="F261" s="21">
        <f t="shared" si="85"/>
        <v>0</v>
      </c>
      <c r="G261" s="21">
        <f t="shared" si="85"/>
        <v>0</v>
      </c>
      <c r="H261" s="24">
        <f t="shared" si="85"/>
        <v>0</v>
      </c>
      <c r="I261" s="21">
        <f t="shared" si="85"/>
        <v>0</v>
      </c>
      <c r="J261" s="21">
        <f t="shared" si="85"/>
        <v>0</v>
      </c>
      <c r="K261" s="21">
        <f t="shared" si="85"/>
        <v>0</v>
      </c>
      <c r="L261" s="21">
        <f t="shared" si="85"/>
        <v>0</v>
      </c>
      <c r="M261" s="21">
        <f t="shared" si="85"/>
        <v>0</v>
      </c>
      <c r="N261" s="24">
        <f t="shared" si="85"/>
        <v>0</v>
      </c>
      <c r="O261" s="24">
        <f t="shared" si="85"/>
        <v>0</v>
      </c>
    </row>
    <row r="262" spans="1:15" ht="13.8" x14ac:dyDescent="0.25">
      <c r="A262" s="40">
        <f>Mixed2!A178</f>
        <v>0</v>
      </c>
      <c r="B262" s="37">
        <f>Mixed2!B178</f>
        <v>0</v>
      </c>
      <c r="C262" s="21">
        <f>Mixed2!C178</f>
        <v>0</v>
      </c>
      <c r="D262" s="21">
        <f>Mixed2!D178</f>
        <v>0</v>
      </c>
      <c r="E262" s="21">
        <f>Mixed2!E178</f>
        <v>0</v>
      </c>
      <c r="F262" s="21">
        <f>Mixed2!F178</f>
        <v>0</v>
      </c>
      <c r="G262" s="21">
        <f>Mixed2!G178</f>
        <v>0</v>
      </c>
      <c r="H262" s="24">
        <f>Mixed2!H178</f>
        <v>0</v>
      </c>
      <c r="I262" s="21">
        <f>Mixed2!I178</f>
        <v>0</v>
      </c>
      <c r="J262" s="21">
        <f>Mixed2!J178</f>
        <v>0</v>
      </c>
      <c r="K262" s="21">
        <f>Mixed2!K178</f>
        <v>0</v>
      </c>
      <c r="L262" s="21">
        <f>Mixed2!L178</f>
        <v>0</v>
      </c>
      <c r="M262" s="21">
        <f>Mixed2!M178</f>
        <v>0</v>
      </c>
      <c r="N262" s="24">
        <f>Mixed2!N178</f>
        <v>0</v>
      </c>
      <c r="O262" s="24">
        <f>Mixed2!O178</f>
        <v>0</v>
      </c>
    </row>
    <row r="263" spans="1:15" ht="13.8" x14ac:dyDescent="0.25">
      <c r="A263" s="40">
        <f>Mixed2!A179</f>
        <v>0</v>
      </c>
      <c r="B263" s="37">
        <f>Mixed2!B179</f>
        <v>0</v>
      </c>
      <c r="C263" s="21">
        <f>Mixed2!C179</f>
        <v>0</v>
      </c>
      <c r="D263" s="21">
        <f>Mixed2!D179</f>
        <v>0</v>
      </c>
      <c r="E263" s="21">
        <f>Mixed2!E179</f>
        <v>0</v>
      </c>
      <c r="F263" s="21">
        <f>Mixed2!F179</f>
        <v>0</v>
      </c>
      <c r="G263" s="21">
        <f>Mixed2!G179</f>
        <v>0</v>
      </c>
      <c r="H263" s="24">
        <f>Mixed2!H179</f>
        <v>0</v>
      </c>
      <c r="I263" s="21">
        <f>Mixed2!I179</f>
        <v>0</v>
      </c>
      <c r="J263" s="21">
        <f>Mixed2!J179</f>
        <v>0</v>
      </c>
      <c r="K263" s="21">
        <f>Mixed2!K179</f>
        <v>0</v>
      </c>
      <c r="L263" s="21">
        <f>Mixed2!L179</f>
        <v>0</v>
      </c>
      <c r="M263" s="21">
        <f>Mixed2!M179</f>
        <v>0</v>
      </c>
      <c r="N263" s="24">
        <f>Mixed2!N179</f>
        <v>0</v>
      </c>
      <c r="O263" s="24">
        <f>Mixed2!O179</f>
        <v>0</v>
      </c>
    </row>
    <row r="264" spans="1:15" ht="13.8" x14ac:dyDescent="0.25">
      <c r="A264" s="40" t="str">
        <f>A262&amp;"/"&amp;A263</f>
        <v>0/0</v>
      </c>
      <c r="B264" s="37">
        <f>IF(B262=B263,B263,B262&amp;"/"&amp;B263)</f>
        <v>0</v>
      </c>
      <c r="C264" s="21">
        <f t="shared" ref="C264:O264" si="86">SUM(C262:C263)</f>
        <v>0</v>
      </c>
      <c r="D264" s="21">
        <f t="shared" si="86"/>
        <v>0</v>
      </c>
      <c r="E264" s="21">
        <f t="shared" si="86"/>
        <v>0</v>
      </c>
      <c r="F264" s="21">
        <f t="shared" si="86"/>
        <v>0</v>
      </c>
      <c r="G264" s="21">
        <f t="shared" si="86"/>
        <v>0</v>
      </c>
      <c r="H264" s="24">
        <f t="shared" si="86"/>
        <v>0</v>
      </c>
      <c r="I264" s="21">
        <f t="shared" si="86"/>
        <v>0</v>
      </c>
      <c r="J264" s="21">
        <f t="shared" si="86"/>
        <v>0</v>
      </c>
      <c r="K264" s="21">
        <f t="shared" si="86"/>
        <v>0</v>
      </c>
      <c r="L264" s="21">
        <f t="shared" si="86"/>
        <v>0</v>
      </c>
      <c r="M264" s="21">
        <f t="shared" si="86"/>
        <v>0</v>
      </c>
      <c r="N264" s="24">
        <f t="shared" si="86"/>
        <v>0</v>
      </c>
      <c r="O264" s="24">
        <f t="shared" si="86"/>
        <v>0</v>
      </c>
    </row>
    <row r="265" spans="1:15" ht="13.8" x14ac:dyDescent="0.25">
      <c r="A265" s="40">
        <f>Mixed2!A180</f>
        <v>0</v>
      </c>
      <c r="B265" s="37">
        <f>Mixed2!B180</f>
        <v>0</v>
      </c>
      <c r="C265" s="21">
        <f>Mixed2!C180</f>
        <v>0</v>
      </c>
      <c r="D265" s="21">
        <f>Mixed2!D180</f>
        <v>0</v>
      </c>
      <c r="E265" s="21">
        <f>Mixed2!E180</f>
        <v>0</v>
      </c>
      <c r="F265" s="21">
        <f>Mixed2!F180</f>
        <v>0</v>
      </c>
      <c r="G265" s="21">
        <f>Mixed2!G180</f>
        <v>0</v>
      </c>
      <c r="H265" s="24">
        <f>Mixed2!H180</f>
        <v>0</v>
      </c>
      <c r="I265" s="21">
        <f>Mixed2!I180</f>
        <v>0</v>
      </c>
      <c r="J265" s="21">
        <f>Mixed2!J180</f>
        <v>0</v>
      </c>
      <c r="K265" s="21">
        <f>Mixed2!K180</f>
        <v>0</v>
      </c>
      <c r="L265" s="21">
        <f>Mixed2!L180</f>
        <v>0</v>
      </c>
      <c r="M265" s="21">
        <f>Mixed2!M180</f>
        <v>0</v>
      </c>
      <c r="N265" s="24">
        <f>Mixed2!N180</f>
        <v>0</v>
      </c>
      <c r="O265" s="24">
        <f>Mixed2!O180</f>
        <v>0</v>
      </c>
    </row>
    <row r="266" spans="1:15" ht="13.8" x14ac:dyDescent="0.25">
      <c r="A266" s="40">
        <f>Mixed2!A181</f>
        <v>0</v>
      </c>
      <c r="B266" s="37">
        <f>Mixed2!B181</f>
        <v>0</v>
      </c>
      <c r="C266" s="21">
        <f>Mixed2!C181</f>
        <v>0</v>
      </c>
      <c r="D266" s="21">
        <f>Mixed2!D181</f>
        <v>0</v>
      </c>
      <c r="E266" s="21">
        <f>Mixed2!E181</f>
        <v>0</v>
      </c>
      <c r="F266" s="21">
        <f>Mixed2!F181</f>
        <v>0</v>
      </c>
      <c r="G266" s="21">
        <f>Mixed2!G181</f>
        <v>0</v>
      </c>
      <c r="H266" s="24">
        <f>Mixed2!H181</f>
        <v>0</v>
      </c>
      <c r="I266" s="21">
        <f>Mixed2!I181</f>
        <v>0</v>
      </c>
      <c r="J266" s="21">
        <f>Mixed2!J181</f>
        <v>0</v>
      </c>
      <c r="K266" s="21">
        <f>Mixed2!K181</f>
        <v>0</v>
      </c>
      <c r="L266" s="21">
        <f>Mixed2!L181</f>
        <v>0</v>
      </c>
      <c r="M266" s="21">
        <f>Mixed2!M181</f>
        <v>0</v>
      </c>
      <c r="N266" s="24">
        <f>Mixed2!N181</f>
        <v>0</v>
      </c>
      <c r="O266" s="24">
        <f>Mixed2!O181</f>
        <v>0</v>
      </c>
    </row>
    <row r="267" spans="1:15" ht="13.8" x14ac:dyDescent="0.25">
      <c r="A267" s="40" t="str">
        <f>A265&amp;"/"&amp;A266</f>
        <v>0/0</v>
      </c>
      <c r="B267" s="37">
        <f>IF(B265=B266,B266,B265&amp;"/"&amp;B266)</f>
        <v>0</v>
      </c>
      <c r="C267" s="21">
        <f t="shared" ref="C267:O267" si="87">SUM(C265:C266)</f>
        <v>0</v>
      </c>
      <c r="D267" s="21">
        <f t="shared" si="87"/>
        <v>0</v>
      </c>
      <c r="E267" s="21">
        <f t="shared" si="87"/>
        <v>0</v>
      </c>
      <c r="F267" s="21">
        <f t="shared" si="87"/>
        <v>0</v>
      </c>
      <c r="G267" s="21">
        <f t="shared" si="87"/>
        <v>0</v>
      </c>
      <c r="H267" s="24">
        <f t="shared" si="87"/>
        <v>0</v>
      </c>
      <c r="I267" s="21">
        <f t="shared" si="87"/>
        <v>0</v>
      </c>
      <c r="J267" s="21">
        <f t="shared" si="87"/>
        <v>0</v>
      </c>
      <c r="K267" s="21">
        <f t="shared" si="87"/>
        <v>0</v>
      </c>
      <c r="L267" s="21">
        <f t="shared" si="87"/>
        <v>0</v>
      </c>
      <c r="M267" s="21">
        <f t="shared" si="87"/>
        <v>0</v>
      </c>
      <c r="N267" s="24">
        <f t="shared" si="87"/>
        <v>0</v>
      </c>
      <c r="O267" s="24">
        <f t="shared" si="87"/>
        <v>0</v>
      </c>
    </row>
    <row r="268" spans="1:15" ht="13.8" x14ac:dyDescent="0.25">
      <c r="A268" s="40">
        <f>Mixed2!A182</f>
        <v>0</v>
      </c>
      <c r="B268" s="37">
        <f>Mixed2!B182</f>
        <v>0</v>
      </c>
      <c r="C268" s="21">
        <f>Mixed2!C182</f>
        <v>0</v>
      </c>
      <c r="D268" s="21">
        <f>Mixed2!D182</f>
        <v>0</v>
      </c>
      <c r="E268" s="21">
        <f>Mixed2!E182</f>
        <v>0</v>
      </c>
      <c r="F268" s="21">
        <f>Mixed2!F182</f>
        <v>0</v>
      </c>
      <c r="G268" s="21">
        <f>Mixed2!G182</f>
        <v>0</v>
      </c>
      <c r="H268" s="24">
        <f>Mixed2!H182</f>
        <v>0</v>
      </c>
      <c r="I268" s="21">
        <f>Mixed2!I182</f>
        <v>0</v>
      </c>
      <c r="J268" s="21">
        <f>Mixed2!J182</f>
        <v>0</v>
      </c>
      <c r="K268" s="21">
        <f>Mixed2!K182</f>
        <v>0</v>
      </c>
      <c r="L268" s="21">
        <f>Mixed2!L182</f>
        <v>0</v>
      </c>
      <c r="M268" s="21">
        <f>Mixed2!M182</f>
        <v>0</v>
      </c>
      <c r="N268" s="24">
        <f>Mixed2!N182</f>
        <v>0</v>
      </c>
      <c r="O268" s="24">
        <f>Mixed2!O182</f>
        <v>0</v>
      </c>
    </row>
    <row r="269" spans="1:15" ht="13.8" x14ac:dyDescent="0.25">
      <c r="A269" s="40">
        <f>Mixed2!A183</f>
        <v>0</v>
      </c>
      <c r="B269" s="37">
        <f>Mixed2!B183</f>
        <v>0</v>
      </c>
      <c r="C269" s="21">
        <f>Mixed2!C183</f>
        <v>0</v>
      </c>
      <c r="D269" s="21">
        <f>Mixed2!D183</f>
        <v>0</v>
      </c>
      <c r="E269" s="21">
        <f>Mixed2!E183</f>
        <v>0</v>
      </c>
      <c r="F269" s="21">
        <f>Mixed2!F183</f>
        <v>0</v>
      </c>
      <c r="G269" s="21">
        <f>Mixed2!G183</f>
        <v>0</v>
      </c>
      <c r="H269" s="24">
        <f>Mixed2!H183</f>
        <v>0</v>
      </c>
      <c r="I269" s="21">
        <f>Mixed2!I183</f>
        <v>0</v>
      </c>
      <c r="J269" s="21">
        <f>Mixed2!J183</f>
        <v>0</v>
      </c>
      <c r="K269" s="21">
        <f>Mixed2!K183</f>
        <v>0</v>
      </c>
      <c r="L269" s="21">
        <f>Mixed2!L183</f>
        <v>0</v>
      </c>
      <c r="M269" s="21">
        <f>Mixed2!M183</f>
        <v>0</v>
      </c>
      <c r="N269" s="24">
        <f>Mixed2!N183</f>
        <v>0</v>
      </c>
      <c r="O269" s="24">
        <f>Mixed2!O183</f>
        <v>0</v>
      </c>
    </row>
    <row r="270" spans="1:15" ht="13.8" x14ac:dyDescent="0.25">
      <c r="A270" s="40" t="str">
        <f>A268&amp;"/"&amp;A269</f>
        <v>0/0</v>
      </c>
      <c r="B270" s="37">
        <f>IF(B268=B269,B269,B268&amp;"/"&amp;B269)</f>
        <v>0</v>
      </c>
      <c r="C270" s="21">
        <f t="shared" ref="C270:O270" si="88">SUM(C268:C269)</f>
        <v>0</v>
      </c>
      <c r="D270" s="21">
        <f t="shared" si="88"/>
        <v>0</v>
      </c>
      <c r="E270" s="21">
        <f t="shared" si="88"/>
        <v>0</v>
      </c>
      <c r="F270" s="21">
        <f t="shared" si="88"/>
        <v>0</v>
      </c>
      <c r="G270" s="21">
        <f t="shared" si="88"/>
        <v>0</v>
      </c>
      <c r="H270" s="24">
        <f t="shared" si="88"/>
        <v>0</v>
      </c>
      <c r="I270" s="21">
        <f t="shared" si="88"/>
        <v>0</v>
      </c>
      <c r="J270" s="21">
        <f t="shared" si="88"/>
        <v>0</v>
      </c>
      <c r="K270" s="21">
        <f t="shared" si="88"/>
        <v>0</v>
      </c>
      <c r="L270" s="21">
        <f t="shared" si="88"/>
        <v>0</v>
      </c>
      <c r="M270" s="21">
        <f t="shared" si="88"/>
        <v>0</v>
      </c>
      <c r="N270" s="24">
        <f t="shared" si="88"/>
        <v>0</v>
      </c>
      <c r="O270" s="24">
        <f t="shared" si="88"/>
        <v>0</v>
      </c>
    </row>
    <row r="271" spans="1:15" ht="13.8" x14ac:dyDescent="0.25">
      <c r="A271" s="40">
        <f>Mixed2!A184</f>
        <v>0</v>
      </c>
      <c r="B271" s="37">
        <f>Mixed2!B184</f>
        <v>0</v>
      </c>
      <c r="C271" s="21">
        <f>Mixed2!C184</f>
        <v>0</v>
      </c>
      <c r="D271" s="21">
        <f>Mixed2!D184</f>
        <v>0</v>
      </c>
      <c r="E271" s="21">
        <f>Mixed2!E184</f>
        <v>0</v>
      </c>
      <c r="F271" s="21">
        <f>Mixed2!F184</f>
        <v>0</v>
      </c>
      <c r="G271" s="21">
        <f>Mixed2!G184</f>
        <v>0</v>
      </c>
      <c r="H271" s="24">
        <f>Mixed2!H184</f>
        <v>0</v>
      </c>
      <c r="I271" s="21">
        <f>Mixed2!I184</f>
        <v>0</v>
      </c>
      <c r="J271" s="21">
        <f>Mixed2!J184</f>
        <v>0</v>
      </c>
      <c r="K271" s="21">
        <f>Mixed2!K184</f>
        <v>0</v>
      </c>
      <c r="L271" s="21">
        <f>Mixed2!L184</f>
        <v>0</v>
      </c>
      <c r="M271" s="21">
        <f>Mixed2!M184</f>
        <v>0</v>
      </c>
      <c r="N271" s="24">
        <f>Mixed2!N184</f>
        <v>0</v>
      </c>
      <c r="O271" s="24">
        <f>Mixed2!O184</f>
        <v>0</v>
      </c>
    </row>
    <row r="272" spans="1:15" ht="13.8" x14ac:dyDescent="0.25">
      <c r="A272" s="40">
        <f>Mixed2!A185</f>
        <v>0</v>
      </c>
      <c r="B272" s="37">
        <f>Mixed2!B185</f>
        <v>0</v>
      </c>
      <c r="C272" s="21">
        <f>Mixed2!C185</f>
        <v>0</v>
      </c>
      <c r="D272" s="21">
        <f>Mixed2!D185</f>
        <v>0</v>
      </c>
      <c r="E272" s="21">
        <f>Mixed2!E185</f>
        <v>0</v>
      </c>
      <c r="F272" s="21">
        <f>Mixed2!F185</f>
        <v>0</v>
      </c>
      <c r="G272" s="21">
        <f>Mixed2!G185</f>
        <v>0</v>
      </c>
      <c r="H272" s="24">
        <f>Mixed2!H185</f>
        <v>0</v>
      </c>
      <c r="I272" s="21">
        <f>Mixed2!I185</f>
        <v>0</v>
      </c>
      <c r="J272" s="21">
        <f>Mixed2!J185</f>
        <v>0</v>
      </c>
      <c r="K272" s="21">
        <f>Mixed2!K185</f>
        <v>0</v>
      </c>
      <c r="L272" s="21">
        <f>Mixed2!L185</f>
        <v>0</v>
      </c>
      <c r="M272" s="21">
        <f>Mixed2!M185</f>
        <v>0</v>
      </c>
      <c r="N272" s="24">
        <f>Mixed2!N185</f>
        <v>0</v>
      </c>
      <c r="O272" s="24">
        <f>Mixed2!O185</f>
        <v>0</v>
      </c>
    </row>
    <row r="273" spans="1:15" ht="13.8" x14ac:dyDescent="0.25">
      <c r="A273" s="40" t="str">
        <f>A271&amp;"/"&amp;A272</f>
        <v>0/0</v>
      </c>
      <c r="B273" s="37">
        <f>IF(B271=B272,B272,B271&amp;"/"&amp;B272)</f>
        <v>0</v>
      </c>
      <c r="C273" s="21">
        <f t="shared" ref="C273:O273" si="89">SUM(C271:C272)</f>
        <v>0</v>
      </c>
      <c r="D273" s="21">
        <f t="shared" si="89"/>
        <v>0</v>
      </c>
      <c r="E273" s="21">
        <f t="shared" si="89"/>
        <v>0</v>
      </c>
      <c r="F273" s="21">
        <f t="shared" si="89"/>
        <v>0</v>
      </c>
      <c r="G273" s="21">
        <f t="shared" si="89"/>
        <v>0</v>
      </c>
      <c r="H273" s="24">
        <f t="shared" si="89"/>
        <v>0</v>
      </c>
      <c r="I273" s="21">
        <f t="shared" si="89"/>
        <v>0</v>
      </c>
      <c r="J273" s="21">
        <f t="shared" si="89"/>
        <v>0</v>
      </c>
      <c r="K273" s="21">
        <f t="shared" si="89"/>
        <v>0</v>
      </c>
      <c r="L273" s="21">
        <f t="shared" si="89"/>
        <v>0</v>
      </c>
      <c r="M273" s="21">
        <f t="shared" si="89"/>
        <v>0</v>
      </c>
      <c r="N273" s="24">
        <f t="shared" si="89"/>
        <v>0</v>
      </c>
      <c r="O273" s="24">
        <f t="shared" si="89"/>
        <v>0</v>
      </c>
    </row>
    <row r="274" spans="1:15" ht="13.8" x14ac:dyDescent="0.25">
      <c r="A274" s="40">
        <f>Mixed2!A186</f>
        <v>0</v>
      </c>
      <c r="B274" s="37">
        <f>Mixed2!B186</f>
        <v>0</v>
      </c>
      <c r="C274" s="21">
        <f>Mixed2!C186</f>
        <v>0</v>
      </c>
      <c r="D274" s="21">
        <f>Mixed2!D186</f>
        <v>0</v>
      </c>
      <c r="E274" s="21">
        <f>Mixed2!E186</f>
        <v>0</v>
      </c>
      <c r="F274" s="21">
        <f>Mixed2!F186</f>
        <v>0</v>
      </c>
      <c r="G274" s="21">
        <f>Mixed2!G186</f>
        <v>0</v>
      </c>
      <c r="H274" s="24">
        <f>Mixed2!H186</f>
        <v>0</v>
      </c>
      <c r="I274" s="21">
        <f>Mixed2!I186</f>
        <v>0</v>
      </c>
      <c r="J274" s="21">
        <f>Mixed2!J186</f>
        <v>0</v>
      </c>
      <c r="K274" s="21">
        <f>Mixed2!K186</f>
        <v>0</v>
      </c>
      <c r="L274" s="21">
        <f>Mixed2!L186</f>
        <v>0</v>
      </c>
      <c r="M274" s="21">
        <f>Mixed2!M186</f>
        <v>0</v>
      </c>
      <c r="N274" s="24">
        <f>Mixed2!N186</f>
        <v>0</v>
      </c>
      <c r="O274" s="24">
        <f>Mixed2!O186</f>
        <v>0</v>
      </c>
    </row>
    <row r="275" spans="1:15" ht="13.8" x14ac:dyDescent="0.25">
      <c r="A275" s="40">
        <f>Mixed2!A187</f>
        <v>0</v>
      </c>
      <c r="B275" s="37">
        <f>Mixed2!B187</f>
        <v>0</v>
      </c>
      <c r="C275" s="21">
        <f>Mixed2!C187</f>
        <v>0</v>
      </c>
      <c r="D275" s="21">
        <f>Mixed2!D187</f>
        <v>0</v>
      </c>
      <c r="E275" s="21">
        <f>Mixed2!E187</f>
        <v>0</v>
      </c>
      <c r="F275" s="21">
        <f>Mixed2!F187</f>
        <v>0</v>
      </c>
      <c r="G275" s="21">
        <f>Mixed2!G187</f>
        <v>0</v>
      </c>
      <c r="H275" s="24">
        <f>Mixed2!H187</f>
        <v>0</v>
      </c>
      <c r="I275" s="21">
        <f>Mixed2!I187</f>
        <v>0</v>
      </c>
      <c r="J275" s="21">
        <f>Mixed2!J187</f>
        <v>0</v>
      </c>
      <c r="K275" s="21">
        <f>Mixed2!K187</f>
        <v>0</v>
      </c>
      <c r="L275" s="21">
        <f>Mixed2!L187</f>
        <v>0</v>
      </c>
      <c r="M275" s="21">
        <f>Mixed2!M187</f>
        <v>0</v>
      </c>
      <c r="N275" s="24">
        <f>Mixed2!N187</f>
        <v>0</v>
      </c>
      <c r="O275" s="24">
        <f>Mixed2!O187</f>
        <v>0</v>
      </c>
    </row>
    <row r="276" spans="1:15" ht="13.8" x14ac:dyDescent="0.25">
      <c r="A276" s="40" t="str">
        <f>A274&amp;"/"&amp;A275</f>
        <v>0/0</v>
      </c>
      <c r="B276" s="37">
        <f>IF(B274=B275,B275,B274&amp;"/"&amp;B275)</f>
        <v>0</v>
      </c>
      <c r="C276" s="21">
        <f t="shared" ref="C276:O276" si="90">SUM(C274:C275)</f>
        <v>0</v>
      </c>
      <c r="D276" s="21">
        <f t="shared" si="90"/>
        <v>0</v>
      </c>
      <c r="E276" s="21">
        <f t="shared" si="90"/>
        <v>0</v>
      </c>
      <c r="F276" s="21">
        <f t="shared" si="90"/>
        <v>0</v>
      </c>
      <c r="G276" s="21">
        <f t="shared" si="90"/>
        <v>0</v>
      </c>
      <c r="H276" s="24">
        <f t="shared" si="90"/>
        <v>0</v>
      </c>
      <c r="I276" s="21">
        <f t="shared" si="90"/>
        <v>0</v>
      </c>
      <c r="J276" s="21">
        <f t="shared" si="90"/>
        <v>0</v>
      </c>
      <c r="K276" s="21">
        <f t="shared" si="90"/>
        <v>0</v>
      </c>
      <c r="L276" s="21">
        <f t="shared" si="90"/>
        <v>0</v>
      </c>
      <c r="M276" s="21">
        <f t="shared" si="90"/>
        <v>0</v>
      </c>
      <c r="N276" s="24">
        <f t="shared" si="90"/>
        <v>0</v>
      </c>
      <c r="O276" s="24">
        <f t="shared" si="90"/>
        <v>0</v>
      </c>
    </row>
    <row r="277" spans="1:15" ht="13.8" x14ac:dyDescent="0.25">
      <c r="A277" s="40">
        <f>Mixed2!A188</f>
        <v>0</v>
      </c>
      <c r="B277" s="37">
        <f>Mixed2!B188</f>
        <v>0</v>
      </c>
      <c r="C277" s="21">
        <f>Mixed2!C188</f>
        <v>0</v>
      </c>
      <c r="D277" s="21">
        <f>Mixed2!D188</f>
        <v>0</v>
      </c>
      <c r="E277" s="21">
        <f>Mixed2!E188</f>
        <v>0</v>
      </c>
      <c r="F277" s="21">
        <f>Mixed2!F188</f>
        <v>0</v>
      </c>
      <c r="G277" s="21">
        <f>Mixed2!G188</f>
        <v>0</v>
      </c>
      <c r="H277" s="24">
        <f>Mixed2!H188</f>
        <v>0</v>
      </c>
      <c r="I277" s="21">
        <f>Mixed2!I188</f>
        <v>0</v>
      </c>
      <c r="J277" s="21">
        <f>Mixed2!J188</f>
        <v>0</v>
      </c>
      <c r="K277" s="21">
        <f>Mixed2!K188</f>
        <v>0</v>
      </c>
      <c r="L277" s="21">
        <f>Mixed2!L188</f>
        <v>0</v>
      </c>
      <c r="M277" s="21">
        <f>Mixed2!M188</f>
        <v>0</v>
      </c>
      <c r="N277" s="24">
        <f>Mixed2!N188</f>
        <v>0</v>
      </c>
      <c r="O277" s="24">
        <f>Mixed2!O188</f>
        <v>0</v>
      </c>
    </row>
    <row r="278" spans="1:15" ht="13.8" x14ac:dyDescent="0.25">
      <c r="A278" s="40">
        <f>Mixed2!A189</f>
        <v>0</v>
      </c>
      <c r="B278" s="37">
        <f>Mixed2!B189</f>
        <v>0</v>
      </c>
      <c r="C278" s="21">
        <f>Mixed2!C189</f>
        <v>0</v>
      </c>
      <c r="D278" s="21">
        <f>Mixed2!D189</f>
        <v>0</v>
      </c>
      <c r="E278" s="21">
        <f>Mixed2!E189</f>
        <v>0</v>
      </c>
      <c r="F278" s="21">
        <f>Mixed2!F189</f>
        <v>0</v>
      </c>
      <c r="G278" s="21">
        <f>Mixed2!G189</f>
        <v>0</v>
      </c>
      <c r="H278" s="24">
        <f>Mixed2!H189</f>
        <v>0</v>
      </c>
      <c r="I278" s="21">
        <f>Mixed2!I189</f>
        <v>0</v>
      </c>
      <c r="J278" s="21">
        <f>Mixed2!J189</f>
        <v>0</v>
      </c>
      <c r="K278" s="21">
        <f>Mixed2!K189</f>
        <v>0</v>
      </c>
      <c r="L278" s="21">
        <f>Mixed2!L189</f>
        <v>0</v>
      </c>
      <c r="M278" s="21">
        <f>Mixed2!M189</f>
        <v>0</v>
      </c>
      <c r="N278" s="24">
        <f>Mixed2!N189</f>
        <v>0</v>
      </c>
      <c r="O278" s="24">
        <f>Mixed2!O189</f>
        <v>0</v>
      </c>
    </row>
    <row r="279" spans="1:15" ht="13.8" x14ac:dyDescent="0.25">
      <c r="A279" s="40" t="str">
        <f>A277&amp;"/"&amp;A278</f>
        <v>0/0</v>
      </c>
      <c r="B279" s="37">
        <f>IF(B277=B278,B278,B277&amp;"/"&amp;B278)</f>
        <v>0</v>
      </c>
      <c r="C279" s="21">
        <f t="shared" ref="C279:O279" si="91">SUM(C277:C278)</f>
        <v>0</v>
      </c>
      <c r="D279" s="21">
        <f t="shared" si="91"/>
        <v>0</v>
      </c>
      <c r="E279" s="21">
        <f t="shared" si="91"/>
        <v>0</v>
      </c>
      <c r="F279" s="21">
        <f t="shared" si="91"/>
        <v>0</v>
      </c>
      <c r="G279" s="21">
        <f t="shared" si="91"/>
        <v>0</v>
      </c>
      <c r="H279" s="24">
        <f t="shared" si="91"/>
        <v>0</v>
      </c>
      <c r="I279" s="21">
        <f t="shared" si="91"/>
        <v>0</v>
      </c>
      <c r="J279" s="21">
        <f t="shared" si="91"/>
        <v>0</v>
      </c>
      <c r="K279" s="21">
        <f t="shared" si="91"/>
        <v>0</v>
      </c>
      <c r="L279" s="21">
        <f t="shared" si="91"/>
        <v>0</v>
      </c>
      <c r="M279" s="21">
        <f t="shared" si="91"/>
        <v>0</v>
      </c>
      <c r="N279" s="24">
        <f t="shared" si="91"/>
        <v>0</v>
      </c>
      <c r="O279" s="24">
        <f t="shared" si="91"/>
        <v>0</v>
      </c>
    </row>
    <row r="280" spans="1:15" ht="13.8" x14ac:dyDescent="0.25">
      <c r="A280" s="40">
        <f>Mixed2!A190</f>
        <v>0</v>
      </c>
      <c r="B280" s="37">
        <f>Mixed2!B190</f>
        <v>0</v>
      </c>
      <c r="C280" s="21">
        <f>Mixed2!C190</f>
        <v>0</v>
      </c>
      <c r="D280" s="21">
        <f>Mixed2!D190</f>
        <v>0</v>
      </c>
      <c r="E280" s="21">
        <f>Mixed2!E190</f>
        <v>0</v>
      </c>
      <c r="F280" s="21">
        <f>Mixed2!F190</f>
        <v>0</v>
      </c>
      <c r="G280" s="21">
        <f>Mixed2!G190</f>
        <v>0</v>
      </c>
      <c r="H280" s="24">
        <f>Mixed2!H190</f>
        <v>0</v>
      </c>
      <c r="I280" s="21">
        <f>Mixed2!I190</f>
        <v>0</v>
      </c>
      <c r="J280" s="21">
        <f>Mixed2!J190</f>
        <v>0</v>
      </c>
      <c r="K280" s="21">
        <f>Mixed2!K190</f>
        <v>0</v>
      </c>
      <c r="L280" s="21">
        <f>Mixed2!L190</f>
        <v>0</v>
      </c>
      <c r="M280" s="21">
        <f>Mixed2!M190</f>
        <v>0</v>
      </c>
      <c r="N280" s="24">
        <f>Mixed2!N190</f>
        <v>0</v>
      </c>
      <c r="O280" s="24">
        <f>Mixed2!O190</f>
        <v>0</v>
      </c>
    </row>
    <row r="281" spans="1:15" ht="13.8" x14ac:dyDescent="0.25">
      <c r="A281" s="40">
        <f>Mixed2!A191</f>
        <v>0</v>
      </c>
      <c r="B281" s="37">
        <f>Mixed2!B191</f>
        <v>0</v>
      </c>
      <c r="C281" s="21">
        <f>Mixed2!C191</f>
        <v>0</v>
      </c>
      <c r="D281" s="21">
        <f>Mixed2!D191</f>
        <v>0</v>
      </c>
      <c r="E281" s="21">
        <f>Mixed2!E191</f>
        <v>0</v>
      </c>
      <c r="F281" s="21">
        <f>Mixed2!F191</f>
        <v>0</v>
      </c>
      <c r="G281" s="21">
        <f>Mixed2!G191</f>
        <v>0</v>
      </c>
      <c r="H281" s="24">
        <f>Mixed2!H191</f>
        <v>0</v>
      </c>
      <c r="I281" s="21">
        <f>Mixed2!I191</f>
        <v>0</v>
      </c>
      <c r="J281" s="21">
        <f>Mixed2!J191</f>
        <v>0</v>
      </c>
      <c r="K281" s="21">
        <f>Mixed2!K191</f>
        <v>0</v>
      </c>
      <c r="L281" s="21">
        <f>Mixed2!L191</f>
        <v>0</v>
      </c>
      <c r="M281" s="21">
        <f>Mixed2!M191</f>
        <v>0</v>
      </c>
      <c r="N281" s="24">
        <f>Mixed2!N191</f>
        <v>0</v>
      </c>
      <c r="O281" s="24">
        <f>Mixed2!O191</f>
        <v>0</v>
      </c>
    </row>
    <row r="282" spans="1:15" ht="13.8" x14ac:dyDescent="0.25">
      <c r="A282" s="40" t="str">
        <f>A280&amp;"/"&amp;A281</f>
        <v>0/0</v>
      </c>
      <c r="B282" s="37">
        <f>IF(B280=B281,B281,B280&amp;"/"&amp;B281)</f>
        <v>0</v>
      </c>
      <c r="C282" s="21">
        <f t="shared" ref="C282:O282" si="92">SUM(C280:C281)</f>
        <v>0</v>
      </c>
      <c r="D282" s="21">
        <f t="shared" si="92"/>
        <v>0</v>
      </c>
      <c r="E282" s="21">
        <f t="shared" si="92"/>
        <v>0</v>
      </c>
      <c r="F282" s="21">
        <f t="shared" si="92"/>
        <v>0</v>
      </c>
      <c r="G282" s="21">
        <f t="shared" si="92"/>
        <v>0</v>
      </c>
      <c r="H282" s="24">
        <f t="shared" si="92"/>
        <v>0</v>
      </c>
      <c r="I282" s="21">
        <f t="shared" si="92"/>
        <v>0</v>
      </c>
      <c r="J282" s="21">
        <f t="shared" si="92"/>
        <v>0</v>
      </c>
      <c r="K282" s="21">
        <f t="shared" si="92"/>
        <v>0</v>
      </c>
      <c r="L282" s="21">
        <f t="shared" si="92"/>
        <v>0</v>
      </c>
      <c r="M282" s="21">
        <f t="shared" si="92"/>
        <v>0</v>
      </c>
      <c r="N282" s="24">
        <f t="shared" si="92"/>
        <v>0</v>
      </c>
      <c r="O282" s="24">
        <f t="shared" si="92"/>
        <v>0</v>
      </c>
    </row>
    <row r="283" spans="1:15" ht="13.8" x14ac:dyDescent="0.25">
      <c r="A283" s="40">
        <f>Mixed2!A192</f>
        <v>0</v>
      </c>
      <c r="B283" s="37">
        <f>Mixed2!B192</f>
        <v>0</v>
      </c>
      <c r="C283" s="21">
        <f>Mixed2!C192</f>
        <v>0</v>
      </c>
      <c r="D283" s="21">
        <f>Mixed2!D192</f>
        <v>0</v>
      </c>
      <c r="E283" s="21">
        <f>Mixed2!E192</f>
        <v>0</v>
      </c>
      <c r="F283" s="21">
        <f>Mixed2!F192</f>
        <v>0</v>
      </c>
      <c r="G283" s="21">
        <f>Mixed2!G192</f>
        <v>0</v>
      </c>
      <c r="H283" s="24">
        <f>Mixed2!H192</f>
        <v>0</v>
      </c>
      <c r="I283" s="21">
        <f>Mixed2!I192</f>
        <v>0</v>
      </c>
      <c r="J283" s="21">
        <f>Mixed2!J192</f>
        <v>0</v>
      </c>
      <c r="K283" s="21">
        <f>Mixed2!K192</f>
        <v>0</v>
      </c>
      <c r="L283" s="21">
        <f>Mixed2!L192</f>
        <v>0</v>
      </c>
      <c r="M283" s="21">
        <f>Mixed2!M192</f>
        <v>0</v>
      </c>
      <c r="N283" s="24">
        <f>Mixed2!N192</f>
        <v>0</v>
      </c>
      <c r="O283" s="24">
        <f>Mixed2!O192</f>
        <v>0</v>
      </c>
    </row>
    <row r="284" spans="1:15" ht="13.8" x14ac:dyDescent="0.25">
      <c r="A284" s="40">
        <f>Mixed2!A193</f>
        <v>0</v>
      </c>
      <c r="B284" s="37">
        <f>Mixed2!B193</f>
        <v>0</v>
      </c>
      <c r="C284" s="21">
        <f>Mixed2!C193</f>
        <v>0</v>
      </c>
      <c r="D284" s="21">
        <f>Mixed2!D193</f>
        <v>0</v>
      </c>
      <c r="E284" s="21">
        <f>Mixed2!E193</f>
        <v>0</v>
      </c>
      <c r="F284" s="21">
        <f>Mixed2!F193</f>
        <v>0</v>
      </c>
      <c r="G284" s="21">
        <f>Mixed2!G193</f>
        <v>0</v>
      </c>
      <c r="H284" s="24">
        <f>Mixed2!H193</f>
        <v>0</v>
      </c>
      <c r="I284" s="21">
        <f>Mixed2!I193</f>
        <v>0</v>
      </c>
      <c r="J284" s="21">
        <f>Mixed2!J193</f>
        <v>0</v>
      </c>
      <c r="K284" s="21">
        <f>Mixed2!K193</f>
        <v>0</v>
      </c>
      <c r="L284" s="21">
        <f>Mixed2!L193</f>
        <v>0</v>
      </c>
      <c r="M284" s="21">
        <f>Mixed2!M193</f>
        <v>0</v>
      </c>
      <c r="N284" s="24">
        <f>Mixed2!N193</f>
        <v>0</v>
      </c>
      <c r="O284" s="24">
        <f>Mixed2!O193</f>
        <v>0</v>
      </c>
    </row>
    <row r="285" spans="1:15" ht="13.8" x14ac:dyDescent="0.25">
      <c r="A285" s="40" t="str">
        <f>A283&amp;"/"&amp;A284</f>
        <v>0/0</v>
      </c>
      <c r="B285" s="37">
        <f>IF(B283=B284,B284,B283&amp;"/"&amp;B284)</f>
        <v>0</v>
      </c>
      <c r="C285" s="21">
        <f t="shared" ref="C285:O285" si="93">SUM(C283:C284)</f>
        <v>0</v>
      </c>
      <c r="D285" s="21">
        <f t="shared" si="93"/>
        <v>0</v>
      </c>
      <c r="E285" s="21">
        <f t="shared" si="93"/>
        <v>0</v>
      </c>
      <c r="F285" s="21">
        <f t="shared" si="93"/>
        <v>0</v>
      </c>
      <c r="G285" s="21">
        <f t="shared" si="93"/>
        <v>0</v>
      </c>
      <c r="H285" s="24">
        <f t="shared" si="93"/>
        <v>0</v>
      </c>
      <c r="I285" s="21">
        <f t="shared" si="93"/>
        <v>0</v>
      </c>
      <c r="J285" s="21">
        <f t="shared" si="93"/>
        <v>0</v>
      </c>
      <c r="K285" s="21">
        <f t="shared" si="93"/>
        <v>0</v>
      </c>
      <c r="L285" s="21">
        <f t="shared" si="93"/>
        <v>0</v>
      </c>
      <c r="M285" s="21">
        <f t="shared" si="93"/>
        <v>0</v>
      </c>
      <c r="N285" s="24">
        <f t="shared" si="93"/>
        <v>0</v>
      </c>
      <c r="O285" s="24">
        <f t="shared" si="93"/>
        <v>0</v>
      </c>
    </row>
    <row r="286" spans="1:15" ht="13.8" x14ac:dyDescent="0.25">
      <c r="A286" s="40">
        <f>Mixed2!A194</f>
        <v>0</v>
      </c>
      <c r="B286" s="37">
        <f>Mixed2!B194</f>
        <v>0</v>
      </c>
      <c r="C286" s="21">
        <f>Mixed2!C194</f>
        <v>0</v>
      </c>
      <c r="D286" s="21">
        <f>Mixed2!D194</f>
        <v>0</v>
      </c>
      <c r="E286" s="21">
        <f>Mixed2!E194</f>
        <v>0</v>
      </c>
      <c r="F286" s="21">
        <f>Mixed2!F194</f>
        <v>0</v>
      </c>
      <c r="G286" s="21">
        <f>Mixed2!G194</f>
        <v>0</v>
      </c>
      <c r="H286" s="24">
        <f>Mixed2!H194</f>
        <v>0</v>
      </c>
      <c r="I286" s="21">
        <f>Mixed2!I194</f>
        <v>0</v>
      </c>
      <c r="J286" s="21">
        <f>Mixed2!J194</f>
        <v>0</v>
      </c>
      <c r="K286" s="21">
        <f>Mixed2!K194</f>
        <v>0</v>
      </c>
      <c r="L286" s="21">
        <f>Mixed2!L194</f>
        <v>0</v>
      </c>
      <c r="M286" s="21">
        <f>Mixed2!M194</f>
        <v>0</v>
      </c>
      <c r="N286" s="24">
        <f>Mixed2!N194</f>
        <v>0</v>
      </c>
      <c r="O286" s="24">
        <f>Mixed2!O194</f>
        <v>0</v>
      </c>
    </row>
    <row r="287" spans="1:15" ht="13.8" x14ac:dyDescent="0.25">
      <c r="A287" s="40">
        <f>Mixed2!A195</f>
        <v>0</v>
      </c>
      <c r="B287" s="37">
        <f>Mixed2!B195</f>
        <v>0</v>
      </c>
      <c r="C287" s="21">
        <f>Mixed2!C195</f>
        <v>0</v>
      </c>
      <c r="D287" s="21">
        <f>Mixed2!D195</f>
        <v>0</v>
      </c>
      <c r="E287" s="21">
        <f>Mixed2!E195</f>
        <v>0</v>
      </c>
      <c r="F287" s="21">
        <f>Mixed2!F195</f>
        <v>0</v>
      </c>
      <c r="G287" s="21">
        <f>Mixed2!G195</f>
        <v>0</v>
      </c>
      <c r="H287" s="24">
        <f>Mixed2!H195</f>
        <v>0</v>
      </c>
      <c r="I287" s="21">
        <f>Mixed2!I195</f>
        <v>0</v>
      </c>
      <c r="J287" s="21">
        <f>Mixed2!J195</f>
        <v>0</v>
      </c>
      <c r="K287" s="21">
        <f>Mixed2!K195</f>
        <v>0</v>
      </c>
      <c r="L287" s="21">
        <f>Mixed2!L195</f>
        <v>0</v>
      </c>
      <c r="M287" s="21">
        <f>Mixed2!M195</f>
        <v>0</v>
      </c>
      <c r="N287" s="24">
        <f>Mixed2!N195</f>
        <v>0</v>
      </c>
      <c r="O287" s="24">
        <f>Mixed2!O195</f>
        <v>0</v>
      </c>
    </row>
    <row r="288" spans="1:15" ht="13.8" x14ac:dyDescent="0.25">
      <c r="A288" s="40" t="str">
        <f>A286&amp;"/"&amp;A287</f>
        <v>0/0</v>
      </c>
      <c r="B288" s="37">
        <f>IF(B286=B287,B287,B286&amp;"/"&amp;B287)</f>
        <v>0</v>
      </c>
      <c r="C288" s="21">
        <f t="shared" ref="C288:O288" si="94">SUM(C286:C287)</f>
        <v>0</v>
      </c>
      <c r="D288" s="21">
        <f t="shared" si="94"/>
        <v>0</v>
      </c>
      <c r="E288" s="21">
        <f t="shared" si="94"/>
        <v>0</v>
      </c>
      <c r="F288" s="21">
        <f t="shared" si="94"/>
        <v>0</v>
      </c>
      <c r="G288" s="21">
        <f t="shared" si="94"/>
        <v>0</v>
      </c>
      <c r="H288" s="24">
        <f t="shared" si="94"/>
        <v>0</v>
      </c>
      <c r="I288" s="21">
        <f t="shared" si="94"/>
        <v>0</v>
      </c>
      <c r="J288" s="21">
        <f t="shared" si="94"/>
        <v>0</v>
      </c>
      <c r="K288" s="21">
        <f t="shared" si="94"/>
        <v>0</v>
      </c>
      <c r="L288" s="21">
        <f t="shared" si="94"/>
        <v>0</v>
      </c>
      <c r="M288" s="21">
        <f t="shared" si="94"/>
        <v>0</v>
      </c>
      <c r="N288" s="24">
        <f t="shared" si="94"/>
        <v>0</v>
      </c>
      <c r="O288" s="24">
        <f t="shared" si="94"/>
        <v>0</v>
      </c>
    </row>
    <row r="289" spans="1:15" ht="13.8" x14ac:dyDescent="0.25">
      <c r="A289" s="40">
        <f>Mixed2!A196</f>
        <v>0</v>
      </c>
      <c r="B289" s="37">
        <f>Mixed2!B196</f>
        <v>0</v>
      </c>
      <c r="C289" s="21">
        <f>Mixed2!C196</f>
        <v>0</v>
      </c>
      <c r="D289" s="21">
        <f>Mixed2!D196</f>
        <v>0</v>
      </c>
      <c r="E289" s="21">
        <f>Mixed2!E196</f>
        <v>0</v>
      </c>
      <c r="F289" s="21">
        <f>Mixed2!F196</f>
        <v>0</v>
      </c>
      <c r="G289" s="21">
        <f>Mixed2!G196</f>
        <v>0</v>
      </c>
      <c r="H289" s="24">
        <f>Mixed2!H196</f>
        <v>0</v>
      </c>
      <c r="I289" s="21">
        <f>Mixed2!I196</f>
        <v>0</v>
      </c>
      <c r="J289" s="21">
        <f>Mixed2!J196</f>
        <v>0</v>
      </c>
      <c r="K289" s="21">
        <f>Mixed2!K196</f>
        <v>0</v>
      </c>
      <c r="L289" s="21">
        <f>Mixed2!L196</f>
        <v>0</v>
      </c>
      <c r="M289" s="21">
        <f>Mixed2!M196</f>
        <v>0</v>
      </c>
      <c r="N289" s="24">
        <f>Mixed2!N196</f>
        <v>0</v>
      </c>
      <c r="O289" s="24">
        <f>Mixed2!O196</f>
        <v>0</v>
      </c>
    </row>
    <row r="290" spans="1:15" ht="13.8" x14ac:dyDescent="0.25">
      <c r="A290" s="40">
        <f>Mixed2!A197</f>
        <v>0</v>
      </c>
      <c r="B290" s="37">
        <f>Mixed2!B197</f>
        <v>0</v>
      </c>
      <c r="C290" s="21">
        <f>Mixed2!C197</f>
        <v>0</v>
      </c>
      <c r="D290" s="21">
        <f>Mixed2!D197</f>
        <v>0</v>
      </c>
      <c r="E290" s="21">
        <f>Mixed2!E197</f>
        <v>0</v>
      </c>
      <c r="F290" s="21">
        <f>Mixed2!F197</f>
        <v>0</v>
      </c>
      <c r="G290" s="21">
        <f>Mixed2!G197</f>
        <v>0</v>
      </c>
      <c r="H290" s="24">
        <f>Mixed2!H197</f>
        <v>0</v>
      </c>
      <c r="I290" s="21">
        <f>Mixed2!I197</f>
        <v>0</v>
      </c>
      <c r="J290" s="21">
        <f>Mixed2!J197</f>
        <v>0</v>
      </c>
      <c r="K290" s="21">
        <f>Mixed2!K197</f>
        <v>0</v>
      </c>
      <c r="L290" s="21">
        <f>Mixed2!L197</f>
        <v>0</v>
      </c>
      <c r="M290" s="21">
        <f>Mixed2!M197</f>
        <v>0</v>
      </c>
      <c r="N290" s="24">
        <f>Mixed2!N197</f>
        <v>0</v>
      </c>
      <c r="O290" s="24">
        <f>Mixed2!O197</f>
        <v>0</v>
      </c>
    </row>
    <row r="291" spans="1:15" ht="13.8" x14ac:dyDescent="0.25">
      <c r="A291" s="40" t="str">
        <f>A289&amp;"/"&amp;A290</f>
        <v>0/0</v>
      </c>
      <c r="B291" s="37">
        <f>IF(B289=B290,B290,B289&amp;"/"&amp;B290)</f>
        <v>0</v>
      </c>
      <c r="C291" s="21">
        <f t="shared" ref="C291:O291" si="95">SUM(C289:C290)</f>
        <v>0</v>
      </c>
      <c r="D291" s="21">
        <f t="shared" si="95"/>
        <v>0</v>
      </c>
      <c r="E291" s="21">
        <f t="shared" si="95"/>
        <v>0</v>
      </c>
      <c r="F291" s="21">
        <f t="shared" si="95"/>
        <v>0</v>
      </c>
      <c r="G291" s="21">
        <f t="shared" si="95"/>
        <v>0</v>
      </c>
      <c r="H291" s="24">
        <f t="shared" si="95"/>
        <v>0</v>
      </c>
      <c r="I291" s="21">
        <f t="shared" si="95"/>
        <v>0</v>
      </c>
      <c r="J291" s="21">
        <f t="shared" si="95"/>
        <v>0</v>
      </c>
      <c r="K291" s="21">
        <f t="shared" si="95"/>
        <v>0</v>
      </c>
      <c r="L291" s="21">
        <f t="shared" si="95"/>
        <v>0</v>
      </c>
      <c r="M291" s="21">
        <f t="shared" si="95"/>
        <v>0</v>
      </c>
      <c r="N291" s="24">
        <f t="shared" si="95"/>
        <v>0</v>
      </c>
      <c r="O291" s="24">
        <f t="shared" si="95"/>
        <v>0</v>
      </c>
    </row>
    <row r="292" spans="1:15" ht="13.8" x14ac:dyDescent="0.25">
      <c r="A292" s="40">
        <f>Mixed2!A198</f>
        <v>0</v>
      </c>
      <c r="B292" s="37">
        <f>Mixed2!B198</f>
        <v>0</v>
      </c>
      <c r="C292" s="21">
        <f>Mixed2!C198</f>
        <v>0</v>
      </c>
      <c r="D292" s="21">
        <f>Mixed2!D198</f>
        <v>0</v>
      </c>
      <c r="E292" s="21">
        <f>Mixed2!E198</f>
        <v>0</v>
      </c>
      <c r="F292" s="21">
        <f>Mixed2!F198</f>
        <v>0</v>
      </c>
      <c r="G292" s="21">
        <f>Mixed2!G198</f>
        <v>0</v>
      </c>
      <c r="H292" s="24">
        <f>Mixed2!H198</f>
        <v>0</v>
      </c>
      <c r="I292" s="21">
        <f>Mixed2!I198</f>
        <v>0</v>
      </c>
      <c r="J292" s="21">
        <f>Mixed2!J198</f>
        <v>0</v>
      </c>
      <c r="K292" s="21">
        <f>Mixed2!K198</f>
        <v>0</v>
      </c>
      <c r="L292" s="21">
        <f>Mixed2!L198</f>
        <v>0</v>
      </c>
      <c r="M292" s="21">
        <f>Mixed2!M198</f>
        <v>0</v>
      </c>
      <c r="N292" s="24">
        <f>Mixed2!N198</f>
        <v>0</v>
      </c>
      <c r="O292" s="24">
        <f>Mixed2!O198</f>
        <v>0</v>
      </c>
    </row>
    <row r="293" spans="1:15" ht="13.8" x14ac:dyDescent="0.25">
      <c r="A293" s="40">
        <f>Mixed2!A199</f>
        <v>0</v>
      </c>
      <c r="B293" s="37">
        <f>Mixed2!B199</f>
        <v>0</v>
      </c>
      <c r="C293" s="21">
        <f>Mixed2!C199</f>
        <v>0</v>
      </c>
      <c r="D293" s="21">
        <f>Mixed2!D199</f>
        <v>0</v>
      </c>
      <c r="E293" s="21">
        <f>Mixed2!E199</f>
        <v>0</v>
      </c>
      <c r="F293" s="21">
        <f>Mixed2!F199</f>
        <v>0</v>
      </c>
      <c r="G293" s="21">
        <f>Mixed2!G199</f>
        <v>0</v>
      </c>
      <c r="H293" s="24">
        <f>Mixed2!H199</f>
        <v>0</v>
      </c>
      <c r="I293" s="21">
        <f>Mixed2!I199</f>
        <v>0</v>
      </c>
      <c r="J293" s="21">
        <f>Mixed2!J199</f>
        <v>0</v>
      </c>
      <c r="K293" s="21">
        <f>Mixed2!K199</f>
        <v>0</v>
      </c>
      <c r="L293" s="21">
        <f>Mixed2!L199</f>
        <v>0</v>
      </c>
      <c r="M293" s="21">
        <f>Mixed2!M199</f>
        <v>0</v>
      </c>
      <c r="N293" s="24">
        <f>Mixed2!N199</f>
        <v>0</v>
      </c>
      <c r="O293" s="24">
        <f>Mixed2!O199</f>
        <v>0</v>
      </c>
    </row>
    <row r="294" spans="1:15" ht="13.8" x14ac:dyDescent="0.25">
      <c r="A294" s="40" t="str">
        <f>A292&amp;"/"&amp;A293</f>
        <v>0/0</v>
      </c>
      <c r="B294" s="37">
        <f>IF(B292=B293,B293,B292&amp;"/"&amp;B293)</f>
        <v>0</v>
      </c>
      <c r="C294" s="21">
        <f t="shared" ref="C294:O294" si="96">SUM(C292:C293)</f>
        <v>0</v>
      </c>
      <c r="D294" s="21">
        <f t="shared" si="96"/>
        <v>0</v>
      </c>
      <c r="E294" s="21">
        <f t="shared" si="96"/>
        <v>0</v>
      </c>
      <c r="F294" s="21">
        <f t="shared" si="96"/>
        <v>0</v>
      </c>
      <c r="G294" s="21">
        <f t="shared" si="96"/>
        <v>0</v>
      </c>
      <c r="H294" s="24">
        <f t="shared" si="96"/>
        <v>0</v>
      </c>
      <c r="I294" s="21">
        <f t="shared" si="96"/>
        <v>0</v>
      </c>
      <c r="J294" s="21">
        <f t="shared" si="96"/>
        <v>0</v>
      </c>
      <c r="K294" s="21">
        <f t="shared" si="96"/>
        <v>0</v>
      </c>
      <c r="L294" s="21">
        <f t="shared" si="96"/>
        <v>0</v>
      </c>
      <c r="M294" s="21">
        <f t="shared" si="96"/>
        <v>0</v>
      </c>
      <c r="N294" s="24">
        <f t="shared" si="96"/>
        <v>0</v>
      </c>
      <c r="O294" s="24">
        <f t="shared" si="96"/>
        <v>0</v>
      </c>
    </row>
    <row r="295" spans="1:15" ht="13.8" x14ac:dyDescent="0.25">
      <c r="A295" s="40">
        <f>Mixed2!A200</f>
        <v>0</v>
      </c>
      <c r="B295" s="37">
        <f>Mixed2!B200</f>
        <v>0</v>
      </c>
      <c r="C295" s="21">
        <f>Mixed2!C200</f>
        <v>0</v>
      </c>
      <c r="D295" s="21">
        <f>Mixed2!D200</f>
        <v>0</v>
      </c>
      <c r="E295" s="21">
        <f>Mixed2!E200</f>
        <v>0</v>
      </c>
      <c r="F295" s="21">
        <f>Mixed2!F200</f>
        <v>0</v>
      </c>
      <c r="G295" s="21">
        <f>Mixed2!G200</f>
        <v>0</v>
      </c>
      <c r="H295" s="24">
        <f>Mixed2!H200</f>
        <v>0</v>
      </c>
      <c r="I295" s="21">
        <f>Mixed2!I200</f>
        <v>0</v>
      </c>
      <c r="J295" s="21">
        <f>Mixed2!J200</f>
        <v>0</v>
      </c>
      <c r="K295" s="21">
        <f>Mixed2!K200</f>
        <v>0</v>
      </c>
      <c r="L295" s="21">
        <f>Mixed2!L200</f>
        <v>0</v>
      </c>
      <c r="M295" s="21">
        <f>Mixed2!M200</f>
        <v>0</v>
      </c>
      <c r="N295" s="24">
        <f>Mixed2!N200</f>
        <v>0</v>
      </c>
      <c r="O295" s="24">
        <f>Mixed2!O200</f>
        <v>0</v>
      </c>
    </row>
    <row r="296" spans="1:15" ht="13.8" x14ac:dyDescent="0.25">
      <c r="A296" s="40">
        <f>Mixed2!A201</f>
        <v>0</v>
      </c>
      <c r="B296" s="37">
        <f>Mixed2!B201</f>
        <v>0</v>
      </c>
      <c r="C296" s="21">
        <f>Mixed2!C201</f>
        <v>0</v>
      </c>
      <c r="D296" s="21">
        <f>Mixed2!D201</f>
        <v>0</v>
      </c>
      <c r="E296" s="21">
        <f>Mixed2!E201</f>
        <v>0</v>
      </c>
      <c r="F296" s="21">
        <f>Mixed2!F201</f>
        <v>0</v>
      </c>
      <c r="G296" s="21">
        <f>Mixed2!G201</f>
        <v>0</v>
      </c>
      <c r="H296" s="24">
        <f>Mixed2!H201</f>
        <v>0</v>
      </c>
      <c r="I296" s="21">
        <f>Mixed2!I201</f>
        <v>0</v>
      </c>
      <c r="J296" s="21">
        <f>Mixed2!J201</f>
        <v>0</v>
      </c>
      <c r="K296" s="21">
        <f>Mixed2!K201</f>
        <v>0</v>
      </c>
      <c r="L296" s="21">
        <f>Mixed2!L201</f>
        <v>0</v>
      </c>
      <c r="M296" s="21">
        <f>Mixed2!M201</f>
        <v>0</v>
      </c>
      <c r="N296" s="24">
        <f>Mixed2!N201</f>
        <v>0</v>
      </c>
      <c r="O296" s="24">
        <f>Mixed2!O201</f>
        <v>0</v>
      </c>
    </row>
    <row r="297" spans="1:15" ht="13.8" x14ac:dyDescent="0.25">
      <c r="A297" s="40" t="str">
        <f>A295&amp;"/"&amp;A296</f>
        <v>0/0</v>
      </c>
      <c r="B297" s="37">
        <f>IF(B295=B296,B296,B295&amp;"/"&amp;B296)</f>
        <v>0</v>
      </c>
      <c r="C297" s="21">
        <f t="shared" ref="C297:O297" si="97">SUM(C295:C296)</f>
        <v>0</v>
      </c>
      <c r="D297" s="21">
        <f t="shared" si="97"/>
        <v>0</v>
      </c>
      <c r="E297" s="21">
        <f t="shared" si="97"/>
        <v>0</v>
      </c>
      <c r="F297" s="21">
        <f t="shared" si="97"/>
        <v>0</v>
      </c>
      <c r="G297" s="21">
        <f t="shared" si="97"/>
        <v>0</v>
      </c>
      <c r="H297" s="24">
        <f t="shared" si="97"/>
        <v>0</v>
      </c>
      <c r="I297" s="21">
        <f t="shared" si="97"/>
        <v>0</v>
      </c>
      <c r="J297" s="21">
        <f t="shared" si="97"/>
        <v>0</v>
      </c>
      <c r="K297" s="21">
        <f t="shared" si="97"/>
        <v>0</v>
      </c>
      <c r="L297" s="21">
        <f t="shared" si="97"/>
        <v>0</v>
      </c>
      <c r="M297" s="21">
        <f t="shared" si="97"/>
        <v>0</v>
      </c>
      <c r="N297" s="24">
        <f t="shared" si="97"/>
        <v>0</v>
      </c>
      <c r="O297" s="24">
        <f t="shared" si="97"/>
        <v>0</v>
      </c>
    </row>
    <row r="298" spans="1:15" ht="13.8" x14ac:dyDescent="0.25">
      <c r="A298" s="40">
        <f>Mixed2!A202</f>
        <v>0</v>
      </c>
      <c r="B298" s="37">
        <f>Mixed2!B202</f>
        <v>0</v>
      </c>
      <c r="C298" s="21">
        <f>Mixed2!C202</f>
        <v>0</v>
      </c>
      <c r="D298" s="21">
        <f>Mixed2!D202</f>
        <v>0</v>
      </c>
      <c r="E298" s="21">
        <f>Mixed2!E202</f>
        <v>0</v>
      </c>
      <c r="F298" s="21">
        <f>Mixed2!F202</f>
        <v>0</v>
      </c>
      <c r="G298" s="21">
        <f>Mixed2!G202</f>
        <v>0</v>
      </c>
      <c r="H298" s="24">
        <f>Mixed2!H202</f>
        <v>0</v>
      </c>
      <c r="I298" s="21">
        <f>Mixed2!I202</f>
        <v>0</v>
      </c>
      <c r="J298" s="21">
        <f>Mixed2!J202</f>
        <v>0</v>
      </c>
      <c r="K298" s="21">
        <f>Mixed2!K202</f>
        <v>0</v>
      </c>
      <c r="L298" s="21">
        <f>Mixed2!L202</f>
        <v>0</v>
      </c>
      <c r="M298" s="21">
        <f>Mixed2!M202</f>
        <v>0</v>
      </c>
      <c r="N298" s="24">
        <f>Mixed2!N202</f>
        <v>0</v>
      </c>
      <c r="O298" s="24">
        <f>Mixed2!O202</f>
        <v>0</v>
      </c>
    </row>
    <row r="299" spans="1:15" ht="13.8" x14ac:dyDescent="0.25">
      <c r="A299" s="40">
        <f>Mixed2!A203</f>
        <v>0</v>
      </c>
      <c r="B299" s="37">
        <f>Mixed2!B203</f>
        <v>0</v>
      </c>
      <c r="C299" s="21">
        <f>Mixed2!C203</f>
        <v>0</v>
      </c>
      <c r="D299" s="21">
        <f>Mixed2!D203</f>
        <v>0</v>
      </c>
      <c r="E299" s="21">
        <f>Mixed2!E203</f>
        <v>0</v>
      </c>
      <c r="F299" s="21">
        <f>Mixed2!F203</f>
        <v>0</v>
      </c>
      <c r="G299" s="21">
        <f>Mixed2!G203</f>
        <v>0</v>
      </c>
      <c r="H299" s="24">
        <f>Mixed2!H203</f>
        <v>0</v>
      </c>
      <c r="I299" s="21">
        <f>Mixed2!I203</f>
        <v>0</v>
      </c>
      <c r="J299" s="21">
        <f>Mixed2!J203</f>
        <v>0</v>
      </c>
      <c r="K299" s="21">
        <f>Mixed2!K203</f>
        <v>0</v>
      </c>
      <c r="L299" s="21">
        <f>Mixed2!L203</f>
        <v>0</v>
      </c>
      <c r="M299" s="21">
        <f>Mixed2!M203</f>
        <v>0</v>
      </c>
      <c r="N299" s="24">
        <f>Mixed2!N203</f>
        <v>0</v>
      </c>
      <c r="O299" s="24">
        <f>Mixed2!O203</f>
        <v>0</v>
      </c>
    </row>
    <row r="300" spans="1:15" ht="13.8" x14ac:dyDescent="0.25">
      <c r="A300" s="40" t="str">
        <f>A298&amp;"/"&amp;A299</f>
        <v>0/0</v>
      </c>
      <c r="B300" s="37">
        <f>IF(B298=B299,B299,B298&amp;"/"&amp;B299)</f>
        <v>0</v>
      </c>
      <c r="C300" s="21">
        <f t="shared" ref="C300:O300" si="98">SUM(C298:C299)</f>
        <v>0</v>
      </c>
      <c r="D300" s="21">
        <f t="shared" si="98"/>
        <v>0</v>
      </c>
      <c r="E300" s="21">
        <f t="shared" si="98"/>
        <v>0</v>
      </c>
      <c r="F300" s="21">
        <f t="shared" si="98"/>
        <v>0</v>
      </c>
      <c r="G300" s="21">
        <f t="shared" si="98"/>
        <v>0</v>
      </c>
      <c r="H300" s="24">
        <f t="shared" si="98"/>
        <v>0</v>
      </c>
      <c r="I300" s="21">
        <f t="shared" si="98"/>
        <v>0</v>
      </c>
      <c r="J300" s="21">
        <f t="shared" si="98"/>
        <v>0</v>
      </c>
      <c r="K300" s="21">
        <f t="shared" si="98"/>
        <v>0</v>
      </c>
      <c r="L300" s="21">
        <f t="shared" si="98"/>
        <v>0</v>
      </c>
      <c r="M300" s="21">
        <f t="shared" si="98"/>
        <v>0</v>
      </c>
      <c r="N300" s="24">
        <f t="shared" si="98"/>
        <v>0</v>
      </c>
      <c r="O300" s="24">
        <f t="shared" si="98"/>
        <v>0</v>
      </c>
    </row>
    <row r="301" spans="1:15" s="22" customFormat="1" ht="17.100000000000001" customHeight="1" x14ac:dyDescent="0.25">
      <c r="A301" s="40">
        <f>Mixed2!A204</f>
        <v>0</v>
      </c>
      <c r="B301" s="37">
        <f>Mixed2!B204</f>
        <v>0</v>
      </c>
      <c r="C301" s="21">
        <f>Mixed2!C204</f>
        <v>0</v>
      </c>
      <c r="D301" s="21">
        <f>Mixed2!D204</f>
        <v>0</v>
      </c>
      <c r="E301" s="21">
        <f>Mixed2!E204</f>
        <v>0</v>
      </c>
      <c r="F301" s="21">
        <f>Mixed2!F204</f>
        <v>0</v>
      </c>
      <c r="G301" s="21">
        <f>Mixed2!G204</f>
        <v>0</v>
      </c>
      <c r="H301" s="24">
        <f>Mixed2!H204</f>
        <v>0</v>
      </c>
      <c r="I301" s="21">
        <f>Mixed2!I204</f>
        <v>0</v>
      </c>
      <c r="J301" s="21">
        <f>Mixed2!J204</f>
        <v>0</v>
      </c>
      <c r="K301" s="21">
        <f>Mixed2!K204</f>
        <v>0</v>
      </c>
      <c r="L301" s="21">
        <f>Mixed2!L204</f>
        <v>0</v>
      </c>
      <c r="M301" s="21">
        <f>Mixed2!M204</f>
        <v>0</v>
      </c>
      <c r="N301" s="24">
        <f>Mixed2!N204</f>
        <v>0</v>
      </c>
      <c r="O301" s="24">
        <f>Mixed2!O204</f>
        <v>0</v>
      </c>
    </row>
    <row r="302" spans="1:15" ht="17.100000000000001" customHeight="1" x14ac:dyDescent="0.25">
      <c r="A302" s="40">
        <f>Mixed2!A205</f>
        <v>0</v>
      </c>
      <c r="B302" s="37">
        <f>Mixed2!B205</f>
        <v>0</v>
      </c>
      <c r="C302" s="21">
        <f>Mixed2!C205</f>
        <v>0</v>
      </c>
      <c r="D302" s="21">
        <f>Mixed2!D205</f>
        <v>0</v>
      </c>
      <c r="E302" s="21">
        <f>Mixed2!E205</f>
        <v>0</v>
      </c>
      <c r="F302" s="21">
        <f>Mixed2!F205</f>
        <v>0</v>
      </c>
      <c r="G302" s="21">
        <f>Mixed2!G205</f>
        <v>0</v>
      </c>
      <c r="H302" s="24">
        <f>Mixed2!H205</f>
        <v>0</v>
      </c>
      <c r="I302" s="21">
        <f>Mixed2!I205</f>
        <v>0</v>
      </c>
      <c r="J302" s="21">
        <f>Mixed2!J205</f>
        <v>0</v>
      </c>
      <c r="K302" s="21">
        <f>Mixed2!K205</f>
        <v>0</v>
      </c>
      <c r="L302" s="21">
        <f>Mixed2!L205</f>
        <v>0</v>
      </c>
      <c r="M302" s="21">
        <f>Mixed2!M205</f>
        <v>0</v>
      </c>
      <c r="N302" s="24">
        <f>Mixed2!N205</f>
        <v>0</v>
      </c>
      <c r="O302" s="24">
        <f>Mixed2!O205</f>
        <v>0</v>
      </c>
    </row>
    <row r="303" spans="1:15" ht="17.100000000000001" customHeight="1" x14ac:dyDescent="0.25">
      <c r="A303" s="40" t="str">
        <f>A301&amp;"/"&amp;A302</f>
        <v>0/0</v>
      </c>
      <c r="B303" s="37">
        <f>IF(B301=B302,B302,B301&amp;"/"&amp;B302)</f>
        <v>0</v>
      </c>
      <c r="C303" s="21">
        <f t="shared" ref="C303:O303" si="99">SUM(C301:C302)</f>
        <v>0</v>
      </c>
      <c r="D303" s="21">
        <f t="shared" si="99"/>
        <v>0</v>
      </c>
      <c r="E303" s="21">
        <f t="shared" si="99"/>
        <v>0</v>
      </c>
      <c r="F303" s="21">
        <f t="shared" si="99"/>
        <v>0</v>
      </c>
      <c r="G303" s="21">
        <f t="shared" si="99"/>
        <v>0</v>
      </c>
      <c r="H303" s="24">
        <f t="shared" si="99"/>
        <v>0</v>
      </c>
      <c r="I303" s="21">
        <f t="shared" si="99"/>
        <v>0</v>
      </c>
      <c r="J303" s="21">
        <f t="shared" si="99"/>
        <v>0</v>
      </c>
      <c r="K303" s="21">
        <f t="shared" si="99"/>
        <v>0</v>
      </c>
      <c r="L303" s="21">
        <f t="shared" si="99"/>
        <v>0</v>
      </c>
      <c r="M303" s="21">
        <f t="shared" si="99"/>
        <v>0</v>
      </c>
      <c r="N303" s="24">
        <f t="shared" si="99"/>
        <v>0</v>
      </c>
      <c r="O303" s="24">
        <f t="shared" si="99"/>
        <v>0</v>
      </c>
    </row>
    <row r="304" spans="1:15" ht="13.8" x14ac:dyDescent="0.25">
      <c r="B304" s="36"/>
      <c r="C304" s="30"/>
      <c r="D304" s="30"/>
      <c r="E304" s="30"/>
      <c r="F304" s="30"/>
      <c r="G304" s="30"/>
      <c r="H304" s="62"/>
      <c r="I304" s="30"/>
      <c r="J304" s="30"/>
      <c r="K304" s="30"/>
      <c r="L304" s="30"/>
      <c r="M304" s="30"/>
      <c r="N304" s="62"/>
      <c r="O304" s="62"/>
    </row>
    <row r="305" spans="2:15" ht="13.8" x14ac:dyDescent="0.25">
      <c r="B305" s="36"/>
      <c r="C305" s="30"/>
      <c r="D305" s="30"/>
      <c r="E305" s="30"/>
      <c r="F305" s="30"/>
      <c r="G305" s="30"/>
      <c r="H305" s="62"/>
      <c r="I305" s="30"/>
      <c r="J305" s="30"/>
      <c r="K305" s="30"/>
      <c r="L305" s="30"/>
      <c r="M305" s="30"/>
      <c r="N305" s="62"/>
      <c r="O305" s="62"/>
    </row>
    <row r="306" spans="2:15" ht="13.8" x14ac:dyDescent="0.25">
      <c r="B306" s="36"/>
      <c r="C306" s="30"/>
      <c r="D306" s="30"/>
      <c r="E306" s="30"/>
      <c r="F306" s="30"/>
      <c r="G306" s="30"/>
      <c r="H306" s="62"/>
      <c r="I306" s="30"/>
      <c r="J306" s="30"/>
      <c r="K306" s="30"/>
      <c r="L306" s="30"/>
      <c r="M306" s="30"/>
      <c r="N306" s="62"/>
      <c r="O306" s="62"/>
    </row>
    <row r="401" spans="1:15" x14ac:dyDescent="0.25">
      <c r="A401" s="60" t="s">
        <v>471</v>
      </c>
      <c r="B401" s="36"/>
      <c r="C401" s="4"/>
      <c r="D401" s="4"/>
      <c r="E401" s="4"/>
      <c r="F401" s="4"/>
      <c r="G401" s="4"/>
      <c r="H401" s="5"/>
      <c r="I401" s="4"/>
      <c r="J401" s="4"/>
      <c r="K401" s="4"/>
      <c r="L401" s="4"/>
      <c r="M401" s="4"/>
      <c r="N401" s="5"/>
      <c r="O401" s="5"/>
    </row>
    <row r="402" spans="1:15" x14ac:dyDescent="0.25">
      <c r="A402" s="61"/>
      <c r="B402" s="61"/>
      <c r="C402" s="61" t="str">
        <f>Inskrivning!L1005</f>
        <v xml:space="preserve">Omg </v>
      </c>
      <c r="D402" s="61" t="str">
        <f>Inskrivning!M1005</f>
        <v xml:space="preserve">Omg </v>
      </c>
      <c r="E402" s="61" t="str">
        <f>Inskrivning!N1005</f>
        <v xml:space="preserve">Omg </v>
      </c>
      <c r="F402" s="61" t="str">
        <f>Inskrivning!O1005</f>
        <v xml:space="preserve">Omg </v>
      </c>
      <c r="G402" s="61" t="str">
        <f>Inskrivning!P1005</f>
        <v xml:space="preserve">Omg </v>
      </c>
      <c r="H402" s="61" t="str">
        <f>Inskrivning!Q1005</f>
        <v>Summa</v>
      </c>
      <c r="I402" s="61" t="str">
        <f>Inskrivning!R1005</f>
        <v xml:space="preserve">Omg </v>
      </c>
      <c r="J402" s="61" t="str">
        <f>Inskrivning!S1005</f>
        <v xml:space="preserve">Omg </v>
      </c>
      <c r="K402" s="61" t="str">
        <f>Inskrivning!T1005</f>
        <v xml:space="preserve">Omg </v>
      </c>
      <c r="L402" s="61" t="str">
        <f>Inskrivning!U1005</f>
        <v xml:space="preserve">Omg  </v>
      </c>
      <c r="M402" s="61" t="str">
        <f>Inskrivning!V1005</f>
        <v xml:space="preserve">Omg </v>
      </c>
      <c r="N402" s="61" t="str">
        <f>Inskrivning!W1005</f>
        <v>Summa</v>
      </c>
      <c r="O402" s="1"/>
    </row>
    <row r="403" spans="1:15" x14ac:dyDescent="0.25">
      <c r="A403" s="61" t="str">
        <f>Inskrivning!J1006</f>
        <v>Namn</v>
      </c>
      <c r="B403" s="61" t="str">
        <f>Inskrivning!K1006</f>
        <v>Klubb</v>
      </c>
      <c r="C403" s="61">
        <f>Inskrivning!L1006</f>
        <v>1</v>
      </c>
      <c r="D403" s="61">
        <f>Inskrivning!M1006</f>
        <v>2</v>
      </c>
      <c r="E403" s="61">
        <f>Inskrivning!N1006</f>
        <v>3</v>
      </c>
      <c r="F403" s="61">
        <f>Inskrivning!O1006</f>
        <v>4</v>
      </c>
      <c r="G403" s="61">
        <f>Inskrivning!P1006</f>
        <v>5</v>
      </c>
      <c r="H403" s="61" t="str">
        <f>Inskrivning!Q1006</f>
        <v>1-5</v>
      </c>
      <c r="I403" s="61">
        <f>Inskrivning!R1006</f>
        <v>6</v>
      </c>
      <c r="J403" s="61">
        <f>Inskrivning!S1006</f>
        <v>7</v>
      </c>
      <c r="K403" s="61">
        <f>Inskrivning!T1006</f>
        <v>8</v>
      </c>
      <c r="L403" s="61">
        <f>Inskrivning!U1006</f>
        <v>9</v>
      </c>
      <c r="M403" s="61">
        <f>Inskrivning!V1006</f>
        <v>10</v>
      </c>
      <c r="N403" s="61" t="str">
        <f>Inskrivning!W1006</f>
        <v>6-10</v>
      </c>
      <c r="O403" s="61" t="str">
        <f>Inskrivning!X1006</f>
        <v>TOTALT</v>
      </c>
    </row>
    <row r="404" spans="1:15" x14ac:dyDescent="0.25">
      <c r="A404" s="61">
        <f>Mixed2!A306</f>
        <v>0</v>
      </c>
      <c r="B404" s="61">
        <f>Mixed2!B306</f>
        <v>0</v>
      </c>
      <c r="C404" s="61">
        <f>Mixed2!C306</f>
        <v>0</v>
      </c>
      <c r="D404" s="61">
        <f>Mixed2!D306</f>
        <v>0</v>
      </c>
      <c r="E404" s="61">
        <f>Mixed2!E306</f>
        <v>0</v>
      </c>
      <c r="F404" s="61">
        <f>Mixed2!F306</f>
        <v>0</v>
      </c>
      <c r="G404" s="61">
        <f>Mixed2!G306</f>
        <v>0</v>
      </c>
      <c r="H404" s="1">
        <f>Mixed2!H306</f>
        <v>0</v>
      </c>
      <c r="I404" s="61">
        <f>Mixed2!I306</f>
        <v>0</v>
      </c>
      <c r="J404" s="61">
        <f>Mixed2!J306</f>
        <v>0</v>
      </c>
      <c r="K404" s="61">
        <f>Mixed2!K306</f>
        <v>0</v>
      </c>
      <c r="L404" s="61">
        <f>Mixed2!L306</f>
        <v>0</v>
      </c>
      <c r="M404" s="61">
        <f>Mixed2!M306</f>
        <v>0</v>
      </c>
      <c r="N404" s="1">
        <f>Mixed2!N306</f>
        <v>0</v>
      </c>
      <c r="O404" s="1">
        <f>Mixed2!O306</f>
        <v>0</v>
      </c>
    </row>
    <row r="405" spans="1:15" x14ac:dyDescent="0.25">
      <c r="A405" s="61">
        <f>Mixed2!A307</f>
        <v>0</v>
      </c>
      <c r="B405" s="61">
        <f>Mixed2!B307</f>
        <v>0</v>
      </c>
      <c r="C405" s="61">
        <f>Mixed2!C307</f>
        <v>0</v>
      </c>
      <c r="D405" s="61">
        <f>Mixed2!D307</f>
        <v>0</v>
      </c>
      <c r="E405" s="61">
        <f>Mixed2!E307</f>
        <v>0</v>
      </c>
      <c r="F405" s="61">
        <f>Mixed2!F307</f>
        <v>0</v>
      </c>
      <c r="G405" s="61">
        <f>Mixed2!G307</f>
        <v>0</v>
      </c>
      <c r="H405" s="1">
        <f>Mixed2!H307</f>
        <v>0</v>
      </c>
      <c r="I405" s="61">
        <f>Mixed2!I307</f>
        <v>0</v>
      </c>
      <c r="J405" s="61">
        <f>Mixed2!J307</f>
        <v>0</v>
      </c>
      <c r="K405" s="61">
        <f>Mixed2!K307</f>
        <v>0</v>
      </c>
      <c r="L405" s="61">
        <f>Mixed2!L307</f>
        <v>0</v>
      </c>
      <c r="M405" s="61">
        <f>Mixed2!M307</f>
        <v>0</v>
      </c>
      <c r="N405" s="1">
        <f>Mixed2!N307</f>
        <v>0</v>
      </c>
      <c r="O405" s="1">
        <f>Mixed2!O307</f>
        <v>0</v>
      </c>
    </row>
    <row r="406" spans="1:15" ht="13.8" x14ac:dyDescent="0.25">
      <c r="A406" s="40" t="str">
        <f>A404&amp;"/"&amp;A405</f>
        <v>0/0</v>
      </c>
      <c r="B406" s="37">
        <f>IF(B404=B405,B405,B404&amp;"/"&amp;B405)</f>
        <v>0</v>
      </c>
      <c r="C406" s="21">
        <f t="shared" ref="C406:O406" si="100">SUM(C404:C405)</f>
        <v>0</v>
      </c>
      <c r="D406" s="21">
        <f t="shared" si="100"/>
        <v>0</v>
      </c>
      <c r="E406" s="21">
        <f t="shared" si="100"/>
        <v>0</v>
      </c>
      <c r="F406" s="21">
        <f t="shared" si="100"/>
        <v>0</v>
      </c>
      <c r="G406" s="21">
        <f t="shared" si="100"/>
        <v>0</v>
      </c>
      <c r="H406" s="24">
        <f t="shared" si="100"/>
        <v>0</v>
      </c>
      <c r="I406" s="21">
        <f t="shared" si="100"/>
        <v>0</v>
      </c>
      <c r="J406" s="21">
        <f t="shared" si="100"/>
        <v>0</v>
      </c>
      <c r="K406" s="21">
        <f t="shared" si="100"/>
        <v>0</v>
      </c>
      <c r="L406" s="21">
        <f t="shared" si="100"/>
        <v>0</v>
      </c>
      <c r="M406" s="21">
        <f t="shared" si="100"/>
        <v>0</v>
      </c>
      <c r="N406" s="24">
        <f t="shared" si="100"/>
        <v>0</v>
      </c>
      <c r="O406" s="24">
        <f t="shared" si="100"/>
        <v>0</v>
      </c>
    </row>
    <row r="407" spans="1:15" x14ac:dyDescent="0.25">
      <c r="A407" s="61">
        <f>Mixed2!A308</f>
        <v>0</v>
      </c>
      <c r="B407" s="61">
        <f>Mixed2!B308</f>
        <v>0</v>
      </c>
      <c r="C407" s="61">
        <f>Mixed2!C308</f>
        <v>0</v>
      </c>
      <c r="D407" s="61">
        <f>Mixed2!D308</f>
        <v>0</v>
      </c>
      <c r="E407" s="61">
        <f>Mixed2!E308</f>
        <v>0</v>
      </c>
      <c r="F407" s="61">
        <f>Mixed2!F308</f>
        <v>0</v>
      </c>
      <c r="G407" s="61">
        <f>Mixed2!G308</f>
        <v>0</v>
      </c>
      <c r="H407" s="1">
        <f>Mixed2!H308</f>
        <v>0</v>
      </c>
      <c r="I407" s="61">
        <f>Mixed2!I308</f>
        <v>0</v>
      </c>
      <c r="J407" s="61">
        <f>Mixed2!J308</f>
        <v>0</v>
      </c>
      <c r="K407" s="61">
        <f>Mixed2!K308</f>
        <v>0</v>
      </c>
      <c r="L407" s="61">
        <f>Mixed2!L308</f>
        <v>0</v>
      </c>
      <c r="M407" s="61">
        <f>Mixed2!M308</f>
        <v>0</v>
      </c>
      <c r="N407" s="1">
        <f>Mixed2!N308</f>
        <v>0</v>
      </c>
      <c r="O407" s="1">
        <f>Mixed2!O308</f>
        <v>0</v>
      </c>
    </row>
    <row r="408" spans="1:15" x14ac:dyDescent="0.25">
      <c r="A408" s="61">
        <f>Mixed2!A309</f>
        <v>0</v>
      </c>
      <c r="B408" s="61">
        <f>Mixed2!B309</f>
        <v>0</v>
      </c>
      <c r="C408" s="61">
        <f>Mixed2!C309</f>
        <v>0</v>
      </c>
      <c r="D408" s="61">
        <f>Mixed2!D309</f>
        <v>0</v>
      </c>
      <c r="E408" s="61">
        <f>Mixed2!E309</f>
        <v>0</v>
      </c>
      <c r="F408" s="61">
        <f>Mixed2!F309</f>
        <v>0</v>
      </c>
      <c r="G408" s="61">
        <f>Mixed2!G309</f>
        <v>0</v>
      </c>
      <c r="H408" s="1">
        <f>Mixed2!H309</f>
        <v>0</v>
      </c>
      <c r="I408" s="61">
        <f>Mixed2!I309</f>
        <v>0</v>
      </c>
      <c r="J408" s="61">
        <f>Mixed2!J309</f>
        <v>0</v>
      </c>
      <c r="K408" s="61">
        <f>Mixed2!K309</f>
        <v>0</v>
      </c>
      <c r="L408" s="61">
        <f>Mixed2!L309</f>
        <v>0</v>
      </c>
      <c r="M408" s="61">
        <f>Mixed2!M309</f>
        <v>0</v>
      </c>
      <c r="N408" s="1">
        <f>Mixed2!N309</f>
        <v>0</v>
      </c>
      <c r="O408" s="1">
        <f>Mixed2!O309</f>
        <v>0</v>
      </c>
    </row>
    <row r="409" spans="1:15" ht="13.8" x14ac:dyDescent="0.25">
      <c r="A409" s="40" t="str">
        <f>A407&amp;"/"&amp;A408</f>
        <v>0/0</v>
      </c>
      <c r="B409" s="37">
        <f>IF(B407=B408,B408,B407&amp;"/"&amp;B408)</f>
        <v>0</v>
      </c>
      <c r="C409" s="21">
        <f t="shared" ref="C409:O409" si="101">SUM(C407:C408)</f>
        <v>0</v>
      </c>
      <c r="D409" s="21">
        <f t="shared" si="101"/>
        <v>0</v>
      </c>
      <c r="E409" s="21">
        <f t="shared" si="101"/>
        <v>0</v>
      </c>
      <c r="F409" s="21">
        <f t="shared" si="101"/>
        <v>0</v>
      </c>
      <c r="G409" s="21">
        <f t="shared" si="101"/>
        <v>0</v>
      </c>
      <c r="H409" s="24">
        <f t="shared" si="101"/>
        <v>0</v>
      </c>
      <c r="I409" s="21">
        <f t="shared" si="101"/>
        <v>0</v>
      </c>
      <c r="J409" s="21">
        <f t="shared" si="101"/>
        <v>0</v>
      </c>
      <c r="K409" s="21">
        <f t="shared" si="101"/>
        <v>0</v>
      </c>
      <c r="L409" s="21">
        <f t="shared" si="101"/>
        <v>0</v>
      </c>
      <c r="M409" s="21">
        <f t="shared" si="101"/>
        <v>0</v>
      </c>
      <c r="N409" s="24">
        <f t="shared" si="101"/>
        <v>0</v>
      </c>
      <c r="O409" s="24">
        <f t="shared" si="101"/>
        <v>0</v>
      </c>
    </row>
    <row r="410" spans="1:15" x14ac:dyDescent="0.25">
      <c r="A410" s="61">
        <f>Mixed2!A310</f>
        <v>0</v>
      </c>
      <c r="B410" s="61">
        <f>Mixed2!B310</f>
        <v>0</v>
      </c>
      <c r="C410" s="61">
        <f>Mixed2!C310</f>
        <v>0</v>
      </c>
      <c r="D410" s="61">
        <f>Mixed2!D310</f>
        <v>0</v>
      </c>
      <c r="E410" s="61">
        <f>Mixed2!E310</f>
        <v>0</v>
      </c>
      <c r="F410" s="61">
        <f>Mixed2!F310</f>
        <v>0</v>
      </c>
      <c r="G410" s="61">
        <f>Mixed2!G310</f>
        <v>0</v>
      </c>
      <c r="H410" s="1">
        <f>Mixed2!H310</f>
        <v>0</v>
      </c>
      <c r="I410" s="61">
        <f>Mixed2!I310</f>
        <v>0</v>
      </c>
      <c r="J410" s="61">
        <f>Mixed2!J310</f>
        <v>0</v>
      </c>
      <c r="K410" s="61">
        <f>Mixed2!K310</f>
        <v>0</v>
      </c>
      <c r="L410" s="61">
        <f>Mixed2!L310</f>
        <v>0</v>
      </c>
      <c r="M410" s="61">
        <f>Mixed2!M310</f>
        <v>0</v>
      </c>
      <c r="N410" s="1">
        <f>Mixed2!N310</f>
        <v>0</v>
      </c>
      <c r="O410" s="1">
        <f>Mixed2!O310</f>
        <v>0</v>
      </c>
    </row>
    <row r="411" spans="1:15" x14ac:dyDescent="0.25">
      <c r="A411" s="61">
        <f>Mixed2!A311</f>
        <v>0</v>
      </c>
      <c r="B411" s="61">
        <f>Mixed2!B311</f>
        <v>0</v>
      </c>
      <c r="C411" s="61">
        <f>Mixed2!C311</f>
        <v>0</v>
      </c>
      <c r="D411" s="61">
        <f>Mixed2!D311</f>
        <v>0</v>
      </c>
      <c r="E411" s="61">
        <f>Mixed2!E311</f>
        <v>0</v>
      </c>
      <c r="F411" s="61">
        <f>Mixed2!F311</f>
        <v>0</v>
      </c>
      <c r="G411" s="61">
        <f>Mixed2!G311</f>
        <v>0</v>
      </c>
      <c r="H411" s="1">
        <f>Mixed2!H311</f>
        <v>0</v>
      </c>
      <c r="I411" s="61">
        <f>Mixed2!I311</f>
        <v>0</v>
      </c>
      <c r="J411" s="61">
        <f>Mixed2!J311</f>
        <v>0</v>
      </c>
      <c r="K411" s="61">
        <f>Mixed2!K311</f>
        <v>0</v>
      </c>
      <c r="L411" s="61">
        <f>Mixed2!L311</f>
        <v>0</v>
      </c>
      <c r="M411" s="61">
        <f>Mixed2!M311</f>
        <v>0</v>
      </c>
      <c r="N411" s="1">
        <f>Mixed2!N311</f>
        <v>0</v>
      </c>
      <c r="O411" s="1">
        <f>Mixed2!O311</f>
        <v>0</v>
      </c>
    </row>
    <row r="412" spans="1:15" ht="13.8" x14ac:dyDescent="0.25">
      <c r="A412" s="40" t="str">
        <f>A410&amp;"/"&amp;A411</f>
        <v>0/0</v>
      </c>
      <c r="B412" s="37">
        <f>IF(B410=B411,B411,B410&amp;"/"&amp;B411)</f>
        <v>0</v>
      </c>
      <c r="C412" s="21">
        <f t="shared" ref="C412:O412" si="102">SUM(C410:C411)</f>
        <v>0</v>
      </c>
      <c r="D412" s="21">
        <f t="shared" si="102"/>
        <v>0</v>
      </c>
      <c r="E412" s="21">
        <f t="shared" si="102"/>
        <v>0</v>
      </c>
      <c r="F412" s="21">
        <f t="shared" si="102"/>
        <v>0</v>
      </c>
      <c r="G412" s="21">
        <f t="shared" si="102"/>
        <v>0</v>
      </c>
      <c r="H412" s="24">
        <f t="shared" si="102"/>
        <v>0</v>
      </c>
      <c r="I412" s="21">
        <f t="shared" si="102"/>
        <v>0</v>
      </c>
      <c r="J412" s="21">
        <f t="shared" si="102"/>
        <v>0</v>
      </c>
      <c r="K412" s="21">
        <f t="shared" si="102"/>
        <v>0</v>
      </c>
      <c r="L412" s="21">
        <f t="shared" si="102"/>
        <v>0</v>
      </c>
      <c r="M412" s="21">
        <f t="shared" si="102"/>
        <v>0</v>
      </c>
      <c r="N412" s="24">
        <f t="shared" si="102"/>
        <v>0</v>
      </c>
      <c r="O412" s="24">
        <f t="shared" si="102"/>
        <v>0</v>
      </c>
    </row>
    <row r="413" spans="1:15" x14ac:dyDescent="0.25">
      <c r="A413" s="61">
        <f>Mixed2!A312</f>
        <v>0</v>
      </c>
      <c r="B413" s="61">
        <f>Mixed2!B312</f>
        <v>0</v>
      </c>
      <c r="C413" s="61">
        <f>Mixed2!C312</f>
        <v>0</v>
      </c>
      <c r="D413" s="61">
        <f>Mixed2!D312</f>
        <v>0</v>
      </c>
      <c r="E413" s="61">
        <f>Mixed2!E312</f>
        <v>0</v>
      </c>
      <c r="F413" s="61">
        <f>Mixed2!F312</f>
        <v>0</v>
      </c>
      <c r="G413" s="61">
        <f>Mixed2!G312</f>
        <v>0</v>
      </c>
      <c r="H413" s="1">
        <f>Mixed2!H312</f>
        <v>0</v>
      </c>
      <c r="I413" s="61">
        <f>Mixed2!I312</f>
        <v>0</v>
      </c>
      <c r="J413" s="61">
        <f>Mixed2!J312</f>
        <v>0</v>
      </c>
      <c r="K413" s="61">
        <f>Mixed2!K312</f>
        <v>0</v>
      </c>
      <c r="L413" s="61">
        <f>Mixed2!L312</f>
        <v>0</v>
      </c>
      <c r="M413" s="61">
        <f>Mixed2!M312</f>
        <v>0</v>
      </c>
      <c r="N413" s="1">
        <f>Mixed2!N312</f>
        <v>0</v>
      </c>
      <c r="O413" s="1">
        <f>Mixed2!O312</f>
        <v>0</v>
      </c>
    </row>
    <row r="414" spans="1:15" x14ac:dyDescent="0.25">
      <c r="A414" s="61">
        <f>Mixed2!A313</f>
        <v>0</v>
      </c>
      <c r="B414" s="61">
        <f>Mixed2!B313</f>
        <v>0</v>
      </c>
      <c r="C414" s="61">
        <f>Mixed2!C313</f>
        <v>0</v>
      </c>
      <c r="D414" s="61">
        <f>Mixed2!D313</f>
        <v>0</v>
      </c>
      <c r="E414" s="61">
        <f>Mixed2!E313</f>
        <v>0</v>
      </c>
      <c r="F414" s="61">
        <f>Mixed2!F313</f>
        <v>0</v>
      </c>
      <c r="G414" s="61">
        <f>Mixed2!G313</f>
        <v>0</v>
      </c>
      <c r="H414" s="1">
        <f>Mixed2!H313</f>
        <v>0</v>
      </c>
      <c r="I414" s="61">
        <f>Mixed2!I313</f>
        <v>0</v>
      </c>
      <c r="J414" s="61">
        <f>Mixed2!J313</f>
        <v>0</v>
      </c>
      <c r="K414" s="61">
        <f>Mixed2!K313</f>
        <v>0</v>
      </c>
      <c r="L414" s="61">
        <f>Mixed2!L313</f>
        <v>0</v>
      </c>
      <c r="M414" s="61">
        <f>Mixed2!M313</f>
        <v>0</v>
      </c>
      <c r="N414" s="1">
        <f>Mixed2!N313</f>
        <v>0</v>
      </c>
      <c r="O414" s="1">
        <f>Mixed2!O313</f>
        <v>0</v>
      </c>
    </row>
    <row r="415" spans="1:15" ht="13.8" x14ac:dyDescent="0.25">
      <c r="A415" s="40" t="str">
        <f>A413&amp;"/"&amp;A414</f>
        <v>0/0</v>
      </c>
      <c r="B415" s="37">
        <f>IF(B413=B414,B414,B413&amp;"/"&amp;B414)</f>
        <v>0</v>
      </c>
      <c r="C415" s="21">
        <f t="shared" ref="C415:O415" si="103">SUM(C413:C414)</f>
        <v>0</v>
      </c>
      <c r="D415" s="21">
        <f t="shared" si="103"/>
        <v>0</v>
      </c>
      <c r="E415" s="21">
        <f t="shared" si="103"/>
        <v>0</v>
      </c>
      <c r="F415" s="21">
        <f t="shared" si="103"/>
        <v>0</v>
      </c>
      <c r="G415" s="21">
        <f t="shared" si="103"/>
        <v>0</v>
      </c>
      <c r="H415" s="24">
        <f t="shared" si="103"/>
        <v>0</v>
      </c>
      <c r="I415" s="21">
        <f t="shared" si="103"/>
        <v>0</v>
      </c>
      <c r="J415" s="21">
        <f t="shared" si="103"/>
        <v>0</v>
      </c>
      <c r="K415" s="21">
        <f t="shared" si="103"/>
        <v>0</v>
      </c>
      <c r="L415" s="21">
        <f t="shared" si="103"/>
        <v>0</v>
      </c>
      <c r="M415" s="21">
        <f t="shared" si="103"/>
        <v>0</v>
      </c>
      <c r="N415" s="24">
        <f t="shared" si="103"/>
        <v>0</v>
      </c>
      <c r="O415" s="24">
        <f t="shared" si="103"/>
        <v>0</v>
      </c>
    </row>
    <row r="416" spans="1:15" x14ac:dyDescent="0.25">
      <c r="A416" s="61">
        <f>Mixed2!A314</f>
        <v>0</v>
      </c>
      <c r="B416" s="61">
        <f>Mixed2!B314</f>
        <v>0</v>
      </c>
      <c r="C416" s="61">
        <f>Mixed2!C314</f>
        <v>0</v>
      </c>
      <c r="D416" s="61">
        <f>Mixed2!D314</f>
        <v>0</v>
      </c>
      <c r="E416" s="61">
        <f>Mixed2!E314</f>
        <v>0</v>
      </c>
      <c r="F416" s="61">
        <f>Mixed2!F314</f>
        <v>0</v>
      </c>
      <c r="G416" s="61">
        <f>Mixed2!G314</f>
        <v>0</v>
      </c>
      <c r="H416" s="1">
        <f>Mixed2!H314</f>
        <v>0</v>
      </c>
      <c r="I416" s="61">
        <f>Mixed2!I314</f>
        <v>0</v>
      </c>
      <c r="J416" s="61">
        <f>Mixed2!J314</f>
        <v>0</v>
      </c>
      <c r="K416" s="61">
        <f>Mixed2!K314</f>
        <v>0</v>
      </c>
      <c r="L416" s="61">
        <f>Mixed2!L314</f>
        <v>0</v>
      </c>
      <c r="M416" s="61">
        <f>Mixed2!M314</f>
        <v>0</v>
      </c>
      <c r="N416" s="1">
        <f>Mixed2!N314</f>
        <v>0</v>
      </c>
      <c r="O416" s="1">
        <f>Mixed2!O314</f>
        <v>0</v>
      </c>
    </row>
    <row r="417" spans="1:15" x14ac:dyDescent="0.25">
      <c r="A417" s="61">
        <f>Mixed2!A315</f>
        <v>0</v>
      </c>
      <c r="B417" s="61">
        <f>Mixed2!B315</f>
        <v>0</v>
      </c>
      <c r="C417" s="61">
        <f>Mixed2!C315</f>
        <v>0</v>
      </c>
      <c r="D417" s="61">
        <f>Mixed2!D315</f>
        <v>0</v>
      </c>
      <c r="E417" s="61">
        <f>Mixed2!E315</f>
        <v>0</v>
      </c>
      <c r="F417" s="61">
        <f>Mixed2!F315</f>
        <v>0</v>
      </c>
      <c r="G417" s="61">
        <f>Mixed2!G315</f>
        <v>0</v>
      </c>
      <c r="H417" s="1">
        <f>Mixed2!H315</f>
        <v>0</v>
      </c>
      <c r="I417" s="61">
        <f>Mixed2!I315</f>
        <v>0</v>
      </c>
      <c r="J417" s="61">
        <f>Mixed2!J315</f>
        <v>0</v>
      </c>
      <c r="K417" s="61">
        <f>Mixed2!K315</f>
        <v>0</v>
      </c>
      <c r="L417" s="61">
        <f>Mixed2!L315</f>
        <v>0</v>
      </c>
      <c r="M417" s="61">
        <f>Mixed2!M315</f>
        <v>0</v>
      </c>
      <c r="N417" s="1">
        <f>Mixed2!N315</f>
        <v>0</v>
      </c>
      <c r="O417" s="1">
        <f>Mixed2!O315</f>
        <v>0</v>
      </c>
    </row>
    <row r="418" spans="1:15" ht="13.8" x14ac:dyDescent="0.25">
      <c r="A418" s="40" t="str">
        <f>A416&amp;"/"&amp;A417</f>
        <v>0/0</v>
      </c>
      <c r="B418" s="37">
        <f>IF(B416=B417,B417,B416&amp;"/"&amp;B417)</f>
        <v>0</v>
      </c>
      <c r="C418" s="21">
        <f t="shared" ref="C418:O418" si="104">SUM(C416:C417)</f>
        <v>0</v>
      </c>
      <c r="D418" s="21">
        <f t="shared" si="104"/>
        <v>0</v>
      </c>
      <c r="E418" s="21">
        <f t="shared" si="104"/>
        <v>0</v>
      </c>
      <c r="F418" s="21">
        <f t="shared" si="104"/>
        <v>0</v>
      </c>
      <c r="G418" s="21">
        <f t="shared" si="104"/>
        <v>0</v>
      </c>
      <c r="H418" s="24">
        <f t="shared" si="104"/>
        <v>0</v>
      </c>
      <c r="I418" s="21">
        <f t="shared" si="104"/>
        <v>0</v>
      </c>
      <c r="J418" s="21">
        <f t="shared" si="104"/>
        <v>0</v>
      </c>
      <c r="K418" s="21">
        <f t="shared" si="104"/>
        <v>0</v>
      </c>
      <c r="L418" s="21">
        <f t="shared" si="104"/>
        <v>0</v>
      </c>
      <c r="M418" s="21">
        <f t="shared" si="104"/>
        <v>0</v>
      </c>
      <c r="N418" s="24">
        <f t="shared" si="104"/>
        <v>0</v>
      </c>
      <c r="O418" s="24">
        <f t="shared" si="104"/>
        <v>0</v>
      </c>
    </row>
    <row r="419" spans="1:15" x14ac:dyDescent="0.25">
      <c r="A419" s="61">
        <f>Mixed2!A316</f>
        <v>0</v>
      </c>
      <c r="B419" s="61">
        <f>Mixed2!B316</f>
        <v>0</v>
      </c>
      <c r="C419" s="61">
        <f>Mixed2!C316</f>
        <v>0</v>
      </c>
      <c r="D419" s="61">
        <f>Mixed2!D316</f>
        <v>0</v>
      </c>
      <c r="E419" s="61">
        <f>Mixed2!E316</f>
        <v>0</v>
      </c>
      <c r="F419" s="61">
        <f>Mixed2!F316</f>
        <v>0</v>
      </c>
      <c r="G419" s="61">
        <f>Mixed2!G316</f>
        <v>0</v>
      </c>
      <c r="H419" s="1">
        <f>Mixed2!H316</f>
        <v>0</v>
      </c>
      <c r="I419" s="61">
        <f>Mixed2!I316</f>
        <v>0</v>
      </c>
      <c r="J419" s="61">
        <f>Mixed2!J316</f>
        <v>0</v>
      </c>
      <c r="K419" s="61">
        <f>Mixed2!K316</f>
        <v>0</v>
      </c>
      <c r="L419" s="61">
        <f>Mixed2!L316</f>
        <v>0</v>
      </c>
      <c r="M419" s="61">
        <f>Mixed2!M316</f>
        <v>0</v>
      </c>
      <c r="N419" s="1">
        <f>Mixed2!N316</f>
        <v>0</v>
      </c>
      <c r="O419" s="1">
        <f>Mixed2!O316</f>
        <v>0</v>
      </c>
    </row>
    <row r="420" spans="1:15" x14ac:dyDescent="0.25">
      <c r="A420" s="61">
        <f>Mixed2!A317</f>
        <v>0</v>
      </c>
      <c r="B420" s="61">
        <f>Mixed2!B317</f>
        <v>0</v>
      </c>
      <c r="C420" s="61">
        <f>Mixed2!C317</f>
        <v>0</v>
      </c>
      <c r="D420" s="61">
        <f>Mixed2!D317</f>
        <v>0</v>
      </c>
      <c r="E420" s="61">
        <f>Mixed2!E317</f>
        <v>0</v>
      </c>
      <c r="F420" s="61">
        <f>Mixed2!F317</f>
        <v>0</v>
      </c>
      <c r="G420" s="61">
        <f>Mixed2!G317</f>
        <v>0</v>
      </c>
      <c r="H420" s="1">
        <f>Mixed2!H317</f>
        <v>0</v>
      </c>
      <c r="I420" s="61">
        <f>Mixed2!I317</f>
        <v>0</v>
      </c>
      <c r="J420" s="61">
        <f>Mixed2!J317</f>
        <v>0</v>
      </c>
      <c r="K420" s="61">
        <f>Mixed2!K317</f>
        <v>0</v>
      </c>
      <c r="L420" s="61">
        <f>Mixed2!L317</f>
        <v>0</v>
      </c>
      <c r="M420" s="61">
        <f>Mixed2!M317</f>
        <v>0</v>
      </c>
      <c r="N420" s="1">
        <f>Mixed2!N317</f>
        <v>0</v>
      </c>
      <c r="O420" s="1">
        <f>Mixed2!O317</f>
        <v>0</v>
      </c>
    </row>
    <row r="421" spans="1:15" ht="13.8" x14ac:dyDescent="0.25">
      <c r="A421" s="40" t="str">
        <f>A419&amp;"/"&amp;A420</f>
        <v>0/0</v>
      </c>
      <c r="B421" s="37">
        <f>IF(B419=B420,B420,B419&amp;"/"&amp;B420)</f>
        <v>0</v>
      </c>
      <c r="C421" s="21">
        <f t="shared" ref="C421:O421" si="105">SUM(C419:C420)</f>
        <v>0</v>
      </c>
      <c r="D421" s="21">
        <f t="shared" si="105"/>
        <v>0</v>
      </c>
      <c r="E421" s="21">
        <f t="shared" si="105"/>
        <v>0</v>
      </c>
      <c r="F421" s="21">
        <f t="shared" si="105"/>
        <v>0</v>
      </c>
      <c r="G421" s="21">
        <f t="shared" si="105"/>
        <v>0</v>
      </c>
      <c r="H421" s="24">
        <f t="shared" si="105"/>
        <v>0</v>
      </c>
      <c r="I421" s="21">
        <f t="shared" si="105"/>
        <v>0</v>
      </c>
      <c r="J421" s="21">
        <f t="shared" si="105"/>
        <v>0</v>
      </c>
      <c r="K421" s="21">
        <f t="shared" si="105"/>
        <v>0</v>
      </c>
      <c r="L421" s="21">
        <f t="shared" si="105"/>
        <v>0</v>
      </c>
      <c r="M421" s="21">
        <f t="shared" si="105"/>
        <v>0</v>
      </c>
      <c r="N421" s="24">
        <f t="shared" si="105"/>
        <v>0</v>
      </c>
      <c r="O421" s="24">
        <f t="shared" si="105"/>
        <v>0</v>
      </c>
    </row>
    <row r="422" spans="1:15" x14ac:dyDescent="0.25">
      <c r="A422" s="61">
        <f>Mixed2!A318</f>
        <v>0</v>
      </c>
      <c r="B422" s="61">
        <f>Mixed2!B318</f>
        <v>0</v>
      </c>
      <c r="C422" s="61">
        <f>Mixed2!C318</f>
        <v>0</v>
      </c>
      <c r="D422" s="61">
        <f>Mixed2!D318</f>
        <v>0</v>
      </c>
      <c r="E422" s="61">
        <f>Mixed2!E318</f>
        <v>0</v>
      </c>
      <c r="F422" s="61">
        <f>Mixed2!F318</f>
        <v>0</v>
      </c>
      <c r="G422" s="61">
        <f>Mixed2!G318</f>
        <v>0</v>
      </c>
      <c r="H422" s="1">
        <f>Mixed2!H318</f>
        <v>0</v>
      </c>
      <c r="I422" s="61">
        <f>Mixed2!I318</f>
        <v>0</v>
      </c>
      <c r="J422" s="61">
        <f>Mixed2!J318</f>
        <v>0</v>
      </c>
      <c r="K422" s="61">
        <f>Mixed2!K318</f>
        <v>0</v>
      </c>
      <c r="L422" s="61">
        <f>Mixed2!L318</f>
        <v>0</v>
      </c>
      <c r="M422" s="61">
        <f>Mixed2!M318</f>
        <v>0</v>
      </c>
      <c r="N422" s="1">
        <f>Mixed2!N318</f>
        <v>0</v>
      </c>
      <c r="O422" s="1">
        <f>Mixed2!O318</f>
        <v>0</v>
      </c>
    </row>
    <row r="423" spans="1:15" x14ac:dyDescent="0.25">
      <c r="A423" s="61">
        <f>Mixed2!A319</f>
        <v>0</v>
      </c>
      <c r="B423" s="61">
        <f>Mixed2!B319</f>
        <v>0</v>
      </c>
      <c r="C423" s="61">
        <f>Mixed2!C319</f>
        <v>0</v>
      </c>
      <c r="D423" s="61">
        <f>Mixed2!D319</f>
        <v>0</v>
      </c>
      <c r="E423" s="61">
        <f>Mixed2!E319</f>
        <v>0</v>
      </c>
      <c r="F423" s="61">
        <f>Mixed2!F319</f>
        <v>0</v>
      </c>
      <c r="G423" s="61">
        <f>Mixed2!G319</f>
        <v>0</v>
      </c>
      <c r="H423" s="1">
        <f>Mixed2!H319</f>
        <v>0</v>
      </c>
      <c r="I423" s="61">
        <f>Mixed2!I319</f>
        <v>0</v>
      </c>
      <c r="J423" s="61">
        <f>Mixed2!J319</f>
        <v>0</v>
      </c>
      <c r="K423" s="61">
        <f>Mixed2!K319</f>
        <v>0</v>
      </c>
      <c r="L423" s="61">
        <f>Mixed2!L319</f>
        <v>0</v>
      </c>
      <c r="M423" s="61">
        <f>Mixed2!M319</f>
        <v>0</v>
      </c>
      <c r="N423" s="1">
        <f>Mixed2!N319</f>
        <v>0</v>
      </c>
      <c r="O423" s="1">
        <f>Mixed2!O319</f>
        <v>0</v>
      </c>
    </row>
    <row r="424" spans="1:15" ht="13.8" x14ac:dyDescent="0.25">
      <c r="A424" s="40" t="str">
        <f>A422&amp;"/"&amp;A423</f>
        <v>0/0</v>
      </c>
      <c r="B424" s="37">
        <f>IF(B422=B423,B423,B422&amp;"/"&amp;B423)</f>
        <v>0</v>
      </c>
      <c r="C424" s="21">
        <f t="shared" ref="C424:O424" si="106">SUM(C422:C423)</f>
        <v>0</v>
      </c>
      <c r="D424" s="21">
        <f t="shared" si="106"/>
        <v>0</v>
      </c>
      <c r="E424" s="21">
        <f t="shared" si="106"/>
        <v>0</v>
      </c>
      <c r="F424" s="21">
        <f t="shared" si="106"/>
        <v>0</v>
      </c>
      <c r="G424" s="21">
        <f t="shared" si="106"/>
        <v>0</v>
      </c>
      <c r="H424" s="24">
        <f t="shared" si="106"/>
        <v>0</v>
      </c>
      <c r="I424" s="21">
        <f t="shared" si="106"/>
        <v>0</v>
      </c>
      <c r="J424" s="21">
        <f t="shared" si="106"/>
        <v>0</v>
      </c>
      <c r="K424" s="21">
        <f t="shared" si="106"/>
        <v>0</v>
      </c>
      <c r="L424" s="21">
        <f t="shared" si="106"/>
        <v>0</v>
      </c>
      <c r="M424" s="21">
        <f t="shared" si="106"/>
        <v>0</v>
      </c>
      <c r="N424" s="24">
        <f t="shared" si="106"/>
        <v>0</v>
      </c>
      <c r="O424" s="24">
        <f t="shared" si="106"/>
        <v>0</v>
      </c>
    </row>
    <row r="425" spans="1:15" x14ac:dyDescent="0.25">
      <c r="A425" s="61">
        <f>Mixed2!A320</f>
        <v>0</v>
      </c>
      <c r="B425" s="61">
        <f>Mixed2!B320</f>
        <v>0</v>
      </c>
      <c r="C425" s="61">
        <f>Mixed2!C320</f>
        <v>0</v>
      </c>
      <c r="D425" s="61">
        <f>Mixed2!D320</f>
        <v>0</v>
      </c>
      <c r="E425" s="61">
        <f>Mixed2!E320</f>
        <v>0</v>
      </c>
      <c r="F425" s="61">
        <f>Mixed2!F320</f>
        <v>0</v>
      </c>
      <c r="G425" s="61">
        <f>Mixed2!G320</f>
        <v>0</v>
      </c>
      <c r="H425" s="1">
        <f>Mixed2!H320</f>
        <v>0</v>
      </c>
      <c r="I425" s="61">
        <f>Mixed2!I320</f>
        <v>0</v>
      </c>
      <c r="J425" s="61">
        <f>Mixed2!J320</f>
        <v>0</v>
      </c>
      <c r="K425" s="61">
        <f>Mixed2!K320</f>
        <v>0</v>
      </c>
      <c r="L425" s="61">
        <f>Mixed2!L320</f>
        <v>0</v>
      </c>
      <c r="M425" s="61">
        <f>Mixed2!M320</f>
        <v>0</v>
      </c>
      <c r="N425" s="1">
        <f>Mixed2!N320</f>
        <v>0</v>
      </c>
      <c r="O425" s="1">
        <f>Mixed2!O320</f>
        <v>0</v>
      </c>
    </row>
    <row r="426" spans="1:15" x14ac:dyDescent="0.25">
      <c r="A426" s="61">
        <f>Mixed2!A321</f>
        <v>0</v>
      </c>
      <c r="B426" s="61">
        <f>Mixed2!B321</f>
        <v>0</v>
      </c>
      <c r="C426" s="61">
        <f>Mixed2!C321</f>
        <v>0</v>
      </c>
      <c r="D426" s="61">
        <f>Mixed2!D321</f>
        <v>0</v>
      </c>
      <c r="E426" s="61">
        <f>Mixed2!E321</f>
        <v>0</v>
      </c>
      <c r="F426" s="61">
        <f>Mixed2!F321</f>
        <v>0</v>
      </c>
      <c r="G426" s="61">
        <f>Mixed2!G321</f>
        <v>0</v>
      </c>
      <c r="H426" s="1">
        <f>Mixed2!H321</f>
        <v>0</v>
      </c>
      <c r="I426" s="61">
        <f>Mixed2!I321</f>
        <v>0</v>
      </c>
      <c r="J426" s="61">
        <f>Mixed2!J321</f>
        <v>0</v>
      </c>
      <c r="K426" s="61">
        <f>Mixed2!K321</f>
        <v>0</v>
      </c>
      <c r="L426" s="61">
        <f>Mixed2!L321</f>
        <v>0</v>
      </c>
      <c r="M426" s="61">
        <f>Mixed2!M321</f>
        <v>0</v>
      </c>
      <c r="N426" s="1">
        <f>Mixed2!N321</f>
        <v>0</v>
      </c>
      <c r="O426" s="1">
        <f>Mixed2!O321</f>
        <v>0</v>
      </c>
    </row>
    <row r="427" spans="1:15" ht="13.8" x14ac:dyDescent="0.25">
      <c r="A427" s="40" t="str">
        <f>A425&amp;"/"&amp;A426</f>
        <v>0/0</v>
      </c>
      <c r="B427" s="37">
        <f>IF(B425=B426,B426,B425&amp;"/"&amp;B426)</f>
        <v>0</v>
      </c>
      <c r="C427" s="21">
        <f t="shared" ref="C427:O427" si="107">SUM(C425:C426)</f>
        <v>0</v>
      </c>
      <c r="D427" s="21">
        <f t="shared" si="107"/>
        <v>0</v>
      </c>
      <c r="E427" s="21">
        <f t="shared" si="107"/>
        <v>0</v>
      </c>
      <c r="F427" s="21">
        <f t="shared" si="107"/>
        <v>0</v>
      </c>
      <c r="G427" s="21">
        <f t="shared" si="107"/>
        <v>0</v>
      </c>
      <c r="H427" s="24">
        <f t="shared" si="107"/>
        <v>0</v>
      </c>
      <c r="I427" s="21">
        <f t="shared" si="107"/>
        <v>0</v>
      </c>
      <c r="J427" s="21">
        <f t="shared" si="107"/>
        <v>0</v>
      </c>
      <c r="K427" s="21">
        <f t="shared" si="107"/>
        <v>0</v>
      </c>
      <c r="L427" s="21">
        <f t="shared" si="107"/>
        <v>0</v>
      </c>
      <c r="M427" s="21">
        <f t="shared" si="107"/>
        <v>0</v>
      </c>
      <c r="N427" s="24">
        <f t="shared" si="107"/>
        <v>0</v>
      </c>
      <c r="O427" s="24">
        <f t="shared" si="107"/>
        <v>0</v>
      </c>
    </row>
    <row r="428" spans="1:15" x14ac:dyDescent="0.25">
      <c r="A428" s="61">
        <f>Mixed2!A322</f>
        <v>0</v>
      </c>
      <c r="B428" s="61">
        <f>Mixed2!B322</f>
        <v>0</v>
      </c>
      <c r="C428" s="61">
        <f>Mixed2!C322</f>
        <v>0</v>
      </c>
      <c r="D428" s="61">
        <f>Mixed2!D322</f>
        <v>0</v>
      </c>
      <c r="E428" s="61">
        <f>Mixed2!E322</f>
        <v>0</v>
      </c>
      <c r="F428" s="61">
        <f>Mixed2!F322</f>
        <v>0</v>
      </c>
      <c r="G428" s="61">
        <f>Mixed2!G322</f>
        <v>0</v>
      </c>
      <c r="H428" s="1">
        <f>Mixed2!H322</f>
        <v>0</v>
      </c>
      <c r="I428" s="61">
        <f>Mixed2!I322</f>
        <v>0</v>
      </c>
      <c r="J428" s="61">
        <f>Mixed2!J322</f>
        <v>0</v>
      </c>
      <c r="K428" s="61">
        <f>Mixed2!K322</f>
        <v>0</v>
      </c>
      <c r="L428" s="61">
        <f>Mixed2!L322</f>
        <v>0</v>
      </c>
      <c r="M428" s="61">
        <f>Mixed2!M322</f>
        <v>0</v>
      </c>
      <c r="N428" s="1">
        <f>Mixed2!N322</f>
        <v>0</v>
      </c>
      <c r="O428" s="1">
        <f>Mixed2!O322</f>
        <v>0</v>
      </c>
    </row>
    <row r="429" spans="1:15" x14ac:dyDescent="0.25">
      <c r="A429" s="61">
        <f>Mixed2!A323</f>
        <v>0</v>
      </c>
      <c r="B429" s="61">
        <f>Mixed2!B323</f>
        <v>0</v>
      </c>
      <c r="C429" s="61">
        <f>Mixed2!C323</f>
        <v>0</v>
      </c>
      <c r="D429" s="61">
        <f>Mixed2!D323</f>
        <v>0</v>
      </c>
      <c r="E429" s="61">
        <f>Mixed2!E323</f>
        <v>0</v>
      </c>
      <c r="F429" s="61">
        <f>Mixed2!F323</f>
        <v>0</v>
      </c>
      <c r="G429" s="61">
        <f>Mixed2!G323</f>
        <v>0</v>
      </c>
      <c r="H429" s="1">
        <f>Mixed2!H323</f>
        <v>0</v>
      </c>
      <c r="I429" s="61">
        <f>Mixed2!I323</f>
        <v>0</v>
      </c>
      <c r="J429" s="61">
        <f>Mixed2!J323</f>
        <v>0</v>
      </c>
      <c r="K429" s="61">
        <f>Mixed2!K323</f>
        <v>0</v>
      </c>
      <c r="L429" s="61">
        <f>Mixed2!L323</f>
        <v>0</v>
      </c>
      <c r="M429" s="61">
        <f>Mixed2!M323</f>
        <v>0</v>
      </c>
      <c r="N429" s="1">
        <f>Mixed2!N323</f>
        <v>0</v>
      </c>
      <c r="O429" s="1">
        <f>Mixed2!O323</f>
        <v>0</v>
      </c>
    </row>
    <row r="430" spans="1:15" ht="13.8" x14ac:dyDescent="0.25">
      <c r="A430" s="40" t="str">
        <f>A428&amp;"/"&amp;A429</f>
        <v>0/0</v>
      </c>
      <c r="B430" s="37">
        <f>IF(B428=B429,B429,B428&amp;"/"&amp;B429)</f>
        <v>0</v>
      </c>
      <c r="C430" s="21">
        <f t="shared" ref="C430:O430" si="108">SUM(C428:C429)</f>
        <v>0</v>
      </c>
      <c r="D430" s="21">
        <f t="shared" si="108"/>
        <v>0</v>
      </c>
      <c r="E430" s="21">
        <f t="shared" si="108"/>
        <v>0</v>
      </c>
      <c r="F430" s="21">
        <f t="shared" si="108"/>
        <v>0</v>
      </c>
      <c r="G430" s="21">
        <f t="shared" si="108"/>
        <v>0</v>
      </c>
      <c r="H430" s="24">
        <f t="shared" si="108"/>
        <v>0</v>
      </c>
      <c r="I430" s="21">
        <f t="shared" si="108"/>
        <v>0</v>
      </c>
      <c r="J430" s="21">
        <f t="shared" si="108"/>
        <v>0</v>
      </c>
      <c r="K430" s="21">
        <f t="shared" si="108"/>
        <v>0</v>
      </c>
      <c r="L430" s="21">
        <f t="shared" si="108"/>
        <v>0</v>
      </c>
      <c r="M430" s="21">
        <f t="shared" si="108"/>
        <v>0</v>
      </c>
      <c r="N430" s="24">
        <f t="shared" si="108"/>
        <v>0</v>
      </c>
      <c r="O430" s="24">
        <f t="shared" si="108"/>
        <v>0</v>
      </c>
    </row>
    <row r="431" spans="1:15" x14ac:dyDescent="0.25">
      <c r="A431" s="61">
        <f>Mixed2!A324</f>
        <v>0</v>
      </c>
      <c r="B431" s="61">
        <f>Mixed2!B324</f>
        <v>0</v>
      </c>
      <c r="C431" s="61">
        <f>Mixed2!C324</f>
        <v>0</v>
      </c>
      <c r="D431" s="61">
        <f>Mixed2!D324</f>
        <v>0</v>
      </c>
      <c r="E431" s="61">
        <f>Mixed2!E324</f>
        <v>0</v>
      </c>
      <c r="F431" s="61">
        <f>Mixed2!F324</f>
        <v>0</v>
      </c>
      <c r="G431" s="61">
        <f>Mixed2!G324</f>
        <v>0</v>
      </c>
      <c r="H431" s="1">
        <f>Mixed2!H324</f>
        <v>0</v>
      </c>
      <c r="I431" s="61">
        <f>Mixed2!I324</f>
        <v>0</v>
      </c>
      <c r="J431" s="61">
        <f>Mixed2!J324</f>
        <v>0</v>
      </c>
      <c r="K431" s="61">
        <f>Mixed2!K324</f>
        <v>0</v>
      </c>
      <c r="L431" s="61">
        <f>Mixed2!L324</f>
        <v>0</v>
      </c>
      <c r="M431" s="61">
        <f>Mixed2!M324</f>
        <v>0</v>
      </c>
      <c r="N431" s="1">
        <f>Mixed2!N324</f>
        <v>0</v>
      </c>
      <c r="O431" s="1">
        <f>Mixed2!O324</f>
        <v>0</v>
      </c>
    </row>
    <row r="432" spans="1:15" x14ac:dyDescent="0.25">
      <c r="A432" s="61">
        <f>Mixed2!A325</f>
        <v>0</v>
      </c>
      <c r="B432" s="61">
        <f>Mixed2!B325</f>
        <v>0</v>
      </c>
      <c r="C432" s="61">
        <f>Mixed2!C325</f>
        <v>0</v>
      </c>
      <c r="D432" s="61">
        <f>Mixed2!D325</f>
        <v>0</v>
      </c>
      <c r="E432" s="61">
        <f>Mixed2!E325</f>
        <v>0</v>
      </c>
      <c r="F432" s="61">
        <f>Mixed2!F325</f>
        <v>0</v>
      </c>
      <c r="G432" s="61">
        <f>Mixed2!G325</f>
        <v>0</v>
      </c>
      <c r="H432" s="1">
        <f>Mixed2!H325</f>
        <v>0</v>
      </c>
      <c r="I432" s="61">
        <f>Mixed2!I325</f>
        <v>0</v>
      </c>
      <c r="J432" s="61">
        <f>Mixed2!J325</f>
        <v>0</v>
      </c>
      <c r="K432" s="61">
        <f>Mixed2!K325</f>
        <v>0</v>
      </c>
      <c r="L432" s="61">
        <f>Mixed2!L325</f>
        <v>0</v>
      </c>
      <c r="M432" s="61">
        <f>Mixed2!M325</f>
        <v>0</v>
      </c>
      <c r="N432" s="1">
        <f>Mixed2!N325</f>
        <v>0</v>
      </c>
      <c r="O432" s="1">
        <f>Mixed2!O325</f>
        <v>0</v>
      </c>
    </row>
    <row r="433" spans="1:15" ht="13.8" x14ac:dyDescent="0.25">
      <c r="A433" s="40" t="str">
        <f>A431&amp;"/"&amp;A432</f>
        <v>0/0</v>
      </c>
      <c r="B433" s="37">
        <f>IF(B431=B432,B432,B431&amp;"/"&amp;B432)</f>
        <v>0</v>
      </c>
      <c r="C433" s="21">
        <f t="shared" ref="C433:O433" si="109">SUM(C431:C432)</f>
        <v>0</v>
      </c>
      <c r="D433" s="21">
        <f t="shared" si="109"/>
        <v>0</v>
      </c>
      <c r="E433" s="21">
        <f t="shared" si="109"/>
        <v>0</v>
      </c>
      <c r="F433" s="21">
        <f t="shared" si="109"/>
        <v>0</v>
      </c>
      <c r="G433" s="21">
        <f t="shared" si="109"/>
        <v>0</v>
      </c>
      <c r="H433" s="24">
        <f t="shared" si="109"/>
        <v>0</v>
      </c>
      <c r="I433" s="21">
        <f t="shared" si="109"/>
        <v>0</v>
      </c>
      <c r="J433" s="21">
        <f t="shared" si="109"/>
        <v>0</v>
      </c>
      <c r="K433" s="21">
        <f t="shared" si="109"/>
        <v>0</v>
      </c>
      <c r="L433" s="21">
        <f t="shared" si="109"/>
        <v>0</v>
      </c>
      <c r="M433" s="21">
        <f t="shared" si="109"/>
        <v>0</v>
      </c>
      <c r="N433" s="24">
        <f t="shared" si="109"/>
        <v>0</v>
      </c>
      <c r="O433" s="24">
        <f t="shared" si="109"/>
        <v>0</v>
      </c>
    </row>
    <row r="434" spans="1:15" x14ac:dyDescent="0.25">
      <c r="A434" s="61">
        <f>Mixed2!A326</f>
        <v>0</v>
      </c>
      <c r="B434" s="61">
        <f>Mixed2!B326</f>
        <v>0</v>
      </c>
      <c r="C434" s="61">
        <f>Mixed2!C326</f>
        <v>0</v>
      </c>
      <c r="D434" s="61">
        <f>Mixed2!D326</f>
        <v>0</v>
      </c>
      <c r="E434" s="61">
        <f>Mixed2!E326</f>
        <v>0</v>
      </c>
      <c r="F434" s="61">
        <f>Mixed2!F326</f>
        <v>0</v>
      </c>
      <c r="G434" s="61">
        <f>Mixed2!G326</f>
        <v>0</v>
      </c>
      <c r="H434" s="1">
        <f>Mixed2!H326</f>
        <v>0</v>
      </c>
      <c r="I434" s="61">
        <f>Mixed2!I326</f>
        <v>0</v>
      </c>
      <c r="J434" s="61">
        <f>Mixed2!J326</f>
        <v>0</v>
      </c>
      <c r="K434" s="61">
        <f>Mixed2!K326</f>
        <v>0</v>
      </c>
      <c r="L434" s="61">
        <f>Mixed2!L326</f>
        <v>0</v>
      </c>
      <c r="M434" s="61">
        <f>Mixed2!M326</f>
        <v>0</v>
      </c>
      <c r="N434" s="1">
        <f>Mixed2!N326</f>
        <v>0</v>
      </c>
      <c r="O434" s="1">
        <f>Mixed2!O326</f>
        <v>0</v>
      </c>
    </row>
    <row r="435" spans="1:15" x14ac:dyDescent="0.25">
      <c r="A435" s="61">
        <f>Mixed2!A327</f>
        <v>0</v>
      </c>
      <c r="B435" s="61">
        <f>Mixed2!B327</f>
        <v>0</v>
      </c>
      <c r="C435" s="61">
        <f>Mixed2!C327</f>
        <v>0</v>
      </c>
      <c r="D435" s="61">
        <f>Mixed2!D327</f>
        <v>0</v>
      </c>
      <c r="E435" s="61">
        <f>Mixed2!E327</f>
        <v>0</v>
      </c>
      <c r="F435" s="61">
        <f>Mixed2!F327</f>
        <v>0</v>
      </c>
      <c r="G435" s="61">
        <f>Mixed2!G327</f>
        <v>0</v>
      </c>
      <c r="H435" s="1">
        <f>Mixed2!H327</f>
        <v>0</v>
      </c>
      <c r="I435" s="61">
        <f>Mixed2!I327</f>
        <v>0</v>
      </c>
      <c r="J435" s="61">
        <f>Mixed2!J327</f>
        <v>0</v>
      </c>
      <c r="K435" s="61">
        <f>Mixed2!K327</f>
        <v>0</v>
      </c>
      <c r="L435" s="61">
        <f>Mixed2!L327</f>
        <v>0</v>
      </c>
      <c r="M435" s="61">
        <f>Mixed2!M327</f>
        <v>0</v>
      </c>
      <c r="N435" s="1">
        <f>Mixed2!N327</f>
        <v>0</v>
      </c>
      <c r="O435" s="1">
        <f>Mixed2!O327</f>
        <v>0</v>
      </c>
    </row>
    <row r="436" spans="1:15" ht="13.8" x14ac:dyDescent="0.25">
      <c r="A436" s="40" t="str">
        <f>A434&amp;"/"&amp;A435</f>
        <v>0/0</v>
      </c>
      <c r="B436" s="37">
        <f>IF(B434=B435,B435,B434&amp;"/"&amp;B435)</f>
        <v>0</v>
      </c>
      <c r="C436" s="21">
        <f t="shared" ref="C436:O436" si="110">SUM(C434:C435)</f>
        <v>0</v>
      </c>
      <c r="D436" s="21">
        <f t="shared" si="110"/>
        <v>0</v>
      </c>
      <c r="E436" s="21">
        <f t="shared" si="110"/>
        <v>0</v>
      </c>
      <c r="F436" s="21">
        <f t="shared" si="110"/>
        <v>0</v>
      </c>
      <c r="G436" s="21">
        <f t="shared" si="110"/>
        <v>0</v>
      </c>
      <c r="H436" s="24">
        <f t="shared" si="110"/>
        <v>0</v>
      </c>
      <c r="I436" s="21">
        <f t="shared" si="110"/>
        <v>0</v>
      </c>
      <c r="J436" s="21">
        <f t="shared" si="110"/>
        <v>0</v>
      </c>
      <c r="K436" s="21">
        <f t="shared" si="110"/>
        <v>0</v>
      </c>
      <c r="L436" s="21">
        <f t="shared" si="110"/>
        <v>0</v>
      </c>
      <c r="M436" s="21">
        <f t="shared" si="110"/>
        <v>0</v>
      </c>
      <c r="N436" s="24">
        <f t="shared" si="110"/>
        <v>0</v>
      </c>
      <c r="O436" s="24">
        <f t="shared" si="110"/>
        <v>0</v>
      </c>
    </row>
    <row r="437" spans="1:15" x14ac:dyDescent="0.25">
      <c r="A437" s="61">
        <f>Mixed2!A328</f>
        <v>0</v>
      </c>
      <c r="B437" s="61">
        <f>Mixed2!B328</f>
        <v>0</v>
      </c>
      <c r="C437" s="61">
        <f>Mixed2!C328</f>
        <v>0</v>
      </c>
      <c r="D437" s="61">
        <f>Mixed2!D328</f>
        <v>0</v>
      </c>
      <c r="E437" s="61">
        <f>Mixed2!E328</f>
        <v>0</v>
      </c>
      <c r="F437" s="61">
        <f>Mixed2!F328</f>
        <v>0</v>
      </c>
      <c r="G437" s="61">
        <f>Mixed2!G328</f>
        <v>0</v>
      </c>
      <c r="H437" s="1">
        <f>Mixed2!H328</f>
        <v>0</v>
      </c>
      <c r="I437" s="61">
        <f>Mixed2!I328</f>
        <v>0</v>
      </c>
      <c r="J437" s="61">
        <f>Mixed2!J328</f>
        <v>0</v>
      </c>
      <c r="K437" s="61">
        <f>Mixed2!K328</f>
        <v>0</v>
      </c>
      <c r="L437" s="61">
        <f>Mixed2!L328</f>
        <v>0</v>
      </c>
      <c r="M437" s="61">
        <f>Mixed2!M328</f>
        <v>0</v>
      </c>
      <c r="N437" s="1">
        <f>Mixed2!N328</f>
        <v>0</v>
      </c>
      <c r="O437" s="1">
        <f>Mixed2!O328</f>
        <v>0</v>
      </c>
    </row>
    <row r="438" spans="1:15" x14ac:dyDescent="0.25">
      <c r="A438" s="61">
        <f>Mixed2!A329</f>
        <v>0</v>
      </c>
      <c r="B438" s="61">
        <f>Mixed2!B329</f>
        <v>0</v>
      </c>
      <c r="C438" s="61">
        <f>Mixed2!C329</f>
        <v>0</v>
      </c>
      <c r="D438" s="61">
        <f>Mixed2!D329</f>
        <v>0</v>
      </c>
      <c r="E438" s="61">
        <f>Mixed2!E329</f>
        <v>0</v>
      </c>
      <c r="F438" s="61">
        <f>Mixed2!F329</f>
        <v>0</v>
      </c>
      <c r="G438" s="61">
        <f>Mixed2!G329</f>
        <v>0</v>
      </c>
      <c r="H438" s="1">
        <f>Mixed2!H329</f>
        <v>0</v>
      </c>
      <c r="I438" s="61">
        <f>Mixed2!I329</f>
        <v>0</v>
      </c>
      <c r="J438" s="61">
        <f>Mixed2!J329</f>
        <v>0</v>
      </c>
      <c r="K438" s="61">
        <f>Mixed2!K329</f>
        <v>0</v>
      </c>
      <c r="L438" s="61">
        <f>Mixed2!L329</f>
        <v>0</v>
      </c>
      <c r="M438" s="61">
        <f>Mixed2!M329</f>
        <v>0</v>
      </c>
      <c r="N438" s="1">
        <f>Mixed2!N329</f>
        <v>0</v>
      </c>
      <c r="O438" s="1">
        <f>Mixed2!O329</f>
        <v>0</v>
      </c>
    </row>
    <row r="439" spans="1:15" ht="13.8" x14ac:dyDescent="0.25">
      <c r="A439" s="40" t="str">
        <f>A437&amp;"/"&amp;A438</f>
        <v>0/0</v>
      </c>
      <c r="B439" s="37">
        <f>IF(B437=B438,B438,B437&amp;"/"&amp;B438)</f>
        <v>0</v>
      </c>
      <c r="C439" s="21">
        <f t="shared" ref="C439:O439" si="111">SUM(C437:C438)</f>
        <v>0</v>
      </c>
      <c r="D439" s="21">
        <f t="shared" si="111"/>
        <v>0</v>
      </c>
      <c r="E439" s="21">
        <f t="shared" si="111"/>
        <v>0</v>
      </c>
      <c r="F439" s="21">
        <f t="shared" si="111"/>
        <v>0</v>
      </c>
      <c r="G439" s="21">
        <f t="shared" si="111"/>
        <v>0</v>
      </c>
      <c r="H439" s="24">
        <f t="shared" si="111"/>
        <v>0</v>
      </c>
      <c r="I439" s="21">
        <f t="shared" si="111"/>
        <v>0</v>
      </c>
      <c r="J439" s="21">
        <f t="shared" si="111"/>
        <v>0</v>
      </c>
      <c r="K439" s="21">
        <f t="shared" si="111"/>
        <v>0</v>
      </c>
      <c r="L439" s="21">
        <f t="shared" si="111"/>
        <v>0</v>
      </c>
      <c r="M439" s="21">
        <f t="shared" si="111"/>
        <v>0</v>
      </c>
      <c r="N439" s="24">
        <f t="shared" si="111"/>
        <v>0</v>
      </c>
      <c r="O439" s="24">
        <f t="shared" si="111"/>
        <v>0</v>
      </c>
    </row>
    <row r="440" spans="1:15" x14ac:dyDescent="0.25">
      <c r="A440" s="61">
        <f>Mixed2!A330</f>
        <v>0</v>
      </c>
      <c r="B440" s="61">
        <f>Mixed2!B330</f>
        <v>0</v>
      </c>
      <c r="C440" s="61">
        <f>Mixed2!C330</f>
        <v>0</v>
      </c>
      <c r="D440" s="61">
        <f>Mixed2!D330</f>
        <v>0</v>
      </c>
      <c r="E440" s="61">
        <f>Mixed2!E330</f>
        <v>0</v>
      </c>
      <c r="F440" s="61">
        <f>Mixed2!F330</f>
        <v>0</v>
      </c>
      <c r="G440" s="61">
        <f>Mixed2!G330</f>
        <v>0</v>
      </c>
      <c r="H440" s="1">
        <f>Mixed2!H330</f>
        <v>0</v>
      </c>
      <c r="I440" s="61">
        <f>Mixed2!I330</f>
        <v>0</v>
      </c>
      <c r="J440" s="61">
        <f>Mixed2!J330</f>
        <v>0</v>
      </c>
      <c r="K440" s="61">
        <f>Mixed2!K330</f>
        <v>0</v>
      </c>
      <c r="L440" s="61">
        <f>Mixed2!L330</f>
        <v>0</v>
      </c>
      <c r="M440" s="61">
        <f>Mixed2!M330</f>
        <v>0</v>
      </c>
      <c r="N440" s="1">
        <f>Mixed2!N330</f>
        <v>0</v>
      </c>
      <c r="O440" s="1">
        <f>Mixed2!O330</f>
        <v>0</v>
      </c>
    </row>
    <row r="441" spans="1:15" x14ac:dyDescent="0.25">
      <c r="A441" s="61">
        <f>Mixed2!A331</f>
        <v>0</v>
      </c>
      <c r="B441" s="61">
        <f>Mixed2!B331</f>
        <v>0</v>
      </c>
      <c r="C441" s="61">
        <f>Mixed2!C331</f>
        <v>0</v>
      </c>
      <c r="D441" s="61">
        <f>Mixed2!D331</f>
        <v>0</v>
      </c>
      <c r="E441" s="61">
        <f>Mixed2!E331</f>
        <v>0</v>
      </c>
      <c r="F441" s="61">
        <f>Mixed2!F331</f>
        <v>0</v>
      </c>
      <c r="G441" s="61">
        <f>Mixed2!G331</f>
        <v>0</v>
      </c>
      <c r="H441" s="1">
        <f>Mixed2!H331</f>
        <v>0</v>
      </c>
      <c r="I441" s="61">
        <f>Mixed2!I331</f>
        <v>0</v>
      </c>
      <c r="J441" s="61">
        <f>Mixed2!J331</f>
        <v>0</v>
      </c>
      <c r="K441" s="61">
        <f>Mixed2!K331</f>
        <v>0</v>
      </c>
      <c r="L441" s="61">
        <f>Mixed2!L331</f>
        <v>0</v>
      </c>
      <c r="M441" s="61">
        <f>Mixed2!M331</f>
        <v>0</v>
      </c>
      <c r="N441" s="1">
        <f>Mixed2!N331</f>
        <v>0</v>
      </c>
      <c r="O441" s="1">
        <f>Mixed2!O331</f>
        <v>0</v>
      </c>
    </row>
    <row r="442" spans="1:15" ht="13.8" x14ac:dyDescent="0.25">
      <c r="A442" s="40" t="str">
        <f>A440&amp;"/"&amp;A441</f>
        <v>0/0</v>
      </c>
      <c r="B442" s="37">
        <f>IF(B440=B441,B441,B440&amp;"/"&amp;B441)</f>
        <v>0</v>
      </c>
      <c r="C442" s="21">
        <f t="shared" ref="C442:O442" si="112">SUM(C440:C441)</f>
        <v>0</v>
      </c>
      <c r="D442" s="21">
        <f t="shared" si="112"/>
        <v>0</v>
      </c>
      <c r="E442" s="21">
        <f t="shared" si="112"/>
        <v>0</v>
      </c>
      <c r="F442" s="21">
        <f t="shared" si="112"/>
        <v>0</v>
      </c>
      <c r="G442" s="21">
        <f t="shared" si="112"/>
        <v>0</v>
      </c>
      <c r="H442" s="24">
        <f t="shared" si="112"/>
        <v>0</v>
      </c>
      <c r="I442" s="21">
        <f t="shared" si="112"/>
        <v>0</v>
      </c>
      <c r="J442" s="21">
        <f t="shared" si="112"/>
        <v>0</v>
      </c>
      <c r="K442" s="21">
        <f t="shared" si="112"/>
        <v>0</v>
      </c>
      <c r="L442" s="21">
        <f t="shared" si="112"/>
        <v>0</v>
      </c>
      <c r="M442" s="21">
        <f t="shared" si="112"/>
        <v>0</v>
      </c>
      <c r="N442" s="24">
        <f t="shared" si="112"/>
        <v>0</v>
      </c>
      <c r="O442" s="24">
        <f t="shared" si="112"/>
        <v>0</v>
      </c>
    </row>
    <row r="443" spans="1:15" x14ac:dyDescent="0.25">
      <c r="A443" s="61">
        <f>Mixed2!A332</f>
        <v>0</v>
      </c>
      <c r="B443" s="61">
        <f>Mixed2!B332</f>
        <v>0</v>
      </c>
      <c r="C443" s="61">
        <f>Mixed2!C332</f>
        <v>0</v>
      </c>
      <c r="D443" s="61">
        <f>Mixed2!D332</f>
        <v>0</v>
      </c>
      <c r="E443" s="61">
        <f>Mixed2!E332</f>
        <v>0</v>
      </c>
      <c r="F443" s="61">
        <f>Mixed2!F332</f>
        <v>0</v>
      </c>
      <c r="G443" s="61">
        <f>Mixed2!G332</f>
        <v>0</v>
      </c>
      <c r="H443" s="1">
        <f>Mixed2!H332</f>
        <v>0</v>
      </c>
      <c r="I443" s="61">
        <f>Mixed2!I332</f>
        <v>0</v>
      </c>
      <c r="J443" s="61">
        <f>Mixed2!J332</f>
        <v>0</v>
      </c>
      <c r="K443" s="61">
        <f>Mixed2!K332</f>
        <v>0</v>
      </c>
      <c r="L443" s="61">
        <f>Mixed2!L332</f>
        <v>0</v>
      </c>
      <c r="M443" s="61">
        <f>Mixed2!M332</f>
        <v>0</v>
      </c>
      <c r="N443" s="1">
        <f>Mixed2!N332</f>
        <v>0</v>
      </c>
      <c r="O443" s="1">
        <f>Mixed2!O332</f>
        <v>0</v>
      </c>
    </row>
    <row r="444" spans="1:15" x14ac:dyDescent="0.25">
      <c r="A444" s="61">
        <f>Mixed2!A333</f>
        <v>0</v>
      </c>
      <c r="B444" s="61">
        <f>Mixed2!B333</f>
        <v>0</v>
      </c>
      <c r="C444" s="61">
        <f>Mixed2!C333</f>
        <v>0</v>
      </c>
      <c r="D444" s="61">
        <f>Mixed2!D333</f>
        <v>0</v>
      </c>
      <c r="E444" s="61">
        <f>Mixed2!E333</f>
        <v>0</v>
      </c>
      <c r="F444" s="61">
        <f>Mixed2!F333</f>
        <v>0</v>
      </c>
      <c r="G444" s="61">
        <f>Mixed2!G333</f>
        <v>0</v>
      </c>
      <c r="H444" s="1">
        <f>Mixed2!H333</f>
        <v>0</v>
      </c>
      <c r="I444" s="61">
        <f>Mixed2!I333</f>
        <v>0</v>
      </c>
      <c r="J444" s="61">
        <f>Mixed2!J333</f>
        <v>0</v>
      </c>
      <c r="K444" s="61">
        <f>Mixed2!K333</f>
        <v>0</v>
      </c>
      <c r="L444" s="61">
        <f>Mixed2!L333</f>
        <v>0</v>
      </c>
      <c r="M444" s="61">
        <f>Mixed2!M333</f>
        <v>0</v>
      </c>
      <c r="N444" s="1">
        <f>Mixed2!N333</f>
        <v>0</v>
      </c>
      <c r="O444" s="1">
        <f>Mixed2!O333</f>
        <v>0</v>
      </c>
    </row>
    <row r="445" spans="1:15" ht="13.8" x14ac:dyDescent="0.25">
      <c r="A445" s="40" t="str">
        <f>A443&amp;"/"&amp;A444</f>
        <v>0/0</v>
      </c>
      <c r="B445" s="37">
        <f>IF(B443=B444,B444,B443&amp;"/"&amp;B444)</f>
        <v>0</v>
      </c>
      <c r="C445" s="21">
        <f t="shared" ref="C445:O445" si="113">SUM(C443:C444)</f>
        <v>0</v>
      </c>
      <c r="D445" s="21">
        <f t="shared" si="113"/>
        <v>0</v>
      </c>
      <c r="E445" s="21">
        <f t="shared" si="113"/>
        <v>0</v>
      </c>
      <c r="F445" s="21">
        <f t="shared" si="113"/>
        <v>0</v>
      </c>
      <c r="G445" s="21">
        <f t="shared" si="113"/>
        <v>0</v>
      </c>
      <c r="H445" s="24">
        <f t="shared" si="113"/>
        <v>0</v>
      </c>
      <c r="I445" s="21">
        <f t="shared" si="113"/>
        <v>0</v>
      </c>
      <c r="J445" s="21">
        <f t="shared" si="113"/>
        <v>0</v>
      </c>
      <c r="K445" s="21">
        <f t="shared" si="113"/>
        <v>0</v>
      </c>
      <c r="L445" s="21">
        <f t="shared" si="113"/>
        <v>0</v>
      </c>
      <c r="M445" s="21">
        <f t="shared" si="113"/>
        <v>0</v>
      </c>
      <c r="N445" s="24">
        <f t="shared" si="113"/>
        <v>0</v>
      </c>
      <c r="O445" s="24">
        <f t="shared" si="113"/>
        <v>0</v>
      </c>
    </row>
    <row r="446" spans="1:15" x14ac:dyDescent="0.25">
      <c r="A446" s="61">
        <f>Mixed2!A334</f>
        <v>0</v>
      </c>
      <c r="B446" s="61">
        <f>Mixed2!B334</f>
        <v>0</v>
      </c>
      <c r="C446" s="61">
        <f>Mixed2!C334</f>
        <v>0</v>
      </c>
      <c r="D446" s="61">
        <f>Mixed2!D334</f>
        <v>0</v>
      </c>
      <c r="E446" s="61">
        <f>Mixed2!E334</f>
        <v>0</v>
      </c>
      <c r="F446" s="61">
        <f>Mixed2!F334</f>
        <v>0</v>
      </c>
      <c r="G446" s="61">
        <f>Mixed2!G334</f>
        <v>0</v>
      </c>
      <c r="H446" s="1">
        <f>Mixed2!H334</f>
        <v>0</v>
      </c>
      <c r="I446" s="61">
        <f>Mixed2!I334</f>
        <v>0</v>
      </c>
      <c r="J446" s="61">
        <f>Mixed2!J334</f>
        <v>0</v>
      </c>
      <c r="K446" s="61">
        <f>Mixed2!K334</f>
        <v>0</v>
      </c>
      <c r="L446" s="61">
        <f>Mixed2!L334</f>
        <v>0</v>
      </c>
      <c r="M446" s="61">
        <f>Mixed2!M334</f>
        <v>0</v>
      </c>
      <c r="N446" s="1">
        <f>Mixed2!N334</f>
        <v>0</v>
      </c>
      <c r="O446" s="1">
        <f>Mixed2!O334</f>
        <v>0</v>
      </c>
    </row>
    <row r="447" spans="1:15" x14ac:dyDescent="0.25">
      <c r="A447" s="61">
        <f>Mixed2!A335</f>
        <v>0</v>
      </c>
      <c r="B447" s="61">
        <f>Mixed2!B335</f>
        <v>0</v>
      </c>
      <c r="C447" s="61">
        <f>Mixed2!C335</f>
        <v>0</v>
      </c>
      <c r="D447" s="61">
        <f>Mixed2!D335</f>
        <v>0</v>
      </c>
      <c r="E447" s="61">
        <f>Mixed2!E335</f>
        <v>0</v>
      </c>
      <c r="F447" s="61">
        <f>Mixed2!F335</f>
        <v>0</v>
      </c>
      <c r="G447" s="61">
        <f>Mixed2!G335</f>
        <v>0</v>
      </c>
      <c r="H447" s="1">
        <f>Mixed2!H335</f>
        <v>0</v>
      </c>
      <c r="I447" s="61">
        <f>Mixed2!I335</f>
        <v>0</v>
      </c>
      <c r="J447" s="61">
        <f>Mixed2!J335</f>
        <v>0</v>
      </c>
      <c r="K447" s="61">
        <f>Mixed2!K335</f>
        <v>0</v>
      </c>
      <c r="L447" s="61">
        <f>Mixed2!L335</f>
        <v>0</v>
      </c>
      <c r="M447" s="61">
        <f>Mixed2!M335</f>
        <v>0</v>
      </c>
      <c r="N447" s="1">
        <f>Mixed2!N335</f>
        <v>0</v>
      </c>
      <c r="O447" s="1">
        <f>Mixed2!O335</f>
        <v>0</v>
      </c>
    </row>
    <row r="448" spans="1:15" ht="13.8" x14ac:dyDescent="0.25">
      <c r="A448" s="40" t="str">
        <f>A446&amp;"/"&amp;A447</f>
        <v>0/0</v>
      </c>
      <c r="B448" s="37">
        <f>IF(B446=B447,B447,B446&amp;"/"&amp;B447)</f>
        <v>0</v>
      </c>
      <c r="C448" s="21">
        <f t="shared" ref="C448:O448" si="114">SUM(C446:C447)</f>
        <v>0</v>
      </c>
      <c r="D448" s="21">
        <f t="shared" si="114"/>
        <v>0</v>
      </c>
      <c r="E448" s="21">
        <f t="shared" si="114"/>
        <v>0</v>
      </c>
      <c r="F448" s="21">
        <f t="shared" si="114"/>
        <v>0</v>
      </c>
      <c r="G448" s="21">
        <f t="shared" si="114"/>
        <v>0</v>
      </c>
      <c r="H448" s="24">
        <f t="shared" si="114"/>
        <v>0</v>
      </c>
      <c r="I448" s="21">
        <f t="shared" si="114"/>
        <v>0</v>
      </c>
      <c r="J448" s="21">
        <f t="shared" si="114"/>
        <v>0</v>
      </c>
      <c r="K448" s="21">
        <f t="shared" si="114"/>
        <v>0</v>
      </c>
      <c r="L448" s="21">
        <f t="shared" si="114"/>
        <v>0</v>
      </c>
      <c r="M448" s="21">
        <f t="shared" si="114"/>
        <v>0</v>
      </c>
      <c r="N448" s="24">
        <f t="shared" si="114"/>
        <v>0</v>
      </c>
      <c r="O448" s="24">
        <f t="shared" si="114"/>
        <v>0</v>
      </c>
    </row>
    <row r="449" spans="1:15" x14ac:dyDescent="0.25">
      <c r="A449" s="61">
        <f>Mixed2!A336</f>
        <v>0</v>
      </c>
      <c r="B449" s="61">
        <f>Mixed2!B336</f>
        <v>0</v>
      </c>
      <c r="C449" s="61">
        <f>Mixed2!C336</f>
        <v>0</v>
      </c>
      <c r="D449" s="61">
        <f>Mixed2!D336</f>
        <v>0</v>
      </c>
      <c r="E449" s="61">
        <f>Mixed2!E336</f>
        <v>0</v>
      </c>
      <c r="F449" s="61">
        <f>Mixed2!F336</f>
        <v>0</v>
      </c>
      <c r="G449" s="61">
        <f>Mixed2!G336</f>
        <v>0</v>
      </c>
      <c r="H449" s="1">
        <f>Mixed2!H336</f>
        <v>0</v>
      </c>
      <c r="I449" s="61">
        <f>Mixed2!I336</f>
        <v>0</v>
      </c>
      <c r="J449" s="61">
        <f>Mixed2!J336</f>
        <v>0</v>
      </c>
      <c r="K449" s="61">
        <f>Mixed2!K336</f>
        <v>0</v>
      </c>
      <c r="L449" s="61">
        <f>Mixed2!L336</f>
        <v>0</v>
      </c>
      <c r="M449" s="61">
        <f>Mixed2!M336</f>
        <v>0</v>
      </c>
      <c r="N449" s="1">
        <f>Mixed2!N336</f>
        <v>0</v>
      </c>
      <c r="O449" s="1">
        <f>Mixed2!O336</f>
        <v>0</v>
      </c>
    </row>
    <row r="450" spans="1:15" x14ac:dyDescent="0.25">
      <c r="A450" s="61">
        <f>Mixed2!A337</f>
        <v>0</v>
      </c>
      <c r="B450" s="61">
        <f>Mixed2!B337</f>
        <v>0</v>
      </c>
      <c r="C450" s="61">
        <f>Mixed2!C337</f>
        <v>0</v>
      </c>
      <c r="D450" s="61">
        <f>Mixed2!D337</f>
        <v>0</v>
      </c>
      <c r="E450" s="61">
        <f>Mixed2!E337</f>
        <v>0</v>
      </c>
      <c r="F450" s="61">
        <f>Mixed2!F337</f>
        <v>0</v>
      </c>
      <c r="G450" s="61">
        <f>Mixed2!G337</f>
        <v>0</v>
      </c>
      <c r="H450" s="1">
        <f>Mixed2!H337</f>
        <v>0</v>
      </c>
      <c r="I450" s="61">
        <f>Mixed2!I337</f>
        <v>0</v>
      </c>
      <c r="J450" s="61">
        <f>Mixed2!J337</f>
        <v>0</v>
      </c>
      <c r="K450" s="61">
        <f>Mixed2!K337</f>
        <v>0</v>
      </c>
      <c r="L450" s="61">
        <f>Mixed2!L337</f>
        <v>0</v>
      </c>
      <c r="M450" s="61">
        <f>Mixed2!M337</f>
        <v>0</v>
      </c>
      <c r="N450" s="1">
        <f>Mixed2!N337</f>
        <v>0</v>
      </c>
      <c r="O450" s="1">
        <f>Mixed2!O337</f>
        <v>0</v>
      </c>
    </row>
    <row r="451" spans="1:15" ht="13.8" x14ac:dyDescent="0.25">
      <c r="A451" s="40" t="str">
        <f>A449&amp;"/"&amp;A450</f>
        <v>0/0</v>
      </c>
      <c r="B451" s="37">
        <f>IF(B449=B450,B450,B449&amp;"/"&amp;B450)</f>
        <v>0</v>
      </c>
      <c r="C451" s="21">
        <f t="shared" ref="C451:O451" si="115">SUM(C449:C450)</f>
        <v>0</v>
      </c>
      <c r="D451" s="21">
        <f t="shared" si="115"/>
        <v>0</v>
      </c>
      <c r="E451" s="21">
        <f t="shared" si="115"/>
        <v>0</v>
      </c>
      <c r="F451" s="21">
        <f t="shared" si="115"/>
        <v>0</v>
      </c>
      <c r="G451" s="21">
        <f t="shared" si="115"/>
        <v>0</v>
      </c>
      <c r="H451" s="24">
        <f t="shared" si="115"/>
        <v>0</v>
      </c>
      <c r="I451" s="21">
        <f t="shared" si="115"/>
        <v>0</v>
      </c>
      <c r="J451" s="21">
        <f t="shared" si="115"/>
        <v>0</v>
      </c>
      <c r="K451" s="21">
        <f t="shared" si="115"/>
        <v>0</v>
      </c>
      <c r="L451" s="21">
        <f t="shared" si="115"/>
        <v>0</v>
      </c>
      <c r="M451" s="21">
        <f t="shared" si="115"/>
        <v>0</v>
      </c>
      <c r="N451" s="24">
        <f t="shared" si="115"/>
        <v>0</v>
      </c>
      <c r="O451" s="24">
        <f t="shared" si="115"/>
        <v>0</v>
      </c>
    </row>
    <row r="452" spans="1:15" x14ac:dyDescent="0.25">
      <c r="A452" s="61">
        <f>Mixed2!A338</f>
        <v>0</v>
      </c>
      <c r="B452" s="61">
        <f>Mixed2!B338</f>
        <v>0</v>
      </c>
      <c r="C452" s="61">
        <f>Mixed2!C338</f>
        <v>0</v>
      </c>
      <c r="D452" s="61">
        <f>Mixed2!D338</f>
        <v>0</v>
      </c>
      <c r="E452" s="61">
        <f>Mixed2!E338</f>
        <v>0</v>
      </c>
      <c r="F452" s="61">
        <f>Mixed2!F338</f>
        <v>0</v>
      </c>
      <c r="G452" s="61">
        <f>Mixed2!G338</f>
        <v>0</v>
      </c>
      <c r="H452" s="1">
        <f>Mixed2!H338</f>
        <v>0</v>
      </c>
      <c r="I452" s="61">
        <f>Mixed2!I338</f>
        <v>0</v>
      </c>
      <c r="J452" s="61">
        <f>Mixed2!J338</f>
        <v>0</v>
      </c>
      <c r="K452" s="61">
        <f>Mixed2!K338</f>
        <v>0</v>
      </c>
      <c r="L452" s="61">
        <f>Mixed2!L338</f>
        <v>0</v>
      </c>
      <c r="M452" s="61">
        <f>Mixed2!M338</f>
        <v>0</v>
      </c>
      <c r="N452" s="1">
        <f>Mixed2!N338</f>
        <v>0</v>
      </c>
      <c r="O452" s="1">
        <f>Mixed2!O338</f>
        <v>0</v>
      </c>
    </row>
    <row r="453" spans="1:15" x14ac:dyDescent="0.25">
      <c r="A453" s="61">
        <f>Mixed2!A339</f>
        <v>0</v>
      </c>
      <c r="B453" s="61">
        <f>Mixed2!B339</f>
        <v>0</v>
      </c>
      <c r="C453" s="61">
        <f>Mixed2!C339</f>
        <v>0</v>
      </c>
      <c r="D453" s="61">
        <f>Mixed2!D339</f>
        <v>0</v>
      </c>
      <c r="E453" s="61">
        <f>Mixed2!E339</f>
        <v>0</v>
      </c>
      <c r="F453" s="61">
        <f>Mixed2!F339</f>
        <v>0</v>
      </c>
      <c r="G453" s="61">
        <f>Mixed2!G339</f>
        <v>0</v>
      </c>
      <c r="H453" s="1">
        <f>Mixed2!H339</f>
        <v>0</v>
      </c>
      <c r="I453" s="61">
        <f>Mixed2!I339</f>
        <v>0</v>
      </c>
      <c r="J453" s="61">
        <f>Mixed2!J339</f>
        <v>0</v>
      </c>
      <c r="K453" s="61">
        <f>Mixed2!K339</f>
        <v>0</v>
      </c>
      <c r="L453" s="61">
        <f>Mixed2!L339</f>
        <v>0</v>
      </c>
      <c r="M453" s="61">
        <f>Mixed2!M339</f>
        <v>0</v>
      </c>
      <c r="N453" s="1">
        <f>Mixed2!N339</f>
        <v>0</v>
      </c>
      <c r="O453" s="1">
        <f>Mixed2!O339</f>
        <v>0</v>
      </c>
    </row>
    <row r="454" spans="1:15" ht="13.8" x14ac:dyDescent="0.25">
      <c r="A454" s="40" t="str">
        <f>A452&amp;"/"&amp;A453</f>
        <v>0/0</v>
      </c>
      <c r="B454" s="37">
        <f>IF(B452=B453,B453,B452&amp;"/"&amp;B453)</f>
        <v>0</v>
      </c>
      <c r="C454" s="21">
        <f t="shared" ref="C454:O454" si="116">SUM(C452:C453)</f>
        <v>0</v>
      </c>
      <c r="D454" s="21">
        <f t="shared" si="116"/>
        <v>0</v>
      </c>
      <c r="E454" s="21">
        <f t="shared" si="116"/>
        <v>0</v>
      </c>
      <c r="F454" s="21">
        <f t="shared" si="116"/>
        <v>0</v>
      </c>
      <c r="G454" s="21">
        <f t="shared" si="116"/>
        <v>0</v>
      </c>
      <c r="H454" s="24">
        <f t="shared" si="116"/>
        <v>0</v>
      </c>
      <c r="I454" s="21">
        <f t="shared" si="116"/>
        <v>0</v>
      </c>
      <c r="J454" s="21">
        <f t="shared" si="116"/>
        <v>0</v>
      </c>
      <c r="K454" s="21">
        <f t="shared" si="116"/>
        <v>0</v>
      </c>
      <c r="L454" s="21">
        <f t="shared" si="116"/>
        <v>0</v>
      </c>
      <c r="M454" s="21">
        <f t="shared" si="116"/>
        <v>0</v>
      </c>
      <c r="N454" s="24">
        <f t="shared" si="116"/>
        <v>0</v>
      </c>
      <c r="O454" s="24">
        <f t="shared" si="116"/>
        <v>0</v>
      </c>
    </row>
    <row r="455" spans="1:15" x14ac:dyDescent="0.25">
      <c r="A455" s="61">
        <f>Mixed2!A340</f>
        <v>0</v>
      </c>
      <c r="B455" s="61">
        <f>Mixed2!B340</f>
        <v>0</v>
      </c>
      <c r="C455" s="61">
        <f>Mixed2!C340</f>
        <v>0</v>
      </c>
      <c r="D455" s="61">
        <f>Mixed2!D340</f>
        <v>0</v>
      </c>
      <c r="E455" s="61">
        <f>Mixed2!E340</f>
        <v>0</v>
      </c>
      <c r="F455" s="61">
        <f>Mixed2!F340</f>
        <v>0</v>
      </c>
      <c r="G455" s="61">
        <f>Mixed2!G340</f>
        <v>0</v>
      </c>
      <c r="H455" s="1">
        <f>Mixed2!H340</f>
        <v>0</v>
      </c>
      <c r="I455" s="61">
        <f>Mixed2!I340</f>
        <v>0</v>
      </c>
      <c r="J455" s="61">
        <f>Mixed2!J340</f>
        <v>0</v>
      </c>
      <c r="K455" s="61">
        <f>Mixed2!K340</f>
        <v>0</v>
      </c>
      <c r="L455" s="61">
        <f>Mixed2!L340</f>
        <v>0</v>
      </c>
      <c r="M455" s="61">
        <f>Mixed2!M340</f>
        <v>0</v>
      </c>
      <c r="N455" s="1">
        <f>Mixed2!N340</f>
        <v>0</v>
      </c>
      <c r="O455" s="1">
        <f>Mixed2!O340</f>
        <v>0</v>
      </c>
    </row>
    <row r="456" spans="1:15" x14ac:dyDescent="0.25">
      <c r="A456" s="61">
        <f>Mixed2!A341</f>
        <v>0</v>
      </c>
      <c r="B456" s="61">
        <f>Mixed2!B341</f>
        <v>0</v>
      </c>
      <c r="C456" s="61">
        <f>Mixed2!C341</f>
        <v>0</v>
      </c>
      <c r="D456" s="61">
        <f>Mixed2!D341</f>
        <v>0</v>
      </c>
      <c r="E456" s="61">
        <f>Mixed2!E341</f>
        <v>0</v>
      </c>
      <c r="F456" s="61">
        <f>Mixed2!F341</f>
        <v>0</v>
      </c>
      <c r="G456" s="61">
        <f>Mixed2!G341</f>
        <v>0</v>
      </c>
      <c r="H456" s="1">
        <f>Mixed2!H341</f>
        <v>0</v>
      </c>
      <c r="I456" s="61">
        <f>Mixed2!I341</f>
        <v>0</v>
      </c>
      <c r="J456" s="61">
        <f>Mixed2!J341</f>
        <v>0</v>
      </c>
      <c r="K456" s="61">
        <f>Mixed2!K341</f>
        <v>0</v>
      </c>
      <c r="L456" s="61">
        <f>Mixed2!L341</f>
        <v>0</v>
      </c>
      <c r="M456" s="61">
        <f>Mixed2!M341</f>
        <v>0</v>
      </c>
      <c r="N456" s="1">
        <f>Mixed2!N341</f>
        <v>0</v>
      </c>
      <c r="O456" s="1">
        <f>Mixed2!O341</f>
        <v>0</v>
      </c>
    </row>
    <row r="457" spans="1:15" ht="13.8" x14ac:dyDescent="0.25">
      <c r="A457" s="40" t="str">
        <f>A455&amp;"/"&amp;A456</f>
        <v>0/0</v>
      </c>
      <c r="B457" s="37">
        <f>IF(B455=B456,B456,B455&amp;"/"&amp;B456)</f>
        <v>0</v>
      </c>
      <c r="C457" s="21">
        <f t="shared" ref="C457:O457" si="117">SUM(C455:C456)</f>
        <v>0</v>
      </c>
      <c r="D457" s="21">
        <f t="shared" si="117"/>
        <v>0</v>
      </c>
      <c r="E457" s="21">
        <f t="shared" si="117"/>
        <v>0</v>
      </c>
      <c r="F457" s="21">
        <f t="shared" si="117"/>
        <v>0</v>
      </c>
      <c r="G457" s="21">
        <f t="shared" si="117"/>
        <v>0</v>
      </c>
      <c r="H457" s="24">
        <f t="shared" si="117"/>
        <v>0</v>
      </c>
      <c r="I457" s="21">
        <f t="shared" si="117"/>
        <v>0</v>
      </c>
      <c r="J457" s="21">
        <f t="shared" si="117"/>
        <v>0</v>
      </c>
      <c r="K457" s="21">
        <f t="shared" si="117"/>
        <v>0</v>
      </c>
      <c r="L457" s="21">
        <f t="shared" si="117"/>
        <v>0</v>
      </c>
      <c r="M457" s="21">
        <f t="shared" si="117"/>
        <v>0</v>
      </c>
      <c r="N457" s="24">
        <f t="shared" si="117"/>
        <v>0</v>
      </c>
      <c r="O457" s="24">
        <f t="shared" si="117"/>
        <v>0</v>
      </c>
    </row>
    <row r="458" spans="1:15" x14ac:dyDescent="0.25">
      <c r="A458" s="61">
        <f>Mixed2!A342</f>
        <v>0</v>
      </c>
      <c r="B458" s="61">
        <f>Mixed2!B342</f>
        <v>0</v>
      </c>
      <c r="C458" s="61">
        <f>Mixed2!C342</f>
        <v>0</v>
      </c>
      <c r="D458" s="61">
        <f>Mixed2!D342</f>
        <v>0</v>
      </c>
      <c r="E458" s="61">
        <f>Mixed2!E342</f>
        <v>0</v>
      </c>
      <c r="F458" s="61">
        <f>Mixed2!F342</f>
        <v>0</v>
      </c>
      <c r="G458" s="61">
        <f>Mixed2!G342</f>
        <v>0</v>
      </c>
      <c r="H458" s="1">
        <f>Mixed2!H342</f>
        <v>0</v>
      </c>
      <c r="I458" s="61">
        <f>Mixed2!I342</f>
        <v>0</v>
      </c>
      <c r="J458" s="61">
        <f>Mixed2!J342</f>
        <v>0</v>
      </c>
      <c r="K458" s="61">
        <f>Mixed2!K342</f>
        <v>0</v>
      </c>
      <c r="L458" s="61">
        <f>Mixed2!L342</f>
        <v>0</v>
      </c>
      <c r="M458" s="61">
        <f>Mixed2!M342</f>
        <v>0</v>
      </c>
      <c r="N458" s="1">
        <f>Mixed2!N342</f>
        <v>0</v>
      </c>
      <c r="O458" s="1">
        <f>Mixed2!O342</f>
        <v>0</v>
      </c>
    </row>
    <row r="459" spans="1:15" x14ac:dyDescent="0.25">
      <c r="A459" s="61">
        <f>Mixed2!A343</f>
        <v>0</v>
      </c>
      <c r="B459" s="61">
        <f>Mixed2!B343</f>
        <v>0</v>
      </c>
      <c r="C459" s="61">
        <f>Mixed2!C343</f>
        <v>0</v>
      </c>
      <c r="D459" s="61">
        <f>Mixed2!D343</f>
        <v>0</v>
      </c>
      <c r="E459" s="61">
        <f>Mixed2!E343</f>
        <v>0</v>
      </c>
      <c r="F459" s="61">
        <f>Mixed2!F343</f>
        <v>0</v>
      </c>
      <c r="G459" s="61">
        <f>Mixed2!G343</f>
        <v>0</v>
      </c>
      <c r="H459" s="1">
        <f>Mixed2!H343</f>
        <v>0</v>
      </c>
      <c r="I459" s="61">
        <f>Mixed2!I343</f>
        <v>0</v>
      </c>
      <c r="J459" s="61">
        <f>Mixed2!J343</f>
        <v>0</v>
      </c>
      <c r="K459" s="61">
        <f>Mixed2!K343</f>
        <v>0</v>
      </c>
      <c r="L459" s="61">
        <f>Mixed2!L343</f>
        <v>0</v>
      </c>
      <c r="M459" s="61">
        <f>Mixed2!M343</f>
        <v>0</v>
      </c>
      <c r="N459" s="1">
        <f>Mixed2!N343</f>
        <v>0</v>
      </c>
      <c r="O459" s="1">
        <f>Mixed2!O343</f>
        <v>0</v>
      </c>
    </row>
    <row r="460" spans="1:15" ht="13.8" x14ac:dyDescent="0.25">
      <c r="A460" s="40" t="str">
        <f>A458&amp;"/"&amp;A459</f>
        <v>0/0</v>
      </c>
      <c r="B460" s="37">
        <f>IF(B458=B459,B459,B458&amp;"/"&amp;B459)</f>
        <v>0</v>
      </c>
      <c r="C460" s="21">
        <f t="shared" ref="C460:O460" si="118">SUM(C458:C459)</f>
        <v>0</v>
      </c>
      <c r="D460" s="21">
        <f t="shared" si="118"/>
        <v>0</v>
      </c>
      <c r="E460" s="21">
        <f t="shared" si="118"/>
        <v>0</v>
      </c>
      <c r="F460" s="21">
        <f t="shared" si="118"/>
        <v>0</v>
      </c>
      <c r="G460" s="21">
        <f t="shared" si="118"/>
        <v>0</v>
      </c>
      <c r="H460" s="24">
        <f t="shared" si="118"/>
        <v>0</v>
      </c>
      <c r="I460" s="21">
        <f t="shared" si="118"/>
        <v>0</v>
      </c>
      <c r="J460" s="21">
        <f t="shared" si="118"/>
        <v>0</v>
      </c>
      <c r="K460" s="21">
        <f t="shared" si="118"/>
        <v>0</v>
      </c>
      <c r="L460" s="21">
        <f t="shared" si="118"/>
        <v>0</v>
      </c>
      <c r="M460" s="21">
        <f t="shared" si="118"/>
        <v>0</v>
      </c>
      <c r="N460" s="24">
        <f t="shared" si="118"/>
        <v>0</v>
      </c>
      <c r="O460" s="24">
        <f t="shared" si="118"/>
        <v>0</v>
      </c>
    </row>
    <row r="461" spans="1:15" x14ac:dyDescent="0.25">
      <c r="A461" s="61">
        <f>Mixed2!A344</f>
        <v>0</v>
      </c>
      <c r="B461" s="61">
        <f>Mixed2!B344</f>
        <v>0</v>
      </c>
      <c r="C461" s="61">
        <f>Mixed2!C344</f>
        <v>0</v>
      </c>
      <c r="D461" s="61">
        <f>Mixed2!D344</f>
        <v>0</v>
      </c>
      <c r="E461" s="61">
        <f>Mixed2!E344</f>
        <v>0</v>
      </c>
      <c r="F461" s="61">
        <f>Mixed2!F344</f>
        <v>0</v>
      </c>
      <c r="G461" s="61">
        <f>Mixed2!G344</f>
        <v>0</v>
      </c>
      <c r="H461" s="1">
        <f>Mixed2!H344</f>
        <v>0</v>
      </c>
      <c r="I461" s="61">
        <f>Mixed2!I344</f>
        <v>0</v>
      </c>
      <c r="J461" s="61">
        <f>Mixed2!J344</f>
        <v>0</v>
      </c>
      <c r="K461" s="61">
        <f>Mixed2!K344</f>
        <v>0</v>
      </c>
      <c r="L461" s="61">
        <f>Mixed2!L344</f>
        <v>0</v>
      </c>
      <c r="M461" s="61">
        <f>Mixed2!M344</f>
        <v>0</v>
      </c>
      <c r="N461" s="1">
        <f>Mixed2!N344</f>
        <v>0</v>
      </c>
      <c r="O461" s="1">
        <f>Mixed2!O344</f>
        <v>0</v>
      </c>
    </row>
    <row r="462" spans="1:15" x14ac:dyDescent="0.25">
      <c r="A462" s="61">
        <f>Mixed2!A345</f>
        <v>0</v>
      </c>
      <c r="B462" s="61">
        <f>Mixed2!B345</f>
        <v>0</v>
      </c>
      <c r="C462" s="61">
        <f>Mixed2!C345</f>
        <v>0</v>
      </c>
      <c r="D462" s="61">
        <f>Mixed2!D345</f>
        <v>0</v>
      </c>
      <c r="E462" s="61">
        <f>Mixed2!E345</f>
        <v>0</v>
      </c>
      <c r="F462" s="61">
        <f>Mixed2!F345</f>
        <v>0</v>
      </c>
      <c r="G462" s="61">
        <f>Mixed2!G345</f>
        <v>0</v>
      </c>
      <c r="H462" s="1">
        <f>Mixed2!H345</f>
        <v>0</v>
      </c>
      <c r="I462" s="61">
        <f>Mixed2!I345</f>
        <v>0</v>
      </c>
      <c r="J462" s="61">
        <f>Mixed2!J345</f>
        <v>0</v>
      </c>
      <c r="K462" s="61">
        <f>Mixed2!K345</f>
        <v>0</v>
      </c>
      <c r="L462" s="61">
        <f>Mixed2!L345</f>
        <v>0</v>
      </c>
      <c r="M462" s="61">
        <f>Mixed2!M345</f>
        <v>0</v>
      </c>
      <c r="N462" s="1">
        <f>Mixed2!N345</f>
        <v>0</v>
      </c>
      <c r="O462" s="1">
        <f>Mixed2!O345</f>
        <v>0</v>
      </c>
    </row>
    <row r="463" spans="1:15" ht="13.8" x14ac:dyDescent="0.25">
      <c r="A463" s="40" t="str">
        <f>A461&amp;"/"&amp;A462</f>
        <v>0/0</v>
      </c>
      <c r="B463" s="37">
        <f>IF(B461=B462,B462,B461&amp;"/"&amp;B462)</f>
        <v>0</v>
      </c>
      <c r="C463" s="21">
        <f t="shared" ref="C463:O463" si="119">SUM(C461:C462)</f>
        <v>0</v>
      </c>
      <c r="D463" s="21">
        <f t="shared" si="119"/>
        <v>0</v>
      </c>
      <c r="E463" s="21">
        <f t="shared" si="119"/>
        <v>0</v>
      </c>
      <c r="F463" s="21">
        <f t="shared" si="119"/>
        <v>0</v>
      </c>
      <c r="G463" s="21">
        <f t="shared" si="119"/>
        <v>0</v>
      </c>
      <c r="H463" s="24">
        <f t="shared" si="119"/>
        <v>0</v>
      </c>
      <c r="I463" s="21">
        <f t="shared" si="119"/>
        <v>0</v>
      </c>
      <c r="J463" s="21">
        <f t="shared" si="119"/>
        <v>0</v>
      </c>
      <c r="K463" s="21">
        <f t="shared" si="119"/>
        <v>0</v>
      </c>
      <c r="L463" s="21">
        <f t="shared" si="119"/>
        <v>0</v>
      </c>
      <c r="M463" s="21">
        <f t="shared" si="119"/>
        <v>0</v>
      </c>
      <c r="N463" s="24">
        <f t="shared" si="119"/>
        <v>0</v>
      </c>
      <c r="O463" s="24">
        <f t="shared" si="119"/>
        <v>0</v>
      </c>
    </row>
    <row r="464" spans="1:15" x14ac:dyDescent="0.25">
      <c r="A464" s="61">
        <f>Mixed2!A346</f>
        <v>0</v>
      </c>
      <c r="B464" s="61">
        <f>Mixed2!B346</f>
        <v>0</v>
      </c>
      <c r="C464" s="61">
        <f>Mixed2!C346</f>
        <v>0</v>
      </c>
      <c r="D464" s="61">
        <f>Mixed2!D346</f>
        <v>0</v>
      </c>
      <c r="E464" s="61">
        <f>Mixed2!E346</f>
        <v>0</v>
      </c>
      <c r="F464" s="61">
        <f>Mixed2!F346</f>
        <v>0</v>
      </c>
      <c r="G464" s="61">
        <f>Mixed2!G346</f>
        <v>0</v>
      </c>
      <c r="H464" s="1">
        <f>Mixed2!H346</f>
        <v>0</v>
      </c>
      <c r="I464" s="61">
        <f>Mixed2!I346</f>
        <v>0</v>
      </c>
      <c r="J464" s="61">
        <f>Mixed2!J346</f>
        <v>0</v>
      </c>
      <c r="K464" s="61">
        <f>Mixed2!K346</f>
        <v>0</v>
      </c>
      <c r="L464" s="61">
        <f>Mixed2!L346</f>
        <v>0</v>
      </c>
      <c r="M464" s="61">
        <f>Mixed2!M346</f>
        <v>0</v>
      </c>
      <c r="N464" s="1">
        <f>Mixed2!N346</f>
        <v>0</v>
      </c>
      <c r="O464" s="1">
        <f>Mixed2!O346</f>
        <v>0</v>
      </c>
    </row>
    <row r="465" spans="1:15" x14ac:dyDescent="0.25">
      <c r="A465" s="61">
        <f>Mixed2!A347</f>
        <v>0</v>
      </c>
      <c r="B465" s="61">
        <f>Mixed2!B347</f>
        <v>0</v>
      </c>
      <c r="C465" s="61">
        <f>Mixed2!C347</f>
        <v>0</v>
      </c>
      <c r="D465" s="61">
        <f>Mixed2!D347</f>
        <v>0</v>
      </c>
      <c r="E465" s="61">
        <f>Mixed2!E347</f>
        <v>0</v>
      </c>
      <c r="F465" s="61">
        <f>Mixed2!F347</f>
        <v>0</v>
      </c>
      <c r="G465" s="61">
        <f>Mixed2!G347</f>
        <v>0</v>
      </c>
      <c r="H465" s="1">
        <f>Mixed2!H347</f>
        <v>0</v>
      </c>
      <c r="I465" s="61">
        <f>Mixed2!I347</f>
        <v>0</v>
      </c>
      <c r="J465" s="61">
        <f>Mixed2!J347</f>
        <v>0</v>
      </c>
      <c r="K465" s="61">
        <f>Mixed2!K347</f>
        <v>0</v>
      </c>
      <c r="L465" s="61">
        <f>Mixed2!L347</f>
        <v>0</v>
      </c>
      <c r="M465" s="61">
        <f>Mixed2!M347</f>
        <v>0</v>
      </c>
      <c r="N465" s="1">
        <f>Mixed2!N347</f>
        <v>0</v>
      </c>
      <c r="O465" s="1">
        <f>Mixed2!O347</f>
        <v>0</v>
      </c>
    </row>
    <row r="466" spans="1:15" ht="13.8" x14ac:dyDescent="0.25">
      <c r="A466" s="40" t="str">
        <f>A464&amp;"/"&amp;A465</f>
        <v>0/0</v>
      </c>
      <c r="B466" s="37">
        <f>IF(B464=B465,B465,B464&amp;"/"&amp;B465)</f>
        <v>0</v>
      </c>
      <c r="C466" s="21">
        <f t="shared" ref="C466:O466" si="120">SUM(C464:C465)</f>
        <v>0</v>
      </c>
      <c r="D466" s="21">
        <f t="shared" si="120"/>
        <v>0</v>
      </c>
      <c r="E466" s="21">
        <f t="shared" si="120"/>
        <v>0</v>
      </c>
      <c r="F466" s="21">
        <f t="shared" si="120"/>
        <v>0</v>
      </c>
      <c r="G466" s="21">
        <f t="shared" si="120"/>
        <v>0</v>
      </c>
      <c r="H466" s="24">
        <f t="shared" si="120"/>
        <v>0</v>
      </c>
      <c r="I466" s="21">
        <f t="shared" si="120"/>
        <v>0</v>
      </c>
      <c r="J466" s="21">
        <f t="shared" si="120"/>
        <v>0</v>
      </c>
      <c r="K466" s="21">
        <f t="shared" si="120"/>
        <v>0</v>
      </c>
      <c r="L466" s="21">
        <f t="shared" si="120"/>
        <v>0</v>
      </c>
      <c r="M466" s="21">
        <f t="shared" si="120"/>
        <v>0</v>
      </c>
      <c r="N466" s="24">
        <f t="shared" si="120"/>
        <v>0</v>
      </c>
      <c r="O466" s="24">
        <f t="shared" si="120"/>
        <v>0</v>
      </c>
    </row>
    <row r="467" spans="1:15" x14ac:dyDescent="0.25">
      <c r="A467" s="61">
        <f>Mixed2!A348</f>
        <v>0</v>
      </c>
      <c r="B467" s="61">
        <f>Mixed2!B348</f>
        <v>0</v>
      </c>
      <c r="C467" s="61">
        <f>Mixed2!C348</f>
        <v>0</v>
      </c>
      <c r="D467" s="61">
        <f>Mixed2!D348</f>
        <v>0</v>
      </c>
      <c r="E467" s="61">
        <f>Mixed2!E348</f>
        <v>0</v>
      </c>
      <c r="F467" s="61">
        <f>Mixed2!F348</f>
        <v>0</v>
      </c>
      <c r="G467" s="61">
        <f>Mixed2!G348</f>
        <v>0</v>
      </c>
      <c r="H467" s="1">
        <f>Mixed2!H348</f>
        <v>0</v>
      </c>
      <c r="I467" s="61">
        <f>Mixed2!I348</f>
        <v>0</v>
      </c>
      <c r="J467" s="61">
        <f>Mixed2!J348</f>
        <v>0</v>
      </c>
      <c r="K467" s="61">
        <f>Mixed2!K348</f>
        <v>0</v>
      </c>
      <c r="L467" s="61">
        <f>Mixed2!L348</f>
        <v>0</v>
      </c>
      <c r="M467" s="61">
        <f>Mixed2!M348</f>
        <v>0</v>
      </c>
      <c r="N467" s="1">
        <f>Mixed2!N348</f>
        <v>0</v>
      </c>
      <c r="O467" s="1">
        <f>Mixed2!O348</f>
        <v>0</v>
      </c>
    </row>
    <row r="468" spans="1:15" x14ac:dyDescent="0.25">
      <c r="A468" s="61">
        <f>Mixed2!A349</f>
        <v>0</v>
      </c>
      <c r="B468" s="61">
        <f>Mixed2!B349</f>
        <v>0</v>
      </c>
      <c r="C468" s="61">
        <f>Mixed2!C349</f>
        <v>0</v>
      </c>
      <c r="D468" s="61">
        <f>Mixed2!D349</f>
        <v>0</v>
      </c>
      <c r="E468" s="61">
        <f>Mixed2!E349</f>
        <v>0</v>
      </c>
      <c r="F468" s="61">
        <f>Mixed2!F349</f>
        <v>0</v>
      </c>
      <c r="G468" s="61">
        <f>Mixed2!G349</f>
        <v>0</v>
      </c>
      <c r="H468" s="1">
        <f>Mixed2!H349</f>
        <v>0</v>
      </c>
      <c r="I468" s="61">
        <f>Mixed2!I349</f>
        <v>0</v>
      </c>
      <c r="J468" s="61">
        <f>Mixed2!J349</f>
        <v>0</v>
      </c>
      <c r="K468" s="61">
        <f>Mixed2!K349</f>
        <v>0</v>
      </c>
      <c r="L468" s="61">
        <f>Mixed2!L349</f>
        <v>0</v>
      </c>
      <c r="M468" s="61">
        <f>Mixed2!M349</f>
        <v>0</v>
      </c>
      <c r="N468" s="1">
        <f>Mixed2!N349</f>
        <v>0</v>
      </c>
      <c r="O468" s="1">
        <f>Mixed2!O349</f>
        <v>0</v>
      </c>
    </row>
    <row r="469" spans="1:15" ht="13.8" x14ac:dyDescent="0.25">
      <c r="A469" s="40" t="str">
        <f>A467&amp;"/"&amp;A468</f>
        <v>0/0</v>
      </c>
      <c r="B469" s="37">
        <f>IF(B467=B468,B468,B467&amp;"/"&amp;B468)</f>
        <v>0</v>
      </c>
      <c r="C469" s="21">
        <f t="shared" ref="C469:O469" si="121">SUM(C467:C468)</f>
        <v>0</v>
      </c>
      <c r="D469" s="21">
        <f t="shared" si="121"/>
        <v>0</v>
      </c>
      <c r="E469" s="21">
        <f t="shared" si="121"/>
        <v>0</v>
      </c>
      <c r="F469" s="21">
        <f t="shared" si="121"/>
        <v>0</v>
      </c>
      <c r="G469" s="21">
        <f t="shared" si="121"/>
        <v>0</v>
      </c>
      <c r="H469" s="24">
        <f t="shared" si="121"/>
        <v>0</v>
      </c>
      <c r="I469" s="21">
        <f t="shared" si="121"/>
        <v>0</v>
      </c>
      <c r="J469" s="21">
        <f t="shared" si="121"/>
        <v>0</v>
      </c>
      <c r="K469" s="21">
        <f t="shared" si="121"/>
        <v>0</v>
      </c>
      <c r="L469" s="21">
        <f t="shared" si="121"/>
        <v>0</v>
      </c>
      <c r="M469" s="21">
        <f t="shared" si="121"/>
        <v>0</v>
      </c>
      <c r="N469" s="24">
        <f t="shared" si="121"/>
        <v>0</v>
      </c>
      <c r="O469" s="24">
        <f t="shared" si="121"/>
        <v>0</v>
      </c>
    </row>
    <row r="470" spans="1:15" x14ac:dyDescent="0.25">
      <c r="A470" s="61">
        <f>Mixed2!A350</f>
        <v>0</v>
      </c>
      <c r="B470" s="61">
        <f>Mixed2!B350</f>
        <v>0</v>
      </c>
      <c r="C470" s="61">
        <f>Mixed2!C350</f>
        <v>0</v>
      </c>
      <c r="D470" s="61">
        <f>Mixed2!D350</f>
        <v>0</v>
      </c>
      <c r="E470" s="61">
        <f>Mixed2!E350</f>
        <v>0</v>
      </c>
      <c r="F470" s="61">
        <f>Mixed2!F350</f>
        <v>0</v>
      </c>
      <c r="G470" s="61">
        <f>Mixed2!G350</f>
        <v>0</v>
      </c>
      <c r="H470" s="1">
        <f>Mixed2!H350</f>
        <v>0</v>
      </c>
      <c r="I470" s="61">
        <f>Mixed2!I350</f>
        <v>0</v>
      </c>
      <c r="J470" s="61">
        <f>Mixed2!J350</f>
        <v>0</v>
      </c>
      <c r="K470" s="61">
        <f>Mixed2!K350</f>
        <v>0</v>
      </c>
      <c r="L470" s="61">
        <f>Mixed2!L350</f>
        <v>0</v>
      </c>
      <c r="M470" s="61">
        <f>Mixed2!M350</f>
        <v>0</v>
      </c>
      <c r="N470" s="1">
        <f>Mixed2!N350</f>
        <v>0</v>
      </c>
      <c r="O470" s="1">
        <f>Mixed2!O350</f>
        <v>0</v>
      </c>
    </row>
    <row r="471" spans="1:15" x14ac:dyDescent="0.25">
      <c r="A471" s="61">
        <f>Mixed2!A351</f>
        <v>0</v>
      </c>
      <c r="B471" s="61">
        <f>Mixed2!B351</f>
        <v>0</v>
      </c>
      <c r="C471" s="61">
        <f>Mixed2!C351</f>
        <v>0</v>
      </c>
      <c r="D471" s="61">
        <f>Mixed2!D351</f>
        <v>0</v>
      </c>
      <c r="E471" s="61">
        <f>Mixed2!E351</f>
        <v>0</v>
      </c>
      <c r="F471" s="61">
        <f>Mixed2!F351</f>
        <v>0</v>
      </c>
      <c r="G471" s="61">
        <f>Mixed2!G351</f>
        <v>0</v>
      </c>
      <c r="H471" s="1">
        <f>Mixed2!H351</f>
        <v>0</v>
      </c>
      <c r="I471" s="61">
        <f>Mixed2!I351</f>
        <v>0</v>
      </c>
      <c r="J471" s="61">
        <f>Mixed2!J351</f>
        <v>0</v>
      </c>
      <c r="K471" s="61">
        <f>Mixed2!K351</f>
        <v>0</v>
      </c>
      <c r="L471" s="61">
        <f>Mixed2!L351</f>
        <v>0</v>
      </c>
      <c r="M471" s="61">
        <f>Mixed2!M351</f>
        <v>0</v>
      </c>
      <c r="N471" s="1">
        <f>Mixed2!N351</f>
        <v>0</v>
      </c>
      <c r="O471" s="1">
        <f>Mixed2!O351</f>
        <v>0</v>
      </c>
    </row>
    <row r="472" spans="1:15" ht="13.8" x14ac:dyDescent="0.25">
      <c r="A472" s="40" t="str">
        <f>A470&amp;"/"&amp;A471</f>
        <v>0/0</v>
      </c>
      <c r="B472" s="37">
        <f>IF(B470=B471,B471,B470&amp;"/"&amp;B471)</f>
        <v>0</v>
      </c>
      <c r="C472" s="21">
        <f t="shared" ref="C472:O472" si="122">SUM(C470:C471)</f>
        <v>0</v>
      </c>
      <c r="D472" s="21">
        <f t="shared" si="122"/>
        <v>0</v>
      </c>
      <c r="E472" s="21">
        <f t="shared" si="122"/>
        <v>0</v>
      </c>
      <c r="F472" s="21">
        <f t="shared" si="122"/>
        <v>0</v>
      </c>
      <c r="G472" s="21">
        <f t="shared" si="122"/>
        <v>0</v>
      </c>
      <c r="H472" s="24">
        <f t="shared" si="122"/>
        <v>0</v>
      </c>
      <c r="I472" s="21">
        <f t="shared" si="122"/>
        <v>0</v>
      </c>
      <c r="J472" s="21">
        <f t="shared" si="122"/>
        <v>0</v>
      </c>
      <c r="K472" s="21">
        <f t="shared" si="122"/>
        <v>0</v>
      </c>
      <c r="L472" s="21">
        <f t="shared" si="122"/>
        <v>0</v>
      </c>
      <c r="M472" s="21">
        <f t="shared" si="122"/>
        <v>0</v>
      </c>
      <c r="N472" s="24">
        <f t="shared" si="122"/>
        <v>0</v>
      </c>
      <c r="O472" s="24">
        <f t="shared" si="122"/>
        <v>0</v>
      </c>
    </row>
    <row r="473" spans="1:15" x14ac:dyDescent="0.25">
      <c r="A473" s="61">
        <f>Mixed2!A352</f>
        <v>0</v>
      </c>
      <c r="B473" s="61">
        <f>Mixed2!B352</f>
        <v>0</v>
      </c>
      <c r="C473" s="61">
        <f>Mixed2!C352</f>
        <v>0</v>
      </c>
      <c r="D473" s="61">
        <f>Mixed2!D352</f>
        <v>0</v>
      </c>
      <c r="E473" s="61">
        <f>Mixed2!E352</f>
        <v>0</v>
      </c>
      <c r="F473" s="61">
        <f>Mixed2!F352</f>
        <v>0</v>
      </c>
      <c r="G473" s="61">
        <f>Mixed2!G352</f>
        <v>0</v>
      </c>
      <c r="H473" s="1">
        <f>Mixed2!H352</f>
        <v>0</v>
      </c>
      <c r="I473" s="61">
        <f>Mixed2!I352</f>
        <v>0</v>
      </c>
      <c r="J473" s="61">
        <f>Mixed2!J352</f>
        <v>0</v>
      </c>
      <c r="K473" s="61">
        <f>Mixed2!K352</f>
        <v>0</v>
      </c>
      <c r="L473" s="61">
        <f>Mixed2!L352</f>
        <v>0</v>
      </c>
      <c r="M473" s="61">
        <f>Mixed2!M352</f>
        <v>0</v>
      </c>
      <c r="N473" s="1">
        <f>Mixed2!N352</f>
        <v>0</v>
      </c>
      <c r="O473" s="1">
        <f>Mixed2!O352</f>
        <v>0</v>
      </c>
    </row>
    <row r="474" spans="1:15" x14ac:dyDescent="0.25">
      <c r="A474" s="61">
        <f>Mixed2!A353</f>
        <v>0</v>
      </c>
      <c r="B474" s="61">
        <f>Mixed2!B353</f>
        <v>0</v>
      </c>
      <c r="C474" s="61">
        <f>Mixed2!C353</f>
        <v>0</v>
      </c>
      <c r="D474" s="61">
        <f>Mixed2!D353</f>
        <v>0</v>
      </c>
      <c r="E474" s="61">
        <f>Mixed2!E353</f>
        <v>0</v>
      </c>
      <c r="F474" s="61">
        <f>Mixed2!F353</f>
        <v>0</v>
      </c>
      <c r="G474" s="61">
        <f>Mixed2!G353</f>
        <v>0</v>
      </c>
      <c r="H474" s="1">
        <f>Mixed2!H353</f>
        <v>0</v>
      </c>
      <c r="I474" s="61">
        <f>Mixed2!I353</f>
        <v>0</v>
      </c>
      <c r="J474" s="61">
        <f>Mixed2!J353</f>
        <v>0</v>
      </c>
      <c r="K474" s="61">
        <f>Mixed2!K353</f>
        <v>0</v>
      </c>
      <c r="L474" s="61">
        <f>Mixed2!L353</f>
        <v>0</v>
      </c>
      <c r="M474" s="61">
        <f>Mixed2!M353</f>
        <v>0</v>
      </c>
      <c r="N474" s="1">
        <f>Mixed2!N353</f>
        <v>0</v>
      </c>
      <c r="O474" s="1">
        <f>Mixed2!O353</f>
        <v>0</v>
      </c>
    </row>
    <row r="475" spans="1:15" ht="13.8" x14ac:dyDescent="0.25">
      <c r="A475" s="40" t="str">
        <f>A473&amp;"/"&amp;A474</f>
        <v>0/0</v>
      </c>
      <c r="B475" s="37">
        <f>IF(B473=B474,B474,B473&amp;"/"&amp;B474)</f>
        <v>0</v>
      </c>
      <c r="C475" s="21">
        <f t="shared" ref="C475:O475" si="123">SUM(C473:C474)</f>
        <v>0</v>
      </c>
      <c r="D475" s="21">
        <f t="shared" si="123"/>
        <v>0</v>
      </c>
      <c r="E475" s="21">
        <f t="shared" si="123"/>
        <v>0</v>
      </c>
      <c r="F475" s="21">
        <f t="shared" si="123"/>
        <v>0</v>
      </c>
      <c r="G475" s="21">
        <f t="shared" si="123"/>
        <v>0</v>
      </c>
      <c r="H475" s="24">
        <f t="shared" si="123"/>
        <v>0</v>
      </c>
      <c r="I475" s="21">
        <f t="shared" si="123"/>
        <v>0</v>
      </c>
      <c r="J475" s="21">
        <f t="shared" si="123"/>
        <v>0</v>
      </c>
      <c r="K475" s="21">
        <f t="shared" si="123"/>
        <v>0</v>
      </c>
      <c r="L475" s="21">
        <f t="shared" si="123"/>
        <v>0</v>
      </c>
      <c r="M475" s="21">
        <f t="shared" si="123"/>
        <v>0</v>
      </c>
      <c r="N475" s="24">
        <f t="shared" si="123"/>
        <v>0</v>
      </c>
      <c r="O475" s="24">
        <f t="shared" si="123"/>
        <v>0</v>
      </c>
    </row>
    <row r="476" spans="1:15" x14ac:dyDescent="0.25">
      <c r="A476" s="61">
        <f>Mixed2!A354</f>
        <v>0</v>
      </c>
      <c r="B476" s="61">
        <f>Mixed2!B354</f>
        <v>0</v>
      </c>
      <c r="C476" s="61">
        <f>Mixed2!C354</f>
        <v>0</v>
      </c>
      <c r="D476" s="61">
        <f>Mixed2!D354</f>
        <v>0</v>
      </c>
      <c r="E476" s="61">
        <f>Mixed2!E354</f>
        <v>0</v>
      </c>
      <c r="F476" s="61">
        <f>Mixed2!F354</f>
        <v>0</v>
      </c>
      <c r="G476" s="61">
        <f>Mixed2!G354</f>
        <v>0</v>
      </c>
      <c r="H476" s="1">
        <f>Mixed2!H354</f>
        <v>0</v>
      </c>
      <c r="I476" s="61">
        <f>Mixed2!I354</f>
        <v>0</v>
      </c>
      <c r="J476" s="61">
        <f>Mixed2!J354</f>
        <v>0</v>
      </c>
      <c r="K476" s="61">
        <f>Mixed2!K354</f>
        <v>0</v>
      </c>
      <c r="L476" s="61">
        <f>Mixed2!L354</f>
        <v>0</v>
      </c>
      <c r="M476" s="61">
        <f>Mixed2!M354</f>
        <v>0</v>
      </c>
      <c r="N476" s="1">
        <f>Mixed2!N354</f>
        <v>0</v>
      </c>
      <c r="O476" s="1">
        <f>Mixed2!O354</f>
        <v>0</v>
      </c>
    </row>
    <row r="477" spans="1:15" ht="15" customHeight="1" x14ac:dyDescent="0.25">
      <c r="A477" s="61">
        <f>Mixed2!A355</f>
        <v>0</v>
      </c>
      <c r="B477" s="61">
        <f>Mixed2!B355</f>
        <v>0</v>
      </c>
      <c r="C477" s="61">
        <f>Mixed2!C355</f>
        <v>0</v>
      </c>
      <c r="D477" s="61">
        <f>Mixed2!D355</f>
        <v>0</v>
      </c>
      <c r="E477" s="61">
        <f>Mixed2!E355</f>
        <v>0</v>
      </c>
      <c r="F477" s="61">
        <f>Mixed2!F355</f>
        <v>0</v>
      </c>
      <c r="G477" s="61">
        <f>Mixed2!G355</f>
        <v>0</v>
      </c>
      <c r="H477" s="1">
        <f>Mixed2!H355</f>
        <v>0</v>
      </c>
      <c r="I477" s="61">
        <f>Mixed2!I355</f>
        <v>0</v>
      </c>
      <c r="J477" s="61">
        <f>Mixed2!J355</f>
        <v>0</v>
      </c>
      <c r="K477" s="61">
        <f>Mixed2!K355</f>
        <v>0</v>
      </c>
      <c r="L477" s="61">
        <f>Mixed2!L355</f>
        <v>0</v>
      </c>
      <c r="M477" s="61">
        <f>Mixed2!M355</f>
        <v>0</v>
      </c>
      <c r="N477" s="1">
        <f>Mixed2!N355</f>
        <v>0</v>
      </c>
      <c r="O477" s="1">
        <f>Mixed2!O355</f>
        <v>0</v>
      </c>
    </row>
    <row r="478" spans="1:15" ht="15" customHeight="1" x14ac:dyDescent="0.25">
      <c r="A478" s="40" t="str">
        <f>A476&amp;"/"&amp;A477</f>
        <v>0/0</v>
      </c>
      <c r="B478" s="37">
        <f>IF(B476=B477,B477,B476&amp;"/"&amp;B477)</f>
        <v>0</v>
      </c>
      <c r="C478" s="21">
        <f t="shared" ref="C478:O478" si="124">SUM(C476:C477)</f>
        <v>0</v>
      </c>
      <c r="D478" s="21">
        <f t="shared" si="124"/>
        <v>0</v>
      </c>
      <c r="E478" s="21">
        <f t="shared" si="124"/>
        <v>0</v>
      </c>
      <c r="F478" s="21">
        <f t="shared" si="124"/>
        <v>0</v>
      </c>
      <c r="G478" s="21">
        <f t="shared" si="124"/>
        <v>0</v>
      </c>
      <c r="H478" s="24">
        <f t="shared" si="124"/>
        <v>0</v>
      </c>
      <c r="I478" s="21">
        <f t="shared" si="124"/>
        <v>0</v>
      </c>
      <c r="J478" s="21">
        <f t="shared" si="124"/>
        <v>0</v>
      </c>
      <c r="K478" s="21">
        <f t="shared" si="124"/>
        <v>0</v>
      </c>
      <c r="L478" s="21">
        <f t="shared" si="124"/>
        <v>0</v>
      </c>
      <c r="M478" s="21">
        <f t="shared" si="124"/>
        <v>0</v>
      </c>
      <c r="N478" s="24">
        <f t="shared" si="124"/>
        <v>0</v>
      </c>
      <c r="O478" s="24">
        <f t="shared" si="124"/>
        <v>0</v>
      </c>
    </row>
    <row r="479" spans="1:15" x14ac:dyDescent="0.25">
      <c r="A479" s="61">
        <f>Mixed2!A356</f>
        <v>0</v>
      </c>
      <c r="B479" s="61">
        <f>Mixed2!B356</f>
        <v>0</v>
      </c>
      <c r="C479" s="61">
        <f>Mixed2!C356</f>
        <v>0</v>
      </c>
      <c r="D479" s="61">
        <f>Mixed2!D356</f>
        <v>0</v>
      </c>
      <c r="E479" s="61">
        <f>Mixed2!E356</f>
        <v>0</v>
      </c>
      <c r="F479" s="61">
        <f>Mixed2!F356</f>
        <v>0</v>
      </c>
      <c r="G479" s="61">
        <f>Mixed2!G356</f>
        <v>0</v>
      </c>
      <c r="H479" s="1">
        <f>Mixed2!H356</f>
        <v>0</v>
      </c>
      <c r="I479" s="61">
        <f>Mixed2!I356</f>
        <v>0</v>
      </c>
      <c r="J479" s="61">
        <f>Mixed2!J356</f>
        <v>0</v>
      </c>
      <c r="K479" s="61">
        <f>Mixed2!K356</f>
        <v>0</v>
      </c>
      <c r="L479" s="61">
        <f>Mixed2!L356</f>
        <v>0</v>
      </c>
      <c r="M479" s="61">
        <f>Mixed2!M356</f>
        <v>0</v>
      </c>
      <c r="N479" s="1">
        <f>Mixed2!N356</f>
        <v>0</v>
      </c>
      <c r="O479" s="1">
        <f>Mixed2!O356</f>
        <v>0</v>
      </c>
    </row>
    <row r="480" spans="1:15" x14ac:dyDescent="0.25">
      <c r="A480" s="61">
        <f>Mixed2!A357</f>
        <v>0</v>
      </c>
      <c r="B480" s="61">
        <f>Mixed2!B357</f>
        <v>0</v>
      </c>
      <c r="C480" s="61">
        <f>Mixed2!C357</f>
        <v>0</v>
      </c>
      <c r="D480" s="61">
        <f>Mixed2!D357</f>
        <v>0</v>
      </c>
      <c r="E480" s="61">
        <f>Mixed2!E357</f>
        <v>0</v>
      </c>
      <c r="F480" s="61">
        <f>Mixed2!F357</f>
        <v>0</v>
      </c>
      <c r="G480" s="61">
        <f>Mixed2!G357</f>
        <v>0</v>
      </c>
      <c r="H480" s="1">
        <f>Mixed2!H357</f>
        <v>0</v>
      </c>
      <c r="I480" s="61">
        <f>Mixed2!I357</f>
        <v>0</v>
      </c>
      <c r="J480" s="61">
        <f>Mixed2!J357</f>
        <v>0</v>
      </c>
      <c r="K480" s="61">
        <f>Mixed2!K357</f>
        <v>0</v>
      </c>
      <c r="L480" s="61">
        <f>Mixed2!L357</f>
        <v>0</v>
      </c>
      <c r="M480" s="61">
        <f>Mixed2!M357</f>
        <v>0</v>
      </c>
      <c r="N480" s="1">
        <f>Mixed2!N357</f>
        <v>0</v>
      </c>
      <c r="O480" s="1">
        <f>Mixed2!O357</f>
        <v>0</v>
      </c>
    </row>
    <row r="481" spans="1:15" ht="13.8" x14ac:dyDescent="0.25">
      <c r="A481" s="40" t="str">
        <f>A479&amp;"/"&amp;A480</f>
        <v>0/0</v>
      </c>
      <c r="B481" s="37">
        <f>IF(B479=B480,B480,B479&amp;"/"&amp;B480)</f>
        <v>0</v>
      </c>
      <c r="C481" s="21">
        <f t="shared" ref="C481:O481" si="125">SUM(C479:C480)</f>
        <v>0</v>
      </c>
      <c r="D481" s="21">
        <f t="shared" si="125"/>
        <v>0</v>
      </c>
      <c r="E481" s="21">
        <f t="shared" si="125"/>
        <v>0</v>
      </c>
      <c r="F481" s="21">
        <f t="shared" si="125"/>
        <v>0</v>
      </c>
      <c r="G481" s="21">
        <f t="shared" si="125"/>
        <v>0</v>
      </c>
      <c r="H481" s="24">
        <f t="shared" si="125"/>
        <v>0</v>
      </c>
      <c r="I481" s="21">
        <f t="shared" si="125"/>
        <v>0</v>
      </c>
      <c r="J481" s="21">
        <f t="shared" si="125"/>
        <v>0</v>
      </c>
      <c r="K481" s="21">
        <f t="shared" si="125"/>
        <v>0</v>
      </c>
      <c r="L481" s="21">
        <f t="shared" si="125"/>
        <v>0</v>
      </c>
      <c r="M481" s="21">
        <f t="shared" si="125"/>
        <v>0</v>
      </c>
      <c r="N481" s="24">
        <f t="shared" si="125"/>
        <v>0</v>
      </c>
      <c r="O481" s="24">
        <f t="shared" si="125"/>
        <v>0</v>
      </c>
    </row>
    <row r="482" spans="1:15" x14ac:dyDescent="0.25">
      <c r="A482" s="61">
        <f>Mixed2!A358</f>
        <v>0</v>
      </c>
      <c r="B482" s="61">
        <f>Mixed2!B358</f>
        <v>0</v>
      </c>
      <c r="C482" s="61">
        <f>Mixed2!C358</f>
        <v>0</v>
      </c>
      <c r="D482" s="61">
        <f>Mixed2!D358</f>
        <v>0</v>
      </c>
      <c r="E482" s="61">
        <f>Mixed2!E358</f>
        <v>0</v>
      </c>
      <c r="F482" s="61">
        <f>Mixed2!F358</f>
        <v>0</v>
      </c>
      <c r="G482" s="61">
        <f>Mixed2!G358</f>
        <v>0</v>
      </c>
      <c r="H482" s="1">
        <f>Mixed2!H358</f>
        <v>0</v>
      </c>
      <c r="I482" s="61">
        <f>Mixed2!I358</f>
        <v>0</v>
      </c>
      <c r="J482" s="61">
        <f>Mixed2!J358</f>
        <v>0</v>
      </c>
      <c r="K482" s="61">
        <f>Mixed2!K358</f>
        <v>0</v>
      </c>
      <c r="L482" s="61">
        <f>Mixed2!L358</f>
        <v>0</v>
      </c>
      <c r="M482" s="61">
        <f>Mixed2!M358</f>
        <v>0</v>
      </c>
      <c r="N482" s="1">
        <f>Mixed2!N358</f>
        <v>0</v>
      </c>
      <c r="O482" s="1">
        <f>Mixed2!O358</f>
        <v>0</v>
      </c>
    </row>
    <row r="483" spans="1:15" x14ac:dyDescent="0.25">
      <c r="A483" s="61">
        <f>Mixed2!A359</f>
        <v>0</v>
      </c>
      <c r="B483" s="61">
        <f>Mixed2!B359</f>
        <v>0</v>
      </c>
      <c r="C483" s="61">
        <f>Mixed2!C359</f>
        <v>0</v>
      </c>
      <c r="D483" s="61">
        <f>Mixed2!D359</f>
        <v>0</v>
      </c>
      <c r="E483" s="61">
        <f>Mixed2!E359</f>
        <v>0</v>
      </c>
      <c r="F483" s="61">
        <f>Mixed2!F359</f>
        <v>0</v>
      </c>
      <c r="G483" s="61">
        <f>Mixed2!G359</f>
        <v>0</v>
      </c>
      <c r="H483" s="1">
        <f>Mixed2!H359</f>
        <v>0</v>
      </c>
      <c r="I483" s="61">
        <f>Mixed2!I359</f>
        <v>0</v>
      </c>
      <c r="J483" s="61">
        <f>Mixed2!J359</f>
        <v>0</v>
      </c>
      <c r="K483" s="61">
        <f>Mixed2!K359</f>
        <v>0</v>
      </c>
      <c r="L483" s="61">
        <f>Mixed2!L359</f>
        <v>0</v>
      </c>
      <c r="M483" s="61">
        <f>Mixed2!M359</f>
        <v>0</v>
      </c>
      <c r="N483" s="1">
        <f>Mixed2!N359</f>
        <v>0</v>
      </c>
      <c r="O483" s="1">
        <f>Mixed2!O359</f>
        <v>0</v>
      </c>
    </row>
    <row r="484" spans="1:15" ht="13.8" x14ac:dyDescent="0.25">
      <c r="A484" s="40" t="str">
        <f>A482&amp;"/"&amp;A483</f>
        <v>0/0</v>
      </c>
      <c r="B484" s="37">
        <f>IF(B482=B483,B483,B482&amp;"/"&amp;B483)</f>
        <v>0</v>
      </c>
      <c r="C484" s="21">
        <f t="shared" ref="C484:O484" si="126">SUM(C482:C483)</f>
        <v>0</v>
      </c>
      <c r="D484" s="21">
        <f t="shared" si="126"/>
        <v>0</v>
      </c>
      <c r="E484" s="21">
        <f t="shared" si="126"/>
        <v>0</v>
      </c>
      <c r="F484" s="21">
        <f t="shared" si="126"/>
        <v>0</v>
      </c>
      <c r="G484" s="21">
        <f t="shared" si="126"/>
        <v>0</v>
      </c>
      <c r="H484" s="24">
        <f t="shared" si="126"/>
        <v>0</v>
      </c>
      <c r="I484" s="21">
        <f t="shared" si="126"/>
        <v>0</v>
      </c>
      <c r="J484" s="21">
        <f t="shared" si="126"/>
        <v>0</v>
      </c>
      <c r="K484" s="21">
        <f t="shared" si="126"/>
        <v>0</v>
      </c>
      <c r="L484" s="21">
        <f t="shared" si="126"/>
        <v>0</v>
      </c>
      <c r="M484" s="21">
        <f t="shared" si="126"/>
        <v>0</v>
      </c>
      <c r="N484" s="24">
        <f t="shared" si="126"/>
        <v>0</v>
      </c>
      <c r="O484" s="24">
        <f t="shared" si="126"/>
        <v>0</v>
      </c>
    </row>
    <row r="485" spans="1:15" x14ac:dyDescent="0.25">
      <c r="A485" s="61">
        <f>Mixed2!A360</f>
        <v>0</v>
      </c>
      <c r="B485" s="61">
        <f>Mixed2!B360</f>
        <v>0</v>
      </c>
      <c r="C485" s="61">
        <f>Mixed2!C360</f>
        <v>0</v>
      </c>
      <c r="D485" s="61">
        <f>Mixed2!D360</f>
        <v>0</v>
      </c>
      <c r="E485" s="61">
        <f>Mixed2!E360</f>
        <v>0</v>
      </c>
      <c r="F485" s="61">
        <f>Mixed2!F360</f>
        <v>0</v>
      </c>
      <c r="G485" s="61">
        <f>Mixed2!G360</f>
        <v>0</v>
      </c>
      <c r="H485" s="1">
        <f>Mixed2!H360</f>
        <v>0</v>
      </c>
      <c r="I485" s="61">
        <f>Mixed2!I360</f>
        <v>0</v>
      </c>
      <c r="J485" s="61">
        <f>Mixed2!J360</f>
        <v>0</v>
      </c>
      <c r="K485" s="61">
        <f>Mixed2!K360</f>
        <v>0</v>
      </c>
      <c r="L485" s="61">
        <f>Mixed2!L360</f>
        <v>0</v>
      </c>
      <c r="M485" s="61">
        <f>Mixed2!M360</f>
        <v>0</v>
      </c>
      <c r="N485" s="1">
        <f>Mixed2!N360</f>
        <v>0</v>
      </c>
      <c r="O485" s="1">
        <f>Mixed2!O360</f>
        <v>0</v>
      </c>
    </row>
    <row r="486" spans="1:15" x14ac:dyDescent="0.25">
      <c r="A486" s="61">
        <f>Mixed2!A361</f>
        <v>0</v>
      </c>
      <c r="B486" s="61">
        <f>Mixed2!B361</f>
        <v>0</v>
      </c>
      <c r="C486" s="61">
        <f>Mixed2!C361</f>
        <v>0</v>
      </c>
      <c r="D486" s="61">
        <f>Mixed2!D361</f>
        <v>0</v>
      </c>
      <c r="E486" s="61">
        <f>Mixed2!E361</f>
        <v>0</v>
      </c>
      <c r="F486" s="61">
        <f>Mixed2!F361</f>
        <v>0</v>
      </c>
      <c r="G486" s="61">
        <f>Mixed2!G361</f>
        <v>0</v>
      </c>
      <c r="H486" s="1">
        <f>Mixed2!H361</f>
        <v>0</v>
      </c>
      <c r="I486" s="61">
        <f>Mixed2!I361</f>
        <v>0</v>
      </c>
      <c r="J486" s="61">
        <f>Mixed2!J361</f>
        <v>0</v>
      </c>
      <c r="K486" s="61">
        <f>Mixed2!K361</f>
        <v>0</v>
      </c>
      <c r="L486" s="61">
        <f>Mixed2!L361</f>
        <v>0</v>
      </c>
      <c r="M486" s="61">
        <f>Mixed2!M361</f>
        <v>0</v>
      </c>
      <c r="N486" s="1">
        <f>Mixed2!N361</f>
        <v>0</v>
      </c>
      <c r="O486" s="1">
        <f>Mixed2!O361</f>
        <v>0</v>
      </c>
    </row>
    <row r="487" spans="1:15" ht="13.8" x14ac:dyDescent="0.25">
      <c r="A487" s="40" t="str">
        <f>A485&amp;"/"&amp;A486</f>
        <v>0/0</v>
      </c>
      <c r="B487" s="37">
        <f>IF(B485=B486,B486,B485&amp;"/"&amp;B486)</f>
        <v>0</v>
      </c>
      <c r="C487" s="21">
        <f t="shared" ref="C487:O487" si="127">SUM(C485:C486)</f>
        <v>0</v>
      </c>
      <c r="D487" s="21">
        <f t="shared" si="127"/>
        <v>0</v>
      </c>
      <c r="E487" s="21">
        <f t="shared" si="127"/>
        <v>0</v>
      </c>
      <c r="F487" s="21">
        <f t="shared" si="127"/>
        <v>0</v>
      </c>
      <c r="G487" s="21">
        <f t="shared" si="127"/>
        <v>0</v>
      </c>
      <c r="H487" s="24">
        <f t="shared" si="127"/>
        <v>0</v>
      </c>
      <c r="I487" s="21">
        <f t="shared" si="127"/>
        <v>0</v>
      </c>
      <c r="J487" s="21">
        <f t="shared" si="127"/>
        <v>0</v>
      </c>
      <c r="K487" s="21">
        <f t="shared" si="127"/>
        <v>0</v>
      </c>
      <c r="L487" s="21">
        <f t="shared" si="127"/>
        <v>0</v>
      </c>
      <c r="M487" s="21">
        <f t="shared" si="127"/>
        <v>0</v>
      </c>
      <c r="N487" s="24">
        <f t="shared" si="127"/>
        <v>0</v>
      </c>
      <c r="O487" s="24">
        <f t="shared" si="127"/>
        <v>0</v>
      </c>
    </row>
    <row r="488" spans="1:15" x14ac:dyDescent="0.25">
      <c r="A488" s="61">
        <f>Mixed2!A362</f>
        <v>0</v>
      </c>
      <c r="B488" s="61">
        <f>Mixed2!B362</f>
        <v>0</v>
      </c>
      <c r="C488" s="61">
        <f>Mixed2!C362</f>
        <v>0</v>
      </c>
      <c r="D488" s="61">
        <f>Mixed2!D362</f>
        <v>0</v>
      </c>
      <c r="E488" s="61">
        <f>Mixed2!E362</f>
        <v>0</v>
      </c>
      <c r="F488" s="61">
        <f>Mixed2!F362</f>
        <v>0</v>
      </c>
      <c r="G488" s="61">
        <f>Mixed2!G362</f>
        <v>0</v>
      </c>
      <c r="H488" s="1">
        <f>Mixed2!H362</f>
        <v>0</v>
      </c>
      <c r="I488" s="61">
        <f>Mixed2!I362</f>
        <v>0</v>
      </c>
      <c r="J488" s="61">
        <f>Mixed2!J362</f>
        <v>0</v>
      </c>
      <c r="K488" s="61">
        <f>Mixed2!K362</f>
        <v>0</v>
      </c>
      <c r="L488" s="61">
        <f>Mixed2!L362</f>
        <v>0</v>
      </c>
      <c r="M488" s="61">
        <f>Mixed2!M362</f>
        <v>0</v>
      </c>
      <c r="N488" s="1">
        <f>Mixed2!N362</f>
        <v>0</v>
      </c>
      <c r="O488" s="1">
        <f>Mixed2!O362</f>
        <v>0</v>
      </c>
    </row>
    <row r="489" spans="1:15" x14ac:dyDescent="0.25">
      <c r="A489" s="61">
        <f>Mixed2!A363</f>
        <v>0</v>
      </c>
      <c r="B489" s="61">
        <f>Mixed2!B363</f>
        <v>0</v>
      </c>
      <c r="C489" s="61">
        <f>Mixed2!C363</f>
        <v>0</v>
      </c>
      <c r="D489" s="61">
        <f>Mixed2!D363</f>
        <v>0</v>
      </c>
      <c r="E489" s="61">
        <f>Mixed2!E363</f>
        <v>0</v>
      </c>
      <c r="F489" s="61">
        <f>Mixed2!F363</f>
        <v>0</v>
      </c>
      <c r="G489" s="61">
        <f>Mixed2!G363</f>
        <v>0</v>
      </c>
      <c r="H489" s="1">
        <f>Mixed2!H363</f>
        <v>0</v>
      </c>
      <c r="I489" s="61">
        <f>Mixed2!I363</f>
        <v>0</v>
      </c>
      <c r="J489" s="61">
        <f>Mixed2!J363</f>
        <v>0</v>
      </c>
      <c r="K489" s="61">
        <f>Mixed2!K363</f>
        <v>0</v>
      </c>
      <c r="L489" s="61">
        <f>Mixed2!L363</f>
        <v>0</v>
      </c>
      <c r="M489" s="61">
        <f>Mixed2!M363</f>
        <v>0</v>
      </c>
      <c r="N489" s="1">
        <f>Mixed2!N363</f>
        <v>0</v>
      </c>
      <c r="O489" s="1">
        <f>Mixed2!O363</f>
        <v>0</v>
      </c>
    </row>
    <row r="490" spans="1:15" ht="13.8" x14ac:dyDescent="0.25">
      <c r="A490" s="40" t="str">
        <f>A488&amp;"/"&amp;A489</f>
        <v>0/0</v>
      </c>
      <c r="B490" s="37">
        <f>IF(B488=B489,B489,B488&amp;"/"&amp;B489)</f>
        <v>0</v>
      </c>
      <c r="C490" s="21">
        <f t="shared" ref="C490:O490" si="128">SUM(C488:C489)</f>
        <v>0</v>
      </c>
      <c r="D490" s="21">
        <f t="shared" si="128"/>
        <v>0</v>
      </c>
      <c r="E490" s="21">
        <f t="shared" si="128"/>
        <v>0</v>
      </c>
      <c r="F490" s="21">
        <f t="shared" si="128"/>
        <v>0</v>
      </c>
      <c r="G490" s="21">
        <f t="shared" si="128"/>
        <v>0</v>
      </c>
      <c r="H490" s="24">
        <f t="shared" si="128"/>
        <v>0</v>
      </c>
      <c r="I490" s="21">
        <f t="shared" si="128"/>
        <v>0</v>
      </c>
      <c r="J490" s="21">
        <f t="shared" si="128"/>
        <v>0</v>
      </c>
      <c r="K490" s="21">
        <f t="shared" si="128"/>
        <v>0</v>
      </c>
      <c r="L490" s="21">
        <f t="shared" si="128"/>
        <v>0</v>
      </c>
      <c r="M490" s="21">
        <f t="shared" si="128"/>
        <v>0</v>
      </c>
      <c r="N490" s="24">
        <f t="shared" si="128"/>
        <v>0</v>
      </c>
      <c r="O490" s="24">
        <f t="shared" si="128"/>
        <v>0</v>
      </c>
    </row>
    <row r="491" spans="1:15" x14ac:dyDescent="0.25">
      <c r="A491" s="61">
        <f>Mixed2!A364</f>
        <v>0</v>
      </c>
      <c r="B491" s="61">
        <f>Mixed2!B364</f>
        <v>0</v>
      </c>
      <c r="C491" s="61">
        <f>Mixed2!C364</f>
        <v>0</v>
      </c>
      <c r="D491" s="61">
        <f>Mixed2!D364</f>
        <v>0</v>
      </c>
      <c r="E491" s="61">
        <f>Mixed2!E364</f>
        <v>0</v>
      </c>
      <c r="F491" s="61">
        <f>Mixed2!F364</f>
        <v>0</v>
      </c>
      <c r="G491" s="61">
        <f>Mixed2!G364</f>
        <v>0</v>
      </c>
      <c r="H491" s="1">
        <f>Mixed2!H364</f>
        <v>0</v>
      </c>
      <c r="I491" s="61">
        <f>Mixed2!I364</f>
        <v>0</v>
      </c>
      <c r="J491" s="61">
        <f>Mixed2!J364</f>
        <v>0</v>
      </c>
      <c r="K491" s="61">
        <f>Mixed2!K364</f>
        <v>0</v>
      </c>
      <c r="L491" s="61">
        <f>Mixed2!L364</f>
        <v>0</v>
      </c>
      <c r="M491" s="61">
        <f>Mixed2!M364</f>
        <v>0</v>
      </c>
      <c r="N491" s="1">
        <f>Mixed2!N364</f>
        <v>0</v>
      </c>
      <c r="O491" s="1">
        <f>Mixed2!O364</f>
        <v>0</v>
      </c>
    </row>
    <row r="492" spans="1:15" x14ac:dyDescent="0.25">
      <c r="A492" s="61">
        <f>Mixed2!A365</f>
        <v>0</v>
      </c>
      <c r="B492" s="61">
        <f>Mixed2!B365</f>
        <v>0</v>
      </c>
      <c r="C492" s="61">
        <f>Mixed2!C365</f>
        <v>0</v>
      </c>
      <c r="D492" s="61">
        <f>Mixed2!D365</f>
        <v>0</v>
      </c>
      <c r="E492" s="61">
        <f>Mixed2!E365</f>
        <v>0</v>
      </c>
      <c r="F492" s="61">
        <f>Mixed2!F365</f>
        <v>0</v>
      </c>
      <c r="G492" s="61">
        <f>Mixed2!G365</f>
        <v>0</v>
      </c>
      <c r="H492" s="1">
        <f>Mixed2!H365</f>
        <v>0</v>
      </c>
      <c r="I492" s="61">
        <f>Mixed2!I365</f>
        <v>0</v>
      </c>
      <c r="J492" s="61">
        <f>Mixed2!J365</f>
        <v>0</v>
      </c>
      <c r="K492" s="61">
        <f>Mixed2!K365</f>
        <v>0</v>
      </c>
      <c r="L492" s="61">
        <f>Mixed2!L365</f>
        <v>0</v>
      </c>
      <c r="M492" s="61">
        <f>Mixed2!M365</f>
        <v>0</v>
      </c>
      <c r="N492" s="1">
        <f>Mixed2!N365</f>
        <v>0</v>
      </c>
      <c r="O492" s="1">
        <f>Mixed2!O365</f>
        <v>0</v>
      </c>
    </row>
    <row r="493" spans="1:15" ht="13.8" x14ac:dyDescent="0.25">
      <c r="A493" s="40" t="str">
        <f>A491&amp;"/"&amp;A492</f>
        <v>0/0</v>
      </c>
      <c r="B493" s="37">
        <f>IF(B491=B492,B492,B491&amp;"/"&amp;B492)</f>
        <v>0</v>
      </c>
      <c r="C493" s="21">
        <f t="shared" ref="C493:O493" si="129">SUM(C491:C492)</f>
        <v>0</v>
      </c>
      <c r="D493" s="21">
        <f t="shared" si="129"/>
        <v>0</v>
      </c>
      <c r="E493" s="21">
        <f t="shared" si="129"/>
        <v>0</v>
      </c>
      <c r="F493" s="21">
        <f t="shared" si="129"/>
        <v>0</v>
      </c>
      <c r="G493" s="21">
        <f t="shared" si="129"/>
        <v>0</v>
      </c>
      <c r="H493" s="24">
        <f t="shared" si="129"/>
        <v>0</v>
      </c>
      <c r="I493" s="21">
        <f t="shared" si="129"/>
        <v>0</v>
      </c>
      <c r="J493" s="21">
        <f t="shared" si="129"/>
        <v>0</v>
      </c>
      <c r="K493" s="21">
        <f t="shared" si="129"/>
        <v>0</v>
      </c>
      <c r="L493" s="21">
        <f t="shared" si="129"/>
        <v>0</v>
      </c>
      <c r="M493" s="21">
        <f t="shared" si="129"/>
        <v>0</v>
      </c>
      <c r="N493" s="24">
        <f t="shared" si="129"/>
        <v>0</v>
      </c>
      <c r="O493" s="24">
        <f t="shared" si="129"/>
        <v>0</v>
      </c>
    </row>
    <row r="494" spans="1:15" x14ac:dyDescent="0.25">
      <c r="A494" s="61">
        <f>Mixed2!A366</f>
        <v>0</v>
      </c>
      <c r="B494" s="61">
        <f>Mixed2!B366</f>
        <v>0</v>
      </c>
      <c r="C494" s="61">
        <f>Mixed2!C366</f>
        <v>0</v>
      </c>
      <c r="D494" s="61">
        <f>Mixed2!D366</f>
        <v>0</v>
      </c>
      <c r="E494" s="61">
        <f>Mixed2!E366</f>
        <v>0</v>
      </c>
      <c r="F494" s="61">
        <f>Mixed2!F366</f>
        <v>0</v>
      </c>
      <c r="G494" s="61">
        <f>Mixed2!G366</f>
        <v>0</v>
      </c>
      <c r="H494" s="1">
        <f>Mixed2!H366</f>
        <v>0</v>
      </c>
      <c r="I494" s="61">
        <f>Mixed2!I366</f>
        <v>0</v>
      </c>
      <c r="J494" s="61">
        <f>Mixed2!J366</f>
        <v>0</v>
      </c>
      <c r="K494" s="61">
        <f>Mixed2!K366</f>
        <v>0</v>
      </c>
      <c r="L494" s="61">
        <f>Mixed2!L366</f>
        <v>0</v>
      </c>
      <c r="M494" s="61">
        <f>Mixed2!M366</f>
        <v>0</v>
      </c>
      <c r="N494" s="1">
        <f>Mixed2!N366</f>
        <v>0</v>
      </c>
      <c r="O494" s="1">
        <f>Mixed2!O366</f>
        <v>0</v>
      </c>
    </row>
    <row r="495" spans="1:15" x14ac:dyDescent="0.25">
      <c r="A495" s="61">
        <f>Mixed2!A367</f>
        <v>0</v>
      </c>
      <c r="B495" s="61">
        <f>Mixed2!B367</f>
        <v>0</v>
      </c>
      <c r="C495" s="61">
        <f>Mixed2!C367</f>
        <v>0</v>
      </c>
      <c r="D495" s="61">
        <f>Mixed2!D367</f>
        <v>0</v>
      </c>
      <c r="E495" s="61">
        <f>Mixed2!E367</f>
        <v>0</v>
      </c>
      <c r="F495" s="61">
        <f>Mixed2!F367</f>
        <v>0</v>
      </c>
      <c r="G495" s="61">
        <f>Mixed2!G367</f>
        <v>0</v>
      </c>
      <c r="H495" s="1">
        <f>Mixed2!H367</f>
        <v>0</v>
      </c>
      <c r="I495" s="61">
        <f>Mixed2!I367</f>
        <v>0</v>
      </c>
      <c r="J495" s="61">
        <f>Mixed2!J367</f>
        <v>0</v>
      </c>
      <c r="K495" s="61">
        <f>Mixed2!K367</f>
        <v>0</v>
      </c>
      <c r="L495" s="61">
        <f>Mixed2!L367</f>
        <v>0</v>
      </c>
      <c r="M495" s="61">
        <f>Mixed2!M367</f>
        <v>0</v>
      </c>
      <c r="N495" s="1">
        <f>Mixed2!N367</f>
        <v>0</v>
      </c>
      <c r="O495" s="1">
        <f>Mixed2!O367</f>
        <v>0</v>
      </c>
    </row>
    <row r="496" spans="1:15" ht="13.8" x14ac:dyDescent="0.25">
      <c r="A496" s="40" t="str">
        <f>A494&amp;"/"&amp;A495</f>
        <v>0/0</v>
      </c>
      <c r="B496" s="37">
        <f>IF(B494=B495,B495,B494&amp;"/"&amp;B495)</f>
        <v>0</v>
      </c>
      <c r="C496" s="21">
        <f t="shared" ref="C496:O496" si="130">SUM(C494:C495)</f>
        <v>0</v>
      </c>
      <c r="D496" s="21">
        <f t="shared" si="130"/>
        <v>0</v>
      </c>
      <c r="E496" s="21">
        <f t="shared" si="130"/>
        <v>0</v>
      </c>
      <c r="F496" s="21">
        <f t="shared" si="130"/>
        <v>0</v>
      </c>
      <c r="G496" s="21">
        <f t="shared" si="130"/>
        <v>0</v>
      </c>
      <c r="H496" s="24">
        <f t="shared" si="130"/>
        <v>0</v>
      </c>
      <c r="I496" s="21">
        <f t="shared" si="130"/>
        <v>0</v>
      </c>
      <c r="J496" s="21">
        <f t="shared" si="130"/>
        <v>0</v>
      </c>
      <c r="K496" s="21">
        <f t="shared" si="130"/>
        <v>0</v>
      </c>
      <c r="L496" s="21">
        <f t="shared" si="130"/>
        <v>0</v>
      </c>
      <c r="M496" s="21">
        <f t="shared" si="130"/>
        <v>0</v>
      </c>
      <c r="N496" s="24">
        <f t="shared" si="130"/>
        <v>0</v>
      </c>
      <c r="O496" s="24">
        <f t="shared" si="130"/>
        <v>0</v>
      </c>
    </row>
    <row r="497" spans="1:15" x14ac:dyDescent="0.25">
      <c r="A497" s="61">
        <f>Mixed2!A368</f>
        <v>0</v>
      </c>
      <c r="B497" s="61">
        <f>Mixed2!B368</f>
        <v>0</v>
      </c>
      <c r="C497" s="61">
        <f>Mixed2!C368</f>
        <v>0</v>
      </c>
      <c r="D497" s="61">
        <f>Mixed2!D368</f>
        <v>0</v>
      </c>
      <c r="E497" s="61">
        <f>Mixed2!E368</f>
        <v>0</v>
      </c>
      <c r="F497" s="61">
        <f>Mixed2!F368</f>
        <v>0</v>
      </c>
      <c r="G497" s="61">
        <f>Mixed2!G368</f>
        <v>0</v>
      </c>
      <c r="H497" s="1">
        <f>Mixed2!H368</f>
        <v>0</v>
      </c>
      <c r="I497" s="61">
        <f>Mixed2!I368</f>
        <v>0</v>
      </c>
      <c r="J497" s="61">
        <f>Mixed2!J368</f>
        <v>0</v>
      </c>
      <c r="K497" s="61">
        <f>Mixed2!K368</f>
        <v>0</v>
      </c>
      <c r="L497" s="61">
        <f>Mixed2!L368</f>
        <v>0</v>
      </c>
      <c r="M497" s="61">
        <f>Mixed2!M368</f>
        <v>0</v>
      </c>
      <c r="N497" s="1">
        <f>Mixed2!N368</f>
        <v>0</v>
      </c>
      <c r="O497" s="1">
        <f>Mixed2!O368</f>
        <v>0</v>
      </c>
    </row>
    <row r="498" spans="1:15" x14ac:dyDescent="0.25">
      <c r="A498" s="61">
        <f>Mixed2!A369</f>
        <v>0</v>
      </c>
      <c r="B498" s="61">
        <f>Mixed2!B369</f>
        <v>0</v>
      </c>
      <c r="C498" s="61">
        <f>Mixed2!C369</f>
        <v>0</v>
      </c>
      <c r="D498" s="61">
        <f>Mixed2!D369</f>
        <v>0</v>
      </c>
      <c r="E498" s="61">
        <f>Mixed2!E369</f>
        <v>0</v>
      </c>
      <c r="F498" s="61">
        <f>Mixed2!F369</f>
        <v>0</v>
      </c>
      <c r="G498" s="61">
        <f>Mixed2!G369</f>
        <v>0</v>
      </c>
      <c r="H498" s="1">
        <f>Mixed2!H369</f>
        <v>0</v>
      </c>
      <c r="I498" s="61">
        <f>Mixed2!I369</f>
        <v>0</v>
      </c>
      <c r="J498" s="61">
        <f>Mixed2!J369</f>
        <v>0</v>
      </c>
      <c r="K498" s="61">
        <f>Mixed2!K369</f>
        <v>0</v>
      </c>
      <c r="L498" s="61">
        <f>Mixed2!L369</f>
        <v>0</v>
      </c>
      <c r="M498" s="61">
        <f>Mixed2!M369</f>
        <v>0</v>
      </c>
      <c r="N498" s="1">
        <f>Mixed2!N369</f>
        <v>0</v>
      </c>
      <c r="O498" s="1">
        <f>Mixed2!O369</f>
        <v>0</v>
      </c>
    </row>
    <row r="499" spans="1:15" ht="13.8" x14ac:dyDescent="0.25">
      <c r="A499" s="40" t="str">
        <f>A497&amp;"/"&amp;A498</f>
        <v>0/0</v>
      </c>
      <c r="B499" s="37">
        <f>IF(B497=B498,B498,B497&amp;"/"&amp;B498)</f>
        <v>0</v>
      </c>
      <c r="C499" s="21">
        <f t="shared" ref="C499:O499" si="131">SUM(C497:C498)</f>
        <v>0</v>
      </c>
      <c r="D499" s="21">
        <f t="shared" si="131"/>
        <v>0</v>
      </c>
      <c r="E499" s="21">
        <f t="shared" si="131"/>
        <v>0</v>
      </c>
      <c r="F499" s="21">
        <f t="shared" si="131"/>
        <v>0</v>
      </c>
      <c r="G499" s="21">
        <f t="shared" si="131"/>
        <v>0</v>
      </c>
      <c r="H499" s="24">
        <f t="shared" si="131"/>
        <v>0</v>
      </c>
      <c r="I499" s="21">
        <f t="shared" si="131"/>
        <v>0</v>
      </c>
      <c r="J499" s="21">
        <f t="shared" si="131"/>
        <v>0</v>
      </c>
      <c r="K499" s="21">
        <f t="shared" si="131"/>
        <v>0</v>
      </c>
      <c r="L499" s="21">
        <f t="shared" si="131"/>
        <v>0</v>
      </c>
      <c r="M499" s="21">
        <f t="shared" si="131"/>
        <v>0</v>
      </c>
      <c r="N499" s="24">
        <f t="shared" si="131"/>
        <v>0</v>
      </c>
      <c r="O499" s="24">
        <f t="shared" si="131"/>
        <v>0</v>
      </c>
    </row>
    <row r="500" spans="1:15" x14ac:dyDescent="0.25">
      <c r="A500" s="61">
        <f>Mixed2!A370</f>
        <v>0</v>
      </c>
      <c r="B500" s="61">
        <f>Mixed2!B370</f>
        <v>0</v>
      </c>
      <c r="C500" s="61">
        <f>Mixed2!C370</f>
        <v>0</v>
      </c>
      <c r="D500" s="61">
        <f>Mixed2!D370</f>
        <v>0</v>
      </c>
      <c r="E500" s="61">
        <f>Mixed2!E370</f>
        <v>0</v>
      </c>
      <c r="F500" s="61">
        <f>Mixed2!F370</f>
        <v>0</v>
      </c>
      <c r="G500" s="61">
        <f>Mixed2!G370</f>
        <v>0</v>
      </c>
      <c r="H500" s="1">
        <f>Mixed2!H370</f>
        <v>0</v>
      </c>
      <c r="I500" s="61">
        <f>Mixed2!I370</f>
        <v>0</v>
      </c>
      <c r="J500" s="61">
        <f>Mixed2!J370</f>
        <v>0</v>
      </c>
      <c r="K500" s="61">
        <f>Mixed2!K370</f>
        <v>0</v>
      </c>
      <c r="L500" s="61">
        <f>Mixed2!L370</f>
        <v>0</v>
      </c>
      <c r="M500" s="61">
        <f>Mixed2!M370</f>
        <v>0</v>
      </c>
      <c r="N500" s="1">
        <f>Mixed2!N370</f>
        <v>0</v>
      </c>
      <c r="O500" s="1">
        <f>Mixed2!O370</f>
        <v>0</v>
      </c>
    </row>
    <row r="501" spans="1:15" x14ac:dyDescent="0.25">
      <c r="A501" s="61">
        <f>Mixed2!A371</f>
        <v>0</v>
      </c>
      <c r="B501" s="61">
        <f>Mixed2!B371</f>
        <v>0</v>
      </c>
      <c r="C501" s="61">
        <f>Mixed2!C371</f>
        <v>0</v>
      </c>
      <c r="D501" s="61">
        <f>Mixed2!D371</f>
        <v>0</v>
      </c>
      <c r="E501" s="61">
        <f>Mixed2!E371</f>
        <v>0</v>
      </c>
      <c r="F501" s="61">
        <f>Mixed2!F371</f>
        <v>0</v>
      </c>
      <c r="G501" s="61">
        <f>Mixed2!G371</f>
        <v>0</v>
      </c>
      <c r="H501" s="1">
        <f>Mixed2!H371</f>
        <v>0</v>
      </c>
      <c r="I501" s="61">
        <f>Mixed2!I371</f>
        <v>0</v>
      </c>
      <c r="J501" s="61">
        <f>Mixed2!J371</f>
        <v>0</v>
      </c>
      <c r="K501" s="61">
        <f>Mixed2!K371</f>
        <v>0</v>
      </c>
      <c r="L501" s="61">
        <f>Mixed2!L371</f>
        <v>0</v>
      </c>
      <c r="M501" s="61">
        <f>Mixed2!M371</f>
        <v>0</v>
      </c>
      <c r="N501" s="1">
        <f>Mixed2!N371</f>
        <v>0</v>
      </c>
      <c r="O501" s="1">
        <f>Mixed2!O371</f>
        <v>0</v>
      </c>
    </row>
    <row r="502" spans="1:15" ht="13.8" x14ac:dyDescent="0.25">
      <c r="A502" s="40" t="str">
        <f>A500&amp;"/"&amp;A501</f>
        <v>0/0</v>
      </c>
      <c r="B502" s="37">
        <f>IF(B500=B501,B501,B500&amp;"/"&amp;B501)</f>
        <v>0</v>
      </c>
      <c r="C502" s="21">
        <f t="shared" ref="C502:O502" si="132">SUM(C500:C501)</f>
        <v>0</v>
      </c>
      <c r="D502" s="21">
        <f t="shared" si="132"/>
        <v>0</v>
      </c>
      <c r="E502" s="21">
        <f t="shared" si="132"/>
        <v>0</v>
      </c>
      <c r="F502" s="21">
        <f t="shared" si="132"/>
        <v>0</v>
      </c>
      <c r="G502" s="21">
        <f t="shared" si="132"/>
        <v>0</v>
      </c>
      <c r="H502" s="24">
        <f t="shared" si="132"/>
        <v>0</v>
      </c>
      <c r="I502" s="21">
        <f t="shared" si="132"/>
        <v>0</v>
      </c>
      <c r="J502" s="21">
        <f t="shared" si="132"/>
        <v>0</v>
      </c>
      <c r="K502" s="21">
        <f t="shared" si="132"/>
        <v>0</v>
      </c>
      <c r="L502" s="21">
        <f t="shared" si="132"/>
        <v>0</v>
      </c>
      <c r="M502" s="21">
        <f t="shared" si="132"/>
        <v>0</v>
      </c>
      <c r="N502" s="24">
        <f t="shared" si="132"/>
        <v>0</v>
      </c>
      <c r="O502" s="24">
        <f t="shared" si="132"/>
        <v>0</v>
      </c>
    </row>
    <row r="503" spans="1:15" x14ac:dyDescent="0.25">
      <c r="A503" s="61">
        <f>Mixed2!A372</f>
        <v>0</v>
      </c>
      <c r="B503" s="61">
        <f>Mixed2!B372</f>
        <v>0</v>
      </c>
      <c r="C503" s="61">
        <f>Mixed2!C372</f>
        <v>0</v>
      </c>
      <c r="D503" s="61">
        <f>Mixed2!D372</f>
        <v>0</v>
      </c>
      <c r="E503" s="61">
        <f>Mixed2!E372</f>
        <v>0</v>
      </c>
      <c r="F503" s="61">
        <f>Mixed2!F372</f>
        <v>0</v>
      </c>
      <c r="G503" s="61">
        <f>Mixed2!G372</f>
        <v>0</v>
      </c>
      <c r="H503" s="1">
        <f>Mixed2!H372</f>
        <v>0</v>
      </c>
      <c r="I503" s="61">
        <f>Mixed2!I372</f>
        <v>0</v>
      </c>
      <c r="J503" s="61">
        <f>Mixed2!J372</f>
        <v>0</v>
      </c>
      <c r="K503" s="61">
        <f>Mixed2!K372</f>
        <v>0</v>
      </c>
      <c r="L503" s="61">
        <f>Mixed2!L372</f>
        <v>0</v>
      </c>
      <c r="M503" s="61">
        <f>Mixed2!M372</f>
        <v>0</v>
      </c>
      <c r="N503" s="1">
        <f>Mixed2!N372</f>
        <v>0</v>
      </c>
      <c r="O503" s="1">
        <f>Mixed2!O372</f>
        <v>0</v>
      </c>
    </row>
    <row r="504" spans="1:15" x14ac:dyDescent="0.25">
      <c r="A504" s="61">
        <f>Mixed2!A373</f>
        <v>0</v>
      </c>
      <c r="B504" s="61">
        <f>Mixed2!B373</f>
        <v>0</v>
      </c>
      <c r="C504" s="61">
        <f>Mixed2!C373</f>
        <v>0</v>
      </c>
      <c r="D504" s="61">
        <f>Mixed2!D373</f>
        <v>0</v>
      </c>
      <c r="E504" s="61">
        <f>Mixed2!E373</f>
        <v>0</v>
      </c>
      <c r="F504" s="61">
        <f>Mixed2!F373</f>
        <v>0</v>
      </c>
      <c r="G504" s="61">
        <f>Mixed2!G373</f>
        <v>0</v>
      </c>
      <c r="H504" s="1">
        <f>Mixed2!H373</f>
        <v>0</v>
      </c>
      <c r="I504" s="61">
        <f>Mixed2!I373</f>
        <v>0</v>
      </c>
      <c r="J504" s="61">
        <f>Mixed2!J373</f>
        <v>0</v>
      </c>
      <c r="K504" s="61">
        <f>Mixed2!K373</f>
        <v>0</v>
      </c>
      <c r="L504" s="61">
        <f>Mixed2!L373</f>
        <v>0</v>
      </c>
      <c r="M504" s="61">
        <f>Mixed2!M373</f>
        <v>0</v>
      </c>
      <c r="N504" s="1">
        <f>Mixed2!N373</f>
        <v>0</v>
      </c>
      <c r="O504" s="1">
        <f>Mixed2!O373</f>
        <v>0</v>
      </c>
    </row>
    <row r="505" spans="1:15" ht="13.8" x14ac:dyDescent="0.25">
      <c r="A505" s="40" t="str">
        <f>A503&amp;"/"&amp;A504</f>
        <v>0/0</v>
      </c>
      <c r="B505" s="37">
        <f>IF(B503=B504,B504,B503&amp;"/"&amp;B504)</f>
        <v>0</v>
      </c>
      <c r="C505" s="21">
        <f t="shared" ref="C505:O505" si="133">SUM(C503:C504)</f>
        <v>0</v>
      </c>
      <c r="D505" s="21">
        <f t="shared" si="133"/>
        <v>0</v>
      </c>
      <c r="E505" s="21">
        <f t="shared" si="133"/>
        <v>0</v>
      </c>
      <c r="F505" s="21">
        <f t="shared" si="133"/>
        <v>0</v>
      </c>
      <c r="G505" s="21">
        <f t="shared" si="133"/>
        <v>0</v>
      </c>
      <c r="H505" s="24">
        <f t="shared" si="133"/>
        <v>0</v>
      </c>
      <c r="I505" s="21">
        <f t="shared" si="133"/>
        <v>0</v>
      </c>
      <c r="J505" s="21">
        <f t="shared" si="133"/>
        <v>0</v>
      </c>
      <c r="K505" s="21">
        <f t="shared" si="133"/>
        <v>0</v>
      </c>
      <c r="L505" s="21">
        <f t="shared" si="133"/>
        <v>0</v>
      </c>
      <c r="M505" s="21">
        <f t="shared" si="133"/>
        <v>0</v>
      </c>
      <c r="N505" s="24">
        <f t="shared" si="133"/>
        <v>0</v>
      </c>
      <c r="O505" s="24">
        <f t="shared" si="133"/>
        <v>0</v>
      </c>
    </row>
    <row r="506" spans="1:15" x14ac:dyDescent="0.25">
      <c r="A506" s="61">
        <f>Mixed2!A374</f>
        <v>0</v>
      </c>
      <c r="B506" s="61">
        <f>Mixed2!B374</f>
        <v>0</v>
      </c>
      <c r="C506" s="61">
        <f>Mixed2!C374</f>
        <v>0</v>
      </c>
      <c r="D506" s="61">
        <f>Mixed2!D374</f>
        <v>0</v>
      </c>
      <c r="E506" s="61">
        <f>Mixed2!E374</f>
        <v>0</v>
      </c>
      <c r="F506" s="61">
        <f>Mixed2!F374</f>
        <v>0</v>
      </c>
      <c r="G506" s="61">
        <f>Mixed2!G374</f>
        <v>0</v>
      </c>
      <c r="H506" s="1">
        <f>Mixed2!H374</f>
        <v>0</v>
      </c>
      <c r="I506" s="61">
        <f>Mixed2!I374</f>
        <v>0</v>
      </c>
      <c r="J506" s="61">
        <f>Mixed2!J374</f>
        <v>0</v>
      </c>
      <c r="K506" s="61">
        <f>Mixed2!K374</f>
        <v>0</v>
      </c>
      <c r="L506" s="61">
        <f>Mixed2!L374</f>
        <v>0</v>
      </c>
      <c r="M506" s="61">
        <f>Mixed2!M374</f>
        <v>0</v>
      </c>
      <c r="N506" s="1">
        <f>Mixed2!N374</f>
        <v>0</v>
      </c>
      <c r="O506" s="1">
        <f>Mixed2!O374</f>
        <v>0</v>
      </c>
    </row>
    <row r="507" spans="1:15" x14ac:dyDescent="0.25">
      <c r="A507" s="61">
        <f>Mixed2!A375</f>
        <v>0</v>
      </c>
      <c r="B507" s="61">
        <f>Mixed2!B375</f>
        <v>0</v>
      </c>
      <c r="C507" s="61">
        <f>Mixed2!C375</f>
        <v>0</v>
      </c>
      <c r="D507" s="61">
        <f>Mixed2!D375</f>
        <v>0</v>
      </c>
      <c r="E507" s="61">
        <f>Mixed2!E375</f>
        <v>0</v>
      </c>
      <c r="F507" s="61">
        <f>Mixed2!F375</f>
        <v>0</v>
      </c>
      <c r="G507" s="61">
        <f>Mixed2!G375</f>
        <v>0</v>
      </c>
      <c r="H507" s="1">
        <f>Mixed2!H375</f>
        <v>0</v>
      </c>
      <c r="I507" s="61">
        <f>Mixed2!I375</f>
        <v>0</v>
      </c>
      <c r="J507" s="61">
        <f>Mixed2!J375</f>
        <v>0</v>
      </c>
      <c r="K507" s="61">
        <f>Mixed2!K375</f>
        <v>0</v>
      </c>
      <c r="L507" s="61">
        <f>Mixed2!L375</f>
        <v>0</v>
      </c>
      <c r="M507" s="61">
        <f>Mixed2!M375</f>
        <v>0</v>
      </c>
      <c r="N507" s="1">
        <f>Mixed2!N375</f>
        <v>0</v>
      </c>
      <c r="O507" s="1">
        <f>Mixed2!O375</f>
        <v>0</v>
      </c>
    </row>
    <row r="508" spans="1:15" ht="13.8" x14ac:dyDescent="0.25">
      <c r="A508" s="40" t="str">
        <f>A506&amp;"/"&amp;A507</f>
        <v>0/0</v>
      </c>
      <c r="B508" s="37">
        <f>IF(B506=B507,B507,B506&amp;"/"&amp;B507)</f>
        <v>0</v>
      </c>
      <c r="C508" s="21">
        <f t="shared" ref="C508:O508" si="134">SUM(C506:C507)</f>
        <v>0</v>
      </c>
      <c r="D508" s="21">
        <f t="shared" si="134"/>
        <v>0</v>
      </c>
      <c r="E508" s="21">
        <f t="shared" si="134"/>
        <v>0</v>
      </c>
      <c r="F508" s="21">
        <f t="shared" si="134"/>
        <v>0</v>
      </c>
      <c r="G508" s="21">
        <f t="shared" si="134"/>
        <v>0</v>
      </c>
      <c r="H508" s="24">
        <f t="shared" si="134"/>
        <v>0</v>
      </c>
      <c r="I508" s="21">
        <f t="shared" si="134"/>
        <v>0</v>
      </c>
      <c r="J508" s="21">
        <f t="shared" si="134"/>
        <v>0</v>
      </c>
      <c r="K508" s="21">
        <f t="shared" si="134"/>
        <v>0</v>
      </c>
      <c r="L508" s="21">
        <f t="shared" si="134"/>
        <v>0</v>
      </c>
      <c r="M508" s="21">
        <f t="shared" si="134"/>
        <v>0</v>
      </c>
      <c r="N508" s="24">
        <f t="shared" si="134"/>
        <v>0</v>
      </c>
      <c r="O508" s="24">
        <f t="shared" si="134"/>
        <v>0</v>
      </c>
    </row>
    <row r="509" spans="1:15" x14ac:dyDescent="0.25">
      <c r="A509" s="61">
        <f>Mixed2!A376</f>
        <v>0</v>
      </c>
      <c r="B509" s="61">
        <f>Mixed2!B376</f>
        <v>0</v>
      </c>
      <c r="C509" s="61">
        <f>Mixed2!C376</f>
        <v>0</v>
      </c>
      <c r="D509" s="61">
        <f>Mixed2!D376</f>
        <v>0</v>
      </c>
      <c r="E509" s="61">
        <f>Mixed2!E376</f>
        <v>0</v>
      </c>
      <c r="F509" s="61">
        <f>Mixed2!F376</f>
        <v>0</v>
      </c>
      <c r="G509" s="61">
        <f>Mixed2!G376</f>
        <v>0</v>
      </c>
      <c r="H509" s="1">
        <f>Mixed2!H376</f>
        <v>0</v>
      </c>
      <c r="I509" s="61">
        <f>Mixed2!I376</f>
        <v>0</v>
      </c>
      <c r="J509" s="61">
        <f>Mixed2!J376</f>
        <v>0</v>
      </c>
      <c r="K509" s="61">
        <f>Mixed2!K376</f>
        <v>0</v>
      </c>
      <c r="L509" s="61">
        <f>Mixed2!L376</f>
        <v>0</v>
      </c>
      <c r="M509" s="61">
        <f>Mixed2!M376</f>
        <v>0</v>
      </c>
      <c r="N509" s="1">
        <f>Mixed2!N376</f>
        <v>0</v>
      </c>
      <c r="O509" s="1">
        <f>Mixed2!O376</f>
        <v>0</v>
      </c>
    </row>
    <row r="510" spans="1:15" x14ac:dyDescent="0.25">
      <c r="A510" s="61">
        <f>Mixed2!A377</f>
        <v>0</v>
      </c>
      <c r="B510" s="61">
        <f>Mixed2!B377</f>
        <v>0</v>
      </c>
      <c r="C510" s="61">
        <f>Mixed2!C377</f>
        <v>0</v>
      </c>
      <c r="D510" s="61">
        <f>Mixed2!D377</f>
        <v>0</v>
      </c>
      <c r="E510" s="61">
        <f>Mixed2!E377</f>
        <v>0</v>
      </c>
      <c r="F510" s="61">
        <f>Mixed2!F377</f>
        <v>0</v>
      </c>
      <c r="G510" s="61">
        <f>Mixed2!G377</f>
        <v>0</v>
      </c>
      <c r="H510" s="1">
        <f>Mixed2!H377</f>
        <v>0</v>
      </c>
      <c r="I510" s="61">
        <f>Mixed2!I377</f>
        <v>0</v>
      </c>
      <c r="J510" s="61">
        <f>Mixed2!J377</f>
        <v>0</v>
      </c>
      <c r="K510" s="61">
        <f>Mixed2!K377</f>
        <v>0</v>
      </c>
      <c r="L510" s="61">
        <f>Mixed2!L377</f>
        <v>0</v>
      </c>
      <c r="M510" s="61">
        <f>Mixed2!M377</f>
        <v>0</v>
      </c>
      <c r="N510" s="1">
        <f>Mixed2!N377</f>
        <v>0</v>
      </c>
      <c r="O510" s="1">
        <f>Mixed2!O377</f>
        <v>0</v>
      </c>
    </row>
    <row r="511" spans="1:15" ht="13.8" x14ac:dyDescent="0.25">
      <c r="A511" s="40" t="str">
        <f>A509&amp;"/"&amp;A510</f>
        <v>0/0</v>
      </c>
      <c r="B511" s="37">
        <f>IF(B509=B510,B510,B509&amp;"/"&amp;B510)</f>
        <v>0</v>
      </c>
      <c r="C511" s="21">
        <f t="shared" ref="C511:O511" si="135">SUM(C509:C510)</f>
        <v>0</v>
      </c>
      <c r="D511" s="21">
        <f t="shared" si="135"/>
        <v>0</v>
      </c>
      <c r="E511" s="21">
        <f t="shared" si="135"/>
        <v>0</v>
      </c>
      <c r="F511" s="21">
        <f t="shared" si="135"/>
        <v>0</v>
      </c>
      <c r="G511" s="21">
        <f t="shared" si="135"/>
        <v>0</v>
      </c>
      <c r="H511" s="24">
        <f t="shared" si="135"/>
        <v>0</v>
      </c>
      <c r="I511" s="21">
        <f t="shared" si="135"/>
        <v>0</v>
      </c>
      <c r="J511" s="21">
        <f t="shared" si="135"/>
        <v>0</v>
      </c>
      <c r="K511" s="21">
        <f t="shared" si="135"/>
        <v>0</v>
      </c>
      <c r="L511" s="21">
        <f t="shared" si="135"/>
        <v>0</v>
      </c>
      <c r="M511" s="21">
        <f t="shared" si="135"/>
        <v>0</v>
      </c>
      <c r="N511" s="24">
        <f t="shared" si="135"/>
        <v>0</v>
      </c>
      <c r="O511" s="24">
        <f t="shared" si="135"/>
        <v>0</v>
      </c>
    </row>
    <row r="512" spans="1:15" x14ac:dyDescent="0.25">
      <c r="A512" s="61">
        <f>Mixed2!A378</f>
        <v>0</v>
      </c>
      <c r="B512" s="61">
        <f>Mixed2!B378</f>
        <v>0</v>
      </c>
      <c r="C512" s="61">
        <f>Mixed2!C378</f>
        <v>0</v>
      </c>
      <c r="D512" s="61">
        <f>Mixed2!D378</f>
        <v>0</v>
      </c>
      <c r="E512" s="61">
        <f>Mixed2!E378</f>
        <v>0</v>
      </c>
      <c r="F512" s="61">
        <f>Mixed2!F378</f>
        <v>0</v>
      </c>
      <c r="G512" s="61">
        <f>Mixed2!G378</f>
        <v>0</v>
      </c>
      <c r="H512" s="1">
        <f>Mixed2!H378</f>
        <v>0</v>
      </c>
      <c r="I512" s="61">
        <f>Mixed2!I378</f>
        <v>0</v>
      </c>
      <c r="J512" s="61">
        <f>Mixed2!J378</f>
        <v>0</v>
      </c>
      <c r="K512" s="61">
        <f>Mixed2!K378</f>
        <v>0</v>
      </c>
      <c r="L512" s="61">
        <f>Mixed2!L378</f>
        <v>0</v>
      </c>
      <c r="M512" s="61">
        <f>Mixed2!M378</f>
        <v>0</v>
      </c>
      <c r="N512" s="1">
        <f>Mixed2!N378</f>
        <v>0</v>
      </c>
      <c r="O512" s="1">
        <f>Mixed2!O378</f>
        <v>0</v>
      </c>
    </row>
    <row r="513" spans="1:15" x14ac:dyDescent="0.25">
      <c r="A513" s="61">
        <f>Mixed2!A379</f>
        <v>0</v>
      </c>
      <c r="B513" s="61">
        <f>Mixed2!B379</f>
        <v>0</v>
      </c>
      <c r="C513" s="61">
        <f>Mixed2!C379</f>
        <v>0</v>
      </c>
      <c r="D513" s="61">
        <f>Mixed2!D379</f>
        <v>0</v>
      </c>
      <c r="E513" s="61">
        <f>Mixed2!E379</f>
        <v>0</v>
      </c>
      <c r="F513" s="61">
        <f>Mixed2!F379</f>
        <v>0</v>
      </c>
      <c r="G513" s="61">
        <f>Mixed2!G379</f>
        <v>0</v>
      </c>
      <c r="H513" s="1">
        <f>Mixed2!H379</f>
        <v>0</v>
      </c>
      <c r="I513" s="61">
        <f>Mixed2!I379</f>
        <v>0</v>
      </c>
      <c r="J513" s="61">
        <f>Mixed2!J379</f>
        <v>0</v>
      </c>
      <c r="K513" s="61">
        <f>Mixed2!K379</f>
        <v>0</v>
      </c>
      <c r="L513" s="61">
        <f>Mixed2!L379</f>
        <v>0</v>
      </c>
      <c r="M513" s="61">
        <f>Mixed2!M379</f>
        <v>0</v>
      </c>
      <c r="N513" s="1">
        <f>Mixed2!N379</f>
        <v>0</v>
      </c>
      <c r="O513" s="1">
        <f>Mixed2!O379</f>
        <v>0</v>
      </c>
    </row>
    <row r="514" spans="1:15" ht="13.8" x14ac:dyDescent="0.25">
      <c r="A514" s="40" t="str">
        <f>A512&amp;"/"&amp;A513</f>
        <v>0/0</v>
      </c>
      <c r="B514" s="37">
        <f>IF(B512=B513,B513,B512&amp;"/"&amp;B513)</f>
        <v>0</v>
      </c>
      <c r="C514" s="21">
        <f t="shared" ref="C514:O514" si="136">SUM(C512:C513)</f>
        <v>0</v>
      </c>
      <c r="D514" s="21">
        <f t="shared" si="136"/>
        <v>0</v>
      </c>
      <c r="E514" s="21">
        <f t="shared" si="136"/>
        <v>0</v>
      </c>
      <c r="F514" s="21">
        <f t="shared" si="136"/>
        <v>0</v>
      </c>
      <c r="G514" s="21">
        <f t="shared" si="136"/>
        <v>0</v>
      </c>
      <c r="H514" s="24">
        <f t="shared" si="136"/>
        <v>0</v>
      </c>
      <c r="I514" s="21">
        <f t="shared" si="136"/>
        <v>0</v>
      </c>
      <c r="J514" s="21">
        <f t="shared" si="136"/>
        <v>0</v>
      </c>
      <c r="K514" s="21">
        <f t="shared" si="136"/>
        <v>0</v>
      </c>
      <c r="L514" s="21">
        <f t="shared" si="136"/>
        <v>0</v>
      </c>
      <c r="M514" s="21">
        <f t="shared" si="136"/>
        <v>0</v>
      </c>
      <c r="N514" s="24">
        <f t="shared" si="136"/>
        <v>0</v>
      </c>
      <c r="O514" s="24">
        <f t="shared" si="136"/>
        <v>0</v>
      </c>
    </row>
    <row r="515" spans="1:15" x14ac:dyDescent="0.25">
      <c r="A515" s="61">
        <f>Mixed2!A380</f>
        <v>0</v>
      </c>
      <c r="B515" s="61">
        <f>Mixed2!B380</f>
        <v>0</v>
      </c>
      <c r="C515" s="61">
        <f>Mixed2!C380</f>
        <v>0</v>
      </c>
      <c r="D515" s="61">
        <f>Mixed2!D380</f>
        <v>0</v>
      </c>
      <c r="E515" s="61">
        <f>Mixed2!E380</f>
        <v>0</v>
      </c>
      <c r="F515" s="61">
        <f>Mixed2!F380</f>
        <v>0</v>
      </c>
      <c r="G515" s="61">
        <f>Mixed2!G380</f>
        <v>0</v>
      </c>
      <c r="H515" s="1">
        <f>Mixed2!H380</f>
        <v>0</v>
      </c>
      <c r="I515" s="61">
        <f>Mixed2!I380</f>
        <v>0</v>
      </c>
      <c r="J515" s="61">
        <f>Mixed2!J380</f>
        <v>0</v>
      </c>
      <c r="K515" s="61">
        <f>Mixed2!K380</f>
        <v>0</v>
      </c>
      <c r="L515" s="61">
        <f>Mixed2!L380</f>
        <v>0</v>
      </c>
      <c r="M515" s="61">
        <f>Mixed2!M380</f>
        <v>0</v>
      </c>
      <c r="N515" s="1">
        <f>Mixed2!N380</f>
        <v>0</v>
      </c>
      <c r="O515" s="1">
        <f>Mixed2!O380</f>
        <v>0</v>
      </c>
    </row>
    <row r="516" spans="1:15" ht="12.6" customHeight="1" x14ac:dyDescent="0.25">
      <c r="A516" s="61">
        <f>Mixed2!A381</f>
        <v>0</v>
      </c>
      <c r="B516" s="61">
        <f>Mixed2!B381</f>
        <v>0</v>
      </c>
      <c r="C516" s="61">
        <f>Mixed2!C381</f>
        <v>0</v>
      </c>
      <c r="D516" s="61">
        <f>Mixed2!D381</f>
        <v>0</v>
      </c>
      <c r="E516" s="61">
        <f>Mixed2!E381</f>
        <v>0</v>
      </c>
      <c r="F516" s="61">
        <f>Mixed2!F381</f>
        <v>0</v>
      </c>
      <c r="G516" s="61">
        <f>Mixed2!G381</f>
        <v>0</v>
      </c>
      <c r="H516" s="1">
        <f>Mixed2!H381</f>
        <v>0</v>
      </c>
      <c r="I516" s="61">
        <f>Mixed2!I381</f>
        <v>0</v>
      </c>
      <c r="J516" s="61">
        <f>Mixed2!J381</f>
        <v>0</v>
      </c>
      <c r="K516" s="61">
        <f>Mixed2!K381</f>
        <v>0</v>
      </c>
      <c r="L516" s="61">
        <f>Mixed2!L381</f>
        <v>0</v>
      </c>
      <c r="M516" s="61">
        <f>Mixed2!M381</f>
        <v>0</v>
      </c>
      <c r="N516" s="1">
        <f>Mixed2!N381</f>
        <v>0</v>
      </c>
      <c r="O516" s="1">
        <f>Mixed2!O381</f>
        <v>0</v>
      </c>
    </row>
    <row r="517" spans="1:15" ht="12.6" customHeight="1" x14ac:dyDescent="0.25">
      <c r="A517" s="40" t="str">
        <f>A515&amp;"/"&amp;A516</f>
        <v>0/0</v>
      </c>
      <c r="B517" s="37">
        <f>IF(B515=B516,B516,B515&amp;"/"&amp;B516)</f>
        <v>0</v>
      </c>
      <c r="C517" s="21">
        <f t="shared" ref="C517:O517" si="137">SUM(C515:C516)</f>
        <v>0</v>
      </c>
      <c r="D517" s="21">
        <f t="shared" si="137"/>
        <v>0</v>
      </c>
      <c r="E517" s="21">
        <f t="shared" si="137"/>
        <v>0</v>
      </c>
      <c r="F517" s="21">
        <f t="shared" si="137"/>
        <v>0</v>
      </c>
      <c r="G517" s="21">
        <f t="shared" si="137"/>
        <v>0</v>
      </c>
      <c r="H517" s="24">
        <f t="shared" si="137"/>
        <v>0</v>
      </c>
      <c r="I517" s="21">
        <f t="shared" si="137"/>
        <v>0</v>
      </c>
      <c r="J517" s="21">
        <f t="shared" si="137"/>
        <v>0</v>
      </c>
      <c r="K517" s="21">
        <f t="shared" si="137"/>
        <v>0</v>
      </c>
      <c r="L517" s="21">
        <f t="shared" si="137"/>
        <v>0</v>
      </c>
      <c r="M517" s="21">
        <f t="shared" si="137"/>
        <v>0</v>
      </c>
      <c r="N517" s="24">
        <f t="shared" si="137"/>
        <v>0</v>
      </c>
      <c r="O517" s="24">
        <f t="shared" si="137"/>
        <v>0</v>
      </c>
    </row>
    <row r="518" spans="1:15" x14ac:dyDescent="0.25">
      <c r="A518" s="61">
        <f>Mixed2!A382</f>
        <v>0</v>
      </c>
      <c r="B518" s="61">
        <f>Mixed2!B382</f>
        <v>0</v>
      </c>
      <c r="C518" s="61">
        <f>Mixed2!C382</f>
        <v>0</v>
      </c>
      <c r="D518" s="61">
        <f>Mixed2!D382</f>
        <v>0</v>
      </c>
      <c r="E518" s="61">
        <f>Mixed2!E382</f>
        <v>0</v>
      </c>
      <c r="F518" s="61">
        <f>Mixed2!F382</f>
        <v>0</v>
      </c>
      <c r="G518" s="61">
        <f>Mixed2!G382</f>
        <v>0</v>
      </c>
      <c r="H518" s="1">
        <f>Mixed2!H382</f>
        <v>0</v>
      </c>
      <c r="I518" s="61">
        <f>Mixed2!I382</f>
        <v>0</v>
      </c>
      <c r="J518" s="61">
        <f>Mixed2!J382</f>
        <v>0</v>
      </c>
      <c r="K518" s="61">
        <f>Mixed2!K382</f>
        <v>0</v>
      </c>
      <c r="L518" s="61">
        <f>Mixed2!L382</f>
        <v>0</v>
      </c>
      <c r="M518" s="61">
        <f>Mixed2!M382</f>
        <v>0</v>
      </c>
      <c r="N518" s="1">
        <f>Mixed2!N382</f>
        <v>0</v>
      </c>
      <c r="O518" s="1">
        <f>Mixed2!O382</f>
        <v>0</v>
      </c>
    </row>
    <row r="519" spans="1:15" x14ac:dyDescent="0.25">
      <c r="A519" s="61">
        <f>Mixed2!A383</f>
        <v>0</v>
      </c>
      <c r="B519" s="61">
        <f>Mixed2!B383</f>
        <v>0</v>
      </c>
      <c r="C519" s="61">
        <f>Mixed2!C383</f>
        <v>0</v>
      </c>
      <c r="D519" s="61">
        <f>Mixed2!D383</f>
        <v>0</v>
      </c>
      <c r="E519" s="61">
        <f>Mixed2!E383</f>
        <v>0</v>
      </c>
      <c r="F519" s="61">
        <f>Mixed2!F383</f>
        <v>0</v>
      </c>
      <c r="G519" s="61">
        <f>Mixed2!G383</f>
        <v>0</v>
      </c>
      <c r="H519" s="1">
        <f>Mixed2!H383</f>
        <v>0</v>
      </c>
      <c r="I519" s="61">
        <f>Mixed2!I383</f>
        <v>0</v>
      </c>
      <c r="J519" s="61">
        <f>Mixed2!J383</f>
        <v>0</v>
      </c>
      <c r="K519" s="61">
        <f>Mixed2!K383</f>
        <v>0</v>
      </c>
      <c r="L519" s="61">
        <f>Mixed2!L383</f>
        <v>0</v>
      </c>
      <c r="M519" s="61">
        <f>Mixed2!M383</f>
        <v>0</v>
      </c>
      <c r="N519" s="1">
        <f>Mixed2!N383</f>
        <v>0</v>
      </c>
      <c r="O519" s="1">
        <f>Mixed2!O383</f>
        <v>0</v>
      </c>
    </row>
    <row r="520" spans="1:15" ht="13.8" x14ac:dyDescent="0.25">
      <c r="A520" s="40" t="str">
        <f>A518&amp;"/"&amp;A519</f>
        <v>0/0</v>
      </c>
      <c r="B520" s="37">
        <f>IF(B518=B519,B519,B518&amp;"/"&amp;B519)</f>
        <v>0</v>
      </c>
      <c r="C520" s="21">
        <f t="shared" ref="C520:O520" si="138">SUM(C518:C519)</f>
        <v>0</v>
      </c>
      <c r="D520" s="21">
        <f t="shared" si="138"/>
        <v>0</v>
      </c>
      <c r="E520" s="21">
        <f t="shared" si="138"/>
        <v>0</v>
      </c>
      <c r="F520" s="21">
        <f t="shared" si="138"/>
        <v>0</v>
      </c>
      <c r="G520" s="21">
        <f t="shared" si="138"/>
        <v>0</v>
      </c>
      <c r="H520" s="24">
        <f t="shared" si="138"/>
        <v>0</v>
      </c>
      <c r="I520" s="21">
        <f t="shared" si="138"/>
        <v>0</v>
      </c>
      <c r="J520" s="21">
        <f t="shared" si="138"/>
        <v>0</v>
      </c>
      <c r="K520" s="21">
        <f t="shared" si="138"/>
        <v>0</v>
      </c>
      <c r="L520" s="21">
        <f t="shared" si="138"/>
        <v>0</v>
      </c>
      <c r="M520" s="21">
        <f t="shared" si="138"/>
        <v>0</v>
      </c>
      <c r="N520" s="24">
        <f t="shared" si="138"/>
        <v>0</v>
      </c>
      <c r="O520" s="24">
        <f t="shared" si="138"/>
        <v>0</v>
      </c>
    </row>
    <row r="521" spans="1:15" x14ac:dyDescent="0.25">
      <c r="A521" s="61">
        <f>Mixed2!A384</f>
        <v>0</v>
      </c>
      <c r="B521" s="61">
        <f>Mixed2!B384</f>
        <v>0</v>
      </c>
      <c r="C521" s="61">
        <f>Mixed2!C384</f>
        <v>0</v>
      </c>
      <c r="D521" s="61">
        <f>Mixed2!D384</f>
        <v>0</v>
      </c>
      <c r="E521" s="61">
        <f>Mixed2!E384</f>
        <v>0</v>
      </c>
      <c r="F521" s="61">
        <f>Mixed2!F384</f>
        <v>0</v>
      </c>
      <c r="G521" s="61">
        <f>Mixed2!G384</f>
        <v>0</v>
      </c>
      <c r="H521" s="1">
        <f>Mixed2!H384</f>
        <v>0</v>
      </c>
      <c r="I521" s="61">
        <f>Mixed2!I384</f>
        <v>0</v>
      </c>
      <c r="J521" s="61">
        <f>Mixed2!J384</f>
        <v>0</v>
      </c>
      <c r="K521" s="61">
        <f>Mixed2!K384</f>
        <v>0</v>
      </c>
      <c r="L521" s="61">
        <f>Mixed2!L384</f>
        <v>0</v>
      </c>
      <c r="M521" s="61">
        <f>Mixed2!M384</f>
        <v>0</v>
      </c>
      <c r="N521" s="1">
        <f>Mixed2!N384</f>
        <v>0</v>
      </c>
      <c r="O521" s="1">
        <f>Mixed2!O384</f>
        <v>0</v>
      </c>
    </row>
    <row r="522" spans="1:15" x14ac:dyDescent="0.25">
      <c r="A522" s="61">
        <f>Mixed2!A385</f>
        <v>0</v>
      </c>
      <c r="B522" s="61">
        <f>Mixed2!B385</f>
        <v>0</v>
      </c>
      <c r="C522" s="61">
        <f>Mixed2!C385</f>
        <v>0</v>
      </c>
      <c r="D522" s="61">
        <f>Mixed2!D385</f>
        <v>0</v>
      </c>
      <c r="E522" s="61">
        <f>Mixed2!E385</f>
        <v>0</v>
      </c>
      <c r="F522" s="61">
        <f>Mixed2!F385</f>
        <v>0</v>
      </c>
      <c r="G522" s="61">
        <f>Mixed2!G385</f>
        <v>0</v>
      </c>
      <c r="H522" s="1">
        <f>Mixed2!H385</f>
        <v>0</v>
      </c>
      <c r="I522" s="61">
        <f>Mixed2!I385</f>
        <v>0</v>
      </c>
      <c r="J522" s="61">
        <f>Mixed2!J385</f>
        <v>0</v>
      </c>
      <c r="K522" s="61">
        <f>Mixed2!K385</f>
        <v>0</v>
      </c>
      <c r="L522" s="61">
        <f>Mixed2!L385</f>
        <v>0</v>
      </c>
      <c r="M522" s="61">
        <f>Mixed2!M385</f>
        <v>0</v>
      </c>
      <c r="N522" s="1">
        <f>Mixed2!N385</f>
        <v>0</v>
      </c>
      <c r="O522" s="1">
        <f>Mixed2!O385</f>
        <v>0</v>
      </c>
    </row>
    <row r="523" spans="1:15" ht="13.8" x14ac:dyDescent="0.25">
      <c r="A523" s="40" t="str">
        <f>A521&amp;"/"&amp;A522</f>
        <v>0/0</v>
      </c>
      <c r="B523" s="37">
        <f>IF(B521=B522,B522,B521&amp;"/"&amp;B522)</f>
        <v>0</v>
      </c>
      <c r="C523" s="21">
        <f t="shared" ref="C523:O523" si="139">SUM(C521:C522)</f>
        <v>0</v>
      </c>
      <c r="D523" s="21">
        <f t="shared" si="139"/>
        <v>0</v>
      </c>
      <c r="E523" s="21">
        <f t="shared" si="139"/>
        <v>0</v>
      </c>
      <c r="F523" s="21">
        <f t="shared" si="139"/>
        <v>0</v>
      </c>
      <c r="G523" s="21">
        <f t="shared" si="139"/>
        <v>0</v>
      </c>
      <c r="H523" s="24">
        <f t="shared" si="139"/>
        <v>0</v>
      </c>
      <c r="I523" s="21">
        <f t="shared" si="139"/>
        <v>0</v>
      </c>
      <c r="J523" s="21">
        <f t="shared" si="139"/>
        <v>0</v>
      </c>
      <c r="K523" s="21">
        <f t="shared" si="139"/>
        <v>0</v>
      </c>
      <c r="L523" s="21">
        <f t="shared" si="139"/>
        <v>0</v>
      </c>
      <c r="M523" s="21">
        <f t="shared" si="139"/>
        <v>0</v>
      </c>
      <c r="N523" s="24">
        <f t="shared" si="139"/>
        <v>0</v>
      </c>
      <c r="O523" s="24">
        <f t="shared" si="139"/>
        <v>0</v>
      </c>
    </row>
    <row r="524" spans="1:15" x14ac:dyDescent="0.25">
      <c r="A524" s="61">
        <f>Mixed2!A386</f>
        <v>0</v>
      </c>
      <c r="B524" s="61">
        <f>Mixed2!B386</f>
        <v>0</v>
      </c>
      <c r="C524" s="61">
        <f>Mixed2!C386</f>
        <v>0</v>
      </c>
      <c r="D524" s="61">
        <f>Mixed2!D386</f>
        <v>0</v>
      </c>
      <c r="E524" s="61">
        <f>Mixed2!E386</f>
        <v>0</v>
      </c>
      <c r="F524" s="61">
        <f>Mixed2!F386</f>
        <v>0</v>
      </c>
      <c r="G524" s="61">
        <f>Mixed2!G386</f>
        <v>0</v>
      </c>
      <c r="H524" s="1">
        <f>Mixed2!H386</f>
        <v>0</v>
      </c>
      <c r="I524" s="61">
        <f>Mixed2!I386</f>
        <v>0</v>
      </c>
      <c r="J524" s="61">
        <f>Mixed2!J386</f>
        <v>0</v>
      </c>
      <c r="K524" s="61">
        <f>Mixed2!K386</f>
        <v>0</v>
      </c>
      <c r="L524" s="61">
        <f>Mixed2!L386</f>
        <v>0</v>
      </c>
      <c r="M524" s="61">
        <f>Mixed2!M386</f>
        <v>0</v>
      </c>
      <c r="N524" s="1">
        <f>Mixed2!N386</f>
        <v>0</v>
      </c>
      <c r="O524" s="1">
        <f>Mixed2!O386</f>
        <v>0</v>
      </c>
    </row>
    <row r="525" spans="1:15" x14ac:dyDescent="0.25">
      <c r="A525" s="61">
        <f>Mixed2!A387</f>
        <v>0</v>
      </c>
      <c r="B525" s="61">
        <f>Mixed2!B387</f>
        <v>0</v>
      </c>
      <c r="C525" s="61">
        <f>Mixed2!C387</f>
        <v>0</v>
      </c>
      <c r="D525" s="61">
        <f>Mixed2!D387</f>
        <v>0</v>
      </c>
      <c r="E525" s="61">
        <f>Mixed2!E387</f>
        <v>0</v>
      </c>
      <c r="F525" s="61">
        <f>Mixed2!F387</f>
        <v>0</v>
      </c>
      <c r="G525" s="61">
        <f>Mixed2!G387</f>
        <v>0</v>
      </c>
      <c r="H525" s="1">
        <f>Mixed2!H387</f>
        <v>0</v>
      </c>
      <c r="I525" s="61">
        <f>Mixed2!I387</f>
        <v>0</v>
      </c>
      <c r="J525" s="61">
        <f>Mixed2!J387</f>
        <v>0</v>
      </c>
      <c r="K525" s="61">
        <f>Mixed2!K387</f>
        <v>0</v>
      </c>
      <c r="L525" s="61">
        <f>Mixed2!L387</f>
        <v>0</v>
      </c>
      <c r="M525" s="61">
        <f>Mixed2!M387</f>
        <v>0</v>
      </c>
      <c r="N525" s="1">
        <f>Mixed2!N387</f>
        <v>0</v>
      </c>
      <c r="O525" s="1">
        <f>Mixed2!O387</f>
        <v>0</v>
      </c>
    </row>
    <row r="526" spans="1:15" ht="13.8" x14ac:dyDescent="0.25">
      <c r="A526" s="40" t="str">
        <f>A524&amp;"/"&amp;A525</f>
        <v>0/0</v>
      </c>
      <c r="B526" s="37">
        <f>IF(B524=B525,B525,B524&amp;"/"&amp;B525)</f>
        <v>0</v>
      </c>
      <c r="C526" s="21">
        <f t="shared" ref="C526:O526" si="140">SUM(C524:C525)</f>
        <v>0</v>
      </c>
      <c r="D526" s="21">
        <f t="shared" si="140"/>
        <v>0</v>
      </c>
      <c r="E526" s="21">
        <f t="shared" si="140"/>
        <v>0</v>
      </c>
      <c r="F526" s="21">
        <f t="shared" si="140"/>
        <v>0</v>
      </c>
      <c r="G526" s="21">
        <f t="shared" si="140"/>
        <v>0</v>
      </c>
      <c r="H526" s="24">
        <f t="shared" si="140"/>
        <v>0</v>
      </c>
      <c r="I526" s="21">
        <f t="shared" si="140"/>
        <v>0</v>
      </c>
      <c r="J526" s="21">
        <f t="shared" si="140"/>
        <v>0</v>
      </c>
      <c r="K526" s="21">
        <f t="shared" si="140"/>
        <v>0</v>
      </c>
      <c r="L526" s="21">
        <f t="shared" si="140"/>
        <v>0</v>
      </c>
      <c r="M526" s="21">
        <f t="shared" si="140"/>
        <v>0</v>
      </c>
      <c r="N526" s="24">
        <f t="shared" si="140"/>
        <v>0</v>
      </c>
      <c r="O526" s="24">
        <f t="shared" si="140"/>
        <v>0</v>
      </c>
    </row>
    <row r="527" spans="1:15" x14ac:dyDescent="0.25">
      <c r="A527" s="61">
        <f>Mixed2!A388</f>
        <v>0</v>
      </c>
      <c r="B527" s="61">
        <f>Mixed2!B388</f>
        <v>0</v>
      </c>
      <c r="C527" s="61">
        <f>Mixed2!C388</f>
        <v>0</v>
      </c>
      <c r="D527" s="61">
        <f>Mixed2!D388</f>
        <v>0</v>
      </c>
      <c r="E527" s="61">
        <f>Mixed2!E388</f>
        <v>0</v>
      </c>
      <c r="F527" s="61">
        <f>Mixed2!F388</f>
        <v>0</v>
      </c>
      <c r="G527" s="61">
        <f>Mixed2!G388</f>
        <v>0</v>
      </c>
      <c r="H527" s="1">
        <f>Mixed2!H388</f>
        <v>0</v>
      </c>
      <c r="I527" s="61">
        <f>Mixed2!I388</f>
        <v>0</v>
      </c>
      <c r="J527" s="61">
        <f>Mixed2!J388</f>
        <v>0</v>
      </c>
      <c r="K527" s="61">
        <f>Mixed2!K388</f>
        <v>0</v>
      </c>
      <c r="L527" s="61">
        <f>Mixed2!L388</f>
        <v>0</v>
      </c>
      <c r="M527" s="61">
        <f>Mixed2!M388</f>
        <v>0</v>
      </c>
      <c r="N527" s="1">
        <f>Mixed2!N388</f>
        <v>0</v>
      </c>
      <c r="O527" s="1">
        <f>Mixed2!O388</f>
        <v>0</v>
      </c>
    </row>
    <row r="528" spans="1:15" x14ac:dyDescent="0.25">
      <c r="A528" s="61">
        <f>Mixed2!A389</f>
        <v>0</v>
      </c>
      <c r="B528" s="61">
        <f>Mixed2!B389</f>
        <v>0</v>
      </c>
      <c r="C528" s="61">
        <f>Mixed2!C389</f>
        <v>0</v>
      </c>
      <c r="D528" s="61">
        <f>Mixed2!D389</f>
        <v>0</v>
      </c>
      <c r="E528" s="61">
        <f>Mixed2!E389</f>
        <v>0</v>
      </c>
      <c r="F528" s="61">
        <f>Mixed2!F389</f>
        <v>0</v>
      </c>
      <c r="G528" s="61">
        <f>Mixed2!G389</f>
        <v>0</v>
      </c>
      <c r="H528" s="1">
        <f>Mixed2!H389</f>
        <v>0</v>
      </c>
      <c r="I528" s="61">
        <f>Mixed2!I389</f>
        <v>0</v>
      </c>
      <c r="J528" s="61">
        <f>Mixed2!J389</f>
        <v>0</v>
      </c>
      <c r="K528" s="61">
        <f>Mixed2!K389</f>
        <v>0</v>
      </c>
      <c r="L528" s="61">
        <f>Mixed2!L389</f>
        <v>0</v>
      </c>
      <c r="M528" s="61">
        <f>Mixed2!M389</f>
        <v>0</v>
      </c>
      <c r="N528" s="1">
        <f>Mixed2!N389</f>
        <v>0</v>
      </c>
      <c r="O528" s="1">
        <f>Mixed2!O389</f>
        <v>0</v>
      </c>
    </row>
    <row r="529" spans="1:15" ht="13.8" x14ac:dyDescent="0.25">
      <c r="A529" s="40" t="str">
        <f>A527&amp;"/"&amp;A528</f>
        <v>0/0</v>
      </c>
      <c r="B529" s="37">
        <f>IF(B527=B528,B528,B527&amp;"/"&amp;B528)</f>
        <v>0</v>
      </c>
      <c r="C529" s="21">
        <f t="shared" ref="C529:O529" si="141">SUM(C527:C528)</f>
        <v>0</v>
      </c>
      <c r="D529" s="21">
        <f t="shared" si="141"/>
        <v>0</v>
      </c>
      <c r="E529" s="21">
        <f t="shared" si="141"/>
        <v>0</v>
      </c>
      <c r="F529" s="21">
        <f t="shared" si="141"/>
        <v>0</v>
      </c>
      <c r="G529" s="21">
        <f t="shared" si="141"/>
        <v>0</v>
      </c>
      <c r="H529" s="24">
        <f t="shared" si="141"/>
        <v>0</v>
      </c>
      <c r="I529" s="21">
        <f t="shared" si="141"/>
        <v>0</v>
      </c>
      <c r="J529" s="21">
        <f t="shared" si="141"/>
        <v>0</v>
      </c>
      <c r="K529" s="21">
        <f t="shared" si="141"/>
        <v>0</v>
      </c>
      <c r="L529" s="21">
        <f t="shared" si="141"/>
        <v>0</v>
      </c>
      <c r="M529" s="21">
        <f t="shared" si="141"/>
        <v>0</v>
      </c>
      <c r="N529" s="24">
        <f t="shared" si="141"/>
        <v>0</v>
      </c>
      <c r="O529" s="24">
        <f t="shared" si="141"/>
        <v>0</v>
      </c>
    </row>
    <row r="530" spans="1:15" x14ac:dyDescent="0.25">
      <c r="A530" s="61">
        <f>Mixed2!A390</f>
        <v>0</v>
      </c>
      <c r="B530" s="61">
        <f>Mixed2!B390</f>
        <v>0</v>
      </c>
      <c r="C530" s="61">
        <f>Mixed2!C390</f>
        <v>0</v>
      </c>
      <c r="D530" s="61">
        <f>Mixed2!D390</f>
        <v>0</v>
      </c>
      <c r="E530" s="61">
        <f>Mixed2!E390</f>
        <v>0</v>
      </c>
      <c r="F530" s="61">
        <f>Mixed2!F390</f>
        <v>0</v>
      </c>
      <c r="G530" s="61">
        <f>Mixed2!G390</f>
        <v>0</v>
      </c>
      <c r="H530" s="1">
        <f>Mixed2!H390</f>
        <v>0</v>
      </c>
      <c r="I530" s="61">
        <f>Mixed2!I390</f>
        <v>0</v>
      </c>
      <c r="J530" s="61">
        <f>Mixed2!J390</f>
        <v>0</v>
      </c>
      <c r="K530" s="61">
        <f>Mixed2!K390</f>
        <v>0</v>
      </c>
      <c r="L530" s="61">
        <f>Mixed2!L390</f>
        <v>0</v>
      </c>
      <c r="M530" s="61">
        <f>Mixed2!M390</f>
        <v>0</v>
      </c>
      <c r="N530" s="1">
        <f>Mixed2!N390</f>
        <v>0</v>
      </c>
      <c r="O530" s="1">
        <f>Mixed2!O390</f>
        <v>0</v>
      </c>
    </row>
    <row r="531" spans="1:15" x14ac:dyDescent="0.25">
      <c r="A531" s="61">
        <f>Mixed2!A391</f>
        <v>0</v>
      </c>
      <c r="B531" s="61">
        <f>Mixed2!B391</f>
        <v>0</v>
      </c>
      <c r="C531" s="61">
        <f>Mixed2!C391</f>
        <v>0</v>
      </c>
      <c r="D531" s="61">
        <f>Mixed2!D391</f>
        <v>0</v>
      </c>
      <c r="E531" s="61">
        <f>Mixed2!E391</f>
        <v>0</v>
      </c>
      <c r="F531" s="61">
        <f>Mixed2!F391</f>
        <v>0</v>
      </c>
      <c r="G531" s="61">
        <f>Mixed2!G391</f>
        <v>0</v>
      </c>
      <c r="H531" s="1">
        <f>Mixed2!H391</f>
        <v>0</v>
      </c>
      <c r="I531" s="61">
        <f>Mixed2!I391</f>
        <v>0</v>
      </c>
      <c r="J531" s="61">
        <f>Mixed2!J391</f>
        <v>0</v>
      </c>
      <c r="K531" s="61">
        <f>Mixed2!K391</f>
        <v>0</v>
      </c>
      <c r="L531" s="61">
        <f>Mixed2!L391</f>
        <v>0</v>
      </c>
      <c r="M531" s="61">
        <f>Mixed2!M391</f>
        <v>0</v>
      </c>
      <c r="N531" s="1">
        <f>Mixed2!N391</f>
        <v>0</v>
      </c>
      <c r="O531" s="1">
        <f>Mixed2!O391</f>
        <v>0</v>
      </c>
    </row>
    <row r="532" spans="1:15" ht="13.8" x14ac:dyDescent="0.25">
      <c r="A532" s="40" t="str">
        <f>A530&amp;"/"&amp;A531</f>
        <v>0/0</v>
      </c>
      <c r="B532" s="37">
        <f>IF(B530=B531,B531,B530&amp;"/"&amp;B531)</f>
        <v>0</v>
      </c>
      <c r="C532" s="21">
        <f t="shared" ref="C532:O532" si="142">SUM(C530:C531)</f>
        <v>0</v>
      </c>
      <c r="D532" s="21">
        <f t="shared" si="142"/>
        <v>0</v>
      </c>
      <c r="E532" s="21">
        <f t="shared" si="142"/>
        <v>0</v>
      </c>
      <c r="F532" s="21">
        <f t="shared" si="142"/>
        <v>0</v>
      </c>
      <c r="G532" s="21">
        <f t="shared" si="142"/>
        <v>0</v>
      </c>
      <c r="H532" s="24">
        <f t="shared" si="142"/>
        <v>0</v>
      </c>
      <c r="I532" s="21">
        <f t="shared" si="142"/>
        <v>0</v>
      </c>
      <c r="J532" s="21">
        <f t="shared" si="142"/>
        <v>0</v>
      </c>
      <c r="K532" s="21">
        <f t="shared" si="142"/>
        <v>0</v>
      </c>
      <c r="L532" s="21">
        <f t="shared" si="142"/>
        <v>0</v>
      </c>
      <c r="M532" s="21">
        <f t="shared" si="142"/>
        <v>0</v>
      </c>
      <c r="N532" s="24">
        <f t="shared" si="142"/>
        <v>0</v>
      </c>
      <c r="O532" s="24">
        <f t="shared" si="142"/>
        <v>0</v>
      </c>
    </row>
    <row r="533" spans="1:15" x14ac:dyDescent="0.25">
      <c r="A533" s="61">
        <f>Mixed2!A392</f>
        <v>0</v>
      </c>
      <c r="B533" s="61">
        <f>Mixed2!B392</f>
        <v>0</v>
      </c>
      <c r="C533" s="61">
        <f>Mixed2!C392</f>
        <v>0</v>
      </c>
      <c r="D533" s="61">
        <f>Mixed2!D392</f>
        <v>0</v>
      </c>
      <c r="E533" s="61">
        <f>Mixed2!E392</f>
        <v>0</v>
      </c>
      <c r="F533" s="61">
        <f>Mixed2!F392</f>
        <v>0</v>
      </c>
      <c r="G533" s="61">
        <f>Mixed2!G392</f>
        <v>0</v>
      </c>
      <c r="H533" s="1">
        <f>Mixed2!H392</f>
        <v>0</v>
      </c>
      <c r="I533" s="61">
        <f>Mixed2!I392</f>
        <v>0</v>
      </c>
      <c r="J533" s="61">
        <f>Mixed2!J392</f>
        <v>0</v>
      </c>
      <c r="K533" s="61">
        <f>Mixed2!K392</f>
        <v>0</v>
      </c>
      <c r="L533" s="61">
        <f>Mixed2!L392</f>
        <v>0</v>
      </c>
      <c r="M533" s="61">
        <f>Mixed2!M392</f>
        <v>0</v>
      </c>
      <c r="N533" s="1">
        <f>Mixed2!N392</f>
        <v>0</v>
      </c>
      <c r="O533" s="1">
        <f>Mixed2!O392</f>
        <v>0</v>
      </c>
    </row>
    <row r="534" spans="1:15" x14ac:dyDescent="0.25">
      <c r="A534" s="61">
        <f>Mixed2!A393</f>
        <v>0</v>
      </c>
      <c r="B534" s="61">
        <f>Mixed2!B393</f>
        <v>0</v>
      </c>
      <c r="C534" s="61">
        <f>Mixed2!C393</f>
        <v>0</v>
      </c>
      <c r="D534" s="61">
        <f>Mixed2!D393</f>
        <v>0</v>
      </c>
      <c r="E534" s="61">
        <f>Mixed2!E393</f>
        <v>0</v>
      </c>
      <c r="F534" s="61">
        <f>Mixed2!F393</f>
        <v>0</v>
      </c>
      <c r="G534" s="61">
        <f>Mixed2!G393</f>
        <v>0</v>
      </c>
      <c r="H534" s="1">
        <f>Mixed2!H393</f>
        <v>0</v>
      </c>
      <c r="I534" s="61">
        <f>Mixed2!I393</f>
        <v>0</v>
      </c>
      <c r="J534" s="61">
        <f>Mixed2!J393</f>
        <v>0</v>
      </c>
      <c r="K534" s="61">
        <f>Mixed2!K393</f>
        <v>0</v>
      </c>
      <c r="L534" s="61">
        <f>Mixed2!L393</f>
        <v>0</v>
      </c>
      <c r="M534" s="61">
        <f>Mixed2!M393</f>
        <v>0</v>
      </c>
      <c r="N534" s="1">
        <f>Mixed2!N393</f>
        <v>0</v>
      </c>
      <c r="O534" s="1">
        <f>Mixed2!O393</f>
        <v>0</v>
      </c>
    </row>
    <row r="535" spans="1:15" ht="13.8" x14ac:dyDescent="0.25">
      <c r="A535" s="40" t="str">
        <f>A533&amp;"/"&amp;A534</f>
        <v>0/0</v>
      </c>
      <c r="B535" s="37">
        <f>IF(B533=B534,B534,B533&amp;"/"&amp;B534)</f>
        <v>0</v>
      </c>
      <c r="C535" s="21">
        <f t="shared" ref="C535:O535" si="143">SUM(C533:C534)</f>
        <v>0</v>
      </c>
      <c r="D535" s="21">
        <f t="shared" si="143"/>
        <v>0</v>
      </c>
      <c r="E535" s="21">
        <f t="shared" si="143"/>
        <v>0</v>
      </c>
      <c r="F535" s="21">
        <f t="shared" si="143"/>
        <v>0</v>
      </c>
      <c r="G535" s="21">
        <f t="shared" si="143"/>
        <v>0</v>
      </c>
      <c r="H535" s="24">
        <f t="shared" si="143"/>
        <v>0</v>
      </c>
      <c r="I535" s="21">
        <f t="shared" si="143"/>
        <v>0</v>
      </c>
      <c r="J535" s="21">
        <f t="shared" si="143"/>
        <v>0</v>
      </c>
      <c r="K535" s="21">
        <f t="shared" si="143"/>
        <v>0</v>
      </c>
      <c r="L535" s="21">
        <f t="shared" si="143"/>
        <v>0</v>
      </c>
      <c r="M535" s="21">
        <f t="shared" si="143"/>
        <v>0</v>
      </c>
      <c r="N535" s="24">
        <f t="shared" si="143"/>
        <v>0</v>
      </c>
      <c r="O535" s="24">
        <f t="shared" si="143"/>
        <v>0</v>
      </c>
    </row>
    <row r="536" spans="1:15" x14ac:dyDescent="0.25">
      <c r="A536" s="61">
        <f>Mixed2!A394</f>
        <v>0</v>
      </c>
      <c r="B536" s="61">
        <f>Mixed2!B394</f>
        <v>0</v>
      </c>
      <c r="C536" s="61">
        <f>Mixed2!C394</f>
        <v>0</v>
      </c>
      <c r="D536" s="61">
        <f>Mixed2!D394</f>
        <v>0</v>
      </c>
      <c r="E536" s="61">
        <f>Mixed2!E394</f>
        <v>0</v>
      </c>
      <c r="F536" s="61">
        <f>Mixed2!F394</f>
        <v>0</v>
      </c>
      <c r="G536" s="61">
        <f>Mixed2!G394</f>
        <v>0</v>
      </c>
      <c r="H536" s="1">
        <f>Mixed2!H394</f>
        <v>0</v>
      </c>
      <c r="I536" s="61">
        <f>Mixed2!I394</f>
        <v>0</v>
      </c>
      <c r="J536" s="61">
        <f>Mixed2!J394</f>
        <v>0</v>
      </c>
      <c r="K536" s="61">
        <f>Mixed2!K394</f>
        <v>0</v>
      </c>
      <c r="L536" s="61">
        <f>Mixed2!L394</f>
        <v>0</v>
      </c>
      <c r="M536" s="61">
        <f>Mixed2!M394</f>
        <v>0</v>
      </c>
      <c r="N536" s="1">
        <f>Mixed2!N394</f>
        <v>0</v>
      </c>
      <c r="O536" s="1">
        <f>Mixed2!O394</f>
        <v>0</v>
      </c>
    </row>
    <row r="537" spans="1:15" x14ac:dyDescent="0.25">
      <c r="A537" s="61">
        <f>Mixed2!A395</f>
        <v>0</v>
      </c>
      <c r="B537" s="61">
        <f>Mixed2!B395</f>
        <v>0</v>
      </c>
      <c r="C537" s="61">
        <f>Mixed2!C395</f>
        <v>0</v>
      </c>
      <c r="D537" s="61">
        <f>Mixed2!D395</f>
        <v>0</v>
      </c>
      <c r="E537" s="61">
        <f>Mixed2!E395</f>
        <v>0</v>
      </c>
      <c r="F537" s="61">
        <f>Mixed2!F395</f>
        <v>0</v>
      </c>
      <c r="G537" s="61">
        <f>Mixed2!G395</f>
        <v>0</v>
      </c>
      <c r="H537" s="1">
        <f>Mixed2!H395</f>
        <v>0</v>
      </c>
      <c r="I537" s="61">
        <f>Mixed2!I395</f>
        <v>0</v>
      </c>
      <c r="J537" s="61">
        <f>Mixed2!J395</f>
        <v>0</v>
      </c>
      <c r="K537" s="61">
        <f>Mixed2!K395</f>
        <v>0</v>
      </c>
      <c r="L537" s="61">
        <f>Mixed2!L395</f>
        <v>0</v>
      </c>
      <c r="M537" s="61">
        <f>Mixed2!M395</f>
        <v>0</v>
      </c>
      <c r="N537" s="1">
        <f>Mixed2!N395</f>
        <v>0</v>
      </c>
      <c r="O537" s="1">
        <f>Mixed2!O395</f>
        <v>0</v>
      </c>
    </row>
    <row r="538" spans="1:15" ht="13.8" x14ac:dyDescent="0.25">
      <c r="A538" s="40" t="str">
        <f>A536&amp;"/"&amp;A537</f>
        <v>0/0</v>
      </c>
      <c r="B538" s="37">
        <f>IF(B536=B537,B537,B536&amp;"/"&amp;B537)</f>
        <v>0</v>
      </c>
      <c r="C538" s="21">
        <f t="shared" ref="C538:O538" si="144">SUM(C536:C537)</f>
        <v>0</v>
      </c>
      <c r="D538" s="21">
        <f t="shared" si="144"/>
        <v>0</v>
      </c>
      <c r="E538" s="21">
        <f t="shared" si="144"/>
        <v>0</v>
      </c>
      <c r="F538" s="21">
        <f t="shared" si="144"/>
        <v>0</v>
      </c>
      <c r="G538" s="21">
        <f t="shared" si="144"/>
        <v>0</v>
      </c>
      <c r="H538" s="24">
        <f t="shared" si="144"/>
        <v>0</v>
      </c>
      <c r="I538" s="21">
        <f t="shared" si="144"/>
        <v>0</v>
      </c>
      <c r="J538" s="21">
        <f t="shared" si="144"/>
        <v>0</v>
      </c>
      <c r="K538" s="21">
        <f t="shared" si="144"/>
        <v>0</v>
      </c>
      <c r="L538" s="21">
        <f t="shared" si="144"/>
        <v>0</v>
      </c>
      <c r="M538" s="21">
        <f t="shared" si="144"/>
        <v>0</v>
      </c>
      <c r="N538" s="24">
        <f t="shared" si="144"/>
        <v>0</v>
      </c>
      <c r="O538" s="24">
        <f t="shared" si="144"/>
        <v>0</v>
      </c>
    </row>
    <row r="539" spans="1:15" x14ac:dyDescent="0.25">
      <c r="A539" s="61">
        <f>Mixed2!A396</f>
        <v>0</v>
      </c>
      <c r="B539" s="61">
        <f>Mixed2!B396</f>
        <v>0</v>
      </c>
      <c r="C539" s="61">
        <f>Mixed2!C396</f>
        <v>0</v>
      </c>
      <c r="D539" s="61">
        <f>Mixed2!D396</f>
        <v>0</v>
      </c>
      <c r="E539" s="61">
        <f>Mixed2!E396</f>
        <v>0</v>
      </c>
      <c r="F539" s="61">
        <f>Mixed2!F396</f>
        <v>0</v>
      </c>
      <c r="G539" s="61">
        <f>Mixed2!G396</f>
        <v>0</v>
      </c>
      <c r="H539" s="1">
        <f>Mixed2!H396</f>
        <v>0</v>
      </c>
      <c r="I539" s="61">
        <f>Mixed2!I396</f>
        <v>0</v>
      </c>
      <c r="J539" s="61">
        <f>Mixed2!J396</f>
        <v>0</v>
      </c>
      <c r="K539" s="61">
        <f>Mixed2!K396</f>
        <v>0</v>
      </c>
      <c r="L539" s="61">
        <f>Mixed2!L396</f>
        <v>0</v>
      </c>
      <c r="M539" s="61">
        <f>Mixed2!M396</f>
        <v>0</v>
      </c>
      <c r="N539" s="1">
        <f>Mixed2!N396</f>
        <v>0</v>
      </c>
      <c r="O539" s="1">
        <f>Mixed2!O396</f>
        <v>0</v>
      </c>
    </row>
    <row r="540" spans="1:15" x14ac:dyDescent="0.25">
      <c r="A540" s="61">
        <f>Mixed2!A397</f>
        <v>0</v>
      </c>
      <c r="B540" s="61">
        <f>Mixed2!B397</f>
        <v>0</v>
      </c>
      <c r="C540" s="61">
        <f>Mixed2!C397</f>
        <v>0</v>
      </c>
      <c r="D540" s="61">
        <f>Mixed2!D397</f>
        <v>0</v>
      </c>
      <c r="E540" s="61">
        <f>Mixed2!E397</f>
        <v>0</v>
      </c>
      <c r="F540" s="61">
        <f>Mixed2!F397</f>
        <v>0</v>
      </c>
      <c r="G540" s="61">
        <f>Mixed2!G397</f>
        <v>0</v>
      </c>
      <c r="H540" s="1">
        <f>Mixed2!H397</f>
        <v>0</v>
      </c>
      <c r="I540" s="61">
        <f>Mixed2!I397</f>
        <v>0</v>
      </c>
      <c r="J540" s="61">
        <f>Mixed2!J397</f>
        <v>0</v>
      </c>
      <c r="K540" s="61">
        <f>Mixed2!K397</f>
        <v>0</v>
      </c>
      <c r="L540" s="61">
        <f>Mixed2!L397</f>
        <v>0</v>
      </c>
      <c r="M540" s="61">
        <f>Mixed2!M397</f>
        <v>0</v>
      </c>
      <c r="N540" s="1">
        <f>Mixed2!N397</f>
        <v>0</v>
      </c>
      <c r="O540" s="1">
        <f>Mixed2!O397</f>
        <v>0</v>
      </c>
    </row>
    <row r="541" spans="1:15" ht="13.8" x14ac:dyDescent="0.25">
      <c r="A541" s="40" t="str">
        <f>A539&amp;"/"&amp;A540</f>
        <v>0/0</v>
      </c>
      <c r="B541" s="37">
        <f>IF(B539=B540,B540,B539&amp;"/"&amp;B540)</f>
        <v>0</v>
      </c>
      <c r="C541" s="21">
        <f t="shared" ref="C541:O541" si="145">SUM(C539:C540)</f>
        <v>0</v>
      </c>
      <c r="D541" s="21">
        <f t="shared" si="145"/>
        <v>0</v>
      </c>
      <c r="E541" s="21">
        <f t="shared" si="145"/>
        <v>0</v>
      </c>
      <c r="F541" s="21">
        <f t="shared" si="145"/>
        <v>0</v>
      </c>
      <c r="G541" s="21">
        <f t="shared" si="145"/>
        <v>0</v>
      </c>
      <c r="H541" s="24">
        <f t="shared" si="145"/>
        <v>0</v>
      </c>
      <c r="I541" s="21">
        <f t="shared" si="145"/>
        <v>0</v>
      </c>
      <c r="J541" s="21">
        <f t="shared" si="145"/>
        <v>0</v>
      </c>
      <c r="K541" s="21">
        <f t="shared" si="145"/>
        <v>0</v>
      </c>
      <c r="L541" s="21">
        <f t="shared" si="145"/>
        <v>0</v>
      </c>
      <c r="M541" s="21">
        <f t="shared" si="145"/>
        <v>0</v>
      </c>
      <c r="N541" s="24">
        <f t="shared" si="145"/>
        <v>0</v>
      </c>
      <c r="O541" s="24">
        <f t="shared" si="145"/>
        <v>0</v>
      </c>
    </row>
    <row r="542" spans="1:15" x14ac:dyDescent="0.25">
      <c r="A542" s="61">
        <f>Mixed2!A398</f>
        <v>0</v>
      </c>
      <c r="B542" s="61">
        <f>Mixed2!B398</f>
        <v>0</v>
      </c>
      <c r="C542" s="61">
        <f>Mixed2!C398</f>
        <v>0</v>
      </c>
      <c r="D542" s="61">
        <f>Mixed2!D398</f>
        <v>0</v>
      </c>
      <c r="E542" s="61">
        <f>Mixed2!E398</f>
        <v>0</v>
      </c>
      <c r="F542" s="61">
        <f>Mixed2!F398</f>
        <v>0</v>
      </c>
      <c r="G542" s="61">
        <f>Mixed2!G398</f>
        <v>0</v>
      </c>
      <c r="H542" s="1">
        <f>Mixed2!H398</f>
        <v>0</v>
      </c>
      <c r="I542" s="61">
        <f>Mixed2!I398</f>
        <v>0</v>
      </c>
      <c r="J542" s="61">
        <f>Mixed2!J398</f>
        <v>0</v>
      </c>
      <c r="K542" s="61">
        <f>Mixed2!K398</f>
        <v>0</v>
      </c>
      <c r="L542" s="61">
        <f>Mixed2!L398</f>
        <v>0</v>
      </c>
      <c r="M542" s="61">
        <f>Mixed2!M398</f>
        <v>0</v>
      </c>
      <c r="N542" s="1">
        <f>Mixed2!N398</f>
        <v>0</v>
      </c>
      <c r="O542" s="1">
        <f>Mixed2!O398</f>
        <v>0</v>
      </c>
    </row>
    <row r="543" spans="1:15" x14ac:dyDescent="0.25">
      <c r="A543" s="61">
        <f>Mixed2!A399</f>
        <v>0</v>
      </c>
      <c r="B543" s="61">
        <f>Mixed2!B399</f>
        <v>0</v>
      </c>
      <c r="C543" s="61">
        <f>Mixed2!C399</f>
        <v>0</v>
      </c>
      <c r="D543" s="61">
        <f>Mixed2!D399</f>
        <v>0</v>
      </c>
      <c r="E543" s="61">
        <f>Mixed2!E399</f>
        <v>0</v>
      </c>
      <c r="F543" s="61">
        <f>Mixed2!F399</f>
        <v>0</v>
      </c>
      <c r="G543" s="61">
        <f>Mixed2!G399</f>
        <v>0</v>
      </c>
      <c r="H543" s="1">
        <f>Mixed2!H399</f>
        <v>0</v>
      </c>
      <c r="I543" s="61">
        <f>Mixed2!I399</f>
        <v>0</v>
      </c>
      <c r="J543" s="61">
        <f>Mixed2!J399</f>
        <v>0</v>
      </c>
      <c r="K543" s="61">
        <f>Mixed2!K399</f>
        <v>0</v>
      </c>
      <c r="L543" s="61">
        <f>Mixed2!L399</f>
        <v>0</v>
      </c>
      <c r="M543" s="61">
        <f>Mixed2!M399</f>
        <v>0</v>
      </c>
      <c r="N543" s="1">
        <f>Mixed2!N399</f>
        <v>0</v>
      </c>
      <c r="O543" s="1">
        <f>Mixed2!O399</f>
        <v>0</v>
      </c>
    </row>
    <row r="544" spans="1:15" ht="13.8" x14ac:dyDescent="0.25">
      <c r="A544" s="40" t="str">
        <f>A542&amp;"/"&amp;A543</f>
        <v>0/0</v>
      </c>
      <c r="B544" s="37">
        <f>IF(B542=B543,B543,B542&amp;"/"&amp;B543)</f>
        <v>0</v>
      </c>
      <c r="C544" s="21">
        <f t="shared" ref="C544:O544" si="146">SUM(C542:C543)</f>
        <v>0</v>
      </c>
      <c r="D544" s="21">
        <f t="shared" si="146"/>
        <v>0</v>
      </c>
      <c r="E544" s="21">
        <f t="shared" si="146"/>
        <v>0</v>
      </c>
      <c r="F544" s="21">
        <f t="shared" si="146"/>
        <v>0</v>
      </c>
      <c r="G544" s="21">
        <f t="shared" si="146"/>
        <v>0</v>
      </c>
      <c r="H544" s="24">
        <f t="shared" si="146"/>
        <v>0</v>
      </c>
      <c r="I544" s="21">
        <f t="shared" si="146"/>
        <v>0</v>
      </c>
      <c r="J544" s="21">
        <f t="shared" si="146"/>
        <v>0</v>
      </c>
      <c r="K544" s="21">
        <f t="shared" si="146"/>
        <v>0</v>
      </c>
      <c r="L544" s="21">
        <f t="shared" si="146"/>
        <v>0</v>
      </c>
      <c r="M544" s="21">
        <f t="shared" si="146"/>
        <v>0</v>
      </c>
      <c r="N544" s="24">
        <f t="shared" si="146"/>
        <v>0</v>
      </c>
      <c r="O544" s="24">
        <f t="shared" si="146"/>
        <v>0</v>
      </c>
    </row>
    <row r="545" spans="1:15" x14ac:dyDescent="0.25">
      <c r="A545" s="61">
        <f>Mixed2!A400</f>
        <v>0</v>
      </c>
      <c r="B545" s="61">
        <f>Mixed2!B400</f>
        <v>0</v>
      </c>
      <c r="C545" s="61">
        <f>Mixed2!C400</f>
        <v>0</v>
      </c>
      <c r="D545" s="61">
        <f>Mixed2!D400</f>
        <v>0</v>
      </c>
      <c r="E545" s="61">
        <f>Mixed2!E400</f>
        <v>0</v>
      </c>
      <c r="F545" s="61">
        <f>Mixed2!F400</f>
        <v>0</v>
      </c>
      <c r="G545" s="61">
        <f>Mixed2!G400</f>
        <v>0</v>
      </c>
      <c r="H545" s="1">
        <f>Mixed2!H400</f>
        <v>0</v>
      </c>
      <c r="I545" s="61">
        <f>Mixed2!I400</f>
        <v>0</v>
      </c>
      <c r="J545" s="61">
        <f>Mixed2!J400</f>
        <v>0</v>
      </c>
      <c r="K545" s="61">
        <f>Mixed2!K400</f>
        <v>0</v>
      </c>
      <c r="L545" s="61">
        <f>Mixed2!L400</f>
        <v>0</v>
      </c>
      <c r="M545" s="61">
        <f>Mixed2!M400</f>
        <v>0</v>
      </c>
      <c r="N545" s="1">
        <f>Mixed2!N400</f>
        <v>0</v>
      </c>
      <c r="O545" s="1">
        <f>Mixed2!O400</f>
        <v>0</v>
      </c>
    </row>
    <row r="546" spans="1:15" x14ac:dyDescent="0.25">
      <c r="A546" s="61">
        <f>Mixed2!A401</f>
        <v>0</v>
      </c>
      <c r="B546" s="61">
        <f>Mixed2!B401</f>
        <v>0</v>
      </c>
      <c r="C546" s="61">
        <f>Mixed2!C401</f>
        <v>0</v>
      </c>
      <c r="D546" s="61">
        <f>Mixed2!D401</f>
        <v>0</v>
      </c>
      <c r="E546" s="61">
        <f>Mixed2!E401</f>
        <v>0</v>
      </c>
      <c r="F546" s="61">
        <f>Mixed2!F401</f>
        <v>0</v>
      </c>
      <c r="G546" s="61">
        <f>Mixed2!G401</f>
        <v>0</v>
      </c>
      <c r="H546" s="1">
        <f>Mixed2!H401</f>
        <v>0</v>
      </c>
      <c r="I546" s="61">
        <f>Mixed2!I401</f>
        <v>0</v>
      </c>
      <c r="J546" s="61">
        <f>Mixed2!J401</f>
        <v>0</v>
      </c>
      <c r="K546" s="61">
        <f>Mixed2!K401</f>
        <v>0</v>
      </c>
      <c r="L546" s="61">
        <f>Mixed2!L401</f>
        <v>0</v>
      </c>
      <c r="M546" s="61">
        <f>Mixed2!M401</f>
        <v>0</v>
      </c>
      <c r="N546" s="1">
        <f>Mixed2!N401</f>
        <v>0</v>
      </c>
      <c r="O546" s="1">
        <f>Mixed2!O401</f>
        <v>0</v>
      </c>
    </row>
    <row r="547" spans="1:15" ht="13.8" x14ac:dyDescent="0.25">
      <c r="A547" s="40" t="str">
        <f>A545&amp;"/"&amp;A546</f>
        <v>0/0</v>
      </c>
      <c r="B547" s="37">
        <f>IF(B545=B546,B546,B545&amp;"/"&amp;B546)</f>
        <v>0</v>
      </c>
      <c r="C547" s="21">
        <f t="shared" ref="C547:O547" si="147">SUM(C545:C546)</f>
        <v>0</v>
      </c>
      <c r="D547" s="21">
        <f t="shared" si="147"/>
        <v>0</v>
      </c>
      <c r="E547" s="21">
        <f t="shared" si="147"/>
        <v>0</v>
      </c>
      <c r="F547" s="21">
        <f t="shared" si="147"/>
        <v>0</v>
      </c>
      <c r="G547" s="21">
        <f t="shared" si="147"/>
        <v>0</v>
      </c>
      <c r="H547" s="24">
        <f t="shared" si="147"/>
        <v>0</v>
      </c>
      <c r="I547" s="21">
        <f t="shared" si="147"/>
        <v>0</v>
      </c>
      <c r="J547" s="21">
        <f t="shared" si="147"/>
        <v>0</v>
      </c>
      <c r="K547" s="21">
        <f t="shared" si="147"/>
        <v>0</v>
      </c>
      <c r="L547" s="21">
        <f t="shared" si="147"/>
        <v>0</v>
      </c>
      <c r="M547" s="21">
        <f t="shared" si="147"/>
        <v>0</v>
      </c>
      <c r="N547" s="24">
        <f t="shared" si="147"/>
        <v>0</v>
      </c>
      <c r="O547" s="24">
        <f t="shared" si="147"/>
        <v>0</v>
      </c>
    </row>
    <row r="548" spans="1:15" x14ac:dyDescent="0.25">
      <c r="A548" s="61">
        <f>Mixed2!A402</f>
        <v>0</v>
      </c>
      <c r="B548" s="61">
        <f>Mixed2!B402</f>
        <v>0</v>
      </c>
      <c r="C548" s="61">
        <f>Mixed2!C402</f>
        <v>0</v>
      </c>
      <c r="D548" s="61">
        <f>Mixed2!D402</f>
        <v>0</v>
      </c>
      <c r="E548" s="61">
        <f>Mixed2!E402</f>
        <v>0</v>
      </c>
      <c r="F548" s="61">
        <f>Mixed2!F402</f>
        <v>0</v>
      </c>
      <c r="G548" s="61">
        <f>Mixed2!G402</f>
        <v>0</v>
      </c>
      <c r="H548" s="1">
        <f>Mixed2!H402</f>
        <v>0</v>
      </c>
      <c r="I548" s="61">
        <f>Mixed2!I402</f>
        <v>0</v>
      </c>
      <c r="J548" s="61">
        <f>Mixed2!J402</f>
        <v>0</v>
      </c>
      <c r="K548" s="61">
        <f>Mixed2!K402</f>
        <v>0</v>
      </c>
      <c r="L548" s="61">
        <f>Mixed2!L402</f>
        <v>0</v>
      </c>
      <c r="M548" s="61">
        <f>Mixed2!M402</f>
        <v>0</v>
      </c>
      <c r="N548" s="1">
        <f>Mixed2!N402</f>
        <v>0</v>
      </c>
      <c r="O548" s="1">
        <f>Mixed2!O402</f>
        <v>0</v>
      </c>
    </row>
    <row r="549" spans="1:15" x14ac:dyDescent="0.25">
      <c r="A549" s="61">
        <f>Mixed2!A403</f>
        <v>0</v>
      </c>
      <c r="B549" s="61">
        <f>Mixed2!B403</f>
        <v>0</v>
      </c>
      <c r="C549" s="61">
        <f>Mixed2!C403</f>
        <v>0</v>
      </c>
      <c r="D549" s="61">
        <f>Mixed2!D403</f>
        <v>0</v>
      </c>
      <c r="E549" s="61">
        <f>Mixed2!E403</f>
        <v>0</v>
      </c>
      <c r="F549" s="61">
        <f>Mixed2!F403</f>
        <v>0</v>
      </c>
      <c r="G549" s="61">
        <f>Mixed2!G403</f>
        <v>0</v>
      </c>
      <c r="H549" s="1">
        <f>Mixed2!H403</f>
        <v>0</v>
      </c>
      <c r="I549" s="61">
        <f>Mixed2!I403</f>
        <v>0</v>
      </c>
      <c r="J549" s="61">
        <f>Mixed2!J403</f>
        <v>0</v>
      </c>
      <c r="K549" s="61">
        <f>Mixed2!K403</f>
        <v>0</v>
      </c>
      <c r="L549" s="61">
        <f>Mixed2!L403</f>
        <v>0</v>
      </c>
      <c r="M549" s="61">
        <f>Mixed2!M403</f>
        <v>0</v>
      </c>
      <c r="N549" s="1">
        <f>Mixed2!N403</f>
        <v>0</v>
      </c>
      <c r="O549" s="1">
        <f>Mixed2!O403</f>
        <v>0</v>
      </c>
    </row>
    <row r="550" spans="1:15" ht="13.8" x14ac:dyDescent="0.25">
      <c r="A550" s="40" t="str">
        <f>A548&amp;"/"&amp;A549</f>
        <v>0/0</v>
      </c>
      <c r="B550" s="37">
        <f>IF(B548=B549,B549,B548&amp;"/"&amp;B549)</f>
        <v>0</v>
      </c>
      <c r="C550" s="21">
        <f t="shared" ref="C550:O550" si="148">SUM(C548:C549)</f>
        <v>0</v>
      </c>
      <c r="D550" s="21">
        <f t="shared" si="148"/>
        <v>0</v>
      </c>
      <c r="E550" s="21">
        <f t="shared" si="148"/>
        <v>0</v>
      </c>
      <c r="F550" s="21">
        <f t="shared" si="148"/>
        <v>0</v>
      </c>
      <c r="G550" s="21">
        <f t="shared" si="148"/>
        <v>0</v>
      </c>
      <c r="H550" s="24">
        <f t="shared" si="148"/>
        <v>0</v>
      </c>
      <c r="I550" s="21">
        <f t="shared" si="148"/>
        <v>0</v>
      </c>
      <c r="J550" s="21">
        <f t="shared" si="148"/>
        <v>0</v>
      </c>
      <c r="K550" s="21">
        <f t="shared" si="148"/>
        <v>0</v>
      </c>
      <c r="L550" s="21">
        <f t="shared" si="148"/>
        <v>0</v>
      </c>
      <c r="M550" s="21">
        <f t="shared" si="148"/>
        <v>0</v>
      </c>
      <c r="N550" s="24">
        <f t="shared" si="148"/>
        <v>0</v>
      </c>
      <c r="O550" s="24">
        <f t="shared" si="148"/>
        <v>0</v>
      </c>
    </row>
    <row r="551" spans="1:15" x14ac:dyDescent="0.25">
      <c r="A551" s="61">
        <f>Mixed2!A404</f>
        <v>0</v>
      </c>
      <c r="B551" s="61">
        <f>Mixed2!B404</f>
        <v>0</v>
      </c>
      <c r="C551" s="61">
        <f>Mixed2!C404</f>
        <v>0</v>
      </c>
      <c r="D551" s="61">
        <f>Mixed2!D404</f>
        <v>0</v>
      </c>
      <c r="E551" s="61">
        <f>Mixed2!E404</f>
        <v>0</v>
      </c>
      <c r="F551" s="61">
        <f>Mixed2!F404</f>
        <v>0</v>
      </c>
      <c r="G551" s="61">
        <f>Mixed2!G404</f>
        <v>0</v>
      </c>
      <c r="H551" s="1">
        <f>Mixed2!H404</f>
        <v>0</v>
      </c>
      <c r="I551" s="61">
        <f>Mixed2!I404</f>
        <v>0</v>
      </c>
      <c r="J551" s="61">
        <f>Mixed2!J404</f>
        <v>0</v>
      </c>
      <c r="K551" s="61">
        <f>Mixed2!K404</f>
        <v>0</v>
      </c>
      <c r="L551" s="61">
        <f>Mixed2!L404</f>
        <v>0</v>
      </c>
      <c r="M551" s="61">
        <f>Mixed2!M404</f>
        <v>0</v>
      </c>
      <c r="N551" s="1">
        <f>Mixed2!N404</f>
        <v>0</v>
      </c>
      <c r="O551" s="1">
        <f>Mixed2!O404</f>
        <v>0</v>
      </c>
    </row>
    <row r="552" spans="1:15" ht="15" customHeight="1" x14ac:dyDescent="0.25">
      <c r="A552" s="61">
        <f>Mixed2!A405</f>
        <v>0</v>
      </c>
      <c r="B552" s="61">
        <f>Mixed2!B405</f>
        <v>0</v>
      </c>
      <c r="C552" s="61">
        <f>Mixed2!C405</f>
        <v>0</v>
      </c>
      <c r="D552" s="61">
        <f>Mixed2!D405</f>
        <v>0</v>
      </c>
      <c r="E552" s="61">
        <f>Mixed2!E405</f>
        <v>0</v>
      </c>
      <c r="F552" s="61">
        <f>Mixed2!F405</f>
        <v>0</v>
      </c>
      <c r="G552" s="61">
        <f>Mixed2!G405</f>
        <v>0</v>
      </c>
      <c r="H552" s="1">
        <f>Mixed2!H405</f>
        <v>0</v>
      </c>
      <c r="I552" s="61">
        <f>Mixed2!I405</f>
        <v>0</v>
      </c>
      <c r="J552" s="61">
        <f>Mixed2!J405</f>
        <v>0</v>
      </c>
      <c r="K552" s="61">
        <f>Mixed2!K405</f>
        <v>0</v>
      </c>
      <c r="L552" s="61">
        <f>Mixed2!L405</f>
        <v>0</v>
      </c>
      <c r="M552" s="61">
        <f>Mixed2!M405</f>
        <v>0</v>
      </c>
      <c r="N552" s="1">
        <f>Mixed2!N405</f>
        <v>0</v>
      </c>
      <c r="O552" s="1">
        <f>Mixed2!O405</f>
        <v>0</v>
      </c>
    </row>
    <row r="553" spans="1:15" ht="15" customHeight="1" x14ac:dyDescent="0.25">
      <c r="A553" s="40" t="str">
        <f>A551&amp;"/"&amp;A552</f>
        <v>0/0</v>
      </c>
      <c r="B553" s="37">
        <f>IF(B551=B552,B552,B551&amp;"/"&amp;B552)</f>
        <v>0</v>
      </c>
      <c r="C553" s="21">
        <f t="shared" ref="C553:O553" si="149">SUM(C551:C552)</f>
        <v>0</v>
      </c>
      <c r="D553" s="21">
        <f t="shared" si="149"/>
        <v>0</v>
      </c>
      <c r="E553" s="21">
        <f t="shared" si="149"/>
        <v>0</v>
      </c>
      <c r="F553" s="21">
        <f t="shared" si="149"/>
        <v>0</v>
      </c>
      <c r="G553" s="21">
        <f t="shared" si="149"/>
        <v>0</v>
      </c>
      <c r="H553" s="24">
        <f t="shared" si="149"/>
        <v>0</v>
      </c>
      <c r="I553" s="21">
        <f t="shared" si="149"/>
        <v>0</v>
      </c>
      <c r="J553" s="21">
        <f t="shared" si="149"/>
        <v>0</v>
      </c>
      <c r="K553" s="21">
        <f t="shared" si="149"/>
        <v>0</v>
      </c>
      <c r="L553" s="21">
        <f t="shared" si="149"/>
        <v>0</v>
      </c>
      <c r="M553" s="21">
        <f t="shared" si="149"/>
        <v>0</v>
      </c>
      <c r="N553" s="24">
        <f t="shared" si="149"/>
        <v>0</v>
      </c>
      <c r="O553" s="24">
        <f t="shared" si="149"/>
        <v>0</v>
      </c>
    </row>
    <row r="554" spans="1:15" x14ac:dyDescent="0.25">
      <c r="A554" s="61">
        <f>Mixed2!A406</f>
        <v>0</v>
      </c>
      <c r="B554" s="61">
        <f>Mixed2!B406</f>
        <v>0</v>
      </c>
      <c r="C554" s="61">
        <f>Mixed2!C406</f>
        <v>0</v>
      </c>
      <c r="D554" s="61">
        <f>Mixed2!D406</f>
        <v>0</v>
      </c>
      <c r="E554" s="61">
        <f>Mixed2!E406</f>
        <v>0</v>
      </c>
      <c r="F554" s="61">
        <f>Mixed2!F406</f>
        <v>0</v>
      </c>
      <c r="G554" s="61">
        <f>Mixed2!G406</f>
        <v>0</v>
      </c>
      <c r="H554" s="1">
        <f>Mixed2!H406</f>
        <v>0</v>
      </c>
      <c r="I554" s="61">
        <f>Mixed2!I406</f>
        <v>0</v>
      </c>
      <c r="J554" s="61">
        <f>Mixed2!J406</f>
        <v>0</v>
      </c>
      <c r="K554" s="61">
        <f>Mixed2!K406</f>
        <v>0</v>
      </c>
      <c r="L554" s="61">
        <f>Mixed2!L406</f>
        <v>0</v>
      </c>
      <c r="M554" s="61">
        <f>Mixed2!M406</f>
        <v>0</v>
      </c>
      <c r="N554" s="1">
        <f>Mixed2!N406</f>
        <v>0</v>
      </c>
      <c r="O554" s="1">
        <f>Mixed2!O406</f>
        <v>0</v>
      </c>
    </row>
    <row r="555" spans="1:15" x14ac:dyDescent="0.25">
      <c r="A555" s="61">
        <f>Mixed2!A407</f>
        <v>0</v>
      </c>
      <c r="B555" s="61">
        <f>Mixed2!B407</f>
        <v>0</v>
      </c>
      <c r="C555" s="61">
        <f>Mixed2!C407</f>
        <v>0</v>
      </c>
      <c r="D555" s="61">
        <f>Mixed2!D407</f>
        <v>0</v>
      </c>
      <c r="E555" s="61">
        <f>Mixed2!E407</f>
        <v>0</v>
      </c>
      <c r="F555" s="61">
        <f>Mixed2!F407</f>
        <v>0</v>
      </c>
      <c r="G555" s="61">
        <f>Mixed2!G407</f>
        <v>0</v>
      </c>
      <c r="H555" s="1">
        <f>Mixed2!H407</f>
        <v>0</v>
      </c>
      <c r="I555" s="61">
        <f>Mixed2!I407</f>
        <v>0</v>
      </c>
      <c r="J555" s="61">
        <f>Mixed2!J407</f>
        <v>0</v>
      </c>
      <c r="K555" s="61">
        <f>Mixed2!K407</f>
        <v>0</v>
      </c>
      <c r="L555" s="61">
        <f>Mixed2!L407</f>
        <v>0</v>
      </c>
      <c r="M555" s="61">
        <f>Mixed2!M407</f>
        <v>0</v>
      </c>
      <c r="N555" s="1">
        <f>Mixed2!N407</f>
        <v>0</v>
      </c>
      <c r="O555" s="1">
        <f>Mixed2!O407</f>
        <v>0</v>
      </c>
    </row>
    <row r="556" spans="1:15" ht="13.8" x14ac:dyDescent="0.25">
      <c r="A556" s="40" t="str">
        <f>A554&amp;"/"&amp;A555</f>
        <v>0/0</v>
      </c>
      <c r="B556" s="37">
        <f>IF(B554=B555,B555,B554&amp;"/"&amp;B555)</f>
        <v>0</v>
      </c>
      <c r="C556" s="21">
        <f t="shared" ref="C556:O556" si="150">SUM(C554:C555)</f>
        <v>0</v>
      </c>
      <c r="D556" s="21">
        <f t="shared" si="150"/>
        <v>0</v>
      </c>
      <c r="E556" s="21">
        <f t="shared" si="150"/>
        <v>0</v>
      </c>
      <c r="F556" s="21">
        <f t="shared" si="150"/>
        <v>0</v>
      </c>
      <c r="G556" s="21">
        <f t="shared" si="150"/>
        <v>0</v>
      </c>
      <c r="H556" s="24">
        <f t="shared" si="150"/>
        <v>0</v>
      </c>
      <c r="I556" s="21">
        <f t="shared" si="150"/>
        <v>0</v>
      </c>
      <c r="J556" s="21">
        <f t="shared" si="150"/>
        <v>0</v>
      </c>
      <c r="K556" s="21">
        <f t="shared" si="150"/>
        <v>0</v>
      </c>
      <c r="L556" s="21">
        <f t="shared" si="150"/>
        <v>0</v>
      </c>
      <c r="M556" s="21">
        <f t="shared" si="150"/>
        <v>0</v>
      </c>
      <c r="N556" s="24">
        <f t="shared" si="150"/>
        <v>0</v>
      </c>
      <c r="O556" s="24">
        <f t="shared" si="150"/>
        <v>0</v>
      </c>
    </row>
    <row r="557" spans="1:15" x14ac:dyDescent="0.25">
      <c r="A557" s="61">
        <f>Mixed2!A408</f>
        <v>0</v>
      </c>
      <c r="B557" s="61">
        <f>Mixed2!B408</f>
        <v>0</v>
      </c>
      <c r="C557" s="61">
        <f>Mixed2!C408</f>
        <v>0</v>
      </c>
      <c r="D557" s="61">
        <f>Mixed2!D408</f>
        <v>0</v>
      </c>
      <c r="E557" s="61">
        <f>Mixed2!E408</f>
        <v>0</v>
      </c>
      <c r="F557" s="61">
        <f>Mixed2!F408</f>
        <v>0</v>
      </c>
      <c r="G557" s="61">
        <f>Mixed2!G408</f>
        <v>0</v>
      </c>
      <c r="H557" s="1">
        <f>Mixed2!H408</f>
        <v>0</v>
      </c>
      <c r="I557" s="61">
        <f>Mixed2!I408</f>
        <v>0</v>
      </c>
      <c r="J557" s="61">
        <f>Mixed2!J408</f>
        <v>0</v>
      </c>
      <c r="K557" s="61">
        <f>Mixed2!K408</f>
        <v>0</v>
      </c>
      <c r="L557" s="61">
        <f>Mixed2!L408</f>
        <v>0</v>
      </c>
      <c r="M557" s="61">
        <f>Mixed2!M408</f>
        <v>0</v>
      </c>
      <c r="N557" s="1">
        <f>Mixed2!N408</f>
        <v>0</v>
      </c>
      <c r="O557" s="1">
        <f>Mixed2!O408</f>
        <v>0</v>
      </c>
    </row>
    <row r="558" spans="1:15" x14ac:dyDescent="0.25">
      <c r="A558" s="61">
        <f>Mixed2!A409</f>
        <v>0</v>
      </c>
      <c r="B558" s="61">
        <f>Mixed2!B409</f>
        <v>0</v>
      </c>
      <c r="C558" s="61">
        <f>Mixed2!C409</f>
        <v>0</v>
      </c>
      <c r="D558" s="61">
        <f>Mixed2!D409</f>
        <v>0</v>
      </c>
      <c r="E558" s="61">
        <f>Mixed2!E409</f>
        <v>0</v>
      </c>
      <c r="F558" s="61">
        <f>Mixed2!F409</f>
        <v>0</v>
      </c>
      <c r="G558" s="61">
        <f>Mixed2!G409</f>
        <v>0</v>
      </c>
      <c r="H558" s="1">
        <f>Mixed2!H409</f>
        <v>0</v>
      </c>
      <c r="I558" s="61">
        <f>Mixed2!I409</f>
        <v>0</v>
      </c>
      <c r="J558" s="61">
        <f>Mixed2!J409</f>
        <v>0</v>
      </c>
      <c r="K558" s="61">
        <f>Mixed2!K409</f>
        <v>0</v>
      </c>
      <c r="L558" s="61">
        <f>Mixed2!L409</f>
        <v>0</v>
      </c>
      <c r="M558" s="61">
        <f>Mixed2!M409</f>
        <v>0</v>
      </c>
      <c r="N558" s="1">
        <f>Mixed2!N409</f>
        <v>0</v>
      </c>
      <c r="O558" s="1">
        <f>Mixed2!O409</f>
        <v>0</v>
      </c>
    </row>
    <row r="559" spans="1:15" ht="13.8" x14ac:dyDescent="0.25">
      <c r="A559" s="40" t="str">
        <f>A557&amp;"/"&amp;A558</f>
        <v>0/0</v>
      </c>
      <c r="B559" s="37">
        <f>IF(B557=B558,B558,B557&amp;"/"&amp;B558)</f>
        <v>0</v>
      </c>
      <c r="C559" s="21">
        <f t="shared" ref="C559:O559" si="151">SUM(C557:C558)</f>
        <v>0</v>
      </c>
      <c r="D559" s="21">
        <f t="shared" si="151"/>
        <v>0</v>
      </c>
      <c r="E559" s="21">
        <f t="shared" si="151"/>
        <v>0</v>
      </c>
      <c r="F559" s="21">
        <f t="shared" si="151"/>
        <v>0</v>
      </c>
      <c r="G559" s="21">
        <f t="shared" si="151"/>
        <v>0</v>
      </c>
      <c r="H559" s="24">
        <f t="shared" si="151"/>
        <v>0</v>
      </c>
      <c r="I559" s="21">
        <f t="shared" si="151"/>
        <v>0</v>
      </c>
      <c r="J559" s="21">
        <f t="shared" si="151"/>
        <v>0</v>
      </c>
      <c r="K559" s="21">
        <f t="shared" si="151"/>
        <v>0</v>
      </c>
      <c r="L559" s="21">
        <f t="shared" si="151"/>
        <v>0</v>
      </c>
      <c r="M559" s="21">
        <f t="shared" si="151"/>
        <v>0</v>
      </c>
      <c r="N559" s="24">
        <f t="shared" si="151"/>
        <v>0</v>
      </c>
      <c r="O559" s="24">
        <f t="shared" si="151"/>
        <v>0</v>
      </c>
    </row>
    <row r="560" spans="1:15" x14ac:dyDescent="0.25">
      <c r="A560" s="61">
        <f>Mixed2!A410</f>
        <v>0</v>
      </c>
      <c r="B560" s="61">
        <f>Mixed2!B410</f>
        <v>0</v>
      </c>
      <c r="C560" s="61">
        <f>Mixed2!C410</f>
        <v>0</v>
      </c>
      <c r="D560" s="61">
        <f>Mixed2!D410</f>
        <v>0</v>
      </c>
      <c r="E560" s="61">
        <f>Mixed2!E410</f>
        <v>0</v>
      </c>
      <c r="F560" s="61">
        <f>Mixed2!F410</f>
        <v>0</v>
      </c>
      <c r="G560" s="61">
        <f>Mixed2!G410</f>
        <v>0</v>
      </c>
      <c r="H560" s="1">
        <f>Mixed2!H410</f>
        <v>0</v>
      </c>
      <c r="I560" s="61">
        <f>Mixed2!I410</f>
        <v>0</v>
      </c>
      <c r="J560" s="61">
        <f>Mixed2!J410</f>
        <v>0</v>
      </c>
      <c r="K560" s="61">
        <f>Mixed2!K410</f>
        <v>0</v>
      </c>
      <c r="L560" s="61">
        <f>Mixed2!L410</f>
        <v>0</v>
      </c>
      <c r="M560" s="61">
        <f>Mixed2!M410</f>
        <v>0</v>
      </c>
      <c r="N560" s="1">
        <f>Mixed2!N410</f>
        <v>0</v>
      </c>
      <c r="O560" s="1">
        <f>Mixed2!O410</f>
        <v>0</v>
      </c>
    </row>
    <row r="561" spans="1:15" x14ac:dyDescent="0.25">
      <c r="A561" s="61">
        <f>Mixed2!A411</f>
        <v>0</v>
      </c>
      <c r="B561" s="61">
        <f>Mixed2!B411</f>
        <v>0</v>
      </c>
      <c r="C561" s="61">
        <f>Mixed2!C411</f>
        <v>0</v>
      </c>
      <c r="D561" s="61">
        <f>Mixed2!D411</f>
        <v>0</v>
      </c>
      <c r="E561" s="61">
        <f>Mixed2!E411</f>
        <v>0</v>
      </c>
      <c r="F561" s="61">
        <f>Mixed2!F411</f>
        <v>0</v>
      </c>
      <c r="G561" s="61">
        <f>Mixed2!G411</f>
        <v>0</v>
      </c>
      <c r="H561" s="1">
        <f>Mixed2!H411</f>
        <v>0</v>
      </c>
      <c r="I561" s="61">
        <f>Mixed2!I411</f>
        <v>0</v>
      </c>
      <c r="J561" s="61">
        <f>Mixed2!J411</f>
        <v>0</v>
      </c>
      <c r="K561" s="61">
        <f>Mixed2!K411</f>
        <v>0</v>
      </c>
      <c r="L561" s="61">
        <f>Mixed2!L411</f>
        <v>0</v>
      </c>
      <c r="M561" s="61">
        <f>Mixed2!M411</f>
        <v>0</v>
      </c>
      <c r="N561" s="1">
        <f>Mixed2!N411</f>
        <v>0</v>
      </c>
      <c r="O561" s="1">
        <f>Mixed2!O411</f>
        <v>0</v>
      </c>
    </row>
    <row r="562" spans="1:15" ht="13.8" x14ac:dyDescent="0.25">
      <c r="A562" s="40" t="str">
        <f>A560&amp;"/"&amp;A561</f>
        <v>0/0</v>
      </c>
      <c r="B562" s="37">
        <f>IF(B560=B561,B561,B560&amp;"/"&amp;B561)</f>
        <v>0</v>
      </c>
      <c r="C562" s="21">
        <f t="shared" ref="C562:O562" si="152">SUM(C560:C561)</f>
        <v>0</v>
      </c>
      <c r="D562" s="21">
        <f t="shared" si="152"/>
        <v>0</v>
      </c>
      <c r="E562" s="21">
        <f t="shared" si="152"/>
        <v>0</v>
      </c>
      <c r="F562" s="21">
        <f t="shared" si="152"/>
        <v>0</v>
      </c>
      <c r="G562" s="21">
        <f t="shared" si="152"/>
        <v>0</v>
      </c>
      <c r="H562" s="24">
        <f t="shared" si="152"/>
        <v>0</v>
      </c>
      <c r="I562" s="21">
        <f t="shared" si="152"/>
        <v>0</v>
      </c>
      <c r="J562" s="21">
        <f t="shared" si="152"/>
        <v>0</v>
      </c>
      <c r="K562" s="21">
        <f t="shared" si="152"/>
        <v>0</v>
      </c>
      <c r="L562" s="21">
        <f t="shared" si="152"/>
        <v>0</v>
      </c>
      <c r="M562" s="21">
        <f t="shared" si="152"/>
        <v>0</v>
      </c>
      <c r="N562" s="24">
        <f t="shared" si="152"/>
        <v>0</v>
      </c>
      <c r="O562" s="24">
        <f t="shared" si="152"/>
        <v>0</v>
      </c>
    </row>
    <row r="563" spans="1:15" x14ac:dyDescent="0.25">
      <c r="A563" s="61">
        <f>Mixed2!A412</f>
        <v>0</v>
      </c>
      <c r="B563" s="61">
        <f>Mixed2!B412</f>
        <v>0</v>
      </c>
      <c r="C563" s="61">
        <f>Mixed2!C412</f>
        <v>0</v>
      </c>
      <c r="D563" s="61">
        <f>Mixed2!D412</f>
        <v>0</v>
      </c>
      <c r="E563" s="61">
        <f>Mixed2!E412</f>
        <v>0</v>
      </c>
      <c r="F563" s="61">
        <f>Mixed2!F412</f>
        <v>0</v>
      </c>
      <c r="G563" s="61">
        <f>Mixed2!G412</f>
        <v>0</v>
      </c>
      <c r="H563" s="1">
        <f>Mixed2!H412</f>
        <v>0</v>
      </c>
      <c r="I563" s="61">
        <f>Mixed2!I412</f>
        <v>0</v>
      </c>
      <c r="J563" s="61">
        <f>Mixed2!J412</f>
        <v>0</v>
      </c>
      <c r="K563" s="61">
        <f>Mixed2!K412</f>
        <v>0</v>
      </c>
      <c r="L563" s="61">
        <f>Mixed2!L412</f>
        <v>0</v>
      </c>
      <c r="M563" s="61">
        <f>Mixed2!M412</f>
        <v>0</v>
      </c>
      <c r="N563" s="1">
        <f>Mixed2!N412</f>
        <v>0</v>
      </c>
      <c r="O563" s="1">
        <f>Mixed2!O412</f>
        <v>0</v>
      </c>
    </row>
    <row r="564" spans="1:15" x14ac:dyDescent="0.25">
      <c r="A564" s="61">
        <f>Mixed2!A413</f>
        <v>0</v>
      </c>
      <c r="B564" s="61">
        <f>Mixed2!B413</f>
        <v>0</v>
      </c>
      <c r="C564" s="61">
        <f>Mixed2!C413</f>
        <v>0</v>
      </c>
      <c r="D564" s="61">
        <f>Mixed2!D413</f>
        <v>0</v>
      </c>
      <c r="E564" s="61">
        <f>Mixed2!E413</f>
        <v>0</v>
      </c>
      <c r="F564" s="61">
        <f>Mixed2!F413</f>
        <v>0</v>
      </c>
      <c r="G564" s="61">
        <f>Mixed2!G413</f>
        <v>0</v>
      </c>
      <c r="H564" s="1">
        <f>Mixed2!H413</f>
        <v>0</v>
      </c>
      <c r="I564" s="61">
        <f>Mixed2!I413</f>
        <v>0</v>
      </c>
      <c r="J564" s="61">
        <f>Mixed2!J413</f>
        <v>0</v>
      </c>
      <c r="K564" s="61">
        <f>Mixed2!K413</f>
        <v>0</v>
      </c>
      <c r="L564" s="61">
        <f>Mixed2!L413</f>
        <v>0</v>
      </c>
      <c r="M564" s="61">
        <f>Mixed2!M413</f>
        <v>0</v>
      </c>
      <c r="N564" s="1">
        <f>Mixed2!N413</f>
        <v>0</v>
      </c>
      <c r="O564" s="1">
        <f>Mixed2!O413</f>
        <v>0</v>
      </c>
    </row>
    <row r="565" spans="1:15" ht="13.8" x14ac:dyDescent="0.25">
      <c r="A565" s="40" t="str">
        <f>A563&amp;"/"&amp;A564</f>
        <v>0/0</v>
      </c>
      <c r="B565" s="37">
        <f>IF(B563=B564,B564,B563&amp;"/"&amp;B564)</f>
        <v>0</v>
      </c>
      <c r="C565" s="21">
        <f t="shared" ref="C565:O565" si="153">SUM(C563:C564)</f>
        <v>0</v>
      </c>
      <c r="D565" s="21">
        <f t="shared" si="153"/>
        <v>0</v>
      </c>
      <c r="E565" s="21">
        <f t="shared" si="153"/>
        <v>0</v>
      </c>
      <c r="F565" s="21">
        <f t="shared" si="153"/>
        <v>0</v>
      </c>
      <c r="G565" s="21">
        <f t="shared" si="153"/>
        <v>0</v>
      </c>
      <c r="H565" s="24">
        <f t="shared" si="153"/>
        <v>0</v>
      </c>
      <c r="I565" s="21">
        <f t="shared" si="153"/>
        <v>0</v>
      </c>
      <c r="J565" s="21">
        <f t="shared" si="153"/>
        <v>0</v>
      </c>
      <c r="K565" s="21">
        <f t="shared" si="153"/>
        <v>0</v>
      </c>
      <c r="L565" s="21">
        <f t="shared" si="153"/>
        <v>0</v>
      </c>
      <c r="M565" s="21">
        <f t="shared" si="153"/>
        <v>0</v>
      </c>
      <c r="N565" s="24">
        <f t="shared" si="153"/>
        <v>0</v>
      </c>
      <c r="O565" s="24">
        <f t="shared" si="153"/>
        <v>0</v>
      </c>
    </row>
    <row r="566" spans="1:15" x14ac:dyDescent="0.25">
      <c r="A566" s="61">
        <f>Mixed2!A414</f>
        <v>0</v>
      </c>
      <c r="B566" s="61">
        <f>Mixed2!B414</f>
        <v>0</v>
      </c>
      <c r="C566" s="61">
        <f>Mixed2!C414</f>
        <v>0</v>
      </c>
      <c r="D566" s="61">
        <f>Mixed2!D414</f>
        <v>0</v>
      </c>
      <c r="E566" s="61">
        <f>Mixed2!E414</f>
        <v>0</v>
      </c>
      <c r="F566" s="61">
        <f>Mixed2!F414</f>
        <v>0</v>
      </c>
      <c r="G566" s="61">
        <f>Mixed2!G414</f>
        <v>0</v>
      </c>
      <c r="H566" s="1">
        <f>Mixed2!H414</f>
        <v>0</v>
      </c>
      <c r="I566" s="61">
        <f>Mixed2!I414</f>
        <v>0</v>
      </c>
      <c r="J566" s="61">
        <f>Mixed2!J414</f>
        <v>0</v>
      </c>
      <c r="K566" s="61">
        <f>Mixed2!K414</f>
        <v>0</v>
      </c>
      <c r="L566" s="61">
        <f>Mixed2!L414</f>
        <v>0</v>
      </c>
      <c r="M566" s="61">
        <f>Mixed2!M414</f>
        <v>0</v>
      </c>
      <c r="N566" s="1">
        <f>Mixed2!N414</f>
        <v>0</v>
      </c>
      <c r="O566" s="1">
        <f>Mixed2!O414</f>
        <v>0</v>
      </c>
    </row>
    <row r="567" spans="1:15" x14ac:dyDescent="0.25">
      <c r="A567" s="61">
        <f>Mixed2!A415</f>
        <v>0</v>
      </c>
      <c r="B567" s="61">
        <f>Mixed2!B415</f>
        <v>0</v>
      </c>
      <c r="C567" s="61">
        <f>Mixed2!C415</f>
        <v>0</v>
      </c>
      <c r="D567" s="61">
        <f>Mixed2!D415</f>
        <v>0</v>
      </c>
      <c r="E567" s="61">
        <f>Mixed2!E415</f>
        <v>0</v>
      </c>
      <c r="F567" s="61">
        <f>Mixed2!F415</f>
        <v>0</v>
      </c>
      <c r="G567" s="61">
        <f>Mixed2!G415</f>
        <v>0</v>
      </c>
      <c r="H567" s="1">
        <f>Mixed2!H415</f>
        <v>0</v>
      </c>
      <c r="I567" s="61">
        <f>Mixed2!I415</f>
        <v>0</v>
      </c>
      <c r="J567" s="61">
        <f>Mixed2!J415</f>
        <v>0</v>
      </c>
      <c r="K567" s="61">
        <f>Mixed2!K415</f>
        <v>0</v>
      </c>
      <c r="L567" s="61">
        <f>Mixed2!L415</f>
        <v>0</v>
      </c>
      <c r="M567" s="61">
        <f>Mixed2!M415</f>
        <v>0</v>
      </c>
      <c r="N567" s="1">
        <f>Mixed2!N415</f>
        <v>0</v>
      </c>
      <c r="O567" s="1">
        <f>Mixed2!O415</f>
        <v>0</v>
      </c>
    </row>
    <row r="568" spans="1:15" ht="13.8" x14ac:dyDescent="0.25">
      <c r="A568" s="40" t="str">
        <f>A566&amp;"/"&amp;A567</f>
        <v>0/0</v>
      </c>
      <c r="B568" s="37">
        <f>IF(B566=B567,B567,B566&amp;"/"&amp;B567)</f>
        <v>0</v>
      </c>
      <c r="C568" s="21">
        <f t="shared" ref="C568:O568" si="154">SUM(C566:C567)</f>
        <v>0</v>
      </c>
      <c r="D568" s="21">
        <f t="shared" si="154"/>
        <v>0</v>
      </c>
      <c r="E568" s="21">
        <f t="shared" si="154"/>
        <v>0</v>
      </c>
      <c r="F568" s="21">
        <f t="shared" si="154"/>
        <v>0</v>
      </c>
      <c r="G568" s="21">
        <f t="shared" si="154"/>
        <v>0</v>
      </c>
      <c r="H568" s="24">
        <f t="shared" si="154"/>
        <v>0</v>
      </c>
      <c r="I568" s="21">
        <f t="shared" si="154"/>
        <v>0</v>
      </c>
      <c r="J568" s="21">
        <f t="shared" si="154"/>
        <v>0</v>
      </c>
      <c r="K568" s="21">
        <f t="shared" si="154"/>
        <v>0</v>
      </c>
      <c r="L568" s="21">
        <f t="shared" si="154"/>
        <v>0</v>
      </c>
      <c r="M568" s="21">
        <f t="shared" si="154"/>
        <v>0</v>
      </c>
      <c r="N568" s="24">
        <f t="shared" si="154"/>
        <v>0</v>
      </c>
      <c r="O568" s="24">
        <f t="shared" si="154"/>
        <v>0</v>
      </c>
    </row>
    <row r="569" spans="1:15" x14ac:dyDescent="0.25">
      <c r="A569" s="61">
        <f>Mixed2!A416</f>
        <v>0</v>
      </c>
      <c r="B569" s="61">
        <f>Mixed2!B416</f>
        <v>0</v>
      </c>
      <c r="C569" s="61">
        <f>Mixed2!C416</f>
        <v>0</v>
      </c>
      <c r="D569" s="61">
        <f>Mixed2!D416</f>
        <v>0</v>
      </c>
      <c r="E569" s="61">
        <f>Mixed2!E416</f>
        <v>0</v>
      </c>
      <c r="F569" s="61">
        <f>Mixed2!F416</f>
        <v>0</v>
      </c>
      <c r="G569" s="61">
        <f>Mixed2!G416</f>
        <v>0</v>
      </c>
      <c r="H569" s="1">
        <f>Mixed2!H416</f>
        <v>0</v>
      </c>
      <c r="I569" s="61">
        <f>Mixed2!I416</f>
        <v>0</v>
      </c>
      <c r="J569" s="61">
        <f>Mixed2!J416</f>
        <v>0</v>
      </c>
      <c r="K569" s="61">
        <f>Mixed2!K416</f>
        <v>0</v>
      </c>
      <c r="L569" s="61">
        <f>Mixed2!L416</f>
        <v>0</v>
      </c>
      <c r="M569" s="61">
        <f>Mixed2!M416</f>
        <v>0</v>
      </c>
      <c r="N569" s="1">
        <f>Mixed2!N416</f>
        <v>0</v>
      </c>
      <c r="O569" s="1">
        <f>Mixed2!O416</f>
        <v>0</v>
      </c>
    </row>
    <row r="570" spans="1:15" x14ac:dyDescent="0.25">
      <c r="A570" s="61">
        <f>Mixed2!A417</f>
        <v>0</v>
      </c>
      <c r="B570" s="61">
        <f>Mixed2!B417</f>
        <v>0</v>
      </c>
      <c r="C570" s="61">
        <f>Mixed2!C417</f>
        <v>0</v>
      </c>
      <c r="D570" s="61">
        <f>Mixed2!D417</f>
        <v>0</v>
      </c>
      <c r="E570" s="61">
        <f>Mixed2!E417</f>
        <v>0</v>
      </c>
      <c r="F570" s="61">
        <f>Mixed2!F417</f>
        <v>0</v>
      </c>
      <c r="G570" s="61">
        <f>Mixed2!G417</f>
        <v>0</v>
      </c>
      <c r="H570" s="1">
        <f>Mixed2!H417</f>
        <v>0</v>
      </c>
      <c r="I570" s="61">
        <f>Mixed2!I417</f>
        <v>0</v>
      </c>
      <c r="J570" s="61">
        <f>Mixed2!J417</f>
        <v>0</v>
      </c>
      <c r="K570" s="61">
        <f>Mixed2!K417</f>
        <v>0</v>
      </c>
      <c r="L570" s="61">
        <f>Mixed2!L417</f>
        <v>0</v>
      </c>
      <c r="M570" s="61">
        <f>Mixed2!M417</f>
        <v>0</v>
      </c>
      <c r="N570" s="1">
        <f>Mixed2!N417</f>
        <v>0</v>
      </c>
      <c r="O570" s="1">
        <f>Mixed2!O417</f>
        <v>0</v>
      </c>
    </row>
    <row r="571" spans="1:15" ht="13.8" x14ac:dyDescent="0.25">
      <c r="A571" s="40" t="str">
        <f>A569&amp;"/"&amp;A570</f>
        <v>0/0</v>
      </c>
      <c r="B571" s="37">
        <f>IF(B569=B570,B570,B569&amp;"/"&amp;B570)</f>
        <v>0</v>
      </c>
      <c r="C571" s="21">
        <f t="shared" ref="C571:O571" si="155">SUM(C569:C570)</f>
        <v>0</v>
      </c>
      <c r="D571" s="21">
        <f t="shared" si="155"/>
        <v>0</v>
      </c>
      <c r="E571" s="21">
        <f t="shared" si="155"/>
        <v>0</v>
      </c>
      <c r="F571" s="21">
        <f t="shared" si="155"/>
        <v>0</v>
      </c>
      <c r="G571" s="21">
        <f t="shared" si="155"/>
        <v>0</v>
      </c>
      <c r="H571" s="24">
        <f t="shared" si="155"/>
        <v>0</v>
      </c>
      <c r="I571" s="21">
        <f t="shared" si="155"/>
        <v>0</v>
      </c>
      <c r="J571" s="21">
        <f t="shared" si="155"/>
        <v>0</v>
      </c>
      <c r="K571" s="21">
        <f t="shared" si="155"/>
        <v>0</v>
      </c>
      <c r="L571" s="21">
        <f t="shared" si="155"/>
        <v>0</v>
      </c>
      <c r="M571" s="21">
        <f t="shared" si="155"/>
        <v>0</v>
      </c>
      <c r="N571" s="24">
        <f t="shared" si="155"/>
        <v>0</v>
      </c>
      <c r="O571" s="24">
        <f t="shared" si="155"/>
        <v>0</v>
      </c>
    </row>
    <row r="572" spans="1:15" x14ac:dyDescent="0.25">
      <c r="A572" s="61">
        <f>Mixed2!A418</f>
        <v>0</v>
      </c>
      <c r="B572" s="61">
        <f>Mixed2!B418</f>
        <v>0</v>
      </c>
      <c r="C572" s="61">
        <f>Mixed2!C418</f>
        <v>0</v>
      </c>
      <c r="D572" s="61">
        <f>Mixed2!D418</f>
        <v>0</v>
      </c>
      <c r="E572" s="61">
        <f>Mixed2!E418</f>
        <v>0</v>
      </c>
      <c r="F572" s="61">
        <f>Mixed2!F418</f>
        <v>0</v>
      </c>
      <c r="G572" s="61">
        <f>Mixed2!G418</f>
        <v>0</v>
      </c>
      <c r="H572" s="1">
        <f>Mixed2!H418</f>
        <v>0</v>
      </c>
      <c r="I572" s="61">
        <f>Mixed2!I418</f>
        <v>0</v>
      </c>
      <c r="J572" s="61">
        <f>Mixed2!J418</f>
        <v>0</v>
      </c>
      <c r="K572" s="61">
        <f>Mixed2!K418</f>
        <v>0</v>
      </c>
      <c r="L572" s="61">
        <f>Mixed2!L418</f>
        <v>0</v>
      </c>
      <c r="M572" s="61">
        <f>Mixed2!M418</f>
        <v>0</v>
      </c>
      <c r="N572" s="1">
        <f>Mixed2!N418</f>
        <v>0</v>
      </c>
      <c r="O572" s="1">
        <f>Mixed2!O418</f>
        <v>0</v>
      </c>
    </row>
    <row r="573" spans="1:15" x14ac:dyDescent="0.25">
      <c r="A573" s="61">
        <f>Mixed2!A419</f>
        <v>0</v>
      </c>
      <c r="B573" s="61">
        <f>Mixed2!B419</f>
        <v>0</v>
      </c>
      <c r="C573" s="61">
        <f>Mixed2!C419</f>
        <v>0</v>
      </c>
      <c r="D573" s="61">
        <f>Mixed2!D419</f>
        <v>0</v>
      </c>
      <c r="E573" s="61">
        <f>Mixed2!E419</f>
        <v>0</v>
      </c>
      <c r="F573" s="61">
        <f>Mixed2!F419</f>
        <v>0</v>
      </c>
      <c r="G573" s="61">
        <f>Mixed2!G419</f>
        <v>0</v>
      </c>
      <c r="H573" s="1">
        <f>Mixed2!H419</f>
        <v>0</v>
      </c>
      <c r="I573" s="61">
        <f>Mixed2!I419</f>
        <v>0</v>
      </c>
      <c r="J573" s="61">
        <f>Mixed2!J419</f>
        <v>0</v>
      </c>
      <c r="K573" s="61">
        <f>Mixed2!K419</f>
        <v>0</v>
      </c>
      <c r="L573" s="61">
        <f>Mixed2!L419</f>
        <v>0</v>
      </c>
      <c r="M573" s="61">
        <f>Mixed2!M419</f>
        <v>0</v>
      </c>
      <c r="N573" s="1">
        <f>Mixed2!N419</f>
        <v>0</v>
      </c>
      <c r="O573" s="1">
        <f>Mixed2!O419</f>
        <v>0</v>
      </c>
    </row>
    <row r="574" spans="1:15" ht="13.8" x14ac:dyDescent="0.25">
      <c r="A574" s="40" t="str">
        <f>A572&amp;"/"&amp;A573</f>
        <v>0/0</v>
      </c>
      <c r="B574" s="37">
        <f>IF(B572=B573,B573,B572&amp;"/"&amp;B573)</f>
        <v>0</v>
      </c>
      <c r="C574" s="21">
        <f t="shared" ref="C574:O574" si="156">SUM(C572:C573)</f>
        <v>0</v>
      </c>
      <c r="D574" s="21">
        <f t="shared" si="156"/>
        <v>0</v>
      </c>
      <c r="E574" s="21">
        <f t="shared" si="156"/>
        <v>0</v>
      </c>
      <c r="F574" s="21">
        <f t="shared" si="156"/>
        <v>0</v>
      </c>
      <c r="G574" s="21">
        <f t="shared" si="156"/>
        <v>0</v>
      </c>
      <c r="H574" s="24">
        <f t="shared" si="156"/>
        <v>0</v>
      </c>
      <c r="I574" s="21">
        <f t="shared" si="156"/>
        <v>0</v>
      </c>
      <c r="J574" s="21">
        <f t="shared" si="156"/>
        <v>0</v>
      </c>
      <c r="K574" s="21">
        <f t="shared" si="156"/>
        <v>0</v>
      </c>
      <c r="L574" s="21">
        <f t="shared" si="156"/>
        <v>0</v>
      </c>
      <c r="M574" s="21">
        <f t="shared" si="156"/>
        <v>0</v>
      </c>
      <c r="N574" s="24">
        <f t="shared" si="156"/>
        <v>0</v>
      </c>
      <c r="O574" s="24">
        <f t="shared" si="156"/>
        <v>0</v>
      </c>
    </row>
    <row r="575" spans="1:15" x14ac:dyDescent="0.25">
      <c r="A575" s="61">
        <f>Mixed2!A420</f>
        <v>0</v>
      </c>
      <c r="B575" s="61">
        <f>Mixed2!B420</f>
        <v>0</v>
      </c>
      <c r="C575" s="61">
        <f>Mixed2!C420</f>
        <v>0</v>
      </c>
      <c r="D575" s="61">
        <f>Mixed2!D420</f>
        <v>0</v>
      </c>
      <c r="E575" s="61">
        <f>Mixed2!E420</f>
        <v>0</v>
      </c>
      <c r="F575" s="61">
        <f>Mixed2!F420</f>
        <v>0</v>
      </c>
      <c r="G575" s="61">
        <f>Mixed2!G420</f>
        <v>0</v>
      </c>
      <c r="H575" s="1">
        <f>Mixed2!H420</f>
        <v>0</v>
      </c>
      <c r="I575" s="61">
        <f>Mixed2!I420</f>
        <v>0</v>
      </c>
      <c r="J575" s="61">
        <f>Mixed2!J420</f>
        <v>0</v>
      </c>
      <c r="K575" s="61">
        <f>Mixed2!K420</f>
        <v>0</v>
      </c>
      <c r="L575" s="61">
        <f>Mixed2!L420</f>
        <v>0</v>
      </c>
      <c r="M575" s="61">
        <f>Mixed2!M420</f>
        <v>0</v>
      </c>
      <c r="N575" s="1">
        <f>Mixed2!N420</f>
        <v>0</v>
      </c>
      <c r="O575" s="1">
        <f>Mixed2!O420</f>
        <v>0</v>
      </c>
    </row>
    <row r="576" spans="1:15" x14ac:dyDescent="0.25">
      <c r="A576" s="61">
        <f>Mixed2!A421</f>
        <v>0</v>
      </c>
      <c r="B576" s="61">
        <f>Mixed2!B421</f>
        <v>0</v>
      </c>
      <c r="C576" s="61">
        <f>Mixed2!C421</f>
        <v>0</v>
      </c>
      <c r="D576" s="61">
        <f>Mixed2!D421</f>
        <v>0</v>
      </c>
      <c r="E576" s="61">
        <f>Mixed2!E421</f>
        <v>0</v>
      </c>
      <c r="F576" s="61">
        <f>Mixed2!F421</f>
        <v>0</v>
      </c>
      <c r="G576" s="61">
        <f>Mixed2!G421</f>
        <v>0</v>
      </c>
      <c r="H576" s="1">
        <f>Mixed2!H421</f>
        <v>0</v>
      </c>
      <c r="I576" s="61">
        <f>Mixed2!I421</f>
        <v>0</v>
      </c>
      <c r="J576" s="61">
        <f>Mixed2!J421</f>
        <v>0</v>
      </c>
      <c r="K576" s="61">
        <f>Mixed2!K421</f>
        <v>0</v>
      </c>
      <c r="L576" s="61">
        <f>Mixed2!L421</f>
        <v>0</v>
      </c>
      <c r="M576" s="61">
        <f>Mixed2!M421</f>
        <v>0</v>
      </c>
      <c r="N576" s="1">
        <f>Mixed2!N421</f>
        <v>0</v>
      </c>
      <c r="O576" s="1">
        <f>Mixed2!O421</f>
        <v>0</v>
      </c>
    </row>
    <row r="577" spans="1:15" ht="13.8" x14ac:dyDescent="0.25">
      <c r="A577" s="40" t="str">
        <f>A575&amp;"/"&amp;A576</f>
        <v>0/0</v>
      </c>
      <c r="B577" s="37">
        <f>IF(B575=B576,B576,B575&amp;"/"&amp;B576)</f>
        <v>0</v>
      </c>
      <c r="C577" s="21">
        <f t="shared" ref="C577:O577" si="157">SUM(C575:C576)</f>
        <v>0</v>
      </c>
      <c r="D577" s="21">
        <f t="shared" si="157"/>
        <v>0</v>
      </c>
      <c r="E577" s="21">
        <f t="shared" si="157"/>
        <v>0</v>
      </c>
      <c r="F577" s="21">
        <f t="shared" si="157"/>
        <v>0</v>
      </c>
      <c r="G577" s="21">
        <f t="shared" si="157"/>
        <v>0</v>
      </c>
      <c r="H577" s="24">
        <f t="shared" si="157"/>
        <v>0</v>
      </c>
      <c r="I577" s="21">
        <f t="shared" si="157"/>
        <v>0</v>
      </c>
      <c r="J577" s="21">
        <f t="shared" si="157"/>
        <v>0</v>
      </c>
      <c r="K577" s="21">
        <f t="shared" si="157"/>
        <v>0</v>
      </c>
      <c r="L577" s="21">
        <f t="shared" si="157"/>
        <v>0</v>
      </c>
      <c r="M577" s="21">
        <f t="shared" si="157"/>
        <v>0</v>
      </c>
      <c r="N577" s="24">
        <f t="shared" si="157"/>
        <v>0</v>
      </c>
      <c r="O577" s="24">
        <f t="shared" si="157"/>
        <v>0</v>
      </c>
    </row>
    <row r="578" spans="1:15" x14ac:dyDescent="0.25">
      <c r="A578" s="61">
        <f>Mixed2!A422</f>
        <v>0</v>
      </c>
      <c r="B578" s="61">
        <f>Mixed2!B422</f>
        <v>0</v>
      </c>
      <c r="C578" s="61">
        <f>Mixed2!C422</f>
        <v>0</v>
      </c>
      <c r="D578" s="61">
        <f>Mixed2!D422</f>
        <v>0</v>
      </c>
      <c r="E578" s="61">
        <f>Mixed2!E422</f>
        <v>0</v>
      </c>
      <c r="F578" s="61">
        <f>Mixed2!F422</f>
        <v>0</v>
      </c>
      <c r="G578" s="61">
        <f>Mixed2!G422</f>
        <v>0</v>
      </c>
      <c r="H578" s="1">
        <f>Mixed2!H422</f>
        <v>0</v>
      </c>
      <c r="I578" s="61">
        <f>Mixed2!I422</f>
        <v>0</v>
      </c>
      <c r="J578" s="61">
        <f>Mixed2!J422</f>
        <v>0</v>
      </c>
      <c r="K578" s="61">
        <f>Mixed2!K422</f>
        <v>0</v>
      </c>
      <c r="L578" s="61">
        <f>Mixed2!L422</f>
        <v>0</v>
      </c>
      <c r="M578" s="61">
        <f>Mixed2!M422</f>
        <v>0</v>
      </c>
      <c r="N578" s="1">
        <f>Mixed2!N422</f>
        <v>0</v>
      </c>
      <c r="O578" s="1">
        <f>Mixed2!O422</f>
        <v>0</v>
      </c>
    </row>
    <row r="579" spans="1:15" x14ac:dyDescent="0.25">
      <c r="A579" s="61">
        <f>Mixed2!A423</f>
        <v>0</v>
      </c>
      <c r="B579" s="61">
        <f>Mixed2!B423</f>
        <v>0</v>
      </c>
      <c r="C579" s="61">
        <f>Mixed2!C423</f>
        <v>0</v>
      </c>
      <c r="D579" s="61">
        <f>Mixed2!D423</f>
        <v>0</v>
      </c>
      <c r="E579" s="61">
        <f>Mixed2!E423</f>
        <v>0</v>
      </c>
      <c r="F579" s="61">
        <f>Mixed2!F423</f>
        <v>0</v>
      </c>
      <c r="G579" s="61">
        <f>Mixed2!G423</f>
        <v>0</v>
      </c>
      <c r="H579" s="1">
        <f>Mixed2!H423</f>
        <v>0</v>
      </c>
      <c r="I579" s="61">
        <f>Mixed2!I423</f>
        <v>0</v>
      </c>
      <c r="J579" s="61">
        <f>Mixed2!J423</f>
        <v>0</v>
      </c>
      <c r="K579" s="61">
        <f>Mixed2!K423</f>
        <v>0</v>
      </c>
      <c r="L579" s="61">
        <f>Mixed2!L423</f>
        <v>0</v>
      </c>
      <c r="M579" s="61">
        <f>Mixed2!M423</f>
        <v>0</v>
      </c>
      <c r="N579" s="1">
        <f>Mixed2!N423</f>
        <v>0</v>
      </c>
      <c r="O579" s="1">
        <f>Mixed2!O423</f>
        <v>0</v>
      </c>
    </row>
    <row r="580" spans="1:15" ht="13.8" x14ac:dyDescent="0.25">
      <c r="A580" s="40" t="str">
        <f>A578&amp;"/"&amp;A579</f>
        <v>0/0</v>
      </c>
      <c r="B580" s="37">
        <f>IF(B578=B579,B579,B578&amp;"/"&amp;B579)</f>
        <v>0</v>
      </c>
      <c r="C580" s="21">
        <f t="shared" ref="C580:O580" si="158">SUM(C578:C579)</f>
        <v>0</v>
      </c>
      <c r="D580" s="21">
        <f t="shared" si="158"/>
        <v>0</v>
      </c>
      <c r="E580" s="21">
        <f t="shared" si="158"/>
        <v>0</v>
      </c>
      <c r="F580" s="21">
        <f t="shared" si="158"/>
        <v>0</v>
      </c>
      <c r="G580" s="21">
        <f t="shared" si="158"/>
        <v>0</v>
      </c>
      <c r="H580" s="24">
        <f t="shared" si="158"/>
        <v>0</v>
      </c>
      <c r="I580" s="21">
        <f t="shared" si="158"/>
        <v>0</v>
      </c>
      <c r="J580" s="21">
        <f t="shared" si="158"/>
        <v>0</v>
      </c>
      <c r="K580" s="21">
        <f t="shared" si="158"/>
        <v>0</v>
      </c>
      <c r="L580" s="21">
        <f t="shared" si="158"/>
        <v>0</v>
      </c>
      <c r="M580" s="21">
        <f t="shared" si="158"/>
        <v>0</v>
      </c>
      <c r="N580" s="24">
        <f t="shared" si="158"/>
        <v>0</v>
      </c>
      <c r="O580" s="24">
        <f t="shared" si="158"/>
        <v>0</v>
      </c>
    </row>
    <row r="581" spans="1:15" x14ac:dyDescent="0.25">
      <c r="A581" s="61">
        <f>Mixed2!A424</f>
        <v>0</v>
      </c>
      <c r="B581" s="61">
        <f>Mixed2!B424</f>
        <v>0</v>
      </c>
      <c r="C581" s="61">
        <f>Mixed2!C424</f>
        <v>0</v>
      </c>
      <c r="D581" s="61">
        <f>Mixed2!D424</f>
        <v>0</v>
      </c>
      <c r="E581" s="61">
        <f>Mixed2!E424</f>
        <v>0</v>
      </c>
      <c r="F581" s="61">
        <f>Mixed2!F424</f>
        <v>0</v>
      </c>
      <c r="G581" s="61">
        <f>Mixed2!G424</f>
        <v>0</v>
      </c>
      <c r="H581" s="1">
        <f>Mixed2!H424</f>
        <v>0</v>
      </c>
      <c r="I581" s="61">
        <f>Mixed2!I424</f>
        <v>0</v>
      </c>
      <c r="J581" s="61">
        <f>Mixed2!J424</f>
        <v>0</v>
      </c>
      <c r="K581" s="61">
        <f>Mixed2!K424</f>
        <v>0</v>
      </c>
      <c r="L581" s="61">
        <f>Mixed2!L424</f>
        <v>0</v>
      </c>
      <c r="M581" s="61">
        <f>Mixed2!M424</f>
        <v>0</v>
      </c>
      <c r="N581" s="1">
        <f>Mixed2!N424</f>
        <v>0</v>
      </c>
      <c r="O581" s="1">
        <f>Mixed2!O424</f>
        <v>0</v>
      </c>
    </row>
    <row r="582" spans="1:15" x14ac:dyDescent="0.25">
      <c r="A582" s="61">
        <f>Mixed2!A425</f>
        <v>0</v>
      </c>
      <c r="B582" s="61">
        <f>Mixed2!B425</f>
        <v>0</v>
      </c>
      <c r="C582" s="61">
        <f>Mixed2!C425</f>
        <v>0</v>
      </c>
      <c r="D582" s="61">
        <f>Mixed2!D425</f>
        <v>0</v>
      </c>
      <c r="E582" s="61">
        <f>Mixed2!E425</f>
        <v>0</v>
      </c>
      <c r="F582" s="61">
        <f>Mixed2!F425</f>
        <v>0</v>
      </c>
      <c r="G582" s="61">
        <f>Mixed2!G425</f>
        <v>0</v>
      </c>
      <c r="H582" s="1">
        <f>Mixed2!H425</f>
        <v>0</v>
      </c>
      <c r="I582" s="61">
        <f>Mixed2!I425</f>
        <v>0</v>
      </c>
      <c r="J582" s="61">
        <f>Mixed2!J425</f>
        <v>0</v>
      </c>
      <c r="K582" s="61">
        <f>Mixed2!K425</f>
        <v>0</v>
      </c>
      <c r="L582" s="61">
        <f>Mixed2!L425</f>
        <v>0</v>
      </c>
      <c r="M582" s="61">
        <f>Mixed2!M425</f>
        <v>0</v>
      </c>
      <c r="N582" s="1">
        <f>Mixed2!N425</f>
        <v>0</v>
      </c>
      <c r="O582" s="1">
        <f>Mixed2!O425</f>
        <v>0</v>
      </c>
    </row>
    <row r="583" spans="1:15" ht="13.8" x14ac:dyDescent="0.25">
      <c r="A583" s="40" t="str">
        <f>A581&amp;"/"&amp;A582</f>
        <v>0/0</v>
      </c>
      <c r="B583" s="37">
        <f>IF(B581=B582,B582,B581&amp;"/"&amp;B582)</f>
        <v>0</v>
      </c>
      <c r="C583" s="21">
        <f t="shared" ref="C583:O583" si="159">SUM(C581:C582)</f>
        <v>0</v>
      </c>
      <c r="D583" s="21">
        <f t="shared" si="159"/>
        <v>0</v>
      </c>
      <c r="E583" s="21">
        <f t="shared" si="159"/>
        <v>0</v>
      </c>
      <c r="F583" s="21">
        <f t="shared" si="159"/>
        <v>0</v>
      </c>
      <c r="G583" s="21">
        <f t="shared" si="159"/>
        <v>0</v>
      </c>
      <c r="H583" s="24">
        <f t="shared" si="159"/>
        <v>0</v>
      </c>
      <c r="I583" s="21">
        <f t="shared" si="159"/>
        <v>0</v>
      </c>
      <c r="J583" s="21">
        <f t="shared" si="159"/>
        <v>0</v>
      </c>
      <c r="K583" s="21">
        <f t="shared" si="159"/>
        <v>0</v>
      </c>
      <c r="L583" s="21">
        <f t="shared" si="159"/>
        <v>0</v>
      </c>
      <c r="M583" s="21">
        <f t="shared" si="159"/>
        <v>0</v>
      </c>
      <c r="N583" s="24">
        <f t="shared" si="159"/>
        <v>0</v>
      </c>
      <c r="O583" s="24">
        <f t="shared" si="159"/>
        <v>0</v>
      </c>
    </row>
    <row r="584" spans="1:15" x14ac:dyDescent="0.25">
      <c r="A584" s="61">
        <f>Mixed2!A426</f>
        <v>0</v>
      </c>
      <c r="B584" s="61">
        <f>Mixed2!B426</f>
        <v>0</v>
      </c>
      <c r="C584" s="61">
        <f>Mixed2!C426</f>
        <v>0</v>
      </c>
      <c r="D584" s="61">
        <f>Mixed2!D426</f>
        <v>0</v>
      </c>
      <c r="E584" s="61">
        <f>Mixed2!E426</f>
        <v>0</v>
      </c>
      <c r="F584" s="61">
        <f>Mixed2!F426</f>
        <v>0</v>
      </c>
      <c r="G584" s="61">
        <f>Mixed2!G426</f>
        <v>0</v>
      </c>
      <c r="H584" s="1">
        <f>Mixed2!H426</f>
        <v>0</v>
      </c>
      <c r="I584" s="61">
        <f>Mixed2!I426</f>
        <v>0</v>
      </c>
      <c r="J584" s="61">
        <f>Mixed2!J426</f>
        <v>0</v>
      </c>
      <c r="K584" s="61">
        <f>Mixed2!K426</f>
        <v>0</v>
      </c>
      <c r="L584" s="61">
        <f>Mixed2!L426</f>
        <v>0</v>
      </c>
      <c r="M584" s="61">
        <f>Mixed2!M426</f>
        <v>0</v>
      </c>
      <c r="N584" s="1">
        <f>Mixed2!N426</f>
        <v>0</v>
      </c>
      <c r="O584" s="1">
        <f>Mixed2!O426</f>
        <v>0</v>
      </c>
    </row>
    <row r="585" spans="1:15" x14ac:dyDescent="0.25">
      <c r="A585" s="61">
        <f>Mixed2!A427</f>
        <v>0</v>
      </c>
      <c r="B585" s="61">
        <f>Mixed2!B427</f>
        <v>0</v>
      </c>
      <c r="C585" s="61">
        <f>Mixed2!C427</f>
        <v>0</v>
      </c>
      <c r="D585" s="61">
        <f>Mixed2!D427</f>
        <v>0</v>
      </c>
      <c r="E585" s="61">
        <f>Mixed2!E427</f>
        <v>0</v>
      </c>
      <c r="F585" s="61">
        <f>Mixed2!F427</f>
        <v>0</v>
      </c>
      <c r="G585" s="61">
        <f>Mixed2!G427</f>
        <v>0</v>
      </c>
      <c r="H585" s="1">
        <f>Mixed2!H427</f>
        <v>0</v>
      </c>
      <c r="I585" s="61">
        <f>Mixed2!I427</f>
        <v>0</v>
      </c>
      <c r="J585" s="61">
        <f>Mixed2!J427</f>
        <v>0</v>
      </c>
      <c r="K585" s="61">
        <f>Mixed2!K427</f>
        <v>0</v>
      </c>
      <c r="L585" s="61">
        <f>Mixed2!L427</f>
        <v>0</v>
      </c>
      <c r="M585" s="61">
        <f>Mixed2!M427</f>
        <v>0</v>
      </c>
      <c r="N585" s="1">
        <f>Mixed2!N427</f>
        <v>0</v>
      </c>
      <c r="O585" s="1">
        <f>Mixed2!O427</f>
        <v>0</v>
      </c>
    </row>
    <row r="586" spans="1:15" ht="13.8" x14ac:dyDescent="0.25">
      <c r="A586" s="40" t="str">
        <f>A584&amp;"/"&amp;A585</f>
        <v>0/0</v>
      </c>
      <c r="B586" s="37">
        <f>IF(B584=B585,B585,B584&amp;"/"&amp;B585)</f>
        <v>0</v>
      </c>
      <c r="C586" s="21">
        <f t="shared" ref="C586:O586" si="160">SUM(C584:C585)</f>
        <v>0</v>
      </c>
      <c r="D586" s="21">
        <f t="shared" si="160"/>
        <v>0</v>
      </c>
      <c r="E586" s="21">
        <f t="shared" si="160"/>
        <v>0</v>
      </c>
      <c r="F586" s="21">
        <f t="shared" si="160"/>
        <v>0</v>
      </c>
      <c r="G586" s="21">
        <f t="shared" si="160"/>
        <v>0</v>
      </c>
      <c r="H586" s="24">
        <f t="shared" si="160"/>
        <v>0</v>
      </c>
      <c r="I586" s="21">
        <f t="shared" si="160"/>
        <v>0</v>
      </c>
      <c r="J586" s="21">
        <f t="shared" si="160"/>
        <v>0</v>
      </c>
      <c r="K586" s="21">
        <f t="shared" si="160"/>
        <v>0</v>
      </c>
      <c r="L586" s="21">
        <f t="shared" si="160"/>
        <v>0</v>
      </c>
      <c r="M586" s="21">
        <f t="shared" si="160"/>
        <v>0</v>
      </c>
      <c r="N586" s="24">
        <f t="shared" si="160"/>
        <v>0</v>
      </c>
      <c r="O586" s="24">
        <f t="shared" si="160"/>
        <v>0</v>
      </c>
    </row>
    <row r="587" spans="1:15" x14ac:dyDescent="0.25">
      <c r="A587" s="61">
        <f>Mixed2!A428</f>
        <v>0</v>
      </c>
      <c r="B587" s="61">
        <f>Mixed2!B428</f>
        <v>0</v>
      </c>
      <c r="C587" s="61">
        <f>Mixed2!C428</f>
        <v>0</v>
      </c>
      <c r="D587" s="61">
        <f>Mixed2!D428</f>
        <v>0</v>
      </c>
      <c r="E587" s="61">
        <f>Mixed2!E428</f>
        <v>0</v>
      </c>
      <c r="F587" s="61">
        <f>Mixed2!F428</f>
        <v>0</v>
      </c>
      <c r="G587" s="61">
        <f>Mixed2!G428</f>
        <v>0</v>
      </c>
      <c r="H587" s="1">
        <f>Mixed2!H428</f>
        <v>0</v>
      </c>
      <c r="I587" s="61">
        <f>Mixed2!I428</f>
        <v>0</v>
      </c>
      <c r="J587" s="61">
        <f>Mixed2!J428</f>
        <v>0</v>
      </c>
      <c r="K587" s="61">
        <f>Mixed2!K428</f>
        <v>0</v>
      </c>
      <c r="L587" s="61">
        <f>Mixed2!L428</f>
        <v>0</v>
      </c>
      <c r="M587" s="61">
        <f>Mixed2!M428</f>
        <v>0</v>
      </c>
      <c r="N587" s="1">
        <f>Mixed2!N428</f>
        <v>0</v>
      </c>
      <c r="O587" s="1">
        <f>Mixed2!O428</f>
        <v>0</v>
      </c>
    </row>
    <row r="588" spans="1:15" x14ac:dyDescent="0.25">
      <c r="A588" s="61">
        <f>Mixed2!A429</f>
        <v>0</v>
      </c>
      <c r="B588" s="61">
        <f>Mixed2!B429</f>
        <v>0</v>
      </c>
      <c r="C588" s="61">
        <f>Mixed2!C429</f>
        <v>0</v>
      </c>
      <c r="D588" s="61">
        <f>Mixed2!D429</f>
        <v>0</v>
      </c>
      <c r="E588" s="61">
        <f>Mixed2!E429</f>
        <v>0</v>
      </c>
      <c r="F588" s="61">
        <f>Mixed2!F429</f>
        <v>0</v>
      </c>
      <c r="G588" s="61">
        <f>Mixed2!G429</f>
        <v>0</v>
      </c>
      <c r="H588" s="1">
        <f>Mixed2!H429</f>
        <v>0</v>
      </c>
      <c r="I588" s="61">
        <f>Mixed2!I429</f>
        <v>0</v>
      </c>
      <c r="J588" s="61">
        <f>Mixed2!J429</f>
        <v>0</v>
      </c>
      <c r="K588" s="61">
        <f>Mixed2!K429</f>
        <v>0</v>
      </c>
      <c r="L588" s="61">
        <f>Mixed2!L429</f>
        <v>0</v>
      </c>
      <c r="M588" s="61">
        <f>Mixed2!M429</f>
        <v>0</v>
      </c>
      <c r="N588" s="1">
        <f>Mixed2!N429</f>
        <v>0</v>
      </c>
      <c r="O588" s="1">
        <f>Mixed2!O429</f>
        <v>0</v>
      </c>
    </row>
    <row r="589" spans="1:15" ht="13.8" x14ac:dyDescent="0.25">
      <c r="A589" s="40" t="str">
        <f>A587&amp;"/"&amp;A588</f>
        <v>0/0</v>
      </c>
      <c r="B589" s="37">
        <f>IF(B587=B588,B588,B587&amp;"/"&amp;B588)</f>
        <v>0</v>
      </c>
      <c r="C589" s="21">
        <f t="shared" ref="C589:O589" si="161">SUM(C587:C588)</f>
        <v>0</v>
      </c>
      <c r="D589" s="21">
        <f t="shared" si="161"/>
        <v>0</v>
      </c>
      <c r="E589" s="21">
        <f t="shared" si="161"/>
        <v>0</v>
      </c>
      <c r="F589" s="21">
        <f t="shared" si="161"/>
        <v>0</v>
      </c>
      <c r="G589" s="21">
        <f t="shared" si="161"/>
        <v>0</v>
      </c>
      <c r="H589" s="24">
        <f t="shared" si="161"/>
        <v>0</v>
      </c>
      <c r="I589" s="21">
        <f t="shared" si="161"/>
        <v>0</v>
      </c>
      <c r="J589" s="21">
        <f t="shared" si="161"/>
        <v>0</v>
      </c>
      <c r="K589" s="21">
        <f t="shared" si="161"/>
        <v>0</v>
      </c>
      <c r="L589" s="21">
        <f t="shared" si="161"/>
        <v>0</v>
      </c>
      <c r="M589" s="21">
        <f t="shared" si="161"/>
        <v>0</v>
      </c>
      <c r="N589" s="24">
        <f t="shared" si="161"/>
        <v>0</v>
      </c>
      <c r="O589" s="24">
        <f t="shared" si="161"/>
        <v>0</v>
      </c>
    </row>
    <row r="590" spans="1:15" x14ac:dyDescent="0.25">
      <c r="A590" s="61">
        <f>Mixed2!A430</f>
        <v>0</v>
      </c>
      <c r="B590" s="61">
        <f>Mixed2!B430</f>
        <v>0</v>
      </c>
      <c r="C590" s="61">
        <f>Mixed2!C430</f>
        <v>0</v>
      </c>
      <c r="D590" s="61">
        <f>Mixed2!D430</f>
        <v>0</v>
      </c>
      <c r="E590" s="61">
        <f>Mixed2!E430</f>
        <v>0</v>
      </c>
      <c r="F590" s="61">
        <f>Mixed2!F430</f>
        <v>0</v>
      </c>
      <c r="G590" s="61">
        <f>Mixed2!G430</f>
        <v>0</v>
      </c>
      <c r="H590" s="1">
        <f>Mixed2!H430</f>
        <v>0</v>
      </c>
      <c r="I590" s="61">
        <f>Mixed2!I430</f>
        <v>0</v>
      </c>
      <c r="J590" s="61">
        <f>Mixed2!J430</f>
        <v>0</v>
      </c>
      <c r="K590" s="61">
        <f>Mixed2!K430</f>
        <v>0</v>
      </c>
      <c r="L590" s="61">
        <f>Mixed2!L430</f>
        <v>0</v>
      </c>
      <c r="M590" s="61">
        <f>Mixed2!M430</f>
        <v>0</v>
      </c>
      <c r="N590" s="1">
        <f>Mixed2!N430</f>
        <v>0</v>
      </c>
      <c r="O590" s="1">
        <f>Mixed2!O430</f>
        <v>0</v>
      </c>
    </row>
    <row r="591" spans="1:15" x14ac:dyDescent="0.25">
      <c r="A591" s="61">
        <f>Mixed2!A431</f>
        <v>0</v>
      </c>
      <c r="B591" s="61">
        <f>Mixed2!B431</f>
        <v>0</v>
      </c>
      <c r="C591" s="61">
        <f>Mixed2!C431</f>
        <v>0</v>
      </c>
      <c r="D591" s="61">
        <f>Mixed2!D431</f>
        <v>0</v>
      </c>
      <c r="E591" s="61">
        <f>Mixed2!E431</f>
        <v>0</v>
      </c>
      <c r="F591" s="61">
        <f>Mixed2!F431</f>
        <v>0</v>
      </c>
      <c r="G591" s="61">
        <f>Mixed2!G431</f>
        <v>0</v>
      </c>
      <c r="H591" s="1">
        <f>Mixed2!H431</f>
        <v>0</v>
      </c>
      <c r="I591" s="61">
        <f>Mixed2!I431</f>
        <v>0</v>
      </c>
      <c r="J591" s="61">
        <f>Mixed2!J431</f>
        <v>0</v>
      </c>
      <c r="K591" s="61">
        <f>Mixed2!K431</f>
        <v>0</v>
      </c>
      <c r="L591" s="61">
        <f>Mixed2!L431</f>
        <v>0</v>
      </c>
      <c r="M591" s="61">
        <f>Mixed2!M431</f>
        <v>0</v>
      </c>
      <c r="N591" s="1">
        <f>Mixed2!N431</f>
        <v>0</v>
      </c>
      <c r="O591" s="1">
        <f>Mixed2!O431</f>
        <v>0</v>
      </c>
    </row>
    <row r="592" spans="1:15" ht="13.8" x14ac:dyDescent="0.25">
      <c r="A592" s="40" t="str">
        <f>A590&amp;"/"&amp;A591</f>
        <v>0/0</v>
      </c>
      <c r="B592" s="37">
        <f>IF(B590=B591,B591,B590&amp;"/"&amp;B591)</f>
        <v>0</v>
      </c>
      <c r="C592" s="21">
        <f t="shared" ref="C592:O592" si="162">SUM(C590:C591)</f>
        <v>0</v>
      </c>
      <c r="D592" s="21">
        <f t="shared" si="162"/>
        <v>0</v>
      </c>
      <c r="E592" s="21">
        <f t="shared" si="162"/>
        <v>0</v>
      </c>
      <c r="F592" s="21">
        <f t="shared" si="162"/>
        <v>0</v>
      </c>
      <c r="G592" s="21">
        <f t="shared" si="162"/>
        <v>0</v>
      </c>
      <c r="H592" s="24">
        <f t="shared" si="162"/>
        <v>0</v>
      </c>
      <c r="I592" s="21">
        <f t="shared" si="162"/>
        <v>0</v>
      </c>
      <c r="J592" s="21">
        <f t="shared" si="162"/>
        <v>0</v>
      </c>
      <c r="K592" s="21">
        <f t="shared" si="162"/>
        <v>0</v>
      </c>
      <c r="L592" s="21">
        <f t="shared" si="162"/>
        <v>0</v>
      </c>
      <c r="M592" s="21">
        <f t="shared" si="162"/>
        <v>0</v>
      </c>
      <c r="N592" s="24">
        <f t="shared" si="162"/>
        <v>0</v>
      </c>
      <c r="O592" s="24">
        <f t="shared" si="162"/>
        <v>0</v>
      </c>
    </row>
    <row r="593" spans="1:15" x14ac:dyDescent="0.25">
      <c r="A593" s="61">
        <f>Mixed2!A432</f>
        <v>0</v>
      </c>
      <c r="B593" s="61">
        <f>Mixed2!B432</f>
        <v>0</v>
      </c>
      <c r="C593" s="61">
        <f>Mixed2!C432</f>
        <v>0</v>
      </c>
      <c r="D593" s="61">
        <f>Mixed2!D432</f>
        <v>0</v>
      </c>
      <c r="E593" s="61">
        <f>Mixed2!E432</f>
        <v>0</v>
      </c>
      <c r="F593" s="61">
        <f>Mixed2!F432</f>
        <v>0</v>
      </c>
      <c r="G593" s="61">
        <f>Mixed2!G432</f>
        <v>0</v>
      </c>
      <c r="H593" s="1">
        <f>Mixed2!H432</f>
        <v>0</v>
      </c>
      <c r="I593" s="61">
        <f>Mixed2!I432</f>
        <v>0</v>
      </c>
      <c r="J593" s="61">
        <f>Mixed2!J432</f>
        <v>0</v>
      </c>
      <c r="K593" s="61">
        <f>Mixed2!K432</f>
        <v>0</v>
      </c>
      <c r="L593" s="61">
        <f>Mixed2!L432</f>
        <v>0</v>
      </c>
      <c r="M593" s="61">
        <f>Mixed2!M432</f>
        <v>0</v>
      </c>
      <c r="N593" s="1">
        <f>Mixed2!N432</f>
        <v>0</v>
      </c>
      <c r="O593" s="1">
        <f>Mixed2!O432</f>
        <v>0</v>
      </c>
    </row>
    <row r="594" spans="1:15" x14ac:dyDescent="0.25">
      <c r="A594" s="61">
        <f>Mixed2!A433</f>
        <v>0</v>
      </c>
      <c r="B594" s="61">
        <f>Mixed2!B433</f>
        <v>0</v>
      </c>
      <c r="C594" s="61">
        <f>Mixed2!C433</f>
        <v>0</v>
      </c>
      <c r="D594" s="61">
        <f>Mixed2!D433</f>
        <v>0</v>
      </c>
      <c r="E594" s="61">
        <f>Mixed2!E433</f>
        <v>0</v>
      </c>
      <c r="F594" s="61">
        <f>Mixed2!F433</f>
        <v>0</v>
      </c>
      <c r="G594" s="61">
        <f>Mixed2!G433</f>
        <v>0</v>
      </c>
      <c r="H594" s="1">
        <f>Mixed2!H433</f>
        <v>0</v>
      </c>
      <c r="I594" s="61">
        <f>Mixed2!I433</f>
        <v>0</v>
      </c>
      <c r="J594" s="61">
        <f>Mixed2!J433</f>
        <v>0</v>
      </c>
      <c r="K594" s="61">
        <f>Mixed2!K433</f>
        <v>0</v>
      </c>
      <c r="L594" s="61">
        <f>Mixed2!L433</f>
        <v>0</v>
      </c>
      <c r="M594" s="61">
        <f>Mixed2!M433</f>
        <v>0</v>
      </c>
      <c r="N594" s="1">
        <f>Mixed2!N433</f>
        <v>0</v>
      </c>
      <c r="O594" s="1">
        <f>Mixed2!O433</f>
        <v>0</v>
      </c>
    </row>
    <row r="595" spans="1:15" ht="13.8" x14ac:dyDescent="0.25">
      <c r="A595" s="40" t="str">
        <f>A593&amp;"/"&amp;A594</f>
        <v>0/0</v>
      </c>
      <c r="B595" s="37">
        <f>IF(B593=B594,B594,B593&amp;"/"&amp;B594)</f>
        <v>0</v>
      </c>
      <c r="C595" s="21">
        <f t="shared" ref="C595:O595" si="163">SUM(C593:C594)</f>
        <v>0</v>
      </c>
      <c r="D595" s="21">
        <f t="shared" si="163"/>
        <v>0</v>
      </c>
      <c r="E595" s="21">
        <f t="shared" si="163"/>
        <v>0</v>
      </c>
      <c r="F595" s="21">
        <f t="shared" si="163"/>
        <v>0</v>
      </c>
      <c r="G595" s="21">
        <f t="shared" si="163"/>
        <v>0</v>
      </c>
      <c r="H595" s="24">
        <f t="shared" si="163"/>
        <v>0</v>
      </c>
      <c r="I595" s="21">
        <f t="shared" si="163"/>
        <v>0</v>
      </c>
      <c r="J595" s="21">
        <f t="shared" si="163"/>
        <v>0</v>
      </c>
      <c r="K595" s="21">
        <f t="shared" si="163"/>
        <v>0</v>
      </c>
      <c r="L595" s="21">
        <f t="shared" si="163"/>
        <v>0</v>
      </c>
      <c r="M595" s="21">
        <f t="shared" si="163"/>
        <v>0</v>
      </c>
      <c r="N595" s="24">
        <f t="shared" si="163"/>
        <v>0</v>
      </c>
      <c r="O595" s="24">
        <f t="shared" si="163"/>
        <v>0</v>
      </c>
    </row>
    <row r="596" spans="1:15" x14ac:dyDescent="0.25">
      <c r="A596" s="61">
        <f>Mixed2!A434</f>
        <v>0</v>
      </c>
      <c r="B596" s="61">
        <f>Mixed2!B434</f>
        <v>0</v>
      </c>
      <c r="C596" s="61">
        <f>Mixed2!C434</f>
        <v>0</v>
      </c>
      <c r="D596" s="61">
        <f>Mixed2!D434</f>
        <v>0</v>
      </c>
      <c r="E596" s="61">
        <f>Mixed2!E434</f>
        <v>0</v>
      </c>
      <c r="F596" s="61">
        <f>Mixed2!F434</f>
        <v>0</v>
      </c>
      <c r="G596" s="61">
        <f>Mixed2!G434</f>
        <v>0</v>
      </c>
      <c r="H596" s="1">
        <f>Mixed2!H434</f>
        <v>0</v>
      </c>
      <c r="I596" s="61">
        <f>Mixed2!I434</f>
        <v>0</v>
      </c>
      <c r="J596" s="61">
        <f>Mixed2!J434</f>
        <v>0</v>
      </c>
      <c r="K596" s="61">
        <f>Mixed2!K434</f>
        <v>0</v>
      </c>
      <c r="L596" s="61">
        <f>Mixed2!L434</f>
        <v>0</v>
      </c>
      <c r="M596" s="61">
        <f>Mixed2!M434</f>
        <v>0</v>
      </c>
      <c r="N596" s="1">
        <f>Mixed2!N434</f>
        <v>0</v>
      </c>
      <c r="O596" s="1">
        <f>Mixed2!O434</f>
        <v>0</v>
      </c>
    </row>
    <row r="597" spans="1:15" ht="15" customHeight="1" x14ac:dyDescent="0.25">
      <c r="A597" s="61">
        <f>Mixed2!A435</f>
        <v>0</v>
      </c>
      <c r="B597" s="61">
        <f>Mixed2!B435</f>
        <v>0</v>
      </c>
      <c r="C597" s="61">
        <f>Mixed2!C435</f>
        <v>0</v>
      </c>
      <c r="D597" s="61">
        <f>Mixed2!D435</f>
        <v>0</v>
      </c>
      <c r="E597" s="61">
        <f>Mixed2!E435</f>
        <v>0</v>
      </c>
      <c r="F597" s="61">
        <f>Mixed2!F435</f>
        <v>0</v>
      </c>
      <c r="G597" s="61">
        <f>Mixed2!G435</f>
        <v>0</v>
      </c>
      <c r="H597" s="1">
        <f>Mixed2!H435</f>
        <v>0</v>
      </c>
      <c r="I597" s="61">
        <f>Mixed2!I435</f>
        <v>0</v>
      </c>
      <c r="J597" s="61">
        <f>Mixed2!J435</f>
        <v>0</v>
      </c>
      <c r="K597" s="61">
        <f>Mixed2!K435</f>
        <v>0</v>
      </c>
      <c r="L597" s="61">
        <f>Mixed2!L435</f>
        <v>0</v>
      </c>
      <c r="M597" s="61">
        <f>Mixed2!M435</f>
        <v>0</v>
      </c>
      <c r="N597" s="1">
        <f>Mixed2!N435</f>
        <v>0</v>
      </c>
      <c r="O597" s="1">
        <f>Mixed2!O435</f>
        <v>0</v>
      </c>
    </row>
    <row r="598" spans="1:15" ht="15" customHeight="1" x14ac:dyDescent="0.25">
      <c r="A598" s="40" t="str">
        <f>A596&amp;"/"&amp;A597</f>
        <v>0/0</v>
      </c>
      <c r="B598" s="37">
        <f>IF(B596=B597,B597,B596&amp;"/"&amp;B597)</f>
        <v>0</v>
      </c>
      <c r="C598" s="21">
        <f t="shared" ref="C598:O598" si="164">SUM(C596:C597)</f>
        <v>0</v>
      </c>
      <c r="D598" s="21">
        <f t="shared" si="164"/>
        <v>0</v>
      </c>
      <c r="E598" s="21">
        <f t="shared" si="164"/>
        <v>0</v>
      </c>
      <c r="F598" s="21">
        <f t="shared" si="164"/>
        <v>0</v>
      </c>
      <c r="G598" s="21">
        <f t="shared" si="164"/>
        <v>0</v>
      </c>
      <c r="H598" s="24">
        <f t="shared" si="164"/>
        <v>0</v>
      </c>
      <c r="I598" s="21">
        <f t="shared" si="164"/>
        <v>0</v>
      </c>
      <c r="J598" s="21">
        <f t="shared" si="164"/>
        <v>0</v>
      </c>
      <c r="K598" s="21">
        <f t="shared" si="164"/>
        <v>0</v>
      </c>
      <c r="L598" s="21">
        <f t="shared" si="164"/>
        <v>0</v>
      </c>
      <c r="M598" s="21">
        <f t="shared" si="164"/>
        <v>0</v>
      </c>
      <c r="N598" s="24">
        <f t="shared" si="164"/>
        <v>0</v>
      </c>
      <c r="O598" s="24">
        <f t="shared" si="164"/>
        <v>0</v>
      </c>
    </row>
    <row r="599" spans="1:15" x14ac:dyDescent="0.25">
      <c r="A599" s="61">
        <f>Mixed2!A436</f>
        <v>0</v>
      </c>
      <c r="B599" s="61">
        <f>Mixed2!B436</f>
        <v>0</v>
      </c>
      <c r="C599" s="61">
        <f>Mixed2!C436</f>
        <v>0</v>
      </c>
      <c r="D599" s="61">
        <f>Mixed2!D436</f>
        <v>0</v>
      </c>
      <c r="E599" s="61">
        <f>Mixed2!E436</f>
        <v>0</v>
      </c>
      <c r="F599" s="61">
        <f>Mixed2!F436</f>
        <v>0</v>
      </c>
      <c r="G599" s="61">
        <f>Mixed2!G436</f>
        <v>0</v>
      </c>
      <c r="H599" s="1">
        <f>Mixed2!H436</f>
        <v>0</v>
      </c>
      <c r="I599" s="61">
        <f>Mixed2!I436</f>
        <v>0</v>
      </c>
      <c r="J599" s="61">
        <f>Mixed2!J436</f>
        <v>0</v>
      </c>
      <c r="K599" s="61">
        <f>Mixed2!K436</f>
        <v>0</v>
      </c>
      <c r="L599" s="61">
        <f>Mixed2!L436</f>
        <v>0</v>
      </c>
      <c r="M599" s="61">
        <f>Mixed2!M436</f>
        <v>0</v>
      </c>
      <c r="N599" s="1">
        <f>Mixed2!N436</f>
        <v>0</v>
      </c>
      <c r="O599" s="1">
        <f>Mixed2!O436</f>
        <v>0</v>
      </c>
    </row>
    <row r="600" spans="1:15" x14ac:dyDescent="0.25">
      <c r="A600" s="61">
        <f>Mixed2!A437</f>
        <v>0</v>
      </c>
      <c r="B600" s="61">
        <f>Mixed2!B437</f>
        <v>0</v>
      </c>
      <c r="C600" s="61">
        <f>Mixed2!C437</f>
        <v>0</v>
      </c>
      <c r="D600" s="61">
        <f>Mixed2!D437</f>
        <v>0</v>
      </c>
      <c r="E600" s="61">
        <f>Mixed2!E437</f>
        <v>0</v>
      </c>
      <c r="F600" s="61">
        <f>Mixed2!F437</f>
        <v>0</v>
      </c>
      <c r="G600" s="61">
        <f>Mixed2!G437</f>
        <v>0</v>
      </c>
      <c r="H600" s="1">
        <f>Mixed2!H437</f>
        <v>0</v>
      </c>
      <c r="I600" s="61">
        <f>Mixed2!I437</f>
        <v>0</v>
      </c>
      <c r="J600" s="61">
        <f>Mixed2!J437</f>
        <v>0</v>
      </c>
      <c r="K600" s="61">
        <f>Mixed2!K437</f>
        <v>0</v>
      </c>
      <c r="L600" s="61">
        <f>Mixed2!L437</f>
        <v>0</v>
      </c>
      <c r="M600" s="61">
        <f>Mixed2!M437</f>
        <v>0</v>
      </c>
      <c r="N600" s="1">
        <f>Mixed2!N437</f>
        <v>0</v>
      </c>
      <c r="O600" s="1">
        <f>Mixed2!O437</f>
        <v>0</v>
      </c>
    </row>
    <row r="601" spans="1:15" ht="13.8" x14ac:dyDescent="0.25">
      <c r="A601" s="40" t="str">
        <f>A599&amp;"/"&amp;A600</f>
        <v>0/0</v>
      </c>
      <c r="B601" s="37">
        <f>IF(B599=B600,B600,B599&amp;"/"&amp;B600)</f>
        <v>0</v>
      </c>
      <c r="C601" s="21">
        <f t="shared" ref="C601:O601" si="165">SUM(C599:C600)</f>
        <v>0</v>
      </c>
      <c r="D601" s="21">
        <f t="shared" si="165"/>
        <v>0</v>
      </c>
      <c r="E601" s="21">
        <f t="shared" si="165"/>
        <v>0</v>
      </c>
      <c r="F601" s="21">
        <f t="shared" si="165"/>
        <v>0</v>
      </c>
      <c r="G601" s="21">
        <f t="shared" si="165"/>
        <v>0</v>
      </c>
      <c r="H601" s="24">
        <f t="shared" si="165"/>
        <v>0</v>
      </c>
      <c r="I601" s="21">
        <f t="shared" si="165"/>
        <v>0</v>
      </c>
      <c r="J601" s="21">
        <f t="shared" si="165"/>
        <v>0</v>
      </c>
      <c r="K601" s="21">
        <f t="shared" si="165"/>
        <v>0</v>
      </c>
      <c r="L601" s="21">
        <f t="shared" si="165"/>
        <v>0</v>
      </c>
      <c r="M601" s="21">
        <f t="shared" si="165"/>
        <v>0</v>
      </c>
      <c r="N601" s="24">
        <f t="shared" si="165"/>
        <v>0</v>
      </c>
      <c r="O601" s="24">
        <f t="shared" si="165"/>
        <v>0</v>
      </c>
    </row>
    <row r="602" spans="1:15" x14ac:dyDescent="0.25">
      <c r="A602" s="61">
        <f>Mixed2!A438</f>
        <v>0</v>
      </c>
      <c r="B602" s="61">
        <f>Mixed2!B438</f>
        <v>0</v>
      </c>
      <c r="C602" s="61">
        <f>Mixed2!C438</f>
        <v>0</v>
      </c>
      <c r="D602" s="61">
        <f>Mixed2!D438</f>
        <v>0</v>
      </c>
      <c r="E602" s="61">
        <f>Mixed2!E438</f>
        <v>0</v>
      </c>
      <c r="F602" s="61">
        <f>Mixed2!F438</f>
        <v>0</v>
      </c>
      <c r="G602" s="61">
        <f>Mixed2!G438</f>
        <v>0</v>
      </c>
      <c r="H602" s="1">
        <f>Mixed2!H438</f>
        <v>0</v>
      </c>
      <c r="I602" s="61">
        <f>Mixed2!I438</f>
        <v>0</v>
      </c>
      <c r="J602" s="61">
        <f>Mixed2!J438</f>
        <v>0</v>
      </c>
      <c r="K602" s="61">
        <f>Mixed2!K438</f>
        <v>0</v>
      </c>
      <c r="L602" s="61">
        <f>Mixed2!L438</f>
        <v>0</v>
      </c>
      <c r="M602" s="61">
        <f>Mixed2!M438</f>
        <v>0</v>
      </c>
      <c r="N602" s="1">
        <f>Mixed2!N438</f>
        <v>0</v>
      </c>
      <c r="O602" s="1">
        <f>Mixed2!O438</f>
        <v>0</v>
      </c>
    </row>
    <row r="603" spans="1:15" x14ac:dyDescent="0.25">
      <c r="A603" s="61">
        <f>Mixed2!A439</f>
        <v>0</v>
      </c>
      <c r="B603" s="61">
        <f>Mixed2!B439</f>
        <v>0</v>
      </c>
      <c r="C603" s="61">
        <f>Mixed2!C439</f>
        <v>0</v>
      </c>
      <c r="D603" s="61">
        <f>Mixed2!D439</f>
        <v>0</v>
      </c>
      <c r="E603" s="61">
        <f>Mixed2!E439</f>
        <v>0</v>
      </c>
      <c r="F603" s="61">
        <f>Mixed2!F439</f>
        <v>0</v>
      </c>
      <c r="G603" s="61">
        <f>Mixed2!G439</f>
        <v>0</v>
      </c>
      <c r="H603" s="1">
        <f>Mixed2!H439</f>
        <v>0</v>
      </c>
      <c r="I603" s="61">
        <f>Mixed2!I439</f>
        <v>0</v>
      </c>
      <c r="J603" s="61">
        <f>Mixed2!J439</f>
        <v>0</v>
      </c>
      <c r="K603" s="61">
        <f>Mixed2!K439</f>
        <v>0</v>
      </c>
      <c r="L603" s="61">
        <f>Mixed2!L439</f>
        <v>0</v>
      </c>
      <c r="M603" s="61">
        <f>Mixed2!M439</f>
        <v>0</v>
      </c>
      <c r="N603" s="1">
        <f>Mixed2!N439</f>
        <v>0</v>
      </c>
      <c r="O603" s="1">
        <f>Mixed2!O439</f>
        <v>0</v>
      </c>
    </row>
    <row r="604" spans="1:15" ht="13.8" x14ac:dyDescent="0.25">
      <c r="A604" s="40" t="str">
        <f>A602&amp;"/"&amp;A603</f>
        <v>0/0</v>
      </c>
      <c r="B604" s="37">
        <f>IF(B602=B603,B603,B602&amp;"/"&amp;B603)</f>
        <v>0</v>
      </c>
      <c r="C604" s="21">
        <f t="shared" ref="C604:O604" si="166">SUM(C602:C603)</f>
        <v>0</v>
      </c>
      <c r="D604" s="21">
        <f t="shared" si="166"/>
        <v>0</v>
      </c>
      <c r="E604" s="21">
        <f t="shared" si="166"/>
        <v>0</v>
      </c>
      <c r="F604" s="21">
        <f t="shared" si="166"/>
        <v>0</v>
      </c>
      <c r="G604" s="21">
        <f t="shared" si="166"/>
        <v>0</v>
      </c>
      <c r="H604" s="24">
        <f t="shared" si="166"/>
        <v>0</v>
      </c>
      <c r="I604" s="21">
        <f t="shared" si="166"/>
        <v>0</v>
      </c>
      <c r="J604" s="21">
        <f t="shared" si="166"/>
        <v>0</v>
      </c>
      <c r="K604" s="21">
        <f t="shared" si="166"/>
        <v>0</v>
      </c>
      <c r="L604" s="21">
        <f t="shared" si="166"/>
        <v>0</v>
      </c>
      <c r="M604" s="21">
        <f t="shared" si="166"/>
        <v>0</v>
      </c>
      <c r="N604" s="24">
        <f t="shared" si="166"/>
        <v>0</v>
      </c>
      <c r="O604" s="24">
        <f t="shared" si="166"/>
        <v>0</v>
      </c>
    </row>
    <row r="605" spans="1:15" x14ac:dyDescent="0.25">
      <c r="A605" s="61">
        <f>Mixed2!A440</f>
        <v>0</v>
      </c>
      <c r="B605" s="61">
        <f>Mixed2!B440</f>
        <v>0</v>
      </c>
      <c r="C605" s="61">
        <f>Mixed2!C440</f>
        <v>0</v>
      </c>
      <c r="D605" s="61">
        <f>Mixed2!D440</f>
        <v>0</v>
      </c>
      <c r="E605" s="61">
        <f>Mixed2!E440</f>
        <v>0</v>
      </c>
      <c r="F605" s="61">
        <f>Mixed2!F440</f>
        <v>0</v>
      </c>
      <c r="G605" s="61">
        <f>Mixed2!G440</f>
        <v>0</v>
      </c>
      <c r="H605" s="1">
        <f>Mixed2!H440</f>
        <v>0</v>
      </c>
      <c r="I605" s="61">
        <f>Mixed2!I440</f>
        <v>0</v>
      </c>
      <c r="J605" s="61">
        <f>Mixed2!J440</f>
        <v>0</v>
      </c>
      <c r="K605" s="61">
        <f>Mixed2!K440</f>
        <v>0</v>
      </c>
      <c r="L605" s="61">
        <f>Mixed2!L440</f>
        <v>0</v>
      </c>
      <c r="M605" s="61">
        <f>Mixed2!M440</f>
        <v>0</v>
      </c>
      <c r="N605" s="1">
        <f>Mixed2!N440</f>
        <v>0</v>
      </c>
      <c r="O605" s="1">
        <f>Mixed2!O440</f>
        <v>0</v>
      </c>
    </row>
    <row r="606" spans="1:15" x14ac:dyDescent="0.25">
      <c r="A606" s="61">
        <f>Mixed2!A441</f>
        <v>0</v>
      </c>
      <c r="B606" s="61">
        <f>Mixed2!B441</f>
        <v>0</v>
      </c>
      <c r="C606" s="61">
        <f>Mixed2!C441</f>
        <v>0</v>
      </c>
      <c r="D606" s="61">
        <f>Mixed2!D441</f>
        <v>0</v>
      </c>
      <c r="E606" s="61">
        <f>Mixed2!E441</f>
        <v>0</v>
      </c>
      <c r="F606" s="61">
        <f>Mixed2!F441</f>
        <v>0</v>
      </c>
      <c r="G606" s="61">
        <f>Mixed2!G441</f>
        <v>0</v>
      </c>
      <c r="H606" s="1">
        <f>Mixed2!H441</f>
        <v>0</v>
      </c>
      <c r="I606" s="61">
        <f>Mixed2!I441</f>
        <v>0</v>
      </c>
      <c r="J606" s="61">
        <f>Mixed2!J441</f>
        <v>0</v>
      </c>
      <c r="K606" s="61">
        <f>Mixed2!K441</f>
        <v>0</v>
      </c>
      <c r="L606" s="61">
        <f>Mixed2!L441</f>
        <v>0</v>
      </c>
      <c r="M606" s="61">
        <f>Mixed2!M441</f>
        <v>0</v>
      </c>
      <c r="N606" s="1">
        <f>Mixed2!N441</f>
        <v>0</v>
      </c>
      <c r="O606" s="1">
        <f>Mixed2!O441</f>
        <v>0</v>
      </c>
    </row>
    <row r="607" spans="1:15" ht="13.8" x14ac:dyDescent="0.25">
      <c r="A607" s="40" t="str">
        <f>A605&amp;"/"&amp;A606</f>
        <v>0/0</v>
      </c>
      <c r="B607" s="37">
        <f>IF(B605=B606,B606,B605&amp;"/"&amp;B606)</f>
        <v>0</v>
      </c>
      <c r="C607" s="21">
        <f t="shared" ref="C607:O607" si="167">SUM(C605:C606)</f>
        <v>0</v>
      </c>
      <c r="D607" s="21">
        <f t="shared" si="167"/>
        <v>0</v>
      </c>
      <c r="E607" s="21">
        <f t="shared" si="167"/>
        <v>0</v>
      </c>
      <c r="F607" s="21">
        <f t="shared" si="167"/>
        <v>0</v>
      </c>
      <c r="G607" s="21">
        <f t="shared" si="167"/>
        <v>0</v>
      </c>
      <c r="H607" s="24">
        <f t="shared" si="167"/>
        <v>0</v>
      </c>
      <c r="I607" s="21">
        <f t="shared" si="167"/>
        <v>0</v>
      </c>
      <c r="J607" s="21">
        <f t="shared" si="167"/>
        <v>0</v>
      </c>
      <c r="K607" s="21">
        <f t="shared" si="167"/>
        <v>0</v>
      </c>
      <c r="L607" s="21">
        <f t="shared" si="167"/>
        <v>0</v>
      </c>
      <c r="M607" s="21">
        <f t="shared" si="167"/>
        <v>0</v>
      </c>
      <c r="N607" s="24">
        <f t="shared" si="167"/>
        <v>0</v>
      </c>
      <c r="O607" s="24">
        <f t="shared" si="167"/>
        <v>0</v>
      </c>
    </row>
    <row r="608" spans="1:15" x14ac:dyDescent="0.25">
      <c r="A608" s="61">
        <f>Mixed2!A442</f>
        <v>0</v>
      </c>
      <c r="B608" s="61">
        <f>Mixed2!B442</f>
        <v>0</v>
      </c>
      <c r="C608" s="61">
        <f>Mixed2!C442</f>
        <v>0</v>
      </c>
      <c r="D608" s="61">
        <f>Mixed2!D442</f>
        <v>0</v>
      </c>
      <c r="E608" s="61">
        <f>Mixed2!E442</f>
        <v>0</v>
      </c>
      <c r="F608" s="61">
        <f>Mixed2!F442</f>
        <v>0</v>
      </c>
      <c r="G608" s="61">
        <f>Mixed2!G442</f>
        <v>0</v>
      </c>
      <c r="H608" s="1">
        <f>Mixed2!H442</f>
        <v>0</v>
      </c>
      <c r="I608" s="61">
        <f>Mixed2!I442</f>
        <v>0</v>
      </c>
      <c r="J608" s="61">
        <f>Mixed2!J442</f>
        <v>0</v>
      </c>
      <c r="K608" s="61">
        <f>Mixed2!K442</f>
        <v>0</v>
      </c>
      <c r="L608" s="61">
        <f>Mixed2!L442</f>
        <v>0</v>
      </c>
      <c r="M608" s="61">
        <f>Mixed2!M442</f>
        <v>0</v>
      </c>
      <c r="N608" s="1">
        <f>Mixed2!N442</f>
        <v>0</v>
      </c>
      <c r="O608" s="1">
        <f>Mixed2!O442</f>
        <v>0</v>
      </c>
    </row>
    <row r="609" spans="1:15" x14ac:dyDescent="0.25">
      <c r="A609" s="61">
        <f>Mixed2!A443</f>
        <v>0</v>
      </c>
      <c r="B609" s="61">
        <f>Mixed2!B443</f>
        <v>0</v>
      </c>
      <c r="C609" s="61">
        <f>Mixed2!C443</f>
        <v>0</v>
      </c>
      <c r="D609" s="61">
        <f>Mixed2!D443</f>
        <v>0</v>
      </c>
      <c r="E609" s="61">
        <f>Mixed2!E443</f>
        <v>0</v>
      </c>
      <c r="F609" s="61">
        <f>Mixed2!F443</f>
        <v>0</v>
      </c>
      <c r="G609" s="61">
        <f>Mixed2!G443</f>
        <v>0</v>
      </c>
      <c r="H609" s="1">
        <f>Mixed2!H443</f>
        <v>0</v>
      </c>
      <c r="I609" s="61">
        <f>Mixed2!I443</f>
        <v>0</v>
      </c>
      <c r="J609" s="61">
        <f>Mixed2!J443</f>
        <v>0</v>
      </c>
      <c r="K609" s="61">
        <f>Mixed2!K443</f>
        <v>0</v>
      </c>
      <c r="L609" s="61">
        <f>Mixed2!L443</f>
        <v>0</v>
      </c>
      <c r="M609" s="61">
        <f>Mixed2!M443</f>
        <v>0</v>
      </c>
      <c r="N609" s="1">
        <f>Mixed2!N443</f>
        <v>0</v>
      </c>
      <c r="O609" s="1">
        <f>Mixed2!O443</f>
        <v>0</v>
      </c>
    </row>
    <row r="610" spans="1:15" ht="13.8" x14ac:dyDescent="0.25">
      <c r="A610" s="40" t="str">
        <f>A608&amp;"/"&amp;A609</f>
        <v>0/0</v>
      </c>
      <c r="B610" s="37">
        <f>IF(B608=B609,B609,B608&amp;"/"&amp;B609)</f>
        <v>0</v>
      </c>
      <c r="C610" s="21">
        <f t="shared" ref="C610:O610" si="168">SUM(C608:C609)</f>
        <v>0</v>
      </c>
      <c r="D610" s="21">
        <f t="shared" si="168"/>
        <v>0</v>
      </c>
      <c r="E610" s="21">
        <f t="shared" si="168"/>
        <v>0</v>
      </c>
      <c r="F610" s="21">
        <f t="shared" si="168"/>
        <v>0</v>
      </c>
      <c r="G610" s="21">
        <f t="shared" si="168"/>
        <v>0</v>
      </c>
      <c r="H610" s="24">
        <f t="shared" si="168"/>
        <v>0</v>
      </c>
      <c r="I610" s="21">
        <f t="shared" si="168"/>
        <v>0</v>
      </c>
      <c r="J610" s="21">
        <f t="shared" si="168"/>
        <v>0</v>
      </c>
      <c r="K610" s="21">
        <f t="shared" si="168"/>
        <v>0</v>
      </c>
      <c r="L610" s="21">
        <f t="shared" si="168"/>
        <v>0</v>
      </c>
      <c r="M610" s="21">
        <f t="shared" si="168"/>
        <v>0</v>
      </c>
      <c r="N610" s="24">
        <f t="shared" si="168"/>
        <v>0</v>
      </c>
      <c r="O610" s="24">
        <f t="shared" si="168"/>
        <v>0</v>
      </c>
    </row>
    <row r="611" spans="1:15" x14ac:dyDescent="0.25">
      <c r="A611" s="61">
        <f>Mixed2!A444</f>
        <v>0</v>
      </c>
      <c r="B611" s="61">
        <f>Mixed2!B444</f>
        <v>0</v>
      </c>
      <c r="C611" s="61">
        <f>Mixed2!C444</f>
        <v>0</v>
      </c>
      <c r="D611" s="61">
        <f>Mixed2!D444</f>
        <v>0</v>
      </c>
      <c r="E611" s="61">
        <f>Mixed2!E444</f>
        <v>0</v>
      </c>
      <c r="F611" s="61">
        <f>Mixed2!F444</f>
        <v>0</v>
      </c>
      <c r="G611" s="61">
        <f>Mixed2!G444</f>
        <v>0</v>
      </c>
      <c r="H611" s="1">
        <f>Mixed2!H444</f>
        <v>0</v>
      </c>
      <c r="I611" s="61">
        <f>Mixed2!I444</f>
        <v>0</v>
      </c>
      <c r="J611" s="61">
        <f>Mixed2!J444</f>
        <v>0</v>
      </c>
      <c r="K611" s="61">
        <f>Mixed2!K444</f>
        <v>0</v>
      </c>
      <c r="L611" s="61">
        <f>Mixed2!L444</f>
        <v>0</v>
      </c>
      <c r="M611" s="61">
        <f>Mixed2!M444</f>
        <v>0</v>
      </c>
      <c r="N611" s="1">
        <f>Mixed2!N444</f>
        <v>0</v>
      </c>
      <c r="O611" s="1">
        <f>Mixed2!O444</f>
        <v>0</v>
      </c>
    </row>
    <row r="612" spans="1:15" x14ac:dyDescent="0.25">
      <c r="A612" s="61">
        <f>Mixed2!A445</f>
        <v>0</v>
      </c>
      <c r="B612" s="61">
        <f>Mixed2!B445</f>
        <v>0</v>
      </c>
      <c r="C612" s="61">
        <f>Mixed2!C445</f>
        <v>0</v>
      </c>
      <c r="D612" s="61">
        <f>Mixed2!D445</f>
        <v>0</v>
      </c>
      <c r="E612" s="61">
        <f>Mixed2!E445</f>
        <v>0</v>
      </c>
      <c r="F612" s="61">
        <f>Mixed2!F445</f>
        <v>0</v>
      </c>
      <c r="G612" s="61">
        <f>Mixed2!G445</f>
        <v>0</v>
      </c>
      <c r="H612" s="1">
        <f>Mixed2!H445</f>
        <v>0</v>
      </c>
      <c r="I612" s="61">
        <f>Mixed2!I445</f>
        <v>0</v>
      </c>
      <c r="J612" s="61">
        <f>Mixed2!J445</f>
        <v>0</v>
      </c>
      <c r="K612" s="61">
        <f>Mixed2!K445</f>
        <v>0</v>
      </c>
      <c r="L612" s="61">
        <f>Mixed2!L445</f>
        <v>0</v>
      </c>
      <c r="M612" s="61">
        <f>Mixed2!M445</f>
        <v>0</v>
      </c>
      <c r="N612" s="1">
        <f>Mixed2!N445</f>
        <v>0</v>
      </c>
      <c r="O612" s="1">
        <f>Mixed2!O445</f>
        <v>0</v>
      </c>
    </row>
    <row r="613" spans="1:15" ht="13.8" x14ac:dyDescent="0.25">
      <c r="A613" s="40" t="str">
        <f>A611&amp;"/"&amp;A612</f>
        <v>0/0</v>
      </c>
      <c r="B613" s="37">
        <f>IF(B611=B612,B612,B611&amp;"/"&amp;B612)</f>
        <v>0</v>
      </c>
      <c r="C613" s="21">
        <f t="shared" ref="C613:O613" si="169">SUM(C611:C612)</f>
        <v>0</v>
      </c>
      <c r="D613" s="21">
        <f t="shared" si="169"/>
        <v>0</v>
      </c>
      <c r="E613" s="21">
        <f t="shared" si="169"/>
        <v>0</v>
      </c>
      <c r="F613" s="21">
        <f t="shared" si="169"/>
        <v>0</v>
      </c>
      <c r="G613" s="21">
        <f t="shared" si="169"/>
        <v>0</v>
      </c>
      <c r="H613" s="24">
        <f t="shared" si="169"/>
        <v>0</v>
      </c>
      <c r="I613" s="21">
        <f t="shared" si="169"/>
        <v>0</v>
      </c>
      <c r="J613" s="21">
        <f t="shared" si="169"/>
        <v>0</v>
      </c>
      <c r="K613" s="21">
        <f t="shared" si="169"/>
        <v>0</v>
      </c>
      <c r="L613" s="21">
        <f t="shared" si="169"/>
        <v>0</v>
      </c>
      <c r="M613" s="21">
        <f t="shared" si="169"/>
        <v>0</v>
      </c>
      <c r="N613" s="24">
        <f t="shared" si="169"/>
        <v>0</v>
      </c>
      <c r="O613" s="24">
        <f t="shared" si="169"/>
        <v>0</v>
      </c>
    </row>
    <row r="614" spans="1:15" x14ac:dyDescent="0.25">
      <c r="A614" s="61">
        <f>Mixed2!A446</f>
        <v>0</v>
      </c>
      <c r="B614" s="61">
        <f>Mixed2!B446</f>
        <v>0</v>
      </c>
      <c r="C614" s="61">
        <f>Mixed2!C446</f>
        <v>0</v>
      </c>
      <c r="D614" s="61">
        <f>Mixed2!D446</f>
        <v>0</v>
      </c>
      <c r="E614" s="61">
        <f>Mixed2!E446</f>
        <v>0</v>
      </c>
      <c r="F614" s="61">
        <f>Mixed2!F446</f>
        <v>0</v>
      </c>
      <c r="G614" s="61">
        <f>Mixed2!G446</f>
        <v>0</v>
      </c>
      <c r="H614" s="1">
        <f>Mixed2!H446</f>
        <v>0</v>
      </c>
      <c r="I614" s="61">
        <f>Mixed2!I446</f>
        <v>0</v>
      </c>
      <c r="J614" s="61">
        <f>Mixed2!J446</f>
        <v>0</v>
      </c>
      <c r="K614" s="61">
        <f>Mixed2!K446</f>
        <v>0</v>
      </c>
      <c r="L614" s="61">
        <f>Mixed2!L446</f>
        <v>0</v>
      </c>
      <c r="M614" s="61">
        <f>Mixed2!M446</f>
        <v>0</v>
      </c>
      <c r="N614" s="1">
        <f>Mixed2!N446</f>
        <v>0</v>
      </c>
      <c r="O614" s="1">
        <f>Mixed2!O446</f>
        <v>0</v>
      </c>
    </row>
    <row r="615" spans="1:15" x14ac:dyDescent="0.25">
      <c r="A615" s="61">
        <f>Mixed2!A447</f>
        <v>0</v>
      </c>
      <c r="B615" s="61">
        <f>Mixed2!B447</f>
        <v>0</v>
      </c>
      <c r="C615" s="61">
        <f>Mixed2!C447</f>
        <v>0</v>
      </c>
      <c r="D615" s="61">
        <f>Mixed2!D447</f>
        <v>0</v>
      </c>
      <c r="E615" s="61">
        <f>Mixed2!E447</f>
        <v>0</v>
      </c>
      <c r="F615" s="61">
        <f>Mixed2!F447</f>
        <v>0</v>
      </c>
      <c r="G615" s="61">
        <f>Mixed2!G447</f>
        <v>0</v>
      </c>
      <c r="H615" s="1">
        <f>Mixed2!H447</f>
        <v>0</v>
      </c>
      <c r="I615" s="61">
        <f>Mixed2!I447</f>
        <v>0</v>
      </c>
      <c r="J615" s="61">
        <f>Mixed2!J447</f>
        <v>0</v>
      </c>
      <c r="K615" s="61">
        <f>Mixed2!K447</f>
        <v>0</v>
      </c>
      <c r="L615" s="61">
        <f>Mixed2!L447</f>
        <v>0</v>
      </c>
      <c r="M615" s="61">
        <f>Mixed2!M447</f>
        <v>0</v>
      </c>
      <c r="N615" s="1">
        <f>Mixed2!N447</f>
        <v>0</v>
      </c>
      <c r="O615" s="1">
        <f>Mixed2!O447</f>
        <v>0</v>
      </c>
    </row>
    <row r="616" spans="1:15" ht="13.8" x14ac:dyDescent="0.25">
      <c r="A616" s="40" t="str">
        <f>A614&amp;"/"&amp;A615</f>
        <v>0/0</v>
      </c>
      <c r="B616" s="37">
        <f>IF(B614=B615,B615,B614&amp;"/"&amp;B615)</f>
        <v>0</v>
      </c>
      <c r="C616" s="21">
        <f t="shared" ref="C616:O616" si="170">SUM(C614:C615)</f>
        <v>0</v>
      </c>
      <c r="D616" s="21">
        <f t="shared" si="170"/>
        <v>0</v>
      </c>
      <c r="E616" s="21">
        <f t="shared" si="170"/>
        <v>0</v>
      </c>
      <c r="F616" s="21">
        <f t="shared" si="170"/>
        <v>0</v>
      </c>
      <c r="G616" s="21">
        <f t="shared" si="170"/>
        <v>0</v>
      </c>
      <c r="H616" s="24">
        <f t="shared" si="170"/>
        <v>0</v>
      </c>
      <c r="I616" s="21">
        <f t="shared" si="170"/>
        <v>0</v>
      </c>
      <c r="J616" s="21">
        <f t="shared" si="170"/>
        <v>0</v>
      </c>
      <c r="K616" s="21">
        <f t="shared" si="170"/>
        <v>0</v>
      </c>
      <c r="L616" s="21">
        <f t="shared" si="170"/>
        <v>0</v>
      </c>
      <c r="M616" s="21">
        <f t="shared" si="170"/>
        <v>0</v>
      </c>
      <c r="N616" s="24">
        <f t="shared" si="170"/>
        <v>0</v>
      </c>
      <c r="O616" s="24">
        <f t="shared" si="170"/>
        <v>0</v>
      </c>
    </row>
    <row r="617" spans="1:15" x14ac:dyDescent="0.25">
      <c r="A617" s="61">
        <f>Mixed2!A448</f>
        <v>0</v>
      </c>
      <c r="B617" s="61">
        <f>Mixed2!B448</f>
        <v>0</v>
      </c>
      <c r="C617" s="61">
        <f>Mixed2!C448</f>
        <v>0</v>
      </c>
      <c r="D617" s="61">
        <f>Mixed2!D448</f>
        <v>0</v>
      </c>
      <c r="E617" s="61">
        <f>Mixed2!E448</f>
        <v>0</v>
      </c>
      <c r="F617" s="61">
        <f>Mixed2!F448</f>
        <v>0</v>
      </c>
      <c r="G617" s="61">
        <f>Mixed2!G448</f>
        <v>0</v>
      </c>
      <c r="H617" s="1">
        <f>Mixed2!H448</f>
        <v>0</v>
      </c>
      <c r="I617" s="61">
        <f>Mixed2!I448</f>
        <v>0</v>
      </c>
      <c r="J617" s="61">
        <f>Mixed2!J448</f>
        <v>0</v>
      </c>
      <c r="K617" s="61">
        <f>Mixed2!K448</f>
        <v>0</v>
      </c>
      <c r="L617" s="61">
        <f>Mixed2!L448</f>
        <v>0</v>
      </c>
      <c r="M617" s="61">
        <f>Mixed2!M448</f>
        <v>0</v>
      </c>
      <c r="N617" s="1">
        <f>Mixed2!N448</f>
        <v>0</v>
      </c>
      <c r="O617" s="1">
        <f>Mixed2!O448</f>
        <v>0</v>
      </c>
    </row>
    <row r="618" spans="1:15" x14ac:dyDescent="0.25">
      <c r="A618" s="61">
        <f>Mixed2!A449</f>
        <v>0</v>
      </c>
      <c r="B618" s="61">
        <f>Mixed2!B449</f>
        <v>0</v>
      </c>
      <c r="C618" s="61">
        <f>Mixed2!C449</f>
        <v>0</v>
      </c>
      <c r="D618" s="61">
        <f>Mixed2!D449</f>
        <v>0</v>
      </c>
      <c r="E618" s="61">
        <f>Mixed2!E449</f>
        <v>0</v>
      </c>
      <c r="F618" s="61">
        <f>Mixed2!F449</f>
        <v>0</v>
      </c>
      <c r="G618" s="61">
        <f>Mixed2!G449</f>
        <v>0</v>
      </c>
      <c r="H618" s="1">
        <f>Mixed2!H449</f>
        <v>0</v>
      </c>
      <c r="I618" s="61">
        <f>Mixed2!I449</f>
        <v>0</v>
      </c>
      <c r="J618" s="61">
        <f>Mixed2!J449</f>
        <v>0</v>
      </c>
      <c r="K618" s="61">
        <f>Mixed2!K449</f>
        <v>0</v>
      </c>
      <c r="L618" s="61">
        <f>Mixed2!L449</f>
        <v>0</v>
      </c>
      <c r="M618" s="61">
        <f>Mixed2!M449</f>
        <v>0</v>
      </c>
      <c r="N618" s="1">
        <f>Mixed2!N449</f>
        <v>0</v>
      </c>
      <c r="O618" s="1">
        <f>Mixed2!O449</f>
        <v>0</v>
      </c>
    </row>
    <row r="619" spans="1:15" ht="13.8" x14ac:dyDescent="0.25">
      <c r="A619" s="40" t="str">
        <f>A617&amp;"/"&amp;A618</f>
        <v>0/0</v>
      </c>
      <c r="B619" s="37">
        <f>IF(B617=B618,B618,B617&amp;"/"&amp;B618)</f>
        <v>0</v>
      </c>
      <c r="C619" s="21">
        <f t="shared" ref="C619:O619" si="171">SUM(C617:C618)</f>
        <v>0</v>
      </c>
      <c r="D619" s="21">
        <f t="shared" si="171"/>
        <v>0</v>
      </c>
      <c r="E619" s="21">
        <f t="shared" si="171"/>
        <v>0</v>
      </c>
      <c r="F619" s="21">
        <f t="shared" si="171"/>
        <v>0</v>
      </c>
      <c r="G619" s="21">
        <f t="shared" si="171"/>
        <v>0</v>
      </c>
      <c r="H619" s="24">
        <f t="shared" si="171"/>
        <v>0</v>
      </c>
      <c r="I619" s="21">
        <f t="shared" si="171"/>
        <v>0</v>
      </c>
      <c r="J619" s="21">
        <f t="shared" si="171"/>
        <v>0</v>
      </c>
      <c r="K619" s="21">
        <f t="shared" si="171"/>
        <v>0</v>
      </c>
      <c r="L619" s="21">
        <f t="shared" si="171"/>
        <v>0</v>
      </c>
      <c r="M619" s="21">
        <f t="shared" si="171"/>
        <v>0</v>
      </c>
      <c r="N619" s="24">
        <f t="shared" si="171"/>
        <v>0</v>
      </c>
      <c r="O619" s="24">
        <f t="shared" si="171"/>
        <v>0</v>
      </c>
    </row>
    <row r="620" spans="1:15" x14ac:dyDescent="0.25">
      <c r="A620" s="61">
        <f>Mixed2!A450</f>
        <v>0</v>
      </c>
      <c r="B620" s="61">
        <f>Mixed2!B450</f>
        <v>0</v>
      </c>
      <c r="C620" s="61">
        <f>Mixed2!C450</f>
        <v>0</v>
      </c>
      <c r="D620" s="61">
        <f>Mixed2!D450</f>
        <v>0</v>
      </c>
      <c r="E620" s="61">
        <f>Mixed2!E450</f>
        <v>0</v>
      </c>
      <c r="F620" s="61">
        <f>Mixed2!F450</f>
        <v>0</v>
      </c>
      <c r="G620" s="61">
        <f>Mixed2!G450</f>
        <v>0</v>
      </c>
      <c r="H620" s="1">
        <f>Mixed2!H450</f>
        <v>0</v>
      </c>
      <c r="I620" s="61">
        <f>Mixed2!I450</f>
        <v>0</v>
      </c>
      <c r="J620" s="61">
        <f>Mixed2!J450</f>
        <v>0</v>
      </c>
      <c r="K620" s="61">
        <f>Mixed2!K450</f>
        <v>0</v>
      </c>
      <c r="L620" s="61">
        <f>Mixed2!L450</f>
        <v>0</v>
      </c>
      <c r="M620" s="61">
        <f>Mixed2!M450</f>
        <v>0</v>
      </c>
      <c r="N620" s="1">
        <f>Mixed2!N450</f>
        <v>0</v>
      </c>
      <c r="O620" s="1">
        <f>Mixed2!O450</f>
        <v>0</v>
      </c>
    </row>
    <row r="621" spans="1:15" x14ac:dyDescent="0.25">
      <c r="A621" s="61">
        <f>Mixed2!A451</f>
        <v>0</v>
      </c>
      <c r="B621" s="61">
        <f>Mixed2!B451</f>
        <v>0</v>
      </c>
      <c r="C621" s="61">
        <f>Mixed2!C451</f>
        <v>0</v>
      </c>
      <c r="D621" s="61">
        <f>Mixed2!D451</f>
        <v>0</v>
      </c>
      <c r="E621" s="61">
        <f>Mixed2!E451</f>
        <v>0</v>
      </c>
      <c r="F621" s="61">
        <f>Mixed2!F451</f>
        <v>0</v>
      </c>
      <c r="G621" s="61">
        <f>Mixed2!G451</f>
        <v>0</v>
      </c>
      <c r="H621" s="1">
        <f>Mixed2!H451</f>
        <v>0</v>
      </c>
      <c r="I621" s="61">
        <f>Mixed2!I451</f>
        <v>0</v>
      </c>
      <c r="J621" s="61">
        <f>Mixed2!J451</f>
        <v>0</v>
      </c>
      <c r="K621" s="61">
        <f>Mixed2!K451</f>
        <v>0</v>
      </c>
      <c r="L621" s="61">
        <f>Mixed2!L451</f>
        <v>0</v>
      </c>
      <c r="M621" s="61">
        <f>Mixed2!M451</f>
        <v>0</v>
      </c>
      <c r="N621" s="1">
        <f>Mixed2!N451</f>
        <v>0</v>
      </c>
      <c r="O621" s="1">
        <f>Mixed2!O451</f>
        <v>0</v>
      </c>
    </row>
    <row r="622" spans="1:15" ht="13.8" x14ac:dyDescent="0.25">
      <c r="A622" s="40" t="str">
        <f>A620&amp;"/"&amp;A621</f>
        <v>0/0</v>
      </c>
      <c r="B622" s="37">
        <f>IF(B620=B621,B621,B620&amp;"/"&amp;B621)</f>
        <v>0</v>
      </c>
      <c r="C622" s="21">
        <f t="shared" ref="C622:O622" si="172">SUM(C620:C621)</f>
        <v>0</v>
      </c>
      <c r="D622" s="21">
        <f t="shared" si="172"/>
        <v>0</v>
      </c>
      <c r="E622" s="21">
        <f t="shared" si="172"/>
        <v>0</v>
      </c>
      <c r="F622" s="21">
        <f t="shared" si="172"/>
        <v>0</v>
      </c>
      <c r="G622" s="21">
        <f t="shared" si="172"/>
        <v>0</v>
      </c>
      <c r="H622" s="24">
        <f t="shared" si="172"/>
        <v>0</v>
      </c>
      <c r="I622" s="21">
        <f t="shared" si="172"/>
        <v>0</v>
      </c>
      <c r="J622" s="21">
        <f t="shared" si="172"/>
        <v>0</v>
      </c>
      <c r="K622" s="21">
        <f t="shared" si="172"/>
        <v>0</v>
      </c>
      <c r="L622" s="21">
        <f t="shared" si="172"/>
        <v>0</v>
      </c>
      <c r="M622" s="21">
        <f t="shared" si="172"/>
        <v>0</v>
      </c>
      <c r="N622" s="24">
        <f t="shared" si="172"/>
        <v>0</v>
      </c>
      <c r="O622" s="24">
        <f t="shared" si="172"/>
        <v>0</v>
      </c>
    </row>
    <row r="623" spans="1:15" x14ac:dyDescent="0.25">
      <c r="A623" s="61">
        <f>Mixed2!A452</f>
        <v>0</v>
      </c>
      <c r="B623" s="61">
        <f>Mixed2!B452</f>
        <v>0</v>
      </c>
      <c r="C623" s="61">
        <f>Mixed2!C452</f>
        <v>0</v>
      </c>
      <c r="D623" s="61">
        <f>Mixed2!D452</f>
        <v>0</v>
      </c>
      <c r="E623" s="61">
        <f>Mixed2!E452</f>
        <v>0</v>
      </c>
      <c r="F623" s="61">
        <f>Mixed2!F452</f>
        <v>0</v>
      </c>
      <c r="G623" s="61">
        <f>Mixed2!G452</f>
        <v>0</v>
      </c>
      <c r="H623" s="1">
        <f>Mixed2!H452</f>
        <v>0</v>
      </c>
      <c r="I623" s="61">
        <f>Mixed2!I452</f>
        <v>0</v>
      </c>
      <c r="J623" s="61">
        <f>Mixed2!J452</f>
        <v>0</v>
      </c>
      <c r="K623" s="61">
        <f>Mixed2!K452</f>
        <v>0</v>
      </c>
      <c r="L623" s="61">
        <f>Mixed2!L452</f>
        <v>0</v>
      </c>
      <c r="M623" s="61">
        <f>Mixed2!M452</f>
        <v>0</v>
      </c>
      <c r="N623" s="1">
        <f>Mixed2!N452</f>
        <v>0</v>
      </c>
      <c r="O623" s="1">
        <f>Mixed2!O452</f>
        <v>0</v>
      </c>
    </row>
    <row r="624" spans="1:15" ht="14.4" customHeight="1" x14ac:dyDescent="0.25">
      <c r="A624" s="61">
        <f>Mixed2!A453</f>
        <v>0</v>
      </c>
      <c r="B624" s="61">
        <f>Mixed2!B453</f>
        <v>0</v>
      </c>
      <c r="C624" s="61">
        <f>Mixed2!C453</f>
        <v>0</v>
      </c>
      <c r="D624" s="61">
        <f>Mixed2!D453</f>
        <v>0</v>
      </c>
      <c r="E624" s="61">
        <f>Mixed2!E453</f>
        <v>0</v>
      </c>
      <c r="F624" s="61">
        <f>Mixed2!F453</f>
        <v>0</v>
      </c>
      <c r="G624" s="61">
        <f>Mixed2!G453</f>
        <v>0</v>
      </c>
      <c r="H624" s="1">
        <f>Mixed2!H453</f>
        <v>0</v>
      </c>
      <c r="I624" s="61">
        <f>Mixed2!I453</f>
        <v>0</v>
      </c>
      <c r="J624" s="61">
        <f>Mixed2!J453</f>
        <v>0</v>
      </c>
      <c r="K624" s="61">
        <f>Mixed2!K453</f>
        <v>0</v>
      </c>
      <c r="L624" s="61">
        <f>Mixed2!L453</f>
        <v>0</v>
      </c>
      <c r="M624" s="61">
        <f>Mixed2!M453</f>
        <v>0</v>
      </c>
      <c r="N624" s="1">
        <f>Mixed2!N453</f>
        <v>0</v>
      </c>
      <c r="O624" s="1">
        <f>Mixed2!O453</f>
        <v>0</v>
      </c>
    </row>
    <row r="625" spans="1:15" ht="14.4" customHeight="1" x14ac:dyDescent="0.25">
      <c r="A625" s="40" t="str">
        <f>A623&amp;"/"&amp;A624</f>
        <v>0/0</v>
      </c>
      <c r="B625" s="37">
        <f>IF(B623=B624,B624,B623&amp;"/"&amp;B624)</f>
        <v>0</v>
      </c>
      <c r="C625" s="21">
        <f t="shared" ref="C625:O625" si="173">SUM(C623:C624)</f>
        <v>0</v>
      </c>
      <c r="D625" s="21">
        <f t="shared" si="173"/>
        <v>0</v>
      </c>
      <c r="E625" s="21">
        <f t="shared" si="173"/>
        <v>0</v>
      </c>
      <c r="F625" s="21">
        <f t="shared" si="173"/>
        <v>0</v>
      </c>
      <c r="G625" s="21">
        <f t="shared" si="173"/>
        <v>0</v>
      </c>
      <c r="H625" s="24">
        <f t="shared" si="173"/>
        <v>0</v>
      </c>
      <c r="I625" s="21">
        <f t="shared" si="173"/>
        <v>0</v>
      </c>
      <c r="J625" s="21">
        <f t="shared" si="173"/>
        <v>0</v>
      </c>
      <c r="K625" s="21">
        <f t="shared" si="173"/>
        <v>0</v>
      </c>
      <c r="L625" s="21">
        <f t="shared" si="173"/>
        <v>0</v>
      </c>
      <c r="M625" s="21">
        <f t="shared" si="173"/>
        <v>0</v>
      </c>
      <c r="N625" s="24">
        <f t="shared" si="173"/>
        <v>0</v>
      </c>
      <c r="O625" s="24">
        <f t="shared" si="173"/>
        <v>0</v>
      </c>
    </row>
    <row r="626" spans="1:15" x14ac:dyDescent="0.25">
      <c r="A626" s="61">
        <f>Mixed2!A454</f>
        <v>0</v>
      </c>
      <c r="B626" s="61">
        <f>Mixed2!B454</f>
        <v>0</v>
      </c>
      <c r="C626" s="61">
        <f>Mixed2!C454</f>
        <v>0</v>
      </c>
      <c r="D626" s="61">
        <f>Mixed2!D454</f>
        <v>0</v>
      </c>
      <c r="E626" s="61">
        <f>Mixed2!E454</f>
        <v>0</v>
      </c>
      <c r="F626" s="61">
        <f>Mixed2!F454</f>
        <v>0</v>
      </c>
      <c r="G626" s="61">
        <f>Mixed2!G454</f>
        <v>0</v>
      </c>
      <c r="H626" s="1">
        <f>Mixed2!H454</f>
        <v>0</v>
      </c>
      <c r="I626" s="61">
        <f>Mixed2!I454</f>
        <v>0</v>
      </c>
      <c r="J626" s="61">
        <f>Mixed2!J454</f>
        <v>0</v>
      </c>
      <c r="K626" s="61">
        <f>Mixed2!K454</f>
        <v>0</v>
      </c>
      <c r="L626" s="61">
        <f>Mixed2!L454</f>
        <v>0</v>
      </c>
      <c r="M626" s="61">
        <f>Mixed2!M454</f>
        <v>0</v>
      </c>
      <c r="N626" s="1">
        <f>Mixed2!N454</f>
        <v>0</v>
      </c>
      <c r="O626" s="1">
        <f>Mixed2!O454</f>
        <v>0</v>
      </c>
    </row>
    <row r="627" spans="1:15" x14ac:dyDescent="0.25">
      <c r="A627" s="61">
        <f>Mixed2!A455</f>
        <v>0</v>
      </c>
      <c r="B627" s="61">
        <f>Mixed2!B455</f>
        <v>0</v>
      </c>
      <c r="C627" s="61">
        <f>Mixed2!C455</f>
        <v>0</v>
      </c>
      <c r="D627" s="61">
        <f>Mixed2!D455</f>
        <v>0</v>
      </c>
      <c r="E627" s="61">
        <f>Mixed2!E455</f>
        <v>0</v>
      </c>
      <c r="F627" s="61">
        <f>Mixed2!F455</f>
        <v>0</v>
      </c>
      <c r="G627" s="61">
        <f>Mixed2!G455</f>
        <v>0</v>
      </c>
      <c r="H627" s="1">
        <f>Mixed2!H455</f>
        <v>0</v>
      </c>
      <c r="I627" s="61">
        <f>Mixed2!I455</f>
        <v>0</v>
      </c>
      <c r="J627" s="61">
        <f>Mixed2!J455</f>
        <v>0</v>
      </c>
      <c r="K627" s="61">
        <f>Mixed2!K455</f>
        <v>0</v>
      </c>
      <c r="L627" s="61">
        <f>Mixed2!L455</f>
        <v>0</v>
      </c>
      <c r="M627" s="61">
        <f>Mixed2!M455</f>
        <v>0</v>
      </c>
      <c r="N627" s="1">
        <f>Mixed2!N455</f>
        <v>0</v>
      </c>
      <c r="O627" s="1">
        <f>Mixed2!O455</f>
        <v>0</v>
      </c>
    </row>
    <row r="628" spans="1:15" ht="13.8" x14ac:dyDescent="0.25">
      <c r="A628" s="40" t="str">
        <f>A626&amp;"/"&amp;A627</f>
        <v>0/0</v>
      </c>
      <c r="B628" s="37">
        <f>IF(B626=B627,B627,B626&amp;"/"&amp;B627)</f>
        <v>0</v>
      </c>
      <c r="C628" s="21">
        <f t="shared" ref="C628:O628" si="174">SUM(C626:C627)</f>
        <v>0</v>
      </c>
      <c r="D628" s="21">
        <f t="shared" si="174"/>
        <v>0</v>
      </c>
      <c r="E628" s="21">
        <f t="shared" si="174"/>
        <v>0</v>
      </c>
      <c r="F628" s="21">
        <f t="shared" si="174"/>
        <v>0</v>
      </c>
      <c r="G628" s="21">
        <f t="shared" si="174"/>
        <v>0</v>
      </c>
      <c r="H628" s="24">
        <f t="shared" si="174"/>
        <v>0</v>
      </c>
      <c r="I628" s="21">
        <f t="shared" si="174"/>
        <v>0</v>
      </c>
      <c r="J628" s="21">
        <f t="shared" si="174"/>
        <v>0</v>
      </c>
      <c r="K628" s="21">
        <f t="shared" si="174"/>
        <v>0</v>
      </c>
      <c r="L628" s="21">
        <f t="shared" si="174"/>
        <v>0</v>
      </c>
      <c r="M628" s="21">
        <f t="shared" si="174"/>
        <v>0</v>
      </c>
      <c r="N628" s="24">
        <f t="shared" si="174"/>
        <v>0</v>
      </c>
      <c r="O628" s="24">
        <f t="shared" si="174"/>
        <v>0</v>
      </c>
    </row>
    <row r="629" spans="1:15" x14ac:dyDescent="0.25">
      <c r="A629" s="61">
        <f>Mixed2!A456</f>
        <v>0</v>
      </c>
      <c r="B629" s="61">
        <f>Mixed2!B456</f>
        <v>0</v>
      </c>
      <c r="C629" s="61">
        <f>Mixed2!C456</f>
        <v>0</v>
      </c>
      <c r="D629" s="61">
        <f>Mixed2!D456</f>
        <v>0</v>
      </c>
      <c r="E629" s="61">
        <f>Mixed2!E456</f>
        <v>0</v>
      </c>
      <c r="F629" s="61">
        <f>Mixed2!F456</f>
        <v>0</v>
      </c>
      <c r="G629" s="61">
        <f>Mixed2!G456</f>
        <v>0</v>
      </c>
      <c r="H629" s="1">
        <f>Mixed2!H456</f>
        <v>0</v>
      </c>
      <c r="I629" s="61">
        <f>Mixed2!I456</f>
        <v>0</v>
      </c>
      <c r="J629" s="61">
        <f>Mixed2!J456</f>
        <v>0</v>
      </c>
      <c r="K629" s="61">
        <f>Mixed2!K456</f>
        <v>0</v>
      </c>
      <c r="L629" s="61">
        <f>Mixed2!L456</f>
        <v>0</v>
      </c>
      <c r="M629" s="61">
        <f>Mixed2!M456</f>
        <v>0</v>
      </c>
      <c r="N629" s="1">
        <f>Mixed2!N456</f>
        <v>0</v>
      </c>
      <c r="O629" s="1">
        <f>Mixed2!O456</f>
        <v>0</v>
      </c>
    </row>
    <row r="630" spans="1:15" x14ac:dyDescent="0.25">
      <c r="A630" s="61">
        <f>Mixed2!A457</f>
        <v>0</v>
      </c>
      <c r="B630" s="61">
        <f>Mixed2!B457</f>
        <v>0</v>
      </c>
      <c r="C630" s="61">
        <f>Mixed2!C457</f>
        <v>0</v>
      </c>
      <c r="D630" s="61">
        <f>Mixed2!D457</f>
        <v>0</v>
      </c>
      <c r="E630" s="61">
        <f>Mixed2!E457</f>
        <v>0</v>
      </c>
      <c r="F630" s="61">
        <f>Mixed2!F457</f>
        <v>0</v>
      </c>
      <c r="G630" s="61">
        <f>Mixed2!G457</f>
        <v>0</v>
      </c>
      <c r="H630" s="1">
        <f>Mixed2!H457</f>
        <v>0</v>
      </c>
      <c r="I630" s="61">
        <f>Mixed2!I457</f>
        <v>0</v>
      </c>
      <c r="J630" s="61">
        <f>Mixed2!J457</f>
        <v>0</v>
      </c>
      <c r="K630" s="61">
        <f>Mixed2!K457</f>
        <v>0</v>
      </c>
      <c r="L630" s="61">
        <f>Mixed2!L457</f>
        <v>0</v>
      </c>
      <c r="M630" s="61">
        <f>Mixed2!M457</f>
        <v>0</v>
      </c>
      <c r="N630" s="1">
        <f>Mixed2!N457</f>
        <v>0</v>
      </c>
      <c r="O630" s="1">
        <f>Mixed2!O457</f>
        <v>0</v>
      </c>
    </row>
    <row r="631" spans="1:15" ht="13.8" x14ac:dyDescent="0.25">
      <c r="A631" s="40" t="str">
        <f>A629&amp;"/"&amp;A630</f>
        <v>0/0</v>
      </c>
      <c r="B631" s="37">
        <f>IF(B629=B630,B630,B629&amp;"/"&amp;B630)</f>
        <v>0</v>
      </c>
      <c r="C631" s="21">
        <f t="shared" ref="C631:O631" si="175">SUM(C629:C630)</f>
        <v>0</v>
      </c>
      <c r="D631" s="21">
        <f t="shared" si="175"/>
        <v>0</v>
      </c>
      <c r="E631" s="21">
        <f t="shared" si="175"/>
        <v>0</v>
      </c>
      <c r="F631" s="21">
        <f t="shared" si="175"/>
        <v>0</v>
      </c>
      <c r="G631" s="21">
        <f t="shared" si="175"/>
        <v>0</v>
      </c>
      <c r="H631" s="24">
        <f t="shared" si="175"/>
        <v>0</v>
      </c>
      <c r="I631" s="21">
        <f t="shared" si="175"/>
        <v>0</v>
      </c>
      <c r="J631" s="21">
        <f t="shared" si="175"/>
        <v>0</v>
      </c>
      <c r="K631" s="21">
        <f t="shared" si="175"/>
        <v>0</v>
      </c>
      <c r="L631" s="21">
        <f t="shared" si="175"/>
        <v>0</v>
      </c>
      <c r="M631" s="21">
        <f t="shared" si="175"/>
        <v>0</v>
      </c>
      <c r="N631" s="24">
        <f t="shared" si="175"/>
        <v>0</v>
      </c>
      <c r="O631" s="24">
        <f t="shared" si="175"/>
        <v>0</v>
      </c>
    </row>
    <row r="632" spans="1:15" x14ac:dyDescent="0.25">
      <c r="A632" s="61">
        <f>Mixed2!A458</f>
        <v>0</v>
      </c>
      <c r="B632" s="61">
        <f>Mixed2!B458</f>
        <v>0</v>
      </c>
      <c r="C632" s="61">
        <f>Mixed2!C458</f>
        <v>0</v>
      </c>
      <c r="D632" s="61">
        <f>Mixed2!D458</f>
        <v>0</v>
      </c>
      <c r="E632" s="61">
        <f>Mixed2!E458</f>
        <v>0</v>
      </c>
      <c r="F632" s="61">
        <f>Mixed2!F458</f>
        <v>0</v>
      </c>
      <c r="G632" s="61">
        <f>Mixed2!G458</f>
        <v>0</v>
      </c>
      <c r="H632" s="1">
        <f>Mixed2!H458</f>
        <v>0</v>
      </c>
      <c r="I632" s="61">
        <f>Mixed2!I458</f>
        <v>0</v>
      </c>
      <c r="J632" s="61">
        <f>Mixed2!J458</f>
        <v>0</v>
      </c>
      <c r="K632" s="61">
        <f>Mixed2!K458</f>
        <v>0</v>
      </c>
      <c r="L632" s="61">
        <f>Mixed2!L458</f>
        <v>0</v>
      </c>
      <c r="M632" s="61">
        <f>Mixed2!M458</f>
        <v>0</v>
      </c>
      <c r="N632" s="1">
        <f>Mixed2!N458</f>
        <v>0</v>
      </c>
      <c r="O632" s="1">
        <f>Mixed2!O458</f>
        <v>0</v>
      </c>
    </row>
    <row r="633" spans="1:15" x14ac:dyDescent="0.25">
      <c r="A633" s="61">
        <f>Mixed2!A459</f>
        <v>0</v>
      </c>
      <c r="B633" s="61">
        <f>Mixed2!B459</f>
        <v>0</v>
      </c>
      <c r="C633" s="61">
        <f>Mixed2!C459</f>
        <v>0</v>
      </c>
      <c r="D633" s="61">
        <f>Mixed2!D459</f>
        <v>0</v>
      </c>
      <c r="E633" s="61">
        <f>Mixed2!E459</f>
        <v>0</v>
      </c>
      <c r="F633" s="61">
        <f>Mixed2!F459</f>
        <v>0</v>
      </c>
      <c r="G633" s="61">
        <f>Mixed2!G459</f>
        <v>0</v>
      </c>
      <c r="H633" s="1">
        <f>Mixed2!H459</f>
        <v>0</v>
      </c>
      <c r="I633" s="61">
        <f>Mixed2!I459</f>
        <v>0</v>
      </c>
      <c r="J633" s="61">
        <f>Mixed2!J459</f>
        <v>0</v>
      </c>
      <c r="K633" s="61">
        <f>Mixed2!K459</f>
        <v>0</v>
      </c>
      <c r="L633" s="61">
        <f>Mixed2!L459</f>
        <v>0</v>
      </c>
      <c r="M633" s="61">
        <f>Mixed2!M459</f>
        <v>0</v>
      </c>
      <c r="N633" s="1">
        <f>Mixed2!N459</f>
        <v>0</v>
      </c>
      <c r="O633" s="1">
        <f>Mixed2!O459</f>
        <v>0</v>
      </c>
    </row>
    <row r="634" spans="1:15" ht="13.8" x14ac:dyDescent="0.25">
      <c r="A634" s="40" t="str">
        <f>A632&amp;"/"&amp;A633</f>
        <v>0/0</v>
      </c>
      <c r="B634" s="37">
        <f>IF(B632=B633,B633,B632&amp;"/"&amp;B633)</f>
        <v>0</v>
      </c>
      <c r="C634" s="21">
        <f t="shared" ref="C634:O634" si="176">SUM(C632:C633)</f>
        <v>0</v>
      </c>
      <c r="D634" s="21">
        <f t="shared" si="176"/>
        <v>0</v>
      </c>
      <c r="E634" s="21">
        <f t="shared" si="176"/>
        <v>0</v>
      </c>
      <c r="F634" s="21">
        <f t="shared" si="176"/>
        <v>0</v>
      </c>
      <c r="G634" s="21">
        <f t="shared" si="176"/>
        <v>0</v>
      </c>
      <c r="H634" s="24">
        <f t="shared" si="176"/>
        <v>0</v>
      </c>
      <c r="I634" s="21">
        <f t="shared" si="176"/>
        <v>0</v>
      </c>
      <c r="J634" s="21">
        <f t="shared" si="176"/>
        <v>0</v>
      </c>
      <c r="K634" s="21">
        <f t="shared" si="176"/>
        <v>0</v>
      </c>
      <c r="L634" s="21">
        <f t="shared" si="176"/>
        <v>0</v>
      </c>
      <c r="M634" s="21">
        <f t="shared" si="176"/>
        <v>0</v>
      </c>
      <c r="N634" s="24">
        <f t="shared" si="176"/>
        <v>0</v>
      </c>
      <c r="O634" s="24">
        <f t="shared" si="176"/>
        <v>0</v>
      </c>
    </row>
    <row r="635" spans="1:15" x14ac:dyDescent="0.25">
      <c r="A635" s="61">
        <f>Mixed2!A460</f>
        <v>0</v>
      </c>
      <c r="B635" s="61">
        <f>Mixed2!B460</f>
        <v>0</v>
      </c>
      <c r="C635" s="61">
        <f>Mixed2!C460</f>
        <v>0</v>
      </c>
      <c r="D635" s="61">
        <f>Mixed2!D460</f>
        <v>0</v>
      </c>
      <c r="E635" s="61">
        <f>Mixed2!E460</f>
        <v>0</v>
      </c>
      <c r="F635" s="61">
        <f>Mixed2!F460</f>
        <v>0</v>
      </c>
      <c r="G635" s="61">
        <f>Mixed2!G460</f>
        <v>0</v>
      </c>
      <c r="H635" s="1">
        <f>Mixed2!H460</f>
        <v>0</v>
      </c>
      <c r="I635" s="61">
        <f>Mixed2!I460</f>
        <v>0</v>
      </c>
      <c r="J635" s="61">
        <f>Mixed2!J460</f>
        <v>0</v>
      </c>
      <c r="K635" s="61">
        <f>Mixed2!K460</f>
        <v>0</v>
      </c>
      <c r="L635" s="61">
        <f>Mixed2!L460</f>
        <v>0</v>
      </c>
      <c r="M635" s="61">
        <f>Mixed2!M460</f>
        <v>0</v>
      </c>
      <c r="N635" s="1">
        <f>Mixed2!N460</f>
        <v>0</v>
      </c>
      <c r="O635" s="1">
        <f>Mixed2!O460</f>
        <v>0</v>
      </c>
    </row>
    <row r="636" spans="1:15" x14ac:dyDescent="0.25">
      <c r="A636" s="61">
        <f>Mixed2!A461</f>
        <v>0</v>
      </c>
      <c r="B636" s="61">
        <f>Mixed2!B461</f>
        <v>0</v>
      </c>
      <c r="C636" s="61">
        <f>Mixed2!C461</f>
        <v>0</v>
      </c>
      <c r="D636" s="61">
        <f>Mixed2!D461</f>
        <v>0</v>
      </c>
      <c r="E636" s="61">
        <f>Mixed2!E461</f>
        <v>0</v>
      </c>
      <c r="F636" s="61">
        <f>Mixed2!F461</f>
        <v>0</v>
      </c>
      <c r="G636" s="61">
        <f>Mixed2!G461</f>
        <v>0</v>
      </c>
      <c r="H636" s="1">
        <f>Mixed2!H461</f>
        <v>0</v>
      </c>
      <c r="I636" s="61">
        <f>Mixed2!I461</f>
        <v>0</v>
      </c>
      <c r="J636" s="61">
        <f>Mixed2!J461</f>
        <v>0</v>
      </c>
      <c r="K636" s="61">
        <f>Mixed2!K461</f>
        <v>0</v>
      </c>
      <c r="L636" s="61">
        <f>Mixed2!L461</f>
        <v>0</v>
      </c>
      <c r="M636" s="61">
        <f>Mixed2!M461</f>
        <v>0</v>
      </c>
      <c r="N636" s="1">
        <f>Mixed2!N461</f>
        <v>0</v>
      </c>
      <c r="O636" s="1">
        <f>Mixed2!O461</f>
        <v>0</v>
      </c>
    </row>
    <row r="637" spans="1:15" ht="13.8" x14ac:dyDescent="0.25">
      <c r="A637" s="40" t="str">
        <f>A635&amp;"/"&amp;A636</f>
        <v>0/0</v>
      </c>
      <c r="B637" s="37">
        <f>IF(B635=B636,B636,B635&amp;"/"&amp;B636)</f>
        <v>0</v>
      </c>
      <c r="C637" s="21">
        <f t="shared" ref="C637:O637" si="177">SUM(C635:C636)</f>
        <v>0</v>
      </c>
      <c r="D637" s="21">
        <f t="shared" si="177"/>
        <v>0</v>
      </c>
      <c r="E637" s="21">
        <f t="shared" si="177"/>
        <v>0</v>
      </c>
      <c r="F637" s="21">
        <f t="shared" si="177"/>
        <v>0</v>
      </c>
      <c r="G637" s="21">
        <f t="shared" si="177"/>
        <v>0</v>
      </c>
      <c r="H637" s="24">
        <f t="shared" si="177"/>
        <v>0</v>
      </c>
      <c r="I637" s="21">
        <f t="shared" si="177"/>
        <v>0</v>
      </c>
      <c r="J637" s="21">
        <f t="shared" si="177"/>
        <v>0</v>
      </c>
      <c r="K637" s="21">
        <f t="shared" si="177"/>
        <v>0</v>
      </c>
      <c r="L637" s="21">
        <f t="shared" si="177"/>
        <v>0</v>
      </c>
      <c r="M637" s="21">
        <f t="shared" si="177"/>
        <v>0</v>
      </c>
      <c r="N637" s="24">
        <f t="shared" si="177"/>
        <v>0</v>
      </c>
      <c r="O637" s="24">
        <f t="shared" si="177"/>
        <v>0</v>
      </c>
    </row>
    <row r="638" spans="1:15" x14ac:dyDescent="0.25">
      <c r="A638" s="61">
        <f>Mixed2!A462</f>
        <v>0</v>
      </c>
      <c r="B638" s="61">
        <f>Mixed2!B462</f>
        <v>0</v>
      </c>
      <c r="C638" s="61">
        <f>Mixed2!C462</f>
        <v>0</v>
      </c>
      <c r="D638" s="61">
        <f>Mixed2!D462</f>
        <v>0</v>
      </c>
      <c r="E638" s="61">
        <f>Mixed2!E462</f>
        <v>0</v>
      </c>
      <c r="F638" s="61">
        <f>Mixed2!F462</f>
        <v>0</v>
      </c>
      <c r="G638" s="61">
        <f>Mixed2!G462</f>
        <v>0</v>
      </c>
      <c r="H638" s="1">
        <f>Mixed2!H462</f>
        <v>0</v>
      </c>
      <c r="I638" s="61">
        <f>Mixed2!I462</f>
        <v>0</v>
      </c>
      <c r="J638" s="61">
        <f>Mixed2!J462</f>
        <v>0</v>
      </c>
      <c r="K638" s="61">
        <f>Mixed2!K462</f>
        <v>0</v>
      </c>
      <c r="L638" s="61">
        <f>Mixed2!L462</f>
        <v>0</v>
      </c>
      <c r="M638" s="61">
        <f>Mixed2!M462</f>
        <v>0</v>
      </c>
      <c r="N638" s="1">
        <f>Mixed2!N462</f>
        <v>0</v>
      </c>
      <c r="O638" s="1">
        <f>Mixed2!O462</f>
        <v>0</v>
      </c>
    </row>
    <row r="639" spans="1:15" x14ac:dyDescent="0.25">
      <c r="A639" s="61">
        <f>Mixed2!A463</f>
        <v>0</v>
      </c>
      <c r="B639" s="61">
        <f>Mixed2!B463</f>
        <v>0</v>
      </c>
      <c r="C639" s="61">
        <f>Mixed2!C463</f>
        <v>0</v>
      </c>
      <c r="D639" s="61">
        <f>Mixed2!D463</f>
        <v>0</v>
      </c>
      <c r="E639" s="61">
        <f>Mixed2!E463</f>
        <v>0</v>
      </c>
      <c r="F639" s="61">
        <f>Mixed2!F463</f>
        <v>0</v>
      </c>
      <c r="G639" s="61">
        <f>Mixed2!G463</f>
        <v>0</v>
      </c>
      <c r="H639" s="1">
        <f>Mixed2!H463</f>
        <v>0</v>
      </c>
      <c r="I639" s="61">
        <f>Mixed2!I463</f>
        <v>0</v>
      </c>
      <c r="J639" s="61">
        <f>Mixed2!J463</f>
        <v>0</v>
      </c>
      <c r="K639" s="61">
        <f>Mixed2!K463</f>
        <v>0</v>
      </c>
      <c r="L639" s="61">
        <f>Mixed2!L463</f>
        <v>0</v>
      </c>
      <c r="M639" s="61">
        <f>Mixed2!M463</f>
        <v>0</v>
      </c>
      <c r="N639" s="1">
        <f>Mixed2!N463</f>
        <v>0</v>
      </c>
      <c r="O639" s="1">
        <f>Mixed2!O463</f>
        <v>0</v>
      </c>
    </row>
    <row r="640" spans="1:15" ht="13.8" x14ac:dyDescent="0.25">
      <c r="A640" s="40" t="str">
        <f>A638&amp;"/"&amp;A639</f>
        <v>0/0</v>
      </c>
      <c r="B640" s="37">
        <f>IF(B638=B639,B639,B638&amp;"/"&amp;B639)</f>
        <v>0</v>
      </c>
      <c r="C640" s="21">
        <f t="shared" ref="C640:O640" si="178">SUM(C638:C639)</f>
        <v>0</v>
      </c>
      <c r="D640" s="21">
        <f t="shared" si="178"/>
        <v>0</v>
      </c>
      <c r="E640" s="21">
        <f t="shared" si="178"/>
        <v>0</v>
      </c>
      <c r="F640" s="21">
        <f t="shared" si="178"/>
        <v>0</v>
      </c>
      <c r="G640" s="21">
        <f t="shared" si="178"/>
        <v>0</v>
      </c>
      <c r="H640" s="24">
        <f t="shared" si="178"/>
        <v>0</v>
      </c>
      <c r="I640" s="21">
        <f t="shared" si="178"/>
        <v>0</v>
      </c>
      <c r="J640" s="21">
        <f t="shared" si="178"/>
        <v>0</v>
      </c>
      <c r="K640" s="21">
        <f t="shared" si="178"/>
        <v>0</v>
      </c>
      <c r="L640" s="21">
        <f t="shared" si="178"/>
        <v>0</v>
      </c>
      <c r="M640" s="21">
        <f t="shared" si="178"/>
        <v>0</v>
      </c>
      <c r="N640" s="24">
        <f t="shared" si="178"/>
        <v>0</v>
      </c>
      <c r="O640" s="24">
        <f t="shared" si="178"/>
        <v>0</v>
      </c>
    </row>
    <row r="641" spans="1:15" x14ac:dyDescent="0.25">
      <c r="A641" s="61">
        <f>Mixed2!A464</f>
        <v>0</v>
      </c>
      <c r="B641" s="61">
        <f>Mixed2!B464</f>
        <v>0</v>
      </c>
      <c r="C641" s="61">
        <f>Mixed2!C464</f>
        <v>0</v>
      </c>
      <c r="D641" s="61">
        <f>Mixed2!D464</f>
        <v>0</v>
      </c>
      <c r="E641" s="61">
        <f>Mixed2!E464</f>
        <v>0</v>
      </c>
      <c r="F641" s="61">
        <f>Mixed2!F464</f>
        <v>0</v>
      </c>
      <c r="G641" s="61">
        <f>Mixed2!G464</f>
        <v>0</v>
      </c>
      <c r="H641" s="1">
        <f>Mixed2!H464</f>
        <v>0</v>
      </c>
      <c r="I641" s="61">
        <f>Mixed2!I464</f>
        <v>0</v>
      </c>
      <c r="J641" s="61">
        <f>Mixed2!J464</f>
        <v>0</v>
      </c>
      <c r="K641" s="61">
        <f>Mixed2!K464</f>
        <v>0</v>
      </c>
      <c r="L641" s="61">
        <f>Mixed2!L464</f>
        <v>0</v>
      </c>
      <c r="M641" s="61">
        <f>Mixed2!M464</f>
        <v>0</v>
      </c>
      <c r="N641" s="1">
        <f>Mixed2!N464</f>
        <v>0</v>
      </c>
      <c r="O641" s="1">
        <f>Mixed2!O464</f>
        <v>0</v>
      </c>
    </row>
    <row r="642" spans="1:15" x14ac:dyDescent="0.25">
      <c r="A642" s="61">
        <f>Mixed2!A465</f>
        <v>0</v>
      </c>
      <c r="B642" s="61">
        <f>Mixed2!B465</f>
        <v>0</v>
      </c>
      <c r="C642" s="61">
        <f>Mixed2!C465</f>
        <v>0</v>
      </c>
      <c r="D642" s="61">
        <f>Mixed2!D465</f>
        <v>0</v>
      </c>
      <c r="E642" s="61">
        <f>Mixed2!E465</f>
        <v>0</v>
      </c>
      <c r="F642" s="61">
        <f>Mixed2!F465</f>
        <v>0</v>
      </c>
      <c r="G642" s="61">
        <f>Mixed2!G465</f>
        <v>0</v>
      </c>
      <c r="H642" s="1">
        <f>Mixed2!H465</f>
        <v>0</v>
      </c>
      <c r="I642" s="61">
        <f>Mixed2!I465</f>
        <v>0</v>
      </c>
      <c r="J642" s="61">
        <f>Mixed2!J465</f>
        <v>0</v>
      </c>
      <c r="K642" s="61">
        <f>Mixed2!K465</f>
        <v>0</v>
      </c>
      <c r="L642" s="61">
        <f>Mixed2!L465</f>
        <v>0</v>
      </c>
      <c r="M642" s="61">
        <f>Mixed2!M465</f>
        <v>0</v>
      </c>
      <c r="N642" s="1">
        <f>Mixed2!N465</f>
        <v>0</v>
      </c>
      <c r="O642" s="1">
        <f>Mixed2!O465</f>
        <v>0</v>
      </c>
    </row>
    <row r="643" spans="1:15" ht="13.8" x14ac:dyDescent="0.25">
      <c r="A643" s="40" t="str">
        <f>A641&amp;"/"&amp;A642</f>
        <v>0/0</v>
      </c>
      <c r="B643" s="37">
        <f>IF(B641=B642,B642,B641&amp;"/"&amp;B642)</f>
        <v>0</v>
      </c>
      <c r="C643" s="21">
        <f t="shared" ref="C643:O643" si="179">SUM(C641:C642)</f>
        <v>0</v>
      </c>
      <c r="D643" s="21">
        <f t="shared" si="179"/>
        <v>0</v>
      </c>
      <c r="E643" s="21">
        <f t="shared" si="179"/>
        <v>0</v>
      </c>
      <c r="F643" s="21">
        <f t="shared" si="179"/>
        <v>0</v>
      </c>
      <c r="G643" s="21">
        <f t="shared" si="179"/>
        <v>0</v>
      </c>
      <c r="H643" s="24">
        <f t="shared" si="179"/>
        <v>0</v>
      </c>
      <c r="I643" s="21">
        <f t="shared" si="179"/>
        <v>0</v>
      </c>
      <c r="J643" s="21">
        <f t="shared" si="179"/>
        <v>0</v>
      </c>
      <c r="K643" s="21">
        <f t="shared" si="179"/>
        <v>0</v>
      </c>
      <c r="L643" s="21">
        <f t="shared" si="179"/>
        <v>0</v>
      </c>
      <c r="M643" s="21">
        <f t="shared" si="179"/>
        <v>0</v>
      </c>
      <c r="N643" s="24">
        <f t="shared" si="179"/>
        <v>0</v>
      </c>
      <c r="O643" s="24">
        <f t="shared" si="179"/>
        <v>0</v>
      </c>
    </row>
    <row r="644" spans="1:15" x14ac:dyDescent="0.25">
      <c r="A644" s="61">
        <f>Mixed2!A466</f>
        <v>0</v>
      </c>
      <c r="B644" s="61">
        <f>Mixed2!B466</f>
        <v>0</v>
      </c>
      <c r="C644" s="61">
        <f>Mixed2!C466</f>
        <v>0</v>
      </c>
      <c r="D644" s="61">
        <f>Mixed2!D466</f>
        <v>0</v>
      </c>
      <c r="E644" s="61">
        <f>Mixed2!E466</f>
        <v>0</v>
      </c>
      <c r="F644" s="61">
        <f>Mixed2!F466</f>
        <v>0</v>
      </c>
      <c r="G644" s="61">
        <f>Mixed2!G466</f>
        <v>0</v>
      </c>
      <c r="H644" s="1">
        <f>Mixed2!H466</f>
        <v>0</v>
      </c>
      <c r="I644" s="61">
        <f>Mixed2!I466</f>
        <v>0</v>
      </c>
      <c r="J644" s="61">
        <f>Mixed2!J466</f>
        <v>0</v>
      </c>
      <c r="K644" s="61">
        <f>Mixed2!K466</f>
        <v>0</v>
      </c>
      <c r="L644" s="61">
        <f>Mixed2!L466</f>
        <v>0</v>
      </c>
      <c r="M644" s="61">
        <f>Mixed2!M466</f>
        <v>0</v>
      </c>
      <c r="N644" s="1">
        <f>Mixed2!N466</f>
        <v>0</v>
      </c>
      <c r="O644" s="1">
        <f>Mixed2!O466</f>
        <v>0</v>
      </c>
    </row>
    <row r="645" spans="1:15" x14ac:dyDescent="0.25">
      <c r="A645" s="61">
        <f>Mixed2!A467</f>
        <v>0</v>
      </c>
      <c r="B645" s="61">
        <f>Mixed2!B467</f>
        <v>0</v>
      </c>
      <c r="C645" s="61">
        <f>Mixed2!C467</f>
        <v>0</v>
      </c>
      <c r="D645" s="61">
        <f>Mixed2!D467</f>
        <v>0</v>
      </c>
      <c r="E645" s="61">
        <f>Mixed2!E467</f>
        <v>0</v>
      </c>
      <c r="F645" s="61">
        <f>Mixed2!F467</f>
        <v>0</v>
      </c>
      <c r="G645" s="61">
        <f>Mixed2!G467</f>
        <v>0</v>
      </c>
      <c r="H645" s="1">
        <f>Mixed2!H467</f>
        <v>0</v>
      </c>
      <c r="I645" s="61">
        <f>Mixed2!I467</f>
        <v>0</v>
      </c>
      <c r="J645" s="61">
        <f>Mixed2!J467</f>
        <v>0</v>
      </c>
      <c r="K645" s="61">
        <f>Mixed2!K467</f>
        <v>0</v>
      </c>
      <c r="L645" s="61">
        <f>Mixed2!L467</f>
        <v>0</v>
      </c>
      <c r="M645" s="61">
        <f>Mixed2!M467</f>
        <v>0</v>
      </c>
      <c r="N645" s="1">
        <f>Mixed2!N467</f>
        <v>0</v>
      </c>
      <c r="O645" s="1">
        <f>Mixed2!O467</f>
        <v>0</v>
      </c>
    </row>
    <row r="646" spans="1:15" ht="13.8" x14ac:dyDescent="0.25">
      <c r="A646" s="40" t="str">
        <f>A644&amp;"/"&amp;A645</f>
        <v>0/0</v>
      </c>
      <c r="B646" s="37">
        <f>IF(B644=B645,B645,B644&amp;"/"&amp;B645)</f>
        <v>0</v>
      </c>
      <c r="C646" s="21">
        <f t="shared" ref="C646:O646" si="180">SUM(C644:C645)</f>
        <v>0</v>
      </c>
      <c r="D646" s="21">
        <f t="shared" si="180"/>
        <v>0</v>
      </c>
      <c r="E646" s="21">
        <f t="shared" si="180"/>
        <v>0</v>
      </c>
      <c r="F646" s="21">
        <f t="shared" si="180"/>
        <v>0</v>
      </c>
      <c r="G646" s="21">
        <f t="shared" si="180"/>
        <v>0</v>
      </c>
      <c r="H646" s="24">
        <f t="shared" si="180"/>
        <v>0</v>
      </c>
      <c r="I646" s="21">
        <f t="shared" si="180"/>
        <v>0</v>
      </c>
      <c r="J646" s="21">
        <f t="shared" si="180"/>
        <v>0</v>
      </c>
      <c r="K646" s="21">
        <f t="shared" si="180"/>
        <v>0</v>
      </c>
      <c r="L646" s="21">
        <f t="shared" si="180"/>
        <v>0</v>
      </c>
      <c r="M646" s="21">
        <f t="shared" si="180"/>
        <v>0</v>
      </c>
      <c r="N646" s="24">
        <f t="shared" si="180"/>
        <v>0</v>
      </c>
      <c r="O646" s="24">
        <f t="shared" si="180"/>
        <v>0</v>
      </c>
    </row>
    <row r="647" spans="1:15" x14ac:dyDescent="0.25">
      <c r="A647" s="61">
        <f>Mixed2!A468</f>
        <v>0</v>
      </c>
      <c r="B647" s="61">
        <f>Mixed2!B468</f>
        <v>0</v>
      </c>
      <c r="C647" s="61">
        <f>Mixed2!C468</f>
        <v>0</v>
      </c>
      <c r="D647" s="61">
        <f>Mixed2!D468</f>
        <v>0</v>
      </c>
      <c r="E647" s="61">
        <f>Mixed2!E468</f>
        <v>0</v>
      </c>
      <c r="F647" s="61">
        <f>Mixed2!F468</f>
        <v>0</v>
      </c>
      <c r="G647" s="61">
        <f>Mixed2!G468</f>
        <v>0</v>
      </c>
      <c r="H647" s="1">
        <f>Mixed2!H468</f>
        <v>0</v>
      </c>
      <c r="I647" s="61">
        <f>Mixed2!I468</f>
        <v>0</v>
      </c>
      <c r="J647" s="61">
        <f>Mixed2!J468</f>
        <v>0</v>
      </c>
      <c r="K647" s="61">
        <f>Mixed2!K468</f>
        <v>0</v>
      </c>
      <c r="L647" s="61">
        <f>Mixed2!L468</f>
        <v>0</v>
      </c>
      <c r="M647" s="61">
        <f>Mixed2!M468</f>
        <v>0</v>
      </c>
      <c r="N647" s="1">
        <f>Mixed2!N468</f>
        <v>0</v>
      </c>
      <c r="O647" s="1">
        <f>Mixed2!O468</f>
        <v>0</v>
      </c>
    </row>
    <row r="648" spans="1:15" x14ac:dyDescent="0.25">
      <c r="A648" s="61">
        <f>Mixed2!A469</f>
        <v>0</v>
      </c>
      <c r="B648" s="61">
        <f>Mixed2!B469</f>
        <v>0</v>
      </c>
      <c r="C648" s="61">
        <f>Mixed2!C469</f>
        <v>0</v>
      </c>
      <c r="D648" s="61">
        <f>Mixed2!D469</f>
        <v>0</v>
      </c>
      <c r="E648" s="61">
        <f>Mixed2!E469</f>
        <v>0</v>
      </c>
      <c r="F648" s="61">
        <f>Mixed2!F469</f>
        <v>0</v>
      </c>
      <c r="G648" s="61">
        <f>Mixed2!G469</f>
        <v>0</v>
      </c>
      <c r="H648" s="1">
        <f>Mixed2!H469</f>
        <v>0</v>
      </c>
      <c r="I648" s="61">
        <f>Mixed2!I469</f>
        <v>0</v>
      </c>
      <c r="J648" s="61">
        <f>Mixed2!J469</f>
        <v>0</v>
      </c>
      <c r="K648" s="61">
        <f>Mixed2!K469</f>
        <v>0</v>
      </c>
      <c r="L648" s="61">
        <f>Mixed2!L469</f>
        <v>0</v>
      </c>
      <c r="M648" s="61">
        <f>Mixed2!M469</f>
        <v>0</v>
      </c>
      <c r="N648" s="1">
        <f>Mixed2!N469</f>
        <v>0</v>
      </c>
      <c r="O648" s="1">
        <f>Mixed2!O469</f>
        <v>0</v>
      </c>
    </row>
    <row r="649" spans="1:15" ht="13.8" x14ac:dyDescent="0.25">
      <c r="A649" s="40" t="str">
        <f>A647&amp;"/"&amp;A648</f>
        <v>0/0</v>
      </c>
      <c r="B649" s="37">
        <f>IF(B647=B648,B648,B647&amp;"/"&amp;B648)</f>
        <v>0</v>
      </c>
      <c r="C649" s="21">
        <f t="shared" ref="C649:O649" si="181">SUM(C647:C648)</f>
        <v>0</v>
      </c>
      <c r="D649" s="21">
        <f t="shared" si="181"/>
        <v>0</v>
      </c>
      <c r="E649" s="21">
        <f t="shared" si="181"/>
        <v>0</v>
      </c>
      <c r="F649" s="21">
        <f t="shared" si="181"/>
        <v>0</v>
      </c>
      <c r="G649" s="21">
        <f t="shared" si="181"/>
        <v>0</v>
      </c>
      <c r="H649" s="24">
        <f t="shared" si="181"/>
        <v>0</v>
      </c>
      <c r="I649" s="21">
        <f t="shared" si="181"/>
        <v>0</v>
      </c>
      <c r="J649" s="21">
        <f t="shared" si="181"/>
        <v>0</v>
      </c>
      <c r="K649" s="21">
        <f t="shared" si="181"/>
        <v>0</v>
      </c>
      <c r="L649" s="21">
        <f t="shared" si="181"/>
        <v>0</v>
      </c>
      <c r="M649" s="21">
        <f t="shared" si="181"/>
        <v>0</v>
      </c>
      <c r="N649" s="24">
        <f t="shared" si="181"/>
        <v>0</v>
      </c>
      <c r="O649" s="24">
        <f t="shared" si="181"/>
        <v>0</v>
      </c>
    </row>
    <row r="650" spans="1:15" x14ac:dyDescent="0.25">
      <c r="A650" s="61">
        <f>Mixed2!A470</f>
        <v>0</v>
      </c>
      <c r="B650" s="61">
        <f>Mixed2!B470</f>
        <v>0</v>
      </c>
      <c r="C650" s="61">
        <f>Mixed2!C470</f>
        <v>0</v>
      </c>
      <c r="D650" s="61">
        <f>Mixed2!D470</f>
        <v>0</v>
      </c>
      <c r="E650" s="61">
        <f>Mixed2!E470</f>
        <v>0</v>
      </c>
      <c r="F650" s="61">
        <f>Mixed2!F470</f>
        <v>0</v>
      </c>
      <c r="G650" s="61">
        <f>Mixed2!G470</f>
        <v>0</v>
      </c>
      <c r="H650" s="1">
        <f>Mixed2!H470</f>
        <v>0</v>
      </c>
      <c r="I650" s="61">
        <f>Mixed2!I470</f>
        <v>0</v>
      </c>
      <c r="J650" s="61">
        <f>Mixed2!J470</f>
        <v>0</v>
      </c>
      <c r="K650" s="61">
        <f>Mixed2!K470</f>
        <v>0</v>
      </c>
      <c r="L650" s="61">
        <f>Mixed2!L470</f>
        <v>0</v>
      </c>
      <c r="M650" s="61">
        <f>Mixed2!M470</f>
        <v>0</v>
      </c>
      <c r="N650" s="1">
        <f>Mixed2!N470</f>
        <v>0</v>
      </c>
      <c r="O650" s="1">
        <f>Mixed2!O470</f>
        <v>0</v>
      </c>
    </row>
    <row r="651" spans="1:15" x14ac:dyDescent="0.25">
      <c r="A651" s="61">
        <f>Mixed2!A471</f>
        <v>0</v>
      </c>
      <c r="B651" s="61">
        <f>Mixed2!B471</f>
        <v>0</v>
      </c>
      <c r="C651" s="61">
        <f>Mixed2!C471</f>
        <v>0</v>
      </c>
      <c r="D651" s="61">
        <f>Mixed2!D471</f>
        <v>0</v>
      </c>
      <c r="E651" s="61">
        <f>Mixed2!E471</f>
        <v>0</v>
      </c>
      <c r="F651" s="61">
        <f>Mixed2!F471</f>
        <v>0</v>
      </c>
      <c r="G651" s="61">
        <f>Mixed2!G471</f>
        <v>0</v>
      </c>
      <c r="H651" s="1">
        <f>Mixed2!H471</f>
        <v>0</v>
      </c>
      <c r="I651" s="61">
        <f>Mixed2!I471</f>
        <v>0</v>
      </c>
      <c r="J651" s="61">
        <f>Mixed2!J471</f>
        <v>0</v>
      </c>
      <c r="K651" s="61">
        <f>Mixed2!K471</f>
        <v>0</v>
      </c>
      <c r="L651" s="61">
        <f>Mixed2!L471</f>
        <v>0</v>
      </c>
      <c r="M651" s="61">
        <f>Mixed2!M471</f>
        <v>0</v>
      </c>
      <c r="N651" s="1">
        <f>Mixed2!N471</f>
        <v>0</v>
      </c>
      <c r="O651" s="1">
        <f>Mixed2!O471</f>
        <v>0</v>
      </c>
    </row>
    <row r="652" spans="1:15" ht="13.8" x14ac:dyDescent="0.25">
      <c r="A652" s="40" t="str">
        <f>A650&amp;"/"&amp;A651</f>
        <v>0/0</v>
      </c>
      <c r="B652" s="37">
        <f>IF(B650=B651,B651,B650&amp;"/"&amp;B651)</f>
        <v>0</v>
      </c>
      <c r="C652" s="21">
        <f t="shared" ref="C652:O652" si="182">SUM(C650:C651)</f>
        <v>0</v>
      </c>
      <c r="D652" s="21">
        <f t="shared" si="182"/>
        <v>0</v>
      </c>
      <c r="E652" s="21">
        <f t="shared" si="182"/>
        <v>0</v>
      </c>
      <c r="F652" s="21">
        <f t="shared" si="182"/>
        <v>0</v>
      </c>
      <c r="G652" s="21">
        <f t="shared" si="182"/>
        <v>0</v>
      </c>
      <c r="H652" s="24">
        <f t="shared" si="182"/>
        <v>0</v>
      </c>
      <c r="I652" s="21">
        <f t="shared" si="182"/>
        <v>0</v>
      </c>
      <c r="J652" s="21">
        <f t="shared" si="182"/>
        <v>0</v>
      </c>
      <c r="K652" s="21">
        <f t="shared" si="182"/>
        <v>0</v>
      </c>
      <c r="L652" s="21">
        <f t="shared" si="182"/>
        <v>0</v>
      </c>
      <c r="M652" s="21">
        <f t="shared" si="182"/>
        <v>0</v>
      </c>
      <c r="N652" s="24">
        <f t="shared" si="182"/>
        <v>0</v>
      </c>
      <c r="O652" s="24">
        <f t="shared" si="182"/>
        <v>0</v>
      </c>
    </row>
    <row r="653" spans="1:15" x14ac:dyDescent="0.25">
      <c r="A653" s="61">
        <f>Mixed2!A472</f>
        <v>0</v>
      </c>
      <c r="B653" s="61">
        <f>Mixed2!B472</f>
        <v>0</v>
      </c>
      <c r="C653" s="61">
        <f>Mixed2!C472</f>
        <v>0</v>
      </c>
      <c r="D653" s="61">
        <f>Mixed2!D472</f>
        <v>0</v>
      </c>
      <c r="E653" s="61">
        <f>Mixed2!E472</f>
        <v>0</v>
      </c>
      <c r="F653" s="61">
        <f>Mixed2!F472</f>
        <v>0</v>
      </c>
      <c r="G653" s="61">
        <f>Mixed2!G472</f>
        <v>0</v>
      </c>
      <c r="H653" s="1">
        <f>Mixed2!H472</f>
        <v>0</v>
      </c>
      <c r="I653" s="61">
        <f>Mixed2!I472</f>
        <v>0</v>
      </c>
      <c r="J653" s="61">
        <f>Mixed2!J472</f>
        <v>0</v>
      </c>
      <c r="K653" s="61">
        <f>Mixed2!K472</f>
        <v>0</v>
      </c>
      <c r="L653" s="61">
        <f>Mixed2!L472</f>
        <v>0</v>
      </c>
      <c r="M653" s="61">
        <f>Mixed2!M472</f>
        <v>0</v>
      </c>
      <c r="N653" s="1">
        <f>Mixed2!N472</f>
        <v>0</v>
      </c>
      <c r="O653" s="1">
        <f>Mixed2!O472</f>
        <v>0</v>
      </c>
    </row>
    <row r="654" spans="1:15" x14ac:dyDescent="0.25">
      <c r="A654" s="61">
        <f>Mixed2!A473</f>
        <v>0</v>
      </c>
      <c r="B654" s="61">
        <f>Mixed2!B473</f>
        <v>0</v>
      </c>
      <c r="C654" s="61">
        <f>Mixed2!C473</f>
        <v>0</v>
      </c>
      <c r="D654" s="61">
        <f>Mixed2!D473</f>
        <v>0</v>
      </c>
      <c r="E654" s="61">
        <f>Mixed2!E473</f>
        <v>0</v>
      </c>
      <c r="F654" s="61">
        <f>Mixed2!F473</f>
        <v>0</v>
      </c>
      <c r="G654" s="61">
        <f>Mixed2!G473</f>
        <v>0</v>
      </c>
      <c r="H654" s="1">
        <f>Mixed2!H473</f>
        <v>0</v>
      </c>
      <c r="I654" s="61">
        <f>Mixed2!I473</f>
        <v>0</v>
      </c>
      <c r="J654" s="61">
        <f>Mixed2!J473</f>
        <v>0</v>
      </c>
      <c r="K654" s="61">
        <f>Mixed2!K473</f>
        <v>0</v>
      </c>
      <c r="L654" s="61">
        <f>Mixed2!L473</f>
        <v>0</v>
      </c>
      <c r="M654" s="61">
        <f>Mixed2!M473</f>
        <v>0</v>
      </c>
      <c r="N654" s="1">
        <f>Mixed2!N473</f>
        <v>0</v>
      </c>
      <c r="O654" s="1">
        <f>Mixed2!O473</f>
        <v>0</v>
      </c>
    </row>
    <row r="655" spans="1:15" ht="13.8" x14ac:dyDescent="0.25">
      <c r="A655" s="40" t="str">
        <f>A653&amp;"/"&amp;A654</f>
        <v>0/0</v>
      </c>
      <c r="B655" s="37">
        <f>IF(B653=B654,B654,B653&amp;"/"&amp;B654)</f>
        <v>0</v>
      </c>
      <c r="C655" s="21">
        <f t="shared" ref="C655:O655" si="183">SUM(C653:C654)</f>
        <v>0</v>
      </c>
      <c r="D655" s="21">
        <f t="shared" si="183"/>
        <v>0</v>
      </c>
      <c r="E655" s="21">
        <f t="shared" si="183"/>
        <v>0</v>
      </c>
      <c r="F655" s="21">
        <f t="shared" si="183"/>
        <v>0</v>
      </c>
      <c r="G655" s="21">
        <f t="shared" si="183"/>
        <v>0</v>
      </c>
      <c r="H655" s="24">
        <f t="shared" si="183"/>
        <v>0</v>
      </c>
      <c r="I655" s="21">
        <f t="shared" si="183"/>
        <v>0</v>
      </c>
      <c r="J655" s="21">
        <f t="shared" si="183"/>
        <v>0</v>
      </c>
      <c r="K655" s="21">
        <f t="shared" si="183"/>
        <v>0</v>
      </c>
      <c r="L655" s="21">
        <f t="shared" si="183"/>
        <v>0</v>
      </c>
      <c r="M655" s="21">
        <f t="shared" si="183"/>
        <v>0</v>
      </c>
      <c r="N655" s="24">
        <f t="shared" si="183"/>
        <v>0</v>
      </c>
      <c r="O655" s="24">
        <f t="shared" si="183"/>
        <v>0</v>
      </c>
    </row>
    <row r="656" spans="1:15" x14ac:dyDescent="0.25">
      <c r="A656" s="61">
        <f>Mixed2!A474</f>
        <v>0</v>
      </c>
      <c r="B656" s="61">
        <f>Mixed2!B474</f>
        <v>0</v>
      </c>
      <c r="C656" s="61">
        <f>Mixed2!C474</f>
        <v>0</v>
      </c>
      <c r="D656" s="61">
        <f>Mixed2!D474</f>
        <v>0</v>
      </c>
      <c r="E656" s="61">
        <f>Mixed2!E474</f>
        <v>0</v>
      </c>
      <c r="F656" s="61">
        <f>Mixed2!F474</f>
        <v>0</v>
      </c>
      <c r="G656" s="61">
        <f>Mixed2!G474</f>
        <v>0</v>
      </c>
      <c r="H656" s="1">
        <f>Mixed2!H474</f>
        <v>0</v>
      </c>
      <c r="I656" s="61">
        <f>Mixed2!I474</f>
        <v>0</v>
      </c>
      <c r="J656" s="61">
        <f>Mixed2!J474</f>
        <v>0</v>
      </c>
      <c r="K656" s="61">
        <f>Mixed2!K474</f>
        <v>0</v>
      </c>
      <c r="L656" s="61">
        <f>Mixed2!L474</f>
        <v>0</v>
      </c>
      <c r="M656" s="61">
        <f>Mixed2!M474</f>
        <v>0</v>
      </c>
      <c r="N656" s="1">
        <f>Mixed2!N474</f>
        <v>0</v>
      </c>
      <c r="O656" s="1">
        <f>Mixed2!O474</f>
        <v>0</v>
      </c>
    </row>
    <row r="657" spans="1:15" x14ac:dyDescent="0.25">
      <c r="A657" s="61">
        <f>Mixed2!A475</f>
        <v>0</v>
      </c>
      <c r="B657" s="61">
        <f>Mixed2!B475</f>
        <v>0</v>
      </c>
      <c r="C657" s="61">
        <f>Mixed2!C475</f>
        <v>0</v>
      </c>
      <c r="D657" s="61">
        <f>Mixed2!D475</f>
        <v>0</v>
      </c>
      <c r="E657" s="61">
        <f>Mixed2!E475</f>
        <v>0</v>
      </c>
      <c r="F657" s="61">
        <f>Mixed2!F475</f>
        <v>0</v>
      </c>
      <c r="G657" s="61">
        <f>Mixed2!G475</f>
        <v>0</v>
      </c>
      <c r="H657" s="1">
        <f>Mixed2!H475</f>
        <v>0</v>
      </c>
      <c r="I657" s="61">
        <f>Mixed2!I475</f>
        <v>0</v>
      </c>
      <c r="J657" s="61">
        <f>Mixed2!J475</f>
        <v>0</v>
      </c>
      <c r="K657" s="61">
        <f>Mixed2!K475</f>
        <v>0</v>
      </c>
      <c r="L657" s="61">
        <f>Mixed2!L475</f>
        <v>0</v>
      </c>
      <c r="M657" s="61">
        <f>Mixed2!M475</f>
        <v>0</v>
      </c>
      <c r="N657" s="1">
        <f>Mixed2!N475</f>
        <v>0</v>
      </c>
      <c r="O657" s="1">
        <f>Mixed2!O475</f>
        <v>0</v>
      </c>
    </row>
    <row r="658" spans="1:15" ht="13.8" x14ac:dyDescent="0.25">
      <c r="A658" s="40" t="str">
        <f>A656&amp;"/"&amp;A657</f>
        <v>0/0</v>
      </c>
      <c r="B658" s="37">
        <f>IF(B656=B657,B657,B656&amp;"/"&amp;B657)</f>
        <v>0</v>
      </c>
      <c r="C658" s="21">
        <f t="shared" ref="C658:O658" si="184">SUM(C656:C657)</f>
        <v>0</v>
      </c>
      <c r="D658" s="21">
        <f t="shared" si="184"/>
        <v>0</v>
      </c>
      <c r="E658" s="21">
        <f t="shared" si="184"/>
        <v>0</v>
      </c>
      <c r="F658" s="21">
        <f t="shared" si="184"/>
        <v>0</v>
      </c>
      <c r="G658" s="21">
        <f t="shared" si="184"/>
        <v>0</v>
      </c>
      <c r="H658" s="24">
        <f t="shared" si="184"/>
        <v>0</v>
      </c>
      <c r="I658" s="21">
        <f t="shared" si="184"/>
        <v>0</v>
      </c>
      <c r="J658" s="21">
        <f t="shared" si="184"/>
        <v>0</v>
      </c>
      <c r="K658" s="21">
        <f t="shared" si="184"/>
        <v>0</v>
      </c>
      <c r="L658" s="21">
        <f t="shared" si="184"/>
        <v>0</v>
      </c>
      <c r="M658" s="21">
        <f t="shared" si="184"/>
        <v>0</v>
      </c>
      <c r="N658" s="24">
        <f t="shared" si="184"/>
        <v>0</v>
      </c>
      <c r="O658" s="24">
        <f t="shared" si="184"/>
        <v>0</v>
      </c>
    </row>
    <row r="659" spans="1:15" x14ac:dyDescent="0.25">
      <c r="A659" s="61">
        <f>Mixed2!A476</f>
        <v>0</v>
      </c>
      <c r="B659" s="61">
        <f>Mixed2!B476</f>
        <v>0</v>
      </c>
      <c r="C659" s="61">
        <f>Mixed2!C476</f>
        <v>0</v>
      </c>
      <c r="D659" s="61">
        <f>Mixed2!D476</f>
        <v>0</v>
      </c>
      <c r="E659" s="61">
        <f>Mixed2!E476</f>
        <v>0</v>
      </c>
      <c r="F659" s="61">
        <f>Mixed2!F476</f>
        <v>0</v>
      </c>
      <c r="G659" s="61">
        <f>Mixed2!G476</f>
        <v>0</v>
      </c>
      <c r="H659" s="1">
        <f>Mixed2!H476</f>
        <v>0</v>
      </c>
      <c r="I659" s="61">
        <f>Mixed2!I476</f>
        <v>0</v>
      </c>
      <c r="J659" s="61">
        <f>Mixed2!J476</f>
        <v>0</v>
      </c>
      <c r="K659" s="61">
        <f>Mixed2!K476</f>
        <v>0</v>
      </c>
      <c r="L659" s="61">
        <f>Mixed2!L476</f>
        <v>0</v>
      </c>
      <c r="M659" s="61">
        <f>Mixed2!M476</f>
        <v>0</v>
      </c>
      <c r="N659" s="1">
        <f>Mixed2!N476</f>
        <v>0</v>
      </c>
      <c r="O659" s="1">
        <f>Mixed2!O476</f>
        <v>0</v>
      </c>
    </row>
    <row r="660" spans="1:15" x14ac:dyDescent="0.25">
      <c r="A660" s="61">
        <f>Mixed2!A477</f>
        <v>0</v>
      </c>
      <c r="B660" s="61">
        <f>Mixed2!B477</f>
        <v>0</v>
      </c>
      <c r="C660" s="61">
        <f>Mixed2!C477</f>
        <v>0</v>
      </c>
      <c r="D660" s="61">
        <f>Mixed2!D477</f>
        <v>0</v>
      </c>
      <c r="E660" s="61">
        <f>Mixed2!E477</f>
        <v>0</v>
      </c>
      <c r="F660" s="61">
        <f>Mixed2!F477</f>
        <v>0</v>
      </c>
      <c r="G660" s="61">
        <f>Mixed2!G477</f>
        <v>0</v>
      </c>
      <c r="H660" s="1">
        <f>Mixed2!H477</f>
        <v>0</v>
      </c>
      <c r="I660" s="61">
        <f>Mixed2!I477</f>
        <v>0</v>
      </c>
      <c r="J660" s="61">
        <f>Mixed2!J477</f>
        <v>0</v>
      </c>
      <c r="K660" s="61">
        <f>Mixed2!K477</f>
        <v>0</v>
      </c>
      <c r="L660" s="61">
        <f>Mixed2!L477</f>
        <v>0</v>
      </c>
      <c r="M660" s="61">
        <f>Mixed2!M477</f>
        <v>0</v>
      </c>
      <c r="N660" s="1">
        <f>Mixed2!N477</f>
        <v>0</v>
      </c>
      <c r="O660" s="1">
        <f>Mixed2!O477</f>
        <v>0</v>
      </c>
    </row>
    <row r="661" spans="1:15" ht="13.8" x14ac:dyDescent="0.25">
      <c r="A661" s="40" t="str">
        <f>A659&amp;"/"&amp;A660</f>
        <v>0/0</v>
      </c>
      <c r="B661" s="37">
        <f>IF(B659=B660,B660,B659&amp;"/"&amp;B660)</f>
        <v>0</v>
      </c>
      <c r="C661" s="21">
        <f t="shared" ref="C661:O661" si="185">SUM(C659:C660)</f>
        <v>0</v>
      </c>
      <c r="D661" s="21">
        <f t="shared" si="185"/>
        <v>0</v>
      </c>
      <c r="E661" s="21">
        <f t="shared" si="185"/>
        <v>0</v>
      </c>
      <c r="F661" s="21">
        <f t="shared" si="185"/>
        <v>0</v>
      </c>
      <c r="G661" s="21">
        <f t="shared" si="185"/>
        <v>0</v>
      </c>
      <c r="H661" s="24">
        <f t="shared" si="185"/>
        <v>0</v>
      </c>
      <c r="I661" s="21">
        <f t="shared" si="185"/>
        <v>0</v>
      </c>
      <c r="J661" s="21">
        <f t="shared" si="185"/>
        <v>0</v>
      </c>
      <c r="K661" s="21">
        <f t="shared" si="185"/>
        <v>0</v>
      </c>
      <c r="L661" s="21">
        <f t="shared" si="185"/>
        <v>0</v>
      </c>
      <c r="M661" s="21">
        <f t="shared" si="185"/>
        <v>0</v>
      </c>
      <c r="N661" s="24">
        <f t="shared" si="185"/>
        <v>0</v>
      </c>
      <c r="O661" s="24">
        <f t="shared" si="185"/>
        <v>0</v>
      </c>
    </row>
    <row r="662" spans="1:15" x14ac:dyDescent="0.25">
      <c r="A662" s="61">
        <f>Mixed2!A478</f>
        <v>0</v>
      </c>
      <c r="B662" s="61">
        <f>Mixed2!B478</f>
        <v>0</v>
      </c>
      <c r="C662" s="61">
        <f>Mixed2!C478</f>
        <v>0</v>
      </c>
      <c r="D662" s="61">
        <f>Mixed2!D478</f>
        <v>0</v>
      </c>
      <c r="E662" s="61">
        <f>Mixed2!E478</f>
        <v>0</v>
      </c>
      <c r="F662" s="61">
        <f>Mixed2!F478</f>
        <v>0</v>
      </c>
      <c r="G662" s="61">
        <f>Mixed2!G478</f>
        <v>0</v>
      </c>
      <c r="H662" s="1">
        <f>Mixed2!H478</f>
        <v>0</v>
      </c>
      <c r="I662" s="61">
        <f>Mixed2!I478</f>
        <v>0</v>
      </c>
      <c r="J662" s="61">
        <f>Mixed2!J478</f>
        <v>0</v>
      </c>
      <c r="K662" s="61">
        <f>Mixed2!K478</f>
        <v>0</v>
      </c>
      <c r="L662" s="61">
        <f>Mixed2!L478</f>
        <v>0</v>
      </c>
      <c r="M662" s="61">
        <f>Mixed2!M478</f>
        <v>0</v>
      </c>
      <c r="N662" s="1">
        <f>Mixed2!N478</f>
        <v>0</v>
      </c>
      <c r="O662" s="1">
        <f>Mixed2!O478</f>
        <v>0</v>
      </c>
    </row>
    <row r="663" spans="1:15" x14ac:dyDescent="0.25">
      <c r="A663" s="61">
        <f>Mixed2!A479</f>
        <v>0</v>
      </c>
      <c r="B663" s="61">
        <f>Mixed2!B479</f>
        <v>0</v>
      </c>
      <c r="C663" s="61">
        <f>Mixed2!C479</f>
        <v>0</v>
      </c>
      <c r="D663" s="61">
        <f>Mixed2!D479</f>
        <v>0</v>
      </c>
      <c r="E663" s="61">
        <f>Mixed2!E479</f>
        <v>0</v>
      </c>
      <c r="F663" s="61">
        <f>Mixed2!F479</f>
        <v>0</v>
      </c>
      <c r="G663" s="61">
        <f>Mixed2!G479</f>
        <v>0</v>
      </c>
      <c r="H663" s="1">
        <f>Mixed2!H479</f>
        <v>0</v>
      </c>
      <c r="I663" s="61">
        <f>Mixed2!I479</f>
        <v>0</v>
      </c>
      <c r="J663" s="61">
        <f>Mixed2!J479</f>
        <v>0</v>
      </c>
      <c r="K663" s="61">
        <f>Mixed2!K479</f>
        <v>0</v>
      </c>
      <c r="L663" s="61">
        <f>Mixed2!L479</f>
        <v>0</v>
      </c>
      <c r="M663" s="61">
        <f>Mixed2!M479</f>
        <v>0</v>
      </c>
      <c r="N663" s="1">
        <f>Mixed2!N479</f>
        <v>0</v>
      </c>
      <c r="O663" s="1">
        <f>Mixed2!O479</f>
        <v>0</v>
      </c>
    </row>
    <row r="664" spans="1:15" ht="13.8" x14ac:dyDescent="0.25">
      <c r="A664" s="40" t="str">
        <f>A662&amp;"/"&amp;A663</f>
        <v>0/0</v>
      </c>
      <c r="B664" s="37">
        <f>IF(B662=B663,B663,B662&amp;"/"&amp;B663)</f>
        <v>0</v>
      </c>
      <c r="C664" s="21">
        <f t="shared" ref="C664:O664" si="186">SUM(C662:C663)</f>
        <v>0</v>
      </c>
      <c r="D664" s="21">
        <f t="shared" si="186"/>
        <v>0</v>
      </c>
      <c r="E664" s="21">
        <f t="shared" si="186"/>
        <v>0</v>
      </c>
      <c r="F664" s="21">
        <f t="shared" si="186"/>
        <v>0</v>
      </c>
      <c r="G664" s="21">
        <f t="shared" si="186"/>
        <v>0</v>
      </c>
      <c r="H664" s="24">
        <f t="shared" si="186"/>
        <v>0</v>
      </c>
      <c r="I664" s="21">
        <f t="shared" si="186"/>
        <v>0</v>
      </c>
      <c r="J664" s="21">
        <f t="shared" si="186"/>
        <v>0</v>
      </c>
      <c r="K664" s="21">
        <f t="shared" si="186"/>
        <v>0</v>
      </c>
      <c r="L664" s="21">
        <f t="shared" si="186"/>
        <v>0</v>
      </c>
      <c r="M664" s="21">
        <f t="shared" si="186"/>
        <v>0</v>
      </c>
      <c r="N664" s="24">
        <f t="shared" si="186"/>
        <v>0</v>
      </c>
      <c r="O664" s="24">
        <f t="shared" si="186"/>
        <v>0</v>
      </c>
    </row>
    <row r="665" spans="1:15" x14ac:dyDescent="0.25">
      <c r="A665" s="61">
        <f>Mixed2!A480</f>
        <v>0</v>
      </c>
      <c r="B665" s="61">
        <f>Mixed2!B480</f>
        <v>0</v>
      </c>
      <c r="C665" s="61">
        <f>Mixed2!C480</f>
        <v>0</v>
      </c>
      <c r="D665" s="61">
        <f>Mixed2!D480</f>
        <v>0</v>
      </c>
      <c r="E665" s="61">
        <f>Mixed2!E480</f>
        <v>0</v>
      </c>
      <c r="F665" s="61">
        <f>Mixed2!F480</f>
        <v>0</v>
      </c>
      <c r="G665" s="61">
        <f>Mixed2!G480</f>
        <v>0</v>
      </c>
      <c r="H665" s="1">
        <f>Mixed2!H480</f>
        <v>0</v>
      </c>
      <c r="I665" s="61">
        <f>Mixed2!I480</f>
        <v>0</v>
      </c>
      <c r="J665" s="61">
        <f>Mixed2!J480</f>
        <v>0</v>
      </c>
      <c r="K665" s="61">
        <f>Mixed2!K480</f>
        <v>0</v>
      </c>
      <c r="L665" s="61">
        <f>Mixed2!L480</f>
        <v>0</v>
      </c>
      <c r="M665" s="61">
        <f>Mixed2!M480</f>
        <v>0</v>
      </c>
      <c r="N665" s="1">
        <f>Mixed2!N480</f>
        <v>0</v>
      </c>
      <c r="O665" s="1">
        <f>Mixed2!O480</f>
        <v>0</v>
      </c>
    </row>
    <row r="666" spans="1:15" x14ac:dyDescent="0.25">
      <c r="A666" s="61">
        <f>Mixed2!A481</f>
        <v>0</v>
      </c>
      <c r="B666" s="61">
        <f>Mixed2!B481</f>
        <v>0</v>
      </c>
      <c r="C666" s="61">
        <f>Mixed2!C481</f>
        <v>0</v>
      </c>
      <c r="D666" s="61">
        <f>Mixed2!D481</f>
        <v>0</v>
      </c>
      <c r="E666" s="61">
        <f>Mixed2!E481</f>
        <v>0</v>
      </c>
      <c r="F666" s="61">
        <f>Mixed2!F481</f>
        <v>0</v>
      </c>
      <c r="G666" s="61">
        <f>Mixed2!G481</f>
        <v>0</v>
      </c>
      <c r="H666" s="1">
        <f>Mixed2!H481</f>
        <v>0</v>
      </c>
      <c r="I666" s="61">
        <f>Mixed2!I481</f>
        <v>0</v>
      </c>
      <c r="J666" s="61">
        <f>Mixed2!J481</f>
        <v>0</v>
      </c>
      <c r="K666" s="61">
        <f>Mixed2!K481</f>
        <v>0</v>
      </c>
      <c r="L666" s="61">
        <f>Mixed2!L481</f>
        <v>0</v>
      </c>
      <c r="M666" s="61">
        <f>Mixed2!M481</f>
        <v>0</v>
      </c>
      <c r="N666" s="1">
        <f>Mixed2!N481</f>
        <v>0</v>
      </c>
      <c r="O666" s="1">
        <f>Mixed2!O481</f>
        <v>0</v>
      </c>
    </row>
    <row r="667" spans="1:15" ht="13.8" x14ac:dyDescent="0.25">
      <c r="A667" s="40" t="str">
        <f>A665&amp;"/"&amp;A666</f>
        <v>0/0</v>
      </c>
      <c r="B667" s="37">
        <f>IF(B665=B666,B666,B665&amp;"/"&amp;B666)</f>
        <v>0</v>
      </c>
      <c r="C667" s="21">
        <f t="shared" ref="C667:O667" si="187">SUM(C665:C666)</f>
        <v>0</v>
      </c>
      <c r="D667" s="21">
        <f t="shared" si="187"/>
        <v>0</v>
      </c>
      <c r="E667" s="21">
        <f t="shared" si="187"/>
        <v>0</v>
      </c>
      <c r="F667" s="21">
        <f t="shared" si="187"/>
        <v>0</v>
      </c>
      <c r="G667" s="21">
        <f t="shared" si="187"/>
        <v>0</v>
      </c>
      <c r="H667" s="24">
        <f t="shared" si="187"/>
        <v>0</v>
      </c>
      <c r="I667" s="21">
        <f t="shared" si="187"/>
        <v>0</v>
      </c>
      <c r="J667" s="21">
        <f t="shared" si="187"/>
        <v>0</v>
      </c>
      <c r="K667" s="21">
        <f t="shared" si="187"/>
        <v>0</v>
      </c>
      <c r="L667" s="21">
        <f t="shared" si="187"/>
        <v>0</v>
      </c>
      <c r="M667" s="21">
        <f t="shared" si="187"/>
        <v>0</v>
      </c>
      <c r="N667" s="24">
        <f t="shared" si="187"/>
        <v>0</v>
      </c>
      <c r="O667" s="24">
        <f t="shared" si="187"/>
        <v>0</v>
      </c>
    </row>
    <row r="668" spans="1:15" x14ac:dyDescent="0.25">
      <c r="A668" s="61">
        <f>Mixed2!A482</f>
        <v>0</v>
      </c>
      <c r="B668" s="61">
        <f>Mixed2!B482</f>
        <v>0</v>
      </c>
      <c r="C668" s="61">
        <f>Mixed2!C482</f>
        <v>0</v>
      </c>
      <c r="D668" s="61">
        <f>Mixed2!D482</f>
        <v>0</v>
      </c>
      <c r="E668" s="61">
        <f>Mixed2!E482</f>
        <v>0</v>
      </c>
      <c r="F668" s="61">
        <f>Mixed2!F482</f>
        <v>0</v>
      </c>
      <c r="G668" s="61">
        <f>Mixed2!G482</f>
        <v>0</v>
      </c>
      <c r="H668" s="1">
        <f>Mixed2!H482</f>
        <v>0</v>
      </c>
      <c r="I668" s="61">
        <f>Mixed2!I482</f>
        <v>0</v>
      </c>
      <c r="J668" s="61">
        <f>Mixed2!J482</f>
        <v>0</v>
      </c>
      <c r="K668" s="61">
        <f>Mixed2!K482</f>
        <v>0</v>
      </c>
      <c r="L668" s="61">
        <f>Mixed2!L482</f>
        <v>0</v>
      </c>
      <c r="M668" s="61">
        <f>Mixed2!M482</f>
        <v>0</v>
      </c>
      <c r="N668" s="1">
        <f>Mixed2!N482</f>
        <v>0</v>
      </c>
      <c r="O668" s="1">
        <f>Mixed2!O482</f>
        <v>0</v>
      </c>
    </row>
    <row r="669" spans="1:15" x14ac:dyDescent="0.25">
      <c r="A669" s="61">
        <f>Mixed2!A483</f>
        <v>0</v>
      </c>
      <c r="B669" s="61">
        <f>Mixed2!B483</f>
        <v>0</v>
      </c>
      <c r="C669" s="61">
        <f>Mixed2!C483</f>
        <v>0</v>
      </c>
      <c r="D669" s="61">
        <f>Mixed2!D483</f>
        <v>0</v>
      </c>
      <c r="E669" s="61">
        <f>Mixed2!E483</f>
        <v>0</v>
      </c>
      <c r="F669" s="61">
        <f>Mixed2!F483</f>
        <v>0</v>
      </c>
      <c r="G669" s="61">
        <f>Mixed2!G483</f>
        <v>0</v>
      </c>
      <c r="H669" s="1">
        <f>Mixed2!H483</f>
        <v>0</v>
      </c>
      <c r="I669" s="61">
        <f>Mixed2!I483</f>
        <v>0</v>
      </c>
      <c r="J669" s="61">
        <f>Mixed2!J483</f>
        <v>0</v>
      </c>
      <c r="K669" s="61">
        <f>Mixed2!K483</f>
        <v>0</v>
      </c>
      <c r="L669" s="61">
        <f>Mixed2!L483</f>
        <v>0</v>
      </c>
      <c r="M669" s="61">
        <f>Mixed2!M483</f>
        <v>0</v>
      </c>
      <c r="N669" s="1">
        <f>Mixed2!N483</f>
        <v>0</v>
      </c>
      <c r="O669" s="1">
        <f>Mixed2!O483</f>
        <v>0</v>
      </c>
    </row>
    <row r="670" spans="1:15" ht="13.8" x14ac:dyDescent="0.25">
      <c r="A670" s="40" t="str">
        <f>A668&amp;"/"&amp;A669</f>
        <v>0/0</v>
      </c>
      <c r="B670" s="37">
        <f>IF(B668=B669,B669,B668&amp;"/"&amp;B669)</f>
        <v>0</v>
      </c>
      <c r="C670" s="21">
        <f t="shared" ref="C670:O670" si="188">SUM(C668:C669)</f>
        <v>0</v>
      </c>
      <c r="D670" s="21">
        <f t="shared" si="188"/>
        <v>0</v>
      </c>
      <c r="E670" s="21">
        <f t="shared" si="188"/>
        <v>0</v>
      </c>
      <c r="F670" s="21">
        <f t="shared" si="188"/>
        <v>0</v>
      </c>
      <c r="G670" s="21">
        <f t="shared" si="188"/>
        <v>0</v>
      </c>
      <c r="H670" s="24">
        <f t="shared" si="188"/>
        <v>0</v>
      </c>
      <c r="I670" s="21">
        <f t="shared" si="188"/>
        <v>0</v>
      </c>
      <c r="J670" s="21">
        <f t="shared" si="188"/>
        <v>0</v>
      </c>
      <c r="K670" s="21">
        <f t="shared" si="188"/>
        <v>0</v>
      </c>
      <c r="L670" s="21">
        <f t="shared" si="188"/>
        <v>0</v>
      </c>
      <c r="M670" s="21">
        <f t="shared" si="188"/>
        <v>0</v>
      </c>
      <c r="N670" s="24">
        <f t="shared" si="188"/>
        <v>0</v>
      </c>
      <c r="O670" s="24">
        <f t="shared" si="188"/>
        <v>0</v>
      </c>
    </row>
    <row r="671" spans="1:15" x14ac:dyDescent="0.25">
      <c r="A671" s="61">
        <f>Mixed2!A484</f>
        <v>0</v>
      </c>
      <c r="B671" s="61">
        <f>Mixed2!B484</f>
        <v>0</v>
      </c>
      <c r="C671" s="61">
        <f>Mixed2!C484</f>
        <v>0</v>
      </c>
      <c r="D671" s="61">
        <f>Mixed2!D484</f>
        <v>0</v>
      </c>
      <c r="E671" s="61">
        <f>Mixed2!E484</f>
        <v>0</v>
      </c>
      <c r="F671" s="61">
        <f>Mixed2!F484</f>
        <v>0</v>
      </c>
      <c r="G671" s="61">
        <f>Mixed2!G484</f>
        <v>0</v>
      </c>
      <c r="H671" s="1">
        <f>Mixed2!H484</f>
        <v>0</v>
      </c>
      <c r="I671" s="61">
        <f>Mixed2!I484</f>
        <v>0</v>
      </c>
      <c r="J671" s="61">
        <f>Mixed2!J484</f>
        <v>0</v>
      </c>
      <c r="K671" s="61">
        <f>Mixed2!K484</f>
        <v>0</v>
      </c>
      <c r="L671" s="61">
        <f>Mixed2!L484</f>
        <v>0</v>
      </c>
      <c r="M671" s="61">
        <f>Mixed2!M484</f>
        <v>0</v>
      </c>
      <c r="N671" s="1">
        <f>Mixed2!N484</f>
        <v>0</v>
      </c>
      <c r="O671" s="1">
        <f>Mixed2!O484</f>
        <v>0</v>
      </c>
    </row>
    <row r="672" spans="1:15" x14ac:dyDescent="0.25">
      <c r="A672" s="61">
        <f>Mixed2!A485</f>
        <v>0</v>
      </c>
      <c r="B672" s="61">
        <f>Mixed2!B485</f>
        <v>0</v>
      </c>
      <c r="C672" s="61">
        <f>Mixed2!C485</f>
        <v>0</v>
      </c>
      <c r="D672" s="61">
        <f>Mixed2!D485</f>
        <v>0</v>
      </c>
      <c r="E672" s="61">
        <f>Mixed2!E485</f>
        <v>0</v>
      </c>
      <c r="F672" s="61">
        <f>Mixed2!F485</f>
        <v>0</v>
      </c>
      <c r="G672" s="61">
        <f>Mixed2!G485</f>
        <v>0</v>
      </c>
      <c r="H672" s="1">
        <f>Mixed2!H485</f>
        <v>0</v>
      </c>
      <c r="I672" s="61">
        <f>Mixed2!I485</f>
        <v>0</v>
      </c>
      <c r="J672" s="61">
        <f>Mixed2!J485</f>
        <v>0</v>
      </c>
      <c r="K672" s="61">
        <f>Mixed2!K485</f>
        <v>0</v>
      </c>
      <c r="L672" s="61">
        <f>Mixed2!L485</f>
        <v>0</v>
      </c>
      <c r="M672" s="61">
        <f>Mixed2!M485</f>
        <v>0</v>
      </c>
      <c r="N672" s="1">
        <f>Mixed2!N485</f>
        <v>0</v>
      </c>
      <c r="O672" s="1">
        <f>Mixed2!O485</f>
        <v>0</v>
      </c>
    </row>
    <row r="673" spans="1:15" ht="13.8" x14ac:dyDescent="0.25">
      <c r="A673" s="40" t="str">
        <f>A671&amp;"/"&amp;A672</f>
        <v>0/0</v>
      </c>
      <c r="B673" s="37">
        <f>IF(B671=B672,B672,B671&amp;"/"&amp;B672)</f>
        <v>0</v>
      </c>
      <c r="C673" s="21">
        <f t="shared" ref="C673:O673" si="189">SUM(C671:C672)</f>
        <v>0</v>
      </c>
      <c r="D673" s="21">
        <f t="shared" si="189"/>
        <v>0</v>
      </c>
      <c r="E673" s="21">
        <f t="shared" si="189"/>
        <v>0</v>
      </c>
      <c r="F673" s="21">
        <f t="shared" si="189"/>
        <v>0</v>
      </c>
      <c r="G673" s="21">
        <f t="shared" si="189"/>
        <v>0</v>
      </c>
      <c r="H673" s="24">
        <f t="shared" si="189"/>
        <v>0</v>
      </c>
      <c r="I673" s="21">
        <f t="shared" si="189"/>
        <v>0</v>
      </c>
      <c r="J673" s="21">
        <f t="shared" si="189"/>
        <v>0</v>
      </c>
      <c r="K673" s="21">
        <f t="shared" si="189"/>
        <v>0</v>
      </c>
      <c r="L673" s="21">
        <f t="shared" si="189"/>
        <v>0</v>
      </c>
      <c r="M673" s="21">
        <f t="shared" si="189"/>
        <v>0</v>
      </c>
      <c r="N673" s="24">
        <f t="shared" si="189"/>
        <v>0</v>
      </c>
      <c r="O673" s="24">
        <f t="shared" si="189"/>
        <v>0</v>
      </c>
    </row>
    <row r="674" spans="1:15" x14ac:dyDescent="0.25">
      <c r="A674" s="61">
        <f>Mixed2!A486</f>
        <v>0</v>
      </c>
      <c r="B674" s="61">
        <f>Mixed2!B486</f>
        <v>0</v>
      </c>
      <c r="C674" s="61">
        <f>Mixed2!C486</f>
        <v>0</v>
      </c>
      <c r="D674" s="61">
        <f>Mixed2!D486</f>
        <v>0</v>
      </c>
      <c r="E674" s="61">
        <f>Mixed2!E486</f>
        <v>0</v>
      </c>
      <c r="F674" s="61">
        <f>Mixed2!F486</f>
        <v>0</v>
      </c>
      <c r="G674" s="61">
        <f>Mixed2!G486</f>
        <v>0</v>
      </c>
      <c r="H674" s="1">
        <f>Mixed2!H486</f>
        <v>0</v>
      </c>
      <c r="I674" s="61">
        <f>Mixed2!I486</f>
        <v>0</v>
      </c>
      <c r="J674" s="61">
        <f>Mixed2!J486</f>
        <v>0</v>
      </c>
      <c r="K674" s="61">
        <f>Mixed2!K486</f>
        <v>0</v>
      </c>
      <c r="L674" s="61">
        <f>Mixed2!L486</f>
        <v>0</v>
      </c>
      <c r="M674" s="61">
        <f>Mixed2!M486</f>
        <v>0</v>
      </c>
      <c r="N674" s="1">
        <f>Mixed2!N486</f>
        <v>0</v>
      </c>
      <c r="O674" s="1">
        <f>Mixed2!O486</f>
        <v>0</v>
      </c>
    </row>
    <row r="675" spans="1:15" x14ac:dyDescent="0.25">
      <c r="A675" s="61">
        <f>Mixed2!A487</f>
        <v>0</v>
      </c>
      <c r="B675" s="61">
        <f>Mixed2!B487</f>
        <v>0</v>
      </c>
      <c r="C675" s="61">
        <f>Mixed2!C487</f>
        <v>0</v>
      </c>
      <c r="D675" s="61">
        <f>Mixed2!D487</f>
        <v>0</v>
      </c>
      <c r="E675" s="61">
        <f>Mixed2!E487</f>
        <v>0</v>
      </c>
      <c r="F675" s="61">
        <f>Mixed2!F487</f>
        <v>0</v>
      </c>
      <c r="G675" s="61">
        <f>Mixed2!G487</f>
        <v>0</v>
      </c>
      <c r="H675" s="1">
        <f>Mixed2!H487</f>
        <v>0</v>
      </c>
      <c r="I675" s="61">
        <f>Mixed2!I487</f>
        <v>0</v>
      </c>
      <c r="J675" s="61">
        <f>Mixed2!J487</f>
        <v>0</v>
      </c>
      <c r="K675" s="61">
        <f>Mixed2!K487</f>
        <v>0</v>
      </c>
      <c r="L675" s="61">
        <f>Mixed2!L487</f>
        <v>0</v>
      </c>
      <c r="M675" s="61">
        <f>Mixed2!M487</f>
        <v>0</v>
      </c>
      <c r="N675" s="1">
        <f>Mixed2!N487</f>
        <v>0</v>
      </c>
      <c r="O675" s="1">
        <f>Mixed2!O487</f>
        <v>0</v>
      </c>
    </row>
    <row r="676" spans="1:15" ht="13.8" x14ac:dyDescent="0.25">
      <c r="A676" s="40" t="str">
        <f>A674&amp;"/"&amp;A675</f>
        <v>0/0</v>
      </c>
      <c r="B676" s="37">
        <f>IF(B674=B675,B675,B674&amp;"/"&amp;B675)</f>
        <v>0</v>
      </c>
      <c r="C676" s="21">
        <f t="shared" ref="C676:O676" si="190">SUM(C674:C675)</f>
        <v>0</v>
      </c>
      <c r="D676" s="21">
        <f t="shared" si="190"/>
        <v>0</v>
      </c>
      <c r="E676" s="21">
        <f t="shared" si="190"/>
        <v>0</v>
      </c>
      <c r="F676" s="21">
        <f t="shared" si="190"/>
        <v>0</v>
      </c>
      <c r="G676" s="21">
        <f t="shared" si="190"/>
        <v>0</v>
      </c>
      <c r="H676" s="24">
        <f t="shared" si="190"/>
        <v>0</v>
      </c>
      <c r="I676" s="21">
        <f t="shared" si="190"/>
        <v>0</v>
      </c>
      <c r="J676" s="21">
        <f t="shared" si="190"/>
        <v>0</v>
      </c>
      <c r="K676" s="21">
        <f t="shared" si="190"/>
        <v>0</v>
      </c>
      <c r="L676" s="21">
        <f t="shared" si="190"/>
        <v>0</v>
      </c>
      <c r="M676" s="21">
        <f t="shared" si="190"/>
        <v>0</v>
      </c>
      <c r="N676" s="24">
        <f t="shared" si="190"/>
        <v>0</v>
      </c>
      <c r="O676" s="24">
        <f t="shared" si="190"/>
        <v>0</v>
      </c>
    </row>
    <row r="677" spans="1:15" x14ac:dyDescent="0.25">
      <c r="A677" s="61">
        <f>Mixed2!A488</f>
        <v>0</v>
      </c>
      <c r="B677" s="61">
        <f>Mixed2!B488</f>
        <v>0</v>
      </c>
      <c r="C677" s="61">
        <f>Mixed2!C488</f>
        <v>0</v>
      </c>
      <c r="D677" s="61">
        <f>Mixed2!D488</f>
        <v>0</v>
      </c>
      <c r="E677" s="61">
        <f>Mixed2!E488</f>
        <v>0</v>
      </c>
      <c r="F677" s="61">
        <f>Mixed2!F488</f>
        <v>0</v>
      </c>
      <c r="G677" s="61">
        <f>Mixed2!G488</f>
        <v>0</v>
      </c>
      <c r="H677" s="1">
        <f>Mixed2!H488</f>
        <v>0</v>
      </c>
      <c r="I677" s="61">
        <f>Mixed2!I488</f>
        <v>0</v>
      </c>
      <c r="J677" s="61">
        <f>Mixed2!J488</f>
        <v>0</v>
      </c>
      <c r="K677" s="61">
        <f>Mixed2!K488</f>
        <v>0</v>
      </c>
      <c r="L677" s="61">
        <f>Mixed2!L488</f>
        <v>0</v>
      </c>
      <c r="M677" s="61">
        <f>Mixed2!M488</f>
        <v>0</v>
      </c>
      <c r="N677" s="1">
        <f>Mixed2!N488</f>
        <v>0</v>
      </c>
      <c r="O677" s="1">
        <f>Mixed2!O488</f>
        <v>0</v>
      </c>
    </row>
    <row r="678" spans="1:15" x14ac:dyDescent="0.25">
      <c r="A678" s="61">
        <f>Mixed2!A489</f>
        <v>0</v>
      </c>
      <c r="B678" s="61">
        <f>Mixed2!B489</f>
        <v>0</v>
      </c>
      <c r="C678" s="61">
        <f>Mixed2!C489</f>
        <v>0</v>
      </c>
      <c r="D678" s="61">
        <f>Mixed2!D489</f>
        <v>0</v>
      </c>
      <c r="E678" s="61">
        <f>Mixed2!E489</f>
        <v>0</v>
      </c>
      <c r="F678" s="61">
        <f>Mixed2!F489</f>
        <v>0</v>
      </c>
      <c r="G678" s="61">
        <f>Mixed2!G489</f>
        <v>0</v>
      </c>
      <c r="H678" s="1">
        <f>Mixed2!H489</f>
        <v>0</v>
      </c>
      <c r="I678" s="61">
        <f>Mixed2!I489</f>
        <v>0</v>
      </c>
      <c r="J678" s="61">
        <f>Mixed2!J489</f>
        <v>0</v>
      </c>
      <c r="K678" s="61">
        <f>Mixed2!K489</f>
        <v>0</v>
      </c>
      <c r="L678" s="61">
        <f>Mixed2!L489</f>
        <v>0</v>
      </c>
      <c r="M678" s="61">
        <f>Mixed2!M489</f>
        <v>0</v>
      </c>
      <c r="N678" s="1">
        <f>Mixed2!N489</f>
        <v>0</v>
      </c>
      <c r="O678" s="1">
        <f>Mixed2!O489</f>
        <v>0</v>
      </c>
    </row>
    <row r="679" spans="1:15" ht="13.8" x14ac:dyDescent="0.25">
      <c r="A679" s="40" t="str">
        <f>A677&amp;"/"&amp;A678</f>
        <v>0/0</v>
      </c>
      <c r="B679" s="37">
        <f>IF(B677=B678,B678,B677&amp;"/"&amp;B678)</f>
        <v>0</v>
      </c>
      <c r="C679" s="21">
        <f t="shared" ref="C679:O679" si="191">SUM(C677:C678)</f>
        <v>0</v>
      </c>
      <c r="D679" s="21">
        <f t="shared" si="191"/>
        <v>0</v>
      </c>
      <c r="E679" s="21">
        <f t="shared" si="191"/>
        <v>0</v>
      </c>
      <c r="F679" s="21">
        <f t="shared" si="191"/>
        <v>0</v>
      </c>
      <c r="G679" s="21">
        <f t="shared" si="191"/>
        <v>0</v>
      </c>
      <c r="H679" s="24">
        <f t="shared" si="191"/>
        <v>0</v>
      </c>
      <c r="I679" s="21">
        <f t="shared" si="191"/>
        <v>0</v>
      </c>
      <c r="J679" s="21">
        <f t="shared" si="191"/>
        <v>0</v>
      </c>
      <c r="K679" s="21">
        <f t="shared" si="191"/>
        <v>0</v>
      </c>
      <c r="L679" s="21">
        <f t="shared" si="191"/>
        <v>0</v>
      </c>
      <c r="M679" s="21">
        <f t="shared" si="191"/>
        <v>0</v>
      </c>
      <c r="N679" s="24">
        <f t="shared" si="191"/>
        <v>0</v>
      </c>
      <c r="O679" s="24">
        <f t="shared" si="191"/>
        <v>0</v>
      </c>
    </row>
    <row r="680" spans="1:15" x14ac:dyDescent="0.25">
      <c r="A680" s="61">
        <f>Mixed2!A490</f>
        <v>0</v>
      </c>
      <c r="B680" s="61">
        <f>Mixed2!B490</f>
        <v>0</v>
      </c>
      <c r="C680" s="61">
        <f>Mixed2!C490</f>
        <v>0</v>
      </c>
      <c r="D680" s="61">
        <f>Mixed2!D490</f>
        <v>0</v>
      </c>
      <c r="E680" s="61">
        <f>Mixed2!E490</f>
        <v>0</v>
      </c>
      <c r="F680" s="61">
        <f>Mixed2!F490</f>
        <v>0</v>
      </c>
      <c r="G680" s="61">
        <f>Mixed2!G490</f>
        <v>0</v>
      </c>
      <c r="H680" s="1">
        <f>Mixed2!H490</f>
        <v>0</v>
      </c>
      <c r="I680" s="61">
        <f>Mixed2!I490</f>
        <v>0</v>
      </c>
      <c r="J680" s="61">
        <f>Mixed2!J490</f>
        <v>0</v>
      </c>
      <c r="K680" s="61">
        <f>Mixed2!K490</f>
        <v>0</v>
      </c>
      <c r="L680" s="61">
        <f>Mixed2!L490</f>
        <v>0</v>
      </c>
      <c r="M680" s="61">
        <f>Mixed2!M490</f>
        <v>0</v>
      </c>
      <c r="N680" s="1">
        <f>Mixed2!N490</f>
        <v>0</v>
      </c>
      <c r="O680" s="1">
        <f>Mixed2!O490</f>
        <v>0</v>
      </c>
    </row>
    <row r="681" spans="1:15" x14ac:dyDescent="0.25">
      <c r="A681" s="61">
        <f>Mixed2!A491</f>
        <v>0</v>
      </c>
      <c r="B681" s="61">
        <f>Mixed2!B491</f>
        <v>0</v>
      </c>
      <c r="C681" s="61">
        <f>Mixed2!C491</f>
        <v>0</v>
      </c>
      <c r="D681" s="61">
        <f>Mixed2!D491</f>
        <v>0</v>
      </c>
      <c r="E681" s="61">
        <f>Mixed2!E491</f>
        <v>0</v>
      </c>
      <c r="F681" s="61">
        <f>Mixed2!F491</f>
        <v>0</v>
      </c>
      <c r="G681" s="61">
        <f>Mixed2!G491</f>
        <v>0</v>
      </c>
      <c r="H681" s="1">
        <f>Mixed2!H491</f>
        <v>0</v>
      </c>
      <c r="I681" s="61">
        <f>Mixed2!I491</f>
        <v>0</v>
      </c>
      <c r="J681" s="61">
        <f>Mixed2!J491</f>
        <v>0</v>
      </c>
      <c r="K681" s="61">
        <f>Mixed2!K491</f>
        <v>0</v>
      </c>
      <c r="L681" s="61">
        <f>Mixed2!L491</f>
        <v>0</v>
      </c>
      <c r="M681" s="61">
        <f>Mixed2!M491</f>
        <v>0</v>
      </c>
      <c r="N681" s="1">
        <f>Mixed2!N491</f>
        <v>0</v>
      </c>
      <c r="O681" s="1">
        <f>Mixed2!O491</f>
        <v>0</v>
      </c>
    </row>
    <row r="682" spans="1:15" ht="13.8" x14ac:dyDescent="0.25">
      <c r="A682" s="40" t="str">
        <f>A680&amp;"/"&amp;A681</f>
        <v>0/0</v>
      </c>
      <c r="B682" s="37">
        <f>IF(B680=B681,B681,B680&amp;"/"&amp;B681)</f>
        <v>0</v>
      </c>
      <c r="C682" s="21">
        <f t="shared" ref="C682:O682" si="192">SUM(C680:C681)</f>
        <v>0</v>
      </c>
      <c r="D682" s="21">
        <f t="shared" si="192"/>
        <v>0</v>
      </c>
      <c r="E682" s="21">
        <f t="shared" si="192"/>
        <v>0</v>
      </c>
      <c r="F682" s="21">
        <f t="shared" si="192"/>
        <v>0</v>
      </c>
      <c r="G682" s="21">
        <f t="shared" si="192"/>
        <v>0</v>
      </c>
      <c r="H682" s="24">
        <f t="shared" si="192"/>
        <v>0</v>
      </c>
      <c r="I682" s="21">
        <f t="shared" si="192"/>
        <v>0</v>
      </c>
      <c r="J682" s="21">
        <f t="shared" si="192"/>
        <v>0</v>
      </c>
      <c r="K682" s="21">
        <f t="shared" si="192"/>
        <v>0</v>
      </c>
      <c r="L682" s="21">
        <f t="shared" si="192"/>
        <v>0</v>
      </c>
      <c r="M682" s="21">
        <f t="shared" si="192"/>
        <v>0</v>
      </c>
      <c r="N682" s="24">
        <f t="shared" si="192"/>
        <v>0</v>
      </c>
      <c r="O682" s="24">
        <f t="shared" si="192"/>
        <v>0</v>
      </c>
    </row>
    <row r="683" spans="1:15" x14ac:dyDescent="0.25">
      <c r="A683" s="61">
        <f>Mixed2!A492</f>
        <v>0</v>
      </c>
      <c r="B683" s="61">
        <f>Mixed2!B492</f>
        <v>0</v>
      </c>
      <c r="C683" s="61">
        <f>Mixed2!C492</f>
        <v>0</v>
      </c>
      <c r="D683" s="61">
        <f>Mixed2!D492</f>
        <v>0</v>
      </c>
      <c r="E683" s="61">
        <f>Mixed2!E492</f>
        <v>0</v>
      </c>
      <c r="F683" s="61">
        <f>Mixed2!F492</f>
        <v>0</v>
      </c>
      <c r="G683" s="61">
        <f>Mixed2!G492</f>
        <v>0</v>
      </c>
      <c r="H683" s="1">
        <f>Mixed2!H492</f>
        <v>0</v>
      </c>
      <c r="I683" s="61">
        <f>Mixed2!I492</f>
        <v>0</v>
      </c>
      <c r="J683" s="61">
        <f>Mixed2!J492</f>
        <v>0</v>
      </c>
      <c r="K683" s="61">
        <f>Mixed2!K492</f>
        <v>0</v>
      </c>
      <c r="L683" s="61">
        <f>Mixed2!L492</f>
        <v>0</v>
      </c>
      <c r="M683" s="61">
        <f>Mixed2!M492</f>
        <v>0</v>
      </c>
      <c r="N683" s="1">
        <f>Mixed2!N492</f>
        <v>0</v>
      </c>
      <c r="O683" s="1">
        <f>Mixed2!O492</f>
        <v>0</v>
      </c>
    </row>
    <row r="684" spans="1:15" x14ac:dyDescent="0.25">
      <c r="A684" s="61">
        <f>Mixed2!A493</f>
        <v>0</v>
      </c>
      <c r="B684" s="61">
        <f>Mixed2!B493</f>
        <v>0</v>
      </c>
      <c r="C684" s="61">
        <f>Mixed2!C493</f>
        <v>0</v>
      </c>
      <c r="D684" s="61">
        <f>Mixed2!D493</f>
        <v>0</v>
      </c>
      <c r="E684" s="61">
        <f>Mixed2!E493</f>
        <v>0</v>
      </c>
      <c r="F684" s="61">
        <f>Mixed2!F493</f>
        <v>0</v>
      </c>
      <c r="G684" s="61">
        <f>Mixed2!G493</f>
        <v>0</v>
      </c>
      <c r="H684" s="1">
        <f>Mixed2!H493</f>
        <v>0</v>
      </c>
      <c r="I684" s="61">
        <f>Mixed2!I493</f>
        <v>0</v>
      </c>
      <c r="J684" s="61">
        <f>Mixed2!J493</f>
        <v>0</v>
      </c>
      <c r="K684" s="61">
        <f>Mixed2!K493</f>
        <v>0</v>
      </c>
      <c r="L684" s="61">
        <f>Mixed2!L493</f>
        <v>0</v>
      </c>
      <c r="M684" s="61">
        <f>Mixed2!M493</f>
        <v>0</v>
      </c>
      <c r="N684" s="1">
        <f>Mixed2!N493</f>
        <v>0</v>
      </c>
      <c r="O684" s="1">
        <f>Mixed2!O493</f>
        <v>0</v>
      </c>
    </row>
    <row r="685" spans="1:15" ht="13.8" x14ac:dyDescent="0.25">
      <c r="A685" s="40" t="str">
        <f>A683&amp;"/"&amp;A684</f>
        <v>0/0</v>
      </c>
      <c r="B685" s="37">
        <f>IF(B683=B684,B684,B683&amp;"/"&amp;B684)</f>
        <v>0</v>
      </c>
      <c r="C685" s="21">
        <f t="shared" ref="C685:O685" si="193">SUM(C683:C684)</f>
        <v>0</v>
      </c>
      <c r="D685" s="21">
        <f t="shared" si="193"/>
        <v>0</v>
      </c>
      <c r="E685" s="21">
        <f t="shared" si="193"/>
        <v>0</v>
      </c>
      <c r="F685" s="21">
        <f t="shared" si="193"/>
        <v>0</v>
      </c>
      <c r="G685" s="21">
        <f t="shared" si="193"/>
        <v>0</v>
      </c>
      <c r="H685" s="24">
        <f t="shared" si="193"/>
        <v>0</v>
      </c>
      <c r="I685" s="21">
        <f t="shared" si="193"/>
        <v>0</v>
      </c>
      <c r="J685" s="21">
        <f t="shared" si="193"/>
        <v>0</v>
      </c>
      <c r="K685" s="21">
        <f t="shared" si="193"/>
        <v>0</v>
      </c>
      <c r="L685" s="21">
        <f t="shared" si="193"/>
        <v>0</v>
      </c>
      <c r="M685" s="21">
        <f t="shared" si="193"/>
        <v>0</v>
      </c>
      <c r="N685" s="24">
        <f t="shared" si="193"/>
        <v>0</v>
      </c>
      <c r="O685" s="24">
        <f t="shared" si="193"/>
        <v>0</v>
      </c>
    </row>
    <row r="686" spans="1:15" x14ac:dyDescent="0.25">
      <c r="A686" s="61">
        <f>Mixed2!A494</f>
        <v>0</v>
      </c>
      <c r="B686" s="61">
        <f>Mixed2!B494</f>
        <v>0</v>
      </c>
      <c r="C686" s="61">
        <f>Mixed2!C494</f>
        <v>0</v>
      </c>
      <c r="D686" s="61">
        <f>Mixed2!D494</f>
        <v>0</v>
      </c>
      <c r="E686" s="61">
        <f>Mixed2!E494</f>
        <v>0</v>
      </c>
      <c r="F686" s="61">
        <f>Mixed2!F494</f>
        <v>0</v>
      </c>
      <c r="G686" s="61">
        <f>Mixed2!G494</f>
        <v>0</v>
      </c>
      <c r="H686" s="1">
        <f>Mixed2!H494</f>
        <v>0</v>
      </c>
      <c r="I686" s="61">
        <f>Mixed2!I494</f>
        <v>0</v>
      </c>
      <c r="J686" s="61">
        <f>Mixed2!J494</f>
        <v>0</v>
      </c>
      <c r="K686" s="61">
        <f>Mixed2!K494</f>
        <v>0</v>
      </c>
      <c r="L686" s="61">
        <f>Mixed2!L494</f>
        <v>0</v>
      </c>
      <c r="M686" s="61">
        <f>Mixed2!M494</f>
        <v>0</v>
      </c>
      <c r="N686" s="1">
        <f>Mixed2!N494</f>
        <v>0</v>
      </c>
      <c r="O686" s="1">
        <f>Mixed2!O494</f>
        <v>0</v>
      </c>
    </row>
    <row r="687" spans="1:15" x14ac:dyDescent="0.25">
      <c r="A687" s="61">
        <f>Mixed2!A495</f>
        <v>0</v>
      </c>
      <c r="B687" s="61">
        <f>Mixed2!B495</f>
        <v>0</v>
      </c>
      <c r="C687" s="61">
        <f>Mixed2!C495</f>
        <v>0</v>
      </c>
      <c r="D687" s="61">
        <f>Mixed2!D495</f>
        <v>0</v>
      </c>
      <c r="E687" s="61">
        <f>Mixed2!E495</f>
        <v>0</v>
      </c>
      <c r="F687" s="61">
        <f>Mixed2!F495</f>
        <v>0</v>
      </c>
      <c r="G687" s="61">
        <f>Mixed2!G495</f>
        <v>0</v>
      </c>
      <c r="H687" s="1">
        <f>Mixed2!H495</f>
        <v>0</v>
      </c>
      <c r="I687" s="61">
        <f>Mixed2!I495</f>
        <v>0</v>
      </c>
      <c r="J687" s="61">
        <f>Mixed2!J495</f>
        <v>0</v>
      </c>
      <c r="K687" s="61">
        <f>Mixed2!K495</f>
        <v>0</v>
      </c>
      <c r="L687" s="61">
        <f>Mixed2!L495</f>
        <v>0</v>
      </c>
      <c r="M687" s="61">
        <f>Mixed2!M495</f>
        <v>0</v>
      </c>
      <c r="N687" s="1">
        <f>Mixed2!N495</f>
        <v>0</v>
      </c>
      <c r="O687" s="1">
        <f>Mixed2!O495</f>
        <v>0</v>
      </c>
    </row>
    <row r="688" spans="1:15" ht="13.8" x14ac:dyDescent="0.25">
      <c r="A688" s="40" t="str">
        <f>A686&amp;"/"&amp;A687</f>
        <v>0/0</v>
      </c>
      <c r="B688" s="37">
        <f>IF(B686=B687,B687,B686&amp;"/"&amp;B687)</f>
        <v>0</v>
      </c>
      <c r="C688" s="21">
        <f t="shared" ref="C688:O688" si="194">SUM(C686:C687)</f>
        <v>0</v>
      </c>
      <c r="D688" s="21">
        <f t="shared" si="194"/>
        <v>0</v>
      </c>
      <c r="E688" s="21">
        <f t="shared" si="194"/>
        <v>0</v>
      </c>
      <c r="F688" s="21">
        <f t="shared" si="194"/>
        <v>0</v>
      </c>
      <c r="G688" s="21">
        <f t="shared" si="194"/>
        <v>0</v>
      </c>
      <c r="H688" s="24">
        <f t="shared" si="194"/>
        <v>0</v>
      </c>
      <c r="I688" s="21">
        <f t="shared" si="194"/>
        <v>0</v>
      </c>
      <c r="J688" s="21">
        <f t="shared" si="194"/>
        <v>0</v>
      </c>
      <c r="K688" s="21">
        <f t="shared" si="194"/>
        <v>0</v>
      </c>
      <c r="L688" s="21">
        <f t="shared" si="194"/>
        <v>0</v>
      </c>
      <c r="M688" s="21">
        <f t="shared" si="194"/>
        <v>0</v>
      </c>
      <c r="N688" s="24">
        <f t="shared" si="194"/>
        <v>0</v>
      </c>
      <c r="O688" s="24">
        <f t="shared" si="194"/>
        <v>0</v>
      </c>
    </row>
    <row r="689" spans="1:15" x14ac:dyDescent="0.25">
      <c r="A689" s="61">
        <f>Mixed2!A496</f>
        <v>0</v>
      </c>
      <c r="B689" s="61">
        <f>Mixed2!B496</f>
        <v>0</v>
      </c>
      <c r="C689" s="61">
        <f>Mixed2!C496</f>
        <v>0</v>
      </c>
      <c r="D689" s="61">
        <f>Mixed2!D496</f>
        <v>0</v>
      </c>
      <c r="E689" s="61">
        <f>Mixed2!E496</f>
        <v>0</v>
      </c>
      <c r="F689" s="61">
        <f>Mixed2!F496</f>
        <v>0</v>
      </c>
      <c r="G689" s="61">
        <f>Mixed2!G496</f>
        <v>0</v>
      </c>
      <c r="H689" s="1">
        <f>Mixed2!H496</f>
        <v>0</v>
      </c>
      <c r="I689" s="61">
        <f>Mixed2!I496</f>
        <v>0</v>
      </c>
      <c r="J689" s="61">
        <f>Mixed2!J496</f>
        <v>0</v>
      </c>
      <c r="K689" s="61">
        <f>Mixed2!K496</f>
        <v>0</v>
      </c>
      <c r="L689" s="61">
        <f>Mixed2!L496</f>
        <v>0</v>
      </c>
      <c r="M689" s="61">
        <f>Mixed2!M496</f>
        <v>0</v>
      </c>
      <c r="N689" s="1">
        <f>Mixed2!N496</f>
        <v>0</v>
      </c>
      <c r="O689" s="1">
        <f>Mixed2!O496</f>
        <v>0</v>
      </c>
    </row>
    <row r="690" spans="1:15" x14ac:dyDescent="0.25">
      <c r="A690" s="61">
        <f>Mixed2!A497</f>
        <v>0</v>
      </c>
      <c r="B690" s="61">
        <f>Mixed2!B497</f>
        <v>0</v>
      </c>
      <c r="C690" s="61">
        <f>Mixed2!C497</f>
        <v>0</v>
      </c>
      <c r="D690" s="61">
        <f>Mixed2!D497</f>
        <v>0</v>
      </c>
      <c r="E690" s="61">
        <f>Mixed2!E497</f>
        <v>0</v>
      </c>
      <c r="F690" s="61">
        <f>Mixed2!F497</f>
        <v>0</v>
      </c>
      <c r="G690" s="61">
        <f>Mixed2!G497</f>
        <v>0</v>
      </c>
      <c r="H690" s="1">
        <f>Mixed2!H497</f>
        <v>0</v>
      </c>
      <c r="I690" s="61">
        <f>Mixed2!I497</f>
        <v>0</v>
      </c>
      <c r="J690" s="61">
        <f>Mixed2!J497</f>
        <v>0</v>
      </c>
      <c r="K690" s="61">
        <f>Mixed2!K497</f>
        <v>0</v>
      </c>
      <c r="L690" s="61">
        <f>Mixed2!L497</f>
        <v>0</v>
      </c>
      <c r="M690" s="61">
        <f>Mixed2!M497</f>
        <v>0</v>
      </c>
      <c r="N690" s="1">
        <f>Mixed2!N497</f>
        <v>0</v>
      </c>
      <c r="O690" s="1">
        <f>Mixed2!O497</f>
        <v>0</v>
      </c>
    </row>
    <row r="691" spans="1:15" ht="13.8" x14ac:dyDescent="0.25">
      <c r="A691" s="40" t="str">
        <f>A689&amp;"/"&amp;A690</f>
        <v>0/0</v>
      </c>
      <c r="B691" s="37">
        <f>IF(B689=B690,B690,B689&amp;"/"&amp;B690)</f>
        <v>0</v>
      </c>
      <c r="C691" s="21">
        <f t="shared" ref="C691:O691" si="195">SUM(C689:C690)</f>
        <v>0</v>
      </c>
      <c r="D691" s="21">
        <f t="shared" si="195"/>
        <v>0</v>
      </c>
      <c r="E691" s="21">
        <f t="shared" si="195"/>
        <v>0</v>
      </c>
      <c r="F691" s="21">
        <f t="shared" si="195"/>
        <v>0</v>
      </c>
      <c r="G691" s="21">
        <f t="shared" si="195"/>
        <v>0</v>
      </c>
      <c r="H691" s="24">
        <f t="shared" si="195"/>
        <v>0</v>
      </c>
      <c r="I691" s="21">
        <f t="shared" si="195"/>
        <v>0</v>
      </c>
      <c r="J691" s="21">
        <f t="shared" si="195"/>
        <v>0</v>
      </c>
      <c r="K691" s="21">
        <f t="shared" si="195"/>
        <v>0</v>
      </c>
      <c r="L691" s="21">
        <f t="shared" si="195"/>
        <v>0</v>
      </c>
      <c r="M691" s="21">
        <f t="shared" si="195"/>
        <v>0</v>
      </c>
      <c r="N691" s="24">
        <f t="shared" si="195"/>
        <v>0</v>
      </c>
      <c r="O691" s="24">
        <f t="shared" si="195"/>
        <v>0</v>
      </c>
    </row>
    <row r="692" spans="1:15" x14ac:dyDescent="0.25">
      <c r="A692" s="61">
        <f>Mixed2!A498</f>
        <v>0</v>
      </c>
      <c r="B692" s="61">
        <f>Mixed2!B498</f>
        <v>0</v>
      </c>
      <c r="C692" s="61">
        <f>Mixed2!C498</f>
        <v>0</v>
      </c>
      <c r="D692" s="61">
        <f>Mixed2!D498</f>
        <v>0</v>
      </c>
      <c r="E692" s="61">
        <f>Mixed2!E498</f>
        <v>0</v>
      </c>
      <c r="F692" s="61">
        <f>Mixed2!F498</f>
        <v>0</v>
      </c>
      <c r="G692" s="61">
        <f>Mixed2!G498</f>
        <v>0</v>
      </c>
      <c r="H692" s="1">
        <f>Mixed2!H498</f>
        <v>0</v>
      </c>
      <c r="I692" s="61">
        <f>Mixed2!I498</f>
        <v>0</v>
      </c>
      <c r="J692" s="61">
        <f>Mixed2!J498</f>
        <v>0</v>
      </c>
      <c r="K692" s="61">
        <f>Mixed2!K498</f>
        <v>0</v>
      </c>
      <c r="L692" s="61">
        <f>Mixed2!L498</f>
        <v>0</v>
      </c>
      <c r="M692" s="61">
        <f>Mixed2!M498</f>
        <v>0</v>
      </c>
      <c r="N692" s="1">
        <f>Mixed2!N498</f>
        <v>0</v>
      </c>
      <c r="O692" s="1">
        <f>Mixed2!O498</f>
        <v>0</v>
      </c>
    </row>
    <row r="693" spans="1:15" x14ac:dyDescent="0.25">
      <c r="A693" s="61">
        <f>Mixed2!A499</f>
        <v>0</v>
      </c>
      <c r="B693" s="61">
        <f>Mixed2!B499</f>
        <v>0</v>
      </c>
      <c r="C693" s="61">
        <f>Mixed2!C499</f>
        <v>0</v>
      </c>
      <c r="D693" s="61">
        <f>Mixed2!D499</f>
        <v>0</v>
      </c>
      <c r="E693" s="61">
        <f>Mixed2!E499</f>
        <v>0</v>
      </c>
      <c r="F693" s="61">
        <f>Mixed2!F499</f>
        <v>0</v>
      </c>
      <c r="G693" s="61">
        <f>Mixed2!G499</f>
        <v>0</v>
      </c>
      <c r="H693" s="1">
        <f>Mixed2!H499</f>
        <v>0</v>
      </c>
      <c r="I693" s="61">
        <f>Mixed2!I499</f>
        <v>0</v>
      </c>
      <c r="J693" s="61">
        <f>Mixed2!J499</f>
        <v>0</v>
      </c>
      <c r="K693" s="61">
        <f>Mixed2!K499</f>
        <v>0</v>
      </c>
      <c r="L693" s="61">
        <f>Mixed2!L499</f>
        <v>0</v>
      </c>
      <c r="M693" s="61">
        <f>Mixed2!M499</f>
        <v>0</v>
      </c>
      <c r="N693" s="1">
        <f>Mixed2!N499</f>
        <v>0</v>
      </c>
      <c r="O693" s="1">
        <f>Mixed2!O499</f>
        <v>0</v>
      </c>
    </row>
    <row r="694" spans="1:15" ht="13.8" x14ac:dyDescent="0.25">
      <c r="A694" s="40" t="str">
        <f>A692&amp;"/"&amp;A693</f>
        <v>0/0</v>
      </c>
      <c r="B694" s="37">
        <f>IF(B692=B693,B693,B692&amp;"/"&amp;B693)</f>
        <v>0</v>
      </c>
      <c r="C694" s="21">
        <f t="shared" ref="C694:O694" si="196">SUM(C692:C693)</f>
        <v>0</v>
      </c>
      <c r="D694" s="21">
        <f t="shared" si="196"/>
        <v>0</v>
      </c>
      <c r="E694" s="21">
        <f t="shared" si="196"/>
        <v>0</v>
      </c>
      <c r="F694" s="21">
        <f t="shared" si="196"/>
        <v>0</v>
      </c>
      <c r="G694" s="21">
        <f t="shared" si="196"/>
        <v>0</v>
      </c>
      <c r="H694" s="24">
        <f t="shared" si="196"/>
        <v>0</v>
      </c>
      <c r="I694" s="21">
        <f t="shared" si="196"/>
        <v>0</v>
      </c>
      <c r="J694" s="21">
        <f t="shared" si="196"/>
        <v>0</v>
      </c>
      <c r="K694" s="21">
        <f t="shared" si="196"/>
        <v>0</v>
      </c>
      <c r="L694" s="21">
        <f t="shared" si="196"/>
        <v>0</v>
      </c>
      <c r="M694" s="21">
        <f t="shared" si="196"/>
        <v>0</v>
      </c>
      <c r="N694" s="24">
        <f t="shared" si="196"/>
        <v>0</v>
      </c>
      <c r="O694" s="24">
        <f t="shared" si="196"/>
        <v>0</v>
      </c>
    </row>
    <row r="695" spans="1:15" x14ac:dyDescent="0.25">
      <c r="A695" s="61">
        <f>Mixed2!A500</f>
        <v>0</v>
      </c>
      <c r="B695" s="61">
        <f>Mixed2!B500</f>
        <v>0</v>
      </c>
      <c r="C695" s="61">
        <f>Mixed2!C500</f>
        <v>0</v>
      </c>
      <c r="D695" s="61">
        <f>Mixed2!D500</f>
        <v>0</v>
      </c>
      <c r="E695" s="61">
        <f>Mixed2!E500</f>
        <v>0</v>
      </c>
      <c r="F695" s="61">
        <f>Mixed2!F500</f>
        <v>0</v>
      </c>
      <c r="G695" s="61">
        <f>Mixed2!G500</f>
        <v>0</v>
      </c>
      <c r="H695" s="1">
        <f>Mixed2!H500</f>
        <v>0</v>
      </c>
      <c r="I695" s="61">
        <f>Mixed2!I500</f>
        <v>0</v>
      </c>
      <c r="J695" s="61">
        <f>Mixed2!J500</f>
        <v>0</v>
      </c>
      <c r="K695" s="61">
        <f>Mixed2!K500</f>
        <v>0</v>
      </c>
      <c r="L695" s="61">
        <f>Mixed2!L500</f>
        <v>0</v>
      </c>
      <c r="M695" s="61">
        <f>Mixed2!M500</f>
        <v>0</v>
      </c>
      <c r="N695" s="1">
        <f>Mixed2!N500</f>
        <v>0</v>
      </c>
      <c r="O695" s="1">
        <f>Mixed2!O500</f>
        <v>0</v>
      </c>
    </row>
    <row r="696" spans="1:15" x14ac:dyDescent="0.25">
      <c r="A696" s="61">
        <f>Mixed2!A501</f>
        <v>0</v>
      </c>
      <c r="B696" s="61">
        <f>Mixed2!B501</f>
        <v>0</v>
      </c>
      <c r="C696" s="61">
        <f>Mixed2!C501</f>
        <v>0</v>
      </c>
      <c r="D696" s="61">
        <f>Mixed2!D501</f>
        <v>0</v>
      </c>
      <c r="E696" s="61">
        <f>Mixed2!E501</f>
        <v>0</v>
      </c>
      <c r="F696" s="61">
        <f>Mixed2!F501</f>
        <v>0</v>
      </c>
      <c r="G696" s="61">
        <f>Mixed2!G501</f>
        <v>0</v>
      </c>
      <c r="H696" s="1">
        <f>Mixed2!H501</f>
        <v>0</v>
      </c>
      <c r="I696" s="61">
        <f>Mixed2!I501</f>
        <v>0</v>
      </c>
      <c r="J696" s="61">
        <f>Mixed2!J501</f>
        <v>0</v>
      </c>
      <c r="K696" s="61">
        <f>Mixed2!K501</f>
        <v>0</v>
      </c>
      <c r="L696" s="61">
        <f>Mixed2!L501</f>
        <v>0</v>
      </c>
      <c r="M696" s="61">
        <f>Mixed2!M501</f>
        <v>0</v>
      </c>
      <c r="N696" s="1">
        <f>Mixed2!N501</f>
        <v>0</v>
      </c>
      <c r="O696" s="1">
        <f>Mixed2!O501</f>
        <v>0</v>
      </c>
    </row>
    <row r="697" spans="1:15" ht="13.8" x14ac:dyDescent="0.25">
      <c r="A697" s="40" t="str">
        <f>A695&amp;"/"&amp;A696</f>
        <v>0/0</v>
      </c>
      <c r="B697" s="37">
        <f>IF(B695=B696,B696,B695&amp;"/"&amp;B696)</f>
        <v>0</v>
      </c>
      <c r="C697" s="21">
        <f t="shared" ref="C697:O697" si="197">SUM(C695:C696)</f>
        <v>0</v>
      </c>
      <c r="D697" s="21">
        <f t="shared" si="197"/>
        <v>0</v>
      </c>
      <c r="E697" s="21">
        <f t="shared" si="197"/>
        <v>0</v>
      </c>
      <c r="F697" s="21">
        <f t="shared" si="197"/>
        <v>0</v>
      </c>
      <c r="G697" s="21">
        <f t="shared" si="197"/>
        <v>0</v>
      </c>
      <c r="H697" s="24">
        <f t="shared" si="197"/>
        <v>0</v>
      </c>
      <c r="I697" s="21">
        <f t="shared" si="197"/>
        <v>0</v>
      </c>
      <c r="J697" s="21">
        <f t="shared" si="197"/>
        <v>0</v>
      </c>
      <c r="K697" s="21">
        <f t="shared" si="197"/>
        <v>0</v>
      </c>
      <c r="L697" s="21">
        <f t="shared" si="197"/>
        <v>0</v>
      </c>
      <c r="M697" s="21">
        <f t="shared" si="197"/>
        <v>0</v>
      </c>
      <c r="N697" s="24">
        <f t="shared" si="197"/>
        <v>0</v>
      </c>
      <c r="O697" s="24">
        <f t="shared" si="197"/>
        <v>0</v>
      </c>
    </row>
    <row r="698" spans="1:15" x14ac:dyDescent="0.25">
      <c r="A698" s="61">
        <f>Mixed2!A502</f>
        <v>0</v>
      </c>
      <c r="B698" s="61">
        <f>Mixed2!B502</f>
        <v>0</v>
      </c>
      <c r="C698" s="61">
        <f>Mixed2!C502</f>
        <v>0</v>
      </c>
      <c r="D698" s="61">
        <f>Mixed2!D502</f>
        <v>0</v>
      </c>
      <c r="E698" s="61">
        <f>Mixed2!E502</f>
        <v>0</v>
      </c>
      <c r="F698" s="61">
        <f>Mixed2!F502</f>
        <v>0</v>
      </c>
      <c r="G698" s="61">
        <f>Mixed2!G502</f>
        <v>0</v>
      </c>
      <c r="H698" s="1">
        <f>Mixed2!H502</f>
        <v>0</v>
      </c>
      <c r="I698" s="61">
        <f>Mixed2!I502</f>
        <v>0</v>
      </c>
      <c r="J698" s="61">
        <f>Mixed2!J502</f>
        <v>0</v>
      </c>
      <c r="K698" s="61">
        <f>Mixed2!K502</f>
        <v>0</v>
      </c>
      <c r="L698" s="61">
        <f>Mixed2!L502</f>
        <v>0</v>
      </c>
      <c r="M698" s="61">
        <f>Mixed2!M502</f>
        <v>0</v>
      </c>
      <c r="N698" s="1">
        <f>Mixed2!N502</f>
        <v>0</v>
      </c>
      <c r="O698" s="1">
        <f>Mixed2!O502</f>
        <v>0</v>
      </c>
    </row>
    <row r="699" spans="1:15" x14ac:dyDescent="0.25">
      <c r="A699" s="61">
        <f>Mixed2!A503</f>
        <v>0</v>
      </c>
      <c r="B699" s="61">
        <f>Mixed2!B503</f>
        <v>0</v>
      </c>
      <c r="C699" s="61">
        <f>Mixed2!C503</f>
        <v>0</v>
      </c>
      <c r="D699" s="61">
        <f>Mixed2!D503</f>
        <v>0</v>
      </c>
      <c r="E699" s="61">
        <f>Mixed2!E503</f>
        <v>0</v>
      </c>
      <c r="F699" s="61">
        <f>Mixed2!F503</f>
        <v>0</v>
      </c>
      <c r="G699" s="61">
        <f>Mixed2!G503</f>
        <v>0</v>
      </c>
      <c r="H699" s="1">
        <f>Mixed2!H503</f>
        <v>0</v>
      </c>
      <c r="I699" s="61">
        <f>Mixed2!I503</f>
        <v>0</v>
      </c>
      <c r="J699" s="61">
        <f>Mixed2!J503</f>
        <v>0</v>
      </c>
      <c r="K699" s="61">
        <f>Mixed2!K503</f>
        <v>0</v>
      </c>
      <c r="L699" s="61">
        <f>Mixed2!L503</f>
        <v>0</v>
      </c>
      <c r="M699" s="61">
        <f>Mixed2!M503</f>
        <v>0</v>
      </c>
      <c r="N699" s="1">
        <f>Mixed2!N503</f>
        <v>0</v>
      </c>
      <c r="O699" s="1">
        <f>Mixed2!O503</f>
        <v>0</v>
      </c>
    </row>
    <row r="700" spans="1:15" ht="13.8" x14ac:dyDescent="0.25">
      <c r="A700" s="40" t="str">
        <f>A698&amp;"/"&amp;A699</f>
        <v>0/0</v>
      </c>
      <c r="B700" s="37">
        <f>IF(B698=B699,B699,B698&amp;"/"&amp;B699)</f>
        <v>0</v>
      </c>
      <c r="C700" s="21">
        <f t="shared" ref="C700:O700" si="198">SUM(C698:C699)</f>
        <v>0</v>
      </c>
      <c r="D700" s="21">
        <f t="shared" si="198"/>
        <v>0</v>
      </c>
      <c r="E700" s="21">
        <f t="shared" si="198"/>
        <v>0</v>
      </c>
      <c r="F700" s="21">
        <f t="shared" si="198"/>
        <v>0</v>
      </c>
      <c r="G700" s="21">
        <f t="shared" si="198"/>
        <v>0</v>
      </c>
      <c r="H700" s="24">
        <f t="shared" si="198"/>
        <v>0</v>
      </c>
      <c r="I700" s="21">
        <f t="shared" si="198"/>
        <v>0</v>
      </c>
      <c r="J700" s="21">
        <f t="shared" si="198"/>
        <v>0</v>
      </c>
      <c r="K700" s="21">
        <f t="shared" si="198"/>
        <v>0</v>
      </c>
      <c r="L700" s="21">
        <f t="shared" si="198"/>
        <v>0</v>
      </c>
      <c r="M700" s="21">
        <f t="shared" si="198"/>
        <v>0</v>
      </c>
      <c r="N700" s="24">
        <f t="shared" si="198"/>
        <v>0</v>
      </c>
      <c r="O700" s="24">
        <f t="shared" si="198"/>
        <v>0</v>
      </c>
    </row>
    <row r="701" spans="1:15" x14ac:dyDescent="0.25">
      <c r="A701" s="61">
        <f>Mixed2!A504</f>
        <v>0</v>
      </c>
      <c r="B701" s="61">
        <f>Mixed2!B504</f>
        <v>0</v>
      </c>
      <c r="C701" s="61">
        <f>Mixed2!C504</f>
        <v>0</v>
      </c>
      <c r="D701" s="61">
        <f>Mixed2!D504</f>
        <v>0</v>
      </c>
      <c r="E701" s="61">
        <f>Mixed2!E504</f>
        <v>0</v>
      </c>
      <c r="F701" s="61">
        <f>Mixed2!F504</f>
        <v>0</v>
      </c>
      <c r="G701" s="61">
        <f>Mixed2!G504</f>
        <v>0</v>
      </c>
      <c r="H701" s="1">
        <f>Mixed2!H504</f>
        <v>0</v>
      </c>
      <c r="I701" s="61">
        <f>Mixed2!I504</f>
        <v>0</v>
      </c>
      <c r="J701" s="61">
        <f>Mixed2!J504</f>
        <v>0</v>
      </c>
      <c r="K701" s="61">
        <f>Mixed2!K504</f>
        <v>0</v>
      </c>
      <c r="L701" s="61">
        <f>Mixed2!L504</f>
        <v>0</v>
      </c>
      <c r="M701" s="61">
        <f>Mixed2!M504</f>
        <v>0</v>
      </c>
      <c r="N701" s="1">
        <f>Mixed2!N504</f>
        <v>0</v>
      </c>
      <c r="O701" s="1">
        <f>Mixed2!O504</f>
        <v>0</v>
      </c>
    </row>
    <row r="702" spans="1:15" x14ac:dyDescent="0.25">
      <c r="A702" s="61">
        <f>Mixed2!A505</f>
        <v>0</v>
      </c>
      <c r="B702" s="61">
        <f>Mixed2!B505</f>
        <v>0</v>
      </c>
      <c r="C702" s="61">
        <f>Mixed2!C505</f>
        <v>0</v>
      </c>
      <c r="D702" s="61">
        <f>Mixed2!D505</f>
        <v>0</v>
      </c>
      <c r="E702" s="61">
        <f>Mixed2!E505</f>
        <v>0</v>
      </c>
      <c r="F702" s="61">
        <f>Mixed2!F505</f>
        <v>0</v>
      </c>
      <c r="G702" s="61">
        <f>Mixed2!G505</f>
        <v>0</v>
      </c>
      <c r="H702" s="1">
        <f>Mixed2!H505</f>
        <v>0</v>
      </c>
      <c r="I702" s="61">
        <f>Mixed2!I505</f>
        <v>0</v>
      </c>
      <c r="J702" s="61">
        <f>Mixed2!J505</f>
        <v>0</v>
      </c>
      <c r="K702" s="61">
        <f>Mixed2!K505</f>
        <v>0</v>
      </c>
      <c r="L702" s="61">
        <f>Mixed2!L505</f>
        <v>0</v>
      </c>
      <c r="M702" s="61">
        <f>Mixed2!M505</f>
        <v>0</v>
      </c>
      <c r="N702" s="1">
        <f>Mixed2!N505</f>
        <v>0</v>
      </c>
      <c r="O702" s="1">
        <f>Mixed2!O505</f>
        <v>0</v>
      </c>
    </row>
    <row r="703" spans="1:15" ht="13.8" x14ac:dyDescent="0.25">
      <c r="A703" s="40" t="str">
        <f>A701&amp;"/"&amp;A702</f>
        <v>0/0</v>
      </c>
      <c r="B703" s="37">
        <f>IF(B701=B702,B702,B701&amp;"/"&amp;B702)</f>
        <v>0</v>
      </c>
      <c r="C703" s="21">
        <f t="shared" ref="C703:O703" si="199">SUM(C701:C702)</f>
        <v>0</v>
      </c>
      <c r="D703" s="21">
        <f t="shared" si="199"/>
        <v>0</v>
      </c>
      <c r="E703" s="21">
        <f t="shared" si="199"/>
        <v>0</v>
      </c>
      <c r="F703" s="21">
        <f t="shared" si="199"/>
        <v>0</v>
      </c>
      <c r="G703" s="21">
        <f t="shared" si="199"/>
        <v>0</v>
      </c>
      <c r="H703" s="24">
        <f t="shared" si="199"/>
        <v>0</v>
      </c>
      <c r="I703" s="21">
        <f t="shared" si="199"/>
        <v>0</v>
      </c>
      <c r="J703" s="21">
        <f t="shared" si="199"/>
        <v>0</v>
      </c>
      <c r="K703" s="21">
        <f t="shared" si="199"/>
        <v>0</v>
      </c>
      <c r="L703" s="21">
        <f t="shared" si="199"/>
        <v>0</v>
      </c>
      <c r="M703" s="21">
        <f t="shared" si="199"/>
        <v>0</v>
      </c>
      <c r="N703" s="24">
        <f t="shared" si="199"/>
        <v>0</v>
      </c>
      <c r="O703" s="24">
        <f t="shared" si="199"/>
        <v>0</v>
      </c>
    </row>
    <row r="704" spans="1:15" x14ac:dyDescent="0.25">
      <c r="A704" s="51"/>
      <c r="B704" s="51"/>
      <c r="C704" s="51"/>
      <c r="D704" s="51"/>
      <c r="E704" s="51"/>
      <c r="F704" s="51"/>
      <c r="G704" s="51"/>
      <c r="H704" s="5"/>
      <c r="I704" s="51"/>
      <c r="J704" s="51"/>
      <c r="K704" s="51"/>
      <c r="L704" s="51"/>
      <c r="M704" s="51"/>
      <c r="N704" s="5"/>
      <c r="O704" s="5"/>
    </row>
    <row r="705" spans="1:15" x14ac:dyDescent="0.25">
      <c r="A705" s="51"/>
      <c r="B705" s="51"/>
      <c r="C705" s="51"/>
      <c r="D705" s="51"/>
      <c r="E705" s="51"/>
      <c r="F705" s="51"/>
      <c r="G705" s="51"/>
      <c r="H705" s="5"/>
      <c r="I705" s="51"/>
      <c r="J705" s="51"/>
      <c r="K705" s="51"/>
      <c r="L705" s="51"/>
      <c r="M705" s="51"/>
      <c r="N705" s="5"/>
      <c r="O705" s="5"/>
    </row>
    <row r="706" spans="1:15" x14ac:dyDescent="0.25">
      <c r="A706" s="51"/>
      <c r="B706" s="51"/>
      <c r="C706" s="51"/>
      <c r="D706" s="51"/>
      <c r="E706" s="51"/>
      <c r="F706" s="51"/>
      <c r="G706" s="51"/>
      <c r="H706" s="5"/>
      <c r="I706" s="51"/>
      <c r="J706" s="51"/>
      <c r="K706" s="51"/>
      <c r="L706" s="51"/>
      <c r="M706" s="51"/>
      <c r="N706" s="5"/>
      <c r="O706" s="5"/>
    </row>
    <row r="707" spans="1:15" x14ac:dyDescent="0.25">
      <c r="A707" s="51"/>
      <c r="B707" s="51"/>
      <c r="C707" s="51"/>
      <c r="D707" s="51"/>
      <c r="E707" s="51"/>
      <c r="F707" s="51"/>
      <c r="G707" s="51"/>
      <c r="H707" s="5"/>
      <c r="I707" s="51"/>
      <c r="J707" s="51"/>
      <c r="K707" s="51"/>
      <c r="L707" s="51"/>
      <c r="M707" s="51"/>
      <c r="N707" s="5"/>
      <c r="O707" s="5"/>
    </row>
    <row r="708" spans="1:15" x14ac:dyDescent="0.25">
      <c r="A708" s="51"/>
      <c r="B708" s="51"/>
      <c r="C708" s="51"/>
      <c r="D708" s="51"/>
      <c r="E708" s="51"/>
      <c r="F708" s="51"/>
      <c r="G708" s="51"/>
      <c r="H708" s="5"/>
      <c r="I708" s="51"/>
      <c r="J708" s="51"/>
      <c r="K708" s="51"/>
      <c r="L708" s="51"/>
      <c r="M708" s="51"/>
      <c r="N708" s="5"/>
      <c r="O708" s="5"/>
    </row>
    <row r="709" spans="1:15" x14ac:dyDescent="0.25">
      <c r="A709" s="51"/>
      <c r="B709" s="51"/>
      <c r="C709" s="51"/>
      <c r="D709" s="51"/>
      <c r="E709" s="51"/>
      <c r="F709" s="51"/>
      <c r="G709" s="51"/>
      <c r="H709" s="5"/>
      <c r="I709" s="51"/>
      <c r="J709" s="51"/>
      <c r="K709" s="51"/>
      <c r="L709" s="51"/>
      <c r="M709" s="51"/>
      <c r="N709" s="5"/>
      <c r="O709" s="5"/>
    </row>
    <row r="710" spans="1:15" x14ac:dyDescent="0.25">
      <c r="A710" s="51"/>
      <c r="B710" s="51"/>
      <c r="C710" s="51"/>
      <c r="D710" s="51"/>
      <c r="E710" s="51"/>
      <c r="F710" s="51"/>
      <c r="G710" s="51"/>
      <c r="H710" s="5"/>
      <c r="I710" s="51"/>
      <c r="J710" s="51"/>
      <c r="K710" s="51"/>
      <c r="L710" s="51"/>
      <c r="M710" s="51"/>
      <c r="N710" s="5"/>
      <c r="O710" s="5"/>
    </row>
    <row r="711" spans="1:15" x14ac:dyDescent="0.25">
      <c r="A711" s="51"/>
      <c r="B711" s="51"/>
      <c r="C711" s="51"/>
      <c r="D711" s="51"/>
      <c r="E711" s="51"/>
      <c r="F711" s="51"/>
      <c r="G711" s="51"/>
      <c r="H711" s="5"/>
      <c r="I711" s="51"/>
      <c r="J711" s="51"/>
      <c r="K711" s="51"/>
      <c r="L711" s="51"/>
      <c r="M711" s="51"/>
      <c r="N711" s="5"/>
      <c r="O711" s="5"/>
    </row>
    <row r="712" spans="1:15" x14ac:dyDescent="0.25">
      <c r="A712" s="51"/>
      <c r="B712" s="51"/>
      <c r="C712" s="51"/>
      <c r="D712" s="51"/>
      <c r="E712" s="51"/>
      <c r="F712" s="51"/>
      <c r="G712" s="51"/>
      <c r="H712" s="5"/>
      <c r="I712" s="51"/>
      <c r="J712" s="51"/>
      <c r="K712" s="51"/>
      <c r="L712" s="51"/>
      <c r="M712" s="51"/>
      <c r="N712" s="5"/>
      <c r="O712" s="5"/>
    </row>
    <row r="713" spans="1:15" x14ac:dyDescent="0.25">
      <c r="A713" s="51"/>
      <c r="B713" s="51"/>
      <c r="C713" s="51"/>
      <c r="D713" s="51"/>
      <c r="E713" s="51"/>
      <c r="F713" s="51"/>
      <c r="G713" s="51"/>
      <c r="H713" s="5"/>
      <c r="I713" s="51"/>
      <c r="J713" s="51"/>
      <c r="K713" s="51"/>
      <c r="L713" s="51"/>
      <c r="M713" s="51"/>
      <c r="N713" s="5"/>
      <c r="O713" s="5"/>
    </row>
    <row r="714" spans="1:15" x14ac:dyDescent="0.25">
      <c r="A714" s="51"/>
      <c r="B714" s="51"/>
      <c r="C714" s="51"/>
      <c r="D714" s="51"/>
      <c r="E714" s="51"/>
      <c r="F714" s="51"/>
      <c r="G714" s="51"/>
      <c r="H714" s="5"/>
      <c r="I714" s="51"/>
      <c r="J714" s="51"/>
      <c r="K714" s="51"/>
      <c r="L714" s="51"/>
      <c r="M714" s="51"/>
      <c r="N714" s="5"/>
      <c r="O714" s="5"/>
    </row>
    <row r="715" spans="1:15" x14ac:dyDescent="0.25">
      <c r="A715" s="51"/>
      <c r="B715" s="51"/>
      <c r="C715" s="51"/>
      <c r="D715" s="51"/>
      <c r="E715" s="51"/>
      <c r="F715" s="51"/>
      <c r="G715" s="51"/>
      <c r="H715" s="5"/>
      <c r="I715" s="51"/>
      <c r="J715" s="51"/>
      <c r="K715" s="51"/>
      <c r="L715" s="51"/>
      <c r="M715" s="51"/>
      <c r="N715" s="5"/>
      <c r="O715" s="5"/>
    </row>
    <row r="716" spans="1:15" x14ac:dyDescent="0.25">
      <c r="A716" s="51"/>
      <c r="B716" s="51"/>
      <c r="C716" s="51"/>
      <c r="D716" s="51"/>
      <c r="E716" s="51"/>
      <c r="F716" s="51"/>
      <c r="G716" s="51"/>
      <c r="H716" s="5"/>
      <c r="I716" s="51"/>
      <c r="J716" s="51"/>
      <c r="K716" s="51"/>
      <c r="L716" s="51"/>
      <c r="M716" s="51"/>
      <c r="N716" s="5"/>
      <c r="O716" s="5"/>
    </row>
    <row r="717" spans="1:15" x14ac:dyDescent="0.25">
      <c r="A717" s="51"/>
      <c r="B717" s="51"/>
      <c r="C717" s="51"/>
      <c r="D717" s="51"/>
      <c r="E717" s="51"/>
      <c r="F717" s="51"/>
      <c r="G717" s="51"/>
      <c r="H717" s="5"/>
      <c r="I717" s="51"/>
      <c r="J717" s="51"/>
      <c r="K717" s="51"/>
      <c r="L717" s="51"/>
      <c r="M717" s="51"/>
      <c r="N717" s="5"/>
      <c r="O717" s="5"/>
    </row>
    <row r="718" spans="1:15" x14ac:dyDescent="0.25">
      <c r="A718" s="51"/>
      <c r="B718" s="51"/>
      <c r="C718" s="51"/>
      <c r="D718" s="51"/>
      <c r="E718" s="51"/>
      <c r="F718" s="51"/>
      <c r="G718" s="51"/>
      <c r="H718" s="5"/>
      <c r="I718" s="51"/>
      <c r="J718" s="51"/>
      <c r="K718" s="51"/>
      <c r="L718" s="51"/>
      <c r="M718" s="51"/>
      <c r="N718" s="5"/>
      <c r="O718" s="5"/>
    </row>
    <row r="719" spans="1:15" x14ac:dyDescent="0.25">
      <c r="A719" s="51"/>
      <c r="B719" s="51"/>
      <c r="C719" s="51"/>
      <c r="D719" s="51"/>
      <c r="E719" s="51"/>
      <c r="F719" s="51"/>
      <c r="G719" s="51"/>
      <c r="H719" s="5"/>
      <c r="I719" s="51"/>
      <c r="J719" s="51"/>
      <c r="K719" s="51"/>
      <c r="L719" s="51"/>
      <c r="M719" s="51"/>
      <c r="N719" s="5"/>
      <c r="O719" s="5"/>
    </row>
    <row r="720" spans="1:15" x14ac:dyDescent="0.25">
      <c r="A720" s="51"/>
      <c r="B720" s="51"/>
      <c r="C720" s="51"/>
      <c r="D720" s="51"/>
      <c r="E720" s="51"/>
      <c r="F720" s="51"/>
      <c r="G720" s="51"/>
      <c r="H720" s="5"/>
      <c r="I720" s="51"/>
      <c r="J720" s="51"/>
      <c r="K720" s="51"/>
      <c r="L720" s="51"/>
      <c r="M720" s="51"/>
      <c r="N720" s="5"/>
      <c r="O720" s="5"/>
    </row>
    <row r="721" spans="1:15" x14ac:dyDescent="0.25">
      <c r="A721" s="51"/>
      <c r="B721" s="51"/>
      <c r="C721" s="51"/>
      <c r="D721" s="51"/>
      <c r="E721" s="51"/>
      <c r="F721" s="51"/>
      <c r="G721" s="51"/>
      <c r="H721" s="5"/>
      <c r="I721" s="51"/>
      <c r="J721" s="51"/>
      <c r="K721" s="51"/>
      <c r="L721" s="51"/>
      <c r="M721" s="51"/>
      <c r="N721" s="5"/>
      <c r="O721" s="5"/>
    </row>
    <row r="722" spans="1:15" x14ac:dyDescent="0.25">
      <c r="A722" s="51"/>
      <c r="B722" s="51"/>
      <c r="C722" s="51"/>
      <c r="D722" s="51"/>
      <c r="E722" s="51"/>
      <c r="F722" s="51"/>
      <c r="G722" s="51"/>
      <c r="H722" s="5"/>
      <c r="I722" s="51"/>
      <c r="J722" s="51"/>
      <c r="K722" s="51"/>
      <c r="L722" s="51"/>
      <c r="M722" s="51"/>
      <c r="N722" s="5"/>
      <c r="O722" s="5"/>
    </row>
    <row r="723" spans="1:15" x14ac:dyDescent="0.25">
      <c r="A723" s="51"/>
      <c r="B723" s="51"/>
      <c r="C723" s="51"/>
      <c r="D723" s="51"/>
      <c r="E723" s="51"/>
      <c r="F723" s="51"/>
      <c r="G723" s="51"/>
      <c r="H723" s="5"/>
      <c r="I723" s="51"/>
      <c r="J723" s="51"/>
      <c r="K723" s="51"/>
      <c r="L723" s="51"/>
      <c r="M723" s="51"/>
      <c r="N723" s="5"/>
      <c r="O723" s="5"/>
    </row>
    <row r="724" spans="1:15" x14ac:dyDescent="0.25">
      <c r="A724" s="51"/>
      <c r="B724" s="51"/>
      <c r="C724" s="51"/>
      <c r="D724" s="51"/>
      <c r="E724" s="51"/>
      <c r="F724" s="51"/>
      <c r="G724" s="51"/>
      <c r="H724" s="5"/>
      <c r="I724" s="51"/>
      <c r="J724" s="51"/>
      <c r="K724" s="51"/>
      <c r="L724" s="51"/>
      <c r="M724" s="51"/>
      <c r="N724" s="5"/>
      <c r="O724" s="5"/>
    </row>
    <row r="725" spans="1:15" x14ac:dyDescent="0.25">
      <c r="A725" s="51"/>
      <c r="B725" s="51"/>
      <c r="C725" s="51"/>
      <c r="D725" s="51"/>
      <c r="E725" s="51"/>
      <c r="F725" s="51"/>
      <c r="G725" s="51"/>
      <c r="H725" s="5"/>
      <c r="I725" s="51"/>
      <c r="J725" s="51"/>
      <c r="K725" s="51"/>
      <c r="L725" s="51"/>
      <c r="M725" s="51"/>
      <c r="N725" s="5"/>
      <c r="O725" s="5"/>
    </row>
    <row r="726" spans="1:15" x14ac:dyDescent="0.25">
      <c r="A726" s="51"/>
      <c r="B726" s="51"/>
      <c r="C726" s="51"/>
      <c r="D726" s="51"/>
      <c r="E726" s="51"/>
      <c r="F726" s="51"/>
      <c r="G726" s="51"/>
      <c r="H726" s="5"/>
      <c r="I726" s="51"/>
      <c r="J726" s="51"/>
      <c r="K726" s="51"/>
      <c r="L726" s="51"/>
      <c r="M726" s="51"/>
      <c r="N726" s="5"/>
      <c r="O726" s="5"/>
    </row>
    <row r="727" spans="1:15" ht="13.8" x14ac:dyDescent="0.25">
      <c r="B727" s="36"/>
      <c r="C727" s="30"/>
      <c r="D727" s="30"/>
      <c r="E727" s="30"/>
      <c r="F727" s="30"/>
      <c r="G727" s="30"/>
      <c r="H727" s="62"/>
      <c r="I727" s="30"/>
      <c r="J727" s="30"/>
      <c r="K727" s="30"/>
      <c r="L727" s="30"/>
      <c r="M727" s="30"/>
      <c r="N727" s="62"/>
      <c r="O727" s="62"/>
    </row>
    <row r="728" spans="1:15" ht="13.8" x14ac:dyDescent="0.25">
      <c r="B728" s="36"/>
      <c r="C728" s="30"/>
      <c r="D728" s="30"/>
      <c r="E728" s="30"/>
      <c r="F728" s="30"/>
      <c r="G728" s="30"/>
      <c r="H728" s="62"/>
      <c r="I728" s="30"/>
      <c r="J728" s="30"/>
      <c r="K728" s="30"/>
      <c r="L728" s="30"/>
      <c r="M728" s="30"/>
      <c r="N728" s="62"/>
      <c r="O728" s="62"/>
    </row>
    <row r="729" spans="1:15" ht="13.8" x14ac:dyDescent="0.25">
      <c r="B729" s="36"/>
      <c r="C729" s="30"/>
      <c r="D729" s="30"/>
      <c r="E729" s="30"/>
      <c r="F729" s="30"/>
      <c r="G729" s="30"/>
      <c r="H729" s="62"/>
      <c r="I729" s="30"/>
      <c r="J729" s="30"/>
      <c r="K729" s="30"/>
      <c r="L729" s="30"/>
      <c r="M729" s="30"/>
      <c r="N729" s="62"/>
      <c r="O729" s="62"/>
    </row>
    <row r="730" spans="1:15" ht="13.8" x14ac:dyDescent="0.25">
      <c r="B730" s="36"/>
      <c r="C730" s="30"/>
      <c r="D730" s="30"/>
      <c r="E730" s="30"/>
      <c r="F730" s="30"/>
      <c r="G730" s="30"/>
      <c r="H730" s="62"/>
      <c r="I730" s="30"/>
      <c r="J730" s="30"/>
      <c r="K730" s="30"/>
      <c r="L730" s="30"/>
      <c r="M730" s="30"/>
      <c r="N730" s="62"/>
      <c r="O730" s="62"/>
    </row>
    <row r="731" spans="1:15" ht="13.8" x14ac:dyDescent="0.25">
      <c r="B731" s="36"/>
      <c r="C731" s="30"/>
      <c r="D731" s="30"/>
      <c r="E731" s="30"/>
      <c r="F731" s="30"/>
      <c r="G731" s="30"/>
      <c r="H731" s="62"/>
      <c r="I731" s="30"/>
      <c r="J731" s="30"/>
      <c r="K731" s="30"/>
      <c r="L731" s="30"/>
      <c r="M731" s="30"/>
      <c r="N731" s="62"/>
      <c r="O731" s="62"/>
    </row>
    <row r="732" spans="1:15" ht="13.8" x14ac:dyDescent="0.25">
      <c r="B732" s="36"/>
      <c r="C732" s="30"/>
      <c r="D732" s="30"/>
      <c r="E732" s="30"/>
      <c r="F732" s="30"/>
      <c r="G732" s="30"/>
      <c r="H732" s="62"/>
      <c r="I732" s="30"/>
      <c r="J732" s="30"/>
      <c r="K732" s="30"/>
      <c r="L732" s="30"/>
      <c r="M732" s="30"/>
      <c r="N732" s="62"/>
      <c r="O732" s="62"/>
    </row>
    <row r="733" spans="1:15" ht="13.8" x14ac:dyDescent="0.25">
      <c r="B733" s="36"/>
      <c r="C733" s="30"/>
      <c r="D733" s="30"/>
      <c r="E733" s="30"/>
      <c r="F733" s="30"/>
      <c r="G733" s="30"/>
      <c r="H733" s="62"/>
      <c r="I733" s="30"/>
      <c r="J733" s="30"/>
      <c r="K733" s="30"/>
      <c r="L733" s="30"/>
      <c r="M733" s="30"/>
      <c r="N733" s="62"/>
      <c r="O733" s="62"/>
    </row>
    <row r="734" spans="1:15" ht="13.8" x14ac:dyDescent="0.25">
      <c r="B734" s="36"/>
      <c r="C734" s="30"/>
      <c r="D734" s="30"/>
      <c r="E734" s="30"/>
      <c r="F734" s="30"/>
      <c r="G734" s="30"/>
      <c r="H734" s="62"/>
      <c r="I734" s="30"/>
      <c r="J734" s="30"/>
      <c r="K734" s="30"/>
      <c r="L734" s="30"/>
      <c r="M734" s="30"/>
      <c r="N734" s="62"/>
      <c r="O734" s="62"/>
    </row>
    <row r="735" spans="1:15" ht="13.8" x14ac:dyDescent="0.25">
      <c r="B735" s="36"/>
      <c r="C735" s="30"/>
      <c r="D735" s="30"/>
      <c r="E735" s="30"/>
      <c r="F735" s="30"/>
      <c r="G735" s="30"/>
      <c r="H735" s="62"/>
      <c r="I735" s="30"/>
      <c r="J735" s="30"/>
      <c r="K735" s="30"/>
      <c r="L735" s="30"/>
      <c r="M735" s="30"/>
      <c r="N735" s="62"/>
      <c r="O735" s="62"/>
    </row>
    <row r="736" spans="1:15" ht="13.8" x14ac:dyDescent="0.25">
      <c r="B736" s="36"/>
      <c r="C736" s="30"/>
      <c r="D736" s="30"/>
      <c r="E736" s="30"/>
      <c r="F736" s="30"/>
      <c r="G736" s="30"/>
      <c r="H736" s="62"/>
      <c r="I736" s="30"/>
      <c r="J736" s="30"/>
      <c r="K736" s="30"/>
      <c r="L736" s="30"/>
      <c r="M736" s="30"/>
      <c r="N736" s="62"/>
      <c r="O736" s="62"/>
    </row>
    <row r="737" spans="2:15" ht="13.8" x14ac:dyDescent="0.25">
      <c r="B737" s="36"/>
      <c r="C737" s="30"/>
      <c r="D737" s="30"/>
      <c r="E737" s="30"/>
      <c r="F737" s="30"/>
      <c r="G737" s="30"/>
      <c r="H737" s="62"/>
      <c r="I737" s="30"/>
      <c r="J737" s="30"/>
      <c r="K737" s="30"/>
      <c r="L737" s="30"/>
      <c r="M737" s="30"/>
      <c r="N737" s="62"/>
      <c r="O737" s="62"/>
    </row>
    <row r="738" spans="2:15" ht="13.8" x14ac:dyDescent="0.25">
      <c r="B738" s="36"/>
      <c r="C738" s="30"/>
      <c r="D738" s="30"/>
      <c r="E738" s="30"/>
      <c r="F738" s="30"/>
      <c r="G738" s="30"/>
      <c r="H738" s="62"/>
      <c r="I738" s="30"/>
      <c r="J738" s="30"/>
      <c r="K738" s="30"/>
      <c r="L738" s="30"/>
      <c r="M738" s="30"/>
      <c r="N738" s="62"/>
      <c r="O738" s="62"/>
    </row>
    <row r="739" spans="2:15" ht="13.8" x14ac:dyDescent="0.25">
      <c r="B739" s="36"/>
      <c r="C739" s="30"/>
      <c r="D739" s="30"/>
      <c r="E739" s="30"/>
      <c r="F739" s="30"/>
      <c r="G739" s="30"/>
      <c r="H739" s="62"/>
      <c r="I739" s="30"/>
      <c r="J739" s="30"/>
      <c r="K739" s="30"/>
      <c r="L739" s="30"/>
      <c r="M739" s="30"/>
      <c r="N739" s="62"/>
      <c r="O739" s="62"/>
    </row>
    <row r="740" spans="2:15" ht="13.8" x14ac:dyDescent="0.25">
      <c r="B740" s="36"/>
      <c r="C740" s="30"/>
      <c r="D740" s="30"/>
      <c r="E740" s="30"/>
      <c r="F740" s="30"/>
      <c r="G740" s="30"/>
      <c r="H740" s="62"/>
      <c r="I740" s="30"/>
      <c r="J740" s="30"/>
      <c r="K740" s="30"/>
      <c r="L740" s="30"/>
      <c r="M740" s="30"/>
      <c r="N740" s="62"/>
      <c r="O740" s="62"/>
    </row>
    <row r="741" spans="2:15" ht="13.8" x14ac:dyDescent="0.25">
      <c r="B741" s="36"/>
      <c r="C741" s="30"/>
      <c r="D741" s="30"/>
      <c r="E741" s="30"/>
      <c r="F741" s="30"/>
      <c r="G741" s="30"/>
      <c r="H741" s="62"/>
      <c r="I741" s="30"/>
      <c r="J741" s="30"/>
      <c r="K741" s="30"/>
      <c r="L741" s="30"/>
      <c r="M741" s="30"/>
      <c r="N741" s="62"/>
      <c r="O741" s="62"/>
    </row>
    <row r="742" spans="2:15" ht="13.8" x14ac:dyDescent="0.25">
      <c r="B742" s="36"/>
      <c r="C742" s="30"/>
      <c r="D742" s="30"/>
      <c r="E742" s="30"/>
      <c r="F742" s="30"/>
      <c r="G742" s="30"/>
      <c r="H742" s="62"/>
      <c r="I742" s="30"/>
      <c r="J742" s="30"/>
      <c r="K742" s="30"/>
      <c r="L742" s="30"/>
      <c r="M742" s="30"/>
      <c r="N742" s="62"/>
      <c r="O742" s="62"/>
    </row>
    <row r="743" spans="2:15" ht="13.8" x14ac:dyDescent="0.25">
      <c r="B743" s="36"/>
      <c r="C743" s="30"/>
      <c r="D743" s="30"/>
      <c r="E743" s="30"/>
      <c r="F743" s="30"/>
      <c r="G743" s="30"/>
      <c r="H743" s="62"/>
      <c r="I743" s="30"/>
      <c r="J743" s="30"/>
      <c r="K743" s="30"/>
      <c r="L743" s="30"/>
      <c r="M743" s="30"/>
      <c r="N743" s="62"/>
      <c r="O743" s="62"/>
    </row>
    <row r="744" spans="2:15" ht="13.8" x14ac:dyDescent="0.25">
      <c r="B744" s="36"/>
      <c r="C744" s="30"/>
      <c r="D744" s="30"/>
      <c r="E744" s="30"/>
      <c r="F744" s="30"/>
      <c r="G744" s="30"/>
      <c r="H744" s="62"/>
      <c r="I744" s="30"/>
      <c r="J744" s="30"/>
      <c r="K744" s="30"/>
      <c r="L744" s="30"/>
      <c r="M744" s="30"/>
      <c r="N744" s="62"/>
      <c r="O744" s="62"/>
    </row>
    <row r="745" spans="2:15" ht="13.8" x14ac:dyDescent="0.25">
      <c r="B745" s="36"/>
      <c r="C745" s="30"/>
      <c r="D745" s="30"/>
      <c r="E745" s="30"/>
      <c r="F745" s="30"/>
      <c r="G745" s="30"/>
      <c r="H745" s="62"/>
      <c r="I745" s="30"/>
      <c r="J745" s="30"/>
      <c r="K745" s="30"/>
      <c r="L745" s="30"/>
      <c r="M745" s="30"/>
      <c r="N745" s="62"/>
      <c r="O745" s="62"/>
    </row>
    <row r="746" spans="2:15" ht="13.8" x14ac:dyDescent="0.25">
      <c r="B746" s="36"/>
      <c r="C746" s="30"/>
      <c r="D746" s="30"/>
      <c r="E746" s="30"/>
      <c r="F746" s="30"/>
      <c r="G746" s="30"/>
      <c r="H746" s="62"/>
      <c r="I746" s="30"/>
      <c r="J746" s="30"/>
      <c r="K746" s="30"/>
      <c r="L746" s="30"/>
      <c r="M746" s="30"/>
      <c r="N746" s="62"/>
      <c r="O746" s="62"/>
    </row>
    <row r="747" spans="2:15" ht="13.8" x14ac:dyDescent="0.25">
      <c r="B747" s="36"/>
      <c r="C747" s="30"/>
      <c r="D747" s="30"/>
      <c r="E747" s="30"/>
      <c r="F747" s="30"/>
      <c r="G747" s="30"/>
      <c r="H747" s="62"/>
      <c r="I747" s="30"/>
      <c r="J747" s="30"/>
      <c r="K747" s="30"/>
      <c r="L747" s="30"/>
      <c r="M747" s="30"/>
      <c r="N747" s="62"/>
      <c r="O747" s="62"/>
    </row>
    <row r="748" spans="2:15" ht="13.8" x14ac:dyDescent="0.25">
      <c r="B748" s="36"/>
      <c r="C748" s="30"/>
      <c r="D748" s="30"/>
      <c r="E748" s="30"/>
      <c r="F748" s="30"/>
      <c r="G748" s="30"/>
      <c r="H748" s="62"/>
      <c r="I748" s="30"/>
      <c r="J748" s="30"/>
      <c r="K748" s="30"/>
      <c r="L748" s="30"/>
      <c r="M748" s="30"/>
      <c r="N748" s="62"/>
      <c r="O748" s="62"/>
    </row>
    <row r="749" spans="2:15" ht="13.8" x14ac:dyDescent="0.25">
      <c r="B749" s="36"/>
      <c r="C749" s="30"/>
      <c r="D749" s="30"/>
      <c r="E749" s="30"/>
      <c r="F749" s="30"/>
      <c r="G749" s="30"/>
      <c r="H749" s="62"/>
      <c r="I749" s="30"/>
      <c r="J749" s="30"/>
      <c r="K749" s="30"/>
      <c r="L749" s="30"/>
      <c r="M749" s="30"/>
      <c r="N749" s="62"/>
      <c r="O749" s="62"/>
    </row>
    <row r="750" spans="2:15" ht="13.8" x14ac:dyDescent="0.25">
      <c r="B750" s="36"/>
      <c r="C750" s="30"/>
      <c r="D750" s="30"/>
      <c r="E750" s="30"/>
      <c r="F750" s="30"/>
      <c r="G750" s="30"/>
      <c r="H750" s="62"/>
      <c r="I750" s="30"/>
      <c r="J750" s="30"/>
      <c r="K750" s="30"/>
      <c r="L750" s="30"/>
      <c r="M750" s="30"/>
      <c r="N750" s="62"/>
      <c r="O750" s="62"/>
    </row>
    <row r="751" spans="2:15" ht="13.8" x14ac:dyDescent="0.25">
      <c r="B751" s="36"/>
      <c r="C751" s="30"/>
      <c r="D751" s="30"/>
      <c r="E751" s="30"/>
      <c r="F751" s="30"/>
      <c r="G751" s="30"/>
      <c r="H751" s="62"/>
      <c r="I751" s="30"/>
      <c r="J751" s="30"/>
      <c r="K751" s="30"/>
      <c r="L751" s="30"/>
      <c r="M751" s="30"/>
      <c r="N751" s="62"/>
      <c r="O751" s="62"/>
    </row>
    <row r="752" spans="2:15" ht="13.8" x14ac:dyDescent="0.25">
      <c r="B752" s="36"/>
      <c r="C752" s="30"/>
      <c r="D752" s="30"/>
      <c r="E752" s="30"/>
      <c r="F752" s="30"/>
      <c r="G752" s="30"/>
      <c r="H752" s="62"/>
      <c r="I752" s="30"/>
      <c r="J752" s="30"/>
      <c r="K752" s="30"/>
      <c r="L752" s="30"/>
      <c r="M752" s="30"/>
      <c r="N752" s="62"/>
      <c r="O752" s="62"/>
    </row>
    <row r="753" spans="2:15" ht="13.8" x14ac:dyDescent="0.25">
      <c r="B753" s="36"/>
      <c r="C753" s="30"/>
      <c r="D753" s="30"/>
      <c r="E753" s="30"/>
      <c r="F753" s="30"/>
      <c r="G753" s="30"/>
      <c r="H753" s="62"/>
      <c r="I753" s="30"/>
      <c r="J753" s="30"/>
      <c r="K753" s="30"/>
      <c r="L753" s="30"/>
      <c r="M753" s="30"/>
      <c r="N753" s="62"/>
      <c r="O753" s="62"/>
    </row>
    <row r="754" spans="2:15" ht="13.8" x14ac:dyDescent="0.25">
      <c r="B754" s="36"/>
      <c r="C754" s="30"/>
      <c r="D754" s="30"/>
      <c r="E754" s="30"/>
      <c r="F754" s="30"/>
      <c r="G754" s="30"/>
      <c r="H754" s="62"/>
      <c r="I754" s="30"/>
      <c r="J754" s="30"/>
      <c r="K754" s="30"/>
      <c r="L754" s="30"/>
      <c r="M754" s="30"/>
      <c r="N754" s="62"/>
      <c r="O754" s="62"/>
    </row>
    <row r="755" spans="2:15" ht="13.8" x14ac:dyDescent="0.25">
      <c r="B755" s="36"/>
      <c r="C755" s="30"/>
      <c r="D755" s="30"/>
      <c r="E755" s="30"/>
      <c r="F755" s="30"/>
      <c r="G755" s="30"/>
      <c r="H755" s="62"/>
      <c r="I755" s="30"/>
      <c r="J755" s="30"/>
      <c r="K755" s="30"/>
      <c r="L755" s="30"/>
      <c r="M755" s="30"/>
      <c r="N755" s="62"/>
      <c r="O755" s="62"/>
    </row>
    <row r="756" spans="2:15" ht="13.8" x14ac:dyDescent="0.25">
      <c r="B756" s="36"/>
      <c r="C756" s="30"/>
      <c r="D756" s="30"/>
      <c r="E756" s="30"/>
      <c r="F756" s="30"/>
      <c r="G756" s="30"/>
      <c r="H756" s="62"/>
      <c r="I756" s="30"/>
      <c r="J756" s="30"/>
      <c r="K756" s="30"/>
      <c r="L756" s="30"/>
      <c r="M756" s="30"/>
      <c r="N756" s="62"/>
      <c r="O756" s="62"/>
    </row>
    <row r="757" spans="2:15" ht="13.8" x14ac:dyDescent="0.25">
      <c r="B757" s="36"/>
      <c r="C757" s="30"/>
      <c r="D757" s="30"/>
      <c r="E757" s="30"/>
      <c r="F757" s="30"/>
      <c r="G757" s="30"/>
      <c r="H757" s="62"/>
      <c r="I757" s="30"/>
      <c r="J757" s="30"/>
      <c r="K757" s="30"/>
      <c r="L757" s="30"/>
      <c r="M757" s="30"/>
      <c r="N757" s="62"/>
      <c r="O757" s="62"/>
    </row>
    <row r="758" spans="2:15" ht="13.8" x14ac:dyDescent="0.25">
      <c r="B758" s="36"/>
      <c r="C758" s="30"/>
      <c r="D758" s="30"/>
      <c r="E758" s="30"/>
      <c r="F758" s="30"/>
      <c r="G758" s="30"/>
      <c r="H758" s="62"/>
      <c r="I758" s="30"/>
      <c r="J758" s="30"/>
      <c r="K758" s="30"/>
      <c r="L758" s="30"/>
      <c r="M758" s="30"/>
      <c r="N758" s="62"/>
      <c r="O758" s="62"/>
    </row>
    <row r="759" spans="2:15" ht="13.8" x14ac:dyDescent="0.25">
      <c r="B759" s="36"/>
      <c r="C759" s="30"/>
      <c r="D759" s="30"/>
      <c r="E759" s="30"/>
      <c r="F759" s="30"/>
      <c r="G759" s="30"/>
      <c r="H759" s="62"/>
      <c r="I759" s="30"/>
      <c r="J759" s="30"/>
      <c r="K759" s="30"/>
      <c r="L759" s="30"/>
      <c r="M759" s="30"/>
      <c r="N759" s="62"/>
      <c r="O759" s="62"/>
    </row>
    <row r="760" spans="2:15" ht="13.8" x14ac:dyDescent="0.25">
      <c r="B760" s="36"/>
      <c r="C760" s="30"/>
      <c r="D760" s="30"/>
      <c r="E760" s="30"/>
      <c r="F760" s="30"/>
      <c r="G760" s="30"/>
      <c r="H760" s="62"/>
      <c r="I760" s="30"/>
      <c r="J760" s="30"/>
      <c r="K760" s="30"/>
      <c r="L760" s="30"/>
      <c r="M760" s="30"/>
      <c r="N760" s="62"/>
      <c r="O760" s="62"/>
    </row>
    <row r="761" spans="2:15" ht="13.8" x14ac:dyDescent="0.25">
      <c r="B761" s="36"/>
      <c r="C761" s="30"/>
      <c r="D761" s="30"/>
      <c r="E761" s="30"/>
      <c r="F761" s="30"/>
      <c r="G761" s="30"/>
      <c r="H761" s="62"/>
      <c r="I761" s="30"/>
      <c r="J761" s="30"/>
      <c r="K761" s="30"/>
      <c r="L761" s="30"/>
      <c r="M761" s="30"/>
      <c r="N761" s="62"/>
      <c r="O761" s="62"/>
    </row>
    <row r="762" spans="2:15" ht="13.8" x14ac:dyDescent="0.25">
      <c r="B762" s="36"/>
      <c r="C762" s="30"/>
      <c r="D762" s="30"/>
      <c r="E762" s="30"/>
      <c r="F762" s="30"/>
      <c r="G762" s="30"/>
      <c r="H762" s="62"/>
      <c r="I762" s="30"/>
      <c r="J762" s="30"/>
      <c r="K762" s="30"/>
      <c r="L762" s="30"/>
      <c r="M762" s="30"/>
      <c r="N762" s="62"/>
      <c r="O762" s="62"/>
    </row>
    <row r="763" spans="2:15" ht="13.8" x14ac:dyDescent="0.25">
      <c r="B763" s="36"/>
      <c r="C763" s="30"/>
      <c r="D763" s="30"/>
      <c r="E763" s="30"/>
      <c r="F763" s="30"/>
      <c r="G763" s="30"/>
      <c r="H763" s="62"/>
      <c r="I763" s="30"/>
      <c r="J763" s="30"/>
      <c r="K763" s="30"/>
      <c r="L763" s="30"/>
      <c r="M763" s="30"/>
      <c r="N763" s="62"/>
      <c r="O763" s="62"/>
    </row>
    <row r="764" spans="2:15" ht="13.8" x14ac:dyDescent="0.25">
      <c r="B764" s="36"/>
      <c r="C764" s="30"/>
      <c r="D764" s="30"/>
      <c r="E764" s="30"/>
      <c r="F764" s="30"/>
      <c r="G764" s="30"/>
      <c r="H764" s="62"/>
      <c r="I764" s="30"/>
      <c r="J764" s="30"/>
      <c r="K764" s="30"/>
      <c r="L764" s="30"/>
      <c r="M764" s="30"/>
      <c r="N764" s="62"/>
      <c r="O764" s="62"/>
    </row>
    <row r="765" spans="2:15" ht="13.8" x14ac:dyDescent="0.25">
      <c r="B765" s="36"/>
      <c r="C765" s="30"/>
      <c r="D765" s="30"/>
      <c r="E765" s="30"/>
      <c r="F765" s="30"/>
      <c r="G765" s="30"/>
      <c r="H765" s="62"/>
      <c r="I765" s="30"/>
      <c r="J765" s="30"/>
      <c r="K765" s="30"/>
      <c r="L765" s="30"/>
      <c r="M765" s="30"/>
      <c r="N765" s="62"/>
      <c r="O765" s="62"/>
    </row>
    <row r="766" spans="2:15" ht="13.8" x14ac:dyDescent="0.25">
      <c r="B766" s="36"/>
      <c r="C766" s="30"/>
      <c r="D766" s="30"/>
      <c r="E766" s="30"/>
      <c r="F766" s="30"/>
      <c r="G766" s="30"/>
      <c r="H766" s="62"/>
      <c r="I766" s="30"/>
      <c r="J766" s="30"/>
      <c r="K766" s="30"/>
      <c r="L766" s="30"/>
      <c r="M766" s="30"/>
      <c r="N766" s="62"/>
      <c r="O766" s="62"/>
    </row>
    <row r="767" spans="2:15" ht="13.8" x14ac:dyDescent="0.25">
      <c r="B767" s="36"/>
      <c r="C767" s="30"/>
      <c r="D767" s="30"/>
      <c r="E767" s="30"/>
      <c r="F767" s="30"/>
      <c r="G767" s="30"/>
      <c r="H767" s="62"/>
      <c r="I767" s="30"/>
      <c r="J767" s="30"/>
      <c r="K767" s="30"/>
      <c r="L767" s="30"/>
      <c r="M767" s="30"/>
      <c r="N767" s="62"/>
      <c r="O767" s="62"/>
    </row>
    <row r="768" spans="2:15" ht="13.8" x14ac:dyDescent="0.25">
      <c r="B768" s="36"/>
      <c r="C768" s="30"/>
      <c r="D768" s="30"/>
      <c r="E768" s="30"/>
      <c r="F768" s="30"/>
      <c r="G768" s="30"/>
      <c r="H768" s="62"/>
      <c r="I768" s="30"/>
      <c r="J768" s="30"/>
      <c r="K768" s="30"/>
      <c r="L768" s="30"/>
      <c r="M768" s="30"/>
      <c r="N768" s="62"/>
      <c r="O768" s="62"/>
    </row>
    <row r="769" spans="2:15" ht="13.8" x14ac:dyDescent="0.25">
      <c r="B769" s="36"/>
      <c r="C769" s="30"/>
      <c r="D769" s="30"/>
      <c r="E769" s="30"/>
      <c r="F769" s="30"/>
      <c r="G769" s="30"/>
      <c r="H769" s="62"/>
      <c r="I769" s="30"/>
      <c r="J769" s="30"/>
      <c r="K769" s="30"/>
      <c r="L769" s="30"/>
      <c r="M769" s="30"/>
      <c r="N769" s="62"/>
      <c r="O769" s="62"/>
    </row>
    <row r="770" spans="2:15" ht="13.8" x14ac:dyDescent="0.25">
      <c r="B770" s="36"/>
      <c r="C770" s="30"/>
      <c r="D770" s="30"/>
      <c r="E770" s="30"/>
      <c r="F770" s="30"/>
      <c r="G770" s="30"/>
      <c r="H770" s="62"/>
      <c r="I770" s="30"/>
      <c r="J770" s="30"/>
      <c r="K770" s="30"/>
      <c r="L770" s="30"/>
      <c r="M770" s="30"/>
      <c r="N770" s="62"/>
      <c r="O770" s="62"/>
    </row>
    <row r="771" spans="2:15" ht="13.8" x14ac:dyDescent="0.25">
      <c r="B771" s="36"/>
      <c r="C771" s="30"/>
      <c r="D771" s="30"/>
      <c r="E771" s="30"/>
      <c r="F771" s="30"/>
      <c r="G771" s="30"/>
      <c r="H771" s="62"/>
      <c r="I771" s="30"/>
      <c r="J771" s="30"/>
      <c r="K771" s="30"/>
      <c r="L771" s="30"/>
      <c r="M771" s="30"/>
      <c r="N771" s="62"/>
      <c r="O771" s="62"/>
    </row>
    <row r="772" spans="2:15" ht="13.8" x14ac:dyDescent="0.25">
      <c r="B772" s="36"/>
      <c r="C772" s="30"/>
      <c r="D772" s="30"/>
      <c r="E772" s="30"/>
      <c r="F772" s="30"/>
      <c r="G772" s="30"/>
      <c r="H772" s="62"/>
      <c r="I772" s="30"/>
      <c r="J772" s="30"/>
      <c r="K772" s="30"/>
      <c r="L772" s="30"/>
      <c r="M772" s="30"/>
      <c r="N772" s="62"/>
      <c r="O772" s="62"/>
    </row>
    <row r="773" spans="2:15" ht="13.8" x14ac:dyDescent="0.25">
      <c r="B773" s="36"/>
      <c r="C773" s="30"/>
      <c r="D773" s="30"/>
      <c r="E773" s="30"/>
      <c r="F773" s="30"/>
      <c r="G773" s="30"/>
      <c r="H773" s="62"/>
      <c r="I773" s="30"/>
      <c r="J773" s="30"/>
      <c r="K773" s="30"/>
      <c r="L773" s="30"/>
      <c r="M773" s="30"/>
      <c r="N773" s="62"/>
      <c r="O773" s="62"/>
    </row>
    <row r="774" spans="2:15" ht="13.8" x14ac:dyDescent="0.25">
      <c r="B774" s="36"/>
      <c r="C774" s="30"/>
      <c r="D774" s="30"/>
      <c r="E774" s="30"/>
      <c r="F774" s="30"/>
      <c r="G774" s="30"/>
      <c r="H774" s="62"/>
      <c r="I774" s="30"/>
      <c r="J774" s="30"/>
      <c r="K774" s="30"/>
      <c r="L774" s="30"/>
      <c r="M774" s="30"/>
      <c r="N774" s="62"/>
      <c r="O774" s="62"/>
    </row>
    <row r="775" spans="2:15" ht="13.8" x14ac:dyDescent="0.25">
      <c r="B775" s="36"/>
      <c r="C775" s="30"/>
      <c r="D775" s="30"/>
      <c r="E775" s="30"/>
      <c r="F775" s="30"/>
      <c r="G775" s="30"/>
      <c r="H775" s="62"/>
      <c r="I775" s="30"/>
      <c r="J775" s="30"/>
      <c r="K775" s="30"/>
      <c r="L775" s="30"/>
      <c r="M775" s="30"/>
      <c r="N775" s="62"/>
      <c r="O775" s="62"/>
    </row>
    <row r="776" spans="2:15" ht="13.8" x14ac:dyDescent="0.25">
      <c r="B776" s="36"/>
      <c r="C776" s="30"/>
      <c r="D776" s="30"/>
      <c r="E776" s="30"/>
      <c r="F776" s="30"/>
      <c r="G776" s="30"/>
      <c r="H776" s="62"/>
      <c r="I776" s="30"/>
      <c r="J776" s="30"/>
      <c r="K776" s="30"/>
      <c r="L776" s="30"/>
      <c r="M776" s="30"/>
      <c r="N776" s="62"/>
      <c r="O776" s="62"/>
    </row>
    <row r="777" spans="2:15" ht="13.8" x14ac:dyDescent="0.25">
      <c r="B777" s="36"/>
      <c r="C777" s="30"/>
      <c r="D777" s="30"/>
      <c r="E777" s="30"/>
      <c r="F777" s="30"/>
      <c r="G777" s="30"/>
      <c r="H777" s="62"/>
      <c r="I777" s="30"/>
      <c r="J777" s="30"/>
      <c r="K777" s="30"/>
      <c r="L777" s="30"/>
      <c r="M777" s="30"/>
      <c r="N777" s="62"/>
      <c r="O777" s="62"/>
    </row>
    <row r="778" spans="2:15" ht="13.8" x14ac:dyDescent="0.25">
      <c r="B778" s="36"/>
      <c r="C778" s="30"/>
      <c r="D778" s="30"/>
      <c r="E778" s="30"/>
      <c r="F778" s="30"/>
      <c r="G778" s="30"/>
      <c r="H778" s="62"/>
      <c r="I778" s="30"/>
      <c r="J778" s="30"/>
      <c r="K778" s="30"/>
      <c r="L778" s="30"/>
      <c r="M778" s="30"/>
      <c r="N778" s="62"/>
      <c r="O778" s="62"/>
    </row>
    <row r="779" spans="2:15" ht="13.8" x14ac:dyDescent="0.25">
      <c r="B779" s="36"/>
      <c r="C779" s="30"/>
      <c r="D779" s="30"/>
      <c r="E779" s="30"/>
      <c r="F779" s="30"/>
      <c r="G779" s="30"/>
      <c r="H779" s="62"/>
      <c r="I779" s="30"/>
      <c r="J779" s="30"/>
      <c r="K779" s="30"/>
      <c r="L779" s="30"/>
      <c r="M779" s="30"/>
      <c r="N779" s="62"/>
      <c r="O779" s="62"/>
    </row>
    <row r="780" spans="2:15" ht="13.8" x14ac:dyDescent="0.25">
      <c r="B780" s="36"/>
      <c r="C780" s="30"/>
      <c r="D780" s="30"/>
      <c r="E780" s="30"/>
      <c r="F780" s="30"/>
      <c r="G780" s="30"/>
      <c r="H780" s="62"/>
      <c r="I780" s="30"/>
      <c r="J780" s="30"/>
      <c r="K780" s="30"/>
      <c r="L780" s="30"/>
      <c r="M780" s="30"/>
      <c r="N780" s="62"/>
      <c r="O780" s="62"/>
    </row>
    <row r="781" spans="2:15" ht="13.8" x14ac:dyDescent="0.25">
      <c r="B781" s="36"/>
      <c r="C781" s="30"/>
      <c r="D781" s="30"/>
      <c r="E781" s="30"/>
      <c r="F781" s="30"/>
      <c r="G781" s="30"/>
      <c r="H781" s="62"/>
      <c r="I781" s="30"/>
      <c r="J781" s="30"/>
      <c r="K781" s="30"/>
      <c r="L781" s="30"/>
      <c r="M781" s="30"/>
      <c r="N781" s="62"/>
      <c r="O781" s="62"/>
    </row>
    <row r="782" spans="2:15" ht="13.8" x14ac:dyDescent="0.25">
      <c r="B782" s="36"/>
      <c r="C782" s="30"/>
      <c r="D782" s="30"/>
      <c r="E782" s="30"/>
      <c r="F782" s="30"/>
      <c r="G782" s="30"/>
      <c r="H782" s="62"/>
      <c r="I782" s="30"/>
      <c r="J782" s="30"/>
      <c r="K782" s="30"/>
      <c r="L782" s="30"/>
      <c r="M782" s="30"/>
      <c r="N782" s="62"/>
      <c r="O782" s="62"/>
    </row>
    <row r="783" spans="2:15" ht="13.8" x14ac:dyDescent="0.25">
      <c r="B783" s="36"/>
      <c r="C783" s="30"/>
      <c r="D783" s="30"/>
      <c r="E783" s="30"/>
      <c r="F783" s="30"/>
      <c r="G783" s="30"/>
      <c r="H783" s="62"/>
      <c r="I783" s="30"/>
      <c r="J783" s="30"/>
      <c r="K783" s="30"/>
      <c r="L783" s="30"/>
      <c r="M783" s="30"/>
      <c r="N783" s="62"/>
      <c r="O783" s="62"/>
    </row>
    <row r="784" spans="2:15" ht="13.8" x14ac:dyDescent="0.25">
      <c r="B784" s="36"/>
      <c r="C784" s="30"/>
      <c r="D784" s="30"/>
      <c r="E784" s="30"/>
      <c r="F784" s="30"/>
      <c r="G784" s="30"/>
      <c r="H784" s="62"/>
      <c r="I784" s="30"/>
      <c r="J784" s="30"/>
      <c r="K784" s="30"/>
      <c r="L784" s="30"/>
      <c r="M784" s="30"/>
      <c r="N784" s="62"/>
      <c r="O784" s="62"/>
    </row>
    <row r="785" spans="2:15" ht="13.8" x14ac:dyDescent="0.25">
      <c r="B785" s="36"/>
      <c r="C785" s="30"/>
      <c r="D785" s="30"/>
      <c r="E785" s="30"/>
      <c r="F785" s="30"/>
      <c r="G785" s="30"/>
      <c r="H785" s="62"/>
      <c r="I785" s="30"/>
      <c r="J785" s="30"/>
      <c r="K785" s="30"/>
      <c r="L785" s="30"/>
      <c r="M785" s="30"/>
      <c r="N785" s="62"/>
      <c r="O785" s="62"/>
    </row>
    <row r="786" spans="2:15" ht="13.8" x14ac:dyDescent="0.25">
      <c r="B786" s="36"/>
      <c r="C786" s="30"/>
      <c r="D786" s="30"/>
      <c r="E786" s="30"/>
      <c r="F786" s="30"/>
      <c r="G786" s="30"/>
      <c r="H786" s="62"/>
      <c r="I786" s="30"/>
      <c r="J786" s="30"/>
      <c r="K786" s="30"/>
      <c r="L786" s="30"/>
      <c r="M786" s="30"/>
      <c r="N786" s="62"/>
      <c r="O786" s="62"/>
    </row>
    <row r="787" spans="2:15" ht="13.8" x14ac:dyDescent="0.25">
      <c r="B787" s="36"/>
      <c r="C787" s="30"/>
      <c r="D787" s="30"/>
      <c r="E787" s="30"/>
      <c r="F787" s="30"/>
      <c r="G787" s="30"/>
      <c r="H787" s="62"/>
      <c r="I787" s="30"/>
      <c r="J787" s="30"/>
      <c r="K787" s="30"/>
      <c r="L787" s="30"/>
      <c r="M787" s="30"/>
      <c r="N787" s="62"/>
      <c r="O787" s="62"/>
    </row>
    <row r="788" spans="2:15" ht="13.8" x14ac:dyDescent="0.25">
      <c r="B788" s="36"/>
      <c r="C788" s="30"/>
      <c r="D788" s="30"/>
      <c r="E788" s="30"/>
      <c r="F788" s="30"/>
      <c r="G788" s="30"/>
      <c r="H788" s="62"/>
      <c r="I788" s="30"/>
      <c r="J788" s="30"/>
      <c r="K788" s="30"/>
      <c r="L788" s="30"/>
      <c r="M788" s="30"/>
      <c r="N788" s="62"/>
      <c r="O788" s="62"/>
    </row>
    <row r="789" spans="2:15" ht="13.8" x14ac:dyDescent="0.25">
      <c r="B789" s="36"/>
      <c r="C789" s="30"/>
      <c r="D789" s="30"/>
      <c r="E789" s="30"/>
      <c r="F789" s="30"/>
      <c r="G789" s="30"/>
      <c r="H789" s="62"/>
      <c r="I789" s="30"/>
      <c r="J789" s="30"/>
      <c r="K789" s="30"/>
      <c r="L789" s="30"/>
      <c r="M789" s="30"/>
      <c r="N789" s="62"/>
      <c r="O789" s="62"/>
    </row>
    <row r="790" spans="2:15" ht="13.8" x14ac:dyDescent="0.25">
      <c r="B790" s="36"/>
      <c r="C790" s="30"/>
      <c r="D790" s="30"/>
      <c r="E790" s="30"/>
      <c r="F790" s="30"/>
      <c r="G790" s="30"/>
      <c r="H790" s="62"/>
      <c r="I790" s="30"/>
      <c r="J790" s="30"/>
      <c r="K790" s="30"/>
      <c r="L790" s="30"/>
      <c r="M790" s="30"/>
      <c r="N790" s="62"/>
      <c r="O790" s="62"/>
    </row>
    <row r="791" spans="2:15" ht="13.8" x14ac:dyDescent="0.25">
      <c r="B791" s="36"/>
      <c r="C791" s="30"/>
      <c r="D791" s="30"/>
      <c r="E791" s="30"/>
      <c r="F791" s="30"/>
      <c r="G791" s="30"/>
      <c r="H791" s="62"/>
      <c r="I791" s="30"/>
      <c r="J791" s="30"/>
      <c r="K791" s="30"/>
      <c r="L791" s="30"/>
      <c r="M791" s="30"/>
      <c r="N791" s="62"/>
      <c r="O791" s="62"/>
    </row>
    <row r="792" spans="2:15" ht="13.8" x14ac:dyDescent="0.25">
      <c r="B792" s="36"/>
      <c r="C792" s="30"/>
      <c r="D792" s="30"/>
      <c r="E792" s="30"/>
      <c r="F792" s="30"/>
      <c r="G792" s="30"/>
      <c r="H792" s="62"/>
      <c r="I792" s="30"/>
      <c r="J792" s="30"/>
      <c r="K792" s="30"/>
      <c r="L792" s="30"/>
      <c r="M792" s="30"/>
      <c r="N792" s="62"/>
      <c r="O792" s="62"/>
    </row>
    <row r="793" spans="2:15" ht="13.8" x14ac:dyDescent="0.25">
      <c r="B793" s="36"/>
      <c r="C793" s="30"/>
      <c r="D793" s="30"/>
      <c r="E793" s="30"/>
      <c r="F793" s="30"/>
      <c r="G793" s="30"/>
      <c r="H793" s="62"/>
      <c r="I793" s="30"/>
      <c r="J793" s="30"/>
      <c r="K793" s="30"/>
      <c r="L793" s="30"/>
      <c r="M793" s="30"/>
      <c r="N793" s="62"/>
      <c r="O793" s="62"/>
    </row>
    <row r="794" spans="2:15" ht="13.8" x14ac:dyDescent="0.25">
      <c r="B794" s="36"/>
      <c r="C794" s="30"/>
      <c r="D794" s="30"/>
      <c r="E794" s="30"/>
      <c r="F794" s="30"/>
      <c r="G794" s="30"/>
      <c r="H794" s="62"/>
      <c r="I794" s="30"/>
      <c r="J794" s="30"/>
      <c r="K794" s="30"/>
      <c r="L794" s="30"/>
      <c r="M794" s="30"/>
      <c r="N794" s="62"/>
      <c r="O794" s="62"/>
    </row>
    <row r="795" spans="2:15" ht="13.8" x14ac:dyDescent="0.25">
      <c r="B795" s="36"/>
      <c r="C795" s="30"/>
      <c r="D795" s="30"/>
      <c r="E795" s="30"/>
      <c r="F795" s="30"/>
      <c r="G795" s="30"/>
      <c r="H795" s="62"/>
      <c r="I795" s="30"/>
      <c r="J795" s="30"/>
      <c r="K795" s="30"/>
      <c r="L795" s="30"/>
      <c r="M795" s="30"/>
      <c r="N795" s="62"/>
      <c r="O795" s="62"/>
    </row>
    <row r="796" spans="2:15" ht="13.8" x14ac:dyDescent="0.25">
      <c r="B796" s="36"/>
      <c r="C796" s="30"/>
      <c r="D796" s="30"/>
      <c r="E796" s="30"/>
      <c r="F796" s="30"/>
      <c r="G796" s="30"/>
      <c r="H796" s="62"/>
      <c r="I796" s="30"/>
      <c r="J796" s="30"/>
      <c r="K796" s="30"/>
      <c r="L796" s="30"/>
      <c r="M796" s="30"/>
      <c r="N796" s="62"/>
      <c r="O796" s="62"/>
    </row>
    <row r="797" spans="2:15" ht="13.8" x14ac:dyDescent="0.25">
      <c r="B797" s="36"/>
      <c r="C797" s="30"/>
      <c r="D797" s="30"/>
      <c r="E797" s="30"/>
      <c r="F797" s="30"/>
      <c r="G797" s="30"/>
      <c r="H797" s="62"/>
      <c r="I797" s="30"/>
      <c r="J797" s="30"/>
      <c r="K797" s="30"/>
      <c r="L797" s="30"/>
      <c r="M797" s="30"/>
      <c r="N797" s="62"/>
      <c r="O797" s="62"/>
    </row>
    <row r="798" spans="2:15" ht="13.8" x14ac:dyDescent="0.25">
      <c r="B798" s="36"/>
      <c r="C798" s="30"/>
      <c r="D798" s="30"/>
      <c r="E798" s="30"/>
      <c r="F798" s="30"/>
      <c r="G798" s="30"/>
      <c r="H798" s="62"/>
      <c r="I798" s="30"/>
      <c r="J798" s="30"/>
      <c r="K798" s="30"/>
      <c r="L798" s="30"/>
      <c r="M798" s="30"/>
      <c r="N798" s="62"/>
      <c r="O798" s="62"/>
    </row>
    <row r="799" spans="2:15" ht="13.8" x14ac:dyDescent="0.25">
      <c r="B799" s="36"/>
      <c r="C799" s="30"/>
      <c r="D799" s="30"/>
      <c r="E799" s="30"/>
      <c r="F799" s="30"/>
      <c r="G799" s="30"/>
      <c r="H799" s="62"/>
      <c r="I799" s="30"/>
      <c r="J799" s="30"/>
      <c r="K799" s="30"/>
      <c r="L799" s="30"/>
      <c r="M799" s="30"/>
      <c r="N799" s="62"/>
      <c r="O799" s="62"/>
    </row>
    <row r="800" spans="2:15" ht="13.8" x14ac:dyDescent="0.25">
      <c r="B800" s="36"/>
      <c r="C800" s="30"/>
      <c r="D800" s="30"/>
      <c r="E800" s="30"/>
      <c r="F800" s="30"/>
      <c r="G800" s="30"/>
      <c r="H800" s="62"/>
      <c r="I800" s="30"/>
      <c r="J800" s="30"/>
      <c r="K800" s="30"/>
      <c r="L800" s="30"/>
      <c r="M800" s="30"/>
      <c r="N800" s="62"/>
      <c r="O800" s="62"/>
    </row>
    <row r="801" spans="2:15" ht="13.8" x14ac:dyDescent="0.25">
      <c r="B801" s="36"/>
      <c r="C801" s="30"/>
      <c r="D801" s="30"/>
      <c r="E801" s="30"/>
      <c r="F801" s="30"/>
      <c r="G801" s="30"/>
      <c r="H801" s="62"/>
      <c r="I801" s="30"/>
      <c r="J801" s="30"/>
      <c r="K801" s="30"/>
      <c r="L801" s="30"/>
      <c r="M801" s="30"/>
      <c r="N801" s="62"/>
      <c r="O801" s="62"/>
    </row>
  </sheetData>
  <phoneticPr fontId="4"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Blad19"/>
  <dimension ref="A2:AC505"/>
  <sheetViews>
    <sheetView workbookViewId="0">
      <selection activeCell="V2" sqref="V2"/>
    </sheetView>
  </sheetViews>
  <sheetFormatPr defaultRowHeight="13.2" x14ac:dyDescent="0.25"/>
  <cols>
    <col min="1" max="1" width="22.77734375" customWidth="1"/>
    <col min="2" max="2" width="14.109375" customWidth="1"/>
    <col min="3" max="7" width="5.33203125" style="4" customWidth="1"/>
    <col min="8" max="8" width="8" style="5" bestFit="1" customWidth="1"/>
    <col min="9" max="13" width="5.33203125" style="4" customWidth="1"/>
    <col min="14" max="14" width="8" style="5" bestFit="1" customWidth="1"/>
    <col min="15" max="15" width="7.6640625" style="13" bestFit="1" customWidth="1"/>
    <col min="16" max="16" width="1.5546875" customWidth="1"/>
    <col min="17" max="17" width="5.6640625" customWidth="1"/>
    <col min="18" max="21" width="3.6640625" customWidth="1"/>
    <col min="23" max="23" width="9.109375" style="4"/>
    <col min="26" max="26" width="9.109375" style="4"/>
  </cols>
  <sheetData>
    <row r="2" spans="1:27" x14ac:dyDescent="0.25">
      <c r="X2" s="129" t="s">
        <v>172</v>
      </c>
      <c r="Y2" s="5">
        <f>COUNTIF(Y9:Y208,1)+COUNTIF(Y9:Y208,3)+COUNTIF(Y9:Y208,4)</f>
        <v>0</v>
      </c>
    </row>
    <row r="3" spans="1:27" x14ac:dyDescent="0.25">
      <c r="Q3" s="36" t="s">
        <v>230</v>
      </c>
    </row>
    <row r="4" spans="1:27" ht="17.399999999999999" x14ac:dyDescent="0.3">
      <c r="D4" s="132" t="s">
        <v>174</v>
      </c>
      <c r="E4" s="133"/>
      <c r="F4" s="133"/>
      <c r="G4" s="133"/>
      <c r="H4" s="134"/>
      <c r="I4" s="133"/>
      <c r="J4" s="133"/>
      <c r="K4" s="133"/>
      <c r="L4" s="133"/>
      <c r="Q4" s="36" t="s">
        <v>178</v>
      </c>
    </row>
    <row r="5" spans="1:27" x14ac:dyDescent="0.25">
      <c r="X5" s="36" t="s">
        <v>173</v>
      </c>
    </row>
    <row r="6" spans="1:27" ht="15.6" x14ac:dyDescent="0.3">
      <c r="A6" s="59" t="s">
        <v>43</v>
      </c>
      <c r="B6" s="9"/>
      <c r="C6" s="2"/>
      <c r="D6" s="2"/>
      <c r="E6" s="2"/>
      <c r="F6" s="2"/>
      <c r="G6" s="2"/>
      <c r="H6" s="1"/>
      <c r="I6" s="2"/>
      <c r="J6" s="2"/>
      <c r="K6" s="2"/>
      <c r="L6" s="2"/>
      <c r="M6" s="2"/>
      <c r="N6" s="1"/>
      <c r="O6" s="63"/>
      <c r="X6" s="36"/>
    </row>
    <row r="7" spans="1:27" x14ac:dyDescent="0.25">
      <c r="A7" s="2"/>
      <c r="B7" s="2"/>
      <c r="C7" s="2" t="str">
        <f>Inskrivning!L5</f>
        <v xml:space="preserve">Omg </v>
      </c>
      <c r="D7" s="2" t="str">
        <f>Inskrivning!M5</f>
        <v xml:space="preserve">Omg </v>
      </c>
      <c r="E7" s="2" t="str">
        <f>Inskrivning!N5</f>
        <v xml:space="preserve">Omg </v>
      </c>
      <c r="F7" s="2" t="str">
        <f>Inskrivning!O5</f>
        <v xml:space="preserve">Omg </v>
      </c>
      <c r="G7" s="2" t="str">
        <f>Inskrivning!P5</f>
        <v xml:space="preserve">Omg </v>
      </c>
      <c r="H7" s="1" t="str">
        <f>Inskrivning!Q5</f>
        <v>Summa</v>
      </c>
      <c r="I7" s="2" t="str">
        <f>Inskrivning!R5</f>
        <v xml:space="preserve">Omg </v>
      </c>
      <c r="J7" s="2" t="str">
        <f>Inskrivning!S5</f>
        <v xml:space="preserve">Omg </v>
      </c>
      <c r="K7" s="2" t="str">
        <f>Inskrivning!T5</f>
        <v xml:space="preserve">Omg </v>
      </c>
      <c r="L7" s="2" t="str">
        <f>Inskrivning!U5</f>
        <v xml:space="preserve">Omg  </v>
      </c>
      <c r="M7" s="2" t="str">
        <f>Inskrivning!V5</f>
        <v xml:space="preserve">Omg </v>
      </c>
      <c r="N7" s="1" t="str">
        <f>Inskrivning!W5</f>
        <v>Summa</v>
      </c>
      <c r="O7" s="63"/>
      <c r="X7" s="36"/>
    </row>
    <row r="8" spans="1:27" ht="17.100000000000001" customHeight="1" x14ac:dyDescent="0.25">
      <c r="A8" s="2" t="str">
        <f>Inskrivning!J6</f>
        <v>Namn</v>
      </c>
      <c r="B8" s="2" t="str">
        <f>Inskrivning!K6</f>
        <v>Klubb</v>
      </c>
      <c r="C8" s="2">
        <f>Inskrivning!L6</f>
        <v>1</v>
      </c>
      <c r="D8" s="2">
        <f>Inskrivning!M6</f>
        <v>2</v>
      </c>
      <c r="E8" s="2">
        <f>Inskrivning!N6</f>
        <v>3</v>
      </c>
      <c r="F8" s="2">
        <f>Inskrivning!O6</f>
        <v>4</v>
      </c>
      <c r="G8" s="2">
        <f>Inskrivning!P6</f>
        <v>5</v>
      </c>
      <c r="H8" s="3" t="str">
        <f>Inskrivning!Q6</f>
        <v>1-5</v>
      </c>
      <c r="I8" s="2">
        <f>Inskrivning!R6</f>
        <v>6</v>
      </c>
      <c r="J8" s="2">
        <f>Inskrivning!S6</f>
        <v>7</v>
      </c>
      <c r="K8" s="2">
        <f>Inskrivning!T6</f>
        <v>8</v>
      </c>
      <c r="L8" s="2">
        <f>Inskrivning!U6</f>
        <v>9</v>
      </c>
      <c r="M8" s="2">
        <f>Inskrivning!V6</f>
        <v>10</v>
      </c>
      <c r="N8" s="3" t="str">
        <f>Inskrivning!W6</f>
        <v>6-10</v>
      </c>
      <c r="O8" s="63" t="str">
        <f>Inskrivning!X6</f>
        <v>TOTALT</v>
      </c>
      <c r="P8" s="19"/>
      <c r="Q8" s="19"/>
      <c r="R8" s="4"/>
      <c r="W8" s="19" t="s">
        <v>36</v>
      </c>
    </row>
    <row r="9" spans="1:27" ht="17.100000000000001" customHeight="1" x14ac:dyDescent="0.25">
      <c r="A9" s="53">
        <f>IF(Inskrivning!C15&gt;0,Inskrivning!J15,0)</f>
        <v>0</v>
      </c>
      <c r="B9" s="53">
        <f>IF(Inskrivning!C15&gt;0,Inskrivning!K15,0)</f>
        <v>0</v>
      </c>
      <c r="C9" s="53">
        <f>IF(Inskrivning!C15&gt;0,Inskrivning!L15,0)</f>
        <v>0</v>
      </c>
      <c r="D9" s="53">
        <f>IF(Inskrivning!C15&gt;0,Inskrivning!M15,0)</f>
        <v>0</v>
      </c>
      <c r="E9" s="53">
        <f>IF(Inskrivning!C15&gt;0,Inskrivning!N15,0)</f>
        <v>0</v>
      </c>
      <c r="F9" s="53">
        <f>IF(Inskrivning!C15&gt;0,Inskrivning!O15,0)</f>
        <v>0</v>
      </c>
      <c r="G9" s="53">
        <f>IF(Inskrivning!C15&gt;0,Inskrivning!P15,0)</f>
        <v>0</v>
      </c>
      <c r="H9" s="53">
        <f>IF(Inskrivning!C15&gt;0,Inskrivning!Q15,0)</f>
        <v>0</v>
      </c>
      <c r="I9" s="53">
        <f>IF(Inskrivning!C15&gt;0,Inskrivning!R15,0)</f>
        <v>0</v>
      </c>
      <c r="J9" s="53">
        <f>IF(Inskrivning!C15&gt;0,Inskrivning!S15,0)</f>
        <v>0</v>
      </c>
      <c r="K9" s="53">
        <f>IF(Inskrivning!C15&gt;0,Inskrivning!T15,0)</f>
        <v>0</v>
      </c>
      <c r="L9" s="53">
        <f>IF(Inskrivning!C15&gt;0,Inskrivning!U15,0)</f>
        <v>0</v>
      </c>
      <c r="M9" s="53">
        <f>IF(Inskrivning!C15&gt;0,Inskrivning!V15,0)</f>
        <v>0</v>
      </c>
      <c r="N9" s="53">
        <f>IF(Inskrivning!C15&gt;0,Inskrivning!W15,0)</f>
        <v>0</v>
      </c>
      <c r="O9" s="53">
        <f>IF(Inskrivning!C15&gt;0,Inskrivning!X15,0)</f>
        <v>0</v>
      </c>
      <c r="P9" s="4"/>
      <c r="Q9" s="4"/>
      <c r="R9" s="4"/>
      <c r="W9" s="15">
        <f>IF(Inskrivning!C15="",0,Inskrivning!C15)</f>
        <v>0</v>
      </c>
      <c r="Y9" s="30">
        <f>COUNTIF($W$9:$W$208,Z9)</f>
        <v>0</v>
      </c>
      <c r="Z9" s="104">
        <v>1</v>
      </c>
    </row>
    <row r="10" spans="1:27" ht="17.100000000000001" customHeight="1" x14ac:dyDescent="0.25">
      <c r="A10" s="53">
        <f>IF(Inskrivning!C13&gt;0,Inskrivning!J13,0)</f>
        <v>0</v>
      </c>
      <c r="B10" s="53">
        <f>IF(Inskrivning!C13&gt;0,Inskrivning!K13,0)</f>
        <v>0</v>
      </c>
      <c r="C10" s="53">
        <f>IF(Inskrivning!C13&gt;0,Inskrivning!L13,0)</f>
        <v>0</v>
      </c>
      <c r="D10" s="53">
        <f>IF(Inskrivning!C13&gt;0,Inskrivning!M13,0)</f>
        <v>0</v>
      </c>
      <c r="E10" s="53">
        <f>IF(Inskrivning!C13&gt;0,Inskrivning!N13,0)</f>
        <v>0</v>
      </c>
      <c r="F10" s="53">
        <f>IF(Inskrivning!C13&gt;0,Inskrivning!O13,0)</f>
        <v>0</v>
      </c>
      <c r="G10" s="53">
        <f>IF(Inskrivning!C13&gt;0,Inskrivning!P13,0)</f>
        <v>0</v>
      </c>
      <c r="H10" s="53">
        <f>IF(Inskrivning!C13&gt;0,Inskrivning!Q13,0)</f>
        <v>0</v>
      </c>
      <c r="I10" s="53">
        <f>IF(Inskrivning!C13&gt;0,Inskrivning!R13,0)</f>
        <v>0</v>
      </c>
      <c r="J10" s="53">
        <f>IF(Inskrivning!C13&gt;0,Inskrivning!S13,0)</f>
        <v>0</v>
      </c>
      <c r="K10" s="53">
        <f>IF(Inskrivning!C13&gt;0,Inskrivning!T13,0)</f>
        <v>0</v>
      </c>
      <c r="L10" s="53">
        <f>IF(Inskrivning!C13&gt;0,Inskrivning!U13,0)</f>
        <v>0</v>
      </c>
      <c r="M10" s="53">
        <f>IF(Inskrivning!C13&gt;0,Inskrivning!V13,0)</f>
        <v>0</v>
      </c>
      <c r="N10" s="53">
        <f>IF(Inskrivning!C13&gt;0,Inskrivning!W13,0)</f>
        <v>0</v>
      </c>
      <c r="O10" s="53">
        <f>IF(Inskrivning!C13&gt;0,Inskrivning!X13,0)</f>
        <v>0</v>
      </c>
      <c r="P10" s="4"/>
      <c r="Q10" s="4"/>
      <c r="R10" s="4"/>
      <c r="W10" s="15">
        <f>IF(Inskrivning!C13="",0,Inskrivning!C13)</f>
        <v>0</v>
      </c>
      <c r="Y10" s="30">
        <f t="shared" ref="Y10:Y73" si="0">COUNTIF($W$9:$W$208,Z10)</f>
        <v>0</v>
      </c>
      <c r="Z10" s="4">
        <v>2</v>
      </c>
    </row>
    <row r="11" spans="1:27" ht="17.100000000000001" customHeight="1" x14ac:dyDescent="0.25">
      <c r="A11" s="53">
        <f>IF(Inskrivning!C14&gt;0,Inskrivning!J14,0)</f>
        <v>0</v>
      </c>
      <c r="B11" s="53">
        <f>IF(Inskrivning!C14&gt;0,Inskrivning!K14,0)</f>
        <v>0</v>
      </c>
      <c r="C11" s="53">
        <f>IF(Inskrivning!C14&gt;0,Inskrivning!L14,0)</f>
        <v>0</v>
      </c>
      <c r="D11" s="53">
        <f>IF(Inskrivning!C14&gt;0,Inskrivning!M14,0)</f>
        <v>0</v>
      </c>
      <c r="E11" s="53">
        <f>IF(Inskrivning!C14&gt;0,Inskrivning!N14,0)</f>
        <v>0</v>
      </c>
      <c r="F11" s="53">
        <f>IF(Inskrivning!C14&gt;0,Inskrivning!O14,0)</f>
        <v>0</v>
      </c>
      <c r="G11" s="53">
        <f>IF(Inskrivning!C14&gt;0,Inskrivning!P14,0)</f>
        <v>0</v>
      </c>
      <c r="H11" s="53">
        <f>IF(Inskrivning!C14&gt;0,Inskrivning!Q14,0)</f>
        <v>0</v>
      </c>
      <c r="I11" s="53">
        <f>IF(Inskrivning!C14&gt;0,Inskrivning!R14,0)</f>
        <v>0</v>
      </c>
      <c r="J11" s="53">
        <f>IF(Inskrivning!C14&gt;0,Inskrivning!S14,0)</f>
        <v>0</v>
      </c>
      <c r="K11" s="53">
        <f>IF(Inskrivning!C14&gt;0,Inskrivning!T14,0)</f>
        <v>0</v>
      </c>
      <c r="L11" s="53">
        <f>IF(Inskrivning!C14&gt;0,Inskrivning!U14,0)</f>
        <v>0</v>
      </c>
      <c r="M11" s="53">
        <f>IF(Inskrivning!C14&gt;0,Inskrivning!V14,0)</f>
        <v>0</v>
      </c>
      <c r="N11" s="53">
        <f>IF(Inskrivning!C14&gt;0,Inskrivning!W14,0)</f>
        <v>0</v>
      </c>
      <c r="O11" s="53">
        <f>IF(Inskrivning!C14&gt;0,Inskrivning!X14,0)</f>
        <v>0</v>
      </c>
      <c r="P11" s="4"/>
      <c r="Q11" s="4"/>
      <c r="R11" s="4"/>
      <c r="W11" s="15">
        <f>IF(Inskrivning!C14="",0,Inskrivning!C14)</f>
        <v>0</v>
      </c>
      <c r="Y11" s="30">
        <f t="shared" si="0"/>
        <v>0</v>
      </c>
      <c r="Z11" s="104">
        <v>3</v>
      </c>
      <c r="AA11" s="5"/>
    </row>
    <row r="12" spans="1:27" ht="17.100000000000001" customHeight="1" x14ac:dyDescent="0.25">
      <c r="A12" s="53">
        <f>IF(Inskrivning!C12&gt;0,Inskrivning!J12,0)</f>
        <v>0</v>
      </c>
      <c r="B12" s="53">
        <f>IF(Inskrivning!C12&gt;0,Inskrivning!K12,0)</f>
        <v>0</v>
      </c>
      <c r="C12" s="53">
        <f>IF(Inskrivning!C12&gt;0,Inskrivning!L12,0)</f>
        <v>0</v>
      </c>
      <c r="D12" s="53">
        <f>IF(Inskrivning!C12&gt;0,Inskrivning!M12,0)</f>
        <v>0</v>
      </c>
      <c r="E12" s="53">
        <f>IF(Inskrivning!C12&gt;0,Inskrivning!N12,0)</f>
        <v>0</v>
      </c>
      <c r="F12" s="53">
        <f>IF(Inskrivning!C12&gt;0,Inskrivning!O12,0)</f>
        <v>0</v>
      </c>
      <c r="G12" s="53">
        <f>IF(Inskrivning!C12&gt;0,Inskrivning!P12,0)</f>
        <v>0</v>
      </c>
      <c r="H12" s="53">
        <f>IF(Inskrivning!C12&gt;0,Inskrivning!Q12,0)</f>
        <v>0</v>
      </c>
      <c r="I12" s="53">
        <f>IF(Inskrivning!C12&gt;0,Inskrivning!R12,0)</f>
        <v>0</v>
      </c>
      <c r="J12" s="53">
        <f>IF(Inskrivning!C12&gt;0,Inskrivning!S12,0)</f>
        <v>0</v>
      </c>
      <c r="K12" s="53">
        <f>IF(Inskrivning!C12&gt;0,Inskrivning!T12,0)</f>
        <v>0</v>
      </c>
      <c r="L12" s="53">
        <f>IF(Inskrivning!C12&gt;0,Inskrivning!U12,0)</f>
        <v>0</v>
      </c>
      <c r="M12" s="53">
        <f>IF(Inskrivning!C12&gt;0,Inskrivning!V12,0)</f>
        <v>0</v>
      </c>
      <c r="N12" s="53">
        <f>IF(Inskrivning!C12&gt;0,Inskrivning!W12,0)</f>
        <v>0</v>
      </c>
      <c r="O12" s="53">
        <f>IF(Inskrivning!C12&gt;0,Inskrivning!X12,0)</f>
        <v>0</v>
      </c>
      <c r="P12" s="4"/>
      <c r="Q12" s="4"/>
      <c r="R12" s="4"/>
      <c r="W12" s="15">
        <f>IF(Inskrivning!C12="",0,Inskrivning!C12)</f>
        <v>0</v>
      </c>
      <c r="Y12" s="30">
        <f t="shared" si="0"/>
        <v>0</v>
      </c>
      <c r="Z12" s="4">
        <v>4</v>
      </c>
    </row>
    <row r="13" spans="1:27" ht="17.100000000000001" customHeight="1" x14ac:dyDescent="0.25">
      <c r="A13" s="53">
        <f>IF(Inskrivning!C11&gt;0,Inskrivning!J11,0)</f>
        <v>0</v>
      </c>
      <c r="B13" s="53">
        <f>IF(Inskrivning!C11&gt;0,Inskrivning!K11,0)</f>
        <v>0</v>
      </c>
      <c r="C13" s="53">
        <f>IF(Inskrivning!C11&gt;0,Inskrivning!L11,0)</f>
        <v>0</v>
      </c>
      <c r="D13" s="53">
        <f>IF(Inskrivning!C11&gt;0,Inskrivning!M11,0)</f>
        <v>0</v>
      </c>
      <c r="E13" s="53">
        <f>IF(Inskrivning!C11&gt;0,Inskrivning!N11,0)</f>
        <v>0</v>
      </c>
      <c r="F13" s="53">
        <f>IF(Inskrivning!C11&gt;0,Inskrivning!O11,0)</f>
        <v>0</v>
      </c>
      <c r="G13" s="53">
        <f>IF(Inskrivning!C11&gt;0,Inskrivning!P11,0)</f>
        <v>0</v>
      </c>
      <c r="H13" s="53">
        <f>IF(Inskrivning!C11&gt;0,Inskrivning!Q11,0)</f>
        <v>0</v>
      </c>
      <c r="I13" s="53">
        <f>IF(Inskrivning!C11&gt;0,Inskrivning!R11,0)</f>
        <v>0</v>
      </c>
      <c r="J13" s="53">
        <f>IF(Inskrivning!C11&gt;0,Inskrivning!S11,0)</f>
        <v>0</v>
      </c>
      <c r="K13" s="53">
        <f>IF(Inskrivning!C11&gt;0,Inskrivning!T11,0)</f>
        <v>0</v>
      </c>
      <c r="L13" s="53">
        <f>IF(Inskrivning!C11&gt;0,Inskrivning!U11,0)</f>
        <v>0</v>
      </c>
      <c r="M13" s="53">
        <f>IF(Inskrivning!C11&gt;0,Inskrivning!V11,0)</f>
        <v>0</v>
      </c>
      <c r="N13" s="53">
        <f>IF(Inskrivning!C11&gt;0,Inskrivning!W11,0)</f>
        <v>0</v>
      </c>
      <c r="O13" s="53">
        <f>IF(Inskrivning!C11&gt;0,Inskrivning!X11,0)</f>
        <v>0</v>
      </c>
      <c r="P13" s="4"/>
      <c r="Q13" s="4"/>
      <c r="R13" s="4"/>
      <c r="W13" s="15">
        <f>IF(Inskrivning!C11="",0,Inskrivning!C11)</f>
        <v>0</v>
      </c>
      <c r="Y13" s="30">
        <f t="shared" si="0"/>
        <v>0</v>
      </c>
      <c r="Z13" s="104">
        <v>5</v>
      </c>
    </row>
    <row r="14" spans="1:27" ht="17.100000000000001" customHeight="1" x14ac:dyDescent="0.25">
      <c r="A14" s="53">
        <f>IF(Inskrivning!C9&gt;0,Inskrivning!J9,0)</f>
        <v>0</v>
      </c>
      <c r="B14" s="53">
        <f>IF(Inskrivning!C9&gt;0,Inskrivning!K9,0)</f>
        <v>0</v>
      </c>
      <c r="C14" s="53">
        <f>IF(Inskrivning!C9&gt;0,Inskrivning!L9,0)</f>
        <v>0</v>
      </c>
      <c r="D14" s="53">
        <f>IF(Inskrivning!C9&gt;0,Inskrivning!M9,0)</f>
        <v>0</v>
      </c>
      <c r="E14" s="53">
        <f>IF(Inskrivning!C9&gt;0,Inskrivning!N9,0)</f>
        <v>0</v>
      </c>
      <c r="F14" s="53">
        <f>IF(Inskrivning!C9&gt;0,Inskrivning!O9,0)</f>
        <v>0</v>
      </c>
      <c r="G14" s="53">
        <f>IF(Inskrivning!C9&gt;0,Inskrivning!P9,0)</f>
        <v>0</v>
      </c>
      <c r="H14" s="53">
        <f>IF(Inskrivning!C9&gt;0,Inskrivning!Q9,0)</f>
        <v>0</v>
      </c>
      <c r="I14" s="53">
        <f>IF(Inskrivning!C9&gt;0,Inskrivning!R9,0)</f>
        <v>0</v>
      </c>
      <c r="J14" s="53">
        <f>IF(Inskrivning!C9&gt;0,Inskrivning!S9,0)</f>
        <v>0</v>
      </c>
      <c r="K14" s="53">
        <f>IF(Inskrivning!C9&gt;0,Inskrivning!T9,0)</f>
        <v>0</v>
      </c>
      <c r="L14" s="53">
        <f>IF(Inskrivning!C9&gt;0,Inskrivning!U9,0)</f>
        <v>0</v>
      </c>
      <c r="M14" s="53">
        <f>IF(Inskrivning!C9&gt;0,Inskrivning!V9,0)</f>
        <v>0</v>
      </c>
      <c r="N14" s="53">
        <f>IF(Inskrivning!C9&gt;0,Inskrivning!W9,0)</f>
        <v>0</v>
      </c>
      <c r="O14" s="53">
        <f>IF(Inskrivning!C9&gt;0,Inskrivning!X9,0)</f>
        <v>0</v>
      </c>
      <c r="P14" s="4"/>
      <c r="Q14" s="4"/>
      <c r="R14" s="4"/>
      <c r="W14" s="15">
        <f>IF(Inskrivning!C9="",0,Inskrivning!C9)</f>
        <v>0</v>
      </c>
      <c r="Y14" s="30">
        <f t="shared" si="0"/>
        <v>0</v>
      </c>
      <c r="Z14" s="4">
        <v>6</v>
      </c>
    </row>
    <row r="15" spans="1:27" ht="17.100000000000001" customHeight="1" x14ac:dyDescent="0.25">
      <c r="A15" s="53">
        <f>IF(Inskrivning!C10&gt;0,Inskrivning!J10,0)</f>
        <v>0</v>
      </c>
      <c r="B15" s="53">
        <f>IF(Inskrivning!C10&gt;0,Inskrivning!K10,0)</f>
        <v>0</v>
      </c>
      <c r="C15" s="53">
        <f>IF(Inskrivning!C10&gt;0,Inskrivning!L10,0)</f>
        <v>0</v>
      </c>
      <c r="D15" s="53">
        <f>IF(Inskrivning!C10&gt;0,Inskrivning!M10,0)</f>
        <v>0</v>
      </c>
      <c r="E15" s="53">
        <f>IF(Inskrivning!C10&gt;0,Inskrivning!N10,0)</f>
        <v>0</v>
      </c>
      <c r="F15" s="53">
        <f>IF(Inskrivning!C10&gt;0,Inskrivning!O10,0)</f>
        <v>0</v>
      </c>
      <c r="G15" s="53">
        <f>IF(Inskrivning!C10&gt;0,Inskrivning!P10,0)</f>
        <v>0</v>
      </c>
      <c r="H15" s="53">
        <f>IF(Inskrivning!C10&gt;0,Inskrivning!Q10,0)</f>
        <v>0</v>
      </c>
      <c r="I15" s="53">
        <f>IF(Inskrivning!C10&gt;0,Inskrivning!R10,0)</f>
        <v>0</v>
      </c>
      <c r="J15" s="53">
        <f>IF(Inskrivning!C10&gt;0,Inskrivning!S10,0)</f>
        <v>0</v>
      </c>
      <c r="K15" s="53">
        <f>IF(Inskrivning!C10&gt;0,Inskrivning!T10,0)</f>
        <v>0</v>
      </c>
      <c r="L15" s="53">
        <f>IF(Inskrivning!C10&gt;0,Inskrivning!U10,0)</f>
        <v>0</v>
      </c>
      <c r="M15" s="53">
        <f>IF(Inskrivning!C10&gt;0,Inskrivning!V10,0)</f>
        <v>0</v>
      </c>
      <c r="N15" s="53">
        <f>IF(Inskrivning!C10&gt;0,Inskrivning!W10,0)</f>
        <v>0</v>
      </c>
      <c r="O15" s="53">
        <f>IF(Inskrivning!C10&gt;0,Inskrivning!X10,0)</f>
        <v>0</v>
      </c>
      <c r="P15" s="4"/>
      <c r="Q15" s="4"/>
      <c r="R15" s="4"/>
      <c r="W15" s="15">
        <f>IF(Inskrivning!C10="",0,Inskrivning!C10)</f>
        <v>0</v>
      </c>
      <c r="Y15" s="30">
        <f t="shared" si="0"/>
        <v>0</v>
      </c>
      <c r="Z15" s="104">
        <v>7</v>
      </c>
    </row>
    <row r="16" spans="1:27" ht="17.100000000000001" customHeight="1" x14ac:dyDescent="0.25">
      <c r="A16" s="53">
        <f>IF(Inskrivning!C8&gt;0,Inskrivning!J8,0)</f>
        <v>0</v>
      </c>
      <c r="B16" s="53">
        <f>IF(Inskrivning!C8&gt;0,Inskrivning!K8,0)</f>
        <v>0</v>
      </c>
      <c r="C16" s="53">
        <f>IF(Inskrivning!C8&gt;0,Inskrivning!L8,0)</f>
        <v>0</v>
      </c>
      <c r="D16" s="53">
        <f>IF(Inskrivning!C8&gt;0,Inskrivning!M8,0)</f>
        <v>0</v>
      </c>
      <c r="E16" s="53">
        <f>IF(Inskrivning!C8&gt;0,Inskrivning!N8,0)</f>
        <v>0</v>
      </c>
      <c r="F16" s="53">
        <f>IF(Inskrivning!C8&gt;0,Inskrivning!O8,0)</f>
        <v>0</v>
      </c>
      <c r="G16" s="53">
        <f>IF(Inskrivning!C8&gt;0,Inskrivning!P8,0)</f>
        <v>0</v>
      </c>
      <c r="H16" s="53">
        <f>IF(Inskrivning!C8&gt;0,Inskrivning!Q8,0)</f>
        <v>0</v>
      </c>
      <c r="I16" s="53">
        <f>IF(Inskrivning!C8&gt;0,Inskrivning!R8,0)</f>
        <v>0</v>
      </c>
      <c r="J16" s="53">
        <f>IF(Inskrivning!C8&gt;0,Inskrivning!S8,0)</f>
        <v>0</v>
      </c>
      <c r="K16" s="53">
        <f>IF(Inskrivning!C8&gt;0,Inskrivning!T8,0)</f>
        <v>0</v>
      </c>
      <c r="L16" s="53">
        <f>IF(Inskrivning!C8&gt;0,Inskrivning!U8,0)</f>
        <v>0</v>
      </c>
      <c r="M16" s="53">
        <f>IF(Inskrivning!C8&gt;0,Inskrivning!V8,0)</f>
        <v>0</v>
      </c>
      <c r="N16" s="53">
        <f>IF(Inskrivning!C8&gt;0,Inskrivning!W8,0)</f>
        <v>0</v>
      </c>
      <c r="O16" s="53">
        <f>IF(Inskrivning!C8&gt;0,Inskrivning!X8,0)</f>
        <v>0</v>
      </c>
      <c r="P16" s="4"/>
      <c r="Q16" s="4"/>
      <c r="R16" s="4"/>
      <c r="W16" s="15">
        <f>IF(Inskrivning!C8="",0,Inskrivning!C8)</f>
        <v>0</v>
      </c>
      <c r="Y16" s="30">
        <f t="shared" si="0"/>
        <v>0</v>
      </c>
      <c r="Z16" s="4">
        <v>8</v>
      </c>
    </row>
    <row r="17" spans="1:26" ht="17.100000000000001" customHeight="1" x14ac:dyDescent="0.25">
      <c r="A17" s="53">
        <f>IF(Inskrivning!C19&gt;0,Inskrivning!J19,0)</f>
        <v>0</v>
      </c>
      <c r="B17" s="53">
        <f>IF(Inskrivning!C19&gt;0,Inskrivning!K19,0)</f>
        <v>0</v>
      </c>
      <c r="C17" s="53">
        <f>IF(Inskrivning!C19&gt;0,Inskrivning!L19,0)</f>
        <v>0</v>
      </c>
      <c r="D17" s="53">
        <f>IF(Inskrivning!C19&gt;0,Inskrivning!M19,0)</f>
        <v>0</v>
      </c>
      <c r="E17" s="53">
        <f>IF(Inskrivning!C19&gt;0,Inskrivning!N19,0)</f>
        <v>0</v>
      </c>
      <c r="F17" s="53">
        <f>IF(Inskrivning!C19&gt;0,Inskrivning!O19,0)</f>
        <v>0</v>
      </c>
      <c r="G17" s="53">
        <f>IF(Inskrivning!C19&gt;0,Inskrivning!P19,0)</f>
        <v>0</v>
      </c>
      <c r="H17" s="53">
        <f>IF(Inskrivning!C19&gt;0,Inskrivning!Q19,0)</f>
        <v>0</v>
      </c>
      <c r="I17" s="53">
        <f>IF(Inskrivning!C19&gt;0,Inskrivning!R19,0)</f>
        <v>0</v>
      </c>
      <c r="J17" s="53">
        <f>IF(Inskrivning!C19&gt;0,Inskrivning!S19,0)</f>
        <v>0</v>
      </c>
      <c r="K17" s="53">
        <f>IF(Inskrivning!C19&gt;0,Inskrivning!T19,0)</f>
        <v>0</v>
      </c>
      <c r="L17" s="53">
        <f>IF(Inskrivning!C19&gt;0,Inskrivning!U19,0)</f>
        <v>0</v>
      </c>
      <c r="M17" s="53">
        <f>IF(Inskrivning!C19&gt;0,Inskrivning!V19,0)</f>
        <v>0</v>
      </c>
      <c r="N17" s="53">
        <f>IF(Inskrivning!C19&gt;0,Inskrivning!W19,0)</f>
        <v>0</v>
      </c>
      <c r="O17" s="53">
        <f>IF(Inskrivning!C19&gt;0,Inskrivning!X19,0)</f>
        <v>0</v>
      </c>
      <c r="P17" s="4"/>
      <c r="Q17" s="4"/>
      <c r="R17" s="4"/>
      <c r="W17" s="15">
        <f>IF(Inskrivning!C19="",0,Inskrivning!C19)</f>
        <v>0</v>
      </c>
      <c r="Y17" s="30">
        <f t="shared" si="0"/>
        <v>0</v>
      </c>
      <c r="Z17" s="104">
        <v>9</v>
      </c>
    </row>
    <row r="18" spans="1:26" ht="17.100000000000001" customHeight="1" x14ac:dyDescent="0.25">
      <c r="A18" s="53">
        <f>IF(Inskrivning!C20&gt;0,Inskrivning!J20,0)</f>
        <v>0</v>
      </c>
      <c r="B18" s="53">
        <f>IF(Inskrivning!C20&gt;0,Inskrivning!K20,0)</f>
        <v>0</v>
      </c>
      <c r="C18" s="53">
        <f>IF(Inskrivning!C20&gt;0,Inskrivning!L20,0)</f>
        <v>0</v>
      </c>
      <c r="D18" s="53">
        <f>IF(Inskrivning!C20&gt;0,Inskrivning!M20,0)</f>
        <v>0</v>
      </c>
      <c r="E18" s="53">
        <f>IF(Inskrivning!C20&gt;0,Inskrivning!N20,0)</f>
        <v>0</v>
      </c>
      <c r="F18" s="53">
        <f>IF(Inskrivning!C20&gt;0,Inskrivning!O20,0)</f>
        <v>0</v>
      </c>
      <c r="G18" s="53">
        <f>IF(Inskrivning!C20&gt;0,Inskrivning!P20,0)</f>
        <v>0</v>
      </c>
      <c r="H18" s="53">
        <f>IF(Inskrivning!C20&gt;0,Inskrivning!Q20,0)</f>
        <v>0</v>
      </c>
      <c r="I18" s="53">
        <f>IF(Inskrivning!C20&gt;0,Inskrivning!R20,0)</f>
        <v>0</v>
      </c>
      <c r="J18" s="53">
        <f>IF(Inskrivning!C20&gt;0,Inskrivning!S20,0)</f>
        <v>0</v>
      </c>
      <c r="K18" s="53">
        <f>IF(Inskrivning!C20&gt;0,Inskrivning!T20,0)</f>
        <v>0</v>
      </c>
      <c r="L18" s="53">
        <f>IF(Inskrivning!C20&gt;0,Inskrivning!U20,0)</f>
        <v>0</v>
      </c>
      <c r="M18" s="53">
        <f>IF(Inskrivning!C20&gt;0,Inskrivning!V20,0)</f>
        <v>0</v>
      </c>
      <c r="N18" s="53">
        <f>IF(Inskrivning!C20&gt;0,Inskrivning!W20,0)</f>
        <v>0</v>
      </c>
      <c r="O18" s="53">
        <f>IF(Inskrivning!C20&gt;0,Inskrivning!X20,0)</f>
        <v>0</v>
      </c>
      <c r="P18" s="4"/>
      <c r="Q18" s="4"/>
      <c r="R18" s="4"/>
      <c r="W18" s="15">
        <f>IF(Inskrivning!C20="",0,Inskrivning!C20)</f>
        <v>0</v>
      </c>
      <c r="Y18" s="30">
        <f t="shared" si="0"/>
        <v>0</v>
      </c>
      <c r="Z18" s="4">
        <v>10</v>
      </c>
    </row>
    <row r="19" spans="1:26" ht="17.100000000000001" customHeight="1" x14ac:dyDescent="0.25">
      <c r="A19" s="53">
        <f>IF(Inskrivning!C17&gt;0,Inskrivning!J17,0)</f>
        <v>0</v>
      </c>
      <c r="B19" s="53">
        <f>IF(Inskrivning!C17&gt;0,Inskrivning!K17,0)</f>
        <v>0</v>
      </c>
      <c r="C19" s="53">
        <f>IF(Inskrivning!C17&gt;0,Inskrivning!L17,0)</f>
        <v>0</v>
      </c>
      <c r="D19" s="53">
        <f>IF(Inskrivning!C17&gt;0,Inskrivning!M17,0)</f>
        <v>0</v>
      </c>
      <c r="E19" s="53">
        <f>IF(Inskrivning!C17&gt;0,Inskrivning!N17,0)</f>
        <v>0</v>
      </c>
      <c r="F19" s="53">
        <f>IF(Inskrivning!C17&gt;0,Inskrivning!O17,0)</f>
        <v>0</v>
      </c>
      <c r="G19" s="53">
        <f>IF(Inskrivning!C17&gt;0,Inskrivning!P17,0)</f>
        <v>0</v>
      </c>
      <c r="H19" s="53">
        <f>IF(Inskrivning!C17&gt;0,Inskrivning!Q17,0)</f>
        <v>0</v>
      </c>
      <c r="I19" s="53">
        <f>IF(Inskrivning!C17&gt;0,Inskrivning!R17,0)</f>
        <v>0</v>
      </c>
      <c r="J19" s="53">
        <f>IF(Inskrivning!C17&gt;0,Inskrivning!S17,0)</f>
        <v>0</v>
      </c>
      <c r="K19" s="53">
        <f>IF(Inskrivning!C17&gt;0,Inskrivning!T17,0)</f>
        <v>0</v>
      </c>
      <c r="L19" s="53">
        <f>IF(Inskrivning!C17&gt;0,Inskrivning!U17,0)</f>
        <v>0</v>
      </c>
      <c r="M19" s="53">
        <f>IF(Inskrivning!C17&gt;0,Inskrivning!V17,0)</f>
        <v>0</v>
      </c>
      <c r="N19" s="53">
        <f>IF(Inskrivning!C17&gt;0,Inskrivning!W17,0)</f>
        <v>0</v>
      </c>
      <c r="O19" s="53">
        <f>IF(Inskrivning!C17&gt;0,Inskrivning!X17,0)</f>
        <v>0</v>
      </c>
      <c r="P19" s="4"/>
      <c r="Q19" s="4"/>
      <c r="R19" s="4"/>
      <c r="W19" s="15">
        <f>IF(Inskrivning!C17="",0,Inskrivning!C17)</f>
        <v>0</v>
      </c>
      <c r="Y19" s="30">
        <f t="shared" si="0"/>
        <v>0</v>
      </c>
      <c r="Z19" s="104">
        <v>11</v>
      </c>
    </row>
    <row r="20" spans="1:26" ht="17.100000000000001" customHeight="1" x14ac:dyDescent="0.25">
      <c r="A20" s="53">
        <f>IF(Inskrivning!C18&gt;0,Inskrivning!J18,0)</f>
        <v>0</v>
      </c>
      <c r="B20" s="53">
        <f>IF(Inskrivning!C18&gt;0,Inskrivning!K18,0)</f>
        <v>0</v>
      </c>
      <c r="C20" s="53">
        <f>IF(Inskrivning!C18&gt;0,Inskrivning!L18,0)</f>
        <v>0</v>
      </c>
      <c r="D20" s="53">
        <f>IF(Inskrivning!C18&gt;0,Inskrivning!M18,0)</f>
        <v>0</v>
      </c>
      <c r="E20" s="53">
        <f>IF(Inskrivning!C18&gt;0,Inskrivning!N18,0)</f>
        <v>0</v>
      </c>
      <c r="F20" s="53">
        <f>IF(Inskrivning!C18&gt;0,Inskrivning!O18,0)</f>
        <v>0</v>
      </c>
      <c r="G20" s="53">
        <f>IF(Inskrivning!C18&gt;0,Inskrivning!P18,0)</f>
        <v>0</v>
      </c>
      <c r="H20" s="53">
        <f>IF(Inskrivning!C18&gt;0,Inskrivning!Q18,0)</f>
        <v>0</v>
      </c>
      <c r="I20" s="53">
        <f>IF(Inskrivning!C18&gt;0,Inskrivning!R18,0)</f>
        <v>0</v>
      </c>
      <c r="J20" s="53">
        <f>IF(Inskrivning!C18&gt;0,Inskrivning!S18,0)</f>
        <v>0</v>
      </c>
      <c r="K20" s="53">
        <f>IF(Inskrivning!C18&gt;0,Inskrivning!T18,0)</f>
        <v>0</v>
      </c>
      <c r="L20" s="53">
        <f>IF(Inskrivning!C18&gt;0,Inskrivning!U18,0)</f>
        <v>0</v>
      </c>
      <c r="M20" s="53">
        <f>IF(Inskrivning!C18&gt;0,Inskrivning!V18,0)</f>
        <v>0</v>
      </c>
      <c r="N20" s="53">
        <f>IF(Inskrivning!C18&gt;0,Inskrivning!W18,0)</f>
        <v>0</v>
      </c>
      <c r="O20" s="53">
        <f>IF(Inskrivning!C18&gt;0,Inskrivning!X18,0)</f>
        <v>0</v>
      </c>
      <c r="P20" s="4"/>
      <c r="Q20" s="4"/>
      <c r="R20" s="4"/>
      <c r="W20" s="15">
        <f>IF(Inskrivning!C18="",0,Inskrivning!C18)</f>
        <v>0</v>
      </c>
      <c r="Y20" s="30">
        <f t="shared" si="0"/>
        <v>0</v>
      </c>
      <c r="Z20" s="4">
        <v>12</v>
      </c>
    </row>
    <row r="21" spans="1:26" ht="17.100000000000001" customHeight="1" x14ac:dyDescent="0.25">
      <c r="A21" s="53">
        <f>IF(Inskrivning!C79&gt;0,Inskrivning!J79,0)</f>
        <v>0</v>
      </c>
      <c r="B21" s="53">
        <f>IF(Inskrivning!C79&gt;0,Inskrivning!K79,0)</f>
        <v>0</v>
      </c>
      <c r="C21" s="53">
        <f>IF(Inskrivning!C79&gt;0,Inskrivning!L79,0)</f>
        <v>0</v>
      </c>
      <c r="D21" s="53">
        <f>IF(Inskrivning!C79&gt;0,Inskrivning!M79,0)</f>
        <v>0</v>
      </c>
      <c r="E21" s="53">
        <f>IF(Inskrivning!C79&gt;0,Inskrivning!N79,0)</f>
        <v>0</v>
      </c>
      <c r="F21" s="53">
        <f>IF(Inskrivning!C79&gt;0,Inskrivning!O79,0)</f>
        <v>0</v>
      </c>
      <c r="G21" s="53">
        <f>IF(Inskrivning!C79&gt;0,Inskrivning!P79,0)</f>
        <v>0</v>
      </c>
      <c r="H21" s="53">
        <f>IF(Inskrivning!C79&gt;0,Inskrivning!Q79,0)</f>
        <v>0</v>
      </c>
      <c r="I21" s="53">
        <f>IF(Inskrivning!C79&gt;0,Inskrivning!R79,0)</f>
        <v>0</v>
      </c>
      <c r="J21" s="53">
        <f>IF(Inskrivning!C79&gt;0,Inskrivning!S79,0)</f>
        <v>0</v>
      </c>
      <c r="K21" s="53">
        <f>IF(Inskrivning!C79&gt;0,Inskrivning!T79,0)</f>
        <v>0</v>
      </c>
      <c r="L21" s="53">
        <f>IF(Inskrivning!C79&gt;0,Inskrivning!U79,0)</f>
        <v>0</v>
      </c>
      <c r="M21" s="53">
        <f>IF(Inskrivning!C79&gt;0,Inskrivning!V79,0)</f>
        <v>0</v>
      </c>
      <c r="N21" s="53">
        <f>IF(Inskrivning!C79&gt;0,Inskrivning!W79,0)</f>
        <v>0</v>
      </c>
      <c r="O21" s="53">
        <f>IF(Inskrivning!C79&gt;0,Inskrivning!X79,0)</f>
        <v>0</v>
      </c>
      <c r="P21" s="4"/>
      <c r="Q21" s="4"/>
      <c r="R21" s="4"/>
      <c r="W21" s="15">
        <f>IF(Inskrivning!C79="",0,Inskrivning!C79)</f>
        <v>0</v>
      </c>
      <c r="Y21" s="30">
        <f t="shared" si="0"/>
        <v>0</v>
      </c>
      <c r="Z21" s="104">
        <v>13</v>
      </c>
    </row>
    <row r="22" spans="1:26" ht="17.100000000000001" customHeight="1" x14ac:dyDescent="0.25">
      <c r="A22" s="53">
        <f>IF(Inskrivning!C80&gt;0,Inskrivning!J80,0)</f>
        <v>0</v>
      </c>
      <c r="B22" s="53">
        <f>IF(Inskrivning!C80&gt;0,Inskrivning!K80,0)</f>
        <v>0</v>
      </c>
      <c r="C22" s="53">
        <f>IF(Inskrivning!C80&gt;0,Inskrivning!L80,0)</f>
        <v>0</v>
      </c>
      <c r="D22" s="53">
        <f>IF(Inskrivning!C80&gt;0,Inskrivning!M80,0)</f>
        <v>0</v>
      </c>
      <c r="E22" s="53">
        <f>IF(Inskrivning!C80&gt;0,Inskrivning!N80,0)</f>
        <v>0</v>
      </c>
      <c r="F22" s="53">
        <f>IF(Inskrivning!C80&gt;0,Inskrivning!O80,0)</f>
        <v>0</v>
      </c>
      <c r="G22" s="53">
        <f>IF(Inskrivning!C80&gt;0,Inskrivning!P80,0)</f>
        <v>0</v>
      </c>
      <c r="H22" s="53">
        <f>IF(Inskrivning!C80&gt;0,Inskrivning!Q80,0)</f>
        <v>0</v>
      </c>
      <c r="I22" s="53">
        <f>IF(Inskrivning!C80&gt;0,Inskrivning!R80,0)</f>
        <v>0</v>
      </c>
      <c r="J22" s="53">
        <f>IF(Inskrivning!C80&gt;0,Inskrivning!S80,0)</f>
        <v>0</v>
      </c>
      <c r="K22" s="53">
        <f>IF(Inskrivning!C80&gt;0,Inskrivning!T80,0)</f>
        <v>0</v>
      </c>
      <c r="L22" s="53">
        <f>IF(Inskrivning!C80&gt;0,Inskrivning!U80,0)</f>
        <v>0</v>
      </c>
      <c r="M22" s="53">
        <f>IF(Inskrivning!C80&gt;0,Inskrivning!V80,0)</f>
        <v>0</v>
      </c>
      <c r="N22" s="53">
        <f>IF(Inskrivning!C80&gt;0,Inskrivning!W80,0)</f>
        <v>0</v>
      </c>
      <c r="O22" s="53">
        <f>IF(Inskrivning!C80&gt;0,Inskrivning!X80,0)</f>
        <v>0</v>
      </c>
      <c r="P22" s="4"/>
      <c r="Q22" s="4"/>
      <c r="R22" s="4"/>
      <c r="W22" s="15">
        <f>IF(Inskrivning!C80="",0,Inskrivning!C80)</f>
        <v>0</v>
      </c>
      <c r="Y22" s="30">
        <f t="shared" si="0"/>
        <v>0</v>
      </c>
      <c r="Z22" s="4">
        <v>14</v>
      </c>
    </row>
    <row r="23" spans="1:26" ht="17.100000000000001" customHeight="1" x14ac:dyDescent="0.25">
      <c r="A23" s="53">
        <f>IF(Inskrivning!C81&gt;0,Inskrivning!J81,0)</f>
        <v>0</v>
      </c>
      <c r="B23" s="53">
        <f>IF(Inskrivning!C81&gt;0,Inskrivning!K81,0)</f>
        <v>0</v>
      </c>
      <c r="C23" s="53">
        <f>IF(Inskrivning!C81&gt;0,Inskrivning!L81,0)</f>
        <v>0</v>
      </c>
      <c r="D23" s="53">
        <f>IF(Inskrivning!C81&gt;0,Inskrivning!M81,0)</f>
        <v>0</v>
      </c>
      <c r="E23" s="53">
        <f>IF(Inskrivning!C81&gt;0,Inskrivning!N81,0)</f>
        <v>0</v>
      </c>
      <c r="F23" s="53">
        <f>IF(Inskrivning!C81&gt;0,Inskrivning!O81,0)</f>
        <v>0</v>
      </c>
      <c r="G23" s="53">
        <f>IF(Inskrivning!C81&gt;0,Inskrivning!P81,0)</f>
        <v>0</v>
      </c>
      <c r="H23" s="53">
        <f>IF(Inskrivning!C81&gt;0,Inskrivning!Q81,0)</f>
        <v>0</v>
      </c>
      <c r="I23" s="53">
        <f>IF(Inskrivning!C81&gt;0,Inskrivning!R81,0)</f>
        <v>0</v>
      </c>
      <c r="J23" s="53">
        <f>IF(Inskrivning!C81&gt;0,Inskrivning!S81,0)</f>
        <v>0</v>
      </c>
      <c r="K23" s="53">
        <f>IF(Inskrivning!C81&gt;0,Inskrivning!T81,0)</f>
        <v>0</v>
      </c>
      <c r="L23" s="53">
        <f>IF(Inskrivning!C81&gt;0,Inskrivning!U81,0)</f>
        <v>0</v>
      </c>
      <c r="M23" s="53">
        <f>IF(Inskrivning!C81&gt;0,Inskrivning!V81,0)</f>
        <v>0</v>
      </c>
      <c r="N23" s="53">
        <f>IF(Inskrivning!C81&gt;0,Inskrivning!W81,0)</f>
        <v>0</v>
      </c>
      <c r="O23" s="53">
        <f>IF(Inskrivning!C81&gt;0,Inskrivning!X81,0)</f>
        <v>0</v>
      </c>
      <c r="P23" s="4"/>
      <c r="Q23" s="4"/>
      <c r="R23" s="4"/>
      <c r="W23" s="15">
        <f>IF(Inskrivning!C81="",0,Inskrivning!C81)</f>
        <v>0</v>
      </c>
      <c r="Y23" s="30">
        <f t="shared" si="0"/>
        <v>0</v>
      </c>
      <c r="Z23" s="104">
        <v>15</v>
      </c>
    </row>
    <row r="24" spans="1:26" ht="17.100000000000001" customHeight="1" x14ac:dyDescent="0.25">
      <c r="A24" s="53">
        <f>IF(Inskrivning!C77&gt;0,Inskrivning!J77,0)</f>
        <v>0</v>
      </c>
      <c r="B24" s="53">
        <f>IF(Inskrivning!C77&gt;0,Inskrivning!K77,0)</f>
        <v>0</v>
      </c>
      <c r="C24" s="53">
        <f>IF(Inskrivning!C77&gt;0,Inskrivning!L77,0)</f>
        <v>0</v>
      </c>
      <c r="D24" s="53">
        <f>IF(Inskrivning!C77&gt;0,Inskrivning!M77,0)</f>
        <v>0</v>
      </c>
      <c r="E24" s="53">
        <f>IF(Inskrivning!C77&gt;0,Inskrivning!N77,0)</f>
        <v>0</v>
      </c>
      <c r="F24" s="53">
        <f>IF(Inskrivning!C77&gt;0,Inskrivning!O77,0)</f>
        <v>0</v>
      </c>
      <c r="G24" s="53">
        <f>IF(Inskrivning!C77&gt;0,Inskrivning!P77,0)</f>
        <v>0</v>
      </c>
      <c r="H24" s="53">
        <f>IF(Inskrivning!C77&gt;0,Inskrivning!Q77,0)</f>
        <v>0</v>
      </c>
      <c r="I24" s="53">
        <f>IF(Inskrivning!C77&gt;0,Inskrivning!R77,0)</f>
        <v>0</v>
      </c>
      <c r="J24" s="53">
        <f>IF(Inskrivning!C77&gt;0,Inskrivning!S77,0)</f>
        <v>0</v>
      </c>
      <c r="K24" s="53">
        <f>IF(Inskrivning!C77&gt;0,Inskrivning!T77,0)</f>
        <v>0</v>
      </c>
      <c r="L24" s="53">
        <f>IF(Inskrivning!C77&gt;0,Inskrivning!U77,0)</f>
        <v>0</v>
      </c>
      <c r="M24" s="53">
        <f>IF(Inskrivning!C77&gt;0,Inskrivning!V77,0)</f>
        <v>0</v>
      </c>
      <c r="N24" s="53">
        <f>IF(Inskrivning!C77&gt;0,Inskrivning!W77,0)</f>
        <v>0</v>
      </c>
      <c r="O24" s="53">
        <f>IF(Inskrivning!C77&gt;0,Inskrivning!X77,0)</f>
        <v>0</v>
      </c>
      <c r="P24" s="4"/>
      <c r="Q24" s="4"/>
      <c r="R24" s="4"/>
      <c r="W24" s="15">
        <f>IF(Inskrivning!C77="",0,Inskrivning!C77)</f>
        <v>0</v>
      </c>
      <c r="Y24" s="30">
        <f t="shared" si="0"/>
        <v>0</v>
      </c>
      <c r="Z24" s="4">
        <v>16</v>
      </c>
    </row>
    <row r="25" spans="1:26" ht="17.100000000000001" customHeight="1" x14ac:dyDescent="0.25">
      <c r="A25" s="53">
        <f>IF(Inskrivning!C78&gt;0,Inskrivning!J78,0)</f>
        <v>0</v>
      </c>
      <c r="B25" s="53">
        <f>IF(Inskrivning!C78&gt;0,Inskrivning!K78,0)</f>
        <v>0</v>
      </c>
      <c r="C25" s="53">
        <f>IF(Inskrivning!C78&gt;0,Inskrivning!L78,0)</f>
        <v>0</v>
      </c>
      <c r="D25" s="53">
        <f>IF(Inskrivning!C78&gt;0,Inskrivning!M78,0)</f>
        <v>0</v>
      </c>
      <c r="E25" s="53">
        <f>IF(Inskrivning!C78&gt;0,Inskrivning!N78,0)</f>
        <v>0</v>
      </c>
      <c r="F25" s="53">
        <f>IF(Inskrivning!C78&gt;0,Inskrivning!O78,0)</f>
        <v>0</v>
      </c>
      <c r="G25" s="53">
        <f>IF(Inskrivning!C78&gt;0,Inskrivning!P78,0)</f>
        <v>0</v>
      </c>
      <c r="H25" s="53">
        <f>IF(Inskrivning!C78&gt;0,Inskrivning!Q78,0)</f>
        <v>0</v>
      </c>
      <c r="I25" s="53">
        <f>IF(Inskrivning!C78&gt;0,Inskrivning!R78,0)</f>
        <v>0</v>
      </c>
      <c r="J25" s="53">
        <f>IF(Inskrivning!C78&gt;0,Inskrivning!S78,0)</f>
        <v>0</v>
      </c>
      <c r="K25" s="53">
        <f>IF(Inskrivning!C78&gt;0,Inskrivning!T78,0)</f>
        <v>0</v>
      </c>
      <c r="L25" s="53">
        <f>IF(Inskrivning!C78&gt;0,Inskrivning!U78,0)</f>
        <v>0</v>
      </c>
      <c r="M25" s="53">
        <f>IF(Inskrivning!C78&gt;0,Inskrivning!V78,0)</f>
        <v>0</v>
      </c>
      <c r="N25" s="53">
        <f>IF(Inskrivning!C78&gt;0,Inskrivning!W78,0)</f>
        <v>0</v>
      </c>
      <c r="O25" s="53">
        <f>IF(Inskrivning!C78&gt;0,Inskrivning!X78,0)</f>
        <v>0</v>
      </c>
      <c r="P25" s="4"/>
      <c r="Q25" s="4"/>
      <c r="R25" s="4"/>
      <c r="W25" s="15">
        <f>IF(Inskrivning!C78="",0,Inskrivning!C78)</f>
        <v>0</v>
      </c>
      <c r="Y25" s="30">
        <f t="shared" si="0"/>
        <v>0</v>
      </c>
      <c r="Z25" s="104">
        <v>17</v>
      </c>
    </row>
    <row r="26" spans="1:26" ht="17.100000000000001" customHeight="1" x14ac:dyDescent="0.25">
      <c r="A26" s="53">
        <f>IF(Inskrivning!C76&gt;0,Inskrivning!J76,0)</f>
        <v>0</v>
      </c>
      <c r="B26" s="53">
        <f>IF(Inskrivning!C76&gt;0,Inskrivning!K76,0)</f>
        <v>0</v>
      </c>
      <c r="C26" s="53">
        <f>IF(Inskrivning!C76&gt;0,Inskrivning!L76,0)</f>
        <v>0</v>
      </c>
      <c r="D26" s="53">
        <f>IF(Inskrivning!C76&gt;0,Inskrivning!M76,0)</f>
        <v>0</v>
      </c>
      <c r="E26" s="53">
        <f>IF(Inskrivning!C76&gt;0,Inskrivning!N76,0)</f>
        <v>0</v>
      </c>
      <c r="F26" s="53">
        <f>IF(Inskrivning!C76&gt;0,Inskrivning!O76,0)</f>
        <v>0</v>
      </c>
      <c r="G26" s="53">
        <f>IF(Inskrivning!C76&gt;0,Inskrivning!P76,0)</f>
        <v>0</v>
      </c>
      <c r="H26" s="53">
        <f>IF(Inskrivning!C76&gt;0,Inskrivning!Q76,0)</f>
        <v>0</v>
      </c>
      <c r="I26" s="53">
        <f>IF(Inskrivning!C76&gt;0,Inskrivning!R76,0)</f>
        <v>0</v>
      </c>
      <c r="J26" s="53">
        <f>IF(Inskrivning!C76&gt;0,Inskrivning!S76,0)</f>
        <v>0</v>
      </c>
      <c r="K26" s="53">
        <f>IF(Inskrivning!C76&gt;0,Inskrivning!T76,0)</f>
        <v>0</v>
      </c>
      <c r="L26" s="53">
        <f>IF(Inskrivning!C76&gt;0,Inskrivning!U76,0)</f>
        <v>0</v>
      </c>
      <c r="M26" s="53">
        <f>IF(Inskrivning!C76&gt;0,Inskrivning!V76,0)</f>
        <v>0</v>
      </c>
      <c r="N26" s="53">
        <f>IF(Inskrivning!C76&gt;0,Inskrivning!W76,0)</f>
        <v>0</v>
      </c>
      <c r="O26" s="53">
        <f>IF(Inskrivning!C76&gt;0,Inskrivning!X76,0)</f>
        <v>0</v>
      </c>
      <c r="P26" s="4"/>
      <c r="Q26" s="4"/>
      <c r="R26" s="4"/>
      <c r="W26" s="15">
        <f>IF(Inskrivning!C76="",0,Inskrivning!C76)</f>
        <v>0</v>
      </c>
      <c r="Y26" s="30">
        <f t="shared" si="0"/>
        <v>0</v>
      </c>
      <c r="Z26" s="4">
        <v>18</v>
      </c>
    </row>
    <row r="27" spans="1:26" ht="17.100000000000001" customHeight="1" x14ac:dyDescent="0.25">
      <c r="A27" s="53">
        <f>IF(Inskrivning!C74&gt;0,Inskrivning!J74,0)</f>
        <v>0</v>
      </c>
      <c r="B27" s="53">
        <f>IF(Inskrivning!C74&gt;0,Inskrivning!K74,0)</f>
        <v>0</v>
      </c>
      <c r="C27" s="53">
        <f>IF(Inskrivning!C74&gt;0,Inskrivning!L74,0)</f>
        <v>0</v>
      </c>
      <c r="D27" s="53">
        <f>IF(Inskrivning!C74&gt;0,Inskrivning!M74,0)</f>
        <v>0</v>
      </c>
      <c r="E27" s="53">
        <f>IF(Inskrivning!C74&gt;0,Inskrivning!N74,0)</f>
        <v>0</v>
      </c>
      <c r="F27" s="53">
        <f>IF(Inskrivning!C74&gt;0,Inskrivning!O74,0)</f>
        <v>0</v>
      </c>
      <c r="G27" s="53">
        <f>IF(Inskrivning!C74&gt;0,Inskrivning!P74,0)</f>
        <v>0</v>
      </c>
      <c r="H27" s="53">
        <f>IF(Inskrivning!C74&gt;0,Inskrivning!Q74,0)</f>
        <v>0</v>
      </c>
      <c r="I27" s="53">
        <f>IF(Inskrivning!C74&gt;0,Inskrivning!R74,0)</f>
        <v>0</v>
      </c>
      <c r="J27" s="53">
        <f>IF(Inskrivning!C74&gt;0,Inskrivning!S74,0)</f>
        <v>0</v>
      </c>
      <c r="K27" s="53">
        <f>IF(Inskrivning!C74&gt;0,Inskrivning!T74,0)</f>
        <v>0</v>
      </c>
      <c r="L27" s="53">
        <f>IF(Inskrivning!C74&gt;0,Inskrivning!U74,0)</f>
        <v>0</v>
      </c>
      <c r="M27" s="53">
        <f>IF(Inskrivning!C74&gt;0,Inskrivning!V74,0)</f>
        <v>0</v>
      </c>
      <c r="N27" s="53">
        <f>IF(Inskrivning!C74&gt;0,Inskrivning!W74,0)</f>
        <v>0</v>
      </c>
      <c r="O27" s="53">
        <f>IF(Inskrivning!C74&gt;0,Inskrivning!X74,0)</f>
        <v>0</v>
      </c>
      <c r="P27" s="4"/>
      <c r="Q27" s="4"/>
      <c r="R27" s="4"/>
      <c r="W27" s="15">
        <f>IF(Inskrivning!C74="",0,Inskrivning!C74)</f>
        <v>0</v>
      </c>
      <c r="Y27" s="30">
        <f t="shared" si="0"/>
        <v>0</v>
      </c>
      <c r="Z27" s="104">
        <v>19</v>
      </c>
    </row>
    <row r="28" spans="1:26" ht="17.100000000000001" customHeight="1" x14ac:dyDescent="0.25">
      <c r="A28" s="53">
        <f>IF(Inskrivning!C75&gt;0,Inskrivning!J75,0)</f>
        <v>0</v>
      </c>
      <c r="B28" s="53">
        <f>IF(Inskrivning!C75&gt;0,Inskrivning!K75,0)</f>
        <v>0</v>
      </c>
      <c r="C28" s="53">
        <f>IF(Inskrivning!C75&gt;0,Inskrivning!L75,0)</f>
        <v>0</v>
      </c>
      <c r="D28" s="53">
        <f>IF(Inskrivning!C75&gt;0,Inskrivning!M75,0)</f>
        <v>0</v>
      </c>
      <c r="E28" s="53">
        <f>IF(Inskrivning!C75&gt;0,Inskrivning!N75,0)</f>
        <v>0</v>
      </c>
      <c r="F28" s="53">
        <f>IF(Inskrivning!C75&gt;0,Inskrivning!O75,0)</f>
        <v>0</v>
      </c>
      <c r="G28" s="53">
        <f>IF(Inskrivning!C75&gt;0,Inskrivning!P75,0)</f>
        <v>0</v>
      </c>
      <c r="H28" s="53">
        <f>IF(Inskrivning!C75&gt;0,Inskrivning!Q75,0)</f>
        <v>0</v>
      </c>
      <c r="I28" s="53">
        <f>IF(Inskrivning!C75&gt;0,Inskrivning!R75,0)</f>
        <v>0</v>
      </c>
      <c r="J28" s="53">
        <f>IF(Inskrivning!C75&gt;0,Inskrivning!S75,0)</f>
        <v>0</v>
      </c>
      <c r="K28" s="53">
        <f>IF(Inskrivning!C75&gt;0,Inskrivning!T75,0)</f>
        <v>0</v>
      </c>
      <c r="L28" s="53">
        <f>IF(Inskrivning!C75&gt;0,Inskrivning!U75,0)</f>
        <v>0</v>
      </c>
      <c r="M28" s="53">
        <f>IF(Inskrivning!C75&gt;0,Inskrivning!V75,0)</f>
        <v>0</v>
      </c>
      <c r="N28" s="53">
        <f>IF(Inskrivning!C75&gt;0,Inskrivning!W75,0)</f>
        <v>0</v>
      </c>
      <c r="O28" s="53">
        <f>IF(Inskrivning!C75&gt;0,Inskrivning!X75,0)</f>
        <v>0</v>
      </c>
      <c r="P28" s="4"/>
      <c r="Q28" s="4"/>
      <c r="R28" s="4"/>
      <c r="W28" s="15">
        <f>IF(Inskrivning!C75="",0,Inskrivning!C75)</f>
        <v>0</v>
      </c>
      <c r="Y28" s="30">
        <f t="shared" si="0"/>
        <v>0</v>
      </c>
      <c r="Z28" s="4">
        <v>20</v>
      </c>
    </row>
    <row r="29" spans="1:26" ht="17.100000000000001" customHeight="1" x14ac:dyDescent="0.25">
      <c r="A29" s="53">
        <f>IF(Inskrivning!C72&gt;0,Inskrivning!J72,0)</f>
        <v>0</v>
      </c>
      <c r="B29" s="53">
        <f>IF(Inskrivning!C72&gt;0,Inskrivning!K72,0)</f>
        <v>0</v>
      </c>
      <c r="C29" s="53">
        <f>IF(Inskrivning!C72&gt;0,Inskrivning!L72,0)</f>
        <v>0</v>
      </c>
      <c r="D29" s="53">
        <f>IF(Inskrivning!C72&gt;0,Inskrivning!M72,0)</f>
        <v>0</v>
      </c>
      <c r="E29" s="53">
        <f>IF(Inskrivning!C72&gt;0,Inskrivning!N72,0)</f>
        <v>0</v>
      </c>
      <c r="F29" s="53">
        <f>IF(Inskrivning!C72&gt;0,Inskrivning!O72,0)</f>
        <v>0</v>
      </c>
      <c r="G29" s="53">
        <f>IF(Inskrivning!C72&gt;0,Inskrivning!P72,0)</f>
        <v>0</v>
      </c>
      <c r="H29" s="53">
        <f>IF(Inskrivning!C72&gt;0,Inskrivning!Q72,0)</f>
        <v>0</v>
      </c>
      <c r="I29" s="53">
        <f>IF(Inskrivning!C72&gt;0,Inskrivning!R72,0)</f>
        <v>0</v>
      </c>
      <c r="J29" s="53">
        <f>IF(Inskrivning!C72&gt;0,Inskrivning!S72,0)</f>
        <v>0</v>
      </c>
      <c r="K29" s="53">
        <f>IF(Inskrivning!C72&gt;0,Inskrivning!T72,0)</f>
        <v>0</v>
      </c>
      <c r="L29" s="53">
        <f>IF(Inskrivning!C72&gt;0,Inskrivning!U72,0)</f>
        <v>0</v>
      </c>
      <c r="M29" s="53">
        <f>IF(Inskrivning!C72&gt;0,Inskrivning!V72,0)</f>
        <v>0</v>
      </c>
      <c r="N29" s="53">
        <f>IF(Inskrivning!C72&gt;0,Inskrivning!W72,0)</f>
        <v>0</v>
      </c>
      <c r="O29" s="53">
        <f>IF(Inskrivning!C72&gt;0,Inskrivning!X72,0)</f>
        <v>0</v>
      </c>
      <c r="P29" s="4"/>
      <c r="Q29" s="4"/>
      <c r="R29" s="4"/>
      <c r="W29" s="15">
        <f>IF(Inskrivning!C72="",0,Inskrivning!C72)</f>
        <v>0</v>
      </c>
      <c r="Y29" s="30">
        <f t="shared" si="0"/>
        <v>0</v>
      </c>
      <c r="Z29" s="104">
        <v>21</v>
      </c>
    </row>
    <row r="30" spans="1:26" ht="17.100000000000001" customHeight="1" x14ac:dyDescent="0.25">
      <c r="A30" s="53">
        <f>IF(Inskrivning!C73&gt;0,Inskrivning!J73,0)</f>
        <v>0</v>
      </c>
      <c r="B30" s="53">
        <f>IF(Inskrivning!C73&gt;0,Inskrivning!K73,0)</f>
        <v>0</v>
      </c>
      <c r="C30" s="53">
        <f>IF(Inskrivning!C73&gt;0,Inskrivning!L73,0)</f>
        <v>0</v>
      </c>
      <c r="D30" s="53">
        <f>IF(Inskrivning!C73&gt;0,Inskrivning!M73,0)</f>
        <v>0</v>
      </c>
      <c r="E30" s="53">
        <f>IF(Inskrivning!C73&gt;0,Inskrivning!N73,0)</f>
        <v>0</v>
      </c>
      <c r="F30" s="53">
        <f>IF(Inskrivning!C73&gt;0,Inskrivning!O73,0)</f>
        <v>0</v>
      </c>
      <c r="G30" s="53">
        <f>IF(Inskrivning!C73&gt;0,Inskrivning!P73,0)</f>
        <v>0</v>
      </c>
      <c r="H30" s="53">
        <f>IF(Inskrivning!C73&gt;0,Inskrivning!Q73,0)</f>
        <v>0</v>
      </c>
      <c r="I30" s="53">
        <f>IF(Inskrivning!C73&gt;0,Inskrivning!R73,0)</f>
        <v>0</v>
      </c>
      <c r="J30" s="53">
        <f>IF(Inskrivning!C73&gt;0,Inskrivning!S73,0)</f>
        <v>0</v>
      </c>
      <c r="K30" s="53">
        <f>IF(Inskrivning!C73&gt;0,Inskrivning!T73,0)</f>
        <v>0</v>
      </c>
      <c r="L30" s="53">
        <f>IF(Inskrivning!C73&gt;0,Inskrivning!U73,0)</f>
        <v>0</v>
      </c>
      <c r="M30" s="53">
        <f>IF(Inskrivning!C73&gt;0,Inskrivning!V73,0)</f>
        <v>0</v>
      </c>
      <c r="N30" s="53">
        <f>IF(Inskrivning!C73&gt;0,Inskrivning!W73,0)</f>
        <v>0</v>
      </c>
      <c r="O30" s="53">
        <f>IF(Inskrivning!C73&gt;0,Inskrivning!X73,0)</f>
        <v>0</v>
      </c>
      <c r="P30" s="4"/>
      <c r="Q30" s="4"/>
      <c r="R30" s="4"/>
      <c r="W30" s="15">
        <f>IF(Inskrivning!C73="",0,Inskrivning!C73)</f>
        <v>0</v>
      </c>
      <c r="Y30" s="30">
        <f t="shared" si="0"/>
        <v>0</v>
      </c>
      <c r="Z30" s="4">
        <v>22</v>
      </c>
    </row>
    <row r="31" spans="1:26" ht="17.100000000000001" customHeight="1" x14ac:dyDescent="0.25">
      <c r="A31" s="53">
        <f>IF(Inskrivning!C70&gt;0,Inskrivning!J70,0)</f>
        <v>0</v>
      </c>
      <c r="B31" s="53">
        <f>IF(Inskrivning!C70&gt;0,Inskrivning!K70,0)</f>
        <v>0</v>
      </c>
      <c r="C31" s="53">
        <f>IF(Inskrivning!C70&gt;0,Inskrivning!L70,0)</f>
        <v>0</v>
      </c>
      <c r="D31" s="53">
        <f>IF(Inskrivning!C70&gt;0,Inskrivning!M70,0)</f>
        <v>0</v>
      </c>
      <c r="E31" s="53">
        <f>IF(Inskrivning!C70&gt;0,Inskrivning!N70,0)</f>
        <v>0</v>
      </c>
      <c r="F31" s="53">
        <f>IF(Inskrivning!C70&gt;0,Inskrivning!O70,0)</f>
        <v>0</v>
      </c>
      <c r="G31" s="53">
        <f>IF(Inskrivning!C70&gt;0,Inskrivning!P70,0)</f>
        <v>0</v>
      </c>
      <c r="H31" s="53">
        <f>IF(Inskrivning!C70&gt;0,Inskrivning!Q70,0)</f>
        <v>0</v>
      </c>
      <c r="I31" s="53">
        <f>IF(Inskrivning!C70&gt;0,Inskrivning!R70,0)</f>
        <v>0</v>
      </c>
      <c r="J31" s="53">
        <f>IF(Inskrivning!C70&gt;0,Inskrivning!S70,0)</f>
        <v>0</v>
      </c>
      <c r="K31" s="53">
        <f>IF(Inskrivning!C70&gt;0,Inskrivning!T70,0)</f>
        <v>0</v>
      </c>
      <c r="L31" s="53">
        <f>IF(Inskrivning!C70&gt;0,Inskrivning!U70,0)</f>
        <v>0</v>
      </c>
      <c r="M31" s="53">
        <f>IF(Inskrivning!C70&gt;0,Inskrivning!V70,0)</f>
        <v>0</v>
      </c>
      <c r="N31" s="53">
        <f>IF(Inskrivning!C70&gt;0,Inskrivning!W70,0)</f>
        <v>0</v>
      </c>
      <c r="O31" s="53">
        <f>IF(Inskrivning!C70&gt;0,Inskrivning!X70,0)</f>
        <v>0</v>
      </c>
      <c r="P31" s="4"/>
      <c r="Q31" s="4"/>
      <c r="R31" s="4"/>
      <c r="W31" s="15">
        <f>IF(Inskrivning!C70="",0,Inskrivning!C70)</f>
        <v>0</v>
      </c>
      <c r="Y31" s="30">
        <f t="shared" si="0"/>
        <v>0</v>
      </c>
      <c r="Z31" s="104">
        <v>23</v>
      </c>
    </row>
    <row r="32" spans="1:26" ht="17.100000000000001" customHeight="1" x14ac:dyDescent="0.25">
      <c r="A32" s="53">
        <f>IF(Inskrivning!C71&gt;0,Inskrivning!J71,0)</f>
        <v>0</v>
      </c>
      <c r="B32" s="53">
        <f>IF(Inskrivning!C71&gt;0,Inskrivning!K71,0)</f>
        <v>0</v>
      </c>
      <c r="C32" s="53">
        <f>IF(Inskrivning!C71&gt;0,Inskrivning!L71,0)</f>
        <v>0</v>
      </c>
      <c r="D32" s="53">
        <f>IF(Inskrivning!C71&gt;0,Inskrivning!M71,0)</f>
        <v>0</v>
      </c>
      <c r="E32" s="53">
        <f>IF(Inskrivning!C71&gt;0,Inskrivning!N71,0)</f>
        <v>0</v>
      </c>
      <c r="F32" s="53">
        <f>IF(Inskrivning!C71&gt;0,Inskrivning!O71,0)</f>
        <v>0</v>
      </c>
      <c r="G32" s="53">
        <f>IF(Inskrivning!C71&gt;0,Inskrivning!P71,0)</f>
        <v>0</v>
      </c>
      <c r="H32" s="53">
        <f>IF(Inskrivning!C71&gt;0,Inskrivning!Q71,0)</f>
        <v>0</v>
      </c>
      <c r="I32" s="53">
        <f>IF(Inskrivning!C71&gt;0,Inskrivning!R71,0)</f>
        <v>0</v>
      </c>
      <c r="J32" s="53">
        <f>IF(Inskrivning!C71&gt;0,Inskrivning!S71,0)</f>
        <v>0</v>
      </c>
      <c r="K32" s="53">
        <f>IF(Inskrivning!C71&gt;0,Inskrivning!T71,0)</f>
        <v>0</v>
      </c>
      <c r="L32" s="53">
        <f>IF(Inskrivning!C71&gt;0,Inskrivning!U71,0)</f>
        <v>0</v>
      </c>
      <c r="M32" s="53">
        <f>IF(Inskrivning!C71&gt;0,Inskrivning!V71,0)</f>
        <v>0</v>
      </c>
      <c r="N32" s="53">
        <f>IF(Inskrivning!C71&gt;0,Inskrivning!W71,0)</f>
        <v>0</v>
      </c>
      <c r="O32" s="53">
        <f>IF(Inskrivning!C71&gt;0,Inskrivning!X71,0)</f>
        <v>0</v>
      </c>
      <c r="P32" s="4"/>
      <c r="Q32" s="4"/>
      <c r="R32" s="4"/>
      <c r="W32" s="15">
        <f>IF(Inskrivning!C71="",0,Inskrivning!C71)</f>
        <v>0</v>
      </c>
      <c r="Y32" s="30">
        <f t="shared" si="0"/>
        <v>0</v>
      </c>
      <c r="Z32" s="4">
        <v>24</v>
      </c>
    </row>
    <row r="33" spans="1:26" ht="17.100000000000001" customHeight="1" x14ac:dyDescent="0.25">
      <c r="A33" s="53">
        <f>IF(Inskrivning!C68&gt;0,Inskrivning!J68,0)</f>
        <v>0</v>
      </c>
      <c r="B33" s="53">
        <f>IF(Inskrivning!C68&gt;0,Inskrivning!K68,0)</f>
        <v>0</v>
      </c>
      <c r="C33" s="53">
        <f>IF(Inskrivning!C68&gt;0,Inskrivning!L68,0)</f>
        <v>0</v>
      </c>
      <c r="D33" s="53">
        <f>IF(Inskrivning!C68&gt;0,Inskrivning!M68,0)</f>
        <v>0</v>
      </c>
      <c r="E33" s="53">
        <f>IF(Inskrivning!C68&gt;0,Inskrivning!N68,0)</f>
        <v>0</v>
      </c>
      <c r="F33" s="53">
        <f>IF(Inskrivning!C68&gt;0,Inskrivning!O68,0)</f>
        <v>0</v>
      </c>
      <c r="G33" s="53">
        <f>IF(Inskrivning!C68&gt;0,Inskrivning!P68,0)</f>
        <v>0</v>
      </c>
      <c r="H33" s="53">
        <f>IF(Inskrivning!C68&gt;0,Inskrivning!Q68,0)</f>
        <v>0</v>
      </c>
      <c r="I33" s="53">
        <f>IF(Inskrivning!C68&gt;0,Inskrivning!R68,0)</f>
        <v>0</v>
      </c>
      <c r="J33" s="53">
        <f>IF(Inskrivning!C68&gt;0,Inskrivning!S68,0)</f>
        <v>0</v>
      </c>
      <c r="K33" s="53">
        <f>IF(Inskrivning!C68&gt;0,Inskrivning!T68,0)</f>
        <v>0</v>
      </c>
      <c r="L33" s="53">
        <f>IF(Inskrivning!C68&gt;0,Inskrivning!U68,0)</f>
        <v>0</v>
      </c>
      <c r="M33" s="53">
        <f>IF(Inskrivning!C68&gt;0,Inskrivning!V68,0)</f>
        <v>0</v>
      </c>
      <c r="N33" s="53">
        <f>IF(Inskrivning!C68&gt;0,Inskrivning!W68,0)</f>
        <v>0</v>
      </c>
      <c r="O33" s="53">
        <f>IF(Inskrivning!C68&gt;0,Inskrivning!X68,0)</f>
        <v>0</v>
      </c>
      <c r="P33" s="4"/>
      <c r="Q33" s="4"/>
      <c r="R33" s="4"/>
      <c r="W33" s="15">
        <f>IF(Inskrivning!C68="",0,Inskrivning!C68)</f>
        <v>0</v>
      </c>
      <c r="Y33" s="30">
        <f t="shared" si="0"/>
        <v>0</v>
      </c>
      <c r="Z33" s="104">
        <v>25</v>
      </c>
    </row>
    <row r="34" spans="1:26" ht="17.100000000000001" customHeight="1" x14ac:dyDescent="0.25">
      <c r="A34" s="53">
        <f>IF(Inskrivning!C69&gt;0,Inskrivning!J69,0)</f>
        <v>0</v>
      </c>
      <c r="B34" s="53">
        <f>IF(Inskrivning!C69&gt;0,Inskrivning!K69,0)</f>
        <v>0</v>
      </c>
      <c r="C34" s="53">
        <f>IF(Inskrivning!C69&gt;0,Inskrivning!L69,0)</f>
        <v>0</v>
      </c>
      <c r="D34" s="53">
        <f>IF(Inskrivning!C69&gt;0,Inskrivning!M69,0)</f>
        <v>0</v>
      </c>
      <c r="E34" s="53">
        <f>IF(Inskrivning!C69&gt;0,Inskrivning!N69,0)</f>
        <v>0</v>
      </c>
      <c r="F34" s="53">
        <f>IF(Inskrivning!C69&gt;0,Inskrivning!O69,0)</f>
        <v>0</v>
      </c>
      <c r="G34" s="53">
        <f>IF(Inskrivning!C69&gt;0,Inskrivning!P69,0)</f>
        <v>0</v>
      </c>
      <c r="H34" s="53">
        <f>IF(Inskrivning!C69&gt;0,Inskrivning!Q69,0)</f>
        <v>0</v>
      </c>
      <c r="I34" s="53">
        <f>IF(Inskrivning!C69&gt;0,Inskrivning!R69,0)</f>
        <v>0</v>
      </c>
      <c r="J34" s="53">
        <f>IF(Inskrivning!C69&gt;0,Inskrivning!S69,0)</f>
        <v>0</v>
      </c>
      <c r="K34" s="53">
        <f>IF(Inskrivning!C69&gt;0,Inskrivning!T69,0)</f>
        <v>0</v>
      </c>
      <c r="L34" s="53">
        <f>IF(Inskrivning!C69&gt;0,Inskrivning!U69,0)</f>
        <v>0</v>
      </c>
      <c r="M34" s="53">
        <f>IF(Inskrivning!C69&gt;0,Inskrivning!V69,0)</f>
        <v>0</v>
      </c>
      <c r="N34" s="53">
        <f>IF(Inskrivning!C69&gt;0,Inskrivning!W69,0)</f>
        <v>0</v>
      </c>
      <c r="O34" s="53">
        <f>IF(Inskrivning!C69&gt;0,Inskrivning!X69,0)</f>
        <v>0</v>
      </c>
      <c r="P34" s="4"/>
      <c r="Q34" s="4"/>
      <c r="R34" s="4"/>
      <c r="W34" s="15">
        <f>IF(Inskrivning!C69="",0,Inskrivning!C69)</f>
        <v>0</v>
      </c>
      <c r="Y34" s="30">
        <f t="shared" si="0"/>
        <v>0</v>
      </c>
      <c r="Z34" s="4">
        <v>26</v>
      </c>
    </row>
    <row r="35" spans="1:26" ht="17.100000000000001" customHeight="1" x14ac:dyDescent="0.25">
      <c r="A35" s="53">
        <f>IF(Inskrivning!C66&gt;0,Inskrivning!J66,0)</f>
        <v>0</v>
      </c>
      <c r="B35" s="53">
        <f>IF(Inskrivning!C66&gt;0,Inskrivning!K66,0)</f>
        <v>0</v>
      </c>
      <c r="C35" s="53">
        <f>IF(Inskrivning!C66&gt;0,Inskrivning!L66,0)</f>
        <v>0</v>
      </c>
      <c r="D35" s="53">
        <f>IF(Inskrivning!C66&gt;0,Inskrivning!M66,0)</f>
        <v>0</v>
      </c>
      <c r="E35" s="53">
        <f>IF(Inskrivning!C66&gt;0,Inskrivning!N66,0)</f>
        <v>0</v>
      </c>
      <c r="F35" s="53">
        <f>IF(Inskrivning!C66&gt;0,Inskrivning!O66,0)</f>
        <v>0</v>
      </c>
      <c r="G35" s="53">
        <f>IF(Inskrivning!C66&gt;0,Inskrivning!P66,0)</f>
        <v>0</v>
      </c>
      <c r="H35" s="53">
        <f>IF(Inskrivning!C66&gt;0,Inskrivning!Q66,0)</f>
        <v>0</v>
      </c>
      <c r="I35" s="53">
        <f>IF(Inskrivning!C66&gt;0,Inskrivning!R66,0)</f>
        <v>0</v>
      </c>
      <c r="J35" s="53">
        <f>IF(Inskrivning!C66&gt;0,Inskrivning!S66,0)</f>
        <v>0</v>
      </c>
      <c r="K35" s="53">
        <f>IF(Inskrivning!C66&gt;0,Inskrivning!T66,0)</f>
        <v>0</v>
      </c>
      <c r="L35" s="53">
        <f>IF(Inskrivning!C66&gt;0,Inskrivning!U66,0)</f>
        <v>0</v>
      </c>
      <c r="M35" s="53">
        <f>IF(Inskrivning!C66&gt;0,Inskrivning!V66,0)</f>
        <v>0</v>
      </c>
      <c r="N35" s="53">
        <f>IF(Inskrivning!C66&gt;0,Inskrivning!W66,0)</f>
        <v>0</v>
      </c>
      <c r="O35" s="53">
        <f>IF(Inskrivning!C66&gt;0,Inskrivning!X66,0)</f>
        <v>0</v>
      </c>
      <c r="P35" s="4"/>
      <c r="Q35" s="4"/>
      <c r="R35" s="4"/>
      <c r="W35" s="15">
        <f>IF(Inskrivning!C66="",0,Inskrivning!C66)</f>
        <v>0</v>
      </c>
      <c r="Y35" s="30">
        <f t="shared" si="0"/>
        <v>0</v>
      </c>
      <c r="Z35" s="104">
        <v>27</v>
      </c>
    </row>
    <row r="36" spans="1:26" ht="17.100000000000001" customHeight="1" x14ac:dyDescent="0.25">
      <c r="A36" s="53">
        <f>IF(Inskrivning!C67&gt;0,Inskrivning!J67,0)</f>
        <v>0</v>
      </c>
      <c r="B36" s="53">
        <f>IF(Inskrivning!C67&gt;0,Inskrivning!K67,0)</f>
        <v>0</v>
      </c>
      <c r="C36" s="53">
        <f>IF(Inskrivning!C67&gt;0,Inskrivning!L67,0)</f>
        <v>0</v>
      </c>
      <c r="D36" s="53">
        <f>IF(Inskrivning!C67&gt;0,Inskrivning!M67,0)</f>
        <v>0</v>
      </c>
      <c r="E36" s="53">
        <f>IF(Inskrivning!C67&gt;0,Inskrivning!N67,0)</f>
        <v>0</v>
      </c>
      <c r="F36" s="53">
        <f>IF(Inskrivning!C67&gt;0,Inskrivning!O67,0)</f>
        <v>0</v>
      </c>
      <c r="G36" s="53">
        <f>IF(Inskrivning!C67&gt;0,Inskrivning!P67,0)</f>
        <v>0</v>
      </c>
      <c r="H36" s="53">
        <f>IF(Inskrivning!C67&gt;0,Inskrivning!Q67,0)</f>
        <v>0</v>
      </c>
      <c r="I36" s="53">
        <f>IF(Inskrivning!C67&gt;0,Inskrivning!R67,0)</f>
        <v>0</v>
      </c>
      <c r="J36" s="53">
        <f>IF(Inskrivning!C67&gt;0,Inskrivning!S67,0)</f>
        <v>0</v>
      </c>
      <c r="K36" s="53">
        <f>IF(Inskrivning!C67&gt;0,Inskrivning!T67,0)</f>
        <v>0</v>
      </c>
      <c r="L36" s="53">
        <f>IF(Inskrivning!C67&gt;0,Inskrivning!U67,0)</f>
        <v>0</v>
      </c>
      <c r="M36" s="53">
        <f>IF(Inskrivning!C67&gt;0,Inskrivning!V67,0)</f>
        <v>0</v>
      </c>
      <c r="N36" s="53">
        <f>IF(Inskrivning!C67&gt;0,Inskrivning!W67,0)</f>
        <v>0</v>
      </c>
      <c r="O36" s="53">
        <f>IF(Inskrivning!C67&gt;0,Inskrivning!X67,0)</f>
        <v>0</v>
      </c>
      <c r="P36" s="4"/>
      <c r="Q36" s="4"/>
      <c r="R36" s="4"/>
      <c r="W36" s="15">
        <f>IF(Inskrivning!C67="",0,Inskrivning!C67)</f>
        <v>0</v>
      </c>
      <c r="Y36" s="30">
        <f t="shared" si="0"/>
        <v>0</v>
      </c>
      <c r="Z36" s="4">
        <v>28</v>
      </c>
    </row>
    <row r="37" spans="1:26" ht="17.100000000000001" customHeight="1" x14ac:dyDescent="0.25">
      <c r="A37" s="53">
        <f>IF(Inskrivning!C64&gt;0,Inskrivning!J64,0)</f>
        <v>0</v>
      </c>
      <c r="B37" s="53">
        <f>IF(Inskrivning!C64&gt;0,Inskrivning!K64,0)</f>
        <v>0</v>
      </c>
      <c r="C37" s="53">
        <f>IF(Inskrivning!C64&gt;0,Inskrivning!L64,0)</f>
        <v>0</v>
      </c>
      <c r="D37" s="53">
        <f>IF(Inskrivning!C64&gt;0,Inskrivning!M64,0)</f>
        <v>0</v>
      </c>
      <c r="E37" s="53">
        <f>IF(Inskrivning!C64&gt;0,Inskrivning!N64,0)</f>
        <v>0</v>
      </c>
      <c r="F37" s="53">
        <f>IF(Inskrivning!C64&gt;0,Inskrivning!O64,0)</f>
        <v>0</v>
      </c>
      <c r="G37" s="53">
        <f>IF(Inskrivning!C64&gt;0,Inskrivning!P64,0)</f>
        <v>0</v>
      </c>
      <c r="H37" s="53">
        <f>IF(Inskrivning!C64&gt;0,Inskrivning!Q64,0)</f>
        <v>0</v>
      </c>
      <c r="I37" s="53">
        <f>IF(Inskrivning!C64&gt;0,Inskrivning!R64,0)</f>
        <v>0</v>
      </c>
      <c r="J37" s="53">
        <f>IF(Inskrivning!C64&gt;0,Inskrivning!S64,0)</f>
        <v>0</v>
      </c>
      <c r="K37" s="53">
        <f>IF(Inskrivning!C64&gt;0,Inskrivning!T64,0)</f>
        <v>0</v>
      </c>
      <c r="L37" s="53">
        <f>IF(Inskrivning!C64&gt;0,Inskrivning!U64,0)</f>
        <v>0</v>
      </c>
      <c r="M37" s="53">
        <f>IF(Inskrivning!C64&gt;0,Inskrivning!V64,0)</f>
        <v>0</v>
      </c>
      <c r="N37" s="53">
        <f>IF(Inskrivning!C64&gt;0,Inskrivning!W64,0)</f>
        <v>0</v>
      </c>
      <c r="O37" s="53">
        <f>IF(Inskrivning!C64&gt;0,Inskrivning!X64,0)</f>
        <v>0</v>
      </c>
      <c r="P37" s="4"/>
      <c r="Q37" s="4"/>
      <c r="R37" s="4"/>
      <c r="W37" s="15">
        <f>IF(Inskrivning!C64="",0,Inskrivning!C64)</f>
        <v>0</v>
      </c>
      <c r="Y37" s="30">
        <f t="shared" si="0"/>
        <v>0</v>
      </c>
      <c r="Z37" s="104">
        <v>29</v>
      </c>
    </row>
    <row r="38" spans="1:26" ht="17.100000000000001" customHeight="1" x14ac:dyDescent="0.25">
      <c r="A38" s="53">
        <f>IF(Inskrivning!C65&gt;0,Inskrivning!J65,0)</f>
        <v>0</v>
      </c>
      <c r="B38" s="53">
        <f>IF(Inskrivning!C65&gt;0,Inskrivning!K65,0)</f>
        <v>0</v>
      </c>
      <c r="C38" s="53">
        <f>IF(Inskrivning!C65&gt;0,Inskrivning!L65,0)</f>
        <v>0</v>
      </c>
      <c r="D38" s="53">
        <f>IF(Inskrivning!C65&gt;0,Inskrivning!M65,0)</f>
        <v>0</v>
      </c>
      <c r="E38" s="53">
        <f>IF(Inskrivning!C65&gt;0,Inskrivning!N65,0)</f>
        <v>0</v>
      </c>
      <c r="F38" s="53">
        <f>IF(Inskrivning!C65&gt;0,Inskrivning!O65,0)</f>
        <v>0</v>
      </c>
      <c r="G38" s="53">
        <f>IF(Inskrivning!C65&gt;0,Inskrivning!P65,0)</f>
        <v>0</v>
      </c>
      <c r="H38" s="53">
        <f>IF(Inskrivning!C65&gt;0,Inskrivning!Q65,0)</f>
        <v>0</v>
      </c>
      <c r="I38" s="53">
        <f>IF(Inskrivning!C65&gt;0,Inskrivning!R65,0)</f>
        <v>0</v>
      </c>
      <c r="J38" s="53">
        <f>IF(Inskrivning!C65&gt;0,Inskrivning!S65,0)</f>
        <v>0</v>
      </c>
      <c r="K38" s="53">
        <f>IF(Inskrivning!C65&gt;0,Inskrivning!T65,0)</f>
        <v>0</v>
      </c>
      <c r="L38" s="53">
        <f>IF(Inskrivning!C65&gt;0,Inskrivning!U65,0)</f>
        <v>0</v>
      </c>
      <c r="M38" s="53">
        <f>IF(Inskrivning!C65&gt;0,Inskrivning!V65,0)</f>
        <v>0</v>
      </c>
      <c r="N38" s="53">
        <f>IF(Inskrivning!C65&gt;0,Inskrivning!W65,0)</f>
        <v>0</v>
      </c>
      <c r="O38" s="53">
        <f>IF(Inskrivning!C65&gt;0,Inskrivning!X65,0)</f>
        <v>0</v>
      </c>
      <c r="P38" s="4"/>
      <c r="Q38" s="4"/>
      <c r="R38" s="4"/>
      <c r="W38" s="15">
        <f>IF(Inskrivning!C65="",0,Inskrivning!C65)</f>
        <v>0</v>
      </c>
      <c r="Y38" s="30">
        <f t="shared" si="0"/>
        <v>0</v>
      </c>
      <c r="Z38" s="4">
        <v>30</v>
      </c>
    </row>
    <row r="39" spans="1:26" ht="17.100000000000001" customHeight="1" x14ac:dyDescent="0.25">
      <c r="A39" s="53">
        <f>IF(Inskrivning!C59&gt;0,Inskrivning!J59,0)</f>
        <v>0</v>
      </c>
      <c r="B39" s="53">
        <f>IF(Inskrivning!C59&gt;0,Inskrivning!K59,0)</f>
        <v>0</v>
      </c>
      <c r="C39" s="53">
        <f>IF(Inskrivning!C59&gt;0,Inskrivning!L59,0)</f>
        <v>0</v>
      </c>
      <c r="D39" s="53">
        <f>IF(Inskrivning!C59&gt;0,Inskrivning!M59,0)</f>
        <v>0</v>
      </c>
      <c r="E39" s="53">
        <f>IF(Inskrivning!C59&gt;0,Inskrivning!N59,0)</f>
        <v>0</v>
      </c>
      <c r="F39" s="53">
        <f>IF(Inskrivning!C59&gt;0,Inskrivning!O59,0)</f>
        <v>0</v>
      </c>
      <c r="G39" s="53">
        <f>IF(Inskrivning!C59&gt;0,Inskrivning!P59,0)</f>
        <v>0</v>
      </c>
      <c r="H39" s="53">
        <f>IF(Inskrivning!C59&gt;0,Inskrivning!Q59,0)</f>
        <v>0</v>
      </c>
      <c r="I39" s="53">
        <f>IF(Inskrivning!C59&gt;0,Inskrivning!R59,0)</f>
        <v>0</v>
      </c>
      <c r="J39" s="53">
        <f>IF(Inskrivning!C59&gt;0,Inskrivning!S59,0)</f>
        <v>0</v>
      </c>
      <c r="K39" s="53">
        <f>IF(Inskrivning!C59&gt;0,Inskrivning!T59,0)</f>
        <v>0</v>
      </c>
      <c r="L39" s="53">
        <f>IF(Inskrivning!C59&gt;0,Inskrivning!U59,0)</f>
        <v>0</v>
      </c>
      <c r="M39" s="53">
        <f>IF(Inskrivning!C59&gt;0,Inskrivning!V59,0)</f>
        <v>0</v>
      </c>
      <c r="N39" s="53">
        <f>IF(Inskrivning!C59&gt;0,Inskrivning!W59,0)</f>
        <v>0</v>
      </c>
      <c r="O39" s="53">
        <f>IF(Inskrivning!C59&gt;0,Inskrivning!X59,0)</f>
        <v>0</v>
      </c>
      <c r="P39" s="4"/>
      <c r="Q39" s="4"/>
      <c r="R39" s="4"/>
      <c r="W39" s="15">
        <f>IF(Inskrivning!C59="",0,Inskrivning!C59)</f>
        <v>0</v>
      </c>
      <c r="Y39" s="30">
        <f t="shared" si="0"/>
        <v>0</v>
      </c>
      <c r="Z39" s="104">
        <v>31</v>
      </c>
    </row>
    <row r="40" spans="1:26" ht="17.100000000000001" customHeight="1" x14ac:dyDescent="0.25">
      <c r="A40" s="53">
        <f>IF(Inskrivning!C60&gt;0,Inskrivning!J60,0)</f>
        <v>0</v>
      </c>
      <c r="B40" s="53">
        <f>IF(Inskrivning!C60&gt;0,Inskrivning!K60,0)</f>
        <v>0</v>
      </c>
      <c r="C40" s="53">
        <f>IF(Inskrivning!C60&gt;0,Inskrivning!L60,0)</f>
        <v>0</v>
      </c>
      <c r="D40" s="53">
        <f>IF(Inskrivning!C60&gt;0,Inskrivning!M60,0)</f>
        <v>0</v>
      </c>
      <c r="E40" s="53">
        <f>IF(Inskrivning!C60&gt;0,Inskrivning!N60,0)</f>
        <v>0</v>
      </c>
      <c r="F40" s="53">
        <f>IF(Inskrivning!C60&gt;0,Inskrivning!O60,0)</f>
        <v>0</v>
      </c>
      <c r="G40" s="53">
        <f>IF(Inskrivning!C60&gt;0,Inskrivning!P60,0)</f>
        <v>0</v>
      </c>
      <c r="H40" s="53">
        <f>IF(Inskrivning!C60&gt;0,Inskrivning!Q60,0)</f>
        <v>0</v>
      </c>
      <c r="I40" s="53">
        <f>IF(Inskrivning!C60&gt;0,Inskrivning!R60,0)</f>
        <v>0</v>
      </c>
      <c r="J40" s="53">
        <f>IF(Inskrivning!C60&gt;0,Inskrivning!S60,0)</f>
        <v>0</v>
      </c>
      <c r="K40" s="53">
        <f>IF(Inskrivning!C60&gt;0,Inskrivning!T60,0)</f>
        <v>0</v>
      </c>
      <c r="L40" s="53">
        <f>IF(Inskrivning!C60&gt;0,Inskrivning!U60,0)</f>
        <v>0</v>
      </c>
      <c r="M40" s="53">
        <f>IF(Inskrivning!C60&gt;0,Inskrivning!V60,0)</f>
        <v>0</v>
      </c>
      <c r="N40" s="53">
        <f>IF(Inskrivning!C60&gt;0,Inskrivning!W60,0)</f>
        <v>0</v>
      </c>
      <c r="O40" s="53">
        <f>IF(Inskrivning!C60&gt;0,Inskrivning!X60,0)</f>
        <v>0</v>
      </c>
      <c r="P40" s="4"/>
      <c r="Q40" s="4"/>
      <c r="R40" s="4"/>
      <c r="W40" s="15">
        <f>IF(Inskrivning!C60="",0,Inskrivning!C60)</f>
        <v>0</v>
      </c>
      <c r="Y40" s="30">
        <f t="shared" si="0"/>
        <v>0</v>
      </c>
      <c r="Z40" s="4">
        <v>32</v>
      </c>
    </row>
    <row r="41" spans="1:26" ht="17.100000000000001" customHeight="1" x14ac:dyDescent="0.25">
      <c r="A41" s="53">
        <f>IF(Inskrivning!C57&gt;0,Inskrivning!J57,0)</f>
        <v>0</v>
      </c>
      <c r="B41" s="53">
        <f>IF(Inskrivning!C57&gt;0,Inskrivning!K57,0)</f>
        <v>0</v>
      </c>
      <c r="C41" s="53">
        <f>IF(Inskrivning!C57&gt;0,Inskrivning!L57,0)</f>
        <v>0</v>
      </c>
      <c r="D41" s="53">
        <f>IF(Inskrivning!C57&gt;0,Inskrivning!M57,0)</f>
        <v>0</v>
      </c>
      <c r="E41" s="53">
        <f>IF(Inskrivning!C57&gt;0,Inskrivning!N57,0)</f>
        <v>0</v>
      </c>
      <c r="F41" s="53">
        <f>IF(Inskrivning!C57&gt;0,Inskrivning!O57,0)</f>
        <v>0</v>
      </c>
      <c r="G41" s="53">
        <f>IF(Inskrivning!C57&gt;0,Inskrivning!P57,0)</f>
        <v>0</v>
      </c>
      <c r="H41" s="53">
        <f>IF(Inskrivning!C57&gt;0,Inskrivning!Q57,0)</f>
        <v>0</v>
      </c>
      <c r="I41" s="53">
        <f>IF(Inskrivning!C57&gt;0,Inskrivning!R57,0)</f>
        <v>0</v>
      </c>
      <c r="J41" s="53">
        <f>IF(Inskrivning!C57&gt;0,Inskrivning!S57,0)</f>
        <v>0</v>
      </c>
      <c r="K41" s="53">
        <f>IF(Inskrivning!C57&gt;0,Inskrivning!T57,0)</f>
        <v>0</v>
      </c>
      <c r="L41" s="53">
        <f>IF(Inskrivning!C57&gt;0,Inskrivning!U57,0)</f>
        <v>0</v>
      </c>
      <c r="M41" s="53">
        <f>IF(Inskrivning!C57&gt;0,Inskrivning!V57,0)</f>
        <v>0</v>
      </c>
      <c r="N41" s="53">
        <f>IF(Inskrivning!C57&gt;0,Inskrivning!W57,0)</f>
        <v>0</v>
      </c>
      <c r="O41" s="53">
        <f>IF(Inskrivning!C57&gt;0,Inskrivning!X57,0)</f>
        <v>0</v>
      </c>
      <c r="P41" s="4"/>
      <c r="Q41" s="4"/>
      <c r="R41" s="4"/>
      <c r="W41" s="15">
        <f>IF(Inskrivning!C57="",0,Inskrivning!C57)</f>
        <v>0</v>
      </c>
      <c r="Y41" s="30">
        <f t="shared" si="0"/>
        <v>0</v>
      </c>
      <c r="Z41" s="104">
        <v>33</v>
      </c>
    </row>
    <row r="42" spans="1:26" ht="17.100000000000001" customHeight="1" x14ac:dyDescent="0.25">
      <c r="A42" s="53">
        <f>IF(Inskrivning!C58&gt;0,Inskrivning!J58,0)</f>
        <v>0</v>
      </c>
      <c r="B42" s="53">
        <f>IF(Inskrivning!C58&gt;0,Inskrivning!K58,0)</f>
        <v>0</v>
      </c>
      <c r="C42" s="53">
        <f>IF(Inskrivning!C58&gt;0,Inskrivning!L58,0)</f>
        <v>0</v>
      </c>
      <c r="D42" s="53">
        <f>IF(Inskrivning!C58&gt;0,Inskrivning!M58,0)</f>
        <v>0</v>
      </c>
      <c r="E42" s="53">
        <f>IF(Inskrivning!C58&gt;0,Inskrivning!N58,0)</f>
        <v>0</v>
      </c>
      <c r="F42" s="53">
        <f>IF(Inskrivning!C58&gt;0,Inskrivning!O58,0)</f>
        <v>0</v>
      </c>
      <c r="G42" s="53">
        <f>IF(Inskrivning!C58&gt;0,Inskrivning!P58,0)</f>
        <v>0</v>
      </c>
      <c r="H42" s="53">
        <f>IF(Inskrivning!C58&gt;0,Inskrivning!Q58,0)</f>
        <v>0</v>
      </c>
      <c r="I42" s="53">
        <f>IF(Inskrivning!C58&gt;0,Inskrivning!R58,0)</f>
        <v>0</v>
      </c>
      <c r="J42" s="53">
        <f>IF(Inskrivning!C58&gt;0,Inskrivning!S58,0)</f>
        <v>0</v>
      </c>
      <c r="K42" s="53">
        <f>IF(Inskrivning!C58&gt;0,Inskrivning!T58,0)</f>
        <v>0</v>
      </c>
      <c r="L42" s="53">
        <f>IF(Inskrivning!C58&gt;0,Inskrivning!U58,0)</f>
        <v>0</v>
      </c>
      <c r="M42" s="53">
        <f>IF(Inskrivning!C58&gt;0,Inskrivning!V58,0)</f>
        <v>0</v>
      </c>
      <c r="N42" s="53">
        <f>IF(Inskrivning!C58&gt;0,Inskrivning!W58,0)</f>
        <v>0</v>
      </c>
      <c r="O42" s="53">
        <f>IF(Inskrivning!C58&gt;0,Inskrivning!X58,0)</f>
        <v>0</v>
      </c>
      <c r="P42" s="4"/>
      <c r="Q42" s="4"/>
      <c r="R42" s="4"/>
      <c r="W42" s="15">
        <f>IF(Inskrivning!C58="",0,Inskrivning!C58)</f>
        <v>0</v>
      </c>
      <c r="Y42" s="30">
        <f t="shared" si="0"/>
        <v>0</v>
      </c>
      <c r="Z42" s="4">
        <v>34</v>
      </c>
    </row>
    <row r="43" spans="1:26" ht="17.100000000000001" customHeight="1" x14ac:dyDescent="0.25">
      <c r="A43" s="53">
        <f>IF(Inskrivning!C55&gt;0,Inskrivning!J55,0)</f>
        <v>0</v>
      </c>
      <c r="B43" s="53">
        <f>IF(Inskrivning!C55&gt;0,Inskrivning!K55,0)</f>
        <v>0</v>
      </c>
      <c r="C43" s="53">
        <f>IF(Inskrivning!C55&gt;0,Inskrivning!L55,0)</f>
        <v>0</v>
      </c>
      <c r="D43" s="53">
        <f>IF(Inskrivning!C55&gt;0,Inskrivning!M55,0)</f>
        <v>0</v>
      </c>
      <c r="E43" s="53">
        <f>IF(Inskrivning!C55&gt;0,Inskrivning!N55,0)</f>
        <v>0</v>
      </c>
      <c r="F43" s="53">
        <f>IF(Inskrivning!C55&gt;0,Inskrivning!O55,0)</f>
        <v>0</v>
      </c>
      <c r="G43" s="53">
        <f>IF(Inskrivning!C55&gt;0,Inskrivning!P55,0)</f>
        <v>0</v>
      </c>
      <c r="H43" s="53">
        <f>IF(Inskrivning!C55&gt;0,Inskrivning!Q55,0)</f>
        <v>0</v>
      </c>
      <c r="I43" s="53">
        <f>IF(Inskrivning!C55&gt;0,Inskrivning!R55,0)</f>
        <v>0</v>
      </c>
      <c r="J43" s="53">
        <f>IF(Inskrivning!C55&gt;0,Inskrivning!S55,0)</f>
        <v>0</v>
      </c>
      <c r="K43" s="53">
        <f>IF(Inskrivning!C55&gt;0,Inskrivning!T55,0)</f>
        <v>0</v>
      </c>
      <c r="L43" s="53">
        <f>IF(Inskrivning!C55&gt;0,Inskrivning!U55,0)</f>
        <v>0</v>
      </c>
      <c r="M43" s="53">
        <f>IF(Inskrivning!C55&gt;0,Inskrivning!V55,0)</f>
        <v>0</v>
      </c>
      <c r="N43" s="53">
        <f>IF(Inskrivning!C55&gt;0,Inskrivning!W55,0)</f>
        <v>0</v>
      </c>
      <c r="O43" s="53">
        <f>IF(Inskrivning!C55&gt;0,Inskrivning!X55,0)</f>
        <v>0</v>
      </c>
      <c r="P43" s="4"/>
      <c r="Q43" s="4"/>
      <c r="R43" s="4"/>
      <c r="W43" s="15">
        <f>IF(Inskrivning!C55="",0,Inskrivning!C55)</f>
        <v>0</v>
      </c>
      <c r="Y43" s="30">
        <f t="shared" si="0"/>
        <v>0</v>
      </c>
      <c r="Z43" s="104">
        <v>35</v>
      </c>
    </row>
    <row r="44" spans="1:26" ht="17.100000000000001" customHeight="1" x14ac:dyDescent="0.25">
      <c r="A44" s="53">
        <f>IF(Inskrivning!C56&gt;0,Inskrivning!J56,0)</f>
        <v>0</v>
      </c>
      <c r="B44" s="53">
        <f>IF(Inskrivning!C56&gt;0,Inskrivning!K56,0)</f>
        <v>0</v>
      </c>
      <c r="C44" s="53">
        <f>IF(Inskrivning!C56&gt;0,Inskrivning!L56,0)</f>
        <v>0</v>
      </c>
      <c r="D44" s="53">
        <f>IF(Inskrivning!C56&gt;0,Inskrivning!M56,0)</f>
        <v>0</v>
      </c>
      <c r="E44" s="53">
        <f>IF(Inskrivning!C56&gt;0,Inskrivning!N56,0)</f>
        <v>0</v>
      </c>
      <c r="F44" s="53">
        <f>IF(Inskrivning!C56&gt;0,Inskrivning!O56,0)</f>
        <v>0</v>
      </c>
      <c r="G44" s="53">
        <f>IF(Inskrivning!C56&gt;0,Inskrivning!P56,0)</f>
        <v>0</v>
      </c>
      <c r="H44" s="53">
        <f>IF(Inskrivning!C56&gt;0,Inskrivning!Q56,0)</f>
        <v>0</v>
      </c>
      <c r="I44" s="53">
        <f>IF(Inskrivning!C56&gt;0,Inskrivning!R56,0)</f>
        <v>0</v>
      </c>
      <c r="J44" s="53">
        <f>IF(Inskrivning!C56&gt;0,Inskrivning!S56,0)</f>
        <v>0</v>
      </c>
      <c r="K44" s="53">
        <f>IF(Inskrivning!C56&gt;0,Inskrivning!T56,0)</f>
        <v>0</v>
      </c>
      <c r="L44" s="53">
        <f>IF(Inskrivning!C56&gt;0,Inskrivning!U56,0)</f>
        <v>0</v>
      </c>
      <c r="M44" s="53">
        <f>IF(Inskrivning!C56&gt;0,Inskrivning!V56,0)</f>
        <v>0</v>
      </c>
      <c r="N44" s="53">
        <f>IF(Inskrivning!C56&gt;0,Inskrivning!W56,0)</f>
        <v>0</v>
      </c>
      <c r="O44" s="53">
        <f>IF(Inskrivning!C56&gt;0,Inskrivning!X56,0)</f>
        <v>0</v>
      </c>
      <c r="P44" s="4"/>
      <c r="Q44" s="4"/>
      <c r="R44" s="4"/>
      <c r="W44" s="15">
        <f>IF(Inskrivning!C56="",0,Inskrivning!C56)</f>
        <v>0</v>
      </c>
      <c r="Y44" s="30">
        <f t="shared" si="0"/>
        <v>0</v>
      </c>
      <c r="Z44" s="4">
        <v>36</v>
      </c>
    </row>
    <row r="45" spans="1:26" ht="17.100000000000001" customHeight="1" x14ac:dyDescent="0.25">
      <c r="A45" s="53">
        <f>IF(Inskrivning!C53&gt;0,Inskrivning!J53,0)</f>
        <v>0</v>
      </c>
      <c r="B45" s="53">
        <f>IF(Inskrivning!C53&gt;0,Inskrivning!K53,0)</f>
        <v>0</v>
      </c>
      <c r="C45" s="53">
        <f>IF(Inskrivning!C53&gt;0,Inskrivning!L53,0)</f>
        <v>0</v>
      </c>
      <c r="D45" s="53">
        <f>IF(Inskrivning!C53&gt;0,Inskrivning!M53,0)</f>
        <v>0</v>
      </c>
      <c r="E45" s="53">
        <f>IF(Inskrivning!C53&gt;0,Inskrivning!N53,0)</f>
        <v>0</v>
      </c>
      <c r="F45" s="53">
        <f>IF(Inskrivning!C53&gt;0,Inskrivning!O53,0)</f>
        <v>0</v>
      </c>
      <c r="G45" s="53">
        <f>IF(Inskrivning!C53&gt;0,Inskrivning!P53,0)</f>
        <v>0</v>
      </c>
      <c r="H45" s="53">
        <f>IF(Inskrivning!C53&gt;0,Inskrivning!Q53,0)</f>
        <v>0</v>
      </c>
      <c r="I45" s="53">
        <f>IF(Inskrivning!C53&gt;0,Inskrivning!R53,0)</f>
        <v>0</v>
      </c>
      <c r="J45" s="53">
        <f>IF(Inskrivning!C53&gt;0,Inskrivning!S53,0)</f>
        <v>0</v>
      </c>
      <c r="K45" s="53">
        <f>IF(Inskrivning!C53&gt;0,Inskrivning!T53,0)</f>
        <v>0</v>
      </c>
      <c r="L45" s="53">
        <f>IF(Inskrivning!C53&gt;0,Inskrivning!U53,0)</f>
        <v>0</v>
      </c>
      <c r="M45" s="53">
        <f>IF(Inskrivning!C53&gt;0,Inskrivning!V53,0)</f>
        <v>0</v>
      </c>
      <c r="N45" s="53">
        <f>IF(Inskrivning!C53&gt;0,Inskrivning!W53,0)</f>
        <v>0</v>
      </c>
      <c r="O45" s="53">
        <f>IF(Inskrivning!C53&gt;0,Inskrivning!X53,0)</f>
        <v>0</v>
      </c>
      <c r="P45" s="4"/>
      <c r="Q45" s="4"/>
      <c r="R45" s="4"/>
      <c r="W45" s="15">
        <f>IF(Inskrivning!C53="",0,Inskrivning!C53)</f>
        <v>0</v>
      </c>
      <c r="Y45" s="30">
        <f t="shared" si="0"/>
        <v>0</v>
      </c>
      <c r="Z45" s="104">
        <v>37</v>
      </c>
    </row>
    <row r="46" spans="1:26" ht="17.100000000000001" customHeight="1" x14ac:dyDescent="0.25">
      <c r="A46" s="53">
        <f>IF(Inskrivning!C54&gt;0,Inskrivning!J54,0)</f>
        <v>0</v>
      </c>
      <c r="B46" s="53">
        <f>IF(Inskrivning!C54&gt;0,Inskrivning!K54,0)</f>
        <v>0</v>
      </c>
      <c r="C46" s="53">
        <f>IF(Inskrivning!C54&gt;0,Inskrivning!L54,0)</f>
        <v>0</v>
      </c>
      <c r="D46" s="53">
        <f>IF(Inskrivning!C54&gt;0,Inskrivning!M54,0)</f>
        <v>0</v>
      </c>
      <c r="E46" s="53">
        <f>IF(Inskrivning!C54&gt;0,Inskrivning!N54,0)</f>
        <v>0</v>
      </c>
      <c r="F46" s="53">
        <f>IF(Inskrivning!C54&gt;0,Inskrivning!O54,0)</f>
        <v>0</v>
      </c>
      <c r="G46" s="53">
        <f>IF(Inskrivning!C54&gt;0,Inskrivning!P54,0)</f>
        <v>0</v>
      </c>
      <c r="H46" s="53">
        <f>IF(Inskrivning!C54&gt;0,Inskrivning!Q54,0)</f>
        <v>0</v>
      </c>
      <c r="I46" s="53">
        <f>IF(Inskrivning!C54&gt;0,Inskrivning!R54,0)</f>
        <v>0</v>
      </c>
      <c r="J46" s="53">
        <f>IF(Inskrivning!C54&gt;0,Inskrivning!S54,0)</f>
        <v>0</v>
      </c>
      <c r="K46" s="53">
        <f>IF(Inskrivning!C54&gt;0,Inskrivning!T54,0)</f>
        <v>0</v>
      </c>
      <c r="L46" s="53">
        <f>IF(Inskrivning!C54&gt;0,Inskrivning!U54,0)</f>
        <v>0</v>
      </c>
      <c r="M46" s="53">
        <f>IF(Inskrivning!C54&gt;0,Inskrivning!V54,0)</f>
        <v>0</v>
      </c>
      <c r="N46" s="53">
        <f>IF(Inskrivning!C54&gt;0,Inskrivning!W54,0)</f>
        <v>0</v>
      </c>
      <c r="O46" s="53">
        <f>IF(Inskrivning!C54&gt;0,Inskrivning!X54,0)</f>
        <v>0</v>
      </c>
      <c r="P46" s="4"/>
      <c r="Q46" s="4"/>
      <c r="R46" s="4"/>
      <c r="W46" s="15">
        <f>IF(Inskrivning!C54="",0,Inskrivning!C54)</f>
        <v>0</v>
      </c>
      <c r="Y46" s="30">
        <f t="shared" si="0"/>
        <v>0</v>
      </c>
      <c r="Z46" s="4">
        <v>38</v>
      </c>
    </row>
    <row r="47" spans="1:26" ht="17.100000000000001" customHeight="1" x14ac:dyDescent="0.25">
      <c r="A47" s="53">
        <f>IF(Inskrivning!C50&gt;0,Inskrivning!J50,0)</f>
        <v>0</v>
      </c>
      <c r="B47" s="53">
        <f>IF(Inskrivning!C50&gt;0,Inskrivning!K50,0)</f>
        <v>0</v>
      </c>
      <c r="C47" s="53">
        <f>IF(Inskrivning!C50&gt;0,Inskrivning!L50,0)</f>
        <v>0</v>
      </c>
      <c r="D47" s="53">
        <f>IF(Inskrivning!C50&gt;0,Inskrivning!M50,0)</f>
        <v>0</v>
      </c>
      <c r="E47" s="53">
        <f>IF(Inskrivning!C50&gt;0,Inskrivning!N50,0)</f>
        <v>0</v>
      </c>
      <c r="F47" s="53">
        <f>IF(Inskrivning!C50&gt;0,Inskrivning!O50,0)</f>
        <v>0</v>
      </c>
      <c r="G47" s="53">
        <f>IF(Inskrivning!C50&gt;0,Inskrivning!P50,0)</f>
        <v>0</v>
      </c>
      <c r="H47" s="53">
        <f>IF(Inskrivning!C50&gt;0,Inskrivning!Q50,0)</f>
        <v>0</v>
      </c>
      <c r="I47" s="53">
        <f>IF(Inskrivning!C50&gt;0,Inskrivning!R50,0)</f>
        <v>0</v>
      </c>
      <c r="J47" s="53">
        <f>IF(Inskrivning!C50&gt;0,Inskrivning!S50,0)</f>
        <v>0</v>
      </c>
      <c r="K47" s="53">
        <f>IF(Inskrivning!C50&gt;0,Inskrivning!T50,0)</f>
        <v>0</v>
      </c>
      <c r="L47" s="53">
        <f>IF(Inskrivning!C50&gt;0,Inskrivning!U50,0)</f>
        <v>0</v>
      </c>
      <c r="M47" s="53">
        <f>IF(Inskrivning!C50&gt;0,Inskrivning!V50,0)</f>
        <v>0</v>
      </c>
      <c r="N47" s="53">
        <f>IF(Inskrivning!C50&gt;0,Inskrivning!W50,0)</f>
        <v>0</v>
      </c>
      <c r="O47" s="53">
        <f>IF(Inskrivning!C50&gt;0,Inskrivning!X50,0)</f>
        <v>0</v>
      </c>
      <c r="P47" s="4"/>
      <c r="Q47" s="4"/>
      <c r="R47" s="4"/>
      <c r="W47" s="15">
        <f>IF(Inskrivning!C50="",0,Inskrivning!C50)</f>
        <v>0</v>
      </c>
      <c r="Y47" s="30">
        <f t="shared" si="0"/>
        <v>0</v>
      </c>
      <c r="Z47" s="104">
        <v>39</v>
      </c>
    </row>
    <row r="48" spans="1:26" ht="17.100000000000001" customHeight="1" x14ac:dyDescent="0.25">
      <c r="A48" s="53">
        <f>IF(Inskrivning!C51&gt;0,Inskrivning!J51,0)</f>
        <v>0</v>
      </c>
      <c r="B48" s="53">
        <f>IF(Inskrivning!C51&gt;0,Inskrivning!K51,0)</f>
        <v>0</v>
      </c>
      <c r="C48" s="53">
        <f>IF(Inskrivning!C51&gt;0,Inskrivning!L51,0)</f>
        <v>0</v>
      </c>
      <c r="D48" s="53">
        <f>IF(Inskrivning!C51&gt;0,Inskrivning!M51,0)</f>
        <v>0</v>
      </c>
      <c r="E48" s="53">
        <f>IF(Inskrivning!C51&gt;0,Inskrivning!N51,0)</f>
        <v>0</v>
      </c>
      <c r="F48" s="53">
        <f>IF(Inskrivning!C51&gt;0,Inskrivning!O51,0)</f>
        <v>0</v>
      </c>
      <c r="G48" s="53">
        <f>IF(Inskrivning!C51&gt;0,Inskrivning!P51,0)</f>
        <v>0</v>
      </c>
      <c r="H48" s="53">
        <f>IF(Inskrivning!C51&gt;0,Inskrivning!Q51,0)</f>
        <v>0</v>
      </c>
      <c r="I48" s="53">
        <f>IF(Inskrivning!C51&gt;0,Inskrivning!R51,0)</f>
        <v>0</v>
      </c>
      <c r="J48" s="53">
        <f>IF(Inskrivning!C51&gt;0,Inskrivning!S51,0)</f>
        <v>0</v>
      </c>
      <c r="K48" s="53">
        <f>IF(Inskrivning!C51&gt;0,Inskrivning!T51,0)</f>
        <v>0</v>
      </c>
      <c r="L48" s="53">
        <f>IF(Inskrivning!C51&gt;0,Inskrivning!U51,0)</f>
        <v>0</v>
      </c>
      <c r="M48" s="53">
        <f>IF(Inskrivning!C51&gt;0,Inskrivning!V51,0)</f>
        <v>0</v>
      </c>
      <c r="N48" s="53">
        <f>IF(Inskrivning!C51&gt;0,Inskrivning!W51,0)</f>
        <v>0</v>
      </c>
      <c r="O48" s="53">
        <f>IF(Inskrivning!C51&gt;0,Inskrivning!X51,0)</f>
        <v>0</v>
      </c>
      <c r="P48" s="4"/>
      <c r="Q48" s="4"/>
      <c r="R48" s="4"/>
      <c r="W48" s="15">
        <f>IF(Inskrivning!C51="",0,Inskrivning!C51)</f>
        <v>0</v>
      </c>
      <c r="Y48" s="30">
        <f t="shared" si="0"/>
        <v>0</v>
      </c>
      <c r="Z48" s="4">
        <v>40</v>
      </c>
    </row>
    <row r="49" spans="1:26" ht="17.100000000000001" customHeight="1" x14ac:dyDescent="0.25">
      <c r="A49" s="53">
        <f>IF(Inskrivning!C48&gt;0,Inskrivning!J48,0)</f>
        <v>0</v>
      </c>
      <c r="B49" s="53">
        <f>IF(Inskrivning!C48&gt;0,Inskrivning!K48,0)</f>
        <v>0</v>
      </c>
      <c r="C49" s="53">
        <f>IF(Inskrivning!C48&gt;0,Inskrivning!L48,0)</f>
        <v>0</v>
      </c>
      <c r="D49" s="53">
        <f>IF(Inskrivning!C48&gt;0,Inskrivning!M48,0)</f>
        <v>0</v>
      </c>
      <c r="E49" s="53">
        <f>IF(Inskrivning!C48&gt;0,Inskrivning!N48,0)</f>
        <v>0</v>
      </c>
      <c r="F49" s="53">
        <f>IF(Inskrivning!C48&gt;0,Inskrivning!O48,0)</f>
        <v>0</v>
      </c>
      <c r="G49" s="53">
        <f>IF(Inskrivning!C48&gt;0,Inskrivning!P48,0)</f>
        <v>0</v>
      </c>
      <c r="H49" s="53">
        <f>IF(Inskrivning!C48&gt;0,Inskrivning!Q48,0)</f>
        <v>0</v>
      </c>
      <c r="I49" s="53">
        <f>IF(Inskrivning!C48&gt;0,Inskrivning!R48,0)</f>
        <v>0</v>
      </c>
      <c r="J49" s="53">
        <f>IF(Inskrivning!C48&gt;0,Inskrivning!S48,0)</f>
        <v>0</v>
      </c>
      <c r="K49" s="53">
        <f>IF(Inskrivning!C48&gt;0,Inskrivning!T48,0)</f>
        <v>0</v>
      </c>
      <c r="L49" s="53">
        <f>IF(Inskrivning!C48&gt;0,Inskrivning!U48,0)</f>
        <v>0</v>
      </c>
      <c r="M49" s="53">
        <f>IF(Inskrivning!C48&gt;0,Inskrivning!V48,0)</f>
        <v>0</v>
      </c>
      <c r="N49" s="53">
        <f>IF(Inskrivning!C48&gt;0,Inskrivning!W48,0)</f>
        <v>0</v>
      </c>
      <c r="O49" s="53">
        <f>IF(Inskrivning!C48&gt;0,Inskrivning!X48,0)</f>
        <v>0</v>
      </c>
      <c r="P49" s="4"/>
      <c r="Q49" s="4"/>
      <c r="R49" s="4"/>
      <c r="W49" s="15">
        <f>IF(Inskrivning!C48="",0,Inskrivning!C48)</f>
        <v>0</v>
      </c>
      <c r="Y49" s="30">
        <f t="shared" si="0"/>
        <v>0</v>
      </c>
      <c r="Z49" s="104">
        <v>41</v>
      </c>
    </row>
    <row r="50" spans="1:26" ht="17.100000000000001" customHeight="1" x14ac:dyDescent="0.25">
      <c r="A50" s="53">
        <f>IF(Inskrivning!C49&gt;0,Inskrivning!J49,0)</f>
        <v>0</v>
      </c>
      <c r="B50" s="53">
        <f>IF(Inskrivning!C49&gt;0,Inskrivning!K49,0)</f>
        <v>0</v>
      </c>
      <c r="C50" s="53">
        <f>IF(Inskrivning!C49&gt;0,Inskrivning!L49,0)</f>
        <v>0</v>
      </c>
      <c r="D50" s="53">
        <f>IF(Inskrivning!C49&gt;0,Inskrivning!M49,0)</f>
        <v>0</v>
      </c>
      <c r="E50" s="53">
        <f>IF(Inskrivning!C49&gt;0,Inskrivning!N49,0)</f>
        <v>0</v>
      </c>
      <c r="F50" s="53">
        <f>IF(Inskrivning!C49&gt;0,Inskrivning!O49,0)</f>
        <v>0</v>
      </c>
      <c r="G50" s="53">
        <f>IF(Inskrivning!C49&gt;0,Inskrivning!P49,0)</f>
        <v>0</v>
      </c>
      <c r="H50" s="53">
        <f>IF(Inskrivning!C49&gt;0,Inskrivning!Q49,0)</f>
        <v>0</v>
      </c>
      <c r="I50" s="53">
        <f>IF(Inskrivning!C49&gt;0,Inskrivning!R49,0)</f>
        <v>0</v>
      </c>
      <c r="J50" s="53">
        <f>IF(Inskrivning!C49&gt;0,Inskrivning!S49,0)</f>
        <v>0</v>
      </c>
      <c r="K50" s="53">
        <f>IF(Inskrivning!C49&gt;0,Inskrivning!T49,0)</f>
        <v>0</v>
      </c>
      <c r="L50" s="53">
        <f>IF(Inskrivning!C49&gt;0,Inskrivning!U49,0)</f>
        <v>0</v>
      </c>
      <c r="M50" s="53">
        <f>IF(Inskrivning!C49&gt;0,Inskrivning!V49,0)</f>
        <v>0</v>
      </c>
      <c r="N50" s="53">
        <f>IF(Inskrivning!C49&gt;0,Inskrivning!W49,0)</f>
        <v>0</v>
      </c>
      <c r="O50" s="53">
        <f>IF(Inskrivning!C49&gt;0,Inskrivning!X49,0)</f>
        <v>0</v>
      </c>
      <c r="P50" s="4"/>
      <c r="Q50" s="4"/>
      <c r="R50" s="4"/>
      <c r="W50" s="15">
        <f>IF(Inskrivning!C49="",0,Inskrivning!C49)</f>
        <v>0</v>
      </c>
      <c r="Y50" s="30">
        <f t="shared" si="0"/>
        <v>0</v>
      </c>
      <c r="Z50" s="4">
        <v>42</v>
      </c>
    </row>
    <row r="51" spans="1:26" ht="17.100000000000001" customHeight="1" x14ac:dyDescent="0.25">
      <c r="A51" s="53">
        <f>IF(Inskrivning!C46&gt;0,Inskrivning!J46,0)</f>
        <v>0</v>
      </c>
      <c r="B51" s="53">
        <f>IF(Inskrivning!C46&gt;0,Inskrivning!K46,0)</f>
        <v>0</v>
      </c>
      <c r="C51" s="53">
        <f>IF(Inskrivning!C46&gt;0,Inskrivning!L46,0)</f>
        <v>0</v>
      </c>
      <c r="D51" s="53">
        <f>IF(Inskrivning!C46&gt;0,Inskrivning!M46,0)</f>
        <v>0</v>
      </c>
      <c r="E51" s="53">
        <f>IF(Inskrivning!C46&gt;0,Inskrivning!N46,0)</f>
        <v>0</v>
      </c>
      <c r="F51" s="53">
        <f>IF(Inskrivning!C46&gt;0,Inskrivning!O46,0)</f>
        <v>0</v>
      </c>
      <c r="G51" s="53">
        <f>IF(Inskrivning!C46&gt;0,Inskrivning!P46,0)</f>
        <v>0</v>
      </c>
      <c r="H51" s="53">
        <f>IF(Inskrivning!C46&gt;0,Inskrivning!Q46,0)</f>
        <v>0</v>
      </c>
      <c r="I51" s="53">
        <f>IF(Inskrivning!C46&gt;0,Inskrivning!R46,0)</f>
        <v>0</v>
      </c>
      <c r="J51" s="53">
        <f>IF(Inskrivning!C46&gt;0,Inskrivning!S46,0)</f>
        <v>0</v>
      </c>
      <c r="K51" s="53">
        <f>IF(Inskrivning!C46&gt;0,Inskrivning!T46,0)</f>
        <v>0</v>
      </c>
      <c r="L51" s="53">
        <f>IF(Inskrivning!C46&gt;0,Inskrivning!U46,0)</f>
        <v>0</v>
      </c>
      <c r="M51" s="53">
        <f>IF(Inskrivning!C46&gt;0,Inskrivning!V46,0)</f>
        <v>0</v>
      </c>
      <c r="N51" s="53">
        <f>IF(Inskrivning!C46&gt;0,Inskrivning!W46,0)</f>
        <v>0</v>
      </c>
      <c r="O51" s="53">
        <f>IF(Inskrivning!C46&gt;0,Inskrivning!X46,0)</f>
        <v>0</v>
      </c>
      <c r="P51" s="4"/>
      <c r="Q51" s="4"/>
      <c r="R51" s="4"/>
      <c r="W51" s="15">
        <f>IF(Inskrivning!C46="",0,Inskrivning!C46)</f>
        <v>0</v>
      </c>
      <c r="Y51" s="30">
        <f t="shared" si="0"/>
        <v>0</v>
      </c>
      <c r="Z51" s="104">
        <v>43</v>
      </c>
    </row>
    <row r="52" spans="1:26" ht="17.100000000000001" customHeight="1" x14ac:dyDescent="0.25">
      <c r="A52" s="53">
        <f>IF(Inskrivning!C47&gt;0,Inskrivning!J47,0)</f>
        <v>0</v>
      </c>
      <c r="B52" s="53">
        <f>IF(Inskrivning!C47&gt;0,Inskrivning!K47,0)</f>
        <v>0</v>
      </c>
      <c r="C52" s="53">
        <f>IF(Inskrivning!C47&gt;0,Inskrivning!L47,0)</f>
        <v>0</v>
      </c>
      <c r="D52" s="53">
        <f>IF(Inskrivning!C47&gt;0,Inskrivning!M47,0)</f>
        <v>0</v>
      </c>
      <c r="E52" s="53">
        <f>IF(Inskrivning!C47&gt;0,Inskrivning!N47,0)</f>
        <v>0</v>
      </c>
      <c r="F52" s="53">
        <f>IF(Inskrivning!C47&gt;0,Inskrivning!O47,0)</f>
        <v>0</v>
      </c>
      <c r="G52" s="53">
        <f>IF(Inskrivning!C47&gt;0,Inskrivning!P47,0)</f>
        <v>0</v>
      </c>
      <c r="H52" s="53">
        <f>IF(Inskrivning!C47&gt;0,Inskrivning!Q47,0)</f>
        <v>0</v>
      </c>
      <c r="I52" s="53">
        <f>IF(Inskrivning!C47&gt;0,Inskrivning!R47,0)</f>
        <v>0</v>
      </c>
      <c r="J52" s="53">
        <f>IF(Inskrivning!C47&gt;0,Inskrivning!S47,0)</f>
        <v>0</v>
      </c>
      <c r="K52" s="53">
        <f>IF(Inskrivning!C47&gt;0,Inskrivning!T47,0)</f>
        <v>0</v>
      </c>
      <c r="L52" s="53">
        <f>IF(Inskrivning!C47&gt;0,Inskrivning!U47,0)</f>
        <v>0</v>
      </c>
      <c r="M52" s="53">
        <f>IF(Inskrivning!C47&gt;0,Inskrivning!V47,0)</f>
        <v>0</v>
      </c>
      <c r="N52" s="53">
        <f>IF(Inskrivning!C47&gt;0,Inskrivning!W47,0)</f>
        <v>0</v>
      </c>
      <c r="O52" s="53">
        <f>IF(Inskrivning!C47&gt;0,Inskrivning!X47,0)</f>
        <v>0</v>
      </c>
      <c r="P52" s="4"/>
      <c r="Q52" s="4"/>
      <c r="R52" s="4"/>
      <c r="W52" s="15">
        <f>IF(Inskrivning!C47="",0,Inskrivning!C47)</f>
        <v>0</v>
      </c>
      <c r="Y52" s="30">
        <f t="shared" si="0"/>
        <v>0</v>
      </c>
      <c r="Z52" s="4">
        <v>44</v>
      </c>
    </row>
    <row r="53" spans="1:26" ht="17.100000000000001" customHeight="1" x14ac:dyDescent="0.25">
      <c r="A53" s="53">
        <f>IF(Inskrivning!C44&gt;0,Inskrivning!J44,0)</f>
        <v>0</v>
      </c>
      <c r="B53" s="53">
        <f>IF(Inskrivning!C44&gt;0,Inskrivning!K44,0)</f>
        <v>0</v>
      </c>
      <c r="C53" s="53">
        <f>IF(Inskrivning!C44&gt;0,Inskrivning!L44,0)</f>
        <v>0</v>
      </c>
      <c r="D53" s="53">
        <f>IF(Inskrivning!C44&gt;0,Inskrivning!M44,0)</f>
        <v>0</v>
      </c>
      <c r="E53" s="53">
        <f>IF(Inskrivning!C44&gt;0,Inskrivning!N44,0)</f>
        <v>0</v>
      </c>
      <c r="F53" s="53">
        <f>IF(Inskrivning!C44&gt;0,Inskrivning!O44,0)</f>
        <v>0</v>
      </c>
      <c r="G53" s="53">
        <f>IF(Inskrivning!C44&gt;0,Inskrivning!P44,0)</f>
        <v>0</v>
      </c>
      <c r="H53" s="53">
        <f>IF(Inskrivning!C44&gt;0,Inskrivning!Q44,0)</f>
        <v>0</v>
      </c>
      <c r="I53" s="53">
        <f>IF(Inskrivning!C44&gt;0,Inskrivning!R44,0)</f>
        <v>0</v>
      </c>
      <c r="J53" s="53">
        <f>IF(Inskrivning!C44&gt;0,Inskrivning!S44,0)</f>
        <v>0</v>
      </c>
      <c r="K53" s="53">
        <f>IF(Inskrivning!C44&gt;0,Inskrivning!T44,0)</f>
        <v>0</v>
      </c>
      <c r="L53" s="53">
        <f>IF(Inskrivning!C44&gt;0,Inskrivning!U44,0)</f>
        <v>0</v>
      </c>
      <c r="M53" s="53">
        <f>IF(Inskrivning!C44&gt;0,Inskrivning!V44,0)</f>
        <v>0</v>
      </c>
      <c r="N53" s="53">
        <f>IF(Inskrivning!C44&gt;0,Inskrivning!W44,0)</f>
        <v>0</v>
      </c>
      <c r="O53" s="53">
        <f>IF(Inskrivning!C44&gt;0,Inskrivning!X44,0)</f>
        <v>0</v>
      </c>
      <c r="P53" s="4"/>
      <c r="Q53" s="4"/>
      <c r="R53" s="4"/>
      <c r="W53" s="15">
        <f>IF(Inskrivning!C44="",0,Inskrivning!C44)</f>
        <v>0</v>
      </c>
      <c r="Y53" s="30">
        <f t="shared" si="0"/>
        <v>0</v>
      </c>
      <c r="Z53" s="104">
        <v>45</v>
      </c>
    </row>
    <row r="54" spans="1:26" ht="17.100000000000001" customHeight="1" x14ac:dyDescent="0.25">
      <c r="A54" s="53">
        <f>IF(Inskrivning!C45&gt;0,Inskrivning!J45,0)</f>
        <v>0</v>
      </c>
      <c r="B54" s="53">
        <f>IF(Inskrivning!C45&gt;0,Inskrivning!K45,0)</f>
        <v>0</v>
      </c>
      <c r="C54" s="53">
        <f>IF(Inskrivning!C45&gt;0,Inskrivning!L45,0)</f>
        <v>0</v>
      </c>
      <c r="D54" s="53">
        <f>IF(Inskrivning!C45&gt;0,Inskrivning!M45,0)</f>
        <v>0</v>
      </c>
      <c r="E54" s="53">
        <f>IF(Inskrivning!C45&gt;0,Inskrivning!N45,0)</f>
        <v>0</v>
      </c>
      <c r="F54" s="53">
        <f>IF(Inskrivning!C45&gt;0,Inskrivning!O45,0)</f>
        <v>0</v>
      </c>
      <c r="G54" s="53">
        <f>IF(Inskrivning!C45&gt;0,Inskrivning!P45,0)</f>
        <v>0</v>
      </c>
      <c r="H54" s="53">
        <f>IF(Inskrivning!C45&gt;0,Inskrivning!Q45,0)</f>
        <v>0</v>
      </c>
      <c r="I54" s="53">
        <f>IF(Inskrivning!C45&gt;0,Inskrivning!R45,0)</f>
        <v>0</v>
      </c>
      <c r="J54" s="53">
        <f>IF(Inskrivning!C45&gt;0,Inskrivning!S45,0)</f>
        <v>0</v>
      </c>
      <c r="K54" s="53">
        <f>IF(Inskrivning!C45&gt;0,Inskrivning!T45,0)</f>
        <v>0</v>
      </c>
      <c r="L54" s="53">
        <f>IF(Inskrivning!C45&gt;0,Inskrivning!U45,0)</f>
        <v>0</v>
      </c>
      <c r="M54" s="53">
        <f>IF(Inskrivning!C45&gt;0,Inskrivning!V45,0)</f>
        <v>0</v>
      </c>
      <c r="N54" s="53">
        <f>IF(Inskrivning!C45&gt;0,Inskrivning!W45,0)</f>
        <v>0</v>
      </c>
      <c r="O54" s="53">
        <f>IF(Inskrivning!C45&gt;0,Inskrivning!X45,0)</f>
        <v>0</v>
      </c>
      <c r="P54" s="4"/>
      <c r="Q54" s="4"/>
      <c r="R54" s="4"/>
      <c r="W54" s="15">
        <f>IF(Inskrivning!C45="",0,Inskrivning!C45)</f>
        <v>0</v>
      </c>
      <c r="Y54" s="30">
        <f t="shared" si="0"/>
        <v>0</v>
      </c>
      <c r="Z54" s="4">
        <v>46</v>
      </c>
    </row>
    <row r="55" spans="1:26" ht="17.100000000000001" customHeight="1" x14ac:dyDescent="0.25">
      <c r="A55" s="53">
        <f>IF(Inskrivning!C35&gt;0,Inskrivning!J35,0)</f>
        <v>0</v>
      </c>
      <c r="B55" s="53">
        <f>IF(Inskrivning!C35&gt;0,Inskrivning!K35,0)</f>
        <v>0</v>
      </c>
      <c r="C55" s="53">
        <f>IF(Inskrivning!C35&gt;0,Inskrivning!L35,0)</f>
        <v>0</v>
      </c>
      <c r="D55" s="53">
        <f>IF(Inskrivning!C35&gt;0,Inskrivning!M35,0)</f>
        <v>0</v>
      </c>
      <c r="E55" s="53">
        <f>IF(Inskrivning!C35&gt;0,Inskrivning!N35,0)</f>
        <v>0</v>
      </c>
      <c r="F55" s="53">
        <f>IF(Inskrivning!C35&gt;0,Inskrivning!O35,0)</f>
        <v>0</v>
      </c>
      <c r="G55" s="53">
        <f>IF(Inskrivning!C35&gt;0,Inskrivning!P35,0)</f>
        <v>0</v>
      </c>
      <c r="H55" s="53">
        <f>IF(Inskrivning!C35&gt;0,Inskrivning!Q35,0)</f>
        <v>0</v>
      </c>
      <c r="I55" s="53">
        <f>IF(Inskrivning!C35&gt;0,Inskrivning!R35,0)</f>
        <v>0</v>
      </c>
      <c r="J55" s="53">
        <f>IF(Inskrivning!C35&gt;0,Inskrivning!S35,0)</f>
        <v>0</v>
      </c>
      <c r="K55" s="53">
        <f>IF(Inskrivning!C35&gt;0,Inskrivning!T35,0)</f>
        <v>0</v>
      </c>
      <c r="L55" s="53">
        <f>IF(Inskrivning!C35&gt;0,Inskrivning!U35,0)</f>
        <v>0</v>
      </c>
      <c r="M55" s="53">
        <f>IF(Inskrivning!C35&gt;0,Inskrivning!V35,0)</f>
        <v>0</v>
      </c>
      <c r="N55" s="53">
        <f>IF(Inskrivning!C35&gt;0,Inskrivning!W35,0)</f>
        <v>0</v>
      </c>
      <c r="O55" s="53">
        <f>IF(Inskrivning!C35&gt;0,Inskrivning!X35,0)</f>
        <v>0</v>
      </c>
      <c r="P55" s="4"/>
      <c r="Q55" s="4"/>
      <c r="R55" s="4"/>
      <c r="W55" s="15">
        <f>IF(Inskrivning!C35="",0,Inskrivning!C35)</f>
        <v>0</v>
      </c>
      <c r="Y55" s="30">
        <f t="shared" si="0"/>
        <v>0</v>
      </c>
      <c r="Z55" s="104">
        <v>47</v>
      </c>
    </row>
    <row r="56" spans="1:26" ht="17.100000000000001" customHeight="1" x14ac:dyDescent="0.25">
      <c r="A56" s="53">
        <f>IF(Inskrivning!C36&gt;0,Inskrivning!J36,0)</f>
        <v>0</v>
      </c>
      <c r="B56" s="53">
        <f>IF(Inskrivning!C36&gt;0,Inskrivning!K36,0)</f>
        <v>0</v>
      </c>
      <c r="C56" s="53">
        <f>IF(Inskrivning!C36&gt;0,Inskrivning!L36,0)</f>
        <v>0</v>
      </c>
      <c r="D56" s="53">
        <f>IF(Inskrivning!C36&gt;0,Inskrivning!M36,0)</f>
        <v>0</v>
      </c>
      <c r="E56" s="53">
        <f>IF(Inskrivning!C36&gt;0,Inskrivning!N36,0)</f>
        <v>0</v>
      </c>
      <c r="F56" s="53">
        <f>IF(Inskrivning!C36&gt;0,Inskrivning!O36,0)</f>
        <v>0</v>
      </c>
      <c r="G56" s="53">
        <f>IF(Inskrivning!C36&gt;0,Inskrivning!P36,0)</f>
        <v>0</v>
      </c>
      <c r="H56" s="53">
        <f>IF(Inskrivning!C36&gt;0,Inskrivning!Q36,0)</f>
        <v>0</v>
      </c>
      <c r="I56" s="53">
        <f>IF(Inskrivning!C36&gt;0,Inskrivning!R36,0)</f>
        <v>0</v>
      </c>
      <c r="J56" s="53">
        <f>IF(Inskrivning!C36&gt;0,Inskrivning!S36,0)</f>
        <v>0</v>
      </c>
      <c r="K56" s="53">
        <f>IF(Inskrivning!C36&gt;0,Inskrivning!T36,0)</f>
        <v>0</v>
      </c>
      <c r="L56" s="53">
        <f>IF(Inskrivning!C36&gt;0,Inskrivning!U36,0)</f>
        <v>0</v>
      </c>
      <c r="M56" s="53">
        <f>IF(Inskrivning!C36&gt;0,Inskrivning!V36,0)</f>
        <v>0</v>
      </c>
      <c r="N56" s="53">
        <f>IF(Inskrivning!C36&gt;0,Inskrivning!W36,0)</f>
        <v>0</v>
      </c>
      <c r="O56" s="53">
        <f>IF(Inskrivning!C36&gt;0,Inskrivning!X36,0)</f>
        <v>0</v>
      </c>
      <c r="P56" s="4"/>
      <c r="Q56" s="4"/>
      <c r="R56" s="4"/>
      <c r="W56" s="15">
        <f>IF(Inskrivning!C36="",0,Inskrivning!C36)</f>
        <v>0</v>
      </c>
      <c r="Y56" s="30">
        <f t="shared" si="0"/>
        <v>0</v>
      </c>
      <c r="Z56" s="4">
        <v>48</v>
      </c>
    </row>
    <row r="57" spans="1:26" ht="17.100000000000001" customHeight="1" x14ac:dyDescent="0.25">
      <c r="A57" s="53">
        <f>IF(Inskrivning!C33&gt;0,Inskrivning!J33,0)</f>
        <v>0</v>
      </c>
      <c r="B57" s="53">
        <f>IF(Inskrivning!C33&gt;0,Inskrivning!K33,0)</f>
        <v>0</v>
      </c>
      <c r="C57" s="53">
        <f>IF(Inskrivning!C33&gt;0,Inskrivning!L33,0)</f>
        <v>0</v>
      </c>
      <c r="D57" s="53">
        <f>IF(Inskrivning!C33&gt;0,Inskrivning!M33,0)</f>
        <v>0</v>
      </c>
      <c r="E57" s="53">
        <f>IF(Inskrivning!C33&gt;0,Inskrivning!N33,0)</f>
        <v>0</v>
      </c>
      <c r="F57" s="53">
        <f>IF(Inskrivning!C33&gt;0,Inskrivning!O33,0)</f>
        <v>0</v>
      </c>
      <c r="G57" s="53">
        <f>IF(Inskrivning!C33&gt;0,Inskrivning!P33,0)</f>
        <v>0</v>
      </c>
      <c r="H57" s="53">
        <f>IF(Inskrivning!C33&gt;0,Inskrivning!Q33,0)</f>
        <v>0</v>
      </c>
      <c r="I57" s="53">
        <f>IF(Inskrivning!C33&gt;0,Inskrivning!R33,0)</f>
        <v>0</v>
      </c>
      <c r="J57" s="53">
        <f>IF(Inskrivning!C33&gt;0,Inskrivning!S33,0)</f>
        <v>0</v>
      </c>
      <c r="K57" s="53">
        <f>IF(Inskrivning!C33&gt;0,Inskrivning!T33,0)</f>
        <v>0</v>
      </c>
      <c r="L57" s="53">
        <f>IF(Inskrivning!C33&gt;0,Inskrivning!U33,0)</f>
        <v>0</v>
      </c>
      <c r="M57" s="53">
        <f>IF(Inskrivning!C33&gt;0,Inskrivning!V33,0)</f>
        <v>0</v>
      </c>
      <c r="N57" s="53">
        <f>IF(Inskrivning!C33&gt;0,Inskrivning!W33,0)</f>
        <v>0</v>
      </c>
      <c r="O57" s="53">
        <f>IF(Inskrivning!C33&gt;0,Inskrivning!X33,0)</f>
        <v>0</v>
      </c>
      <c r="P57" s="4"/>
      <c r="Q57" s="4"/>
      <c r="R57" s="4"/>
      <c r="W57" s="15">
        <f>IF(Inskrivning!C33="",0,Inskrivning!C33)</f>
        <v>0</v>
      </c>
      <c r="Y57" s="30">
        <f t="shared" si="0"/>
        <v>0</v>
      </c>
      <c r="Z57" s="104">
        <v>49</v>
      </c>
    </row>
    <row r="58" spans="1:26" ht="17.100000000000001" customHeight="1" x14ac:dyDescent="0.25">
      <c r="A58" s="53">
        <f>IF(Inskrivning!C34&gt;0,Inskrivning!J34,0)</f>
        <v>0</v>
      </c>
      <c r="B58" s="53">
        <f>IF(Inskrivning!C34&gt;0,Inskrivning!K34,0)</f>
        <v>0</v>
      </c>
      <c r="C58" s="53">
        <f>IF(Inskrivning!C34&gt;0,Inskrivning!L34,0)</f>
        <v>0</v>
      </c>
      <c r="D58" s="53">
        <f>IF(Inskrivning!C34&gt;0,Inskrivning!M34,0)</f>
        <v>0</v>
      </c>
      <c r="E58" s="53">
        <f>IF(Inskrivning!C34&gt;0,Inskrivning!N34,0)</f>
        <v>0</v>
      </c>
      <c r="F58" s="53">
        <f>IF(Inskrivning!C34&gt;0,Inskrivning!O34,0)</f>
        <v>0</v>
      </c>
      <c r="G58" s="53">
        <f>IF(Inskrivning!C34&gt;0,Inskrivning!P34,0)</f>
        <v>0</v>
      </c>
      <c r="H58" s="53">
        <f>IF(Inskrivning!C34&gt;0,Inskrivning!Q34,0)</f>
        <v>0</v>
      </c>
      <c r="I58" s="53">
        <f>IF(Inskrivning!C34&gt;0,Inskrivning!R34,0)</f>
        <v>0</v>
      </c>
      <c r="J58" s="53">
        <f>IF(Inskrivning!C34&gt;0,Inskrivning!S34,0)</f>
        <v>0</v>
      </c>
      <c r="K58" s="53">
        <f>IF(Inskrivning!C34&gt;0,Inskrivning!T34,0)</f>
        <v>0</v>
      </c>
      <c r="L58" s="53">
        <f>IF(Inskrivning!C34&gt;0,Inskrivning!U34,0)</f>
        <v>0</v>
      </c>
      <c r="M58" s="53">
        <f>IF(Inskrivning!C34&gt;0,Inskrivning!V34,0)</f>
        <v>0</v>
      </c>
      <c r="N58" s="53">
        <f>IF(Inskrivning!C34&gt;0,Inskrivning!W34,0)</f>
        <v>0</v>
      </c>
      <c r="O58" s="53">
        <f>IF(Inskrivning!C34&gt;0,Inskrivning!X34,0)</f>
        <v>0</v>
      </c>
      <c r="P58" s="4"/>
      <c r="Q58" s="4"/>
      <c r="R58" s="4"/>
      <c r="W58" s="15">
        <f>IF(Inskrivning!C34="",0,Inskrivning!C34)</f>
        <v>0</v>
      </c>
      <c r="Y58" s="30">
        <f t="shared" si="0"/>
        <v>0</v>
      </c>
      <c r="Z58" s="4">
        <v>50</v>
      </c>
    </row>
    <row r="59" spans="1:26" ht="17.100000000000001" customHeight="1" x14ac:dyDescent="0.25">
      <c r="A59" s="53">
        <f>IF(Inskrivning!C31&gt;0,Inskrivning!J31,0)</f>
        <v>0</v>
      </c>
      <c r="B59" s="53">
        <f>IF(Inskrivning!C31&gt;0,Inskrivning!K31,0)</f>
        <v>0</v>
      </c>
      <c r="C59" s="53">
        <f>IF(Inskrivning!C31&gt;0,Inskrivning!L31,0)</f>
        <v>0</v>
      </c>
      <c r="D59" s="53">
        <f>IF(Inskrivning!C31&gt;0,Inskrivning!M31,0)</f>
        <v>0</v>
      </c>
      <c r="E59" s="53">
        <f>IF(Inskrivning!C31&gt;0,Inskrivning!N31,0)</f>
        <v>0</v>
      </c>
      <c r="F59" s="53">
        <f>IF(Inskrivning!C31&gt;0,Inskrivning!O31,0)</f>
        <v>0</v>
      </c>
      <c r="G59" s="53">
        <f>IF(Inskrivning!C31&gt;0,Inskrivning!P31,0)</f>
        <v>0</v>
      </c>
      <c r="H59" s="53">
        <f>IF(Inskrivning!C31&gt;0,Inskrivning!Q31,0)</f>
        <v>0</v>
      </c>
      <c r="I59" s="53">
        <f>IF(Inskrivning!C31&gt;0,Inskrivning!R31,0)</f>
        <v>0</v>
      </c>
      <c r="J59" s="53">
        <f>IF(Inskrivning!C31&gt;0,Inskrivning!S31,0)</f>
        <v>0</v>
      </c>
      <c r="K59" s="53">
        <f>IF(Inskrivning!C31&gt;0,Inskrivning!T31,0)</f>
        <v>0</v>
      </c>
      <c r="L59" s="53">
        <f>IF(Inskrivning!C31&gt;0,Inskrivning!U31,0)</f>
        <v>0</v>
      </c>
      <c r="M59" s="53">
        <f>IF(Inskrivning!C31&gt;0,Inskrivning!V31,0)</f>
        <v>0</v>
      </c>
      <c r="N59" s="53">
        <f>IF(Inskrivning!C31&gt;0,Inskrivning!W31,0)</f>
        <v>0</v>
      </c>
      <c r="O59" s="53">
        <f>IF(Inskrivning!C31&gt;0,Inskrivning!X31,0)</f>
        <v>0</v>
      </c>
      <c r="P59" s="4"/>
      <c r="Q59" s="4"/>
      <c r="R59" s="4"/>
      <c r="W59" s="15">
        <f>IF(Inskrivning!C31="",0,Inskrivning!C31)</f>
        <v>0</v>
      </c>
      <c r="Y59" s="30">
        <f t="shared" si="0"/>
        <v>0</v>
      </c>
      <c r="Z59" s="104">
        <v>51</v>
      </c>
    </row>
    <row r="60" spans="1:26" ht="17.100000000000001" customHeight="1" x14ac:dyDescent="0.25">
      <c r="A60" s="53">
        <f>IF(Inskrivning!C32&gt;0,Inskrivning!J32,0)</f>
        <v>0</v>
      </c>
      <c r="B60" s="53">
        <f>IF(Inskrivning!C32&gt;0,Inskrivning!K32,0)</f>
        <v>0</v>
      </c>
      <c r="C60" s="53">
        <f>IF(Inskrivning!C32&gt;0,Inskrivning!L32,0)</f>
        <v>0</v>
      </c>
      <c r="D60" s="53">
        <f>IF(Inskrivning!C32&gt;0,Inskrivning!M32,0)</f>
        <v>0</v>
      </c>
      <c r="E60" s="53">
        <f>IF(Inskrivning!C32&gt;0,Inskrivning!N32,0)</f>
        <v>0</v>
      </c>
      <c r="F60" s="53">
        <f>IF(Inskrivning!C32&gt;0,Inskrivning!O32,0)</f>
        <v>0</v>
      </c>
      <c r="G60" s="53">
        <f>IF(Inskrivning!C32&gt;0,Inskrivning!P32,0)</f>
        <v>0</v>
      </c>
      <c r="H60" s="53">
        <f>IF(Inskrivning!C32&gt;0,Inskrivning!Q32,0)</f>
        <v>0</v>
      </c>
      <c r="I60" s="53">
        <f>IF(Inskrivning!C32&gt;0,Inskrivning!R32,0)</f>
        <v>0</v>
      </c>
      <c r="J60" s="53">
        <f>IF(Inskrivning!C32&gt;0,Inskrivning!S32,0)</f>
        <v>0</v>
      </c>
      <c r="K60" s="53">
        <f>IF(Inskrivning!C32&gt;0,Inskrivning!T32,0)</f>
        <v>0</v>
      </c>
      <c r="L60" s="53">
        <f>IF(Inskrivning!C32&gt;0,Inskrivning!U32,0)</f>
        <v>0</v>
      </c>
      <c r="M60" s="53">
        <f>IF(Inskrivning!C32&gt;0,Inskrivning!V32,0)</f>
        <v>0</v>
      </c>
      <c r="N60" s="53">
        <f>IF(Inskrivning!C32&gt;0,Inskrivning!W32,0)</f>
        <v>0</v>
      </c>
      <c r="O60" s="53">
        <f>IF(Inskrivning!C32&gt;0,Inskrivning!X32,0)</f>
        <v>0</v>
      </c>
      <c r="P60" s="4"/>
      <c r="Q60" s="4"/>
      <c r="R60" s="4"/>
      <c r="W60" s="15">
        <f>IF(Inskrivning!C32="",0,Inskrivning!C32)</f>
        <v>0</v>
      </c>
      <c r="Y60" s="30">
        <f t="shared" si="0"/>
        <v>0</v>
      </c>
      <c r="Z60" s="4">
        <v>52</v>
      </c>
    </row>
    <row r="61" spans="1:26" ht="17.100000000000001" customHeight="1" x14ac:dyDescent="0.25">
      <c r="A61" s="53">
        <f>IF(Inskrivning!C30&gt;0,Inskrivning!J30,0)</f>
        <v>0</v>
      </c>
      <c r="B61" s="53">
        <f>IF(Inskrivning!C30&gt;0,Inskrivning!K30,0)</f>
        <v>0</v>
      </c>
      <c r="C61" s="53">
        <f>IF(Inskrivning!C30&gt;0,Inskrivning!L30,0)</f>
        <v>0</v>
      </c>
      <c r="D61" s="53">
        <f>IF(Inskrivning!C30&gt;0,Inskrivning!M30,0)</f>
        <v>0</v>
      </c>
      <c r="E61" s="53">
        <f>IF(Inskrivning!C30&gt;0,Inskrivning!N30,0)</f>
        <v>0</v>
      </c>
      <c r="F61" s="53">
        <f>IF(Inskrivning!C30&gt;0,Inskrivning!O30,0)</f>
        <v>0</v>
      </c>
      <c r="G61" s="53">
        <f>IF(Inskrivning!C30&gt;0,Inskrivning!P30,0)</f>
        <v>0</v>
      </c>
      <c r="H61" s="53">
        <f>IF(Inskrivning!C30&gt;0,Inskrivning!Q30,0)</f>
        <v>0</v>
      </c>
      <c r="I61" s="53">
        <f>IF(Inskrivning!C30&gt;0,Inskrivning!R30,0)</f>
        <v>0</v>
      </c>
      <c r="J61" s="53">
        <f>IF(Inskrivning!C30&gt;0,Inskrivning!S30,0)</f>
        <v>0</v>
      </c>
      <c r="K61" s="53">
        <f>IF(Inskrivning!C30&gt;0,Inskrivning!T30,0)</f>
        <v>0</v>
      </c>
      <c r="L61" s="53">
        <f>IF(Inskrivning!C30&gt;0,Inskrivning!U30,0)</f>
        <v>0</v>
      </c>
      <c r="M61" s="53">
        <f>IF(Inskrivning!C30&gt;0,Inskrivning!V30,0)</f>
        <v>0</v>
      </c>
      <c r="N61" s="53">
        <f>IF(Inskrivning!C30&gt;0,Inskrivning!W30,0)</f>
        <v>0</v>
      </c>
      <c r="O61" s="53">
        <f>IF(Inskrivning!C30&gt;0,Inskrivning!X30,0)</f>
        <v>0</v>
      </c>
      <c r="P61" s="4"/>
      <c r="Q61" s="4"/>
      <c r="R61" s="4"/>
      <c r="W61" s="15">
        <f>IF(Inskrivning!C30="",0,Inskrivning!C30)</f>
        <v>0</v>
      </c>
      <c r="Y61" s="30">
        <f t="shared" si="0"/>
        <v>0</v>
      </c>
      <c r="Z61" s="104">
        <v>53</v>
      </c>
    </row>
    <row r="62" spans="1:26" ht="17.100000000000001" customHeight="1" x14ac:dyDescent="0.25">
      <c r="A62" s="53">
        <f>IF(Inskrivning!C29&gt;0,Inskrivning!J29,0)</f>
        <v>0</v>
      </c>
      <c r="B62" s="53">
        <f>IF(Inskrivning!C29&gt;0,Inskrivning!K29,0)</f>
        <v>0</v>
      </c>
      <c r="C62" s="53">
        <f>IF(Inskrivning!C29&gt;0,Inskrivning!L29,0)</f>
        <v>0</v>
      </c>
      <c r="D62" s="53">
        <f>IF(Inskrivning!C29&gt;0,Inskrivning!M29,0)</f>
        <v>0</v>
      </c>
      <c r="E62" s="53">
        <f>IF(Inskrivning!C29&gt;0,Inskrivning!N29,0)</f>
        <v>0</v>
      </c>
      <c r="F62" s="53">
        <f>IF(Inskrivning!C29&gt;0,Inskrivning!O29,0)</f>
        <v>0</v>
      </c>
      <c r="G62" s="53">
        <f>IF(Inskrivning!C29&gt;0,Inskrivning!P29,0)</f>
        <v>0</v>
      </c>
      <c r="H62" s="53">
        <f>IF(Inskrivning!C29&gt;0,Inskrivning!Q29,0)</f>
        <v>0</v>
      </c>
      <c r="I62" s="53">
        <f>IF(Inskrivning!C29&gt;0,Inskrivning!R29,0)</f>
        <v>0</v>
      </c>
      <c r="J62" s="53">
        <f>IF(Inskrivning!C29&gt;0,Inskrivning!S29,0)</f>
        <v>0</v>
      </c>
      <c r="K62" s="53">
        <f>IF(Inskrivning!C29&gt;0,Inskrivning!T29,0)</f>
        <v>0</v>
      </c>
      <c r="L62" s="53">
        <f>IF(Inskrivning!C29&gt;0,Inskrivning!U29,0)</f>
        <v>0</v>
      </c>
      <c r="M62" s="53">
        <f>IF(Inskrivning!C29&gt;0,Inskrivning!V29,0)</f>
        <v>0</v>
      </c>
      <c r="N62" s="53">
        <f>IF(Inskrivning!C29&gt;0,Inskrivning!W29,0)</f>
        <v>0</v>
      </c>
      <c r="O62" s="53">
        <f>IF(Inskrivning!C29&gt;0,Inskrivning!X29,0)</f>
        <v>0</v>
      </c>
      <c r="P62" s="4"/>
      <c r="Q62" s="4"/>
      <c r="R62" s="4"/>
      <c r="W62" s="15">
        <f>IF(Inskrivning!C29="",0,Inskrivning!C29)</f>
        <v>0</v>
      </c>
      <c r="Y62" s="30">
        <f t="shared" si="0"/>
        <v>0</v>
      </c>
      <c r="Z62" s="4">
        <v>54</v>
      </c>
    </row>
    <row r="63" spans="1:26" ht="17.100000000000001" customHeight="1" x14ac:dyDescent="0.25">
      <c r="A63" s="53">
        <f>IF(Inskrivning!C28&gt;0,Inskrivning!J28,0)</f>
        <v>0</v>
      </c>
      <c r="B63" s="53">
        <f>IF(Inskrivning!C28&gt;0,Inskrivning!K28,0)</f>
        <v>0</v>
      </c>
      <c r="C63" s="53">
        <f>IF(Inskrivning!C28&gt;0,Inskrivning!L28,0)</f>
        <v>0</v>
      </c>
      <c r="D63" s="53">
        <f>IF(Inskrivning!C28&gt;0,Inskrivning!M28,0)</f>
        <v>0</v>
      </c>
      <c r="E63" s="53">
        <f>IF(Inskrivning!C28&gt;0,Inskrivning!N28,0)</f>
        <v>0</v>
      </c>
      <c r="F63" s="53">
        <f>IF(Inskrivning!C28&gt;0,Inskrivning!O28,0)</f>
        <v>0</v>
      </c>
      <c r="G63" s="53">
        <f>IF(Inskrivning!C28&gt;0,Inskrivning!P28,0)</f>
        <v>0</v>
      </c>
      <c r="H63" s="53">
        <f>IF(Inskrivning!C28&gt;0,Inskrivning!Q28,0)</f>
        <v>0</v>
      </c>
      <c r="I63" s="53">
        <f>IF(Inskrivning!C28&gt;0,Inskrivning!R28,0)</f>
        <v>0</v>
      </c>
      <c r="J63" s="53">
        <f>IF(Inskrivning!C28&gt;0,Inskrivning!S28,0)</f>
        <v>0</v>
      </c>
      <c r="K63" s="53">
        <f>IF(Inskrivning!C28&gt;0,Inskrivning!T28,0)</f>
        <v>0</v>
      </c>
      <c r="L63" s="53">
        <f>IF(Inskrivning!C28&gt;0,Inskrivning!U28,0)</f>
        <v>0</v>
      </c>
      <c r="M63" s="53">
        <f>IF(Inskrivning!C28&gt;0,Inskrivning!V28,0)</f>
        <v>0</v>
      </c>
      <c r="N63" s="53">
        <f>IF(Inskrivning!C28&gt;0,Inskrivning!W28,0)</f>
        <v>0</v>
      </c>
      <c r="O63" s="53">
        <f>IF(Inskrivning!C28&gt;0,Inskrivning!X28,0)</f>
        <v>0</v>
      </c>
      <c r="P63" s="4"/>
      <c r="Q63" s="4"/>
      <c r="R63" s="4"/>
      <c r="W63" s="15">
        <f>IF(Inskrivning!C28="",0,Inskrivning!C28)</f>
        <v>0</v>
      </c>
      <c r="Y63" s="30">
        <f t="shared" si="0"/>
        <v>0</v>
      </c>
      <c r="Z63" s="104">
        <v>55</v>
      </c>
    </row>
    <row r="64" spans="1:26" ht="17.100000000000001" customHeight="1" x14ac:dyDescent="0.25">
      <c r="A64" s="53">
        <f>IF(Inskrivning!C27&gt;0,Inskrivning!J27,0)</f>
        <v>0</v>
      </c>
      <c r="B64" s="53">
        <f>IF(Inskrivning!C27&gt;0,Inskrivning!K27,0)</f>
        <v>0</v>
      </c>
      <c r="C64" s="53">
        <f>IF(Inskrivning!C27&gt;0,Inskrivning!L27,0)</f>
        <v>0</v>
      </c>
      <c r="D64" s="53">
        <f>IF(Inskrivning!C27&gt;0,Inskrivning!M27,0)</f>
        <v>0</v>
      </c>
      <c r="E64" s="53">
        <f>IF(Inskrivning!C27&gt;0,Inskrivning!N27,0)</f>
        <v>0</v>
      </c>
      <c r="F64" s="53">
        <f>IF(Inskrivning!C27&gt;0,Inskrivning!O27,0)</f>
        <v>0</v>
      </c>
      <c r="G64" s="53">
        <f>IF(Inskrivning!C27&gt;0,Inskrivning!P27,0)</f>
        <v>0</v>
      </c>
      <c r="H64" s="53">
        <f>IF(Inskrivning!C27&gt;0,Inskrivning!Q27,0)</f>
        <v>0</v>
      </c>
      <c r="I64" s="53">
        <f>IF(Inskrivning!C27&gt;0,Inskrivning!R27,0)</f>
        <v>0</v>
      </c>
      <c r="J64" s="53">
        <f>IF(Inskrivning!C27&gt;0,Inskrivning!S27,0)</f>
        <v>0</v>
      </c>
      <c r="K64" s="53">
        <f>IF(Inskrivning!C27&gt;0,Inskrivning!T27,0)</f>
        <v>0</v>
      </c>
      <c r="L64" s="53">
        <f>IF(Inskrivning!C27&gt;0,Inskrivning!U27,0)</f>
        <v>0</v>
      </c>
      <c r="M64" s="53">
        <f>IF(Inskrivning!C27&gt;0,Inskrivning!V27,0)</f>
        <v>0</v>
      </c>
      <c r="N64" s="53">
        <f>IF(Inskrivning!C27&gt;0,Inskrivning!W27,0)</f>
        <v>0</v>
      </c>
      <c r="O64" s="53">
        <f>IF(Inskrivning!C27&gt;0,Inskrivning!X27,0)</f>
        <v>0</v>
      </c>
      <c r="P64" s="4"/>
      <c r="Q64" s="4"/>
      <c r="R64" s="4"/>
      <c r="W64" s="15">
        <f>IF(Inskrivning!C27="",0,Inskrivning!C27)</f>
        <v>0</v>
      </c>
      <c r="Y64" s="30">
        <f t="shared" si="0"/>
        <v>0</v>
      </c>
      <c r="Z64" s="4">
        <v>56</v>
      </c>
    </row>
    <row r="65" spans="1:26" ht="17.100000000000001" customHeight="1" x14ac:dyDescent="0.25">
      <c r="A65" s="53">
        <f>IF(Inskrivning!C25&gt;0,Inskrivning!J25,0)</f>
        <v>0</v>
      </c>
      <c r="B65" s="53">
        <f>IF(Inskrivning!C25&gt;0,Inskrivning!K25,0)</f>
        <v>0</v>
      </c>
      <c r="C65" s="53">
        <f>IF(Inskrivning!C25&gt;0,Inskrivning!L25,0)</f>
        <v>0</v>
      </c>
      <c r="D65" s="53">
        <f>IF(Inskrivning!C25&gt;0,Inskrivning!M25,0)</f>
        <v>0</v>
      </c>
      <c r="E65" s="53">
        <f>IF(Inskrivning!C25&gt;0,Inskrivning!N25,0)</f>
        <v>0</v>
      </c>
      <c r="F65" s="53">
        <f>IF(Inskrivning!C25&gt;0,Inskrivning!O25,0)</f>
        <v>0</v>
      </c>
      <c r="G65" s="53">
        <f>IF(Inskrivning!C25&gt;0,Inskrivning!P25,0)</f>
        <v>0</v>
      </c>
      <c r="H65" s="53">
        <f>IF(Inskrivning!C25&gt;0,Inskrivning!Q25,0)</f>
        <v>0</v>
      </c>
      <c r="I65" s="53">
        <f>IF(Inskrivning!C25&gt;0,Inskrivning!R25,0)</f>
        <v>0</v>
      </c>
      <c r="J65" s="53">
        <f>IF(Inskrivning!C25&gt;0,Inskrivning!S25,0)</f>
        <v>0</v>
      </c>
      <c r="K65" s="53">
        <f>IF(Inskrivning!C25&gt;0,Inskrivning!T25,0)</f>
        <v>0</v>
      </c>
      <c r="L65" s="53">
        <f>IF(Inskrivning!C25&gt;0,Inskrivning!U25,0)</f>
        <v>0</v>
      </c>
      <c r="M65" s="53">
        <f>IF(Inskrivning!C25&gt;0,Inskrivning!V25,0)</f>
        <v>0</v>
      </c>
      <c r="N65" s="53">
        <f>IF(Inskrivning!C25&gt;0,Inskrivning!W25,0)</f>
        <v>0</v>
      </c>
      <c r="O65" s="53">
        <f>IF(Inskrivning!C25&gt;0,Inskrivning!X25,0)</f>
        <v>0</v>
      </c>
      <c r="P65" s="4"/>
      <c r="Q65" s="4"/>
      <c r="R65" s="4"/>
      <c r="W65" s="15">
        <f>IF(Inskrivning!C25="",0,Inskrivning!C25)</f>
        <v>0</v>
      </c>
      <c r="Y65" s="30">
        <f t="shared" si="0"/>
        <v>0</v>
      </c>
      <c r="Z65" s="104">
        <v>57</v>
      </c>
    </row>
    <row r="66" spans="1:26" ht="17.100000000000001" customHeight="1" x14ac:dyDescent="0.25">
      <c r="A66" s="53">
        <f>IF(Inskrivning!C26&gt;0,Inskrivning!J26,0)</f>
        <v>0</v>
      </c>
      <c r="B66" s="53">
        <f>IF(Inskrivning!C26&gt;0,Inskrivning!K26,0)</f>
        <v>0</v>
      </c>
      <c r="C66" s="53">
        <f>IF(Inskrivning!C26&gt;0,Inskrivning!L26,0)</f>
        <v>0</v>
      </c>
      <c r="D66" s="53">
        <f>IF(Inskrivning!C26&gt;0,Inskrivning!M26,0)</f>
        <v>0</v>
      </c>
      <c r="E66" s="53">
        <f>IF(Inskrivning!C26&gt;0,Inskrivning!N26,0)</f>
        <v>0</v>
      </c>
      <c r="F66" s="53">
        <f>IF(Inskrivning!C26&gt;0,Inskrivning!O26,0)</f>
        <v>0</v>
      </c>
      <c r="G66" s="53">
        <f>IF(Inskrivning!C26&gt;0,Inskrivning!P26,0)</f>
        <v>0</v>
      </c>
      <c r="H66" s="53">
        <f>IF(Inskrivning!C26&gt;0,Inskrivning!Q26,0)</f>
        <v>0</v>
      </c>
      <c r="I66" s="53">
        <f>IF(Inskrivning!C26&gt;0,Inskrivning!R26,0)</f>
        <v>0</v>
      </c>
      <c r="J66" s="53">
        <f>IF(Inskrivning!C26&gt;0,Inskrivning!S26,0)</f>
        <v>0</v>
      </c>
      <c r="K66" s="53">
        <f>IF(Inskrivning!C26&gt;0,Inskrivning!T26,0)</f>
        <v>0</v>
      </c>
      <c r="L66" s="53">
        <f>IF(Inskrivning!C26&gt;0,Inskrivning!U26,0)</f>
        <v>0</v>
      </c>
      <c r="M66" s="53">
        <f>IF(Inskrivning!C26&gt;0,Inskrivning!V26,0)</f>
        <v>0</v>
      </c>
      <c r="N66" s="53">
        <f>IF(Inskrivning!C26&gt;0,Inskrivning!W26,0)</f>
        <v>0</v>
      </c>
      <c r="O66" s="53">
        <f>IF(Inskrivning!C26&gt;0,Inskrivning!X26,0)</f>
        <v>0</v>
      </c>
      <c r="P66" s="4"/>
      <c r="Q66" s="4"/>
      <c r="R66" s="4"/>
      <c r="W66" s="15">
        <f>IF(Inskrivning!C26="",0,Inskrivning!C26)</f>
        <v>0</v>
      </c>
      <c r="Y66" s="30">
        <f t="shared" si="0"/>
        <v>0</v>
      </c>
      <c r="Z66" s="4">
        <v>58</v>
      </c>
    </row>
    <row r="67" spans="1:26" ht="17.100000000000001" customHeight="1" x14ac:dyDescent="0.25">
      <c r="A67" s="53">
        <f>IF(Inskrivning!C21&gt;0,Inskrivning!J21,0)</f>
        <v>0</v>
      </c>
      <c r="B67" s="53">
        <f>IF(Inskrivning!C21&gt;0,Inskrivning!K21,0)</f>
        <v>0</v>
      </c>
      <c r="C67" s="53">
        <f>IF(Inskrivning!C21&gt;0,Inskrivning!L21,0)</f>
        <v>0</v>
      </c>
      <c r="D67" s="53">
        <f>IF(Inskrivning!C21&gt;0,Inskrivning!M21,0)</f>
        <v>0</v>
      </c>
      <c r="E67" s="53">
        <f>IF(Inskrivning!C21&gt;0,Inskrivning!N21,0)</f>
        <v>0</v>
      </c>
      <c r="F67" s="53">
        <f>IF(Inskrivning!C21&gt;0,Inskrivning!O21,0)</f>
        <v>0</v>
      </c>
      <c r="G67" s="53">
        <f>IF(Inskrivning!C21&gt;0,Inskrivning!P21,0)</f>
        <v>0</v>
      </c>
      <c r="H67" s="53">
        <f>IF(Inskrivning!C21&gt;0,Inskrivning!Q21,0)</f>
        <v>0</v>
      </c>
      <c r="I67" s="53">
        <f>IF(Inskrivning!C21&gt;0,Inskrivning!R21,0)</f>
        <v>0</v>
      </c>
      <c r="J67" s="53">
        <f>IF(Inskrivning!C21&gt;0,Inskrivning!S21,0)</f>
        <v>0</v>
      </c>
      <c r="K67" s="53">
        <f>IF(Inskrivning!C21&gt;0,Inskrivning!T21,0)</f>
        <v>0</v>
      </c>
      <c r="L67" s="53">
        <f>IF(Inskrivning!C21&gt;0,Inskrivning!U21,0)</f>
        <v>0</v>
      </c>
      <c r="M67" s="53">
        <f>IF(Inskrivning!C21&gt;0,Inskrivning!V21,0)</f>
        <v>0</v>
      </c>
      <c r="N67" s="53">
        <f>IF(Inskrivning!C21&gt;0,Inskrivning!W21,0)</f>
        <v>0</v>
      </c>
      <c r="O67" s="53">
        <f>IF(Inskrivning!C21&gt;0,Inskrivning!X21,0)</f>
        <v>0</v>
      </c>
      <c r="P67" s="4"/>
      <c r="Q67" s="4"/>
      <c r="R67" s="4"/>
      <c r="W67" s="15">
        <f>IF(Inskrivning!C21="",0,Inskrivning!C21)</f>
        <v>0</v>
      </c>
      <c r="Y67" s="30">
        <f t="shared" si="0"/>
        <v>0</v>
      </c>
      <c r="Z67" s="104">
        <v>59</v>
      </c>
    </row>
    <row r="68" spans="1:26" ht="17.100000000000001" customHeight="1" x14ac:dyDescent="0.25">
      <c r="A68" s="53">
        <f>IF(Inskrivning!C24&gt;0,Inskrivning!J24,0)</f>
        <v>0</v>
      </c>
      <c r="B68" s="53">
        <f>IF(Inskrivning!C24&gt;0,Inskrivning!K24,0)</f>
        <v>0</v>
      </c>
      <c r="C68" s="53">
        <f>IF(Inskrivning!C24&gt;0,Inskrivning!L24,0)</f>
        <v>0</v>
      </c>
      <c r="D68" s="53">
        <f>IF(Inskrivning!C24&gt;0,Inskrivning!M24,0)</f>
        <v>0</v>
      </c>
      <c r="E68" s="53">
        <f>IF(Inskrivning!C24&gt;0,Inskrivning!N24,0)</f>
        <v>0</v>
      </c>
      <c r="F68" s="53">
        <f>IF(Inskrivning!C24&gt;0,Inskrivning!O24,0)</f>
        <v>0</v>
      </c>
      <c r="G68" s="53">
        <f>IF(Inskrivning!C24&gt;0,Inskrivning!P24,0)</f>
        <v>0</v>
      </c>
      <c r="H68" s="53">
        <f>IF(Inskrivning!C24&gt;0,Inskrivning!Q24,0)</f>
        <v>0</v>
      </c>
      <c r="I68" s="53">
        <f>IF(Inskrivning!C24&gt;0,Inskrivning!R24,0)</f>
        <v>0</v>
      </c>
      <c r="J68" s="53">
        <f>IF(Inskrivning!C24&gt;0,Inskrivning!S24,0)</f>
        <v>0</v>
      </c>
      <c r="K68" s="53">
        <f>IF(Inskrivning!C24&gt;0,Inskrivning!T24,0)</f>
        <v>0</v>
      </c>
      <c r="L68" s="53">
        <f>IF(Inskrivning!C24&gt;0,Inskrivning!U24,0)</f>
        <v>0</v>
      </c>
      <c r="M68" s="53">
        <f>IF(Inskrivning!C24&gt;0,Inskrivning!V24,0)</f>
        <v>0</v>
      </c>
      <c r="N68" s="53">
        <f>IF(Inskrivning!C24&gt;0,Inskrivning!W24,0)</f>
        <v>0</v>
      </c>
      <c r="O68" s="53">
        <f>IF(Inskrivning!C24&gt;0,Inskrivning!X24,0)</f>
        <v>0</v>
      </c>
      <c r="P68" s="4"/>
      <c r="Q68" s="4"/>
      <c r="R68" s="4"/>
      <c r="W68" s="15">
        <f>IF(Inskrivning!C24="",0,Inskrivning!C24)</f>
        <v>0</v>
      </c>
      <c r="Y68" s="30">
        <f t="shared" si="0"/>
        <v>0</v>
      </c>
      <c r="Z68" s="4">
        <v>60</v>
      </c>
    </row>
    <row r="69" spans="1:26" ht="17.100000000000001" customHeight="1" x14ac:dyDescent="0.25">
      <c r="A69" s="53">
        <f>IF(Inskrivning!C16&gt;0,Inskrivning!J16,0)</f>
        <v>0</v>
      </c>
      <c r="B69" s="53">
        <f>IF(Inskrivning!C16&gt;0,Inskrivning!K16,0)</f>
        <v>0</v>
      </c>
      <c r="C69" s="53">
        <f>IF(Inskrivning!C16&gt;0,Inskrivning!L16,0)</f>
        <v>0</v>
      </c>
      <c r="D69" s="53">
        <f>IF(Inskrivning!C16&gt;0,Inskrivning!M16,0)</f>
        <v>0</v>
      </c>
      <c r="E69" s="53">
        <f>IF(Inskrivning!C16&gt;0,Inskrivning!N16,0)</f>
        <v>0</v>
      </c>
      <c r="F69" s="53">
        <f>IF(Inskrivning!C16&gt;0,Inskrivning!O16,0)</f>
        <v>0</v>
      </c>
      <c r="G69" s="53">
        <f>IF(Inskrivning!C16&gt;0,Inskrivning!P16,0)</f>
        <v>0</v>
      </c>
      <c r="H69" s="53">
        <f>IF(Inskrivning!C16&gt;0,Inskrivning!Q16,0)</f>
        <v>0</v>
      </c>
      <c r="I69" s="53">
        <f>IF(Inskrivning!C16&gt;0,Inskrivning!R16,0)</f>
        <v>0</v>
      </c>
      <c r="J69" s="53">
        <f>IF(Inskrivning!C16&gt;0,Inskrivning!S16,0)</f>
        <v>0</v>
      </c>
      <c r="K69" s="53">
        <f>IF(Inskrivning!C16&gt;0,Inskrivning!T16,0)</f>
        <v>0</v>
      </c>
      <c r="L69" s="53">
        <f>IF(Inskrivning!C16&gt;0,Inskrivning!U16,0)</f>
        <v>0</v>
      </c>
      <c r="M69" s="53">
        <f>IF(Inskrivning!C16&gt;0,Inskrivning!V16,0)</f>
        <v>0</v>
      </c>
      <c r="N69" s="53">
        <f>IF(Inskrivning!C16&gt;0,Inskrivning!W16,0)</f>
        <v>0</v>
      </c>
      <c r="O69" s="53">
        <f>IF(Inskrivning!C16&gt;0,Inskrivning!X16,0)</f>
        <v>0</v>
      </c>
      <c r="P69" s="4"/>
      <c r="Q69" s="4"/>
      <c r="R69" s="4"/>
      <c r="W69" s="15">
        <f>IF(Inskrivning!C16="",0,Inskrivning!C16)</f>
        <v>0</v>
      </c>
      <c r="Y69" s="30">
        <f t="shared" si="0"/>
        <v>0</v>
      </c>
      <c r="Z69" s="104">
        <v>61</v>
      </c>
    </row>
    <row r="70" spans="1:26" ht="17.100000000000001" customHeight="1" x14ac:dyDescent="0.25">
      <c r="A70" s="53">
        <f>IF(Inskrivning!C22&gt;0,Inskrivning!J22,0)</f>
        <v>0</v>
      </c>
      <c r="B70" s="53">
        <f>IF(Inskrivning!C22&gt;0,Inskrivning!K22,0)</f>
        <v>0</v>
      </c>
      <c r="C70" s="53">
        <f>IF(Inskrivning!C22&gt;0,Inskrivning!L22,0)</f>
        <v>0</v>
      </c>
      <c r="D70" s="53">
        <f>IF(Inskrivning!C22&gt;0,Inskrivning!M22,0)</f>
        <v>0</v>
      </c>
      <c r="E70" s="53">
        <f>IF(Inskrivning!C22&gt;0,Inskrivning!N22,0)</f>
        <v>0</v>
      </c>
      <c r="F70" s="53">
        <f>IF(Inskrivning!C22&gt;0,Inskrivning!O22,0)</f>
        <v>0</v>
      </c>
      <c r="G70" s="53">
        <f>IF(Inskrivning!C22&gt;0,Inskrivning!P22,0)</f>
        <v>0</v>
      </c>
      <c r="H70" s="53">
        <f>IF(Inskrivning!C22&gt;0,Inskrivning!Q22,0)</f>
        <v>0</v>
      </c>
      <c r="I70" s="53">
        <f>IF(Inskrivning!C22&gt;0,Inskrivning!R22,0)</f>
        <v>0</v>
      </c>
      <c r="J70" s="53">
        <f>IF(Inskrivning!C22&gt;0,Inskrivning!S22,0)</f>
        <v>0</v>
      </c>
      <c r="K70" s="53">
        <f>IF(Inskrivning!C22&gt;0,Inskrivning!T22,0)</f>
        <v>0</v>
      </c>
      <c r="L70" s="53">
        <f>IF(Inskrivning!C22&gt;0,Inskrivning!U22,0)</f>
        <v>0</v>
      </c>
      <c r="M70" s="53">
        <f>IF(Inskrivning!C22&gt;0,Inskrivning!V22,0)</f>
        <v>0</v>
      </c>
      <c r="N70" s="53">
        <f>IF(Inskrivning!C22&gt;0,Inskrivning!W22,0)</f>
        <v>0</v>
      </c>
      <c r="O70" s="53">
        <f>IF(Inskrivning!C22&gt;0,Inskrivning!X22,0)</f>
        <v>0</v>
      </c>
      <c r="P70" s="4"/>
      <c r="Q70" s="4"/>
      <c r="R70" s="4"/>
      <c r="W70" s="15">
        <f>IF(Inskrivning!C22="",0,Inskrivning!C22)</f>
        <v>0</v>
      </c>
      <c r="Y70" s="30">
        <f t="shared" si="0"/>
        <v>0</v>
      </c>
      <c r="Z70" s="4">
        <v>62</v>
      </c>
    </row>
    <row r="71" spans="1:26" ht="17.100000000000001" customHeight="1" x14ac:dyDescent="0.25">
      <c r="A71" s="53">
        <f>IF(Inskrivning!C23&gt;0,Inskrivning!J23,0)</f>
        <v>0</v>
      </c>
      <c r="B71" s="53">
        <f>IF(Inskrivning!C23&gt;0,Inskrivning!K23,0)</f>
        <v>0</v>
      </c>
      <c r="C71" s="53">
        <f>IF(Inskrivning!C23&gt;0,Inskrivning!L23,0)</f>
        <v>0</v>
      </c>
      <c r="D71" s="53">
        <f>IF(Inskrivning!C23&gt;0,Inskrivning!M23,0)</f>
        <v>0</v>
      </c>
      <c r="E71" s="53">
        <f>IF(Inskrivning!C23&gt;0,Inskrivning!N23,0)</f>
        <v>0</v>
      </c>
      <c r="F71" s="53">
        <f>IF(Inskrivning!C23&gt;0,Inskrivning!O23,0)</f>
        <v>0</v>
      </c>
      <c r="G71" s="53">
        <f>IF(Inskrivning!C23&gt;0,Inskrivning!P23,0)</f>
        <v>0</v>
      </c>
      <c r="H71" s="53">
        <f>IF(Inskrivning!C23&gt;0,Inskrivning!Q23,0)</f>
        <v>0</v>
      </c>
      <c r="I71" s="53">
        <f>IF(Inskrivning!C23&gt;0,Inskrivning!R23,0)</f>
        <v>0</v>
      </c>
      <c r="J71" s="53">
        <f>IF(Inskrivning!C23&gt;0,Inskrivning!S23,0)</f>
        <v>0</v>
      </c>
      <c r="K71" s="53">
        <f>IF(Inskrivning!C23&gt;0,Inskrivning!T23,0)</f>
        <v>0</v>
      </c>
      <c r="L71" s="53">
        <f>IF(Inskrivning!C23&gt;0,Inskrivning!U23,0)</f>
        <v>0</v>
      </c>
      <c r="M71" s="53">
        <f>IF(Inskrivning!C23&gt;0,Inskrivning!V23,0)</f>
        <v>0</v>
      </c>
      <c r="N71" s="53">
        <f>IF(Inskrivning!C23&gt;0,Inskrivning!W23,0)</f>
        <v>0</v>
      </c>
      <c r="O71" s="53">
        <f>IF(Inskrivning!C23&gt;0,Inskrivning!X23,0)</f>
        <v>0</v>
      </c>
      <c r="P71" s="4"/>
      <c r="Q71" s="4"/>
      <c r="R71" s="4"/>
      <c r="W71" s="15">
        <f>IF(Inskrivning!C23="",0,Inskrivning!C23)</f>
        <v>0</v>
      </c>
      <c r="Y71" s="30">
        <f t="shared" si="0"/>
        <v>0</v>
      </c>
      <c r="Z71" s="104">
        <v>63</v>
      </c>
    </row>
    <row r="72" spans="1:26" ht="17.100000000000001" customHeight="1" x14ac:dyDescent="0.25">
      <c r="A72" s="53">
        <f>IF(Inskrivning!C37&gt;0,Inskrivning!J37,0)</f>
        <v>0</v>
      </c>
      <c r="B72" s="53">
        <f>IF(Inskrivning!C37&gt;0,Inskrivning!K37,0)</f>
        <v>0</v>
      </c>
      <c r="C72" s="53">
        <f>IF(Inskrivning!C37&gt;0,Inskrivning!L37,0)</f>
        <v>0</v>
      </c>
      <c r="D72" s="53">
        <f>IF(Inskrivning!C37&gt;0,Inskrivning!M37,0)</f>
        <v>0</v>
      </c>
      <c r="E72" s="53">
        <f>IF(Inskrivning!C37&gt;0,Inskrivning!N37,0)</f>
        <v>0</v>
      </c>
      <c r="F72" s="53">
        <f>IF(Inskrivning!C37&gt;0,Inskrivning!O37,0)</f>
        <v>0</v>
      </c>
      <c r="G72" s="53">
        <f>IF(Inskrivning!C37&gt;0,Inskrivning!P37,0)</f>
        <v>0</v>
      </c>
      <c r="H72" s="53">
        <f>IF(Inskrivning!C37&gt;0,Inskrivning!Q37,0)</f>
        <v>0</v>
      </c>
      <c r="I72" s="53">
        <f>IF(Inskrivning!C37&gt;0,Inskrivning!R37,0)</f>
        <v>0</v>
      </c>
      <c r="J72" s="53">
        <f>IF(Inskrivning!C37&gt;0,Inskrivning!S37,0)</f>
        <v>0</v>
      </c>
      <c r="K72" s="53">
        <f>IF(Inskrivning!C37&gt;0,Inskrivning!T37,0)</f>
        <v>0</v>
      </c>
      <c r="L72" s="53">
        <f>IF(Inskrivning!C37&gt;0,Inskrivning!U37,0)</f>
        <v>0</v>
      </c>
      <c r="M72" s="53">
        <f>IF(Inskrivning!C37&gt;0,Inskrivning!V37,0)</f>
        <v>0</v>
      </c>
      <c r="N72" s="53">
        <f>IF(Inskrivning!C37&gt;0,Inskrivning!W37,0)</f>
        <v>0</v>
      </c>
      <c r="O72" s="53">
        <f>IF(Inskrivning!C37&gt;0,Inskrivning!X37,0)</f>
        <v>0</v>
      </c>
      <c r="P72" s="4"/>
      <c r="Q72" s="4"/>
      <c r="R72" s="4"/>
      <c r="W72" s="15">
        <f>IF(Inskrivning!C37="",0,Inskrivning!C37)</f>
        <v>0</v>
      </c>
      <c r="Y72" s="30">
        <f t="shared" si="0"/>
        <v>0</v>
      </c>
      <c r="Z72" s="4">
        <v>64</v>
      </c>
    </row>
    <row r="73" spans="1:26" ht="17.100000000000001" customHeight="1" x14ac:dyDescent="0.25">
      <c r="A73" s="53">
        <f>IF(Inskrivning!C39&gt;0,Inskrivning!J39,0)</f>
        <v>0</v>
      </c>
      <c r="B73" s="53">
        <f>IF(Inskrivning!C39&gt;0,Inskrivning!K39,0)</f>
        <v>0</v>
      </c>
      <c r="C73" s="53">
        <f>IF(Inskrivning!C39&gt;0,Inskrivning!L39,0)</f>
        <v>0</v>
      </c>
      <c r="D73" s="53">
        <f>IF(Inskrivning!C39&gt;0,Inskrivning!M39,0)</f>
        <v>0</v>
      </c>
      <c r="E73" s="53">
        <f>IF(Inskrivning!C39&gt;0,Inskrivning!N39,0)</f>
        <v>0</v>
      </c>
      <c r="F73" s="53">
        <f>IF(Inskrivning!C39&gt;0,Inskrivning!O39,0)</f>
        <v>0</v>
      </c>
      <c r="G73" s="53">
        <f>IF(Inskrivning!C39&gt;0,Inskrivning!P39,0)</f>
        <v>0</v>
      </c>
      <c r="H73" s="53">
        <f>IF(Inskrivning!C39&gt;0,Inskrivning!Q39,0)</f>
        <v>0</v>
      </c>
      <c r="I73" s="53">
        <f>IF(Inskrivning!C39&gt;0,Inskrivning!R39,0)</f>
        <v>0</v>
      </c>
      <c r="J73" s="53">
        <f>IF(Inskrivning!C39&gt;0,Inskrivning!S39,0)</f>
        <v>0</v>
      </c>
      <c r="K73" s="53">
        <f>IF(Inskrivning!C39&gt;0,Inskrivning!T39,0)</f>
        <v>0</v>
      </c>
      <c r="L73" s="53">
        <f>IF(Inskrivning!C39&gt;0,Inskrivning!U39,0)</f>
        <v>0</v>
      </c>
      <c r="M73" s="53">
        <f>IF(Inskrivning!C39&gt;0,Inskrivning!V39,0)</f>
        <v>0</v>
      </c>
      <c r="N73" s="53">
        <f>IF(Inskrivning!C39&gt;0,Inskrivning!W39,0)</f>
        <v>0</v>
      </c>
      <c r="O73" s="53">
        <f>IF(Inskrivning!C39&gt;0,Inskrivning!X39,0)</f>
        <v>0</v>
      </c>
      <c r="P73" s="4"/>
      <c r="Q73" s="4"/>
      <c r="R73" s="4"/>
      <c r="W73" s="15">
        <f>IF(Inskrivning!C39="",0,Inskrivning!C39)</f>
        <v>0</v>
      </c>
      <c r="Y73" s="30">
        <f t="shared" si="0"/>
        <v>0</v>
      </c>
      <c r="Z73" s="104">
        <v>65</v>
      </c>
    </row>
    <row r="74" spans="1:26" ht="17.100000000000001" customHeight="1" x14ac:dyDescent="0.25">
      <c r="A74" s="53">
        <f>IF(Inskrivning!C38&gt;0,Inskrivning!J38,0)</f>
        <v>0</v>
      </c>
      <c r="B74" s="53">
        <f>IF(Inskrivning!C38&gt;0,Inskrivning!K38,0)</f>
        <v>0</v>
      </c>
      <c r="C74" s="53">
        <f>IF(Inskrivning!C38&gt;0,Inskrivning!L38,0)</f>
        <v>0</v>
      </c>
      <c r="D74" s="53">
        <f>IF(Inskrivning!C38&gt;0,Inskrivning!M38,0)</f>
        <v>0</v>
      </c>
      <c r="E74" s="53">
        <f>IF(Inskrivning!C38&gt;0,Inskrivning!N38,0)</f>
        <v>0</v>
      </c>
      <c r="F74" s="53">
        <f>IF(Inskrivning!C38&gt;0,Inskrivning!O38,0)</f>
        <v>0</v>
      </c>
      <c r="G74" s="53">
        <f>IF(Inskrivning!C38&gt;0,Inskrivning!P38,0)</f>
        <v>0</v>
      </c>
      <c r="H74" s="53">
        <f>IF(Inskrivning!C38&gt;0,Inskrivning!Q38,0)</f>
        <v>0</v>
      </c>
      <c r="I74" s="53">
        <f>IF(Inskrivning!C38&gt;0,Inskrivning!R38,0)</f>
        <v>0</v>
      </c>
      <c r="J74" s="53">
        <f>IF(Inskrivning!C38&gt;0,Inskrivning!S38,0)</f>
        <v>0</v>
      </c>
      <c r="K74" s="53">
        <f>IF(Inskrivning!C38&gt;0,Inskrivning!T38,0)</f>
        <v>0</v>
      </c>
      <c r="L74" s="53">
        <f>IF(Inskrivning!C38&gt;0,Inskrivning!U38,0)</f>
        <v>0</v>
      </c>
      <c r="M74" s="53">
        <f>IF(Inskrivning!C38&gt;0,Inskrivning!V38,0)</f>
        <v>0</v>
      </c>
      <c r="N74" s="53">
        <f>IF(Inskrivning!C38&gt;0,Inskrivning!W38,0)</f>
        <v>0</v>
      </c>
      <c r="O74" s="53">
        <f>IF(Inskrivning!C38&gt;0,Inskrivning!X38,0)</f>
        <v>0</v>
      </c>
      <c r="P74" s="4"/>
      <c r="Q74" s="4"/>
      <c r="R74" s="4"/>
      <c r="W74" s="15">
        <f>IF(Inskrivning!C38="",0,Inskrivning!C38)</f>
        <v>0</v>
      </c>
      <c r="Y74" s="30">
        <f t="shared" ref="Y74:Y137" si="1">COUNTIF($W$9:$W$208,Z74)</f>
        <v>0</v>
      </c>
      <c r="Z74" s="4">
        <v>66</v>
      </c>
    </row>
    <row r="75" spans="1:26" ht="17.100000000000001" customHeight="1" x14ac:dyDescent="0.25">
      <c r="A75" s="53">
        <f>IF(Inskrivning!C7&gt;0,Inskrivning!J7,0)</f>
        <v>0</v>
      </c>
      <c r="B75" s="53">
        <f>IF(Inskrivning!C7&gt;0,Inskrivning!K7,0)</f>
        <v>0</v>
      </c>
      <c r="C75" s="53">
        <f>IF(Inskrivning!C7&gt;0,Inskrivning!L7,0)</f>
        <v>0</v>
      </c>
      <c r="D75" s="53">
        <f>IF(Inskrivning!C7&gt;0,Inskrivning!M7,0)</f>
        <v>0</v>
      </c>
      <c r="E75" s="53">
        <f>IF(Inskrivning!C7&gt;0,Inskrivning!N7,0)</f>
        <v>0</v>
      </c>
      <c r="F75" s="53">
        <f>IF(Inskrivning!C7&gt;0,Inskrivning!O7,0)</f>
        <v>0</v>
      </c>
      <c r="G75" s="53">
        <f>IF(Inskrivning!C7&gt;0,Inskrivning!P7,0)</f>
        <v>0</v>
      </c>
      <c r="H75" s="53">
        <f>IF(Inskrivning!C7&gt;0,Inskrivning!Q7,0)</f>
        <v>0</v>
      </c>
      <c r="I75" s="53">
        <f>IF(Inskrivning!C7&gt;0,Inskrivning!R7,0)</f>
        <v>0</v>
      </c>
      <c r="J75" s="53">
        <f>IF(Inskrivning!C7&gt;0,Inskrivning!S7,0)</f>
        <v>0</v>
      </c>
      <c r="K75" s="53">
        <f>IF(Inskrivning!C7&gt;0,Inskrivning!T7,0)</f>
        <v>0</v>
      </c>
      <c r="L75" s="53">
        <f>IF(Inskrivning!C7&gt;0,Inskrivning!U7,0)</f>
        <v>0</v>
      </c>
      <c r="M75" s="53">
        <f>IF(Inskrivning!C7&gt;0,Inskrivning!V7,0)</f>
        <v>0</v>
      </c>
      <c r="N75" s="53">
        <f>IF(Inskrivning!C7&gt;0,Inskrivning!W7,0)</f>
        <v>0</v>
      </c>
      <c r="O75" s="53">
        <f>IF(Inskrivning!C7&gt;0,Inskrivning!X7,0)</f>
        <v>0</v>
      </c>
      <c r="P75" s="4"/>
      <c r="Q75" s="4"/>
      <c r="R75" s="4"/>
      <c r="W75" s="15">
        <f>IF(Inskrivning!C7="",0,Inskrivning!C7)</f>
        <v>0</v>
      </c>
      <c r="Y75" s="30">
        <f t="shared" si="1"/>
        <v>0</v>
      </c>
      <c r="Z75" s="104">
        <v>67</v>
      </c>
    </row>
    <row r="76" spans="1:26" ht="17.100000000000001" customHeight="1" x14ac:dyDescent="0.25">
      <c r="A76" s="53">
        <f>IF(Inskrivning!C40&gt;0,Inskrivning!J40,0)</f>
        <v>0</v>
      </c>
      <c r="B76" s="53">
        <f>IF(Inskrivning!C40&gt;0,Inskrivning!K40,0)</f>
        <v>0</v>
      </c>
      <c r="C76" s="53">
        <f>IF(Inskrivning!C40&gt;0,Inskrivning!L40,0)</f>
        <v>0</v>
      </c>
      <c r="D76" s="53">
        <f>IF(Inskrivning!C40&gt;0,Inskrivning!M40,0)</f>
        <v>0</v>
      </c>
      <c r="E76" s="53">
        <f>IF(Inskrivning!C40&gt;0,Inskrivning!N40,0)</f>
        <v>0</v>
      </c>
      <c r="F76" s="53">
        <f>IF(Inskrivning!C40&gt;0,Inskrivning!O40,0)</f>
        <v>0</v>
      </c>
      <c r="G76" s="53">
        <f>IF(Inskrivning!C40&gt;0,Inskrivning!P40,0)</f>
        <v>0</v>
      </c>
      <c r="H76" s="53">
        <f>IF(Inskrivning!C40&gt;0,Inskrivning!Q40,0)</f>
        <v>0</v>
      </c>
      <c r="I76" s="53">
        <f>IF(Inskrivning!C40&gt;0,Inskrivning!R40,0)</f>
        <v>0</v>
      </c>
      <c r="J76" s="53">
        <f>IF(Inskrivning!C40&gt;0,Inskrivning!S40,0)</f>
        <v>0</v>
      </c>
      <c r="K76" s="53">
        <f>IF(Inskrivning!C40&gt;0,Inskrivning!T40,0)</f>
        <v>0</v>
      </c>
      <c r="L76" s="53">
        <f>IF(Inskrivning!C40&gt;0,Inskrivning!U40,0)</f>
        <v>0</v>
      </c>
      <c r="M76" s="53">
        <f>IF(Inskrivning!C40&gt;0,Inskrivning!V40,0)</f>
        <v>0</v>
      </c>
      <c r="N76" s="53">
        <f>IF(Inskrivning!C40&gt;0,Inskrivning!W40,0)</f>
        <v>0</v>
      </c>
      <c r="O76" s="53">
        <f>IF(Inskrivning!C40&gt;0,Inskrivning!X40,0)</f>
        <v>0</v>
      </c>
      <c r="P76" s="4"/>
      <c r="Q76" s="4"/>
      <c r="R76" s="4"/>
      <c r="W76" s="15">
        <f>IF(Inskrivning!C40="",0,Inskrivning!C40)</f>
        <v>0</v>
      </c>
      <c r="Y76" s="30">
        <f t="shared" si="1"/>
        <v>0</v>
      </c>
      <c r="Z76" s="4">
        <v>68</v>
      </c>
    </row>
    <row r="77" spans="1:26" ht="17.100000000000001" customHeight="1" x14ac:dyDescent="0.25">
      <c r="A77" s="53">
        <f>IF(Inskrivning!C41&gt;0,Inskrivning!J41,0)</f>
        <v>0</v>
      </c>
      <c r="B77" s="53">
        <f>IF(Inskrivning!C41&gt;0,Inskrivning!K41,0)</f>
        <v>0</v>
      </c>
      <c r="C77" s="53">
        <f>IF(Inskrivning!C41&gt;0,Inskrivning!L41,0)</f>
        <v>0</v>
      </c>
      <c r="D77" s="53">
        <f>IF(Inskrivning!C41&gt;0,Inskrivning!M41,0)</f>
        <v>0</v>
      </c>
      <c r="E77" s="53">
        <f>IF(Inskrivning!C41&gt;0,Inskrivning!N41,0)</f>
        <v>0</v>
      </c>
      <c r="F77" s="53">
        <f>IF(Inskrivning!C41&gt;0,Inskrivning!O41,0)</f>
        <v>0</v>
      </c>
      <c r="G77" s="53">
        <f>IF(Inskrivning!C41&gt;0,Inskrivning!P41,0)</f>
        <v>0</v>
      </c>
      <c r="H77" s="53">
        <f>IF(Inskrivning!C41&gt;0,Inskrivning!Q41,0)</f>
        <v>0</v>
      </c>
      <c r="I77" s="53">
        <f>IF(Inskrivning!C41&gt;0,Inskrivning!R41,0)</f>
        <v>0</v>
      </c>
      <c r="J77" s="53">
        <f>IF(Inskrivning!C41&gt;0,Inskrivning!S41,0)</f>
        <v>0</v>
      </c>
      <c r="K77" s="53">
        <f>IF(Inskrivning!C41&gt;0,Inskrivning!T41,0)</f>
        <v>0</v>
      </c>
      <c r="L77" s="53">
        <f>IF(Inskrivning!C41&gt;0,Inskrivning!U41,0)</f>
        <v>0</v>
      </c>
      <c r="M77" s="53">
        <f>IF(Inskrivning!C41&gt;0,Inskrivning!V41,0)</f>
        <v>0</v>
      </c>
      <c r="N77" s="53">
        <f>IF(Inskrivning!C41&gt;0,Inskrivning!W41,0)</f>
        <v>0</v>
      </c>
      <c r="O77" s="53">
        <f>IF(Inskrivning!C41&gt;0,Inskrivning!X41,0)</f>
        <v>0</v>
      </c>
      <c r="P77" s="4"/>
      <c r="Q77" s="4"/>
      <c r="R77" s="4"/>
      <c r="W77" s="15">
        <f>IF(Inskrivning!C41="",0,Inskrivning!C41)</f>
        <v>0</v>
      </c>
      <c r="Y77" s="30">
        <f t="shared" si="1"/>
        <v>0</v>
      </c>
      <c r="Z77" s="104">
        <v>69</v>
      </c>
    </row>
    <row r="78" spans="1:26" ht="17.100000000000001" customHeight="1" x14ac:dyDescent="0.25">
      <c r="A78" s="53">
        <f>IF(Inskrivning!C42&gt;0,Inskrivning!J42,0)</f>
        <v>0</v>
      </c>
      <c r="B78" s="53">
        <f>IF(Inskrivning!C42&gt;0,Inskrivning!K42,0)</f>
        <v>0</v>
      </c>
      <c r="C78" s="53">
        <f>IF(Inskrivning!C42&gt;0,Inskrivning!L42,0)</f>
        <v>0</v>
      </c>
      <c r="D78" s="53">
        <f>IF(Inskrivning!C42&gt;0,Inskrivning!M42,0)</f>
        <v>0</v>
      </c>
      <c r="E78" s="53">
        <f>IF(Inskrivning!C42&gt;0,Inskrivning!N42,0)</f>
        <v>0</v>
      </c>
      <c r="F78" s="53">
        <f>IF(Inskrivning!C42&gt;0,Inskrivning!O42,0)</f>
        <v>0</v>
      </c>
      <c r="G78" s="53">
        <f>IF(Inskrivning!C42&gt;0,Inskrivning!P42,0)</f>
        <v>0</v>
      </c>
      <c r="H78" s="53">
        <f>IF(Inskrivning!C42&gt;0,Inskrivning!Q42,0)</f>
        <v>0</v>
      </c>
      <c r="I78" s="53">
        <f>IF(Inskrivning!C42&gt;0,Inskrivning!R42,0)</f>
        <v>0</v>
      </c>
      <c r="J78" s="53">
        <f>IF(Inskrivning!C42&gt;0,Inskrivning!S42,0)</f>
        <v>0</v>
      </c>
      <c r="K78" s="53">
        <f>IF(Inskrivning!C42&gt;0,Inskrivning!T42,0)</f>
        <v>0</v>
      </c>
      <c r="L78" s="53">
        <f>IF(Inskrivning!C42&gt;0,Inskrivning!U42,0)</f>
        <v>0</v>
      </c>
      <c r="M78" s="53">
        <f>IF(Inskrivning!C42&gt;0,Inskrivning!V42,0)</f>
        <v>0</v>
      </c>
      <c r="N78" s="53">
        <f>IF(Inskrivning!C42&gt;0,Inskrivning!W42,0)</f>
        <v>0</v>
      </c>
      <c r="O78" s="53">
        <f>IF(Inskrivning!C42&gt;0,Inskrivning!X42,0)</f>
        <v>0</v>
      </c>
      <c r="P78" s="4"/>
      <c r="Q78" s="4"/>
      <c r="R78" s="4"/>
      <c r="W78" s="15">
        <f>IF(Inskrivning!C42="",0,Inskrivning!C42)</f>
        <v>0</v>
      </c>
      <c r="Y78" s="30">
        <f t="shared" si="1"/>
        <v>0</v>
      </c>
      <c r="Z78" s="4">
        <v>70</v>
      </c>
    </row>
    <row r="79" spans="1:26" ht="17.100000000000001" customHeight="1" x14ac:dyDescent="0.25">
      <c r="A79" s="53">
        <f>IF(Inskrivning!C43&gt;0,Inskrivning!J43,0)</f>
        <v>0</v>
      </c>
      <c r="B79" s="53">
        <f>IF(Inskrivning!C43&gt;0,Inskrivning!K43,0)</f>
        <v>0</v>
      </c>
      <c r="C79" s="53">
        <f>IF(Inskrivning!C43&gt;0,Inskrivning!L43,0)</f>
        <v>0</v>
      </c>
      <c r="D79" s="53">
        <f>IF(Inskrivning!C43&gt;0,Inskrivning!M43,0)</f>
        <v>0</v>
      </c>
      <c r="E79" s="53">
        <f>IF(Inskrivning!C43&gt;0,Inskrivning!N43,0)</f>
        <v>0</v>
      </c>
      <c r="F79" s="53">
        <f>IF(Inskrivning!C43&gt;0,Inskrivning!O43,0)</f>
        <v>0</v>
      </c>
      <c r="G79" s="53">
        <f>IF(Inskrivning!C43&gt;0,Inskrivning!P43,0)</f>
        <v>0</v>
      </c>
      <c r="H79" s="53">
        <f>IF(Inskrivning!C43&gt;0,Inskrivning!Q43,0)</f>
        <v>0</v>
      </c>
      <c r="I79" s="53">
        <f>IF(Inskrivning!C43&gt;0,Inskrivning!R43,0)</f>
        <v>0</v>
      </c>
      <c r="J79" s="53">
        <f>IF(Inskrivning!C43&gt;0,Inskrivning!S43,0)</f>
        <v>0</v>
      </c>
      <c r="K79" s="53">
        <f>IF(Inskrivning!C43&gt;0,Inskrivning!T43,0)</f>
        <v>0</v>
      </c>
      <c r="L79" s="53">
        <f>IF(Inskrivning!C43&gt;0,Inskrivning!U43,0)</f>
        <v>0</v>
      </c>
      <c r="M79" s="53">
        <f>IF(Inskrivning!C43&gt;0,Inskrivning!V43,0)</f>
        <v>0</v>
      </c>
      <c r="N79" s="53">
        <f>IF(Inskrivning!C43&gt;0,Inskrivning!W43,0)</f>
        <v>0</v>
      </c>
      <c r="O79" s="53">
        <f>IF(Inskrivning!C43&gt;0,Inskrivning!X43,0)</f>
        <v>0</v>
      </c>
      <c r="P79" s="4"/>
      <c r="Q79" s="4"/>
      <c r="R79" s="4"/>
      <c r="W79" s="15">
        <f>IF(Inskrivning!C43="",0,Inskrivning!C43)</f>
        <v>0</v>
      </c>
      <c r="Y79" s="30">
        <f t="shared" si="1"/>
        <v>0</v>
      </c>
      <c r="Z79" s="104">
        <v>71</v>
      </c>
    </row>
    <row r="80" spans="1:26" ht="17.100000000000001" customHeight="1" x14ac:dyDescent="0.25">
      <c r="A80" s="53">
        <f>IF(Inskrivning!C52&gt;0,Inskrivning!J52,0)</f>
        <v>0</v>
      </c>
      <c r="B80" s="53">
        <f>IF(Inskrivning!C52&gt;0,Inskrivning!K52,0)</f>
        <v>0</v>
      </c>
      <c r="C80" s="53">
        <f>IF(Inskrivning!C52&gt;0,Inskrivning!L52,0)</f>
        <v>0</v>
      </c>
      <c r="D80" s="53">
        <f>IF(Inskrivning!C52&gt;0,Inskrivning!M52,0)</f>
        <v>0</v>
      </c>
      <c r="E80" s="53">
        <f>IF(Inskrivning!C52&gt;0,Inskrivning!N52,0)</f>
        <v>0</v>
      </c>
      <c r="F80" s="53">
        <f>IF(Inskrivning!C52&gt;0,Inskrivning!O52,0)</f>
        <v>0</v>
      </c>
      <c r="G80" s="53">
        <f>IF(Inskrivning!C52&gt;0,Inskrivning!P52,0)</f>
        <v>0</v>
      </c>
      <c r="H80" s="53">
        <f>IF(Inskrivning!C52&gt;0,Inskrivning!Q52,0)</f>
        <v>0</v>
      </c>
      <c r="I80" s="53">
        <f>IF(Inskrivning!C52&gt;0,Inskrivning!R52,0)</f>
        <v>0</v>
      </c>
      <c r="J80" s="53">
        <f>IF(Inskrivning!C52&gt;0,Inskrivning!S52,0)</f>
        <v>0</v>
      </c>
      <c r="K80" s="53">
        <f>IF(Inskrivning!C52&gt;0,Inskrivning!T52,0)</f>
        <v>0</v>
      </c>
      <c r="L80" s="53">
        <f>IF(Inskrivning!C52&gt;0,Inskrivning!U52,0)</f>
        <v>0</v>
      </c>
      <c r="M80" s="53">
        <f>IF(Inskrivning!C52&gt;0,Inskrivning!V52,0)</f>
        <v>0</v>
      </c>
      <c r="N80" s="53">
        <f>IF(Inskrivning!C52&gt;0,Inskrivning!W52,0)</f>
        <v>0</v>
      </c>
      <c r="O80" s="53">
        <f>IF(Inskrivning!C52&gt;0,Inskrivning!X52,0)</f>
        <v>0</v>
      </c>
      <c r="P80" s="4"/>
      <c r="Q80" s="4"/>
      <c r="R80" s="4"/>
      <c r="W80" s="15">
        <f>IF(Inskrivning!C52="",0,Inskrivning!C52)</f>
        <v>0</v>
      </c>
      <c r="Y80" s="30">
        <f t="shared" si="1"/>
        <v>0</v>
      </c>
      <c r="Z80" s="4">
        <v>72</v>
      </c>
    </row>
    <row r="81" spans="1:26" ht="17.100000000000001" customHeight="1" x14ac:dyDescent="0.25">
      <c r="A81" s="53">
        <f>IF(Inskrivning!C61&gt;0,Inskrivning!J61,0)</f>
        <v>0</v>
      </c>
      <c r="B81" s="53">
        <f>IF(Inskrivning!C61&gt;0,Inskrivning!K61,0)</f>
        <v>0</v>
      </c>
      <c r="C81" s="53">
        <f>IF(Inskrivning!C61&gt;0,Inskrivning!L61,0)</f>
        <v>0</v>
      </c>
      <c r="D81" s="53">
        <f>IF(Inskrivning!C61&gt;0,Inskrivning!M61,0)</f>
        <v>0</v>
      </c>
      <c r="E81" s="53">
        <f>IF(Inskrivning!C61&gt;0,Inskrivning!N61,0)</f>
        <v>0</v>
      </c>
      <c r="F81" s="53">
        <f>IF(Inskrivning!C61&gt;0,Inskrivning!O61,0)</f>
        <v>0</v>
      </c>
      <c r="G81" s="53">
        <f>IF(Inskrivning!C61&gt;0,Inskrivning!P61,0)</f>
        <v>0</v>
      </c>
      <c r="H81" s="53">
        <f>IF(Inskrivning!C61&gt;0,Inskrivning!Q61,0)</f>
        <v>0</v>
      </c>
      <c r="I81" s="53">
        <f>IF(Inskrivning!C61&gt;0,Inskrivning!R61,0)</f>
        <v>0</v>
      </c>
      <c r="J81" s="53">
        <f>IF(Inskrivning!C61&gt;0,Inskrivning!S61,0)</f>
        <v>0</v>
      </c>
      <c r="K81" s="53">
        <f>IF(Inskrivning!C61&gt;0,Inskrivning!T61,0)</f>
        <v>0</v>
      </c>
      <c r="L81" s="53">
        <f>IF(Inskrivning!C61&gt;0,Inskrivning!U61,0)</f>
        <v>0</v>
      </c>
      <c r="M81" s="53">
        <f>IF(Inskrivning!C61&gt;0,Inskrivning!V61,0)</f>
        <v>0</v>
      </c>
      <c r="N81" s="53">
        <f>IF(Inskrivning!C61&gt;0,Inskrivning!W61,0)</f>
        <v>0</v>
      </c>
      <c r="O81" s="53">
        <f>IF(Inskrivning!C61&gt;0,Inskrivning!X61,0)</f>
        <v>0</v>
      </c>
      <c r="P81" s="4"/>
      <c r="Q81" s="4"/>
      <c r="R81" s="4"/>
      <c r="W81" s="15">
        <f>IF(Inskrivning!C61="",0,Inskrivning!C61)</f>
        <v>0</v>
      </c>
      <c r="Y81" s="30">
        <f t="shared" si="1"/>
        <v>0</v>
      </c>
      <c r="Z81" s="104">
        <v>73</v>
      </c>
    </row>
    <row r="82" spans="1:26" ht="17.100000000000001" customHeight="1" x14ac:dyDescent="0.25">
      <c r="A82" s="53">
        <f>IF(Inskrivning!C62&gt;0,Inskrivning!J62,0)</f>
        <v>0</v>
      </c>
      <c r="B82" s="53">
        <f>IF(Inskrivning!C62&gt;0,Inskrivning!K62,0)</f>
        <v>0</v>
      </c>
      <c r="C82" s="53">
        <f>IF(Inskrivning!C62&gt;0,Inskrivning!L62,0)</f>
        <v>0</v>
      </c>
      <c r="D82" s="53">
        <f>IF(Inskrivning!C62&gt;0,Inskrivning!M62,0)</f>
        <v>0</v>
      </c>
      <c r="E82" s="53">
        <f>IF(Inskrivning!C62&gt;0,Inskrivning!N62,0)</f>
        <v>0</v>
      </c>
      <c r="F82" s="53">
        <f>IF(Inskrivning!C62&gt;0,Inskrivning!O62,0)</f>
        <v>0</v>
      </c>
      <c r="G82" s="53">
        <f>IF(Inskrivning!C62&gt;0,Inskrivning!P62,0)</f>
        <v>0</v>
      </c>
      <c r="H82" s="53">
        <f>IF(Inskrivning!C62&gt;0,Inskrivning!Q62,0)</f>
        <v>0</v>
      </c>
      <c r="I82" s="53">
        <f>IF(Inskrivning!C62&gt;0,Inskrivning!R62,0)</f>
        <v>0</v>
      </c>
      <c r="J82" s="53">
        <f>IF(Inskrivning!C62&gt;0,Inskrivning!S62,0)</f>
        <v>0</v>
      </c>
      <c r="K82" s="53">
        <f>IF(Inskrivning!C62&gt;0,Inskrivning!T62,0)</f>
        <v>0</v>
      </c>
      <c r="L82" s="53">
        <f>IF(Inskrivning!C62&gt;0,Inskrivning!U62,0)</f>
        <v>0</v>
      </c>
      <c r="M82" s="53">
        <f>IF(Inskrivning!C62&gt;0,Inskrivning!V62,0)</f>
        <v>0</v>
      </c>
      <c r="N82" s="53">
        <f>IF(Inskrivning!C62&gt;0,Inskrivning!W62,0)</f>
        <v>0</v>
      </c>
      <c r="O82" s="53">
        <f>IF(Inskrivning!C62&gt;0,Inskrivning!X62,0)</f>
        <v>0</v>
      </c>
      <c r="P82" s="4"/>
      <c r="Q82" s="4"/>
      <c r="R82" s="4"/>
      <c r="W82" s="15">
        <f>IF(Inskrivning!C62="",0,Inskrivning!C62)</f>
        <v>0</v>
      </c>
      <c r="Y82" s="30">
        <f t="shared" si="1"/>
        <v>0</v>
      </c>
      <c r="Z82" s="4">
        <v>74</v>
      </c>
    </row>
    <row r="83" spans="1:26" ht="17.100000000000001" customHeight="1" x14ac:dyDescent="0.25">
      <c r="A83" s="53">
        <f>IF(Inskrivning!C63&gt;0,Inskrivning!J63,0)</f>
        <v>0</v>
      </c>
      <c r="B83" s="53">
        <f>IF(Inskrivning!C63&gt;0,Inskrivning!K63,0)</f>
        <v>0</v>
      </c>
      <c r="C83" s="53">
        <f>IF(Inskrivning!C63&gt;0,Inskrivning!L63,0)</f>
        <v>0</v>
      </c>
      <c r="D83" s="53">
        <f>IF(Inskrivning!C63&gt;0,Inskrivning!M63,0)</f>
        <v>0</v>
      </c>
      <c r="E83" s="53">
        <f>IF(Inskrivning!C63&gt;0,Inskrivning!N63,0)</f>
        <v>0</v>
      </c>
      <c r="F83" s="53">
        <f>IF(Inskrivning!C63&gt;0,Inskrivning!O63,0)</f>
        <v>0</v>
      </c>
      <c r="G83" s="53">
        <f>IF(Inskrivning!C63&gt;0,Inskrivning!P63,0)</f>
        <v>0</v>
      </c>
      <c r="H83" s="53">
        <f>IF(Inskrivning!C63&gt;0,Inskrivning!Q63,0)</f>
        <v>0</v>
      </c>
      <c r="I83" s="53">
        <f>IF(Inskrivning!C63&gt;0,Inskrivning!R63,0)</f>
        <v>0</v>
      </c>
      <c r="J83" s="53">
        <f>IF(Inskrivning!C63&gt;0,Inskrivning!S63,0)</f>
        <v>0</v>
      </c>
      <c r="K83" s="53">
        <f>IF(Inskrivning!C63&gt;0,Inskrivning!T63,0)</f>
        <v>0</v>
      </c>
      <c r="L83" s="53">
        <f>IF(Inskrivning!C63&gt;0,Inskrivning!U63,0)</f>
        <v>0</v>
      </c>
      <c r="M83" s="53">
        <f>IF(Inskrivning!C63&gt;0,Inskrivning!V63,0)</f>
        <v>0</v>
      </c>
      <c r="N83" s="53">
        <f>IF(Inskrivning!C63&gt;0,Inskrivning!W63,0)</f>
        <v>0</v>
      </c>
      <c r="O83" s="53">
        <f>IF(Inskrivning!C63&gt;0,Inskrivning!X63,0)</f>
        <v>0</v>
      </c>
      <c r="P83" s="4"/>
      <c r="Q83" s="4"/>
      <c r="R83" s="4"/>
      <c r="W83" s="15">
        <f>IF(Inskrivning!C63="",0,Inskrivning!C63)</f>
        <v>0</v>
      </c>
      <c r="Y83" s="30">
        <f t="shared" si="1"/>
        <v>0</v>
      </c>
      <c r="Z83" s="104">
        <v>75</v>
      </c>
    </row>
    <row r="84" spans="1:26" ht="17.100000000000001" customHeight="1" x14ac:dyDescent="0.25">
      <c r="A84" s="53">
        <f>IF(Inskrivning!C82&gt;0,Inskrivning!J82,0)</f>
        <v>0</v>
      </c>
      <c r="B84" s="53">
        <f>IF(Inskrivning!C82&gt;0,Inskrivning!K82,0)</f>
        <v>0</v>
      </c>
      <c r="C84" s="53">
        <f>IF(Inskrivning!C82&gt;0,Inskrivning!L82,0)</f>
        <v>0</v>
      </c>
      <c r="D84" s="53">
        <f>IF(Inskrivning!C82&gt;0,Inskrivning!M82,0)</f>
        <v>0</v>
      </c>
      <c r="E84" s="53">
        <f>IF(Inskrivning!C82&gt;0,Inskrivning!N82,0)</f>
        <v>0</v>
      </c>
      <c r="F84" s="53">
        <f>IF(Inskrivning!C82&gt;0,Inskrivning!O82,0)</f>
        <v>0</v>
      </c>
      <c r="G84" s="53">
        <f>IF(Inskrivning!C82&gt;0,Inskrivning!P82,0)</f>
        <v>0</v>
      </c>
      <c r="H84" s="53">
        <f>IF(Inskrivning!C82&gt;0,Inskrivning!Q82,0)</f>
        <v>0</v>
      </c>
      <c r="I84" s="53">
        <f>IF(Inskrivning!C82&gt;0,Inskrivning!R82,0)</f>
        <v>0</v>
      </c>
      <c r="J84" s="53">
        <f>IF(Inskrivning!C82&gt;0,Inskrivning!S82,0)</f>
        <v>0</v>
      </c>
      <c r="K84" s="53">
        <f>IF(Inskrivning!C82&gt;0,Inskrivning!T82,0)</f>
        <v>0</v>
      </c>
      <c r="L84" s="53">
        <f>IF(Inskrivning!C82&gt;0,Inskrivning!U82,0)</f>
        <v>0</v>
      </c>
      <c r="M84" s="53">
        <f>IF(Inskrivning!C82&gt;0,Inskrivning!V82,0)</f>
        <v>0</v>
      </c>
      <c r="N84" s="53">
        <f>IF(Inskrivning!C82&gt;0,Inskrivning!W82,0)</f>
        <v>0</v>
      </c>
      <c r="O84" s="53">
        <f>IF(Inskrivning!C82&gt;0,Inskrivning!X82,0)</f>
        <v>0</v>
      </c>
      <c r="P84" s="4"/>
      <c r="Q84" s="4"/>
      <c r="R84" s="4"/>
      <c r="W84" s="15">
        <f>IF(Inskrivning!C82="",0,Inskrivning!C82)</f>
        <v>0</v>
      </c>
      <c r="Y84" s="30">
        <f t="shared" si="1"/>
        <v>0</v>
      </c>
      <c r="Z84" s="4">
        <v>76</v>
      </c>
    </row>
    <row r="85" spans="1:26" ht="17.100000000000001" customHeight="1" x14ac:dyDescent="0.25">
      <c r="A85" s="53">
        <f>IF(Inskrivning!C83&gt;0,Inskrivning!J83,0)</f>
        <v>0</v>
      </c>
      <c r="B85" s="53">
        <f>IF(Inskrivning!C83&gt;0,Inskrivning!K83,0)</f>
        <v>0</v>
      </c>
      <c r="C85" s="53">
        <f>IF(Inskrivning!C83&gt;0,Inskrivning!L83,0)</f>
        <v>0</v>
      </c>
      <c r="D85" s="53">
        <f>IF(Inskrivning!C83&gt;0,Inskrivning!M83,0)</f>
        <v>0</v>
      </c>
      <c r="E85" s="53">
        <f>IF(Inskrivning!C83&gt;0,Inskrivning!N83,0)</f>
        <v>0</v>
      </c>
      <c r="F85" s="53">
        <f>IF(Inskrivning!C83&gt;0,Inskrivning!O83,0)</f>
        <v>0</v>
      </c>
      <c r="G85" s="53">
        <f>IF(Inskrivning!C83&gt;0,Inskrivning!P83,0)</f>
        <v>0</v>
      </c>
      <c r="H85" s="53">
        <f>IF(Inskrivning!C83&gt;0,Inskrivning!Q83,0)</f>
        <v>0</v>
      </c>
      <c r="I85" s="53">
        <f>IF(Inskrivning!C83&gt;0,Inskrivning!R83,0)</f>
        <v>0</v>
      </c>
      <c r="J85" s="53">
        <f>IF(Inskrivning!C83&gt;0,Inskrivning!S83,0)</f>
        <v>0</v>
      </c>
      <c r="K85" s="53">
        <f>IF(Inskrivning!C83&gt;0,Inskrivning!T83,0)</f>
        <v>0</v>
      </c>
      <c r="L85" s="53">
        <f>IF(Inskrivning!C83&gt;0,Inskrivning!U83,0)</f>
        <v>0</v>
      </c>
      <c r="M85" s="53">
        <f>IF(Inskrivning!C83&gt;0,Inskrivning!V83,0)</f>
        <v>0</v>
      </c>
      <c r="N85" s="53">
        <f>IF(Inskrivning!C83&gt;0,Inskrivning!W83,0)</f>
        <v>0</v>
      </c>
      <c r="O85" s="53">
        <f>IF(Inskrivning!C83&gt;0,Inskrivning!X83,0)</f>
        <v>0</v>
      </c>
      <c r="P85" s="4"/>
      <c r="Q85" s="4"/>
      <c r="R85" s="4"/>
      <c r="W85" s="15">
        <f>IF(Inskrivning!C83="",0,Inskrivning!C83)</f>
        <v>0</v>
      </c>
      <c r="Y85" s="30">
        <f t="shared" si="1"/>
        <v>0</v>
      </c>
      <c r="Z85" s="104">
        <v>77</v>
      </c>
    </row>
    <row r="86" spans="1:26" ht="17.100000000000001" customHeight="1" x14ac:dyDescent="0.25">
      <c r="A86" s="53">
        <f>IF(Inskrivning!C84&gt;0,Inskrivning!J84,0)</f>
        <v>0</v>
      </c>
      <c r="B86" s="53">
        <f>IF(Inskrivning!C84&gt;0,Inskrivning!K84,0)</f>
        <v>0</v>
      </c>
      <c r="C86" s="53">
        <f>IF(Inskrivning!C84&gt;0,Inskrivning!L84,0)</f>
        <v>0</v>
      </c>
      <c r="D86" s="53">
        <f>IF(Inskrivning!C84&gt;0,Inskrivning!M84,0)</f>
        <v>0</v>
      </c>
      <c r="E86" s="53">
        <f>IF(Inskrivning!C84&gt;0,Inskrivning!N84,0)</f>
        <v>0</v>
      </c>
      <c r="F86" s="53">
        <f>IF(Inskrivning!C84&gt;0,Inskrivning!O84,0)</f>
        <v>0</v>
      </c>
      <c r="G86" s="53">
        <f>IF(Inskrivning!C84&gt;0,Inskrivning!P84,0)</f>
        <v>0</v>
      </c>
      <c r="H86" s="53">
        <f>IF(Inskrivning!C84&gt;0,Inskrivning!Q84,0)</f>
        <v>0</v>
      </c>
      <c r="I86" s="53">
        <f>IF(Inskrivning!C84&gt;0,Inskrivning!R84,0)</f>
        <v>0</v>
      </c>
      <c r="J86" s="53">
        <f>IF(Inskrivning!C84&gt;0,Inskrivning!S84,0)</f>
        <v>0</v>
      </c>
      <c r="K86" s="53">
        <f>IF(Inskrivning!C84&gt;0,Inskrivning!T84,0)</f>
        <v>0</v>
      </c>
      <c r="L86" s="53">
        <f>IF(Inskrivning!C84&gt;0,Inskrivning!U84,0)</f>
        <v>0</v>
      </c>
      <c r="M86" s="53">
        <f>IF(Inskrivning!C84&gt;0,Inskrivning!V84,0)</f>
        <v>0</v>
      </c>
      <c r="N86" s="53">
        <f>IF(Inskrivning!C84&gt;0,Inskrivning!W84,0)</f>
        <v>0</v>
      </c>
      <c r="O86" s="53">
        <f>IF(Inskrivning!C84&gt;0,Inskrivning!X84,0)</f>
        <v>0</v>
      </c>
      <c r="P86" s="4"/>
      <c r="Q86" s="4"/>
      <c r="R86" s="4"/>
      <c r="W86" s="15">
        <f>IF(Inskrivning!C84="",0,Inskrivning!C84)</f>
        <v>0</v>
      </c>
      <c r="Y86" s="30">
        <f t="shared" si="1"/>
        <v>0</v>
      </c>
      <c r="Z86" s="4">
        <v>78</v>
      </c>
    </row>
    <row r="87" spans="1:26" ht="17.100000000000001" customHeight="1" x14ac:dyDescent="0.25">
      <c r="A87" s="53">
        <f>IF(Inskrivning!C85&gt;0,Inskrivning!J85,0)</f>
        <v>0</v>
      </c>
      <c r="B87" s="53">
        <f>IF(Inskrivning!C85&gt;0,Inskrivning!K85,0)</f>
        <v>0</v>
      </c>
      <c r="C87" s="53">
        <f>IF(Inskrivning!C85&gt;0,Inskrivning!L85,0)</f>
        <v>0</v>
      </c>
      <c r="D87" s="53">
        <f>IF(Inskrivning!C85&gt;0,Inskrivning!M85,0)</f>
        <v>0</v>
      </c>
      <c r="E87" s="53">
        <f>IF(Inskrivning!C85&gt;0,Inskrivning!N85,0)</f>
        <v>0</v>
      </c>
      <c r="F87" s="53">
        <f>IF(Inskrivning!C85&gt;0,Inskrivning!O85,0)</f>
        <v>0</v>
      </c>
      <c r="G87" s="53">
        <f>IF(Inskrivning!C85&gt;0,Inskrivning!P85,0)</f>
        <v>0</v>
      </c>
      <c r="H87" s="53">
        <f>IF(Inskrivning!C85&gt;0,Inskrivning!Q85,0)</f>
        <v>0</v>
      </c>
      <c r="I87" s="53">
        <f>IF(Inskrivning!C85&gt;0,Inskrivning!R85,0)</f>
        <v>0</v>
      </c>
      <c r="J87" s="53">
        <f>IF(Inskrivning!C85&gt;0,Inskrivning!S85,0)</f>
        <v>0</v>
      </c>
      <c r="K87" s="53">
        <f>IF(Inskrivning!C85&gt;0,Inskrivning!T85,0)</f>
        <v>0</v>
      </c>
      <c r="L87" s="53">
        <f>IF(Inskrivning!C85&gt;0,Inskrivning!U85,0)</f>
        <v>0</v>
      </c>
      <c r="M87" s="53">
        <f>IF(Inskrivning!C85&gt;0,Inskrivning!V85,0)</f>
        <v>0</v>
      </c>
      <c r="N87" s="53">
        <f>IF(Inskrivning!C85&gt;0,Inskrivning!W85,0)</f>
        <v>0</v>
      </c>
      <c r="O87" s="53">
        <f>IF(Inskrivning!C85&gt;0,Inskrivning!X85,0)</f>
        <v>0</v>
      </c>
      <c r="P87" s="4"/>
      <c r="Q87" s="4"/>
      <c r="R87" s="4"/>
      <c r="W87" s="15">
        <f>IF(Inskrivning!C85="",0,Inskrivning!C85)</f>
        <v>0</v>
      </c>
      <c r="Y87" s="30">
        <f t="shared" si="1"/>
        <v>0</v>
      </c>
      <c r="Z87" s="104">
        <v>79</v>
      </c>
    </row>
    <row r="88" spans="1:26" ht="17.100000000000001" customHeight="1" x14ac:dyDescent="0.25">
      <c r="A88" s="53">
        <f>IF(Inskrivning!C86&gt;0,Inskrivning!J86,0)</f>
        <v>0</v>
      </c>
      <c r="B88" s="53">
        <f>IF(Inskrivning!C86&gt;0,Inskrivning!K86,0)</f>
        <v>0</v>
      </c>
      <c r="C88" s="53">
        <f>IF(Inskrivning!C86&gt;0,Inskrivning!L86,0)</f>
        <v>0</v>
      </c>
      <c r="D88" s="53">
        <f>IF(Inskrivning!C86&gt;0,Inskrivning!M86,0)</f>
        <v>0</v>
      </c>
      <c r="E88" s="53">
        <f>IF(Inskrivning!C86&gt;0,Inskrivning!N86,0)</f>
        <v>0</v>
      </c>
      <c r="F88" s="53">
        <f>IF(Inskrivning!C86&gt;0,Inskrivning!O86,0)</f>
        <v>0</v>
      </c>
      <c r="G88" s="53">
        <f>IF(Inskrivning!C86&gt;0,Inskrivning!P86,0)</f>
        <v>0</v>
      </c>
      <c r="H88" s="53">
        <f>IF(Inskrivning!C86&gt;0,Inskrivning!Q86,0)</f>
        <v>0</v>
      </c>
      <c r="I88" s="53">
        <f>IF(Inskrivning!C86&gt;0,Inskrivning!R86,0)</f>
        <v>0</v>
      </c>
      <c r="J88" s="53">
        <f>IF(Inskrivning!C86&gt;0,Inskrivning!S86,0)</f>
        <v>0</v>
      </c>
      <c r="K88" s="53">
        <f>IF(Inskrivning!C86&gt;0,Inskrivning!T86,0)</f>
        <v>0</v>
      </c>
      <c r="L88" s="53">
        <f>IF(Inskrivning!C86&gt;0,Inskrivning!U86,0)</f>
        <v>0</v>
      </c>
      <c r="M88" s="53">
        <f>IF(Inskrivning!C86&gt;0,Inskrivning!V86,0)</f>
        <v>0</v>
      </c>
      <c r="N88" s="53">
        <f>IF(Inskrivning!C86&gt;0,Inskrivning!W86,0)</f>
        <v>0</v>
      </c>
      <c r="O88" s="53">
        <f>IF(Inskrivning!C86&gt;0,Inskrivning!X86,0)</f>
        <v>0</v>
      </c>
      <c r="P88" s="4"/>
      <c r="Q88" s="4"/>
      <c r="R88" s="4"/>
      <c r="W88" s="15">
        <f>IF(Inskrivning!C86="",0,Inskrivning!C86)</f>
        <v>0</v>
      </c>
      <c r="Y88" s="30">
        <f t="shared" si="1"/>
        <v>0</v>
      </c>
      <c r="Z88" s="4">
        <v>80</v>
      </c>
    </row>
    <row r="89" spans="1:26" ht="17.100000000000001" customHeight="1" x14ac:dyDescent="0.25">
      <c r="A89" s="53">
        <f>IF(Inskrivning!C87&gt;0,Inskrivning!J87,0)</f>
        <v>0</v>
      </c>
      <c r="B89" s="53">
        <f>IF(Inskrivning!C87&gt;0,Inskrivning!K87,0)</f>
        <v>0</v>
      </c>
      <c r="C89" s="53">
        <f>IF(Inskrivning!C87&gt;0,Inskrivning!L87,0)</f>
        <v>0</v>
      </c>
      <c r="D89" s="53">
        <f>IF(Inskrivning!C87&gt;0,Inskrivning!M87,0)</f>
        <v>0</v>
      </c>
      <c r="E89" s="53">
        <f>IF(Inskrivning!C87&gt;0,Inskrivning!N87,0)</f>
        <v>0</v>
      </c>
      <c r="F89" s="53">
        <f>IF(Inskrivning!C87&gt;0,Inskrivning!O87,0)</f>
        <v>0</v>
      </c>
      <c r="G89" s="53">
        <f>IF(Inskrivning!C87&gt;0,Inskrivning!P87,0)</f>
        <v>0</v>
      </c>
      <c r="H89" s="53">
        <f>IF(Inskrivning!C87&gt;0,Inskrivning!Q87,0)</f>
        <v>0</v>
      </c>
      <c r="I89" s="53">
        <f>IF(Inskrivning!C87&gt;0,Inskrivning!R87,0)</f>
        <v>0</v>
      </c>
      <c r="J89" s="53">
        <f>IF(Inskrivning!C87&gt;0,Inskrivning!S87,0)</f>
        <v>0</v>
      </c>
      <c r="K89" s="53">
        <f>IF(Inskrivning!C87&gt;0,Inskrivning!T87,0)</f>
        <v>0</v>
      </c>
      <c r="L89" s="53">
        <f>IF(Inskrivning!C87&gt;0,Inskrivning!U87,0)</f>
        <v>0</v>
      </c>
      <c r="M89" s="53">
        <f>IF(Inskrivning!C87&gt;0,Inskrivning!V87,0)</f>
        <v>0</v>
      </c>
      <c r="N89" s="53">
        <f>IF(Inskrivning!C87&gt;0,Inskrivning!W87,0)</f>
        <v>0</v>
      </c>
      <c r="O89" s="53">
        <f>IF(Inskrivning!C87&gt;0,Inskrivning!X87,0)</f>
        <v>0</v>
      </c>
      <c r="P89" s="4"/>
      <c r="Q89" s="4"/>
      <c r="R89" s="4"/>
      <c r="W89" s="15">
        <f>IF(Inskrivning!C87="",0,Inskrivning!C87)</f>
        <v>0</v>
      </c>
      <c r="Y89" s="30">
        <f t="shared" si="1"/>
        <v>0</v>
      </c>
      <c r="Z89" s="104">
        <v>81</v>
      </c>
    </row>
    <row r="90" spans="1:26" ht="17.100000000000001" customHeight="1" x14ac:dyDescent="0.25">
      <c r="A90" s="53">
        <f>IF(Inskrivning!C88&gt;0,Inskrivning!J88,0)</f>
        <v>0</v>
      </c>
      <c r="B90" s="53">
        <f>IF(Inskrivning!C88&gt;0,Inskrivning!K88,0)</f>
        <v>0</v>
      </c>
      <c r="C90" s="53">
        <f>IF(Inskrivning!C88&gt;0,Inskrivning!L88,0)</f>
        <v>0</v>
      </c>
      <c r="D90" s="53">
        <f>IF(Inskrivning!C88&gt;0,Inskrivning!M88,0)</f>
        <v>0</v>
      </c>
      <c r="E90" s="53">
        <f>IF(Inskrivning!C88&gt;0,Inskrivning!N88,0)</f>
        <v>0</v>
      </c>
      <c r="F90" s="53">
        <f>IF(Inskrivning!C88&gt;0,Inskrivning!O88,0)</f>
        <v>0</v>
      </c>
      <c r="G90" s="53">
        <f>IF(Inskrivning!C88&gt;0,Inskrivning!P88,0)</f>
        <v>0</v>
      </c>
      <c r="H90" s="53">
        <f>IF(Inskrivning!C88&gt;0,Inskrivning!Q88,0)</f>
        <v>0</v>
      </c>
      <c r="I90" s="53">
        <f>IF(Inskrivning!C88&gt;0,Inskrivning!R88,0)</f>
        <v>0</v>
      </c>
      <c r="J90" s="53">
        <f>IF(Inskrivning!C88&gt;0,Inskrivning!S88,0)</f>
        <v>0</v>
      </c>
      <c r="K90" s="53">
        <f>IF(Inskrivning!C88&gt;0,Inskrivning!T88,0)</f>
        <v>0</v>
      </c>
      <c r="L90" s="53">
        <f>IF(Inskrivning!C88&gt;0,Inskrivning!U88,0)</f>
        <v>0</v>
      </c>
      <c r="M90" s="53">
        <f>IF(Inskrivning!C88&gt;0,Inskrivning!V88,0)</f>
        <v>0</v>
      </c>
      <c r="N90" s="53">
        <f>IF(Inskrivning!C88&gt;0,Inskrivning!W88,0)</f>
        <v>0</v>
      </c>
      <c r="O90" s="53">
        <f>IF(Inskrivning!C88&gt;0,Inskrivning!X88,0)</f>
        <v>0</v>
      </c>
      <c r="P90" s="4"/>
      <c r="Q90" s="4"/>
      <c r="R90" s="4"/>
      <c r="W90" s="15">
        <f>IF(Inskrivning!C88="",0,Inskrivning!C88)</f>
        <v>0</v>
      </c>
      <c r="Y90" s="30">
        <f t="shared" si="1"/>
        <v>0</v>
      </c>
      <c r="Z90" s="4">
        <v>82</v>
      </c>
    </row>
    <row r="91" spans="1:26" ht="17.100000000000001" customHeight="1" x14ac:dyDescent="0.25">
      <c r="A91" s="53">
        <f>IF(Inskrivning!C89&gt;0,Inskrivning!J89,0)</f>
        <v>0</v>
      </c>
      <c r="B91" s="53">
        <f>IF(Inskrivning!C89&gt;0,Inskrivning!K89,0)</f>
        <v>0</v>
      </c>
      <c r="C91" s="53">
        <f>IF(Inskrivning!C89&gt;0,Inskrivning!L89,0)</f>
        <v>0</v>
      </c>
      <c r="D91" s="53">
        <f>IF(Inskrivning!C89&gt;0,Inskrivning!M89,0)</f>
        <v>0</v>
      </c>
      <c r="E91" s="53">
        <f>IF(Inskrivning!C89&gt;0,Inskrivning!N89,0)</f>
        <v>0</v>
      </c>
      <c r="F91" s="53">
        <f>IF(Inskrivning!C89&gt;0,Inskrivning!O89,0)</f>
        <v>0</v>
      </c>
      <c r="G91" s="53">
        <f>IF(Inskrivning!C89&gt;0,Inskrivning!P89,0)</f>
        <v>0</v>
      </c>
      <c r="H91" s="53">
        <f>IF(Inskrivning!C89&gt;0,Inskrivning!Q89,0)</f>
        <v>0</v>
      </c>
      <c r="I91" s="53">
        <f>IF(Inskrivning!C89&gt;0,Inskrivning!R89,0)</f>
        <v>0</v>
      </c>
      <c r="J91" s="53">
        <f>IF(Inskrivning!C89&gt;0,Inskrivning!S89,0)</f>
        <v>0</v>
      </c>
      <c r="K91" s="53">
        <f>IF(Inskrivning!C89&gt;0,Inskrivning!T89,0)</f>
        <v>0</v>
      </c>
      <c r="L91" s="53">
        <f>IF(Inskrivning!C89&gt;0,Inskrivning!U89,0)</f>
        <v>0</v>
      </c>
      <c r="M91" s="53">
        <f>IF(Inskrivning!C89&gt;0,Inskrivning!V89,0)</f>
        <v>0</v>
      </c>
      <c r="N91" s="53">
        <f>IF(Inskrivning!C89&gt;0,Inskrivning!W89,0)</f>
        <v>0</v>
      </c>
      <c r="O91" s="53">
        <f>IF(Inskrivning!C89&gt;0,Inskrivning!X89,0)</f>
        <v>0</v>
      </c>
      <c r="P91" s="4"/>
      <c r="Q91" s="4"/>
      <c r="R91" s="4"/>
      <c r="W91" s="15">
        <f>IF(Inskrivning!C89="",0,Inskrivning!C89)</f>
        <v>0</v>
      </c>
      <c r="Y91" s="30">
        <f t="shared" si="1"/>
        <v>0</v>
      </c>
      <c r="Z91" s="104">
        <v>83</v>
      </c>
    </row>
    <row r="92" spans="1:26" ht="17.100000000000001" customHeight="1" x14ac:dyDescent="0.25">
      <c r="A92" s="53">
        <f>IF(Inskrivning!C90&gt;0,Inskrivning!J90,0)</f>
        <v>0</v>
      </c>
      <c r="B92" s="53">
        <f>IF(Inskrivning!C90&gt;0,Inskrivning!K90,0)</f>
        <v>0</v>
      </c>
      <c r="C92" s="53">
        <f>IF(Inskrivning!C90&gt;0,Inskrivning!L90,0)</f>
        <v>0</v>
      </c>
      <c r="D92" s="53">
        <f>IF(Inskrivning!C90&gt;0,Inskrivning!M90,0)</f>
        <v>0</v>
      </c>
      <c r="E92" s="53">
        <f>IF(Inskrivning!C90&gt;0,Inskrivning!N90,0)</f>
        <v>0</v>
      </c>
      <c r="F92" s="53">
        <f>IF(Inskrivning!C90&gt;0,Inskrivning!O90,0)</f>
        <v>0</v>
      </c>
      <c r="G92" s="53">
        <f>IF(Inskrivning!C90&gt;0,Inskrivning!P90,0)</f>
        <v>0</v>
      </c>
      <c r="H92" s="53">
        <f>IF(Inskrivning!C90&gt;0,Inskrivning!Q90,0)</f>
        <v>0</v>
      </c>
      <c r="I92" s="53">
        <f>IF(Inskrivning!C90&gt;0,Inskrivning!R90,0)</f>
        <v>0</v>
      </c>
      <c r="J92" s="53">
        <f>IF(Inskrivning!C90&gt;0,Inskrivning!S90,0)</f>
        <v>0</v>
      </c>
      <c r="K92" s="53">
        <f>IF(Inskrivning!C90&gt;0,Inskrivning!T90,0)</f>
        <v>0</v>
      </c>
      <c r="L92" s="53">
        <f>IF(Inskrivning!C90&gt;0,Inskrivning!U90,0)</f>
        <v>0</v>
      </c>
      <c r="M92" s="53">
        <f>IF(Inskrivning!C90&gt;0,Inskrivning!V90,0)</f>
        <v>0</v>
      </c>
      <c r="N92" s="53">
        <f>IF(Inskrivning!C90&gt;0,Inskrivning!W90,0)</f>
        <v>0</v>
      </c>
      <c r="O92" s="53">
        <f>IF(Inskrivning!C90&gt;0,Inskrivning!X90,0)</f>
        <v>0</v>
      </c>
      <c r="P92" s="4"/>
      <c r="Q92" s="4"/>
      <c r="R92" s="4"/>
      <c r="W92" s="15">
        <f>IF(Inskrivning!C90="",0,Inskrivning!C90)</f>
        <v>0</v>
      </c>
      <c r="Y92" s="30">
        <f t="shared" si="1"/>
        <v>0</v>
      </c>
      <c r="Z92" s="4">
        <v>84</v>
      </c>
    </row>
    <row r="93" spans="1:26" ht="17.100000000000001" customHeight="1" x14ac:dyDescent="0.25">
      <c r="A93" s="53">
        <f>IF(Inskrivning!C91&gt;0,Inskrivning!J91,0)</f>
        <v>0</v>
      </c>
      <c r="B93" s="53">
        <f>IF(Inskrivning!C91&gt;0,Inskrivning!K91,0)</f>
        <v>0</v>
      </c>
      <c r="C93" s="53">
        <f>IF(Inskrivning!C91&gt;0,Inskrivning!L91,0)</f>
        <v>0</v>
      </c>
      <c r="D93" s="53">
        <f>IF(Inskrivning!C91&gt;0,Inskrivning!M91,0)</f>
        <v>0</v>
      </c>
      <c r="E93" s="53">
        <f>IF(Inskrivning!C91&gt;0,Inskrivning!N91,0)</f>
        <v>0</v>
      </c>
      <c r="F93" s="53">
        <f>IF(Inskrivning!C91&gt;0,Inskrivning!O91,0)</f>
        <v>0</v>
      </c>
      <c r="G93" s="53">
        <f>IF(Inskrivning!C91&gt;0,Inskrivning!P91,0)</f>
        <v>0</v>
      </c>
      <c r="H93" s="53">
        <f>IF(Inskrivning!C91&gt;0,Inskrivning!Q91,0)</f>
        <v>0</v>
      </c>
      <c r="I93" s="53">
        <f>IF(Inskrivning!C91&gt;0,Inskrivning!R91,0)</f>
        <v>0</v>
      </c>
      <c r="J93" s="53">
        <f>IF(Inskrivning!C91&gt;0,Inskrivning!S91,0)</f>
        <v>0</v>
      </c>
      <c r="K93" s="53">
        <f>IF(Inskrivning!C91&gt;0,Inskrivning!T91,0)</f>
        <v>0</v>
      </c>
      <c r="L93" s="53">
        <f>IF(Inskrivning!C91&gt;0,Inskrivning!U91,0)</f>
        <v>0</v>
      </c>
      <c r="M93" s="53">
        <f>IF(Inskrivning!C91&gt;0,Inskrivning!V91,0)</f>
        <v>0</v>
      </c>
      <c r="N93" s="53">
        <f>IF(Inskrivning!C91&gt;0,Inskrivning!W91,0)</f>
        <v>0</v>
      </c>
      <c r="O93" s="53">
        <f>IF(Inskrivning!C91&gt;0,Inskrivning!X91,0)</f>
        <v>0</v>
      </c>
      <c r="P93" s="4"/>
      <c r="Q93" s="4"/>
      <c r="R93" s="4"/>
      <c r="W93" s="15">
        <f>IF(Inskrivning!C91="",0,Inskrivning!C91)</f>
        <v>0</v>
      </c>
      <c r="Y93" s="30">
        <f t="shared" si="1"/>
        <v>0</v>
      </c>
      <c r="Z93" s="104">
        <v>85</v>
      </c>
    </row>
    <row r="94" spans="1:26" ht="17.100000000000001" customHeight="1" x14ac:dyDescent="0.25">
      <c r="A94" s="53">
        <f>IF(Inskrivning!C92&gt;0,Inskrivning!J92,0)</f>
        <v>0</v>
      </c>
      <c r="B94" s="53">
        <f>IF(Inskrivning!C92&gt;0,Inskrivning!K92,0)</f>
        <v>0</v>
      </c>
      <c r="C94" s="53">
        <f>IF(Inskrivning!C92&gt;0,Inskrivning!L92,0)</f>
        <v>0</v>
      </c>
      <c r="D94" s="53">
        <f>IF(Inskrivning!C92&gt;0,Inskrivning!M92,0)</f>
        <v>0</v>
      </c>
      <c r="E94" s="53">
        <f>IF(Inskrivning!C92&gt;0,Inskrivning!N92,0)</f>
        <v>0</v>
      </c>
      <c r="F94" s="53">
        <f>IF(Inskrivning!C92&gt;0,Inskrivning!O92,0)</f>
        <v>0</v>
      </c>
      <c r="G94" s="53">
        <f>IF(Inskrivning!C92&gt;0,Inskrivning!P92,0)</f>
        <v>0</v>
      </c>
      <c r="H94" s="53">
        <f>IF(Inskrivning!C92&gt;0,Inskrivning!Q92,0)</f>
        <v>0</v>
      </c>
      <c r="I94" s="53">
        <f>IF(Inskrivning!C92&gt;0,Inskrivning!R92,0)</f>
        <v>0</v>
      </c>
      <c r="J94" s="53">
        <f>IF(Inskrivning!C92&gt;0,Inskrivning!S92,0)</f>
        <v>0</v>
      </c>
      <c r="K94" s="53">
        <f>IF(Inskrivning!C92&gt;0,Inskrivning!T92,0)</f>
        <v>0</v>
      </c>
      <c r="L94" s="53">
        <f>IF(Inskrivning!C92&gt;0,Inskrivning!U92,0)</f>
        <v>0</v>
      </c>
      <c r="M94" s="53">
        <f>IF(Inskrivning!C92&gt;0,Inskrivning!V92,0)</f>
        <v>0</v>
      </c>
      <c r="N94" s="53">
        <f>IF(Inskrivning!C92&gt;0,Inskrivning!W92,0)</f>
        <v>0</v>
      </c>
      <c r="O94" s="53">
        <f>IF(Inskrivning!C92&gt;0,Inskrivning!X92,0)</f>
        <v>0</v>
      </c>
      <c r="P94" s="4"/>
      <c r="Q94" s="4"/>
      <c r="R94" s="4"/>
      <c r="W94" s="15">
        <f>IF(Inskrivning!C92="",0,Inskrivning!C92)</f>
        <v>0</v>
      </c>
      <c r="Y94" s="30">
        <f t="shared" si="1"/>
        <v>0</v>
      </c>
      <c r="Z94" s="4">
        <v>86</v>
      </c>
    </row>
    <row r="95" spans="1:26" ht="17.100000000000001" customHeight="1" x14ac:dyDescent="0.25">
      <c r="A95" s="53">
        <f>IF(Inskrivning!C93&gt;0,Inskrivning!J93,0)</f>
        <v>0</v>
      </c>
      <c r="B95" s="53">
        <f>IF(Inskrivning!C93&gt;0,Inskrivning!K93,0)</f>
        <v>0</v>
      </c>
      <c r="C95" s="53">
        <f>IF(Inskrivning!C93&gt;0,Inskrivning!L93,0)</f>
        <v>0</v>
      </c>
      <c r="D95" s="53">
        <f>IF(Inskrivning!C93&gt;0,Inskrivning!M93,0)</f>
        <v>0</v>
      </c>
      <c r="E95" s="53">
        <f>IF(Inskrivning!C93&gt;0,Inskrivning!N93,0)</f>
        <v>0</v>
      </c>
      <c r="F95" s="53">
        <f>IF(Inskrivning!C93&gt;0,Inskrivning!O93,0)</f>
        <v>0</v>
      </c>
      <c r="G95" s="53">
        <f>IF(Inskrivning!C93&gt;0,Inskrivning!P93,0)</f>
        <v>0</v>
      </c>
      <c r="H95" s="53">
        <f>IF(Inskrivning!C93&gt;0,Inskrivning!Q93,0)</f>
        <v>0</v>
      </c>
      <c r="I95" s="53">
        <f>IF(Inskrivning!C93&gt;0,Inskrivning!R93,0)</f>
        <v>0</v>
      </c>
      <c r="J95" s="53">
        <f>IF(Inskrivning!C93&gt;0,Inskrivning!S93,0)</f>
        <v>0</v>
      </c>
      <c r="K95" s="53">
        <f>IF(Inskrivning!C93&gt;0,Inskrivning!T93,0)</f>
        <v>0</v>
      </c>
      <c r="L95" s="53">
        <f>IF(Inskrivning!C93&gt;0,Inskrivning!U93,0)</f>
        <v>0</v>
      </c>
      <c r="M95" s="53">
        <f>IF(Inskrivning!C93&gt;0,Inskrivning!V93,0)</f>
        <v>0</v>
      </c>
      <c r="N95" s="53">
        <f>IF(Inskrivning!C93&gt;0,Inskrivning!W93,0)</f>
        <v>0</v>
      </c>
      <c r="O95" s="53">
        <f>IF(Inskrivning!C93&gt;0,Inskrivning!X93,0)</f>
        <v>0</v>
      </c>
      <c r="P95" s="4"/>
      <c r="Q95" s="4"/>
      <c r="R95" s="4"/>
      <c r="W95" s="15">
        <f>IF(Inskrivning!C93="",0,Inskrivning!C93)</f>
        <v>0</v>
      </c>
      <c r="Y95" s="30">
        <f t="shared" si="1"/>
        <v>0</v>
      </c>
      <c r="Z95" s="104">
        <v>87</v>
      </c>
    </row>
    <row r="96" spans="1:26" ht="17.100000000000001" customHeight="1" x14ac:dyDescent="0.25">
      <c r="A96" s="53">
        <f>IF(Inskrivning!C94&gt;0,Inskrivning!J94,0)</f>
        <v>0</v>
      </c>
      <c r="B96" s="53">
        <f>IF(Inskrivning!C94&gt;0,Inskrivning!K94,0)</f>
        <v>0</v>
      </c>
      <c r="C96" s="53">
        <f>IF(Inskrivning!C94&gt;0,Inskrivning!L94,0)</f>
        <v>0</v>
      </c>
      <c r="D96" s="53">
        <f>IF(Inskrivning!C94&gt;0,Inskrivning!M94,0)</f>
        <v>0</v>
      </c>
      <c r="E96" s="53">
        <f>IF(Inskrivning!C94&gt;0,Inskrivning!N94,0)</f>
        <v>0</v>
      </c>
      <c r="F96" s="53">
        <f>IF(Inskrivning!C94&gt;0,Inskrivning!O94,0)</f>
        <v>0</v>
      </c>
      <c r="G96" s="53">
        <f>IF(Inskrivning!C94&gt;0,Inskrivning!P94,0)</f>
        <v>0</v>
      </c>
      <c r="H96" s="53">
        <f>IF(Inskrivning!C94&gt;0,Inskrivning!Q94,0)</f>
        <v>0</v>
      </c>
      <c r="I96" s="53">
        <f>IF(Inskrivning!C94&gt;0,Inskrivning!R94,0)</f>
        <v>0</v>
      </c>
      <c r="J96" s="53">
        <f>IF(Inskrivning!C94&gt;0,Inskrivning!S94,0)</f>
        <v>0</v>
      </c>
      <c r="K96" s="53">
        <f>IF(Inskrivning!C94&gt;0,Inskrivning!T94,0)</f>
        <v>0</v>
      </c>
      <c r="L96" s="53">
        <f>IF(Inskrivning!C94&gt;0,Inskrivning!U94,0)</f>
        <v>0</v>
      </c>
      <c r="M96" s="53">
        <f>IF(Inskrivning!C94&gt;0,Inskrivning!V94,0)</f>
        <v>0</v>
      </c>
      <c r="N96" s="53">
        <f>IF(Inskrivning!C94&gt;0,Inskrivning!W94,0)</f>
        <v>0</v>
      </c>
      <c r="O96" s="53">
        <f>IF(Inskrivning!C94&gt;0,Inskrivning!X94,0)</f>
        <v>0</v>
      </c>
      <c r="P96" s="4"/>
      <c r="Q96" s="4"/>
      <c r="R96" s="4"/>
      <c r="W96" s="15">
        <f>IF(Inskrivning!C94="",0,Inskrivning!C94)</f>
        <v>0</v>
      </c>
      <c r="Y96" s="30">
        <f t="shared" si="1"/>
        <v>0</v>
      </c>
      <c r="Z96" s="4">
        <v>88</v>
      </c>
    </row>
    <row r="97" spans="1:26" ht="17.100000000000001" customHeight="1" x14ac:dyDescent="0.25">
      <c r="A97" s="53">
        <f>IF(Inskrivning!C95&gt;0,Inskrivning!J95,0)</f>
        <v>0</v>
      </c>
      <c r="B97" s="53">
        <f>IF(Inskrivning!C95&gt;0,Inskrivning!K95,0)</f>
        <v>0</v>
      </c>
      <c r="C97" s="53">
        <f>IF(Inskrivning!C95&gt;0,Inskrivning!L95,0)</f>
        <v>0</v>
      </c>
      <c r="D97" s="53">
        <f>IF(Inskrivning!C95&gt;0,Inskrivning!M95,0)</f>
        <v>0</v>
      </c>
      <c r="E97" s="53">
        <f>IF(Inskrivning!C95&gt;0,Inskrivning!N95,0)</f>
        <v>0</v>
      </c>
      <c r="F97" s="53">
        <f>IF(Inskrivning!C95&gt;0,Inskrivning!O95,0)</f>
        <v>0</v>
      </c>
      <c r="G97" s="53">
        <f>IF(Inskrivning!C95&gt;0,Inskrivning!P95,0)</f>
        <v>0</v>
      </c>
      <c r="H97" s="53">
        <f>IF(Inskrivning!C95&gt;0,Inskrivning!Q95,0)</f>
        <v>0</v>
      </c>
      <c r="I97" s="53">
        <f>IF(Inskrivning!C95&gt;0,Inskrivning!R95,0)</f>
        <v>0</v>
      </c>
      <c r="J97" s="53">
        <f>IF(Inskrivning!C95&gt;0,Inskrivning!S95,0)</f>
        <v>0</v>
      </c>
      <c r="K97" s="53">
        <f>IF(Inskrivning!C95&gt;0,Inskrivning!T95,0)</f>
        <v>0</v>
      </c>
      <c r="L97" s="53">
        <f>IF(Inskrivning!C95&gt;0,Inskrivning!U95,0)</f>
        <v>0</v>
      </c>
      <c r="M97" s="53">
        <f>IF(Inskrivning!C95&gt;0,Inskrivning!V95,0)</f>
        <v>0</v>
      </c>
      <c r="N97" s="53">
        <f>IF(Inskrivning!C95&gt;0,Inskrivning!W95,0)</f>
        <v>0</v>
      </c>
      <c r="O97" s="53">
        <f>IF(Inskrivning!C95&gt;0,Inskrivning!X95,0)</f>
        <v>0</v>
      </c>
      <c r="P97" s="4"/>
      <c r="Q97" s="4"/>
      <c r="R97" s="4"/>
      <c r="W97" s="15">
        <f>IF(Inskrivning!C95="",0,Inskrivning!C95)</f>
        <v>0</v>
      </c>
      <c r="Y97" s="30">
        <f t="shared" si="1"/>
        <v>0</v>
      </c>
      <c r="Z97" s="104">
        <v>89</v>
      </c>
    </row>
    <row r="98" spans="1:26" ht="17.100000000000001" customHeight="1" x14ac:dyDescent="0.25">
      <c r="A98" s="53">
        <f>IF(Inskrivning!C96&gt;0,Inskrivning!J96,0)</f>
        <v>0</v>
      </c>
      <c r="B98" s="53">
        <f>IF(Inskrivning!C96&gt;0,Inskrivning!K96,0)</f>
        <v>0</v>
      </c>
      <c r="C98" s="53">
        <f>IF(Inskrivning!C96&gt;0,Inskrivning!L96,0)</f>
        <v>0</v>
      </c>
      <c r="D98" s="53">
        <f>IF(Inskrivning!C96&gt;0,Inskrivning!M96,0)</f>
        <v>0</v>
      </c>
      <c r="E98" s="53">
        <f>IF(Inskrivning!C96&gt;0,Inskrivning!N96,0)</f>
        <v>0</v>
      </c>
      <c r="F98" s="53">
        <f>IF(Inskrivning!C96&gt;0,Inskrivning!O96,0)</f>
        <v>0</v>
      </c>
      <c r="G98" s="53">
        <f>IF(Inskrivning!C96&gt;0,Inskrivning!P96,0)</f>
        <v>0</v>
      </c>
      <c r="H98" s="53">
        <f>IF(Inskrivning!C96&gt;0,Inskrivning!Q96,0)</f>
        <v>0</v>
      </c>
      <c r="I98" s="53">
        <f>IF(Inskrivning!C96&gt;0,Inskrivning!R96,0)</f>
        <v>0</v>
      </c>
      <c r="J98" s="53">
        <f>IF(Inskrivning!C96&gt;0,Inskrivning!S96,0)</f>
        <v>0</v>
      </c>
      <c r="K98" s="53">
        <f>IF(Inskrivning!C96&gt;0,Inskrivning!T96,0)</f>
        <v>0</v>
      </c>
      <c r="L98" s="53">
        <f>IF(Inskrivning!C96&gt;0,Inskrivning!U96,0)</f>
        <v>0</v>
      </c>
      <c r="M98" s="53">
        <f>IF(Inskrivning!C96&gt;0,Inskrivning!V96,0)</f>
        <v>0</v>
      </c>
      <c r="N98" s="53">
        <f>IF(Inskrivning!C96&gt;0,Inskrivning!W96,0)</f>
        <v>0</v>
      </c>
      <c r="O98" s="53">
        <f>IF(Inskrivning!C96&gt;0,Inskrivning!X96,0)</f>
        <v>0</v>
      </c>
      <c r="P98" s="4"/>
      <c r="Q98" s="4"/>
      <c r="R98" s="4"/>
      <c r="W98" s="15">
        <f>IF(Inskrivning!C96="",0,Inskrivning!C96)</f>
        <v>0</v>
      </c>
      <c r="Y98" s="30">
        <f t="shared" si="1"/>
        <v>0</v>
      </c>
      <c r="Z98" s="4">
        <v>90</v>
      </c>
    </row>
    <row r="99" spans="1:26" ht="17.100000000000001" customHeight="1" x14ac:dyDescent="0.25">
      <c r="A99" s="53">
        <f>IF(Inskrivning!C97&gt;0,Inskrivning!J97,0)</f>
        <v>0</v>
      </c>
      <c r="B99" s="53">
        <f>IF(Inskrivning!C97&gt;0,Inskrivning!K97,0)</f>
        <v>0</v>
      </c>
      <c r="C99" s="53">
        <f>IF(Inskrivning!C97&gt;0,Inskrivning!L97,0)</f>
        <v>0</v>
      </c>
      <c r="D99" s="53">
        <f>IF(Inskrivning!C97&gt;0,Inskrivning!M97,0)</f>
        <v>0</v>
      </c>
      <c r="E99" s="53">
        <f>IF(Inskrivning!C97&gt;0,Inskrivning!N97,0)</f>
        <v>0</v>
      </c>
      <c r="F99" s="53">
        <f>IF(Inskrivning!C97&gt;0,Inskrivning!O97,0)</f>
        <v>0</v>
      </c>
      <c r="G99" s="53">
        <f>IF(Inskrivning!C97&gt;0,Inskrivning!P97,0)</f>
        <v>0</v>
      </c>
      <c r="H99" s="53">
        <f>IF(Inskrivning!C97&gt;0,Inskrivning!Q97,0)</f>
        <v>0</v>
      </c>
      <c r="I99" s="53">
        <f>IF(Inskrivning!C97&gt;0,Inskrivning!R97,0)</f>
        <v>0</v>
      </c>
      <c r="J99" s="53">
        <f>IF(Inskrivning!C97&gt;0,Inskrivning!S97,0)</f>
        <v>0</v>
      </c>
      <c r="K99" s="53">
        <f>IF(Inskrivning!C97&gt;0,Inskrivning!T97,0)</f>
        <v>0</v>
      </c>
      <c r="L99" s="53">
        <f>IF(Inskrivning!C97&gt;0,Inskrivning!U97,0)</f>
        <v>0</v>
      </c>
      <c r="M99" s="53">
        <f>IF(Inskrivning!C97&gt;0,Inskrivning!V97,0)</f>
        <v>0</v>
      </c>
      <c r="N99" s="53">
        <f>IF(Inskrivning!C97&gt;0,Inskrivning!W97,0)</f>
        <v>0</v>
      </c>
      <c r="O99" s="53">
        <f>IF(Inskrivning!C97&gt;0,Inskrivning!X97,0)</f>
        <v>0</v>
      </c>
      <c r="P99" s="4"/>
      <c r="Q99" s="4"/>
      <c r="R99" s="4"/>
      <c r="W99" s="15">
        <f>IF(Inskrivning!C97="",0,Inskrivning!C97)</f>
        <v>0</v>
      </c>
      <c r="Y99" s="30">
        <f t="shared" si="1"/>
        <v>0</v>
      </c>
      <c r="Z99" s="104">
        <v>91</v>
      </c>
    </row>
    <row r="100" spans="1:26" ht="17.100000000000001" customHeight="1" x14ac:dyDescent="0.25">
      <c r="A100" s="53">
        <f>IF(Inskrivning!C98&gt;0,Inskrivning!J98,0)</f>
        <v>0</v>
      </c>
      <c r="B100" s="53">
        <f>IF(Inskrivning!C98&gt;0,Inskrivning!K98,0)</f>
        <v>0</v>
      </c>
      <c r="C100" s="53">
        <f>IF(Inskrivning!C98&gt;0,Inskrivning!L98,0)</f>
        <v>0</v>
      </c>
      <c r="D100" s="53">
        <f>IF(Inskrivning!C98&gt;0,Inskrivning!M98,0)</f>
        <v>0</v>
      </c>
      <c r="E100" s="53">
        <f>IF(Inskrivning!C98&gt;0,Inskrivning!N98,0)</f>
        <v>0</v>
      </c>
      <c r="F100" s="53">
        <f>IF(Inskrivning!C98&gt;0,Inskrivning!O98,0)</f>
        <v>0</v>
      </c>
      <c r="G100" s="53">
        <f>IF(Inskrivning!C98&gt;0,Inskrivning!P98,0)</f>
        <v>0</v>
      </c>
      <c r="H100" s="53">
        <f>IF(Inskrivning!C98&gt;0,Inskrivning!Q98,0)</f>
        <v>0</v>
      </c>
      <c r="I100" s="53">
        <f>IF(Inskrivning!C98&gt;0,Inskrivning!R98,0)</f>
        <v>0</v>
      </c>
      <c r="J100" s="53">
        <f>IF(Inskrivning!C98&gt;0,Inskrivning!S98,0)</f>
        <v>0</v>
      </c>
      <c r="K100" s="53">
        <f>IF(Inskrivning!C98&gt;0,Inskrivning!T98,0)</f>
        <v>0</v>
      </c>
      <c r="L100" s="53">
        <f>IF(Inskrivning!C98&gt;0,Inskrivning!U98,0)</f>
        <v>0</v>
      </c>
      <c r="M100" s="53">
        <f>IF(Inskrivning!C98&gt;0,Inskrivning!V98,0)</f>
        <v>0</v>
      </c>
      <c r="N100" s="53">
        <f>IF(Inskrivning!C98&gt;0,Inskrivning!W98,0)</f>
        <v>0</v>
      </c>
      <c r="O100" s="53">
        <f>IF(Inskrivning!C98&gt;0,Inskrivning!X98,0)</f>
        <v>0</v>
      </c>
      <c r="P100" s="4"/>
      <c r="Q100" s="4"/>
      <c r="R100" s="4"/>
      <c r="W100" s="15">
        <f>IF(Inskrivning!C98="",0,Inskrivning!C98)</f>
        <v>0</v>
      </c>
      <c r="Y100" s="30">
        <f t="shared" si="1"/>
        <v>0</v>
      </c>
      <c r="Z100" s="4">
        <v>92</v>
      </c>
    </row>
    <row r="101" spans="1:26" ht="17.100000000000001" customHeight="1" x14ac:dyDescent="0.25">
      <c r="A101" s="53">
        <f>IF(Inskrivning!C99&gt;0,Inskrivning!J99,0)</f>
        <v>0</v>
      </c>
      <c r="B101" s="53">
        <f>IF(Inskrivning!C99&gt;0,Inskrivning!K99,0)</f>
        <v>0</v>
      </c>
      <c r="C101" s="53">
        <f>IF(Inskrivning!C99&gt;0,Inskrivning!L99,0)</f>
        <v>0</v>
      </c>
      <c r="D101" s="53">
        <f>IF(Inskrivning!C99&gt;0,Inskrivning!M99,0)</f>
        <v>0</v>
      </c>
      <c r="E101" s="53">
        <f>IF(Inskrivning!C99&gt;0,Inskrivning!N99,0)</f>
        <v>0</v>
      </c>
      <c r="F101" s="53">
        <f>IF(Inskrivning!C99&gt;0,Inskrivning!O99,0)</f>
        <v>0</v>
      </c>
      <c r="G101" s="53">
        <f>IF(Inskrivning!C99&gt;0,Inskrivning!P99,0)</f>
        <v>0</v>
      </c>
      <c r="H101" s="53">
        <f>IF(Inskrivning!C99&gt;0,Inskrivning!Q99,0)</f>
        <v>0</v>
      </c>
      <c r="I101" s="53">
        <f>IF(Inskrivning!C99&gt;0,Inskrivning!R99,0)</f>
        <v>0</v>
      </c>
      <c r="J101" s="53">
        <f>IF(Inskrivning!C99&gt;0,Inskrivning!S99,0)</f>
        <v>0</v>
      </c>
      <c r="K101" s="53">
        <f>IF(Inskrivning!C99&gt;0,Inskrivning!T99,0)</f>
        <v>0</v>
      </c>
      <c r="L101" s="53">
        <f>IF(Inskrivning!C99&gt;0,Inskrivning!U99,0)</f>
        <v>0</v>
      </c>
      <c r="M101" s="53">
        <f>IF(Inskrivning!C99&gt;0,Inskrivning!V99,0)</f>
        <v>0</v>
      </c>
      <c r="N101" s="53">
        <f>IF(Inskrivning!C99&gt;0,Inskrivning!W99,0)</f>
        <v>0</v>
      </c>
      <c r="O101" s="53">
        <f>IF(Inskrivning!C99&gt;0,Inskrivning!X99,0)</f>
        <v>0</v>
      </c>
      <c r="P101" s="4"/>
      <c r="Q101" s="4"/>
      <c r="R101" s="4"/>
      <c r="W101" s="15">
        <f>IF(Inskrivning!C99="",0,Inskrivning!C99)</f>
        <v>0</v>
      </c>
      <c r="Y101" s="30">
        <f t="shared" si="1"/>
        <v>0</v>
      </c>
      <c r="Z101" s="104">
        <v>93</v>
      </c>
    </row>
    <row r="102" spans="1:26" ht="17.100000000000001" customHeight="1" x14ac:dyDescent="0.25">
      <c r="A102" s="53">
        <f>IF(Inskrivning!C100&gt;0,Inskrivning!J100,0)</f>
        <v>0</v>
      </c>
      <c r="B102" s="53">
        <f>IF(Inskrivning!C100&gt;0,Inskrivning!K100,0)</f>
        <v>0</v>
      </c>
      <c r="C102" s="53">
        <f>IF(Inskrivning!C100&gt;0,Inskrivning!L100,0)</f>
        <v>0</v>
      </c>
      <c r="D102" s="53">
        <f>IF(Inskrivning!C100&gt;0,Inskrivning!M100,0)</f>
        <v>0</v>
      </c>
      <c r="E102" s="53">
        <f>IF(Inskrivning!C100&gt;0,Inskrivning!N100,0)</f>
        <v>0</v>
      </c>
      <c r="F102" s="53">
        <f>IF(Inskrivning!C100&gt;0,Inskrivning!O100,0)</f>
        <v>0</v>
      </c>
      <c r="G102" s="53">
        <f>IF(Inskrivning!C100&gt;0,Inskrivning!P100,0)</f>
        <v>0</v>
      </c>
      <c r="H102" s="53">
        <f>IF(Inskrivning!C100&gt;0,Inskrivning!Q100,0)</f>
        <v>0</v>
      </c>
      <c r="I102" s="53">
        <f>IF(Inskrivning!C100&gt;0,Inskrivning!R100,0)</f>
        <v>0</v>
      </c>
      <c r="J102" s="53">
        <f>IF(Inskrivning!C100&gt;0,Inskrivning!S100,0)</f>
        <v>0</v>
      </c>
      <c r="K102" s="53">
        <f>IF(Inskrivning!C100&gt;0,Inskrivning!T100,0)</f>
        <v>0</v>
      </c>
      <c r="L102" s="53">
        <f>IF(Inskrivning!C100&gt;0,Inskrivning!U100,0)</f>
        <v>0</v>
      </c>
      <c r="M102" s="53">
        <f>IF(Inskrivning!C100&gt;0,Inskrivning!V100,0)</f>
        <v>0</v>
      </c>
      <c r="N102" s="53">
        <f>IF(Inskrivning!C100&gt;0,Inskrivning!W100,0)</f>
        <v>0</v>
      </c>
      <c r="O102" s="53">
        <f>IF(Inskrivning!C100&gt;0,Inskrivning!X100,0)</f>
        <v>0</v>
      </c>
      <c r="P102" s="4"/>
      <c r="Q102" s="4"/>
      <c r="R102" s="4"/>
      <c r="W102" s="15">
        <f>IF(Inskrivning!C100="",0,Inskrivning!C100)</f>
        <v>0</v>
      </c>
      <c r="Y102" s="30">
        <f t="shared" si="1"/>
        <v>0</v>
      </c>
      <c r="Z102" s="4">
        <v>94</v>
      </c>
    </row>
    <row r="103" spans="1:26" ht="17.100000000000001" customHeight="1" x14ac:dyDescent="0.25">
      <c r="A103" s="53">
        <f>IF(Inskrivning!C101&gt;0,Inskrivning!J101,0)</f>
        <v>0</v>
      </c>
      <c r="B103" s="53">
        <f>IF(Inskrivning!C101&gt;0,Inskrivning!K101,0)</f>
        <v>0</v>
      </c>
      <c r="C103" s="53">
        <f>IF(Inskrivning!C101&gt;0,Inskrivning!L101,0)</f>
        <v>0</v>
      </c>
      <c r="D103" s="53">
        <f>IF(Inskrivning!C101&gt;0,Inskrivning!M101,0)</f>
        <v>0</v>
      </c>
      <c r="E103" s="53">
        <f>IF(Inskrivning!C101&gt;0,Inskrivning!N101,0)</f>
        <v>0</v>
      </c>
      <c r="F103" s="53">
        <f>IF(Inskrivning!C101&gt;0,Inskrivning!O101,0)</f>
        <v>0</v>
      </c>
      <c r="G103" s="53">
        <f>IF(Inskrivning!C101&gt;0,Inskrivning!P101,0)</f>
        <v>0</v>
      </c>
      <c r="H103" s="53">
        <f>IF(Inskrivning!C101&gt;0,Inskrivning!Q101,0)</f>
        <v>0</v>
      </c>
      <c r="I103" s="53">
        <f>IF(Inskrivning!C101&gt;0,Inskrivning!R101,0)</f>
        <v>0</v>
      </c>
      <c r="J103" s="53">
        <f>IF(Inskrivning!C101&gt;0,Inskrivning!S101,0)</f>
        <v>0</v>
      </c>
      <c r="K103" s="53">
        <f>IF(Inskrivning!C101&gt;0,Inskrivning!T101,0)</f>
        <v>0</v>
      </c>
      <c r="L103" s="53">
        <f>IF(Inskrivning!C101&gt;0,Inskrivning!U101,0)</f>
        <v>0</v>
      </c>
      <c r="M103" s="53">
        <f>IF(Inskrivning!C101&gt;0,Inskrivning!V101,0)</f>
        <v>0</v>
      </c>
      <c r="N103" s="53">
        <f>IF(Inskrivning!C101&gt;0,Inskrivning!W101,0)</f>
        <v>0</v>
      </c>
      <c r="O103" s="53">
        <f>IF(Inskrivning!C101&gt;0,Inskrivning!X101,0)</f>
        <v>0</v>
      </c>
      <c r="P103" s="4"/>
      <c r="Q103" s="4"/>
      <c r="R103" s="4"/>
      <c r="W103" s="15">
        <f>IF(Inskrivning!C101="",0,Inskrivning!C101)</f>
        <v>0</v>
      </c>
      <c r="Y103" s="30">
        <f t="shared" si="1"/>
        <v>0</v>
      </c>
      <c r="Z103" s="104">
        <v>95</v>
      </c>
    </row>
    <row r="104" spans="1:26" ht="17.100000000000001" customHeight="1" x14ac:dyDescent="0.25">
      <c r="A104" s="53">
        <f>IF(Inskrivning!C102&gt;0,Inskrivning!J102,0)</f>
        <v>0</v>
      </c>
      <c r="B104" s="53">
        <f>IF(Inskrivning!C102&gt;0,Inskrivning!K102,0)</f>
        <v>0</v>
      </c>
      <c r="C104" s="53">
        <f>IF(Inskrivning!C102&gt;0,Inskrivning!L102,0)</f>
        <v>0</v>
      </c>
      <c r="D104" s="53">
        <f>IF(Inskrivning!C102&gt;0,Inskrivning!M102,0)</f>
        <v>0</v>
      </c>
      <c r="E104" s="53">
        <f>IF(Inskrivning!C102&gt;0,Inskrivning!N102,0)</f>
        <v>0</v>
      </c>
      <c r="F104" s="53">
        <f>IF(Inskrivning!C102&gt;0,Inskrivning!O102,0)</f>
        <v>0</v>
      </c>
      <c r="G104" s="53">
        <f>IF(Inskrivning!C102&gt;0,Inskrivning!P102,0)</f>
        <v>0</v>
      </c>
      <c r="H104" s="53">
        <f>IF(Inskrivning!C102&gt;0,Inskrivning!Q102,0)</f>
        <v>0</v>
      </c>
      <c r="I104" s="53">
        <f>IF(Inskrivning!C102&gt;0,Inskrivning!R102,0)</f>
        <v>0</v>
      </c>
      <c r="J104" s="53">
        <f>IF(Inskrivning!C102&gt;0,Inskrivning!S102,0)</f>
        <v>0</v>
      </c>
      <c r="K104" s="53">
        <f>IF(Inskrivning!C102&gt;0,Inskrivning!T102,0)</f>
        <v>0</v>
      </c>
      <c r="L104" s="53">
        <f>IF(Inskrivning!C102&gt;0,Inskrivning!U102,0)</f>
        <v>0</v>
      </c>
      <c r="M104" s="53">
        <f>IF(Inskrivning!C102&gt;0,Inskrivning!V102,0)</f>
        <v>0</v>
      </c>
      <c r="N104" s="53">
        <f>IF(Inskrivning!C102&gt;0,Inskrivning!W102,0)</f>
        <v>0</v>
      </c>
      <c r="O104" s="53">
        <f>IF(Inskrivning!C102&gt;0,Inskrivning!X102,0)</f>
        <v>0</v>
      </c>
      <c r="P104" s="4"/>
      <c r="Q104" s="4"/>
      <c r="R104" s="4"/>
      <c r="W104" s="15">
        <f>IF(Inskrivning!C102="",0,Inskrivning!C102)</f>
        <v>0</v>
      </c>
      <c r="Y104" s="30">
        <f t="shared" si="1"/>
        <v>0</v>
      </c>
      <c r="Z104" s="4">
        <v>96</v>
      </c>
    </row>
    <row r="105" spans="1:26" ht="17.100000000000001" customHeight="1" x14ac:dyDescent="0.25">
      <c r="A105" s="53">
        <f>IF(Inskrivning!C103&gt;0,Inskrivning!J103,0)</f>
        <v>0</v>
      </c>
      <c r="B105" s="53">
        <f>IF(Inskrivning!C103&gt;0,Inskrivning!K103,0)</f>
        <v>0</v>
      </c>
      <c r="C105" s="53">
        <f>IF(Inskrivning!C103&gt;0,Inskrivning!L103,0)</f>
        <v>0</v>
      </c>
      <c r="D105" s="53">
        <f>IF(Inskrivning!C103&gt;0,Inskrivning!M103,0)</f>
        <v>0</v>
      </c>
      <c r="E105" s="53">
        <f>IF(Inskrivning!C103&gt;0,Inskrivning!N103,0)</f>
        <v>0</v>
      </c>
      <c r="F105" s="53">
        <f>IF(Inskrivning!C103&gt;0,Inskrivning!O103,0)</f>
        <v>0</v>
      </c>
      <c r="G105" s="53">
        <f>IF(Inskrivning!C103&gt;0,Inskrivning!P103,0)</f>
        <v>0</v>
      </c>
      <c r="H105" s="53">
        <f>IF(Inskrivning!C103&gt;0,Inskrivning!Q103,0)</f>
        <v>0</v>
      </c>
      <c r="I105" s="53">
        <f>IF(Inskrivning!C103&gt;0,Inskrivning!R103,0)</f>
        <v>0</v>
      </c>
      <c r="J105" s="53">
        <f>IF(Inskrivning!C103&gt;0,Inskrivning!S103,0)</f>
        <v>0</v>
      </c>
      <c r="K105" s="53">
        <f>IF(Inskrivning!C103&gt;0,Inskrivning!T103,0)</f>
        <v>0</v>
      </c>
      <c r="L105" s="53">
        <f>IF(Inskrivning!C103&gt;0,Inskrivning!U103,0)</f>
        <v>0</v>
      </c>
      <c r="M105" s="53">
        <f>IF(Inskrivning!C103&gt;0,Inskrivning!V103,0)</f>
        <v>0</v>
      </c>
      <c r="N105" s="53">
        <f>IF(Inskrivning!C103&gt;0,Inskrivning!W103,0)</f>
        <v>0</v>
      </c>
      <c r="O105" s="53">
        <f>IF(Inskrivning!C103&gt;0,Inskrivning!X103,0)</f>
        <v>0</v>
      </c>
      <c r="P105" s="4"/>
      <c r="Q105" s="4"/>
      <c r="R105" s="4"/>
      <c r="W105" s="15">
        <f>IF(Inskrivning!C103="",0,Inskrivning!C103)</f>
        <v>0</v>
      </c>
      <c r="Y105" s="30">
        <f t="shared" si="1"/>
        <v>0</v>
      </c>
      <c r="Z105" s="104">
        <v>97</v>
      </c>
    </row>
    <row r="106" spans="1:26" ht="17.100000000000001" customHeight="1" x14ac:dyDescent="0.25">
      <c r="A106" s="53">
        <f>IF(Inskrivning!C104&gt;0,Inskrivning!J104,0)</f>
        <v>0</v>
      </c>
      <c r="B106" s="53">
        <f>IF(Inskrivning!C104&gt;0,Inskrivning!K104,0)</f>
        <v>0</v>
      </c>
      <c r="C106" s="53">
        <f>IF(Inskrivning!C104&gt;0,Inskrivning!L104,0)</f>
        <v>0</v>
      </c>
      <c r="D106" s="53">
        <f>IF(Inskrivning!C104&gt;0,Inskrivning!M104,0)</f>
        <v>0</v>
      </c>
      <c r="E106" s="53">
        <f>IF(Inskrivning!C104&gt;0,Inskrivning!N104,0)</f>
        <v>0</v>
      </c>
      <c r="F106" s="53">
        <f>IF(Inskrivning!C104&gt;0,Inskrivning!O104,0)</f>
        <v>0</v>
      </c>
      <c r="G106" s="53">
        <f>IF(Inskrivning!C104&gt;0,Inskrivning!P104,0)</f>
        <v>0</v>
      </c>
      <c r="H106" s="53">
        <f>IF(Inskrivning!C104&gt;0,Inskrivning!Q104,0)</f>
        <v>0</v>
      </c>
      <c r="I106" s="53">
        <f>IF(Inskrivning!C104&gt;0,Inskrivning!R104,0)</f>
        <v>0</v>
      </c>
      <c r="J106" s="53">
        <f>IF(Inskrivning!C104&gt;0,Inskrivning!S104,0)</f>
        <v>0</v>
      </c>
      <c r="K106" s="53">
        <f>IF(Inskrivning!C104&gt;0,Inskrivning!T104,0)</f>
        <v>0</v>
      </c>
      <c r="L106" s="53">
        <f>IF(Inskrivning!C104&gt;0,Inskrivning!U104,0)</f>
        <v>0</v>
      </c>
      <c r="M106" s="53">
        <f>IF(Inskrivning!C104&gt;0,Inskrivning!V104,0)</f>
        <v>0</v>
      </c>
      <c r="N106" s="53">
        <f>IF(Inskrivning!C104&gt;0,Inskrivning!W104,0)</f>
        <v>0</v>
      </c>
      <c r="O106" s="53">
        <f>IF(Inskrivning!C104&gt;0,Inskrivning!X104,0)</f>
        <v>0</v>
      </c>
      <c r="P106" s="4"/>
      <c r="Q106" s="4"/>
      <c r="R106" s="4"/>
      <c r="W106" s="15">
        <f>IF(Inskrivning!C104="",0,Inskrivning!C104)</f>
        <v>0</v>
      </c>
      <c r="Y106" s="30">
        <f t="shared" si="1"/>
        <v>0</v>
      </c>
      <c r="Z106" s="4">
        <v>98</v>
      </c>
    </row>
    <row r="107" spans="1:26" ht="17.100000000000001" customHeight="1" x14ac:dyDescent="0.25">
      <c r="A107" s="53">
        <f>IF(Inskrivning!C105&gt;0,Inskrivning!J105,0)</f>
        <v>0</v>
      </c>
      <c r="B107" s="53">
        <f>IF(Inskrivning!C105&gt;0,Inskrivning!K105,0)</f>
        <v>0</v>
      </c>
      <c r="C107" s="53">
        <f>IF(Inskrivning!C105&gt;0,Inskrivning!L105,0)</f>
        <v>0</v>
      </c>
      <c r="D107" s="53">
        <f>IF(Inskrivning!C105&gt;0,Inskrivning!M105,0)</f>
        <v>0</v>
      </c>
      <c r="E107" s="53">
        <f>IF(Inskrivning!C105&gt;0,Inskrivning!N105,0)</f>
        <v>0</v>
      </c>
      <c r="F107" s="53">
        <f>IF(Inskrivning!C105&gt;0,Inskrivning!O105,0)</f>
        <v>0</v>
      </c>
      <c r="G107" s="53">
        <f>IF(Inskrivning!C105&gt;0,Inskrivning!P105,0)</f>
        <v>0</v>
      </c>
      <c r="H107" s="53">
        <f>IF(Inskrivning!C105&gt;0,Inskrivning!Q105,0)</f>
        <v>0</v>
      </c>
      <c r="I107" s="53">
        <f>IF(Inskrivning!C105&gt;0,Inskrivning!R105,0)</f>
        <v>0</v>
      </c>
      <c r="J107" s="53">
        <f>IF(Inskrivning!C105&gt;0,Inskrivning!S105,0)</f>
        <v>0</v>
      </c>
      <c r="K107" s="53">
        <f>IF(Inskrivning!C105&gt;0,Inskrivning!T105,0)</f>
        <v>0</v>
      </c>
      <c r="L107" s="53">
        <f>IF(Inskrivning!C105&gt;0,Inskrivning!U105,0)</f>
        <v>0</v>
      </c>
      <c r="M107" s="53">
        <f>IF(Inskrivning!C105&gt;0,Inskrivning!V105,0)</f>
        <v>0</v>
      </c>
      <c r="N107" s="53">
        <f>IF(Inskrivning!C105&gt;0,Inskrivning!W105,0)</f>
        <v>0</v>
      </c>
      <c r="O107" s="53">
        <f>IF(Inskrivning!C105&gt;0,Inskrivning!X105,0)</f>
        <v>0</v>
      </c>
      <c r="P107" s="4"/>
      <c r="Q107" s="4"/>
      <c r="R107" s="4"/>
      <c r="W107" s="15">
        <f>IF(Inskrivning!C105="",0,Inskrivning!C105)</f>
        <v>0</v>
      </c>
      <c r="Y107" s="30">
        <f t="shared" si="1"/>
        <v>0</v>
      </c>
      <c r="Z107" s="104">
        <v>99</v>
      </c>
    </row>
    <row r="108" spans="1:26" ht="17.100000000000001" customHeight="1" x14ac:dyDescent="0.25">
      <c r="A108" s="53">
        <f>IF(Inskrivning!C106&gt;0,Inskrivning!J106,0)</f>
        <v>0</v>
      </c>
      <c r="B108" s="53">
        <f>IF(Inskrivning!C106&gt;0,Inskrivning!K106,0)</f>
        <v>0</v>
      </c>
      <c r="C108" s="53">
        <f>IF(Inskrivning!C106&gt;0,Inskrivning!L106,0)</f>
        <v>0</v>
      </c>
      <c r="D108" s="53">
        <f>IF(Inskrivning!C106&gt;0,Inskrivning!M106,0)</f>
        <v>0</v>
      </c>
      <c r="E108" s="53">
        <f>IF(Inskrivning!C106&gt;0,Inskrivning!N106,0)</f>
        <v>0</v>
      </c>
      <c r="F108" s="53">
        <f>IF(Inskrivning!C106&gt;0,Inskrivning!O106,0)</f>
        <v>0</v>
      </c>
      <c r="G108" s="53">
        <f>IF(Inskrivning!C106&gt;0,Inskrivning!P106,0)</f>
        <v>0</v>
      </c>
      <c r="H108" s="53">
        <f>IF(Inskrivning!C106&gt;0,Inskrivning!Q106,0)</f>
        <v>0</v>
      </c>
      <c r="I108" s="53">
        <f>IF(Inskrivning!C106&gt;0,Inskrivning!R106,0)</f>
        <v>0</v>
      </c>
      <c r="J108" s="53">
        <f>IF(Inskrivning!C106&gt;0,Inskrivning!S106,0)</f>
        <v>0</v>
      </c>
      <c r="K108" s="53">
        <f>IF(Inskrivning!C106&gt;0,Inskrivning!T106,0)</f>
        <v>0</v>
      </c>
      <c r="L108" s="53">
        <f>IF(Inskrivning!C106&gt;0,Inskrivning!U106,0)</f>
        <v>0</v>
      </c>
      <c r="M108" s="53">
        <f>IF(Inskrivning!C106&gt;0,Inskrivning!V106,0)</f>
        <v>0</v>
      </c>
      <c r="N108" s="53">
        <f>IF(Inskrivning!C106&gt;0,Inskrivning!W106,0)</f>
        <v>0</v>
      </c>
      <c r="O108" s="53">
        <f>IF(Inskrivning!C106&gt;0,Inskrivning!X106,0)</f>
        <v>0</v>
      </c>
      <c r="P108" s="4"/>
      <c r="Q108" s="4"/>
      <c r="R108" s="4"/>
      <c r="W108" s="15">
        <f>IF(Inskrivning!C106="",0,Inskrivning!C106)</f>
        <v>0</v>
      </c>
      <c r="Y108" s="30">
        <f t="shared" si="1"/>
        <v>0</v>
      </c>
      <c r="Z108" s="4">
        <v>100</v>
      </c>
    </row>
    <row r="109" spans="1:26" ht="17.100000000000001" customHeight="1" x14ac:dyDescent="0.25">
      <c r="A109" s="53">
        <f>IF(Inskrivning!C107&gt;0,Inskrivning!J107,0)</f>
        <v>0</v>
      </c>
      <c r="B109" s="53">
        <f>IF(Inskrivning!C107&gt;0,Inskrivning!K107,0)</f>
        <v>0</v>
      </c>
      <c r="C109" s="53">
        <f>IF(Inskrivning!C107&gt;0,Inskrivning!L107,0)</f>
        <v>0</v>
      </c>
      <c r="D109" s="53">
        <f>IF(Inskrivning!C107&gt;0,Inskrivning!M107,0)</f>
        <v>0</v>
      </c>
      <c r="E109" s="53">
        <f>IF(Inskrivning!C107&gt;0,Inskrivning!N107,0)</f>
        <v>0</v>
      </c>
      <c r="F109" s="53">
        <f>IF(Inskrivning!C107&gt;0,Inskrivning!O107,0)</f>
        <v>0</v>
      </c>
      <c r="G109" s="53">
        <f>IF(Inskrivning!C107&gt;0,Inskrivning!P107,0)</f>
        <v>0</v>
      </c>
      <c r="H109" s="53">
        <f>IF(Inskrivning!C107&gt;0,Inskrivning!Q107,0)</f>
        <v>0</v>
      </c>
      <c r="I109" s="53">
        <f>IF(Inskrivning!C107&gt;0,Inskrivning!R107,0)</f>
        <v>0</v>
      </c>
      <c r="J109" s="53">
        <f>IF(Inskrivning!C107&gt;0,Inskrivning!S107,0)</f>
        <v>0</v>
      </c>
      <c r="K109" s="53">
        <f>IF(Inskrivning!C107&gt;0,Inskrivning!T107,0)</f>
        <v>0</v>
      </c>
      <c r="L109" s="53">
        <f>IF(Inskrivning!C107&gt;0,Inskrivning!U107,0)</f>
        <v>0</v>
      </c>
      <c r="M109" s="53">
        <f>IF(Inskrivning!C107&gt;0,Inskrivning!V107,0)</f>
        <v>0</v>
      </c>
      <c r="N109" s="53">
        <f>IF(Inskrivning!C107&gt;0,Inskrivning!W107,0)</f>
        <v>0</v>
      </c>
      <c r="O109" s="53">
        <f>IF(Inskrivning!C107&gt;0,Inskrivning!X107,0)</f>
        <v>0</v>
      </c>
      <c r="P109" s="4"/>
      <c r="Q109" s="4"/>
      <c r="R109" s="4"/>
      <c r="W109" s="15">
        <f>IF(Inskrivning!C107="",0,Inskrivning!C107)</f>
        <v>0</v>
      </c>
      <c r="Y109" s="30">
        <f t="shared" si="1"/>
        <v>0</v>
      </c>
      <c r="Z109" s="104">
        <v>101</v>
      </c>
    </row>
    <row r="110" spans="1:26" ht="17.100000000000001" customHeight="1" x14ac:dyDescent="0.25">
      <c r="A110" s="53">
        <f>IF(Inskrivning!C108&gt;0,Inskrivning!J108,0)</f>
        <v>0</v>
      </c>
      <c r="B110" s="53">
        <f>IF(Inskrivning!C108&gt;0,Inskrivning!K108,0)</f>
        <v>0</v>
      </c>
      <c r="C110" s="53">
        <f>IF(Inskrivning!C108&gt;0,Inskrivning!L108,0)</f>
        <v>0</v>
      </c>
      <c r="D110" s="53">
        <f>IF(Inskrivning!C108&gt;0,Inskrivning!M108,0)</f>
        <v>0</v>
      </c>
      <c r="E110" s="53">
        <f>IF(Inskrivning!C108&gt;0,Inskrivning!N108,0)</f>
        <v>0</v>
      </c>
      <c r="F110" s="53">
        <f>IF(Inskrivning!C108&gt;0,Inskrivning!O108,0)</f>
        <v>0</v>
      </c>
      <c r="G110" s="53">
        <f>IF(Inskrivning!C108&gt;0,Inskrivning!P108,0)</f>
        <v>0</v>
      </c>
      <c r="H110" s="53">
        <f>IF(Inskrivning!C108&gt;0,Inskrivning!Q108,0)</f>
        <v>0</v>
      </c>
      <c r="I110" s="53">
        <f>IF(Inskrivning!C108&gt;0,Inskrivning!R108,0)</f>
        <v>0</v>
      </c>
      <c r="J110" s="53">
        <f>IF(Inskrivning!C108&gt;0,Inskrivning!S108,0)</f>
        <v>0</v>
      </c>
      <c r="K110" s="53">
        <f>IF(Inskrivning!C108&gt;0,Inskrivning!T108,0)</f>
        <v>0</v>
      </c>
      <c r="L110" s="53">
        <f>IF(Inskrivning!C108&gt;0,Inskrivning!U108,0)</f>
        <v>0</v>
      </c>
      <c r="M110" s="53">
        <f>IF(Inskrivning!C108&gt;0,Inskrivning!V108,0)</f>
        <v>0</v>
      </c>
      <c r="N110" s="53">
        <f>IF(Inskrivning!C108&gt;0,Inskrivning!W108,0)</f>
        <v>0</v>
      </c>
      <c r="O110" s="53">
        <f>IF(Inskrivning!C108&gt;0,Inskrivning!X108,0)</f>
        <v>0</v>
      </c>
      <c r="P110" s="4"/>
      <c r="Q110" s="4"/>
      <c r="R110" s="4"/>
      <c r="W110" s="15">
        <f>IF(Inskrivning!C108="",0,Inskrivning!C108)</f>
        <v>0</v>
      </c>
      <c r="Y110" s="30">
        <f t="shared" si="1"/>
        <v>0</v>
      </c>
      <c r="Z110" s="4">
        <v>102</v>
      </c>
    </row>
    <row r="111" spans="1:26" ht="17.100000000000001" customHeight="1" x14ac:dyDescent="0.25">
      <c r="A111" s="53">
        <f>IF(Inskrivning!C109&gt;0,Inskrivning!J109,0)</f>
        <v>0</v>
      </c>
      <c r="B111" s="53">
        <f>IF(Inskrivning!C109&gt;0,Inskrivning!K109,0)</f>
        <v>0</v>
      </c>
      <c r="C111" s="53">
        <f>IF(Inskrivning!C109&gt;0,Inskrivning!L109,0)</f>
        <v>0</v>
      </c>
      <c r="D111" s="53">
        <f>IF(Inskrivning!C109&gt;0,Inskrivning!M109,0)</f>
        <v>0</v>
      </c>
      <c r="E111" s="53">
        <f>IF(Inskrivning!C109&gt;0,Inskrivning!N109,0)</f>
        <v>0</v>
      </c>
      <c r="F111" s="53">
        <f>IF(Inskrivning!C109&gt;0,Inskrivning!O109,0)</f>
        <v>0</v>
      </c>
      <c r="G111" s="53">
        <f>IF(Inskrivning!C109&gt;0,Inskrivning!P109,0)</f>
        <v>0</v>
      </c>
      <c r="H111" s="53">
        <f>IF(Inskrivning!C109&gt;0,Inskrivning!Q109,0)</f>
        <v>0</v>
      </c>
      <c r="I111" s="53">
        <f>IF(Inskrivning!C109&gt;0,Inskrivning!R109,0)</f>
        <v>0</v>
      </c>
      <c r="J111" s="53">
        <f>IF(Inskrivning!C109&gt;0,Inskrivning!S109,0)</f>
        <v>0</v>
      </c>
      <c r="K111" s="53">
        <f>IF(Inskrivning!C109&gt;0,Inskrivning!T109,0)</f>
        <v>0</v>
      </c>
      <c r="L111" s="53">
        <f>IF(Inskrivning!C109&gt;0,Inskrivning!U109,0)</f>
        <v>0</v>
      </c>
      <c r="M111" s="53">
        <f>IF(Inskrivning!C109&gt;0,Inskrivning!V109,0)</f>
        <v>0</v>
      </c>
      <c r="N111" s="53">
        <f>IF(Inskrivning!C109&gt;0,Inskrivning!W109,0)</f>
        <v>0</v>
      </c>
      <c r="O111" s="53">
        <f>IF(Inskrivning!C109&gt;0,Inskrivning!X109,0)</f>
        <v>0</v>
      </c>
      <c r="P111" s="4"/>
      <c r="Q111" s="4"/>
      <c r="R111" s="4"/>
      <c r="W111" s="15">
        <f>IF(Inskrivning!C109="",0,Inskrivning!C109)</f>
        <v>0</v>
      </c>
      <c r="Y111" s="30">
        <f t="shared" si="1"/>
        <v>0</v>
      </c>
      <c r="Z111" s="104">
        <v>103</v>
      </c>
    </row>
    <row r="112" spans="1:26" ht="17.100000000000001" customHeight="1" x14ac:dyDescent="0.25">
      <c r="A112" s="53">
        <f>IF(Inskrivning!C110&gt;0,Inskrivning!J110,0)</f>
        <v>0</v>
      </c>
      <c r="B112" s="53">
        <f>IF(Inskrivning!C110&gt;0,Inskrivning!K110,0)</f>
        <v>0</v>
      </c>
      <c r="C112" s="53">
        <f>IF(Inskrivning!C110&gt;0,Inskrivning!L110,0)</f>
        <v>0</v>
      </c>
      <c r="D112" s="53">
        <f>IF(Inskrivning!C110&gt;0,Inskrivning!M110,0)</f>
        <v>0</v>
      </c>
      <c r="E112" s="53">
        <f>IF(Inskrivning!C110&gt;0,Inskrivning!N110,0)</f>
        <v>0</v>
      </c>
      <c r="F112" s="53">
        <f>IF(Inskrivning!C110&gt;0,Inskrivning!O110,0)</f>
        <v>0</v>
      </c>
      <c r="G112" s="53">
        <f>IF(Inskrivning!C110&gt;0,Inskrivning!P110,0)</f>
        <v>0</v>
      </c>
      <c r="H112" s="53">
        <f>IF(Inskrivning!C110&gt;0,Inskrivning!Q110,0)</f>
        <v>0</v>
      </c>
      <c r="I112" s="53">
        <f>IF(Inskrivning!C110&gt;0,Inskrivning!R110,0)</f>
        <v>0</v>
      </c>
      <c r="J112" s="53">
        <f>IF(Inskrivning!C110&gt;0,Inskrivning!S110,0)</f>
        <v>0</v>
      </c>
      <c r="K112" s="53">
        <f>IF(Inskrivning!C110&gt;0,Inskrivning!T110,0)</f>
        <v>0</v>
      </c>
      <c r="L112" s="53">
        <f>IF(Inskrivning!C110&gt;0,Inskrivning!U110,0)</f>
        <v>0</v>
      </c>
      <c r="M112" s="53">
        <f>IF(Inskrivning!C110&gt;0,Inskrivning!V110,0)</f>
        <v>0</v>
      </c>
      <c r="N112" s="53">
        <f>IF(Inskrivning!C110&gt;0,Inskrivning!W110,0)</f>
        <v>0</v>
      </c>
      <c r="O112" s="53">
        <f>IF(Inskrivning!C110&gt;0,Inskrivning!X110,0)</f>
        <v>0</v>
      </c>
      <c r="P112" s="4"/>
      <c r="Q112" s="4"/>
      <c r="R112" s="4"/>
      <c r="W112" s="15">
        <f>IF(Inskrivning!C110="",0,Inskrivning!C110)</f>
        <v>0</v>
      </c>
      <c r="Y112" s="30">
        <f t="shared" si="1"/>
        <v>0</v>
      </c>
      <c r="Z112" s="4">
        <v>104</v>
      </c>
    </row>
    <row r="113" spans="1:26" ht="17.100000000000001" customHeight="1" x14ac:dyDescent="0.25">
      <c r="A113" s="53">
        <f>IF(Inskrivning!C111&gt;0,Inskrivning!J111,0)</f>
        <v>0</v>
      </c>
      <c r="B113" s="53">
        <f>IF(Inskrivning!C111&gt;0,Inskrivning!K111,0)</f>
        <v>0</v>
      </c>
      <c r="C113" s="53">
        <f>IF(Inskrivning!C111&gt;0,Inskrivning!L111,0)</f>
        <v>0</v>
      </c>
      <c r="D113" s="53">
        <f>IF(Inskrivning!C111&gt;0,Inskrivning!M111,0)</f>
        <v>0</v>
      </c>
      <c r="E113" s="53">
        <f>IF(Inskrivning!C111&gt;0,Inskrivning!N111,0)</f>
        <v>0</v>
      </c>
      <c r="F113" s="53">
        <f>IF(Inskrivning!C111&gt;0,Inskrivning!O111,0)</f>
        <v>0</v>
      </c>
      <c r="G113" s="53">
        <f>IF(Inskrivning!C111&gt;0,Inskrivning!P111,0)</f>
        <v>0</v>
      </c>
      <c r="H113" s="53">
        <f>IF(Inskrivning!C111&gt;0,Inskrivning!Q111,0)</f>
        <v>0</v>
      </c>
      <c r="I113" s="53">
        <f>IF(Inskrivning!C111&gt;0,Inskrivning!R111,0)</f>
        <v>0</v>
      </c>
      <c r="J113" s="53">
        <f>IF(Inskrivning!C111&gt;0,Inskrivning!S111,0)</f>
        <v>0</v>
      </c>
      <c r="K113" s="53">
        <f>IF(Inskrivning!C111&gt;0,Inskrivning!T111,0)</f>
        <v>0</v>
      </c>
      <c r="L113" s="53">
        <f>IF(Inskrivning!C111&gt;0,Inskrivning!U111,0)</f>
        <v>0</v>
      </c>
      <c r="M113" s="53">
        <f>IF(Inskrivning!C111&gt;0,Inskrivning!V111,0)</f>
        <v>0</v>
      </c>
      <c r="N113" s="53">
        <f>IF(Inskrivning!C111&gt;0,Inskrivning!W111,0)</f>
        <v>0</v>
      </c>
      <c r="O113" s="53">
        <f>IF(Inskrivning!C111&gt;0,Inskrivning!X111,0)</f>
        <v>0</v>
      </c>
      <c r="P113" s="4"/>
      <c r="Q113" s="4"/>
      <c r="R113" s="4"/>
      <c r="W113" s="15">
        <f>IF(Inskrivning!C111="",0,Inskrivning!C111)</f>
        <v>0</v>
      </c>
      <c r="Y113" s="30">
        <f t="shared" si="1"/>
        <v>0</v>
      </c>
      <c r="Z113" s="104">
        <v>105</v>
      </c>
    </row>
    <row r="114" spans="1:26" ht="17.100000000000001" customHeight="1" x14ac:dyDescent="0.25">
      <c r="A114" s="53">
        <f>IF(Inskrivning!C112&gt;0,Inskrivning!J112,0)</f>
        <v>0</v>
      </c>
      <c r="B114" s="53">
        <f>IF(Inskrivning!C112&gt;0,Inskrivning!K112,0)</f>
        <v>0</v>
      </c>
      <c r="C114" s="53">
        <f>IF(Inskrivning!C112&gt;0,Inskrivning!L112,0)</f>
        <v>0</v>
      </c>
      <c r="D114" s="53">
        <f>IF(Inskrivning!C112&gt;0,Inskrivning!M112,0)</f>
        <v>0</v>
      </c>
      <c r="E114" s="53">
        <f>IF(Inskrivning!C112&gt;0,Inskrivning!N112,0)</f>
        <v>0</v>
      </c>
      <c r="F114" s="53">
        <f>IF(Inskrivning!C112&gt;0,Inskrivning!O112,0)</f>
        <v>0</v>
      </c>
      <c r="G114" s="53">
        <f>IF(Inskrivning!C112&gt;0,Inskrivning!P112,0)</f>
        <v>0</v>
      </c>
      <c r="H114" s="53">
        <f>IF(Inskrivning!C112&gt;0,Inskrivning!Q112,0)</f>
        <v>0</v>
      </c>
      <c r="I114" s="53">
        <f>IF(Inskrivning!C112&gt;0,Inskrivning!R112,0)</f>
        <v>0</v>
      </c>
      <c r="J114" s="53">
        <f>IF(Inskrivning!C112&gt;0,Inskrivning!S112,0)</f>
        <v>0</v>
      </c>
      <c r="K114" s="53">
        <f>IF(Inskrivning!C112&gt;0,Inskrivning!T112,0)</f>
        <v>0</v>
      </c>
      <c r="L114" s="53">
        <f>IF(Inskrivning!C112&gt;0,Inskrivning!U112,0)</f>
        <v>0</v>
      </c>
      <c r="M114" s="53">
        <f>IF(Inskrivning!C112&gt;0,Inskrivning!V112,0)</f>
        <v>0</v>
      </c>
      <c r="N114" s="53">
        <f>IF(Inskrivning!C112&gt;0,Inskrivning!W112,0)</f>
        <v>0</v>
      </c>
      <c r="O114" s="53">
        <f>IF(Inskrivning!C112&gt;0,Inskrivning!X112,0)</f>
        <v>0</v>
      </c>
      <c r="P114" s="4"/>
      <c r="Q114" s="4"/>
      <c r="R114" s="4"/>
      <c r="W114" s="15">
        <f>IF(Inskrivning!C112="",0,Inskrivning!C112)</f>
        <v>0</v>
      </c>
      <c r="Y114" s="30">
        <f t="shared" si="1"/>
        <v>0</v>
      </c>
      <c r="Z114" s="4">
        <v>106</v>
      </c>
    </row>
    <row r="115" spans="1:26" ht="17.100000000000001" customHeight="1" x14ac:dyDescent="0.25">
      <c r="A115" s="53">
        <f>IF(Inskrivning!C113&gt;0,Inskrivning!J113,0)</f>
        <v>0</v>
      </c>
      <c r="B115" s="53">
        <f>IF(Inskrivning!C113&gt;0,Inskrivning!K113,0)</f>
        <v>0</v>
      </c>
      <c r="C115" s="53">
        <f>IF(Inskrivning!C113&gt;0,Inskrivning!L113,0)</f>
        <v>0</v>
      </c>
      <c r="D115" s="53">
        <f>IF(Inskrivning!C113&gt;0,Inskrivning!M113,0)</f>
        <v>0</v>
      </c>
      <c r="E115" s="53">
        <f>IF(Inskrivning!C113&gt;0,Inskrivning!N113,0)</f>
        <v>0</v>
      </c>
      <c r="F115" s="53">
        <f>IF(Inskrivning!C113&gt;0,Inskrivning!O113,0)</f>
        <v>0</v>
      </c>
      <c r="G115" s="53">
        <f>IF(Inskrivning!C113&gt;0,Inskrivning!P113,0)</f>
        <v>0</v>
      </c>
      <c r="H115" s="53">
        <f>IF(Inskrivning!C113&gt;0,Inskrivning!Q113,0)</f>
        <v>0</v>
      </c>
      <c r="I115" s="53">
        <f>IF(Inskrivning!C113&gt;0,Inskrivning!R113,0)</f>
        <v>0</v>
      </c>
      <c r="J115" s="53">
        <f>IF(Inskrivning!C113&gt;0,Inskrivning!S113,0)</f>
        <v>0</v>
      </c>
      <c r="K115" s="53">
        <f>IF(Inskrivning!C113&gt;0,Inskrivning!T113,0)</f>
        <v>0</v>
      </c>
      <c r="L115" s="53">
        <f>IF(Inskrivning!C113&gt;0,Inskrivning!U113,0)</f>
        <v>0</v>
      </c>
      <c r="M115" s="53">
        <f>IF(Inskrivning!C113&gt;0,Inskrivning!V113,0)</f>
        <v>0</v>
      </c>
      <c r="N115" s="53">
        <f>IF(Inskrivning!C113&gt;0,Inskrivning!W113,0)</f>
        <v>0</v>
      </c>
      <c r="O115" s="53">
        <f>IF(Inskrivning!C113&gt;0,Inskrivning!X113,0)</f>
        <v>0</v>
      </c>
      <c r="P115" s="4"/>
      <c r="Q115" s="4"/>
      <c r="R115" s="4"/>
      <c r="W115" s="15">
        <f>IF(Inskrivning!C113="",0,Inskrivning!C113)</f>
        <v>0</v>
      </c>
      <c r="Y115" s="30">
        <f t="shared" si="1"/>
        <v>0</v>
      </c>
      <c r="Z115" s="104">
        <v>107</v>
      </c>
    </row>
    <row r="116" spans="1:26" ht="17.100000000000001" customHeight="1" x14ac:dyDescent="0.25">
      <c r="A116" s="53">
        <f>IF(Inskrivning!C114&gt;0,Inskrivning!J114,0)</f>
        <v>0</v>
      </c>
      <c r="B116" s="53">
        <f>IF(Inskrivning!C114&gt;0,Inskrivning!K114,0)</f>
        <v>0</v>
      </c>
      <c r="C116" s="53">
        <f>IF(Inskrivning!C114&gt;0,Inskrivning!L114,0)</f>
        <v>0</v>
      </c>
      <c r="D116" s="53">
        <f>IF(Inskrivning!C114&gt;0,Inskrivning!M114,0)</f>
        <v>0</v>
      </c>
      <c r="E116" s="53">
        <f>IF(Inskrivning!C114&gt;0,Inskrivning!N114,0)</f>
        <v>0</v>
      </c>
      <c r="F116" s="53">
        <f>IF(Inskrivning!C114&gt;0,Inskrivning!O114,0)</f>
        <v>0</v>
      </c>
      <c r="G116" s="53">
        <f>IF(Inskrivning!C114&gt;0,Inskrivning!P114,0)</f>
        <v>0</v>
      </c>
      <c r="H116" s="53">
        <f>IF(Inskrivning!C114&gt;0,Inskrivning!Q114,0)</f>
        <v>0</v>
      </c>
      <c r="I116" s="53">
        <f>IF(Inskrivning!C114&gt;0,Inskrivning!R114,0)</f>
        <v>0</v>
      </c>
      <c r="J116" s="53">
        <f>IF(Inskrivning!C114&gt;0,Inskrivning!S114,0)</f>
        <v>0</v>
      </c>
      <c r="K116" s="53">
        <f>IF(Inskrivning!C114&gt;0,Inskrivning!T114,0)</f>
        <v>0</v>
      </c>
      <c r="L116" s="53">
        <f>IF(Inskrivning!C114&gt;0,Inskrivning!U114,0)</f>
        <v>0</v>
      </c>
      <c r="M116" s="53">
        <f>IF(Inskrivning!C114&gt;0,Inskrivning!V114,0)</f>
        <v>0</v>
      </c>
      <c r="N116" s="53">
        <f>IF(Inskrivning!C114&gt;0,Inskrivning!W114,0)</f>
        <v>0</v>
      </c>
      <c r="O116" s="53">
        <f>IF(Inskrivning!C114&gt;0,Inskrivning!X114,0)</f>
        <v>0</v>
      </c>
      <c r="P116" s="4"/>
      <c r="Q116" s="4"/>
      <c r="R116" s="4"/>
      <c r="W116" s="15">
        <f>IF(Inskrivning!C114="",0,Inskrivning!C114)</f>
        <v>0</v>
      </c>
      <c r="Y116" s="30">
        <f t="shared" si="1"/>
        <v>0</v>
      </c>
      <c r="Z116" s="4">
        <v>108</v>
      </c>
    </row>
    <row r="117" spans="1:26" ht="17.100000000000001" customHeight="1" x14ac:dyDescent="0.25">
      <c r="A117" s="53">
        <f>IF(Inskrivning!C115&gt;0,Inskrivning!J115,0)</f>
        <v>0</v>
      </c>
      <c r="B117" s="53">
        <f>IF(Inskrivning!C115&gt;0,Inskrivning!K115,0)</f>
        <v>0</v>
      </c>
      <c r="C117" s="53">
        <f>IF(Inskrivning!C115&gt;0,Inskrivning!L115,0)</f>
        <v>0</v>
      </c>
      <c r="D117" s="53">
        <f>IF(Inskrivning!C115&gt;0,Inskrivning!M115,0)</f>
        <v>0</v>
      </c>
      <c r="E117" s="53">
        <f>IF(Inskrivning!C115&gt;0,Inskrivning!N115,0)</f>
        <v>0</v>
      </c>
      <c r="F117" s="53">
        <f>IF(Inskrivning!C115&gt;0,Inskrivning!O115,0)</f>
        <v>0</v>
      </c>
      <c r="G117" s="53">
        <f>IF(Inskrivning!C115&gt;0,Inskrivning!P115,0)</f>
        <v>0</v>
      </c>
      <c r="H117" s="53">
        <f>IF(Inskrivning!C115&gt;0,Inskrivning!Q115,0)</f>
        <v>0</v>
      </c>
      <c r="I117" s="53">
        <f>IF(Inskrivning!C115&gt;0,Inskrivning!R115,0)</f>
        <v>0</v>
      </c>
      <c r="J117" s="53">
        <f>IF(Inskrivning!C115&gt;0,Inskrivning!S115,0)</f>
        <v>0</v>
      </c>
      <c r="K117" s="53">
        <f>IF(Inskrivning!C115&gt;0,Inskrivning!T115,0)</f>
        <v>0</v>
      </c>
      <c r="L117" s="53">
        <f>IF(Inskrivning!C115&gt;0,Inskrivning!U115,0)</f>
        <v>0</v>
      </c>
      <c r="M117" s="53">
        <f>IF(Inskrivning!C115&gt;0,Inskrivning!V115,0)</f>
        <v>0</v>
      </c>
      <c r="N117" s="53">
        <f>IF(Inskrivning!C115&gt;0,Inskrivning!W115,0)</f>
        <v>0</v>
      </c>
      <c r="O117" s="53">
        <f>IF(Inskrivning!C115&gt;0,Inskrivning!X115,0)</f>
        <v>0</v>
      </c>
      <c r="P117" s="4"/>
      <c r="Q117" s="4"/>
      <c r="R117" s="4"/>
      <c r="W117" s="15">
        <f>IF(Inskrivning!C115="",0,Inskrivning!C115)</f>
        <v>0</v>
      </c>
      <c r="Y117" s="30">
        <f t="shared" si="1"/>
        <v>0</v>
      </c>
      <c r="Z117" s="104">
        <v>109</v>
      </c>
    </row>
    <row r="118" spans="1:26" ht="17.100000000000001" customHeight="1" x14ac:dyDescent="0.25">
      <c r="A118" s="53">
        <f>IF(Inskrivning!C116&gt;0,Inskrivning!J116,0)</f>
        <v>0</v>
      </c>
      <c r="B118" s="53">
        <f>IF(Inskrivning!C116&gt;0,Inskrivning!K116,0)</f>
        <v>0</v>
      </c>
      <c r="C118" s="53">
        <f>IF(Inskrivning!C116&gt;0,Inskrivning!L116,0)</f>
        <v>0</v>
      </c>
      <c r="D118" s="53">
        <f>IF(Inskrivning!C116&gt;0,Inskrivning!M116,0)</f>
        <v>0</v>
      </c>
      <c r="E118" s="53">
        <f>IF(Inskrivning!C116&gt;0,Inskrivning!N116,0)</f>
        <v>0</v>
      </c>
      <c r="F118" s="53">
        <f>IF(Inskrivning!C116&gt;0,Inskrivning!O116,0)</f>
        <v>0</v>
      </c>
      <c r="G118" s="53">
        <f>IF(Inskrivning!C116&gt;0,Inskrivning!P116,0)</f>
        <v>0</v>
      </c>
      <c r="H118" s="53">
        <f>IF(Inskrivning!C116&gt;0,Inskrivning!Q116,0)</f>
        <v>0</v>
      </c>
      <c r="I118" s="53">
        <f>IF(Inskrivning!C116&gt;0,Inskrivning!R116,0)</f>
        <v>0</v>
      </c>
      <c r="J118" s="53">
        <f>IF(Inskrivning!C116&gt;0,Inskrivning!S116,0)</f>
        <v>0</v>
      </c>
      <c r="K118" s="53">
        <f>IF(Inskrivning!C116&gt;0,Inskrivning!T116,0)</f>
        <v>0</v>
      </c>
      <c r="L118" s="53">
        <f>IF(Inskrivning!C116&gt;0,Inskrivning!U116,0)</f>
        <v>0</v>
      </c>
      <c r="M118" s="53">
        <f>IF(Inskrivning!C116&gt;0,Inskrivning!V116,0)</f>
        <v>0</v>
      </c>
      <c r="N118" s="53">
        <f>IF(Inskrivning!C116&gt;0,Inskrivning!W116,0)</f>
        <v>0</v>
      </c>
      <c r="O118" s="53">
        <f>IF(Inskrivning!C116&gt;0,Inskrivning!X116,0)</f>
        <v>0</v>
      </c>
      <c r="P118" s="4"/>
      <c r="Q118" s="4"/>
      <c r="R118" s="4"/>
      <c r="W118" s="15">
        <f>IF(Inskrivning!C116="",0,Inskrivning!C116)</f>
        <v>0</v>
      </c>
      <c r="Y118" s="30">
        <f t="shared" si="1"/>
        <v>0</v>
      </c>
      <c r="Z118" s="4">
        <v>110</v>
      </c>
    </row>
    <row r="119" spans="1:26" ht="17.100000000000001" customHeight="1" x14ac:dyDescent="0.25">
      <c r="A119" s="53">
        <f>IF(Inskrivning!C117&gt;0,Inskrivning!J117,0)</f>
        <v>0</v>
      </c>
      <c r="B119" s="53">
        <f>IF(Inskrivning!C117&gt;0,Inskrivning!K117,0)</f>
        <v>0</v>
      </c>
      <c r="C119" s="53">
        <f>IF(Inskrivning!C117&gt;0,Inskrivning!L117,0)</f>
        <v>0</v>
      </c>
      <c r="D119" s="53">
        <f>IF(Inskrivning!C117&gt;0,Inskrivning!M117,0)</f>
        <v>0</v>
      </c>
      <c r="E119" s="53">
        <f>IF(Inskrivning!C117&gt;0,Inskrivning!N117,0)</f>
        <v>0</v>
      </c>
      <c r="F119" s="53">
        <f>IF(Inskrivning!C117&gt;0,Inskrivning!O117,0)</f>
        <v>0</v>
      </c>
      <c r="G119" s="53">
        <f>IF(Inskrivning!C117&gt;0,Inskrivning!P117,0)</f>
        <v>0</v>
      </c>
      <c r="H119" s="53">
        <f>IF(Inskrivning!C117&gt;0,Inskrivning!Q117,0)</f>
        <v>0</v>
      </c>
      <c r="I119" s="53">
        <f>IF(Inskrivning!C117&gt;0,Inskrivning!R117,0)</f>
        <v>0</v>
      </c>
      <c r="J119" s="53">
        <f>IF(Inskrivning!C117&gt;0,Inskrivning!S117,0)</f>
        <v>0</v>
      </c>
      <c r="K119" s="53">
        <f>IF(Inskrivning!C117&gt;0,Inskrivning!T117,0)</f>
        <v>0</v>
      </c>
      <c r="L119" s="53">
        <f>IF(Inskrivning!C117&gt;0,Inskrivning!U117,0)</f>
        <v>0</v>
      </c>
      <c r="M119" s="53">
        <f>IF(Inskrivning!C117&gt;0,Inskrivning!V117,0)</f>
        <v>0</v>
      </c>
      <c r="N119" s="53">
        <f>IF(Inskrivning!C117&gt;0,Inskrivning!W117,0)</f>
        <v>0</v>
      </c>
      <c r="O119" s="53">
        <f>IF(Inskrivning!C117&gt;0,Inskrivning!X117,0)</f>
        <v>0</v>
      </c>
      <c r="P119" s="4"/>
      <c r="Q119" s="4"/>
      <c r="R119" s="4"/>
      <c r="W119" s="15">
        <f>IF(Inskrivning!C117="",0,Inskrivning!C117)</f>
        <v>0</v>
      </c>
      <c r="Y119" s="30">
        <f t="shared" si="1"/>
        <v>0</v>
      </c>
      <c r="Z119" s="104">
        <v>111</v>
      </c>
    </row>
    <row r="120" spans="1:26" ht="17.100000000000001" customHeight="1" x14ac:dyDescent="0.25">
      <c r="A120" s="53">
        <f>IF(Inskrivning!C118&gt;0,Inskrivning!J118,0)</f>
        <v>0</v>
      </c>
      <c r="B120" s="53">
        <f>IF(Inskrivning!C118&gt;0,Inskrivning!K118,0)</f>
        <v>0</v>
      </c>
      <c r="C120" s="53">
        <f>IF(Inskrivning!C118&gt;0,Inskrivning!L118,0)</f>
        <v>0</v>
      </c>
      <c r="D120" s="53">
        <f>IF(Inskrivning!C118&gt;0,Inskrivning!M118,0)</f>
        <v>0</v>
      </c>
      <c r="E120" s="53">
        <f>IF(Inskrivning!C118&gt;0,Inskrivning!N118,0)</f>
        <v>0</v>
      </c>
      <c r="F120" s="53">
        <f>IF(Inskrivning!C118&gt;0,Inskrivning!O118,0)</f>
        <v>0</v>
      </c>
      <c r="G120" s="53">
        <f>IF(Inskrivning!C118&gt;0,Inskrivning!P118,0)</f>
        <v>0</v>
      </c>
      <c r="H120" s="53">
        <f>IF(Inskrivning!C118&gt;0,Inskrivning!Q118,0)</f>
        <v>0</v>
      </c>
      <c r="I120" s="53">
        <f>IF(Inskrivning!C118&gt;0,Inskrivning!R118,0)</f>
        <v>0</v>
      </c>
      <c r="J120" s="53">
        <f>IF(Inskrivning!C118&gt;0,Inskrivning!S118,0)</f>
        <v>0</v>
      </c>
      <c r="K120" s="53">
        <f>IF(Inskrivning!C118&gt;0,Inskrivning!T118,0)</f>
        <v>0</v>
      </c>
      <c r="L120" s="53">
        <f>IF(Inskrivning!C118&gt;0,Inskrivning!U118,0)</f>
        <v>0</v>
      </c>
      <c r="M120" s="53">
        <f>IF(Inskrivning!C118&gt;0,Inskrivning!V118,0)</f>
        <v>0</v>
      </c>
      <c r="N120" s="53">
        <f>IF(Inskrivning!C118&gt;0,Inskrivning!W118,0)</f>
        <v>0</v>
      </c>
      <c r="O120" s="53">
        <f>IF(Inskrivning!C118&gt;0,Inskrivning!X118,0)</f>
        <v>0</v>
      </c>
      <c r="P120" s="4"/>
      <c r="Q120" s="4"/>
      <c r="R120" s="4"/>
      <c r="W120" s="15">
        <f>IF(Inskrivning!C118="",0,Inskrivning!C118)</f>
        <v>0</v>
      </c>
      <c r="Y120" s="30">
        <f t="shared" si="1"/>
        <v>0</v>
      </c>
      <c r="Z120" s="4">
        <v>112</v>
      </c>
    </row>
    <row r="121" spans="1:26" ht="17.100000000000001" customHeight="1" x14ac:dyDescent="0.25">
      <c r="A121" s="53">
        <f>IF(Inskrivning!C119&gt;0,Inskrivning!J119,0)</f>
        <v>0</v>
      </c>
      <c r="B121" s="53">
        <f>IF(Inskrivning!C119&gt;0,Inskrivning!K119,0)</f>
        <v>0</v>
      </c>
      <c r="C121" s="53">
        <f>IF(Inskrivning!C119&gt;0,Inskrivning!L119,0)</f>
        <v>0</v>
      </c>
      <c r="D121" s="53">
        <f>IF(Inskrivning!C119&gt;0,Inskrivning!M119,0)</f>
        <v>0</v>
      </c>
      <c r="E121" s="53">
        <f>IF(Inskrivning!C119&gt;0,Inskrivning!N119,0)</f>
        <v>0</v>
      </c>
      <c r="F121" s="53">
        <f>IF(Inskrivning!C119&gt;0,Inskrivning!O119,0)</f>
        <v>0</v>
      </c>
      <c r="G121" s="53">
        <f>IF(Inskrivning!C119&gt;0,Inskrivning!P119,0)</f>
        <v>0</v>
      </c>
      <c r="H121" s="53">
        <f>IF(Inskrivning!C119&gt;0,Inskrivning!Q119,0)</f>
        <v>0</v>
      </c>
      <c r="I121" s="53">
        <f>IF(Inskrivning!C119&gt;0,Inskrivning!R119,0)</f>
        <v>0</v>
      </c>
      <c r="J121" s="53">
        <f>IF(Inskrivning!C119&gt;0,Inskrivning!S119,0)</f>
        <v>0</v>
      </c>
      <c r="K121" s="53">
        <f>IF(Inskrivning!C119&gt;0,Inskrivning!T119,0)</f>
        <v>0</v>
      </c>
      <c r="L121" s="53">
        <f>IF(Inskrivning!C119&gt;0,Inskrivning!U119,0)</f>
        <v>0</v>
      </c>
      <c r="M121" s="53">
        <f>IF(Inskrivning!C119&gt;0,Inskrivning!V119,0)</f>
        <v>0</v>
      </c>
      <c r="N121" s="53">
        <f>IF(Inskrivning!C119&gt;0,Inskrivning!W119,0)</f>
        <v>0</v>
      </c>
      <c r="O121" s="53">
        <f>IF(Inskrivning!C119&gt;0,Inskrivning!X119,0)</f>
        <v>0</v>
      </c>
      <c r="P121" s="4"/>
      <c r="Q121" s="4"/>
      <c r="R121" s="4"/>
      <c r="W121" s="15">
        <f>IF(Inskrivning!C119="",0,Inskrivning!C119)</f>
        <v>0</v>
      </c>
      <c r="Y121" s="30">
        <f t="shared" si="1"/>
        <v>0</v>
      </c>
      <c r="Z121" s="104">
        <v>113</v>
      </c>
    </row>
    <row r="122" spans="1:26" ht="17.100000000000001" customHeight="1" x14ac:dyDescent="0.25">
      <c r="A122" s="53">
        <f>IF(Inskrivning!C120&gt;0,Inskrivning!J120,0)</f>
        <v>0</v>
      </c>
      <c r="B122" s="53">
        <f>IF(Inskrivning!C120&gt;0,Inskrivning!K120,0)</f>
        <v>0</v>
      </c>
      <c r="C122" s="53">
        <f>IF(Inskrivning!C120&gt;0,Inskrivning!L120,0)</f>
        <v>0</v>
      </c>
      <c r="D122" s="53">
        <f>IF(Inskrivning!C120&gt;0,Inskrivning!M120,0)</f>
        <v>0</v>
      </c>
      <c r="E122" s="53">
        <f>IF(Inskrivning!C120&gt;0,Inskrivning!N120,0)</f>
        <v>0</v>
      </c>
      <c r="F122" s="53">
        <f>IF(Inskrivning!C120&gt;0,Inskrivning!O120,0)</f>
        <v>0</v>
      </c>
      <c r="G122" s="53">
        <f>IF(Inskrivning!C120&gt;0,Inskrivning!P120,0)</f>
        <v>0</v>
      </c>
      <c r="H122" s="53">
        <f>IF(Inskrivning!C120&gt;0,Inskrivning!Q120,0)</f>
        <v>0</v>
      </c>
      <c r="I122" s="53">
        <f>IF(Inskrivning!C120&gt;0,Inskrivning!R120,0)</f>
        <v>0</v>
      </c>
      <c r="J122" s="53">
        <f>IF(Inskrivning!C120&gt;0,Inskrivning!S120,0)</f>
        <v>0</v>
      </c>
      <c r="K122" s="53">
        <f>IF(Inskrivning!C120&gt;0,Inskrivning!T120,0)</f>
        <v>0</v>
      </c>
      <c r="L122" s="53">
        <f>IF(Inskrivning!C120&gt;0,Inskrivning!U120,0)</f>
        <v>0</v>
      </c>
      <c r="M122" s="53">
        <f>IF(Inskrivning!C120&gt;0,Inskrivning!V120,0)</f>
        <v>0</v>
      </c>
      <c r="N122" s="53">
        <f>IF(Inskrivning!C120&gt;0,Inskrivning!W120,0)</f>
        <v>0</v>
      </c>
      <c r="O122" s="53">
        <f>IF(Inskrivning!C120&gt;0,Inskrivning!X120,0)</f>
        <v>0</v>
      </c>
      <c r="P122" s="4"/>
      <c r="Q122" s="4"/>
      <c r="R122" s="4"/>
      <c r="W122" s="15">
        <f>IF(Inskrivning!C120="",0,Inskrivning!C120)</f>
        <v>0</v>
      </c>
      <c r="Y122" s="30">
        <f t="shared" si="1"/>
        <v>0</v>
      </c>
      <c r="Z122" s="4">
        <v>114</v>
      </c>
    </row>
    <row r="123" spans="1:26" ht="17.100000000000001" customHeight="1" x14ac:dyDescent="0.25">
      <c r="A123" s="53">
        <f>IF(Inskrivning!C121&gt;0,Inskrivning!J121,0)</f>
        <v>0</v>
      </c>
      <c r="B123" s="53">
        <f>IF(Inskrivning!C121&gt;0,Inskrivning!K121,0)</f>
        <v>0</v>
      </c>
      <c r="C123" s="53">
        <f>IF(Inskrivning!C121&gt;0,Inskrivning!L121,0)</f>
        <v>0</v>
      </c>
      <c r="D123" s="53">
        <f>IF(Inskrivning!C121&gt;0,Inskrivning!M121,0)</f>
        <v>0</v>
      </c>
      <c r="E123" s="53">
        <f>IF(Inskrivning!C121&gt;0,Inskrivning!N121,0)</f>
        <v>0</v>
      </c>
      <c r="F123" s="53">
        <f>IF(Inskrivning!C121&gt;0,Inskrivning!O121,0)</f>
        <v>0</v>
      </c>
      <c r="G123" s="53">
        <f>IF(Inskrivning!C121&gt;0,Inskrivning!P121,0)</f>
        <v>0</v>
      </c>
      <c r="H123" s="53">
        <f>IF(Inskrivning!C121&gt;0,Inskrivning!Q121,0)</f>
        <v>0</v>
      </c>
      <c r="I123" s="53">
        <f>IF(Inskrivning!C121&gt;0,Inskrivning!R121,0)</f>
        <v>0</v>
      </c>
      <c r="J123" s="53">
        <f>IF(Inskrivning!C121&gt;0,Inskrivning!S121,0)</f>
        <v>0</v>
      </c>
      <c r="K123" s="53">
        <f>IF(Inskrivning!C121&gt;0,Inskrivning!T121,0)</f>
        <v>0</v>
      </c>
      <c r="L123" s="53">
        <f>IF(Inskrivning!C121&gt;0,Inskrivning!U121,0)</f>
        <v>0</v>
      </c>
      <c r="M123" s="53">
        <f>IF(Inskrivning!C121&gt;0,Inskrivning!V121,0)</f>
        <v>0</v>
      </c>
      <c r="N123" s="53">
        <f>IF(Inskrivning!C121&gt;0,Inskrivning!W121,0)</f>
        <v>0</v>
      </c>
      <c r="O123" s="53">
        <f>IF(Inskrivning!C121&gt;0,Inskrivning!X121,0)</f>
        <v>0</v>
      </c>
      <c r="P123" s="4"/>
      <c r="Q123" s="4"/>
      <c r="R123" s="4"/>
      <c r="W123" s="15">
        <f>IF(Inskrivning!C121="",0,Inskrivning!C121)</f>
        <v>0</v>
      </c>
      <c r="Y123" s="30">
        <f t="shared" si="1"/>
        <v>0</v>
      </c>
      <c r="Z123" s="104">
        <v>115</v>
      </c>
    </row>
    <row r="124" spans="1:26" ht="17.100000000000001" customHeight="1" x14ac:dyDescent="0.25">
      <c r="A124" s="53">
        <f>IF(Inskrivning!C122&gt;0,Inskrivning!J122,0)</f>
        <v>0</v>
      </c>
      <c r="B124" s="53">
        <f>IF(Inskrivning!C122&gt;0,Inskrivning!K122,0)</f>
        <v>0</v>
      </c>
      <c r="C124" s="53">
        <f>IF(Inskrivning!C122&gt;0,Inskrivning!L122,0)</f>
        <v>0</v>
      </c>
      <c r="D124" s="53">
        <f>IF(Inskrivning!C122&gt;0,Inskrivning!M122,0)</f>
        <v>0</v>
      </c>
      <c r="E124" s="53">
        <f>IF(Inskrivning!C122&gt;0,Inskrivning!N122,0)</f>
        <v>0</v>
      </c>
      <c r="F124" s="53">
        <f>IF(Inskrivning!C122&gt;0,Inskrivning!O122,0)</f>
        <v>0</v>
      </c>
      <c r="G124" s="53">
        <f>IF(Inskrivning!C122&gt;0,Inskrivning!P122,0)</f>
        <v>0</v>
      </c>
      <c r="H124" s="53">
        <f>IF(Inskrivning!C122&gt;0,Inskrivning!Q122,0)</f>
        <v>0</v>
      </c>
      <c r="I124" s="53">
        <f>IF(Inskrivning!C122&gt;0,Inskrivning!R122,0)</f>
        <v>0</v>
      </c>
      <c r="J124" s="53">
        <f>IF(Inskrivning!C122&gt;0,Inskrivning!S122,0)</f>
        <v>0</v>
      </c>
      <c r="K124" s="53">
        <f>IF(Inskrivning!C122&gt;0,Inskrivning!T122,0)</f>
        <v>0</v>
      </c>
      <c r="L124" s="53">
        <f>IF(Inskrivning!C122&gt;0,Inskrivning!U122,0)</f>
        <v>0</v>
      </c>
      <c r="M124" s="53">
        <f>IF(Inskrivning!C122&gt;0,Inskrivning!V122,0)</f>
        <v>0</v>
      </c>
      <c r="N124" s="53">
        <f>IF(Inskrivning!C122&gt;0,Inskrivning!W122,0)</f>
        <v>0</v>
      </c>
      <c r="O124" s="53">
        <f>IF(Inskrivning!C122&gt;0,Inskrivning!X122,0)</f>
        <v>0</v>
      </c>
      <c r="P124" s="4"/>
      <c r="Q124" s="4"/>
      <c r="R124" s="4"/>
      <c r="W124" s="15">
        <f>IF(Inskrivning!C122="",0,Inskrivning!C122)</f>
        <v>0</v>
      </c>
      <c r="Y124" s="30">
        <f t="shared" si="1"/>
        <v>0</v>
      </c>
      <c r="Z124" s="4">
        <v>116</v>
      </c>
    </row>
    <row r="125" spans="1:26" ht="17.100000000000001" customHeight="1" x14ac:dyDescent="0.25">
      <c r="A125" s="53">
        <f>IF(Inskrivning!C123&gt;0,Inskrivning!J123,0)</f>
        <v>0</v>
      </c>
      <c r="B125" s="53">
        <f>IF(Inskrivning!C123&gt;0,Inskrivning!K123,0)</f>
        <v>0</v>
      </c>
      <c r="C125" s="53">
        <f>IF(Inskrivning!C123&gt;0,Inskrivning!L123,0)</f>
        <v>0</v>
      </c>
      <c r="D125" s="53">
        <f>IF(Inskrivning!C123&gt;0,Inskrivning!M123,0)</f>
        <v>0</v>
      </c>
      <c r="E125" s="53">
        <f>IF(Inskrivning!C123&gt;0,Inskrivning!N123,0)</f>
        <v>0</v>
      </c>
      <c r="F125" s="53">
        <f>IF(Inskrivning!C123&gt;0,Inskrivning!O123,0)</f>
        <v>0</v>
      </c>
      <c r="G125" s="53">
        <f>IF(Inskrivning!C123&gt;0,Inskrivning!P123,0)</f>
        <v>0</v>
      </c>
      <c r="H125" s="53">
        <f>IF(Inskrivning!C123&gt;0,Inskrivning!Q123,0)</f>
        <v>0</v>
      </c>
      <c r="I125" s="53">
        <f>IF(Inskrivning!C123&gt;0,Inskrivning!R123,0)</f>
        <v>0</v>
      </c>
      <c r="J125" s="53">
        <f>IF(Inskrivning!C123&gt;0,Inskrivning!S123,0)</f>
        <v>0</v>
      </c>
      <c r="K125" s="53">
        <f>IF(Inskrivning!C123&gt;0,Inskrivning!T123,0)</f>
        <v>0</v>
      </c>
      <c r="L125" s="53">
        <f>IF(Inskrivning!C123&gt;0,Inskrivning!U123,0)</f>
        <v>0</v>
      </c>
      <c r="M125" s="53">
        <f>IF(Inskrivning!C123&gt;0,Inskrivning!V123,0)</f>
        <v>0</v>
      </c>
      <c r="N125" s="53">
        <f>IF(Inskrivning!C123&gt;0,Inskrivning!W123,0)</f>
        <v>0</v>
      </c>
      <c r="O125" s="53">
        <f>IF(Inskrivning!C123&gt;0,Inskrivning!X123,0)</f>
        <v>0</v>
      </c>
      <c r="P125" s="4"/>
      <c r="Q125" s="4"/>
      <c r="R125" s="4"/>
      <c r="W125" s="15">
        <f>IF(Inskrivning!C123="",0,Inskrivning!C123)</f>
        <v>0</v>
      </c>
      <c r="Y125" s="30">
        <f t="shared" si="1"/>
        <v>0</v>
      </c>
      <c r="Z125" s="104">
        <v>117</v>
      </c>
    </row>
    <row r="126" spans="1:26" ht="17.100000000000001" customHeight="1" x14ac:dyDescent="0.25">
      <c r="A126" s="53">
        <f>IF(Inskrivning!C124&gt;0,Inskrivning!J124,0)</f>
        <v>0</v>
      </c>
      <c r="B126" s="53">
        <f>IF(Inskrivning!C124&gt;0,Inskrivning!K124,0)</f>
        <v>0</v>
      </c>
      <c r="C126" s="53">
        <f>IF(Inskrivning!C124&gt;0,Inskrivning!L124,0)</f>
        <v>0</v>
      </c>
      <c r="D126" s="53">
        <f>IF(Inskrivning!C124&gt;0,Inskrivning!M124,0)</f>
        <v>0</v>
      </c>
      <c r="E126" s="53">
        <f>IF(Inskrivning!C124&gt;0,Inskrivning!N124,0)</f>
        <v>0</v>
      </c>
      <c r="F126" s="53">
        <f>IF(Inskrivning!C124&gt;0,Inskrivning!O124,0)</f>
        <v>0</v>
      </c>
      <c r="G126" s="53">
        <f>IF(Inskrivning!C124&gt;0,Inskrivning!P124,0)</f>
        <v>0</v>
      </c>
      <c r="H126" s="53">
        <f>IF(Inskrivning!C124&gt;0,Inskrivning!Q124,0)</f>
        <v>0</v>
      </c>
      <c r="I126" s="53">
        <f>IF(Inskrivning!C124&gt;0,Inskrivning!R124,0)</f>
        <v>0</v>
      </c>
      <c r="J126" s="53">
        <f>IF(Inskrivning!C124&gt;0,Inskrivning!S124,0)</f>
        <v>0</v>
      </c>
      <c r="K126" s="53">
        <f>IF(Inskrivning!C124&gt;0,Inskrivning!T124,0)</f>
        <v>0</v>
      </c>
      <c r="L126" s="53">
        <f>IF(Inskrivning!C124&gt;0,Inskrivning!U124,0)</f>
        <v>0</v>
      </c>
      <c r="M126" s="53">
        <f>IF(Inskrivning!C124&gt;0,Inskrivning!V124,0)</f>
        <v>0</v>
      </c>
      <c r="N126" s="53">
        <f>IF(Inskrivning!C124&gt;0,Inskrivning!W124,0)</f>
        <v>0</v>
      </c>
      <c r="O126" s="53">
        <f>IF(Inskrivning!C124&gt;0,Inskrivning!X124,0)</f>
        <v>0</v>
      </c>
      <c r="P126" s="4"/>
      <c r="Q126" s="4"/>
      <c r="R126" s="4"/>
      <c r="W126" s="15">
        <f>IF(Inskrivning!C124="",0,Inskrivning!C124)</f>
        <v>0</v>
      </c>
      <c r="Y126" s="30">
        <f t="shared" si="1"/>
        <v>0</v>
      </c>
      <c r="Z126" s="4">
        <v>118</v>
      </c>
    </row>
    <row r="127" spans="1:26" ht="17.100000000000001" customHeight="1" x14ac:dyDescent="0.25">
      <c r="A127" s="53">
        <f>IF(Inskrivning!C125&gt;0,Inskrivning!J125,0)</f>
        <v>0</v>
      </c>
      <c r="B127" s="53">
        <f>IF(Inskrivning!C125&gt;0,Inskrivning!K125,0)</f>
        <v>0</v>
      </c>
      <c r="C127" s="53">
        <f>IF(Inskrivning!C125&gt;0,Inskrivning!L125,0)</f>
        <v>0</v>
      </c>
      <c r="D127" s="53">
        <f>IF(Inskrivning!C125&gt;0,Inskrivning!M125,0)</f>
        <v>0</v>
      </c>
      <c r="E127" s="53">
        <f>IF(Inskrivning!C125&gt;0,Inskrivning!N125,0)</f>
        <v>0</v>
      </c>
      <c r="F127" s="53">
        <f>IF(Inskrivning!C125&gt;0,Inskrivning!O125,0)</f>
        <v>0</v>
      </c>
      <c r="G127" s="53">
        <f>IF(Inskrivning!C125&gt;0,Inskrivning!P125,0)</f>
        <v>0</v>
      </c>
      <c r="H127" s="53">
        <f>IF(Inskrivning!C125&gt;0,Inskrivning!Q125,0)</f>
        <v>0</v>
      </c>
      <c r="I127" s="53">
        <f>IF(Inskrivning!C125&gt;0,Inskrivning!R125,0)</f>
        <v>0</v>
      </c>
      <c r="J127" s="53">
        <f>IF(Inskrivning!C125&gt;0,Inskrivning!S125,0)</f>
        <v>0</v>
      </c>
      <c r="K127" s="53">
        <f>IF(Inskrivning!C125&gt;0,Inskrivning!T125,0)</f>
        <v>0</v>
      </c>
      <c r="L127" s="53">
        <f>IF(Inskrivning!C125&gt;0,Inskrivning!U125,0)</f>
        <v>0</v>
      </c>
      <c r="M127" s="53">
        <f>IF(Inskrivning!C125&gt;0,Inskrivning!V125,0)</f>
        <v>0</v>
      </c>
      <c r="N127" s="53">
        <f>IF(Inskrivning!C125&gt;0,Inskrivning!W125,0)</f>
        <v>0</v>
      </c>
      <c r="O127" s="53">
        <f>IF(Inskrivning!C125&gt;0,Inskrivning!X125,0)</f>
        <v>0</v>
      </c>
      <c r="P127" s="4"/>
      <c r="Q127" s="4"/>
      <c r="R127" s="4"/>
      <c r="W127" s="15">
        <f>IF(Inskrivning!C125="",0,Inskrivning!C125)</f>
        <v>0</v>
      </c>
      <c r="Y127" s="30">
        <f t="shared" si="1"/>
        <v>0</v>
      </c>
      <c r="Z127" s="104">
        <v>119</v>
      </c>
    </row>
    <row r="128" spans="1:26" ht="17.100000000000001" customHeight="1" x14ac:dyDescent="0.25">
      <c r="A128" s="53">
        <f>IF(Inskrivning!C126&gt;0,Inskrivning!J126,0)</f>
        <v>0</v>
      </c>
      <c r="B128" s="53">
        <f>IF(Inskrivning!C126&gt;0,Inskrivning!K126,0)</f>
        <v>0</v>
      </c>
      <c r="C128" s="53">
        <f>IF(Inskrivning!C126&gt;0,Inskrivning!L126,0)</f>
        <v>0</v>
      </c>
      <c r="D128" s="53">
        <f>IF(Inskrivning!C126&gt;0,Inskrivning!M126,0)</f>
        <v>0</v>
      </c>
      <c r="E128" s="53">
        <f>IF(Inskrivning!C126&gt;0,Inskrivning!N126,0)</f>
        <v>0</v>
      </c>
      <c r="F128" s="53">
        <f>IF(Inskrivning!C126&gt;0,Inskrivning!O126,0)</f>
        <v>0</v>
      </c>
      <c r="G128" s="53">
        <f>IF(Inskrivning!C126&gt;0,Inskrivning!P126,0)</f>
        <v>0</v>
      </c>
      <c r="H128" s="53">
        <f>IF(Inskrivning!C126&gt;0,Inskrivning!Q126,0)</f>
        <v>0</v>
      </c>
      <c r="I128" s="53">
        <f>IF(Inskrivning!C126&gt;0,Inskrivning!R126,0)</f>
        <v>0</v>
      </c>
      <c r="J128" s="53">
        <f>IF(Inskrivning!C126&gt;0,Inskrivning!S126,0)</f>
        <v>0</v>
      </c>
      <c r="K128" s="53">
        <f>IF(Inskrivning!C126&gt;0,Inskrivning!T126,0)</f>
        <v>0</v>
      </c>
      <c r="L128" s="53">
        <f>IF(Inskrivning!C126&gt;0,Inskrivning!U126,0)</f>
        <v>0</v>
      </c>
      <c r="M128" s="53">
        <f>IF(Inskrivning!C126&gt;0,Inskrivning!V126,0)</f>
        <v>0</v>
      </c>
      <c r="N128" s="53">
        <f>IF(Inskrivning!C126&gt;0,Inskrivning!W126,0)</f>
        <v>0</v>
      </c>
      <c r="O128" s="53">
        <f>IF(Inskrivning!C126&gt;0,Inskrivning!X126,0)</f>
        <v>0</v>
      </c>
      <c r="P128" s="4"/>
      <c r="Q128" s="4"/>
      <c r="R128" s="4"/>
      <c r="W128" s="15">
        <f>IF(Inskrivning!C126="",0,Inskrivning!C126)</f>
        <v>0</v>
      </c>
      <c r="Y128" s="30">
        <f t="shared" si="1"/>
        <v>0</v>
      </c>
      <c r="Z128" s="4">
        <v>120</v>
      </c>
    </row>
    <row r="129" spans="1:26" ht="17.100000000000001" customHeight="1" x14ac:dyDescent="0.25">
      <c r="A129" s="53">
        <f>IF(Inskrivning!C127&gt;0,Inskrivning!J127,0)</f>
        <v>0</v>
      </c>
      <c r="B129" s="53">
        <f>IF(Inskrivning!C127&gt;0,Inskrivning!K127,0)</f>
        <v>0</v>
      </c>
      <c r="C129" s="53">
        <f>IF(Inskrivning!C127&gt;0,Inskrivning!L127,0)</f>
        <v>0</v>
      </c>
      <c r="D129" s="53">
        <f>IF(Inskrivning!C127&gt;0,Inskrivning!M127,0)</f>
        <v>0</v>
      </c>
      <c r="E129" s="53">
        <f>IF(Inskrivning!C127&gt;0,Inskrivning!N127,0)</f>
        <v>0</v>
      </c>
      <c r="F129" s="53">
        <f>IF(Inskrivning!C127&gt;0,Inskrivning!O127,0)</f>
        <v>0</v>
      </c>
      <c r="G129" s="53">
        <f>IF(Inskrivning!C127&gt;0,Inskrivning!P127,0)</f>
        <v>0</v>
      </c>
      <c r="H129" s="53">
        <f>IF(Inskrivning!C127&gt;0,Inskrivning!Q127,0)</f>
        <v>0</v>
      </c>
      <c r="I129" s="53">
        <f>IF(Inskrivning!C127&gt;0,Inskrivning!R127,0)</f>
        <v>0</v>
      </c>
      <c r="J129" s="53">
        <f>IF(Inskrivning!C127&gt;0,Inskrivning!S127,0)</f>
        <v>0</v>
      </c>
      <c r="K129" s="53">
        <f>IF(Inskrivning!C127&gt;0,Inskrivning!T127,0)</f>
        <v>0</v>
      </c>
      <c r="L129" s="53">
        <f>IF(Inskrivning!C127&gt;0,Inskrivning!U127,0)</f>
        <v>0</v>
      </c>
      <c r="M129" s="53">
        <f>IF(Inskrivning!C127&gt;0,Inskrivning!V127,0)</f>
        <v>0</v>
      </c>
      <c r="N129" s="53">
        <f>IF(Inskrivning!C127&gt;0,Inskrivning!W127,0)</f>
        <v>0</v>
      </c>
      <c r="O129" s="53">
        <f>IF(Inskrivning!C127&gt;0,Inskrivning!X127,0)</f>
        <v>0</v>
      </c>
      <c r="P129" s="4"/>
      <c r="Q129" s="4"/>
      <c r="R129" s="4"/>
      <c r="W129" s="15">
        <f>IF(Inskrivning!C127="",0,Inskrivning!C127)</f>
        <v>0</v>
      </c>
      <c r="Y129" s="30">
        <f t="shared" si="1"/>
        <v>0</v>
      </c>
      <c r="Z129" s="104">
        <v>121</v>
      </c>
    </row>
    <row r="130" spans="1:26" ht="17.100000000000001" customHeight="1" x14ac:dyDescent="0.25">
      <c r="A130" s="53">
        <f>IF(Inskrivning!C128&gt;0,Inskrivning!J128,0)</f>
        <v>0</v>
      </c>
      <c r="B130" s="53">
        <f>IF(Inskrivning!C128&gt;0,Inskrivning!K128,0)</f>
        <v>0</v>
      </c>
      <c r="C130" s="53">
        <f>IF(Inskrivning!C128&gt;0,Inskrivning!L128,0)</f>
        <v>0</v>
      </c>
      <c r="D130" s="53">
        <f>IF(Inskrivning!C128&gt;0,Inskrivning!M128,0)</f>
        <v>0</v>
      </c>
      <c r="E130" s="53">
        <f>IF(Inskrivning!C128&gt;0,Inskrivning!N128,0)</f>
        <v>0</v>
      </c>
      <c r="F130" s="53">
        <f>IF(Inskrivning!C128&gt;0,Inskrivning!O128,0)</f>
        <v>0</v>
      </c>
      <c r="G130" s="53">
        <f>IF(Inskrivning!C128&gt;0,Inskrivning!P128,0)</f>
        <v>0</v>
      </c>
      <c r="H130" s="53">
        <f>IF(Inskrivning!C128&gt;0,Inskrivning!Q128,0)</f>
        <v>0</v>
      </c>
      <c r="I130" s="53">
        <f>IF(Inskrivning!C128&gt;0,Inskrivning!R128,0)</f>
        <v>0</v>
      </c>
      <c r="J130" s="53">
        <f>IF(Inskrivning!C128&gt;0,Inskrivning!S128,0)</f>
        <v>0</v>
      </c>
      <c r="K130" s="53">
        <f>IF(Inskrivning!C128&gt;0,Inskrivning!T128,0)</f>
        <v>0</v>
      </c>
      <c r="L130" s="53">
        <f>IF(Inskrivning!C128&gt;0,Inskrivning!U128,0)</f>
        <v>0</v>
      </c>
      <c r="M130" s="53">
        <f>IF(Inskrivning!C128&gt;0,Inskrivning!V128,0)</f>
        <v>0</v>
      </c>
      <c r="N130" s="53">
        <f>IF(Inskrivning!C128&gt;0,Inskrivning!W128,0)</f>
        <v>0</v>
      </c>
      <c r="O130" s="53">
        <f>IF(Inskrivning!C128&gt;0,Inskrivning!X128,0)</f>
        <v>0</v>
      </c>
      <c r="P130" s="4"/>
      <c r="Q130" s="4"/>
      <c r="R130" s="4"/>
      <c r="W130" s="15">
        <f>IF(Inskrivning!C128="",0,Inskrivning!C128)</f>
        <v>0</v>
      </c>
      <c r="Y130" s="30">
        <f t="shared" si="1"/>
        <v>0</v>
      </c>
      <c r="Z130" s="4">
        <v>122</v>
      </c>
    </row>
    <row r="131" spans="1:26" ht="17.100000000000001" customHeight="1" x14ac:dyDescent="0.25">
      <c r="A131" s="53">
        <f>IF(Inskrivning!C129&gt;0,Inskrivning!J129,0)</f>
        <v>0</v>
      </c>
      <c r="B131" s="53">
        <f>IF(Inskrivning!C129&gt;0,Inskrivning!K129,0)</f>
        <v>0</v>
      </c>
      <c r="C131" s="53">
        <f>IF(Inskrivning!C129&gt;0,Inskrivning!L129,0)</f>
        <v>0</v>
      </c>
      <c r="D131" s="53">
        <f>IF(Inskrivning!C129&gt;0,Inskrivning!M129,0)</f>
        <v>0</v>
      </c>
      <c r="E131" s="53">
        <f>IF(Inskrivning!C129&gt;0,Inskrivning!N129,0)</f>
        <v>0</v>
      </c>
      <c r="F131" s="53">
        <f>IF(Inskrivning!C129&gt;0,Inskrivning!O129,0)</f>
        <v>0</v>
      </c>
      <c r="G131" s="53">
        <f>IF(Inskrivning!C129&gt;0,Inskrivning!P129,0)</f>
        <v>0</v>
      </c>
      <c r="H131" s="53">
        <f>IF(Inskrivning!C129&gt;0,Inskrivning!Q129,0)</f>
        <v>0</v>
      </c>
      <c r="I131" s="53">
        <f>IF(Inskrivning!C129&gt;0,Inskrivning!R129,0)</f>
        <v>0</v>
      </c>
      <c r="J131" s="53">
        <f>IF(Inskrivning!C129&gt;0,Inskrivning!S129,0)</f>
        <v>0</v>
      </c>
      <c r="K131" s="53">
        <f>IF(Inskrivning!C129&gt;0,Inskrivning!T129,0)</f>
        <v>0</v>
      </c>
      <c r="L131" s="53">
        <f>IF(Inskrivning!C129&gt;0,Inskrivning!U129,0)</f>
        <v>0</v>
      </c>
      <c r="M131" s="53">
        <f>IF(Inskrivning!C129&gt;0,Inskrivning!V129,0)</f>
        <v>0</v>
      </c>
      <c r="N131" s="53">
        <f>IF(Inskrivning!C129&gt;0,Inskrivning!W129,0)</f>
        <v>0</v>
      </c>
      <c r="O131" s="53">
        <f>IF(Inskrivning!C129&gt;0,Inskrivning!X129,0)</f>
        <v>0</v>
      </c>
      <c r="P131" s="4"/>
      <c r="Q131" s="4"/>
      <c r="R131" s="4"/>
      <c r="W131" s="15">
        <f>IF(Inskrivning!C129="",0,Inskrivning!C129)</f>
        <v>0</v>
      </c>
      <c r="Y131" s="30">
        <f t="shared" si="1"/>
        <v>0</v>
      </c>
      <c r="Z131" s="104">
        <v>123</v>
      </c>
    </row>
    <row r="132" spans="1:26" ht="17.100000000000001" customHeight="1" x14ac:dyDescent="0.25">
      <c r="A132" s="53">
        <f>IF(Inskrivning!C130&gt;0,Inskrivning!J130,0)</f>
        <v>0</v>
      </c>
      <c r="B132" s="53">
        <f>IF(Inskrivning!C130&gt;0,Inskrivning!K130,0)</f>
        <v>0</v>
      </c>
      <c r="C132" s="53">
        <f>IF(Inskrivning!C130&gt;0,Inskrivning!L130,0)</f>
        <v>0</v>
      </c>
      <c r="D132" s="53">
        <f>IF(Inskrivning!C130&gt;0,Inskrivning!M130,0)</f>
        <v>0</v>
      </c>
      <c r="E132" s="53">
        <f>IF(Inskrivning!C130&gt;0,Inskrivning!N130,0)</f>
        <v>0</v>
      </c>
      <c r="F132" s="53">
        <f>IF(Inskrivning!C130&gt;0,Inskrivning!O130,0)</f>
        <v>0</v>
      </c>
      <c r="G132" s="53">
        <f>IF(Inskrivning!C130&gt;0,Inskrivning!P130,0)</f>
        <v>0</v>
      </c>
      <c r="H132" s="53">
        <f>IF(Inskrivning!C130&gt;0,Inskrivning!Q130,0)</f>
        <v>0</v>
      </c>
      <c r="I132" s="53">
        <f>IF(Inskrivning!C130&gt;0,Inskrivning!R130,0)</f>
        <v>0</v>
      </c>
      <c r="J132" s="53">
        <f>IF(Inskrivning!C130&gt;0,Inskrivning!S130,0)</f>
        <v>0</v>
      </c>
      <c r="K132" s="53">
        <f>IF(Inskrivning!C130&gt;0,Inskrivning!T130,0)</f>
        <v>0</v>
      </c>
      <c r="L132" s="53">
        <f>IF(Inskrivning!C130&gt;0,Inskrivning!U130,0)</f>
        <v>0</v>
      </c>
      <c r="M132" s="53">
        <f>IF(Inskrivning!C130&gt;0,Inskrivning!V130,0)</f>
        <v>0</v>
      </c>
      <c r="N132" s="53">
        <f>IF(Inskrivning!C130&gt;0,Inskrivning!W130,0)</f>
        <v>0</v>
      </c>
      <c r="O132" s="53">
        <f>IF(Inskrivning!C130&gt;0,Inskrivning!X130,0)</f>
        <v>0</v>
      </c>
      <c r="P132" s="4"/>
      <c r="Q132" s="4"/>
      <c r="R132" s="4"/>
      <c r="W132" s="15">
        <f>IF(Inskrivning!C130="",0,Inskrivning!C130)</f>
        <v>0</v>
      </c>
      <c r="Y132" s="30">
        <f t="shared" si="1"/>
        <v>0</v>
      </c>
      <c r="Z132" s="4">
        <v>124</v>
      </c>
    </row>
    <row r="133" spans="1:26" ht="17.100000000000001" customHeight="1" x14ac:dyDescent="0.25">
      <c r="A133" s="53">
        <f>IF(Inskrivning!C131&gt;0,Inskrivning!J131,0)</f>
        <v>0</v>
      </c>
      <c r="B133" s="53">
        <f>IF(Inskrivning!C131&gt;0,Inskrivning!K131,0)</f>
        <v>0</v>
      </c>
      <c r="C133" s="53">
        <f>IF(Inskrivning!C131&gt;0,Inskrivning!L131,0)</f>
        <v>0</v>
      </c>
      <c r="D133" s="53">
        <f>IF(Inskrivning!C131&gt;0,Inskrivning!M131,0)</f>
        <v>0</v>
      </c>
      <c r="E133" s="53">
        <f>IF(Inskrivning!C131&gt;0,Inskrivning!N131,0)</f>
        <v>0</v>
      </c>
      <c r="F133" s="53">
        <f>IF(Inskrivning!C131&gt;0,Inskrivning!O131,0)</f>
        <v>0</v>
      </c>
      <c r="G133" s="53">
        <f>IF(Inskrivning!C131&gt;0,Inskrivning!P131,0)</f>
        <v>0</v>
      </c>
      <c r="H133" s="53">
        <f>IF(Inskrivning!C131&gt;0,Inskrivning!Q131,0)</f>
        <v>0</v>
      </c>
      <c r="I133" s="53">
        <f>IF(Inskrivning!C131&gt;0,Inskrivning!R131,0)</f>
        <v>0</v>
      </c>
      <c r="J133" s="53">
        <f>IF(Inskrivning!C131&gt;0,Inskrivning!S131,0)</f>
        <v>0</v>
      </c>
      <c r="K133" s="53">
        <f>IF(Inskrivning!C131&gt;0,Inskrivning!T131,0)</f>
        <v>0</v>
      </c>
      <c r="L133" s="53">
        <f>IF(Inskrivning!C131&gt;0,Inskrivning!U131,0)</f>
        <v>0</v>
      </c>
      <c r="M133" s="53">
        <f>IF(Inskrivning!C131&gt;0,Inskrivning!V131,0)</f>
        <v>0</v>
      </c>
      <c r="N133" s="53">
        <f>IF(Inskrivning!C131&gt;0,Inskrivning!W131,0)</f>
        <v>0</v>
      </c>
      <c r="O133" s="53">
        <f>IF(Inskrivning!C131&gt;0,Inskrivning!X131,0)</f>
        <v>0</v>
      </c>
      <c r="P133" s="4"/>
      <c r="Q133" s="4"/>
      <c r="R133" s="4"/>
      <c r="W133" s="15">
        <f>IF(Inskrivning!C131="",0,Inskrivning!C131)</f>
        <v>0</v>
      </c>
      <c r="Y133" s="30">
        <f t="shared" si="1"/>
        <v>0</v>
      </c>
      <c r="Z133" s="104">
        <v>125</v>
      </c>
    </row>
    <row r="134" spans="1:26" ht="17.100000000000001" customHeight="1" x14ac:dyDescent="0.25">
      <c r="A134" s="53">
        <f>IF(Inskrivning!C132&gt;0,Inskrivning!J132,0)</f>
        <v>0</v>
      </c>
      <c r="B134" s="53">
        <f>IF(Inskrivning!C132&gt;0,Inskrivning!K132,0)</f>
        <v>0</v>
      </c>
      <c r="C134" s="53">
        <f>IF(Inskrivning!C132&gt;0,Inskrivning!L132,0)</f>
        <v>0</v>
      </c>
      <c r="D134" s="53">
        <f>IF(Inskrivning!C132&gt;0,Inskrivning!M132,0)</f>
        <v>0</v>
      </c>
      <c r="E134" s="53">
        <f>IF(Inskrivning!C132&gt;0,Inskrivning!N132,0)</f>
        <v>0</v>
      </c>
      <c r="F134" s="53">
        <f>IF(Inskrivning!C132&gt;0,Inskrivning!O132,0)</f>
        <v>0</v>
      </c>
      <c r="G134" s="53">
        <f>IF(Inskrivning!C132&gt;0,Inskrivning!P132,0)</f>
        <v>0</v>
      </c>
      <c r="H134" s="53">
        <f>IF(Inskrivning!C132&gt;0,Inskrivning!Q132,0)</f>
        <v>0</v>
      </c>
      <c r="I134" s="53">
        <f>IF(Inskrivning!C132&gt;0,Inskrivning!R132,0)</f>
        <v>0</v>
      </c>
      <c r="J134" s="53">
        <f>IF(Inskrivning!C132&gt;0,Inskrivning!S132,0)</f>
        <v>0</v>
      </c>
      <c r="K134" s="53">
        <f>IF(Inskrivning!C132&gt;0,Inskrivning!T132,0)</f>
        <v>0</v>
      </c>
      <c r="L134" s="53">
        <f>IF(Inskrivning!C132&gt;0,Inskrivning!U132,0)</f>
        <v>0</v>
      </c>
      <c r="M134" s="53">
        <f>IF(Inskrivning!C132&gt;0,Inskrivning!V132,0)</f>
        <v>0</v>
      </c>
      <c r="N134" s="53">
        <f>IF(Inskrivning!C132&gt;0,Inskrivning!W132,0)</f>
        <v>0</v>
      </c>
      <c r="O134" s="53">
        <f>IF(Inskrivning!C132&gt;0,Inskrivning!X132,0)</f>
        <v>0</v>
      </c>
      <c r="P134" s="4"/>
      <c r="Q134" s="4"/>
      <c r="R134" s="4"/>
      <c r="W134" s="15">
        <f>IF(Inskrivning!C132="",0,Inskrivning!C132)</f>
        <v>0</v>
      </c>
      <c r="Y134" s="30">
        <f t="shared" si="1"/>
        <v>0</v>
      </c>
      <c r="Z134" s="4">
        <v>126</v>
      </c>
    </row>
    <row r="135" spans="1:26" ht="17.100000000000001" customHeight="1" x14ac:dyDescent="0.25">
      <c r="A135" s="53">
        <f>IF(Inskrivning!C133&gt;0,Inskrivning!J133,0)</f>
        <v>0</v>
      </c>
      <c r="B135" s="53">
        <f>IF(Inskrivning!C133&gt;0,Inskrivning!K133,0)</f>
        <v>0</v>
      </c>
      <c r="C135" s="53">
        <f>IF(Inskrivning!C133&gt;0,Inskrivning!L133,0)</f>
        <v>0</v>
      </c>
      <c r="D135" s="53">
        <f>IF(Inskrivning!C133&gt;0,Inskrivning!M133,0)</f>
        <v>0</v>
      </c>
      <c r="E135" s="53">
        <f>IF(Inskrivning!C133&gt;0,Inskrivning!N133,0)</f>
        <v>0</v>
      </c>
      <c r="F135" s="53">
        <f>IF(Inskrivning!C133&gt;0,Inskrivning!O133,0)</f>
        <v>0</v>
      </c>
      <c r="G135" s="53">
        <f>IF(Inskrivning!C133&gt;0,Inskrivning!P133,0)</f>
        <v>0</v>
      </c>
      <c r="H135" s="53">
        <f>IF(Inskrivning!C133&gt;0,Inskrivning!Q133,0)</f>
        <v>0</v>
      </c>
      <c r="I135" s="53">
        <f>IF(Inskrivning!C133&gt;0,Inskrivning!R133,0)</f>
        <v>0</v>
      </c>
      <c r="J135" s="53">
        <f>IF(Inskrivning!C133&gt;0,Inskrivning!S133,0)</f>
        <v>0</v>
      </c>
      <c r="K135" s="53">
        <f>IF(Inskrivning!C133&gt;0,Inskrivning!T133,0)</f>
        <v>0</v>
      </c>
      <c r="L135" s="53">
        <f>IF(Inskrivning!C133&gt;0,Inskrivning!U133,0)</f>
        <v>0</v>
      </c>
      <c r="M135" s="53">
        <f>IF(Inskrivning!C133&gt;0,Inskrivning!V133,0)</f>
        <v>0</v>
      </c>
      <c r="N135" s="53">
        <f>IF(Inskrivning!C133&gt;0,Inskrivning!W133,0)</f>
        <v>0</v>
      </c>
      <c r="O135" s="53">
        <f>IF(Inskrivning!C133&gt;0,Inskrivning!X133,0)</f>
        <v>0</v>
      </c>
      <c r="P135" s="4"/>
      <c r="Q135" s="4"/>
      <c r="R135" s="4"/>
      <c r="W135" s="15">
        <f>IF(Inskrivning!C133="",0,Inskrivning!C133)</f>
        <v>0</v>
      </c>
      <c r="Y135" s="30">
        <f t="shared" si="1"/>
        <v>0</v>
      </c>
      <c r="Z135" s="104">
        <v>127</v>
      </c>
    </row>
    <row r="136" spans="1:26" ht="17.100000000000001" customHeight="1" x14ac:dyDescent="0.25">
      <c r="A136" s="53">
        <f>IF(Inskrivning!C134&gt;0,Inskrivning!J134,0)</f>
        <v>0</v>
      </c>
      <c r="B136" s="53">
        <f>IF(Inskrivning!C134&gt;0,Inskrivning!K134,0)</f>
        <v>0</v>
      </c>
      <c r="C136" s="53">
        <f>IF(Inskrivning!C134&gt;0,Inskrivning!L134,0)</f>
        <v>0</v>
      </c>
      <c r="D136" s="53">
        <f>IF(Inskrivning!C134&gt;0,Inskrivning!M134,0)</f>
        <v>0</v>
      </c>
      <c r="E136" s="53">
        <f>IF(Inskrivning!C134&gt;0,Inskrivning!N134,0)</f>
        <v>0</v>
      </c>
      <c r="F136" s="53">
        <f>IF(Inskrivning!C134&gt;0,Inskrivning!O134,0)</f>
        <v>0</v>
      </c>
      <c r="G136" s="53">
        <f>IF(Inskrivning!C134&gt;0,Inskrivning!P134,0)</f>
        <v>0</v>
      </c>
      <c r="H136" s="53">
        <f>IF(Inskrivning!C134&gt;0,Inskrivning!Q134,0)</f>
        <v>0</v>
      </c>
      <c r="I136" s="53">
        <f>IF(Inskrivning!C134&gt;0,Inskrivning!R134,0)</f>
        <v>0</v>
      </c>
      <c r="J136" s="53">
        <f>IF(Inskrivning!C134&gt;0,Inskrivning!S134,0)</f>
        <v>0</v>
      </c>
      <c r="K136" s="53">
        <f>IF(Inskrivning!C134&gt;0,Inskrivning!T134,0)</f>
        <v>0</v>
      </c>
      <c r="L136" s="53">
        <f>IF(Inskrivning!C134&gt;0,Inskrivning!U134,0)</f>
        <v>0</v>
      </c>
      <c r="M136" s="53">
        <f>IF(Inskrivning!C134&gt;0,Inskrivning!V134,0)</f>
        <v>0</v>
      </c>
      <c r="N136" s="53">
        <f>IF(Inskrivning!C134&gt;0,Inskrivning!W134,0)</f>
        <v>0</v>
      </c>
      <c r="O136" s="53">
        <f>IF(Inskrivning!C134&gt;0,Inskrivning!X134,0)</f>
        <v>0</v>
      </c>
      <c r="P136" s="4"/>
      <c r="Q136" s="4"/>
      <c r="R136" s="4"/>
      <c r="W136" s="15">
        <f>IF(Inskrivning!C134="",0,Inskrivning!C134)</f>
        <v>0</v>
      </c>
      <c r="Y136" s="30">
        <f t="shared" si="1"/>
        <v>0</v>
      </c>
      <c r="Z136" s="4">
        <v>128</v>
      </c>
    </row>
    <row r="137" spans="1:26" ht="17.100000000000001" customHeight="1" x14ac:dyDescent="0.25">
      <c r="A137" s="53">
        <f>IF(Inskrivning!C135&gt;0,Inskrivning!J135,0)</f>
        <v>0</v>
      </c>
      <c r="B137" s="53">
        <f>IF(Inskrivning!C135&gt;0,Inskrivning!K135,0)</f>
        <v>0</v>
      </c>
      <c r="C137" s="53">
        <f>IF(Inskrivning!C135&gt;0,Inskrivning!L135,0)</f>
        <v>0</v>
      </c>
      <c r="D137" s="53">
        <f>IF(Inskrivning!C135&gt;0,Inskrivning!M135,0)</f>
        <v>0</v>
      </c>
      <c r="E137" s="53">
        <f>IF(Inskrivning!C135&gt;0,Inskrivning!N135,0)</f>
        <v>0</v>
      </c>
      <c r="F137" s="53">
        <f>IF(Inskrivning!C135&gt;0,Inskrivning!O135,0)</f>
        <v>0</v>
      </c>
      <c r="G137" s="53">
        <f>IF(Inskrivning!C135&gt;0,Inskrivning!P135,0)</f>
        <v>0</v>
      </c>
      <c r="H137" s="53">
        <f>IF(Inskrivning!C135&gt;0,Inskrivning!Q135,0)</f>
        <v>0</v>
      </c>
      <c r="I137" s="53">
        <f>IF(Inskrivning!C135&gt;0,Inskrivning!R135,0)</f>
        <v>0</v>
      </c>
      <c r="J137" s="53">
        <f>IF(Inskrivning!C135&gt;0,Inskrivning!S135,0)</f>
        <v>0</v>
      </c>
      <c r="K137" s="53">
        <f>IF(Inskrivning!C135&gt;0,Inskrivning!T135,0)</f>
        <v>0</v>
      </c>
      <c r="L137" s="53">
        <f>IF(Inskrivning!C135&gt;0,Inskrivning!U135,0)</f>
        <v>0</v>
      </c>
      <c r="M137" s="53">
        <f>IF(Inskrivning!C135&gt;0,Inskrivning!V135,0)</f>
        <v>0</v>
      </c>
      <c r="N137" s="53">
        <f>IF(Inskrivning!C135&gt;0,Inskrivning!W135,0)</f>
        <v>0</v>
      </c>
      <c r="O137" s="53">
        <f>IF(Inskrivning!C135&gt;0,Inskrivning!X135,0)</f>
        <v>0</v>
      </c>
      <c r="P137" s="4"/>
      <c r="Q137" s="4"/>
      <c r="R137" s="4"/>
      <c r="W137" s="15">
        <f>IF(Inskrivning!C135="",0,Inskrivning!C135)</f>
        <v>0</v>
      </c>
      <c r="Y137" s="30">
        <f t="shared" si="1"/>
        <v>0</v>
      </c>
      <c r="Z137" s="104">
        <v>129</v>
      </c>
    </row>
    <row r="138" spans="1:26" ht="17.100000000000001" customHeight="1" x14ac:dyDescent="0.25">
      <c r="A138" s="53">
        <f>IF(Inskrivning!C136&gt;0,Inskrivning!J136,0)</f>
        <v>0</v>
      </c>
      <c r="B138" s="53">
        <f>IF(Inskrivning!C136&gt;0,Inskrivning!K136,0)</f>
        <v>0</v>
      </c>
      <c r="C138" s="53">
        <f>IF(Inskrivning!C136&gt;0,Inskrivning!L136,0)</f>
        <v>0</v>
      </c>
      <c r="D138" s="53">
        <f>IF(Inskrivning!C136&gt;0,Inskrivning!M136,0)</f>
        <v>0</v>
      </c>
      <c r="E138" s="53">
        <f>IF(Inskrivning!C136&gt;0,Inskrivning!N136,0)</f>
        <v>0</v>
      </c>
      <c r="F138" s="53">
        <f>IF(Inskrivning!C136&gt;0,Inskrivning!O136,0)</f>
        <v>0</v>
      </c>
      <c r="G138" s="53">
        <f>IF(Inskrivning!C136&gt;0,Inskrivning!P136,0)</f>
        <v>0</v>
      </c>
      <c r="H138" s="53">
        <f>IF(Inskrivning!C136&gt;0,Inskrivning!Q136,0)</f>
        <v>0</v>
      </c>
      <c r="I138" s="53">
        <f>IF(Inskrivning!C136&gt;0,Inskrivning!R136,0)</f>
        <v>0</v>
      </c>
      <c r="J138" s="53">
        <f>IF(Inskrivning!C136&gt;0,Inskrivning!S136,0)</f>
        <v>0</v>
      </c>
      <c r="K138" s="53">
        <f>IF(Inskrivning!C136&gt;0,Inskrivning!T136,0)</f>
        <v>0</v>
      </c>
      <c r="L138" s="53">
        <f>IF(Inskrivning!C136&gt;0,Inskrivning!U136,0)</f>
        <v>0</v>
      </c>
      <c r="M138" s="53">
        <f>IF(Inskrivning!C136&gt;0,Inskrivning!V136,0)</f>
        <v>0</v>
      </c>
      <c r="N138" s="53">
        <f>IF(Inskrivning!C136&gt;0,Inskrivning!W136,0)</f>
        <v>0</v>
      </c>
      <c r="O138" s="53">
        <f>IF(Inskrivning!C136&gt;0,Inskrivning!X136,0)</f>
        <v>0</v>
      </c>
      <c r="P138" s="4"/>
      <c r="Q138" s="4"/>
      <c r="R138" s="4"/>
      <c r="W138" s="15">
        <f>IF(Inskrivning!C136="",0,Inskrivning!C136)</f>
        <v>0</v>
      </c>
      <c r="Y138" s="30">
        <f t="shared" ref="Y138:Y201" si="2">COUNTIF($W$9:$W$208,Z138)</f>
        <v>0</v>
      </c>
      <c r="Z138" s="4">
        <v>130</v>
      </c>
    </row>
    <row r="139" spans="1:26" ht="17.100000000000001" customHeight="1" x14ac:dyDescent="0.25">
      <c r="A139" s="53">
        <f>IF(Inskrivning!C137&gt;0,Inskrivning!J137,0)</f>
        <v>0</v>
      </c>
      <c r="B139" s="53">
        <f>IF(Inskrivning!C137&gt;0,Inskrivning!K137,0)</f>
        <v>0</v>
      </c>
      <c r="C139" s="53">
        <f>IF(Inskrivning!C137&gt;0,Inskrivning!L137,0)</f>
        <v>0</v>
      </c>
      <c r="D139" s="53">
        <f>IF(Inskrivning!C137&gt;0,Inskrivning!M137,0)</f>
        <v>0</v>
      </c>
      <c r="E139" s="53">
        <f>IF(Inskrivning!C137&gt;0,Inskrivning!N137,0)</f>
        <v>0</v>
      </c>
      <c r="F139" s="53">
        <f>IF(Inskrivning!C137&gt;0,Inskrivning!O137,0)</f>
        <v>0</v>
      </c>
      <c r="G139" s="53">
        <f>IF(Inskrivning!C137&gt;0,Inskrivning!P137,0)</f>
        <v>0</v>
      </c>
      <c r="H139" s="53">
        <f>IF(Inskrivning!C137&gt;0,Inskrivning!Q137,0)</f>
        <v>0</v>
      </c>
      <c r="I139" s="53">
        <f>IF(Inskrivning!C137&gt;0,Inskrivning!R137,0)</f>
        <v>0</v>
      </c>
      <c r="J139" s="53">
        <f>IF(Inskrivning!C137&gt;0,Inskrivning!S137,0)</f>
        <v>0</v>
      </c>
      <c r="K139" s="53">
        <f>IF(Inskrivning!C137&gt;0,Inskrivning!T137,0)</f>
        <v>0</v>
      </c>
      <c r="L139" s="53">
        <f>IF(Inskrivning!C137&gt;0,Inskrivning!U137,0)</f>
        <v>0</v>
      </c>
      <c r="M139" s="53">
        <f>IF(Inskrivning!C137&gt;0,Inskrivning!V137,0)</f>
        <v>0</v>
      </c>
      <c r="N139" s="53">
        <f>IF(Inskrivning!C137&gt;0,Inskrivning!W137,0)</f>
        <v>0</v>
      </c>
      <c r="O139" s="53">
        <f>IF(Inskrivning!C137&gt;0,Inskrivning!X137,0)</f>
        <v>0</v>
      </c>
      <c r="P139" s="4"/>
      <c r="Q139" s="4"/>
      <c r="R139" s="4"/>
      <c r="W139" s="15">
        <f>IF(Inskrivning!C137="",0,Inskrivning!C137)</f>
        <v>0</v>
      </c>
      <c r="Y139" s="30">
        <f t="shared" si="2"/>
        <v>0</v>
      </c>
      <c r="Z139" s="104">
        <v>131</v>
      </c>
    </row>
    <row r="140" spans="1:26" ht="17.100000000000001" customHeight="1" x14ac:dyDescent="0.25">
      <c r="A140" s="53">
        <f>IF(Inskrivning!C138&gt;0,Inskrivning!J138,0)</f>
        <v>0</v>
      </c>
      <c r="B140" s="53">
        <f>IF(Inskrivning!C138&gt;0,Inskrivning!K138,0)</f>
        <v>0</v>
      </c>
      <c r="C140" s="53">
        <f>IF(Inskrivning!C138&gt;0,Inskrivning!L138,0)</f>
        <v>0</v>
      </c>
      <c r="D140" s="53">
        <f>IF(Inskrivning!C138&gt;0,Inskrivning!M138,0)</f>
        <v>0</v>
      </c>
      <c r="E140" s="53">
        <f>IF(Inskrivning!C138&gt;0,Inskrivning!N138,0)</f>
        <v>0</v>
      </c>
      <c r="F140" s="53">
        <f>IF(Inskrivning!C138&gt;0,Inskrivning!O138,0)</f>
        <v>0</v>
      </c>
      <c r="G140" s="53">
        <f>IF(Inskrivning!C138&gt;0,Inskrivning!P138,0)</f>
        <v>0</v>
      </c>
      <c r="H140" s="53">
        <f>IF(Inskrivning!C138&gt;0,Inskrivning!Q138,0)</f>
        <v>0</v>
      </c>
      <c r="I140" s="53">
        <f>IF(Inskrivning!C138&gt;0,Inskrivning!R138,0)</f>
        <v>0</v>
      </c>
      <c r="J140" s="53">
        <f>IF(Inskrivning!C138&gt;0,Inskrivning!S138,0)</f>
        <v>0</v>
      </c>
      <c r="K140" s="53">
        <f>IF(Inskrivning!C138&gt;0,Inskrivning!T138,0)</f>
        <v>0</v>
      </c>
      <c r="L140" s="53">
        <f>IF(Inskrivning!C138&gt;0,Inskrivning!U138,0)</f>
        <v>0</v>
      </c>
      <c r="M140" s="53">
        <f>IF(Inskrivning!C138&gt;0,Inskrivning!V138,0)</f>
        <v>0</v>
      </c>
      <c r="N140" s="53">
        <f>IF(Inskrivning!C138&gt;0,Inskrivning!W138,0)</f>
        <v>0</v>
      </c>
      <c r="O140" s="53">
        <f>IF(Inskrivning!C138&gt;0,Inskrivning!X138,0)</f>
        <v>0</v>
      </c>
      <c r="P140" s="4"/>
      <c r="Q140" s="4"/>
      <c r="R140" s="4"/>
      <c r="W140" s="15">
        <f>IF(Inskrivning!C138="",0,Inskrivning!C138)</f>
        <v>0</v>
      </c>
      <c r="Y140" s="30">
        <f t="shared" si="2"/>
        <v>0</v>
      </c>
      <c r="Z140" s="4">
        <v>132</v>
      </c>
    </row>
    <row r="141" spans="1:26" ht="17.100000000000001" customHeight="1" x14ac:dyDescent="0.25">
      <c r="A141" s="53">
        <f>IF(Inskrivning!C139&gt;0,Inskrivning!J139,0)</f>
        <v>0</v>
      </c>
      <c r="B141" s="53">
        <f>IF(Inskrivning!C139&gt;0,Inskrivning!K139,0)</f>
        <v>0</v>
      </c>
      <c r="C141" s="53">
        <f>IF(Inskrivning!C139&gt;0,Inskrivning!L139,0)</f>
        <v>0</v>
      </c>
      <c r="D141" s="53">
        <f>IF(Inskrivning!C139&gt;0,Inskrivning!M139,0)</f>
        <v>0</v>
      </c>
      <c r="E141" s="53">
        <f>IF(Inskrivning!C139&gt;0,Inskrivning!N139,0)</f>
        <v>0</v>
      </c>
      <c r="F141" s="53">
        <f>IF(Inskrivning!C139&gt;0,Inskrivning!O139,0)</f>
        <v>0</v>
      </c>
      <c r="G141" s="53">
        <f>IF(Inskrivning!C139&gt;0,Inskrivning!P139,0)</f>
        <v>0</v>
      </c>
      <c r="H141" s="53">
        <f>IF(Inskrivning!C139&gt;0,Inskrivning!Q139,0)</f>
        <v>0</v>
      </c>
      <c r="I141" s="53">
        <f>IF(Inskrivning!C139&gt;0,Inskrivning!R139,0)</f>
        <v>0</v>
      </c>
      <c r="J141" s="53">
        <f>IF(Inskrivning!C139&gt;0,Inskrivning!S139,0)</f>
        <v>0</v>
      </c>
      <c r="K141" s="53">
        <f>IF(Inskrivning!C139&gt;0,Inskrivning!T139,0)</f>
        <v>0</v>
      </c>
      <c r="L141" s="53">
        <f>IF(Inskrivning!C139&gt;0,Inskrivning!U139,0)</f>
        <v>0</v>
      </c>
      <c r="M141" s="53">
        <f>IF(Inskrivning!C139&gt;0,Inskrivning!V139,0)</f>
        <v>0</v>
      </c>
      <c r="N141" s="53">
        <f>IF(Inskrivning!C139&gt;0,Inskrivning!W139,0)</f>
        <v>0</v>
      </c>
      <c r="O141" s="53">
        <f>IF(Inskrivning!C139&gt;0,Inskrivning!X139,0)</f>
        <v>0</v>
      </c>
      <c r="P141" s="4"/>
      <c r="Q141" s="4"/>
      <c r="R141" s="4"/>
      <c r="W141" s="15">
        <f>IF(Inskrivning!C139="",0,Inskrivning!C139)</f>
        <v>0</v>
      </c>
      <c r="Y141" s="30">
        <f t="shared" si="2"/>
        <v>0</v>
      </c>
      <c r="Z141" s="104">
        <v>133</v>
      </c>
    </row>
    <row r="142" spans="1:26" ht="17.100000000000001" customHeight="1" x14ac:dyDescent="0.25">
      <c r="A142" s="53">
        <f>IF(Inskrivning!C140&gt;0,Inskrivning!J140,0)</f>
        <v>0</v>
      </c>
      <c r="B142" s="53">
        <f>IF(Inskrivning!C140&gt;0,Inskrivning!K140,0)</f>
        <v>0</v>
      </c>
      <c r="C142" s="53">
        <f>IF(Inskrivning!C140&gt;0,Inskrivning!L140,0)</f>
        <v>0</v>
      </c>
      <c r="D142" s="53">
        <f>IF(Inskrivning!C140&gt;0,Inskrivning!M140,0)</f>
        <v>0</v>
      </c>
      <c r="E142" s="53">
        <f>IF(Inskrivning!C140&gt;0,Inskrivning!N140,0)</f>
        <v>0</v>
      </c>
      <c r="F142" s="53">
        <f>IF(Inskrivning!C140&gt;0,Inskrivning!O140,0)</f>
        <v>0</v>
      </c>
      <c r="G142" s="53">
        <f>IF(Inskrivning!C140&gt;0,Inskrivning!P140,0)</f>
        <v>0</v>
      </c>
      <c r="H142" s="53">
        <f>IF(Inskrivning!C140&gt;0,Inskrivning!Q140,0)</f>
        <v>0</v>
      </c>
      <c r="I142" s="53">
        <f>IF(Inskrivning!C140&gt;0,Inskrivning!R140,0)</f>
        <v>0</v>
      </c>
      <c r="J142" s="53">
        <f>IF(Inskrivning!C140&gt;0,Inskrivning!S140,0)</f>
        <v>0</v>
      </c>
      <c r="K142" s="53">
        <f>IF(Inskrivning!C140&gt;0,Inskrivning!T140,0)</f>
        <v>0</v>
      </c>
      <c r="L142" s="53">
        <f>IF(Inskrivning!C140&gt;0,Inskrivning!U140,0)</f>
        <v>0</v>
      </c>
      <c r="M142" s="53">
        <f>IF(Inskrivning!C140&gt;0,Inskrivning!V140,0)</f>
        <v>0</v>
      </c>
      <c r="N142" s="53">
        <f>IF(Inskrivning!C140&gt;0,Inskrivning!W140,0)</f>
        <v>0</v>
      </c>
      <c r="O142" s="53">
        <f>IF(Inskrivning!C140&gt;0,Inskrivning!X140,0)</f>
        <v>0</v>
      </c>
      <c r="P142" s="4"/>
      <c r="Q142" s="4"/>
      <c r="R142" s="4"/>
      <c r="W142" s="15">
        <f>IF(Inskrivning!C140="",0,Inskrivning!C140)</f>
        <v>0</v>
      </c>
      <c r="Y142" s="30">
        <f t="shared" si="2"/>
        <v>0</v>
      </c>
      <c r="Z142" s="4">
        <v>134</v>
      </c>
    </row>
    <row r="143" spans="1:26" ht="17.100000000000001" customHeight="1" x14ac:dyDescent="0.25">
      <c r="A143" s="53">
        <f>IF(Inskrivning!C141&gt;0,Inskrivning!J141,0)</f>
        <v>0</v>
      </c>
      <c r="B143" s="53">
        <f>IF(Inskrivning!C141&gt;0,Inskrivning!K141,0)</f>
        <v>0</v>
      </c>
      <c r="C143" s="53">
        <f>IF(Inskrivning!C141&gt;0,Inskrivning!L141,0)</f>
        <v>0</v>
      </c>
      <c r="D143" s="53">
        <f>IF(Inskrivning!C141&gt;0,Inskrivning!M141,0)</f>
        <v>0</v>
      </c>
      <c r="E143" s="53">
        <f>IF(Inskrivning!C141&gt;0,Inskrivning!N141,0)</f>
        <v>0</v>
      </c>
      <c r="F143" s="53">
        <f>IF(Inskrivning!C141&gt;0,Inskrivning!O141,0)</f>
        <v>0</v>
      </c>
      <c r="G143" s="53">
        <f>IF(Inskrivning!C141&gt;0,Inskrivning!P141,0)</f>
        <v>0</v>
      </c>
      <c r="H143" s="53">
        <f>IF(Inskrivning!C141&gt;0,Inskrivning!Q141,0)</f>
        <v>0</v>
      </c>
      <c r="I143" s="53">
        <f>IF(Inskrivning!C141&gt;0,Inskrivning!R141,0)</f>
        <v>0</v>
      </c>
      <c r="J143" s="53">
        <f>IF(Inskrivning!C141&gt;0,Inskrivning!S141,0)</f>
        <v>0</v>
      </c>
      <c r="K143" s="53">
        <f>IF(Inskrivning!C141&gt;0,Inskrivning!T141,0)</f>
        <v>0</v>
      </c>
      <c r="L143" s="53">
        <f>IF(Inskrivning!C141&gt;0,Inskrivning!U141,0)</f>
        <v>0</v>
      </c>
      <c r="M143" s="53">
        <f>IF(Inskrivning!C141&gt;0,Inskrivning!V141,0)</f>
        <v>0</v>
      </c>
      <c r="N143" s="53">
        <f>IF(Inskrivning!C141&gt;0,Inskrivning!W141,0)</f>
        <v>0</v>
      </c>
      <c r="O143" s="53">
        <f>IF(Inskrivning!C141&gt;0,Inskrivning!X141,0)</f>
        <v>0</v>
      </c>
      <c r="P143" s="4"/>
      <c r="Q143" s="4"/>
      <c r="R143" s="4"/>
      <c r="W143" s="15">
        <f>IF(Inskrivning!C141="",0,Inskrivning!C141)</f>
        <v>0</v>
      </c>
      <c r="Y143" s="30">
        <f t="shared" si="2"/>
        <v>0</v>
      </c>
      <c r="Z143" s="104">
        <v>135</v>
      </c>
    </row>
    <row r="144" spans="1:26" ht="17.100000000000001" customHeight="1" x14ac:dyDescent="0.25">
      <c r="A144" s="53">
        <f>IF(Inskrivning!C142&gt;0,Inskrivning!J142,0)</f>
        <v>0</v>
      </c>
      <c r="B144" s="53">
        <f>IF(Inskrivning!C142&gt;0,Inskrivning!K142,0)</f>
        <v>0</v>
      </c>
      <c r="C144" s="53">
        <f>IF(Inskrivning!C142&gt;0,Inskrivning!L142,0)</f>
        <v>0</v>
      </c>
      <c r="D144" s="53">
        <f>IF(Inskrivning!C142&gt;0,Inskrivning!M142,0)</f>
        <v>0</v>
      </c>
      <c r="E144" s="53">
        <f>IF(Inskrivning!C142&gt;0,Inskrivning!N142,0)</f>
        <v>0</v>
      </c>
      <c r="F144" s="53">
        <f>IF(Inskrivning!C142&gt;0,Inskrivning!O142,0)</f>
        <v>0</v>
      </c>
      <c r="G144" s="53">
        <f>IF(Inskrivning!C142&gt;0,Inskrivning!P142,0)</f>
        <v>0</v>
      </c>
      <c r="H144" s="53">
        <f>IF(Inskrivning!C142&gt;0,Inskrivning!Q142,0)</f>
        <v>0</v>
      </c>
      <c r="I144" s="53">
        <f>IF(Inskrivning!C142&gt;0,Inskrivning!R142,0)</f>
        <v>0</v>
      </c>
      <c r="J144" s="53">
        <f>IF(Inskrivning!C142&gt;0,Inskrivning!S142,0)</f>
        <v>0</v>
      </c>
      <c r="K144" s="53">
        <f>IF(Inskrivning!C142&gt;0,Inskrivning!T142,0)</f>
        <v>0</v>
      </c>
      <c r="L144" s="53">
        <f>IF(Inskrivning!C142&gt;0,Inskrivning!U142,0)</f>
        <v>0</v>
      </c>
      <c r="M144" s="53">
        <f>IF(Inskrivning!C142&gt;0,Inskrivning!V142,0)</f>
        <v>0</v>
      </c>
      <c r="N144" s="53">
        <f>IF(Inskrivning!C142&gt;0,Inskrivning!W142,0)</f>
        <v>0</v>
      </c>
      <c r="O144" s="53">
        <f>IF(Inskrivning!C142&gt;0,Inskrivning!X142,0)</f>
        <v>0</v>
      </c>
      <c r="P144" s="4"/>
      <c r="Q144" s="4"/>
      <c r="R144" s="4"/>
      <c r="W144" s="15">
        <f>IF(Inskrivning!C142="",0,Inskrivning!C142)</f>
        <v>0</v>
      </c>
      <c r="Y144" s="30">
        <f t="shared" si="2"/>
        <v>0</v>
      </c>
      <c r="Z144" s="4">
        <v>136</v>
      </c>
    </row>
    <row r="145" spans="1:26" ht="17.100000000000001" customHeight="1" x14ac:dyDescent="0.25">
      <c r="A145" s="53">
        <f>IF(Inskrivning!C143&gt;0,Inskrivning!J143,0)</f>
        <v>0</v>
      </c>
      <c r="B145" s="53">
        <f>IF(Inskrivning!C143&gt;0,Inskrivning!K143,0)</f>
        <v>0</v>
      </c>
      <c r="C145" s="53">
        <f>IF(Inskrivning!C143&gt;0,Inskrivning!L143,0)</f>
        <v>0</v>
      </c>
      <c r="D145" s="53">
        <f>IF(Inskrivning!C143&gt;0,Inskrivning!M143,0)</f>
        <v>0</v>
      </c>
      <c r="E145" s="53">
        <f>IF(Inskrivning!C143&gt;0,Inskrivning!N143,0)</f>
        <v>0</v>
      </c>
      <c r="F145" s="53">
        <f>IF(Inskrivning!C143&gt;0,Inskrivning!O143,0)</f>
        <v>0</v>
      </c>
      <c r="G145" s="53">
        <f>IF(Inskrivning!C143&gt;0,Inskrivning!P143,0)</f>
        <v>0</v>
      </c>
      <c r="H145" s="53">
        <f>IF(Inskrivning!C143&gt;0,Inskrivning!Q143,0)</f>
        <v>0</v>
      </c>
      <c r="I145" s="53">
        <f>IF(Inskrivning!C143&gt;0,Inskrivning!R143,0)</f>
        <v>0</v>
      </c>
      <c r="J145" s="53">
        <f>IF(Inskrivning!C143&gt;0,Inskrivning!S143,0)</f>
        <v>0</v>
      </c>
      <c r="K145" s="53">
        <f>IF(Inskrivning!C143&gt;0,Inskrivning!T143,0)</f>
        <v>0</v>
      </c>
      <c r="L145" s="53">
        <f>IF(Inskrivning!C143&gt;0,Inskrivning!U143,0)</f>
        <v>0</v>
      </c>
      <c r="M145" s="53">
        <f>IF(Inskrivning!C143&gt;0,Inskrivning!V143,0)</f>
        <v>0</v>
      </c>
      <c r="N145" s="53">
        <f>IF(Inskrivning!C143&gt;0,Inskrivning!W143,0)</f>
        <v>0</v>
      </c>
      <c r="O145" s="53">
        <f>IF(Inskrivning!C143&gt;0,Inskrivning!X143,0)</f>
        <v>0</v>
      </c>
      <c r="P145" s="4"/>
      <c r="Q145" s="4"/>
      <c r="R145" s="4"/>
      <c r="W145" s="15">
        <f>IF(Inskrivning!C143="",0,Inskrivning!C143)</f>
        <v>0</v>
      </c>
      <c r="Y145" s="30">
        <f t="shared" si="2"/>
        <v>0</v>
      </c>
      <c r="Z145" s="104">
        <v>137</v>
      </c>
    </row>
    <row r="146" spans="1:26" ht="17.100000000000001" customHeight="1" x14ac:dyDescent="0.25">
      <c r="A146" s="53">
        <f>IF(Inskrivning!C144&gt;0,Inskrivning!J144,0)</f>
        <v>0</v>
      </c>
      <c r="B146" s="53">
        <f>IF(Inskrivning!C144&gt;0,Inskrivning!K144,0)</f>
        <v>0</v>
      </c>
      <c r="C146" s="53">
        <f>IF(Inskrivning!C144&gt;0,Inskrivning!L144,0)</f>
        <v>0</v>
      </c>
      <c r="D146" s="53">
        <f>IF(Inskrivning!C144&gt;0,Inskrivning!M144,0)</f>
        <v>0</v>
      </c>
      <c r="E146" s="53">
        <f>IF(Inskrivning!C144&gt;0,Inskrivning!N144,0)</f>
        <v>0</v>
      </c>
      <c r="F146" s="53">
        <f>IF(Inskrivning!C144&gt;0,Inskrivning!O144,0)</f>
        <v>0</v>
      </c>
      <c r="G146" s="53">
        <f>IF(Inskrivning!C144&gt;0,Inskrivning!P144,0)</f>
        <v>0</v>
      </c>
      <c r="H146" s="53">
        <f>IF(Inskrivning!C144&gt;0,Inskrivning!Q144,0)</f>
        <v>0</v>
      </c>
      <c r="I146" s="53">
        <f>IF(Inskrivning!C144&gt;0,Inskrivning!R144,0)</f>
        <v>0</v>
      </c>
      <c r="J146" s="53">
        <f>IF(Inskrivning!C144&gt;0,Inskrivning!S144,0)</f>
        <v>0</v>
      </c>
      <c r="K146" s="53">
        <f>IF(Inskrivning!C144&gt;0,Inskrivning!T144,0)</f>
        <v>0</v>
      </c>
      <c r="L146" s="53">
        <f>IF(Inskrivning!C144&gt;0,Inskrivning!U144,0)</f>
        <v>0</v>
      </c>
      <c r="M146" s="53">
        <f>IF(Inskrivning!C144&gt;0,Inskrivning!V144,0)</f>
        <v>0</v>
      </c>
      <c r="N146" s="53">
        <f>IF(Inskrivning!C144&gt;0,Inskrivning!W144,0)</f>
        <v>0</v>
      </c>
      <c r="O146" s="53">
        <f>IF(Inskrivning!C144&gt;0,Inskrivning!X144,0)</f>
        <v>0</v>
      </c>
      <c r="P146" s="4"/>
      <c r="Q146" s="4"/>
      <c r="R146" s="4"/>
      <c r="W146" s="15">
        <f>IF(Inskrivning!C144="",0,Inskrivning!C144)</f>
        <v>0</v>
      </c>
      <c r="Y146" s="30">
        <f t="shared" si="2"/>
        <v>0</v>
      </c>
      <c r="Z146" s="4">
        <v>138</v>
      </c>
    </row>
    <row r="147" spans="1:26" ht="17.100000000000001" customHeight="1" x14ac:dyDescent="0.25">
      <c r="A147" s="53">
        <f>IF(Inskrivning!C145&gt;0,Inskrivning!J145,0)</f>
        <v>0</v>
      </c>
      <c r="B147" s="53">
        <f>IF(Inskrivning!C145&gt;0,Inskrivning!K145,0)</f>
        <v>0</v>
      </c>
      <c r="C147" s="53">
        <f>IF(Inskrivning!C145&gt;0,Inskrivning!L145,0)</f>
        <v>0</v>
      </c>
      <c r="D147" s="53">
        <f>IF(Inskrivning!C145&gt;0,Inskrivning!M145,0)</f>
        <v>0</v>
      </c>
      <c r="E147" s="53">
        <f>IF(Inskrivning!C145&gt;0,Inskrivning!N145,0)</f>
        <v>0</v>
      </c>
      <c r="F147" s="53">
        <f>IF(Inskrivning!C145&gt;0,Inskrivning!O145,0)</f>
        <v>0</v>
      </c>
      <c r="G147" s="53">
        <f>IF(Inskrivning!C145&gt;0,Inskrivning!P145,0)</f>
        <v>0</v>
      </c>
      <c r="H147" s="53">
        <f>IF(Inskrivning!C145&gt;0,Inskrivning!Q145,0)</f>
        <v>0</v>
      </c>
      <c r="I147" s="53">
        <f>IF(Inskrivning!C145&gt;0,Inskrivning!R145,0)</f>
        <v>0</v>
      </c>
      <c r="J147" s="53">
        <f>IF(Inskrivning!C145&gt;0,Inskrivning!S145,0)</f>
        <v>0</v>
      </c>
      <c r="K147" s="53">
        <f>IF(Inskrivning!C145&gt;0,Inskrivning!T145,0)</f>
        <v>0</v>
      </c>
      <c r="L147" s="53">
        <f>IF(Inskrivning!C145&gt;0,Inskrivning!U145,0)</f>
        <v>0</v>
      </c>
      <c r="M147" s="53">
        <f>IF(Inskrivning!C145&gt;0,Inskrivning!V145,0)</f>
        <v>0</v>
      </c>
      <c r="N147" s="53">
        <f>IF(Inskrivning!C145&gt;0,Inskrivning!W145,0)</f>
        <v>0</v>
      </c>
      <c r="O147" s="53">
        <f>IF(Inskrivning!C145&gt;0,Inskrivning!X145,0)</f>
        <v>0</v>
      </c>
      <c r="P147" s="4"/>
      <c r="Q147" s="4"/>
      <c r="R147" s="4"/>
      <c r="W147" s="15">
        <f>IF(Inskrivning!C145="",0,Inskrivning!C145)</f>
        <v>0</v>
      </c>
      <c r="Y147" s="30">
        <f t="shared" si="2"/>
        <v>0</v>
      </c>
      <c r="Z147" s="104">
        <v>139</v>
      </c>
    </row>
    <row r="148" spans="1:26" ht="17.100000000000001" customHeight="1" x14ac:dyDescent="0.25">
      <c r="A148" s="53">
        <f>IF(Inskrivning!C146&gt;0,Inskrivning!J146,0)</f>
        <v>0</v>
      </c>
      <c r="B148" s="53">
        <f>IF(Inskrivning!C146&gt;0,Inskrivning!K146,0)</f>
        <v>0</v>
      </c>
      <c r="C148" s="53">
        <f>IF(Inskrivning!C146&gt;0,Inskrivning!L146,0)</f>
        <v>0</v>
      </c>
      <c r="D148" s="53">
        <f>IF(Inskrivning!C146&gt;0,Inskrivning!M146,0)</f>
        <v>0</v>
      </c>
      <c r="E148" s="53">
        <f>IF(Inskrivning!C146&gt;0,Inskrivning!N146,0)</f>
        <v>0</v>
      </c>
      <c r="F148" s="53">
        <f>IF(Inskrivning!C146&gt;0,Inskrivning!O146,0)</f>
        <v>0</v>
      </c>
      <c r="G148" s="53">
        <f>IF(Inskrivning!C146&gt;0,Inskrivning!P146,0)</f>
        <v>0</v>
      </c>
      <c r="H148" s="53">
        <f>IF(Inskrivning!C146&gt;0,Inskrivning!Q146,0)</f>
        <v>0</v>
      </c>
      <c r="I148" s="53">
        <f>IF(Inskrivning!C146&gt;0,Inskrivning!R146,0)</f>
        <v>0</v>
      </c>
      <c r="J148" s="53">
        <f>IF(Inskrivning!C146&gt;0,Inskrivning!S146,0)</f>
        <v>0</v>
      </c>
      <c r="K148" s="53">
        <f>IF(Inskrivning!C146&gt;0,Inskrivning!T146,0)</f>
        <v>0</v>
      </c>
      <c r="L148" s="53">
        <f>IF(Inskrivning!C146&gt;0,Inskrivning!U146,0)</f>
        <v>0</v>
      </c>
      <c r="M148" s="53">
        <f>IF(Inskrivning!C146&gt;0,Inskrivning!V146,0)</f>
        <v>0</v>
      </c>
      <c r="N148" s="53">
        <f>IF(Inskrivning!C146&gt;0,Inskrivning!W146,0)</f>
        <v>0</v>
      </c>
      <c r="O148" s="53">
        <f>IF(Inskrivning!C146&gt;0,Inskrivning!X146,0)</f>
        <v>0</v>
      </c>
      <c r="P148" s="4"/>
      <c r="Q148" s="4"/>
      <c r="R148" s="4"/>
      <c r="W148" s="15">
        <f>IF(Inskrivning!C146="",0,Inskrivning!C146)</f>
        <v>0</v>
      </c>
      <c r="Y148" s="30">
        <f t="shared" si="2"/>
        <v>0</v>
      </c>
      <c r="Z148" s="4">
        <v>140</v>
      </c>
    </row>
    <row r="149" spans="1:26" ht="17.100000000000001" customHeight="1" x14ac:dyDescent="0.25">
      <c r="A149" s="53">
        <f>IF(Inskrivning!C147&gt;0,Inskrivning!J147,0)</f>
        <v>0</v>
      </c>
      <c r="B149" s="53">
        <f>IF(Inskrivning!C147&gt;0,Inskrivning!K147,0)</f>
        <v>0</v>
      </c>
      <c r="C149" s="53">
        <f>IF(Inskrivning!C147&gt;0,Inskrivning!L147,0)</f>
        <v>0</v>
      </c>
      <c r="D149" s="53">
        <f>IF(Inskrivning!C147&gt;0,Inskrivning!M147,0)</f>
        <v>0</v>
      </c>
      <c r="E149" s="53">
        <f>IF(Inskrivning!C147&gt;0,Inskrivning!N147,0)</f>
        <v>0</v>
      </c>
      <c r="F149" s="53">
        <f>IF(Inskrivning!C147&gt;0,Inskrivning!O147,0)</f>
        <v>0</v>
      </c>
      <c r="G149" s="53">
        <f>IF(Inskrivning!C147&gt;0,Inskrivning!P147,0)</f>
        <v>0</v>
      </c>
      <c r="H149" s="53">
        <f>IF(Inskrivning!C147&gt;0,Inskrivning!Q147,0)</f>
        <v>0</v>
      </c>
      <c r="I149" s="53">
        <f>IF(Inskrivning!C147&gt;0,Inskrivning!R147,0)</f>
        <v>0</v>
      </c>
      <c r="J149" s="53">
        <f>IF(Inskrivning!C147&gt;0,Inskrivning!S147,0)</f>
        <v>0</v>
      </c>
      <c r="K149" s="53">
        <f>IF(Inskrivning!C147&gt;0,Inskrivning!T147,0)</f>
        <v>0</v>
      </c>
      <c r="L149" s="53">
        <f>IF(Inskrivning!C147&gt;0,Inskrivning!U147,0)</f>
        <v>0</v>
      </c>
      <c r="M149" s="53">
        <f>IF(Inskrivning!C147&gt;0,Inskrivning!V147,0)</f>
        <v>0</v>
      </c>
      <c r="N149" s="53">
        <f>IF(Inskrivning!C147&gt;0,Inskrivning!W147,0)</f>
        <v>0</v>
      </c>
      <c r="O149" s="53">
        <f>IF(Inskrivning!C147&gt;0,Inskrivning!X147,0)</f>
        <v>0</v>
      </c>
      <c r="W149" s="15">
        <f>IF(Inskrivning!C147="",0,Inskrivning!C147)</f>
        <v>0</v>
      </c>
      <c r="Y149" s="30">
        <f t="shared" si="2"/>
        <v>0</v>
      </c>
      <c r="Z149" s="104">
        <v>141</v>
      </c>
    </row>
    <row r="150" spans="1:26" ht="17.100000000000001" customHeight="1" x14ac:dyDescent="0.25">
      <c r="A150" s="53">
        <f>IF(Inskrivning!C148&gt;0,Inskrivning!J148,0)</f>
        <v>0</v>
      </c>
      <c r="B150" s="53">
        <f>IF(Inskrivning!C148&gt;0,Inskrivning!K148,0)</f>
        <v>0</v>
      </c>
      <c r="C150" s="53">
        <f>IF(Inskrivning!C148&gt;0,Inskrivning!L148,0)</f>
        <v>0</v>
      </c>
      <c r="D150" s="53">
        <f>IF(Inskrivning!C148&gt;0,Inskrivning!M148,0)</f>
        <v>0</v>
      </c>
      <c r="E150" s="53">
        <f>IF(Inskrivning!C148&gt;0,Inskrivning!N148,0)</f>
        <v>0</v>
      </c>
      <c r="F150" s="53">
        <f>IF(Inskrivning!C148&gt;0,Inskrivning!O148,0)</f>
        <v>0</v>
      </c>
      <c r="G150" s="53">
        <f>IF(Inskrivning!C148&gt;0,Inskrivning!P148,0)</f>
        <v>0</v>
      </c>
      <c r="H150" s="53">
        <f>IF(Inskrivning!C148&gt;0,Inskrivning!Q148,0)</f>
        <v>0</v>
      </c>
      <c r="I150" s="53">
        <f>IF(Inskrivning!C148&gt;0,Inskrivning!R148,0)</f>
        <v>0</v>
      </c>
      <c r="J150" s="53">
        <f>IF(Inskrivning!C148&gt;0,Inskrivning!S148,0)</f>
        <v>0</v>
      </c>
      <c r="K150" s="53">
        <f>IF(Inskrivning!C148&gt;0,Inskrivning!T148,0)</f>
        <v>0</v>
      </c>
      <c r="L150" s="53">
        <f>IF(Inskrivning!C148&gt;0,Inskrivning!U148,0)</f>
        <v>0</v>
      </c>
      <c r="M150" s="53">
        <f>IF(Inskrivning!C148&gt;0,Inskrivning!V148,0)</f>
        <v>0</v>
      </c>
      <c r="N150" s="53">
        <f>IF(Inskrivning!C148&gt;0,Inskrivning!W148,0)</f>
        <v>0</v>
      </c>
      <c r="O150" s="53">
        <f>IF(Inskrivning!C148&gt;0,Inskrivning!X148,0)</f>
        <v>0</v>
      </c>
      <c r="W150" s="15">
        <f>IF(Inskrivning!C148="",0,Inskrivning!C148)</f>
        <v>0</v>
      </c>
      <c r="Y150" s="30">
        <f t="shared" si="2"/>
        <v>0</v>
      </c>
      <c r="Z150" s="4">
        <v>142</v>
      </c>
    </row>
    <row r="151" spans="1:26" ht="17.100000000000001" customHeight="1" x14ac:dyDescent="0.25">
      <c r="A151" s="53">
        <f>IF(Inskrivning!C149&gt;0,Inskrivning!J149,0)</f>
        <v>0</v>
      </c>
      <c r="B151" s="53">
        <f>IF(Inskrivning!C149&gt;0,Inskrivning!K149,0)</f>
        <v>0</v>
      </c>
      <c r="C151" s="53">
        <f>IF(Inskrivning!C149&gt;0,Inskrivning!L149,0)</f>
        <v>0</v>
      </c>
      <c r="D151" s="53">
        <f>IF(Inskrivning!C149&gt;0,Inskrivning!M149,0)</f>
        <v>0</v>
      </c>
      <c r="E151" s="53">
        <f>IF(Inskrivning!C149&gt;0,Inskrivning!N149,0)</f>
        <v>0</v>
      </c>
      <c r="F151" s="53">
        <f>IF(Inskrivning!C149&gt;0,Inskrivning!O149,0)</f>
        <v>0</v>
      </c>
      <c r="G151" s="53">
        <f>IF(Inskrivning!C149&gt;0,Inskrivning!P149,0)</f>
        <v>0</v>
      </c>
      <c r="H151" s="53">
        <f>IF(Inskrivning!C149&gt;0,Inskrivning!Q149,0)</f>
        <v>0</v>
      </c>
      <c r="I151" s="53">
        <f>IF(Inskrivning!C149&gt;0,Inskrivning!R149,0)</f>
        <v>0</v>
      </c>
      <c r="J151" s="53">
        <f>IF(Inskrivning!C149&gt;0,Inskrivning!S149,0)</f>
        <v>0</v>
      </c>
      <c r="K151" s="53">
        <f>IF(Inskrivning!C149&gt;0,Inskrivning!T149,0)</f>
        <v>0</v>
      </c>
      <c r="L151" s="53">
        <f>IF(Inskrivning!C149&gt;0,Inskrivning!U149,0)</f>
        <v>0</v>
      </c>
      <c r="M151" s="53">
        <f>IF(Inskrivning!C149&gt;0,Inskrivning!V149,0)</f>
        <v>0</v>
      </c>
      <c r="N151" s="53">
        <f>IF(Inskrivning!C149&gt;0,Inskrivning!W149,0)</f>
        <v>0</v>
      </c>
      <c r="O151" s="53">
        <f>IF(Inskrivning!C149&gt;0,Inskrivning!X149,0)</f>
        <v>0</v>
      </c>
      <c r="W151" s="15">
        <f>IF(Inskrivning!C149="",0,Inskrivning!C149)</f>
        <v>0</v>
      </c>
      <c r="Y151" s="30">
        <f t="shared" si="2"/>
        <v>0</v>
      </c>
      <c r="Z151" s="104">
        <v>143</v>
      </c>
    </row>
    <row r="152" spans="1:26" ht="17.100000000000001" customHeight="1" x14ac:dyDescent="0.25">
      <c r="A152" s="53">
        <f>IF(Inskrivning!C150&gt;0,Inskrivning!J150,0)</f>
        <v>0</v>
      </c>
      <c r="B152" s="53">
        <f>IF(Inskrivning!C150&gt;0,Inskrivning!K150,0)</f>
        <v>0</v>
      </c>
      <c r="C152" s="53">
        <f>IF(Inskrivning!C150&gt;0,Inskrivning!L150,0)</f>
        <v>0</v>
      </c>
      <c r="D152" s="53">
        <f>IF(Inskrivning!C150&gt;0,Inskrivning!M150,0)</f>
        <v>0</v>
      </c>
      <c r="E152" s="53">
        <f>IF(Inskrivning!C150&gt;0,Inskrivning!N150,0)</f>
        <v>0</v>
      </c>
      <c r="F152" s="53">
        <f>IF(Inskrivning!C150&gt;0,Inskrivning!O150,0)</f>
        <v>0</v>
      </c>
      <c r="G152" s="53">
        <f>IF(Inskrivning!C150&gt;0,Inskrivning!P150,0)</f>
        <v>0</v>
      </c>
      <c r="H152" s="53">
        <f>IF(Inskrivning!C150&gt;0,Inskrivning!Q150,0)</f>
        <v>0</v>
      </c>
      <c r="I152" s="53">
        <f>IF(Inskrivning!C150&gt;0,Inskrivning!R150,0)</f>
        <v>0</v>
      </c>
      <c r="J152" s="53">
        <f>IF(Inskrivning!C150&gt;0,Inskrivning!S150,0)</f>
        <v>0</v>
      </c>
      <c r="K152" s="53">
        <f>IF(Inskrivning!C150&gt;0,Inskrivning!T150,0)</f>
        <v>0</v>
      </c>
      <c r="L152" s="53">
        <f>IF(Inskrivning!C150&gt;0,Inskrivning!U150,0)</f>
        <v>0</v>
      </c>
      <c r="M152" s="53">
        <f>IF(Inskrivning!C150&gt;0,Inskrivning!V150,0)</f>
        <v>0</v>
      </c>
      <c r="N152" s="53">
        <f>IF(Inskrivning!C150&gt;0,Inskrivning!W150,0)</f>
        <v>0</v>
      </c>
      <c r="O152" s="53">
        <f>IF(Inskrivning!C150&gt;0,Inskrivning!X150,0)</f>
        <v>0</v>
      </c>
      <c r="W152" s="15">
        <f>IF(Inskrivning!C150="",0,Inskrivning!C150)</f>
        <v>0</v>
      </c>
      <c r="Y152" s="30">
        <f t="shared" si="2"/>
        <v>0</v>
      </c>
      <c r="Z152" s="4">
        <v>144</v>
      </c>
    </row>
    <row r="153" spans="1:26" ht="17.100000000000001" customHeight="1" x14ac:dyDescent="0.25">
      <c r="A153" s="53">
        <f>IF(Inskrivning!C151&gt;0,Inskrivning!J151,0)</f>
        <v>0</v>
      </c>
      <c r="B153" s="53">
        <f>IF(Inskrivning!C151&gt;0,Inskrivning!K151,0)</f>
        <v>0</v>
      </c>
      <c r="C153" s="53">
        <f>IF(Inskrivning!C151&gt;0,Inskrivning!L151,0)</f>
        <v>0</v>
      </c>
      <c r="D153" s="53">
        <f>IF(Inskrivning!C151&gt;0,Inskrivning!M151,0)</f>
        <v>0</v>
      </c>
      <c r="E153" s="53">
        <f>IF(Inskrivning!C151&gt;0,Inskrivning!N151,0)</f>
        <v>0</v>
      </c>
      <c r="F153" s="53">
        <f>IF(Inskrivning!C151&gt;0,Inskrivning!O151,0)</f>
        <v>0</v>
      </c>
      <c r="G153" s="53">
        <f>IF(Inskrivning!C151&gt;0,Inskrivning!P151,0)</f>
        <v>0</v>
      </c>
      <c r="H153" s="53">
        <f>IF(Inskrivning!C151&gt;0,Inskrivning!Q151,0)</f>
        <v>0</v>
      </c>
      <c r="I153" s="53">
        <f>IF(Inskrivning!C151&gt;0,Inskrivning!R151,0)</f>
        <v>0</v>
      </c>
      <c r="J153" s="53">
        <f>IF(Inskrivning!C151&gt;0,Inskrivning!S151,0)</f>
        <v>0</v>
      </c>
      <c r="K153" s="53">
        <f>IF(Inskrivning!C151&gt;0,Inskrivning!T151,0)</f>
        <v>0</v>
      </c>
      <c r="L153" s="53">
        <f>IF(Inskrivning!C151&gt;0,Inskrivning!U151,0)</f>
        <v>0</v>
      </c>
      <c r="M153" s="53">
        <f>IF(Inskrivning!C151&gt;0,Inskrivning!V151,0)</f>
        <v>0</v>
      </c>
      <c r="N153" s="53">
        <f>IF(Inskrivning!C151&gt;0,Inskrivning!W151,0)</f>
        <v>0</v>
      </c>
      <c r="O153" s="53">
        <f>IF(Inskrivning!C151&gt;0,Inskrivning!X151,0)</f>
        <v>0</v>
      </c>
      <c r="W153" s="15">
        <f>IF(Inskrivning!C151="",0,Inskrivning!C151)</f>
        <v>0</v>
      </c>
      <c r="Y153" s="30">
        <f t="shared" si="2"/>
        <v>0</v>
      </c>
      <c r="Z153" s="104">
        <v>145</v>
      </c>
    </row>
    <row r="154" spans="1:26" ht="17.100000000000001" customHeight="1" x14ac:dyDescent="0.25">
      <c r="A154" s="53">
        <f>IF(Inskrivning!C152&gt;0,Inskrivning!J152,0)</f>
        <v>0</v>
      </c>
      <c r="B154" s="53">
        <f>IF(Inskrivning!C152&gt;0,Inskrivning!K152,0)</f>
        <v>0</v>
      </c>
      <c r="C154" s="53">
        <f>IF(Inskrivning!C152&gt;0,Inskrivning!L152,0)</f>
        <v>0</v>
      </c>
      <c r="D154" s="53">
        <f>IF(Inskrivning!C152&gt;0,Inskrivning!M152,0)</f>
        <v>0</v>
      </c>
      <c r="E154" s="53">
        <f>IF(Inskrivning!C152&gt;0,Inskrivning!N152,0)</f>
        <v>0</v>
      </c>
      <c r="F154" s="53">
        <f>IF(Inskrivning!C152&gt;0,Inskrivning!O152,0)</f>
        <v>0</v>
      </c>
      <c r="G154" s="53">
        <f>IF(Inskrivning!C152&gt;0,Inskrivning!P152,0)</f>
        <v>0</v>
      </c>
      <c r="H154" s="53">
        <f>IF(Inskrivning!C152&gt;0,Inskrivning!Q152,0)</f>
        <v>0</v>
      </c>
      <c r="I154" s="53">
        <f>IF(Inskrivning!C152&gt;0,Inskrivning!R152,0)</f>
        <v>0</v>
      </c>
      <c r="J154" s="53">
        <f>IF(Inskrivning!C152&gt;0,Inskrivning!S152,0)</f>
        <v>0</v>
      </c>
      <c r="K154" s="53">
        <f>IF(Inskrivning!C152&gt;0,Inskrivning!T152,0)</f>
        <v>0</v>
      </c>
      <c r="L154" s="53">
        <f>IF(Inskrivning!C152&gt;0,Inskrivning!U152,0)</f>
        <v>0</v>
      </c>
      <c r="M154" s="53">
        <f>IF(Inskrivning!C152&gt;0,Inskrivning!V152,0)</f>
        <v>0</v>
      </c>
      <c r="N154" s="53">
        <f>IF(Inskrivning!C152&gt;0,Inskrivning!W152,0)</f>
        <v>0</v>
      </c>
      <c r="O154" s="53">
        <f>IF(Inskrivning!C152&gt;0,Inskrivning!X152,0)</f>
        <v>0</v>
      </c>
      <c r="W154" s="15">
        <f>IF(Inskrivning!C152="",0,Inskrivning!C152)</f>
        <v>0</v>
      </c>
      <c r="Y154" s="30">
        <f t="shared" si="2"/>
        <v>0</v>
      </c>
      <c r="Z154" s="4">
        <v>146</v>
      </c>
    </row>
    <row r="155" spans="1:26" ht="17.100000000000001" customHeight="1" x14ac:dyDescent="0.25">
      <c r="A155" s="53">
        <f>IF(Inskrivning!C153&gt;0,Inskrivning!J153,0)</f>
        <v>0</v>
      </c>
      <c r="B155" s="53">
        <f>IF(Inskrivning!C153&gt;0,Inskrivning!K153,0)</f>
        <v>0</v>
      </c>
      <c r="C155" s="53">
        <f>IF(Inskrivning!C153&gt;0,Inskrivning!L153,0)</f>
        <v>0</v>
      </c>
      <c r="D155" s="53">
        <f>IF(Inskrivning!C153&gt;0,Inskrivning!M153,0)</f>
        <v>0</v>
      </c>
      <c r="E155" s="53">
        <f>IF(Inskrivning!C153&gt;0,Inskrivning!N153,0)</f>
        <v>0</v>
      </c>
      <c r="F155" s="53">
        <f>IF(Inskrivning!C153&gt;0,Inskrivning!O153,0)</f>
        <v>0</v>
      </c>
      <c r="G155" s="53">
        <f>IF(Inskrivning!C153&gt;0,Inskrivning!P153,0)</f>
        <v>0</v>
      </c>
      <c r="H155" s="53">
        <f>IF(Inskrivning!C153&gt;0,Inskrivning!Q153,0)</f>
        <v>0</v>
      </c>
      <c r="I155" s="53">
        <f>IF(Inskrivning!C153&gt;0,Inskrivning!R153,0)</f>
        <v>0</v>
      </c>
      <c r="J155" s="53">
        <f>IF(Inskrivning!C153&gt;0,Inskrivning!S153,0)</f>
        <v>0</v>
      </c>
      <c r="K155" s="53">
        <f>IF(Inskrivning!C153&gt;0,Inskrivning!T153,0)</f>
        <v>0</v>
      </c>
      <c r="L155" s="53">
        <f>IF(Inskrivning!C153&gt;0,Inskrivning!U153,0)</f>
        <v>0</v>
      </c>
      <c r="M155" s="53">
        <f>IF(Inskrivning!C153&gt;0,Inskrivning!V153,0)</f>
        <v>0</v>
      </c>
      <c r="N155" s="53">
        <f>IF(Inskrivning!C153&gt;0,Inskrivning!W153,0)</f>
        <v>0</v>
      </c>
      <c r="O155" s="53">
        <f>IF(Inskrivning!C153&gt;0,Inskrivning!X153,0)</f>
        <v>0</v>
      </c>
      <c r="W155" s="15">
        <f>IF(Inskrivning!C153="",0,Inskrivning!C153)</f>
        <v>0</v>
      </c>
      <c r="Y155" s="30">
        <f t="shared" si="2"/>
        <v>0</v>
      </c>
      <c r="Z155" s="104">
        <v>147</v>
      </c>
    </row>
    <row r="156" spans="1:26" ht="17.100000000000001" customHeight="1" x14ac:dyDescent="0.25">
      <c r="A156" s="53">
        <f>IF(Inskrivning!C154&gt;0,Inskrivning!J154,0)</f>
        <v>0</v>
      </c>
      <c r="B156" s="53">
        <f>IF(Inskrivning!C154&gt;0,Inskrivning!K154,0)</f>
        <v>0</v>
      </c>
      <c r="C156" s="53">
        <f>IF(Inskrivning!C154&gt;0,Inskrivning!L154,0)</f>
        <v>0</v>
      </c>
      <c r="D156" s="53">
        <f>IF(Inskrivning!C154&gt;0,Inskrivning!M154,0)</f>
        <v>0</v>
      </c>
      <c r="E156" s="53">
        <f>IF(Inskrivning!C154&gt;0,Inskrivning!N154,0)</f>
        <v>0</v>
      </c>
      <c r="F156" s="53">
        <f>IF(Inskrivning!C154&gt;0,Inskrivning!O154,0)</f>
        <v>0</v>
      </c>
      <c r="G156" s="53">
        <f>IF(Inskrivning!C154&gt;0,Inskrivning!P154,0)</f>
        <v>0</v>
      </c>
      <c r="H156" s="53">
        <f>IF(Inskrivning!C154&gt;0,Inskrivning!Q154,0)</f>
        <v>0</v>
      </c>
      <c r="I156" s="53">
        <f>IF(Inskrivning!C154&gt;0,Inskrivning!R154,0)</f>
        <v>0</v>
      </c>
      <c r="J156" s="53">
        <f>IF(Inskrivning!C154&gt;0,Inskrivning!S154,0)</f>
        <v>0</v>
      </c>
      <c r="K156" s="53">
        <f>IF(Inskrivning!C154&gt;0,Inskrivning!T154,0)</f>
        <v>0</v>
      </c>
      <c r="L156" s="53">
        <f>IF(Inskrivning!C154&gt;0,Inskrivning!U154,0)</f>
        <v>0</v>
      </c>
      <c r="M156" s="53">
        <f>IF(Inskrivning!C154&gt;0,Inskrivning!V154,0)</f>
        <v>0</v>
      </c>
      <c r="N156" s="53">
        <f>IF(Inskrivning!C154&gt;0,Inskrivning!W154,0)</f>
        <v>0</v>
      </c>
      <c r="O156" s="53">
        <f>IF(Inskrivning!C154&gt;0,Inskrivning!X154,0)</f>
        <v>0</v>
      </c>
      <c r="W156" s="15">
        <f>IF(Inskrivning!C154="",0,Inskrivning!C154)</f>
        <v>0</v>
      </c>
      <c r="Y156" s="30">
        <f t="shared" si="2"/>
        <v>0</v>
      </c>
      <c r="Z156" s="4">
        <v>148</v>
      </c>
    </row>
    <row r="157" spans="1:26" ht="17.100000000000001" customHeight="1" x14ac:dyDescent="0.25">
      <c r="A157" s="53">
        <f>IF(Inskrivning!C155&gt;0,Inskrivning!J155,0)</f>
        <v>0</v>
      </c>
      <c r="B157" s="53">
        <f>IF(Inskrivning!C155&gt;0,Inskrivning!K155,0)</f>
        <v>0</v>
      </c>
      <c r="C157" s="53">
        <f>IF(Inskrivning!C155&gt;0,Inskrivning!L155,0)</f>
        <v>0</v>
      </c>
      <c r="D157" s="53">
        <f>IF(Inskrivning!C155&gt;0,Inskrivning!M155,0)</f>
        <v>0</v>
      </c>
      <c r="E157" s="53">
        <f>IF(Inskrivning!C155&gt;0,Inskrivning!N155,0)</f>
        <v>0</v>
      </c>
      <c r="F157" s="53">
        <f>IF(Inskrivning!C155&gt;0,Inskrivning!O155,0)</f>
        <v>0</v>
      </c>
      <c r="G157" s="53">
        <f>IF(Inskrivning!C155&gt;0,Inskrivning!P155,0)</f>
        <v>0</v>
      </c>
      <c r="H157" s="53">
        <f>IF(Inskrivning!C155&gt;0,Inskrivning!Q155,0)</f>
        <v>0</v>
      </c>
      <c r="I157" s="53">
        <f>IF(Inskrivning!C155&gt;0,Inskrivning!R155,0)</f>
        <v>0</v>
      </c>
      <c r="J157" s="53">
        <f>IF(Inskrivning!C155&gt;0,Inskrivning!S155,0)</f>
        <v>0</v>
      </c>
      <c r="K157" s="53">
        <f>IF(Inskrivning!C155&gt;0,Inskrivning!T155,0)</f>
        <v>0</v>
      </c>
      <c r="L157" s="53">
        <f>IF(Inskrivning!C155&gt;0,Inskrivning!U155,0)</f>
        <v>0</v>
      </c>
      <c r="M157" s="53">
        <f>IF(Inskrivning!C155&gt;0,Inskrivning!V155,0)</f>
        <v>0</v>
      </c>
      <c r="N157" s="53">
        <f>IF(Inskrivning!C155&gt;0,Inskrivning!W155,0)</f>
        <v>0</v>
      </c>
      <c r="O157" s="53">
        <f>IF(Inskrivning!C155&gt;0,Inskrivning!X155,0)</f>
        <v>0</v>
      </c>
      <c r="W157" s="15">
        <f>IF(Inskrivning!C155="",0,Inskrivning!C155)</f>
        <v>0</v>
      </c>
      <c r="Y157" s="30">
        <f t="shared" si="2"/>
        <v>0</v>
      </c>
      <c r="Z157" s="104">
        <v>149</v>
      </c>
    </row>
    <row r="158" spans="1:26" ht="17.100000000000001" customHeight="1" x14ac:dyDescent="0.25">
      <c r="A158" s="53">
        <f>IF(Inskrivning!C156&gt;0,Inskrivning!J156,0)</f>
        <v>0</v>
      </c>
      <c r="B158" s="53">
        <f>IF(Inskrivning!C156&gt;0,Inskrivning!K156,0)</f>
        <v>0</v>
      </c>
      <c r="C158" s="53">
        <f>IF(Inskrivning!C156&gt;0,Inskrivning!L156,0)</f>
        <v>0</v>
      </c>
      <c r="D158" s="53">
        <f>IF(Inskrivning!C156&gt;0,Inskrivning!M156,0)</f>
        <v>0</v>
      </c>
      <c r="E158" s="53">
        <f>IF(Inskrivning!C156&gt;0,Inskrivning!N156,0)</f>
        <v>0</v>
      </c>
      <c r="F158" s="53">
        <f>IF(Inskrivning!C156&gt;0,Inskrivning!O156,0)</f>
        <v>0</v>
      </c>
      <c r="G158" s="53">
        <f>IF(Inskrivning!C156&gt;0,Inskrivning!P156,0)</f>
        <v>0</v>
      </c>
      <c r="H158" s="53">
        <f>IF(Inskrivning!C156&gt;0,Inskrivning!Q156,0)</f>
        <v>0</v>
      </c>
      <c r="I158" s="53">
        <f>IF(Inskrivning!C156&gt;0,Inskrivning!R156,0)</f>
        <v>0</v>
      </c>
      <c r="J158" s="53">
        <f>IF(Inskrivning!C156&gt;0,Inskrivning!S156,0)</f>
        <v>0</v>
      </c>
      <c r="K158" s="53">
        <f>IF(Inskrivning!C156&gt;0,Inskrivning!T156,0)</f>
        <v>0</v>
      </c>
      <c r="L158" s="53">
        <f>IF(Inskrivning!C156&gt;0,Inskrivning!U156,0)</f>
        <v>0</v>
      </c>
      <c r="M158" s="53">
        <f>IF(Inskrivning!C156&gt;0,Inskrivning!V156,0)</f>
        <v>0</v>
      </c>
      <c r="N158" s="53">
        <f>IF(Inskrivning!C156&gt;0,Inskrivning!W156,0)</f>
        <v>0</v>
      </c>
      <c r="O158" s="53">
        <f>IF(Inskrivning!C156&gt;0,Inskrivning!X156,0)</f>
        <v>0</v>
      </c>
      <c r="W158" s="15">
        <f>IF(Inskrivning!C156="",0,Inskrivning!C156)</f>
        <v>0</v>
      </c>
      <c r="Y158" s="30">
        <f t="shared" si="2"/>
        <v>0</v>
      </c>
      <c r="Z158" s="4">
        <v>150</v>
      </c>
    </row>
    <row r="159" spans="1:26" ht="17.100000000000001" customHeight="1" x14ac:dyDescent="0.25">
      <c r="A159" s="53">
        <f>IF(Inskrivning!C157&gt;0,Inskrivning!J157,0)</f>
        <v>0</v>
      </c>
      <c r="B159" s="53">
        <f>IF(Inskrivning!C157&gt;0,Inskrivning!K157,0)</f>
        <v>0</v>
      </c>
      <c r="C159" s="53">
        <f>IF(Inskrivning!C157&gt;0,Inskrivning!L157,0)</f>
        <v>0</v>
      </c>
      <c r="D159" s="53">
        <f>IF(Inskrivning!C157&gt;0,Inskrivning!M157,0)</f>
        <v>0</v>
      </c>
      <c r="E159" s="53">
        <f>IF(Inskrivning!C157&gt;0,Inskrivning!N157,0)</f>
        <v>0</v>
      </c>
      <c r="F159" s="53">
        <f>IF(Inskrivning!C157&gt;0,Inskrivning!O157,0)</f>
        <v>0</v>
      </c>
      <c r="G159" s="53">
        <f>IF(Inskrivning!C157&gt;0,Inskrivning!P157,0)</f>
        <v>0</v>
      </c>
      <c r="H159" s="53">
        <f>IF(Inskrivning!C157&gt;0,Inskrivning!Q157,0)</f>
        <v>0</v>
      </c>
      <c r="I159" s="53">
        <f>IF(Inskrivning!C157&gt;0,Inskrivning!R157,0)</f>
        <v>0</v>
      </c>
      <c r="J159" s="53">
        <f>IF(Inskrivning!C157&gt;0,Inskrivning!S157,0)</f>
        <v>0</v>
      </c>
      <c r="K159" s="53">
        <f>IF(Inskrivning!C157&gt;0,Inskrivning!T157,0)</f>
        <v>0</v>
      </c>
      <c r="L159" s="53">
        <f>IF(Inskrivning!C157&gt;0,Inskrivning!U157,0)</f>
        <v>0</v>
      </c>
      <c r="M159" s="53">
        <f>IF(Inskrivning!C157&gt;0,Inskrivning!V157,0)</f>
        <v>0</v>
      </c>
      <c r="N159" s="53">
        <f>IF(Inskrivning!C157&gt;0,Inskrivning!W157,0)</f>
        <v>0</v>
      </c>
      <c r="O159" s="53">
        <f>IF(Inskrivning!C157&gt;0,Inskrivning!X157,0)</f>
        <v>0</v>
      </c>
      <c r="W159" s="15">
        <f>IF(Inskrivning!C157="",0,Inskrivning!C157)</f>
        <v>0</v>
      </c>
      <c r="Y159" s="30">
        <f t="shared" si="2"/>
        <v>0</v>
      </c>
      <c r="Z159" s="104">
        <v>151</v>
      </c>
    </row>
    <row r="160" spans="1:26" ht="17.100000000000001" customHeight="1" x14ac:dyDescent="0.25">
      <c r="A160" s="53">
        <f>IF(Inskrivning!C158&gt;0,Inskrivning!J158,0)</f>
        <v>0</v>
      </c>
      <c r="B160" s="53">
        <f>IF(Inskrivning!C158&gt;0,Inskrivning!K158,0)</f>
        <v>0</v>
      </c>
      <c r="C160" s="53">
        <f>IF(Inskrivning!C158&gt;0,Inskrivning!L158,0)</f>
        <v>0</v>
      </c>
      <c r="D160" s="53">
        <f>IF(Inskrivning!C158&gt;0,Inskrivning!M158,0)</f>
        <v>0</v>
      </c>
      <c r="E160" s="53">
        <f>IF(Inskrivning!C158&gt;0,Inskrivning!N158,0)</f>
        <v>0</v>
      </c>
      <c r="F160" s="53">
        <f>IF(Inskrivning!C158&gt;0,Inskrivning!O158,0)</f>
        <v>0</v>
      </c>
      <c r="G160" s="53">
        <f>IF(Inskrivning!C158&gt;0,Inskrivning!P158,0)</f>
        <v>0</v>
      </c>
      <c r="H160" s="53">
        <f>IF(Inskrivning!C158&gt;0,Inskrivning!Q158,0)</f>
        <v>0</v>
      </c>
      <c r="I160" s="53">
        <f>IF(Inskrivning!C158&gt;0,Inskrivning!R158,0)</f>
        <v>0</v>
      </c>
      <c r="J160" s="53">
        <f>IF(Inskrivning!C158&gt;0,Inskrivning!S158,0)</f>
        <v>0</v>
      </c>
      <c r="K160" s="53">
        <f>IF(Inskrivning!C158&gt;0,Inskrivning!T158,0)</f>
        <v>0</v>
      </c>
      <c r="L160" s="53">
        <f>IF(Inskrivning!C158&gt;0,Inskrivning!U158,0)</f>
        <v>0</v>
      </c>
      <c r="M160" s="53">
        <f>IF(Inskrivning!C158&gt;0,Inskrivning!V158,0)</f>
        <v>0</v>
      </c>
      <c r="N160" s="53">
        <f>IF(Inskrivning!C158&gt;0,Inskrivning!W158,0)</f>
        <v>0</v>
      </c>
      <c r="O160" s="53">
        <f>IF(Inskrivning!C158&gt;0,Inskrivning!X158,0)</f>
        <v>0</v>
      </c>
      <c r="W160" s="15">
        <f>IF(Inskrivning!C158="",0,Inskrivning!C158)</f>
        <v>0</v>
      </c>
      <c r="Y160" s="30">
        <f t="shared" si="2"/>
        <v>0</v>
      </c>
      <c r="Z160" s="4">
        <v>152</v>
      </c>
    </row>
    <row r="161" spans="1:26" ht="17.100000000000001" customHeight="1" x14ac:dyDescent="0.25">
      <c r="A161" s="53">
        <f>IF(Inskrivning!C159&gt;0,Inskrivning!J159,0)</f>
        <v>0</v>
      </c>
      <c r="B161" s="53">
        <f>IF(Inskrivning!C159&gt;0,Inskrivning!K159,0)</f>
        <v>0</v>
      </c>
      <c r="C161" s="53">
        <f>IF(Inskrivning!C159&gt;0,Inskrivning!L159,0)</f>
        <v>0</v>
      </c>
      <c r="D161" s="53">
        <f>IF(Inskrivning!C159&gt;0,Inskrivning!M159,0)</f>
        <v>0</v>
      </c>
      <c r="E161" s="53">
        <f>IF(Inskrivning!C159&gt;0,Inskrivning!N159,0)</f>
        <v>0</v>
      </c>
      <c r="F161" s="53">
        <f>IF(Inskrivning!C159&gt;0,Inskrivning!O159,0)</f>
        <v>0</v>
      </c>
      <c r="G161" s="53">
        <f>IF(Inskrivning!C159&gt;0,Inskrivning!P159,0)</f>
        <v>0</v>
      </c>
      <c r="H161" s="53">
        <f>IF(Inskrivning!C159&gt;0,Inskrivning!Q159,0)</f>
        <v>0</v>
      </c>
      <c r="I161" s="53">
        <f>IF(Inskrivning!C159&gt;0,Inskrivning!R159,0)</f>
        <v>0</v>
      </c>
      <c r="J161" s="53">
        <f>IF(Inskrivning!C159&gt;0,Inskrivning!S159,0)</f>
        <v>0</v>
      </c>
      <c r="K161" s="53">
        <f>IF(Inskrivning!C159&gt;0,Inskrivning!T159,0)</f>
        <v>0</v>
      </c>
      <c r="L161" s="53">
        <f>IF(Inskrivning!C159&gt;0,Inskrivning!U159,0)</f>
        <v>0</v>
      </c>
      <c r="M161" s="53">
        <f>IF(Inskrivning!C159&gt;0,Inskrivning!V159,0)</f>
        <v>0</v>
      </c>
      <c r="N161" s="53">
        <f>IF(Inskrivning!C159&gt;0,Inskrivning!W159,0)</f>
        <v>0</v>
      </c>
      <c r="O161" s="53">
        <f>IF(Inskrivning!C159&gt;0,Inskrivning!X159,0)</f>
        <v>0</v>
      </c>
      <c r="W161" s="15">
        <f>IF(Inskrivning!C159="",0,Inskrivning!C159)</f>
        <v>0</v>
      </c>
      <c r="Y161" s="30">
        <f t="shared" si="2"/>
        <v>0</v>
      </c>
      <c r="Z161" s="104">
        <v>153</v>
      </c>
    </row>
    <row r="162" spans="1:26" ht="17.100000000000001" customHeight="1" x14ac:dyDescent="0.25">
      <c r="A162" s="53">
        <f>IF(Inskrivning!C160&gt;0,Inskrivning!J160,0)</f>
        <v>0</v>
      </c>
      <c r="B162" s="53">
        <f>IF(Inskrivning!C160&gt;0,Inskrivning!K160,0)</f>
        <v>0</v>
      </c>
      <c r="C162" s="53">
        <f>IF(Inskrivning!C160&gt;0,Inskrivning!L160,0)</f>
        <v>0</v>
      </c>
      <c r="D162" s="53">
        <f>IF(Inskrivning!C160&gt;0,Inskrivning!M160,0)</f>
        <v>0</v>
      </c>
      <c r="E162" s="53">
        <f>IF(Inskrivning!C160&gt;0,Inskrivning!N160,0)</f>
        <v>0</v>
      </c>
      <c r="F162" s="53">
        <f>IF(Inskrivning!C160&gt;0,Inskrivning!O160,0)</f>
        <v>0</v>
      </c>
      <c r="G162" s="53">
        <f>IF(Inskrivning!C160&gt;0,Inskrivning!P160,0)</f>
        <v>0</v>
      </c>
      <c r="H162" s="53">
        <f>IF(Inskrivning!C160&gt;0,Inskrivning!Q160,0)</f>
        <v>0</v>
      </c>
      <c r="I162" s="53">
        <f>IF(Inskrivning!C160&gt;0,Inskrivning!R160,0)</f>
        <v>0</v>
      </c>
      <c r="J162" s="53">
        <f>IF(Inskrivning!C160&gt;0,Inskrivning!S160,0)</f>
        <v>0</v>
      </c>
      <c r="K162" s="53">
        <f>IF(Inskrivning!C160&gt;0,Inskrivning!T160,0)</f>
        <v>0</v>
      </c>
      <c r="L162" s="53">
        <f>IF(Inskrivning!C160&gt;0,Inskrivning!U160,0)</f>
        <v>0</v>
      </c>
      <c r="M162" s="53">
        <f>IF(Inskrivning!C160&gt;0,Inskrivning!V160,0)</f>
        <v>0</v>
      </c>
      <c r="N162" s="53">
        <f>IF(Inskrivning!C160&gt;0,Inskrivning!W160,0)</f>
        <v>0</v>
      </c>
      <c r="O162" s="53">
        <f>IF(Inskrivning!C160&gt;0,Inskrivning!X160,0)</f>
        <v>0</v>
      </c>
      <c r="W162" s="15">
        <f>IF(Inskrivning!C160="",0,Inskrivning!C160)</f>
        <v>0</v>
      </c>
      <c r="Y162" s="30">
        <f t="shared" si="2"/>
        <v>0</v>
      </c>
      <c r="Z162" s="4">
        <v>154</v>
      </c>
    </row>
    <row r="163" spans="1:26" ht="17.100000000000001" customHeight="1" x14ac:dyDescent="0.25">
      <c r="A163" s="53">
        <f>IF(Inskrivning!C161&gt;0,Inskrivning!J161,0)</f>
        <v>0</v>
      </c>
      <c r="B163" s="53">
        <f>IF(Inskrivning!C161&gt;0,Inskrivning!K161,0)</f>
        <v>0</v>
      </c>
      <c r="C163" s="53">
        <f>IF(Inskrivning!C161&gt;0,Inskrivning!L161,0)</f>
        <v>0</v>
      </c>
      <c r="D163" s="53">
        <f>IF(Inskrivning!C161&gt;0,Inskrivning!M161,0)</f>
        <v>0</v>
      </c>
      <c r="E163" s="53">
        <f>IF(Inskrivning!C161&gt;0,Inskrivning!N161,0)</f>
        <v>0</v>
      </c>
      <c r="F163" s="53">
        <f>IF(Inskrivning!C161&gt;0,Inskrivning!O161,0)</f>
        <v>0</v>
      </c>
      <c r="G163" s="53">
        <f>IF(Inskrivning!C161&gt;0,Inskrivning!P161,0)</f>
        <v>0</v>
      </c>
      <c r="H163" s="53">
        <f>IF(Inskrivning!C161&gt;0,Inskrivning!Q161,0)</f>
        <v>0</v>
      </c>
      <c r="I163" s="53">
        <f>IF(Inskrivning!C161&gt;0,Inskrivning!R161,0)</f>
        <v>0</v>
      </c>
      <c r="J163" s="53">
        <f>IF(Inskrivning!C161&gt;0,Inskrivning!S161,0)</f>
        <v>0</v>
      </c>
      <c r="K163" s="53">
        <f>IF(Inskrivning!C161&gt;0,Inskrivning!T161,0)</f>
        <v>0</v>
      </c>
      <c r="L163" s="53">
        <f>IF(Inskrivning!C161&gt;0,Inskrivning!U161,0)</f>
        <v>0</v>
      </c>
      <c r="M163" s="53">
        <f>IF(Inskrivning!C161&gt;0,Inskrivning!V161,0)</f>
        <v>0</v>
      </c>
      <c r="N163" s="53">
        <f>IF(Inskrivning!C161&gt;0,Inskrivning!W161,0)</f>
        <v>0</v>
      </c>
      <c r="O163" s="53">
        <f>IF(Inskrivning!C161&gt;0,Inskrivning!X161,0)</f>
        <v>0</v>
      </c>
      <c r="W163" s="15">
        <f>IF(Inskrivning!C161="",0,Inskrivning!C161)</f>
        <v>0</v>
      </c>
      <c r="Y163" s="30">
        <f t="shared" si="2"/>
        <v>0</v>
      </c>
      <c r="Z163" s="104">
        <v>155</v>
      </c>
    </row>
    <row r="164" spans="1:26" ht="17.100000000000001" customHeight="1" x14ac:dyDescent="0.25">
      <c r="A164" s="53">
        <f>IF(Inskrivning!C162&gt;0,Inskrivning!J162,0)</f>
        <v>0</v>
      </c>
      <c r="B164" s="53">
        <f>IF(Inskrivning!C162&gt;0,Inskrivning!K162,0)</f>
        <v>0</v>
      </c>
      <c r="C164" s="53">
        <f>IF(Inskrivning!C162&gt;0,Inskrivning!L162,0)</f>
        <v>0</v>
      </c>
      <c r="D164" s="53">
        <f>IF(Inskrivning!C162&gt;0,Inskrivning!M162,0)</f>
        <v>0</v>
      </c>
      <c r="E164" s="53">
        <f>IF(Inskrivning!C162&gt;0,Inskrivning!N162,0)</f>
        <v>0</v>
      </c>
      <c r="F164" s="53">
        <f>IF(Inskrivning!C162&gt;0,Inskrivning!O162,0)</f>
        <v>0</v>
      </c>
      <c r="G164" s="53">
        <f>IF(Inskrivning!C162&gt;0,Inskrivning!P162,0)</f>
        <v>0</v>
      </c>
      <c r="H164" s="53">
        <f>IF(Inskrivning!C162&gt;0,Inskrivning!Q162,0)</f>
        <v>0</v>
      </c>
      <c r="I164" s="53">
        <f>IF(Inskrivning!C162&gt;0,Inskrivning!R162,0)</f>
        <v>0</v>
      </c>
      <c r="J164" s="53">
        <f>IF(Inskrivning!C162&gt;0,Inskrivning!S162,0)</f>
        <v>0</v>
      </c>
      <c r="K164" s="53">
        <f>IF(Inskrivning!C162&gt;0,Inskrivning!T162,0)</f>
        <v>0</v>
      </c>
      <c r="L164" s="53">
        <f>IF(Inskrivning!C162&gt;0,Inskrivning!U162,0)</f>
        <v>0</v>
      </c>
      <c r="M164" s="53">
        <f>IF(Inskrivning!C162&gt;0,Inskrivning!V162,0)</f>
        <v>0</v>
      </c>
      <c r="N164" s="53">
        <f>IF(Inskrivning!C162&gt;0,Inskrivning!W162,0)</f>
        <v>0</v>
      </c>
      <c r="O164" s="53">
        <f>IF(Inskrivning!C162&gt;0,Inskrivning!X162,0)</f>
        <v>0</v>
      </c>
      <c r="W164" s="15">
        <f>IF(Inskrivning!C162="",0,Inskrivning!C162)</f>
        <v>0</v>
      </c>
      <c r="Y164" s="30">
        <f t="shared" si="2"/>
        <v>0</v>
      </c>
      <c r="Z164" s="4">
        <v>156</v>
      </c>
    </row>
    <row r="165" spans="1:26" ht="17.100000000000001" customHeight="1" x14ac:dyDescent="0.25">
      <c r="A165" s="53">
        <f>IF(Inskrivning!C163&gt;0,Inskrivning!J163,0)</f>
        <v>0</v>
      </c>
      <c r="B165" s="53">
        <f>IF(Inskrivning!C163&gt;0,Inskrivning!K163,0)</f>
        <v>0</v>
      </c>
      <c r="C165" s="53">
        <f>IF(Inskrivning!C163&gt;0,Inskrivning!L163,0)</f>
        <v>0</v>
      </c>
      <c r="D165" s="53">
        <f>IF(Inskrivning!C163&gt;0,Inskrivning!M163,0)</f>
        <v>0</v>
      </c>
      <c r="E165" s="53">
        <f>IF(Inskrivning!C163&gt;0,Inskrivning!N163,0)</f>
        <v>0</v>
      </c>
      <c r="F165" s="53">
        <f>IF(Inskrivning!C163&gt;0,Inskrivning!O163,0)</f>
        <v>0</v>
      </c>
      <c r="G165" s="53">
        <f>IF(Inskrivning!C163&gt;0,Inskrivning!P163,0)</f>
        <v>0</v>
      </c>
      <c r="H165" s="53">
        <f>IF(Inskrivning!C163&gt;0,Inskrivning!Q163,0)</f>
        <v>0</v>
      </c>
      <c r="I165" s="53">
        <f>IF(Inskrivning!C163&gt;0,Inskrivning!R163,0)</f>
        <v>0</v>
      </c>
      <c r="J165" s="53">
        <f>IF(Inskrivning!C163&gt;0,Inskrivning!S163,0)</f>
        <v>0</v>
      </c>
      <c r="K165" s="53">
        <f>IF(Inskrivning!C163&gt;0,Inskrivning!T163,0)</f>
        <v>0</v>
      </c>
      <c r="L165" s="53">
        <f>IF(Inskrivning!C163&gt;0,Inskrivning!U163,0)</f>
        <v>0</v>
      </c>
      <c r="M165" s="53">
        <f>IF(Inskrivning!C163&gt;0,Inskrivning!V163,0)</f>
        <v>0</v>
      </c>
      <c r="N165" s="53">
        <f>IF(Inskrivning!C163&gt;0,Inskrivning!W163,0)</f>
        <v>0</v>
      </c>
      <c r="O165" s="53">
        <f>IF(Inskrivning!C163&gt;0,Inskrivning!X163,0)</f>
        <v>0</v>
      </c>
      <c r="W165" s="15">
        <f>IF(Inskrivning!C163="",0,Inskrivning!C163)</f>
        <v>0</v>
      </c>
      <c r="Y165" s="30">
        <f t="shared" si="2"/>
        <v>0</v>
      </c>
      <c r="Z165" s="104">
        <v>157</v>
      </c>
    </row>
    <row r="166" spans="1:26" ht="17.100000000000001" customHeight="1" x14ac:dyDescent="0.25">
      <c r="A166" s="53">
        <f>IF(Inskrivning!C164&gt;0,Inskrivning!J164,0)</f>
        <v>0</v>
      </c>
      <c r="B166" s="53">
        <f>IF(Inskrivning!C164&gt;0,Inskrivning!K164,0)</f>
        <v>0</v>
      </c>
      <c r="C166" s="53">
        <f>IF(Inskrivning!C164&gt;0,Inskrivning!L164,0)</f>
        <v>0</v>
      </c>
      <c r="D166" s="53">
        <f>IF(Inskrivning!C164&gt;0,Inskrivning!M164,0)</f>
        <v>0</v>
      </c>
      <c r="E166" s="53">
        <f>IF(Inskrivning!C164&gt;0,Inskrivning!N164,0)</f>
        <v>0</v>
      </c>
      <c r="F166" s="53">
        <f>IF(Inskrivning!C164&gt;0,Inskrivning!O164,0)</f>
        <v>0</v>
      </c>
      <c r="G166" s="53">
        <f>IF(Inskrivning!C164&gt;0,Inskrivning!P164,0)</f>
        <v>0</v>
      </c>
      <c r="H166" s="53">
        <f>IF(Inskrivning!C164&gt;0,Inskrivning!Q164,0)</f>
        <v>0</v>
      </c>
      <c r="I166" s="53">
        <f>IF(Inskrivning!C164&gt;0,Inskrivning!R164,0)</f>
        <v>0</v>
      </c>
      <c r="J166" s="53">
        <f>IF(Inskrivning!C164&gt;0,Inskrivning!S164,0)</f>
        <v>0</v>
      </c>
      <c r="K166" s="53">
        <f>IF(Inskrivning!C164&gt;0,Inskrivning!T164,0)</f>
        <v>0</v>
      </c>
      <c r="L166" s="53">
        <f>IF(Inskrivning!C164&gt;0,Inskrivning!U164,0)</f>
        <v>0</v>
      </c>
      <c r="M166" s="53">
        <f>IF(Inskrivning!C164&gt;0,Inskrivning!V164,0)</f>
        <v>0</v>
      </c>
      <c r="N166" s="53">
        <f>IF(Inskrivning!C164&gt;0,Inskrivning!W164,0)</f>
        <v>0</v>
      </c>
      <c r="O166" s="53">
        <f>IF(Inskrivning!C164&gt;0,Inskrivning!X164,0)</f>
        <v>0</v>
      </c>
      <c r="W166" s="15">
        <f>IF(Inskrivning!C164="",0,Inskrivning!C164)</f>
        <v>0</v>
      </c>
      <c r="Y166" s="30">
        <f t="shared" si="2"/>
        <v>0</v>
      </c>
      <c r="Z166" s="4">
        <v>158</v>
      </c>
    </row>
    <row r="167" spans="1:26" ht="17.100000000000001" customHeight="1" x14ac:dyDescent="0.25">
      <c r="A167" s="53">
        <f>IF(Inskrivning!C165&gt;0,Inskrivning!J165,0)</f>
        <v>0</v>
      </c>
      <c r="B167" s="53">
        <f>IF(Inskrivning!C165&gt;0,Inskrivning!K165,0)</f>
        <v>0</v>
      </c>
      <c r="C167" s="53">
        <f>IF(Inskrivning!C165&gt;0,Inskrivning!L165,0)</f>
        <v>0</v>
      </c>
      <c r="D167" s="53">
        <f>IF(Inskrivning!C165&gt;0,Inskrivning!M165,0)</f>
        <v>0</v>
      </c>
      <c r="E167" s="53">
        <f>IF(Inskrivning!C165&gt;0,Inskrivning!N165,0)</f>
        <v>0</v>
      </c>
      <c r="F167" s="53">
        <f>IF(Inskrivning!C165&gt;0,Inskrivning!O165,0)</f>
        <v>0</v>
      </c>
      <c r="G167" s="53">
        <f>IF(Inskrivning!C165&gt;0,Inskrivning!P165,0)</f>
        <v>0</v>
      </c>
      <c r="H167" s="53">
        <f>IF(Inskrivning!C165&gt;0,Inskrivning!Q165,0)</f>
        <v>0</v>
      </c>
      <c r="I167" s="53">
        <f>IF(Inskrivning!C165&gt;0,Inskrivning!R165,0)</f>
        <v>0</v>
      </c>
      <c r="J167" s="53">
        <f>IF(Inskrivning!C165&gt;0,Inskrivning!S165,0)</f>
        <v>0</v>
      </c>
      <c r="K167" s="53">
        <f>IF(Inskrivning!C165&gt;0,Inskrivning!T165,0)</f>
        <v>0</v>
      </c>
      <c r="L167" s="53">
        <f>IF(Inskrivning!C165&gt;0,Inskrivning!U165,0)</f>
        <v>0</v>
      </c>
      <c r="M167" s="53">
        <f>IF(Inskrivning!C165&gt;0,Inskrivning!V165,0)</f>
        <v>0</v>
      </c>
      <c r="N167" s="53">
        <f>IF(Inskrivning!C165&gt;0,Inskrivning!W165,0)</f>
        <v>0</v>
      </c>
      <c r="O167" s="53">
        <f>IF(Inskrivning!C165&gt;0,Inskrivning!X165,0)</f>
        <v>0</v>
      </c>
      <c r="W167" s="15">
        <f>IF(Inskrivning!C165="",0,Inskrivning!C165)</f>
        <v>0</v>
      </c>
      <c r="Y167" s="30">
        <f t="shared" si="2"/>
        <v>0</v>
      </c>
      <c r="Z167" s="104">
        <v>159</v>
      </c>
    </row>
    <row r="168" spans="1:26" ht="17.100000000000001" customHeight="1" x14ac:dyDescent="0.25">
      <c r="A168" s="53">
        <f>IF(Inskrivning!C166&gt;0,Inskrivning!J166,0)</f>
        <v>0</v>
      </c>
      <c r="B168" s="53">
        <f>IF(Inskrivning!C166&gt;0,Inskrivning!K166,0)</f>
        <v>0</v>
      </c>
      <c r="C168" s="53">
        <f>IF(Inskrivning!C166&gt;0,Inskrivning!L166,0)</f>
        <v>0</v>
      </c>
      <c r="D168" s="53">
        <f>IF(Inskrivning!C166&gt;0,Inskrivning!M166,0)</f>
        <v>0</v>
      </c>
      <c r="E168" s="53">
        <f>IF(Inskrivning!C166&gt;0,Inskrivning!N166,0)</f>
        <v>0</v>
      </c>
      <c r="F168" s="53">
        <f>IF(Inskrivning!C166&gt;0,Inskrivning!O166,0)</f>
        <v>0</v>
      </c>
      <c r="G168" s="53">
        <f>IF(Inskrivning!C166&gt;0,Inskrivning!P166,0)</f>
        <v>0</v>
      </c>
      <c r="H168" s="53">
        <f>IF(Inskrivning!C166&gt;0,Inskrivning!Q166,0)</f>
        <v>0</v>
      </c>
      <c r="I168" s="53">
        <f>IF(Inskrivning!C166&gt;0,Inskrivning!R166,0)</f>
        <v>0</v>
      </c>
      <c r="J168" s="53">
        <f>IF(Inskrivning!C166&gt;0,Inskrivning!S166,0)</f>
        <v>0</v>
      </c>
      <c r="K168" s="53">
        <f>IF(Inskrivning!C166&gt;0,Inskrivning!T166,0)</f>
        <v>0</v>
      </c>
      <c r="L168" s="53">
        <f>IF(Inskrivning!C166&gt;0,Inskrivning!U166,0)</f>
        <v>0</v>
      </c>
      <c r="M168" s="53">
        <f>IF(Inskrivning!C166&gt;0,Inskrivning!V166,0)</f>
        <v>0</v>
      </c>
      <c r="N168" s="53">
        <f>IF(Inskrivning!C166&gt;0,Inskrivning!W166,0)</f>
        <v>0</v>
      </c>
      <c r="O168" s="53">
        <f>IF(Inskrivning!C166&gt;0,Inskrivning!X166,0)</f>
        <v>0</v>
      </c>
      <c r="W168" s="15">
        <f>IF(Inskrivning!C166="",0,Inskrivning!C166)</f>
        <v>0</v>
      </c>
      <c r="Y168" s="30">
        <f t="shared" si="2"/>
        <v>0</v>
      </c>
      <c r="Z168" s="4">
        <v>160</v>
      </c>
    </row>
    <row r="169" spans="1:26" ht="15" x14ac:dyDescent="0.25">
      <c r="A169" s="53">
        <f>IF(Inskrivning!C167&gt;0,Inskrivning!J167,0)</f>
        <v>0</v>
      </c>
      <c r="B169" s="53">
        <f>IF(Inskrivning!C167&gt;0,Inskrivning!K167,0)</f>
        <v>0</v>
      </c>
      <c r="C169" s="53">
        <f>IF(Inskrivning!C167&gt;0,Inskrivning!L167,0)</f>
        <v>0</v>
      </c>
      <c r="D169" s="53">
        <f>IF(Inskrivning!C167&gt;0,Inskrivning!M167,0)</f>
        <v>0</v>
      </c>
      <c r="E169" s="53">
        <f>IF(Inskrivning!C167&gt;0,Inskrivning!N167,0)</f>
        <v>0</v>
      </c>
      <c r="F169" s="53">
        <f>IF(Inskrivning!C167&gt;0,Inskrivning!O167,0)</f>
        <v>0</v>
      </c>
      <c r="G169" s="53">
        <f>IF(Inskrivning!C167&gt;0,Inskrivning!P167,0)</f>
        <v>0</v>
      </c>
      <c r="H169" s="53">
        <f>IF(Inskrivning!C167&gt;0,Inskrivning!Q167,0)</f>
        <v>0</v>
      </c>
      <c r="I169" s="53">
        <f>IF(Inskrivning!C167&gt;0,Inskrivning!R167,0)</f>
        <v>0</v>
      </c>
      <c r="J169" s="53">
        <f>IF(Inskrivning!C167&gt;0,Inskrivning!S167,0)</f>
        <v>0</v>
      </c>
      <c r="K169" s="53">
        <f>IF(Inskrivning!C167&gt;0,Inskrivning!T167,0)</f>
        <v>0</v>
      </c>
      <c r="L169" s="53">
        <f>IF(Inskrivning!C167&gt;0,Inskrivning!U167,0)</f>
        <v>0</v>
      </c>
      <c r="M169" s="53">
        <f>IF(Inskrivning!C167&gt;0,Inskrivning!V167,0)</f>
        <v>0</v>
      </c>
      <c r="N169" s="53">
        <f>IF(Inskrivning!C167&gt;0,Inskrivning!W167,0)</f>
        <v>0</v>
      </c>
      <c r="O169" s="53">
        <f>IF(Inskrivning!C167&gt;0,Inskrivning!X167,0)</f>
        <v>0</v>
      </c>
      <c r="W169" s="15">
        <f>IF(Inskrivning!C167="",0,Inskrivning!C167)</f>
        <v>0</v>
      </c>
      <c r="Y169" s="30">
        <f t="shared" si="2"/>
        <v>0</v>
      </c>
      <c r="Z169" s="104">
        <v>161</v>
      </c>
    </row>
    <row r="170" spans="1:26" ht="15" x14ac:dyDescent="0.25">
      <c r="A170" s="53">
        <f>IF(Inskrivning!C168&gt;0,Inskrivning!J168,0)</f>
        <v>0</v>
      </c>
      <c r="B170" s="53">
        <f>IF(Inskrivning!C168&gt;0,Inskrivning!K168,0)</f>
        <v>0</v>
      </c>
      <c r="C170" s="53">
        <f>IF(Inskrivning!C168&gt;0,Inskrivning!L168,0)</f>
        <v>0</v>
      </c>
      <c r="D170" s="53">
        <f>IF(Inskrivning!C168&gt;0,Inskrivning!M168,0)</f>
        <v>0</v>
      </c>
      <c r="E170" s="53">
        <f>IF(Inskrivning!C168&gt;0,Inskrivning!N168,0)</f>
        <v>0</v>
      </c>
      <c r="F170" s="53">
        <f>IF(Inskrivning!C168&gt;0,Inskrivning!O168,0)</f>
        <v>0</v>
      </c>
      <c r="G170" s="53">
        <f>IF(Inskrivning!C168&gt;0,Inskrivning!P168,0)</f>
        <v>0</v>
      </c>
      <c r="H170" s="53">
        <f>IF(Inskrivning!C168&gt;0,Inskrivning!Q168,0)</f>
        <v>0</v>
      </c>
      <c r="I170" s="53">
        <f>IF(Inskrivning!C168&gt;0,Inskrivning!R168,0)</f>
        <v>0</v>
      </c>
      <c r="J170" s="53">
        <f>IF(Inskrivning!C168&gt;0,Inskrivning!S168,0)</f>
        <v>0</v>
      </c>
      <c r="K170" s="53">
        <f>IF(Inskrivning!C168&gt;0,Inskrivning!T168,0)</f>
        <v>0</v>
      </c>
      <c r="L170" s="53">
        <f>IF(Inskrivning!C168&gt;0,Inskrivning!U168,0)</f>
        <v>0</v>
      </c>
      <c r="M170" s="53">
        <f>IF(Inskrivning!C168&gt;0,Inskrivning!V168,0)</f>
        <v>0</v>
      </c>
      <c r="N170" s="53">
        <f>IF(Inskrivning!C168&gt;0,Inskrivning!W168,0)</f>
        <v>0</v>
      </c>
      <c r="O170" s="53">
        <f>IF(Inskrivning!C168&gt;0,Inskrivning!X168,0)</f>
        <v>0</v>
      </c>
      <c r="W170" s="15">
        <f>IF(Inskrivning!C168="",0,Inskrivning!C168)</f>
        <v>0</v>
      </c>
      <c r="Y170" s="30">
        <f t="shared" si="2"/>
        <v>0</v>
      </c>
      <c r="Z170" s="4">
        <v>162</v>
      </c>
    </row>
    <row r="171" spans="1:26" ht="15" x14ac:dyDescent="0.25">
      <c r="A171" s="53">
        <f>IF(Inskrivning!C169&gt;0,Inskrivning!J169,0)</f>
        <v>0</v>
      </c>
      <c r="B171" s="53">
        <f>IF(Inskrivning!C169&gt;0,Inskrivning!K169,0)</f>
        <v>0</v>
      </c>
      <c r="C171" s="53">
        <f>IF(Inskrivning!C169&gt;0,Inskrivning!L169,0)</f>
        <v>0</v>
      </c>
      <c r="D171" s="53">
        <f>IF(Inskrivning!C169&gt;0,Inskrivning!M169,0)</f>
        <v>0</v>
      </c>
      <c r="E171" s="53">
        <f>IF(Inskrivning!C169&gt;0,Inskrivning!N169,0)</f>
        <v>0</v>
      </c>
      <c r="F171" s="53">
        <f>IF(Inskrivning!C169&gt;0,Inskrivning!O169,0)</f>
        <v>0</v>
      </c>
      <c r="G171" s="53">
        <f>IF(Inskrivning!C169&gt;0,Inskrivning!P169,0)</f>
        <v>0</v>
      </c>
      <c r="H171" s="53">
        <f>IF(Inskrivning!C169&gt;0,Inskrivning!Q169,0)</f>
        <v>0</v>
      </c>
      <c r="I171" s="53">
        <f>IF(Inskrivning!C169&gt;0,Inskrivning!R169,0)</f>
        <v>0</v>
      </c>
      <c r="J171" s="53">
        <f>IF(Inskrivning!C169&gt;0,Inskrivning!S169,0)</f>
        <v>0</v>
      </c>
      <c r="K171" s="53">
        <f>IF(Inskrivning!C169&gt;0,Inskrivning!T169,0)</f>
        <v>0</v>
      </c>
      <c r="L171" s="53">
        <f>IF(Inskrivning!C169&gt;0,Inskrivning!U169,0)</f>
        <v>0</v>
      </c>
      <c r="M171" s="53">
        <f>IF(Inskrivning!C169&gt;0,Inskrivning!V169,0)</f>
        <v>0</v>
      </c>
      <c r="N171" s="53">
        <f>IF(Inskrivning!C169&gt;0,Inskrivning!W169,0)</f>
        <v>0</v>
      </c>
      <c r="O171" s="53">
        <f>IF(Inskrivning!C169&gt;0,Inskrivning!X169,0)</f>
        <v>0</v>
      </c>
      <c r="W171" s="15">
        <f>IF(Inskrivning!C169="",0,Inskrivning!C169)</f>
        <v>0</v>
      </c>
      <c r="Y171" s="30">
        <f t="shared" si="2"/>
        <v>0</v>
      </c>
      <c r="Z171" s="104">
        <v>163</v>
      </c>
    </row>
    <row r="172" spans="1:26" ht="15" x14ac:dyDescent="0.25">
      <c r="A172" s="53">
        <f>IF(Inskrivning!C170&gt;0,Inskrivning!J170,0)</f>
        <v>0</v>
      </c>
      <c r="B172" s="53">
        <f>IF(Inskrivning!C170&gt;0,Inskrivning!K170,0)</f>
        <v>0</v>
      </c>
      <c r="C172" s="53">
        <f>IF(Inskrivning!C170&gt;0,Inskrivning!L170,0)</f>
        <v>0</v>
      </c>
      <c r="D172" s="53">
        <f>IF(Inskrivning!C170&gt;0,Inskrivning!M170,0)</f>
        <v>0</v>
      </c>
      <c r="E172" s="53">
        <f>IF(Inskrivning!C170&gt;0,Inskrivning!N170,0)</f>
        <v>0</v>
      </c>
      <c r="F172" s="53">
        <f>IF(Inskrivning!C170&gt;0,Inskrivning!O170,0)</f>
        <v>0</v>
      </c>
      <c r="G172" s="53">
        <f>IF(Inskrivning!C170&gt;0,Inskrivning!P170,0)</f>
        <v>0</v>
      </c>
      <c r="H172" s="53">
        <f>IF(Inskrivning!C170&gt;0,Inskrivning!Q170,0)</f>
        <v>0</v>
      </c>
      <c r="I172" s="53">
        <f>IF(Inskrivning!C170&gt;0,Inskrivning!R170,0)</f>
        <v>0</v>
      </c>
      <c r="J172" s="53">
        <f>IF(Inskrivning!C170&gt;0,Inskrivning!S170,0)</f>
        <v>0</v>
      </c>
      <c r="K172" s="53">
        <f>IF(Inskrivning!C170&gt;0,Inskrivning!T170,0)</f>
        <v>0</v>
      </c>
      <c r="L172" s="53">
        <f>IF(Inskrivning!C170&gt;0,Inskrivning!U170,0)</f>
        <v>0</v>
      </c>
      <c r="M172" s="53">
        <f>IF(Inskrivning!C170&gt;0,Inskrivning!V170,0)</f>
        <v>0</v>
      </c>
      <c r="N172" s="53">
        <f>IF(Inskrivning!C170&gt;0,Inskrivning!W170,0)</f>
        <v>0</v>
      </c>
      <c r="O172" s="53">
        <f>IF(Inskrivning!C170&gt;0,Inskrivning!X170,0)</f>
        <v>0</v>
      </c>
      <c r="W172" s="15">
        <f>IF(Inskrivning!C170="",0,Inskrivning!C170)</f>
        <v>0</v>
      </c>
      <c r="Y172" s="30">
        <f t="shared" si="2"/>
        <v>0</v>
      </c>
      <c r="Z172" s="4">
        <v>164</v>
      </c>
    </row>
    <row r="173" spans="1:26" ht="15" x14ac:dyDescent="0.25">
      <c r="A173" s="53">
        <f>IF(Inskrivning!C171&gt;0,Inskrivning!J171,0)</f>
        <v>0</v>
      </c>
      <c r="B173" s="53">
        <f>IF(Inskrivning!C171&gt;0,Inskrivning!K171,0)</f>
        <v>0</v>
      </c>
      <c r="C173" s="53">
        <f>IF(Inskrivning!C171&gt;0,Inskrivning!L171,0)</f>
        <v>0</v>
      </c>
      <c r="D173" s="53">
        <f>IF(Inskrivning!C171&gt;0,Inskrivning!M171,0)</f>
        <v>0</v>
      </c>
      <c r="E173" s="53">
        <f>IF(Inskrivning!C171&gt;0,Inskrivning!N171,0)</f>
        <v>0</v>
      </c>
      <c r="F173" s="53">
        <f>IF(Inskrivning!C171&gt;0,Inskrivning!O171,0)</f>
        <v>0</v>
      </c>
      <c r="G173" s="53">
        <f>IF(Inskrivning!C171&gt;0,Inskrivning!P171,0)</f>
        <v>0</v>
      </c>
      <c r="H173" s="53">
        <f>IF(Inskrivning!C171&gt;0,Inskrivning!Q171,0)</f>
        <v>0</v>
      </c>
      <c r="I173" s="53">
        <f>IF(Inskrivning!C171&gt;0,Inskrivning!R171,0)</f>
        <v>0</v>
      </c>
      <c r="J173" s="53">
        <f>IF(Inskrivning!C171&gt;0,Inskrivning!S171,0)</f>
        <v>0</v>
      </c>
      <c r="K173" s="53">
        <f>IF(Inskrivning!C171&gt;0,Inskrivning!T171,0)</f>
        <v>0</v>
      </c>
      <c r="L173" s="53">
        <f>IF(Inskrivning!C171&gt;0,Inskrivning!U171,0)</f>
        <v>0</v>
      </c>
      <c r="M173" s="53">
        <f>IF(Inskrivning!C171&gt;0,Inskrivning!V171,0)</f>
        <v>0</v>
      </c>
      <c r="N173" s="53">
        <f>IF(Inskrivning!C171&gt;0,Inskrivning!W171,0)</f>
        <v>0</v>
      </c>
      <c r="O173" s="53">
        <f>IF(Inskrivning!C171&gt;0,Inskrivning!X171,0)</f>
        <v>0</v>
      </c>
      <c r="W173" s="15">
        <f>IF(Inskrivning!C171="",0,Inskrivning!C171)</f>
        <v>0</v>
      </c>
      <c r="Y173" s="30">
        <f t="shared" si="2"/>
        <v>0</v>
      </c>
      <c r="Z173" s="104">
        <v>165</v>
      </c>
    </row>
    <row r="174" spans="1:26" ht="15" x14ac:dyDescent="0.25">
      <c r="A174" s="53">
        <f>IF(Inskrivning!C172&gt;0,Inskrivning!J172,0)</f>
        <v>0</v>
      </c>
      <c r="B174" s="53">
        <f>IF(Inskrivning!C172&gt;0,Inskrivning!K172,0)</f>
        <v>0</v>
      </c>
      <c r="C174" s="53">
        <f>IF(Inskrivning!C172&gt;0,Inskrivning!L172,0)</f>
        <v>0</v>
      </c>
      <c r="D174" s="53">
        <f>IF(Inskrivning!C172&gt;0,Inskrivning!M172,0)</f>
        <v>0</v>
      </c>
      <c r="E174" s="53">
        <f>IF(Inskrivning!C172&gt;0,Inskrivning!N172,0)</f>
        <v>0</v>
      </c>
      <c r="F174" s="53">
        <f>IF(Inskrivning!C172&gt;0,Inskrivning!O172,0)</f>
        <v>0</v>
      </c>
      <c r="G174" s="53">
        <f>IF(Inskrivning!C172&gt;0,Inskrivning!P172,0)</f>
        <v>0</v>
      </c>
      <c r="H174" s="53">
        <f>IF(Inskrivning!C172&gt;0,Inskrivning!Q172,0)</f>
        <v>0</v>
      </c>
      <c r="I174" s="53">
        <f>IF(Inskrivning!C172&gt;0,Inskrivning!R172,0)</f>
        <v>0</v>
      </c>
      <c r="J174" s="53">
        <f>IF(Inskrivning!C172&gt;0,Inskrivning!S172,0)</f>
        <v>0</v>
      </c>
      <c r="K174" s="53">
        <f>IF(Inskrivning!C172&gt;0,Inskrivning!T172,0)</f>
        <v>0</v>
      </c>
      <c r="L174" s="53">
        <f>IF(Inskrivning!C172&gt;0,Inskrivning!U172,0)</f>
        <v>0</v>
      </c>
      <c r="M174" s="53">
        <f>IF(Inskrivning!C172&gt;0,Inskrivning!V172,0)</f>
        <v>0</v>
      </c>
      <c r="N174" s="53">
        <f>IF(Inskrivning!C172&gt;0,Inskrivning!W172,0)</f>
        <v>0</v>
      </c>
      <c r="O174" s="53">
        <f>IF(Inskrivning!C172&gt;0,Inskrivning!X172,0)</f>
        <v>0</v>
      </c>
      <c r="W174" s="15">
        <f>IF(Inskrivning!C172="",0,Inskrivning!C172)</f>
        <v>0</v>
      </c>
      <c r="Y174" s="30">
        <f t="shared" si="2"/>
        <v>0</v>
      </c>
      <c r="Z174" s="4">
        <v>166</v>
      </c>
    </row>
    <row r="175" spans="1:26" ht="15" x14ac:dyDescent="0.25">
      <c r="A175" s="53">
        <f>IF(Inskrivning!C173&gt;0,Inskrivning!J173,0)</f>
        <v>0</v>
      </c>
      <c r="B175" s="53">
        <f>IF(Inskrivning!C173&gt;0,Inskrivning!K173,0)</f>
        <v>0</v>
      </c>
      <c r="C175" s="53">
        <f>IF(Inskrivning!C173&gt;0,Inskrivning!L173,0)</f>
        <v>0</v>
      </c>
      <c r="D175" s="53">
        <f>IF(Inskrivning!C173&gt;0,Inskrivning!M173,0)</f>
        <v>0</v>
      </c>
      <c r="E175" s="53">
        <f>IF(Inskrivning!C173&gt;0,Inskrivning!N173,0)</f>
        <v>0</v>
      </c>
      <c r="F175" s="53">
        <f>IF(Inskrivning!C173&gt;0,Inskrivning!O173,0)</f>
        <v>0</v>
      </c>
      <c r="G175" s="53">
        <f>IF(Inskrivning!C173&gt;0,Inskrivning!P173,0)</f>
        <v>0</v>
      </c>
      <c r="H175" s="53">
        <f>IF(Inskrivning!C173&gt;0,Inskrivning!Q173,0)</f>
        <v>0</v>
      </c>
      <c r="I175" s="53">
        <f>IF(Inskrivning!C173&gt;0,Inskrivning!R173,0)</f>
        <v>0</v>
      </c>
      <c r="J175" s="53">
        <f>IF(Inskrivning!C173&gt;0,Inskrivning!S173,0)</f>
        <v>0</v>
      </c>
      <c r="K175" s="53">
        <f>IF(Inskrivning!C173&gt;0,Inskrivning!T173,0)</f>
        <v>0</v>
      </c>
      <c r="L175" s="53">
        <f>IF(Inskrivning!C173&gt;0,Inskrivning!U173,0)</f>
        <v>0</v>
      </c>
      <c r="M175" s="53">
        <f>IF(Inskrivning!C173&gt;0,Inskrivning!V173,0)</f>
        <v>0</v>
      </c>
      <c r="N175" s="53">
        <f>IF(Inskrivning!C173&gt;0,Inskrivning!W173,0)</f>
        <v>0</v>
      </c>
      <c r="O175" s="53">
        <f>IF(Inskrivning!C173&gt;0,Inskrivning!X173,0)</f>
        <v>0</v>
      </c>
      <c r="W175" s="15">
        <f>IF(Inskrivning!C173="",0,Inskrivning!C173)</f>
        <v>0</v>
      </c>
      <c r="Y175" s="30">
        <f t="shared" si="2"/>
        <v>0</v>
      </c>
      <c r="Z175" s="104">
        <v>167</v>
      </c>
    </row>
    <row r="176" spans="1:26" ht="15" x14ac:dyDescent="0.25">
      <c r="A176" s="53">
        <f>IF(Inskrivning!C174&gt;0,Inskrivning!J174,0)</f>
        <v>0</v>
      </c>
      <c r="B176" s="53">
        <f>IF(Inskrivning!C174&gt;0,Inskrivning!K174,0)</f>
        <v>0</v>
      </c>
      <c r="C176" s="53">
        <f>IF(Inskrivning!C174&gt;0,Inskrivning!L174,0)</f>
        <v>0</v>
      </c>
      <c r="D176" s="53">
        <f>IF(Inskrivning!C174&gt;0,Inskrivning!M174,0)</f>
        <v>0</v>
      </c>
      <c r="E176" s="53">
        <f>IF(Inskrivning!C174&gt;0,Inskrivning!N174,0)</f>
        <v>0</v>
      </c>
      <c r="F176" s="53">
        <f>IF(Inskrivning!C174&gt;0,Inskrivning!O174,0)</f>
        <v>0</v>
      </c>
      <c r="G176" s="53">
        <f>IF(Inskrivning!C174&gt;0,Inskrivning!P174,0)</f>
        <v>0</v>
      </c>
      <c r="H176" s="53">
        <f>IF(Inskrivning!C174&gt;0,Inskrivning!Q174,0)</f>
        <v>0</v>
      </c>
      <c r="I176" s="53">
        <f>IF(Inskrivning!C174&gt;0,Inskrivning!R174,0)</f>
        <v>0</v>
      </c>
      <c r="J176" s="53">
        <f>IF(Inskrivning!C174&gt;0,Inskrivning!S174,0)</f>
        <v>0</v>
      </c>
      <c r="K176" s="53">
        <f>IF(Inskrivning!C174&gt;0,Inskrivning!T174,0)</f>
        <v>0</v>
      </c>
      <c r="L176" s="53">
        <f>IF(Inskrivning!C174&gt;0,Inskrivning!U174,0)</f>
        <v>0</v>
      </c>
      <c r="M176" s="53">
        <f>IF(Inskrivning!C174&gt;0,Inskrivning!V174,0)</f>
        <v>0</v>
      </c>
      <c r="N176" s="53">
        <f>IF(Inskrivning!C174&gt;0,Inskrivning!W174,0)</f>
        <v>0</v>
      </c>
      <c r="O176" s="53">
        <f>IF(Inskrivning!C174&gt;0,Inskrivning!X174,0)</f>
        <v>0</v>
      </c>
      <c r="W176" s="15">
        <f>IF(Inskrivning!C174="",0,Inskrivning!C174)</f>
        <v>0</v>
      </c>
      <c r="Y176" s="30">
        <f t="shared" si="2"/>
        <v>0</v>
      </c>
      <c r="Z176" s="4">
        <v>168</v>
      </c>
    </row>
    <row r="177" spans="1:26" ht="15" x14ac:dyDescent="0.25">
      <c r="A177" s="53">
        <f>IF(Inskrivning!C175&gt;0,Inskrivning!J175,0)</f>
        <v>0</v>
      </c>
      <c r="B177" s="53">
        <f>IF(Inskrivning!C175&gt;0,Inskrivning!K175,0)</f>
        <v>0</v>
      </c>
      <c r="C177" s="53">
        <f>IF(Inskrivning!C175&gt;0,Inskrivning!L175,0)</f>
        <v>0</v>
      </c>
      <c r="D177" s="53">
        <f>IF(Inskrivning!C175&gt;0,Inskrivning!M175,0)</f>
        <v>0</v>
      </c>
      <c r="E177" s="53">
        <f>IF(Inskrivning!C175&gt;0,Inskrivning!N175,0)</f>
        <v>0</v>
      </c>
      <c r="F177" s="53">
        <f>IF(Inskrivning!C175&gt;0,Inskrivning!O175,0)</f>
        <v>0</v>
      </c>
      <c r="G177" s="53">
        <f>IF(Inskrivning!C175&gt;0,Inskrivning!P175,0)</f>
        <v>0</v>
      </c>
      <c r="H177" s="53">
        <f>IF(Inskrivning!C175&gt;0,Inskrivning!Q175,0)</f>
        <v>0</v>
      </c>
      <c r="I177" s="53">
        <f>IF(Inskrivning!C175&gt;0,Inskrivning!R175,0)</f>
        <v>0</v>
      </c>
      <c r="J177" s="53">
        <f>IF(Inskrivning!C175&gt;0,Inskrivning!S175,0)</f>
        <v>0</v>
      </c>
      <c r="K177" s="53">
        <f>IF(Inskrivning!C175&gt;0,Inskrivning!T175,0)</f>
        <v>0</v>
      </c>
      <c r="L177" s="53">
        <f>IF(Inskrivning!C175&gt;0,Inskrivning!U175,0)</f>
        <v>0</v>
      </c>
      <c r="M177" s="53">
        <f>IF(Inskrivning!C175&gt;0,Inskrivning!V175,0)</f>
        <v>0</v>
      </c>
      <c r="N177" s="53">
        <f>IF(Inskrivning!C175&gt;0,Inskrivning!W175,0)</f>
        <v>0</v>
      </c>
      <c r="O177" s="53">
        <f>IF(Inskrivning!C175&gt;0,Inskrivning!X175,0)</f>
        <v>0</v>
      </c>
      <c r="W177" s="15">
        <f>IF(Inskrivning!C175="",0,Inskrivning!C175)</f>
        <v>0</v>
      </c>
      <c r="Y177" s="30">
        <f t="shared" si="2"/>
        <v>0</v>
      </c>
      <c r="Z177" s="104">
        <v>169</v>
      </c>
    </row>
    <row r="178" spans="1:26" ht="15" x14ac:dyDescent="0.25">
      <c r="A178" s="53">
        <f>IF(Inskrivning!C176&gt;0,Inskrivning!J176,0)</f>
        <v>0</v>
      </c>
      <c r="B178" s="53">
        <f>IF(Inskrivning!C176&gt;0,Inskrivning!K176,0)</f>
        <v>0</v>
      </c>
      <c r="C178" s="53">
        <f>IF(Inskrivning!C176&gt;0,Inskrivning!L176,0)</f>
        <v>0</v>
      </c>
      <c r="D178" s="53">
        <f>IF(Inskrivning!C176&gt;0,Inskrivning!M176,0)</f>
        <v>0</v>
      </c>
      <c r="E178" s="53">
        <f>IF(Inskrivning!C176&gt;0,Inskrivning!N176,0)</f>
        <v>0</v>
      </c>
      <c r="F178" s="53">
        <f>IF(Inskrivning!C176&gt;0,Inskrivning!O176,0)</f>
        <v>0</v>
      </c>
      <c r="G178" s="53">
        <f>IF(Inskrivning!C176&gt;0,Inskrivning!P176,0)</f>
        <v>0</v>
      </c>
      <c r="H178" s="53">
        <f>IF(Inskrivning!C176&gt;0,Inskrivning!Q176,0)</f>
        <v>0</v>
      </c>
      <c r="I178" s="53">
        <f>IF(Inskrivning!C176&gt;0,Inskrivning!R176,0)</f>
        <v>0</v>
      </c>
      <c r="J178" s="53">
        <f>IF(Inskrivning!C176&gt;0,Inskrivning!S176,0)</f>
        <v>0</v>
      </c>
      <c r="K178" s="53">
        <f>IF(Inskrivning!C176&gt;0,Inskrivning!T176,0)</f>
        <v>0</v>
      </c>
      <c r="L178" s="53">
        <f>IF(Inskrivning!C176&gt;0,Inskrivning!U176,0)</f>
        <v>0</v>
      </c>
      <c r="M178" s="53">
        <f>IF(Inskrivning!C176&gt;0,Inskrivning!V176,0)</f>
        <v>0</v>
      </c>
      <c r="N178" s="53">
        <f>IF(Inskrivning!C176&gt;0,Inskrivning!W176,0)</f>
        <v>0</v>
      </c>
      <c r="O178" s="53">
        <f>IF(Inskrivning!C176&gt;0,Inskrivning!X176,0)</f>
        <v>0</v>
      </c>
      <c r="W178" s="15">
        <f>IF(Inskrivning!C176="",0,Inskrivning!C176)</f>
        <v>0</v>
      </c>
      <c r="Y178" s="30">
        <f t="shared" si="2"/>
        <v>0</v>
      </c>
      <c r="Z178" s="4">
        <v>170</v>
      </c>
    </row>
    <row r="179" spans="1:26" ht="15" x14ac:dyDescent="0.25">
      <c r="A179" s="53">
        <f>IF(Inskrivning!C177&gt;0,Inskrivning!J177,0)</f>
        <v>0</v>
      </c>
      <c r="B179" s="53">
        <f>IF(Inskrivning!C177&gt;0,Inskrivning!K177,0)</f>
        <v>0</v>
      </c>
      <c r="C179" s="53">
        <f>IF(Inskrivning!C177&gt;0,Inskrivning!L177,0)</f>
        <v>0</v>
      </c>
      <c r="D179" s="53">
        <f>IF(Inskrivning!C177&gt;0,Inskrivning!M177,0)</f>
        <v>0</v>
      </c>
      <c r="E179" s="53">
        <f>IF(Inskrivning!C177&gt;0,Inskrivning!N177,0)</f>
        <v>0</v>
      </c>
      <c r="F179" s="53">
        <f>IF(Inskrivning!C177&gt;0,Inskrivning!O177,0)</f>
        <v>0</v>
      </c>
      <c r="G179" s="53">
        <f>IF(Inskrivning!C177&gt;0,Inskrivning!P177,0)</f>
        <v>0</v>
      </c>
      <c r="H179" s="53">
        <f>IF(Inskrivning!C177&gt;0,Inskrivning!Q177,0)</f>
        <v>0</v>
      </c>
      <c r="I179" s="53">
        <f>IF(Inskrivning!C177&gt;0,Inskrivning!R177,0)</f>
        <v>0</v>
      </c>
      <c r="J179" s="53">
        <f>IF(Inskrivning!C177&gt;0,Inskrivning!S177,0)</f>
        <v>0</v>
      </c>
      <c r="K179" s="53">
        <f>IF(Inskrivning!C177&gt;0,Inskrivning!T177,0)</f>
        <v>0</v>
      </c>
      <c r="L179" s="53">
        <f>IF(Inskrivning!C177&gt;0,Inskrivning!U177,0)</f>
        <v>0</v>
      </c>
      <c r="M179" s="53">
        <f>IF(Inskrivning!C177&gt;0,Inskrivning!V177,0)</f>
        <v>0</v>
      </c>
      <c r="N179" s="53">
        <f>IF(Inskrivning!C177&gt;0,Inskrivning!W177,0)</f>
        <v>0</v>
      </c>
      <c r="O179" s="53">
        <f>IF(Inskrivning!C177&gt;0,Inskrivning!X177,0)</f>
        <v>0</v>
      </c>
      <c r="W179" s="15">
        <f>IF(Inskrivning!C177="",0,Inskrivning!C177)</f>
        <v>0</v>
      </c>
      <c r="Y179" s="30">
        <f t="shared" si="2"/>
        <v>0</v>
      </c>
      <c r="Z179" s="104">
        <v>171</v>
      </c>
    </row>
    <row r="180" spans="1:26" ht="15" x14ac:dyDescent="0.25">
      <c r="A180" s="53">
        <f>IF(Inskrivning!C178&gt;0,Inskrivning!J178,0)</f>
        <v>0</v>
      </c>
      <c r="B180" s="53">
        <f>IF(Inskrivning!C178&gt;0,Inskrivning!K178,0)</f>
        <v>0</v>
      </c>
      <c r="C180" s="53">
        <f>IF(Inskrivning!C178&gt;0,Inskrivning!L178,0)</f>
        <v>0</v>
      </c>
      <c r="D180" s="53">
        <f>IF(Inskrivning!C178&gt;0,Inskrivning!M178,0)</f>
        <v>0</v>
      </c>
      <c r="E180" s="53">
        <f>IF(Inskrivning!C178&gt;0,Inskrivning!N178,0)</f>
        <v>0</v>
      </c>
      <c r="F180" s="53">
        <f>IF(Inskrivning!C178&gt;0,Inskrivning!O178,0)</f>
        <v>0</v>
      </c>
      <c r="G180" s="53">
        <f>IF(Inskrivning!C178&gt;0,Inskrivning!P178,0)</f>
        <v>0</v>
      </c>
      <c r="H180" s="53">
        <f>IF(Inskrivning!C178&gt;0,Inskrivning!Q178,0)</f>
        <v>0</v>
      </c>
      <c r="I180" s="53">
        <f>IF(Inskrivning!C178&gt;0,Inskrivning!R178,0)</f>
        <v>0</v>
      </c>
      <c r="J180" s="53">
        <f>IF(Inskrivning!C178&gt;0,Inskrivning!S178,0)</f>
        <v>0</v>
      </c>
      <c r="K180" s="53">
        <f>IF(Inskrivning!C178&gt;0,Inskrivning!T178,0)</f>
        <v>0</v>
      </c>
      <c r="L180" s="53">
        <f>IF(Inskrivning!C178&gt;0,Inskrivning!U178,0)</f>
        <v>0</v>
      </c>
      <c r="M180" s="53">
        <f>IF(Inskrivning!C178&gt;0,Inskrivning!V178,0)</f>
        <v>0</v>
      </c>
      <c r="N180" s="53">
        <f>IF(Inskrivning!C178&gt;0,Inskrivning!W178,0)</f>
        <v>0</v>
      </c>
      <c r="O180" s="53">
        <f>IF(Inskrivning!C178&gt;0,Inskrivning!X178,0)</f>
        <v>0</v>
      </c>
      <c r="W180" s="15">
        <f>IF(Inskrivning!C178="",0,Inskrivning!C178)</f>
        <v>0</v>
      </c>
      <c r="Y180" s="30">
        <f t="shared" si="2"/>
        <v>0</v>
      </c>
      <c r="Z180" s="4">
        <v>172</v>
      </c>
    </row>
    <row r="181" spans="1:26" ht="15" x14ac:dyDescent="0.25">
      <c r="A181" s="53">
        <f>IF(Inskrivning!C179&gt;0,Inskrivning!J179,0)</f>
        <v>0</v>
      </c>
      <c r="B181" s="53">
        <f>IF(Inskrivning!C179&gt;0,Inskrivning!K179,0)</f>
        <v>0</v>
      </c>
      <c r="C181" s="53">
        <f>IF(Inskrivning!C179&gt;0,Inskrivning!L179,0)</f>
        <v>0</v>
      </c>
      <c r="D181" s="53">
        <f>IF(Inskrivning!C179&gt;0,Inskrivning!M179,0)</f>
        <v>0</v>
      </c>
      <c r="E181" s="53">
        <f>IF(Inskrivning!C179&gt;0,Inskrivning!N179,0)</f>
        <v>0</v>
      </c>
      <c r="F181" s="53">
        <f>IF(Inskrivning!C179&gt;0,Inskrivning!O179,0)</f>
        <v>0</v>
      </c>
      <c r="G181" s="53">
        <f>IF(Inskrivning!C179&gt;0,Inskrivning!P179,0)</f>
        <v>0</v>
      </c>
      <c r="H181" s="53">
        <f>IF(Inskrivning!C179&gt;0,Inskrivning!Q179,0)</f>
        <v>0</v>
      </c>
      <c r="I181" s="53">
        <f>IF(Inskrivning!C179&gt;0,Inskrivning!R179,0)</f>
        <v>0</v>
      </c>
      <c r="J181" s="53">
        <f>IF(Inskrivning!C179&gt;0,Inskrivning!S179,0)</f>
        <v>0</v>
      </c>
      <c r="K181" s="53">
        <f>IF(Inskrivning!C179&gt;0,Inskrivning!T179,0)</f>
        <v>0</v>
      </c>
      <c r="L181" s="53">
        <f>IF(Inskrivning!C179&gt;0,Inskrivning!U179,0)</f>
        <v>0</v>
      </c>
      <c r="M181" s="53">
        <f>IF(Inskrivning!C179&gt;0,Inskrivning!V179,0)</f>
        <v>0</v>
      </c>
      <c r="N181" s="53">
        <f>IF(Inskrivning!C179&gt;0,Inskrivning!W179,0)</f>
        <v>0</v>
      </c>
      <c r="O181" s="53">
        <f>IF(Inskrivning!C179&gt;0,Inskrivning!X179,0)</f>
        <v>0</v>
      </c>
      <c r="W181" s="15">
        <f>IF(Inskrivning!C179="",0,Inskrivning!C179)</f>
        <v>0</v>
      </c>
      <c r="Y181" s="30">
        <f t="shared" si="2"/>
        <v>0</v>
      </c>
      <c r="Z181" s="104">
        <v>173</v>
      </c>
    </row>
    <row r="182" spans="1:26" ht="15" x14ac:dyDescent="0.25">
      <c r="A182" s="53">
        <f>IF(Inskrivning!C180&gt;0,Inskrivning!J180,0)</f>
        <v>0</v>
      </c>
      <c r="B182" s="53">
        <f>IF(Inskrivning!C180&gt;0,Inskrivning!K180,0)</f>
        <v>0</v>
      </c>
      <c r="C182" s="53">
        <f>IF(Inskrivning!C180&gt;0,Inskrivning!L180,0)</f>
        <v>0</v>
      </c>
      <c r="D182" s="53">
        <f>IF(Inskrivning!C180&gt;0,Inskrivning!M180,0)</f>
        <v>0</v>
      </c>
      <c r="E182" s="53">
        <f>IF(Inskrivning!C180&gt;0,Inskrivning!N180,0)</f>
        <v>0</v>
      </c>
      <c r="F182" s="53">
        <f>IF(Inskrivning!C180&gt;0,Inskrivning!O180,0)</f>
        <v>0</v>
      </c>
      <c r="G182" s="53">
        <f>IF(Inskrivning!C180&gt;0,Inskrivning!P180,0)</f>
        <v>0</v>
      </c>
      <c r="H182" s="53">
        <f>IF(Inskrivning!C180&gt;0,Inskrivning!Q180,0)</f>
        <v>0</v>
      </c>
      <c r="I182" s="53">
        <f>IF(Inskrivning!C180&gt;0,Inskrivning!R180,0)</f>
        <v>0</v>
      </c>
      <c r="J182" s="53">
        <f>IF(Inskrivning!C180&gt;0,Inskrivning!S180,0)</f>
        <v>0</v>
      </c>
      <c r="K182" s="53">
        <f>IF(Inskrivning!C180&gt;0,Inskrivning!T180,0)</f>
        <v>0</v>
      </c>
      <c r="L182" s="53">
        <f>IF(Inskrivning!C180&gt;0,Inskrivning!U180,0)</f>
        <v>0</v>
      </c>
      <c r="M182" s="53">
        <f>IF(Inskrivning!C180&gt;0,Inskrivning!V180,0)</f>
        <v>0</v>
      </c>
      <c r="N182" s="53">
        <f>IF(Inskrivning!C180&gt;0,Inskrivning!W180,0)</f>
        <v>0</v>
      </c>
      <c r="O182" s="53">
        <f>IF(Inskrivning!C180&gt;0,Inskrivning!X180,0)</f>
        <v>0</v>
      </c>
      <c r="W182" s="15">
        <f>IF(Inskrivning!C180="",0,Inskrivning!C180)</f>
        <v>0</v>
      </c>
      <c r="Y182" s="30">
        <f t="shared" si="2"/>
        <v>0</v>
      </c>
      <c r="Z182" s="4">
        <v>174</v>
      </c>
    </row>
    <row r="183" spans="1:26" ht="15" x14ac:dyDescent="0.25">
      <c r="A183" s="53">
        <f>IF(Inskrivning!C181&gt;0,Inskrivning!J181,0)</f>
        <v>0</v>
      </c>
      <c r="B183" s="53">
        <f>IF(Inskrivning!C181&gt;0,Inskrivning!K181,0)</f>
        <v>0</v>
      </c>
      <c r="C183" s="53">
        <f>IF(Inskrivning!C181&gt;0,Inskrivning!L181,0)</f>
        <v>0</v>
      </c>
      <c r="D183" s="53">
        <f>IF(Inskrivning!C181&gt;0,Inskrivning!M181,0)</f>
        <v>0</v>
      </c>
      <c r="E183" s="53">
        <f>IF(Inskrivning!C181&gt;0,Inskrivning!N181,0)</f>
        <v>0</v>
      </c>
      <c r="F183" s="53">
        <f>IF(Inskrivning!C181&gt;0,Inskrivning!O181,0)</f>
        <v>0</v>
      </c>
      <c r="G183" s="53">
        <f>IF(Inskrivning!C181&gt;0,Inskrivning!P181,0)</f>
        <v>0</v>
      </c>
      <c r="H183" s="53">
        <f>IF(Inskrivning!C181&gt;0,Inskrivning!Q181,0)</f>
        <v>0</v>
      </c>
      <c r="I183" s="53">
        <f>IF(Inskrivning!C181&gt;0,Inskrivning!R181,0)</f>
        <v>0</v>
      </c>
      <c r="J183" s="53">
        <f>IF(Inskrivning!C181&gt;0,Inskrivning!S181,0)</f>
        <v>0</v>
      </c>
      <c r="K183" s="53">
        <f>IF(Inskrivning!C181&gt;0,Inskrivning!T181,0)</f>
        <v>0</v>
      </c>
      <c r="L183" s="53">
        <f>IF(Inskrivning!C181&gt;0,Inskrivning!U181,0)</f>
        <v>0</v>
      </c>
      <c r="M183" s="53">
        <f>IF(Inskrivning!C181&gt;0,Inskrivning!V181,0)</f>
        <v>0</v>
      </c>
      <c r="N183" s="53">
        <f>IF(Inskrivning!C181&gt;0,Inskrivning!W181,0)</f>
        <v>0</v>
      </c>
      <c r="O183" s="53">
        <f>IF(Inskrivning!C181&gt;0,Inskrivning!X181,0)</f>
        <v>0</v>
      </c>
      <c r="W183" s="15">
        <f>IF(Inskrivning!C181="",0,Inskrivning!C181)</f>
        <v>0</v>
      </c>
      <c r="Y183" s="30">
        <f t="shared" si="2"/>
        <v>0</v>
      </c>
      <c r="Z183" s="104">
        <v>175</v>
      </c>
    </row>
    <row r="184" spans="1:26" ht="15" x14ac:dyDescent="0.25">
      <c r="A184" s="53">
        <f>IF(Inskrivning!C182&gt;0,Inskrivning!J182,0)</f>
        <v>0</v>
      </c>
      <c r="B184" s="53">
        <f>IF(Inskrivning!C182&gt;0,Inskrivning!K182,0)</f>
        <v>0</v>
      </c>
      <c r="C184" s="53">
        <f>IF(Inskrivning!C182&gt;0,Inskrivning!L182,0)</f>
        <v>0</v>
      </c>
      <c r="D184" s="53">
        <f>IF(Inskrivning!C182&gt;0,Inskrivning!M182,0)</f>
        <v>0</v>
      </c>
      <c r="E184" s="53">
        <f>IF(Inskrivning!C182&gt;0,Inskrivning!N182,0)</f>
        <v>0</v>
      </c>
      <c r="F184" s="53">
        <f>IF(Inskrivning!C182&gt;0,Inskrivning!O182,0)</f>
        <v>0</v>
      </c>
      <c r="G184" s="53">
        <f>IF(Inskrivning!C182&gt;0,Inskrivning!P182,0)</f>
        <v>0</v>
      </c>
      <c r="H184" s="53">
        <f>IF(Inskrivning!C182&gt;0,Inskrivning!Q182,0)</f>
        <v>0</v>
      </c>
      <c r="I184" s="53">
        <f>IF(Inskrivning!C182&gt;0,Inskrivning!R182,0)</f>
        <v>0</v>
      </c>
      <c r="J184" s="53">
        <f>IF(Inskrivning!C182&gt;0,Inskrivning!S182,0)</f>
        <v>0</v>
      </c>
      <c r="K184" s="53">
        <f>IF(Inskrivning!C182&gt;0,Inskrivning!T182,0)</f>
        <v>0</v>
      </c>
      <c r="L184" s="53">
        <f>IF(Inskrivning!C182&gt;0,Inskrivning!U182,0)</f>
        <v>0</v>
      </c>
      <c r="M184" s="53">
        <f>IF(Inskrivning!C182&gt;0,Inskrivning!V182,0)</f>
        <v>0</v>
      </c>
      <c r="N184" s="53">
        <f>IF(Inskrivning!C182&gt;0,Inskrivning!W182,0)</f>
        <v>0</v>
      </c>
      <c r="O184" s="53">
        <f>IF(Inskrivning!C182&gt;0,Inskrivning!X182,0)</f>
        <v>0</v>
      </c>
      <c r="W184" s="15">
        <f>IF(Inskrivning!C182="",0,Inskrivning!C182)</f>
        <v>0</v>
      </c>
      <c r="Y184" s="30">
        <f t="shared" si="2"/>
        <v>0</v>
      </c>
      <c r="Z184" s="4">
        <v>176</v>
      </c>
    </row>
    <row r="185" spans="1:26" ht="15" x14ac:dyDescent="0.25">
      <c r="A185" s="53">
        <f>IF(Inskrivning!C183&gt;0,Inskrivning!J183,0)</f>
        <v>0</v>
      </c>
      <c r="B185" s="53">
        <f>IF(Inskrivning!C183&gt;0,Inskrivning!K183,0)</f>
        <v>0</v>
      </c>
      <c r="C185" s="53">
        <f>IF(Inskrivning!C183&gt;0,Inskrivning!L183,0)</f>
        <v>0</v>
      </c>
      <c r="D185" s="53">
        <f>IF(Inskrivning!C183&gt;0,Inskrivning!M183,0)</f>
        <v>0</v>
      </c>
      <c r="E185" s="53">
        <f>IF(Inskrivning!C183&gt;0,Inskrivning!N183,0)</f>
        <v>0</v>
      </c>
      <c r="F185" s="53">
        <f>IF(Inskrivning!C183&gt;0,Inskrivning!O183,0)</f>
        <v>0</v>
      </c>
      <c r="G185" s="53">
        <f>IF(Inskrivning!C183&gt;0,Inskrivning!P183,0)</f>
        <v>0</v>
      </c>
      <c r="H185" s="53">
        <f>IF(Inskrivning!C183&gt;0,Inskrivning!Q183,0)</f>
        <v>0</v>
      </c>
      <c r="I185" s="53">
        <f>IF(Inskrivning!C183&gt;0,Inskrivning!R183,0)</f>
        <v>0</v>
      </c>
      <c r="J185" s="53">
        <f>IF(Inskrivning!C183&gt;0,Inskrivning!S183,0)</f>
        <v>0</v>
      </c>
      <c r="K185" s="53">
        <f>IF(Inskrivning!C183&gt;0,Inskrivning!T183,0)</f>
        <v>0</v>
      </c>
      <c r="L185" s="53">
        <f>IF(Inskrivning!C183&gt;0,Inskrivning!U183,0)</f>
        <v>0</v>
      </c>
      <c r="M185" s="53">
        <f>IF(Inskrivning!C183&gt;0,Inskrivning!V183,0)</f>
        <v>0</v>
      </c>
      <c r="N185" s="53">
        <f>IF(Inskrivning!C183&gt;0,Inskrivning!W183,0)</f>
        <v>0</v>
      </c>
      <c r="O185" s="53">
        <f>IF(Inskrivning!C183&gt;0,Inskrivning!X183,0)</f>
        <v>0</v>
      </c>
      <c r="W185" s="15">
        <f>IF(Inskrivning!C183="",0,Inskrivning!C183)</f>
        <v>0</v>
      </c>
      <c r="Y185" s="30">
        <f t="shared" si="2"/>
        <v>0</v>
      </c>
      <c r="Z185" s="104">
        <v>177</v>
      </c>
    </row>
    <row r="186" spans="1:26" ht="15" x14ac:dyDescent="0.25">
      <c r="A186" s="53">
        <f>IF(Inskrivning!C184&gt;0,Inskrivning!J184,0)</f>
        <v>0</v>
      </c>
      <c r="B186" s="53">
        <f>IF(Inskrivning!C184&gt;0,Inskrivning!K184,0)</f>
        <v>0</v>
      </c>
      <c r="C186" s="53">
        <f>IF(Inskrivning!C184&gt;0,Inskrivning!L184,0)</f>
        <v>0</v>
      </c>
      <c r="D186" s="53">
        <f>IF(Inskrivning!C184&gt;0,Inskrivning!M184,0)</f>
        <v>0</v>
      </c>
      <c r="E186" s="53">
        <f>IF(Inskrivning!C184&gt;0,Inskrivning!N184,0)</f>
        <v>0</v>
      </c>
      <c r="F186" s="53">
        <f>IF(Inskrivning!C184&gt;0,Inskrivning!O184,0)</f>
        <v>0</v>
      </c>
      <c r="G186" s="53">
        <f>IF(Inskrivning!C184&gt;0,Inskrivning!P184,0)</f>
        <v>0</v>
      </c>
      <c r="H186" s="53">
        <f>IF(Inskrivning!C184&gt;0,Inskrivning!Q184,0)</f>
        <v>0</v>
      </c>
      <c r="I186" s="53">
        <f>IF(Inskrivning!C184&gt;0,Inskrivning!R184,0)</f>
        <v>0</v>
      </c>
      <c r="J186" s="53">
        <f>IF(Inskrivning!C184&gt;0,Inskrivning!S184,0)</f>
        <v>0</v>
      </c>
      <c r="K186" s="53">
        <f>IF(Inskrivning!C184&gt;0,Inskrivning!T184,0)</f>
        <v>0</v>
      </c>
      <c r="L186" s="53">
        <f>IF(Inskrivning!C184&gt;0,Inskrivning!U184,0)</f>
        <v>0</v>
      </c>
      <c r="M186" s="53">
        <f>IF(Inskrivning!C184&gt;0,Inskrivning!V184,0)</f>
        <v>0</v>
      </c>
      <c r="N186" s="53">
        <f>IF(Inskrivning!C184&gt;0,Inskrivning!W184,0)</f>
        <v>0</v>
      </c>
      <c r="O186" s="53">
        <f>IF(Inskrivning!C184&gt;0,Inskrivning!X184,0)</f>
        <v>0</v>
      </c>
      <c r="W186" s="15">
        <f>IF(Inskrivning!C184="",0,Inskrivning!C184)</f>
        <v>0</v>
      </c>
      <c r="Y186" s="30">
        <f t="shared" si="2"/>
        <v>0</v>
      </c>
      <c r="Z186" s="4">
        <v>178</v>
      </c>
    </row>
    <row r="187" spans="1:26" ht="15" x14ac:dyDescent="0.25">
      <c r="A187" s="53">
        <f>IF(Inskrivning!C185&gt;0,Inskrivning!J185,0)</f>
        <v>0</v>
      </c>
      <c r="B187" s="53">
        <f>IF(Inskrivning!C185&gt;0,Inskrivning!K185,0)</f>
        <v>0</v>
      </c>
      <c r="C187" s="53">
        <f>IF(Inskrivning!C185&gt;0,Inskrivning!L185,0)</f>
        <v>0</v>
      </c>
      <c r="D187" s="53">
        <f>IF(Inskrivning!C185&gt;0,Inskrivning!M185,0)</f>
        <v>0</v>
      </c>
      <c r="E187" s="53">
        <f>IF(Inskrivning!C185&gt;0,Inskrivning!N185,0)</f>
        <v>0</v>
      </c>
      <c r="F187" s="53">
        <f>IF(Inskrivning!C185&gt;0,Inskrivning!O185,0)</f>
        <v>0</v>
      </c>
      <c r="G187" s="53">
        <f>IF(Inskrivning!C185&gt;0,Inskrivning!P185,0)</f>
        <v>0</v>
      </c>
      <c r="H187" s="53">
        <f>IF(Inskrivning!C185&gt;0,Inskrivning!Q185,0)</f>
        <v>0</v>
      </c>
      <c r="I187" s="53">
        <f>IF(Inskrivning!C185&gt;0,Inskrivning!R185,0)</f>
        <v>0</v>
      </c>
      <c r="J187" s="53">
        <f>IF(Inskrivning!C185&gt;0,Inskrivning!S185,0)</f>
        <v>0</v>
      </c>
      <c r="K187" s="53">
        <f>IF(Inskrivning!C185&gt;0,Inskrivning!T185,0)</f>
        <v>0</v>
      </c>
      <c r="L187" s="53">
        <f>IF(Inskrivning!C185&gt;0,Inskrivning!U185,0)</f>
        <v>0</v>
      </c>
      <c r="M187" s="53">
        <f>IF(Inskrivning!C185&gt;0,Inskrivning!V185,0)</f>
        <v>0</v>
      </c>
      <c r="N187" s="53">
        <f>IF(Inskrivning!C185&gt;0,Inskrivning!W185,0)</f>
        <v>0</v>
      </c>
      <c r="O187" s="53">
        <f>IF(Inskrivning!C185&gt;0,Inskrivning!X185,0)</f>
        <v>0</v>
      </c>
      <c r="W187" s="15">
        <f>IF(Inskrivning!C185="",0,Inskrivning!C185)</f>
        <v>0</v>
      </c>
      <c r="Y187" s="30">
        <f t="shared" si="2"/>
        <v>0</v>
      </c>
      <c r="Z187" s="104">
        <v>179</v>
      </c>
    </row>
    <row r="188" spans="1:26" ht="15" x14ac:dyDescent="0.25">
      <c r="A188" s="53">
        <f>IF(Inskrivning!C186&gt;0,Inskrivning!J186,0)</f>
        <v>0</v>
      </c>
      <c r="B188" s="53">
        <f>IF(Inskrivning!C186&gt;0,Inskrivning!K186,0)</f>
        <v>0</v>
      </c>
      <c r="C188" s="53">
        <f>IF(Inskrivning!C186&gt;0,Inskrivning!L186,0)</f>
        <v>0</v>
      </c>
      <c r="D188" s="53">
        <f>IF(Inskrivning!C186&gt;0,Inskrivning!M186,0)</f>
        <v>0</v>
      </c>
      <c r="E188" s="53">
        <f>IF(Inskrivning!C186&gt;0,Inskrivning!N186,0)</f>
        <v>0</v>
      </c>
      <c r="F188" s="53">
        <f>IF(Inskrivning!C186&gt;0,Inskrivning!O186,0)</f>
        <v>0</v>
      </c>
      <c r="G188" s="53">
        <f>IF(Inskrivning!C186&gt;0,Inskrivning!P186,0)</f>
        <v>0</v>
      </c>
      <c r="H188" s="53">
        <f>IF(Inskrivning!C186&gt;0,Inskrivning!Q186,0)</f>
        <v>0</v>
      </c>
      <c r="I188" s="53">
        <f>IF(Inskrivning!C186&gt;0,Inskrivning!R186,0)</f>
        <v>0</v>
      </c>
      <c r="J188" s="53">
        <f>IF(Inskrivning!C186&gt;0,Inskrivning!S186,0)</f>
        <v>0</v>
      </c>
      <c r="K188" s="53">
        <f>IF(Inskrivning!C186&gt;0,Inskrivning!T186,0)</f>
        <v>0</v>
      </c>
      <c r="L188" s="53">
        <f>IF(Inskrivning!C186&gt;0,Inskrivning!U186,0)</f>
        <v>0</v>
      </c>
      <c r="M188" s="53">
        <f>IF(Inskrivning!C186&gt;0,Inskrivning!V186,0)</f>
        <v>0</v>
      </c>
      <c r="N188" s="53">
        <f>IF(Inskrivning!C186&gt;0,Inskrivning!W186,0)</f>
        <v>0</v>
      </c>
      <c r="O188" s="53">
        <f>IF(Inskrivning!C186&gt;0,Inskrivning!X186,0)</f>
        <v>0</v>
      </c>
      <c r="W188" s="15">
        <f>IF(Inskrivning!C186="",0,Inskrivning!C186)</f>
        <v>0</v>
      </c>
      <c r="Y188" s="30">
        <f t="shared" si="2"/>
        <v>0</v>
      </c>
      <c r="Z188" s="4">
        <v>180</v>
      </c>
    </row>
    <row r="189" spans="1:26" ht="15" x14ac:dyDescent="0.25">
      <c r="A189" s="53">
        <f>IF(Inskrivning!C187&gt;0,Inskrivning!J187,0)</f>
        <v>0</v>
      </c>
      <c r="B189" s="53">
        <f>IF(Inskrivning!C187&gt;0,Inskrivning!K187,0)</f>
        <v>0</v>
      </c>
      <c r="C189" s="53">
        <f>IF(Inskrivning!C187&gt;0,Inskrivning!L187,0)</f>
        <v>0</v>
      </c>
      <c r="D189" s="53">
        <f>IF(Inskrivning!C187&gt;0,Inskrivning!M187,0)</f>
        <v>0</v>
      </c>
      <c r="E189" s="53">
        <f>IF(Inskrivning!C187&gt;0,Inskrivning!N187,0)</f>
        <v>0</v>
      </c>
      <c r="F189" s="53">
        <f>IF(Inskrivning!C187&gt;0,Inskrivning!O187,0)</f>
        <v>0</v>
      </c>
      <c r="G189" s="53">
        <f>IF(Inskrivning!C187&gt;0,Inskrivning!P187,0)</f>
        <v>0</v>
      </c>
      <c r="H189" s="53">
        <f>IF(Inskrivning!C187&gt;0,Inskrivning!Q187,0)</f>
        <v>0</v>
      </c>
      <c r="I189" s="53">
        <f>IF(Inskrivning!C187&gt;0,Inskrivning!R187,0)</f>
        <v>0</v>
      </c>
      <c r="J189" s="53">
        <f>IF(Inskrivning!C187&gt;0,Inskrivning!S187,0)</f>
        <v>0</v>
      </c>
      <c r="K189" s="53">
        <f>IF(Inskrivning!C187&gt;0,Inskrivning!T187,0)</f>
        <v>0</v>
      </c>
      <c r="L189" s="53">
        <f>IF(Inskrivning!C187&gt;0,Inskrivning!U187,0)</f>
        <v>0</v>
      </c>
      <c r="M189" s="53">
        <f>IF(Inskrivning!C187&gt;0,Inskrivning!V187,0)</f>
        <v>0</v>
      </c>
      <c r="N189" s="53">
        <f>IF(Inskrivning!C187&gt;0,Inskrivning!W187,0)</f>
        <v>0</v>
      </c>
      <c r="O189" s="53">
        <f>IF(Inskrivning!C187&gt;0,Inskrivning!X187,0)</f>
        <v>0</v>
      </c>
      <c r="W189" s="15">
        <f>IF(Inskrivning!C187="",0,Inskrivning!C187)</f>
        <v>0</v>
      </c>
      <c r="Y189" s="30">
        <f t="shared" si="2"/>
        <v>0</v>
      </c>
      <c r="Z189" s="104">
        <v>181</v>
      </c>
    </row>
    <row r="190" spans="1:26" ht="15" x14ac:dyDescent="0.25">
      <c r="A190" s="53">
        <f>IF(Inskrivning!C188&gt;0,Inskrivning!J188,0)</f>
        <v>0</v>
      </c>
      <c r="B190" s="53">
        <f>IF(Inskrivning!C188&gt;0,Inskrivning!K188,0)</f>
        <v>0</v>
      </c>
      <c r="C190" s="53">
        <f>IF(Inskrivning!C188&gt;0,Inskrivning!L188,0)</f>
        <v>0</v>
      </c>
      <c r="D190" s="53">
        <f>IF(Inskrivning!C188&gt;0,Inskrivning!M188,0)</f>
        <v>0</v>
      </c>
      <c r="E190" s="53">
        <f>IF(Inskrivning!C188&gt;0,Inskrivning!N188,0)</f>
        <v>0</v>
      </c>
      <c r="F190" s="53">
        <f>IF(Inskrivning!C188&gt;0,Inskrivning!O188,0)</f>
        <v>0</v>
      </c>
      <c r="G190" s="53">
        <f>IF(Inskrivning!C188&gt;0,Inskrivning!P188,0)</f>
        <v>0</v>
      </c>
      <c r="H190" s="53">
        <f>IF(Inskrivning!C188&gt;0,Inskrivning!Q188,0)</f>
        <v>0</v>
      </c>
      <c r="I190" s="53">
        <f>IF(Inskrivning!C188&gt;0,Inskrivning!R188,0)</f>
        <v>0</v>
      </c>
      <c r="J190" s="53">
        <f>IF(Inskrivning!C188&gt;0,Inskrivning!S188,0)</f>
        <v>0</v>
      </c>
      <c r="K190" s="53">
        <f>IF(Inskrivning!C188&gt;0,Inskrivning!T188,0)</f>
        <v>0</v>
      </c>
      <c r="L190" s="53">
        <f>IF(Inskrivning!C188&gt;0,Inskrivning!U188,0)</f>
        <v>0</v>
      </c>
      <c r="M190" s="53">
        <f>IF(Inskrivning!C188&gt;0,Inskrivning!V188,0)</f>
        <v>0</v>
      </c>
      <c r="N190" s="53">
        <f>IF(Inskrivning!C188&gt;0,Inskrivning!W188,0)</f>
        <v>0</v>
      </c>
      <c r="O190" s="53">
        <f>IF(Inskrivning!C188&gt;0,Inskrivning!X188,0)</f>
        <v>0</v>
      </c>
      <c r="W190" s="15">
        <f>IF(Inskrivning!C188="",0,Inskrivning!C188)</f>
        <v>0</v>
      </c>
      <c r="Y190" s="30">
        <f t="shared" si="2"/>
        <v>0</v>
      </c>
      <c r="Z190" s="4">
        <v>182</v>
      </c>
    </row>
    <row r="191" spans="1:26" ht="15" x14ac:dyDescent="0.25">
      <c r="A191" s="53">
        <f>IF(Inskrivning!C189&gt;0,Inskrivning!J189,0)</f>
        <v>0</v>
      </c>
      <c r="B191" s="53">
        <f>IF(Inskrivning!C189&gt;0,Inskrivning!K189,0)</f>
        <v>0</v>
      </c>
      <c r="C191" s="53">
        <f>IF(Inskrivning!C189&gt;0,Inskrivning!L189,0)</f>
        <v>0</v>
      </c>
      <c r="D191" s="53">
        <f>IF(Inskrivning!C189&gt;0,Inskrivning!M189,0)</f>
        <v>0</v>
      </c>
      <c r="E191" s="53">
        <f>IF(Inskrivning!C189&gt;0,Inskrivning!N189,0)</f>
        <v>0</v>
      </c>
      <c r="F191" s="53">
        <f>IF(Inskrivning!C189&gt;0,Inskrivning!O189,0)</f>
        <v>0</v>
      </c>
      <c r="G191" s="53">
        <f>IF(Inskrivning!C189&gt;0,Inskrivning!P189,0)</f>
        <v>0</v>
      </c>
      <c r="H191" s="53">
        <f>IF(Inskrivning!C189&gt;0,Inskrivning!Q189,0)</f>
        <v>0</v>
      </c>
      <c r="I191" s="53">
        <f>IF(Inskrivning!C189&gt;0,Inskrivning!R189,0)</f>
        <v>0</v>
      </c>
      <c r="J191" s="53">
        <f>IF(Inskrivning!C189&gt;0,Inskrivning!S189,0)</f>
        <v>0</v>
      </c>
      <c r="K191" s="53">
        <f>IF(Inskrivning!C189&gt;0,Inskrivning!T189,0)</f>
        <v>0</v>
      </c>
      <c r="L191" s="53">
        <f>IF(Inskrivning!C189&gt;0,Inskrivning!U189,0)</f>
        <v>0</v>
      </c>
      <c r="M191" s="53">
        <f>IF(Inskrivning!C189&gt;0,Inskrivning!V189,0)</f>
        <v>0</v>
      </c>
      <c r="N191" s="53">
        <f>IF(Inskrivning!C189&gt;0,Inskrivning!W189,0)</f>
        <v>0</v>
      </c>
      <c r="O191" s="53">
        <f>IF(Inskrivning!C189&gt;0,Inskrivning!X189,0)</f>
        <v>0</v>
      </c>
      <c r="W191" s="15">
        <f>IF(Inskrivning!C189="",0,Inskrivning!C189)</f>
        <v>0</v>
      </c>
      <c r="Y191" s="30">
        <f t="shared" si="2"/>
        <v>0</v>
      </c>
      <c r="Z191" s="104">
        <v>183</v>
      </c>
    </row>
    <row r="192" spans="1:26" ht="15" x14ac:dyDescent="0.25">
      <c r="A192" s="53">
        <f>IF(Inskrivning!C190&gt;0,Inskrivning!J190,0)</f>
        <v>0</v>
      </c>
      <c r="B192" s="53">
        <f>IF(Inskrivning!C190&gt;0,Inskrivning!K190,0)</f>
        <v>0</v>
      </c>
      <c r="C192" s="53">
        <f>IF(Inskrivning!C190&gt;0,Inskrivning!L190,0)</f>
        <v>0</v>
      </c>
      <c r="D192" s="53">
        <f>IF(Inskrivning!C190&gt;0,Inskrivning!M190,0)</f>
        <v>0</v>
      </c>
      <c r="E192" s="53">
        <f>IF(Inskrivning!C190&gt;0,Inskrivning!N190,0)</f>
        <v>0</v>
      </c>
      <c r="F192" s="53">
        <f>IF(Inskrivning!C190&gt;0,Inskrivning!O190,0)</f>
        <v>0</v>
      </c>
      <c r="G192" s="53">
        <f>IF(Inskrivning!C190&gt;0,Inskrivning!P190,0)</f>
        <v>0</v>
      </c>
      <c r="H192" s="53">
        <f>IF(Inskrivning!C190&gt;0,Inskrivning!Q190,0)</f>
        <v>0</v>
      </c>
      <c r="I192" s="53">
        <f>IF(Inskrivning!C190&gt;0,Inskrivning!R190,0)</f>
        <v>0</v>
      </c>
      <c r="J192" s="53">
        <f>IF(Inskrivning!C190&gt;0,Inskrivning!S190,0)</f>
        <v>0</v>
      </c>
      <c r="K192" s="53">
        <f>IF(Inskrivning!C190&gt;0,Inskrivning!T190,0)</f>
        <v>0</v>
      </c>
      <c r="L192" s="53">
        <f>IF(Inskrivning!C190&gt;0,Inskrivning!U190,0)</f>
        <v>0</v>
      </c>
      <c r="M192" s="53">
        <f>IF(Inskrivning!C190&gt;0,Inskrivning!V190,0)</f>
        <v>0</v>
      </c>
      <c r="N192" s="53">
        <f>IF(Inskrivning!C190&gt;0,Inskrivning!W190,0)</f>
        <v>0</v>
      </c>
      <c r="O192" s="53">
        <f>IF(Inskrivning!C190&gt;0,Inskrivning!X190,0)</f>
        <v>0</v>
      </c>
      <c r="W192" s="15">
        <f>IF(Inskrivning!C190="",0,Inskrivning!C190)</f>
        <v>0</v>
      </c>
      <c r="Y192" s="30">
        <f t="shared" si="2"/>
        <v>0</v>
      </c>
      <c r="Z192" s="4">
        <v>184</v>
      </c>
    </row>
    <row r="193" spans="1:26" ht="15" x14ac:dyDescent="0.25">
      <c r="A193" s="53">
        <f>IF(Inskrivning!C191&gt;0,Inskrivning!J191,0)</f>
        <v>0</v>
      </c>
      <c r="B193" s="53">
        <f>IF(Inskrivning!C191&gt;0,Inskrivning!K191,0)</f>
        <v>0</v>
      </c>
      <c r="C193" s="53">
        <f>IF(Inskrivning!C191&gt;0,Inskrivning!L191,0)</f>
        <v>0</v>
      </c>
      <c r="D193" s="53">
        <f>IF(Inskrivning!C191&gt;0,Inskrivning!M191,0)</f>
        <v>0</v>
      </c>
      <c r="E193" s="53">
        <f>IF(Inskrivning!C191&gt;0,Inskrivning!N191,0)</f>
        <v>0</v>
      </c>
      <c r="F193" s="53">
        <f>IF(Inskrivning!C191&gt;0,Inskrivning!O191,0)</f>
        <v>0</v>
      </c>
      <c r="G193" s="53">
        <f>IF(Inskrivning!C191&gt;0,Inskrivning!P191,0)</f>
        <v>0</v>
      </c>
      <c r="H193" s="53">
        <f>IF(Inskrivning!C191&gt;0,Inskrivning!Q191,0)</f>
        <v>0</v>
      </c>
      <c r="I193" s="53">
        <f>IF(Inskrivning!C191&gt;0,Inskrivning!R191,0)</f>
        <v>0</v>
      </c>
      <c r="J193" s="53">
        <f>IF(Inskrivning!C191&gt;0,Inskrivning!S191,0)</f>
        <v>0</v>
      </c>
      <c r="K193" s="53">
        <f>IF(Inskrivning!C191&gt;0,Inskrivning!T191,0)</f>
        <v>0</v>
      </c>
      <c r="L193" s="53">
        <f>IF(Inskrivning!C191&gt;0,Inskrivning!U191,0)</f>
        <v>0</v>
      </c>
      <c r="M193" s="53">
        <f>IF(Inskrivning!C191&gt;0,Inskrivning!V191,0)</f>
        <v>0</v>
      </c>
      <c r="N193" s="53">
        <f>IF(Inskrivning!C191&gt;0,Inskrivning!W191,0)</f>
        <v>0</v>
      </c>
      <c r="O193" s="53">
        <f>IF(Inskrivning!C191&gt;0,Inskrivning!X191,0)</f>
        <v>0</v>
      </c>
      <c r="W193" s="15">
        <f>IF(Inskrivning!C191="",0,Inskrivning!C191)</f>
        <v>0</v>
      </c>
      <c r="Y193" s="30">
        <f t="shared" si="2"/>
        <v>0</v>
      </c>
      <c r="Z193" s="104">
        <v>185</v>
      </c>
    </row>
    <row r="194" spans="1:26" ht="15" x14ac:dyDescent="0.25">
      <c r="A194" s="53">
        <f>IF(Inskrivning!C192&gt;0,Inskrivning!J192,0)</f>
        <v>0</v>
      </c>
      <c r="B194" s="53">
        <f>IF(Inskrivning!C192&gt;0,Inskrivning!K192,0)</f>
        <v>0</v>
      </c>
      <c r="C194" s="53">
        <f>IF(Inskrivning!C192&gt;0,Inskrivning!L192,0)</f>
        <v>0</v>
      </c>
      <c r="D194" s="53">
        <f>IF(Inskrivning!C192&gt;0,Inskrivning!M192,0)</f>
        <v>0</v>
      </c>
      <c r="E194" s="53">
        <f>IF(Inskrivning!C192&gt;0,Inskrivning!N192,0)</f>
        <v>0</v>
      </c>
      <c r="F194" s="53">
        <f>IF(Inskrivning!C192&gt;0,Inskrivning!O192,0)</f>
        <v>0</v>
      </c>
      <c r="G194" s="53">
        <f>IF(Inskrivning!C192&gt;0,Inskrivning!P192,0)</f>
        <v>0</v>
      </c>
      <c r="H194" s="53">
        <f>IF(Inskrivning!C192&gt;0,Inskrivning!Q192,0)</f>
        <v>0</v>
      </c>
      <c r="I194" s="53">
        <f>IF(Inskrivning!C192&gt;0,Inskrivning!R192,0)</f>
        <v>0</v>
      </c>
      <c r="J194" s="53">
        <f>IF(Inskrivning!C192&gt;0,Inskrivning!S192,0)</f>
        <v>0</v>
      </c>
      <c r="K194" s="53">
        <f>IF(Inskrivning!C192&gt;0,Inskrivning!T192,0)</f>
        <v>0</v>
      </c>
      <c r="L194" s="53">
        <f>IF(Inskrivning!C192&gt;0,Inskrivning!U192,0)</f>
        <v>0</v>
      </c>
      <c r="M194" s="53">
        <f>IF(Inskrivning!C192&gt;0,Inskrivning!V192,0)</f>
        <v>0</v>
      </c>
      <c r="N194" s="53">
        <f>IF(Inskrivning!C192&gt;0,Inskrivning!W192,0)</f>
        <v>0</v>
      </c>
      <c r="O194" s="53">
        <f>IF(Inskrivning!C192&gt;0,Inskrivning!X192,0)</f>
        <v>0</v>
      </c>
      <c r="W194" s="15">
        <f>IF(Inskrivning!C192="",0,Inskrivning!C192)</f>
        <v>0</v>
      </c>
      <c r="Y194" s="30">
        <f t="shared" si="2"/>
        <v>0</v>
      </c>
      <c r="Z194" s="4">
        <v>186</v>
      </c>
    </row>
    <row r="195" spans="1:26" ht="15" x14ac:dyDescent="0.25">
      <c r="A195" s="53">
        <f>IF(Inskrivning!C193&gt;0,Inskrivning!J193,0)</f>
        <v>0</v>
      </c>
      <c r="B195" s="53">
        <f>IF(Inskrivning!C193&gt;0,Inskrivning!K193,0)</f>
        <v>0</v>
      </c>
      <c r="C195" s="53">
        <f>IF(Inskrivning!C193&gt;0,Inskrivning!L193,0)</f>
        <v>0</v>
      </c>
      <c r="D195" s="53">
        <f>IF(Inskrivning!C193&gt;0,Inskrivning!M193,0)</f>
        <v>0</v>
      </c>
      <c r="E195" s="53">
        <f>IF(Inskrivning!C193&gt;0,Inskrivning!N193,0)</f>
        <v>0</v>
      </c>
      <c r="F195" s="53">
        <f>IF(Inskrivning!C193&gt;0,Inskrivning!O193,0)</f>
        <v>0</v>
      </c>
      <c r="G195" s="53">
        <f>IF(Inskrivning!C193&gt;0,Inskrivning!P193,0)</f>
        <v>0</v>
      </c>
      <c r="H195" s="53">
        <f>IF(Inskrivning!C193&gt;0,Inskrivning!Q193,0)</f>
        <v>0</v>
      </c>
      <c r="I195" s="53">
        <f>IF(Inskrivning!C193&gt;0,Inskrivning!R193,0)</f>
        <v>0</v>
      </c>
      <c r="J195" s="53">
        <f>IF(Inskrivning!C193&gt;0,Inskrivning!S193,0)</f>
        <v>0</v>
      </c>
      <c r="K195" s="53">
        <f>IF(Inskrivning!C193&gt;0,Inskrivning!T193,0)</f>
        <v>0</v>
      </c>
      <c r="L195" s="53">
        <f>IF(Inskrivning!C193&gt;0,Inskrivning!U193,0)</f>
        <v>0</v>
      </c>
      <c r="M195" s="53">
        <f>IF(Inskrivning!C193&gt;0,Inskrivning!V193,0)</f>
        <v>0</v>
      </c>
      <c r="N195" s="53">
        <f>IF(Inskrivning!C193&gt;0,Inskrivning!W193,0)</f>
        <v>0</v>
      </c>
      <c r="O195" s="53">
        <f>IF(Inskrivning!C193&gt;0,Inskrivning!X193,0)</f>
        <v>0</v>
      </c>
      <c r="W195" s="15">
        <f>IF(Inskrivning!C193="",0,Inskrivning!C193)</f>
        <v>0</v>
      </c>
      <c r="Y195" s="30">
        <f t="shared" si="2"/>
        <v>0</v>
      </c>
      <c r="Z195" s="104">
        <v>187</v>
      </c>
    </row>
    <row r="196" spans="1:26" ht="15" x14ac:dyDescent="0.25">
      <c r="A196" s="53">
        <f>IF(Inskrivning!C194&gt;0,Inskrivning!J194,0)</f>
        <v>0</v>
      </c>
      <c r="B196" s="53">
        <f>IF(Inskrivning!C194&gt;0,Inskrivning!K194,0)</f>
        <v>0</v>
      </c>
      <c r="C196" s="53">
        <f>IF(Inskrivning!C194&gt;0,Inskrivning!L194,0)</f>
        <v>0</v>
      </c>
      <c r="D196" s="53">
        <f>IF(Inskrivning!C194&gt;0,Inskrivning!M194,0)</f>
        <v>0</v>
      </c>
      <c r="E196" s="53">
        <f>IF(Inskrivning!C194&gt;0,Inskrivning!N194,0)</f>
        <v>0</v>
      </c>
      <c r="F196" s="53">
        <f>IF(Inskrivning!C194&gt;0,Inskrivning!O194,0)</f>
        <v>0</v>
      </c>
      <c r="G196" s="53">
        <f>IF(Inskrivning!C194&gt;0,Inskrivning!P194,0)</f>
        <v>0</v>
      </c>
      <c r="H196" s="53">
        <f>IF(Inskrivning!C194&gt;0,Inskrivning!Q194,0)</f>
        <v>0</v>
      </c>
      <c r="I196" s="53">
        <f>IF(Inskrivning!C194&gt;0,Inskrivning!R194,0)</f>
        <v>0</v>
      </c>
      <c r="J196" s="53">
        <f>IF(Inskrivning!C194&gt;0,Inskrivning!S194,0)</f>
        <v>0</v>
      </c>
      <c r="K196" s="53">
        <f>IF(Inskrivning!C194&gt;0,Inskrivning!T194,0)</f>
        <v>0</v>
      </c>
      <c r="L196" s="53">
        <f>IF(Inskrivning!C194&gt;0,Inskrivning!U194,0)</f>
        <v>0</v>
      </c>
      <c r="M196" s="53">
        <f>IF(Inskrivning!C194&gt;0,Inskrivning!V194,0)</f>
        <v>0</v>
      </c>
      <c r="N196" s="53">
        <f>IF(Inskrivning!C194&gt;0,Inskrivning!W194,0)</f>
        <v>0</v>
      </c>
      <c r="O196" s="53">
        <f>IF(Inskrivning!C194&gt;0,Inskrivning!X194,0)</f>
        <v>0</v>
      </c>
      <c r="W196" s="15">
        <f>IF(Inskrivning!C194="",0,Inskrivning!C194)</f>
        <v>0</v>
      </c>
      <c r="Y196" s="30">
        <f t="shared" si="2"/>
        <v>0</v>
      </c>
      <c r="Z196" s="4">
        <v>188</v>
      </c>
    </row>
    <row r="197" spans="1:26" ht="15" x14ac:dyDescent="0.25">
      <c r="A197" s="53">
        <f>IF(Inskrivning!C195&gt;0,Inskrivning!J195,0)</f>
        <v>0</v>
      </c>
      <c r="B197" s="53">
        <f>IF(Inskrivning!C195&gt;0,Inskrivning!K195,0)</f>
        <v>0</v>
      </c>
      <c r="C197" s="53">
        <f>IF(Inskrivning!C195&gt;0,Inskrivning!L195,0)</f>
        <v>0</v>
      </c>
      <c r="D197" s="53">
        <f>IF(Inskrivning!C195&gt;0,Inskrivning!M195,0)</f>
        <v>0</v>
      </c>
      <c r="E197" s="53">
        <f>IF(Inskrivning!C195&gt;0,Inskrivning!N195,0)</f>
        <v>0</v>
      </c>
      <c r="F197" s="53">
        <f>IF(Inskrivning!C195&gt;0,Inskrivning!O195,0)</f>
        <v>0</v>
      </c>
      <c r="G197" s="53">
        <f>IF(Inskrivning!C195&gt;0,Inskrivning!P195,0)</f>
        <v>0</v>
      </c>
      <c r="H197" s="53">
        <f>IF(Inskrivning!C195&gt;0,Inskrivning!Q195,0)</f>
        <v>0</v>
      </c>
      <c r="I197" s="53">
        <f>IF(Inskrivning!C195&gt;0,Inskrivning!R195,0)</f>
        <v>0</v>
      </c>
      <c r="J197" s="53">
        <f>IF(Inskrivning!C195&gt;0,Inskrivning!S195,0)</f>
        <v>0</v>
      </c>
      <c r="K197" s="53">
        <f>IF(Inskrivning!C195&gt;0,Inskrivning!T195,0)</f>
        <v>0</v>
      </c>
      <c r="L197" s="53">
        <f>IF(Inskrivning!C195&gt;0,Inskrivning!U195,0)</f>
        <v>0</v>
      </c>
      <c r="M197" s="53">
        <f>IF(Inskrivning!C195&gt;0,Inskrivning!V195,0)</f>
        <v>0</v>
      </c>
      <c r="N197" s="53">
        <f>IF(Inskrivning!C195&gt;0,Inskrivning!W195,0)</f>
        <v>0</v>
      </c>
      <c r="O197" s="53">
        <f>IF(Inskrivning!C195&gt;0,Inskrivning!X195,0)</f>
        <v>0</v>
      </c>
      <c r="W197" s="15">
        <f>IF(Inskrivning!C195="",0,Inskrivning!C195)</f>
        <v>0</v>
      </c>
      <c r="Y197" s="30">
        <f t="shared" si="2"/>
        <v>0</v>
      </c>
      <c r="Z197" s="104">
        <v>189</v>
      </c>
    </row>
    <row r="198" spans="1:26" ht="15" x14ac:dyDescent="0.25">
      <c r="A198" s="53">
        <f>IF(Inskrivning!C196&gt;0,Inskrivning!J196,0)</f>
        <v>0</v>
      </c>
      <c r="B198" s="53">
        <f>IF(Inskrivning!C196&gt;0,Inskrivning!K196,0)</f>
        <v>0</v>
      </c>
      <c r="C198" s="53">
        <f>IF(Inskrivning!C196&gt;0,Inskrivning!L196,0)</f>
        <v>0</v>
      </c>
      <c r="D198" s="53">
        <f>IF(Inskrivning!C196&gt;0,Inskrivning!M196,0)</f>
        <v>0</v>
      </c>
      <c r="E198" s="53">
        <f>IF(Inskrivning!C196&gt;0,Inskrivning!N196,0)</f>
        <v>0</v>
      </c>
      <c r="F198" s="53">
        <f>IF(Inskrivning!C196&gt;0,Inskrivning!O196,0)</f>
        <v>0</v>
      </c>
      <c r="G198" s="53">
        <f>IF(Inskrivning!C196&gt;0,Inskrivning!P196,0)</f>
        <v>0</v>
      </c>
      <c r="H198" s="53">
        <f>IF(Inskrivning!C196&gt;0,Inskrivning!Q196,0)</f>
        <v>0</v>
      </c>
      <c r="I198" s="53">
        <f>IF(Inskrivning!C196&gt;0,Inskrivning!R196,0)</f>
        <v>0</v>
      </c>
      <c r="J198" s="53">
        <f>IF(Inskrivning!C196&gt;0,Inskrivning!S196,0)</f>
        <v>0</v>
      </c>
      <c r="K198" s="53">
        <f>IF(Inskrivning!C196&gt;0,Inskrivning!T196,0)</f>
        <v>0</v>
      </c>
      <c r="L198" s="53">
        <f>IF(Inskrivning!C196&gt;0,Inskrivning!U196,0)</f>
        <v>0</v>
      </c>
      <c r="M198" s="53">
        <f>IF(Inskrivning!C196&gt;0,Inskrivning!V196,0)</f>
        <v>0</v>
      </c>
      <c r="N198" s="53">
        <f>IF(Inskrivning!C196&gt;0,Inskrivning!W196,0)</f>
        <v>0</v>
      </c>
      <c r="O198" s="53">
        <f>IF(Inskrivning!C196&gt;0,Inskrivning!X196,0)</f>
        <v>0</v>
      </c>
      <c r="W198" s="15">
        <f>IF(Inskrivning!C196="",0,Inskrivning!C196)</f>
        <v>0</v>
      </c>
      <c r="Y198" s="30">
        <f t="shared" si="2"/>
        <v>0</v>
      </c>
      <c r="Z198" s="4">
        <v>190</v>
      </c>
    </row>
    <row r="199" spans="1:26" ht="15" x14ac:dyDescent="0.25">
      <c r="A199" s="53">
        <f>IF(Inskrivning!C197&gt;0,Inskrivning!J197,0)</f>
        <v>0</v>
      </c>
      <c r="B199" s="53">
        <f>IF(Inskrivning!C197&gt;0,Inskrivning!K197,0)</f>
        <v>0</v>
      </c>
      <c r="C199" s="53">
        <f>IF(Inskrivning!C197&gt;0,Inskrivning!L197,0)</f>
        <v>0</v>
      </c>
      <c r="D199" s="53">
        <f>IF(Inskrivning!C197&gt;0,Inskrivning!M197,0)</f>
        <v>0</v>
      </c>
      <c r="E199" s="53">
        <f>IF(Inskrivning!C197&gt;0,Inskrivning!N197,0)</f>
        <v>0</v>
      </c>
      <c r="F199" s="53">
        <f>IF(Inskrivning!C197&gt;0,Inskrivning!O197,0)</f>
        <v>0</v>
      </c>
      <c r="G199" s="53">
        <f>IF(Inskrivning!C197&gt;0,Inskrivning!P197,0)</f>
        <v>0</v>
      </c>
      <c r="H199" s="53">
        <f>IF(Inskrivning!C197&gt;0,Inskrivning!Q197,0)</f>
        <v>0</v>
      </c>
      <c r="I199" s="53">
        <f>IF(Inskrivning!C197&gt;0,Inskrivning!R197,0)</f>
        <v>0</v>
      </c>
      <c r="J199" s="53">
        <f>IF(Inskrivning!C197&gt;0,Inskrivning!S197,0)</f>
        <v>0</v>
      </c>
      <c r="K199" s="53">
        <f>IF(Inskrivning!C197&gt;0,Inskrivning!T197,0)</f>
        <v>0</v>
      </c>
      <c r="L199" s="53">
        <f>IF(Inskrivning!C197&gt;0,Inskrivning!U197,0)</f>
        <v>0</v>
      </c>
      <c r="M199" s="53">
        <f>IF(Inskrivning!C197&gt;0,Inskrivning!V197,0)</f>
        <v>0</v>
      </c>
      <c r="N199" s="53">
        <f>IF(Inskrivning!C197&gt;0,Inskrivning!W197,0)</f>
        <v>0</v>
      </c>
      <c r="O199" s="53">
        <f>IF(Inskrivning!C197&gt;0,Inskrivning!X197,0)</f>
        <v>0</v>
      </c>
      <c r="W199" s="15">
        <f>IF(Inskrivning!C197="",0,Inskrivning!C197)</f>
        <v>0</v>
      </c>
      <c r="Y199" s="30">
        <f t="shared" si="2"/>
        <v>0</v>
      </c>
      <c r="Z199" s="104">
        <v>191</v>
      </c>
    </row>
    <row r="200" spans="1:26" ht="15" x14ac:dyDescent="0.25">
      <c r="A200" s="53">
        <f>IF(Inskrivning!C198&gt;0,Inskrivning!J198,0)</f>
        <v>0</v>
      </c>
      <c r="B200" s="53">
        <f>IF(Inskrivning!C198&gt;0,Inskrivning!K198,0)</f>
        <v>0</v>
      </c>
      <c r="C200" s="53">
        <f>IF(Inskrivning!C198&gt;0,Inskrivning!L198,0)</f>
        <v>0</v>
      </c>
      <c r="D200" s="53">
        <f>IF(Inskrivning!C198&gt;0,Inskrivning!M198,0)</f>
        <v>0</v>
      </c>
      <c r="E200" s="53">
        <f>IF(Inskrivning!C198&gt;0,Inskrivning!N198,0)</f>
        <v>0</v>
      </c>
      <c r="F200" s="53">
        <f>IF(Inskrivning!C198&gt;0,Inskrivning!O198,0)</f>
        <v>0</v>
      </c>
      <c r="G200" s="53">
        <f>IF(Inskrivning!C198&gt;0,Inskrivning!P198,0)</f>
        <v>0</v>
      </c>
      <c r="H200" s="53">
        <f>IF(Inskrivning!C198&gt;0,Inskrivning!Q198,0)</f>
        <v>0</v>
      </c>
      <c r="I200" s="53">
        <f>IF(Inskrivning!C198&gt;0,Inskrivning!R198,0)</f>
        <v>0</v>
      </c>
      <c r="J200" s="53">
        <f>IF(Inskrivning!C198&gt;0,Inskrivning!S198,0)</f>
        <v>0</v>
      </c>
      <c r="K200" s="53">
        <f>IF(Inskrivning!C198&gt;0,Inskrivning!T198,0)</f>
        <v>0</v>
      </c>
      <c r="L200" s="53">
        <f>IF(Inskrivning!C198&gt;0,Inskrivning!U198,0)</f>
        <v>0</v>
      </c>
      <c r="M200" s="53">
        <f>IF(Inskrivning!C198&gt;0,Inskrivning!V198,0)</f>
        <v>0</v>
      </c>
      <c r="N200" s="53">
        <f>IF(Inskrivning!C198&gt;0,Inskrivning!W198,0)</f>
        <v>0</v>
      </c>
      <c r="O200" s="53">
        <f>IF(Inskrivning!C198&gt;0,Inskrivning!X198,0)</f>
        <v>0</v>
      </c>
      <c r="W200" s="15">
        <f>IF(Inskrivning!C198="",0,Inskrivning!C198)</f>
        <v>0</v>
      </c>
      <c r="Y200" s="30">
        <f t="shared" si="2"/>
        <v>0</v>
      </c>
      <c r="Z200" s="4">
        <v>192</v>
      </c>
    </row>
    <row r="201" spans="1:26" ht="15" x14ac:dyDescent="0.25">
      <c r="A201" s="53">
        <f>IF(Inskrivning!C199&gt;0,Inskrivning!J199,0)</f>
        <v>0</v>
      </c>
      <c r="B201" s="53">
        <f>IF(Inskrivning!C199&gt;0,Inskrivning!K199,0)</f>
        <v>0</v>
      </c>
      <c r="C201" s="53">
        <f>IF(Inskrivning!C199&gt;0,Inskrivning!L199,0)</f>
        <v>0</v>
      </c>
      <c r="D201" s="53">
        <f>IF(Inskrivning!C199&gt;0,Inskrivning!M199,0)</f>
        <v>0</v>
      </c>
      <c r="E201" s="53">
        <f>IF(Inskrivning!C199&gt;0,Inskrivning!N199,0)</f>
        <v>0</v>
      </c>
      <c r="F201" s="53">
        <f>IF(Inskrivning!C199&gt;0,Inskrivning!O199,0)</f>
        <v>0</v>
      </c>
      <c r="G201" s="53">
        <f>IF(Inskrivning!C199&gt;0,Inskrivning!P199,0)</f>
        <v>0</v>
      </c>
      <c r="H201" s="53">
        <f>IF(Inskrivning!C199&gt;0,Inskrivning!Q199,0)</f>
        <v>0</v>
      </c>
      <c r="I201" s="53">
        <f>IF(Inskrivning!C199&gt;0,Inskrivning!R199,0)</f>
        <v>0</v>
      </c>
      <c r="J201" s="53">
        <f>IF(Inskrivning!C199&gt;0,Inskrivning!S199,0)</f>
        <v>0</v>
      </c>
      <c r="K201" s="53">
        <f>IF(Inskrivning!C199&gt;0,Inskrivning!T199,0)</f>
        <v>0</v>
      </c>
      <c r="L201" s="53">
        <f>IF(Inskrivning!C199&gt;0,Inskrivning!U199,0)</f>
        <v>0</v>
      </c>
      <c r="M201" s="53">
        <f>IF(Inskrivning!C199&gt;0,Inskrivning!V199,0)</f>
        <v>0</v>
      </c>
      <c r="N201" s="53">
        <f>IF(Inskrivning!C199&gt;0,Inskrivning!W199,0)</f>
        <v>0</v>
      </c>
      <c r="O201" s="53">
        <f>IF(Inskrivning!C199&gt;0,Inskrivning!X199,0)</f>
        <v>0</v>
      </c>
      <c r="W201" s="15">
        <f>IF(Inskrivning!C199="",0,Inskrivning!C199)</f>
        <v>0</v>
      </c>
      <c r="Y201" s="30">
        <f t="shared" si="2"/>
        <v>0</v>
      </c>
      <c r="Z201" s="104">
        <v>193</v>
      </c>
    </row>
    <row r="202" spans="1:26" ht="15" x14ac:dyDescent="0.25">
      <c r="A202" s="53">
        <f>IF(Inskrivning!C200&gt;0,Inskrivning!J200,0)</f>
        <v>0</v>
      </c>
      <c r="B202" s="53">
        <f>IF(Inskrivning!C200&gt;0,Inskrivning!K200,0)</f>
        <v>0</v>
      </c>
      <c r="C202" s="53">
        <f>IF(Inskrivning!C200&gt;0,Inskrivning!L200,0)</f>
        <v>0</v>
      </c>
      <c r="D202" s="53">
        <f>IF(Inskrivning!C200&gt;0,Inskrivning!M200,0)</f>
        <v>0</v>
      </c>
      <c r="E202" s="53">
        <f>IF(Inskrivning!C200&gt;0,Inskrivning!N200,0)</f>
        <v>0</v>
      </c>
      <c r="F202" s="53">
        <f>IF(Inskrivning!C200&gt;0,Inskrivning!O200,0)</f>
        <v>0</v>
      </c>
      <c r="G202" s="53">
        <f>IF(Inskrivning!C200&gt;0,Inskrivning!P200,0)</f>
        <v>0</v>
      </c>
      <c r="H202" s="53">
        <f>IF(Inskrivning!C200&gt;0,Inskrivning!Q200,0)</f>
        <v>0</v>
      </c>
      <c r="I202" s="53">
        <f>IF(Inskrivning!C200&gt;0,Inskrivning!R200,0)</f>
        <v>0</v>
      </c>
      <c r="J202" s="53">
        <f>IF(Inskrivning!C200&gt;0,Inskrivning!S200,0)</f>
        <v>0</v>
      </c>
      <c r="K202" s="53">
        <f>IF(Inskrivning!C200&gt;0,Inskrivning!T200,0)</f>
        <v>0</v>
      </c>
      <c r="L202" s="53">
        <f>IF(Inskrivning!C200&gt;0,Inskrivning!U200,0)</f>
        <v>0</v>
      </c>
      <c r="M202" s="53">
        <f>IF(Inskrivning!C200&gt;0,Inskrivning!V200,0)</f>
        <v>0</v>
      </c>
      <c r="N202" s="53">
        <f>IF(Inskrivning!C200&gt;0,Inskrivning!W200,0)</f>
        <v>0</v>
      </c>
      <c r="O202" s="53">
        <f>IF(Inskrivning!C200&gt;0,Inskrivning!X200,0)</f>
        <v>0</v>
      </c>
      <c r="W202" s="15">
        <f>IF(Inskrivning!C200="",0,Inskrivning!C200)</f>
        <v>0</v>
      </c>
      <c r="Y202" s="30">
        <f t="shared" ref="Y202:Y208" si="3">COUNTIF($W$9:$W$208,Z202)</f>
        <v>0</v>
      </c>
      <c r="Z202" s="4">
        <v>194</v>
      </c>
    </row>
    <row r="203" spans="1:26" ht="15" x14ac:dyDescent="0.25">
      <c r="A203" s="53">
        <f>IF(Inskrivning!C201&gt;0,Inskrivning!J201,0)</f>
        <v>0</v>
      </c>
      <c r="B203" s="53">
        <f>IF(Inskrivning!C201&gt;0,Inskrivning!K201,0)</f>
        <v>0</v>
      </c>
      <c r="C203" s="53">
        <f>IF(Inskrivning!C201&gt;0,Inskrivning!L201,0)</f>
        <v>0</v>
      </c>
      <c r="D203" s="53">
        <f>IF(Inskrivning!C201&gt;0,Inskrivning!M201,0)</f>
        <v>0</v>
      </c>
      <c r="E203" s="53">
        <f>IF(Inskrivning!C201&gt;0,Inskrivning!N201,0)</f>
        <v>0</v>
      </c>
      <c r="F203" s="53">
        <f>IF(Inskrivning!C201&gt;0,Inskrivning!O201,0)</f>
        <v>0</v>
      </c>
      <c r="G203" s="53">
        <f>IF(Inskrivning!C201&gt;0,Inskrivning!P201,0)</f>
        <v>0</v>
      </c>
      <c r="H203" s="53">
        <f>IF(Inskrivning!C201&gt;0,Inskrivning!Q201,0)</f>
        <v>0</v>
      </c>
      <c r="I203" s="53">
        <f>IF(Inskrivning!C201&gt;0,Inskrivning!R201,0)</f>
        <v>0</v>
      </c>
      <c r="J203" s="53">
        <f>IF(Inskrivning!C201&gt;0,Inskrivning!S201,0)</f>
        <v>0</v>
      </c>
      <c r="K203" s="53">
        <f>IF(Inskrivning!C201&gt;0,Inskrivning!T201,0)</f>
        <v>0</v>
      </c>
      <c r="L203" s="53">
        <f>IF(Inskrivning!C201&gt;0,Inskrivning!U201,0)</f>
        <v>0</v>
      </c>
      <c r="M203" s="53">
        <f>IF(Inskrivning!C201&gt;0,Inskrivning!V201,0)</f>
        <v>0</v>
      </c>
      <c r="N203" s="53">
        <f>IF(Inskrivning!C201&gt;0,Inskrivning!W201,0)</f>
        <v>0</v>
      </c>
      <c r="O203" s="53">
        <f>IF(Inskrivning!C201&gt;0,Inskrivning!X201,0)</f>
        <v>0</v>
      </c>
      <c r="W203" s="15">
        <f>IF(Inskrivning!C201="",0,Inskrivning!C201)</f>
        <v>0</v>
      </c>
      <c r="Y203" s="30">
        <f t="shared" si="3"/>
        <v>0</v>
      </c>
      <c r="Z203" s="104">
        <v>195</v>
      </c>
    </row>
    <row r="204" spans="1:26" ht="15" x14ac:dyDescent="0.25">
      <c r="A204" s="53">
        <f>IF(Inskrivning!C202&gt;0,Inskrivning!J202,0)</f>
        <v>0</v>
      </c>
      <c r="B204" s="53">
        <f>IF(Inskrivning!C202&gt;0,Inskrivning!K202,0)</f>
        <v>0</v>
      </c>
      <c r="C204" s="53">
        <f>IF(Inskrivning!C202&gt;0,Inskrivning!L202,0)</f>
        <v>0</v>
      </c>
      <c r="D204" s="53">
        <f>IF(Inskrivning!C202&gt;0,Inskrivning!M202,0)</f>
        <v>0</v>
      </c>
      <c r="E204" s="53">
        <f>IF(Inskrivning!C202&gt;0,Inskrivning!N202,0)</f>
        <v>0</v>
      </c>
      <c r="F204" s="53">
        <f>IF(Inskrivning!C202&gt;0,Inskrivning!O202,0)</f>
        <v>0</v>
      </c>
      <c r="G204" s="53">
        <f>IF(Inskrivning!C202&gt;0,Inskrivning!P202,0)</f>
        <v>0</v>
      </c>
      <c r="H204" s="53">
        <f>IF(Inskrivning!C202&gt;0,Inskrivning!Q202,0)</f>
        <v>0</v>
      </c>
      <c r="I204" s="53">
        <f>IF(Inskrivning!C202&gt;0,Inskrivning!R202,0)</f>
        <v>0</v>
      </c>
      <c r="J204" s="53">
        <f>IF(Inskrivning!C202&gt;0,Inskrivning!S202,0)</f>
        <v>0</v>
      </c>
      <c r="K204" s="53">
        <f>IF(Inskrivning!C202&gt;0,Inskrivning!T202,0)</f>
        <v>0</v>
      </c>
      <c r="L204" s="53">
        <f>IF(Inskrivning!C202&gt;0,Inskrivning!U202,0)</f>
        <v>0</v>
      </c>
      <c r="M204" s="53">
        <f>IF(Inskrivning!C202&gt;0,Inskrivning!V202,0)</f>
        <v>0</v>
      </c>
      <c r="N204" s="53">
        <f>IF(Inskrivning!C202&gt;0,Inskrivning!W202,0)</f>
        <v>0</v>
      </c>
      <c r="O204" s="53">
        <f>IF(Inskrivning!C202&gt;0,Inskrivning!X202,0)</f>
        <v>0</v>
      </c>
      <c r="W204" s="15">
        <f>IF(Inskrivning!C202="",0,Inskrivning!C202)</f>
        <v>0</v>
      </c>
      <c r="Y204" s="30">
        <f t="shared" si="3"/>
        <v>0</v>
      </c>
      <c r="Z204" s="4">
        <v>196</v>
      </c>
    </row>
    <row r="205" spans="1:26" ht="15" x14ac:dyDescent="0.25">
      <c r="A205" s="53">
        <f>IF(Inskrivning!C203&gt;0,Inskrivning!J203,0)</f>
        <v>0</v>
      </c>
      <c r="B205" s="53">
        <f>IF(Inskrivning!C203&gt;0,Inskrivning!K203,0)</f>
        <v>0</v>
      </c>
      <c r="C205" s="53">
        <f>IF(Inskrivning!C203&gt;0,Inskrivning!L203,0)</f>
        <v>0</v>
      </c>
      <c r="D205" s="53">
        <f>IF(Inskrivning!C203&gt;0,Inskrivning!M203,0)</f>
        <v>0</v>
      </c>
      <c r="E205" s="53">
        <f>IF(Inskrivning!C203&gt;0,Inskrivning!N203,0)</f>
        <v>0</v>
      </c>
      <c r="F205" s="53">
        <f>IF(Inskrivning!C203&gt;0,Inskrivning!O203,0)</f>
        <v>0</v>
      </c>
      <c r="G205" s="53">
        <f>IF(Inskrivning!C203&gt;0,Inskrivning!P203,0)</f>
        <v>0</v>
      </c>
      <c r="H205" s="53">
        <f>IF(Inskrivning!C203&gt;0,Inskrivning!Q203,0)</f>
        <v>0</v>
      </c>
      <c r="I205" s="53">
        <f>IF(Inskrivning!C203&gt;0,Inskrivning!R203,0)</f>
        <v>0</v>
      </c>
      <c r="J205" s="53">
        <f>IF(Inskrivning!C203&gt;0,Inskrivning!S203,0)</f>
        <v>0</v>
      </c>
      <c r="K205" s="53">
        <f>IF(Inskrivning!C203&gt;0,Inskrivning!T203,0)</f>
        <v>0</v>
      </c>
      <c r="L205" s="53">
        <f>IF(Inskrivning!C203&gt;0,Inskrivning!U203,0)</f>
        <v>0</v>
      </c>
      <c r="M205" s="53">
        <f>IF(Inskrivning!C203&gt;0,Inskrivning!V203,0)</f>
        <v>0</v>
      </c>
      <c r="N205" s="53">
        <f>IF(Inskrivning!C203&gt;0,Inskrivning!W203,0)</f>
        <v>0</v>
      </c>
      <c r="O205" s="53">
        <f>IF(Inskrivning!C203&gt;0,Inskrivning!X203,0)</f>
        <v>0</v>
      </c>
      <c r="W205" s="15">
        <f>IF(Inskrivning!C203="",0,Inskrivning!C203)</f>
        <v>0</v>
      </c>
      <c r="Y205" s="30">
        <f t="shared" si="3"/>
        <v>0</v>
      </c>
      <c r="Z205" s="104">
        <v>197</v>
      </c>
    </row>
    <row r="206" spans="1:26" ht="15" x14ac:dyDescent="0.25">
      <c r="A206" s="53">
        <f>IF(Inskrivning!C204&gt;0,Inskrivning!J204,0)</f>
        <v>0</v>
      </c>
      <c r="B206" s="53">
        <f>IF(Inskrivning!C204&gt;0,Inskrivning!K204,0)</f>
        <v>0</v>
      </c>
      <c r="C206" s="53">
        <f>IF(Inskrivning!C204&gt;0,Inskrivning!L204,0)</f>
        <v>0</v>
      </c>
      <c r="D206" s="53">
        <f>IF(Inskrivning!C204&gt;0,Inskrivning!M204,0)</f>
        <v>0</v>
      </c>
      <c r="E206" s="53">
        <f>IF(Inskrivning!C204&gt;0,Inskrivning!N204,0)</f>
        <v>0</v>
      </c>
      <c r="F206" s="53">
        <f>IF(Inskrivning!C204&gt;0,Inskrivning!O204,0)</f>
        <v>0</v>
      </c>
      <c r="G206" s="53">
        <f>IF(Inskrivning!C204&gt;0,Inskrivning!P204,0)</f>
        <v>0</v>
      </c>
      <c r="H206" s="53">
        <f>IF(Inskrivning!C204&gt;0,Inskrivning!Q204,0)</f>
        <v>0</v>
      </c>
      <c r="I206" s="53">
        <f>IF(Inskrivning!C204&gt;0,Inskrivning!R204,0)</f>
        <v>0</v>
      </c>
      <c r="J206" s="53">
        <f>IF(Inskrivning!C204&gt;0,Inskrivning!S204,0)</f>
        <v>0</v>
      </c>
      <c r="K206" s="53">
        <f>IF(Inskrivning!C204&gt;0,Inskrivning!T204,0)</f>
        <v>0</v>
      </c>
      <c r="L206" s="53">
        <f>IF(Inskrivning!C204&gt;0,Inskrivning!U204,0)</f>
        <v>0</v>
      </c>
      <c r="M206" s="53">
        <f>IF(Inskrivning!C204&gt;0,Inskrivning!V204,0)</f>
        <v>0</v>
      </c>
      <c r="N206" s="53">
        <f>IF(Inskrivning!C204&gt;0,Inskrivning!W204,0)</f>
        <v>0</v>
      </c>
      <c r="O206" s="53">
        <f>IF(Inskrivning!C204&gt;0,Inskrivning!X204,0)</f>
        <v>0</v>
      </c>
      <c r="W206" s="15">
        <f>IF(Inskrivning!C204="",0,Inskrivning!C204)</f>
        <v>0</v>
      </c>
      <c r="Y206" s="30">
        <f t="shared" si="3"/>
        <v>0</v>
      </c>
      <c r="Z206" s="4">
        <v>198</v>
      </c>
    </row>
    <row r="207" spans="1:26" ht="15" x14ac:dyDescent="0.25">
      <c r="A207" s="53">
        <f>IF(Inskrivning!C205&gt;0,Inskrivning!J205,0)</f>
        <v>0</v>
      </c>
      <c r="B207" s="53">
        <f>IF(Inskrivning!C205&gt;0,Inskrivning!K205,0)</f>
        <v>0</v>
      </c>
      <c r="C207" s="53">
        <f>IF(Inskrivning!C205&gt;0,Inskrivning!L205,0)</f>
        <v>0</v>
      </c>
      <c r="D207" s="53">
        <f>IF(Inskrivning!C205&gt;0,Inskrivning!M205,0)</f>
        <v>0</v>
      </c>
      <c r="E207" s="53">
        <f>IF(Inskrivning!C205&gt;0,Inskrivning!N205,0)</f>
        <v>0</v>
      </c>
      <c r="F207" s="53">
        <f>IF(Inskrivning!C205&gt;0,Inskrivning!O205,0)</f>
        <v>0</v>
      </c>
      <c r="G207" s="53">
        <f>IF(Inskrivning!C205&gt;0,Inskrivning!P205,0)</f>
        <v>0</v>
      </c>
      <c r="H207" s="53">
        <f>IF(Inskrivning!C205&gt;0,Inskrivning!Q205,0)</f>
        <v>0</v>
      </c>
      <c r="I207" s="53">
        <f>IF(Inskrivning!C205&gt;0,Inskrivning!R205,0)</f>
        <v>0</v>
      </c>
      <c r="J207" s="53">
        <f>IF(Inskrivning!C205&gt;0,Inskrivning!S205,0)</f>
        <v>0</v>
      </c>
      <c r="K207" s="53">
        <f>IF(Inskrivning!C205&gt;0,Inskrivning!T205,0)</f>
        <v>0</v>
      </c>
      <c r="L207" s="53">
        <f>IF(Inskrivning!C205&gt;0,Inskrivning!U205,0)</f>
        <v>0</v>
      </c>
      <c r="M207" s="53">
        <f>IF(Inskrivning!C205&gt;0,Inskrivning!V205,0)</f>
        <v>0</v>
      </c>
      <c r="N207" s="53">
        <f>IF(Inskrivning!C205&gt;0,Inskrivning!W205,0)</f>
        <v>0</v>
      </c>
      <c r="O207" s="53">
        <f>IF(Inskrivning!C205&gt;0,Inskrivning!X205,0)</f>
        <v>0</v>
      </c>
      <c r="W207" s="15">
        <f>IF(Inskrivning!C205="",0,Inskrivning!C205)</f>
        <v>0</v>
      </c>
      <c r="Y207" s="30">
        <f t="shared" si="3"/>
        <v>0</v>
      </c>
      <c r="Z207" s="104">
        <v>199</v>
      </c>
    </row>
    <row r="208" spans="1:26" ht="15" x14ac:dyDescent="0.25">
      <c r="A208" s="53">
        <f>IF(Inskrivning!C206&gt;0,Inskrivning!J206,0)</f>
        <v>0</v>
      </c>
      <c r="B208" s="53">
        <f>IF(Inskrivning!C206&gt;0,Inskrivning!K206,0)</f>
        <v>0</v>
      </c>
      <c r="C208" s="53">
        <f>IF(Inskrivning!C206&gt;0,Inskrivning!L206,0)</f>
        <v>0</v>
      </c>
      <c r="D208" s="53">
        <f>IF(Inskrivning!C206&gt;0,Inskrivning!M206,0)</f>
        <v>0</v>
      </c>
      <c r="E208" s="53">
        <f>IF(Inskrivning!C206&gt;0,Inskrivning!N206,0)</f>
        <v>0</v>
      </c>
      <c r="F208" s="53">
        <f>IF(Inskrivning!C206&gt;0,Inskrivning!O206,0)</f>
        <v>0</v>
      </c>
      <c r="G208" s="53">
        <f>IF(Inskrivning!C206&gt;0,Inskrivning!P206,0)</f>
        <v>0</v>
      </c>
      <c r="H208" s="53">
        <f>IF(Inskrivning!C206&gt;0,Inskrivning!Q206,0)</f>
        <v>0</v>
      </c>
      <c r="I208" s="53">
        <f>IF(Inskrivning!C206&gt;0,Inskrivning!R206,0)</f>
        <v>0</v>
      </c>
      <c r="J208" s="53">
        <f>IF(Inskrivning!C206&gt;0,Inskrivning!S206,0)</f>
        <v>0</v>
      </c>
      <c r="K208" s="53">
        <f>IF(Inskrivning!C206&gt;0,Inskrivning!T206,0)</f>
        <v>0</v>
      </c>
      <c r="L208" s="53">
        <f>IF(Inskrivning!C206&gt;0,Inskrivning!U206,0)</f>
        <v>0</v>
      </c>
      <c r="M208" s="53">
        <f>IF(Inskrivning!C206&gt;0,Inskrivning!V206,0)</f>
        <v>0</v>
      </c>
      <c r="N208" s="53">
        <f>IF(Inskrivning!C206&gt;0,Inskrivning!W206,0)</f>
        <v>0</v>
      </c>
      <c r="O208" s="53">
        <f>IF(Inskrivning!C206&gt;0,Inskrivning!X206,0)</f>
        <v>0</v>
      </c>
      <c r="W208" s="15">
        <f>IF(Inskrivning!C206="",0,Inskrivning!C206)</f>
        <v>0</v>
      </c>
      <c r="Y208" s="30">
        <f t="shared" si="3"/>
        <v>0</v>
      </c>
      <c r="Z208" s="4">
        <v>200</v>
      </c>
    </row>
    <row r="301" spans="1:25" x14ac:dyDescent="0.25">
      <c r="B301" s="36"/>
      <c r="O301" s="5"/>
      <c r="Y301" s="4"/>
    </row>
    <row r="302" spans="1:25" ht="17.399999999999999" x14ac:dyDescent="0.3">
      <c r="B302" s="36"/>
      <c r="D302" s="132" t="s">
        <v>174</v>
      </c>
      <c r="E302" s="133"/>
      <c r="F302" s="133"/>
      <c r="G302" s="133"/>
      <c r="H302" s="134"/>
      <c r="I302" s="133"/>
      <c r="J302" s="133"/>
      <c r="K302" s="133"/>
      <c r="L302" s="133"/>
      <c r="O302" s="5"/>
      <c r="X302" s="129" t="s">
        <v>172</v>
      </c>
      <c r="Y302" s="5">
        <f>COUNTIF(Y306:Y505,1)+COUNTIF(Y306:Y505,3)+COUNTIF(Y306:Y505,4)</f>
        <v>0</v>
      </c>
    </row>
    <row r="303" spans="1:25" ht="15.6" x14ac:dyDescent="0.3">
      <c r="A303" s="17" t="s">
        <v>473</v>
      </c>
      <c r="B303" s="36"/>
      <c r="O303" s="5"/>
      <c r="Q303" s="36" t="s">
        <v>177</v>
      </c>
      <c r="T303" s="36"/>
      <c r="X303" s="36"/>
      <c r="Y303" s="4"/>
    </row>
    <row r="304" spans="1:25" x14ac:dyDescent="0.25">
      <c r="A304" s="2"/>
      <c r="B304" s="2"/>
      <c r="C304" s="2" t="str">
        <f>Inskrivning!L1005</f>
        <v xml:space="preserve">Omg </v>
      </c>
      <c r="D304" s="2" t="str">
        <f>Inskrivning!M1005</f>
        <v xml:space="preserve">Omg </v>
      </c>
      <c r="E304" s="2" t="str">
        <f>Inskrivning!N1005</f>
        <v xml:space="preserve">Omg </v>
      </c>
      <c r="F304" s="2" t="str">
        <f>Inskrivning!O1005</f>
        <v xml:space="preserve">Omg </v>
      </c>
      <c r="G304" s="2" t="str">
        <f>Inskrivning!P1005</f>
        <v xml:space="preserve">Omg </v>
      </c>
      <c r="H304" s="2" t="str">
        <f>Inskrivning!Q1005</f>
        <v>Summa</v>
      </c>
      <c r="I304" s="2" t="str">
        <f>Inskrivning!R1005</f>
        <v xml:space="preserve">Omg </v>
      </c>
      <c r="J304" s="2" t="str">
        <f>Inskrivning!S1005</f>
        <v xml:space="preserve">Omg </v>
      </c>
      <c r="K304" s="2" t="str">
        <f>Inskrivning!T1005</f>
        <v xml:space="preserve">Omg </v>
      </c>
      <c r="L304" s="2" t="str">
        <f>Inskrivning!U1005</f>
        <v xml:space="preserve">Omg  </v>
      </c>
      <c r="M304" s="2" t="str">
        <f>Inskrivning!V1005</f>
        <v xml:space="preserve">Omg </v>
      </c>
      <c r="N304" s="2" t="str">
        <f>Inskrivning!W1005</f>
        <v>Summa</v>
      </c>
      <c r="O304" s="1"/>
      <c r="Q304" s="36" t="s">
        <v>178</v>
      </c>
      <c r="T304" s="36"/>
      <c r="X304" s="36"/>
      <c r="Y304" s="4"/>
    </row>
    <row r="305" spans="1:29" x14ac:dyDescent="0.25">
      <c r="A305" s="2" t="str">
        <f>Inskrivning!J1006</f>
        <v>Namn</v>
      </c>
      <c r="B305" s="2" t="str">
        <f>Inskrivning!K1006</f>
        <v>Klubb</v>
      </c>
      <c r="C305" s="2">
        <f>Inskrivning!L1006</f>
        <v>1</v>
      </c>
      <c r="D305" s="2">
        <f>Inskrivning!M1006</f>
        <v>2</v>
      </c>
      <c r="E305" s="2">
        <f>Inskrivning!N1006</f>
        <v>3</v>
      </c>
      <c r="F305" s="2">
        <f>Inskrivning!O1006</f>
        <v>4</v>
      </c>
      <c r="G305" s="2">
        <f>Inskrivning!P1006</f>
        <v>5</v>
      </c>
      <c r="H305" s="2" t="str">
        <f>Inskrivning!Q1006</f>
        <v>1-5</v>
      </c>
      <c r="I305" s="2">
        <f>Inskrivning!R1006</f>
        <v>6</v>
      </c>
      <c r="J305" s="2">
        <f>Inskrivning!S1006</f>
        <v>7</v>
      </c>
      <c r="K305" s="2">
        <f>Inskrivning!T1006</f>
        <v>8</v>
      </c>
      <c r="L305" s="2">
        <f>Inskrivning!U1006</f>
        <v>9</v>
      </c>
      <c r="M305" s="2">
        <f>Inskrivning!V1006</f>
        <v>10</v>
      </c>
      <c r="N305" s="2" t="str">
        <f>Inskrivning!W1006</f>
        <v>6-10</v>
      </c>
      <c r="O305" s="2" t="str">
        <f>Inskrivning!X1006</f>
        <v>TOTALT</v>
      </c>
      <c r="P305" s="19"/>
      <c r="Q305" s="19"/>
      <c r="R305" s="4"/>
      <c r="V305" s="18"/>
      <c r="W305" s="19" t="s">
        <v>36</v>
      </c>
      <c r="X305" s="36" t="s">
        <v>173</v>
      </c>
      <c r="Y305" s="104"/>
      <c r="Z305" s="104"/>
      <c r="AA305" s="36"/>
      <c r="AB305" s="36"/>
    </row>
    <row r="306" spans="1:29" ht="15" x14ac:dyDescent="0.25">
      <c r="A306" s="34">
        <f>IF(Inskrivning!C1010&gt;0,Inskrivning!J1010,0)</f>
        <v>0</v>
      </c>
      <c r="B306" s="34">
        <f>IF(Inskrivning!C1010&gt;0,Inskrivning!K1010,0)</f>
        <v>0</v>
      </c>
      <c r="C306" s="34">
        <f>IF(Inskrivning!C1010&gt;0,Inskrivning!L1010,0)</f>
        <v>0</v>
      </c>
      <c r="D306" s="34">
        <f>IF(Inskrivning!C1010&gt;0,Inskrivning!M1010,0)</f>
        <v>0</v>
      </c>
      <c r="E306" s="34">
        <f>IF(Inskrivning!C1010&gt;0,Inskrivning!N1010,0)</f>
        <v>0</v>
      </c>
      <c r="F306" s="34">
        <f>IF(Inskrivning!C1010&gt;0,Inskrivning!O1010,0)</f>
        <v>0</v>
      </c>
      <c r="G306" s="34">
        <f>IF(Inskrivning!C1010&gt;0,Inskrivning!P1010,0)</f>
        <v>0</v>
      </c>
      <c r="H306" s="34">
        <f>IF(Inskrivning!C1010&gt;0,Inskrivning!Q1010,0)</f>
        <v>0</v>
      </c>
      <c r="I306" s="34">
        <f>IF(Inskrivning!C1010&gt;0,Inskrivning!R1010,0)</f>
        <v>0</v>
      </c>
      <c r="J306" s="34">
        <f>IF(Inskrivning!C1010&gt;0,Inskrivning!S1010,0)</f>
        <v>0</v>
      </c>
      <c r="K306" s="34">
        <f>IF(Inskrivning!C1010&gt;0,Inskrivning!T1010,0)</f>
        <v>0</v>
      </c>
      <c r="L306" s="34">
        <f>IF(Inskrivning!C1010&gt;0,Inskrivning!U1010,0)</f>
        <v>0</v>
      </c>
      <c r="M306" s="34">
        <f>IF(Inskrivning!C1010&gt;0,Inskrivning!V1010,0)</f>
        <v>0</v>
      </c>
      <c r="N306" s="34">
        <f>IF(Inskrivning!C1010&gt;0,Inskrivning!W1010,0)</f>
        <v>0</v>
      </c>
      <c r="O306" s="34">
        <f>IF(Inskrivning!C1010&gt;0,Inskrivning!X1010,0)</f>
        <v>0</v>
      </c>
      <c r="P306" s="30"/>
      <c r="Q306" s="30"/>
      <c r="R306" s="30"/>
      <c r="S306" s="22"/>
      <c r="T306" s="22"/>
      <c r="U306" s="22"/>
      <c r="V306" s="22"/>
      <c r="W306" s="15">
        <f>IF(Inskrivning!C1010="",0,Inskrivning!C1010)</f>
        <v>0</v>
      </c>
      <c r="X306" s="22"/>
      <c r="Y306" s="30">
        <f>COUNTIF($W$306:$W$510,Z306)</f>
        <v>0</v>
      </c>
      <c r="Z306" s="30">
        <v>1</v>
      </c>
      <c r="AA306" s="22"/>
      <c r="AB306" s="22"/>
      <c r="AC306" s="22"/>
    </row>
    <row r="307" spans="1:29" ht="15" x14ac:dyDescent="0.25">
      <c r="A307" s="34">
        <f>IF(Inskrivning!C1011&gt;0,Inskrivning!J1011,0)</f>
        <v>0</v>
      </c>
      <c r="B307" s="34">
        <f>IF(Inskrivning!C1011&gt;0,Inskrivning!K1011,0)</f>
        <v>0</v>
      </c>
      <c r="C307" s="34">
        <f>IF(Inskrivning!C1011&gt;0,Inskrivning!L1011,0)</f>
        <v>0</v>
      </c>
      <c r="D307" s="34">
        <f>IF(Inskrivning!C1011&gt;0,Inskrivning!M1011,0)</f>
        <v>0</v>
      </c>
      <c r="E307" s="34">
        <f>IF(Inskrivning!C1011&gt;0,Inskrivning!N1011,0)</f>
        <v>0</v>
      </c>
      <c r="F307" s="34">
        <f>IF(Inskrivning!C1011&gt;0,Inskrivning!O1011,0)</f>
        <v>0</v>
      </c>
      <c r="G307" s="34">
        <f>IF(Inskrivning!C1011&gt;0,Inskrivning!P1011,0)</f>
        <v>0</v>
      </c>
      <c r="H307" s="34">
        <f>IF(Inskrivning!C1011&gt;0,Inskrivning!Q1011,0)</f>
        <v>0</v>
      </c>
      <c r="I307" s="34">
        <f>IF(Inskrivning!C1011&gt;0,Inskrivning!R1011,0)</f>
        <v>0</v>
      </c>
      <c r="J307" s="34">
        <f>IF(Inskrivning!C1011&gt;0,Inskrivning!S1011,0)</f>
        <v>0</v>
      </c>
      <c r="K307" s="34">
        <f>IF(Inskrivning!C1011&gt;0,Inskrivning!T1011,0)</f>
        <v>0</v>
      </c>
      <c r="L307" s="34">
        <f>IF(Inskrivning!C1011&gt;0,Inskrivning!U1011,0)</f>
        <v>0</v>
      </c>
      <c r="M307" s="34">
        <f>IF(Inskrivning!C1011&gt;0,Inskrivning!V1011,0)</f>
        <v>0</v>
      </c>
      <c r="N307" s="34">
        <f>IF(Inskrivning!C1011&gt;0,Inskrivning!W1011,0)</f>
        <v>0</v>
      </c>
      <c r="O307" s="34">
        <f>IF(Inskrivning!C1011&gt;0,Inskrivning!X1011,0)</f>
        <v>0</v>
      </c>
      <c r="P307" s="30"/>
      <c r="Q307" s="30"/>
      <c r="R307" s="30"/>
      <c r="S307" s="22"/>
      <c r="T307" s="22"/>
      <c r="U307" s="22"/>
      <c r="V307" s="22"/>
      <c r="W307" s="15">
        <f>IF(Inskrivning!C1011="",0,Inskrivning!C1011)</f>
        <v>0</v>
      </c>
      <c r="X307" s="22"/>
      <c r="Y307" s="30">
        <f t="shared" ref="Y307:Y370" si="4">COUNTIF($W$306:$W$510,Z307)</f>
        <v>0</v>
      </c>
      <c r="Z307" s="30">
        <v>2</v>
      </c>
      <c r="AA307" s="22"/>
      <c r="AB307" s="22"/>
      <c r="AC307" s="22"/>
    </row>
    <row r="308" spans="1:29" ht="15" x14ac:dyDescent="0.25">
      <c r="A308" s="34">
        <f>IF(Inskrivning!C1007&gt;0,Inskrivning!J1007,0)</f>
        <v>0</v>
      </c>
      <c r="B308" s="34">
        <f>IF(Inskrivning!C1007&gt;0,Inskrivning!K1007,0)</f>
        <v>0</v>
      </c>
      <c r="C308" s="34">
        <f>IF(Inskrivning!C1007&gt;0,Inskrivning!L1007,0)</f>
        <v>0</v>
      </c>
      <c r="D308" s="34">
        <f>IF(Inskrivning!C1007&gt;0,Inskrivning!M1007,0)</f>
        <v>0</v>
      </c>
      <c r="E308" s="34">
        <f>IF(Inskrivning!C1007&gt;0,Inskrivning!N1007,0)</f>
        <v>0</v>
      </c>
      <c r="F308" s="34">
        <f>IF(Inskrivning!C1007&gt;0,Inskrivning!O1007,0)</f>
        <v>0</v>
      </c>
      <c r="G308" s="34">
        <f>IF(Inskrivning!C1007&gt;0,Inskrivning!P1007,0)</f>
        <v>0</v>
      </c>
      <c r="H308" s="34">
        <f>IF(Inskrivning!C1007&gt;0,Inskrivning!Q1007,0)</f>
        <v>0</v>
      </c>
      <c r="I308" s="34">
        <f>IF(Inskrivning!C1007&gt;0,Inskrivning!R1007,0)</f>
        <v>0</v>
      </c>
      <c r="J308" s="34">
        <f>IF(Inskrivning!C1007&gt;0,Inskrivning!S1007,0)</f>
        <v>0</v>
      </c>
      <c r="K308" s="34">
        <f>IF(Inskrivning!C1007&gt;0,Inskrivning!T1007,0)</f>
        <v>0</v>
      </c>
      <c r="L308" s="34">
        <f>IF(Inskrivning!C1007&gt;0,Inskrivning!U1007,0)</f>
        <v>0</v>
      </c>
      <c r="M308" s="34">
        <f>IF(Inskrivning!C1007&gt;0,Inskrivning!V1007,0)</f>
        <v>0</v>
      </c>
      <c r="N308" s="34">
        <f>IF(Inskrivning!C1007&gt;0,Inskrivning!W1007,0)</f>
        <v>0</v>
      </c>
      <c r="O308" s="34">
        <f>IF(Inskrivning!C1007&gt;0,Inskrivning!X1007,0)</f>
        <v>0</v>
      </c>
      <c r="P308" s="30"/>
      <c r="Q308" s="30"/>
      <c r="R308" s="30"/>
      <c r="S308" s="22"/>
      <c r="T308" s="22"/>
      <c r="U308" s="22"/>
      <c r="V308" s="22"/>
      <c r="W308" s="15">
        <f>IF(Inskrivning!C1007="",0,Inskrivning!C1007)</f>
        <v>0</v>
      </c>
      <c r="X308" s="22"/>
      <c r="Y308" s="30">
        <f t="shared" si="4"/>
        <v>0</v>
      </c>
      <c r="Z308" s="30">
        <v>3</v>
      </c>
      <c r="AA308" s="22"/>
      <c r="AB308" s="22"/>
      <c r="AC308" s="22"/>
    </row>
    <row r="309" spans="1:29" ht="15" x14ac:dyDescent="0.25">
      <c r="A309" s="34">
        <f>IF(Inskrivning!C1008&gt;0,Inskrivning!J1008,0)</f>
        <v>0</v>
      </c>
      <c r="B309" s="34">
        <f>IF(Inskrivning!C1008&gt;0,Inskrivning!K1008,0)</f>
        <v>0</v>
      </c>
      <c r="C309" s="34">
        <f>IF(Inskrivning!C1008&gt;0,Inskrivning!L1008,0)</f>
        <v>0</v>
      </c>
      <c r="D309" s="34">
        <f>IF(Inskrivning!C1008&gt;0,Inskrivning!M1008,0)</f>
        <v>0</v>
      </c>
      <c r="E309" s="34">
        <f>IF(Inskrivning!C1008&gt;0,Inskrivning!N1008,0)</f>
        <v>0</v>
      </c>
      <c r="F309" s="34">
        <f>IF(Inskrivning!C1008&gt;0,Inskrivning!O1008,0)</f>
        <v>0</v>
      </c>
      <c r="G309" s="34">
        <f>IF(Inskrivning!C1008&gt;0,Inskrivning!P1008,0)</f>
        <v>0</v>
      </c>
      <c r="H309" s="34">
        <f>IF(Inskrivning!C1008&gt;0,Inskrivning!Q1008,0)</f>
        <v>0</v>
      </c>
      <c r="I309" s="34">
        <f>IF(Inskrivning!C1008&gt;0,Inskrivning!R1008,0)</f>
        <v>0</v>
      </c>
      <c r="J309" s="34">
        <f>IF(Inskrivning!C1008&gt;0,Inskrivning!S1008,0)</f>
        <v>0</v>
      </c>
      <c r="K309" s="34">
        <f>IF(Inskrivning!C1008&gt;0,Inskrivning!T1008,0)</f>
        <v>0</v>
      </c>
      <c r="L309" s="34">
        <f>IF(Inskrivning!C1008&gt;0,Inskrivning!U1008,0)</f>
        <v>0</v>
      </c>
      <c r="M309" s="34">
        <f>IF(Inskrivning!C1008&gt;0,Inskrivning!V1008,0)</f>
        <v>0</v>
      </c>
      <c r="N309" s="34">
        <f>IF(Inskrivning!C1008&gt;0,Inskrivning!W1008,0)</f>
        <v>0</v>
      </c>
      <c r="O309" s="34">
        <f>IF(Inskrivning!C1008&gt;0,Inskrivning!X1008,0)</f>
        <v>0</v>
      </c>
      <c r="W309" s="15">
        <f>IF(Inskrivning!C1008="",0,Inskrivning!C1008)</f>
        <v>0</v>
      </c>
      <c r="X309" s="22"/>
      <c r="Y309" s="30">
        <f t="shared" si="4"/>
        <v>0</v>
      </c>
      <c r="Z309" s="30">
        <v>4</v>
      </c>
      <c r="AA309" s="22"/>
      <c r="AB309" s="22"/>
      <c r="AC309" s="22"/>
    </row>
    <row r="310" spans="1:29" ht="15" x14ac:dyDescent="0.25">
      <c r="A310" s="34">
        <f>IF(Inskrivning!C1009&gt;0,Inskrivning!J1009,0)</f>
        <v>0</v>
      </c>
      <c r="B310" s="34">
        <f>IF(Inskrivning!C1009&gt;0,Inskrivning!K1009,0)</f>
        <v>0</v>
      </c>
      <c r="C310" s="34">
        <f>IF(Inskrivning!C1009&gt;0,Inskrivning!L1009,0)</f>
        <v>0</v>
      </c>
      <c r="D310" s="34">
        <f>IF(Inskrivning!C1009&gt;0,Inskrivning!M1009,0)</f>
        <v>0</v>
      </c>
      <c r="E310" s="34">
        <f>IF(Inskrivning!C1009&gt;0,Inskrivning!N1009,0)</f>
        <v>0</v>
      </c>
      <c r="F310" s="34">
        <f>IF(Inskrivning!C1009&gt;0,Inskrivning!O1009,0)</f>
        <v>0</v>
      </c>
      <c r="G310" s="34">
        <f>IF(Inskrivning!C1009&gt;0,Inskrivning!P1009,0)</f>
        <v>0</v>
      </c>
      <c r="H310" s="34">
        <f>IF(Inskrivning!C1009&gt;0,Inskrivning!Q1009,0)</f>
        <v>0</v>
      </c>
      <c r="I310" s="34">
        <f>IF(Inskrivning!C1009&gt;0,Inskrivning!R1009,0)</f>
        <v>0</v>
      </c>
      <c r="J310" s="34">
        <f>IF(Inskrivning!C1009&gt;0,Inskrivning!S1009,0)</f>
        <v>0</v>
      </c>
      <c r="K310" s="34">
        <f>IF(Inskrivning!C1009&gt;0,Inskrivning!T1009,0)</f>
        <v>0</v>
      </c>
      <c r="L310" s="34">
        <f>IF(Inskrivning!C1009&gt;0,Inskrivning!U1009,0)</f>
        <v>0</v>
      </c>
      <c r="M310" s="34">
        <f>IF(Inskrivning!C1009&gt;0,Inskrivning!V1009,0)</f>
        <v>0</v>
      </c>
      <c r="N310" s="34">
        <f>IF(Inskrivning!C1009&gt;0,Inskrivning!W1009,0)</f>
        <v>0</v>
      </c>
      <c r="O310" s="34">
        <f>IF(Inskrivning!C1009&gt;0,Inskrivning!X1009,0)</f>
        <v>0</v>
      </c>
      <c r="P310" s="30"/>
      <c r="Q310" s="30"/>
      <c r="R310" s="30"/>
      <c r="S310" s="22"/>
      <c r="T310" s="22"/>
      <c r="U310" s="22"/>
      <c r="V310" s="22"/>
      <c r="W310" s="15">
        <f>IF(Inskrivning!C1009="",0,Inskrivning!C1009)</f>
        <v>0</v>
      </c>
      <c r="Y310" s="30">
        <f t="shared" si="4"/>
        <v>0</v>
      </c>
      <c r="Z310" s="30">
        <v>5</v>
      </c>
    </row>
    <row r="311" spans="1:29" ht="15" x14ac:dyDescent="0.25">
      <c r="A311" s="34">
        <f>IF(Inskrivning!C1012&gt;0,Inskrivning!J1012,0)</f>
        <v>0</v>
      </c>
      <c r="B311" s="34">
        <f>IF(Inskrivning!C1012&gt;0,Inskrivning!K1012,0)</f>
        <v>0</v>
      </c>
      <c r="C311" s="34">
        <f>IF(Inskrivning!C1012&gt;0,Inskrivning!L1012,0)</f>
        <v>0</v>
      </c>
      <c r="D311" s="34">
        <f>IF(Inskrivning!C1012&gt;0,Inskrivning!M1012,0)</f>
        <v>0</v>
      </c>
      <c r="E311" s="34">
        <f>IF(Inskrivning!C1012&gt;0,Inskrivning!N1012,0)</f>
        <v>0</v>
      </c>
      <c r="F311" s="34">
        <f>IF(Inskrivning!C1012&gt;0,Inskrivning!O1012,0)</f>
        <v>0</v>
      </c>
      <c r="G311" s="34">
        <f>IF(Inskrivning!C1012&gt;0,Inskrivning!P1012,0)</f>
        <v>0</v>
      </c>
      <c r="H311" s="34">
        <f>IF(Inskrivning!C1012&gt;0,Inskrivning!Q1012,0)</f>
        <v>0</v>
      </c>
      <c r="I311" s="34">
        <f>IF(Inskrivning!C1012&gt;0,Inskrivning!R1012,0)</f>
        <v>0</v>
      </c>
      <c r="J311" s="34">
        <f>IF(Inskrivning!C1012&gt;0,Inskrivning!S1012,0)</f>
        <v>0</v>
      </c>
      <c r="K311" s="34">
        <f>IF(Inskrivning!C1012&gt;0,Inskrivning!T1012,0)</f>
        <v>0</v>
      </c>
      <c r="L311" s="34">
        <f>IF(Inskrivning!C1012&gt;0,Inskrivning!U1012,0)</f>
        <v>0</v>
      </c>
      <c r="M311" s="34">
        <f>IF(Inskrivning!C1012&gt;0,Inskrivning!V1012,0)</f>
        <v>0</v>
      </c>
      <c r="N311" s="34">
        <f>IF(Inskrivning!C1012&gt;0,Inskrivning!W1012,0)</f>
        <v>0</v>
      </c>
      <c r="O311" s="34">
        <f>IF(Inskrivning!C1012&gt;0,Inskrivning!X1012,0)</f>
        <v>0</v>
      </c>
      <c r="W311" s="15">
        <f>IF(Inskrivning!C1012="",0,Inskrivning!C1012)</f>
        <v>0</v>
      </c>
      <c r="Y311" s="30">
        <f t="shared" si="4"/>
        <v>0</v>
      </c>
      <c r="Z311" s="30">
        <v>6</v>
      </c>
    </row>
    <row r="312" spans="1:29" ht="15" x14ac:dyDescent="0.25">
      <c r="A312" s="34">
        <f>IF(Inskrivning!C1013&gt;0,Inskrivning!J1013,0)</f>
        <v>0</v>
      </c>
      <c r="B312" s="34">
        <f>IF(Inskrivning!C1013&gt;0,Inskrivning!K1013,0)</f>
        <v>0</v>
      </c>
      <c r="C312" s="34">
        <f>IF(Inskrivning!C1013&gt;0,Inskrivning!L1013,0)</f>
        <v>0</v>
      </c>
      <c r="D312" s="34">
        <f>IF(Inskrivning!C1013&gt;0,Inskrivning!M1013,0)</f>
        <v>0</v>
      </c>
      <c r="E312" s="34">
        <f>IF(Inskrivning!C1013&gt;0,Inskrivning!N1013,0)</f>
        <v>0</v>
      </c>
      <c r="F312" s="34">
        <f>IF(Inskrivning!C1013&gt;0,Inskrivning!O1013,0)</f>
        <v>0</v>
      </c>
      <c r="G312" s="34">
        <f>IF(Inskrivning!C1013&gt;0,Inskrivning!P1013,0)</f>
        <v>0</v>
      </c>
      <c r="H312" s="34">
        <f>IF(Inskrivning!C1013&gt;0,Inskrivning!Q1013,0)</f>
        <v>0</v>
      </c>
      <c r="I312" s="34">
        <f>IF(Inskrivning!C1013&gt;0,Inskrivning!R1013,0)</f>
        <v>0</v>
      </c>
      <c r="J312" s="34">
        <f>IF(Inskrivning!C1013&gt;0,Inskrivning!S1013,0)</f>
        <v>0</v>
      </c>
      <c r="K312" s="34">
        <f>IF(Inskrivning!C1013&gt;0,Inskrivning!T1013,0)</f>
        <v>0</v>
      </c>
      <c r="L312" s="34">
        <f>IF(Inskrivning!C1013&gt;0,Inskrivning!U1013,0)</f>
        <v>0</v>
      </c>
      <c r="M312" s="34">
        <f>IF(Inskrivning!C1013&gt;0,Inskrivning!V1013,0)</f>
        <v>0</v>
      </c>
      <c r="N312" s="34">
        <f>IF(Inskrivning!C1013&gt;0,Inskrivning!W1013,0)</f>
        <v>0</v>
      </c>
      <c r="O312" s="34">
        <f>IF(Inskrivning!C1013&gt;0,Inskrivning!X1013,0)</f>
        <v>0</v>
      </c>
      <c r="W312" s="15">
        <f>IF(Inskrivning!C1013="",0,Inskrivning!C1013)</f>
        <v>0</v>
      </c>
      <c r="Y312" s="30">
        <f t="shared" si="4"/>
        <v>0</v>
      </c>
      <c r="Z312" s="30">
        <v>7</v>
      </c>
    </row>
    <row r="313" spans="1:29" ht="15" x14ac:dyDescent="0.25">
      <c r="A313" s="34">
        <f>IF(Inskrivning!C1014&gt;0,Inskrivning!J1014,0)</f>
        <v>0</v>
      </c>
      <c r="B313" s="34">
        <f>IF(Inskrivning!C1014&gt;0,Inskrivning!K1014,0)</f>
        <v>0</v>
      </c>
      <c r="C313" s="34">
        <f>IF(Inskrivning!C1014&gt;0,Inskrivning!L1014,0)</f>
        <v>0</v>
      </c>
      <c r="D313" s="34">
        <f>IF(Inskrivning!C1014&gt;0,Inskrivning!M1014,0)</f>
        <v>0</v>
      </c>
      <c r="E313" s="34">
        <f>IF(Inskrivning!C1014&gt;0,Inskrivning!N1014,0)</f>
        <v>0</v>
      </c>
      <c r="F313" s="34">
        <f>IF(Inskrivning!C1014&gt;0,Inskrivning!O1014,0)</f>
        <v>0</v>
      </c>
      <c r="G313" s="34">
        <f>IF(Inskrivning!C1014&gt;0,Inskrivning!P1014,0)</f>
        <v>0</v>
      </c>
      <c r="H313" s="34">
        <f>IF(Inskrivning!C1014&gt;0,Inskrivning!Q1014,0)</f>
        <v>0</v>
      </c>
      <c r="I313" s="34">
        <f>IF(Inskrivning!C1014&gt;0,Inskrivning!R1014,0)</f>
        <v>0</v>
      </c>
      <c r="J313" s="34">
        <f>IF(Inskrivning!C1014&gt;0,Inskrivning!S1014,0)</f>
        <v>0</v>
      </c>
      <c r="K313" s="34">
        <f>IF(Inskrivning!C1014&gt;0,Inskrivning!T1014,0)</f>
        <v>0</v>
      </c>
      <c r="L313" s="34">
        <f>IF(Inskrivning!C1014&gt;0,Inskrivning!U1014,0)</f>
        <v>0</v>
      </c>
      <c r="M313" s="34">
        <f>IF(Inskrivning!C1014&gt;0,Inskrivning!V1014,0)</f>
        <v>0</v>
      </c>
      <c r="N313" s="34">
        <f>IF(Inskrivning!C1014&gt;0,Inskrivning!W1014,0)</f>
        <v>0</v>
      </c>
      <c r="O313" s="34">
        <f>IF(Inskrivning!C1014&gt;0,Inskrivning!X1014,0)</f>
        <v>0</v>
      </c>
      <c r="W313" s="15">
        <f>IF(Inskrivning!C1014="",0,Inskrivning!C1014)</f>
        <v>0</v>
      </c>
      <c r="Y313" s="30">
        <f t="shared" si="4"/>
        <v>0</v>
      </c>
      <c r="Z313" s="30">
        <v>8</v>
      </c>
    </row>
    <row r="314" spans="1:29" ht="15" x14ac:dyDescent="0.25">
      <c r="A314" s="34">
        <f>IF(Inskrivning!C1015&gt;0,Inskrivning!J1015,0)</f>
        <v>0</v>
      </c>
      <c r="B314" s="34">
        <f>IF(Inskrivning!C1015&gt;0,Inskrivning!K1015,0)</f>
        <v>0</v>
      </c>
      <c r="C314" s="34">
        <f>IF(Inskrivning!C1015&gt;0,Inskrivning!L1015,0)</f>
        <v>0</v>
      </c>
      <c r="D314" s="34">
        <f>IF(Inskrivning!C1015&gt;0,Inskrivning!M1015,0)</f>
        <v>0</v>
      </c>
      <c r="E314" s="34">
        <f>IF(Inskrivning!C1015&gt;0,Inskrivning!N1015,0)</f>
        <v>0</v>
      </c>
      <c r="F314" s="34">
        <f>IF(Inskrivning!C1015&gt;0,Inskrivning!O1015,0)</f>
        <v>0</v>
      </c>
      <c r="G314" s="34">
        <f>IF(Inskrivning!C1015&gt;0,Inskrivning!P1015,0)</f>
        <v>0</v>
      </c>
      <c r="H314" s="34">
        <f>IF(Inskrivning!C1015&gt;0,Inskrivning!Q1015,0)</f>
        <v>0</v>
      </c>
      <c r="I314" s="34">
        <f>IF(Inskrivning!C1015&gt;0,Inskrivning!R1015,0)</f>
        <v>0</v>
      </c>
      <c r="J314" s="34">
        <f>IF(Inskrivning!C1015&gt;0,Inskrivning!S1015,0)</f>
        <v>0</v>
      </c>
      <c r="K314" s="34">
        <f>IF(Inskrivning!C1015&gt;0,Inskrivning!T1015,0)</f>
        <v>0</v>
      </c>
      <c r="L314" s="34">
        <f>IF(Inskrivning!C1015&gt;0,Inskrivning!U1015,0)</f>
        <v>0</v>
      </c>
      <c r="M314" s="34">
        <f>IF(Inskrivning!C1015&gt;0,Inskrivning!V1015,0)</f>
        <v>0</v>
      </c>
      <c r="N314" s="34">
        <f>IF(Inskrivning!C1015&gt;0,Inskrivning!W1015,0)</f>
        <v>0</v>
      </c>
      <c r="O314" s="34">
        <f>IF(Inskrivning!C1015&gt;0,Inskrivning!X1015,0)</f>
        <v>0</v>
      </c>
      <c r="W314" s="15">
        <f>IF(Inskrivning!C1015="",0,Inskrivning!C1015)</f>
        <v>0</v>
      </c>
      <c r="Y314" s="30">
        <f t="shared" si="4"/>
        <v>0</v>
      </c>
      <c r="Z314" s="30">
        <v>9</v>
      </c>
    </row>
    <row r="315" spans="1:29" ht="15" x14ac:dyDescent="0.25">
      <c r="A315" s="34">
        <f>IF(Inskrivning!C1016&gt;0,Inskrivning!J1016,0)</f>
        <v>0</v>
      </c>
      <c r="B315" s="34">
        <f>IF(Inskrivning!C1016&gt;0,Inskrivning!K1016,0)</f>
        <v>0</v>
      </c>
      <c r="C315" s="34">
        <f>IF(Inskrivning!C1016&gt;0,Inskrivning!L1016,0)</f>
        <v>0</v>
      </c>
      <c r="D315" s="34">
        <f>IF(Inskrivning!C1016&gt;0,Inskrivning!M1016,0)</f>
        <v>0</v>
      </c>
      <c r="E315" s="34">
        <f>IF(Inskrivning!C1016&gt;0,Inskrivning!N1016,0)</f>
        <v>0</v>
      </c>
      <c r="F315" s="34">
        <f>IF(Inskrivning!C1016&gt;0,Inskrivning!O1016,0)</f>
        <v>0</v>
      </c>
      <c r="G315" s="34">
        <f>IF(Inskrivning!C1016&gt;0,Inskrivning!P1016,0)</f>
        <v>0</v>
      </c>
      <c r="H315" s="34">
        <f>IF(Inskrivning!C1016&gt;0,Inskrivning!Q1016,0)</f>
        <v>0</v>
      </c>
      <c r="I315" s="34">
        <f>IF(Inskrivning!C1016&gt;0,Inskrivning!R1016,0)</f>
        <v>0</v>
      </c>
      <c r="J315" s="34">
        <f>IF(Inskrivning!C1016&gt;0,Inskrivning!S1016,0)</f>
        <v>0</v>
      </c>
      <c r="K315" s="34">
        <f>IF(Inskrivning!C1016&gt;0,Inskrivning!T1016,0)</f>
        <v>0</v>
      </c>
      <c r="L315" s="34">
        <f>IF(Inskrivning!C1016&gt;0,Inskrivning!U1016,0)</f>
        <v>0</v>
      </c>
      <c r="M315" s="34">
        <f>IF(Inskrivning!C1016&gt;0,Inskrivning!V1016,0)</f>
        <v>0</v>
      </c>
      <c r="N315" s="34">
        <f>IF(Inskrivning!C1016&gt;0,Inskrivning!W1016,0)</f>
        <v>0</v>
      </c>
      <c r="O315" s="34">
        <f>IF(Inskrivning!C1016&gt;0,Inskrivning!X1016,0)</f>
        <v>0</v>
      </c>
      <c r="W315" s="15">
        <f>IF(Inskrivning!C1016="",0,Inskrivning!C1016)</f>
        <v>0</v>
      </c>
      <c r="Y315" s="30">
        <f t="shared" si="4"/>
        <v>0</v>
      </c>
      <c r="Z315" s="30">
        <v>10</v>
      </c>
    </row>
    <row r="316" spans="1:29" ht="15" x14ac:dyDescent="0.25">
      <c r="A316" s="34">
        <f>IF(Inskrivning!C1017&gt;0,Inskrivning!J1017,0)</f>
        <v>0</v>
      </c>
      <c r="B316" s="34">
        <f>IF(Inskrivning!C1017&gt;0,Inskrivning!K1017,0)</f>
        <v>0</v>
      </c>
      <c r="C316" s="34">
        <f>IF(Inskrivning!C1017&gt;0,Inskrivning!L1017,0)</f>
        <v>0</v>
      </c>
      <c r="D316" s="34">
        <f>IF(Inskrivning!C1017&gt;0,Inskrivning!M1017,0)</f>
        <v>0</v>
      </c>
      <c r="E316" s="34">
        <f>IF(Inskrivning!C1017&gt;0,Inskrivning!N1017,0)</f>
        <v>0</v>
      </c>
      <c r="F316" s="34">
        <f>IF(Inskrivning!C1017&gt;0,Inskrivning!O1017,0)</f>
        <v>0</v>
      </c>
      <c r="G316" s="34">
        <f>IF(Inskrivning!C1017&gt;0,Inskrivning!P1017,0)</f>
        <v>0</v>
      </c>
      <c r="H316" s="34">
        <f>IF(Inskrivning!C1017&gt;0,Inskrivning!Q1017,0)</f>
        <v>0</v>
      </c>
      <c r="I316" s="34">
        <f>IF(Inskrivning!C1017&gt;0,Inskrivning!R1017,0)</f>
        <v>0</v>
      </c>
      <c r="J316" s="34">
        <f>IF(Inskrivning!C1017&gt;0,Inskrivning!S1017,0)</f>
        <v>0</v>
      </c>
      <c r="K316" s="34">
        <f>IF(Inskrivning!C1017&gt;0,Inskrivning!T1017,0)</f>
        <v>0</v>
      </c>
      <c r="L316" s="34">
        <f>IF(Inskrivning!C1017&gt;0,Inskrivning!U1017,0)</f>
        <v>0</v>
      </c>
      <c r="M316" s="34">
        <f>IF(Inskrivning!C1017&gt;0,Inskrivning!V1017,0)</f>
        <v>0</v>
      </c>
      <c r="N316" s="34">
        <f>IF(Inskrivning!C1017&gt;0,Inskrivning!W1017,0)</f>
        <v>0</v>
      </c>
      <c r="O316" s="34">
        <f>IF(Inskrivning!C1017&gt;0,Inskrivning!X1017,0)</f>
        <v>0</v>
      </c>
      <c r="W316" s="15">
        <f>IF(Inskrivning!C1017="",0,Inskrivning!C1017)</f>
        <v>0</v>
      </c>
      <c r="Y316" s="30">
        <f t="shared" si="4"/>
        <v>0</v>
      </c>
      <c r="Z316" s="30">
        <v>11</v>
      </c>
    </row>
    <row r="317" spans="1:29" ht="15" x14ac:dyDescent="0.25">
      <c r="A317" s="34">
        <f>IF(Inskrivning!C1018&gt;0,Inskrivning!J1018,0)</f>
        <v>0</v>
      </c>
      <c r="B317" s="34">
        <f>IF(Inskrivning!C1018&gt;0,Inskrivning!K1018,0)</f>
        <v>0</v>
      </c>
      <c r="C317" s="34">
        <f>IF(Inskrivning!C1018&gt;0,Inskrivning!L1018,0)</f>
        <v>0</v>
      </c>
      <c r="D317" s="34">
        <f>IF(Inskrivning!C1018&gt;0,Inskrivning!M1018,0)</f>
        <v>0</v>
      </c>
      <c r="E317" s="34">
        <f>IF(Inskrivning!C1018&gt;0,Inskrivning!N1018,0)</f>
        <v>0</v>
      </c>
      <c r="F317" s="34">
        <f>IF(Inskrivning!C1018&gt;0,Inskrivning!O1018,0)</f>
        <v>0</v>
      </c>
      <c r="G317" s="34">
        <f>IF(Inskrivning!C1018&gt;0,Inskrivning!P1018,0)</f>
        <v>0</v>
      </c>
      <c r="H317" s="34">
        <f>IF(Inskrivning!C1018&gt;0,Inskrivning!Q1018,0)</f>
        <v>0</v>
      </c>
      <c r="I317" s="34">
        <f>IF(Inskrivning!C1018&gt;0,Inskrivning!R1018,0)</f>
        <v>0</v>
      </c>
      <c r="J317" s="34">
        <f>IF(Inskrivning!C1018&gt;0,Inskrivning!S1018,0)</f>
        <v>0</v>
      </c>
      <c r="K317" s="34">
        <f>IF(Inskrivning!C1018&gt;0,Inskrivning!T1018,0)</f>
        <v>0</v>
      </c>
      <c r="L317" s="34">
        <f>IF(Inskrivning!C1018&gt;0,Inskrivning!U1018,0)</f>
        <v>0</v>
      </c>
      <c r="M317" s="34">
        <f>IF(Inskrivning!C1018&gt;0,Inskrivning!V1018,0)</f>
        <v>0</v>
      </c>
      <c r="N317" s="34">
        <f>IF(Inskrivning!C1018&gt;0,Inskrivning!W1018,0)</f>
        <v>0</v>
      </c>
      <c r="O317" s="34">
        <f>IF(Inskrivning!C1018&gt;0,Inskrivning!X1018,0)</f>
        <v>0</v>
      </c>
      <c r="W317" s="15">
        <f>IF(Inskrivning!C1018="",0,Inskrivning!C1018)</f>
        <v>0</v>
      </c>
      <c r="Y317" s="30">
        <f t="shared" si="4"/>
        <v>0</v>
      </c>
      <c r="Z317" s="30">
        <v>12</v>
      </c>
    </row>
    <row r="318" spans="1:29" ht="15" x14ac:dyDescent="0.25">
      <c r="A318" s="34">
        <f>IF(Inskrivning!C1019&gt;0,Inskrivning!J1019,0)</f>
        <v>0</v>
      </c>
      <c r="B318" s="34">
        <f>IF(Inskrivning!C1019&gt;0,Inskrivning!K1019,0)</f>
        <v>0</v>
      </c>
      <c r="C318" s="34">
        <f>IF(Inskrivning!C1019&gt;0,Inskrivning!L1019,0)</f>
        <v>0</v>
      </c>
      <c r="D318" s="34">
        <f>IF(Inskrivning!C1019&gt;0,Inskrivning!M1019,0)</f>
        <v>0</v>
      </c>
      <c r="E318" s="34">
        <f>IF(Inskrivning!C1019&gt;0,Inskrivning!N1019,0)</f>
        <v>0</v>
      </c>
      <c r="F318" s="34">
        <f>IF(Inskrivning!C1019&gt;0,Inskrivning!O1019,0)</f>
        <v>0</v>
      </c>
      <c r="G318" s="34">
        <f>IF(Inskrivning!C1019&gt;0,Inskrivning!P1019,0)</f>
        <v>0</v>
      </c>
      <c r="H318" s="34">
        <f>IF(Inskrivning!C1019&gt;0,Inskrivning!Q1019,0)</f>
        <v>0</v>
      </c>
      <c r="I318" s="34">
        <f>IF(Inskrivning!C1019&gt;0,Inskrivning!R1019,0)</f>
        <v>0</v>
      </c>
      <c r="J318" s="34">
        <f>IF(Inskrivning!C1019&gt;0,Inskrivning!S1019,0)</f>
        <v>0</v>
      </c>
      <c r="K318" s="34">
        <f>IF(Inskrivning!C1019&gt;0,Inskrivning!T1019,0)</f>
        <v>0</v>
      </c>
      <c r="L318" s="34">
        <f>IF(Inskrivning!C1019&gt;0,Inskrivning!U1019,0)</f>
        <v>0</v>
      </c>
      <c r="M318" s="34">
        <f>IF(Inskrivning!C1019&gt;0,Inskrivning!V1019,0)</f>
        <v>0</v>
      </c>
      <c r="N318" s="34">
        <f>IF(Inskrivning!C1019&gt;0,Inskrivning!W1019,0)</f>
        <v>0</v>
      </c>
      <c r="O318" s="34">
        <f>IF(Inskrivning!C1019&gt;0,Inskrivning!X1019,0)</f>
        <v>0</v>
      </c>
      <c r="W318" s="15">
        <f>IF(Inskrivning!C1019="",0,Inskrivning!C1019)</f>
        <v>0</v>
      </c>
      <c r="Y318" s="30">
        <f t="shared" si="4"/>
        <v>0</v>
      </c>
      <c r="Z318" s="30">
        <v>13</v>
      </c>
    </row>
    <row r="319" spans="1:29" ht="15" x14ac:dyDescent="0.25">
      <c r="A319" s="34">
        <f>IF(Inskrivning!C1020&gt;0,Inskrivning!J1020,0)</f>
        <v>0</v>
      </c>
      <c r="B319" s="34">
        <f>IF(Inskrivning!C1020&gt;0,Inskrivning!K1020,0)</f>
        <v>0</v>
      </c>
      <c r="C319" s="34">
        <f>IF(Inskrivning!C1020&gt;0,Inskrivning!L1020,0)</f>
        <v>0</v>
      </c>
      <c r="D319" s="34">
        <f>IF(Inskrivning!C1020&gt;0,Inskrivning!M1020,0)</f>
        <v>0</v>
      </c>
      <c r="E319" s="34">
        <f>IF(Inskrivning!C1020&gt;0,Inskrivning!N1020,0)</f>
        <v>0</v>
      </c>
      <c r="F319" s="34">
        <f>IF(Inskrivning!C1020&gt;0,Inskrivning!O1020,0)</f>
        <v>0</v>
      </c>
      <c r="G319" s="34">
        <f>IF(Inskrivning!C1020&gt;0,Inskrivning!P1020,0)</f>
        <v>0</v>
      </c>
      <c r="H319" s="34">
        <f>IF(Inskrivning!C1020&gt;0,Inskrivning!Q1020,0)</f>
        <v>0</v>
      </c>
      <c r="I319" s="34">
        <f>IF(Inskrivning!C1020&gt;0,Inskrivning!R1020,0)</f>
        <v>0</v>
      </c>
      <c r="J319" s="34">
        <f>IF(Inskrivning!C1020&gt;0,Inskrivning!S1020,0)</f>
        <v>0</v>
      </c>
      <c r="K319" s="34">
        <f>IF(Inskrivning!C1020&gt;0,Inskrivning!T1020,0)</f>
        <v>0</v>
      </c>
      <c r="L319" s="34">
        <f>IF(Inskrivning!C1020&gt;0,Inskrivning!U1020,0)</f>
        <v>0</v>
      </c>
      <c r="M319" s="34">
        <f>IF(Inskrivning!C1020&gt;0,Inskrivning!V1020,0)</f>
        <v>0</v>
      </c>
      <c r="N319" s="34">
        <f>IF(Inskrivning!C1020&gt;0,Inskrivning!W1020,0)</f>
        <v>0</v>
      </c>
      <c r="O319" s="34">
        <f>IF(Inskrivning!C1020&gt;0,Inskrivning!X1020,0)</f>
        <v>0</v>
      </c>
      <c r="W319" s="15">
        <f>IF(Inskrivning!C1020="",0,Inskrivning!C1020)</f>
        <v>0</v>
      </c>
      <c r="Y319" s="30">
        <f t="shared" si="4"/>
        <v>0</v>
      </c>
      <c r="Z319" s="30">
        <v>14</v>
      </c>
    </row>
    <row r="320" spans="1:29" ht="15" x14ac:dyDescent="0.25">
      <c r="A320" s="34">
        <f>IF(Inskrivning!C1021&gt;0,Inskrivning!J1021,0)</f>
        <v>0</v>
      </c>
      <c r="B320" s="34">
        <f>IF(Inskrivning!C1021&gt;0,Inskrivning!K1021,0)</f>
        <v>0</v>
      </c>
      <c r="C320" s="34">
        <f>IF(Inskrivning!C1021&gt;0,Inskrivning!L1021,0)</f>
        <v>0</v>
      </c>
      <c r="D320" s="34">
        <f>IF(Inskrivning!C1021&gt;0,Inskrivning!M1021,0)</f>
        <v>0</v>
      </c>
      <c r="E320" s="34">
        <f>IF(Inskrivning!C1021&gt;0,Inskrivning!N1021,0)</f>
        <v>0</v>
      </c>
      <c r="F320" s="34">
        <f>IF(Inskrivning!C1021&gt;0,Inskrivning!O1021,0)</f>
        <v>0</v>
      </c>
      <c r="G320" s="34">
        <f>IF(Inskrivning!C1021&gt;0,Inskrivning!P1021,0)</f>
        <v>0</v>
      </c>
      <c r="H320" s="34">
        <f>IF(Inskrivning!C1021&gt;0,Inskrivning!Q1021,0)</f>
        <v>0</v>
      </c>
      <c r="I320" s="34">
        <f>IF(Inskrivning!C1021&gt;0,Inskrivning!R1021,0)</f>
        <v>0</v>
      </c>
      <c r="J320" s="34">
        <f>IF(Inskrivning!C1021&gt;0,Inskrivning!S1021,0)</f>
        <v>0</v>
      </c>
      <c r="K320" s="34">
        <f>IF(Inskrivning!C1021&gt;0,Inskrivning!T1021,0)</f>
        <v>0</v>
      </c>
      <c r="L320" s="34">
        <f>IF(Inskrivning!C1021&gt;0,Inskrivning!U1021,0)</f>
        <v>0</v>
      </c>
      <c r="M320" s="34">
        <f>IF(Inskrivning!C1021&gt;0,Inskrivning!V1021,0)</f>
        <v>0</v>
      </c>
      <c r="N320" s="34">
        <f>IF(Inskrivning!C1021&gt;0,Inskrivning!W1021,0)</f>
        <v>0</v>
      </c>
      <c r="O320" s="34">
        <f>IF(Inskrivning!C1021&gt;0,Inskrivning!X1021,0)</f>
        <v>0</v>
      </c>
      <c r="W320" s="15">
        <f>IF(Inskrivning!C1021="",0,Inskrivning!C1021)</f>
        <v>0</v>
      </c>
      <c r="Y320" s="30">
        <f t="shared" si="4"/>
        <v>0</v>
      </c>
      <c r="Z320" s="30">
        <v>15</v>
      </c>
    </row>
    <row r="321" spans="1:26" ht="15" x14ac:dyDescent="0.25">
      <c r="A321" s="34">
        <f>IF(Inskrivning!C1022&gt;0,Inskrivning!J1022,0)</f>
        <v>0</v>
      </c>
      <c r="B321" s="34">
        <f>IF(Inskrivning!C1022&gt;0,Inskrivning!K1022,0)</f>
        <v>0</v>
      </c>
      <c r="C321" s="34">
        <f>IF(Inskrivning!C1022&gt;0,Inskrivning!L1022,0)</f>
        <v>0</v>
      </c>
      <c r="D321" s="34">
        <f>IF(Inskrivning!C1022&gt;0,Inskrivning!M1022,0)</f>
        <v>0</v>
      </c>
      <c r="E321" s="34">
        <f>IF(Inskrivning!C1022&gt;0,Inskrivning!N1022,0)</f>
        <v>0</v>
      </c>
      <c r="F321" s="34">
        <f>IF(Inskrivning!C1022&gt;0,Inskrivning!O1022,0)</f>
        <v>0</v>
      </c>
      <c r="G321" s="34">
        <f>IF(Inskrivning!C1022&gt;0,Inskrivning!P1022,0)</f>
        <v>0</v>
      </c>
      <c r="H321" s="34">
        <f>IF(Inskrivning!C1022&gt;0,Inskrivning!Q1022,0)</f>
        <v>0</v>
      </c>
      <c r="I321" s="34">
        <f>IF(Inskrivning!C1022&gt;0,Inskrivning!R1022,0)</f>
        <v>0</v>
      </c>
      <c r="J321" s="34">
        <f>IF(Inskrivning!C1022&gt;0,Inskrivning!S1022,0)</f>
        <v>0</v>
      </c>
      <c r="K321" s="34">
        <f>IF(Inskrivning!C1022&gt;0,Inskrivning!T1022,0)</f>
        <v>0</v>
      </c>
      <c r="L321" s="34">
        <f>IF(Inskrivning!C1022&gt;0,Inskrivning!U1022,0)</f>
        <v>0</v>
      </c>
      <c r="M321" s="34">
        <f>IF(Inskrivning!C1022&gt;0,Inskrivning!V1022,0)</f>
        <v>0</v>
      </c>
      <c r="N321" s="34">
        <f>IF(Inskrivning!C1022&gt;0,Inskrivning!W1022,0)</f>
        <v>0</v>
      </c>
      <c r="O321" s="34">
        <f>IF(Inskrivning!C1022&gt;0,Inskrivning!X1022,0)</f>
        <v>0</v>
      </c>
      <c r="W321" s="15">
        <f>IF(Inskrivning!C1022="",0,Inskrivning!C1022)</f>
        <v>0</v>
      </c>
      <c r="Y321" s="30">
        <f t="shared" si="4"/>
        <v>0</v>
      </c>
      <c r="Z321" s="30">
        <v>16</v>
      </c>
    </row>
    <row r="322" spans="1:26" ht="15" x14ac:dyDescent="0.25">
      <c r="A322" s="34">
        <f>IF(Inskrivning!C1023&gt;0,Inskrivning!J1023,0)</f>
        <v>0</v>
      </c>
      <c r="B322" s="34">
        <f>IF(Inskrivning!C1023&gt;0,Inskrivning!K1023,0)</f>
        <v>0</v>
      </c>
      <c r="C322" s="34">
        <f>IF(Inskrivning!C1023&gt;0,Inskrivning!L1023,0)</f>
        <v>0</v>
      </c>
      <c r="D322" s="34">
        <f>IF(Inskrivning!C1023&gt;0,Inskrivning!M1023,0)</f>
        <v>0</v>
      </c>
      <c r="E322" s="34">
        <f>IF(Inskrivning!C1023&gt;0,Inskrivning!N1023,0)</f>
        <v>0</v>
      </c>
      <c r="F322" s="34">
        <f>IF(Inskrivning!C1023&gt;0,Inskrivning!O1023,0)</f>
        <v>0</v>
      </c>
      <c r="G322" s="34">
        <f>IF(Inskrivning!C1023&gt;0,Inskrivning!P1023,0)</f>
        <v>0</v>
      </c>
      <c r="H322" s="34">
        <f>IF(Inskrivning!C1023&gt;0,Inskrivning!Q1023,0)</f>
        <v>0</v>
      </c>
      <c r="I322" s="34">
        <f>IF(Inskrivning!C1023&gt;0,Inskrivning!R1023,0)</f>
        <v>0</v>
      </c>
      <c r="J322" s="34">
        <f>IF(Inskrivning!C1023&gt;0,Inskrivning!S1023,0)</f>
        <v>0</v>
      </c>
      <c r="K322" s="34">
        <f>IF(Inskrivning!C1023&gt;0,Inskrivning!T1023,0)</f>
        <v>0</v>
      </c>
      <c r="L322" s="34">
        <f>IF(Inskrivning!C1023&gt;0,Inskrivning!U1023,0)</f>
        <v>0</v>
      </c>
      <c r="M322" s="34">
        <f>IF(Inskrivning!C1023&gt;0,Inskrivning!V1023,0)</f>
        <v>0</v>
      </c>
      <c r="N322" s="34">
        <f>IF(Inskrivning!C1023&gt;0,Inskrivning!W1023,0)</f>
        <v>0</v>
      </c>
      <c r="O322" s="34">
        <f>IF(Inskrivning!C1023&gt;0,Inskrivning!X1023,0)</f>
        <v>0</v>
      </c>
      <c r="W322" s="15">
        <f>IF(Inskrivning!C1023="",0,Inskrivning!C1023)</f>
        <v>0</v>
      </c>
      <c r="Y322" s="30">
        <f t="shared" si="4"/>
        <v>0</v>
      </c>
      <c r="Z322" s="30">
        <v>17</v>
      </c>
    </row>
    <row r="323" spans="1:26" ht="15" x14ac:dyDescent="0.25">
      <c r="A323" s="34">
        <f>IF(Inskrivning!C1024&gt;0,Inskrivning!J1024,0)</f>
        <v>0</v>
      </c>
      <c r="B323" s="34">
        <f>IF(Inskrivning!C1024&gt;0,Inskrivning!K1024,0)</f>
        <v>0</v>
      </c>
      <c r="C323" s="34">
        <f>IF(Inskrivning!C1024&gt;0,Inskrivning!L1024,0)</f>
        <v>0</v>
      </c>
      <c r="D323" s="34">
        <f>IF(Inskrivning!C1024&gt;0,Inskrivning!M1024,0)</f>
        <v>0</v>
      </c>
      <c r="E323" s="34">
        <f>IF(Inskrivning!C1024&gt;0,Inskrivning!N1024,0)</f>
        <v>0</v>
      </c>
      <c r="F323" s="34">
        <f>IF(Inskrivning!C1024&gt;0,Inskrivning!O1024,0)</f>
        <v>0</v>
      </c>
      <c r="G323" s="34">
        <f>IF(Inskrivning!C1024&gt;0,Inskrivning!P1024,0)</f>
        <v>0</v>
      </c>
      <c r="H323" s="34">
        <f>IF(Inskrivning!C1024&gt;0,Inskrivning!Q1024,0)</f>
        <v>0</v>
      </c>
      <c r="I323" s="34">
        <f>IF(Inskrivning!C1024&gt;0,Inskrivning!R1024,0)</f>
        <v>0</v>
      </c>
      <c r="J323" s="34">
        <f>IF(Inskrivning!C1024&gt;0,Inskrivning!S1024,0)</f>
        <v>0</v>
      </c>
      <c r="K323" s="34">
        <f>IF(Inskrivning!C1024&gt;0,Inskrivning!T1024,0)</f>
        <v>0</v>
      </c>
      <c r="L323" s="34">
        <f>IF(Inskrivning!C1024&gt;0,Inskrivning!U1024,0)</f>
        <v>0</v>
      </c>
      <c r="M323" s="34">
        <f>IF(Inskrivning!C1024&gt;0,Inskrivning!V1024,0)</f>
        <v>0</v>
      </c>
      <c r="N323" s="34">
        <f>IF(Inskrivning!C1024&gt;0,Inskrivning!W1024,0)</f>
        <v>0</v>
      </c>
      <c r="O323" s="34">
        <f>IF(Inskrivning!C1024&gt;0,Inskrivning!X1024,0)</f>
        <v>0</v>
      </c>
      <c r="W323" s="15">
        <f>IF(Inskrivning!C1024="",0,Inskrivning!C1024)</f>
        <v>0</v>
      </c>
      <c r="Y323" s="30">
        <f t="shared" si="4"/>
        <v>0</v>
      </c>
      <c r="Z323" s="30">
        <v>18</v>
      </c>
    </row>
    <row r="324" spans="1:26" ht="15" x14ac:dyDescent="0.25">
      <c r="A324" s="34">
        <f>IF(Inskrivning!C1025&gt;0,Inskrivning!J1025,0)</f>
        <v>0</v>
      </c>
      <c r="B324" s="34">
        <f>IF(Inskrivning!C1025&gt;0,Inskrivning!K1025,0)</f>
        <v>0</v>
      </c>
      <c r="C324" s="34">
        <f>IF(Inskrivning!C1025&gt;0,Inskrivning!L1025,0)</f>
        <v>0</v>
      </c>
      <c r="D324" s="34">
        <f>IF(Inskrivning!C1025&gt;0,Inskrivning!M1025,0)</f>
        <v>0</v>
      </c>
      <c r="E324" s="34">
        <f>IF(Inskrivning!C1025&gt;0,Inskrivning!N1025,0)</f>
        <v>0</v>
      </c>
      <c r="F324" s="34">
        <f>IF(Inskrivning!C1025&gt;0,Inskrivning!O1025,0)</f>
        <v>0</v>
      </c>
      <c r="G324" s="34">
        <f>IF(Inskrivning!C1025&gt;0,Inskrivning!P1025,0)</f>
        <v>0</v>
      </c>
      <c r="H324" s="34">
        <f>IF(Inskrivning!C1025&gt;0,Inskrivning!Q1025,0)</f>
        <v>0</v>
      </c>
      <c r="I324" s="34">
        <f>IF(Inskrivning!C1025&gt;0,Inskrivning!R1025,0)</f>
        <v>0</v>
      </c>
      <c r="J324" s="34">
        <f>IF(Inskrivning!C1025&gt;0,Inskrivning!S1025,0)</f>
        <v>0</v>
      </c>
      <c r="K324" s="34">
        <f>IF(Inskrivning!C1025&gt;0,Inskrivning!T1025,0)</f>
        <v>0</v>
      </c>
      <c r="L324" s="34">
        <f>IF(Inskrivning!C1025&gt;0,Inskrivning!U1025,0)</f>
        <v>0</v>
      </c>
      <c r="M324" s="34">
        <f>IF(Inskrivning!C1025&gt;0,Inskrivning!V1025,0)</f>
        <v>0</v>
      </c>
      <c r="N324" s="34">
        <f>IF(Inskrivning!C1025&gt;0,Inskrivning!W1025,0)</f>
        <v>0</v>
      </c>
      <c r="O324" s="34">
        <f>IF(Inskrivning!C1025&gt;0,Inskrivning!X1025,0)</f>
        <v>0</v>
      </c>
      <c r="W324" s="15">
        <f>IF(Inskrivning!C1025="",0,Inskrivning!C1025)</f>
        <v>0</v>
      </c>
      <c r="Y324" s="30">
        <f t="shared" si="4"/>
        <v>0</v>
      </c>
      <c r="Z324" s="30">
        <v>19</v>
      </c>
    </row>
    <row r="325" spans="1:26" ht="15" x14ac:dyDescent="0.25">
      <c r="A325" s="34">
        <f>IF(Inskrivning!C1026&gt;0,Inskrivning!J1026,0)</f>
        <v>0</v>
      </c>
      <c r="B325" s="34">
        <f>IF(Inskrivning!C1026&gt;0,Inskrivning!K1026,0)</f>
        <v>0</v>
      </c>
      <c r="C325" s="34">
        <f>IF(Inskrivning!C1026&gt;0,Inskrivning!L1026,0)</f>
        <v>0</v>
      </c>
      <c r="D325" s="34">
        <f>IF(Inskrivning!C1026&gt;0,Inskrivning!M1026,0)</f>
        <v>0</v>
      </c>
      <c r="E325" s="34">
        <f>IF(Inskrivning!C1026&gt;0,Inskrivning!N1026,0)</f>
        <v>0</v>
      </c>
      <c r="F325" s="34">
        <f>IF(Inskrivning!C1026&gt;0,Inskrivning!O1026,0)</f>
        <v>0</v>
      </c>
      <c r="G325" s="34">
        <f>IF(Inskrivning!C1026&gt;0,Inskrivning!P1026,0)</f>
        <v>0</v>
      </c>
      <c r="H325" s="34">
        <f>IF(Inskrivning!C1026&gt;0,Inskrivning!Q1026,0)</f>
        <v>0</v>
      </c>
      <c r="I325" s="34">
        <f>IF(Inskrivning!C1026&gt;0,Inskrivning!R1026,0)</f>
        <v>0</v>
      </c>
      <c r="J325" s="34">
        <f>IF(Inskrivning!C1026&gt;0,Inskrivning!S1026,0)</f>
        <v>0</v>
      </c>
      <c r="K325" s="34">
        <f>IF(Inskrivning!C1026&gt;0,Inskrivning!T1026,0)</f>
        <v>0</v>
      </c>
      <c r="L325" s="34">
        <f>IF(Inskrivning!C1026&gt;0,Inskrivning!U1026,0)</f>
        <v>0</v>
      </c>
      <c r="M325" s="34">
        <f>IF(Inskrivning!C1026&gt;0,Inskrivning!V1026,0)</f>
        <v>0</v>
      </c>
      <c r="N325" s="34">
        <f>IF(Inskrivning!C1026&gt;0,Inskrivning!W1026,0)</f>
        <v>0</v>
      </c>
      <c r="O325" s="34">
        <f>IF(Inskrivning!C1026&gt;0,Inskrivning!X1026,0)</f>
        <v>0</v>
      </c>
      <c r="W325" s="15">
        <f>IF(Inskrivning!C1026="",0,Inskrivning!C1026)</f>
        <v>0</v>
      </c>
      <c r="Y325" s="30">
        <f t="shared" si="4"/>
        <v>0</v>
      </c>
      <c r="Z325" s="30">
        <v>20</v>
      </c>
    </row>
    <row r="326" spans="1:26" ht="15" x14ac:dyDescent="0.25">
      <c r="A326" s="34">
        <f>IF(Inskrivning!C1027&gt;0,Inskrivning!J1027,0)</f>
        <v>0</v>
      </c>
      <c r="B326" s="34">
        <f>IF(Inskrivning!C1027&gt;0,Inskrivning!K1027,0)</f>
        <v>0</v>
      </c>
      <c r="C326" s="34">
        <f>IF(Inskrivning!C1027&gt;0,Inskrivning!L1027,0)</f>
        <v>0</v>
      </c>
      <c r="D326" s="34">
        <f>IF(Inskrivning!C1027&gt;0,Inskrivning!M1027,0)</f>
        <v>0</v>
      </c>
      <c r="E326" s="34">
        <f>IF(Inskrivning!C1027&gt;0,Inskrivning!N1027,0)</f>
        <v>0</v>
      </c>
      <c r="F326" s="34">
        <f>IF(Inskrivning!C1027&gt;0,Inskrivning!O1027,0)</f>
        <v>0</v>
      </c>
      <c r="G326" s="34">
        <f>IF(Inskrivning!C1027&gt;0,Inskrivning!P1027,0)</f>
        <v>0</v>
      </c>
      <c r="H326" s="34">
        <f>IF(Inskrivning!C1027&gt;0,Inskrivning!Q1027,0)</f>
        <v>0</v>
      </c>
      <c r="I326" s="34">
        <f>IF(Inskrivning!C1027&gt;0,Inskrivning!R1027,0)</f>
        <v>0</v>
      </c>
      <c r="J326" s="34">
        <f>IF(Inskrivning!C1027&gt;0,Inskrivning!S1027,0)</f>
        <v>0</v>
      </c>
      <c r="K326" s="34">
        <f>IF(Inskrivning!C1027&gt;0,Inskrivning!T1027,0)</f>
        <v>0</v>
      </c>
      <c r="L326" s="34">
        <f>IF(Inskrivning!C1027&gt;0,Inskrivning!U1027,0)</f>
        <v>0</v>
      </c>
      <c r="M326" s="34">
        <f>IF(Inskrivning!C1027&gt;0,Inskrivning!V1027,0)</f>
        <v>0</v>
      </c>
      <c r="N326" s="34">
        <f>IF(Inskrivning!C1027&gt;0,Inskrivning!W1027,0)</f>
        <v>0</v>
      </c>
      <c r="O326" s="34">
        <f>IF(Inskrivning!C1027&gt;0,Inskrivning!X1027,0)</f>
        <v>0</v>
      </c>
      <c r="W326" s="15">
        <f>IF(Inskrivning!C1027="",0,Inskrivning!C1027)</f>
        <v>0</v>
      </c>
      <c r="Y326" s="30">
        <f t="shared" si="4"/>
        <v>0</v>
      </c>
      <c r="Z326" s="30">
        <v>21</v>
      </c>
    </row>
    <row r="327" spans="1:26" ht="15" x14ac:dyDescent="0.25">
      <c r="A327" s="34">
        <f>IF(Inskrivning!C1028&gt;0,Inskrivning!J1028,0)</f>
        <v>0</v>
      </c>
      <c r="B327" s="34">
        <f>IF(Inskrivning!C1028&gt;0,Inskrivning!K1028,0)</f>
        <v>0</v>
      </c>
      <c r="C327" s="34">
        <f>IF(Inskrivning!C1028&gt;0,Inskrivning!L1028,0)</f>
        <v>0</v>
      </c>
      <c r="D327" s="34">
        <f>IF(Inskrivning!C1028&gt;0,Inskrivning!M1028,0)</f>
        <v>0</v>
      </c>
      <c r="E327" s="34">
        <f>IF(Inskrivning!C1028&gt;0,Inskrivning!N1028,0)</f>
        <v>0</v>
      </c>
      <c r="F327" s="34">
        <f>IF(Inskrivning!C1028&gt;0,Inskrivning!O1028,0)</f>
        <v>0</v>
      </c>
      <c r="G327" s="34">
        <f>IF(Inskrivning!C1028&gt;0,Inskrivning!P1028,0)</f>
        <v>0</v>
      </c>
      <c r="H327" s="34">
        <f>IF(Inskrivning!C1028&gt;0,Inskrivning!Q1028,0)</f>
        <v>0</v>
      </c>
      <c r="I327" s="34">
        <f>IF(Inskrivning!C1028&gt;0,Inskrivning!R1028,0)</f>
        <v>0</v>
      </c>
      <c r="J327" s="34">
        <f>IF(Inskrivning!C1028&gt;0,Inskrivning!S1028,0)</f>
        <v>0</v>
      </c>
      <c r="K327" s="34">
        <f>IF(Inskrivning!C1028&gt;0,Inskrivning!T1028,0)</f>
        <v>0</v>
      </c>
      <c r="L327" s="34">
        <f>IF(Inskrivning!C1028&gt;0,Inskrivning!U1028,0)</f>
        <v>0</v>
      </c>
      <c r="M327" s="34">
        <f>IF(Inskrivning!C1028&gt;0,Inskrivning!V1028,0)</f>
        <v>0</v>
      </c>
      <c r="N327" s="34">
        <f>IF(Inskrivning!C1028&gt;0,Inskrivning!W1028,0)</f>
        <v>0</v>
      </c>
      <c r="O327" s="34">
        <f>IF(Inskrivning!C1028&gt;0,Inskrivning!X1028,0)</f>
        <v>0</v>
      </c>
      <c r="W327" s="15">
        <f>IF(Inskrivning!C1028="",0,Inskrivning!C1028)</f>
        <v>0</v>
      </c>
      <c r="Y327" s="30">
        <f t="shared" si="4"/>
        <v>0</v>
      </c>
      <c r="Z327" s="30">
        <v>22</v>
      </c>
    </row>
    <row r="328" spans="1:26" ht="15" x14ac:dyDescent="0.25">
      <c r="A328" s="34">
        <f>IF(Inskrivning!C1029&gt;0,Inskrivning!J1029,0)</f>
        <v>0</v>
      </c>
      <c r="B328" s="34">
        <f>IF(Inskrivning!C1029&gt;0,Inskrivning!K1029,0)</f>
        <v>0</v>
      </c>
      <c r="C328" s="34">
        <f>IF(Inskrivning!C1029&gt;0,Inskrivning!L1029,0)</f>
        <v>0</v>
      </c>
      <c r="D328" s="34">
        <f>IF(Inskrivning!C1029&gt;0,Inskrivning!M1029,0)</f>
        <v>0</v>
      </c>
      <c r="E328" s="34">
        <f>IF(Inskrivning!C1029&gt;0,Inskrivning!N1029,0)</f>
        <v>0</v>
      </c>
      <c r="F328" s="34">
        <f>IF(Inskrivning!C1029&gt;0,Inskrivning!O1029,0)</f>
        <v>0</v>
      </c>
      <c r="G328" s="34">
        <f>IF(Inskrivning!C1029&gt;0,Inskrivning!P1029,0)</f>
        <v>0</v>
      </c>
      <c r="H328" s="34">
        <f>IF(Inskrivning!C1029&gt;0,Inskrivning!Q1029,0)</f>
        <v>0</v>
      </c>
      <c r="I328" s="34">
        <f>IF(Inskrivning!C1029&gt;0,Inskrivning!R1029,0)</f>
        <v>0</v>
      </c>
      <c r="J328" s="34">
        <f>IF(Inskrivning!C1029&gt;0,Inskrivning!S1029,0)</f>
        <v>0</v>
      </c>
      <c r="K328" s="34">
        <f>IF(Inskrivning!C1029&gt;0,Inskrivning!T1029,0)</f>
        <v>0</v>
      </c>
      <c r="L328" s="34">
        <f>IF(Inskrivning!C1029&gt;0,Inskrivning!U1029,0)</f>
        <v>0</v>
      </c>
      <c r="M328" s="34">
        <f>IF(Inskrivning!C1029&gt;0,Inskrivning!V1029,0)</f>
        <v>0</v>
      </c>
      <c r="N328" s="34">
        <f>IF(Inskrivning!C1029&gt;0,Inskrivning!W1029,0)</f>
        <v>0</v>
      </c>
      <c r="O328" s="34">
        <f>IF(Inskrivning!C1029&gt;0,Inskrivning!X1029,0)</f>
        <v>0</v>
      </c>
      <c r="W328" s="15">
        <f>IF(Inskrivning!C1029="",0,Inskrivning!C1029)</f>
        <v>0</v>
      </c>
      <c r="Y328" s="30">
        <f t="shared" si="4"/>
        <v>0</v>
      </c>
      <c r="Z328" s="30">
        <v>23</v>
      </c>
    </row>
    <row r="329" spans="1:26" ht="15" x14ac:dyDescent="0.25">
      <c r="A329" s="34">
        <f>IF(Inskrivning!C1030&gt;0,Inskrivning!J1030,0)</f>
        <v>0</v>
      </c>
      <c r="B329" s="34">
        <f>IF(Inskrivning!C1030&gt;0,Inskrivning!K1030,0)</f>
        <v>0</v>
      </c>
      <c r="C329" s="34">
        <f>IF(Inskrivning!C1030&gt;0,Inskrivning!L1030,0)</f>
        <v>0</v>
      </c>
      <c r="D329" s="34">
        <f>IF(Inskrivning!C1030&gt;0,Inskrivning!M1030,0)</f>
        <v>0</v>
      </c>
      <c r="E329" s="34">
        <f>IF(Inskrivning!C1030&gt;0,Inskrivning!N1030,0)</f>
        <v>0</v>
      </c>
      <c r="F329" s="34">
        <f>IF(Inskrivning!C1030&gt;0,Inskrivning!O1030,0)</f>
        <v>0</v>
      </c>
      <c r="G329" s="34">
        <f>IF(Inskrivning!C1030&gt;0,Inskrivning!P1030,0)</f>
        <v>0</v>
      </c>
      <c r="H329" s="34">
        <f>IF(Inskrivning!C1030&gt;0,Inskrivning!Q1030,0)</f>
        <v>0</v>
      </c>
      <c r="I329" s="34">
        <f>IF(Inskrivning!C1030&gt;0,Inskrivning!R1030,0)</f>
        <v>0</v>
      </c>
      <c r="J329" s="34">
        <f>IF(Inskrivning!C1030&gt;0,Inskrivning!S1030,0)</f>
        <v>0</v>
      </c>
      <c r="K329" s="34">
        <f>IF(Inskrivning!C1030&gt;0,Inskrivning!T1030,0)</f>
        <v>0</v>
      </c>
      <c r="L329" s="34">
        <f>IF(Inskrivning!C1030&gt;0,Inskrivning!U1030,0)</f>
        <v>0</v>
      </c>
      <c r="M329" s="34">
        <f>IF(Inskrivning!C1030&gt;0,Inskrivning!V1030,0)</f>
        <v>0</v>
      </c>
      <c r="N329" s="34">
        <f>IF(Inskrivning!C1030&gt;0,Inskrivning!W1030,0)</f>
        <v>0</v>
      </c>
      <c r="O329" s="34">
        <f>IF(Inskrivning!C1030&gt;0,Inskrivning!X1030,0)</f>
        <v>0</v>
      </c>
      <c r="W329" s="15">
        <f>IF(Inskrivning!C1030="",0,Inskrivning!C1030)</f>
        <v>0</v>
      </c>
      <c r="Y329" s="30">
        <f t="shared" si="4"/>
        <v>0</v>
      </c>
      <c r="Z329" s="30">
        <v>24</v>
      </c>
    </row>
    <row r="330" spans="1:26" ht="15" x14ac:dyDescent="0.25">
      <c r="A330" s="34">
        <f>IF(Inskrivning!C1031&gt;0,Inskrivning!J1031,0)</f>
        <v>0</v>
      </c>
      <c r="B330" s="34">
        <f>IF(Inskrivning!C1031&gt;0,Inskrivning!K1031,0)</f>
        <v>0</v>
      </c>
      <c r="C330" s="34">
        <f>IF(Inskrivning!C1031&gt;0,Inskrivning!L1031,0)</f>
        <v>0</v>
      </c>
      <c r="D330" s="34">
        <f>IF(Inskrivning!C1031&gt;0,Inskrivning!M1031,0)</f>
        <v>0</v>
      </c>
      <c r="E330" s="34">
        <f>IF(Inskrivning!C1031&gt;0,Inskrivning!N1031,0)</f>
        <v>0</v>
      </c>
      <c r="F330" s="34">
        <f>IF(Inskrivning!C1031&gt;0,Inskrivning!O1031,0)</f>
        <v>0</v>
      </c>
      <c r="G330" s="34">
        <f>IF(Inskrivning!C1031&gt;0,Inskrivning!P1031,0)</f>
        <v>0</v>
      </c>
      <c r="H330" s="34">
        <f>IF(Inskrivning!C1031&gt;0,Inskrivning!Q1031,0)</f>
        <v>0</v>
      </c>
      <c r="I330" s="34">
        <f>IF(Inskrivning!C1031&gt;0,Inskrivning!R1031,0)</f>
        <v>0</v>
      </c>
      <c r="J330" s="34">
        <f>IF(Inskrivning!C1031&gt;0,Inskrivning!S1031,0)</f>
        <v>0</v>
      </c>
      <c r="K330" s="34">
        <f>IF(Inskrivning!C1031&gt;0,Inskrivning!T1031,0)</f>
        <v>0</v>
      </c>
      <c r="L330" s="34">
        <f>IF(Inskrivning!C1031&gt;0,Inskrivning!U1031,0)</f>
        <v>0</v>
      </c>
      <c r="M330" s="34">
        <f>IF(Inskrivning!C1031&gt;0,Inskrivning!V1031,0)</f>
        <v>0</v>
      </c>
      <c r="N330" s="34">
        <f>IF(Inskrivning!C1031&gt;0,Inskrivning!W1031,0)</f>
        <v>0</v>
      </c>
      <c r="O330" s="34">
        <f>IF(Inskrivning!C1031&gt;0,Inskrivning!X1031,0)</f>
        <v>0</v>
      </c>
      <c r="W330" s="15">
        <f>IF(Inskrivning!C1031="",0,Inskrivning!C1031)</f>
        <v>0</v>
      </c>
      <c r="Y330" s="30">
        <f t="shared" si="4"/>
        <v>0</v>
      </c>
      <c r="Z330" s="30">
        <v>25</v>
      </c>
    </row>
    <row r="331" spans="1:26" ht="15" x14ac:dyDescent="0.25">
      <c r="A331" s="34">
        <f>IF(Inskrivning!C1032&gt;0,Inskrivning!J1032,0)</f>
        <v>0</v>
      </c>
      <c r="B331" s="34">
        <f>IF(Inskrivning!C1032&gt;0,Inskrivning!K1032,0)</f>
        <v>0</v>
      </c>
      <c r="C331" s="34">
        <f>IF(Inskrivning!C1032&gt;0,Inskrivning!L1032,0)</f>
        <v>0</v>
      </c>
      <c r="D331" s="34">
        <f>IF(Inskrivning!C1032&gt;0,Inskrivning!M1032,0)</f>
        <v>0</v>
      </c>
      <c r="E331" s="34">
        <f>IF(Inskrivning!C1032&gt;0,Inskrivning!N1032,0)</f>
        <v>0</v>
      </c>
      <c r="F331" s="34">
        <f>IF(Inskrivning!C1032&gt;0,Inskrivning!O1032,0)</f>
        <v>0</v>
      </c>
      <c r="G331" s="34">
        <f>IF(Inskrivning!C1032&gt;0,Inskrivning!P1032,0)</f>
        <v>0</v>
      </c>
      <c r="H331" s="34">
        <f>IF(Inskrivning!C1032&gt;0,Inskrivning!Q1032,0)</f>
        <v>0</v>
      </c>
      <c r="I331" s="34">
        <f>IF(Inskrivning!C1032&gt;0,Inskrivning!R1032,0)</f>
        <v>0</v>
      </c>
      <c r="J331" s="34">
        <f>IF(Inskrivning!C1032&gt;0,Inskrivning!S1032,0)</f>
        <v>0</v>
      </c>
      <c r="K331" s="34">
        <f>IF(Inskrivning!C1032&gt;0,Inskrivning!T1032,0)</f>
        <v>0</v>
      </c>
      <c r="L331" s="34">
        <f>IF(Inskrivning!C1032&gt;0,Inskrivning!U1032,0)</f>
        <v>0</v>
      </c>
      <c r="M331" s="34">
        <f>IF(Inskrivning!C1032&gt;0,Inskrivning!V1032,0)</f>
        <v>0</v>
      </c>
      <c r="N331" s="34">
        <f>IF(Inskrivning!C1032&gt;0,Inskrivning!W1032,0)</f>
        <v>0</v>
      </c>
      <c r="O331" s="34">
        <f>IF(Inskrivning!C1032&gt;0,Inskrivning!X1032,0)</f>
        <v>0</v>
      </c>
      <c r="W331" s="15">
        <f>IF(Inskrivning!C1032="",0,Inskrivning!C1032)</f>
        <v>0</v>
      </c>
      <c r="Y331" s="30">
        <f t="shared" si="4"/>
        <v>0</v>
      </c>
      <c r="Z331" s="30">
        <v>26</v>
      </c>
    </row>
    <row r="332" spans="1:26" ht="15" x14ac:dyDescent="0.25">
      <c r="A332" s="34">
        <f>IF(Inskrivning!C1033&gt;0,Inskrivning!J1033,0)</f>
        <v>0</v>
      </c>
      <c r="B332" s="34">
        <f>IF(Inskrivning!C1033&gt;0,Inskrivning!K1033,0)</f>
        <v>0</v>
      </c>
      <c r="C332" s="34">
        <f>IF(Inskrivning!C1033&gt;0,Inskrivning!L1033,0)</f>
        <v>0</v>
      </c>
      <c r="D332" s="34">
        <f>IF(Inskrivning!C1033&gt;0,Inskrivning!M1033,0)</f>
        <v>0</v>
      </c>
      <c r="E332" s="34">
        <f>IF(Inskrivning!C1033&gt;0,Inskrivning!N1033,0)</f>
        <v>0</v>
      </c>
      <c r="F332" s="34">
        <f>IF(Inskrivning!C1033&gt;0,Inskrivning!O1033,0)</f>
        <v>0</v>
      </c>
      <c r="G332" s="34">
        <f>IF(Inskrivning!C1033&gt;0,Inskrivning!P1033,0)</f>
        <v>0</v>
      </c>
      <c r="H332" s="34">
        <f>IF(Inskrivning!C1033&gt;0,Inskrivning!Q1033,0)</f>
        <v>0</v>
      </c>
      <c r="I332" s="34">
        <f>IF(Inskrivning!C1033&gt;0,Inskrivning!R1033,0)</f>
        <v>0</v>
      </c>
      <c r="J332" s="34">
        <f>IF(Inskrivning!C1033&gt;0,Inskrivning!S1033,0)</f>
        <v>0</v>
      </c>
      <c r="K332" s="34">
        <f>IF(Inskrivning!C1033&gt;0,Inskrivning!T1033,0)</f>
        <v>0</v>
      </c>
      <c r="L332" s="34">
        <f>IF(Inskrivning!C1033&gt;0,Inskrivning!U1033,0)</f>
        <v>0</v>
      </c>
      <c r="M332" s="34">
        <f>IF(Inskrivning!C1033&gt;0,Inskrivning!V1033,0)</f>
        <v>0</v>
      </c>
      <c r="N332" s="34">
        <f>IF(Inskrivning!C1033&gt;0,Inskrivning!W1033,0)</f>
        <v>0</v>
      </c>
      <c r="O332" s="34">
        <f>IF(Inskrivning!C1033&gt;0,Inskrivning!X1033,0)</f>
        <v>0</v>
      </c>
      <c r="W332" s="15">
        <f>IF(Inskrivning!C1033="",0,Inskrivning!C1033)</f>
        <v>0</v>
      </c>
      <c r="Y332" s="30">
        <f t="shared" si="4"/>
        <v>0</v>
      </c>
      <c r="Z332" s="30">
        <v>27</v>
      </c>
    </row>
    <row r="333" spans="1:26" ht="15" x14ac:dyDescent="0.25">
      <c r="A333" s="34">
        <f>IF(Inskrivning!C1034&gt;0,Inskrivning!J1034,0)</f>
        <v>0</v>
      </c>
      <c r="B333" s="34">
        <f>IF(Inskrivning!C1034&gt;0,Inskrivning!K1034,0)</f>
        <v>0</v>
      </c>
      <c r="C333" s="34">
        <f>IF(Inskrivning!C1034&gt;0,Inskrivning!L1034,0)</f>
        <v>0</v>
      </c>
      <c r="D333" s="34">
        <f>IF(Inskrivning!C1034&gt;0,Inskrivning!M1034,0)</f>
        <v>0</v>
      </c>
      <c r="E333" s="34">
        <f>IF(Inskrivning!C1034&gt;0,Inskrivning!N1034,0)</f>
        <v>0</v>
      </c>
      <c r="F333" s="34">
        <f>IF(Inskrivning!C1034&gt;0,Inskrivning!O1034,0)</f>
        <v>0</v>
      </c>
      <c r="G333" s="34">
        <f>IF(Inskrivning!C1034&gt;0,Inskrivning!P1034,0)</f>
        <v>0</v>
      </c>
      <c r="H333" s="34">
        <f>IF(Inskrivning!C1034&gt;0,Inskrivning!Q1034,0)</f>
        <v>0</v>
      </c>
      <c r="I333" s="34">
        <f>IF(Inskrivning!C1034&gt;0,Inskrivning!R1034,0)</f>
        <v>0</v>
      </c>
      <c r="J333" s="34">
        <f>IF(Inskrivning!C1034&gt;0,Inskrivning!S1034,0)</f>
        <v>0</v>
      </c>
      <c r="K333" s="34">
        <f>IF(Inskrivning!C1034&gt;0,Inskrivning!T1034,0)</f>
        <v>0</v>
      </c>
      <c r="L333" s="34">
        <f>IF(Inskrivning!C1034&gt;0,Inskrivning!U1034,0)</f>
        <v>0</v>
      </c>
      <c r="M333" s="34">
        <f>IF(Inskrivning!C1034&gt;0,Inskrivning!V1034,0)</f>
        <v>0</v>
      </c>
      <c r="N333" s="34">
        <f>IF(Inskrivning!C1034&gt;0,Inskrivning!W1034,0)</f>
        <v>0</v>
      </c>
      <c r="O333" s="34">
        <f>IF(Inskrivning!C1034&gt;0,Inskrivning!X1034,0)</f>
        <v>0</v>
      </c>
      <c r="W333" s="15">
        <f>IF(Inskrivning!C1034="",0,Inskrivning!C1034)</f>
        <v>0</v>
      </c>
      <c r="Y333" s="30">
        <f t="shared" si="4"/>
        <v>0</v>
      </c>
      <c r="Z333" s="30">
        <v>28</v>
      </c>
    </row>
    <row r="334" spans="1:26" ht="15" x14ac:dyDescent="0.25">
      <c r="A334" s="34">
        <f>IF(Inskrivning!C1035&gt;0,Inskrivning!J1035,0)</f>
        <v>0</v>
      </c>
      <c r="B334" s="34">
        <f>IF(Inskrivning!C1035&gt;0,Inskrivning!K1035,0)</f>
        <v>0</v>
      </c>
      <c r="C334" s="34">
        <f>IF(Inskrivning!C1035&gt;0,Inskrivning!L1035,0)</f>
        <v>0</v>
      </c>
      <c r="D334" s="34">
        <f>IF(Inskrivning!C1035&gt;0,Inskrivning!M1035,0)</f>
        <v>0</v>
      </c>
      <c r="E334" s="34">
        <f>IF(Inskrivning!C1035&gt;0,Inskrivning!N1035,0)</f>
        <v>0</v>
      </c>
      <c r="F334" s="34">
        <f>IF(Inskrivning!C1035&gt;0,Inskrivning!O1035,0)</f>
        <v>0</v>
      </c>
      <c r="G334" s="34">
        <f>IF(Inskrivning!C1035&gt;0,Inskrivning!P1035,0)</f>
        <v>0</v>
      </c>
      <c r="H334" s="34">
        <f>IF(Inskrivning!C1035&gt;0,Inskrivning!Q1035,0)</f>
        <v>0</v>
      </c>
      <c r="I334" s="34">
        <f>IF(Inskrivning!C1035&gt;0,Inskrivning!R1035,0)</f>
        <v>0</v>
      </c>
      <c r="J334" s="34">
        <f>IF(Inskrivning!C1035&gt;0,Inskrivning!S1035,0)</f>
        <v>0</v>
      </c>
      <c r="K334" s="34">
        <f>IF(Inskrivning!C1035&gt;0,Inskrivning!T1035,0)</f>
        <v>0</v>
      </c>
      <c r="L334" s="34">
        <f>IF(Inskrivning!C1035&gt;0,Inskrivning!U1035,0)</f>
        <v>0</v>
      </c>
      <c r="M334" s="34">
        <f>IF(Inskrivning!C1035&gt;0,Inskrivning!V1035,0)</f>
        <v>0</v>
      </c>
      <c r="N334" s="34">
        <f>IF(Inskrivning!C1035&gt;0,Inskrivning!W1035,0)</f>
        <v>0</v>
      </c>
      <c r="O334" s="34">
        <f>IF(Inskrivning!C1035&gt;0,Inskrivning!X1035,0)</f>
        <v>0</v>
      </c>
      <c r="W334" s="15">
        <f>IF(Inskrivning!C1035="",0,Inskrivning!C1035)</f>
        <v>0</v>
      </c>
      <c r="Y334" s="30">
        <f t="shared" si="4"/>
        <v>0</v>
      </c>
      <c r="Z334" s="30">
        <v>29</v>
      </c>
    </row>
    <row r="335" spans="1:26" ht="15" x14ac:dyDescent="0.25">
      <c r="A335" s="34">
        <f>IF(Inskrivning!C1036&gt;0,Inskrivning!J1036,0)</f>
        <v>0</v>
      </c>
      <c r="B335" s="34">
        <f>IF(Inskrivning!C1036&gt;0,Inskrivning!K1036,0)</f>
        <v>0</v>
      </c>
      <c r="C335" s="34">
        <f>IF(Inskrivning!C1036&gt;0,Inskrivning!L1036,0)</f>
        <v>0</v>
      </c>
      <c r="D335" s="34">
        <f>IF(Inskrivning!C1036&gt;0,Inskrivning!M1036,0)</f>
        <v>0</v>
      </c>
      <c r="E335" s="34">
        <f>IF(Inskrivning!C1036&gt;0,Inskrivning!N1036,0)</f>
        <v>0</v>
      </c>
      <c r="F335" s="34">
        <f>IF(Inskrivning!C1036&gt;0,Inskrivning!O1036,0)</f>
        <v>0</v>
      </c>
      <c r="G335" s="34">
        <f>IF(Inskrivning!C1036&gt;0,Inskrivning!P1036,0)</f>
        <v>0</v>
      </c>
      <c r="H335" s="34">
        <f>IF(Inskrivning!C1036&gt;0,Inskrivning!Q1036,0)</f>
        <v>0</v>
      </c>
      <c r="I335" s="34">
        <f>IF(Inskrivning!C1036&gt;0,Inskrivning!R1036,0)</f>
        <v>0</v>
      </c>
      <c r="J335" s="34">
        <f>IF(Inskrivning!C1036&gt;0,Inskrivning!S1036,0)</f>
        <v>0</v>
      </c>
      <c r="K335" s="34">
        <f>IF(Inskrivning!C1036&gt;0,Inskrivning!T1036,0)</f>
        <v>0</v>
      </c>
      <c r="L335" s="34">
        <f>IF(Inskrivning!C1036&gt;0,Inskrivning!U1036,0)</f>
        <v>0</v>
      </c>
      <c r="M335" s="34">
        <f>IF(Inskrivning!C1036&gt;0,Inskrivning!V1036,0)</f>
        <v>0</v>
      </c>
      <c r="N335" s="34">
        <f>IF(Inskrivning!C1036&gt;0,Inskrivning!W1036,0)</f>
        <v>0</v>
      </c>
      <c r="O335" s="34">
        <f>IF(Inskrivning!C1036&gt;0,Inskrivning!X1036,0)</f>
        <v>0</v>
      </c>
      <c r="W335" s="15">
        <f>IF(Inskrivning!C1036="",0,Inskrivning!C1036)</f>
        <v>0</v>
      </c>
      <c r="Y335" s="30">
        <f t="shared" si="4"/>
        <v>0</v>
      </c>
      <c r="Z335" s="30">
        <v>30</v>
      </c>
    </row>
    <row r="336" spans="1:26" ht="15" x14ac:dyDescent="0.25">
      <c r="A336" s="34">
        <f>IF(Inskrivning!C1037&gt;0,Inskrivning!J1037,0)</f>
        <v>0</v>
      </c>
      <c r="B336" s="34">
        <f>IF(Inskrivning!C1037&gt;0,Inskrivning!K1037,0)</f>
        <v>0</v>
      </c>
      <c r="C336" s="34">
        <f>IF(Inskrivning!C1037&gt;0,Inskrivning!L1037,0)</f>
        <v>0</v>
      </c>
      <c r="D336" s="34">
        <f>IF(Inskrivning!C1037&gt;0,Inskrivning!M1037,0)</f>
        <v>0</v>
      </c>
      <c r="E336" s="34">
        <f>IF(Inskrivning!C1037&gt;0,Inskrivning!N1037,0)</f>
        <v>0</v>
      </c>
      <c r="F336" s="34">
        <f>IF(Inskrivning!C1037&gt;0,Inskrivning!O1037,0)</f>
        <v>0</v>
      </c>
      <c r="G336" s="34">
        <f>IF(Inskrivning!C1037&gt;0,Inskrivning!P1037,0)</f>
        <v>0</v>
      </c>
      <c r="H336" s="34">
        <f>IF(Inskrivning!C1037&gt;0,Inskrivning!Q1037,0)</f>
        <v>0</v>
      </c>
      <c r="I336" s="34">
        <f>IF(Inskrivning!C1037&gt;0,Inskrivning!R1037,0)</f>
        <v>0</v>
      </c>
      <c r="J336" s="34">
        <f>IF(Inskrivning!C1037&gt;0,Inskrivning!S1037,0)</f>
        <v>0</v>
      </c>
      <c r="K336" s="34">
        <f>IF(Inskrivning!C1037&gt;0,Inskrivning!T1037,0)</f>
        <v>0</v>
      </c>
      <c r="L336" s="34">
        <f>IF(Inskrivning!C1037&gt;0,Inskrivning!U1037,0)</f>
        <v>0</v>
      </c>
      <c r="M336" s="34">
        <f>IF(Inskrivning!C1037&gt;0,Inskrivning!V1037,0)</f>
        <v>0</v>
      </c>
      <c r="N336" s="34">
        <f>IF(Inskrivning!C1037&gt;0,Inskrivning!W1037,0)</f>
        <v>0</v>
      </c>
      <c r="O336" s="34">
        <f>IF(Inskrivning!C1037&gt;0,Inskrivning!X1037,0)</f>
        <v>0</v>
      </c>
      <c r="W336" s="15">
        <f>IF(Inskrivning!C1037="",0,Inskrivning!C1037)</f>
        <v>0</v>
      </c>
      <c r="Y336" s="30">
        <f t="shared" si="4"/>
        <v>0</v>
      </c>
      <c r="Z336" s="30">
        <v>31</v>
      </c>
    </row>
    <row r="337" spans="1:26" ht="15" x14ac:dyDescent="0.25">
      <c r="A337" s="34">
        <f>IF(Inskrivning!C1038&gt;0,Inskrivning!J1038,0)</f>
        <v>0</v>
      </c>
      <c r="B337" s="34">
        <f>IF(Inskrivning!C1038&gt;0,Inskrivning!K1038,0)</f>
        <v>0</v>
      </c>
      <c r="C337" s="34">
        <f>IF(Inskrivning!C1038&gt;0,Inskrivning!L1038,0)</f>
        <v>0</v>
      </c>
      <c r="D337" s="34">
        <f>IF(Inskrivning!C1038&gt;0,Inskrivning!M1038,0)</f>
        <v>0</v>
      </c>
      <c r="E337" s="34">
        <f>IF(Inskrivning!C1038&gt;0,Inskrivning!N1038,0)</f>
        <v>0</v>
      </c>
      <c r="F337" s="34">
        <f>IF(Inskrivning!C1038&gt;0,Inskrivning!O1038,0)</f>
        <v>0</v>
      </c>
      <c r="G337" s="34">
        <f>IF(Inskrivning!C1038&gt;0,Inskrivning!P1038,0)</f>
        <v>0</v>
      </c>
      <c r="H337" s="34">
        <f>IF(Inskrivning!C1038&gt;0,Inskrivning!Q1038,0)</f>
        <v>0</v>
      </c>
      <c r="I337" s="34">
        <f>IF(Inskrivning!C1038&gt;0,Inskrivning!R1038,0)</f>
        <v>0</v>
      </c>
      <c r="J337" s="34">
        <f>IF(Inskrivning!C1038&gt;0,Inskrivning!S1038,0)</f>
        <v>0</v>
      </c>
      <c r="K337" s="34">
        <f>IF(Inskrivning!C1038&gt;0,Inskrivning!T1038,0)</f>
        <v>0</v>
      </c>
      <c r="L337" s="34">
        <f>IF(Inskrivning!C1038&gt;0,Inskrivning!U1038,0)</f>
        <v>0</v>
      </c>
      <c r="M337" s="34">
        <f>IF(Inskrivning!C1038&gt;0,Inskrivning!V1038,0)</f>
        <v>0</v>
      </c>
      <c r="N337" s="34">
        <f>IF(Inskrivning!C1038&gt;0,Inskrivning!W1038,0)</f>
        <v>0</v>
      </c>
      <c r="O337" s="34">
        <f>IF(Inskrivning!C1038&gt;0,Inskrivning!X1038,0)</f>
        <v>0</v>
      </c>
      <c r="W337" s="15">
        <f>IF(Inskrivning!C1038="",0,Inskrivning!C1038)</f>
        <v>0</v>
      </c>
      <c r="Y337" s="30">
        <f t="shared" si="4"/>
        <v>0</v>
      </c>
      <c r="Z337" s="30">
        <v>32</v>
      </c>
    </row>
    <row r="338" spans="1:26" ht="15" x14ac:dyDescent="0.25">
      <c r="A338" s="34">
        <f>IF(Inskrivning!C1039&gt;0,Inskrivning!J1039,0)</f>
        <v>0</v>
      </c>
      <c r="B338" s="34">
        <f>IF(Inskrivning!C1039&gt;0,Inskrivning!K1039,0)</f>
        <v>0</v>
      </c>
      <c r="C338" s="34">
        <f>IF(Inskrivning!C1039&gt;0,Inskrivning!L1039,0)</f>
        <v>0</v>
      </c>
      <c r="D338" s="34">
        <f>IF(Inskrivning!C1039&gt;0,Inskrivning!M1039,0)</f>
        <v>0</v>
      </c>
      <c r="E338" s="34">
        <f>IF(Inskrivning!C1039&gt;0,Inskrivning!N1039,0)</f>
        <v>0</v>
      </c>
      <c r="F338" s="34">
        <f>IF(Inskrivning!C1039&gt;0,Inskrivning!O1039,0)</f>
        <v>0</v>
      </c>
      <c r="G338" s="34">
        <f>IF(Inskrivning!C1039&gt;0,Inskrivning!P1039,0)</f>
        <v>0</v>
      </c>
      <c r="H338" s="34">
        <f>IF(Inskrivning!C1039&gt;0,Inskrivning!Q1039,0)</f>
        <v>0</v>
      </c>
      <c r="I338" s="34">
        <f>IF(Inskrivning!C1039&gt;0,Inskrivning!R1039,0)</f>
        <v>0</v>
      </c>
      <c r="J338" s="34">
        <f>IF(Inskrivning!C1039&gt;0,Inskrivning!S1039,0)</f>
        <v>0</v>
      </c>
      <c r="K338" s="34">
        <f>IF(Inskrivning!C1039&gt;0,Inskrivning!T1039,0)</f>
        <v>0</v>
      </c>
      <c r="L338" s="34">
        <f>IF(Inskrivning!C1039&gt;0,Inskrivning!U1039,0)</f>
        <v>0</v>
      </c>
      <c r="M338" s="34">
        <f>IF(Inskrivning!C1039&gt;0,Inskrivning!V1039,0)</f>
        <v>0</v>
      </c>
      <c r="N338" s="34">
        <f>IF(Inskrivning!C1039&gt;0,Inskrivning!W1039,0)</f>
        <v>0</v>
      </c>
      <c r="O338" s="34">
        <f>IF(Inskrivning!C1039&gt;0,Inskrivning!X1039,0)</f>
        <v>0</v>
      </c>
      <c r="W338" s="15">
        <f>IF(Inskrivning!C1039="",0,Inskrivning!C1039)</f>
        <v>0</v>
      </c>
      <c r="Y338" s="30">
        <f t="shared" si="4"/>
        <v>0</v>
      </c>
      <c r="Z338" s="30">
        <v>33</v>
      </c>
    </row>
    <row r="339" spans="1:26" ht="15" x14ac:dyDescent="0.25">
      <c r="A339" s="34">
        <f>IF(Inskrivning!C1040&gt;0,Inskrivning!J1040,0)</f>
        <v>0</v>
      </c>
      <c r="B339" s="34">
        <f>IF(Inskrivning!C1040&gt;0,Inskrivning!K1040,0)</f>
        <v>0</v>
      </c>
      <c r="C339" s="34">
        <f>IF(Inskrivning!C1040&gt;0,Inskrivning!L1040,0)</f>
        <v>0</v>
      </c>
      <c r="D339" s="34">
        <f>IF(Inskrivning!C1040&gt;0,Inskrivning!M1040,0)</f>
        <v>0</v>
      </c>
      <c r="E339" s="34">
        <f>IF(Inskrivning!C1040&gt;0,Inskrivning!N1040,0)</f>
        <v>0</v>
      </c>
      <c r="F339" s="34">
        <f>IF(Inskrivning!C1040&gt;0,Inskrivning!O1040,0)</f>
        <v>0</v>
      </c>
      <c r="G339" s="34">
        <f>IF(Inskrivning!C1040&gt;0,Inskrivning!P1040,0)</f>
        <v>0</v>
      </c>
      <c r="H339" s="34">
        <f>IF(Inskrivning!C1040&gt;0,Inskrivning!Q1040,0)</f>
        <v>0</v>
      </c>
      <c r="I339" s="34">
        <f>IF(Inskrivning!C1040&gt;0,Inskrivning!R1040,0)</f>
        <v>0</v>
      </c>
      <c r="J339" s="34">
        <f>IF(Inskrivning!C1040&gt;0,Inskrivning!S1040,0)</f>
        <v>0</v>
      </c>
      <c r="K339" s="34">
        <f>IF(Inskrivning!C1040&gt;0,Inskrivning!T1040,0)</f>
        <v>0</v>
      </c>
      <c r="L339" s="34">
        <f>IF(Inskrivning!C1040&gt;0,Inskrivning!U1040,0)</f>
        <v>0</v>
      </c>
      <c r="M339" s="34">
        <f>IF(Inskrivning!C1040&gt;0,Inskrivning!V1040,0)</f>
        <v>0</v>
      </c>
      <c r="N339" s="34">
        <f>IF(Inskrivning!C1040&gt;0,Inskrivning!W1040,0)</f>
        <v>0</v>
      </c>
      <c r="O339" s="34">
        <f>IF(Inskrivning!C1040&gt;0,Inskrivning!X1040,0)</f>
        <v>0</v>
      </c>
      <c r="W339" s="15">
        <f>IF(Inskrivning!C1040="",0,Inskrivning!C1040)</f>
        <v>0</v>
      </c>
      <c r="Y339" s="30">
        <f t="shared" si="4"/>
        <v>0</v>
      </c>
      <c r="Z339" s="30">
        <v>34</v>
      </c>
    </row>
    <row r="340" spans="1:26" ht="15" x14ac:dyDescent="0.25">
      <c r="A340" s="34">
        <f>IF(Inskrivning!C1041&gt;0,Inskrivning!J1041,0)</f>
        <v>0</v>
      </c>
      <c r="B340" s="34">
        <f>IF(Inskrivning!C1041&gt;0,Inskrivning!K1041,0)</f>
        <v>0</v>
      </c>
      <c r="C340" s="34">
        <f>IF(Inskrivning!C1041&gt;0,Inskrivning!L1041,0)</f>
        <v>0</v>
      </c>
      <c r="D340" s="34">
        <f>IF(Inskrivning!C1041&gt;0,Inskrivning!M1041,0)</f>
        <v>0</v>
      </c>
      <c r="E340" s="34">
        <f>IF(Inskrivning!C1041&gt;0,Inskrivning!N1041,0)</f>
        <v>0</v>
      </c>
      <c r="F340" s="34">
        <f>IF(Inskrivning!C1041&gt;0,Inskrivning!O1041,0)</f>
        <v>0</v>
      </c>
      <c r="G340" s="34">
        <f>IF(Inskrivning!C1041&gt;0,Inskrivning!P1041,0)</f>
        <v>0</v>
      </c>
      <c r="H340" s="34">
        <f>IF(Inskrivning!C1041&gt;0,Inskrivning!Q1041,0)</f>
        <v>0</v>
      </c>
      <c r="I340" s="34">
        <f>IF(Inskrivning!C1041&gt;0,Inskrivning!R1041,0)</f>
        <v>0</v>
      </c>
      <c r="J340" s="34">
        <f>IF(Inskrivning!C1041&gt;0,Inskrivning!S1041,0)</f>
        <v>0</v>
      </c>
      <c r="K340" s="34">
        <f>IF(Inskrivning!C1041&gt;0,Inskrivning!T1041,0)</f>
        <v>0</v>
      </c>
      <c r="L340" s="34">
        <f>IF(Inskrivning!C1041&gt;0,Inskrivning!U1041,0)</f>
        <v>0</v>
      </c>
      <c r="M340" s="34">
        <f>IF(Inskrivning!C1041&gt;0,Inskrivning!V1041,0)</f>
        <v>0</v>
      </c>
      <c r="N340" s="34">
        <f>IF(Inskrivning!C1041&gt;0,Inskrivning!W1041,0)</f>
        <v>0</v>
      </c>
      <c r="O340" s="34">
        <f>IF(Inskrivning!C1041&gt;0,Inskrivning!X1041,0)</f>
        <v>0</v>
      </c>
      <c r="W340" s="15">
        <f>IF(Inskrivning!C1041="",0,Inskrivning!C1041)</f>
        <v>0</v>
      </c>
      <c r="Y340" s="30">
        <f t="shared" si="4"/>
        <v>0</v>
      </c>
      <c r="Z340" s="30">
        <v>35</v>
      </c>
    </row>
    <row r="341" spans="1:26" ht="15" x14ac:dyDescent="0.25">
      <c r="A341" s="34">
        <f>IF(Inskrivning!C1042&gt;0,Inskrivning!J1042,0)</f>
        <v>0</v>
      </c>
      <c r="B341" s="34">
        <f>IF(Inskrivning!C1042&gt;0,Inskrivning!K1042,0)</f>
        <v>0</v>
      </c>
      <c r="C341" s="34">
        <f>IF(Inskrivning!C1042&gt;0,Inskrivning!L1042,0)</f>
        <v>0</v>
      </c>
      <c r="D341" s="34">
        <f>IF(Inskrivning!C1042&gt;0,Inskrivning!M1042,0)</f>
        <v>0</v>
      </c>
      <c r="E341" s="34">
        <f>IF(Inskrivning!C1042&gt;0,Inskrivning!N1042,0)</f>
        <v>0</v>
      </c>
      <c r="F341" s="34">
        <f>IF(Inskrivning!C1042&gt;0,Inskrivning!O1042,0)</f>
        <v>0</v>
      </c>
      <c r="G341" s="34">
        <f>IF(Inskrivning!C1042&gt;0,Inskrivning!P1042,0)</f>
        <v>0</v>
      </c>
      <c r="H341" s="34">
        <f>IF(Inskrivning!C1042&gt;0,Inskrivning!Q1042,0)</f>
        <v>0</v>
      </c>
      <c r="I341" s="34">
        <f>IF(Inskrivning!C1042&gt;0,Inskrivning!R1042,0)</f>
        <v>0</v>
      </c>
      <c r="J341" s="34">
        <f>IF(Inskrivning!C1042&gt;0,Inskrivning!S1042,0)</f>
        <v>0</v>
      </c>
      <c r="K341" s="34">
        <f>IF(Inskrivning!C1042&gt;0,Inskrivning!T1042,0)</f>
        <v>0</v>
      </c>
      <c r="L341" s="34">
        <f>IF(Inskrivning!C1042&gt;0,Inskrivning!U1042,0)</f>
        <v>0</v>
      </c>
      <c r="M341" s="34">
        <f>IF(Inskrivning!C1042&gt;0,Inskrivning!V1042,0)</f>
        <v>0</v>
      </c>
      <c r="N341" s="34">
        <f>IF(Inskrivning!C1042&gt;0,Inskrivning!W1042,0)</f>
        <v>0</v>
      </c>
      <c r="O341" s="34">
        <f>IF(Inskrivning!C1042&gt;0,Inskrivning!X1042,0)</f>
        <v>0</v>
      </c>
      <c r="W341" s="15">
        <f>IF(Inskrivning!C1042="",0,Inskrivning!C1042)</f>
        <v>0</v>
      </c>
      <c r="Y341" s="30">
        <f t="shared" si="4"/>
        <v>0</v>
      </c>
      <c r="Z341" s="30">
        <v>36</v>
      </c>
    </row>
    <row r="342" spans="1:26" ht="15" x14ac:dyDescent="0.25">
      <c r="A342" s="34">
        <f>IF(Inskrivning!C1043&gt;0,Inskrivning!J1043,0)</f>
        <v>0</v>
      </c>
      <c r="B342" s="34">
        <f>IF(Inskrivning!C1043&gt;0,Inskrivning!K1043,0)</f>
        <v>0</v>
      </c>
      <c r="C342" s="34">
        <f>IF(Inskrivning!C1043&gt;0,Inskrivning!L1043,0)</f>
        <v>0</v>
      </c>
      <c r="D342" s="34">
        <f>IF(Inskrivning!C1043&gt;0,Inskrivning!M1043,0)</f>
        <v>0</v>
      </c>
      <c r="E342" s="34">
        <f>IF(Inskrivning!C1043&gt;0,Inskrivning!N1043,0)</f>
        <v>0</v>
      </c>
      <c r="F342" s="34">
        <f>IF(Inskrivning!C1043&gt;0,Inskrivning!O1043,0)</f>
        <v>0</v>
      </c>
      <c r="G342" s="34">
        <f>IF(Inskrivning!C1043&gt;0,Inskrivning!P1043,0)</f>
        <v>0</v>
      </c>
      <c r="H342" s="34">
        <f>IF(Inskrivning!C1043&gt;0,Inskrivning!Q1043,0)</f>
        <v>0</v>
      </c>
      <c r="I342" s="34">
        <f>IF(Inskrivning!C1043&gt;0,Inskrivning!R1043,0)</f>
        <v>0</v>
      </c>
      <c r="J342" s="34">
        <f>IF(Inskrivning!C1043&gt;0,Inskrivning!S1043,0)</f>
        <v>0</v>
      </c>
      <c r="K342" s="34">
        <f>IF(Inskrivning!C1043&gt;0,Inskrivning!T1043,0)</f>
        <v>0</v>
      </c>
      <c r="L342" s="34">
        <f>IF(Inskrivning!C1043&gt;0,Inskrivning!U1043,0)</f>
        <v>0</v>
      </c>
      <c r="M342" s="34">
        <f>IF(Inskrivning!C1043&gt;0,Inskrivning!V1043,0)</f>
        <v>0</v>
      </c>
      <c r="N342" s="34">
        <f>IF(Inskrivning!C1043&gt;0,Inskrivning!W1043,0)</f>
        <v>0</v>
      </c>
      <c r="O342" s="34">
        <f>IF(Inskrivning!C1043&gt;0,Inskrivning!X1043,0)</f>
        <v>0</v>
      </c>
      <c r="W342" s="15">
        <f>IF(Inskrivning!C1043="",0,Inskrivning!C1043)</f>
        <v>0</v>
      </c>
      <c r="Y342" s="30">
        <f t="shared" si="4"/>
        <v>0</v>
      </c>
      <c r="Z342" s="30">
        <v>37</v>
      </c>
    </row>
    <row r="343" spans="1:26" ht="15" x14ac:dyDescent="0.25">
      <c r="A343" s="34">
        <f>IF(Inskrivning!C1044&gt;0,Inskrivning!J1044,0)</f>
        <v>0</v>
      </c>
      <c r="B343" s="34">
        <f>IF(Inskrivning!C1044&gt;0,Inskrivning!K1044,0)</f>
        <v>0</v>
      </c>
      <c r="C343" s="34">
        <f>IF(Inskrivning!C1044&gt;0,Inskrivning!L1044,0)</f>
        <v>0</v>
      </c>
      <c r="D343" s="34">
        <f>IF(Inskrivning!C1044&gt;0,Inskrivning!M1044,0)</f>
        <v>0</v>
      </c>
      <c r="E343" s="34">
        <f>IF(Inskrivning!C1044&gt;0,Inskrivning!N1044,0)</f>
        <v>0</v>
      </c>
      <c r="F343" s="34">
        <f>IF(Inskrivning!C1044&gt;0,Inskrivning!O1044,0)</f>
        <v>0</v>
      </c>
      <c r="G343" s="34">
        <f>IF(Inskrivning!C1044&gt;0,Inskrivning!P1044,0)</f>
        <v>0</v>
      </c>
      <c r="H343" s="34">
        <f>IF(Inskrivning!C1044&gt;0,Inskrivning!Q1044,0)</f>
        <v>0</v>
      </c>
      <c r="I343" s="34">
        <f>IF(Inskrivning!C1044&gt;0,Inskrivning!R1044,0)</f>
        <v>0</v>
      </c>
      <c r="J343" s="34">
        <f>IF(Inskrivning!C1044&gt;0,Inskrivning!S1044,0)</f>
        <v>0</v>
      </c>
      <c r="K343" s="34">
        <f>IF(Inskrivning!C1044&gt;0,Inskrivning!T1044,0)</f>
        <v>0</v>
      </c>
      <c r="L343" s="34">
        <f>IF(Inskrivning!C1044&gt;0,Inskrivning!U1044,0)</f>
        <v>0</v>
      </c>
      <c r="M343" s="34">
        <f>IF(Inskrivning!C1044&gt;0,Inskrivning!V1044,0)</f>
        <v>0</v>
      </c>
      <c r="N343" s="34">
        <f>IF(Inskrivning!C1044&gt;0,Inskrivning!W1044,0)</f>
        <v>0</v>
      </c>
      <c r="O343" s="34">
        <f>IF(Inskrivning!C1044&gt;0,Inskrivning!X1044,0)</f>
        <v>0</v>
      </c>
      <c r="W343" s="15">
        <f>IF(Inskrivning!C1044="",0,Inskrivning!C1044)</f>
        <v>0</v>
      </c>
      <c r="Y343" s="30">
        <f t="shared" si="4"/>
        <v>0</v>
      </c>
      <c r="Z343" s="30">
        <v>38</v>
      </c>
    </row>
    <row r="344" spans="1:26" ht="15" x14ac:dyDescent="0.25">
      <c r="A344" s="34">
        <f>IF(Inskrivning!C1045&gt;0,Inskrivning!J1045,0)</f>
        <v>0</v>
      </c>
      <c r="B344" s="34">
        <f>IF(Inskrivning!C1045&gt;0,Inskrivning!K1045,0)</f>
        <v>0</v>
      </c>
      <c r="C344" s="34">
        <f>IF(Inskrivning!C1045&gt;0,Inskrivning!L1045,0)</f>
        <v>0</v>
      </c>
      <c r="D344" s="34">
        <f>IF(Inskrivning!C1045&gt;0,Inskrivning!M1045,0)</f>
        <v>0</v>
      </c>
      <c r="E344" s="34">
        <f>IF(Inskrivning!C1045&gt;0,Inskrivning!N1045,0)</f>
        <v>0</v>
      </c>
      <c r="F344" s="34">
        <f>IF(Inskrivning!C1045&gt;0,Inskrivning!O1045,0)</f>
        <v>0</v>
      </c>
      <c r="G344" s="34">
        <f>IF(Inskrivning!C1045&gt;0,Inskrivning!P1045,0)</f>
        <v>0</v>
      </c>
      <c r="H344" s="34">
        <f>IF(Inskrivning!C1045&gt;0,Inskrivning!Q1045,0)</f>
        <v>0</v>
      </c>
      <c r="I344" s="34">
        <f>IF(Inskrivning!C1045&gt;0,Inskrivning!R1045,0)</f>
        <v>0</v>
      </c>
      <c r="J344" s="34">
        <f>IF(Inskrivning!C1045&gt;0,Inskrivning!S1045,0)</f>
        <v>0</v>
      </c>
      <c r="K344" s="34">
        <f>IF(Inskrivning!C1045&gt;0,Inskrivning!T1045,0)</f>
        <v>0</v>
      </c>
      <c r="L344" s="34">
        <f>IF(Inskrivning!C1045&gt;0,Inskrivning!U1045,0)</f>
        <v>0</v>
      </c>
      <c r="M344" s="34">
        <f>IF(Inskrivning!C1045&gt;0,Inskrivning!V1045,0)</f>
        <v>0</v>
      </c>
      <c r="N344" s="34">
        <f>IF(Inskrivning!C1045&gt;0,Inskrivning!W1045,0)</f>
        <v>0</v>
      </c>
      <c r="O344" s="34">
        <f>IF(Inskrivning!C1045&gt;0,Inskrivning!X1045,0)</f>
        <v>0</v>
      </c>
      <c r="W344" s="15">
        <f>IF(Inskrivning!C1045="",0,Inskrivning!C1045)</f>
        <v>0</v>
      </c>
      <c r="Y344" s="30">
        <f t="shared" si="4"/>
        <v>0</v>
      </c>
      <c r="Z344" s="30">
        <v>39</v>
      </c>
    </row>
    <row r="345" spans="1:26" ht="15" x14ac:dyDescent="0.25">
      <c r="A345" s="34">
        <f>IF(Inskrivning!C1046&gt;0,Inskrivning!J1046,0)</f>
        <v>0</v>
      </c>
      <c r="B345" s="34">
        <f>IF(Inskrivning!C1046&gt;0,Inskrivning!K1046,0)</f>
        <v>0</v>
      </c>
      <c r="C345" s="34">
        <f>IF(Inskrivning!C1046&gt;0,Inskrivning!L1046,0)</f>
        <v>0</v>
      </c>
      <c r="D345" s="34">
        <f>IF(Inskrivning!C1046&gt;0,Inskrivning!M1046,0)</f>
        <v>0</v>
      </c>
      <c r="E345" s="34">
        <f>IF(Inskrivning!C1046&gt;0,Inskrivning!N1046,0)</f>
        <v>0</v>
      </c>
      <c r="F345" s="34">
        <f>IF(Inskrivning!C1046&gt;0,Inskrivning!O1046,0)</f>
        <v>0</v>
      </c>
      <c r="G345" s="34">
        <f>IF(Inskrivning!C1046&gt;0,Inskrivning!P1046,0)</f>
        <v>0</v>
      </c>
      <c r="H345" s="34">
        <f>IF(Inskrivning!C1046&gt;0,Inskrivning!Q1046,0)</f>
        <v>0</v>
      </c>
      <c r="I345" s="34">
        <f>IF(Inskrivning!C1046&gt;0,Inskrivning!R1046,0)</f>
        <v>0</v>
      </c>
      <c r="J345" s="34">
        <f>IF(Inskrivning!C1046&gt;0,Inskrivning!S1046,0)</f>
        <v>0</v>
      </c>
      <c r="K345" s="34">
        <f>IF(Inskrivning!C1046&gt;0,Inskrivning!T1046,0)</f>
        <v>0</v>
      </c>
      <c r="L345" s="34">
        <f>IF(Inskrivning!C1046&gt;0,Inskrivning!U1046,0)</f>
        <v>0</v>
      </c>
      <c r="M345" s="34">
        <f>IF(Inskrivning!C1046&gt;0,Inskrivning!V1046,0)</f>
        <v>0</v>
      </c>
      <c r="N345" s="34">
        <f>IF(Inskrivning!C1046&gt;0,Inskrivning!W1046,0)</f>
        <v>0</v>
      </c>
      <c r="O345" s="34">
        <f>IF(Inskrivning!C1046&gt;0,Inskrivning!X1046,0)</f>
        <v>0</v>
      </c>
      <c r="W345" s="15">
        <f>IF(Inskrivning!C1046="",0,Inskrivning!C1046)</f>
        <v>0</v>
      </c>
      <c r="Y345" s="30">
        <f t="shared" si="4"/>
        <v>0</v>
      </c>
      <c r="Z345" s="30">
        <v>40</v>
      </c>
    </row>
    <row r="346" spans="1:26" ht="15" x14ac:dyDescent="0.25">
      <c r="A346" s="34">
        <f>IF(Inskrivning!C1047&gt;0,Inskrivning!J1047,0)</f>
        <v>0</v>
      </c>
      <c r="B346" s="34">
        <f>IF(Inskrivning!C1047&gt;0,Inskrivning!K1047,0)</f>
        <v>0</v>
      </c>
      <c r="C346" s="34">
        <f>IF(Inskrivning!C1047&gt;0,Inskrivning!L1047,0)</f>
        <v>0</v>
      </c>
      <c r="D346" s="34">
        <f>IF(Inskrivning!C1047&gt;0,Inskrivning!M1047,0)</f>
        <v>0</v>
      </c>
      <c r="E346" s="34">
        <f>IF(Inskrivning!C1047&gt;0,Inskrivning!N1047,0)</f>
        <v>0</v>
      </c>
      <c r="F346" s="34">
        <f>IF(Inskrivning!C1047&gt;0,Inskrivning!O1047,0)</f>
        <v>0</v>
      </c>
      <c r="G346" s="34">
        <f>IF(Inskrivning!C1047&gt;0,Inskrivning!P1047,0)</f>
        <v>0</v>
      </c>
      <c r="H346" s="34">
        <f>IF(Inskrivning!C1047&gt;0,Inskrivning!Q1047,0)</f>
        <v>0</v>
      </c>
      <c r="I346" s="34">
        <f>IF(Inskrivning!C1047&gt;0,Inskrivning!R1047,0)</f>
        <v>0</v>
      </c>
      <c r="J346" s="34">
        <f>IF(Inskrivning!C1047&gt;0,Inskrivning!S1047,0)</f>
        <v>0</v>
      </c>
      <c r="K346" s="34">
        <f>IF(Inskrivning!C1047&gt;0,Inskrivning!T1047,0)</f>
        <v>0</v>
      </c>
      <c r="L346" s="34">
        <f>IF(Inskrivning!C1047&gt;0,Inskrivning!U1047,0)</f>
        <v>0</v>
      </c>
      <c r="M346" s="34">
        <f>IF(Inskrivning!C1047&gt;0,Inskrivning!V1047,0)</f>
        <v>0</v>
      </c>
      <c r="N346" s="34">
        <f>IF(Inskrivning!C1047&gt;0,Inskrivning!W1047,0)</f>
        <v>0</v>
      </c>
      <c r="O346" s="34">
        <f>IF(Inskrivning!C1047&gt;0,Inskrivning!X1047,0)</f>
        <v>0</v>
      </c>
      <c r="W346" s="15">
        <f>IF(Inskrivning!C1047="",0,Inskrivning!C1047)</f>
        <v>0</v>
      </c>
      <c r="Y346" s="30">
        <f t="shared" si="4"/>
        <v>0</v>
      </c>
      <c r="Z346" s="30">
        <v>41</v>
      </c>
    </row>
    <row r="347" spans="1:26" ht="15" x14ac:dyDescent="0.25">
      <c r="A347" s="34">
        <f>IF(Inskrivning!C1048&gt;0,Inskrivning!J1048,0)</f>
        <v>0</v>
      </c>
      <c r="B347" s="34">
        <f>IF(Inskrivning!C1048&gt;0,Inskrivning!K1048,0)</f>
        <v>0</v>
      </c>
      <c r="C347" s="34">
        <f>IF(Inskrivning!C1048&gt;0,Inskrivning!L1048,0)</f>
        <v>0</v>
      </c>
      <c r="D347" s="34">
        <f>IF(Inskrivning!C1048&gt;0,Inskrivning!M1048,0)</f>
        <v>0</v>
      </c>
      <c r="E347" s="34">
        <f>IF(Inskrivning!C1048&gt;0,Inskrivning!N1048,0)</f>
        <v>0</v>
      </c>
      <c r="F347" s="34">
        <f>IF(Inskrivning!C1048&gt;0,Inskrivning!O1048,0)</f>
        <v>0</v>
      </c>
      <c r="G347" s="34">
        <f>IF(Inskrivning!C1048&gt;0,Inskrivning!P1048,0)</f>
        <v>0</v>
      </c>
      <c r="H347" s="34">
        <f>IF(Inskrivning!C1048&gt;0,Inskrivning!Q1048,0)</f>
        <v>0</v>
      </c>
      <c r="I347" s="34">
        <f>IF(Inskrivning!C1048&gt;0,Inskrivning!R1048,0)</f>
        <v>0</v>
      </c>
      <c r="J347" s="34">
        <f>IF(Inskrivning!C1048&gt;0,Inskrivning!S1048,0)</f>
        <v>0</v>
      </c>
      <c r="K347" s="34">
        <f>IF(Inskrivning!C1048&gt;0,Inskrivning!T1048,0)</f>
        <v>0</v>
      </c>
      <c r="L347" s="34">
        <f>IF(Inskrivning!C1048&gt;0,Inskrivning!U1048,0)</f>
        <v>0</v>
      </c>
      <c r="M347" s="34">
        <f>IF(Inskrivning!C1048&gt;0,Inskrivning!V1048,0)</f>
        <v>0</v>
      </c>
      <c r="N347" s="34">
        <f>IF(Inskrivning!C1048&gt;0,Inskrivning!W1048,0)</f>
        <v>0</v>
      </c>
      <c r="O347" s="34">
        <f>IF(Inskrivning!C1048&gt;0,Inskrivning!X1048,0)</f>
        <v>0</v>
      </c>
      <c r="W347" s="15">
        <f>IF(Inskrivning!C1048="",0,Inskrivning!C1048)</f>
        <v>0</v>
      </c>
      <c r="Y347" s="30">
        <f t="shared" si="4"/>
        <v>0</v>
      </c>
      <c r="Z347" s="30">
        <v>42</v>
      </c>
    </row>
    <row r="348" spans="1:26" ht="15" x14ac:dyDescent="0.25">
      <c r="A348" s="34">
        <f>IF(Inskrivning!C1049&gt;0,Inskrivning!J1049,0)</f>
        <v>0</v>
      </c>
      <c r="B348" s="34">
        <f>IF(Inskrivning!C1049&gt;0,Inskrivning!K1049,0)</f>
        <v>0</v>
      </c>
      <c r="C348" s="34">
        <f>IF(Inskrivning!C1049&gt;0,Inskrivning!L1049,0)</f>
        <v>0</v>
      </c>
      <c r="D348" s="34">
        <f>IF(Inskrivning!C1049&gt;0,Inskrivning!M1049,0)</f>
        <v>0</v>
      </c>
      <c r="E348" s="34">
        <f>IF(Inskrivning!C1049&gt;0,Inskrivning!N1049,0)</f>
        <v>0</v>
      </c>
      <c r="F348" s="34">
        <f>IF(Inskrivning!C1049&gt;0,Inskrivning!O1049,0)</f>
        <v>0</v>
      </c>
      <c r="G348" s="34">
        <f>IF(Inskrivning!C1049&gt;0,Inskrivning!P1049,0)</f>
        <v>0</v>
      </c>
      <c r="H348" s="34">
        <f>IF(Inskrivning!C1049&gt;0,Inskrivning!Q1049,0)</f>
        <v>0</v>
      </c>
      <c r="I348" s="34">
        <f>IF(Inskrivning!C1049&gt;0,Inskrivning!R1049,0)</f>
        <v>0</v>
      </c>
      <c r="J348" s="34">
        <f>IF(Inskrivning!C1049&gt;0,Inskrivning!S1049,0)</f>
        <v>0</v>
      </c>
      <c r="K348" s="34">
        <f>IF(Inskrivning!C1049&gt;0,Inskrivning!T1049,0)</f>
        <v>0</v>
      </c>
      <c r="L348" s="34">
        <f>IF(Inskrivning!C1049&gt;0,Inskrivning!U1049,0)</f>
        <v>0</v>
      </c>
      <c r="M348" s="34">
        <f>IF(Inskrivning!C1049&gt;0,Inskrivning!V1049,0)</f>
        <v>0</v>
      </c>
      <c r="N348" s="34">
        <f>IF(Inskrivning!C1049&gt;0,Inskrivning!W1049,0)</f>
        <v>0</v>
      </c>
      <c r="O348" s="34">
        <f>IF(Inskrivning!C1049&gt;0,Inskrivning!X1049,0)</f>
        <v>0</v>
      </c>
      <c r="W348" s="15">
        <f>IF(Inskrivning!C1049="",0,Inskrivning!C1049)</f>
        <v>0</v>
      </c>
      <c r="Y348" s="30">
        <f t="shared" si="4"/>
        <v>0</v>
      </c>
      <c r="Z348" s="30">
        <v>43</v>
      </c>
    </row>
    <row r="349" spans="1:26" ht="15" x14ac:dyDescent="0.25">
      <c r="A349" s="34">
        <f>IF(Inskrivning!C1050&gt;0,Inskrivning!J1050,0)</f>
        <v>0</v>
      </c>
      <c r="B349" s="34">
        <f>IF(Inskrivning!C1050&gt;0,Inskrivning!K1050,0)</f>
        <v>0</v>
      </c>
      <c r="C349" s="34">
        <f>IF(Inskrivning!C1050&gt;0,Inskrivning!L1050,0)</f>
        <v>0</v>
      </c>
      <c r="D349" s="34">
        <f>IF(Inskrivning!C1050&gt;0,Inskrivning!M1050,0)</f>
        <v>0</v>
      </c>
      <c r="E349" s="34">
        <f>IF(Inskrivning!C1050&gt;0,Inskrivning!N1050,0)</f>
        <v>0</v>
      </c>
      <c r="F349" s="34">
        <f>IF(Inskrivning!C1050&gt;0,Inskrivning!O1050,0)</f>
        <v>0</v>
      </c>
      <c r="G349" s="34">
        <f>IF(Inskrivning!C1050&gt;0,Inskrivning!P1050,0)</f>
        <v>0</v>
      </c>
      <c r="H349" s="34">
        <f>IF(Inskrivning!C1050&gt;0,Inskrivning!Q1050,0)</f>
        <v>0</v>
      </c>
      <c r="I349" s="34">
        <f>IF(Inskrivning!C1050&gt;0,Inskrivning!R1050,0)</f>
        <v>0</v>
      </c>
      <c r="J349" s="34">
        <f>IF(Inskrivning!C1050&gt;0,Inskrivning!S1050,0)</f>
        <v>0</v>
      </c>
      <c r="K349" s="34">
        <f>IF(Inskrivning!C1050&gt;0,Inskrivning!T1050,0)</f>
        <v>0</v>
      </c>
      <c r="L349" s="34">
        <f>IF(Inskrivning!C1050&gt;0,Inskrivning!U1050,0)</f>
        <v>0</v>
      </c>
      <c r="M349" s="34">
        <f>IF(Inskrivning!C1050&gt;0,Inskrivning!V1050,0)</f>
        <v>0</v>
      </c>
      <c r="N349" s="34">
        <f>IF(Inskrivning!C1050&gt;0,Inskrivning!W1050,0)</f>
        <v>0</v>
      </c>
      <c r="O349" s="34">
        <f>IF(Inskrivning!C1050&gt;0,Inskrivning!X1050,0)</f>
        <v>0</v>
      </c>
      <c r="W349" s="15">
        <f>IF(Inskrivning!C1050="",0,Inskrivning!C1050)</f>
        <v>0</v>
      </c>
      <c r="Y349" s="30">
        <f t="shared" si="4"/>
        <v>0</v>
      </c>
      <c r="Z349" s="30">
        <v>44</v>
      </c>
    </row>
    <row r="350" spans="1:26" ht="15" x14ac:dyDescent="0.25">
      <c r="A350" s="34">
        <f>IF(Inskrivning!C1051&gt;0,Inskrivning!J1051,0)</f>
        <v>0</v>
      </c>
      <c r="B350" s="34">
        <f>IF(Inskrivning!C1051&gt;0,Inskrivning!K1051,0)</f>
        <v>0</v>
      </c>
      <c r="C350" s="34">
        <f>IF(Inskrivning!C1051&gt;0,Inskrivning!L1051,0)</f>
        <v>0</v>
      </c>
      <c r="D350" s="34">
        <f>IF(Inskrivning!C1051&gt;0,Inskrivning!M1051,0)</f>
        <v>0</v>
      </c>
      <c r="E350" s="34">
        <f>IF(Inskrivning!C1051&gt;0,Inskrivning!N1051,0)</f>
        <v>0</v>
      </c>
      <c r="F350" s="34">
        <f>IF(Inskrivning!C1051&gt;0,Inskrivning!O1051,0)</f>
        <v>0</v>
      </c>
      <c r="G350" s="34">
        <f>IF(Inskrivning!C1051&gt;0,Inskrivning!P1051,0)</f>
        <v>0</v>
      </c>
      <c r="H350" s="34">
        <f>IF(Inskrivning!C1051&gt;0,Inskrivning!Q1051,0)</f>
        <v>0</v>
      </c>
      <c r="I350" s="34">
        <f>IF(Inskrivning!C1051&gt;0,Inskrivning!R1051,0)</f>
        <v>0</v>
      </c>
      <c r="J350" s="34">
        <f>IF(Inskrivning!C1051&gt;0,Inskrivning!S1051,0)</f>
        <v>0</v>
      </c>
      <c r="K350" s="34">
        <f>IF(Inskrivning!C1051&gt;0,Inskrivning!T1051,0)</f>
        <v>0</v>
      </c>
      <c r="L350" s="34">
        <f>IF(Inskrivning!C1051&gt;0,Inskrivning!U1051,0)</f>
        <v>0</v>
      </c>
      <c r="M350" s="34">
        <f>IF(Inskrivning!C1051&gt;0,Inskrivning!V1051,0)</f>
        <v>0</v>
      </c>
      <c r="N350" s="34">
        <f>IF(Inskrivning!C1051&gt;0,Inskrivning!W1051,0)</f>
        <v>0</v>
      </c>
      <c r="O350" s="34">
        <f>IF(Inskrivning!C1051&gt;0,Inskrivning!X1051,0)</f>
        <v>0</v>
      </c>
      <c r="W350" s="15">
        <f>IF(Inskrivning!C1051="",0,Inskrivning!C1051)</f>
        <v>0</v>
      </c>
      <c r="Y350" s="30">
        <f t="shared" si="4"/>
        <v>0</v>
      </c>
      <c r="Z350" s="30">
        <v>45</v>
      </c>
    </row>
    <row r="351" spans="1:26" ht="15" x14ac:dyDescent="0.25">
      <c r="A351" s="34">
        <f>IF(Inskrivning!C1052&gt;0,Inskrivning!J1052,0)</f>
        <v>0</v>
      </c>
      <c r="B351" s="34">
        <f>IF(Inskrivning!C1052&gt;0,Inskrivning!K1052,0)</f>
        <v>0</v>
      </c>
      <c r="C351" s="34">
        <f>IF(Inskrivning!C1052&gt;0,Inskrivning!L1052,0)</f>
        <v>0</v>
      </c>
      <c r="D351" s="34">
        <f>IF(Inskrivning!C1052&gt;0,Inskrivning!M1052,0)</f>
        <v>0</v>
      </c>
      <c r="E351" s="34">
        <f>IF(Inskrivning!C1052&gt;0,Inskrivning!N1052,0)</f>
        <v>0</v>
      </c>
      <c r="F351" s="34">
        <f>IF(Inskrivning!C1052&gt;0,Inskrivning!O1052,0)</f>
        <v>0</v>
      </c>
      <c r="G351" s="34">
        <f>IF(Inskrivning!C1052&gt;0,Inskrivning!P1052,0)</f>
        <v>0</v>
      </c>
      <c r="H351" s="34">
        <f>IF(Inskrivning!C1052&gt;0,Inskrivning!Q1052,0)</f>
        <v>0</v>
      </c>
      <c r="I351" s="34">
        <f>IF(Inskrivning!C1052&gt;0,Inskrivning!R1052,0)</f>
        <v>0</v>
      </c>
      <c r="J351" s="34">
        <f>IF(Inskrivning!C1052&gt;0,Inskrivning!S1052,0)</f>
        <v>0</v>
      </c>
      <c r="K351" s="34">
        <f>IF(Inskrivning!C1052&gt;0,Inskrivning!T1052,0)</f>
        <v>0</v>
      </c>
      <c r="L351" s="34">
        <f>IF(Inskrivning!C1052&gt;0,Inskrivning!U1052,0)</f>
        <v>0</v>
      </c>
      <c r="M351" s="34">
        <f>IF(Inskrivning!C1052&gt;0,Inskrivning!V1052,0)</f>
        <v>0</v>
      </c>
      <c r="N351" s="34">
        <f>IF(Inskrivning!C1052&gt;0,Inskrivning!W1052,0)</f>
        <v>0</v>
      </c>
      <c r="O351" s="34">
        <f>IF(Inskrivning!C1052&gt;0,Inskrivning!X1052,0)</f>
        <v>0</v>
      </c>
      <c r="W351" s="15">
        <f>IF(Inskrivning!C1052="",0,Inskrivning!C1052)</f>
        <v>0</v>
      </c>
      <c r="Y351" s="30">
        <f t="shared" si="4"/>
        <v>0</v>
      </c>
      <c r="Z351" s="30">
        <v>46</v>
      </c>
    </row>
    <row r="352" spans="1:26" ht="15" x14ac:dyDescent="0.25">
      <c r="A352" s="34">
        <f>IF(Inskrivning!C1053&gt;0,Inskrivning!J1053,0)</f>
        <v>0</v>
      </c>
      <c r="B352" s="34">
        <f>IF(Inskrivning!C1053&gt;0,Inskrivning!K1053,0)</f>
        <v>0</v>
      </c>
      <c r="C352" s="34">
        <f>IF(Inskrivning!C1053&gt;0,Inskrivning!L1053,0)</f>
        <v>0</v>
      </c>
      <c r="D352" s="34">
        <f>IF(Inskrivning!C1053&gt;0,Inskrivning!M1053,0)</f>
        <v>0</v>
      </c>
      <c r="E352" s="34">
        <f>IF(Inskrivning!C1053&gt;0,Inskrivning!N1053,0)</f>
        <v>0</v>
      </c>
      <c r="F352" s="34">
        <f>IF(Inskrivning!C1053&gt;0,Inskrivning!O1053,0)</f>
        <v>0</v>
      </c>
      <c r="G352" s="34">
        <f>IF(Inskrivning!C1053&gt;0,Inskrivning!P1053,0)</f>
        <v>0</v>
      </c>
      <c r="H352" s="34">
        <f>IF(Inskrivning!C1053&gt;0,Inskrivning!Q1053,0)</f>
        <v>0</v>
      </c>
      <c r="I352" s="34">
        <f>IF(Inskrivning!C1053&gt;0,Inskrivning!R1053,0)</f>
        <v>0</v>
      </c>
      <c r="J352" s="34">
        <f>IF(Inskrivning!C1053&gt;0,Inskrivning!S1053,0)</f>
        <v>0</v>
      </c>
      <c r="K352" s="34">
        <f>IF(Inskrivning!C1053&gt;0,Inskrivning!T1053,0)</f>
        <v>0</v>
      </c>
      <c r="L352" s="34">
        <f>IF(Inskrivning!C1053&gt;0,Inskrivning!U1053,0)</f>
        <v>0</v>
      </c>
      <c r="M352" s="34">
        <f>IF(Inskrivning!C1053&gt;0,Inskrivning!V1053,0)</f>
        <v>0</v>
      </c>
      <c r="N352" s="34">
        <f>IF(Inskrivning!C1053&gt;0,Inskrivning!W1053,0)</f>
        <v>0</v>
      </c>
      <c r="O352" s="34">
        <f>IF(Inskrivning!C1053&gt;0,Inskrivning!X1053,0)</f>
        <v>0</v>
      </c>
      <c r="W352" s="15">
        <f>IF(Inskrivning!C1053="",0,Inskrivning!C1053)</f>
        <v>0</v>
      </c>
      <c r="Y352" s="30">
        <f t="shared" si="4"/>
        <v>0</v>
      </c>
      <c r="Z352" s="30">
        <v>47</v>
      </c>
    </row>
    <row r="353" spans="1:26" ht="15" x14ac:dyDescent="0.25">
      <c r="A353" s="34">
        <f>IF(Inskrivning!C1054&gt;0,Inskrivning!J1054,0)</f>
        <v>0</v>
      </c>
      <c r="B353" s="34">
        <f>IF(Inskrivning!C1054&gt;0,Inskrivning!K1054,0)</f>
        <v>0</v>
      </c>
      <c r="C353" s="34">
        <f>IF(Inskrivning!C1054&gt;0,Inskrivning!L1054,0)</f>
        <v>0</v>
      </c>
      <c r="D353" s="34">
        <f>IF(Inskrivning!C1054&gt;0,Inskrivning!M1054,0)</f>
        <v>0</v>
      </c>
      <c r="E353" s="34">
        <f>IF(Inskrivning!C1054&gt;0,Inskrivning!N1054,0)</f>
        <v>0</v>
      </c>
      <c r="F353" s="34">
        <f>IF(Inskrivning!C1054&gt;0,Inskrivning!O1054,0)</f>
        <v>0</v>
      </c>
      <c r="G353" s="34">
        <f>IF(Inskrivning!C1054&gt;0,Inskrivning!P1054,0)</f>
        <v>0</v>
      </c>
      <c r="H353" s="34">
        <f>IF(Inskrivning!C1054&gt;0,Inskrivning!Q1054,0)</f>
        <v>0</v>
      </c>
      <c r="I353" s="34">
        <f>IF(Inskrivning!C1054&gt;0,Inskrivning!R1054,0)</f>
        <v>0</v>
      </c>
      <c r="J353" s="34">
        <f>IF(Inskrivning!C1054&gt;0,Inskrivning!S1054,0)</f>
        <v>0</v>
      </c>
      <c r="K353" s="34">
        <f>IF(Inskrivning!C1054&gt;0,Inskrivning!T1054,0)</f>
        <v>0</v>
      </c>
      <c r="L353" s="34">
        <f>IF(Inskrivning!C1054&gt;0,Inskrivning!U1054,0)</f>
        <v>0</v>
      </c>
      <c r="M353" s="34">
        <f>IF(Inskrivning!C1054&gt;0,Inskrivning!V1054,0)</f>
        <v>0</v>
      </c>
      <c r="N353" s="34">
        <f>IF(Inskrivning!C1054&gt;0,Inskrivning!W1054,0)</f>
        <v>0</v>
      </c>
      <c r="O353" s="34">
        <f>IF(Inskrivning!C1054&gt;0,Inskrivning!X1054,0)</f>
        <v>0</v>
      </c>
      <c r="W353" s="15">
        <f>IF(Inskrivning!C1054="",0,Inskrivning!C1054)</f>
        <v>0</v>
      </c>
      <c r="Y353" s="30">
        <f t="shared" si="4"/>
        <v>0</v>
      </c>
      <c r="Z353" s="30">
        <v>48</v>
      </c>
    </row>
    <row r="354" spans="1:26" ht="15" x14ac:dyDescent="0.25">
      <c r="A354" s="34">
        <f>IF(Inskrivning!C1055&gt;0,Inskrivning!J1055,0)</f>
        <v>0</v>
      </c>
      <c r="B354" s="34">
        <f>IF(Inskrivning!C1055&gt;0,Inskrivning!K1055,0)</f>
        <v>0</v>
      </c>
      <c r="C354" s="34">
        <f>IF(Inskrivning!C1055&gt;0,Inskrivning!L1055,0)</f>
        <v>0</v>
      </c>
      <c r="D354" s="34">
        <f>IF(Inskrivning!C1055&gt;0,Inskrivning!M1055,0)</f>
        <v>0</v>
      </c>
      <c r="E354" s="34">
        <f>IF(Inskrivning!C1055&gt;0,Inskrivning!N1055,0)</f>
        <v>0</v>
      </c>
      <c r="F354" s="34">
        <f>IF(Inskrivning!C1055&gt;0,Inskrivning!O1055,0)</f>
        <v>0</v>
      </c>
      <c r="G354" s="34">
        <f>IF(Inskrivning!C1055&gt;0,Inskrivning!P1055,0)</f>
        <v>0</v>
      </c>
      <c r="H354" s="34">
        <f>IF(Inskrivning!C1055&gt;0,Inskrivning!Q1055,0)</f>
        <v>0</v>
      </c>
      <c r="I354" s="34">
        <f>IF(Inskrivning!C1055&gt;0,Inskrivning!R1055,0)</f>
        <v>0</v>
      </c>
      <c r="J354" s="34">
        <f>IF(Inskrivning!C1055&gt;0,Inskrivning!S1055,0)</f>
        <v>0</v>
      </c>
      <c r="K354" s="34">
        <f>IF(Inskrivning!C1055&gt;0,Inskrivning!T1055,0)</f>
        <v>0</v>
      </c>
      <c r="L354" s="34">
        <f>IF(Inskrivning!C1055&gt;0,Inskrivning!U1055,0)</f>
        <v>0</v>
      </c>
      <c r="M354" s="34">
        <f>IF(Inskrivning!C1055&gt;0,Inskrivning!V1055,0)</f>
        <v>0</v>
      </c>
      <c r="N354" s="34">
        <f>IF(Inskrivning!C1055&gt;0,Inskrivning!W1055,0)</f>
        <v>0</v>
      </c>
      <c r="O354" s="34">
        <f>IF(Inskrivning!C1055&gt;0,Inskrivning!X1055,0)</f>
        <v>0</v>
      </c>
      <c r="W354" s="15">
        <f>IF(Inskrivning!C1055="",0,Inskrivning!C1055)</f>
        <v>0</v>
      </c>
      <c r="Y354" s="30">
        <f t="shared" si="4"/>
        <v>0</v>
      </c>
      <c r="Z354" s="30">
        <v>49</v>
      </c>
    </row>
    <row r="355" spans="1:26" ht="15" x14ac:dyDescent="0.25">
      <c r="A355" s="34">
        <f>IF(Inskrivning!C1056&gt;0,Inskrivning!J1056,0)</f>
        <v>0</v>
      </c>
      <c r="B355" s="34">
        <f>IF(Inskrivning!C1056&gt;0,Inskrivning!K1056,0)</f>
        <v>0</v>
      </c>
      <c r="C355" s="34">
        <f>IF(Inskrivning!C1056&gt;0,Inskrivning!L1056,0)</f>
        <v>0</v>
      </c>
      <c r="D355" s="34">
        <f>IF(Inskrivning!C1056&gt;0,Inskrivning!M1056,0)</f>
        <v>0</v>
      </c>
      <c r="E355" s="34">
        <f>IF(Inskrivning!C1056&gt;0,Inskrivning!N1056,0)</f>
        <v>0</v>
      </c>
      <c r="F355" s="34">
        <f>IF(Inskrivning!C1056&gt;0,Inskrivning!O1056,0)</f>
        <v>0</v>
      </c>
      <c r="G355" s="34">
        <f>IF(Inskrivning!C1056&gt;0,Inskrivning!P1056,0)</f>
        <v>0</v>
      </c>
      <c r="H355" s="34">
        <f>IF(Inskrivning!C1056&gt;0,Inskrivning!Q1056,0)</f>
        <v>0</v>
      </c>
      <c r="I355" s="34">
        <f>IF(Inskrivning!C1056&gt;0,Inskrivning!R1056,0)</f>
        <v>0</v>
      </c>
      <c r="J355" s="34">
        <f>IF(Inskrivning!C1056&gt;0,Inskrivning!S1056,0)</f>
        <v>0</v>
      </c>
      <c r="K355" s="34">
        <f>IF(Inskrivning!C1056&gt;0,Inskrivning!T1056,0)</f>
        <v>0</v>
      </c>
      <c r="L355" s="34">
        <f>IF(Inskrivning!C1056&gt;0,Inskrivning!U1056,0)</f>
        <v>0</v>
      </c>
      <c r="M355" s="34">
        <f>IF(Inskrivning!C1056&gt;0,Inskrivning!V1056,0)</f>
        <v>0</v>
      </c>
      <c r="N355" s="34">
        <f>IF(Inskrivning!C1056&gt;0,Inskrivning!W1056,0)</f>
        <v>0</v>
      </c>
      <c r="O355" s="34">
        <f>IF(Inskrivning!C1056&gt;0,Inskrivning!X1056,0)</f>
        <v>0</v>
      </c>
      <c r="W355" s="15">
        <f>IF(Inskrivning!C1056="",0,Inskrivning!C1056)</f>
        <v>0</v>
      </c>
      <c r="Y355" s="30">
        <f t="shared" si="4"/>
        <v>0</v>
      </c>
      <c r="Z355" s="30">
        <v>50</v>
      </c>
    </row>
    <row r="356" spans="1:26" ht="15" x14ac:dyDescent="0.25">
      <c r="A356" s="34">
        <f>IF(Inskrivning!C1057&gt;0,Inskrivning!J1057,0)</f>
        <v>0</v>
      </c>
      <c r="B356" s="34">
        <f>IF(Inskrivning!C1057&gt;0,Inskrivning!K1057,0)</f>
        <v>0</v>
      </c>
      <c r="C356" s="34">
        <f>IF(Inskrivning!C1057&gt;0,Inskrivning!L1057,0)</f>
        <v>0</v>
      </c>
      <c r="D356" s="34">
        <f>IF(Inskrivning!C1057&gt;0,Inskrivning!M1057,0)</f>
        <v>0</v>
      </c>
      <c r="E356" s="34">
        <f>IF(Inskrivning!C1057&gt;0,Inskrivning!N1057,0)</f>
        <v>0</v>
      </c>
      <c r="F356" s="34">
        <f>IF(Inskrivning!C1057&gt;0,Inskrivning!O1057,0)</f>
        <v>0</v>
      </c>
      <c r="G356" s="34">
        <f>IF(Inskrivning!C1057&gt;0,Inskrivning!P1057,0)</f>
        <v>0</v>
      </c>
      <c r="H356" s="34">
        <f>IF(Inskrivning!C1057&gt;0,Inskrivning!Q1057,0)</f>
        <v>0</v>
      </c>
      <c r="I356" s="34">
        <f>IF(Inskrivning!C1057&gt;0,Inskrivning!R1057,0)</f>
        <v>0</v>
      </c>
      <c r="J356" s="34">
        <f>IF(Inskrivning!C1057&gt;0,Inskrivning!S1057,0)</f>
        <v>0</v>
      </c>
      <c r="K356" s="34">
        <f>IF(Inskrivning!C1057&gt;0,Inskrivning!T1057,0)</f>
        <v>0</v>
      </c>
      <c r="L356" s="34">
        <f>IF(Inskrivning!C1057&gt;0,Inskrivning!U1057,0)</f>
        <v>0</v>
      </c>
      <c r="M356" s="34">
        <f>IF(Inskrivning!C1057&gt;0,Inskrivning!V1057,0)</f>
        <v>0</v>
      </c>
      <c r="N356" s="34">
        <f>IF(Inskrivning!C1057&gt;0,Inskrivning!W1057,0)</f>
        <v>0</v>
      </c>
      <c r="O356" s="34">
        <f>IF(Inskrivning!C1057&gt;0,Inskrivning!X1057,0)</f>
        <v>0</v>
      </c>
      <c r="W356" s="15">
        <f>IF(Inskrivning!C1057="",0,Inskrivning!C1057)</f>
        <v>0</v>
      </c>
      <c r="Y356" s="30">
        <f t="shared" si="4"/>
        <v>0</v>
      </c>
      <c r="Z356" s="30">
        <v>51</v>
      </c>
    </row>
    <row r="357" spans="1:26" ht="15" x14ac:dyDescent="0.25">
      <c r="A357" s="34">
        <f>IF(Inskrivning!C1058&gt;0,Inskrivning!J1058,0)</f>
        <v>0</v>
      </c>
      <c r="B357" s="34">
        <f>IF(Inskrivning!C1058&gt;0,Inskrivning!K1058,0)</f>
        <v>0</v>
      </c>
      <c r="C357" s="34">
        <f>IF(Inskrivning!C1058&gt;0,Inskrivning!L1058,0)</f>
        <v>0</v>
      </c>
      <c r="D357" s="34">
        <f>IF(Inskrivning!C1058&gt;0,Inskrivning!M1058,0)</f>
        <v>0</v>
      </c>
      <c r="E357" s="34">
        <f>IF(Inskrivning!C1058&gt;0,Inskrivning!N1058,0)</f>
        <v>0</v>
      </c>
      <c r="F357" s="34">
        <f>IF(Inskrivning!C1058&gt;0,Inskrivning!O1058,0)</f>
        <v>0</v>
      </c>
      <c r="G357" s="34">
        <f>IF(Inskrivning!C1058&gt;0,Inskrivning!P1058,0)</f>
        <v>0</v>
      </c>
      <c r="H357" s="34">
        <f>IF(Inskrivning!C1058&gt;0,Inskrivning!Q1058,0)</f>
        <v>0</v>
      </c>
      <c r="I357" s="34">
        <f>IF(Inskrivning!C1058&gt;0,Inskrivning!R1058,0)</f>
        <v>0</v>
      </c>
      <c r="J357" s="34">
        <f>IF(Inskrivning!C1058&gt;0,Inskrivning!S1058,0)</f>
        <v>0</v>
      </c>
      <c r="K357" s="34">
        <f>IF(Inskrivning!C1058&gt;0,Inskrivning!T1058,0)</f>
        <v>0</v>
      </c>
      <c r="L357" s="34">
        <f>IF(Inskrivning!C1058&gt;0,Inskrivning!U1058,0)</f>
        <v>0</v>
      </c>
      <c r="M357" s="34">
        <f>IF(Inskrivning!C1058&gt;0,Inskrivning!V1058,0)</f>
        <v>0</v>
      </c>
      <c r="N357" s="34">
        <f>IF(Inskrivning!C1058&gt;0,Inskrivning!W1058,0)</f>
        <v>0</v>
      </c>
      <c r="O357" s="34">
        <f>IF(Inskrivning!C1058&gt;0,Inskrivning!X1058,0)</f>
        <v>0</v>
      </c>
      <c r="W357" s="15">
        <f>IF(Inskrivning!C1058="",0,Inskrivning!C1058)</f>
        <v>0</v>
      </c>
      <c r="Y357" s="30">
        <f t="shared" si="4"/>
        <v>0</v>
      </c>
      <c r="Z357" s="30">
        <v>52</v>
      </c>
    </row>
    <row r="358" spans="1:26" ht="15" x14ac:dyDescent="0.25">
      <c r="A358" s="34">
        <f>IF(Inskrivning!C1059&gt;0,Inskrivning!J1059,0)</f>
        <v>0</v>
      </c>
      <c r="B358" s="34">
        <f>IF(Inskrivning!C1059&gt;0,Inskrivning!K1059,0)</f>
        <v>0</v>
      </c>
      <c r="C358" s="34">
        <f>IF(Inskrivning!C1059&gt;0,Inskrivning!L1059,0)</f>
        <v>0</v>
      </c>
      <c r="D358" s="34">
        <f>IF(Inskrivning!C1059&gt;0,Inskrivning!M1059,0)</f>
        <v>0</v>
      </c>
      <c r="E358" s="34">
        <f>IF(Inskrivning!C1059&gt;0,Inskrivning!N1059,0)</f>
        <v>0</v>
      </c>
      <c r="F358" s="34">
        <f>IF(Inskrivning!C1059&gt;0,Inskrivning!O1059,0)</f>
        <v>0</v>
      </c>
      <c r="G358" s="34">
        <f>IF(Inskrivning!C1059&gt;0,Inskrivning!P1059,0)</f>
        <v>0</v>
      </c>
      <c r="H358" s="34">
        <f>IF(Inskrivning!C1059&gt;0,Inskrivning!Q1059,0)</f>
        <v>0</v>
      </c>
      <c r="I358" s="34">
        <f>IF(Inskrivning!C1059&gt;0,Inskrivning!R1059,0)</f>
        <v>0</v>
      </c>
      <c r="J358" s="34">
        <f>IF(Inskrivning!C1059&gt;0,Inskrivning!S1059,0)</f>
        <v>0</v>
      </c>
      <c r="K358" s="34">
        <f>IF(Inskrivning!C1059&gt;0,Inskrivning!T1059,0)</f>
        <v>0</v>
      </c>
      <c r="L358" s="34">
        <f>IF(Inskrivning!C1059&gt;0,Inskrivning!U1059,0)</f>
        <v>0</v>
      </c>
      <c r="M358" s="34">
        <f>IF(Inskrivning!C1059&gt;0,Inskrivning!V1059,0)</f>
        <v>0</v>
      </c>
      <c r="N358" s="34">
        <f>IF(Inskrivning!C1059&gt;0,Inskrivning!W1059,0)</f>
        <v>0</v>
      </c>
      <c r="O358" s="34">
        <f>IF(Inskrivning!C1059&gt;0,Inskrivning!X1059,0)</f>
        <v>0</v>
      </c>
      <c r="W358" s="15">
        <f>IF(Inskrivning!C1059="",0,Inskrivning!C1059)</f>
        <v>0</v>
      </c>
      <c r="Y358" s="30">
        <f t="shared" si="4"/>
        <v>0</v>
      </c>
      <c r="Z358" s="30">
        <v>53</v>
      </c>
    </row>
    <row r="359" spans="1:26" ht="15" x14ac:dyDescent="0.25">
      <c r="A359" s="34">
        <f>IF(Inskrivning!C1060&gt;0,Inskrivning!J1060,0)</f>
        <v>0</v>
      </c>
      <c r="B359" s="34">
        <f>IF(Inskrivning!C1060&gt;0,Inskrivning!K1060,0)</f>
        <v>0</v>
      </c>
      <c r="C359" s="34">
        <f>IF(Inskrivning!C1060&gt;0,Inskrivning!L1060,0)</f>
        <v>0</v>
      </c>
      <c r="D359" s="34">
        <f>IF(Inskrivning!C1060&gt;0,Inskrivning!M1060,0)</f>
        <v>0</v>
      </c>
      <c r="E359" s="34">
        <f>IF(Inskrivning!C1060&gt;0,Inskrivning!N1060,0)</f>
        <v>0</v>
      </c>
      <c r="F359" s="34">
        <f>IF(Inskrivning!C1060&gt;0,Inskrivning!O1060,0)</f>
        <v>0</v>
      </c>
      <c r="G359" s="34">
        <f>IF(Inskrivning!C1060&gt;0,Inskrivning!P1060,0)</f>
        <v>0</v>
      </c>
      <c r="H359" s="34">
        <f>IF(Inskrivning!C1060&gt;0,Inskrivning!Q1060,0)</f>
        <v>0</v>
      </c>
      <c r="I359" s="34">
        <f>IF(Inskrivning!C1060&gt;0,Inskrivning!R1060,0)</f>
        <v>0</v>
      </c>
      <c r="J359" s="34">
        <f>IF(Inskrivning!C1060&gt;0,Inskrivning!S1060,0)</f>
        <v>0</v>
      </c>
      <c r="K359" s="34">
        <f>IF(Inskrivning!C1060&gt;0,Inskrivning!T1060,0)</f>
        <v>0</v>
      </c>
      <c r="L359" s="34">
        <f>IF(Inskrivning!C1060&gt;0,Inskrivning!U1060,0)</f>
        <v>0</v>
      </c>
      <c r="M359" s="34">
        <f>IF(Inskrivning!C1060&gt;0,Inskrivning!V1060,0)</f>
        <v>0</v>
      </c>
      <c r="N359" s="34">
        <f>IF(Inskrivning!C1060&gt;0,Inskrivning!W1060,0)</f>
        <v>0</v>
      </c>
      <c r="O359" s="34">
        <f>IF(Inskrivning!C1060&gt;0,Inskrivning!X1060,0)</f>
        <v>0</v>
      </c>
      <c r="W359" s="15">
        <f>IF(Inskrivning!C1060="",0,Inskrivning!C1060)</f>
        <v>0</v>
      </c>
      <c r="Y359" s="30">
        <f t="shared" si="4"/>
        <v>0</v>
      </c>
      <c r="Z359" s="30">
        <v>54</v>
      </c>
    </row>
    <row r="360" spans="1:26" ht="15" x14ac:dyDescent="0.25">
      <c r="A360" s="34">
        <f>IF(Inskrivning!C1061&gt;0,Inskrivning!J1061,0)</f>
        <v>0</v>
      </c>
      <c r="B360" s="34">
        <f>IF(Inskrivning!C1061&gt;0,Inskrivning!K1061,0)</f>
        <v>0</v>
      </c>
      <c r="C360" s="34">
        <f>IF(Inskrivning!C1061&gt;0,Inskrivning!L1061,0)</f>
        <v>0</v>
      </c>
      <c r="D360" s="34">
        <f>IF(Inskrivning!C1061&gt;0,Inskrivning!M1061,0)</f>
        <v>0</v>
      </c>
      <c r="E360" s="34">
        <f>IF(Inskrivning!C1061&gt;0,Inskrivning!N1061,0)</f>
        <v>0</v>
      </c>
      <c r="F360" s="34">
        <f>IF(Inskrivning!C1061&gt;0,Inskrivning!O1061,0)</f>
        <v>0</v>
      </c>
      <c r="G360" s="34">
        <f>IF(Inskrivning!C1061&gt;0,Inskrivning!P1061,0)</f>
        <v>0</v>
      </c>
      <c r="H360" s="34">
        <f>IF(Inskrivning!C1061&gt;0,Inskrivning!Q1061,0)</f>
        <v>0</v>
      </c>
      <c r="I360" s="34">
        <f>IF(Inskrivning!C1061&gt;0,Inskrivning!R1061,0)</f>
        <v>0</v>
      </c>
      <c r="J360" s="34">
        <f>IF(Inskrivning!C1061&gt;0,Inskrivning!S1061,0)</f>
        <v>0</v>
      </c>
      <c r="K360" s="34">
        <f>IF(Inskrivning!C1061&gt;0,Inskrivning!T1061,0)</f>
        <v>0</v>
      </c>
      <c r="L360" s="34">
        <f>IF(Inskrivning!C1061&gt;0,Inskrivning!U1061,0)</f>
        <v>0</v>
      </c>
      <c r="M360" s="34">
        <f>IF(Inskrivning!C1061&gt;0,Inskrivning!V1061,0)</f>
        <v>0</v>
      </c>
      <c r="N360" s="34">
        <f>IF(Inskrivning!C1061&gt;0,Inskrivning!W1061,0)</f>
        <v>0</v>
      </c>
      <c r="O360" s="34">
        <f>IF(Inskrivning!C1061&gt;0,Inskrivning!X1061,0)</f>
        <v>0</v>
      </c>
      <c r="W360" s="15">
        <f>IF(Inskrivning!C1061="",0,Inskrivning!C1061)</f>
        <v>0</v>
      </c>
      <c r="Y360" s="30">
        <f t="shared" si="4"/>
        <v>0</v>
      </c>
      <c r="Z360" s="30">
        <v>55</v>
      </c>
    </row>
    <row r="361" spans="1:26" ht="15" x14ac:dyDescent="0.25">
      <c r="A361" s="34">
        <f>IF(Inskrivning!C1062&gt;0,Inskrivning!J1062,0)</f>
        <v>0</v>
      </c>
      <c r="B361" s="34">
        <f>IF(Inskrivning!C1062&gt;0,Inskrivning!K1062,0)</f>
        <v>0</v>
      </c>
      <c r="C361" s="34">
        <f>IF(Inskrivning!C1062&gt;0,Inskrivning!L1062,0)</f>
        <v>0</v>
      </c>
      <c r="D361" s="34">
        <f>IF(Inskrivning!C1062&gt;0,Inskrivning!M1062,0)</f>
        <v>0</v>
      </c>
      <c r="E361" s="34">
        <f>IF(Inskrivning!C1062&gt;0,Inskrivning!N1062,0)</f>
        <v>0</v>
      </c>
      <c r="F361" s="34">
        <f>IF(Inskrivning!C1062&gt;0,Inskrivning!O1062,0)</f>
        <v>0</v>
      </c>
      <c r="G361" s="34">
        <f>IF(Inskrivning!C1062&gt;0,Inskrivning!P1062,0)</f>
        <v>0</v>
      </c>
      <c r="H361" s="34">
        <f>IF(Inskrivning!C1062&gt;0,Inskrivning!Q1062,0)</f>
        <v>0</v>
      </c>
      <c r="I361" s="34">
        <f>IF(Inskrivning!C1062&gt;0,Inskrivning!R1062,0)</f>
        <v>0</v>
      </c>
      <c r="J361" s="34">
        <f>IF(Inskrivning!C1062&gt;0,Inskrivning!S1062,0)</f>
        <v>0</v>
      </c>
      <c r="K361" s="34">
        <f>IF(Inskrivning!C1062&gt;0,Inskrivning!T1062,0)</f>
        <v>0</v>
      </c>
      <c r="L361" s="34">
        <f>IF(Inskrivning!C1062&gt;0,Inskrivning!U1062,0)</f>
        <v>0</v>
      </c>
      <c r="M361" s="34">
        <f>IF(Inskrivning!C1062&gt;0,Inskrivning!V1062,0)</f>
        <v>0</v>
      </c>
      <c r="N361" s="34">
        <f>IF(Inskrivning!C1062&gt;0,Inskrivning!W1062,0)</f>
        <v>0</v>
      </c>
      <c r="O361" s="34">
        <f>IF(Inskrivning!C1062&gt;0,Inskrivning!X1062,0)</f>
        <v>0</v>
      </c>
      <c r="W361" s="15">
        <f>IF(Inskrivning!C1062="",0,Inskrivning!C1062)</f>
        <v>0</v>
      </c>
      <c r="Y361" s="30">
        <f t="shared" si="4"/>
        <v>0</v>
      </c>
      <c r="Z361" s="30">
        <v>56</v>
      </c>
    </row>
    <row r="362" spans="1:26" ht="15" x14ac:dyDescent="0.25">
      <c r="A362" s="34">
        <f>IF(Inskrivning!C1063&gt;0,Inskrivning!J1063,0)</f>
        <v>0</v>
      </c>
      <c r="B362" s="34">
        <f>IF(Inskrivning!C1063&gt;0,Inskrivning!K1063,0)</f>
        <v>0</v>
      </c>
      <c r="C362" s="34">
        <f>IF(Inskrivning!C1063&gt;0,Inskrivning!L1063,0)</f>
        <v>0</v>
      </c>
      <c r="D362" s="34">
        <f>IF(Inskrivning!C1063&gt;0,Inskrivning!M1063,0)</f>
        <v>0</v>
      </c>
      <c r="E362" s="34">
        <f>IF(Inskrivning!C1063&gt;0,Inskrivning!N1063,0)</f>
        <v>0</v>
      </c>
      <c r="F362" s="34">
        <f>IF(Inskrivning!C1063&gt;0,Inskrivning!O1063,0)</f>
        <v>0</v>
      </c>
      <c r="G362" s="34">
        <f>IF(Inskrivning!C1063&gt;0,Inskrivning!P1063,0)</f>
        <v>0</v>
      </c>
      <c r="H362" s="34">
        <f>IF(Inskrivning!C1063&gt;0,Inskrivning!Q1063,0)</f>
        <v>0</v>
      </c>
      <c r="I362" s="34">
        <f>IF(Inskrivning!C1063&gt;0,Inskrivning!R1063,0)</f>
        <v>0</v>
      </c>
      <c r="J362" s="34">
        <f>IF(Inskrivning!C1063&gt;0,Inskrivning!S1063,0)</f>
        <v>0</v>
      </c>
      <c r="K362" s="34">
        <f>IF(Inskrivning!C1063&gt;0,Inskrivning!T1063,0)</f>
        <v>0</v>
      </c>
      <c r="L362" s="34">
        <f>IF(Inskrivning!C1063&gt;0,Inskrivning!U1063,0)</f>
        <v>0</v>
      </c>
      <c r="M362" s="34">
        <f>IF(Inskrivning!C1063&gt;0,Inskrivning!V1063,0)</f>
        <v>0</v>
      </c>
      <c r="N362" s="34">
        <f>IF(Inskrivning!C1063&gt;0,Inskrivning!W1063,0)</f>
        <v>0</v>
      </c>
      <c r="O362" s="34">
        <f>IF(Inskrivning!C1063&gt;0,Inskrivning!X1063,0)</f>
        <v>0</v>
      </c>
      <c r="W362" s="15">
        <f>IF(Inskrivning!C1063="",0,Inskrivning!C1063)</f>
        <v>0</v>
      </c>
      <c r="Y362" s="30">
        <f t="shared" si="4"/>
        <v>0</v>
      </c>
      <c r="Z362" s="30">
        <v>57</v>
      </c>
    </row>
    <row r="363" spans="1:26" ht="15" x14ac:dyDescent="0.25">
      <c r="A363" s="34">
        <f>IF(Inskrivning!C1064&gt;0,Inskrivning!J1064,0)</f>
        <v>0</v>
      </c>
      <c r="B363" s="34">
        <f>IF(Inskrivning!C1064&gt;0,Inskrivning!K1064,0)</f>
        <v>0</v>
      </c>
      <c r="C363" s="34">
        <f>IF(Inskrivning!C1064&gt;0,Inskrivning!L1064,0)</f>
        <v>0</v>
      </c>
      <c r="D363" s="34">
        <f>IF(Inskrivning!C1064&gt;0,Inskrivning!M1064,0)</f>
        <v>0</v>
      </c>
      <c r="E363" s="34">
        <f>IF(Inskrivning!C1064&gt;0,Inskrivning!N1064,0)</f>
        <v>0</v>
      </c>
      <c r="F363" s="34">
        <f>IF(Inskrivning!C1064&gt;0,Inskrivning!O1064,0)</f>
        <v>0</v>
      </c>
      <c r="G363" s="34">
        <f>IF(Inskrivning!C1064&gt;0,Inskrivning!P1064,0)</f>
        <v>0</v>
      </c>
      <c r="H363" s="34">
        <f>IF(Inskrivning!C1064&gt;0,Inskrivning!Q1064,0)</f>
        <v>0</v>
      </c>
      <c r="I363" s="34">
        <f>IF(Inskrivning!C1064&gt;0,Inskrivning!R1064,0)</f>
        <v>0</v>
      </c>
      <c r="J363" s="34">
        <f>IF(Inskrivning!C1064&gt;0,Inskrivning!S1064,0)</f>
        <v>0</v>
      </c>
      <c r="K363" s="34">
        <f>IF(Inskrivning!C1064&gt;0,Inskrivning!T1064,0)</f>
        <v>0</v>
      </c>
      <c r="L363" s="34">
        <f>IF(Inskrivning!C1064&gt;0,Inskrivning!U1064,0)</f>
        <v>0</v>
      </c>
      <c r="M363" s="34">
        <f>IF(Inskrivning!C1064&gt;0,Inskrivning!V1064,0)</f>
        <v>0</v>
      </c>
      <c r="N363" s="34">
        <f>IF(Inskrivning!C1064&gt;0,Inskrivning!W1064,0)</f>
        <v>0</v>
      </c>
      <c r="O363" s="34">
        <f>IF(Inskrivning!C1064&gt;0,Inskrivning!X1064,0)</f>
        <v>0</v>
      </c>
      <c r="W363" s="15">
        <f>IF(Inskrivning!C1064="",0,Inskrivning!C1064)</f>
        <v>0</v>
      </c>
      <c r="Y363" s="30">
        <f t="shared" si="4"/>
        <v>0</v>
      </c>
      <c r="Z363" s="30">
        <v>58</v>
      </c>
    </row>
    <row r="364" spans="1:26" ht="15" x14ac:dyDescent="0.25">
      <c r="A364" s="34">
        <f>IF(Inskrivning!C1065&gt;0,Inskrivning!J1065,0)</f>
        <v>0</v>
      </c>
      <c r="B364" s="34">
        <f>IF(Inskrivning!C1065&gt;0,Inskrivning!K1065,0)</f>
        <v>0</v>
      </c>
      <c r="C364" s="34">
        <f>IF(Inskrivning!C1065&gt;0,Inskrivning!L1065,0)</f>
        <v>0</v>
      </c>
      <c r="D364" s="34">
        <f>IF(Inskrivning!C1065&gt;0,Inskrivning!M1065,0)</f>
        <v>0</v>
      </c>
      <c r="E364" s="34">
        <f>IF(Inskrivning!C1065&gt;0,Inskrivning!N1065,0)</f>
        <v>0</v>
      </c>
      <c r="F364" s="34">
        <f>IF(Inskrivning!C1065&gt;0,Inskrivning!O1065,0)</f>
        <v>0</v>
      </c>
      <c r="G364" s="34">
        <f>IF(Inskrivning!C1065&gt;0,Inskrivning!P1065,0)</f>
        <v>0</v>
      </c>
      <c r="H364" s="34">
        <f>IF(Inskrivning!C1065&gt;0,Inskrivning!Q1065,0)</f>
        <v>0</v>
      </c>
      <c r="I364" s="34">
        <f>IF(Inskrivning!C1065&gt;0,Inskrivning!R1065,0)</f>
        <v>0</v>
      </c>
      <c r="J364" s="34">
        <f>IF(Inskrivning!C1065&gt;0,Inskrivning!S1065,0)</f>
        <v>0</v>
      </c>
      <c r="K364" s="34">
        <f>IF(Inskrivning!C1065&gt;0,Inskrivning!T1065,0)</f>
        <v>0</v>
      </c>
      <c r="L364" s="34">
        <f>IF(Inskrivning!C1065&gt;0,Inskrivning!U1065,0)</f>
        <v>0</v>
      </c>
      <c r="M364" s="34">
        <f>IF(Inskrivning!C1065&gt;0,Inskrivning!V1065,0)</f>
        <v>0</v>
      </c>
      <c r="N364" s="34">
        <f>IF(Inskrivning!C1065&gt;0,Inskrivning!W1065,0)</f>
        <v>0</v>
      </c>
      <c r="O364" s="34">
        <f>IF(Inskrivning!C1065&gt;0,Inskrivning!X1065,0)</f>
        <v>0</v>
      </c>
      <c r="W364" s="15">
        <f>IF(Inskrivning!C1065="",0,Inskrivning!C1065)</f>
        <v>0</v>
      </c>
      <c r="Y364" s="30">
        <f t="shared" si="4"/>
        <v>0</v>
      </c>
      <c r="Z364" s="30">
        <v>59</v>
      </c>
    </row>
    <row r="365" spans="1:26" ht="15" x14ac:dyDescent="0.25">
      <c r="A365" s="34">
        <f>IF(Inskrivning!C1066&gt;0,Inskrivning!J1066,0)</f>
        <v>0</v>
      </c>
      <c r="B365" s="34">
        <f>IF(Inskrivning!C1066&gt;0,Inskrivning!K1066,0)</f>
        <v>0</v>
      </c>
      <c r="C365" s="34">
        <f>IF(Inskrivning!C1066&gt;0,Inskrivning!L1066,0)</f>
        <v>0</v>
      </c>
      <c r="D365" s="34">
        <f>IF(Inskrivning!C1066&gt;0,Inskrivning!M1066,0)</f>
        <v>0</v>
      </c>
      <c r="E365" s="34">
        <f>IF(Inskrivning!C1066&gt;0,Inskrivning!N1066,0)</f>
        <v>0</v>
      </c>
      <c r="F365" s="34">
        <f>IF(Inskrivning!C1066&gt;0,Inskrivning!O1066,0)</f>
        <v>0</v>
      </c>
      <c r="G365" s="34">
        <f>IF(Inskrivning!C1066&gt;0,Inskrivning!P1066,0)</f>
        <v>0</v>
      </c>
      <c r="H365" s="34">
        <f>IF(Inskrivning!C1066&gt;0,Inskrivning!Q1066,0)</f>
        <v>0</v>
      </c>
      <c r="I365" s="34">
        <f>IF(Inskrivning!C1066&gt;0,Inskrivning!R1066,0)</f>
        <v>0</v>
      </c>
      <c r="J365" s="34">
        <f>IF(Inskrivning!C1066&gt;0,Inskrivning!S1066,0)</f>
        <v>0</v>
      </c>
      <c r="K365" s="34">
        <f>IF(Inskrivning!C1066&gt;0,Inskrivning!T1066,0)</f>
        <v>0</v>
      </c>
      <c r="L365" s="34">
        <f>IF(Inskrivning!C1066&gt;0,Inskrivning!U1066,0)</f>
        <v>0</v>
      </c>
      <c r="M365" s="34">
        <f>IF(Inskrivning!C1066&gt;0,Inskrivning!V1066,0)</f>
        <v>0</v>
      </c>
      <c r="N365" s="34">
        <f>IF(Inskrivning!C1066&gt;0,Inskrivning!W1066,0)</f>
        <v>0</v>
      </c>
      <c r="O365" s="34">
        <f>IF(Inskrivning!C1066&gt;0,Inskrivning!X1066,0)</f>
        <v>0</v>
      </c>
      <c r="W365" s="15">
        <f>IF(Inskrivning!C1066="",0,Inskrivning!C1066)</f>
        <v>0</v>
      </c>
      <c r="Y365" s="30">
        <f t="shared" si="4"/>
        <v>0</v>
      </c>
      <c r="Z365" s="30">
        <v>60</v>
      </c>
    </row>
    <row r="366" spans="1:26" ht="15" x14ac:dyDescent="0.25">
      <c r="A366" s="34">
        <f>IF(Inskrivning!C1067&gt;0,Inskrivning!J1067,0)</f>
        <v>0</v>
      </c>
      <c r="B366" s="34">
        <f>IF(Inskrivning!C1067&gt;0,Inskrivning!K1067,0)</f>
        <v>0</v>
      </c>
      <c r="C366" s="34">
        <f>IF(Inskrivning!C1067&gt;0,Inskrivning!L1067,0)</f>
        <v>0</v>
      </c>
      <c r="D366" s="34">
        <f>IF(Inskrivning!C1067&gt;0,Inskrivning!M1067,0)</f>
        <v>0</v>
      </c>
      <c r="E366" s="34">
        <f>IF(Inskrivning!C1067&gt;0,Inskrivning!N1067,0)</f>
        <v>0</v>
      </c>
      <c r="F366" s="34">
        <f>IF(Inskrivning!C1067&gt;0,Inskrivning!O1067,0)</f>
        <v>0</v>
      </c>
      <c r="G366" s="34">
        <f>IF(Inskrivning!C1067&gt;0,Inskrivning!P1067,0)</f>
        <v>0</v>
      </c>
      <c r="H366" s="34">
        <f>IF(Inskrivning!C1067&gt;0,Inskrivning!Q1067,0)</f>
        <v>0</v>
      </c>
      <c r="I366" s="34">
        <f>IF(Inskrivning!C1067&gt;0,Inskrivning!R1067,0)</f>
        <v>0</v>
      </c>
      <c r="J366" s="34">
        <f>IF(Inskrivning!C1067&gt;0,Inskrivning!S1067,0)</f>
        <v>0</v>
      </c>
      <c r="K366" s="34">
        <f>IF(Inskrivning!C1067&gt;0,Inskrivning!T1067,0)</f>
        <v>0</v>
      </c>
      <c r="L366" s="34">
        <f>IF(Inskrivning!C1067&gt;0,Inskrivning!U1067,0)</f>
        <v>0</v>
      </c>
      <c r="M366" s="34">
        <f>IF(Inskrivning!C1067&gt;0,Inskrivning!V1067,0)</f>
        <v>0</v>
      </c>
      <c r="N366" s="34">
        <f>IF(Inskrivning!C1067&gt;0,Inskrivning!W1067,0)</f>
        <v>0</v>
      </c>
      <c r="O366" s="34">
        <f>IF(Inskrivning!C1067&gt;0,Inskrivning!X1067,0)</f>
        <v>0</v>
      </c>
      <c r="W366" s="15">
        <f>IF(Inskrivning!C1067="",0,Inskrivning!C1067)</f>
        <v>0</v>
      </c>
      <c r="Y366" s="30">
        <f t="shared" si="4"/>
        <v>0</v>
      </c>
      <c r="Z366" s="30">
        <v>61</v>
      </c>
    </row>
    <row r="367" spans="1:26" ht="15" x14ac:dyDescent="0.25">
      <c r="A367" s="34">
        <f>IF(Inskrivning!C1068&gt;0,Inskrivning!J1068,0)</f>
        <v>0</v>
      </c>
      <c r="B367" s="34">
        <f>IF(Inskrivning!C1068&gt;0,Inskrivning!K1068,0)</f>
        <v>0</v>
      </c>
      <c r="C367" s="34">
        <f>IF(Inskrivning!C1068&gt;0,Inskrivning!L1068,0)</f>
        <v>0</v>
      </c>
      <c r="D367" s="34">
        <f>IF(Inskrivning!C1068&gt;0,Inskrivning!M1068,0)</f>
        <v>0</v>
      </c>
      <c r="E367" s="34">
        <f>IF(Inskrivning!C1068&gt;0,Inskrivning!N1068,0)</f>
        <v>0</v>
      </c>
      <c r="F367" s="34">
        <f>IF(Inskrivning!C1068&gt;0,Inskrivning!O1068,0)</f>
        <v>0</v>
      </c>
      <c r="G367" s="34">
        <f>IF(Inskrivning!C1068&gt;0,Inskrivning!P1068,0)</f>
        <v>0</v>
      </c>
      <c r="H367" s="34">
        <f>IF(Inskrivning!C1068&gt;0,Inskrivning!Q1068,0)</f>
        <v>0</v>
      </c>
      <c r="I367" s="34">
        <f>IF(Inskrivning!C1068&gt;0,Inskrivning!R1068,0)</f>
        <v>0</v>
      </c>
      <c r="J367" s="34">
        <f>IF(Inskrivning!C1068&gt;0,Inskrivning!S1068,0)</f>
        <v>0</v>
      </c>
      <c r="K367" s="34">
        <f>IF(Inskrivning!C1068&gt;0,Inskrivning!T1068,0)</f>
        <v>0</v>
      </c>
      <c r="L367" s="34">
        <f>IF(Inskrivning!C1068&gt;0,Inskrivning!U1068,0)</f>
        <v>0</v>
      </c>
      <c r="M367" s="34">
        <f>IF(Inskrivning!C1068&gt;0,Inskrivning!V1068,0)</f>
        <v>0</v>
      </c>
      <c r="N367" s="34">
        <f>IF(Inskrivning!C1068&gt;0,Inskrivning!W1068,0)</f>
        <v>0</v>
      </c>
      <c r="O367" s="34">
        <f>IF(Inskrivning!C1068&gt;0,Inskrivning!X1068,0)</f>
        <v>0</v>
      </c>
      <c r="W367" s="15">
        <f>IF(Inskrivning!C1068="",0,Inskrivning!C1068)</f>
        <v>0</v>
      </c>
      <c r="Y367" s="30">
        <f t="shared" si="4"/>
        <v>0</v>
      </c>
      <c r="Z367" s="30">
        <v>62</v>
      </c>
    </row>
    <row r="368" spans="1:26" ht="15" x14ac:dyDescent="0.25">
      <c r="A368" s="34">
        <f>IF(Inskrivning!C1069&gt;0,Inskrivning!J1069,0)</f>
        <v>0</v>
      </c>
      <c r="B368" s="34">
        <f>IF(Inskrivning!C1069&gt;0,Inskrivning!K1069,0)</f>
        <v>0</v>
      </c>
      <c r="C368" s="34">
        <f>IF(Inskrivning!C1069&gt;0,Inskrivning!L1069,0)</f>
        <v>0</v>
      </c>
      <c r="D368" s="34">
        <f>IF(Inskrivning!C1069&gt;0,Inskrivning!M1069,0)</f>
        <v>0</v>
      </c>
      <c r="E368" s="34">
        <f>IF(Inskrivning!C1069&gt;0,Inskrivning!N1069,0)</f>
        <v>0</v>
      </c>
      <c r="F368" s="34">
        <f>IF(Inskrivning!C1069&gt;0,Inskrivning!O1069,0)</f>
        <v>0</v>
      </c>
      <c r="G368" s="34">
        <f>IF(Inskrivning!C1069&gt;0,Inskrivning!P1069,0)</f>
        <v>0</v>
      </c>
      <c r="H368" s="34">
        <f>IF(Inskrivning!C1069&gt;0,Inskrivning!Q1069,0)</f>
        <v>0</v>
      </c>
      <c r="I368" s="34">
        <f>IF(Inskrivning!C1069&gt;0,Inskrivning!R1069,0)</f>
        <v>0</v>
      </c>
      <c r="J368" s="34">
        <f>IF(Inskrivning!C1069&gt;0,Inskrivning!S1069,0)</f>
        <v>0</v>
      </c>
      <c r="K368" s="34">
        <f>IF(Inskrivning!C1069&gt;0,Inskrivning!T1069,0)</f>
        <v>0</v>
      </c>
      <c r="L368" s="34">
        <f>IF(Inskrivning!C1069&gt;0,Inskrivning!U1069,0)</f>
        <v>0</v>
      </c>
      <c r="M368" s="34">
        <f>IF(Inskrivning!C1069&gt;0,Inskrivning!V1069,0)</f>
        <v>0</v>
      </c>
      <c r="N368" s="34">
        <f>IF(Inskrivning!C1069&gt;0,Inskrivning!W1069,0)</f>
        <v>0</v>
      </c>
      <c r="O368" s="34">
        <f>IF(Inskrivning!C1069&gt;0,Inskrivning!X1069,0)</f>
        <v>0</v>
      </c>
      <c r="W368" s="15">
        <f>IF(Inskrivning!C1069="",0,Inskrivning!C1069)</f>
        <v>0</v>
      </c>
      <c r="Y368" s="30">
        <f t="shared" si="4"/>
        <v>0</v>
      </c>
      <c r="Z368" s="30">
        <v>63</v>
      </c>
    </row>
    <row r="369" spans="1:26" ht="15" x14ac:dyDescent="0.25">
      <c r="A369" s="34">
        <f>IF(Inskrivning!C1070&gt;0,Inskrivning!J1070,0)</f>
        <v>0</v>
      </c>
      <c r="B369" s="34">
        <f>IF(Inskrivning!C1070&gt;0,Inskrivning!K1070,0)</f>
        <v>0</v>
      </c>
      <c r="C369" s="34">
        <f>IF(Inskrivning!C1070&gt;0,Inskrivning!L1070,0)</f>
        <v>0</v>
      </c>
      <c r="D369" s="34">
        <f>IF(Inskrivning!C1070&gt;0,Inskrivning!M1070,0)</f>
        <v>0</v>
      </c>
      <c r="E369" s="34">
        <f>IF(Inskrivning!C1070&gt;0,Inskrivning!N1070,0)</f>
        <v>0</v>
      </c>
      <c r="F369" s="34">
        <f>IF(Inskrivning!C1070&gt;0,Inskrivning!O1070,0)</f>
        <v>0</v>
      </c>
      <c r="G369" s="34">
        <f>IF(Inskrivning!C1070&gt;0,Inskrivning!P1070,0)</f>
        <v>0</v>
      </c>
      <c r="H369" s="34">
        <f>IF(Inskrivning!C1070&gt;0,Inskrivning!Q1070,0)</f>
        <v>0</v>
      </c>
      <c r="I369" s="34">
        <f>IF(Inskrivning!C1070&gt;0,Inskrivning!R1070,0)</f>
        <v>0</v>
      </c>
      <c r="J369" s="34">
        <f>IF(Inskrivning!C1070&gt;0,Inskrivning!S1070,0)</f>
        <v>0</v>
      </c>
      <c r="K369" s="34">
        <f>IF(Inskrivning!C1070&gt;0,Inskrivning!T1070,0)</f>
        <v>0</v>
      </c>
      <c r="L369" s="34">
        <f>IF(Inskrivning!C1070&gt;0,Inskrivning!U1070,0)</f>
        <v>0</v>
      </c>
      <c r="M369" s="34">
        <f>IF(Inskrivning!C1070&gt;0,Inskrivning!V1070,0)</f>
        <v>0</v>
      </c>
      <c r="N369" s="34">
        <f>IF(Inskrivning!C1070&gt;0,Inskrivning!W1070,0)</f>
        <v>0</v>
      </c>
      <c r="O369" s="34">
        <f>IF(Inskrivning!C1070&gt;0,Inskrivning!X1070,0)</f>
        <v>0</v>
      </c>
      <c r="W369" s="15">
        <f>IF(Inskrivning!C1070="",0,Inskrivning!C1070)</f>
        <v>0</v>
      </c>
      <c r="Y369" s="30">
        <f t="shared" si="4"/>
        <v>0</v>
      </c>
      <c r="Z369" s="30">
        <v>64</v>
      </c>
    </row>
    <row r="370" spans="1:26" ht="15" x14ac:dyDescent="0.25">
      <c r="A370" s="34">
        <f>IF(Inskrivning!C1071&gt;0,Inskrivning!J1071,0)</f>
        <v>0</v>
      </c>
      <c r="B370" s="34">
        <f>IF(Inskrivning!C1071&gt;0,Inskrivning!K1071,0)</f>
        <v>0</v>
      </c>
      <c r="C370" s="34">
        <f>IF(Inskrivning!C1071&gt;0,Inskrivning!L1071,0)</f>
        <v>0</v>
      </c>
      <c r="D370" s="34">
        <f>IF(Inskrivning!C1071&gt;0,Inskrivning!M1071,0)</f>
        <v>0</v>
      </c>
      <c r="E370" s="34">
        <f>IF(Inskrivning!C1071&gt;0,Inskrivning!N1071,0)</f>
        <v>0</v>
      </c>
      <c r="F370" s="34">
        <f>IF(Inskrivning!C1071&gt;0,Inskrivning!O1071,0)</f>
        <v>0</v>
      </c>
      <c r="G370" s="34">
        <f>IF(Inskrivning!C1071&gt;0,Inskrivning!P1071,0)</f>
        <v>0</v>
      </c>
      <c r="H370" s="34">
        <f>IF(Inskrivning!C1071&gt;0,Inskrivning!Q1071,0)</f>
        <v>0</v>
      </c>
      <c r="I370" s="34">
        <f>IF(Inskrivning!C1071&gt;0,Inskrivning!R1071,0)</f>
        <v>0</v>
      </c>
      <c r="J370" s="34">
        <f>IF(Inskrivning!C1071&gt;0,Inskrivning!S1071,0)</f>
        <v>0</v>
      </c>
      <c r="K370" s="34">
        <f>IF(Inskrivning!C1071&gt;0,Inskrivning!T1071,0)</f>
        <v>0</v>
      </c>
      <c r="L370" s="34">
        <f>IF(Inskrivning!C1071&gt;0,Inskrivning!U1071,0)</f>
        <v>0</v>
      </c>
      <c r="M370" s="34">
        <f>IF(Inskrivning!C1071&gt;0,Inskrivning!V1071,0)</f>
        <v>0</v>
      </c>
      <c r="N370" s="34">
        <f>IF(Inskrivning!C1071&gt;0,Inskrivning!W1071,0)</f>
        <v>0</v>
      </c>
      <c r="O370" s="34">
        <f>IF(Inskrivning!C1071&gt;0,Inskrivning!X1071,0)</f>
        <v>0</v>
      </c>
      <c r="W370" s="15">
        <f>IF(Inskrivning!C1071="",0,Inskrivning!C1071)</f>
        <v>0</v>
      </c>
      <c r="Y370" s="30">
        <f t="shared" si="4"/>
        <v>0</v>
      </c>
      <c r="Z370" s="30">
        <v>65</v>
      </c>
    </row>
    <row r="371" spans="1:26" ht="15" x14ac:dyDescent="0.25">
      <c r="A371" s="34">
        <f>IF(Inskrivning!C1072&gt;0,Inskrivning!J1072,0)</f>
        <v>0</v>
      </c>
      <c r="B371" s="34">
        <f>IF(Inskrivning!C1072&gt;0,Inskrivning!K1072,0)</f>
        <v>0</v>
      </c>
      <c r="C371" s="34">
        <f>IF(Inskrivning!C1072&gt;0,Inskrivning!L1072,0)</f>
        <v>0</v>
      </c>
      <c r="D371" s="34">
        <f>IF(Inskrivning!C1072&gt;0,Inskrivning!M1072,0)</f>
        <v>0</v>
      </c>
      <c r="E371" s="34">
        <f>IF(Inskrivning!C1072&gt;0,Inskrivning!N1072,0)</f>
        <v>0</v>
      </c>
      <c r="F371" s="34">
        <f>IF(Inskrivning!C1072&gt;0,Inskrivning!O1072,0)</f>
        <v>0</v>
      </c>
      <c r="G371" s="34">
        <f>IF(Inskrivning!C1072&gt;0,Inskrivning!P1072,0)</f>
        <v>0</v>
      </c>
      <c r="H371" s="34">
        <f>IF(Inskrivning!C1072&gt;0,Inskrivning!Q1072,0)</f>
        <v>0</v>
      </c>
      <c r="I371" s="34">
        <f>IF(Inskrivning!C1072&gt;0,Inskrivning!R1072,0)</f>
        <v>0</v>
      </c>
      <c r="J371" s="34">
        <f>IF(Inskrivning!C1072&gt;0,Inskrivning!S1072,0)</f>
        <v>0</v>
      </c>
      <c r="K371" s="34">
        <f>IF(Inskrivning!C1072&gt;0,Inskrivning!T1072,0)</f>
        <v>0</v>
      </c>
      <c r="L371" s="34">
        <f>IF(Inskrivning!C1072&gt;0,Inskrivning!U1072,0)</f>
        <v>0</v>
      </c>
      <c r="M371" s="34">
        <f>IF(Inskrivning!C1072&gt;0,Inskrivning!V1072,0)</f>
        <v>0</v>
      </c>
      <c r="N371" s="34">
        <f>IF(Inskrivning!C1072&gt;0,Inskrivning!W1072,0)</f>
        <v>0</v>
      </c>
      <c r="O371" s="34">
        <f>IF(Inskrivning!C1072&gt;0,Inskrivning!X1072,0)</f>
        <v>0</v>
      </c>
      <c r="W371" s="15">
        <f>IF(Inskrivning!C1072="",0,Inskrivning!C1072)</f>
        <v>0</v>
      </c>
      <c r="Y371" s="30">
        <f t="shared" ref="Y371:Y434" si="5">COUNTIF($W$306:$W$510,Z371)</f>
        <v>0</v>
      </c>
      <c r="Z371" s="30">
        <v>66</v>
      </c>
    </row>
    <row r="372" spans="1:26" ht="15" x14ac:dyDescent="0.25">
      <c r="A372" s="34">
        <f>IF(Inskrivning!C1073&gt;0,Inskrivning!J1073,0)</f>
        <v>0</v>
      </c>
      <c r="B372" s="34">
        <f>IF(Inskrivning!C1073&gt;0,Inskrivning!K1073,0)</f>
        <v>0</v>
      </c>
      <c r="C372" s="34">
        <f>IF(Inskrivning!C1073&gt;0,Inskrivning!L1073,0)</f>
        <v>0</v>
      </c>
      <c r="D372" s="34">
        <f>IF(Inskrivning!C1073&gt;0,Inskrivning!M1073,0)</f>
        <v>0</v>
      </c>
      <c r="E372" s="34">
        <f>IF(Inskrivning!C1073&gt;0,Inskrivning!N1073,0)</f>
        <v>0</v>
      </c>
      <c r="F372" s="34">
        <f>IF(Inskrivning!C1073&gt;0,Inskrivning!O1073,0)</f>
        <v>0</v>
      </c>
      <c r="G372" s="34">
        <f>IF(Inskrivning!C1073&gt;0,Inskrivning!P1073,0)</f>
        <v>0</v>
      </c>
      <c r="H372" s="34">
        <f>IF(Inskrivning!C1073&gt;0,Inskrivning!Q1073,0)</f>
        <v>0</v>
      </c>
      <c r="I372" s="34">
        <f>IF(Inskrivning!C1073&gt;0,Inskrivning!R1073,0)</f>
        <v>0</v>
      </c>
      <c r="J372" s="34">
        <f>IF(Inskrivning!C1073&gt;0,Inskrivning!S1073,0)</f>
        <v>0</v>
      </c>
      <c r="K372" s="34">
        <f>IF(Inskrivning!C1073&gt;0,Inskrivning!T1073,0)</f>
        <v>0</v>
      </c>
      <c r="L372" s="34">
        <f>IF(Inskrivning!C1073&gt;0,Inskrivning!U1073,0)</f>
        <v>0</v>
      </c>
      <c r="M372" s="34">
        <f>IF(Inskrivning!C1073&gt;0,Inskrivning!V1073,0)</f>
        <v>0</v>
      </c>
      <c r="N372" s="34">
        <f>IF(Inskrivning!C1073&gt;0,Inskrivning!W1073,0)</f>
        <v>0</v>
      </c>
      <c r="O372" s="34">
        <f>IF(Inskrivning!C1073&gt;0,Inskrivning!X1073,0)</f>
        <v>0</v>
      </c>
      <c r="W372" s="15">
        <f>IF(Inskrivning!C1073="",0,Inskrivning!C1073)</f>
        <v>0</v>
      </c>
      <c r="Y372" s="30">
        <f t="shared" si="5"/>
        <v>0</v>
      </c>
      <c r="Z372" s="30">
        <v>67</v>
      </c>
    </row>
    <row r="373" spans="1:26" ht="15" x14ac:dyDescent="0.25">
      <c r="A373" s="34">
        <f>IF(Inskrivning!C1074&gt;0,Inskrivning!J1074,0)</f>
        <v>0</v>
      </c>
      <c r="B373" s="34">
        <f>IF(Inskrivning!C1074&gt;0,Inskrivning!K1074,0)</f>
        <v>0</v>
      </c>
      <c r="C373" s="34">
        <f>IF(Inskrivning!C1074&gt;0,Inskrivning!L1074,0)</f>
        <v>0</v>
      </c>
      <c r="D373" s="34">
        <f>IF(Inskrivning!C1074&gt;0,Inskrivning!M1074,0)</f>
        <v>0</v>
      </c>
      <c r="E373" s="34">
        <f>IF(Inskrivning!C1074&gt;0,Inskrivning!N1074,0)</f>
        <v>0</v>
      </c>
      <c r="F373" s="34">
        <f>IF(Inskrivning!C1074&gt;0,Inskrivning!O1074,0)</f>
        <v>0</v>
      </c>
      <c r="G373" s="34">
        <f>IF(Inskrivning!C1074&gt;0,Inskrivning!P1074,0)</f>
        <v>0</v>
      </c>
      <c r="H373" s="34">
        <f>IF(Inskrivning!C1074&gt;0,Inskrivning!Q1074,0)</f>
        <v>0</v>
      </c>
      <c r="I373" s="34">
        <f>IF(Inskrivning!C1074&gt;0,Inskrivning!R1074,0)</f>
        <v>0</v>
      </c>
      <c r="J373" s="34">
        <f>IF(Inskrivning!C1074&gt;0,Inskrivning!S1074,0)</f>
        <v>0</v>
      </c>
      <c r="K373" s="34">
        <f>IF(Inskrivning!C1074&gt;0,Inskrivning!T1074,0)</f>
        <v>0</v>
      </c>
      <c r="L373" s="34">
        <f>IF(Inskrivning!C1074&gt;0,Inskrivning!U1074,0)</f>
        <v>0</v>
      </c>
      <c r="M373" s="34">
        <f>IF(Inskrivning!C1074&gt;0,Inskrivning!V1074,0)</f>
        <v>0</v>
      </c>
      <c r="N373" s="34">
        <f>IF(Inskrivning!C1074&gt;0,Inskrivning!W1074,0)</f>
        <v>0</v>
      </c>
      <c r="O373" s="34">
        <f>IF(Inskrivning!C1074&gt;0,Inskrivning!X1074,0)</f>
        <v>0</v>
      </c>
      <c r="W373" s="15">
        <f>IF(Inskrivning!C1074="",0,Inskrivning!C1074)</f>
        <v>0</v>
      </c>
      <c r="Y373" s="30">
        <f t="shared" si="5"/>
        <v>0</v>
      </c>
      <c r="Z373" s="30">
        <v>68</v>
      </c>
    </row>
    <row r="374" spans="1:26" ht="15" x14ac:dyDescent="0.25">
      <c r="A374" s="34">
        <f>IF(Inskrivning!C1075&gt;0,Inskrivning!J1075,0)</f>
        <v>0</v>
      </c>
      <c r="B374" s="34">
        <f>IF(Inskrivning!C1075&gt;0,Inskrivning!K1075,0)</f>
        <v>0</v>
      </c>
      <c r="C374" s="34">
        <f>IF(Inskrivning!C1075&gt;0,Inskrivning!L1075,0)</f>
        <v>0</v>
      </c>
      <c r="D374" s="34">
        <f>IF(Inskrivning!C1075&gt;0,Inskrivning!M1075,0)</f>
        <v>0</v>
      </c>
      <c r="E374" s="34">
        <f>IF(Inskrivning!C1075&gt;0,Inskrivning!N1075,0)</f>
        <v>0</v>
      </c>
      <c r="F374" s="34">
        <f>IF(Inskrivning!C1075&gt;0,Inskrivning!O1075,0)</f>
        <v>0</v>
      </c>
      <c r="G374" s="34">
        <f>IF(Inskrivning!C1075&gt;0,Inskrivning!P1075,0)</f>
        <v>0</v>
      </c>
      <c r="H374" s="34">
        <f>IF(Inskrivning!C1075&gt;0,Inskrivning!Q1075,0)</f>
        <v>0</v>
      </c>
      <c r="I374" s="34">
        <f>IF(Inskrivning!C1075&gt;0,Inskrivning!R1075,0)</f>
        <v>0</v>
      </c>
      <c r="J374" s="34">
        <f>IF(Inskrivning!C1075&gt;0,Inskrivning!S1075,0)</f>
        <v>0</v>
      </c>
      <c r="K374" s="34">
        <f>IF(Inskrivning!C1075&gt;0,Inskrivning!T1075,0)</f>
        <v>0</v>
      </c>
      <c r="L374" s="34">
        <f>IF(Inskrivning!C1075&gt;0,Inskrivning!U1075,0)</f>
        <v>0</v>
      </c>
      <c r="M374" s="34">
        <f>IF(Inskrivning!C1075&gt;0,Inskrivning!V1075,0)</f>
        <v>0</v>
      </c>
      <c r="N374" s="34">
        <f>IF(Inskrivning!C1075&gt;0,Inskrivning!W1075,0)</f>
        <v>0</v>
      </c>
      <c r="O374" s="34">
        <f>IF(Inskrivning!C1075&gt;0,Inskrivning!X1075,0)</f>
        <v>0</v>
      </c>
      <c r="W374" s="15">
        <f>IF(Inskrivning!C1075="",0,Inskrivning!C1075)</f>
        <v>0</v>
      </c>
      <c r="Y374" s="30">
        <f t="shared" si="5"/>
        <v>0</v>
      </c>
      <c r="Z374" s="30">
        <v>69</v>
      </c>
    </row>
    <row r="375" spans="1:26" ht="15" x14ac:dyDescent="0.25">
      <c r="A375" s="34">
        <f>IF(Inskrivning!C1076&gt;0,Inskrivning!J1076,0)</f>
        <v>0</v>
      </c>
      <c r="B375" s="34">
        <f>IF(Inskrivning!C1076&gt;0,Inskrivning!K1076,0)</f>
        <v>0</v>
      </c>
      <c r="C375" s="34">
        <f>IF(Inskrivning!C1076&gt;0,Inskrivning!L1076,0)</f>
        <v>0</v>
      </c>
      <c r="D375" s="34">
        <f>IF(Inskrivning!C1076&gt;0,Inskrivning!M1076,0)</f>
        <v>0</v>
      </c>
      <c r="E375" s="34">
        <f>IF(Inskrivning!C1076&gt;0,Inskrivning!N1076,0)</f>
        <v>0</v>
      </c>
      <c r="F375" s="34">
        <f>IF(Inskrivning!C1076&gt;0,Inskrivning!O1076,0)</f>
        <v>0</v>
      </c>
      <c r="G375" s="34">
        <f>IF(Inskrivning!C1076&gt;0,Inskrivning!P1076,0)</f>
        <v>0</v>
      </c>
      <c r="H375" s="34">
        <f>IF(Inskrivning!C1076&gt;0,Inskrivning!Q1076,0)</f>
        <v>0</v>
      </c>
      <c r="I375" s="34">
        <f>IF(Inskrivning!C1076&gt;0,Inskrivning!R1076,0)</f>
        <v>0</v>
      </c>
      <c r="J375" s="34">
        <f>IF(Inskrivning!C1076&gt;0,Inskrivning!S1076,0)</f>
        <v>0</v>
      </c>
      <c r="K375" s="34">
        <f>IF(Inskrivning!C1076&gt;0,Inskrivning!T1076,0)</f>
        <v>0</v>
      </c>
      <c r="L375" s="34">
        <f>IF(Inskrivning!C1076&gt;0,Inskrivning!U1076,0)</f>
        <v>0</v>
      </c>
      <c r="M375" s="34">
        <f>IF(Inskrivning!C1076&gt;0,Inskrivning!V1076,0)</f>
        <v>0</v>
      </c>
      <c r="N375" s="34">
        <f>IF(Inskrivning!C1076&gt;0,Inskrivning!W1076,0)</f>
        <v>0</v>
      </c>
      <c r="O375" s="34">
        <f>IF(Inskrivning!C1076&gt;0,Inskrivning!X1076,0)</f>
        <v>0</v>
      </c>
      <c r="W375" s="15">
        <f>IF(Inskrivning!C1076="",0,Inskrivning!C1076)</f>
        <v>0</v>
      </c>
      <c r="Y375" s="30">
        <f t="shared" si="5"/>
        <v>0</v>
      </c>
      <c r="Z375" s="30">
        <v>70</v>
      </c>
    </row>
    <row r="376" spans="1:26" ht="15" x14ac:dyDescent="0.25">
      <c r="A376" s="34">
        <f>IF(Inskrivning!C1077&gt;0,Inskrivning!J1077,0)</f>
        <v>0</v>
      </c>
      <c r="B376" s="34">
        <f>IF(Inskrivning!C1077&gt;0,Inskrivning!K1077,0)</f>
        <v>0</v>
      </c>
      <c r="C376" s="34">
        <f>IF(Inskrivning!C1077&gt;0,Inskrivning!L1077,0)</f>
        <v>0</v>
      </c>
      <c r="D376" s="34">
        <f>IF(Inskrivning!C1077&gt;0,Inskrivning!M1077,0)</f>
        <v>0</v>
      </c>
      <c r="E376" s="34">
        <f>IF(Inskrivning!C1077&gt;0,Inskrivning!N1077,0)</f>
        <v>0</v>
      </c>
      <c r="F376" s="34">
        <f>IF(Inskrivning!C1077&gt;0,Inskrivning!O1077,0)</f>
        <v>0</v>
      </c>
      <c r="G376" s="34">
        <f>IF(Inskrivning!C1077&gt;0,Inskrivning!P1077,0)</f>
        <v>0</v>
      </c>
      <c r="H376" s="34">
        <f>IF(Inskrivning!C1077&gt;0,Inskrivning!Q1077,0)</f>
        <v>0</v>
      </c>
      <c r="I376" s="34">
        <f>IF(Inskrivning!C1077&gt;0,Inskrivning!R1077,0)</f>
        <v>0</v>
      </c>
      <c r="J376" s="34">
        <f>IF(Inskrivning!C1077&gt;0,Inskrivning!S1077,0)</f>
        <v>0</v>
      </c>
      <c r="K376" s="34">
        <f>IF(Inskrivning!C1077&gt;0,Inskrivning!T1077,0)</f>
        <v>0</v>
      </c>
      <c r="L376" s="34">
        <f>IF(Inskrivning!C1077&gt;0,Inskrivning!U1077,0)</f>
        <v>0</v>
      </c>
      <c r="M376" s="34">
        <f>IF(Inskrivning!C1077&gt;0,Inskrivning!V1077,0)</f>
        <v>0</v>
      </c>
      <c r="N376" s="34">
        <f>IF(Inskrivning!C1077&gt;0,Inskrivning!W1077,0)</f>
        <v>0</v>
      </c>
      <c r="O376" s="34">
        <f>IF(Inskrivning!C1077&gt;0,Inskrivning!X1077,0)</f>
        <v>0</v>
      </c>
      <c r="W376" s="15">
        <f>IF(Inskrivning!C1077="",0,Inskrivning!C1077)</f>
        <v>0</v>
      </c>
      <c r="Y376" s="30">
        <f t="shared" si="5"/>
        <v>0</v>
      </c>
      <c r="Z376" s="30">
        <v>71</v>
      </c>
    </row>
    <row r="377" spans="1:26" ht="15" x14ac:dyDescent="0.25">
      <c r="A377" s="34">
        <f>IF(Inskrivning!C1078&gt;0,Inskrivning!J1078,0)</f>
        <v>0</v>
      </c>
      <c r="B377" s="34">
        <f>IF(Inskrivning!C1078&gt;0,Inskrivning!K1078,0)</f>
        <v>0</v>
      </c>
      <c r="C377" s="34">
        <f>IF(Inskrivning!C1078&gt;0,Inskrivning!L1078,0)</f>
        <v>0</v>
      </c>
      <c r="D377" s="34">
        <f>IF(Inskrivning!C1078&gt;0,Inskrivning!M1078,0)</f>
        <v>0</v>
      </c>
      <c r="E377" s="34">
        <f>IF(Inskrivning!C1078&gt;0,Inskrivning!N1078,0)</f>
        <v>0</v>
      </c>
      <c r="F377" s="34">
        <f>IF(Inskrivning!C1078&gt;0,Inskrivning!O1078,0)</f>
        <v>0</v>
      </c>
      <c r="G377" s="34">
        <f>IF(Inskrivning!C1078&gt;0,Inskrivning!P1078,0)</f>
        <v>0</v>
      </c>
      <c r="H377" s="34">
        <f>IF(Inskrivning!C1078&gt;0,Inskrivning!Q1078,0)</f>
        <v>0</v>
      </c>
      <c r="I377" s="34">
        <f>IF(Inskrivning!C1078&gt;0,Inskrivning!R1078,0)</f>
        <v>0</v>
      </c>
      <c r="J377" s="34">
        <f>IF(Inskrivning!C1078&gt;0,Inskrivning!S1078,0)</f>
        <v>0</v>
      </c>
      <c r="K377" s="34">
        <f>IF(Inskrivning!C1078&gt;0,Inskrivning!T1078,0)</f>
        <v>0</v>
      </c>
      <c r="L377" s="34">
        <f>IF(Inskrivning!C1078&gt;0,Inskrivning!U1078,0)</f>
        <v>0</v>
      </c>
      <c r="M377" s="34">
        <f>IF(Inskrivning!C1078&gt;0,Inskrivning!V1078,0)</f>
        <v>0</v>
      </c>
      <c r="N377" s="34">
        <f>IF(Inskrivning!C1078&gt;0,Inskrivning!W1078,0)</f>
        <v>0</v>
      </c>
      <c r="O377" s="34">
        <f>IF(Inskrivning!C1078&gt;0,Inskrivning!X1078,0)</f>
        <v>0</v>
      </c>
      <c r="W377" s="15">
        <f>IF(Inskrivning!C1078="",0,Inskrivning!C1078)</f>
        <v>0</v>
      </c>
      <c r="Y377" s="30">
        <f t="shared" si="5"/>
        <v>0</v>
      </c>
      <c r="Z377" s="30">
        <v>72</v>
      </c>
    </row>
    <row r="378" spans="1:26" ht="15" x14ac:dyDescent="0.25">
      <c r="A378" s="34">
        <f>IF(Inskrivning!C1079&gt;0,Inskrivning!J1079,0)</f>
        <v>0</v>
      </c>
      <c r="B378" s="34">
        <f>IF(Inskrivning!C1079&gt;0,Inskrivning!K1079,0)</f>
        <v>0</v>
      </c>
      <c r="C378" s="34">
        <f>IF(Inskrivning!C1079&gt;0,Inskrivning!L1079,0)</f>
        <v>0</v>
      </c>
      <c r="D378" s="34">
        <f>IF(Inskrivning!C1079&gt;0,Inskrivning!M1079,0)</f>
        <v>0</v>
      </c>
      <c r="E378" s="34">
        <f>IF(Inskrivning!C1079&gt;0,Inskrivning!N1079,0)</f>
        <v>0</v>
      </c>
      <c r="F378" s="34">
        <f>IF(Inskrivning!C1079&gt;0,Inskrivning!O1079,0)</f>
        <v>0</v>
      </c>
      <c r="G378" s="34">
        <f>IF(Inskrivning!C1079&gt;0,Inskrivning!P1079,0)</f>
        <v>0</v>
      </c>
      <c r="H378" s="34">
        <f>IF(Inskrivning!C1079&gt;0,Inskrivning!Q1079,0)</f>
        <v>0</v>
      </c>
      <c r="I378" s="34">
        <f>IF(Inskrivning!C1079&gt;0,Inskrivning!R1079,0)</f>
        <v>0</v>
      </c>
      <c r="J378" s="34">
        <f>IF(Inskrivning!C1079&gt;0,Inskrivning!S1079,0)</f>
        <v>0</v>
      </c>
      <c r="K378" s="34">
        <f>IF(Inskrivning!C1079&gt;0,Inskrivning!T1079,0)</f>
        <v>0</v>
      </c>
      <c r="L378" s="34">
        <f>IF(Inskrivning!C1079&gt;0,Inskrivning!U1079,0)</f>
        <v>0</v>
      </c>
      <c r="M378" s="34">
        <f>IF(Inskrivning!C1079&gt;0,Inskrivning!V1079,0)</f>
        <v>0</v>
      </c>
      <c r="N378" s="34">
        <f>IF(Inskrivning!C1079&gt;0,Inskrivning!W1079,0)</f>
        <v>0</v>
      </c>
      <c r="O378" s="34">
        <f>IF(Inskrivning!C1079&gt;0,Inskrivning!X1079,0)</f>
        <v>0</v>
      </c>
      <c r="W378" s="15">
        <f>IF(Inskrivning!C1079="",0,Inskrivning!C1079)</f>
        <v>0</v>
      </c>
      <c r="Y378" s="30">
        <f t="shared" si="5"/>
        <v>0</v>
      </c>
      <c r="Z378" s="30">
        <v>73</v>
      </c>
    </row>
    <row r="379" spans="1:26" ht="15" x14ac:dyDescent="0.25">
      <c r="A379" s="34">
        <f>IF(Inskrivning!C1080&gt;0,Inskrivning!J1080,0)</f>
        <v>0</v>
      </c>
      <c r="B379" s="34">
        <f>IF(Inskrivning!C1080&gt;0,Inskrivning!K1080,0)</f>
        <v>0</v>
      </c>
      <c r="C379" s="34">
        <f>IF(Inskrivning!C1080&gt;0,Inskrivning!L1080,0)</f>
        <v>0</v>
      </c>
      <c r="D379" s="34">
        <f>IF(Inskrivning!C1080&gt;0,Inskrivning!M1080,0)</f>
        <v>0</v>
      </c>
      <c r="E379" s="34">
        <f>IF(Inskrivning!C1080&gt;0,Inskrivning!N1080,0)</f>
        <v>0</v>
      </c>
      <c r="F379" s="34">
        <f>IF(Inskrivning!C1080&gt;0,Inskrivning!O1080,0)</f>
        <v>0</v>
      </c>
      <c r="G379" s="34">
        <f>IF(Inskrivning!C1080&gt;0,Inskrivning!P1080,0)</f>
        <v>0</v>
      </c>
      <c r="H379" s="34">
        <f>IF(Inskrivning!C1080&gt;0,Inskrivning!Q1080,0)</f>
        <v>0</v>
      </c>
      <c r="I379" s="34">
        <f>IF(Inskrivning!C1080&gt;0,Inskrivning!R1080,0)</f>
        <v>0</v>
      </c>
      <c r="J379" s="34">
        <f>IF(Inskrivning!C1080&gt;0,Inskrivning!S1080,0)</f>
        <v>0</v>
      </c>
      <c r="K379" s="34">
        <f>IF(Inskrivning!C1080&gt;0,Inskrivning!T1080,0)</f>
        <v>0</v>
      </c>
      <c r="L379" s="34">
        <f>IF(Inskrivning!C1080&gt;0,Inskrivning!U1080,0)</f>
        <v>0</v>
      </c>
      <c r="M379" s="34">
        <f>IF(Inskrivning!C1080&gt;0,Inskrivning!V1080,0)</f>
        <v>0</v>
      </c>
      <c r="N379" s="34">
        <f>IF(Inskrivning!C1080&gt;0,Inskrivning!W1080,0)</f>
        <v>0</v>
      </c>
      <c r="O379" s="34">
        <f>IF(Inskrivning!C1080&gt;0,Inskrivning!X1080,0)</f>
        <v>0</v>
      </c>
      <c r="W379" s="15">
        <f>IF(Inskrivning!C1080="",0,Inskrivning!C1080)</f>
        <v>0</v>
      </c>
      <c r="Y379" s="30">
        <f t="shared" si="5"/>
        <v>0</v>
      </c>
      <c r="Z379" s="30">
        <v>74</v>
      </c>
    </row>
    <row r="380" spans="1:26" ht="15" x14ac:dyDescent="0.25">
      <c r="A380" s="34">
        <f>IF(Inskrivning!C1081&gt;0,Inskrivning!J1081,0)</f>
        <v>0</v>
      </c>
      <c r="B380" s="34">
        <f>IF(Inskrivning!C1081&gt;0,Inskrivning!K1081,0)</f>
        <v>0</v>
      </c>
      <c r="C380" s="34">
        <f>IF(Inskrivning!C1081&gt;0,Inskrivning!L1081,0)</f>
        <v>0</v>
      </c>
      <c r="D380" s="34">
        <f>IF(Inskrivning!C1081&gt;0,Inskrivning!M1081,0)</f>
        <v>0</v>
      </c>
      <c r="E380" s="34">
        <f>IF(Inskrivning!C1081&gt;0,Inskrivning!N1081,0)</f>
        <v>0</v>
      </c>
      <c r="F380" s="34">
        <f>IF(Inskrivning!C1081&gt;0,Inskrivning!O1081,0)</f>
        <v>0</v>
      </c>
      <c r="G380" s="34">
        <f>IF(Inskrivning!C1081&gt;0,Inskrivning!P1081,0)</f>
        <v>0</v>
      </c>
      <c r="H380" s="34">
        <f>IF(Inskrivning!C1081&gt;0,Inskrivning!Q1081,0)</f>
        <v>0</v>
      </c>
      <c r="I380" s="34">
        <f>IF(Inskrivning!C1081&gt;0,Inskrivning!R1081,0)</f>
        <v>0</v>
      </c>
      <c r="J380" s="34">
        <f>IF(Inskrivning!C1081&gt;0,Inskrivning!S1081,0)</f>
        <v>0</v>
      </c>
      <c r="K380" s="34">
        <f>IF(Inskrivning!C1081&gt;0,Inskrivning!T1081,0)</f>
        <v>0</v>
      </c>
      <c r="L380" s="34">
        <f>IF(Inskrivning!C1081&gt;0,Inskrivning!U1081,0)</f>
        <v>0</v>
      </c>
      <c r="M380" s="34">
        <f>IF(Inskrivning!C1081&gt;0,Inskrivning!V1081,0)</f>
        <v>0</v>
      </c>
      <c r="N380" s="34">
        <f>IF(Inskrivning!C1081&gt;0,Inskrivning!W1081,0)</f>
        <v>0</v>
      </c>
      <c r="O380" s="34">
        <f>IF(Inskrivning!C1081&gt;0,Inskrivning!X1081,0)</f>
        <v>0</v>
      </c>
      <c r="W380" s="15">
        <f>IF(Inskrivning!C1081="",0,Inskrivning!C1081)</f>
        <v>0</v>
      </c>
      <c r="Y380" s="30">
        <f t="shared" si="5"/>
        <v>0</v>
      </c>
      <c r="Z380" s="30">
        <v>75</v>
      </c>
    </row>
    <row r="381" spans="1:26" ht="15" x14ac:dyDescent="0.25">
      <c r="A381" s="34">
        <f>IF(Inskrivning!C1082&gt;0,Inskrivning!J1082,0)</f>
        <v>0</v>
      </c>
      <c r="B381" s="34">
        <f>IF(Inskrivning!C1082&gt;0,Inskrivning!K1082,0)</f>
        <v>0</v>
      </c>
      <c r="C381" s="34">
        <f>IF(Inskrivning!C1082&gt;0,Inskrivning!L1082,0)</f>
        <v>0</v>
      </c>
      <c r="D381" s="34">
        <f>IF(Inskrivning!C1082&gt;0,Inskrivning!M1082,0)</f>
        <v>0</v>
      </c>
      <c r="E381" s="34">
        <f>IF(Inskrivning!C1082&gt;0,Inskrivning!N1082,0)</f>
        <v>0</v>
      </c>
      <c r="F381" s="34">
        <f>IF(Inskrivning!C1082&gt;0,Inskrivning!O1082,0)</f>
        <v>0</v>
      </c>
      <c r="G381" s="34">
        <f>IF(Inskrivning!C1082&gt;0,Inskrivning!P1082,0)</f>
        <v>0</v>
      </c>
      <c r="H381" s="34">
        <f>IF(Inskrivning!C1082&gt;0,Inskrivning!Q1082,0)</f>
        <v>0</v>
      </c>
      <c r="I381" s="34">
        <f>IF(Inskrivning!C1082&gt;0,Inskrivning!R1082,0)</f>
        <v>0</v>
      </c>
      <c r="J381" s="34">
        <f>IF(Inskrivning!C1082&gt;0,Inskrivning!S1082,0)</f>
        <v>0</v>
      </c>
      <c r="K381" s="34">
        <f>IF(Inskrivning!C1082&gt;0,Inskrivning!T1082,0)</f>
        <v>0</v>
      </c>
      <c r="L381" s="34">
        <f>IF(Inskrivning!C1082&gt;0,Inskrivning!U1082,0)</f>
        <v>0</v>
      </c>
      <c r="M381" s="34">
        <f>IF(Inskrivning!C1082&gt;0,Inskrivning!V1082,0)</f>
        <v>0</v>
      </c>
      <c r="N381" s="34">
        <f>IF(Inskrivning!C1082&gt;0,Inskrivning!W1082,0)</f>
        <v>0</v>
      </c>
      <c r="O381" s="34">
        <f>IF(Inskrivning!C1082&gt;0,Inskrivning!X1082,0)</f>
        <v>0</v>
      </c>
      <c r="W381" s="15">
        <f>IF(Inskrivning!C1082="",0,Inskrivning!C1082)</f>
        <v>0</v>
      </c>
      <c r="Y381" s="30">
        <f t="shared" si="5"/>
        <v>0</v>
      </c>
      <c r="Z381" s="30">
        <v>76</v>
      </c>
    </row>
    <row r="382" spans="1:26" ht="15" x14ac:dyDescent="0.25">
      <c r="A382" s="34">
        <f>IF(Inskrivning!C1083&gt;0,Inskrivning!J1083,0)</f>
        <v>0</v>
      </c>
      <c r="B382" s="34">
        <f>IF(Inskrivning!C1083&gt;0,Inskrivning!K1083,0)</f>
        <v>0</v>
      </c>
      <c r="C382" s="34">
        <f>IF(Inskrivning!C1083&gt;0,Inskrivning!L1083,0)</f>
        <v>0</v>
      </c>
      <c r="D382" s="34">
        <f>IF(Inskrivning!C1083&gt;0,Inskrivning!M1083,0)</f>
        <v>0</v>
      </c>
      <c r="E382" s="34">
        <f>IF(Inskrivning!C1083&gt;0,Inskrivning!N1083,0)</f>
        <v>0</v>
      </c>
      <c r="F382" s="34">
        <f>IF(Inskrivning!C1083&gt;0,Inskrivning!O1083,0)</f>
        <v>0</v>
      </c>
      <c r="G382" s="34">
        <f>IF(Inskrivning!C1083&gt;0,Inskrivning!P1083,0)</f>
        <v>0</v>
      </c>
      <c r="H382" s="34">
        <f>IF(Inskrivning!C1083&gt;0,Inskrivning!Q1083,0)</f>
        <v>0</v>
      </c>
      <c r="I382" s="34">
        <f>IF(Inskrivning!C1083&gt;0,Inskrivning!R1083,0)</f>
        <v>0</v>
      </c>
      <c r="J382" s="34">
        <f>IF(Inskrivning!C1083&gt;0,Inskrivning!S1083,0)</f>
        <v>0</v>
      </c>
      <c r="K382" s="34">
        <f>IF(Inskrivning!C1083&gt;0,Inskrivning!T1083,0)</f>
        <v>0</v>
      </c>
      <c r="L382" s="34">
        <f>IF(Inskrivning!C1083&gt;0,Inskrivning!U1083,0)</f>
        <v>0</v>
      </c>
      <c r="M382" s="34">
        <f>IF(Inskrivning!C1083&gt;0,Inskrivning!V1083,0)</f>
        <v>0</v>
      </c>
      <c r="N382" s="34">
        <f>IF(Inskrivning!C1083&gt;0,Inskrivning!W1083,0)</f>
        <v>0</v>
      </c>
      <c r="O382" s="34">
        <f>IF(Inskrivning!C1083&gt;0,Inskrivning!X1083,0)</f>
        <v>0</v>
      </c>
      <c r="W382" s="15">
        <f>IF(Inskrivning!C1083="",0,Inskrivning!C1083)</f>
        <v>0</v>
      </c>
      <c r="Y382" s="30">
        <f t="shared" si="5"/>
        <v>0</v>
      </c>
      <c r="Z382" s="30">
        <v>77</v>
      </c>
    </row>
    <row r="383" spans="1:26" ht="15" x14ac:dyDescent="0.25">
      <c r="A383" s="34">
        <f>IF(Inskrivning!C1084&gt;0,Inskrivning!J1084,0)</f>
        <v>0</v>
      </c>
      <c r="B383" s="34">
        <f>IF(Inskrivning!C1084&gt;0,Inskrivning!K1084,0)</f>
        <v>0</v>
      </c>
      <c r="C383" s="34">
        <f>IF(Inskrivning!C1084&gt;0,Inskrivning!L1084,0)</f>
        <v>0</v>
      </c>
      <c r="D383" s="34">
        <f>IF(Inskrivning!C1084&gt;0,Inskrivning!M1084,0)</f>
        <v>0</v>
      </c>
      <c r="E383" s="34">
        <f>IF(Inskrivning!C1084&gt;0,Inskrivning!N1084,0)</f>
        <v>0</v>
      </c>
      <c r="F383" s="34">
        <f>IF(Inskrivning!C1084&gt;0,Inskrivning!O1084,0)</f>
        <v>0</v>
      </c>
      <c r="G383" s="34">
        <f>IF(Inskrivning!C1084&gt;0,Inskrivning!P1084,0)</f>
        <v>0</v>
      </c>
      <c r="H383" s="34">
        <f>IF(Inskrivning!C1084&gt;0,Inskrivning!Q1084,0)</f>
        <v>0</v>
      </c>
      <c r="I383" s="34">
        <f>IF(Inskrivning!C1084&gt;0,Inskrivning!R1084,0)</f>
        <v>0</v>
      </c>
      <c r="J383" s="34">
        <f>IF(Inskrivning!C1084&gt;0,Inskrivning!S1084,0)</f>
        <v>0</v>
      </c>
      <c r="K383" s="34">
        <f>IF(Inskrivning!C1084&gt;0,Inskrivning!T1084,0)</f>
        <v>0</v>
      </c>
      <c r="L383" s="34">
        <f>IF(Inskrivning!C1084&gt;0,Inskrivning!U1084,0)</f>
        <v>0</v>
      </c>
      <c r="M383" s="34">
        <f>IF(Inskrivning!C1084&gt;0,Inskrivning!V1084,0)</f>
        <v>0</v>
      </c>
      <c r="N383" s="34">
        <f>IF(Inskrivning!C1084&gt;0,Inskrivning!W1084,0)</f>
        <v>0</v>
      </c>
      <c r="O383" s="34">
        <f>IF(Inskrivning!C1084&gt;0,Inskrivning!X1084,0)</f>
        <v>0</v>
      </c>
      <c r="W383" s="15">
        <f>IF(Inskrivning!C1084="",0,Inskrivning!C1084)</f>
        <v>0</v>
      </c>
      <c r="Y383" s="30">
        <f t="shared" si="5"/>
        <v>0</v>
      </c>
      <c r="Z383" s="30">
        <v>78</v>
      </c>
    </row>
    <row r="384" spans="1:26" ht="15" x14ac:dyDescent="0.25">
      <c r="A384" s="34">
        <f>IF(Inskrivning!C1085&gt;0,Inskrivning!J1085,0)</f>
        <v>0</v>
      </c>
      <c r="B384" s="34">
        <f>IF(Inskrivning!C1085&gt;0,Inskrivning!K1085,0)</f>
        <v>0</v>
      </c>
      <c r="C384" s="34">
        <f>IF(Inskrivning!C1085&gt;0,Inskrivning!L1085,0)</f>
        <v>0</v>
      </c>
      <c r="D384" s="34">
        <f>IF(Inskrivning!C1085&gt;0,Inskrivning!M1085,0)</f>
        <v>0</v>
      </c>
      <c r="E384" s="34">
        <f>IF(Inskrivning!C1085&gt;0,Inskrivning!N1085,0)</f>
        <v>0</v>
      </c>
      <c r="F384" s="34">
        <f>IF(Inskrivning!C1085&gt;0,Inskrivning!O1085,0)</f>
        <v>0</v>
      </c>
      <c r="G384" s="34">
        <f>IF(Inskrivning!C1085&gt;0,Inskrivning!P1085,0)</f>
        <v>0</v>
      </c>
      <c r="H384" s="34">
        <f>IF(Inskrivning!C1085&gt;0,Inskrivning!Q1085,0)</f>
        <v>0</v>
      </c>
      <c r="I384" s="34">
        <f>IF(Inskrivning!C1085&gt;0,Inskrivning!R1085,0)</f>
        <v>0</v>
      </c>
      <c r="J384" s="34">
        <f>IF(Inskrivning!C1085&gt;0,Inskrivning!S1085,0)</f>
        <v>0</v>
      </c>
      <c r="K384" s="34">
        <f>IF(Inskrivning!C1085&gt;0,Inskrivning!T1085,0)</f>
        <v>0</v>
      </c>
      <c r="L384" s="34">
        <f>IF(Inskrivning!C1085&gt;0,Inskrivning!U1085,0)</f>
        <v>0</v>
      </c>
      <c r="M384" s="34">
        <f>IF(Inskrivning!C1085&gt;0,Inskrivning!V1085,0)</f>
        <v>0</v>
      </c>
      <c r="N384" s="34">
        <f>IF(Inskrivning!C1085&gt;0,Inskrivning!W1085,0)</f>
        <v>0</v>
      </c>
      <c r="O384" s="34">
        <f>IF(Inskrivning!C1085&gt;0,Inskrivning!X1085,0)</f>
        <v>0</v>
      </c>
      <c r="W384" s="15">
        <f>IF(Inskrivning!C1085="",0,Inskrivning!C1085)</f>
        <v>0</v>
      </c>
      <c r="Y384" s="30">
        <f t="shared" si="5"/>
        <v>0</v>
      </c>
      <c r="Z384" s="30">
        <v>79</v>
      </c>
    </row>
    <row r="385" spans="1:26" ht="15" x14ac:dyDescent="0.25">
      <c r="A385" s="34">
        <f>IF(Inskrivning!C1086&gt;0,Inskrivning!J1086,0)</f>
        <v>0</v>
      </c>
      <c r="B385" s="34">
        <f>IF(Inskrivning!C1086&gt;0,Inskrivning!K1086,0)</f>
        <v>0</v>
      </c>
      <c r="C385" s="34">
        <f>IF(Inskrivning!C1086&gt;0,Inskrivning!L1086,0)</f>
        <v>0</v>
      </c>
      <c r="D385" s="34">
        <f>IF(Inskrivning!C1086&gt;0,Inskrivning!M1086,0)</f>
        <v>0</v>
      </c>
      <c r="E385" s="34">
        <f>IF(Inskrivning!C1086&gt;0,Inskrivning!N1086,0)</f>
        <v>0</v>
      </c>
      <c r="F385" s="34">
        <f>IF(Inskrivning!C1086&gt;0,Inskrivning!O1086,0)</f>
        <v>0</v>
      </c>
      <c r="G385" s="34">
        <f>IF(Inskrivning!C1086&gt;0,Inskrivning!P1086,0)</f>
        <v>0</v>
      </c>
      <c r="H385" s="34">
        <f>IF(Inskrivning!C1086&gt;0,Inskrivning!Q1086,0)</f>
        <v>0</v>
      </c>
      <c r="I385" s="34">
        <f>IF(Inskrivning!C1086&gt;0,Inskrivning!R1086,0)</f>
        <v>0</v>
      </c>
      <c r="J385" s="34">
        <f>IF(Inskrivning!C1086&gt;0,Inskrivning!S1086,0)</f>
        <v>0</v>
      </c>
      <c r="K385" s="34">
        <f>IF(Inskrivning!C1086&gt;0,Inskrivning!T1086,0)</f>
        <v>0</v>
      </c>
      <c r="L385" s="34">
        <f>IF(Inskrivning!C1086&gt;0,Inskrivning!U1086,0)</f>
        <v>0</v>
      </c>
      <c r="M385" s="34">
        <f>IF(Inskrivning!C1086&gt;0,Inskrivning!V1086,0)</f>
        <v>0</v>
      </c>
      <c r="N385" s="34">
        <f>IF(Inskrivning!C1086&gt;0,Inskrivning!W1086,0)</f>
        <v>0</v>
      </c>
      <c r="O385" s="34">
        <f>IF(Inskrivning!C1086&gt;0,Inskrivning!X1086,0)</f>
        <v>0</v>
      </c>
      <c r="W385" s="15">
        <f>IF(Inskrivning!C1086="",0,Inskrivning!C1086)</f>
        <v>0</v>
      </c>
      <c r="Y385" s="30">
        <f t="shared" si="5"/>
        <v>0</v>
      </c>
      <c r="Z385" s="30">
        <v>80</v>
      </c>
    </row>
    <row r="386" spans="1:26" ht="15" x14ac:dyDescent="0.25">
      <c r="A386" s="34">
        <f>IF(Inskrivning!C1087&gt;0,Inskrivning!J1087,0)</f>
        <v>0</v>
      </c>
      <c r="B386" s="34">
        <f>IF(Inskrivning!C1087&gt;0,Inskrivning!K1087,0)</f>
        <v>0</v>
      </c>
      <c r="C386" s="34">
        <f>IF(Inskrivning!C1087&gt;0,Inskrivning!L1087,0)</f>
        <v>0</v>
      </c>
      <c r="D386" s="34">
        <f>IF(Inskrivning!C1087&gt;0,Inskrivning!M1087,0)</f>
        <v>0</v>
      </c>
      <c r="E386" s="34">
        <f>IF(Inskrivning!C1087&gt;0,Inskrivning!N1087,0)</f>
        <v>0</v>
      </c>
      <c r="F386" s="34">
        <f>IF(Inskrivning!C1087&gt;0,Inskrivning!O1087,0)</f>
        <v>0</v>
      </c>
      <c r="G386" s="34">
        <f>IF(Inskrivning!C1087&gt;0,Inskrivning!P1087,0)</f>
        <v>0</v>
      </c>
      <c r="H386" s="34">
        <f>IF(Inskrivning!C1087&gt;0,Inskrivning!Q1087,0)</f>
        <v>0</v>
      </c>
      <c r="I386" s="34">
        <f>IF(Inskrivning!C1087&gt;0,Inskrivning!R1087,0)</f>
        <v>0</v>
      </c>
      <c r="J386" s="34">
        <f>IF(Inskrivning!C1087&gt;0,Inskrivning!S1087,0)</f>
        <v>0</v>
      </c>
      <c r="K386" s="34">
        <f>IF(Inskrivning!C1087&gt;0,Inskrivning!T1087,0)</f>
        <v>0</v>
      </c>
      <c r="L386" s="34">
        <f>IF(Inskrivning!C1087&gt;0,Inskrivning!U1087,0)</f>
        <v>0</v>
      </c>
      <c r="M386" s="34">
        <f>IF(Inskrivning!C1087&gt;0,Inskrivning!V1087,0)</f>
        <v>0</v>
      </c>
      <c r="N386" s="34">
        <f>IF(Inskrivning!C1087&gt;0,Inskrivning!W1087,0)</f>
        <v>0</v>
      </c>
      <c r="O386" s="34">
        <f>IF(Inskrivning!C1087&gt;0,Inskrivning!X1087,0)</f>
        <v>0</v>
      </c>
      <c r="W386" s="15">
        <f>IF(Inskrivning!C1087="",0,Inskrivning!C1087)</f>
        <v>0</v>
      </c>
      <c r="Y386" s="30">
        <f t="shared" si="5"/>
        <v>0</v>
      </c>
      <c r="Z386" s="30">
        <v>81</v>
      </c>
    </row>
    <row r="387" spans="1:26" ht="15" x14ac:dyDescent="0.25">
      <c r="A387" s="34">
        <f>IF(Inskrivning!C1088&gt;0,Inskrivning!J1088,0)</f>
        <v>0</v>
      </c>
      <c r="B387" s="34">
        <f>IF(Inskrivning!C1088&gt;0,Inskrivning!K1088,0)</f>
        <v>0</v>
      </c>
      <c r="C387" s="34">
        <f>IF(Inskrivning!C1088&gt;0,Inskrivning!L1088,0)</f>
        <v>0</v>
      </c>
      <c r="D387" s="34">
        <f>IF(Inskrivning!C1088&gt;0,Inskrivning!M1088,0)</f>
        <v>0</v>
      </c>
      <c r="E387" s="34">
        <f>IF(Inskrivning!C1088&gt;0,Inskrivning!N1088,0)</f>
        <v>0</v>
      </c>
      <c r="F387" s="34">
        <f>IF(Inskrivning!C1088&gt;0,Inskrivning!O1088,0)</f>
        <v>0</v>
      </c>
      <c r="G387" s="34">
        <f>IF(Inskrivning!C1088&gt;0,Inskrivning!P1088,0)</f>
        <v>0</v>
      </c>
      <c r="H387" s="34">
        <f>IF(Inskrivning!C1088&gt;0,Inskrivning!Q1088,0)</f>
        <v>0</v>
      </c>
      <c r="I387" s="34">
        <f>IF(Inskrivning!C1088&gt;0,Inskrivning!R1088,0)</f>
        <v>0</v>
      </c>
      <c r="J387" s="34">
        <f>IF(Inskrivning!C1088&gt;0,Inskrivning!S1088,0)</f>
        <v>0</v>
      </c>
      <c r="K387" s="34">
        <f>IF(Inskrivning!C1088&gt;0,Inskrivning!T1088,0)</f>
        <v>0</v>
      </c>
      <c r="L387" s="34">
        <f>IF(Inskrivning!C1088&gt;0,Inskrivning!U1088,0)</f>
        <v>0</v>
      </c>
      <c r="M387" s="34">
        <f>IF(Inskrivning!C1088&gt;0,Inskrivning!V1088,0)</f>
        <v>0</v>
      </c>
      <c r="N387" s="34">
        <f>IF(Inskrivning!C1088&gt;0,Inskrivning!W1088,0)</f>
        <v>0</v>
      </c>
      <c r="O387" s="34">
        <f>IF(Inskrivning!C1088&gt;0,Inskrivning!X1088,0)</f>
        <v>0</v>
      </c>
      <c r="W387" s="15">
        <f>IF(Inskrivning!C1088="",0,Inskrivning!C1088)</f>
        <v>0</v>
      </c>
      <c r="Y387" s="30">
        <f t="shared" si="5"/>
        <v>0</v>
      </c>
      <c r="Z387" s="30">
        <v>82</v>
      </c>
    </row>
    <row r="388" spans="1:26" ht="15" x14ac:dyDescent="0.25">
      <c r="A388" s="34">
        <f>IF(Inskrivning!C1089&gt;0,Inskrivning!J1089,0)</f>
        <v>0</v>
      </c>
      <c r="B388" s="34">
        <f>IF(Inskrivning!C1089&gt;0,Inskrivning!K1089,0)</f>
        <v>0</v>
      </c>
      <c r="C388" s="34">
        <f>IF(Inskrivning!C1089&gt;0,Inskrivning!L1089,0)</f>
        <v>0</v>
      </c>
      <c r="D388" s="34">
        <f>IF(Inskrivning!C1089&gt;0,Inskrivning!M1089,0)</f>
        <v>0</v>
      </c>
      <c r="E388" s="34">
        <f>IF(Inskrivning!C1089&gt;0,Inskrivning!N1089,0)</f>
        <v>0</v>
      </c>
      <c r="F388" s="34">
        <f>IF(Inskrivning!C1089&gt;0,Inskrivning!O1089,0)</f>
        <v>0</v>
      </c>
      <c r="G388" s="34">
        <f>IF(Inskrivning!C1089&gt;0,Inskrivning!P1089,0)</f>
        <v>0</v>
      </c>
      <c r="H388" s="34">
        <f>IF(Inskrivning!C1089&gt;0,Inskrivning!Q1089,0)</f>
        <v>0</v>
      </c>
      <c r="I388" s="34">
        <f>IF(Inskrivning!C1089&gt;0,Inskrivning!R1089,0)</f>
        <v>0</v>
      </c>
      <c r="J388" s="34">
        <f>IF(Inskrivning!C1089&gt;0,Inskrivning!S1089,0)</f>
        <v>0</v>
      </c>
      <c r="K388" s="34">
        <f>IF(Inskrivning!C1089&gt;0,Inskrivning!T1089,0)</f>
        <v>0</v>
      </c>
      <c r="L388" s="34">
        <f>IF(Inskrivning!C1089&gt;0,Inskrivning!U1089,0)</f>
        <v>0</v>
      </c>
      <c r="M388" s="34">
        <f>IF(Inskrivning!C1089&gt;0,Inskrivning!V1089,0)</f>
        <v>0</v>
      </c>
      <c r="N388" s="34">
        <f>IF(Inskrivning!C1089&gt;0,Inskrivning!W1089,0)</f>
        <v>0</v>
      </c>
      <c r="O388" s="34">
        <f>IF(Inskrivning!C1089&gt;0,Inskrivning!X1089,0)</f>
        <v>0</v>
      </c>
      <c r="W388" s="15">
        <f>IF(Inskrivning!C1089="",0,Inskrivning!C1089)</f>
        <v>0</v>
      </c>
      <c r="Y388" s="30">
        <f t="shared" si="5"/>
        <v>0</v>
      </c>
      <c r="Z388" s="30">
        <v>83</v>
      </c>
    </row>
    <row r="389" spans="1:26" ht="15" x14ac:dyDescent="0.25">
      <c r="A389" s="34">
        <f>IF(Inskrivning!C1090&gt;0,Inskrivning!J1090,0)</f>
        <v>0</v>
      </c>
      <c r="B389" s="34">
        <f>IF(Inskrivning!C1090&gt;0,Inskrivning!K1090,0)</f>
        <v>0</v>
      </c>
      <c r="C389" s="34">
        <f>IF(Inskrivning!C1090&gt;0,Inskrivning!L1090,0)</f>
        <v>0</v>
      </c>
      <c r="D389" s="34">
        <f>IF(Inskrivning!C1090&gt;0,Inskrivning!M1090,0)</f>
        <v>0</v>
      </c>
      <c r="E389" s="34">
        <f>IF(Inskrivning!C1090&gt;0,Inskrivning!N1090,0)</f>
        <v>0</v>
      </c>
      <c r="F389" s="34">
        <f>IF(Inskrivning!C1090&gt;0,Inskrivning!O1090,0)</f>
        <v>0</v>
      </c>
      <c r="G389" s="34">
        <f>IF(Inskrivning!C1090&gt;0,Inskrivning!P1090,0)</f>
        <v>0</v>
      </c>
      <c r="H389" s="34">
        <f>IF(Inskrivning!C1090&gt;0,Inskrivning!Q1090,0)</f>
        <v>0</v>
      </c>
      <c r="I389" s="34">
        <f>IF(Inskrivning!C1090&gt;0,Inskrivning!R1090,0)</f>
        <v>0</v>
      </c>
      <c r="J389" s="34">
        <f>IF(Inskrivning!C1090&gt;0,Inskrivning!S1090,0)</f>
        <v>0</v>
      </c>
      <c r="K389" s="34">
        <f>IF(Inskrivning!C1090&gt;0,Inskrivning!T1090,0)</f>
        <v>0</v>
      </c>
      <c r="L389" s="34">
        <f>IF(Inskrivning!C1090&gt;0,Inskrivning!U1090,0)</f>
        <v>0</v>
      </c>
      <c r="M389" s="34">
        <f>IF(Inskrivning!C1090&gt;0,Inskrivning!V1090,0)</f>
        <v>0</v>
      </c>
      <c r="N389" s="34">
        <f>IF(Inskrivning!C1090&gt;0,Inskrivning!W1090,0)</f>
        <v>0</v>
      </c>
      <c r="O389" s="34">
        <f>IF(Inskrivning!C1090&gt;0,Inskrivning!X1090,0)</f>
        <v>0</v>
      </c>
      <c r="W389" s="15">
        <f>IF(Inskrivning!C1090="",0,Inskrivning!C1090)</f>
        <v>0</v>
      </c>
      <c r="Y389" s="30">
        <f t="shared" si="5"/>
        <v>0</v>
      </c>
      <c r="Z389" s="30">
        <v>84</v>
      </c>
    </row>
    <row r="390" spans="1:26" ht="15" x14ac:dyDescent="0.25">
      <c r="A390" s="34">
        <f>IF(Inskrivning!C1091&gt;0,Inskrivning!J1091,0)</f>
        <v>0</v>
      </c>
      <c r="B390" s="34">
        <f>IF(Inskrivning!C1091&gt;0,Inskrivning!K1091,0)</f>
        <v>0</v>
      </c>
      <c r="C390" s="34">
        <f>IF(Inskrivning!C1091&gt;0,Inskrivning!L1091,0)</f>
        <v>0</v>
      </c>
      <c r="D390" s="34">
        <f>IF(Inskrivning!C1091&gt;0,Inskrivning!M1091,0)</f>
        <v>0</v>
      </c>
      <c r="E390" s="34">
        <f>IF(Inskrivning!C1091&gt;0,Inskrivning!N1091,0)</f>
        <v>0</v>
      </c>
      <c r="F390" s="34">
        <f>IF(Inskrivning!C1091&gt;0,Inskrivning!O1091,0)</f>
        <v>0</v>
      </c>
      <c r="G390" s="34">
        <f>IF(Inskrivning!C1091&gt;0,Inskrivning!P1091,0)</f>
        <v>0</v>
      </c>
      <c r="H390" s="34">
        <f>IF(Inskrivning!C1091&gt;0,Inskrivning!Q1091,0)</f>
        <v>0</v>
      </c>
      <c r="I390" s="34">
        <f>IF(Inskrivning!C1091&gt;0,Inskrivning!R1091,0)</f>
        <v>0</v>
      </c>
      <c r="J390" s="34">
        <f>IF(Inskrivning!C1091&gt;0,Inskrivning!S1091,0)</f>
        <v>0</v>
      </c>
      <c r="K390" s="34">
        <f>IF(Inskrivning!C1091&gt;0,Inskrivning!T1091,0)</f>
        <v>0</v>
      </c>
      <c r="L390" s="34">
        <f>IF(Inskrivning!C1091&gt;0,Inskrivning!U1091,0)</f>
        <v>0</v>
      </c>
      <c r="M390" s="34">
        <f>IF(Inskrivning!C1091&gt;0,Inskrivning!V1091,0)</f>
        <v>0</v>
      </c>
      <c r="N390" s="34">
        <f>IF(Inskrivning!C1091&gt;0,Inskrivning!W1091,0)</f>
        <v>0</v>
      </c>
      <c r="O390" s="34">
        <f>IF(Inskrivning!C1091&gt;0,Inskrivning!X1091,0)</f>
        <v>0</v>
      </c>
      <c r="W390" s="15">
        <f>IF(Inskrivning!C1091="",0,Inskrivning!C1091)</f>
        <v>0</v>
      </c>
      <c r="Y390" s="30">
        <f t="shared" si="5"/>
        <v>0</v>
      </c>
      <c r="Z390" s="30">
        <v>85</v>
      </c>
    </row>
    <row r="391" spans="1:26" ht="15" x14ac:dyDescent="0.25">
      <c r="A391" s="34">
        <f>IF(Inskrivning!C1092&gt;0,Inskrivning!J1092,0)</f>
        <v>0</v>
      </c>
      <c r="B391" s="34">
        <f>IF(Inskrivning!C1092&gt;0,Inskrivning!K1092,0)</f>
        <v>0</v>
      </c>
      <c r="C391" s="34">
        <f>IF(Inskrivning!C1092&gt;0,Inskrivning!L1092,0)</f>
        <v>0</v>
      </c>
      <c r="D391" s="34">
        <f>IF(Inskrivning!C1092&gt;0,Inskrivning!M1092,0)</f>
        <v>0</v>
      </c>
      <c r="E391" s="34">
        <f>IF(Inskrivning!C1092&gt;0,Inskrivning!N1092,0)</f>
        <v>0</v>
      </c>
      <c r="F391" s="34">
        <f>IF(Inskrivning!C1092&gt;0,Inskrivning!O1092,0)</f>
        <v>0</v>
      </c>
      <c r="G391" s="34">
        <f>IF(Inskrivning!C1092&gt;0,Inskrivning!P1092,0)</f>
        <v>0</v>
      </c>
      <c r="H391" s="34">
        <f>IF(Inskrivning!C1092&gt;0,Inskrivning!Q1092,0)</f>
        <v>0</v>
      </c>
      <c r="I391" s="34">
        <f>IF(Inskrivning!C1092&gt;0,Inskrivning!R1092,0)</f>
        <v>0</v>
      </c>
      <c r="J391" s="34">
        <f>IF(Inskrivning!C1092&gt;0,Inskrivning!S1092,0)</f>
        <v>0</v>
      </c>
      <c r="K391" s="34">
        <f>IF(Inskrivning!C1092&gt;0,Inskrivning!T1092,0)</f>
        <v>0</v>
      </c>
      <c r="L391" s="34">
        <f>IF(Inskrivning!C1092&gt;0,Inskrivning!U1092,0)</f>
        <v>0</v>
      </c>
      <c r="M391" s="34">
        <f>IF(Inskrivning!C1092&gt;0,Inskrivning!V1092,0)</f>
        <v>0</v>
      </c>
      <c r="N391" s="34">
        <f>IF(Inskrivning!C1092&gt;0,Inskrivning!W1092,0)</f>
        <v>0</v>
      </c>
      <c r="O391" s="34">
        <f>IF(Inskrivning!C1092&gt;0,Inskrivning!X1092,0)</f>
        <v>0</v>
      </c>
      <c r="W391" s="15">
        <f>IF(Inskrivning!C1092="",0,Inskrivning!C1092)</f>
        <v>0</v>
      </c>
      <c r="Y391" s="30">
        <f t="shared" si="5"/>
        <v>0</v>
      </c>
      <c r="Z391" s="30">
        <v>86</v>
      </c>
    </row>
    <row r="392" spans="1:26" ht="15" x14ac:dyDescent="0.25">
      <c r="A392" s="34">
        <f>IF(Inskrivning!C1093&gt;0,Inskrivning!J1093,0)</f>
        <v>0</v>
      </c>
      <c r="B392" s="34">
        <f>IF(Inskrivning!C1093&gt;0,Inskrivning!K1093,0)</f>
        <v>0</v>
      </c>
      <c r="C392" s="34">
        <f>IF(Inskrivning!C1093&gt;0,Inskrivning!L1093,0)</f>
        <v>0</v>
      </c>
      <c r="D392" s="34">
        <f>IF(Inskrivning!C1093&gt;0,Inskrivning!M1093,0)</f>
        <v>0</v>
      </c>
      <c r="E392" s="34">
        <f>IF(Inskrivning!C1093&gt;0,Inskrivning!N1093,0)</f>
        <v>0</v>
      </c>
      <c r="F392" s="34">
        <f>IF(Inskrivning!C1093&gt;0,Inskrivning!O1093,0)</f>
        <v>0</v>
      </c>
      <c r="G392" s="34">
        <f>IF(Inskrivning!C1093&gt;0,Inskrivning!P1093,0)</f>
        <v>0</v>
      </c>
      <c r="H392" s="34">
        <f>IF(Inskrivning!C1093&gt;0,Inskrivning!Q1093,0)</f>
        <v>0</v>
      </c>
      <c r="I392" s="34">
        <f>IF(Inskrivning!C1093&gt;0,Inskrivning!R1093,0)</f>
        <v>0</v>
      </c>
      <c r="J392" s="34">
        <f>IF(Inskrivning!C1093&gt;0,Inskrivning!S1093,0)</f>
        <v>0</v>
      </c>
      <c r="K392" s="34">
        <f>IF(Inskrivning!C1093&gt;0,Inskrivning!T1093,0)</f>
        <v>0</v>
      </c>
      <c r="L392" s="34">
        <f>IF(Inskrivning!C1093&gt;0,Inskrivning!U1093,0)</f>
        <v>0</v>
      </c>
      <c r="M392" s="34">
        <f>IF(Inskrivning!C1093&gt;0,Inskrivning!V1093,0)</f>
        <v>0</v>
      </c>
      <c r="N392" s="34">
        <f>IF(Inskrivning!C1093&gt;0,Inskrivning!W1093,0)</f>
        <v>0</v>
      </c>
      <c r="O392" s="34">
        <f>IF(Inskrivning!C1093&gt;0,Inskrivning!X1093,0)</f>
        <v>0</v>
      </c>
      <c r="W392" s="15">
        <f>IF(Inskrivning!C1093="",0,Inskrivning!C1093)</f>
        <v>0</v>
      </c>
      <c r="Y392" s="30">
        <f t="shared" si="5"/>
        <v>0</v>
      </c>
      <c r="Z392" s="30">
        <v>87</v>
      </c>
    </row>
    <row r="393" spans="1:26" ht="15" x14ac:dyDescent="0.25">
      <c r="A393" s="34">
        <f>IF(Inskrivning!C1094&gt;0,Inskrivning!J1094,0)</f>
        <v>0</v>
      </c>
      <c r="B393" s="34">
        <f>IF(Inskrivning!C1094&gt;0,Inskrivning!K1094,0)</f>
        <v>0</v>
      </c>
      <c r="C393" s="34">
        <f>IF(Inskrivning!C1094&gt;0,Inskrivning!L1094,0)</f>
        <v>0</v>
      </c>
      <c r="D393" s="34">
        <f>IF(Inskrivning!C1094&gt;0,Inskrivning!M1094,0)</f>
        <v>0</v>
      </c>
      <c r="E393" s="34">
        <f>IF(Inskrivning!C1094&gt;0,Inskrivning!N1094,0)</f>
        <v>0</v>
      </c>
      <c r="F393" s="34">
        <f>IF(Inskrivning!C1094&gt;0,Inskrivning!O1094,0)</f>
        <v>0</v>
      </c>
      <c r="G393" s="34">
        <f>IF(Inskrivning!C1094&gt;0,Inskrivning!P1094,0)</f>
        <v>0</v>
      </c>
      <c r="H393" s="34">
        <f>IF(Inskrivning!C1094&gt;0,Inskrivning!Q1094,0)</f>
        <v>0</v>
      </c>
      <c r="I393" s="34">
        <f>IF(Inskrivning!C1094&gt;0,Inskrivning!R1094,0)</f>
        <v>0</v>
      </c>
      <c r="J393" s="34">
        <f>IF(Inskrivning!C1094&gt;0,Inskrivning!S1094,0)</f>
        <v>0</v>
      </c>
      <c r="K393" s="34">
        <f>IF(Inskrivning!C1094&gt;0,Inskrivning!T1094,0)</f>
        <v>0</v>
      </c>
      <c r="L393" s="34">
        <f>IF(Inskrivning!C1094&gt;0,Inskrivning!U1094,0)</f>
        <v>0</v>
      </c>
      <c r="M393" s="34">
        <f>IF(Inskrivning!C1094&gt;0,Inskrivning!V1094,0)</f>
        <v>0</v>
      </c>
      <c r="N393" s="34">
        <f>IF(Inskrivning!C1094&gt;0,Inskrivning!W1094,0)</f>
        <v>0</v>
      </c>
      <c r="O393" s="34">
        <f>IF(Inskrivning!C1094&gt;0,Inskrivning!X1094,0)</f>
        <v>0</v>
      </c>
      <c r="W393" s="15">
        <f>IF(Inskrivning!C1094="",0,Inskrivning!C1094)</f>
        <v>0</v>
      </c>
      <c r="Y393" s="30">
        <f t="shared" si="5"/>
        <v>0</v>
      </c>
      <c r="Z393" s="30">
        <v>88</v>
      </c>
    </row>
    <row r="394" spans="1:26" ht="15" x14ac:dyDescent="0.25">
      <c r="A394" s="34">
        <f>IF(Inskrivning!C1095&gt;0,Inskrivning!J1095,0)</f>
        <v>0</v>
      </c>
      <c r="B394" s="34">
        <f>IF(Inskrivning!C1095&gt;0,Inskrivning!K1095,0)</f>
        <v>0</v>
      </c>
      <c r="C394" s="34">
        <f>IF(Inskrivning!C1095&gt;0,Inskrivning!L1095,0)</f>
        <v>0</v>
      </c>
      <c r="D394" s="34">
        <f>IF(Inskrivning!C1095&gt;0,Inskrivning!M1095,0)</f>
        <v>0</v>
      </c>
      <c r="E394" s="34">
        <f>IF(Inskrivning!C1095&gt;0,Inskrivning!N1095,0)</f>
        <v>0</v>
      </c>
      <c r="F394" s="34">
        <f>IF(Inskrivning!C1095&gt;0,Inskrivning!O1095,0)</f>
        <v>0</v>
      </c>
      <c r="G394" s="34">
        <f>IF(Inskrivning!C1095&gt;0,Inskrivning!P1095,0)</f>
        <v>0</v>
      </c>
      <c r="H394" s="34">
        <f>IF(Inskrivning!C1095&gt;0,Inskrivning!Q1095,0)</f>
        <v>0</v>
      </c>
      <c r="I394" s="34">
        <f>IF(Inskrivning!C1095&gt;0,Inskrivning!R1095,0)</f>
        <v>0</v>
      </c>
      <c r="J394" s="34">
        <f>IF(Inskrivning!C1095&gt;0,Inskrivning!S1095,0)</f>
        <v>0</v>
      </c>
      <c r="K394" s="34">
        <f>IF(Inskrivning!C1095&gt;0,Inskrivning!T1095,0)</f>
        <v>0</v>
      </c>
      <c r="L394" s="34">
        <f>IF(Inskrivning!C1095&gt;0,Inskrivning!U1095,0)</f>
        <v>0</v>
      </c>
      <c r="M394" s="34">
        <f>IF(Inskrivning!C1095&gt;0,Inskrivning!V1095,0)</f>
        <v>0</v>
      </c>
      <c r="N394" s="34">
        <f>IF(Inskrivning!C1095&gt;0,Inskrivning!W1095,0)</f>
        <v>0</v>
      </c>
      <c r="O394" s="34">
        <f>IF(Inskrivning!C1095&gt;0,Inskrivning!X1095,0)</f>
        <v>0</v>
      </c>
      <c r="W394" s="15">
        <f>IF(Inskrivning!C1095="",0,Inskrivning!C1095)</f>
        <v>0</v>
      </c>
      <c r="Y394" s="30">
        <f t="shared" si="5"/>
        <v>0</v>
      </c>
      <c r="Z394" s="30">
        <v>89</v>
      </c>
    </row>
    <row r="395" spans="1:26" ht="15" x14ac:dyDescent="0.25">
      <c r="A395" s="34">
        <f>IF(Inskrivning!C1096&gt;0,Inskrivning!J1096,0)</f>
        <v>0</v>
      </c>
      <c r="B395" s="34">
        <f>IF(Inskrivning!C1096&gt;0,Inskrivning!K1096,0)</f>
        <v>0</v>
      </c>
      <c r="C395" s="34">
        <f>IF(Inskrivning!C1096&gt;0,Inskrivning!L1096,0)</f>
        <v>0</v>
      </c>
      <c r="D395" s="34">
        <f>IF(Inskrivning!C1096&gt;0,Inskrivning!M1096,0)</f>
        <v>0</v>
      </c>
      <c r="E395" s="34">
        <f>IF(Inskrivning!C1096&gt;0,Inskrivning!N1096,0)</f>
        <v>0</v>
      </c>
      <c r="F395" s="34">
        <f>IF(Inskrivning!C1096&gt;0,Inskrivning!O1096,0)</f>
        <v>0</v>
      </c>
      <c r="G395" s="34">
        <f>IF(Inskrivning!C1096&gt;0,Inskrivning!P1096,0)</f>
        <v>0</v>
      </c>
      <c r="H395" s="34">
        <f>IF(Inskrivning!C1096&gt;0,Inskrivning!Q1096,0)</f>
        <v>0</v>
      </c>
      <c r="I395" s="34">
        <f>IF(Inskrivning!C1096&gt;0,Inskrivning!R1096,0)</f>
        <v>0</v>
      </c>
      <c r="J395" s="34">
        <f>IF(Inskrivning!C1096&gt;0,Inskrivning!S1096,0)</f>
        <v>0</v>
      </c>
      <c r="K395" s="34">
        <f>IF(Inskrivning!C1096&gt;0,Inskrivning!T1096,0)</f>
        <v>0</v>
      </c>
      <c r="L395" s="34">
        <f>IF(Inskrivning!C1096&gt;0,Inskrivning!U1096,0)</f>
        <v>0</v>
      </c>
      <c r="M395" s="34">
        <f>IF(Inskrivning!C1096&gt;0,Inskrivning!V1096,0)</f>
        <v>0</v>
      </c>
      <c r="N395" s="34">
        <f>IF(Inskrivning!C1096&gt;0,Inskrivning!W1096,0)</f>
        <v>0</v>
      </c>
      <c r="O395" s="34">
        <f>IF(Inskrivning!C1096&gt;0,Inskrivning!X1096,0)</f>
        <v>0</v>
      </c>
      <c r="W395" s="15">
        <f>IF(Inskrivning!C1096="",0,Inskrivning!C1096)</f>
        <v>0</v>
      </c>
      <c r="Y395" s="30">
        <f t="shared" si="5"/>
        <v>0</v>
      </c>
      <c r="Z395" s="30">
        <v>90</v>
      </c>
    </row>
    <row r="396" spans="1:26" ht="15" x14ac:dyDescent="0.25">
      <c r="A396" s="34">
        <f>IF(Inskrivning!C1097&gt;0,Inskrivning!J1097,0)</f>
        <v>0</v>
      </c>
      <c r="B396" s="34">
        <f>IF(Inskrivning!C1097&gt;0,Inskrivning!K1097,0)</f>
        <v>0</v>
      </c>
      <c r="C396" s="34">
        <f>IF(Inskrivning!C1097&gt;0,Inskrivning!L1097,0)</f>
        <v>0</v>
      </c>
      <c r="D396" s="34">
        <f>IF(Inskrivning!C1097&gt;0,Inskrivning!M1097,0)</f>
        <v>0</v>
      </c>
      <c r="E396" s="34">
        <f>IF(Inskrivning!C1097&gt;0,Inskrivning!N1097,0)</f>
        <v>0</v>
      </c>
      <c r="F396" s="34">
        <f>IF(Inskrivning!C1097&gt;0,Inskrivning!O1097,0)</f>
        <v>0</v>
      </c>
      <c r="G396" s="34">
        <f>IF(Inskrivning!C1097&gt;0,Inskrivning!P1097,0)</f>
        <v>0</v>
      </c>
      <c r="H396" s="34">
        <f>IF(Inskrivning!C1097&gt;0,Inskrivning!Q1097,0)</f>
        <v>0</v>
      </c>
      <c r="I396" s="34">
        <f>IF(Inskrivning!C1097&gt;0,Inskrivning!R1097,0)</f>
        <v>0</v>
      </c>
      <c r="J396" s="34">
        <f>IF(Inskrivning!C1097&gt;0,Inskrivning!S1097,0)</f>
        <v>0</v>
      </c>
      <c r="K396" s="34">
        <f>IF(Inskrivning!C1097&gt;0,Inskrivning!T1097,0)</f>
        <v>0</v>
      </c>
      <c r="L396" s="34">
        <f>IF(Inskrivning!C1097&gt;0,Inskrivning!U1097,0)</f>
        <v>0</v>
      </c>
      <c r="M396" s="34">
        <f>IF(Inskrivning!C1097&gt;0,Inskrivning!V1097,0)</f>
        <v>0</v>
      </c>
      <c r="N396" s="34">
        <f>IF(Inskrivning!C1097&gt;0,Inskrivning!W1097,0)</f>
        <v>0</v>
      </c>
      <c r="O396" s="34">
        <f>IF(Inskrivning!C1097&gt;0,Inskrivning!X1097,0)</f>
        <v>0</v>
      </c>
      <c r="W396" s="15">
        <f>IF(Inskrivning!C1097="",0,Inskrivning!C1097)</f>
        <v>0</v>
      </c>
      <c r="Y396" s="30">
        <f t="shared" si="5"/>
        <v>0</v>
      </c>
      <c r="Z396" s="30">
        <v>91</v>
      </c>
    </row>
    <row r="397" spans="1:26" ht="15" x14ac:dyDescent="0.25">
      <c r="A397" s="34">
        <f>IF(Inskrivning!C1098&gt;0,Inskrivning!J1098,0)</f>
        <v>0</v>
      </c>
      <c r="B397" s="34">
        <f>IF(Inskrivning!C1098&gt;0,Inskrivning!K1098,0)</f>
        <v>0</v>
      </c>
      <c r="C397" s="34">
        <f>IF(Inskrivning!C1098&gt;0,Inskrivning!L1098,0)</f>
        <v>0</v>
      </c>
      <c r="D397" s="34">
        <f>IF(Inskrivning!C1098&gt;0,Inskrivning!M1098,0)</f>
        <v>0</v>
      </c>
      <c r="E397" s="34">
        <f>IF(Inskrivning!C1098&gt;0,Inskrivning!N1098,0)</f>
        <v>0</v>
      </c>
      <c r="F397" s="34">
        <f>IF(Inskrivning!C1098&gt;0,Inskrivning!O1098,0)</f>
        <v>0</v>
      </c>
      <c r="G397" s="34">
        <f>IF(Inskrivning!C1098&gt;0,Inskrivning!P1098,0)</f>
        <v>0</v>
      </c>
      <c r="H397" s="34">
        <f>IF(Inskrivning!C1098&gt;0,Inskrivning!Q1098,0)</f>
        <v>0</v>
      </c>
      <c r="I397" s="34">
        <f>IF(Inskrivning!C1098&gt;0,Inskrivning!R1098,0)</f>
        <v>0</v>
      </c>
      <c r="J397" s="34">
        <f>IF(Inskrivning!C1098&gt;0,Inskrivning!S1098,0)</f>
        <v>0</v>
      </c>
      <c r="K397" s="34">
        <f>IF(Inskrivning!C1098&gt;0,Inskrivning!T1098,0)</f>
        <v>0</v>
      </c>
      <c r="L397" s="34">
        <f>IF(Inskrivning!C1098&gt;0,Inskrivning!U1098,0)</f>
        <v>0</v>
      </c>
      <c r="M397" s="34">
        <f>IF(Inskrivning!C1098&gt;0,Inskrivning!V1098,0)</f>
        <v>0</v>
      </c>
      <c r="N397" s="34">
        <f>IF(Inskrivning!C1098&gt;0,Inskrivning!W1098,0)</f>
        <v>0</v>
      </c>
      <c r="O397" s="34">
        <f>IF(Inskrivning!C1098&gt;0,Inskrivning!X1098,0)</f>
        <v>0</v>
      </c>
      <c r="W397" s="15">
        <f>IF(Inskrivning!C1098="",0,Inskrivning!C1098)</f>
        <v>0</v>
      </c>
      <c r="Y397" s="30">
        <f t="shared" si="5"/>
        <v>0</v>
      </c>
      <c r="Z397" s="30">
        <v>92</v>
      </c>
    </row>
    <row r="398" spans="1:26" ht="15" x14ac:dyDescent="0.25">
      <c r="A398" s="34">
        <f>IF(Inskrivning!C1099&gt;0,Inskrivning!J1099,0)</f>
        <v>0</v>
      </c>
      <c r="B398" s="34">
        <f>IF(Inskrivning!C1099&gt;0,Inskrivning!K1099,0)</f>
        <v>0</v>
      </c>
      <c r="C398" s="34">
        <f>IF(Inskrivning!C1099&gt;0,Inskrivning!L1099,0)</f>
        <v>0</v>
      </c>
      <c r="D398" s="34">
        <f>IF(Inskrivning!C1099&gt;0,Inskrivning!M1099,0)</f>
        <v>0</v>
      </c>
      <c r="E398" s="34">
        <f>IF(Inskrivning!C1099&gt;0,Inskrivning!N1099,0)</f>
        <v>0</v>
      </c>
      <c r="F398" s="34">
        <f>IF(Inskrivning!C1099&gt;0,Inskrivning!O1099,0)</f>
        <v>0</v>
      </c>
      <c r="G398" s="34">
        <f>IF(Inskrivning!C1099&gt;0,Inskrivning!P1099,0)</f>
        <v>0</v>
      </c>
      <c r="H398" s="34">
        <f>IF(Inskrivning!C1099&gt;0,Inskrivning!Q1099,0)</f>
        <v>0</v>
      </c>
      <c r="I398" s="34">
        <f>IF(Inskrivning!C1099&gt;0,Inskrivning!R1099,0)</f>
        <v>0</v>
      </c>
      <c r="J398" s="34">
        <f>IF(Inskrivning!C1099&gt;0,Inskrivning!S1099,0)</f>
        <v>0</v>
      </c>
      <c r="K398" s="34">
        <f>IF(Inskrivning!C1099&gt;0,Inskrivning!T1099,0)</f>
        <v>0</v>
      </c>
      <c r="L398" s="34">
        <f>IF(Inskrivning!C1099&gt;0,Inskrivning!U1099,0)</f>
        <v>0</v>
      </c>
      <c r="M398" s="34">
        <f>IF(Inskrivning!C1099&gt;0,Inskrivning!V1099,0)</f>
        <v>0</v>
      </c>
      <c r="N398" s="34">
        <f>IF(Inskrivning!C1099&gt;0,Inskrivning!W1099,0)</f>
        <v>0</v>
      </c>
      <c r="O398" s="34">
        <f>IF(Inskrivning!C1099&gt;0,Inskrivning!X1099,0)</f>
        <v>0</v>
      </c>
      <c r="W398" s="15">
        <f>IF(Inskrivning!C1099="",0,Inskrivning!C1099)</f>
        <v>0</v>
      </c>
      <c r="Y398" s="30">
        <f t="shared" si="5"/>
        <v>0</v>
      </c>
      <c r="Z398" s="30">
        <v>93</v>
      </c>
    </row>
    <row r="399" spans="1:26" ht="15" x14ac:dyDescent="0.25">
      <c r="A399" s="34">
        <f>IF(Inskrivning!C1100&gt;0,Inskrivning!J1100,0)</f>
        <v>0</v>
      </c>
      <c r="B399" s="34">
        <f>IF(Inskrivning!C1100&gt;0,Inskrivning!K1100,0)</f>
        <v>0</v>
      </c>
      <c r="C399" s="34">
        <f>IF(Inskrivning!C1100&gt;0,Inskrivning!L1100,0)</f>
        <v>0</v>
      </c>
      <c r="D399" s="34">
        <f>IF(Inskrivning!C1100&gt;0,Inskrivning!M1100,0)</f>
        <v>0</v>
      </c>
      <c r="E399" s="34">
        <f>IF(Inskrivning!C1100&gt;0,Inskrivning!N1100,0)</f>
        <v>0</v>
      </c>
      <c r="F399" s="34">
        <f>IF(Inskrivning!C1100&gt;0,Inskrivning!O1100,0)</f>
        <v>0</v>
      </c>
      <c r="G399" s="34">
        <f>IF(Inskrivning!C1100&gt;0,Inskrivning!P1100,0)</f>
        <v>0</v>
      </c>
      <c r="H399" s="34">
        <f>IF(Inskrivning!C1100&gt;0,Inskrivning!Q1100,0)</f>
        <v>0</v>
      </c>
      <c r="I399" s="34">
        <f>IF(Inskrivning!C1100&gt;0,Inskrivning!R1100,0)</f>
        <v>0</v>
      </c>
      <c r="J399" s="34">
        <f>IF(Inskrivning!C1100&gt;0,Inskrivning!S1100,0)</f>
        <v>0</v>
      </c>
      <c r="K399" s="34">
        <f>IF(Inskrivning!C1100&gt;0,Inskrivning!T1100,0)</f>
        <v>0</v>
      </c>
      <c r="L399" s="34">
        <f>IF(Inskrivning!C1100&gt;0,Inskrivning!U1100,0)</f>
        <v>0</v>
      </c>
      <c r="M399" s="34">
        <f>IF(Inskrivning!C1100&gt;0,Inskrivning!V1100,0)</f>
        <v>0</v>
      </c>
      <c r="N399" s="34">
        <f>IF(Inskrivning!C1100&gt;0,Inskrivning!W1100,0)</f>
        <v>0</v>
      </c>
      <c r="O399" s="34">
        <f>IF(Inskrivning!C1100&gt;0,Inskrivning!X1100,0)</f>
        <v>0</v>
      </c>
      <c r="W399" s="15">
        <f>IF(Inskrivning!C1100="",0,Inskrivning!C1100)</f>
        <v>0</v>
      </c>
      <c r="Y399" s="30">
        <f t="shared" si="5"/>
        <v>0</v>
      </c>
      <c r="Z399" s="30">
        <v>94</v>
      </c>
    </row>
    <row r="400" spans="1:26" ht="15" x14ac:dyDescent="0.25">
      <c r="A400" s="34">
        <f>IF(Inskrivning!C1101&gt;0,Inskrivning!J1101,0)</f>
        <v>0</v>
      </c>
      <c r="B400" s="34">
        <f>IF(Inskrivning!C1101&gt;0,Inskrivning!K1101,0)</f>
        <v>0</v>
      </c>
      <c r="C400" s="34">
        <f>IF(Inskrivning!C1101&gt;0,Inskrivning!L1101,0)</f>
        <v>0</v>
      </c>
      <c r="D400" s="34">
        <f>IF(Inskrivning!C1101&gt;0,Inskrivning!M1101,0)</f>
        <v>0</v>
      </c>
      <c r="E400" s="34">
        <f>IF(Inskrivning!C1101&gt;0,Inskrivning!N1101,0)</f>
        <v>0</v>
      </c>
      <c r="F400" s="34">
        <f>IF(Inskrivning!C1101&gt;0,Inskrivning!O1101,0)</f>
        <v>0</v>
      </c>
      <c r="G400" s="34">
        <f>IF(Inskrivning!C1101&gt;0,Inskrivning!P1101,0)</f>
        <v>0</v>
      </c>
      <c r="H400" s="34">
        <f>IF(Inskrivning!C1101&gt;0,Inskrivning!Q1101,0)</f>
        <v>0</v>
      </c>
      <c r="I400" s="34">
        <f>IF(Inskrivning!C1101&gt;0,Inskrivning!R1101,0)</f>
        <v>0</v>
      </c>
      <c r="J400" s="34">
        <f>IF(Inskrivning!C1101&gt;0,Inskrivning!S1101,0)</f>
        <v>0</v>
      </c>
      <c r="K400" s="34">
        <f>IF(Inskrivning!C1101&gt;0,Inskrivning!T1101,0)</f>
        <v>0</v>
      </c>
      <c r="L400" s="34">
        <f>IF(Inskrivning!C1101&gt;0,Inskrivning!U1101,0)</f>
        <v>0</v>
      </c>
      <c r="M400" s="34">
        <f>IF(Inskrivning!C1101&gt;0,Inskrivning!V1101,0)</f>
        <v>0</v>
      </c>
      <c r="N400" s="34">
        <f>IF(Inskrivning!C1101&gt;0,Inskrivning!W1101,0)</f>
        <v>0</v>
      </c>
      <c r="O400" s="34">
        <f>IF(Inskrivning!C1101&gt;0,Inskrivning!X1101,0)</f>
        <v>0</v>
      </c>
      <c r="W400" s="15">
        <f>IF(Inskrivning!C1101="",0,Inskrivning!C1101)</f>
        <v>0</v>
      </c>
      <c r="Y400" s="30">
        <f t="shared" si="5"/>
        <v>0</v>
      </c>
      <c r="Z400" s="30">
        <v>95</v>
      </c>
    </row>
    <row r="401" spans="1:26" ht="15" x14ac:dyDescent="0.25">
      <c r="A401" s="34">
        <f>IF(Inskrivning!C1102&gt;0,Inskrivning!J1102,0)</f>
        <v>0</v>
      </c>
      <c r="B401" s="34">
        <f>IF(Inskrivning!C1102&gt;0,Inskrivning!K1102,0)</f>
        <v>0</v>
      </c>
      <c r="C401" s="34">
        <f>IF(Inskrivning!C1102&gt;0,Inskrivning!L1102,0)</f>
        <v>0</v>
      </c>
      <c r="D401" s="34">
        <f>IF(Inskrivning!C1102&gt;0,Inskrivning!M1102,0)</f>
        <v>0</v>
      </c>
      <c r="E401" s="34">
        <f>IF(Inskrivning!C1102&gt;0,Inskrivning!N1102,0)</f>
        <v>0</v>
      </c>
      <c r="F401" s="34">
        <f>IF(Inskrivning!C1102&gt;0,Inskrivning!O1102,0)</f>
        <v>0</v>
      </c>
      <c r="G401" s="34">
        <f>IF(Inskrivning!C1102&gt;0,Inskrivning!P1102,0)</f>
        <v>0</v>
      </c>
      <c r="H401" s="34">
        <f>IF(Inskrivning!C1102&gt;0,Inskrivning!Q1102,0)</f>
        <v>0</v>
      </c>
      <c r="I401" s="34">
        <f>IF(Inskrivning!C1102&gt;0,Inskrivning!R1102,0)</f>
        <v>0</v>
      </c>
      <c r="J401" s="34">
        <f>IF(Inskrivning!C1102&gt;0,Inskrivning!S1102,0)</f>
        <v>0</v>
      </c>
      <c r="K401" s="34">
        <f>IF(Inskrivning!C1102&gt;0,Inskrivning!T1102,0)</f>
        <v>0</v>
      </c>
      <c r="L401" s="34">
        <f>IF(Inskrivning!C1102&gt;0,Inskrivning!U1102,0)</f>
        <v>0</v>
      </c>
      <c r="M401" s="34">
        <f>IF(Inskrivning!C1102&gt;0,Inskrivning!V1102,0)</f>
        <v>0</v>
      </c>
      <c r="N401" s="34">
        <f>IF(Inskrivning!C1102&gt;0,Inskrivning!W1102,0)</f>
        <v>0</v>
      </c>
      <c r="O401" s="34">
        <f>IF(Inskrivning!C1102&gt;0,Inskrivning!X1102,0)</f>
        <v>0</v>
      </c>
      <c r="W401" s="15">
        <f>IF(Inskrivning!C1102="",0,Inskrivning!C1102)</f>
        <v>0</v>
      </c>
      <c r="Y401" s="30">
        <f t="shared" si="5"/>
        <v>0</v>
      </c>
      <c r="Z401" s="30">
        <v>96</v>
      </c>
    </row>
    <row r="402" spans="1:26" ht="15" x14ac:dyDescent="0.25">
      <c r="A402" s="34">
        <f>IF(Inskrivning!C1103&gt;0,Inskrivning!J1103,0)</f>
        <v>0</v>
      </c>
      <c r="B402" s="34">
        <f>IF(Inskrivning!C1103&gt;0,Inskrivning!K1103,0)</f>
        <v>0</v>
      </c>
      <c r="C402" s="34">
        <f>IF(Inskrivning!C1103&gt;0,Inskrivning!L1103,0)</f>
        <v>0</v>
      </c>
      <c r="D402" s="34">
        <f>IF(Inskrivning!C1103&gt;0,Inskrivning!M1103,0)</f>
        <v>0</v>
      </c>
      <c r="E402" s="34">
        <f>IF(Inskrivning!C1103&gt;0,Inskrivning!N1103,0)</f>
        <v>0</v>
      </c>
      <c r="F402" s="34">
        <f>IF(Inskrivning!C1103&gt;0,Inskrivning!O1103,0)</f>
        <v>0</v>
      </c>
      <c r="G402" s="34">
        <f>IF(Inskrivning!C1103&gt;0,Inskrivning!P1103,0)</f>
        <v>0</v>
      </c>
      <c r="H402" s="34">
        <f>IF(Inskrivning!C1103&gt;0,Inskrivning!Q1103,0)</f>
        <v>0</v>
      </c>
      <c r="I402" s="34">
        <f>IF(Inskrivning!C1103&gt;0,Inskrivning!R1103,0)</f>
        <v>0</v>
      </c>
      <c r="J402" s="34">
        <f>IF(Inskrivning!C1103&gt;0,Inskrivning!S1103,0)</f>
        <v>0</v>
      </c>
      <c r="K402" s="34">
        <f>IF(Inskrivning!C1103&gt;0,Inskrivning!T1103,0)</f>
        <v>0</v>
      </c>
      <c r="L402" s="34">
        <f>IF(Inskrivning!C1103&gt;0,Inskrivning!U1103,0)</f>
        <v>0</v>
      </c>
      <c r="M402" s="34">
        <f>IF(Inskrivning!C1103&gt;0,Inskrivning!V1103,0)</f>
        <v>0</v>
      </c>
      <c r="N402" s="34">
        <f>IF(Inskrivning!C1103&gt;0,Inskrivning!W1103,0)</f>
        <v>0</v>
      </c>
      <c r="O402" s="34">
        <f>IF(Inskrivning!C1103&gt;0,Inskrivning!X1103,0)</f>
        <v>0</v>
      </c>
      <c r="W402" s="15">
        <f>IF(Inskrivning!C1103="",0,Inskrivning!C1103)</f>
        <v>0</v>
      </c>
      <c r="Y402" s="30">
        <f t="shared" si="5"/>
        <v>0</v>
      </c>
      <c r="Z402" s="30">
        <v>97</v>
      </c>
    </row>
    <row r="403" spans="1:26" ht="15" x14ac:dyDescent="0.25">
      <c r="A403" s="34">
        <f>IF(Inskrivning!C1104&gt;0,Inskrivning!J1104,0)</f>
        <v>0</v>
      </c>
      <c r="B403" s="34">
        <f>IF(Inskrivning!C1104&gt;0,Inskrivning!K1104,0)</f>
        <v>0</v>
      </c>
      <c r="C403" s="34">
        <f>IF(Inskrivning!C1104&gt;0,Inskrivning!L1104,0)</f>
        <v>0</v>
      </c>
      <c r="D403" s="34">
        <f>IF(Inskrivning!C1104&gt;0,Inskrivning!M1104,0)</f>
        <v>0</v>
      </c>
      <c r="E403" s="34">
        <f>IF(Inskrivning!C1104&gt;0,Inskrivning!N1104,0)</f>
        <v>0</v>
      </c>
      <c r="F403" s="34">
        <f>IF(Inskrivning!C1104&gt;0,Inskrivning!O1104,0)</f>
        <v>0</v>
      </c>
      <c r="G403" s="34">
        <f>IF(Inskrivning!C1104&gt;0,Inskrivning!P1104,0)</f>
        <v>0</v>
      </c>
      <c r="H403" s="34">
        <f>IF(Inskrivning!C1104&gt;0,Inskrivning!Q1104,0)</f>
        <v>0</v>
      </c>
      <c r="I403" s="34">
        <f>IF(Inskrivning!C1104&gt;0,Inskrivning!R1104,0)</f>
        <v>0</v>
      </c>
      <c r="J403" s="34">
        <f>IF(Inskrivning!C1104&gt;0,Inskrivning!S1104,0)</f>
        <v>0</v>
      </c>
      <c r="K403" s="34">
        <f>IF(Inskrivning!C1104&gt;0,Inskrivning!T1104,0)</f>
        <v>0</v>
      </c>
      <c r="L403" s="34">
        <f>IF(Inskrivning!C1104&gt;0,Inskrivning!U1104,0)</f>
        <v>0</v>
      </c>
      <c r="M403" s="34">
        <f>IF(Inskrivning!C1104&gt;0,Inskrivning!V1104,0)</f>
        <v>0</v>
      </c>
      <c r="N403" s="34">
        <f>IF(Inskrivning!C1104&gt;0,Inskrivning!W1104,0)</f>
        <v>0</v>
      </c>
      <c r="O403" s="34">
        <f>IF(Inskrivning!C1104&gt;0,Inskrivning!X1104,0)</f>
        <v>0</v>
      </c>
      <c r="W403" s="15">
        <f>IF(Inskrivning!C1104="",0,Inskrivning!C1104)</f>
        <v>0</v>
      </c>
      <c r="Y403" s="30">
        <f t="shared" si="5"/>
        <v>0</v>
      </c>
      <c r="Z403" s="30">
        <v>98</v>
      </c>
    </row>
    <row r="404" spans="1:26" ht="15" x14ac:dyDescent="0.25">
      <c r="A404" s="34">
        <f>IF(Inskrivning!C1105&gt;0,Inskrivning!J1105,0)</f>
        <v>0</v>
      </c>
      <c r="B404" s="34">
        <f>IF(Inskrivning!C1105&gt;0,Inskrivning!K1105,0)</f>
        <v>0</v>
      </c>
      <c r="C404" s="34">
        <f>IF(Inskrivning!C1105&gt;0,Inskrivning!L1105,0)</f>
        <v>0</v>
      </c>
      <c r="D404" s="34">
        <f>IF(Inskrivning!C1105&gt;0,Inskrivning!M1105,0)</f>
        <v>0</v>
      </c>
      <c r="E404" s="34">
        <f>IF(Inskrivning!C1105&gt;0,Inskrivning!N1105,0)</f>
        <v>0</v>
      </c>
      <c r="F404" s="34">
        <f>IF(Inskrivning!C1105&gt;0,Inskrivning!O1105,0)</f>
        <v>0</v>
      </c>
      <c r="G404" s="34">
        <f>IF(Inskrivning!C1105&gt;0,Inskrivning!P1105,0)</f>
        <v>0</v>
      </c>
      <c r="H404" s="34">
        <f>IF(Inskrivning!C1105&gt;0,Inskrivning!Q1105,0)</f>
        <v>0</v>
      </c>
      <c r="I404" s="34">
        <f>IF(Inskrivning!C1105&gt;0,Inskrivning!R1105,0)</f>
        <v>0</v>
      </c>
      <c r="J404" s="34">
        <f>IF(Inskrivning!C1105&gt;0,Inskrivning!S1105,0)</f>
        <v>0</v>
      </c>
      <c r="K404" s="34">
        <f>IF(Inskrivning!C1105&gt;0,Inskrivning!T1105,0)</f>
        <v>0</v>
      </c>
      <c r="L404" s="34">
        <f>IF(Inskrivning!C1105&gt;0,Inskrivning!U1105,0)</f>
        <v>0</v>
      </c>
      <c r="M404" s="34">
        <f>IF(Inskrivning!C1105&gt;0,Inskrivning!V1105,0)</f>
        <v>0</v>
      </c>
      <c r="N404" s="34">
        <f>IF(Inskrivning!C1105&gt;0,Inskrivning!W1105,0)</f>
        <v>0</v>
      </c>
      <c r="O404" s="34">
        <f>IF(Inskrivning!C1105&gt;0,Inskrivning!X1105,0)</f>
        <v>0</v>
      </c>
      <c r="W404" s="15">
        <f>IF(Inskrivning!C1105="",0,Inskrivning!C1105)</f>
        <v>0</v>
      </c>
      <c r="Y404" s="30">
        <f t="shared" si="5"/>
        <v>0</v>
      </c>
      <c r="Z404" s="30">
        <v>99</v>
      </c>
    </row>
    <row r="405" spans="1:26" ht="15" x14ac:dyDescent="0.25">
      <c r="A405" s="34">
        <f>IF(Inskrivning!C1106&gt;0,Inskrivning!J1106,0)</f>
        <v>0</v>
      </c>
      <c r="B405" s="34">
        <f>IF(Inskrivning!C1106&gt;0,Inskrivning!K1106,0)</f>
        <v>0</v>
      </c>
      <c r="C405" s="34">
        <f>IF(Inskrivning!C1106&gt;0,Inskrivning!L1106,0)</f>
        <v>0</v>
      </c>
      <c r="D405" s="34">
        <f>IF(Inskrivning!C1106&gt;0,Inskrivning!M1106,0)</f>
        <v>0</v>
      </c>
      <c r="E405" s="34">
        <f>IF(Inskrivning!C1106&gt;0,Inskrivning!N1106,0)</f>
        <v>0</v>
      </c>
      <c r="F405" s="34">
        <f>IF(Inskrivning!C1106&gt;0,Inskrivning!O1106,0)</f>
        <v>0</v>
      </c>
      <c r="G405" s="34">
        <f>IF(Inskrivning!C1106&gt;0,Inskrivning!P1106,0)</f>
        <v>0</v>
      </c>
      <c r="H405" s="34">
        <f>IF(Inskrivning!C1106&gt;0,Inskrivning!Q1106,0)</f>
        <v>0</v>
      </c>
      <c r="I405" s="34">
        <f>IF(Inskrivning!C1106&gt;0,Inskrivning!R1106,0)</f>
        <v>0</v>
      </c>
      <c r="J405" s="34">
        <f>IF(Inskrivning!C1106&gt;0,Inskrivning!S1106,0)</f>
        <v>0</v>
      </c>
      <c r="K405" s="34">
        <f>IF(Inskrivning!C1106&gt;0,Inskrivning!T1106,0)</f>
        <v>0</v>
      </c>
      <c r="L405" s="34">
        <f>IF(Inskrivning!C1106&gt;0,Inskrivning!U1106,0)</f>
        <v>0</v>
      </c>
      <c r="M405" s="34">
        <f>IF(Inskrivning!C1106&gt;0,Inskrivning!V1106,0)</f>
        <v>0</v>
      </c>
      <c r="N405" s="34">
        <f>IF(Inskrivning!C1106&gt;0,Inskrivning!W1106,0)</f>
        <v>0</v>
      </c>
      <c r="O405" s="34">
        <f>IF(Inskrivning!C1106&gt;0,Inskrivning!X1106,0)</f>
        <v>0</v>
      </c>
      <c r="W405" s="15">
        <f>IF(Inskrivning!C1106="",0,Inskrivning!C1106)</f>
        <v>0</v>
      </c>
      <c r="Y405" s="30">
        <f t="shared" si="5"/>
        <v>0</v>
      </c>
      <c r="Z405" s="30">
        <v>100</v>
      </c>
    </row>
    <row r="406" spans="1:26" ht="15" x14ac:dyDescent="0.25">
      <c r="A406" s="34">
        <f>IF(Inskrivning!C1107&gt;0,Inskrivning!J1107,0)</f>
        <v>0</v>
      </c>
      <c r="B406" s="34">
        <f>IF(Inskrivning!C1107&gt;0,Inskrivning!K1107,0)</f>
        <v>0</v>
      </c>
      <c r="C406" s="34">
        <f>IF(Inskrivning!C1107&gt;0,Inskrivning!L1107,0)</f>
        <v>0</v>
      </c>
      <c r="D406" s="34">
        <f>IF(Inskrivning!C1107&gt;0,Inskrivning!M1107,0)</f>
        <v>0</v>
      </c>
      <c r="E406" s="34">
        <f>IF(Inskrivning!C1107&gt;0,Inskrivning!N1107,0)</f>
        <v>0</v>
      </c>
      <c r="F406" s="34">
        <f>IF(Inskrivning!C1107&gt;0,Inskrivning!O1107,0)</f>
        <v>0</v>
      </c>
      <c r="G406" s="34">
        <f>IF(Inskrivning!C1107&gt;0,Inskrivning!P1107,0)</f>
        <v>0</v>
      </c>
      <c r="H406" s="34">
        <f>IF(Inskrivning!C1107&gt;0,Inskrivning!Q1107,0)</f>
        <v>0</v>
      </c>
      <c r="I406" s="34">
        <f>IF(Inskrivning!C1107&gt;0,Inskrivning!R1107,0)</f>
        <v>0</v>
      </c>
      <c r="J406" s="34">
        <f>IF(Inskrivning!C1107&gt;0,Inskrivning!S1107,0)</f>
        <v>0</v>
      </c>
      <c r="K406" s="34">
        <f>IF(Inskrivning!C1107&gt;0,Inskrivning!T1107,0)</f>
        <v>0</v>
      </c>
      <c r="L406" s="34">
        <f>IF(Inskrivning!C1107&gt;0,Inskrivning!U1107,0)</f>
        <v>0</v>
      </c>
      <c r="M406" s="34">
        <f>IF(Inskrivning!C1107&gt;0,Inskrivning!V1107,0)</f>
        <v>0</v>
      </c>
      <c r="N406" s="34">
        <f>IF(Inskrivning!C1107&gt;0,Inskrivning!W1107,0)</f>
        <v>0</v>
      </c>
      <c r="O406" s="34">
        <f>IF(Inskrivning!C1107&gt;0,Inskrivning!X1107,0)</f>
        <v>0</v>
      </c>
      <c r="W406" s="15">
        <f>IF(Inskrivning!C1107="",0,Inskrivning!C1107)</f>
        <v>0</v>
      </c>
      <c r="Y406" s="30">
        <f t="shared" si="5"/>
        <v>0</v>
      </c>
      <c r="Z406" s="30">
        <v>101</v>
      </c>
    </row>
    <row r="407" spans="1:26" ht="15" x14ac:dyDescent="0.25">
      <c r="A407" s="34">
        <f>IF(Inskrivning!C1108&gt;0,Inskrivning!J1108,0)</f>
        <v>0</v>
      </c>
      <c r="B407" s="34">
        <f>IF(Inskrivning!C1108&gt;0,Inskrivning!K1108,0)</f>
        <v>0</v>
      </c>
      <c r="C407" s="34">
        <f>IF(Inskrivning!C1108&gt;0,Inskrivning!L1108,0)</f>
        <v>0</v>
      </c>
      <c r="D407" s="34">
        <f>IF(Inskrivning!C1108&gt;0,Inskrivning!M1108,0)</f>
        <v>0</v>
      </c>
      <c r="E407" s="34">
        <f>IF(Inskrivning!C1108&gt;0,Inskrivning!N1108,0)</f>
        <v>0</v>
      </c>
      <c r="F407" s="34">
        <f>IF(Inskrivning!C1108&gt;0,Inskrivning!O1108,0)</f>
        <v>0</v>
      </c>
      <c r="G407" s="34">
        <f>IF(Inskrivning!C1108&gt;0,Inskrivning!P1108,0)</f>
        <v>0</v>
      </c>
      <c r="H407" s="34">
        <f>IF(Inskrivning!C1108&gt;0,Inskrivning!Q1108,0)</f>
        <v>0</v>
      </c>
      <c r="I407" s="34">
        <f>IF(Inskrivning!C1108&gt;0,Inskrivning!R1108,0)</f>
        <v>0</v>
      </c>
      <c r="J407" s="34">
        <f>IF(Inskrivning!C1108&gt;0,Inskrivning!S1108,0)</f>
        <v>0</v>
      </c>
      <c r="K407" s="34">
        <f>IF(Inskrivning!C1108&gt;0,Inskrivning!T1108,0)</f>
        <v>0</v>
      </c>
      <c r="L407" s="34">
        <f>IF(Inskrivning!C1108&gt;0,Inskrivning!U1108,0)</f>
        <v>0</v>
      </c>
      <c r="M407" s="34">
        <f>IF(Inskrivning!C1108&gt;0,Inskrivning!V1108,0)</f>
        <v>0</v>
      </c>
      <c r="N407" s="34">
        <f>IF(Inskrivning!C1108&gt;0,Inskrivning!W1108,0)</f>
        <v>0</v>
      </c>
      <c r="O407" s="34">
        <f>IF(Inskrivning!C1108&gt;0,Inskrivning!X1108,0)</f>
        <v>0</v>
      </c>
      <c r="W407" s="15">
        <f>IF(Inskrivning!C1108="",0,Inskrivning!C1108)</f>
        <v>0</v>
      </c>
      <c r="Y407" s="30">
        <f t="shared" si="5"/>
        <v>0</v>
      </c>
      <c r="Z407" s="30">
        <v>102</v>
      </c>
    </row>
    <row r="408" spans="1:26" ht="15" x14ac:dyDescent="0.25">
      <c r="A408" s="34">
        <f>IF(Inskrivning!C1109&gt;0,Inskrivning!J1109,0)</f>
        <v>0</v>
      </c>
      <c r="B408" s="34">
        <f>IF(Inskrivning!C1109&gt;0,Inskrivning!K1109,0)</f>
        <v>0</v>
      </c>
      <c r="C408" s="34">
        <f>IF(Inskrivning!C1109&gt;0,Inskrivning!L1109,0)</f>
        <v>0</v>
      </c>
      <c r="D408" s="34">
        <f>IF(Inskrivning!C1109&gt;0,Inskrivning!M1109,0)</f>
        <v>0</v>
      </c>
      <c r="E408" s="34">
        <f>IF(Inskrivning!C1109&gt;0,Inskrivning!N1109,0)</f>
        <v>0</v>
      </c>
      <c r="F408" s="34">
        <f>IF(Inskrivning!C1109&gt;0,Inskrivning!O1109,0)</f>
        <v>0</v>
      </c>
      <c r="G408" s="34">
        <f>IF(Inskrivning!C1109&gt;0,Inskrivning!P1109,0)</f>
        <v>0</v>
      </c>
      <c r="H408" s="34">
        <f>IF(Inskrivning!C1109&gt;0,Inskrivning!Q1109,0)</f>
        <v>0</v>
      </c>
      <c r="I408" s="34">
        <f>IF(Inskrivning!C1109&gt;0,Inskrivning!R1109,0)</f>
        <v>0</v>
      </c>
      <c r="J408" s="34">
        <f>IF(Inskrivning!C1109&gt;0,Inskrivning!S1109,0)</f>
        <v>0</v>
      </c>
      <c r="K408" s="34">
        <f>IF(Inskrivning!C1109&gt;0,Inskrivning!T1109,0)</f>
        <v>0</v>
      </c>
      <c r="L408" s="34">
        <f>IF(Inskrivning!C1109&gt;0,Inskrivning!U1109,0)</f>
        <v>0</v>
      </c>
      <c r="M408" s="34">
        <f>IF(Inskrivning!C1109&gt;0,Inskrivning!V1109,0)</f>
        <v>0</v>
      </c>
      <c r="N408" s="34">
        <f>IF(Inskrivning!C1109&gt;0,Inskrivning!W1109,0)</f>
        <v>0</v>
      </c>
      <c r="O408" s="34">
        <f>IF(Inskrivning!C1109&gt;0,Inskrivning!X1109,0)</f>
        <v>0</v>
      </c>
      <c r="W408" s="15">
        <f>IF(Inskrivning!C1109="",0,Inskrivning!C1109)</f>
        <v>0</v>
      </c>
      <c r="Y408" s="30">
        <f t="shared" si="5"/>
        <v>0</v>
      </c>
      <c r="Z408" s="30">
        <v>103</v>
      </c>
    </row>
    <row r="409" spans="1:26" ht="15" x14ac:dyDescent="0.25">
      <c r="A409" s="34">
        <f>IF(Inskrivning!C1110&gt;0,Inskrivning!J1110,0)</f>
        <v>0</v>
      </c>
      <c r="B409" s="34">
        <f>IF(Inskrivning!C1110&gt;0,Inskrivning!K1110,0)</f>
        <v>0</v>
      </c>
      <c r="C409" s="34">
        <f>IF(Inskrivning!C1110&gt;0,Inskrivning!L1110,0)</f>
        <v>0</v>
      </c>
      <c r="D409" s="34">
        <f>IF(Inskrivning!C1110&gt;0,Inskrivning!M1110,0)</f>
        <v>0</v>
      </c>
      <c r="E409" s="34">
        <f>IF(Inskrivning!C1110&gt;0,Inskrivning!N1110,0)</f>
        <v>0</v>
      </c>
      <c r="F409" s="34">
        <f>IF(Inskrivning!C1110&gt;0,Inskrivning!O1110,0)</f>
        <v>0</v>
      </c>
      <c r="G409" s="34">
        <f>IF(Inskrivning!C1110&gt;0,Inskrivning!P1110,0)</f>
        <v>0</v>
      </c>
      <c r="H409" s="34">
        <f>IF(Inskrivning!C1110&gt;0,Inskrivning!Q1110,0)</f>
        <v>0</v>
      </c>
      <c r="I409" s="34">
        <f>IF(Inskrivning!C1110&gt;0,Inskrivning!R1110,0)</f>
        <v>0</v>
      </c>
      <c r="J409" s="34">
        <f>IF(Inskrivning!C1110&gt;0,Inskrivning!S1110,0)</f>
        <v>0</v>
      </c>
      <c r="K409" s="34">
        <f>IF(Inskrivning!C1110&gt;0,Inskrivning!T1110,0)</f>
        <v>0</v>
      </c>
      <c r="L409" s="34">
        <f>IF(Inskrivning!C1110&gt;0,Inskrivning!U1110,0)</f>
        <v>0</v>
      </c>
      <c r="M409" s="34">
        <f>IF(Inskrivning!C1110&gt;0,Inskrivning!V1110,0)</f>
        <v>0</v>
      </c>
      <c r="N409" s="34">
        <f>IF(Inskrivning!C1110&gt;0,Inskrivning!W1110,0)</f>
        <v>0</v>
      </c>
      <c r="O409" s="34">
        <f>IF(Inskrivning!C1110&gt;0,Inskrivning!X1110,0)</f>
        <v>0</v>
      </c>
      <c r="W409" s="15">
        <f>IF(Inskrivning!C1110="",0,Inskrivning!C1110)</f>
        <v>0</v>
      </c>
      <c r="Y409" s="30">
        <f t="shared" si="5"/>
        <v>0</v>
      </c>
      <c r="Z409" s="30">
        <v>104</v>
      </c>
    </row>
    <row r="410" spans="1:26" ht="15" x14ac:dyDescent="0.25">
      <c r="A410" s="34">
        <f>IF(Inskrivning!C1111&gt;0,Inskrivning!J1111,0)</f>
        <v>0</v>
      </c>
      <c r="B410" s="34">
        <f>IF(Inskrivning!C1111&gt;0,Inskrivning!K1111,0)</f>
        <v>0</v>
      </c>
      <c r="C410" s="34">
        <f>IF(Inskrivning!C1111&gt;0,Inskrivning!L1111,0)</f>
        <v>0</v>
      </c>
      <c r="D410" s="34">
        <f>IF(Inskrivning!C1111&gt;0,Inskrivning!M1111,0)</f>
        <v>0</v>
      </c>
      <c r="E410" s="34">
        <f>IF(Inskrivning!C1111&gt;0,Inskrivning!N1111,0)</f>
        <v>0</v>
      </c>
      <c r="F410" s="34">
        <f>IF(Inskrivning!C1111&gt;0,Inskrivning!O1111,0)</f>
        <v>0</v>
      </c>
      <c r="G410" s="34">
        <f>IF(Inskrivning!C1111&gt;0,Inskrivning!P1111,0)</f>
        <v>0</v>
      </c>
      <c r="H410" s="34">
        <f>IF(Inskrivning!C1111&gt;0,Inskrivning!Q1111,0)</f>
        <v>0</v>
      </c>
      <c r="I410" s="34">
        <f>IF(Inskrivning!C1111&gt;0,Inskrivning!R1111,0)</f>
        <v>0</v>
      </c>
      <c r="J410" s="34">
        <f>IF(Inskrivning!C1111&gt;0,Inskrivning!S1111,0)</f>
        <v>0</v>
      </c>
      <c r="K410" s="34">
        <f>IF(Inskrivning!C1111&gt;0,Inskrivning!T1111,0)</f>
        <v>0</v>
      </c>
      <c r="L410" s="34">
        <f>IF(Inskrivning!C1111&gt;0,Inskrivning!U1111,0)</f>
        <v>0</v>
      </c>
      <c r="M410" s="34">
        <f>IF(Inskrivning!C1111&gt;0,Inskrivning!V1111,0)</f>
        <v>0</v>
      </c>
      <c r="N410" s="34">
        <f>IF(Inskrivning!C1111&gt;0,Inskrivning!W1111,0)</f>
        <v>0</v>
      </c>
      <c r="O410" s="34">
        <f>IF(Inskrivning!C1111&gt;0,Inskrivning!X1111,0)</f>
        <v>0</v>
      </c>
      <c r="W410" s="15">
        <f>IF(Inskrivning!C1111="",0,Inskrivning!C1111)</f>
        <v>0</v>
      </c>
      <c r="Y410" s="30">
        <f t="shared" si="5"/>
        <v>0</v>
      </c>
      <c r="Z410" s="30">
        <v>105</v>
      </c>
    </row>
    <row r="411" spans="1:26" ht="15" x14ac:dyDescent="0.25">
      <c r="A411" s="34">
        <f>IF(Inskrivning!C1112&gt;0,Inskrivning!J1112,0)</f>
        <v>0</v>
      </c>
      <c r="B411" s="34">
        <f>IF(Inskrivning!C1112&gt;0,Inskrivning!K1112,0)</f>
        <v>0</v>
      </c>
      <c r="C411" s="34">
        <f>IF(Inskrivning!C1112&gt;0,Inskrivning!L1112,0)</f>
        <v>0</v>
      </c>
      <c r="D411" s="34">
        <f>IF(Inskrivning!C1112&gt;0,Inskrivning!M1112,0)</f>
        <v>0</v>
      </c>
      <c r="E411" s="34">
        <f>IF(Inskrivning!C1112&gt;0,Inskrivning!N1112,0)</f>
        <v>0</v>
      </c>
      <c r="F411" s="34">
        <f>IF(Inskrivning!C1112&gt;0,Inskrivning!O1112,0)</f>
        <v>0</v>
      </c>
      <c r="G411" s="34">
        <f>IF(Inskrivning!C1112&gt;0,Inskrivning!P1112,0)</f>
        <v>0</v>
      </c>
      <c r="H411" s="34">
        <f>IF(Inskrivning!C1112&gt;0,Inskrivning!Q1112,0)</f>
        <v>0</v>
      </c>
      <c r="I411" s="34">
        <f>IF(Inskrivning!C1112&gt;0,Inskrivning!R1112,0)</f>
        <v>0</v>
      </c>
      <c r="J411" s="34">
        <f>IF(Inskrivning!C1112&gt;0,Inskrivning!S1112,0)</f>
        <v>0</v>
      </c>
      <c r="K411" s="34">
        <f>IF(Inskrivning!C1112&gt;0,Inskrivning!T1112,0)</f>
        <v>0</v>
      </c>
      <c r="L411" s="34">
        <f>IF(Inskrivning!C1112&gt;0,Inskrivning!U1112,0)</f>
        <v>0</v>
      </c>
      <c r="M411" s="34">
        <f>IF(Inskrivning!C1112&gt;0,Inskrivning!V1112,0)</f>
        <v>0</v>
      </c>
      <c r="N411" s="34">
        <f>IF(Inskrivning!C1112&gt;0,Inskrivning!W1112,0)</f>
        <v>0</v>
      </c>
      <c r="O411" s="34">
        <f>IF(Inskrivning!C1112&gt;0,Inskrivning!X1112,0)</f>
        <v>0</v>
      </c>
      <c r="W411" s="15">
        <f>IF(Inskrivning!C1112="",0,Inskrivning!C1112)</f>
        <v>0</v>
      </c>
      <c r="Y411" s="30">
        <f t="shared" si="5"/>
        <v>0</v>
      </c>
      <c r="Z411" s="30">
        <v>106</v>
      </c>
    </row>
    <row r="412" spans="1:26" ht="15" x14ac:dyDescent="0.25">
      <c r="A412" s="34">
        <f>IF(Inskrivning!C1113&gt;0,Inskrivning!J1113,0)</f>
        <v>0</v>
      </c>
      <c r="B412" s="34">
        <f>IF(Inskrivning!C1113&gt;0,Inskrivning!K1113,0)</f>
        <v>0</v>
      </c>
      <c r="C412" s="34">
        <f>IF(Inskrivning!C1113&gt;0,Inskrivning!L1113,0)</f>
        <v>0</v>
      </c>
      <c r="D412" s="34">
        <f>IF(Inskrivning!C1113&gt;0,Inskrivning!M1113,0)</f>
        <v>0</v>
      </c>
      <c r="E412" s="34">
        <f>IF(Inskrivning!C1113&gt;0,Inskrivning!N1113,0)</f>
        <v>0</v>
      </c>
      <c r="F412" s="34">
        <f>IF(Inskrivning!C1113&gt;0,Inskrivning!O1113,0)</f>
        <v>0</v>
      </c>
      <c r="G412" s="34">
        <f>IF(Inskrivning!C1113&gt;0,Inskrivning!P1113,0)</f>
        <v>0</v>
      </c>
      <c r="H412" s="34">
        <f>IF(Inskrivning!C1113&gt;0,Inskrivning!Q1113,0)</f>
        <v>0</v>
      </c>
      <c r="I412" s="34">
        <f>IF(Inskrivning!C1113&gt;0,Inskrivning!R1113,0)</f>
        <v>0</v>
      </c>
      <c r="J412" s="34">
        <f>IF(Inskrivning!C1113&gt;0,Inskrivning!S1113,0)</f>
        <v>0</v>
      </c>
      <c r="K412" s="34">
        <f>IF(Inskrivning!C1113&gt;0,Inskrivning!T1113,0)</f>
        <v>0</v>
      </c>
      <c r="L412" s="34">
        <f>IF(Inskrivning!C1113&gt;0,Inskrivning!U1113,0)</f>
        <v>0</v>
      </c>
      <c r="M412" s="34">
        <f>IF(Inskrivning!C1113&gt;0,Inskrivning!V1113,0)</f>
        <v>0</v>
      </c>
      <c r="N412" s="34">
        <f>IF(Inskrivning!C1113&gt;0,Inskrivning!W1113,0)</f>
        <v>0</v>
      </c>
      <c r="O412" s="34">
        <f>IF(Inskrivning!C1113&gt;0,Inskrivning!X1113,0)</f>
        <v>0</v>
      </c>
      <c r="W412" s="15">
        <f>IF(Inskrivning!C1113="",0,Inskrivning!C1113)</f>
        <v>0</v>
      </c>
      <c r="Y412" s="30">
        <f t="shared" si="5"/>
        <v>0</v>
      </c>
      <c r="Z412" s="30">
        <v>107</v>
      </c>
    </row>
    <row r="413" spans="1:26" ht="15" x14ac:dyDescent="0.25">
      <c r="A413" s="34">
        <f>IF(Inskrivning!C1114&gt;0,Inskrivning!J1114,0)</f>
        <v>0</v>
      </c>
      <c r="B413" s="34">
        <f>IF(Inskrivning!C1114&gt;0,Inskrivning!K1114,0)</f>
        <v>0</v>
      </c>
      <c r="C413" s="34">
        <f>IF(Inskrivning!C1114&gt;0,Inskrivning!L1114,0)</f>
        <v>0</v>
      </c>
      <c r="D413" s="34">
        <f>IF(Inskrivning!C1114&gt;0,Inskrivning!M1114,0)</f>
        <v>0</v>
      </c>
      <c r="E413" s="34">
        <f>IF(Inskrivning!C1114&gt;0,Inskrivning!N1114,0)</f>
        <v>0</v>
      </c>
      <c r="F413" s="34">
        <f>IF(Inskrivning!C1114&gt;0,Inskrivning!O1114,0)</f>
        <v>0</v>
      </c>
      <c r="G413" s="34">
        <f>IF(Inskrivning!C1114&gt;0,Inskrivning!P1114,0)</f>
        <v>0</v>
      </c>
      <c r="H413" s="34">
        <f>IF(Inskrivning!C1114&gt;0,Inskrivning!Q1114,0)</f>
        <v>0</v>
      </c>
      <c r="I413" s="34">
        <f>IF(Inskrivning!C1114&gt;0,Inskrivning!R1114,0)</f>
        <v>0</v>
      </c>
      <c r="J413" s="34">
        <f>IF(Inskrivning!C1114&gt;0,Inskrivning!S1114,0)</f>
        <v>0</v>
      </c>
      <c r="K413" s="34">
        <f>IF(Inskrivning!C1114&gt;0,Inskrivning!T1114,0)</f>
        <v>0</v>
      </c>
      <c r="L413" s="34">
        <f>IF(Inskrivning!C1114&gt;0,Inskrivning!U1114,0)</f>
        <v>0</v>
      </c>
      <c r="M413" s="34">
        <f>IF(Inskrivning!C1114&gt;0,Inskrivning!V1114,0)</f>
        <v>0</v>
      </c>
      <c r="N413" s="34">
        <f>IF(Inskrivning!C1114&gt;0,Inskrivning!W1114,0)</f>
        <v>0</v>
      </c>
      <c r="O413" s="34">
        <f>IF(Inskrivning!C1114&gt;0,Inskrivning!X1114,0)</f>
        <v>0</v>
      </c>
      <c r="W413" s="15">
        <f>IF(Inskrivning!C1114="",0,Inskrivning!C1114)</f>
        <v>0</v>
      </c>
      <c r="Y413" s="30">
        <f t="shared" si="5"/>
        <v>0</v>
      </c>
      <c r="Z413" s="30">
        <v>108</v>
      </c>
    </row>
    <row r="414" spans="1:26" ht="15" x14ac:dyDescent="0.25">
      <c r="A414" s="34">
        <f>IF(Inskrivning!C1115&gt;0,Inskrivning!J1115,0)</f>
        <v>0</v>
      </c>
      <c r="B414" s="34">
        <f>IF(Inskrivning!C1115&gt;0,Inskrivning!K1115,0)</f>
        <v>0</v>
      </c>
      <c r="C414" s="34">
        <f>IF(Inskrivning!C1115&gt;0,Inskrivning!L1115,0)</f>
        <v>0</v>
      </c>
      <c r="D414" s="34">
        <f>IF(Inskrivning!C1115&gt;0,Inskrivning!M1115,0)</f>
        <v>0</v>
      </c>
      <c r="E414" s="34">
        <f>IF(Inskrivning!C1115&gt;0,Inskrivning!N1115,0)</f>
        <v>0</v>
      </c>
      <c r="F414" s="34">
        <f>IF(Inskrivning!C1115&gt;0,Inskrivning!O1115,0)</f>
        <v>0</v>
      </c>
      <c r="G414" s="34">
        <f>IF(Inskrivning!C1115&gt;0,Inskrivning!P1115,0)</f>
        <v>0</v>
      </c>
      <c r="H414" s="34">
        <f>IF(Inskrivning!C1115&gt;0,Inskrivning!Q1115,0)</f>
        <v>0</v>
      </c>
      <c r="I414" s="34">
        <f>IF(Inskrivning!C1115&gt;0,Inskrivning!R1115,0)</f>
        <v>0</v>
      </c>
      <c r="J414" s="34">
        <f>IF(Inskrivning!C1115&gt;0,Inskrivning!S1115,0)</f>
        <v>0</v>
      </c>
      <c r="K414" s="34">
        <f>IF(Inskrivning!C1115&gt;0,Inskrivning!T1115,0)</f>
        <v>0</v>
      </c>
      <c r="L414" s="34">
        <f>IF(Inskrivning!C1115&gt;0,Inskrivning!U1115,0)</f>
        <v>0</v>
      </c>
      <c r="M414" s="34">
        <f>IF(Inskrivning!C1115&gt;0,Inskrivning!V1115,0)</f>
        <v>0</v>
      </c>
      <c r="N414" s="34">
        <f>IF(Inskrivning!C1115&gt;0,Inskrivning!W1115,0)</f>
        <v>0</v>
      </c>
      <c r="O414" s="34">
        <f>IF(Inskrivning!C1115&gt;0,Inskrivning!X1115,0)</f>
        <v>0</v>
      </c>
      <c r="W414" s="15">
        <f>IF(Inskrivning!C1115="",0,Inskrivning!C1115)</f>
        <v>0</v>
      </c>
      <c r="Y414" s="30">
        <f t="shared" si="5"/>
        <v>0</v>
      </c>
      <c r="Z414" s="30">
        <v>109</v>
      </c>
    </row>
    <row r="415" spans="1:26" ht="15" x14ac:dyDescent="0.25">
      <c r="A415" s="34">
        <f>IF(Inskrivning!C1116&gt;0,Inskrivning!J1116,0)</f>
        <v>0</v>
      </c>
      <c r="B415" s="34">
        <f>IF(Inskrivning!C1116&gt;0,Inskrivning!K1116,0)</f>
        <v>0</v>
      </c>
      <c r="C415" s="34">
        <f>IF(Inskrivning!C1116&gt;0,Inskrivning!L1116,0)</f>
        <v>0</v>
      </c>
      <c r="D415" s="34">
        <f>IF(Inskrivning!C1116&gt;0,Inskrivning!M1116,0)</f>
        <v>0</v>
      </c>
      <c r="E415" s="34">
        <f>IF(Inskrivning!C1116&gt;0,Inskrivning!N1116,0)</f>
        <v>0</v>
      </c>
      <c r="F415" s="34">
        <f>IF(Inskrivning!C1116&gt;0,Inskrivning!O1116,0)</f>
        <v>0</v>
      </c>
      <c r="G415" s="34">
        <f>IF(Inskrivning!C1116&gt;0,Inskrivning!P1116,0)</f>
        <v>0</v>
      </c>
      <c r="H415" s="34">
        <f>IF(Inskrivning!C1116&gt;0,Inskrivning!Q1116,0)</f>
        <v>0</v>
      </c>
      <c r="I415" s="34">
        <f>IF(Inskrivning!C1116&gt;0,Inskrivning!R1116,0)</f>
        <v>0</v>
      </c>
      <c r="J415" s="34">
        <f>IF(Inskrivning!C1116&gt;0,Inskrivning!S1116,0)</f>
        <v>0</v>
      </c>
      <c r="K415" s="34">
        <f>IF(Inskrivning!C1116&gt;0,Inskrivning!T1116,0)</f>
        <v>0</v>
      </c>
      <c r="L415" s="34">
        <f>IF(Inskrivning!C1116&gt;0,Inskrivning!U1116,0)</f>
        <v>0</v>
      </c>
      <c r="M415" s="34">
        <f>IF(Inskrivning!C1116&gt;0,Inskrivning!V1116,0)</f>
        <v>0</v>
      </c>
      <c r="N415" s="34">
        <f>IF(Inskrivning!C1116&gt;0,Inskrivning!W1116,0)</f>
        <v>0</v>
      </c>
      <c r="O415" s="34">
        <f>IF(Inskrivning!C1116&gt;0,Inskrivning!X1116,0)</f>
        <v>0</v>
      </c>
      <c r="W415" s="15">
        <f>IF(Inskrivning!C1116="",0,Inskrivning!C1116)</f>
        <v>0</v>
      </c>
      <c r="Y415" s="30">
        <f t="shared" si="5"/>
        <v>0</v>
      </c>
      <c r="Z415" s="30">
        <v>110</v>
      </c>
    </row>
    <row r="416" spans="1:26" ht="15" x14ac:dyDescent="0.25">
      <c r="A416" s="34">
        <f>IF(Inskrivning!C1117&gt;0,Inskrivning!J1117,0)</f>
        <v>0</v>
      </c>
      <c r="B416" s="34">
        <f>IF(Inskrivning!C1117&gt;0,Inskrivning!K1117,0)</f>
        <v>0</v>
      </c>
      <c r="C416" s="34">
        <f>IF(Inskrivning!C1117&gt;0,Inskrivning!L1117,0)</f>
        <v>0</v>
      </c>
      <c r="D416" s="34">
        <f>IF(Inskrivning!C1117&gt;0,Inskrivning!M1117,0)</f>
        <v>0</v>
      </c>
      <c r="E416" s="34">
        <f>IF(Inskrivning!C1117&gt;0,Inskrivning!N1117,0)</f>
        <v>0</v>
      </c>
      <c r="F416" s="34">
        <f>IF(Inskrivning!C1117&gt;0,Inskrivning!O1117,0)</f>
        <v>0</v>
      </c>
      <c r="G416" s="34">
        <f>IF(Inskrivning!C1117&gt;0,Inskrivning!P1117,0)</f>
        <v>0</v>
      </c>
      <c r="H416" s="34">
        <f>IF(Inskrivning!C1117&gt;0,Inskrivning!Q1117,0)</f>
        <v>0</v>
      </c>
      <c r="I416" s="34">
        <f>IF(Inskrivning!C1117&gt;0,Inskrivning!R1117,0)</f>
        <v>0</v>
      </c>
      <c r="J416" s="34">
        <f>IF(Inskrivning!C1117&gt;0,Inskrivning!S1117,0)</f>
        <v>0</v>
      </c>
      <c r="K416" s="34">
        <f>IF(Inskrivning!C1117&gt;0,Inskrivning!T1117,0)</f>
        <v>0</v>
      </c>
      <c r="L416" s="34">
        <f>IF(Inskrivning!C1117&gt;0,Inskrivning!U1117,0)</f>
        <v>0</v>
      </c>
      <c r="M416" s="34">
        <f>IF(Inskrivning!C1117&gt;0,Inskrivning!V1117,0)</f>
        <v>0</v>
      </c>
      <c r="N416" s="34">
        <f>IF(Inskrivning!C1117&gt;0,Inskrivning!W1117,0)</f>
        <v>0</v>
      </c>
      <c r="O416" s="34">
        <f>IF(Inskrivning!C1117&gt;0,Inskrivning!X1117,0)</f>
        <v>0</v>
      </c>
      <c r="W416" s="15">
        <f>IF(Inskrivning!C1117="",0,Inskrivning!C1117)</f>
        <v>0</v>
      </c>
      <c r="Y416" s="30">
        <f t="shared" si="5"/>
        <v>0</v>
      </c>
      <c r="Z416" s="30">
        <v>111</v>
      </c>
    </row>
    <row r="417" spans="1:26" ht="15" x14ac:dyDescent="0.25">
      <c r="A417" s="34">
        <f>IF(Inskrivning!C1118&gt;0,Inskrivning!J1118,0)</f>
        <v>0</v>
      </c>
      <c r="B417" s="34">
        <f>IF(Inskrivning!C1118&gt;0,Inskrivning!K1118,0)</f>
        <v>0</v>
      </c>
      <c r="C417" s="34">
        <f>IF(Inskrivning!C1118&gt;0,Inskrivning!L1118,0)</f>
        <v>0</v>
      </c>
      <c r="D417" s="34">
        <f>IF(Inskrivning!C1118&gt;0,Inskrivning!M1118,0)</f>
        <v>0</v>
      </c>
      <c r="E417" s="34">
        <f>IF(Inskrivning!C1118&gt;0,Inskrivning!N1118,0)</f>
        <v>0</v>
      </c>
      <c r="F417" s="34">
        <f>IF(Inskrivning!C1118&gt;0,Inskrivning!O1118,0)</f>
        <v>0</v>
      </c>
      <c r="G417" s="34">
        <f>IF(Inskrivning!C1118&gt;0,Inskrivning!P1118,0)</f>
        <v>0</v>
      </c>
      <c r="H417" s="34">
        <f>IF(Inskrivning!C1118&gt;0,Inskrivning!Q1118,0)</f>
        <v>0</v>
      </c>
      <c r="I417" s="34">
        <f>IF(Inskrivning!C1118&gt;0,Inskrivning!R1118,0)</f>
        <v>0</v>
      </c>
      <c r="J417" s="34">
        <f>IF(Inskrivning!C1118&gt;0,Inskrivning!S1118,0)</f>
        <v>0</v>
      </c>
      <c r="K417" s="34">
        <f>IF(Inskrivning!C1118&gt;0,Inskrivning!T1118,0)</f>
        <v>0</v>
      </c>
      <c r="L417" s="34">
        <f>IF(Inskrivning!C1118&gt;0,Inskrivning!U1118,0)</f>
        <v>0</v>
      </c>
      <c r="M417" s="34">
        <f>IF(Inskrivning!C1118&gt;0,Inskrivning!V1118,0)</f>
        <v>0</v>
      </c>
      <c r="N417" s="34">
        <f>IF(Inskrivning!C1118&gt;0,Inskrivning!W1118,0)</f>
        <v>0</v>
      </c>
      <c r="O417" s="34">
        <f>IF(Inskrivning!C1118&gt;0,Inskrivning!X1118,0)</f>
        <v>0</v>
      </c>
      <c r="W417" s="15">
        <f>IF(Inskrivning!C1118="",0,Inskrivning!C1118)</f>
        <v>0</v>
      </c>
      <c r="Y417" s="30">
        <f t="shared" si="5"/>
        <v>0</v>
      </c>
      <c r="Z417" s="30">
        <v>112</v>
      </c>
    </row>
    <row r="418" spans="1:26" ht="15" x14ac:dyDescent="0.25">
      <c r="A418" s="34">
        <f>IF(Inskrivning!C1119&gt;0,Inskrivning!J1119,0)</f>
        <v>0</v>
      </c>
      <c r="B418" s="34">
        <f>IF(Inskrivning!C1119&gt;0,Inskrivning!K1119,0)</f>
        <v>0</v>
      </c>
      <c r="C418" s="34">
        <f>IF(Inskrivning!C1119&gt;0,Inskrivning!L1119,0)</f>
        <v>0</v>
      </c>
      <c r="D418" s="34">
        <f>IF(Inskrivning!C1119&gt;0,Inskrivning!M1119,0)</f>
        <v>0</v>
      </c>
      <c r="E418" s="34">
        <f>IF(Inskrivning!C1119&gt;0,Inskrivning!N1119,0)</f>
        <v>0</v>
      </c>
      <c r="F418" s="34">
        <f>IF(Inskrivning!C1119&gt;0,Inskrivning!O1119,0)</f>
        <v>0</v>
      </c>
      <c r="G418" s="34">
        <f>IF(Inskrivning!C1119&gt;0,Inskrivning!P1119,0)</f>
        <v>0</v>
      </c>
      <c r="H418" s="34">
        <f>IF(Inskrivning!C1119&gt;0,Inskrivning!Q1119,0)</f>
        <v>0</v>
      </c>
      <c r="I418" s="34">
        <f>IF(Inskrivning!C1119&gt;0,Inskrivning!R1119,0)</f>
        <v>0</v>
      </c>
      <c r="J418" s="34">
        <f>IF(Inskrivning!C1119&gt;0,Inskrivning!S1119,0)</f>
        <v>0</v>
      </c>
      <c r="K418" s="34">
        <f>IF(Inskrivning!C1119&gt;0,Inskrivning!T1119,0)</f>
        <v>0</v>
      </c>
      <c r="L418" s="34">
        <f>IF(Inskrivning!C1119&gt;0,Inskrivning!U1119,0)</f>
        <v>0</v>
      </c>
      <c r="M418" s="34">
        <f>IF(Inskrivning!C1119&gt;0,Inskrivning!V1119,0)</f>
        <v>0</v>
      </c>
      <c r="N418" s="34">
        <f>IF(Inskrivning!C1119&gt;0,Inskrivning!W1119,0)</f>
        <v>0</v>
      </c>
      <c r="O418" s="34">
        <f>IF(Inskrivning!C1119&gt;0,Inskrivning!X1119,0)</f>
        <v>0</v>
      </c>
      <c r="W418" s="15">
        <f>IF(Inskrivning!C1119="",0,Inskrivning!C1119)</f>
        <v>0</v>
      </c>
      <c r="Y418" s="30">
        <f t="shared" si="5"/>
        <v>0</v>
      </c>
      <c r="Z418" s="30">
        <v>113</v>
      </c>
    </row>
    <row r="419" spans="1:26" ht="15" x14ac:dyDescent="0.25">
      <c r="A419" s="34">
        <f>IF(Inskrivning!C1120&gt;0,Inskrivning!J1120,0)</f>
        <v>0</v>
      </c>
      <c r="B419" s="34">
        <f>IF(Inskrivning!C1120&gt;0,Inskrivning!K1120,0)</f>
        <v>0</v>
      </c>
      <c r="C419" s="34">
        <f>IF(Inskrivning!C1120&gt;0,Inskrivning!L1120,0)</f>
        <v>0</v>
      </c>
      <c r="D419" s="34">
        <f>IF(Inskrivning!C1120&gt;0,Inskrivning!M1120,0)</f>
        <v>0</v>
      </c>
      <c r="E419" s="34">
        <f>IF(Inskrivning!C1120&gt;0,Inskrivning!N1120,0)</f>
        <v>0</v>
      </c>
      <c r="F419" s="34">
        <f>IF(Inskrivning!C1120&gt;0,Inskrivning!O1120,0)</f>
        <v>0</v>
      </c>
      <c r="G419" s="34">
        <f>IF(Inskrivning!C1120&gt;0,Inskrivning!P1120,0)</f>
        <v>0</v>
      </c>
      <c r="H419" s="34">
        <f>IF(Inskrivning!C1120&gt;0,Inskrivning!Q1120,0)</f>
        <v>0</v>
      </c>
      <c r="I419" s="34">
        <f>IF(Inskrivning!C1120&gt;0,Inskrivning!R1120,0)</f>
        <v>0</v>
      </c>
      <c r="J419" s="34">
        <f>IF(Inskrivning!C1120&gt;0,Inskrivning!S1120,0)</f>
        <v>0</v>
      </c>
      <c r="K419" s="34">
        <f>IF(Inskrivning!C1120&gt;0,Inskrivning!T1120,0)</f>
        <v>0</v>
      </c>
      <c r="L419" s="34">
        <f>IF(Inskrivning!C1120&gt;0,Inskrivning!U1120,0)</f>
        <v>0</v>
      </c>
      <c r="M419" s="34">
        <f>IF(Inskrivning!C1120&gt;0,Inskrivning!V1120,0)</f>
        <v>0</v>
      </c>
      <c r="N419" s="34">
        <f>IF(Inskrivning!C1120&gt;0,Inskrivning!W1120,0)</f>
        <v>0</v>
      </c>
      <c r="O419" s="34">
        <f>IF(Inskrivning!C1120&gt;0,Inskrivning!X1120,0)</f>
        <v>0</v>
      </c>
      <c r="W419" s="15">
        <f>IF(Inskrivning!C1120="",0,Inskrivning!C1120)</f>
        <v>0</v>
      </c>
      <c r="Y419" s="30">
        <f t="shared" si="5"/>
        <v>0</v>
      </c>
      <c r="Z419" s="30">
        <v>114</v>
      </c>
    </row>
    <row r="420" spans="1:26" ht="15" x14ac:dyDescent="0.25">
      <c r="A420" s="34">
        <f>IF(Inskrivning!C1121&gt;0,Inskrivning!J1121,0)</f>
        <v>0</v>
      </c>
      <c r="B420" s="34">
        <f>IF(Inskrivning!C1121&gt;0,Inskrivning!K1121,0)</f>
        <v>0</v>
      </c>
      <c r="C420" s="34">
        <f>IF(Inskrivning!C1121&gt;0,Inskrivning!L1121,0)</f>
        <v>0</v>
      </c>
      <c r="D420" s="34">
        <f>IF(Inskrivning!C1121&gt;0,Inskrivning!M1121,0)</f>
        <v>0</v>
      </c>
      <c r="E420" s="34">
        <f>IF(Inskrivning!C1121&gt;0,Inskrivning!N1121,0)</f>
        <v>0</v>
      </c>
      <c r="F420" s="34">
        <f>IF(Inskrivning!C1121&gt;0,Inskrivning!O1121,0)</f>
        <v>0</v>
      </c>
      <c r="G420" s="34">
        <f>IF(Inskrivning!C1121&gt;0,Inskrivning!P1121,0)</f>
        <v>0</v>
      </c>
      <c r="H420" s="34">
        <f>IF(Inskrivning!C1121&gt;0,Inskrivning!Q1121,0)</f>
        <v>0</v>
      </c>
      <c r="I420" s="34">
        <f>IF(Inskrivning!C1121&gt;0,Inskrivning!R1121,0)</f>
        <v>0</v>
      </c>
      <c r="J420" s="34">
        <f>IF(Inskrivning!C1121&gt;0,Inskrivning!S1121,0)</f>
        <v>0</v>
      </c>
      <c r="K420" s="34">
        <f>IF(Inskrivning!C1121&gt;0,Inskrivning!T1121,0)</f>
        <v>0</v>
      </c>
      <c r="L420" s="34">
        <f>IF(Inskrivning!C1121&gt;0,Inskrivning!U1121,0)</f>
        <v>0</v>
      </c>
      <c r="M420" s="34">
        <f>IF(Inskrivning!C1121&gt;0,Inskrivning!V1121,0)</f>
        <v>0</v>
      </c>
      <c r="N420" s="34">
        <f>IF(Inskrivning!C1121&gt;0,Inskrivning!W1121,0)</f>
        <v>0</v>
      </c>
      <c r="O420" s="34">
        <f>IF(Inskrivning!C1121&gt;0,Inskrivning!X1121,0)</f>
        <v>0</v>
      </c>
      <c r="W420" s="15">
        <f>IF(Inskrivning!C1121="",0,Inskrivning!C1121)</f>
        <v>0</v>
      </c>
      <c r="Y420" s="30">
        <f t="shared" si="5"/>
        <v>0</v>
      </c>
      <c r="Z420" s="30">
        <v>115</v>
      </c>
    </row>
    <row r="421" spans="1:26" ht="15" x14ac:dyDescent="0.25">
      <c r="A421" s="34">
        <f>IF(Inskrivning!C1122&gt;0,Inskrivning!J1122,0)</f>
        <v>0</v>
      </c>
      <c r="B421" s="34">
        <f>IF(Inskrivning!C1122&gt;0,Inskrivning!K1122,0)</f>
        <v>0</v>
      </c>
      <c r="C421" s="34">
        <f>IF(Inskrivning!C1122&gt;0,Inskrivning!L1122,0)</f>
        <v>0</v>
      </c>
      <c r="D421" s="34">
        <f>IF(Inskrivning!C1122&gt;0,Inskrivning!M1122,0)</f>
        <v>0</v>
      </c>
      <c r="E421" s="34">
        <f>IF(Inskrivning!C1122&gt;0,Inskrivning!N1122,0)</f>
        <v>0</v>
      </c>
      <c r="F421" s="34">
        <f>IF(Inskrivning!C1122&gt;0,Inskrivning!O1122,0)</f>
        <v>0</v>
      </c>
      <c r="G421" s="34">
        <f>IF(Inskrivning!C1122&gt;0,Inskrivning!P1122,0)</f>
        <v>0</v>
      </c>
      <c r="H421" s="34">
        <f>IF(Inskrivning!C1122&gt;0,Inskrivning!Q1122,0)</f>
        <v>0</v>
      </c>
      <c r="I421" s="34">
        <f>IF(Inskrivning!C1122&gt;0,Inskrivning!R1122,0)</f>
        <v>0</v>
      </c>
      <c r="J421" s="34">
        <f>IF(Inskrivning!C1122&gt;0,Inskrivning!S1122,0)</f>
        <v>0</v>
      </c>
      <c r="K421" s="34">
        <f>IF(Inskrivning!C1122&gt;0,Inskrivning!T1122,0)</f>
        <v>0</v>
      </c>
      <c r="L421" s="34">
        <f>IF(Inskrivning!C1122&gt;0,Inskrivning!U1122,0)</f>
        <v>0</v>
      </c>
      <c r="M421" s="34">
        <f>IF(Inskrivning!C1122&gt;0,Inskrivning!V1122,0)</f>
        <v>0</v>
      </c>
      <c r="N421" s="34">
        <f>IF(Inskrivning!C1122&gt;0,Inskrivning!W1122,0)</f>
        <v>0</v>
      </c>
      <c r="O421" s="34">
        <f>IF(Inskrivning!C1122&gt;0,Inskrivning!X1122,0)</f>
        <v>0</v>
      </c>
      <c r="W421" s="15">
        <f>IF(Inskrivning!C1122="",0,Inskrivning!C1122)</f>
        <v>0</v>
      </c>
      <c r="Y421" s="30">
        <f t="shared" si="5"/>
        <v>0</v>
      </c>
      <c r="Z421" s="30">
        <v>116</v>
      </c>
    </row>
    <row r="422" spans="1:26" ht="15" x14ac:dyDescent="0.25">
      <c r="A422" s="34">
        <f>IF(Inskrivning!C1123&gt;0,Inskrivning!J1123,0)</f>
        <v>0</v>
      </c>
      <c r="B422" s="34">
        <f>IF(Inskrivning!C1123&gt;0,Inskrivning!K1123,0)</f>
        <v>0</v>
      </c>
      <c r="C422" s="34">
        <f>IF(Inskrivning!C1123&gt;0,Inskrivning!L1123,0)</f>
        <v>0</v>
      </c>
      <c r="D422" s="34">
        <f>IF(Inskrivning!C1123&gt;0,Inskrivning!M1123,0)</f>
        <v>0</v>
      </c>
      <c r="E422" s="34">
        <f>IF(Inskrivning!C1123&gt;0,Inskrivning!N1123,0)</f>
        <v>0</v>
      </c>
      <c r="F422" s="34">
        <f>IF(Inskrivning!C1123&gt;0,Inskrivning!O1123,0)</f>
        <v>0</v>
      </c>
      <c r="G422" s="34">
        <f>IF(Inskrivning!C1123&gt;0,Inskrivning!P1123,0)</f>
        <v>0</v>
      </c>
      <c r="H422" s="34">
        <f>IF(Inskrivning!C1123&gt;0,Inskrivning!Q1123,0)</f>
        <v>0</v>
      </c>
      <c r="I422" s="34">
        <f>IF(Inskrivning!C1123&gt;0,Inskrivning!R1123,0)</f>
        <v>0</v>
      </c>
      <c r="J422" s="34">
        <f>IF(Inskrivning!C1123&gt;0,Inskrivning!S1123,0)</f>
        <v>0</v>
      </c>
      <c r="K422" s="34">
        <f>IF(Inskrivning!C1123&gt;0,Inskrivning!T1123,0)</f>
        <v>0</v>
      </c>
      <c r="L422" s="34">
        <f>IF(Inskrivning!C1123&gt;0,Inskrivning!U1123,0)</f>
        <v>0</v>
      </c>
      <c r="M422" s="34">
        <f>IF(Inskrivning!C1123&gt;0,Inskrivning!V1123,0)</f>
        <v>0</v>
      </c>
      <c r="N422" s="34">
        <f>IF(Inskrivning!C1123&gt;0,Inskrivning!W1123,0)</f>
        <v>0</v>
      </c>
      <c r="O422" s="34">
        <f>IF(Inskrivning!C1123&gt;0,Inskrivning!X1123,0)</f>
        <v>0</v>
      </c>
      <c r="W422" s="15">
        <f>IF(Inskrivning!C1123="",0,Inskrivning!C1123)</f>
        <v>0</v>
      </c>
      <c r="Y422" s="30">
        <f t="shared" si="5"/>
        <v>0</v>
      </c>
      <c r="Z422" s="30">
        <v>117</v>
      </c>
    </row>
    <row r="423" spans="1:26" ht="15" x14ac:dyDescent="0.25">
      <c r="A423" s="34">
        <f>IF(Inskrivning!C1124&gt;0,Inskrivning!J1124,0)</f>
        <v>0</v>
      </c>
      <c r="B423" s="34">
        <f>IF(Inskrivning!C1124&gt;0,Inskrivning!K1124,0)</f>
        <v>0</v>
      </c>
      <c r="C423" s="34">
        <f>IF(Inskrivning!C1124&gt;0,Inskrivning!L1124,0)</f>
        <v>0</v>
      </c>
      <c r="D423" s="34">
        <f>IF(Inskrivning!C1124&gt;0,Inskrivning!M1124,0)</f>
        <v>0</v>
      </c>
      <c r="E423" s="34">
        <f>IF(Inskrivning!C1124&gt;0,Inskrivning!N1124,0)</f>
        <v>0</v>
      </c>
      <c r="F423" s="34">
        <f>IF(Inskrivning!C1124&gt;0,Inskrivning!O1124,0)</f>
        <v>0</v>
      </c>
      <c r="G423" s="34">
        <f>IF(Inskrivning!C1124&gt;0,Inskrivning!P1124,0)</f>
        <v>0</v>
      </c>
      <c r="H423" s="34">
        <f>IF(Inskrivning!C1124&gt;0,Inskrivning!Q1124,0)</f>
        <v>0</v>
      </c>
      <c r="I423" s="34">
        <f>IF(Inskrivning!C1124&gt;0,Inskrivning!R1124,0)</f>
        <v>0</v>
      </c>
      <c r="J423" s="34">
        <f>IF(Inskrivning!C1124&gt;0,Inskrivning!S1124,0)</f>
        <v>0</v>
      </c>
      <c r="K423" s="34">
        <f>IF(Inskrivning!C1124&gt;0,Inskrivning!T1124,0)</f>
        <v>0</v>
      </c>
      <c r="L423" s="34">
        <f>IF(Inskrivning!C1124&gt;0,Inskrivning!U1124,0)</f>
        <v>0</v>
      </c>
      <c r="M423" s="34">
        <f>IF(Inskrivning!C1124&gt;0,Inskrivning!V1124,0)</f>
        <v>0</v>
      </c>
      <c r="N423" s="34">
        <f>IF(Inskrivning!C1124&gt;0,Inskrivning!W1124,0)</f>
        <v>0</v>
      </c>
      <c r="O423" s="34">
        <f>IF(Inskrivning!C1124&gt;0,Inskrivning!X1124,0)</f>
        <v>0</v>
      </c>
      <c r="W423" s="15">
        <f>IF(Inskrivning!C1124="",0,Inskrivning!C1124)</f>
        <v>0</v>
      </c>
      <c r="Y423" s="30">
        <f t="shared" si="5"/>
        <v>0</v>
      </c>
      <c r="Z423" s="30">
        <v>118</v>
      </c>
    </row>
    <row r="424" spans="1:26" ht="15" x14ac:dyDescent="0.25">
      <c r="A424" s="34">
        <f>IF(Inskrivning!C1125&gt;0,Inskrivning!J1125,0)</f>
        <v>0</v>
      </c>
      <c r="B424" s="34">
        <f>IF(Inskrivning!C1125&gt;0,Inskrivning!K1125,0)</f>
        <v>0</v>
      </c>
      <c r="C424" s="34">
        <f>IF(Inskrivning!C1125&gt;0,Inskrivning!L1125,0)</f>
        <v>0</v>
      </c>
      <c r="D424" s="34">
        <f>IF(Inskrivning!C1125&gt;0,Inskrivning!M1125,0)</f>
        <v>0</v>
      </c>
      <c r="E424" s="34">
        <f>IF(Inskrivning!C1125&gt;0,Inskrivning!N1125,0)</f>
        <v>0</v>
      </c>
      <c r="F424" s="34">
        <f>IF(Inskrivning!C1125&gt;0,Inskrivning!O1125,0)</f>
        <v>0</v>
      </c>
      <c r="G424" s="34">
        <f>IF(Inskrivning!C1125&gt;0,Inskrivning!P1125,0)</f>
        <v>0</v>
      </c>
      <c r="H424" s="34">
        <f>IF(Inskrivning!C1125&gt;0,Inskrivning!Q1125,0)</f>
        <v>0</v>
      </c>
      <c r="I424" s="34">
        <f>IF(Inskrivning!C1125&gt;0,Inskrivning!R1125,0)</f>
        <v>0</v>
      </c>
      <c r="J424" s="34">
        <f>IF(Inskrivning!C1125&gt;0,Inskrivning!S1125,0)</f>
        <v>0</v>
      </c>
      <c r="K424" s="34">
        <f>IF(Inskrivning!C1125&gt;0,Inskrivning!T1125,0)</f>
        <v>0</v>
      </c>
      <c r="L424" s="34">
        <f>IF(Inskrivning!C1125&gt;0,Inskrivning!U1125,0)</f>
        <v>0</v>
      </c>
      <c r="M424" s="34">
        <f>IF(Inskrivning!C1125&gt;0,Inskrivning!V1125,0)</f>
        <v>0</v>
      </c>
      <c r="N424" s="34">
        <f>IF(Inskrivning!C1125&gt;0,Inskrivning!W1125,0)</f>
        <v>0</v>
      </c>
      <c r="O424" s="34">
        <f>IF(Inskrivning!C1125&gt;0,Inskrivning!X1125,0)</f>
        <v>0</v>
      </c>
      <c r="W424" s="15">
        <f>IF(Inskrivning!C1125="",0,Inskrivning!C1125)</f>
        <v>0</v>
      </c>
      <c r="Y424" s="30">
        <f t="shared" si="5"/>
        <v>0</v>
      </c>
      <c r="Z424" s="30">
        <v>119</v>
      </c>
    </row>
    <row r="425" spans="1:26" ht="15" x14ac:dyDescent="0.25">
      <c r="A425" s="34">
        <f>IF(Inskrivning!C1126&gt;0,Inskrivning!J1126,0)</f>
        <v>0</v>
      </c>
      <c r="B425" s="34">
        <f>IF(Inskrivning!C1126&gt;0,Inskrivning!K1126,0)</f>
        <v>0</v>
      </c>
      <c r="C425" s="34">
        <f>IF(Inskrivning!C1126&gt;0,Inskrivning!L1126,0)</f>
        <v>0</v>
      </c>
      <c r="D425" s="34">
        <f>IF(Inskrivning!C1126&gt;0,Inskrivning!M1126,0)</f>
        <v>0</v>
      </c>
      <c r="E425" s="34">
        <f>IF(Inskrivning!C1126&gt;0,Inskrivning!N1126,0)</f>
        <v>0</v>
      </c>
      <c r="F425" s="34">
        <f>IF(Inskrivning!C1126&gt;0,Inskrivning!O1126,0)</f>
        <v>0</v>
      </c>
      <c r="G425" s="34">
        <f>IF(Inskrivning!C1126&gt;0,Inskrivning!P1126,0)</f>
        <v>0</v>
      </c>
      <c r="H425" s="34">
        <f>IF(Inskrivning!C1126&gt;0,Inskrivning!Q1126,0)</f>
        <v>0</v>
      </c>
      <c r="I425" s="34">
        <f>IF(Inskrivning!C1126&gt;0,Inskrivning!R1126,0)</f>
        <v>0</v>
      </c>
      <c r="J425" s="34">
        <f>IF(Inskrivning!C1126&gt;0,Inskrivning!S1126,0)</f>
        <v>0</v>
      </c>
      <c r="K425" s="34">
        <f>IF(Inskrivning!C1126&gt;0,Inskrivning!T1126,0)</f>
        <v>0</v>
      </c>
      <c r="L425" s="34">
        <f>IF(Inskrivning!C1126&gt;0,Inskrivning!U1126,0)</f>
        <v>0</v>
      </c>
      <c r="M425" s="34">
        <f>IF(Inskrivning!C1126&gt;0,Inskrivning!V1126,0)</f>
        <v>0</v>
      </c>
      <c r="N425" s="34">
        <f>IF(Inskrivning!C1126&gt;0,Inskrivning!W1126,0)</f>
        <v>0</v>
      </c>
      <c r="O425" s="34">
        <f>IF(Inskrivning!C1126&gt;0,Inskrivning!X1126,0)</f>
        <v>0</v>
      </c>
      <c r="W425" s="15">
        <f>IF(Inskrivning!C1126="",0,Inskrivning!C1126)</f>
        <v>0</v>
      </c>
      <c r="Y425" s="30">
        <f t="shared" si="5"/>
        <v>0</v>
      </c>
      <c r="Z425" s="30">
        <v>120</v>
      </c>
    </row>
    <row r="426" spans="1:26" ht="15" x14ac:dyDescent="0.25">
      <c r="A426" s="34">
        <f>IF(Inskrivning!C1127&gt;0,Inskrivning!J1127,0)</f>
        <v>0</v>
      </c>
      <c r="B426" s="34">
        <f>IF(Inskrivning!C1127&gt;0,Inskrivning!K1127,0)</f>
        <v>0</v>
      </c>
      <c r="C426" s="34">
        <f>IF(Inskrivning!C1127&gt;0,Inskrivning!L1127,0)</f>
        <v>0</v>
      </c>
      <c r="D426" s="34">
        <f>IF(Inskrivning!C1127&gt;0,Inskrivning!M1127,0)</f>
        <v>0</v>
      </c>
      <c r="E426" s="34">
        <f>IF(Inskrivning!C1127&gt;0,Inskrivning!N1127,0)</f>
        <v>0</v>
      </c>
      <c r="F426" s="34">
        <f>IF(Inskrivning!C1127&gt;0,Inskrivning!O1127,0)</f>
        <v>0</v>
      </c>
      <c r="G426" s="34">
        <f>IF(Inskrivning!C1127&gt;0,Inskrivning!P1127,0)</f>
        <v>0</v>
      </c>
      <c r="H426" s="34">
        <f>IF(Inskrivning!C1127&gt;0,Inskrivning!Q1127,0)</f>
        <v>0</v>
      </c>
      <c r="I426" s="34">
        <f>IF(Inskrivning!C1127&gt;0,Inskrivning!R1127,0)</f>
        <v>0</v>
      </c>
      <c r="J426" s="34">
        <f>IF(Inskrivning!C1127&gt;0,Inskrivning!S1127,0)</f>
        <v>0</v>
      </c>
      <c r="K426" s="34">
        <f>IF(Inskrivning!C1127&gt;0,Inskrivning!T1127,0)</f>
        <v>0</v>
      </c>
      <c r="L426" s="34">
        <f>IF(Inskrivning!C1127&gt;0,Inskrivning!U1127,0)</f>
        <v>0</v>
      </c>
      <c r="M426" s="34">
        <f>IF(Inskrivning!C1127&gt;0,Inskrivning!V1127,0)</f>
        <v>0</v>
      </c>
      <c r="N426" s="34">
        <f>IF(Inskrivning!C1127&gt;0,Inskrivning!W1127,0)</f>
        <v>0</v>
      </c>
      <c r="O426" s="34">
        <f>IF(Inskrivning!C1127&gt;0,Inskrivning!X1127,0)</f>
        <v>0</v>
      </c>
      <c r="W426" s="15">
        <f>IF(Inskrivning!C1127="",0,Inskrivning!C1127)</f>
        <v>0</v>
      </c>
      <c r="Y426" s="30">
        <f t="shared" si="5"/>
        <v>0</v>
      </c>
      <c r="Z426" s="30">
        <v>121</v>
      </c>
    </row>
    <row r="427" spans="1:26" ht="15" x14ac:dyDescent="0.25">
      <c r="A427" s="34">
        <f>IF(Inskrivning!C1128&gt;0,Inskrivning!J1128,0)</f>
        <v>0</v>
      </c>
      <c r="B427" s="34">
        <f>IF(Inskrivning!C1128&gt;0,Inskrivning!K1128,0)</f>
        <v>0</v>
      </c>
      <c r="C427" s="34">
        <f>IF(Inskrivning!C1128&gt;0,Inskrivning!L1128,0)</f>
        <v>0</v>
      </c>
      <c r="D427" s="34">
        <f>IF(Inskrivning!C1128&gt;0,Inskrivning!M1128,0)</f>
        <v>0</v>
      </c>
      <c r="E427" s="34">
        <f>IF(Inskrivning!C1128&gt;0,Inskrivning!N1128,0)</f>
        <v>0</v>
      </c>
      <c r="F427" s="34">
        <f>IF(Inskrivning!C1128&gt;0,Inskrivning!O1128,0)</f>
        <v>0</v>
      </c>
      <c r="G427" s="34">
        <f>IF(Inskrivning!C1128&gt;0,Inskrivning!P1128,0)</f>
        <v>0</v>
      </c>
      <c r="H427" s="34">
        <f>IF(Inskrivning!C1128&gt;0,Inskrivning!Q1128,0)</f>
        <v>0</v>
      </c>
      <c r="I427" s="34">
        <f>IF(Inskrivning!C1128&gt;0,Inskrivning!R1128,0)</f>
        <v>0</v>
      </c>
      <c r="J427" s="34">
        <f>IF(Inskrivning!C1128&gt;0,Inskrivning!S1128,0)</f>
        <v>0</v>
      </c>
      <c r="K427" s="34">
        <f>IF(Inskrivning!C1128&gt;0,Inskrivning!T1128,0)</f>
        <v>0</v>
      </c>
      <c r="L427" s="34">
        <f>IF(Inskrivning!C1128&gt;0,Inskrivning!U1128,0)</f>
        <v>0</v>
      </c>
      <c r="M427" s="34">
        <f>IF(Inskrivning!C1128&gt;0,Inskrivning!V1128,0)</f>
        <v>0</v>
      </c>
      <c r="N427" s="34">
        <f>IF(Inskrivning!C1128&gt;0,Inskrivning!W1128,0)</f>
        <v>0</v>
      </c>
      <c r="O427" s="34">
        <f>IF(Inskrivning!C1128&gt;0,Inskrivning!X1128,0)</f>
        <v>0</v>
      </c>
      <c r="W427" s="15">
        <f>IF(Inskrivning!C1128="",0,Inskrivning!C1128)</f>
        <v>0</v>
      </c>
      <c r="Y427" s="30">
        <f t="shared" si="5"/>
        <v>0</v>
      </c>
      <c r="Z427" s="30">
        <v>122</v>
      </c>
    </row>
    <row r="428" spans="1:26" ht="15" x14ac:dyDescent="0.25">
      <c r="A428" s="34">
        <f>IF(Inskrivning!C1129&gt;0,Inskrivning!J1129,0)</f>
        <v>0</v>
      </c>
      <c r="B428" s="34">
        <f>IF(Inskrivning!C1129&gt;0,Inskrivning!K1129,0)</f>
        <v>0</v>
      </c>
      <c r="C428" s="34">
        <f>IF(Inskrivning!C1129&gt;0,Inskrivning!L1129,0)</f>
        <v>0</v>
      </c>
      <c r="D428" s="34">
        <f>IF(Inskrivning!C1129&gt;0,Inskrivning!M1129,0)</f>
        <v>0</v>
      </c>
      <c r="E428" s="34">
        <f>IF(Inskrivning!C1129&gt;0,Inskrivning!N1129,0)</f>
        <v>0</v>
      </c>
      <c r="F428" s="34">
        <f>IF(Inskrivning!C1129&gt;0,Inskrivning!O1129,0)</f>
        <v>0</v>
      </c>
      <c r="G428" s="34">
        <f>IF(Inskrivning!C1129&gt;0,Inskrivning!P1129,0)</f>
        <v>0</v>
      </c>
      <c r="H428" s="34">
        <f>IF(Inskrivning!C1129&gt;0,Inskrivning!Q1129,0)</f>
        <v>0</v>
      </c>
      <c r="I428" s="34">
        <f>IF(Inskrivning!C1129&gt;0,Inskrivning!R1129,0)</f>
        <v>0</v>
      </c>
      <c r="J428" s="34">
        <f>IF(Inskrivning!C1129&gt;0,Inskrivning!S1129,0)</f>
        <v>0</v>
      </c>
      <c r="K428" s="34">
        <f>IF(Inskrivning!C1129&gt;0,Inskrivning!T1129,0)</f>
        <v>0</v>
      </c>
      <c r="L428" s="34">
        <f>IF(Inskrivning!C1129&gt;0,Inskrivning!U1129,0)</f>
        <v>0</v>
      </c>
      <c r="M428" s="34">
        <f>IF(Inskrivning!C1129&gt;0,Inskrivning!V1129,0)</f>
        <v>0</v>
      </c>
      <c r="N428" s="34">
        <f>IF(Inskrivning!C1129&gt;0,Inskrivning!W1129,0)</f>
        <v>0</v>
      </c>
      <c r="O428" s="34">
        <f>IF(Inskrivning!C1129&gt;0,Inskrivning!X1129,0)</f>
        <v>0</v>
      </c>
      <c r="W428" s="15">
        <f>IF(Inskrivning!C1129="",0,Inskrivning!C1129)</f>
        <v>0</v>
      </c>
      <c r="Y428" s="30">
        <f t="shared" si="5"/>
        <v>0</v>
      </c>
      <c r="Z428" s="30">
        <v>123</v>
      </c>
    </row>
    <row r="429" spans="1:26" ht="15" x14ac:dyDescent="0.25">
      <c r="A429" s="34">
        <f>IF(Inskrivning!C1130&gt;0,Inskrivning!J1130,0)</f>
        <v>0</v>
      </c>
      <c r="B429" s="34">
        <f>IF(Inskrivning!C1130&gt;0,Inskrivning!K1130,0)</f>
        <v>0</v>
      </c>
      <c r="C429" s="34">
        <f>IF(Inskrivning!C1130&gt;0,Inskrivning!L1130,0)</f>
        <v>0</v>
      </c>
      <c r="D429" s="34">
        <f>IF(Inskrivning!C1130&gt;0,Inskrivning!M1130,0)</f>
        <v>0</v>
      </c>
      <c r="E429" s="34">
        <f>IF(Inskrivning!C1130&gt;0,Inskrivning!N1130,0)</f>
        <v>0</v>
      </c>
      <c r="F429" s="34">
        <f>IF(Inskrivning!C1130&gt;0,Inskrivning!O1130,0)</f>
        <v>0</v>
      </c>
      <c r="G429" s="34">
        <f>IF(Inskrivning!C1130&gt;0,Inskrivning!P1130,0)</f>
        <v>0</v>
      </c>
      <c r="H429" s="34">
        <f>IF(Inskrivning!C1130&gt;0,Inskrivning!Q1130,0)</f>
        <v>0</v>
      </c>
      <c r="I429" s="34">
        <f>IF(Inskrivning!C1130&gt;0,Inskrivning!R1130,0)</f>
        <v>0</v>
      </c>
      <c r="J429" s="34">
        <f>IF(Inskrivning!C1130&gt;0,Inskrivning!S1130,0)</f>
        <v>0</v>
      </c>
      <c r="K429" s="34">
        <f>IF(Inskrivning!C1130&gt;0,Inskrivning!T1130,0)</f>
        <v>0</v>
      </c>
      <c r="L429" s="34">
        <f>IF(Inskrivning!C1130&gt;0,Inskrivning!U1130,0)</f>
        <v>0</v>
      </c>
      <c r="M429" s="34">
        <f>IF(Inskrivning!C1130&gt;0,Inskrivning!V1130,0)</f>
        <v>0</v>
      </c>
      <c r="N429" s="34">
        <f>IF(Inskrivning!C1130&gt;0,Inskrivning!W1130,0)</f>
        <v>0</v>
      </c>
      <c r="O429" s="34">
        <f>IF(Inskrivning!C1130&gt;0,Inskrivning!X1130,0)</f>
        <v>0</v>
      </c>
      <c r="W429" s="15">
        <f>IF(Inskrivning!C1130="",0,Inskrivning!C1130)</f>
        <v>0</v>
      </c>
      <c r="Y429" s="30">
        <f t="shared" si="5"/>
        <v>0</v>
      </c>
      <c r="Z429" s="30">
        <v>124</v>
      </c>
    </row>
    <row r="430" spans="1:26" ht="15" x14ac:dyDescent="0.25">
      <c r="A430" s="34">
        <f>IF(Inskrivning!C1131&gt;0,Inskrivning!J1131,0)</f>
        <v>0</v>
      </c>
      <c r="B430" s="34">
        <f>IF(Inskrivning!C1131&gt;0,Inskrivning!K1131,0)</f>
        <v>0</v>
      </c>
      <c r="C430" s="34">
        <f>IF(Inskrivning!C1131&gt;0,Inskrivning!L1131,0)</f>
        <v>0</v>
      </c>
      <c r="D430" s="34">
        <f>IF(Inskrivning!C1131&gt;0,Inskrivning!M1131,0)</f>
        <v>0</v>
      </c>
      <c r="E430" s="34">
        <f>IF(Inskrivning!C1131&gt;0,Inskrivning!N1131,0)</f>
        <v>0</v>
      </c>
      <c r="F430" s="34">
        <f>IF(Inskrivning!C1131&gt;0,Inskrivning!O1131,0)</f>
        <v>0</v>
      </c>
      <c r="G430" s="34">
        <f>IF(Inskrivning!C1131&gt;0,Inskrivning!P1131,0)</f>
        <v>0</v>
      </c>
      <c r="H430" s="34">
        <f>IF(Inskrivning!C1131&gt;0,Inskrivning!Q1131,0)</f>
        <v>0</v>
      </c>
      <c r="I430" s="34">
        <f>IF(Inskrivning!C1131&gt;0,Inskrivning!R1131,0)</f>
        <v>0</v>
      </c>
      <c r="J430" s="34">
        <f>IF(Inskrivning!C1131&gt;0,Inskrivning!S1131,0)</f>
        <v>0</v>
      </c>
      <c r="K430" s="34">
        <f>IF(Inskrivning!C1131&gt;0,Inskrivning!T1131,0)</f>
        <v>0</v>
      </c>
      <c r="L430" s="34">
        <f>IF(Inskrivning!C1131&gt;0,Inskrivning!U1131,0)</f>
        <v>0</v>
      </c>
      <c r="M430" s="34">
        <f>IF(Inskrivning!C1131&gt;0,Inskrivning!V1131,0)</f>
        <v>0</v>
      </c>
      <c r="N430" s="34">
        <f>IF(Inskrivning!C1131&gt;0,Inskrivning!W1131,0)</f>
        <v>0</v>
      </c>
      <c r="O430" s="34">
        <f>IF(Inskrivning!C1131&gt;0,Inskrivning!X1131,0)</f>
        <v>0</v>
      </c>
      <c r="W430" s="15">
        <f>IF(Inskrivning!C1131="",0,Inskrivning!C1131)</f>
        <v>0</v>
      </c>
      <c r="Y430" s="30">
        <f t="shared" si="5"/>
        <v>0</v>
      </c>
      <c r="Z430" s="30">
        <v>125</v>
      </c>
    </row>
    <row r="431" spans="1:26" ht="15" x14ac:dyDescent="0.25">
      <c r="A431" s="34">
        <f>IF(Inskrivning!C1132&gt;0,Inskrivning!J1132,0)</f>
        <v>0</v>
      </c>
      <c r="B431" s="34">
        <f>IF(Inskrivning!C1132&gt;0,Inskrivning!K1132,0)</f>
        <v>0</v>
      </c>
      <c r="C431" s="34">
        <f>IF(Inskrivning!C1132&gt;0,Inskrivning!L1132,0)</f>
        <v>0</v>
      </c>
      <c r="D431" s="34">
        <f>IF(Inskrivning!C1132&gt;0,Inskrivning!M1132,0)</f>
        <v>0</v>
      </c>
      <c r="E431" s="34">
        <f>IF(Inskrivning!C1132&gt;0,Inskrivning!N1132,0)</f>
        <v>0</v>
      </c>
      <c r="F431" s="34">
        <f>IF(Inskrivning!C1132&gt;0,Inskrivning!O1132,0)</f>
        <v>0</v>
      </c>
      <c r="G431" s="34">
        <f>IF(Inskrivning!C1132&gt;0,Inskrivning!P1132,0)</f>
        <v>0</v>
      </c>
      <c r="H431" s="34">
        <f>IF(Inskrivning!C1132&gt;0,Inskrivning!Q1132,0)</f>
        <v>0</v>
      </c>
      <c r="I431" s="34">
        <f>IF(Inskrivning!C1132&gt;0,Inskrivning!R1132,0)</f>
        <v>0</v>
      </c>
      <c r="J431" s="34">
        <f>IF(Inskrivning!C1132&gt;0,Inskrivning!S1132,0)</f>
        <v>0</v>
      </c>
      <c r="K431" s="34">
        <f>IF(Inskrivning!C1132&gt;0,Inskrivning!T1132,0)</f>
        <v>0</v>
      </c>
      <c r="L431" s="34">
        <f>IF(Inskrivning!C1132&gt;0,Inskrivning!U1132,0)</f>
        <v>0</v>
      </c>
      <c r="M431" s="34">
        <f>IF(Inskrivning!C1132&gt;0,Inskrivning!V1132,0)</f>
        <v>0</v>
      </c>
      <c r="N431" s="34">
        <f>IF(Inskrivning!C1132&gt;0,Inskrivning!W1132,0)</f>
        <v>0</v>
      </c>
      <c r="O431" s="34">
        <f>IF(Inskrivning!C1132&gt;0,Inskrivning!X1132,0)</f>
        <v>0</v>
      </c>
      <c r="W431" s="15">
        <f>IF(Inskrivning!C1132="",0,Inskrivning!C1132)</f>
        <v>0</v>
      </c>
      <c r="Y431" s="30">
        <f t="shared" si="5"/>
        <v>0</v>
      </c>
      <c r="Z431" s="30">
        <v>126</v>
      </c>
    </row>
    <row r="432" spans="1:26" ht="15" x14ac:dyDescent="0.25">
      <c r="A432" s="34">
        <f>IF(Inskrivning!C1133&gt;0,Inskrivning!J1133,0)</f>
        <v>0</v>
      </c>
      <c r="B432" s="34">
        <f>IF(Inskrivning!C1133&gt;0,Inskrivning!K1133,0)</f>
        <v>0</v>
      </c>
      <c r="C432" s="34">
        <f>IF(Inskrivning!C1133&gt;0,Inskrivning!L1133,0)</f>
        <v>0</v>
      </c>
      <c r="D432" s="34">
        <f>IF(Inskrivning!C1133&gt;0,Inskrivning!M1133,0)</f>
        <v>0</v>
      </c>
      <c r="E432" s="34">
        <f>IF(Inskrivning!C1133&gt;0,Inskrivning!N1133,0)</f>
        <v>0</v>
      </c>
      <c r="F432" s="34">
        <f>IF(Inskrivning!C1133&gt;0,Inskrivning!O1133,0)</f>
        <v>0</v>
      </c>
      <c r="G432" s="34">
        <f>IF(Inskrivning!C1133&gt;0,Inskrivning!P1133,0)</f>
        <v>0</v>
      </c>
      <c r="H432" s="34">
        <f>IF(Inskrivning!C1133&gt;0,Inskrivning!Q1133,0)</f>
        <v>0</v>
      </c>
      <c r="I432" s="34">
        <f>IF(Inskrivning!C1133&gt;0,Inskrivning!R1133,0)</f>
        <v>0</v>
      </c>
      <c r="J432" s="34">
        <f>IF(Inskrivning!C1133&gt;0,Inskrivning!S1133,0)</f>
        <v>0</v>
      </c>
      <c r="K432" s="34">
        <f>IF(Inskrivning!C1133&gt;0,Inskrivning!T1133,0)</f>
        <v>0</v>
      </c>
      <c r="L432" s="34">
        <f>IF(Inskrivning!C1133&gt;0,Inskrivning!U1133,0)</f>
        <v>0</v>
      </c>
      <c r="M432" s="34">
        <f>IF(Inskrivning!C1133&gt;0,Inskrivning!V1133,0)</f>
        <v>0</v>
      </c>
      <c r="N432" s="34">
        <f>IF(Inskrivning!C1133&gt;0,Inskrivning!W1133,0)</f>
        <v>0</v>
      </c>
      <c r="O432" s="34">
        <f>IF(Inskrivning!C1133&gt;0,Inskrivning!X1133,0)</f>
        <v>0</v>
      </c>
      <c r="W432" s="15">
        <f>IF(Inskrivning!C1133="",0,Inskrivning!C1133)</f>
        <v>0</v>
      </c>
      <c r="Y432" s="30">
        <f t="shared" si="5"/>
        <v>0</v>
      </c>
      <c r="Z432" s="30">
        <v>127</v>
      </c>
    </row>
    <row r="433" spans="1:26" ht="15" x14ac:dyDescent="0.25">
      <c r="A433" s="34">
        <f>IF(Inskrivning!C1134&gt;0,Inskrivning!J1134,0)</f>
        <v>0</v>
      </c>
      <c r="B433" s="34">
        <f>IF(Inskrivning!C1134&gt;0,Inskrivning!K1134,0)</f>
        <v>0</v>
      </c>
      <c r="C433" s="34">
        <f>IF(Inskrivning!C1134&gt;0,Inskrivning!L1134,0)</f>
        <v>0</v>
      </c>
      <c r="D433" s="34">
        <f>IF(Inskrivning!C1134&gt;0,Inskrivning!M1134,0)</f>
        <v>0</v>
      </c>
      <c r="E433" s="34">
        <f>IF(Inskrivning!C1134&gt;0,Inskrivning!N1134,0)</f>
        <v>0</v>
      </c>
      <c r="F433" s="34">
        <f>IF(Inskrivning!C1134&gt;0,Inskrivning!O1134,0)</f>
        <v>0</v>
      </c>
      <c r="G433" s="34">
        <f>IF(Inskrivning!C1134&gt;0,Inskrivning!P1134,0)</f>
        <v>0</v>
      </c>
      <c r="H433" s="34">
        <f>IF(Inskrivning!C1134&gt;0,Inskrivning!Q1134,0)</f>
        <v>0</v>
      </c>
      <c r="I433" s="34">
        <f>IF(Inskrivning!C1134&gt;0,Inskrivning!R1134,0)</f>
        <v>0</v>
      </c>
      <c r="J433" s="34">
        <f>IF(Inskrivning!C1134&gt;0,Inskrivning!S1134,0)</f>
        <v>0</v>
      </c>
      <c r="K433" s="34">
        <f>IF(Inskrivning!C1134&gt;0,Inskrivning!T1134,0)</f>
        <v>0</v>
      </c>
      <c r="L433" s="34">
        <f>IF(Inskrivning!C1134&gt;0,Inskrivning!U1134,0)</f>
        <v>0</v>
      </c>
      <c r="M433" s="34">
        <f>IF(Inskrivning!C1134&gt;0,Inskrivning!V1134,0)</f>
        <v>0</v>
      </c>
      <c r="N433" s="34">
        <f>IF(Inskrivning!C1134&gt;0,Inskrivning!W1134,0)</f>
        <v>0</v>
      </c>
      <c r="O433" s="34">
        <f>IF(Inskrivning!C1134&gt;0,Inskrivning!X1134,0)</f>
        <v>0</v>
      </c>
      <c r="W433" s="15">
        <f>IF(Inskrivning!C1134="",0,Inskrivning!C1134)</f>
        <v>0</v>
      </c>
      <c r="Y433" s="30">
        <f t="shared" si="5"/>
        <v>0</v>
      </c>
      <c r="Z433" s="30">
        <v>128</v>
      </c>
    </row>
    <row r="434" spans="1:26" ht="15" x14ac:dyDescent="0.25">
      <c r="A434" s="34">
        <f>IF(Inskrivning!C1135&gt;0,Inskrivning!J1135,0)</f>
        <v>0</v>
      </c>
      <c r="B434" s="34">
        <f>IF(Inskrivning!C1135&gt;0,Inskrivning!K1135,0)</f>
        <v>0</v>
      </c>
      <c r="C434" s="34">
        <f>IF(Inskrivning!C1135&gt;0,Inskrivning!L1135,0)</f>
        <v>0</v>
      </c>
      <c r="D434" s="34">
        <f>IF(Inskrivning!C1135&gt;0,Inskrivning!M1135,0)</f>
        <v>0</v>
      </c>
      <c r="E434" s="34">
        <f>IF(Inskrivning!C1135&gt;0,Inskrivning!N1135,0)</f>
        <v>0</v>
      </c>
      <c r="F434" s="34">
        <f>IF(Inskrivning!C1135&gt;0,Inskrivning!O1135,0)</f>
        <v>0</v>
      </c>
      <c r="G434" s="34">
        <f>IF(Inskrivning!C1135&gt;0,Inskrivning!P1135,0)</f>
        <v>0</v>
      </c>
      <c r="H434" s="34">
        <f>IF(Inskrivning!C1135&gt;0,Inskrivning!Q1135,0)</f>
        <v>0</v>
      </c>
      <c r="I434" s="34">
        <f>IF(Inskrivning!C1135&gt;0,Inskrivning!R1135,0)</f>
        <v>0</v>
      </c>
      <c r="J434" s="34">
        <f>IF(Inskrivning!C1135&gt;0,Inskrivning!S1135,0)</f>
        <v>0</v>
      </c>
      <c r="K434" s="34">
        <f>IF(Inskrivning!C1135&gt;0,Inskrivning!T1135,0)</f>
        <v>0</v>
      </c>
      <c r="L434" s="34">
        <f>IF(Inskrivning!C1135&gt;0,Inskrivning!U1135,0)</f>
        <v>0</v>
      </c>
      <c r="M434" s="34">
        <f>IF(Inskrivning!C1135&gt;0,Inskrivning!V1135,0)</f>
        <v>0</v>
      </c>
      <c r="N434" s="34">
        <f>IF(Inskrivning!C1135&gt;0,Inskrivning!W1135,0)</f>
        <v>0</v>
      </c>
      <c r="O434" s="34">
        <f>IF(Inskrivning!C1135&gt;0,Inskrivning!X1135,0)</f>
        <v>0</v>
      </c>
      <c r="W434" s="15">
        <f>IF(Inskrivning!C1135="",0,Inskrivning!C1135)</f>
        <v>0</v>
      </c>
      <c r="Y434" s="30">
        <f t="shared" si="5"/>
        <v>0</v>
      </c>
      <c r="Z434" s="30">
        <v>129</v>
      </c>
    </row>
    <row r="435" spans="1:26" ht="15" x14ac:dyDescent="0.25">
      <c r="A435" s="34">
        <f>IF(Inskrivning!C1136&gt;0,Inskrivning!J1136,0)</f>
        <v>0</v>
      </c>
      <c r="B435" s="34">
        <f>IF(Inskrivning!C1136&gt;0,Inskrivning!K1136,0)</f>
        <v>0</v>
      </c>
      <c r="C435" s="34">
        <f>IF(Inskrivning!C1136&gt;0,Inskrivning!L1136,0)</f>
        <v>0</v>
      </c>
      <c r="D435" s="34">
        <f>IF(Inskrivning!C1136&gt;0,Inskrivning!M1136,0)</f>
        <v>0</v>
      </c>
      <c r="E435" s="34">
        <f>IF(Inskrivning!C1136&gt;0,Inskrivning!N1136,0)</f>
        <v>0</v>
      </c>
      <c r="F435" s="34">
        <f>IF(Inskrivning!C1136&gt;0,Inskrivning!O1136,0)</f>
        <v>0</v>
      </c>
      <c r="G435" s="34">
        <f>IF(Inskrivning!C1136&gt;0,Inskrivning!P1136,0)</f>
        <v>0</v>
      </c>
      <c r="H435" s="34">
        <f>IF(Inskrivning!C1136&gt;0,Inskrivning!Q1136,0)</f>
        <v>0</v>
      </c>
      <c r="I435" s="34">
        <f>IF(Inskrivning!C1136&gt;0,Inskrivning!R1136,0)</f>
        <v>0</v>
      </c>
      <c r="J435" s="34">
        <f>IF(Inskrivning!C1136&gt;0,Inskrivning!S1136,0)</f>
        <v>0</v>
      </c>
      <c r="K435" s="34">
        <f>IF(Inskrivning!C1136&gt;0,Inskrivning!T1136,0)</f>
        <v>0</v>
      </c>
      <c r="L435" s="34">
        <f>IF(Inskrivning!C1136&gt;0,Inskrivning!U1136,0)</f>
        <v>0</v>
      </c>
      <c r="M435" s="34">
        <f>IF(Inskrivning!C1136&gt;0,Inskrivning!V1136,0)</f>
        <v>0</v>
      </c>
      <c r="N435" s="34">
        <f>IF(Inskrivning!C1136&gt;0,Inskrivning!W1136,0)</f>
        <v>0</v>
      </c>
      <c r="O435" s="34">
        <f>IF(Inskrivning!C1136&gt;0,Inskrivning!X1136,0)</f>
        <v>0</v>
      </c>
      <c r="W435" s="15">
        <f>IF(Inskrivning!C1136="",0,Inskrivning!C1136)</f>
        <v>0</v>
      </c>
      <c r="Y435" s="30">
        <f t="shared" ref="Y435:Y498" si="6">COUNTIF($W$306:$W$510,Z435)</f>
        <v>0</v>
      </c>
      <c r="Z435" s="30">
        <v>130</v>
      </c>
    </row>
    <row r="436" spans="1:26" ht="15" x14ac:dyDescent="0.25">
      <c r="A436" s="34">
        <f>IF(Inskrivning!C1137&gt;0,Inskrivning!J1137,0)</f>
        <v>0</v>
      </c>
      <c r="B436" s="34">
        <f>IF(Inskrivning!C1137&gt;0,Inskrivning!K1137,0)</f>
        <v>0</v>
      </c>
      <c r="C436" s="34">
        <f>IF(Inskrivning!C1137&gt;0,Inskrivning!L1137,0)</f>
        <v>0</v>
      </c>
      <c r="D436" s="34">
        <f>IF(Inskrivning!C1137&gt;0,Inskrivning!M1137,0)</f>
        <v>0</v>
      </c>
      <c r="E436" s="34">
        <f>IF(Inskrivning!C1137&gt;0,Inskrivning!N1137,0)</f>
        <v>0</v>
      </c>
      <c r="F436" s="34">
        <f>IF(Inskrivning!C1137&gt;0,Inskrivning!O1137,0)</f>
        <v>0</v>
      </c>
      <c r="G436" s="34">
        <f>IF(Inskrivning!C1137&gt;0,Inskrivning!P1137,0)</f>
        <v>0</v>
      </c>
      <c r="H436" s="34">
        <f>IF(Inskrivning!C1137&gt;0,Inskrivning!Q1137,0)</f>
        <v>0</v>
      </c>
      <c r="I436" s="34">
        <f>IF(Inskrivning!C1137&gt;0,Inskrivning!R1137,0)</f>
        <v>0</v>
      </c>
      <c r="J436" s="34">
        <f>IF(Inskrivning!C1137&gt;0,Inskrivning!S1137,0)</f>
        <v>0</v>
      </c>
      <c r="K436" s="34">
        <f>IF(Inskrivning!C1137&gt;0,Inskrivning!T1137,0)</f>
        <v>0</v>
      </c>
      <c r="L436" s="34">
        <f>IF(Inskrivning!C1137&gt;0,Inskrivning!U1137,0)</f>
        <v>0</v>
      </c>
      <c r="M436" s="34">
        <f>IF(Inskrivning!C1137&gt;0,Inskrivning!V1137,0)</f>
        <v>0</v>
      </c>
      <c r="N436" s="34">
        <f>IF(Inskrivning!C1137&gt;0,Inskrivning!W1137,0)</f>
        <v>0</v>
      </c>
      <c r="O436" s="34">
        <f>IF(Inskrivning!C1137&gt;0,Inskrivning!X1137,0)</f>
        <v>0</v>
      </c>
      <c r="W436" s="15">
        <f>IF(Inskrivning!C1137="",0,Inskrivning!C1137)</f>
        <v>0</v>
      </c>
      <c r="Y436" s="30">
        <f t="shared" si="6"/>
        <v>0</v>
      </c>
      <c r="Z436" s="30">
        <v>131</v>
      </c>
    </row>
    <row r="437" spans="1:26" ht="15" x14ac:dyDescent="0.25">
      <c r="A437" s="34">
        <f>IF(Inskrivning!C1138&gt;0,Inskrivning!J1138,0)</f>
        <v>0</v>
      </c>
      <c r="B437" s="34">
        <f>IF(Inskrivning!C1138&gt;0,Inskrivning!K1138,0)</f>
        <v>0</v>
      </c>
      <c r="C437" s="34">
        <f>IF(Inskrivning!C1138&gt;0,Inskrivning!L1138,0)</f>
        <v>0</v>
      </c>
      <c r="D437" s="34">
        <f>IF(Inskrivning!C1138&gt;0,Inskrivning!M1138,0)</f>
        <v>0</v>
      </c>
      <c r="E437" s="34">
        <f>IF(Inskrivning!C1138&gt;0,Inskrivning!N1138,0)</f>
        <v>0</v>
      </c>
      <c r="F437" s="34">
        <f>IF(Inskrivning!C1138&gt;0,Inskrivning!O1138,0)</f>
        <v>0</v>
      </c>
      <c r="G437" s="34">
        <f>IF(Inskrivning!C1138&gt;0,Inskrivning!P1138,0)</f>
        <v>0</v>
      </c>
      <c r="H437" s="34">
        <f>IF(Inskrivning!C1138&gt;0,Inskrivning!Q1138,0)</f>
        <v>0</v>
      </c>
      <c r="I437" s="34">
        <f>IF(Inskrivning!C1138&gt;0,Inskrivning!R1138,0)</f>
        <v>0</v>
      </c>
      <c r="J437" s="34">
        <f>IF(Inskrivning!C1138&gt;0,Inskrivning!S1138,0)</f>
        <v>0</v>
      </c>
      <c r="K437" s="34">
        <f>IF(Inskrivning!C1138&gt;0,Inskrivning!T1138,0)</f>
        <v>0</v>
      </c>
      <c r="L437" s="34">
        <f>IF(Inskrivning!C1138&gt;0,Inskrivning!U1138,0)</f>
        <v>0</v>
      </c>
      <c r="M437" s="34">
        <f>IF(Inskrivning!C1138&gt;0,Inskrivning!V1138,0)</f>
        <v>0</v>
      </c>
      <c r="N437" s="34">
        <f>IF(Inskrivning!C1138&gt;0,Inskrivning!W1138,0)</f>
        <v>0</v>
      </c>
      <c r="O437" s="34">
        <f>IF(Inskrivning!C1138&gt;0,Inskrivning!X1138,0)</f>
        <v>0</v>
      </c>
      <c r="W437" s="15">
        <f>IF(Inskrivning!C1138="",0,Inskrivning!C1138)</f>
        <v>0</v>
      </c>
      <c r="Y437" s="30">
        <f t="shared" si="6"/>
        <v>0</v>
      </c>
      <c r="Z437" s="30">
        <v>132</v>
      </c>
    </row>
    <row r="438" spans="1:26" ht="15" x14ac:dyDescent="0.25">
      <c r="A438" s="34">
        <f>IF(Inskrivning!C1139&gt;0,Inskrivning!J1139,0)</f>
        <v>0</v>
      </c>
      <c r="B438" s="34">
        <f>IF(Inskrivning!C1139&gt;0,Inskrivning!K1139,0)</f>
        <v>0</v>
      </c>
      <c r="C438" s="34">
        <f>IF(Inskrivning!C1139&gt;0,Inskrivning!L1139,0)</f>
        <v>0</v>
      </c>
      <c r="D438" s="34">
        <f>IF(Inskrivning!C1139&gt;0,Inskrivning!M1139,0)</f>
        <v>0</v>
      </c>
      <c r="E438" s="34">
        <f>IF(Inskrivning!C1139&gt;0,Inskrivning!N1139,0)</f>
        <v>0</v>
      </c>
      <c r="F438" s="34">
        <f>IF(Inskrivning!C1139&gt;0,Inskrivning!O1139,0)</f>
        <v>0</v>
      </c>
      <c r="G438" s="34">
        <f>IF(Inskrivning!C1139&gt;0,Inskrivning!P1139,0)</f>
        <v>0</v>
      </c>
      <c r="H438" s="34">
        <f>IF(Inskrivning!C1139&gt;0,Inskrivning!Q1139,0)</f>
        <v>0</v>
      </c>
      <c r="I438" s="34">
        <f>IF(Inskrivning!C1139&gt;0,Inskrivning!R1139,0)</f>
        <v>0</v>
      </c>
      <c r="J438" s="34">
        <f>IF(Inskrivning!C1139&gt;0,Inskrivning!S1139,0)</f>
        <v>0</v>
      </c>
      <c r="K438" s="34">
        <f>IF(Inskrivning!C1139&gt;0,Inskrivning!T1139,0)</f>
        <v>0</v>
      </c>
      <c r="L438" s="34">
        <f>IF(Inskrivning!C1139&gt;0,Inskrivning!U1139,0)</f>
        <v>0</v>
      </c>
      <c r="M438" s="34">
        <f>IF(Inskrivning!C1139&gt;0,Inskrivning!V1139,0)</f>
        <v>0</v>
      </c>
      <c r="N438" s="34">
        <f>IF(Inskrivning!C1139&gt;0,Inskrivning!W1139,0)</f>
        <v>0</v>
      </c>
      <c r="O438" s="34">
        <f>IF(Inskrivning!C1139&gt;0,Inskrivning!X1139,0)</f>
        <v>0</v>
      </c>
      <c r="W438" s="15">
        <f>IF(Inskrivning!C1139="",0,Inskrivning!C1139)</f>
        <v>0</v>
      </c>
      <c r="Y438" s="30">
        <f t="shared" si="6"/>
        <v>0</v>
      </c>
      <c r="Z438" s="30">
        <v>133</v>
      </c>
    </row>
    <row r="439" spans="1:26" ht="15" x14ac:dyDescent="0.25">
      <c r="A439" s="34">
        <f>IF(Inskrivning!C1140&gt;0,Inskrivning!J1140,0)</f>
        <v>0</v>
      </c>
      <c r="B439" s="34">
        <f>IF(Inskrivning!C1140&gt;0,Inskrivning!K1140,0)</f>
        <v>0</v>
      </c>
      <c r="C439" s="34">
        <f>IF(Inskrivning!C1140&gt;0,Inskrivning!L1140,0)</f>
        <v>0</v>
      </c>
      <c r="D439" s="34">
        <f>IF(Inskrivning!C1140&gt;0,Inskrivning!M1140,0)</f>
        <v>0</v>
      </c>
      <c r="E439" s="34">
        <f>IF(Inskrivning!C1140&gt;0,Inskrivning!N1140,0)</f>
        <v>0</v>
      </c>
      <c r="F439" s="34">
        <f>IF(Inskrivning!C1140&gt;0,Inskrivning!O1140,0)</f>
        <v>0</v>
      </c>
      <c r="G439" s="34">
        <f>IF(Inskrivning!C1140&gt;0,Inskrivning!P1140,0)</f>
        <v>0</v>
      </c>
      <c r="H439" s="34">
        <f>IF(Inskrivning!C1140&gt;0,Inskrivning!Q1140,0)</f>
        <v>0</v>
      </c>
      <c r="I439" s="34">
        <f>IF(Inskrivning!C1140&gt;0,Inskrivning!R1140,0)</f>
        <v>0</v>
      </c>
      <c r="J439" s="34">
        <f>IF(Inskrivning!C1140&gt;0,Inskrivning!S1140,0)</f>
        <v>0</v>
      </c>
      <c r="K439" s="34">
        <f>IF(Inskrivning!C1140&gt;0,Inskrivning!T1140,0)</f>
        <v>0</v>
      </c>
      <c r="L439" s="34">
        <f>IF(Inskrivning!C1140&gt;0,Inskrivning!U1140,0)</f>
        <v>0</v>
      </c>
      <c r="M439" s="34">
        <f>IF(Inskrivning!C1140&gt;0,Inskrivning!V1140,0)</f>
        <v>0</v>
      </c>
      <c r="N439" s="34">
        <f>IF(Inskrivning!C1140&gt;0,Inskrivning!W1140,0)</f>
        <v>0</v>
      </c>
      <c r="O439" s="34">
        <f>IF(Inskrivning!C1140&gt;0,Inskrivning!X1140,0)</f>
        <v>0</v>
      </c>
      <c r="W439" s="15">
        <f>IF(Inskrivning!C1140="",0,Inskrivning!C1140)</f>
        <v>0</v>
      </c>
      <c r="Y439" s="30">
        <f t="shared" si="6"/>
        <v>0</v>
      </c>
      <c r="Z439" s="30">
        <v>134</v>
      </c>
    </row>
    <row r="440" spans="1:26" ht="15" x14ac:dyDescent="0.25">
      <c r="A440" s="34">
        <f>IF(Inskrivning!C1141&gt;0,Inskrivning!J1141,0)</f>
        <v>0</v>
      </c>
      <c r="B440" s="34">
        <f>IF(Inskrivning!C1141&gt;0,Inskrivning!K1141,0)</f>
        <v>0</v>
      </c>
      <c r="C440" s="34">
        <f>IF(Inskrivning!C1141&gt;0,Inskrivning!L1141,0)</f>
        <v>0</v>
      </c>
      <c r="D440" s="34">
        <f>IF(Inskrivning!C1141&gt;0,Inskrivning!M1141,0)</f>
        <v>0</v>
      </c>
      <c r="E440" s="34">
        <f>IF(Inskrivning!C1141&gt;0,Inskrivning!N1141,0)</f>
        <v>0</v>
      </c>
      <c r="F440" s="34">
        <f>IF(Inskrivning!C1141&gt;0,Inskrivning!O1141,0)</f>
        <v>0</v>
      </c>
      <c r="G440" s="34">
        <f>IF(Inskrivning!C1141&gt;0,Inskrivning!P1141,0)</f>
        <v>0</v>
      </c>
      <c r="H440" s="34">
        <f>IF(Inskrivning!C1141&gt;0,Inskrivning!Q1141,0)</f>
        <v>0</v>
      </c>
      <c r="I440" s="34">
        <f>IF(Inskrivning!C1141&gt;0,Inskrivning!R1141,0)</f>
        <v>0</v>
      </c>
      <c r="J440" s="34">
        <f>IF(Inskrivning!C1141&gt;0,Inskrivning!S1141,0)</f>
        <v>0</v>
      </c>
      <c r="K440" s="34">
        <f>IF(Inskrivning!C1141&gt;0,Inskrivning!T1141,0)</f>
        <v>0</v>
      </c>
      <c r="L440" s="34">
        <f>IF(Inskrivning!C1141&gt;0,Inskrivning!U1141,0)</f>
        <v>0</v>
      </c>
      <c r="M440" s="34">
        <f>IF(Inskrivning!C1141&gt;0,Inskrivning!V1141,0)</f>
        <v>0</v>
      </c>
      <c r="N440" s="34">
        <f>IF(Inskrivning!C1141&gt;0,Inskrivning!W1141,0)</f>
        <v>0</v>
      </c>
      <c r="O440" s="34">
        <f>IF(Inskrivning!C1141&gt;0,Inskrivning!X1141,0)</f>
        <v>0</v>
      </c>
      <c r="W440" s="15">
        <f>IF(Inskrivning!C1141="",0,Inskrivning!C1141)</f>
        <v>0</v>
      </c>
      <c r="Y440" s="30">
        <f t="shared" si="6"/>
        <v>0</v>
      </c>
      <c r="Z440" s="30">
        <v>135</v>
      </c>
    </row>
    <row r="441" spans="1:26" ht="15" x14ac:dyDescent="0.25">
      <c r="A441" s="34">
        <f>IF(Inskrivning!C1142&gt;0,Inskrivning!J1142,0)</f>
        <v>0</v>
      </c>
      <c r="B441" s="34">
        <f>IF(Inskrivning!C1142&gt;0,Inskrivning!K1142,0)</f>
        <v>0</v>
      </c>
      <c r="C441" s="34">
        <f>IF(Inskrivning!C1142&gt;0,Inskrivning!L1142,0)</f>
        <v>0</v>
      </c>
      <c r="D441" s="34">
        <f>IF(Inskrivning!C1142&gt;0,Inskrivning!M1142,0)</f>
        <v>0</v>
      </c>
      <c r="E441" s="34">
        <f>IF(Inskrivning!C1142&gt;0,Inskrivning!N1142,0)</f>
        <v>0</v>
      </c>
      <c r="F441" s="34">
        <f>IF(Inskrivning!C1142&gt;0,Inskrivning!O1142,0)</f>
        <v>0</v>
      </c>
      <c r="G441" s="34">
        <f>IF(Inskrivning!C1142&gt;0,Inskrivning!P1142,0)</f>
        <v>0</v>
      </c>
      <c r="H441" s="34">
        <f>IF(Inskrivning!C1142&gt;0,Inskrivning!Q1142,0)</f>
        <v>0</v>
      </c>
      <c r="I441" s="34">
        <f>IF(Inskrivning!C1142&gt;0,Inskrivning!R1142,0)</f>
        <v>0</v>
      </c>
      <c r="J441" s="34">
        <f>IF(Inskrivning!C1142&gt;0,Inskrivning!S1142,0)</f>
        <v>0</v>
      </c>
      <c r="K441" s="34">
        <f>IF(Inskrivning!C1142&gt;0,Inskrivning!T1142,0)</f>
        <v>0</v>
      </c>
      <c r="L441" s="34">
        <f>IF(Inskrivning!C1142&gt;0,Inskrivning!U1142,0)</f>
        <v>0</v>
      </c>
      <c r="M441" s="34">
        <f>IF(Inskrivning!C1142&gt;0,Inskrivning!V1142,0)</f>
        <v>0</v>
      </c>
      <c r="N441" s="34">
        <f>IF(Inskrivning!C1142&gt;0,Inskrivning!W1142,0)</f>
        <v>0</v>
      </c>
      <c r="O441" s="34">
        <f>IF(Inskrivning!C1142&gt;0,Inskrivning!X1142,0)</f>
        <v>0</v>
      </c>
      <c r="W441" s="15">
        <f>IF(Inskrivning!C1142="",0,Inskrivning!C1142)</f>
        <v>0</v>
      </c>
      <c r="Y441" s="30">
        <f t="shared" si="6"/>
        <v>0</v>
      </c>
      <c r="Z441" s="30">
        <v>136</v>
      </c>
    </row>
    <row r="442" spans="1:26" ht="15" x14ac:dyDescent="0.25">
      <c r="A442" s="34">
        <f>IF(Inskrivning!C1143&gt;0,Inskrivning!J1143,0)</f>
        <v>0</v>
      </c>
      <c r="B442" s="34">
        <f>IF(Inskrivning!C1143&gt;0,Inskrivning!K1143,0)</f>
        <v>0</v>
      </c>
      <c r="C442" s="34">
        <f>IF(Inskrivning!C1143&gt;0,Inskrivning!L1143,0)</f>
        <v>0</v>
      </c>
      <c r="D442" s="34">
        <f>IF(Inskrivning!C1143&gt;0,Inskrivning!M1143,0)</f>
        <v>0</v>
      </c>
      <c r="E442" s="34">
        <f>IF(Inskrivning!C1143&gt;0,Inskrivning!N1143,0)</f>
        <v>0</v>
      </c>
      <c r="F442" s="34">
        <f>IF(Inskrivning!C1143&gt;0,Inskrivning!O1143,0)</f>
        <v>0</v>
      </c>
      <c r="G442" s="34">
        <f>IF(Inskrivning!C1143&gt;0,Inskrivning!P1143,0)</f>
        <v>0</v>
      </c>
      <c r="H442" s="34">
        <f>IF(Inskrivning!C1143&gt;0,Inskrivning!Q1143,0)</f>
        <v>0</v>
      </c>
      <c r="I442" s="34">
        <f>IF(Inskrivning!C1143&gt;0,Inskrivning!R1143,0)</f>
        <v>0</v>
      </c>
      <c r="J442" s="34">
        <f>IF(Inskrivning!C1143&gt;0,Inskrivning!S1143,0)</f>
        <v>0</v>
      </c>
      <c r="K442" s="34">
        <f>IF(Inskrivning!C1143&gt;0,Inskrivning!T1143,0)</f>
        <v>0</v>
      </c>
      <c r="L442" s="34">
        <f>IF(Inskrivning!C1143&gt;0,Inskrivning!U1143,0)</f>
        <v>0</v>
      </c>
      <c r="M442" s="34">
        <f>IF(Inskrivning!C1143&gt;0,Inskrivning!V1143,0)</f>
        <v>0</v>
      </c>
      <c r="N442" s="34">
        <f>IF(Inskrivning!C1143&gt;0,Inskrivning!W1143,0)</f>
        <v>0</v>
      </c>
      <c r="O442" s="34">
        <f>IF(Inskrivning!C1143&gt;0,Inskrivning!X1143,0)</f>
        <v>0</v>
      </c>
      <c r="W442" s="15">
        <f>IF(Inskrivning!C1143="",0,Inskrivning!C1143)</f>
        <v>0</v>
      </c>
      <c r="Y442" s="30">
        <f t="shared" si="6"/>
        <v>0</v>
      </c>
      <c r="Z442" s="30">
        <v>137</v>
      </c>
    </row>
    <row r="443" spans="1:26" ht="15" x14ac:dyDescent="0.25">
      <c r="A443" s="34">
        <f>IF(Inskrivning!C1144&gt;0,Inskrivning!J1144,0)</f>
        <v>0</v>
      </c>
      <c r="B443" s="34">
        <f>IF(Inskrivning!C1144&gt;0,Inskrivning!K1144,0)</f>
        <v>0</v>
      </c>
      <c r="C443" s="34">
        <f>IF(Inskrivning!C1144&gt;0,Inskrivning!L1144,0)</f>
        <v>0</v>
      </c>
      <c r="D443" s="34">
        <f>IF(Inskrivning!C1144&gt;0,Inskrivning!M1144,0)</f>
        <v>0</v>
      </c>
      <c r="E443" s="34">
        <f>IF(Inskrivning!C1144&gt;0,Inskrivning!N1144,0)</f>
        <v>0</v>
      </c>
      <c r="F443" s="34">
        <f>IF(Inskrivning!C1144&gt;0,Inskrivning!O1144,0)</f>
        <v>0</v>
      </c>
      <c r="G443" s="34">
        <f>IF(Inskrivning!C1144&gt;0,Inskrivning!P1144,0)</f>
        <v>0</v>
      </c>
      <c r="H443" s="34">
        <f>IF(Inskrivning!C1144&gt;0,Inskrivning!Q1144,0)</f>
        <v>0</v>
      </c>
      <c r="I443" s="34">
        <f>IF(Inskrivning!C1144&gt;0,Inskrivning!R1144,0)</f>
        <v>0</v>
      </c>
      <c r="J443" s="34">
        <f>IF(Inskrivning!C1144&gt;0,Inskrivning!S1144,0)</f>
        <v>0</v>
      </c>
      <c r="K443" s="34">
        <f>IF(Inskrivning!C1144&gt;0,Inskrivning!T1144,0)</f>
        <v>0</v>
      </c>
      <c r="L443" s="34">
        <f>IF(Inskrivning!C1144&gt;0,Inskrivning!U1144,0)</f>
        <v>0</v>
      </c>
      <c r="M443" s="34">
        <f>IF(Inskrivning!C1144&gt;0,Inskrivning!V1144,0)</f>
        <v>0</v>
      </c>
      <c r="N443" s="34">
        <f>IF(Inskrivning!C1144&gt;0,Inskrivning!W1144,0)</f>
        <v>0</v>
      </c>
      <c r="O443" s="34">
        <f>IF(Inskrivning!C1144&gt;0,Inskrivning!X1144,0)</f>
        <v>0</v>
      </c>
      <c r="W443" s="15">
        <f>IF(Inskrivning!C1144="",0,Inskrivning!C1144)</f>
        <v>0</v>
      </c>
      <c r="Y443" s="30">
        <f t="shared" si="6"/>
        <v>0</v>
      </c>
      <c r="Z443" s="30">
        <v>138</v>
      </c>
    </row>
    <row r="444" spans="1:26" ht="15" x14ac:dyDescent="0.25">
      <c r="A444" s="34">
        <f>IF(Inskrivning!C1145&gt;0,Inskrivning!J1145,0)</f>
        <v>0</v>
      </c>
      <c r="B444" s="34">
        <f>IF(Inskrivning!C1145&gt;0,Inskrivning!K1145,0)</f>
        <v>0</v>
      </c>
      <c r="C444" s="34">
        <f>IF(Inskrivning!C1145&gt;0,Inskrivning!L1145,0)</f>
        <v>0</v>
      </c>
      <c r="D444" s="34">
        <f>IF(Inskrivning!C1145&gt;0,Inskrivning!M1145,0)</f>
        <v>0</v>
      </c>
      <c r="E444" s="34">
        <f>IF(Inskrivning!C1145&gt;0,Inskrivning!N1145,0)</f>
        <v>0</v>
      </c>
      <c r="F444" s="34">
        <f>IF(Inskrivning!C1145&gt;0,Inskrivning!O1145,0)</f>
        <v>0</v>
      </c>
      <c r="G444" s="34">
        <f>IF(Inskrivning!C1145&gt;0,Inskrivning!P1145,0)</f>
        <v>0</v>
      </c>
      <c r="H444" s="34">
        <f>IF(Inskrivning!C1145&gt;0,Inskrivning!Q1145,0)</f>
        <v>0</v>
      </c>
      <c r="I444" s="34">
        <f>IF(Inskrivning!C1145&gt;0,Inskrivning!R1145,0)</f>
        <v>0</v>
      </c>
      <c r="J444" s="34">
        <f>IF(Inskrivning!C1145&gt;0,Inskrivning!S1145,0)</f>
        <v>0</v>
      </c>
      <c r="K444" s="34">
        <f>IF(Inskrivning!C1145&gt;0,Inskrivning!T1145,0)</f>
        <v>0</v>
      </c>
      <c r="L444" s="34">
        <f>IF(Inskrivning!C1145&gt;0,Inskrivning!U1145,0)</f>
        <v>0</v>
      </c>
      <c r="M444" s="34">
        <f>IF(Inskrivning!C1145&gt;0,Inskrivning!V1145,0)</f>
        <v>0</v>
      </c>
      <c r="N444" s="34">
        <f>IF(Inskrivning!C1145&gt;0,Inskrivning!W1145,0)</f>
        <v>0</v>
      </c>
      <c r="O444" s="34">
        <f>IF(Inskrivning!C1145&gt;0,Inskrivning!X1145,0)</f>
        <v>0</v>
      </c>
      <c r="W444" s="15">
        <f>IF(Inskrivning!C1145="",0,Inskrivning!C1145)</f>
        <v>0</v>
      </c>
      <c r="Y444" s="30">
        <f t="shared" si="6"/>
        <v>0</v>
      </c>
      <c r="Z444" s="30">
        <v>139</v>
      </c>
    </row>
    <row r="445" spans="1:26" ht="15" x14ac:dyDescent="0.25">
      <c r="A445" s="34">
        <f>IF(Inskrivning!C1146&gt;0,Inskrivning!J1146,0)</f>
        <v>0</v>
      </c>
      <c r="B445" s="34">
        <f>IF(Inskrivning!C1146&gt;0,Inskrivning!K1146,0)</f>
        <v>0</v>
      </c>
      <c r="C445" s="34">
        <f>IF(Inskrivning!C1146&gt;0,Inskrivning!L1146,0)</f>
        <v>0</v>
      </c>
      <c r="D445" s="34">
        <f>IF(Inskrivning!C1146&gt;0,Inskrivning!M1146,0)</f>
        <v>0</v>
      </c>
      <c r="E445" s="34">
        <f>IF(Inskrivning!C1146&gt;0,Inskrivning!N1146,0)</f>
        <v>0</v>
      </c>
      <c r="F445" s="34">
        <f>IF(Inskrivning!C1146&gt;0,Inskrivning!O1146,0)</f>
        <v>0</v>
      </c>
      <c r="G445" s="34">
        <f>IF(Inskrivning!C1146&gt;0,Inskrivning!P1146,0)</f>
        <v>0</v>
      </c>
      <c r="H445" s="34">
        <f>IF(Inskrivning!C1146&gt;0,Inskrivning!Q1146,0)</f>
        <v>0</v>
      </c>
      <c r="I445" s="34">
        <f>IF(Inskrivning!C1146&gt;0,Inskrivning!R1146,0)</f>
        <v>0</v>
      </c>
      <c r="J445" s="34">
        <f>IF(Inskrivning!C1146&gt;0,Inskrivning!S1146,0)</f>
        <v>0</v>
      </c>
      <c r="K445" s="34">
        <f>IF(Inskrivning!C1146&gt;0,Inskrivning!T1146,0)</f>
        <v>0</v>
      </c>
      <c r="L445" s="34">
        <f>IF(Inskrivning!C1146&gt;0,Inskrivning!U1146,0)</f>
        <v>0</v>
      </c>
      <c r="M445" s="34">
        <f>IF(Inskrivning!C1146&gt;0,Inskrivning!V1146,0)</f>
        <v>0</v>
      </c>
      <c r="N445" s="34">
        <f>IF(Inskrivning!C1146&gt;0,Inskrivning!W1146,0)</f>
        <v>0</v>
      </c>
      <c r="O445" s="34">
        <f>IF(Inskrivning!C1146&gt;0,Inskrivning!X1146,0)</f>
        <v>0</v>
      </c>
      <c r="W445" s="15">
        <f>IF(Inskrivning!C1146="",0,Inskrivning!C1146)</f>
        <v>0</v>
      </c>
      <c r="Y445" s="30">
        <f t="shared" si="6"/>
        <v>0</v>
      </c>
      <c r="Z445" s="30">
        <v>140</v>
      </c>
    </row>
    <row r="446" spans="1:26" ht="15" x14ac:dyDescent="0.25">
      <c r="A446" s="34">
        <f>IF(Inskrivning!C1147&gt;0,Inskrivning!J1147,0)</f>
        <v>0</v>
      </c>
      <c r="B446" s="34">
        <f>IF(Inskrivning!C1147&gt;0,Inskrivning!K1147,0)</f>
        <v>0</v>
      </c>
      <c r="C446" s="34">
        <f>IF(Inskrivning!C1147&gt;0,Inskrivning!L1147,0)</f>
        <v>0</v>
      </c>
      <c r="D446" s="34">
        <f>IF(Inskrivning!C1147&gt;0,Inskrivning!M1147,0)</f>
        <v>0</v>
      </c>
      <c r="E446" s="34">
        <f>IF(Inskrivning!C1147&gt;0,Inskrivning!N1147,0)</f>
        <v>0</v>
      </c>
      <c r="F446" s="34">
        <f>IF(Inskrivning!C1147&gt;0,Inskrivning!O1147,0)</f>
        <v>0</v>
      </c>
      <c r="G446" s="34">
        <f>IF(Inskrivning!C1147&gt;0,Inskrivning!P1147,0)</f>
        <v>0</v>
      </c>
      <c r="H446" s="34">
        <f>IF(Inskrivning!C1147&gt;0,Inskrivning!Q1147,0)</f>
        <v>0</v>
      </c>
      <c r="I446" s="34">
        <f>IF(Inskrivning!C1147&gt;0,Inskrivning!R1147,0)</f>
        <v>0</v>
      </c>
      <c r="J446" s="34">
        <f>IF(Inskrivning!C1147&gt;0,Inskrivning!S1147,0)</f>
        <v>0</v>
      </c>
      <c r="K446" s="34">
        <f>IF(Inskrivning!C1147&gt;0,Inskrivning!T1147,0)</f>
        <v>0</v>
      </c>
      <c r="L446" s="34">
        <f>IF(Inskrivning!C1147&gt;0,Inskrivning!U1147,0)</f>
        <v>0</v>
      </c>
      <c r="M446" s="34">
        <f>IF(Inskrivning!C1147&gt;0,Inskrivning!V1147,0)</f>
        <v>0</v>
      </c>
      <c r="N446" s="34">
        <f>IF(Inskrivning!C1147&gt;0,Inskrivning!W1147,0)</f>
        <v>0</v>
      </c>
      <c r="O446" s="34">
        <f>IF(Inskrivning!C1147&gt;0,Inskrivning!X1147,0)</f>
        <v>0</v>
      </c>
      <c r="W446" s="15">
        <f>IF(Inskrivning!C1147="",0,Inskrivning!C1147)</f>
        <v>0</v>
      </c>
      <c r="Y446" s="30">
        <f t="shared" si="6"/>
        <v>0</v>
      </c>
      <c r="Z446" s="30">
        <v>141</v>
      </c>
    </row>
    <row r="447" spans="1:26" ht="15" x14ac:dyDescent="0.25">
      <c r="A447" s="34">
        <f>IF(Inskrivning!C1148&gt;0,Inskrivning!J1148,0)</f>
        <v>0</v>
      </c>
      <c r="B447" s="34">
        <f>IF(Inskrivning!C1148&gt;0,Inskrivning!K1148,0)</f>
        <v>0</v>
      </c>
      <c r="C447" s="34">
        <f>IF(Inskrivning!C1148&gt;0,Inskrivning!L1148,0)</f>
        <v>0</v>
      </c>
      <c r="D447" s="34">
        <f>IF(Inskrivning!C1148&gt;0,Inskrivning!M1148,0)</f>
        <v>0</v>
      </c>
      <c r="E447" s="34">
        <f>IF(Inskrivning!C1148&gt;0,Inskrivning!N1148,0)</f>
        <v>0</v>
      </c>
      <c r="F447" s="34">
        <f>IF(Inskrivning!C1148&gt;0,Inskrivning!O1148,0)</f>
        <v>0</v>
      </c>
      <c r="G447" s="34">
        <f>IF(Inskrivning!C1148&gt;0,Inskrivning!P1148,0)</f>
        <v>0</v>
      </c>
      <c r="H447" s="34">
        <f>IF(Inskrivning!C1148&gt;0,Inskrivning!Q1148,0)</f>
        <v>0</v>
      </c>
      <c r="I447" s="34">
        <f>IF(Inskrivning!C1148&gt;0,Inskrivning!R1148,0)</f>
        <v>0</v>
      </c>
      <c r="J447" s="34">
        <f>IF(Inskrivning!C1148&gt;0,Inskrivning!S1148,0)</f>
        <v>0</v>
      </c>
      <c r="K447" s="34">
        <f>IF(Inskrivning!C1148&gt;0,Inskrivning!T1148,0)</f>
        <v>0</v>
      </c>
      <c r="L447" s="34">
        <f>IF(Inskrivning!C1148&gt;0,Inskrivning!U1148,0)</f>
        <v>0</v>
      </c>
      <c r="M447" s="34">
        <f>IF(Inskrivning!C1148&gt;0,Inskrivning!V1148,0)</f>
        <v>0</v>
      </c>
      <c r="N447" s="34">
        <f>IF(Inskrivning!C1148&gt;0,Inskrivning!W1148,0)</f>
        <v>0</v>
      </c>
      <c r="O447" s="34">
        <f>IF(Inskrivning!C1148&gt;0,Inskrivning!X1148,0)</f>
        <v>0</v>
      </c>
      <c r="W447" s="15">
        <f>IF(Inskrivning!C1148="",0,Inskrivning!C1148)</f>
        <v>0</v>
      </c>
      <c r="Y447" s="30">
        <f t="shared" si="6"/>
        <v>0</v>
      </c>
      <c r="Z447" s="30">
        <v>142</v>
      </c>
    </row>
    <row r="448" spans="1:26" ht="15" x14ac:dyDescent="0.25">
      <c r="A448" s="34">
        <f>IF(Inskrivning!C1149&gt;0,Inskrivning!J1149,0)</f>
        <v>0</v>
      </c>
      <c r="B448" s="34">
        <f>IF(Inskrivning!C1149&gt;0,Inskrivning!K1149,0)</f>
        <v>0</v>
      </c>
      <c r="C448" s="34">
        <f>IF(Inskrivning!C1149&gt;0,Inskrivning!L1149,0)</f>
        <v>0</v>
      </c>
      <c r="D448" s="34">
        <f>IF(Inskrivning!C1149&gt;0,Inskrivning!M1149,0)</f>
        <v>0</v>
      </c>
      <c r="E448" s="34">
        <f>IF(Inskrivning!C1149&gt;0,Inskrivning!N1149,0)</f>
        <v>0</v>
      </c>
      <c r="F448" s="34">
        <f>IF(Inskrivning!C1149&gt;0,Inskrivning!O1149,0)</f>
        <v>0</v>
      </c>
      <c r="G448" s="34">
        <f>IF(Inskrivning!C1149&gt;0,Inskrivning!P1149,0)</f>
        <v>0</v>
      </c>
      <c r="H448" s="34">
        <f>IF(Inskrivning!C1149&gt;0,Inskrivning!Q1149,0)</f>
        <v>0</v>
      </c>
      <c r="I448" s="34">
        <f>IF(Inskrivning!C1149&gt;0,Inskrivning!R1149,0)</f>
        <v>0</v>
      </c>
      <c r="J448" s="34">
        <f>IF(Inskrivning!C1149&gt;0,Inskrivning!S1149,0)</f>
        <v>0</v>
      </c>
      <c r="K448" s="34">
        <f>IF(Inskrivning!C1149&gt;0,Inskrivning!T1149,0)</f>
        <v>0</v>
      </c>
      <c r="L448" s="34">
        <f>IF(Inskrivning!C1149&gt;0,Inskrivning!U1149,0)</f>
        <v>0</v>
      </c>
      <c r="M448" s="34">
        <f>IF(Inskrivning!C1149&gt;0,Inskrivning!V1149,0)</f>
        <v>0</v>
      </c>
      <c r="N448" s="34">
        <f>IF(Inskrivning!C1149&gt;0,Inskrivning!W1149,0)</f>
        <v>0</v>
      </c>
      <c r="O448" s="34">
        <f>IF(Inskrivning!C1149&gt;0,Inskrivning!X1149,0)</f>
        <v>0</v>
      </c>
      <c r="W448" s="15">
        <f>IF(Inskrivning!C1149="",0,Inskrivning!C1149)</f>
        <v>0</v>
      </c>
      <c r="Y448" s="30">
        <f t="shared" si="6"/>
        <v>0</v>
      </c>
      <c r="Z448" s="30">
        <v>143</v>
      </c>
    </row>
    <row r="449" spans="1:26" ht="15" x14ac:dyDescent="0.25">
      <c r="A449" s="34">
        <f>IF(Inskrivning!C1150&gt;0,Inskrivning!J1150,0)</f>
        <v>0</v>
      </c>
      <c r="B449" s="34">
        <f>IF(Inskrivning!C1150&gt;0,Inskrivning!K1150,0)</f>
        <v>0</v>
      </c>
      <c r="C449" s="34">
        <f>IF(Inskrivning!C1150&gt;0,Inskrivning!L1150,0)</f>
        <v>0</v>
      </c>
      <c r="D449" s="34">
        <f>IF(Inskrivning!C1150&gt;0,Inskrivning!M1150,0)</f>
        <v>0</v>
      </c>
      <c r="E449" s="34">
        <f>IF(Inskrivning!C1150&gt;0,Inskrivning!N1150,0)</f>
        <v>0</v>
      </c>
      <c r="F449" s="34">
        <f>IF(Inskrivning!C1150&gt;0,Inskrivning!O1150,0)</f>
        <v>0</v>
      </c>
      <c r="G449" s="34">
        <f>IF(Inskrivning!C1150&gt;0,Inskrivning!P1150,0)</f>
        <v>0</v>
      </c>
      <c r="H449" s="34">
        <f>IF(Inskrivning!C1150&gt;0,Inskrivning!Q1150,0)</f>
        <v>0</v>
      </c>
      <c r="I449" s="34">
        <f>IF(Inskrivning!C1150&gt;0,Inskrivning!R1150,0)</f>
        <v>0</v>
      </c>
      <c r="J449" s="34">
        <f>IF(Inskrivning!C1150&gt;0,Inskrivning!S1150,0)</f>
        <v>0</v>
      </c>
      <c r="K449" s="34">
        <f>IF(Inskrivning!C1150&gt;0,Inskrivning!T1150,0)</f>
        <v>0</v>
      </c>
      <c r="L449" s="34">
        <f>IF(Inskrivning!C1150&gt;0,Inskrivning!U1150,0)</f>
        <v>0</v>
      </c>
      <c r="M449" s="34">
        <f>IF(Inskrivning!C1150&gt;0,Inskrivning!V1150,0)</f>
        <v>0</v>
      </c>
      <c r="N449" s="34">
        <f>IF(Inskrivning!C1150&gt;0,Inskrivning!W1150,0)</f>
        <v>0</v>
      </c>
      <c r="O449" s="34">
        <f>IF(Inskrivning!C1150&gt;0,Inskrivning!X1150,0)</f>
        <v>0</v>
      </c>
      <c r="W449" s="15">
        <f>IF(Inskrivning!C1150="",0,Inskrivning!C1150)</f>
        <v>0</v>
      </c>
      <c r="Y449" s="30">
        <f t="shared" si="6"/>
        <v>0</v>
      </c>
      <c r="Z449" s="30">
        <v>144</v>
      </c>
    </row>
    <row r="450" spans="1:26" ht="15" x14ac:dyDescent="0.25">
      <c r="A450" s="34">
        <f>IF(Inskrivning!C1151&gt;0,Inskrivning!J1151,0)</f>
        <v>0</v>
      </c>
      <c r="B450" s="34">
        <f>IF(Inskrivning!C1151&gt;0,Inskrivning!K1151,0)</f>
        <v>0</v>
      </c>
      <c r="C450" s="34">
        <f>IF(Inskrivning!C1151&gt;0,Inskrivning!L1151,0)</f>
        <v>0</v>
      </c>
      <c r="D450" s="34">
        <f>IF(Inskrivning!C1151&gt;0,Inskrivning!M1151,0)</f>
        <v>0</v>
      </c>
      <c r="E450" s="34">
        <f>IF(Inskrivning!C1151&gt;0,Inskrivning!N1151,0)</f>
        <v>0</v>
      </c>
      <c r="F450" s="34">
        <f>IF(Inskrivning!C1151&gt;0,Inskrivning!O1151,0)</f>
        <v>0</v>
      </c>
      <c r="G450" s="34">
        <f>IF(Inskrivning!C1151&gt;0,Inskrivning!P1151,0)</f>
        <v>0</v>
      </c>
      <c r="H450" s="34">
        <f>IF(Inskrivning!C1151&gt;0,Inskrivning!Q1151,0)</f>
        <v>0</v>
      </c>
      <c r="I450" s="34">
        <f>IF(Inskrivning!C1151&gt;0,Inskrivning!R1151,0)</f>
        <v>0</v>
      </c>
      <c r="J450" s="34">
        <f>IF(Inskrivning!C1151&gt;0,Inskrivning!S1151,0)</f>
        <v>0</v>
      </c>
      <c r="K450" s="34">
        <f>IF(Inskrivning!C1151&gt;0,Inskrivning!T1151,0)</f>
        <v>0</v>
      </c>
      <c r="L450" s="34">
        <f>IF(Inskrivning!C1151&gt;0,Inskrivning!U1151,0)</f>
        <v>0</v>
      </c>
      <c r="M450" s="34">
        <f>IF(Inskrivning!C1151&gt;0,Inskrivning!V1151,0)</f>
        <v>0</v>
      </c>
      <c r="N450" s="34">
        <f>IF(Inskrivning!C1151&gt;0,Inskrivning!W1151,0)</f>
        <v>0</v>
      </c>
      <c r="O450" s="34">
        <f>IF(Inskrivning!C1151&gt;0,Inskrivning!X1151,0)</f>
        <v>0</v>
      </c>
      <c r="W450" s="15">
        <f>IF(Inskrivning!C1151="",0,Inskrivning!C1151)</f>
        <v>0</v>
      </c>
      <c r="Y450" s="30">
        <f t="shared" si="6"/>
        <v>0</v>
      </c>
      <c r="Z450" s="30">
        <v>145</v>
      </c>
    </row>
    <row r="451" spans="1:26" ht="15" x14ac:dyDescent="0.25">
      <c r="A451" s="34">
        <f>IF(Inskrivning!C1152&gt;0,Inskrivning!J1152,0)</f>
        <v>0</v>
      </c>
      <c r="B451" s="34">
        <f>IF(Inskrivning!C1152&gt;0,Inskrivning!K1152,0)</f>
        <v>0</v>
      </c>
      <c r="C451" s="34">
        <f>IF(Inskrivning!C1152&gt;0,Inskrivning!L1152,0)</f>
        <v>0</v>
      </c>
      <c r="D451" s="34">
        <f>IF(Inskrivning!C1152&gt;0,Inskrivning!M1152,0)</f>
        <v>0</v>
      </c>
      <c r="E451" s="34">
        <f>IF(Inskrivning!C1152&gt;0,Inskrivning!N1152,0)</f>
        <v>0</v>
      </c>
      <c r="F451" s="34">
        <f>IF(Inskrivning!C1152&gt;0,Inskrivning!O1152,0)</f>
        <v>0</v>
      </c>
      <c r="G451" s="34">
        <f>IF(Inskrivning!C1152&gt;0,Inskrivning!P1152,0)</f>
        <v>0</v>
      </c>
      <c r="H451" s="34">
        <f>IF(Inskrivning!C1152&gt;0,Inskrivning!Q1152,0)</f>
        <v>0</v>
      </c>
      <c r="I451" s="34">
        <f>IF(Inskrivning!C1152&gt;0,Inskrivning!R1152,0)</f>
        <v>0</v>
      </c>
      <c r="J451" s="34">
        <f>IF(Inskrivning!C1152&gt;0,Inskrivning!S1152,0)</f>
        <v>0</v>
      </c>
      <c r="K451" s="34">
        <f>IF(Inskrivning!C1152&gt;0,Inskrivning!T1152,0)</f>
        <v>0</v>
      </c>
      <c r="L451" s="34">
        <f>IF(Inskrivning!C1152&gt;0,Inskrivning!U1152,0)</f>
        <v>0</v>
      </c>
      <c r="M451" s="34">
        <f>IF(Inskrivning!C1152&gt;0,Inskrivning!V1152,0)</f>
        <v>0</v>
      </c>
      <c r="N451" s="34">
        <f>IF(Inskrivning!C1152&gt;0,Inskrivning!W1152,0)</f>
        <v>0</v>
      </c>
      <c r="O451" s="34">
        <f>IF(Inskrivning!C1152&gt;0,Inskrivning!X1152,0)</f>
        <v>0</v>
      </c>
      <c r="W451" s="15">
        <f>IF(Inskrivning!C1152="",0,Inskrivning!C1152)</f>
        <v>0</v>
      </c>
      <c r="Y451" s="30">
        <f t="shared" si="6"/>
        <v>0</v>
      </c>
      <c r="Z451" s="30">
        <v>146</v>
      </c>
    </row>
    <row r="452" spans="1:26" ht="15" x14ac:dyDescent="0.25">
      <c r="A452" s="34">
        <f>IF(Inskrivning!C1153&gt;0,Inskrivning!J1153,0)</f>
        <v>0</v>
      </c>
      <c r="B452" s="34">
        <f>IF(Inskrivning!C1153&gt;0,Inskrivning!K1153,0)</f>
        <v>0</v>
      </c>
      <c r="C452" s="34">
        <f>IF(Inskrivning!C1153&gt;0,Inskrivning!L1153,0)</f>
        <v>0</v>
      </c>
      <c r="D452" s="34">
        <f>IF(Inskrivning!C1153&gt;0,Inskrivning!M1153,0)</f>
        <v>0</v>
      </c>
      <c r="E452" s="34">
        <f>IF(Inskrivning!C1153&gt;0,Inskrivning!N1153,0)</f>
        <v>0</v>
      </c>
      <c r="F452" s="34">
        <f>IF(Inskrivning!C1153&gt;0,Inskrivning!O1153,0)</f>
        <v>0</v>
      </c>
      <c r="G452" s="34">
        <f>IF(Inskrivning!C1153&gt;0,Inskrivning!P1153,0)</f>
        <v>0</v>
      </c>
      <c r="H452" s="34">
        <f>IF(Inskrivning!C1153&gt;0,Inskrivning!Q1153,0)</f>
        <v>0</v>
      </c>
      <c r="I452" s="34">
        <f>IF(Inskrivning!C1153&gt;0,Inskrivning!R1153,0)</f>
        <v>0</v>
      </c>
      <c r="J452" s="34">
        <f>IF(Inskrivning!C1153&gt;0,Inskrivning!S1153,0)</f>
        <v>0</v>
      </c>
      <c r="K452" s="34">
        <f>IF(Inskrivning!C1153&gt;0,Inskrivning!T1153,0)</f>
        <v>0</v>
      </c>
      <c r="L452" s="34">
        <f>IF(Inskrivning!C1153&gt;0,Inskrivning!U1153,0)</f>
        <v>0</v>
      </c>
      <c r="M452" s="34">
        <f>IF(Inskrivning!C1153&gt;0,Inskrivning!V1153,0)</f>
        <v>0</v>
      </c>
      <c r="N452" s="34">
        <f>IF(Inskrivning!C1153&gt;0,Inskrivning!W1153,0)</f>
        <v>0</v>
      </c>
      <c r="O452" s="34">
        <f>IF(Inskrivning!C1153&gt;0,Inskrivning!X1153,0)</f>
        <v>0</v>
      </c>
      <c r="W452" s="15">
        <f>IF(Inskrivning!C1153="",0,Inskrivning!C1153)</f>
        <v>0</v>
      </c>
      <c r="Y452" s="30">
        <f t="shared" si="6"/>
        <v>0</v>
      </c>
      <c r="Z452" s="30">
        <v>147</v>
      </c>
    </row>
    <row r="453" spans="1:26" ht="15" x14ac:dyDescent="0.25">
      <c r="A453" s="34">
        <f>IF(Inskrivning!C1154&gt;0,Inskrivning!J1154,0)</f>
        <v>0</v>
      </c>
      <c r="B453" s="34">
        <f>IF(Inskrivning!C1154&gt;0,Inskrivning!K1154,0)</f>
        <v>0</v>
      </c>
      <c r="C453" s="34">
        <f>IF(Inskrivning!C1154&gt;0,Inskrivning!L1154,0)</f>
        <v>0</v>
      </c>
      <c r="D453" s="34">
        <f>IF(Inskrivning!C1154&gt;0,Inskrivning!M1154,0)</f>
        <v>0</v>
      </c>
      <c r="E453" s="34">
        <f>IF(Inskrivning!C1154&gt;0,Inskrivning!N1154,0)</f>
        <v>0</v>
      </c>
      <c r="F453" s="34">
        <f>IF(Inskrivning!C1154&gt;0,Inskrivning!O1154,0)</f>
        <v>0</v>
      </c>
      <c r="G453" s="34">
        <f>IF(Inskrivning!C1154&gt;0,Inskrivning!P1154,0)</f>
        <v>0</v>
      </c>
      <c r="H453" s="34">
        <f>IF(Inskrivning!C1154&gt;0,Inskrivning!Q1154,0)</f>
        <v>0</v>
      </c>
      <c r="I453" s="34">
        <f>IF(Inskrivning!C1154&gt;0,Inskrivning!R1154,0)</f>
        <v>0</v>
      </c>
      <c r="J453" s="34">
        <f>IF(Inskrivning!C1154&gt;0,Inskrivning!S1154,0)</f>
        <v>0</v>
      </c>
      <c r="K453" s="34">
        <f>IF(Inskrivning!C1154&gt;0,Inskrivning!T1154,0)</f>
        <v>0</v>
      </c>
      <c r="L453" s="34">
        <f>IF(Inskrivning!C1154&gt;0,Inskrivning!U1154,0)</f>
        <v>0</v>
      </c>
      <c r="M453" s="34">
        <f>IF(Inskrivning!C1154&gt;0,Inskrivning!V1154,0)</f>
        <v>0</v>
      </c>
      <c r="N453" s="34">
        <f>IF(Inskrivning!C1154&gt;0,Inskrivning!W1154,0)</f>
        <v>0</v>
      </c>
      <c r="O453" s="34">
        <f>IF(Inskrivning!C1154&gt;0,Inskrivning!X1154,0)</f>
        <v>0</v>
      </c>
      <c r="W453" s="15">
        <f>IF(Inskrivning!C1154="",0,Inskrivning!C1154)</f>
        <v>0</v>
      </c>
      <c r="Y453" s="30">
        <f t="shared" si="6"/>
        <v>0</v>
      </c>
      <c r="Z453" s="30">
        <v>148</v>
      </c>
    </row>
    <row r="454" spans="1:26" ht="15" x14ac:dyDescent="0.25">
      <c r="A454" s="34">
        <f>IF(Inskrivning!C1155&gt;0,Inskrivning!J1155,0)</f>
        <v>0</v>
      </c>
      <c r="B454" s="34">
        <f>IF(Inskrivning!C1155&gt;0,Inskrivning!K1155,0)</f>
        <v>0</v>
      </c>
      <c r="C454" s="34">
        <f>IF(Inskrivning!C1155&gt;0,Inskrivning!L1155,0)</f>
        <v>0</v>
      </c>
      <c r="D454" s="34">
        <f>IF(Inskrivning!C1155&gt;0,Inskrivning!M1155,0)</f>
        <v>0</v>
      </c>
      <c r="E454" s="34">
        <f>IF(Inskrivning!C1155&gt;0,Inskrivning!N1155,0)</f>
        <v>0</v>
      </c>
      <c r="F454" s="34">
        <f>IF(Inskrivning!C1155&gt;0,Inskrivning!O1155,0)</f>
        <v>0</v>
      </c>
      <c r="G454" s="34">
        <f>IF(Inskrivning!C1155&gt;0,Inskrivning!P1155,0)</f>
        <v>0</v>
      </c>
      <c r="H454" s="34">
        <f>IF(Inskrivning!C1155&gt;0,Inskrivning!Q1155,0)</f>
        <v>0</v>
      </c>
      <c r="I454" s="34">
        <f>IF(Inskrivning!C1155&gt;0,Inskrivning!R1155,0)</f>
        <v>0</v>
      </c>
      <c r="J454" s="34">
        <f>IF(Inskrivning!C1155&gt;0,Inskrivning!S1155,0)</f>
        <v>0</v>
      </c>
      <c r="K454" s="34">
        <f>IF(Inskrivning!C1155&gt;0,Inskrivning!T1155,0)</f>
        <v>0</v>
      </c>
      <c r="L454" s="34">
        <f>IF(Inskrivning!C1155&gt;0,Inskrivning!U1155,0)</f>
        <v>0</v>
      </c>
      <c r="M454" s="34">
        <f>IF(Inskrivning!C1155&gt;0,Inskrivning!V1155,0)</f>
        <v>0</v>
      </c>
      <c r="N454" s="34">
        <f>IF(Inskrivning!C1155&gt;0,Inskrivning!W1155,0)</f>
        <v>0</v>
      </c>
      <c r="O454" s="34">
        <f>IF(Inskrivning!C1155&gt;0,Inskrivning!X1155,0)</f>
        <v>0</v>
      </c>
      <c r="W454" s="15">
        <f>IF(Inskrivning!C1155="",0,Inskrivning!C1155)</f>
        <v>0</v>
      </c>
      <c r="Y454" s="30">
        <f t="shared" si="6"/>
        <v>0</v>
      </c>
      <c r="Z454" s="30">
        <v>149</v>
      </c>
    </row>
    <row r="455" spans="1:26" ht="15" x14ac:dyDescent="0.25">
      <c r="A455" s="34">
        <f>IF(Inskrivning!C1156&gt;0,Inskrivning!J1156,0)</f>
        <v>0</v>
      </c>
      <c r="B455" s="34">
        <f>IF(Inskrivning!C1156&gt;0,Inskrivning!K1156,0)</f>
        <v>0</v>
      </c>
      <c r="C455" s="34">
        <f>IF(Inskrivning!C1156&gt;0,Inskrivning!L1156,0)</f>
        <v>0</v>
      </c>
      <c r="D455" s="34">
        <f>IF(Inskrivning!C1156&gt;0,Inskrivning!M1156,0)</f>
        <v>0</v>
      </c>
      <c r="E455" s="34">
        <f>IF(Inskrivning!C1156&gt;0,Inskrivning!N1156,0)</f>
        <v>0</v>
      </c>
      <c r="F455" s="34">
        <f>IF(Inskrivning!C1156&gt;0,Inskrivning!O1156,0)</f>
        <v>0</v>
      </c>
      <c r="G455" s="34">
        <f>IF(Inskrivning!C1156&gt;0,Inskrivning!P1156,0)</f>
        <v>0</v>
      </c>
      <c r="H455" s="34">
        <f>IF(Inskrivning!C1156&gt;0,Inskrivning!Q1156,0)</f>
        <v>0</v>
      </c>
      <c r="I455" s="34">
        <f>IF(Inskrivning!C1156&gt;0,Inskrivning!R1156,0)</f>
        <v>0</v>
      </c>
      <c r="J455" s="34">
        <f>IF(Inskrivning!C1156&gt;0,Inskrivning!S1156,0)</f>
        <v>0</v>
      </c>
      <c r="K455" s="34">
        <f>IF(Inskrivning!C1156&gt;0,Inskrivning!T1156,0)</f>
        <v>0</v>
      </c>
      <c r="L455" s="34">
        <f>IF(Inskrivning!C1156&gt;0,Inskrivning!U1156,0)</f>
        <v>0</v>
      </c>
      <c r="M455" s="34">
        <f>IF(Inskrivning!C1156&gt;0,Inskrivning!V1156,0)</f>
        <v>0</v>
      </c>
      <c r="N455" s="34">
        <f>IF(Inskrivning!C1156&gt;0,Inskrivning!W1156,0)</f>
        <v>0</v>
      </c>
      <c r="O455" s="34">
        <f>IF(Inskrivning!C1156&gt;0,Inskrivning!X1156,0)</f>
        <v>0</v>
      </c>
      <c r="W455" s="15">
        <f>IF(Inskrivning!C1156="",0,Inskrivning!C1156)</f>
        <v>0</v>
      </c>
      <c r="Y455" s="30">
        <f t="shared" si="6"/>
        <v>0</v>
      </c>
      <c r="Z455" s="30">
        <v>150</v>
      </c>
    </row>
    <row r="456" spans="1:26" ht="15" x14ac:dyDescent="0.25">
      <c r="A456" s="34">
        <f>IF(Inskrivning!C1157&gt;0,Inskrivning!J1157,0)</f>
        <v>0</v>
      </c>
      <c r="B456" s="34">
        <f>IF(Inskrivning!C1157&gt;0,Inskrivning!K1157,0)</f>
        <v>0</v>
      </c>
      <c r="C456" s="34">
        <f>IF(Inskrivning!C1157&gt;0,Inskrivning!L1157,0)</f>
        <v>0</v>
      </c>
      <c r="D456" s="34">
        <f>IF(Inskrivning!C1157&gt;0,Inskrivning!M1157,0)</f>
        <v>0</v>
      </c>
      <c r="E456" s="34">
        <f>IF(Inskrivning!C1157&gt;0,Inskrivning!N1157,0)</f>
        <v>0</v>
      </c>
      <c r="F456" s="34">
        <f>IF(Inskrivning!C1157&gt;0,Inskrivning!O1157,0)</f>
        <v>0</v>
      </c>
      <c r="G456" s="34">
        <f>IF(Inskrivning!C1157&gt;0,Inskrivning!P1157,0)</f>
        <v>0</v>
      </c>
      <c r="H456" s="34">
        <f>IF(Inskrivning!C1157&gt;0,Inskrivning!Q1157,0)</f>
        <v>0</v>
      </c>
      <c r="I456" s="34">
        <f>IF(Inskrivning!C1157&gt;0,Inskrivning!R1157,0)</f>
        <v>0</v>
      </c>
      <c r="J456" s="34">
        <f>IF(Inskrivning!C1157&gt;0,Inskrivning!S1157,0)</f>
        <v>0</v>
      </c>
      <c r="K456" s="34">
        <f>IF(Inskrivning!C1157&gt;0,Inskrivning!T1157,0)</f>
        <v>0</v>
      </c>
      <c r="L456" s="34">
        <f>IF(Inskrivning!C1157&gt;0,Inskrivning!U1157,0)</f>
        <v>0</v>
      </c>
      <c r="M456" s="34">
        <f>IF(Inskrivning!C1157&gt;0,Inskrivning!V1157,0)</f>
        <v>0</v>
      </c>
      <c r="N456" s="34">
        <f>IF(Inskrivning!C1157&gt;0,Inskrivning!W1157,0)</f>
        <v>0</v>
      </c>
      <c r="O456" s="34">
        <f>IF(Inskrivning!C1157&gt;0,Inskrivning!X1157,0)</f>
        <v>0</v>
      </c>
      <c r="W456" s="15">
        <f>IF(Inskrivning!C1157="",0,Inskrivning!C1157)</f>
        <v>0</v>
      </c>
      <c r="Y456" s="30">
        <f t="shared" si="6"/>
        <v>0</v>
      </c>
      <c r="Z456" s="30">
        <v>151</v>
      </c>
    </row>
    <row r="457" spans="1:26" ht="15" x14ac:dyDescent="0.25">
      <c r="A457" s="34">
        <f>IF(Inskrivning!C1158&gt;0,Inskrivning!J1158,0)</f>
        <v>0</v>
      </c>
      <c r="B457" s="34">
        <f>IF(Inskrivning!C1158&gt;0,Inskrivning!K1158,0)</f>
        <v>0</v>
      </c>
      <c r="C457" s="34">
        <f>IF(Inskrivning!C1158&gt;0,Inskrivning!L1158,0)</f>
        <v>0</v>
      </c>
      <c r="D457" s="34">
        <f>IF(Inskrivning!C1158&gt;0,Inskrivning!M1158,0)</f>
        <v>0</v>
      </c>
      <c r="E457" s="34">
        <f>IF(Inskrivning!C1158&gt;0,Inskrivning!N1158,0)</f>
        <v>0</v>
      </c>
      <c r="F457" s="34">
        <f>IF(Inskrivning!C1158&gt;0,Inskrivning!O1158,0)</f>
        <v>0</v>
      </c>
      <c r="G457" s="34">
        <f>IF(Inskrivning!C1158&gt;0,Inskrivning!P1158,0)</f>
        <v>0</v>
      </c>
      <c r="H457" s="34">
        <f>IF(Inskrivning!C1158&gt;0,Inskrivning!Q1158,0)</f>
        <v>0</v>
      </c>
      <c r="I457" s="34">
        <f>IF(Inskrivning!C1158&gt;0,Inskrivning!R1158,0)</f>
        <v>0</v>
      </c>
      <c r="J457" s="34">
        <f>IF(Inskrivning!C1158&gt;0,Inskrivning!S1158,0)</f>
        <v>0</v>
      </c>
      <c r="K457" s="34">
        <f>IF(Inskrivning!C1158&gt;0,Inskrivning!T1158,0)</f>
        <v>0</v>
      </c>
      <c r="L457" s="34">
        <f>IF(Inskrivning!C1158&gt;0,Inskrivning!U1158,0)</f>
        <v>0</v>
      </c>
      <c r="M457" s="34">
        <f>IF(Inskrivning!C1158&gt;0,Inskrivning!V1158,0)</f>
        <v>0</v>
      </c>
      <c r="N457" s="34">
        <f>IF(Inskrivning!C1158&gt;0,Inskrivning!W1158,0)</f>
        <v>0</v>
      </c>
      <c r="O457" s="34">
        <f>IF(Inskrivning!C1158&gt;0,Inskrivning!X1158,0)</f>
        <v>0</v>
      </c>
      <c r="W457" s="15">
        <f>IF(Inskrivning!C1158="",0,Inskrivning!C1158)</f>
        <v>0</v>
      </c>
      <c r="Y457" s="30">
        <f t="shared" si="6"/>
        <v>0</v>
      </c>
      <c r="Z457" s="30">
        <v>152</v>
      </c>
    </row>
    <row r="458" spans="1:26" ht="15" x14ac:dyDescent="0.25">
      <c r="A458" s="34">
        <f>IF(Inskrivning!C1159&gt;0,Inskrivning!J1159,0)</f>
        <v>0</v>
      </c>
      <c r="B458" s="34">
        <f>IF(Inskrivning!C1159&gt;0,Inskrivning!K1159,0)</f>
        <v>0</v>
      </c>
      <c r="C458" s="34">
        <f>IF(Inskrivning!C1159&gt;0,Inskrivning!L1159,0)</f>
        <v>0</v>
      </c>
      <c r="D458" s="34">
        <f>IF(Inskrivning!C1159&gt;0,Inskrivning!M1159,0)</f>
        <v>0</v>
      </c>
      <c r="E458" s="34">
        <f>IF(Inskrivning!C1159&gt;0,Inskrivning!N1159,0)</f>
        <v>0</v>
      </c>
      <c r="F458" s="34">
        <f>IF(Inskrivning!C1159&gt;0,Inskrivning!O1159,0)</f>
        <v>0</v>
      </c>
      <c r="G458" s="34">
        <f>IF(Inskrivning!C1159&gt;0,Inskrivning!P1159,0)</f>
        <v>0</v>
      </c>
      <c r="H458" s="34">
        <f>IF(Inskrivning!C1159&gt;0,Inskrivning!Q1159,0)</f>
        <v>0</v>
      </c>
      <c r="I458" s="34">
        <f>IF(Inskrivning!C1159&gt;0,Inskrivning!R1159,0)</f>
        <v>0</v>
      </c>
      <c r="J458" s="34">
        <f>IF(Inskrivning!C1159&gt;0,Inskrivning!S1159,0)</f>
        <v>0</v>
      </c>
      <c r="K458" s="34">
        <f>IF(Inskrivning!C1159&gt;0,Inskrivning!T1159,0)</f>
        <v>0</v>
      </c>
      <c r="L458" s="34">
        <f>IF(Inskrivning!C1159&gt;0,Inskrivning!U1159,0)</f>
        <v>0</v>
      </c>
      <c r="M458" s="34">
        <f>IF(Inskrivning!C1159&gt;0,Inskrivning!V1159,0)</f>
        <v>0</v>
      </c>
      <c r="N458" s="34">
        <f>IF(Inskrivning!C1159&gt;0,Inskrivning!W1159,0)</f>
        <v>0</v>
      </c>
      <c r="O458" s="34">
        <f>IF(Inskrivning!C1159&gt;0,Inskrivning!X1159,0)</f>
        <v>0</v>
      </c>
      <c r="W458" s="15">
        <f>IF(Inskrivning!C1159="",0,Inskrivning!C1159)</f>
        <v>0</v>
      </c>
      <c r="Y458" s="30">
        <f t="shared" si="6"/>
        <v>0</v>
      </c>
      <c r="Z458" s="30">
        <v>153</v>
      </c>
    </row>
    <row r="459" spans="1:26" ht="15" x14ac:dyDescent="0.25">
      <c r="A459" s="34">
        <f>IF(Inskrivning!C1160&gt;0,Inskrivning!J1160,0)</f>
        <v>0</v>
      </c>
      <c r="B459" s="34">
        <f>IF(Inskrivning!C1160&gt;0,Inskrivning!K1160,0)</f>
        <v>0</v>
      </c>
      <c r="C459" s="34">
        <f>IF(Inskrivning!C1160&gt;0,Inskrivning!L1160,0)</f>
        <v>0</v>
      </c>
      <c r="D459" s="34">
        <f>IF(Inskrivning!C1160&gt;0,Inskrivning!M1160,0)</f>
        <v>0</v>
      </c>
      <c r="E459" s="34">
        <f>IF(Inskrivning!C1160&gt;0,Inskrivning!N1160,0)</f>
        <v>0</v>
      </c>
      <c r="F459" s="34">
        <f>IF(Inskrivning!C1160&gt;0,Inskrivning!O1160,0)</f>
        <v>0</v>
      </c>
      <c r="G459" s="34">
        <f>IF(Inskrivning!C1160&gt;0,Inskrivning!P1160,0)</f>
        <v>0</v>
      </c>
      <c r="H459" s="34">
        <f>IF(Inskrivning!C1160&gt;0,Inskrivning!Q1160,0)</f>
        <v>0</v>
      </c>
      <c r="I459" s="34">
        <f>IF(Inskrivning!C1160&gt;0,Inskrivning!R1160,0)</f>
        <v>0</v>
      </c>
      <c r="J459" s="34">
        <f>IF(Inskrivning!C1160&gt;0,Inskrivning!S1160,0)</f>
        <v>0</v>
      </c>
      <c r="K459" s="34">
        <f>IF(Inskrivning!C1160&gt;0,Inskrivning!T1160,0)</f>
        <v>0</v>
      </c>
      <c r="L459" s="34">
        <f>IF(Inskrivning!C1160&gt;0,Inskrivning!U1160,0)</f>
        <v>0</v>
      </c>
      <c r="M459" s="34">
        <f>IF(Inskrivning!C1160&gt;0,Inskrivning!V1160,0)</f>
        <v>0</v>
      </c>
      <c r="N459" s="34">
        <f>IF(Inskrivning!C1160&gt;0,Inskrivning!W1160,0)</f>
        <v>0</v>
      </c>
      <c r="O459" s="34">
        <f>IF(Inskrivning!C1160&gt;0,Inskrivning!X1160,0)</f>
        <v>0</v>
      </c>
      <c r="W459" s="15">
        <f>IF(Inskrivning!C1160="",0,Inskrivning!C1160)</f>
        <v>0</v>
      </c>
      <c r="Y459" s="30">
        <f t="shared" si="6"/>
        <v>0</v>
      </c>
      <c r="Z459" s="30">
        <v>154</v>
      </c>
    </row>
    <row r="460" spans="1:26" ht="15" x14ac:dyDescent="0.25">
      <c r="A460" s="34">
        <f>IF(Inskrivning!C1161&gt;0,Inskrivning!J1161,0)</f>
        <v>0</v>
      </c>
      <c r="B460" s="34">
        <f>IF(Inskrivning!C1161&gt;0,Inskrivning!K1161,0)</f>
        <v>0</v>
      </c>
      <c r="C460" s="34">
        <f>IF(Inskrivning!C1161&gt;0,Inskrivning!L1161,0)</f>
        <v>0</v>
      </c>
      <c r="D460" s="34">
        <f>IF(Inskrivning!C1161&gt;0,Inskrivning!M1161,0)</f>
        <v>0</v>
      </c>
      <c r="E460" s="34">
        <f>IF(Inskrivning!C1161&gt;0,Inskrivning!N1161,0)</f>
        <v>0</v>
      </c>
      <c r="F460" s="34">
        <f>IF(Inskrivning!C1161&gt;0,Inskrivning!O1161,0)</f>
        <v>0</v>
      </c>
      <c r="G460" s="34">
        <f>IF(Inskrivning!C1161&gt;0,Inskrivning!P1161,0)</f>
        <v>0</v>
      </c>
      <c r="H460" s="34">
        <f>IF(Inskrivning!C1161&gt;0,Inskrivning!Q1161,0)</f>
        <v>0</v>
      </c>
      <c r="I460" s="34">
        <f>IF(Inskrivning!C1161&gt;0,Inskrivning!R1161,0)</f>
        <v>0</v>
      </c>
      <c r="J460" s="34">
        <f>IF(Inskrivning!C1161&gt;0,Inskrivning!S1161,0)</f>
        <v>0</v>
      </c>
      <c r="K460" s="34">
        <f>IF(Inskrivning!C1161&gt;0,Inskrivning!T1161,0)</f>
        <v>0</v>
      </c>
      <c r="L460" s="34">
        <f>IF(Inskrivning!C1161&gt;0,Inskrivning!U1161,0)</f>
        <v>0</v>
      </c>
      <c r="M460" s="34">
        <f>IF(Inskrivning!C1161&gt;0,Inskrivning!V1161,0)</f>
        <v>0</v>
      </c>
      <c r="N460" s="34">
        <f>IF(Inskrivning!C1161&gt;0,Inskrivning!W1161,0)</f>
        <v>0</v>
      </c>
      <c r="O460" s="34">
        <f>IF(Inskrivning!C1161&gt;0,Inskrivning!X1161,0)</f>
        <v>0</v>
      </c>
      <c r="W460" s="15">
        <f>IF(Inskrivning!C1161="",0,Inskrivning!C1161)</f>
        <v>0</v>
      </c>
      <c r="Y460" s="30">
        <f t="shared" si="6"/>
        <v>0</v>
      </c>
      <c r="Z460" s="30">
        <v>155</v>
      </c>
    </row>
    <row r="461" spans="1:26" ht="15" x14ac:dyDescent="0.25">
      <c r="A461" s="34">
        <f>IF(Inskrivning!C1162&gt;0,Inskrivning!J1162,0)</f>
        <v>0</v>
      </c>
      <c r="B461" s="34">
        <f>IF(Inskrivning!C1162&gt;0,Inskrivning!K1162,0)</f>
        <v>0</v>
      </c>
      <c r="C461" s="34">
        <f>IF(Inskrivning!C1162&gt;0,Inskrivning!L1162,0)</f>
        <v>0</v>
      </c>
      <c r="D461" s="34">
        <f>IF(Inskrivning!C1162&gt;0,Inskrivning!M1162,0)</f>
        <v>0</v>
      </c>
      <c r="E461" s="34">
        <f>IF(Inskrivning!C1162&gt;0,Inskrivning!N1162,0)</f>
        <v>0</v>
      </c>
      <c r="F461" s="34">
        <f>IF(Inskrivning!C1162&gt;0,Inskrivning!O1162,0)</f>
        <v>0</v>
      </c>
      <c r="G461" s="34">
        <f>IF(Inskrivning!C1162&gt;0,Inskrivning!P1162,0)</f>
        <v>0</v>
      </c>
      <c r="H461" s="34">
        <f>IF(Inskrivning!C1162&gt;0,Inskrivning!Q1162,0)</f>
        <v>0</v>
      </c>
      <c r="I461" s="34">
        <f>IF(Inskrivning!C1162&gt;0,Inskrivning!R1162,0)</f>
        <v>0</v>
      </c>
      <c r="J461" s="34">
        <f>IF(Inskrivning!C1162&gt;0,Inskrivning!S1162,0)</f>
        <v>0</v>
      </c>
      <c r="K461" s="34">
        <f>IF(Inskrivning!C1162&gt;0,Inskrivning!T1162,0)</f>
        <v>0</v>
      </c>
      <c r="L461" s="34">
        <f>IF(Inskrivning!C1162&gt;0,Inskrivning!U1162,0)</f>
        <v>0</v>
      </c>
      <c r="M461" s="34">
        <f>IF(Inskrivning!C1162&gt;0,Inskrivning!V1162,0)</f>
        <v>0</v>
      </c>
      <c r="N461" s="34">
        <f>IF(Inskrivning!C1162&gt;0,Inskrivning!W1162,0)</f>
        <v>0</v>
      </c>
      <c r="O461" s="34">
        <f>IF(Inskrivning!C1162&gt;0,Inskrivning!X1162,0)</f>
        <v>0</v>
      </c>
      <c r="W461" s="15">
        <f>IF(Inskrivning!C1162="",0,Inskrivning!C1162)</f>
        <v>0</v>
      </c>
      <c r="Y461" s="30">
        <f t="shared" si="6"/>
        <v>0</v>
      </c>
      <c r="Z461" s="30">
        <v>156</v>
      </c>
    </row>
    <row r="462" spans="1:26" ht="15" x14ac:dyDescent="0.25">
      <c r="A462" s="34">
        <f>IF(Inskrivning!C1163&gt;0,Inskrivning!J1163,0)</f>
        <v>0</v>
      </c>
      <c r="B462" s="34">
        <f>IF(Inskrivning!C1163&gt;0,Inskrivning!K1163,0)</f>
        <v>0</v>
      </c>
      <c r="C462" s="34">
        <f>IF(Inskrivning!C1163&gt;0,Inskrivning!L1163,0)</f>
        <v>0</v>
      </c>
      <c r="D462" s="34">
        <f>IF(Inskrivning!C1163&gt;0,Inskrivning!M1163,0)</f>
        <v>0</v>
      </c>
      <c r="E462" s="34">
        <f>IF(Inskrivning!C1163&gt;0,Inskrivning!N1163,0)</f>
        <v>0</v>
      </c>
      <c r="F462" s="34">
        <f>IF(Inskrivning!C1163&gt;0,Inskrivning!O1163,0)</f>
        <v>0</v>
      </c>
      <c r="G462" s="34">
        <f>IF(Inskrivning!C1163&gt;0,Inskrivning!P1163,0)</f>
        <v>0</v>
      </c>
      <c r="H462" s="34">
        <f>IF(Inskrivning!C1163&gt;0,Inskrivning!Q1163,0)</f>
        <v>0</v>
      </c>
      <c r="I462" s="34">
        <f>IF(Inskrivning!C1163&gt;0,Inskrivning!R1163,0)</f>
        <v>0</v>
      </c>
      <c r="J462" s="34">
        <f>IF(Inskrivning!C1163&gt;0,Inskrivning!S1163,0)</f>
        <v>0</v>
      </c>
      <c r="K462" s="34">
        <f>IF(Inskrivning!C1163&gt;0,Inskrivning!T1163,0)</f>
        <v>0</v>
      </c>
      <c r="L462" s="34">
        <f>IF(Inskrivning!C1163&gt;0,Inskrivning!U1163,0)</f>
        <v>0</v>
      </c>
      <c r="M462" s="34">
        <f>IF(Inskrivning!C1163&gt;0,Inskrivning!V1163,0)</f>
        <v>0</v>
      </c>
      <c r="N462" s="34">
        <f>IF(Inskrivning!C1163&gt;0,Inskrivning!W1163,0)</f>
        <v>0</v>
      </c>
      <c r="O462" s="34">
        <f>IF(Inskrivning!C1163&gt;0,Inskrivning!X1163,0)</f>
        <v>0</v>
      </c>
      <c r="W462" s="15">
        <f>IF(Inskrivning!C1163="",0,Inskrivning!C1163)</f>
        <v>0</v>
      </c>
      <c r="Y462" s="30">
        <f t="shared" si="6"/>
        <v>0</v>
      </c>
      <c r="Z462" s="30">
        <v>157</v>
      </c>
    </row>
    <row r="463" spans="1:26" ht="15" x14ac:dyDescent="0.25">
      <c r="A463" s="34">
        <f>IF(Inskrivning!C1164&gt;0,Inskrivning!J1164,0)</f>
        <v>0</v>
      </c>
      <c r="B463" s="34">
        <f>IF(Inskrivning!C1164&gt;0,Inskrivning!K1164,0)</f>
        <v>0</v>
      </c>
      <c r="C463" s="34">
        <f>IF(Inskrivning!C1164&gt;0,Inskrivning!L1164,0)</f>
        <v>0</v>
      </c>
      <c r="D463" s="34">
        <f>IF(Inskrivning!C1164&gt;0,Inskrivning!M1164,0)</f>
        <v>0</v>
      </c>
      <c r="E463" s="34">
        <f>IF(Inskrivning!C1164&gt;0,Inskrivning!N1164,0)</f>
        <v>0</v>
      </c>
      <c r="F463" s="34">
        <f>IF(Inskrivning!C1164&gt;0,Inskrivning!O1164,0)</f>
        <v>0</v>
      </c>
      <c r="G463" s="34">
        <f>IF(Inskrivning!C1164&gt;0,Inskrivning!P1164,0)</f>
        <v>0</v>
      </c>
      <c r="H463" s="34">
        <f>IF(Inskrivning!C1164&gt;0,Inskrivning!Q1164,0)</f>
        <v>0</v>
      </c>
      <c r="I463" s="34">
        <f>IF(Inskrivning!C1164&gt;0,Inskrivning!R1164,0)</f>
        <v>0</v>
      </c>
      <c r="J463" s="34">
        <f>IF(Inskrivning!C1164&gt;0,Inskrivning!S1164,0)</f>
        <v>0</v>
      </c>
      <c r="K463" s="34">
        <f>IF(Inskrivning!C1164&gt;0,Inskrivning!T1164,0)</f>
        <v>0</v>
      </c>
      <c r="L463" s="34">
        <f>IF(Inskrivning!C1164&gt;0,Inskrivning!U1164,0)</f>
        <v>0</v>
      </c>
      <c r="M463" s="34">
        <f>IF(Inskrivning!C1164&gt;0,Inskrivning!V1164,0)</f>
        <v>0</v>
      </c>
      <c r="N463" s="34">
        <f>IF(Inskrivning!C1164&gt;0,Inskrivning!W1164,0)</f>
        <v>0</v>
      </c>
      <c r="O463" s="34">
        <f>IF(Inskrivning!C1164&gt;0,Inskrivning!X1164,0)</f>
        <v>0</v>
      </c>
      <c r="W463" s="15">
        <f>IF(Inskrivning!C1164="",0,Inskrivning!C1164)</f>
        <v>0</v>
      </c>
      <c r="Y463" s="30">
        <f t="shared" si="6"/>
        <v>0</v>
      </c>
      <c r="Z463" s="30">
        <v>158</v>
      </c>
    </row>
    <row r="464" spans="1:26" ht="15" x14ac:dyDescent="0.25">
      <c r="A464" s="34">
        <f>IF(Inskrivning!C1165&gt;0,Inskrivning!J1165,0)</f>
        <v>0</v>
      </c>
      <c r="B464" s="34">
        <f>IF(Inskrivning!C1165&gt;0,Inskrivning!K1165,0)</f>
        <v>0</v>
      </c>
      <c r="C464" s="34">
        <f>IF(Inskrivning!C1165&gt;0,Inskrivning!L1165,0)</f>
        <v>0</v>
      </c>
      <c r="D464" s="34">
        <f>IF(Inskrivning!C1165&gt;0,Inskrivning!M1165,0)</f>
        <v>0</v>
      </c>
      <c r="E464" s="34">
        <f>IF(Inskrivning!C1165&gt;0,Inskrivning!N1165,0)</f>
        <v>0</v>
      </c>
      <c r="F464" s="34">
        <f>IF(Inskrivning!C1165&gt;0,Inskrivning!O1165,0)</f>
        <v>0</v>
      </c>
      <c r="G464" s="34">
        <f>IF(Inskrivning!C1165&gt;0,Inskrivning!P1165,0)</f>
        <v>0</v>
      </c>
      <c r="H464" s="34">
        <f>IF(Inskrivning!C1165&gt;0,Inskrivning!Q1165,0)</f>
        <v>0</v>
      </c>
      <c r="I464" s="34">
        <f>IF(Inskrivning!C1165&gt;0,Inskrivning!R1165,0)</f>
        <v>0</v>
      </c>
      <c r="J464" s="34">
        <f>IF(Inskrivning!C1165&gt;0,Inskrivning!S1165,0)</f>
        <v>0</v>
      </c>
      <c r="K464" s="34">
        <f>IF(Inskrivning!C1165&gt;0,Inskrivning!T1165,0)</f>
        <v>0</v>
      </c>
      <c r="L464" s="34">
        <f>IF(Inskrivning!C1165&gt;0,Inskrivning!U1165,0)</f>
        <v>0</v>
      </c>
      <c r="M464" s="34">
        <f>IF(Inskrivning!C1165&gt;0,Inskrivning!V1165,0)</f>
        <v>0</v>
      </c>
      <c r="N464" s="34">
        <f>IF(Inskrivning!C1165&gt;0,Inskrivning!W1165,0)</f>
        <v>0</v>
      </c>
      <c r="O464" s="34">
        <f>IF(Inskrivning!C1165&gt;0,Inskrivning!X1165,0)</f>
        <v>0</v>
      </c>
      <c r="W464" s="15">
        <f>IF(Inskrivning!C1165="",0,Inskrivning!C1165)</f>
        <v>0</v>
      </c>
      <c r="Y464" s="30">
        <f t="shared" si="6"/>
        <v>0</v>
      </c>
      <c r="Z464" s="30">
        <v>159</v>
      </c>
    </row>
    <row r="465" spans="1:26" ht="15" x14ac:dyDescent="0.25">
      <c r="A465" s="34">
        <f>IF(Inskrivning!C1166&gt;0,Inskrivning!J1166,0)</f>
        <v>0</v>
      </c>
      <c r="B465" s="34">
        <f>IF(Inskrivning!C1166&gt;0,Inskrivning!K1166,0)</f>
        <v>0</v>
      </c>
      <c r="C465" s="34">
        <f>IF(Inskrivning!C1166&gt;0,Inskrivning!L1166,0)</f>
        <v>0</v>
      </c>
      <c r="D465" s="34">
        <f>IF(Inskrivning!C1166&gt;0,Inskrivning!M1166,0)</f>
        <v>0</v>
      </c>
      <c r="E465" s="34">
        <f>IF(Inskrivning!C1166&gt;0,Inskrivning!N1166,0)</f>
        <v>0</v>
      </c>
      <c r="F465" s="34">
        <f>IF(Inskrivning!C1166&gt;0,Inskrivning!O1166,0)</f>
        <v>0</v>
      </c>
      <c r="G465" s="34">
        <f>IF(Inskrivning!C1166&gt;0,Inskrivning!P1166,0)</f>
        <v>0</v>
      </c>
      <c r="H465" s="34">
        <f>IF(Inskrivning!C1166&gt;0,Inskrivning!Q1166,0)</f>
        <v>0</v>
      </c>
      <c r="I465" s="34">
        <f>IF(Inskrivning!C1166&gt;0,Inskrivning!R1166,0)</f>
        <v>0</v>
      </c>
      <c r="J465" s="34">
        <f>IF(Inskrivning!C1166&gt;0,Inskrivning!S1166,0)</f>
        <v>0</v>
      </c>
      <c r="K465" s="34">
        <f>IF(Inskrivning!C1166&gt;0,Inskrivning!T1166,0)</f>
        <v>0</v>
      </c>
      <c r="L465" s="34">
        <f>IF(Inskrivning!C1166&gt;0,Inskrivning!U1166,0)</f>
        <v>0</v>
      </c>
      <c r="M465" s="34">
        <f>IF(Inskrivning!C1166&gt;0,Inskrivning!V1166,0)</f>
        <v>0</v>
      </c>
      <c r="N465" s="34">
        <f>IF(Inskrivning!C1166&gt;0,Inskrivning!W1166,0)</f>
        <v>0</v>
      </c>
      <c r="O465" s="34">
        <f>IF(Inskrivning!C1166&gt;0,Inskrivning!X1166,0)</f>
        <v>0</v>
      </c>
      <c r="W465" s="15">
        <f>IF(Inskrivning!C1166="",0,Inskrivning!C1166)</f>
        <v>0</v>
      </c>
      <c r="Y465" s="30">
        <f t="shared" si="6"/>
        <v>0</v>
      </c>
      <c r="Z465" s="30">
        <v>160</v>
      </c>
    </row>
    <row r="466" spans="1:26" ht="15" x14ac:dyDescent="0.25">
      <c r="A466" s="34">
        <f>IF(Inskrivning!C1167&gt;0,Inskrivning!J1167,0)</f>
        <v>0</v>
      </c>
      <c r="B466" s="34">
        <f>IF(Inskrivning!C1167&gt;0,Inskrivning!K1167,0)</f>
        <v>0</v>
      </c>
      <c r="C466" s="34">
        <f>IF(Inskrivning!C1167&gt;0,Inskrivning!L1167,0)</f>
        <v>0</v>
      </c>
      <c r="D466" s="34">
        <f>IF(Inskrivning!C1167&gt;0,Inskrivning!M1167,0)</f>
        <v>0</v>
      </c>
      <c r="E466" s="34">
        <f>IF(Inskrivning!C1167&gt;0,Inskrivning!N1167,0)</f>
        <v>0</v>
      </c>
      <c r="F466" s="34">
        <f>IF(Inskrivning!C1167&gt;0,Inskrivning!O1167,0)</f>
        <v>0</v>
      </c>
      <c r="G466" s="34">
        <f>IF(Inskrivning!C1167&gt;0,Inskrivning!P1167,0)</f>
        <v>0</v>
      </c>
      <c r="H466" s="34">
        <f>IF(Inskrivning!C1167&gt;0,Inskrivning!Q1167,0)</f>
        <v>0</v>
      </c>
      <c r="I466" s="34">
        <f>IF(Inskrivning!C1167&gt;0,Inskrivning!R1167,0)</f>
        <v>0</v>
      </c>
      <c r="J466" s="34">
        <f>IF(Inskrivning!C1167&gt;0,Inskrivning!S1167,0)</f>
        <v>0</v>
      </c>
      <c r="K466" s="34">
        <f>IF(Inskrivning!C1167&gt;0,Inskrivning!T1167,0)</f>
        <v>0</v>
      </c>
      <c r="L466" s="34">
        <f>IF(Inskrivning!C1167&gt;0,Inskrivning!U1167,0)</f>
        <v>0</v>
      </c>
      <c r="M466" s="34">
        <f>IF(Inskrivning!C1167&gt;0,Inskrivning!V1167,0)</f>
        <v>0</v>
      </c>
      <c r="N466" s="34">
        <f>IF(Inskrivning!C1167&gt;0,Inskrivning!W1167,0)</f>
        <v>0</v>
      </c>
      <c r="O466" s="34">
        <f>IF(Inskrivning!C1167&gt;0,Inskrivning!X1167,0)</f>
        <v>0</v>
      </c>
      <c r="W466" s="15">
        <f>IF(Inskrivning!C1167="",0,Inskrivning!C1167)</f>
        <v>0</v>
      </c>
      <c r="Y466" s="30">
        <f t="shared" si="6"/>
        <v>0</v>
      </c>
      <c r="Z466" s="30">
        <v>161</v>
      </c>
    </row>
    <row r="467" spans="1:26" ht="15" x14ac:dyDescent="0.25">
      <c r="A467" s="34">
        <f>IF(Inskrivning!C1168&gt;0,Inskrivning!J1168,0)</f>
        <v>0</v>
      </c>
      <c r="B467" s="34">
        <f>IF(Inskrivning!C1168&gt;0,Inskrivning!K1168,0)</f>
        <v>0</v>
      </c>
      <c r="C467" s="34">
        <f>IF(Inskrivning!C1168&gt;0,Inskrivning!L1168,0)</f>
        <v>0</v>
      </c>
      <c r="D467" s="34">
        <f>IF(Inskrivning!C1168&gt;0,Inskrivning!M1168,0)</f>
        <v>0</v>
      </c>
      <c r="E467" s="34">
        <f>IF(Inskrivning!C1168&gt;0,Inskrivning!N1168,0)</f>
        <v>0</v>
      </c>
      <c r="F467" s="34">
        <f>IF(Inskrivning!C1168&gt;0,Inskrivning!O1168,0)</f>
        <v>0</v>
      </c>
      <c r="G467" s="34">
        <f>IF(Inskrivning!C1168&gt;0,Inskrivning!P1168,0)</f>
        <v>0</v>
      </c>
      <c r="H467" s="34">
        <f>IF(Inskrivning!C1168&gt;0,Inskrivning!Q1168,0)</f>
        <v>0</v>
      </c>
      <c r="I467" s="34">
        <f>IF(Inskrivning!C1168&gt;0,Inskrivning!R1168,0)</f>
        <v>0</v>
      </c>
      <c r="J467" s="34">
        <f>IF(Inskrivning!C1168&gt;0,Inskrivning!S1168,0)</f>
        <v>0</v>
      </c>
      <c r="K467" s="34">
        <f>IF(Inskrivning!C1168&gt;0,Inskrivning!T1168,0)</f>
        <v>0</v>
      </c>
      <c r="L467" s="34">
        <f>IF(Inskrivning!C1168&gt;0,Inskrivning!U1168,0)</f>
        <v>0</v>
      </c>
      <c r="M467" s="34">
        <f>IF(Inskrivning!C1168&gt;0,Inskrivning!V1168,0)</f>
        <v>0</v>
      </c>
      <c r="N467" s="34">
        <f>IF(Inskrivning!C1168&gt;0,Inskrivning!W1168,0)</f>
        <v>0</v>
      </c>
      <c r="O467" s="34">
        <f>IF(Inskrivning!C1168&gt;0,Inskrivning!X1168,0)</f>
        <v>0</v>
      </c>
      <c r="W467" s="15">
        <f>IF(Inskrivning!C1168="",0,Inskrivning!C1168)</f>
        <v>0</v>
      </c>
      <c r="Y467" s="30">
        <f t="shared" si="6"/>
        <v>0</v>
      </c>
      <c r="Z467" s="30">
        <v>162</v>
      </c>
    </row>
    <row r="468" spans="1:26" ht="15" x14ac:dyDescent="0.25">
      <c r="A468" s="34">
        <f>IF(Inskrivning!C1169&gt;0,Inskrivning!J1169,0)</f>
        <v>0</v>
      </c>
      <c r="B468" s="34">
        <f>IF(Inskrivning!C1169&gt;0,Inskrivning!K1169,0)</f>
        <v>0</v>
      </c>
      <c r="C468" s="34">
        <f>IF(Inskrivning!C1169&gt;0,Inskrivning!L1169,0)</f>
        <v>0</v>
      </c>
      <c r="D468" s="34">
        <f>IF(Inskrivning!C1169&gt;0,Inskrivning!M1169,0)</f>
        <v>0</v>
      </c>
      <c r="E468" s="34">
        <f>IF(Inskrivning!C1169&gt;0,Inskrivning!N1169,0)</f>
        <v>0</v>
      </c>
      <c r="F468" s="34">
        <f>IF(Inskrivning!C1169&gt;0,Inskrivning!O1169,0)</f>
        <v>0</v>
      </c>
      <c r="G468" s="34">
        <f>IF(Inskrivning!C1169&gt;0,Inskrivning!P1169,0)</f>
        <v>0</v>
      </c>
      <c r="H468" s="34">
        <f>IF(Inskrivning!C1169&gt;0,Inskrivning!Q1169,0)</f>
        <v>0</v>
      </c>
      <c r="I468" s="34">
        <f>IF(Inskrivning!C1169&gt;0,Inskrivning!R1169,0)</f>
        <v>0</v>
      </c>
      <c r="J468" s="34">
        <f>IF(Inskrivning!C1169&gt;0,Inskrivning!S1169,0)</f>
        <v>0</v>
      </c>
      <c r="K468" s="34">
        <f>IF(Inskrivning!C1169&gt;0,Inskrivning!T1169,0)</f>
        <v>0</v>
      </c>
      <c r="L468" s="34">
        <f>IF(Inskrivning!C1169&gt;0,Inskrivning!U1169,0)</f>
        <v>0</v>
      </c>
      <c r="M468" s="34">
        <f>IF(Inskrivning!C1169&gt;0,Inskrivning!V1169,0)</f>
        <v>0</v>
      </c>
      <c r="N468" s="34">
        <f>IF(Inskrivning!C1169&gt;0,Inskrivning!W1169,0)</f>
        <v>0</v>
      </c>
      <c r="O468" s="34">
        <f>IF(Inskrivning!C1169&gt;0,Inskrivning!X1169,0)</f>
        <v>0</v>
      </c>
      <c r="W468" s="15">
        <f>IF(Inskrivning!C1169="",0,Inskrivning!C1169)</f>
        <v>0</v>
      </c>
      <c r="Y468" s="30">
        <f t="shared" si="6"/>
        <v>0</v>
      </c>
      <c r="Z468" s="30">
        <v>163</v>
      </c>
    </row>
    <row r="469" spans="1:26" ht="15" x14ac:dyDescent="0.25">
      <c r="A469" s="34">
        <f>IF(Inskrivning!C1170&gt;0,Inskrivning!J1170,0)</f>
        <v>0</v>
      </c>
      <c r="B469" s="34">
        <f>IF(Inskrivning!C1170&gt;0,Inskrivning!K1170,0)</f>
        <v>0</v>
      </c>
      <c r="C469" s="34">
        <f>IF(Inskrivning!C1170&gt;0,Inskrivning!L1170,0)</f>
        <v>0</v>
      </c>
      <c r="D469" s="34">
        <f>IF(Inskrivning!C1170&gt;0,Inskrivning!M1170,0)</f>
        <v>0</v>
      </c>
      <c r="E469" s="34">
        <f>IF(Inskrivning!C1170&gt;0,Inskrivning!N1170,0)</f>
        <v>0</v>
      </c>
      <c r="F469" s="34">
        <f>IF(Inskrivning!C1170&gt;0,Inskrivning!O1170,0)</f>
        <v>0</v>
      </c>
      <c r="G469" s="34">
        <f>IF(Inskrivning!C1170&gt;0,Inskrivning!P1170,0)</f>
        <v>0</v>
      </c>
      <c r="H469" s="34">
        <f>IF(Inskrivning!C1170&gt;0,Inskrivning!Q1170,0)</f>
        <v>0</v>
      </c>
      <c r="I469" s="34">
        <f>IF(Inskrivning!C1170&gt;0,Inskrivning!R1170,0)</f>
        <v>0</v>
      </c>
      <c r="J469" s="34">
        <f>IF(Inskrivning!C1170&gt;0,Inskrivning!S1170,0)</f>
        <v>0</v>
      </c>
      <c r="K469" s="34">
        <f>IF(Inskrivning!C1170&gt;0,Inskrivning!T1170,0)</f>
        <v>0</v>
      </c>
      <c r="L469" s="34">
        <f>IF(Inskrivning!C1170&gt;0,Inskrivning!U1170,0)</f>
        <v>0</v>
      </c>
      <c r="M469" s="34">
        <f>IF(Inskrivning!C1170&gt;0,Inskrivning!V1170,0)</f>
        <v>0</v>
      </c>
      <c r="N469" s="34">
        <f>IF(Inskrivning!C1170&gt;0,Inskrivning!W1170,0)</f>
        <v>0</v>
      </c>
      <c r="O469" s="34">
        <f>IF(Inskrivning!C1170&gt;0,Inskrivning!X1170,0)</f>
        <v>0</v>
      </c>
      <c r="W469" s="15">
        <f>IF(Inskrivning!C1170="",0,Inskrivning!C1170)</f>
        <v>0</v>
      </c>
      <c r="Y469" s="30">
        <f t="shared" si="6"/>
        <v>0</v>
      </c>
      <c r="Z469" s="30">
        <v>164</v>
      </c>
    </row>
    <row r="470" spans="1:26" ht="15" x14ac:dyDescent="0.25">
      <c r="A470" s="34">
        <f>IF(Inskrivning!C1171&gt;0,Inskrivning!J1171,0)</f>
        <v>0</v>
      </c>
      <c r="B470" s="34">
        <f>IF(Inskrivning!C1171&gt;0,Inskrivning!K1171,0)</f>
        <v>0</v>
      </c>
      <c r="C470" s="34">
        <f>IF(Inskrivning!C1171&gt;0,Inskrivning!L1171,0)</f>
        <v>0</v>
      </c>
      <c r="D470" s="34">
        <f>IF(Inskrivning!C1171&gt;0,Inskrivning!M1171,0)</f>
        <v>0</v>
      </c>
      <c r="E470" s="34">
        <f>IF(Inskrivning!C1171&gt;0,Inskrivning!N1171,0)</f>
        <v>0</v>
      </c>
      <c r="F470" s="34">
        <f>IF(Inskrivning!C1171&gt;0,Inskrivning!O1171,0)</f>
        <v>0</v>
      </c>
      <c r="G470" s="34">
        <f>IF(Inskrivning!C1171&gt;0,Inskrivning!P1171,0)</f>
        <v>0</v>
      </c>
      <c r="H470" s="34">
        <f>IF(Inskrivning!C1171&gt;0,Inskrivning!Q1171,0)</f>
        <v>0</v>
      </c>
      <c r="I470" s="34">
        <f>IF(Inskrivning!C1171&gt;0,Inskrivning!R1171,0)</f>
        <v>0</v>
      </c>
      <c r="J470" s="34">
        <f>IF(Inskrivning!C1171&gt;0,Inskrivning!S1171,0)</f>
        <v>0</v>
      </c>
      <c r="K470" s="34">
        <f>IF(Inskrivning!C1171&gt;0,Inskrivning!T1171,0)</f>
        <v>0</v>
      </c>
      <c r="L470" s="34">
        <f>IF(Inskrivning!C1171&gt;0,Inskrivning!U1171,0)</f>
        <v>0</v>
      </c>
      <c r="M470" s="34">
        <f>IF(Inskrivning!C1171&gt;0,Inskrivning!V1171,0)</f>
        <v>0</v>
      </c>
      <c r="N470" s="34">
        <f>IF(Inskrivning!C1171&gt;0,Inskrivning!W1171,0)</f>
        <v>0</v>
      </c>
      <c r="O470" s="34">
        <f>IF(Inskrivning!C1171&gt;0,Inskrivning!X1171,0)</f>
        <v>0</v>
      </c>
      <c r="W470" s="15">
        <f>IF(Inskrivning!C1171="",0,Inskrivning!C1171)</f>
        <v>0</v>
      </c>
      <c r="Y470" s="30">
        <f t="shared" si="6"/>
        <v>0</v>
      </c>
      <c r="Z470" s="30">
        <v>165</v>
      </c>
    </row>
    <row r="471" spans="1:26" ht="15" x14ac:dyDescent="0.25">
      <c r="A471" s="34">
        <f>IF(Inskrivning!C1172&gt;0,Inskrivning!J1172,0)</f>
        <v>0</v>
      </c>
      <c r="B471" s="34">
        <f>IF(Inskrivning!C1172&gt;0,Inskrivning!K1172,0)</f>
        <v>0</v>
      </c>
      <c r="C471" s="34">
        <f>IF(Inskrivning!C1172&gt;0,Inskrivning!L1172,0)</f>
        <v>0</v>
      </c>
      <c r="D471" s="34">
        <f>IF(Inskrivning!C1172&gt;0,Inskrivning!M1172,0)</f>
        <v>0</v>
      </c>
      <c r="E471" s="34">
        <f>IF(Inskrivning!C1172&gt;0,Inskrivning!N1172,0)</f>
        <v>0</v>
      </c>
      <c r="F471" s="34">
        <f>IF(Inskrivning!C1172&gt;0,Inskrivning!O1172,0)</f>
        <v>0</v>
      </c>
      <c r="G471" s="34">
        <f>IF(Inskrivning!C1172&gt;0,Inskrivning!P1172,0)</f>
        <v>0</v>
      </c>
      <c r="H471" s="34">
        <f>IF(Inskrivning!C1172&gt;0,Inskrivning!Q1172,0)</f>
        <v>0</v>
      </c>
      <c r="I471" s="34">
        <f>IF(Inskrivning!C1172&gt;0,Inskrivning!R1172,0)</f>
        <v>0</v>
      </c>
      <c r="J471" s="34">
        <f>IF(Inskrivning!C1172&gt;0,Inskrivning!S1172,0)</f>
        <v>0</v>
      </c>
      <c r="K471" s="34">
        <f>IF(Inskrivning!C1172&gt;0,Inskrivning!T1172,0)</f>
        <v>0</v>
      </c>
      <c r="L471" s="34">
        <f>IF(Inskrivning!C1172&gt;0,Inskrivning!U1172,0)</f>
        <v>0</v>
      </c>
      <c r="M471" s="34">
        <f>IF(Inskrivning!C1172&gt;0,Inskrivning!V1172,0)</f>
        <v>0</v>
      </c>
      <c r="N471" s="34">
        <f>IF(Inskrivning!C1172&gt;0,Inskrivning!W1172,0)</f>
        <v>0</v>
      </c>
      <c r="O471" s="34">
        <f>IF(Inskrivning!C1172&gt;0,Inskrivning!X1172,0)</f>
        <v>0</v>
      </c>
      <c r="W471" s="15">
        <f>IF(Inskrivning!C1172="",0,Inskrivning!C1172)</f>
        <v>0</v>
      </c>
      <c r="Y471" s="30">
        <f t="shared" si="6"/>
        <v>0</v>
      </c>
      <c r="Z471" s="30">
        <v>166</v>
      </c>
    </row>
    <row r="472" spans="1:26" ht="15" x14ac:dyDescent="0.25">
      <c r="A472" s="34">
        <f>IF(Inskrivning!C1173&gt;0,Inskrivning!J1173,0)</f>
        <v>0</v>
      </c>
      <c r="B472" s="34">
        <f>IF(Inskrivning!C1173&gt;0,Inskrivning!K1173,0)</f>
        <v>0</v>
      </c>
      <c r="C472" s="34">
        <f>IF(Inskrivning!C1173&gt;0,Inskrivning!L1173,0)</f>
        <v>0</v>
      </c>
      <c r="D472" s="34">
        <f>IF(Inskrivning!C1173&gt;0,Inskrivning!M1173,0)</f>
        <v>0</v>
      </c>
      <c r="E472" s="34">
        <f>IF(Inskrivning!C1173&gt;0,Inskrivning!N1173,0)</f>
        <v>0</v>
      </c>
      <c r="F472" s="34">
        <f>IF(Inskrivning!C1173&gt;0,Inskrivning!O1173,0)</f>
        <v>0</v>
      </c>
      <c r="G472" s="34">
        <f>IF(Inskrivning!C1173&gt;0,Inskrivning!P1173,0)</f>
        <v>0</v>
      </c>
      <c r="H472" s="34">
        <f>IF(Inskrivning!C1173&gt;0,Inskrivning!Q1173,0)</f>
        <v>0</v>
      </c>
      <c r="I472" s="34">
        <f>IF(Inskrivning!C1173&gt;0,Inskrivning!R1173,0)</f>
        <v>0</v>
      </c>
      <c r="J472" s="34">
        <f>IF(Inskrivning!C1173&gt;0,Inskrivning!S1173,0)</f>
        <v>0</v>
      </c>
      <c r="K472" s="34">
        <f>IF(Inskrivning!C1173&gt;0,Inskrivning!T1173,0)</f>
        <v>0</v>
      </c>
      <c r="L472" s="34">
        <f>IF(Inskrivning!C1173&gt;0,Inskrivning!U1173,0)</f>
        <v>0</v>
      </c>
      <c r="M472" s="34">
        <f>IF(Inskrivning!C1173&gt;0,Inskrivning!V1173,0)</f>
        <v>0</v>
      </c>
      <c r="N472" s="34">
        <f>IF(Inskrivning!C1173&gt;0,Inskrivning!W1173,0)</f>
        <v>0</v>
      </c>
      <c r="O472" s="34">
        <f>IF(Inskrivning!C1173&gt;0,Inskrivning!X1173,0)</f>
        <v>0</v>
      </c>
      <c r="W472" s="15">
        <f>IF(Inskrivning!C1173="",0,Inskrivning!C1173)</f>
        <v>0</v>
      </c>
      <c r="Y472" s="30">
        <f t="shared" si="6"/>
        <v>0</v>
      </c>
      <c r="Z472" s="30">
        <v>167</v>
      </c>
    </row>
    <row r="473" spans="1:26" ht="15" x14ac:dyDescent="0.25">
      <c r="A473" s="34">
        <f>IF(Inskrivning!C1174&gt;0,Inskrivning!J1174,0)</f>
        <v>0</v>
      </c>
      <c r="B473" s="34">
        <f>IF(Inskrivning!C1174&gt;0,Inskrivning!K1174,0)</f>
        <v>0</v>
      </c>
      <c r="C473" s="34">
        <f>IF(Inskrivning!C1174&gt;0,Inskrivning!L1174,0)</f>
        <v>0</v>
      </c>
      <c r="D473" s="34">
        <f>IF(Inskrivning!C1174&gt;0,Inskrivning!M1174,0)</f>
        <v>0</v>
      </c>
      <c r="E473" s="34">
        <f>IF(Inskrivning!C1174&gt;0,Inskrivning!N1174,0)</f>
        <v>0</v>
      </c>
      <c r="F473" s="34">
        <f>IF(Inskrivning!C1174&gt;0,Inskrivning!O1174,0)</f>
        <v>0</v>
      </c>
      <c r="G473" s="34">
        <f>IF(Inskrivning!C1174&gt;0,Inskrivning!P1174,0)</f>
        <v>0</v>
      </c>
      <c r="H473" s="34">
        <f>IF(Inskrivning!C1174&gt;0,Inskrivning!Q1174,0)</f>
        <v>0</v>
      </c>
      <c r="I473" s="34">
        <f>IF(Inskrivning!C1174&gt;0,Inskrivning!R1174,0)</f>
        <v>0</v>
      </c>
      <c r="J473" s="34">
        <f>IF(Inskrivning!C1174&gt;0,Inskrivning!S1174,0)</f>
        <v>0</v>
      </c>
      <c r="K473" s="34">
        <f>IF(Inskrivning!C1174&gt;0,Inskrivning!T1174,0)</f>
        <v>0</v>
      </c>
      <c r="L473" s="34">
        <f>IF(Inskrivning!C1174&gt;0,Inskrivning!U1174,0)</f>
        <v>0</v>
      </c>
      <c r="M473" s="34">
        <f>IF(Inskrivning!C1174&gt;0,Inskrivning!V1174,0)</f>
        <v>0</v>
      </c>
      <c r="N473" s="34">
        <f>IF(Inskrivning!C1174&gt;0,Inskrivning!W1174,0)</f>
        <v>0</v>
      </c>
      <c r="O473" s="34">
        <f>IF(Inskrivning!C1174&gt;0,Inskrivning!X1174,0)</f>
        <v>0</v>
      </c>
      <c r="W473" s="15">
        <f>IF(Inskrivning!C1174="",0,Inskrivning!C1174)</f>
        <v>0</v>
      </c>
      <c r="Y473" s="30">
        <f t="shared" si="6"/>
        <v>0</v>
      </c>
      <c r="Z473" s="30">
        <v>168</v>
      </c>
    </row>
    <row r="474" spans="1:26" ht="15" x14ac:dyDescent="0.25">
      <c r="A474" s="34">
        <f>IF(Inskrivning!C1175&gt;0,Inskrivning!J1175,0)</f>
        <v>0</v>
      </c>
      <c r="B474" s="34">
        <f>IF(Inskrivning!C1175&gt;0,Inskrivning!K1175,0)</f>
        <v>0</v>
      </c>
      <c r="C474" s="34">
        <f>IF(Inskrivning!C1175&gt;0,Inskrivning!L1175,0)</f>
        <v>0</v>
      </c>
      <c r="D474" s="34">
        <f>IF(Inskrivning!C1175&gt;0,Inskrivning!M1175,0)</f>
        <v>0</v>
      </c>
      <c r="E474" s="34">
        <f>IF(Inskrivning!C1175&gt;0,Inskrivning!N1175,0)</f>
        <v>0</v>
      </c>
      <c r="F474" s="34">
        <f>IF(Inskrivning!C1175&gt;0,Inskrivning!O1175,0)</f>
        <v>0</v>
      </c>
      <c r="G474" s="34">
        <f>IF(Inskrivning!C1175&gt;0,Inskrivning!P1175,0)</f>
        <v>0</v>
      </c>
      <c r="H474" s="34">
        <f>IF(Inskrivning!C1175&gt;0,Inskrivning!Q1175,0)</f>
        <v>0</v>
      </c>
      <c r="I474" s="34">
        <f>IF(Inskrivning!C1175&gt;0,Inskrivning!R1175,0)</f>
        <v>0</v>
      </c>
      <c r="J474" s="34">
        <f>IF(Inskrivning!C1175&gt;0,Inskrivning!S1175,0)</f>
        <v>0</v>
      </c>
      <c r="K474" s="34">
        <f>IF(Inskrivning!C1175&gt;0,Inskrivning!T1175,0)</f>
        <v>0</v>
      </c>
      <c r="L474" s="34">
        <f>IF(Inskrivning!C1175&gt;0,Inskrivning!U1175,0)</f>
        <v>0</v>
      </c>
      <c r="M474" s="34">
        <f>IF(Inskrivning!C1175&gt;0,Inskrivning!V1175,0)</f>
        <v>0</v>
      </c>
      <c r="N474" s="34">
        <f>IF(Inskrivning!C1175&gt;0,Inskrivning!W1175,0)</f>
        <v>0</v>
      </c>
      <c r="O474" s="34">
        <f>IF(Inskrivning!C1175&gt;0,Inskrivning!X1175,0)</f>
        <v>0</v>
      </c>
      <c r="W474" s="15">
        <f>IF(Inskrivning!C1175="",0,Inskrivning!C1175)</f>
        <v>0</v>
      </c>
      <c r="Y474" s="30">
        <f t="shared" si="6"/>
        <v>0</v>
      </c>
      <c r="Z474" s="30">
        <v>169</v>
      </c>
    </row>
    <row r="475" spans="1:26" ht="15" x14ac:dyDescent="0.25">
      <c r="A475" s="34">
        <f>IF(Inskrivning!C1176&gt;0,Inskrivning!J1176,0)</f>
        <v>0</v>
      </c>
      <c r="B475" s="34">
        <f>IF(Inskrivning!C1176&gt;0,Inskrivning!K1176,0)</f>
        <v>0</v>
      </c>
      <c r="C475" s="34">
        <f>IF(Inskrivning!C1176&gt;0,Inskrivning!L1176,0)</f>
        <v>0</v>
      </c>
      <c r="D475" s="34">
        <f>IF(Inskrivning!C1176&gt;0,Inskrivning!M1176,0)</f>
        <v>0</v>
      </c>
      <c r="E475" s="34">
        <f>IF(Inskrivning!C1176&gt;0,Inskrivning!N1176,0)</f>
        <v>0</v>
      </c>
      <c r="F475" s="34">
        <f>IF(Inskrivning!C1176&gt;0,Inskrivning!O1176,0)</f>
        <v>0</v>
      </c>
      <c r="G475" s="34">
        <f>IF(Inskrivning!C1176&gt;0,Inskrivning!P1176,0)</f>
        <v>0</v>
      </c>
      <c r="H475" s="34">
        <f>IF(Inskrivning!C1176&gt;0,Inskrivning!Q1176,0)</f>
        <v>0</v>
      </c>
      <c r="I475" s="34">
        <f>IF(Inskrivning!C1176&gt;0,Inskrivning!R1176,0)</f>
        <v>0</v>
      </c>
      <c r="J475" s="34">
        <f>IF(Inskrivning!C1176&gt;0,Inskrivning!S1176,0)</f>
        <v>0</v>
      </c>
      <c r="K475" s="34">
        <f>IF(Inskrivning!C1176&gt;0,Inskrivning!T1176,0)</f>
        <v>0</v>
      </c>
      <c r="L475" s="34">
        <f>IF(Inskrivning!C1176&gt;0,Inskrivning!U1176,0)</f>
        <v>0</v>
      </c>
      <c r="M475" s="34">
        <f>IF(Inskrivning!C1176&gt;0,Inskrivning!V1176,0)</f>
        <v>0</v>
      </c>
      <c r="N475" s="34">
        <f>IF(Inskrivning!C1176&gt;0,Inskrivning!W1176,0)</f>
        <v>0</v>
      </c>
      <c r="O475" s="34">
        <f>IF(Inskrivning!C1176&gt;0,Inskrivning!X1176,0)</f>
        <v>0</v>
      </c>
      <c r="W475" s="15">
        <f>IF(Inskrivning!C1176="",0,Inskrivning!C1176)</f>
        <v>0</v>
      </c>
      <c r="Y475" s="30">
        <f t="shared" si="6"/>
        <v>0</v>
      </c>
      <c r="Z475" s="30">
        <v>170</v>
      </c>
    </row>
    <row r="476" spans="1:26" ht="15" x14ac:dyDescent="0.25">
      <c r="A476" s="34">
        <f>IF(Inskrivning!C1177&gt;0,Inskrivning!J1177,0)</f>
        <v>0</v>
      </c>
      <c r="B476" s="34">
        <f>IF(Inskrivning!C1177&gt;0,Inskrivning!K1177,0)</f>
        <v>0</v>
      </c>
      <c r="C476" s="34">
        <f>IF(Inskrivning!C1177&gt;0,Inskrivning!L1177,0)</f>
        <v>0</v>
      </c>
      <c r="D476" s="34">
        <f>IF(Inskrivning!C1177&gt;0,Inskrivning!M1177,0)</f>
        <v>0</v>
      </c>
      <c r="E476" s="34">
        <f>IF(Inskrivning!C1177&gt;0,Inskrivning!N1177,0)</f>
        <v>0</v>
      </c>
      <c r="F476" s="34">
        <f>IF(Inskrivning!C1177&gt;0,Inskrivning!O1177,0)</f>
        <v>0</v>
      </c>
      <c r="G476" s="34">
        <f>IF(Inskrivning!C1177&gt;0,Inskrivning!P1177,0)</f>
        <v>0</v>
      </c>
      <c r="H476" s="34">
        <f>IF(Inskrivning!C1177&gt;0,Inskrivning!Q1177,0)</f>
        <v>0</v>
      </c>
      <c r="I476" s="34">
        <f>IF(Inskrivning!C1177&gt;0,Inskrivning!R1177,0)</f>
        <v>0</v>
      </c>
      <c r="J476" s="34">
        <f>IF(Inskrivning!C1177&gt;0,Inskrivning!S1177,0)</f>
        <v>0</v>
      </c>
      <c r="K476" s="34">
        <f>IF(Inskrivning!C1177&gt;0,Inskrivning!T1177,0)</f>
        <v>0</v>
      </c>
      <c r="L476" s="34">
        <f>IF(Inskrivning!C1177&gt;0,Inskrivning!U1177,0)</f>
        <v>0</v>
      </c>
      <c r="M476" s="34">
        <f>IF(Inskrivning!C1177&gt;0,Inskrivning!V1177,0)</f>
        <v>0</v>
      </c>
      <c r="N476" s="34">
        <f>IF(Inskrivning!C1177&gt;0,Inskrivning!W1177,0)</f>
        <v>0</v>
      </c>
      <c r="O476" s="34">
        <f>IF(Inskrivning!C1177&gt;0,Inskrivning!X1177,0)</f>
        <v>0</v>
      </c>
      <c r="W476" s="15">
        <f>IF(Inskrivning!C1177="",0,Inskrivning!C1177)</f>
        <v>0</v>
      </c>
      <c r="Y476" s="30">
        <f t="shared" si="6"/>
        <v>0</v>
      </c>
      <c r="Z476" s="30">
        <v>171</v>
      </c>
    </row>
    <row r="477" spans="1:26" ht="15" x14ac:dyDescent="0.25">
      <c r="A477" s="34">
        <f>IF(Inskrivning!C1178&gt;0,Inskrivning!J1178,0)</f>
        <v>0</v>
      </c>
      <c r="B477" s="34">
        <f>IF(Inskrivning!C1178&gt;0,Inskrivning!K1178,0)</f>
        <v>0</v>
      </c>
      <c r="C477" s="34">
        <f>IF(Inskrivning!C1178&gt;0,Inskrivning!L1178,0)</f>
        <v>0</v>
      </c>
      <c r="D477" s="34">
        <f>IF(Inskrivning!C1178&gt;0,Inskrivning!M1178,0)</f>
        <v>0</v>
      </c>
      <c r="E477" s="34">
        <f>IF(Inskrivning!C1178&gt;0,Inskrivning!N1178,0)</f>
        <v>0</v>
      </c>
      <c r="F477" s="34">
        <f>IF(Inskrivning!C1178&gt;0,Inskrivning!O1178,0)</f>
        <v>0</v>
      </c>
      <c r="G477" s="34">
        <f>IF(Inskrivning!C1178&gt;0,Inskrivning!P1178,0)</f>
        <v>0</v>
      </c>
      <c r="H477" s="34">
        <f>IF(Inskrivning!C1178&gt;0,Inskrivning!Q1178,0)</f>
        <v>0</v>
      </c>
      <c r="I477" s="34">
        <f>IF(Inskrivning!C1178&gt;0,Inskrivning!R1178,0)</f>
        <v>0</v>
      </c>
      <c r="J477" s="34">
        <f>IF(Inskrivning!C1178&gt;0,Inskrivning!S1178,0)</f>
        <v>0</v>
      </c>
      <c r="K477" s="34">
        <f>IF(Inskrivning!C1178&gt;0,Inskrivning!T1178,0)</f>
        <v>0</v>
      </c>
      <c r="L477" s="34">
        <f>IF(Inskrivning!C1178&gt;0,Inskrivning!U1178,0)</f>
        <v>0</v>
      </c>
      <c r="M477" s="34">
        <f>IF(Inskrivning!C1178&gt;0,Inskrivning!V1178,0)</f>
        <v>0</v>
      </c>
      <c r="N477" s="34">
        <f>IF(Inskrivning!C1178&gt;0,Inskrivning!W1178,0)</f>
        <v>0</v>
      </c>
      <c r="O477" s="34">
        <f>IF(Inskrivning!C1178&gt;0,Inskrivning!X1178,0)</f>
        <v>0</v>
      </c>
      <c r="W477" s="15">
        <f>IF(Inskrivning!C1178="",0,Inskrivning!C1178)</f>
        <v>0</v>
      </c>
      <c r="Y477" s="30">
        <f t="shared" si="6"/>
        <v>0</v>
      </c>
      <c r="Z477" s="30">
        <v>172</v>
      </c>
    </row>
    <row r="478" spans="1:26" ht="15" x14ac:dyDescent="0.25">
      <c r="A478" s="34">
        <f>IF(Inskrivning!C1179&gt;0,Inskrivning!J1179,0)</f>
        <v>0</v>
      </c>
      <c r="B478" s="34">
        <f>IF(Inskrivning!C1179&gt;0,Inskrivning!K1179,0)</f>
        <v>0</v>
      </c>
      <c r="C478" s="34">
        <f>IF(Inskrivning!C1179&gt;0,Inskrivning!L1179,0)</f>
        <v>0</v>
      </c>
      <c r="D478" s="34">
        <f>IF(Inskrivning!C1179&gt;0,Inskrivning!M1179,0)</f>
        <v>0</v>
      </c>
      <c r="E478" s="34">
        <f>IF(Inskrivning!C1179&gt;0,Inskrivning!N1179,0)</f>
        <v>0</v>
      </c>
      <c r="F478" s="34">
        <f>IF(Inskrivning!C1179&gt;0,Inskrivning!O1179,0)</f>
        <v>0</v>
      </c>
      <c r="G478" s="34">
        <f>IF(Inskrivning!C1179&gt;0,Inskrivning!P1179,0)</f>
        <v>0</v>
      </c>
      <c r="H478" s="34">
        <f>IF(Inskrivning!C1179&gt;0,Inskrivning!Q1179,0)</f>
        <v>0</v>
      </c>
      <c r="I478" s="34">
        <f>IF(Inskrivning!C1179&gt;0,Inskrivning!R1179,0)</f>
        <v>0</v>
      </c>
      <c r="J478" s="34">
        <f>IF(Inskrivning!C1179&gt;0,Inskrivning!S1179,0)</f>
        <v>0</v>
      </c>
      <c r="K478" s="34">
        <f>IF(Inskrivning!C1179&gt;0,Inskrivning!T1179,0)</f>
        <v>0</v>
      </c>
      <c r="L478" s="34">
        <f>IF(Inskrivning!C1179&gt;0,Inskrivning!U1179,0)</f>
        <v>0</v>
      </c>
      <c r="M478" s="34">
        <f>IF(Inskrivning!C1179&gt;0,Inskrivning!V1179,0)</f>
        <v>0</v>
      </c>
      <c r="N478" s="34">
        <f>IF(Inskrivning!C1179&gt;0,Inskrivning!W1179,0)</f>
        <v>0</v>
      </c>
      <c r="O478" s="34">
        <f>IF(Inskrivning!C1179&gt;0,Inskrivning!X1179,0)</f>
        <v>0</v>
      </c>
      <c r="W478" s="15">
        <f>IF(Inskrivning!C1179="",0,Inskrivning!C1179)</f>
        <v>0</v>
      </c>
      <c r="Y478" s="30">
        <f t="shared" si="6"/>
        <v>0</v>
      </c>
      <c r="Z478" s="30">
        <v>173</v>
      </c>
    </row>
    <row r="479" spans="1:26" ht="15" x14ac:dyDescent="0.25">
      <c r="A479" s="34">
        <f>IF(Inskrivning!C1180&gt;0,Inskrivning!J1180,0)</f>
        <v>0</v>
      </c>
      <c r="B479" s="34">
        <f>IF(Inskrivning!C1180&gt;0,Inskrivning!K1180,0)</f>
        <v>0</v>
      </c>
      <c r="C479" s="34">
        <f>IF(Inskrivning!C1180&gt;0,Inskrivning!L1180,0)</f>
        <v>0</v>
      </c>
      <c r="D479" s="34">
        <f>IF(Inskrivning!C1180&gt;0,Inskrivning!M1180,0)</f>
        <v>0</v>
      </c>
      <c r="E479" s="34">
        <f>IF(Inskrivning!C1180&gt;0,Inskrivning!N1180,0)</f>
        <v>0</v>
      </c>
      <c r="F479" s="34">
        <f>IF(Inskrivning!C1180&gt;0,Inskrivning!O1180,0)</f>
        <v>0</v>
      </c>
      <c r="G479" s="34">
        <f>IF(Inskrivning!C1180&gt;0,Inskrivning!P1180,0)</f>
        <v>0</v>
      </c>
      <c r="H479" s="34">
        <f>IF(Inskrivning!C1180&gt;0,Inskrivning!Q1180,0)</f>
        <v>0</v>
      </c>
      <c r="I479" s="34">
        <f>IF(Inskrivning!C1180&gt;0,Inskrivning!R1180,0)</f>
        <v>0</v>
      </c>
      <c r="J479" s="34">
        <f>IF(Inskrivning!C1180&gt;0,Inskrivning!S1180,0)</f>
        <v>0</v>
      </c>
      <c r="K479" s="34">
        <f>IF(Inskrivning!C1180&gt;0,Inskrivning!T1180,0)</f>
        <v>0</v>
      </c>
      <c r="L479" s="34">
        <f>IF(Inskrivning!C1180&gt;0,Inskrivning!U1180,0)</f>
        <v>0</v>
      </c>
      <c r="M479" s="34">
        <f>IF(Inskrivning!C1180&gt;0,Inskrivning!V1180,0)</f>
        <v>0</v>
      </c>
      <c r="N479" s="34">
        <f>IF(Inskrivning!C1180&gt;0,Inskrivning!W1180,0)</f>
        <v>0</v>
      </c>
      <c r="O479" s="34">
        <f>IF(Inskrivning!C1180&gt;0,Inskrivning!X1180,0)</f>
        <v>0</v>
      </c>
      <c r="W479" s="15">
        <f>IF(Inskrivning!C1180="",0,Inskrivning!C1180)</f>
        <v>0</v>
      </c>
      <c r="Y479" s="30">
        <f t="shared" si="6"/>
        <v>0</v>
      </c>
      <c r="Z479" s="30">
        <v>174</v>
      </c>
    </row>
    <row r="480" spans="1:26" ht="15" x14ac:dyDescent="0.25">
      <c r="A480" s="34">
        <f>IF(Inskrivning!C1181&gt;0,Inskrivning!J1181,0)</f>
        <v>0</v>
      </c>
      <c r="B480" s="34">
        <f>IF(Inskrivning!C1181&gt;0,Inskrivning!K1181,0)</f>
        <v>0</v>
      </c>
      <c r="C480" s="34">
        <f>IF(Inskrivning!C1181&gt;0,Inskrivning!L1181,0)</f>
        <v>0</v>
      </c>
      <c r="D480" s="34">
        <f>IF(Inskrivning!C1181&gt;0,Inskrivning!M1181,0)</f>
        <v>0</v>
      </c>
      <c r="E480" s="34">
        <f>IF(Inskrivning!C1181&gt;0,Inskrivning!N1181,0)</f>
        <v>0</v>
      </c>
      <c r="F480" s="34">
        <f>IF(Inskrivning!C1181&gt;0,Inskrivning!O1181,0)</f>
        <v>0</v>
      </c>
      <c r="G480" s="34">
        <f>IF(Inskrivning!C1181&gt;0,Inskrivning!P1181,0)</f>
        <v>0</v>
      </c>
      <c r="H480" s="34">
        <f>IF(Inskrivning!C1181&gt;0,Inskrivning!Q1181,0)</f>
        <v>0</v>
      </c>
      <c r="I480" s="34">
        <f>IF(Inskrivning!C1181&gt;0,Inskrivning!R1181,0)</f>
        <v>0</v>
      </c>
      <c r="J480" s="34">
        <f>IF(Inskrivning!C1181&gt;0,Inskrivning!S1181,0)</f>
        <v>0</v>
      </c>
      <c r="K480" s="34">
        <f>IF(Inskrivning!C1181&gt;0,Inskrivning!T1181,0)</f>
        <v>0</v>
      </c>
      <c r="L480" s="34">
        <f>IF(Inskrivning!C1181&gt;0,Inskrivning!U1181,0)</f>
        <v>0</v>
      </c>
      <c r="M480" s="34">
        <f>IF(Inskrivning!C1181&gt;0,Inskrivning!V1181,0)</f>
        <v>0</v>
      </c>
      <c r="N480" s="34">
        <f>IF(Inskrivning!C1181&gt;0,Inskrivning!W1181,0)</f>
        <v>0</v>
      </c>
      <c r="O480" s="34">
        <f>IF(Inskrivning!C1181&gt;0,Inskrivning!X1181,0)</f>
        <v>0</v>
      </c>
      <c r="W480" s="15">
        <f>IF(Inskrivning!C1181="",0,Inskrivning!C1181)</f>
        <v>0</v>
      </c>
      <c r="Y480" s="30">
        <f t="shared" si="6"/>
        <v>0</v>
      </c>
      <c r="Z480" s="30">
        <v>175</v>
      </c>
    </row>
    <row r="481" spans="1:26" ht="15" x14ac:dyDescent="0.25">
      <c r="A481" s="34">
        <f>IF(Inskrivning!C1182&gt;0,Inskrivning!J1182,0)</f>
        <v>0</v>
      </c>
      <c r="B481" s="34">
        <f>IF(Inskrivning!C1182&gt;0,Inskrivning!K1182,0)</f>
        <v>0</v>
      </c>
      <c r="C481" s="34">
        <f>IF(Inskrivning!C1182&gt;0,Inskrivning!L1182,0)</f>
        <v>0</v>
      </c>
      <c r="D481" s="34">
        <f>IF(Inskrivning!C1182&gt;0,Inskrivning!M1182,0)</f>
        <v>0</v>
      </c>
      <c r="E481" s="34">
        <f>IF(Inskrivning!C1182&gt;0,Inskrivning!N1182,0)</f>
        <v>0</v>
      </c>
      <c r="F481" s="34">
        <f>IF(Inskrivning!C1182&gt;0,Inskrivning!O1182,0)</f>
        <v>0</v>
      </c>
      <c r="G481" s="34">
        <f>IF(Inskrivning!C1182&gt;0,Inskrivning!P1182,0)</f>
        <v>0</v>
      </c>
      <c r="H481" s="34">
        <f>IF(Inskrivning!C1182&gt;0,Inskrivning!Q1182,0)</f>
        <v>0</v>
      </c>
      <c r="I481" s="34">
        <f>IF(Inskrivning!C1182&gt;0,Inskrivning!R1182,0)</f>
        <v>0</v>
      </c>
      <c r="J481" s="34">
        <f>IF(Inskrivning!C1182&gt;0,Inskrivning!S1182,0)</f>
        <v>0</v>
      </c>
      <c r="K481" s="34">
        <f>IF(Inskrivning!C1182&gt;0,Inskrivning!T1182,0)</f>
        <v>0</v>
      </c>
      <c r="L481" s="34">
        <f>IF(Inskrivning!C1182&gt;0,Inskrivning!U1182,0)</f>
        <v>0</v>
      </c>
      <c r="M481" s="34">
        <f>IF(Inskrivning!C1182&gt;0,Inskrivning!V1182,0)</f>
        <v>0</v>
      </c>
      <c r="N481" s="34">
        <f>IF(Inskrivning!C1182&gt;0,Inskrivning!W1182,0)</f>
        <v>0</v>
      </c>
      <c r="O481" s="34">
        <f>IF(Inskrivning!C1182&gt;0,Inskrivning!X1182,0)</f>
        <v>0</v>
      </c>
      <c r="W481" s="15">
        <f>IF(Inskrivning!C1182="",0,Inskrivning!C1182)</f>
        <v>0</v>
      </c>
      <c r="Y481" s="30">
        <f t="shared" si="6"/>
        <v>0</v>
      </c>
      <c r="Z481" s="30">
        <v>176</v>
      </c>
    </row>
    <row r="482" spans="1:26" ht="15" x14ac:dyDescent="0.25">
      <c r="A482" s="34">
        <f>IF(Inskrivning!C1183&gt;0,Inskrivning!J1183,0)</f>
        <v>0</v>
      </c>
      <c r="B482" s="34">
        <f>IF(Inskrivning!C1183&gt;0,Inskrivning!K1183,0)</f>
        <v>0</v>
      </c>
      <c r="C482" s="34">
        <f>IF(Inskrivning!C1183&gt;0,Inskrivning!L1183,0)</f>
        <v>0</v>
      </c>
      <c r="D482" s="34">
        <f>IF(Inskrivning!C1183&gt;0,Inskrivning!M1183,0)</f>
        <v>0</v>
      </c>
      <c r="E482" s="34">
        <f>IF(Inskrivning!C1183&gt;0,Inskrivning!N1183,0)</f>
        <v>0</v>
      </c>
      <c r="F482" s="34">
        <f>IF(Inskrivning!C1183&gt;0,Inskrivning!O1183,0)</f>
        <v>0</v>
      </c>
      <c r="G482" s="34">
        <f>IF(Inskrivning!C1183&gt;0,Inskrivning!P1183,0)</f>
        <v>0</v>
      </c>
      <c r="H482" s="34">
        <f>IF(Inskrivning!C1183&gt;0,Inskrivning!Q1183,0)</f>
        <v>0</v>
      </c>
      <c r="I482" s="34">
        <f>IF(Inskrivning!C1183&gt;0,Inskrivning!R1183,0)</f>
        <v>0</v>
      </c>
      <c r="J482" s="34">
        <f>IF(Inskrivning!C1183&gt;0,Inskrivning!S1183,0)</f>
        <v>0</v>
      </c>
      <c r="K482" s="34">
        <f>IF(Inskrivning!C1183&gt;0,Inskrivning!T1183,0)</f>
        <v>0</v>
      </c>
      <c r="L482" s="34">
        <f>IF(Inskrivning!C1183&gt;0,Inskrivning!U1183,0)</f>
        <v>0</v>
      </c>
      <c r="M482" s="34">
        <f>IF(Inskrivning!C1183&gt;0,Inskrivning!V1183,0)</f>
        <v>0</v>
      </c>
      <c r="N482" s="34">
        <f>IF(Inskrivning!C1183&gt;0,Inskrivning!W1183,0)</f>
        <v>0</v>
      </c>
      <c r="O482" s="34">
        <f>IF(Inskrivning!C1183&gt;0,Inskrivning!X1183,0)</f>
        <v>0</v>
      </c>
      <c r="W482" s="15">
        <f>IF(Inskrivning!C1183="",0,Inskrivning!C1183)</f>
        <v>0</v>
      </c>
      <c r="Y482" s="30">
        <f t="shared" si="6"/>
        <v>0</v>
      </c>
      <c r="Z482" s="30">
        <v>177</v>
      </c>
    </row>
    <row r="483" spans="1:26" ht="15" x14ac:dyDescent="0.25">
      <c r="A483" s="34">
        <f>IF(Inskrivning!C1184&gt;0,Inskrivning!J1184,0)</f>
        <v>0</v>
      </c>
      <c r="B483" s="34">
        <f>IF(Inskrivning!C1184&gt;0,Inskrivning!K1184,0)</f>
        <v>0</v>
      </c>
      <c r="C483" s="34">
        <f>IF(Inskrivning!C1184&gt;0,Inskrivning!L1184,0)</f>
        <v>0</v>
      </c>
      <c r="D483" s="34">
        <f>IF(Inskrivning!C1184&gt;0,Inskrivning!M1184,0)</f>
        <v>0</v>
      </c>
      <c r="E483" s="34">
        <f>IF(Inskrivning!C1184&gt;0,Inskrivning!N1184,0)</f>
        <v>0</v>
      </c>
      <c r="F483" s="34">
        <f>IF(Inskrivning!C1184&gt;0,Inskrivning!O1184,0)</f>
        <v>0</v>
      </c>
      <c r="G483" s="34">
        <f>IF(Inskrivning!C1184&gt;0,Inskrivning!P1184,0)</f>
        <v>0</v>
      </c>
      <c r="H483" s="34">
        <f>IF(Inskrivning!C1184&gt;0,Inskrivning!Q1184,0)</f>
        <v>0</v>
      </c>
      <c r="I483" s="34">
        <f>IF(Inskrivning!C1184&gt;0,Inskrivning!R1184,0)</f>
        <v>0</v>
      </c>
      <c r="J483" s="34">
        <f>IF(Inskrivning!C1184&gt;0,Inskrivning!S1184,0)</f>
        <v>0</v>
      </c>
      <c r="K483" s="34">
        <f>IF(Inskrivning!C1184&gt;0,Inskrivning!T1184,0)</f>
        <v>0</v>
      </c>
      <c r="L483" s="34">
        <f>IF(Inskrivning!C1184&gt;0,Inskrivning!U1184,0)</f>
        <v>0</v>
      </c>
      <c r="M483" s="34">
        <f>IF(Inskrivning!C1184&gt;0,Inskrivning!V1184,0)</f>
        <v>0</v>
      </c>
      <c r="N483" s="34">
        <f>IF(Inskrivning!C1184&gt;0,Inskrivning!W1184,0)</f>
        <v>0</v>
      </c>
      <c r="O483" s="34">
        <f>IF(Inskrivning!C1184&gt;0,Inskrivning!X1184,0)</f>
        <v>0</v>
      </c>
      <c r="W483" s="15">
        <f>IF(Inskrivning!C1184="",0,Inskrivning!C1184)</f>
        <v>0</v>
      </c>
      <c r="Y483" s="30">
        <f t="shared" si="6"/>
        <v>0</v>
      </c>
      <c r="Z483" s="30">
        <v>178</v>
      </c>
    </row>
    <row r="484" spans="1:26" ht="15" x14ac:dyDescent="0.25">
      <c r="A484" s="34">
        <f>IF(Inskrivning!C1185&gt;0,Inskrivning!J1185,0)</f>
        <v>0</v>
      </c>
      <c r="B484" s="34">
        <f>IF(Inskrivning!C1185&gt;0,Inskrivning!K1185,0)</f>
        <v>0</v>
      </c>
      <c r="C484" s="34">
        <f>IF(Inskrivning!C1185&gt;0,Inskrivning!L1185,0)</f>
        <v>0</v>
      </c>
      <c r="D484" s="34">
        <f>IF(Inskrivning!C1185&gt;0,Inskrivning!M1185,0)</f>
        <v>0</v>
      </c>
      <c r="E484" s="34">
        <f>IF(Inskrivning!C1185&gt;0,Inskrivning!N1185,0)</f>
        <v>0</v>
      </c>
      <c r="F484" s="34">
        <f>IF(Inskrivning!C1185&gt;0,Inskrivning!O1185,0)</f>
        <v>0</v>
      </c>
      <c r="G484" s="34">
        <f>IF(Inskrivning!C1185&gt;0,Inskrivning!P1185,0)</f>
        <v>0</v>
      </c>
      <c r="H484" s="34">
        <f>IF(Inskrivning!C1185&gt;0,Inskrivning!Q1185,0)</f>
        <v>0</v>
      </c>
      <c r="I484" s="34">
        <f>IF(Inskrivning!C1185&gt;0,Inskrivning!R1185,0)</f>
        <v>0</v>
      </c>
      <c r="J484" s="34">
        <f>IF(Inskrivning!C1185&gt;0,Inskrivning!S1185,0)</f>
        <v>0</v>
      </c>
      <c r="K484" s="34">
        <f>IF(Inskrivning!C1185&gt;0,Inskrivning!T1185,0)</f>
        <v>0</v>
      </c>
      <c r="L484" s="34">
        <f>IF(Inskrivning!C1185&gt;0,Inskrivning!U1185,0)</f>
        <v>0</v>
      </c>
      <c r="M484" s="34">
        <f>IF(Inskrivning!C1185&gt;0,Inskrivning!V1185,0)</f>
        <v>0</v>
      </c>
      <c r="N484" s="34">
        <f>IF(Inskrivning!C1185&gt;0,Inskrivning!W1185,0)</f>
        <v>0</v>
      </c>
      <c r="O484" s="34">
        <f>IF(Inskrivning!C1185&gt;0,Inskrivning!X1185,0)</f>
        <v>0</v>
      </c>
      <c r="W484" s="15">
        <f>IF(Inskrivning!C1185="",0,Inskrivning!C1185)</f>
        <v>0</v>
      </c>
      <c r="Y484" s="30">
        <f t="shared" si="6"/>
        <v>0</v>
      </c>
      <c r="Z484" s="30">
        <v>179</v>
      </c>
    </row>
    <row r="485" spans="1:26" ht="15" x14ac:dyDescent="0.25">
      <c r="A485" s="34">
        <f>IF(Inskrivning!C1186&gt;0,Inskrivning!J1186,0)</f>
        <v>0</v>
      </c>
      <c r="B485" s="34">
        <f>IF(Inskrivning!C1186&gt;0,Inskrivning!K1186,0)</f>
        <v>0</v>
      </c>
      <c r="C485" s="34">
        <f>IF(Inskrivning!C1186&gt;0,Inskrivning!L1186,0)</f>
        <v>0</v>
      </c>
      <c r="D485" s="34">
        <f>IF(Inskrivning!C1186&gt;0,Inskrivning!M1186,0)</f>
        <v>0</v>
      </c>
      <c r="E485" s="34">
        <f>IF(Inskrivning!C1186&gt;0,Inskrivning!N1186,0)</f>
        <v>0</v>
      </c>
      <c r="F485" s="34">
        <f>IF(Inskrivning!C1186&gt;0,Inskrivning!O1186,0)</f>
        <v>0</v>
      </c>
      <c r="G485" s="34">
        <f>IF(Inskrivning!C1186&gt;0,Inskrivning!P1186,0)</f>
        <v>0</v>
      </c>
      <c r="H485" s="34">
        <f>IF(Inskrivning!C1186&gt;0,Inskrivning!Q1186,0)</f>
        <v>0</v>
      </c>
      <c r="I485" s="34">
        <f>IF(Inskrivning!C1186&gt;0,Inskrivning!R1186,0)</f>
        <v>0</v>
      </c>
      <c r="J485" s="34">
        <f>IF(Inskrivning!C1186&gt;0,Inskrivning!S1186,0)</f>
        <v>0</v>
      </c>
      <c r="K485" s="34">
        <f>IF(Inskrivning!C1186&gt;0,Inskrivning!T1186,0)</f>
        <v>0</v>
      </c>
      <c r="L485" s="34">
        <f>IF(Inskrivning!C1186&gt;0,Inskrivning!U1186,0)</f>
        <v>0</v>
      </c>
      <c r="M485" s="34">
        <f>IF(Inskrivning!C1186&gt;0,Inskrivning!V1186,0)</f>
        <v>0</v>
      </c>
      <c r="N485" s="34">
        <f>IF(Inskrivning!C1186&gt;0,Inskrivning!W1186,0)</f>
        <v>0</v>
      </c>
      <c r="O485" s="34">
        <f>IF(Inskrivning!C1186&gt;0,Inskrivning!X1186,0)</f>
        <v>0</v>
      </c>
      <c r="W485" s="15">
        <f>IF(Inskrivning!C1186="",0,Inskrivning!C1186)</f>
        <v>0</v>
      </c>
      <c r="Y485" s="30">
        <f t="shared" si="6"/>
        <v>0</v>
      </c>
      <c r="Z485" s="30">
        <v>180</v>
      </c>
    </row>
    <row r="486" spans="1:26" ht="15" x14ac:dyDescent="0.25">
      <c r="A486" s="34">
        <f>IF(Inskrivning!C1187&gt;0,Inskrivning!J1187,0)</f>
        <v>0</v>
      </c>
      <c r="B486" s="34">
        <f>IF(Inskrivning!C1187&gt;0,Inskrivning!K1187,0)</f>
        <v>0</v>
      </c>
      <c r="C486" s="34">
        <f>IF(Inskrivning!C1187&gt;0,Inskrivning!L1187,0)</f>
        <v>0</v>
      </c>
      <c r="D486" s="34">
        <f>IF(Inskrivning!C1187&gt;0,Inskrivning!M1187,0)</f>
        <v>0</v>
      </c>
      <c r="E486" s="34">
        <f>IF(Inskrivning!C1187&gt;0,Inskrivning!N1187,0)</f>
        <v>0</v>
      </c>
      <c r="F486" s="34">
        <f>IF(Inskrivning!C1187&gt;0,Inskrivning!O1187,0)</f>
        <v>0</v>
      </c>
      <c r="G486" s="34">
        <f>IF(Inskrivning!C1187&gt;0,Inskrivning!P1187,0)</f>
        <v>0</v>
      </c>
      <c r="H486" s="34">
        <f>IF(Inskrivning!C1187&gt;0,Inskrivning!Q1187,0)</f>
        <v>0</v>
      </c>
      <c r="I486" s="34">
        <f>IF(Inskrivning!C1187&gt;0,Inskrivning!R1187,0)</f>
        <v>0</v>
      </c>
      <c r="J486" s="34">
        <f>IF(Inskrivning!C1187&gt;0,Inskrivning!S1187,0)</f>
        <v>0</v>
      </c>
      <c r="K486" s="34">
        <f>IF(Inskrivning!C1187&gt;0,Inskrivning!T1187,0)</f>
        <v>0</v>
      </c>
      <c r="L486" s="34">
        <f>IF(Inskrivning!C1187&gt;0,Inskrivning!U1187,0)</f>
        <v>0</v>
      </c>
      <c r="M486" s="34">
        <f>IF(Inskrivning!C1187&gt;0,Inskrivning!V1187,0)</f>
        <v>0</v>
      </c>
      <c r="N486" s="34">
        <f>IF(Inskrivning!C1187&gt;0,Inskrivning!W1187,0)</f>
        <v>0</v>
      </c>
      <c r="O486" s="34">
        <f>IF(Inskrivning!C1187&gt;0,Inskrivning!X1187,0)</f>
        <v>0</v>
      </c>
      <c r="W486" s="15">
        <f>IF(Inskrivning!C1187="",0,Inskrivning!C1187)</f>
        <v>0</v>
      </c>
      <c r="Y486" s="30">
        <f t="shared" si="6"/>
        <v>0</v>
      </c>
      <c r="Z486" s="30">
        <v>181</v>
      </c>
    </row>
    <row r="487" spans="1:26" ht="15" x14ac:dyDescent="0.25">
      <c r="A487" s="34">
        <f>IF(Inskrivning!C1188&gt;0,Inskrivning!J1188,0)</f>
        <v>0</v>
      </c>
      <c r="B487" s="34">
        <f>IF(Inskrivning!C1188&gt;0,Inskrivning!K1188,0)</f>
        <v>0</v>
      </c>
      <c r="C487" s="34">
        <f>IF(Inskrivning!C1188&gt;0,Inskrivning!L1188,0)</f>
        <v>0</v>
      </c>
      <c r="D487" s="34">
        <f>IF(Inskrivning!C1188&gt;0,Inskrivning!M1188,0)</f>
        <v>0</v>
      </c>
      <c r="E487" s="34">
        <f>IF(Inskrivning!C1188&gt;0,Inskrivning!N1188,0)</f>
        <v>0</v>
      </c>
      <c r="F487" s="34">
        <f>IF(Inskrivning!C1188&gt;0,Inskrivning!O1188,0)</f>
        <v>0</v>
      </c>
      <c r="G487" s="34">
        <f>IF(Inskrivning!C1188&gt;0,Inskrivning!P1188,0)</f>
        <v>0</v>
      </c>
      <c r="H487" s="34">
        <f>IF(Inskrivning!C1188&gt;0,Inskrivning!Q1188,0)</f>
        <v>0</v>
      </c>
      <c r="I487" s="34">
        <f>IF(Inskrivning!C1188&gt;0,Inskrivning!R1188,0)</f>
        <v>0</v>
      </c>
      <c r="J487" s="34">
        <f>IF(Inskrivning!C1188&gt;0,Inskrivning!S1188,0)</f>
        <v>0</v>
      </c>
      <c r="K487" s="34">
        <f>IF(Inskrivning!C1188&gt;0,Inskrivning!T1188,0)</f>
        <v>0</v>
      </c>
      <c r="L487" s="34">
        <f>IF(Inskrivning!C1188&gt;0,Inskrivning!U1188,0)</f>
        <v>0</v>
      </c>
      <c r="M487" s="34">
        <f>IF(Inskrivning!C1188&gt;0,Inskrivning!V1188,0)</f>
        <v>0</v>
      </c>
      <c r="N487" s="34">
        <f>IF(Inskrivning!C1188&gt;0,Inskrivning!W1188,0)</f>
        <v>0</v>
      </c>
      <c r="O487" s="34">
        <f>IF(Inskrivning!C1188&gt;0,Inskrivning!X1188,0)</f>
        <v>0</v>
      </c>
      <c r="W487" s="15">
        <f>IF(Inskrivning!C1188="",0,Inskrivning!C1188)</f>
        <v>0</v>
      </c>
      <c r="Y487" s="30">
        <f t="shared" si="6"/>
        <v>0</v>
      </c>
      <c r="Z487" s="30">
        <v>182</v>
      </c>
    </row>
    <row r="488" spans="1:26" ht="15" x14ac:dyDescent="0.25">
      <c r="A488" s="34">
        <f>IF(Inskrivning!C1189&gt;0,Inskrivning!J1189,0)</f>
        <v>0</v>
      </c>
      <c r="B488" s="34">
        <f>IF(Inskrivning!C1189&gt;0,Inskrivning!K1189,0)</f>
        <v>0</v>
      </c>
      <c r="C488" s="34">
        <f>IF(Inskrivning!C1189&gt;0,Inskrivning!L1189,0)</f>
        <v>0</v>
      </c>
      <c r="D488" s="34">
        <f>IF(Inskrivning!C1189&gt;0,Inskrivning!M1189,0)</f>
        <v>0</v>
      </c>
      <c r="E488" s="34">
        <f>IF(Inskrivning!C1189&gt;0,Inskrivning!N1189,0)</f>
        <v>0</v>
      </c>
      <c r="F488" s="34">
        <f>IF(Inskrivning!C1189&gt;0,Inskrivning!O1189,0)</f>
        <v>0</v>
      </c>
      <c r="G488" s="34">
        <f>IF(Inskrivning!C1189&gt;0,Inskrivning!P1189,0)</f>
        <v>0</v>
      </c>
      <c r="H488" s="34">
        <f>IF(Inskrivning!C1189&gt;0,Inskrivning!Q1189,0)</f>
        <v>0</v>
      </c>
      <c r="I488" s="34">
        <f>IF(Inskrivning!C1189&gt;0,Inskrivning!R1189,0)</f>
        <v>0</v>
      </c>
      <c r="J488" s="34">
        <f>IF(Inskrivning!C1189&gt;0,Inskrivning!S1189,0)</f>
        <v>0</v>
      </c>
      <c r="K488" s="34">
        <f>IF(Inskrivning!C1189&gt;0,Inskrivning!T1189,0)</f>
        <v>0</v>
      </c>
      <c r="L488" s="34">
        <f>IF(Inskrivning!C1189&gt;0,Inskrivning!U1189,0)</f>
        <v>0</v>
      </c>
      <c r="M488" s="34">
        <f>IF(Inskrivning!C1189&gt;0,Inskrivning!V1189,0)</f>
        <v>0</v>
      </c>
      <c r="N488" s="34">
        <f>IF(Inskrivning!C1189&gt;0,Inskrivning!W1189,0)</f>
        <v>0</v>
      </c>
      <c r="O488" s="34">
        <f>IF(Inskrivning!C1189&gt;0,Inskrivning!X1189,0)</f>
        <v>0</v>
      </c>
      <c r="W488" s="15">
        <f>IF(Inskrivning!C1189="",0,Inskrivning!C1189)</f>
        <v>0</v>
      </c>
      <c r="Y488" s="30">
        <f t="shared" si="6"/>
        <v>0</v>
      </c>
      <c r="Z488" s="30">
        <v>183</v>
      </c>
    </row>
    <row r="489" spans="1:26" ht="15" x14ac:dyDescent="0.25">
      <c r="A489" s="34">
        <f>IF(Inskrivning!C1190&gt;0,Inskrivning!J1190,0)</f>
        <v>0</v>
      </c>
      <c r="B489" s="34">
        <f>IF(Inskrivning!C1190&gt;0,Inskrivning!K1190,0)</f>
        <v>0</v>
      </c>
      <c r="C489" s="34">
        <f>IF(Inskrivning!C1190&gt;0,Inskrivning!L1190,0)</f>
        <v>0</v>
      </c>
      <c r="D489" s="34">
        <f>IF(Inskrivning!C1190&gt;0,Inskrivning!M1190,0)</f>
        <v>0</v>
      </c>
      <c r="E489" s="34">
        <f>IF(Inskrivning!C1190&gt;0,Inskrivning!N1190,0)</f>
        <v>0</v>
      </c>
      <c r="F489" s="34">
        <f>IF(Inskrivning!C1190&gt;0,Inskrivning!O1190,0)</f>
        <v>0</v>
      </c>
      <c r="G489" s="34">
        <f>IF(Inskrivning!C1190&gt;0,Inskrivning!P1190,0)</f>
        <v>0</v>
      </c>
      <c r="H489" s="34">
        <f>IF(Inskrivning!C1190&gt;0,Inskrivning!Q1190,0)</f>
        <v>0</v>
      </c>
      <c r="I489" s="34">
        <f>IF(Inskrivning!C1190&gt;0,Inskrivning!R1190,0)</f>
        <v>0</v>
      </c>
      <c r="J489" s="34">
        <f>IF(Inskrivning!C1190&gt;0,Inskrivning!S1190,0)</f>
        <v>0</v>
      </c>
      <c r="K489" s="34">
        <f>IF(Inskrivning!C1190&gt;0,Inskrivning!T1190,0)</f>
        <v>0</v>
      </c>
      <c r="L489" s="34">
        <f>IF(Inskrivning!C1190&gt;0,Inskrivning!U1190,0)</f>
        <v>0</v>
      </c>
      <c r="M489" s="34">
        <f>IF(Inskrivning!C1190&gt;0,Inskrivning!V1190,0)</f>
        <v>0</v>
      </c>
      <c r="N489" s="34">
        <f>IF(Inskrivning!C1190&gt;0,Inskrivning!W1190,0)</f>
        <v>0</v>
      </c>
      <c r="O489" s="34">
        <f>IF(Inskrivning!C1190&gt;0,Inskrivning!X1190,0)</f>
        <v>0</v>
      </c>
      <c r="W489" s="15">
        <f>IF(Inskrivning!C1190="",0,Inskrivning!C1190)</f>
        <v>0</v>
      </c>
      <c r="Y489" s="30">
        <f t="shared" si="6"/>
        <v>0</v>
      </c>
      <c r="Z489" s="30">
        <v>184</v>
      </c>
    </row>
    <row r="490" spans="1:26" ht="15" x14ac:dyDescent="0.25">
      <c r="A490" s="34">
        <f>IF(Inskrivning!C1191&gt;0,Inskrivning!J1191,0)</f>
        <v>0</v>
      </c>
      <c r="B490" s="34">
        <f>IF(Inskrivning!C1191&gt;0,Inskrivning!K1191,0)</f>
        <v>0</v>
      </c>
      <c r="C490" s="34">
        <f>IF(Inskrivning!C1191&gt;0,Inskrivning!L1191,0)</f>
        <v>0</v>
      </c>
      <c r="D490" s="34">
        <f>IF(Inskrivning!C1191&gt;0,Inskrivning!M1191,0)</f>
        <v>0</v>
      </c>
      <c r="E490" s="34">
        <f>IF(Inskrivning!C1191&gt;0,Inskrivning!N1191,0)</f>
        <v>0</v>
      </c>
      <c r="F490" s="34">
        <f>IF(Inskrivning!C1191&gt;0,Inskrivning!O1191,0)</f>
        <v>0</v>
      </c>
      <c r="G490" s="34">
        <f>IF(Inskrivning!C1191&gt;0,Inskrivning!P1191,0)</f>
        <v>0</v>
      </c>
      <c r="H490" s="34">
        <f>IF(Inskrivning!C1191&gt;0,Inskrivning!Q1191,0)</f>
        <v>0</v>
      </c>
      <c r="I490" s="34">
        <f>IF(Inskrivning!C1191&gt;0,Inskrivning!R1191,0)</f>
        <v>0</v>
      </c>
      <c r="J490" s="34">
        <f>IF(Inskrivning!C1191&gt;0,Inskrivning!S1191,0)</f>
        <v>0</v>
      </c>
      <c r="K490" s="34">
        <f>IF(Inskrivning!C1191&gt;0,Inskrivning!T1191,0)</f>
        <v>0</v>
      </c>
      <c r="L490" s="34">
        <f>IF(Inskrivning!C1191&gt;0,Inskrivning!U1191,0)</f>
        <v>0</v>
      </c>
      <c r="M490" s="34">
        <f>IF(Inskrivning!C1191&gt;0,Inskrivning!V1191,0)</f>
        <v>0</v>
      </c>
      <c r="N490" s="34">
        <f>IF(Inskrivning!C1191&gt;0,Inskrivning!W1191,0)</f>
        <v>0</v>
      </c>
      <c r="O490" s="34">
        <f>IF(Inskrivning!C1191&gt;0,Inskrivning!X1191,0)</f>
        <v>0</v>
      </c>
      <c r="W490" s="15">
        <f>IF(Inskrivning!C1191="",0,Inskrivning!C1191)</f>
        <v>0</v>
      </c>
      <c r="Y490" s="30">
        <f t="shared" si="6"/>
        <v>0</v>
      </c>
      <c r="Z490" s="30">
        <v>185</v>
      </c>
    </row>
    <row r="491" spans="1:26" ht="15" x14ac:dyDescent="0.25">
      <c r="A491" s="34">
        <f>IF(Inskrivning!C1192&gt;0,Inskrivning!J1192,0)</f>
        <v>0</v>
      </c>
      <c r="B491" s="34">
        <f>IF(Inskrivning!C1192&gt;0,Inskrivning!K1192,0)</f>
        <v>0</v>
      </c>
      <c r="C491" s="34">
        <f>IF(Inskrivning!C1192&gt;0,Inskrivning!L1192,0)</f>
        <v>0</v>
      </c>
      <c r="D491" s="34">
        <f>IF(Inskrivning!C1192&gt;0,Inskrivning!M1192,0)</f>
        <v>0</v>
      </c>
      <c r="E491" s="34">
        <f>IF(Inskrivning!C1192&gt;0,Inskrivning!N1192,0)</f>
        <v>0</v>
      </c>
      <c r="F491" s="34">
        <f>IF(Inskrivning!C1192&gt;0,Inskrivning!O1192,0)</f>
        <v>0</v>
      </c>
      <c r="G491" s="34">
        <f>IF(Inskrivning!C1192&gt;0,Inskrivning!P1192,0)</f>
        <v>0</v>
      </c>
      <c r="H491" s="34">
        <f>IF(Inskrivning!C1192&gt;0,Inskrivning!Q1192,0)</f>
        <v>0</v>
      </c>
      <c r="I491" s="34">
        <f>IF(Inskrivning!C1192&gt;0,Inskrivning!R1192,0)</f>
        <v>0</v>
      </c>
      <c r="J491" s="34">
        <f>IF(Inskrivning!C1192&gt;0,Inskrivning!S1192,0)</f>
        <v>0</v>
      </c>
      <c r="K491" s="34">
        <f>IF(Inskrivning!C1192&gt;0,Inskrivning!T1192,0)</f>
        <v>0</v>
      </c>
      <c r="L491" s="34">
        <f>IF(Inskrivning!C1192&gt;0,Inskrivning!U1192,0)</f>
        <v>0</v>
      </c>
      <c r="M491" s="34">
        <f>IF(Inskrivning!C1192&gt;0,Inskrivning!V1192,0)</f>
        <v>0</v>
      </c>
      <c r="N491" s="34">
        <f>IF(Inskrivning!C1192&gt;0,Inskrivning!W1192,0)</f>
        <v>0</v>
      </c>
      <c r="O491" s="34">
        <f>IF(Inskrivning!C1192&gt;0,Inskrivning!X1192,0)</f>
        <v>0</v>
      </c>
      <c r="W491" s="15">
        <f>IF(Inskrivning!C1192="",0,Inskrivning!C1192)</f>
        <v>0</v>
      </c>
      <c r="Y491" s="30">
        <f t="shared" si="6"/>
        <v>0</v>
      </c>
      <c r="Z491" s="30">
        <v>186</v>
      </c>
    </row>
    <row r="492" spans="1:26" ht="15" x14ac:dyDescent="0.25">
      <c r="A492" s="34">
        <f>IF(Inskrivning!C1193&gt;0,Inskrivning!J1193,0)</f>
        <v>0</v>
      </c>
      <c r="B492" s="34">
        <f>IF(Inskrivning!C1193&gt;0,Inskrivning!K1193,0)</f>
        <v>0</v>
      </c>
      <c r="C492" s="34">
        <f>IF(Inskrivning!C1193&gt;0,Inskrivning!L1193,0)</f>
        <v>0</v>
      </c>
      <c r="D492" s="34">
        <f>IF(Inskrivning!C1193&gt;0,Inskrivning!M1193,0)</f>
        <v>0</v>
      </c>
      <c r="E492" s="34">
        <f>IF(Inskrivning!C1193&gt;0,Inskrivning!N1193,0)</f>
        <v>0</v>
      </c>
      <c r="F492" s="34">
        <f>IF(Inskrivning!C1193&gt;0,Inskrivning!O1193,0)</f>
        <v>0</v>
      </c>
      <c r="G492" s="34">
        <f>IF(Inskrivning!C1193&gt;0,Inskrivning!P1193,0)</f>
        <v>0</v>
      </c>
      <c r="H492" s="34">
        <f>IF(Inskrivning!C1193&gt;0,Inskrivning!Q1193,0)</f>
        <v>0</v>
      </c>
      <c r="I492" s="34">
        <f>IF(Inskrivning!C1193&gt;0,Inskrivning!R1193,0)</f>
        <v>0</v>
      </c>
      <c r="J492" s="34">
        <f>IF(Inskrivning!C1193&gt;0,Inskrivning!S1193,0)</f>
        <v>0</v>
      </c>
      <c r="K492" s="34">
        <f>IF(Inskrivning!C1193&gt;0,Inskrivning!T1193,0)</f>
        <v>0</v>
      </c>
      <c r="L492" s="34">
        <f>IF(Inskrivning!C1193&gt;0,Inskrivning!U1193,0)</f>
        <v>0</v>
      </c>
      <c r="M492" s="34">
        <f>IF(Inskrivning!C1193&gt;0,Inskrivning!V1193,0)</f>
        <v>0</v>
      </c>
      <c r="N492" s="34">
        <f>IF(Inskrivning!C1193&gt;0,Inskrivning!W1193,0)</f>
        <v>0</v>
      </c>
      <c r="O492" s="34">
        <f>IF(Inskrivning!C1193&gt;0,Inskrivning!X1193,0)</f>
        <v>0</v>
      </c>
      <c r="W492" s="15">
        <f>IF(Inskrivning!C1193="",0,Inskrivning!C1193)</f>
        <v>0</v>
      </c>
      <c r="Y492" s="30">
        <f t="shared" si="6"/>
        <v>0</v>
      </c>
      <c r="Z492" s="30">
        <v>187</v>
      </c>
    </row>
    <row r="493" spans="1:26" ht="15" x14ac:dyDescent="0.25">
      <c r="A493" s="34">
        <f>IF(Inskrivning!C1194&gt;0,Inskrivning!J1194,0)</f>
        <v>0</v>
      </c>
      <c r="B493" s="34">
        <f>IF(Inskrivning!C1194&gt;0,Inskrivning!K1194,0)</f>
        <v>0</v>
      </c>
      <c r="C493" s="34">
        <f>IF(Inskrivning!C1194&gt;0,Inskrivning!L1194,0)</f>
        <v>0</v>
      </c>
      <c r="D493" s="34">
        <f>IF(Inskrivning!C1194&gt;0,Inskrivning!M1194,0)</f>
        <v>0</v>
      </c>
      <c r="E493" s="34">
        <f>IF(Inskrivning!C1194&gt;0,Inskrivning!N1194,0)</f>
        <v>0</v>
      </c>
      <c r="F493" s="34">
        <f>IF(Inskrivning!C1194&gt;0,Inskrivning!O1194,0)</f>
        <v>0</v>
      </c>
      <c r="G493" s="34">
        <f>IF(Inskrivning!C1194&gt;0,Inskrivning!P1194,0)</f>
        <v>0</v>
      </c>
      <c r="H493" s="34">
        <f>IF(Inskrivning!C1194&gt;0,Inskrivning!Q1194,0)</f>
        <v>0</v>
      </c>
      <c r="I493" s="34">
        <f>IF(Inskrivning!C1194&gt;0,Inskrivning!R1194,0)</f>
        <v>0</v>
      </c>
      <c r="J493" s="34">
        <f>IF(Inskrivning!C1194&gt;0,Inskrivning!S1194,0)</f>
        <v>0</v>
      </c>
      <c r="K493" s="34">
        <f>IF(Inskrivning!C1194&gt;0,Inskrivning!T1194,0)</f>
        <v>0</v>
      </c>
      <c r="L493" s="34">
        <f>IF(Inskrivning!C1194&gt;0,Inskrivning!U1194,0)</f>
        <v>0</v>
      </c>
      <c r="M493" s="34">
        <f>IF(Inskrivning!C1194&gt;0,Inskrivning!V1194,0)</f>
        <v>0</v>
      </c>
      <c r="N493" s="34">
        <f>IF(Inskrivning!C1194&gt;0,Inskrivning!W1194,0)</f>
        <v>0</v>
      </c>
      <c r="O493" s="34">
        <f>IF(Inskrivning!C1194&gt;0,Inskrivning!X1194,0)</f>
        <v>0</v>
      </c>
      <c r="W493" s="15">
        <f>IF(Inskrivning!C1194="",0,Inskrivning!C1194)</f>
        <v>0</v>
      </c>
      <c r="Y493" s="30">
        <f t="shared" si="6"/>
        <v>0</v>
      </c>
      <c r="Z493" s="30">
        <v>188</v>
      </c>
    </row>
    <row r="494" spans="1:26" ht="15" x14ac:dyDescent="0.25">
      <c r="A494" s="34">
        <f>IF(Inskrivning!C1195&gt;0,Inskrivning!J1195,0)</f>
        <v>0</v>
      </c>
      <c r="B494" s="34">
        <f>IF(Inskrivning!C1195&gt;0,Inskrivning!K1195,0)</f>
        <v>0</v>
      </c>
      <c r="C494" s="34">
        <f>IF(Inskrivning!C1195&gt;0,Inskrivning!L1195,0)</f>
        <v>0</v>
      </c>
      <c r="D494" s="34">
        <f>IF(Inskrivning!C1195&gt;0,Inskrivning!M1195,0)</f>
        <v>0</v>
      </c>
      <c r="E494" s="34">
        <f>IF(Inskrivning!C1195&gt;0,Inskrivning!N1195,0)</f>
        <v>0</v>
      </c>
      <c r="F494" s="34">
        <f>IF(Inskrivning!C1195&gt;0,Inskrivning!O1195,0)</f>
        <v>0</v>
      </c>
      <c r="G494" s="34">
        <f>IF(Inskrivning!C1195&gt;0,Inskrivning!P1195,0)</f>
        <v>0</v>
      </c>
      <c r="H494" s="34">
        <f>IF(Inskrivning!C1195&gt;0,Inskrivning!Q1195,0)</f>
        <v>0</v>
      </c>
      <c r="I494" s="34">
        <f>IF(Inskrivning!C1195&gt;0,Inskrivning!R1195,0)</f>
        <v>0</v>
      </c>
      <c r="J494" s="34">
        <f>IF(Inskrivning!C1195&gt;0,Inskrivning!S1195,0)</f>
        <v>0</v>
      </c>
      <c r="K494" s="34">
        <f>IF(Inskrivning!C1195&gt;0,Inskrivning!T1195,0)</f>
        <v>0</v>
      </c>
      <c r="L494" s="34">
        <f>IF(Inskrivning!C1195&gt;0,Inskrivning!U1195,0)</f>
        <v>0</v>
      </c>
      <c r="M494" s="34">
        <f>IF(Inskrivning!C1195&gt;0,Inskrivning!V1195,0)</f>
        <v>0</v>
      </c>
      <c r="N494" s="34">
        <f>IF(Inskrivning!C1195&gt;0,Inskrivning!W1195,0)</f>
        <v>0</v>
      </c>
      <c r="O494" s="34">
        <f>IF(Inskrivning!C1195&gt;0,Inskrivning!X1195,0)</f>
        <v>0</v>
      </c>
      <c r="W494" s="15">
        <f>IF(Inskrivning!C1195="",0,Inskrivning!C1195)</f>
        <v>0</v>
      </c>
      <c r="Y494" s="30">
        <f t="shared" si="6"/>
        <v>0</v>
      </c>
      <c r="Z494" s="30">
        <v>189</v>
      </c>
    </row>
    <row r="495" spans="1:26" ht="15" x14ac:dyDescent="0.25">
      <c r="A495" s="34">
        <f>IF(Inskrivning!C1196&gt;0,Inskrivning!J1196,0)</f>
        <v>0</v>
      </c>
      <c r="B495" s="34">
        <f>IF(Inskrivning!C1196&gt;0,Inskrivning!K1196,0)</f>
        <v>0</v>
      </c>
      <c r="C495" s="34">
        <f>IF(Inskrivning!C1196&gt;0,Inskrivning!L1196,0)</f>
        <v>0</v>
      </c>
      <c r="D495" s="34">
        <f>IF(Inskrivning!C1196&gt;0,Inskrivning!M1196,0)</f>
        <v>0</v>
      </c>
      <c r="E495" s="34">
        <f>IF(Inskrivning!C1196&gt;0,Inskrivning!N1196,0)</f>
        <v>0</v>
      </c>
      <c r="F495" s="34">
        <f>IF(Inskrivning!C1196&gt;0,Inskrivning!O1196,0)</f>
        <v>0</v>
      </c>
      <c r="G495" s="34">
        <f>IF(Inskrivning!C1196&gt;0,Inskrivning!P1196,0)</f>
        <v>0</v>
      </c>
      <c r="H495" s="34">
        <f>IF(Inskrivning!C1196&gt;0,Inskrivning!Q1196,0)</f>
        <v>0</v>
      </c>
      <c r="I495" s="34">
        <f>IF(Inskrivning!C1196&gt;0,Inskrivning!R1196,0)</f>
        <v>0</v>
      </c>
      <c r="J495" s="34">
        <f>IF(Inskrivning!C1196&gt;0,Inskrivning!S1196,0)</f>
        <v>0</v>
      </c>
      <c r="K495" s="34">
        <f>IF(Inskrivning!C1196&gt;0,Inskrivning!T1196,0)</f>
        <v>0</v>
      </c>
      <c r="L495" s="34">
        <f>IF(Inskrivning!C1196&gt;0,Inskrivning!U1196,0)</f>
        <v>0</v>
      </c>
      <c r="M495" s="34">
        <f>IF(Inskrivning!C1196&gt;0,Inskrivning!V1196,0)</f>
        <v>0</v>
      </c>
      <c r="N495" s="34">
        <f>IF(Inskrivning!C1196&gt;0,Inskrivning!W1196,0)</f>
        <v>0</v>
      </c>
      <c r="O495" s="34">
        <f>IF(Inskrivning!C1196&gt;0,Inskrivning!X1196,0)</f>
        <v>0</v>
      </c>
      <c r="W495" s="15">
        <f>IF(Inskrivning!C1196="",0,Inskrivning!C1196)</f>
        <v>0</v>
      </c>
      <c r="Y495" s="30">
        <f t="shared" si="6"/>
        <v>0</v>
      </c>
      <c r="Z495" s="30">
        <v>190</v>
      </c>
    </row>
    <row r="496" spans="1:26" ht="15" x14ac:dyDescent="0.25">
      <c r="A496" s="34">
        <f>IF(Inskrivning!C1197&gt;0,Inskrivning!J1197,0)</f>
        <v>0</v>
      </c>
      <c r="B496" s="34">
        <f>IF(Inskrivning!C1197&gt;0,Inskrivning!K1197,0)</f>
        <v>0</v>
      </c>
      <c r="C496" s="34">
        <f>IF(Inskrivning!C1197&gt;0,Inskrivning!L1197,0)</f>
        <v>0</v>
      </c>
      <c r="D496" s="34">
        <f>IF(Inskrivning!C1197&gt;0,Inskrivning!M1197,0)</f>
        <v>0</v>
      </c>
      <c r="E496" s="34">
        <f>IF(Inskrivning!C1197&gt;0,Inskrivning!N1197,0)</f>
        <v>0</v>
      </c>
      <c r="F496" s="34">
        <f>IF(Inskrivning!C1197&gt;0,Inskrivning!O1197,0)</f>
        <v>0</v>
      </c>
      <c r="G496" s="34">
        <f>IF(Inskrivning!C1197&gt;0,Inskrivning!P1197,0)</f>
        <v>0</v>
      </c>
      <c r="H496" s="34">
        <f>IF(Inskrivning!C1197&gt;0,Inskrivning!Q1197,0)</f>
        <v>0</v>
      </c>
      <c r="I496" s="34">
        <f>IF(Inskrivning!C1197&gt;0,Inskrivning!R1197,0)</f>
        <v>0</v>
      </c>
      <c r="J496" s="34">
        <f>IF(Inskrivning!C1197&gt;0,Inskrivning!S1197,0)</f>
        <v>0</v>
      </c>
      <c r="K496" s="34">
        <f>IF(Inskrivning!C1197&gt;0,Inskrivning!T1197,0)</f>
        <v>0</v>
      </c>
      <c r="L496" s="34">
        <f>IF(Inskrivning!C1197&gt;0,Inskrivning!U1197,0)</f>
        <v>0</v>
      </c>
      <c r="M496" s="34">
        <f>IF(Inskrivning!C1197&gt;0,Inskrivning!V1197,0)</f>
        <v>0</v>
      </c>
      <c r="N496" s="34">
        <f>IF(Inskrivning!C1197&gt;0,Inskrivning!W1197,0)</f>
        <v>0</v>
      </c>
      <c r="O496" s="34">
        <f>IF(Inskrivning!C1197&gt;0,Inskrivning!X1197,0)</f>
        <v>0</v>
      </c>
      <c r="W496" s="15">
        <f>IF(Inskrivning!C1197="",0,Inskrivning!C1197)</f>
        <v>0</v>
      </c>
      <c r="Y496" s="30">
        <f t="shared" si="6"/>
        <v>0</v>
      </c>
      <c r="Z496" s="30">
        <v>191</v>
      </c>
    </row>
    <row r="497" spans="1:26" ht="15" x14ac:dyDescent="0.25">
      <c r="A497" s="34">
        <f>IF(Inskrivning!C1198&gt;0,Inskrivning!J1198,0)</f>
        <v>0</v>
      </c>
      <c r="B497" s="34">
        <f>IF(Inskrivning!C1198&gt;0,Inskrivning!K1198,0)</f>
        <v>0</v>
      </c>
      <c r="C497" s="34">
        <f>IF(Inskrivning!C1198&gt;0,Inskrivning!L1198,0)</f>
        <v>0</v>
      </c>
      <c r="D497" s="34">
        <f>IF(Inskrivning!C1198&gt;0,Inskrivning!M1198,0)</f>
        <v>0</v>
      </c>
      <c r="E497" s="34">
        <f>IF(Inskrivning!C1198&gt;0,Inskrivning!N1198,0)</f>
        <v>0</v>
      </c>
      <c r="F497" s="34">
        <f>IF(Inskrivning!C1198&gt;0,Inskrivning!O1198,0)</f>
        <v>0</v>
      </c>
      <c r="G497" s="34">
        <f>IF(Inskrivning!C1198&gt;0,Inskrivning!P1198,0)</f>
        <v>0</v>
      </c>
      <c r="H497" s="34">
        <f>IF(Inskrivning!C1198&gt;0,Inskrivning!Q1198,0)</f>
        <v>0</v>
      </c>
      <c r="I497" s="34">
        <f>IF(Inskrivning!C1198&gt;0,Inskrivning!R1198,0)</f>
        <v>0</v>
      </c>
      <c r="J497" s="34">
        <f>IF(Inskrivning!C1198&gt;0,Inskrivning!S1198,0)</f>
        <v>0</v>
      </c>
      <c r="K497" s="34">
        <f>IF(Inskrivning!C1198&gt;0,Inskrivning!T1198,0)</f>
        <v>0</v>
      </c>
      <c r="L497" s="34">
        <f>IF(Inskrivning!C1198&gt;0,Inskrivning!U1198,0)</f>
        <v>0</v>
      </c>
      <c r="M497" s="34">
        <f>IF(Inskrivning!C1198&gt;0,Inskrivning!V1198,0)</f>
        <v>0</v>
      </c>
      <c r="N497" s="34">
        <f>IF(Inskrivning!C1198&gt;0,Inskrivning!W1198,0)</f>
        <v>0</v>
      </c>
      <c r="O497" s="34">
        <f>IF(Inskrivning!C1198&gt;0,Inskrivning!X1198,0)</f>
        <v>0</v>
      </c>
      <c r="W497" s="15">
        <f>IF(Inskrivning!C1198="",0,Inskrivning!C1198)</f>
        <v>0</v>
      </c>
      <c r="Y497" s="30">
        <f t="shared" si="6"/>
        <v>0</v>
      </c>
      <c r="Z497" s="30">
        <v>192</v>
      </c>
    </row>
    <row r="498" spans="1:26" ht="15" x14ac:dyDescent="0.25">
      <c r="A498" s="34">
        <f>IF(Inskrivning!C1199&gt;0,Inskrivning!J1199,0)</f>
        <v>0</v>
      </c>
      <c r="B498" s="34">
        <f>IF(Inskrivning!C1199&gt;0,Inskrivning!K1199,0)</f>
        <v>0</v>
      </c>
      <c r="C498" s="34">
        <f>IF(Inskrivning!C1199&gt;0,Inskrivning!L1199,0)</f>
        <v>0</v>
      </c>
      <c r="D498" s="34">
        <f>IF(Inskrivning!C1199&gt;0,Inskrivning!M1199,0)</f>
        <v>0</v>
      </c>
      <c r="E498" s="34">
        <f>IF(Inskrivning!C1199&gt;0,Inskrivning!N1199,0)</f>
        <v>0</v>
      </c>
      <c r="F498" s="34">
        <f>IF(Inskrivning!C1199&gt;0,Inskrivning!O1199,0)</f>
        <v>0</v>
      </c>
      <c r="G498" s="34">
        <f>IF(Inskrivning!C1199&gt;0,Inskrivning!P1199,0)</f>
        <v>0</v>
      </c>
      <c r="H498" s="34">
        <f>IF(Inskrivning!C1199&gt;0,Inskrivning!Q1199,0)</f>
        <v>0</v>
      </c>
      <c r="I498" s="34">
        <f>IF(Inskrivning!C1199&gt;0,Inskrivning!R1199,0)</f>
        <v>0</v>
      </c>
      <c r="J498" s="34">
        <f>IF(Inskrivning!C1199&gt;0,Inskrivning!S1199,0)</f>
        <v>0</v>
      </c>
      <c r="K498" s="34">
        <f>IF(Inskrivning!C1199&gt;0,Inskrivning!T1199,0)</f>
        <v>0</v>
      </c>
      <c r="L498" s="34">
        <f>IF(Inskrivning!C1199&gt;0,Inskrivning!U1199,0)</f>
        <v>0</v>
      </c>
      <c r="M498" s="34">
        <f>IF(Inskrivning!C1199&gt;0,Inskrivning!V1199,0)</f>
        <v>0</v>
      </c>
      <c r="N498" s="34">
        <f>IF(Inskrivning!C1199&gt;0,Inskrivning!W1199,0)</f>
        <v>0</v>
      </c>
      <c r="O498" s="34">
        <f>IF(Inskrivning!C1199&gt;0,Inskrivning!X1199,0)</f>
        <v>0</v>
      </c>
      <c r="W498" s="15">
        <f>IF(Inskrivning!C1199="",0,Inskrivning!C1199)</f>
        <v>0</v>
      </c>
      <c r="Y498" s="30">
        <f t="shared" si="6"/>
        <v>0</v>
      </c>
      <c r="Z498" s="30">
        <v>193</v>
      </c>
    </row>
    <row r="499" spans="1:26" ht="15" x14ac:dyDescent="0.25">
      <c r="A499" s="34">
        <f>IF(Inskrivning!C1200&gt;0,Inskrivning!J1200,0)</f>
        <v>0</v>
      </c>
      <c r="B499" s="34">
        <f>IF(Inskrivning!C1200&gt;0,Inskrivning!K1200,0)</f>
        <v>0</v>
      </c>
      <c r="C499" s="34">
        <f>IF(Inskrivning!C1200&gt;0,Inskrivning!L1200,0)</f>
        <v>0</v>
      </c>
      <c r="D499" s="34">
        <f>IF(Inskrivning!C1200&gt;0,Inskrivning!M1200,0)</f>
        <v>0</v>
      </c>
      <c r="E499" s="34">
        <f>IF(Inskrivning!C1200&gt;0,Inskrivning!N1200,0)</f>
        <v>0</v>
      </c>
      <c r="F499" s="34">
        <f>IF(Inskrivning!C1200&gt;0,Inskrivning!O1200,0)</f>
        <v>0</v>
      </c>
      <c r="G499" s="34">
        <f>IF(Inskrivning!C1200&gt;0,Inskrivning!P1200,0)</f>
        <v>0</v>
      </c>
      <c r="H499" s="34">
        <f>IF(Inskrivning!C1200&gt;0,Inskrivning!Q1200,0)</f>
        <v>0</v>
      </c>
      <c r="I499" s="34">
        <f>IF(Inskrivning!C1200&gt;0,Inskrivning!R1200,0)</f>
        <v>0</v>
      </c>
      <c r="J499" s="34">
        <f>IF(Inskrivning!C1200&gt;0,Inskrivning!S1200,0)</f>
        <v>0</v>
      </c>
      <c r="K499" s="34">
        <f>IF(Inskrivning!C1200&gt;0,Inskrivning!T1200,0)</f>
        <v>0</v>
      </c>
      <c r="L499" s="34">
        <f>IF(Inskrivning!C1200&gt;0,Inskrivning!U1200,0)</f>
        <v>0</v>
      </c>
      <c r="M499" s="34">
        <f>IF(Inskrivning!C1200&gt;0,Inskrivning!V1200,0)</f>
        <v>0</v>
      </c>
      <c r="N499" s="34">
        <f>IF(Inskrivning!C1200&gt;0,Inskrivning!W1200,0)</f>
        <v>0</v>
      </c>
      <c r="O499" s="34">
        <f>IF(Inskrivning!C1200&gt;0,Inskrivning!X1200,0)</f>
        <v>0</v>
      </c>
      <c r="W499" s="15">
        <f>IF(Inskrivning!C1200="",0,Inskrivning!C1200)</f>
        <v>0</v>
      </c>
      <c r="Y499" s="30">
        <f t="shared" ref="Y499:Y505" si="7">COUNTIF($W$306:$W$510,Z499)</f>
        <v>0</v>
      </c>
      <c r="Z499" s="30">
        <v>194</v>
      </c>
    </row>
    <row r="500" spans="1:26" ht="15" x14ac:dyDescent="0.25">
      <c r="A500" s="34">
        <f>IF(Inskrivning!C1201&gt;0,Inskrivning!J1201,0)</f>
        <v>0</v>
      </c>
      <c r="B500" s="34">
        <f>IF(Inskrivning!C1201&gt;0,Inskrivning!K1201,0)</f>
        <v>0</v>
      </c>
      <c r="C500" s="34">
        <f>IF(Inskrivning!C1201&gt;0,Inskrivning!L1201,0)</f>
        <v>0</v>
      </c>
      <c r="D500" s="34">
        <f>IF(Inskrivning!C1201&gt;0,Inskrivning!M1201,0)</f>
        <v>0</v>
      </c>
      <c r="E500" s="34">
        <f>IF(Inskrivning!C1201&gt;0,Inskrivning!N1201,0)</f>
        <v>0</v>
      </c>
      <c r="F500" s="34">
        <f>IF(Inskrivning!C1201&gt;0,Inskrivning!O1201,0)</f>
        <v>0</v>
      </c>
      <c r="G500" s="34">
        <f>IF(Inskrivning!C1201&gt;0,Inskrivning!P1201,0)</f>
        <v>0</v>
      </c>
      <c r="H500" s="34">
        <f>IF(Inskrivning!C1201&gt;0,Inskrivning!Q1201,0)</f>
        <v>0</v>
      </c>
      <c r="I500" s="34">
        <f>IF(Inskrivning!C1201&gt;0,Inskrivning!R1201,0)</f>
        <v>0</v>
      </c>
      <c r="J500" s="34">
        <f>IF(Inskrivning!C1201&gt;0,Inskrivning!S1201,0)</f>
        <v>0</v>
      </c>
      <c r="K500" s="34">
        <f>IF(Inskrivning!C1201&gt;0,Inskrivning!T1201,0)</f>
        <v>0</v>
      </c>
      <c r="L500" s="34">
        <f>IF(Inskrivning!C1201&gt;0,Inskrivning!U1201,0)</f>
        <v>0</v>
      </c>
      <c r="M500" s="34">
        <f>IF(Inskrivning!C1201&gt;0,Inskrivning!V1201,0)</f>
        <v>0</v>
      </c>
      <c r="N500" s="34">
        <f>IF(Inskrivning!C1201&gt;0,Inskrivning!W1201,0)</f>
        <v>0</v>
      </c>
      <c r="O500" s="34">
        <f>IF(Inskrivning!C1201&gt;0,Inskrivning!X1201,0)</f>
        <v>0</v>
      </c>
      <c r="W500" s="15">
        <f>IF(Inskrivning!C1201="",0,Inskrivning!C1201)</f>
        <v>0</v>
      </c>
      <c r="Y500" s="30">
        <f t="shared" si="7"/>
        <v>0</v>
      </c>
      <c r="Z500" s="30">
        <v>195</v>
      </c>
    </row>
    <row r="501" spans="1:26" ht="15" x14ac:dyDescent="0.25">
      <c r="A501" s="34">
        <f>IF(Inskrivning!C1202&gt;0,Inskrivning!J1202,0)</f>
        <v>0</v>
      </c>
      <c r="B501" s="34">
        <f>IF(Inskrivning!C1202&gt;0,Inskrivning!K1202,0)</f>
        <v>0</v>
      </c>
      <c r="C501" s="34">
        <f>IF(Inskrivning!C1202&gt;0,Inskrivning!L1202,0)</f>
        <v>0</v>
      </c>
      <c r="D501" s="34">
        <f>IF(Inskrivning!C1202&gt;0,Inskrivning!M1202,0)</f>
        <v>0</v>
      </c>
      <c r="E501" s="34">
        <f>IF(Inskrivning!C1202&gt;0,Inskrivning!N1202,0)</f>
        <v>0</v>
      </c>
      <c r="F501" s="34">
        <f>IF(Inskrivning!C1202&gt;0,Inskrivning!O1202,0)</f>
        <v>0</v>
      </c>
      <c r="G501" s="34">
        <f>IF(Inskrivning!C1202&gt;0,Inskrivning!P1202,0)</f>
        <v>0</v>
      </c>
      <c r="H501" s="34">
        <f>IF(Inskrivning!C1202&gt;0,Inskrivning!Q1202,0)</f>
        <v>0</v>
      </c>
      <c r="I501" s="34">
        <f>IF(Inskrivning!C1202&gt;0,Inskrivning!R1202,0)</f>
        <v>0</v>
      </c>
      <c r="J501" s="34">
        <f>IF(Inskrivning!C1202&gt;0,Inskrivning!S1202,0)</f>
        <v>0</v>
      </c>
      <c r="K501" s="34">
        <f>IF(Inskrivning!C1202&gt;0,Inskrivning!T1202,0)</f>
        <v>0</v>
      </c>
      <c r="L501" s="34">
        <f>IF(Inskrivning!C1202&gt;0,Inskrivning!U1202,0)</f>
        <v>0</v>
      </c>
      <c r="M501" s="34">
        <f>IF(Inskrivning!C1202&gt;0,Inskrivning!V1202,0)</f>
        <v>0</v>
      </c>
      <c r="N501" s="34">
        <f>IF(Inskrivning!C1202&gt;0,Inskrivning!W1202,0)</f>
        <v>0</v>
      </c>
      <c r="O501" s="34">
        <f>IF(Inskrivning!C1202&gt;0,Inskrivning!X1202,0)</f>
        <v>0</v>
      </c>
      <c r="W501" s="15">
        <f>IF(Inskrivning!C1202="",0,Inskrivning!C1202)</f>
        <v>0</v>
      </c>
      <c r="Y501" s="30">
        <f t="shared" si="7"/>
        <v>0</v>
      </c>
      <c r="Z501" s="30">
        <v>196</v>
      </c>
    </row>
    <row r="502" spans="1:26" ht="15" x14ac:dyDescent="0.25">
      <c r="A502" s="34">
        <f>IF(Inskrivning!C1203&gt;0,Inskrivning!J1203,0)</f>
        <v>0</v>
      </c>
      <c r="B502" s="34">
        <f>IF(Inskrivning!C1203&gt;0,Inskrivning!K1203,0)</f>
        <v>0</v>
      </c>
      <c r="C502" s="34">
        <f>IF(Inskrivning!C1203&gt;0,Inskrivning!L1203,0)</f>
        <v>0</v>
      </c>
      <c r="D502" s="34">
        <f>IF(Inskrivning!C1203&gt;0,Inskrivning!M1203,0)</f>
        <v>0</v>
      </c>
      <c r="E502" s="34">
        <f>IF(Inskrivning!C1203&gt;0,Inskrivning!N1203,0)</f>
        <v>0</v>
      </c>
      <c r="F502" s="34">
        <f>IF(Inskrivning!C1203&gt;0,Inskrivning!O1203,0)</f>
        <v>0</v>
      </c>
      <c r="G502" s="34">
        <f>IF(Inskrivning!C1203&gt;0,Inskrivning!P1203,0)</f>
        <v>0</v>
      </c>
      <c r="H502" s="34">
        <f>IF(Inskrivning!C1203&gt;0,Inskrivning!Q1203,0)</f>
        <v>0</v>
      </c>
      <c r="I502" s="34">
        <f>IF(Inskrivning!C1203&gt;0,Inskrivning!R1203,0)</f>
        <v>0</v>
      </c>
      <c r="J502" s="34">
        <f>IF(Inskrivning!C1203&gt;0,Inskrivning!S1203,0)</f>
        <v>0</v>
      </c>
      <c r="K502" s="34">
        <f>IF(Inskrivning!C1203&gt;0,Inskrivning!T1203,0)</f>
        <v>0</v>
      </c>
      <c r="L502" s="34">
        <f>IF(Inskrivning!C1203&gt;0,Inskrivning!U1203,0)</f>
        <v>0</v>
      </c>
      <c r="M502" s="34">
        <f>IF(Inskrivning!C1203&gt;0,Inskrivning!V1203,0)</f>
        <v>0</v>
      </c>
      <c r="N502" s="34">
        <f>IF(Inskrivning!C1203&gt;0,Inskrivning!W1203,0)</f>
        <v>0</v>
      </c>
      <c r="O502" s="34">
        <f>IF(Inskrivning!C1203&gt;0,Inskrivning!X1203,0)</f>
        <v>0</v>
      </c>
      <c r="W502" s="15">
        <f>IF(Inskrivning!C1203="",0,Inskrivning!C1203)</f>
        <v>0</v>
      </c>
      <c r="Y502" s="30">
        <f t="shared" si="7"/>
        <v>0</v>
      </c>
      <c r="Z502" s="30">
        <v>197</v>
      </c>
    </row>
    <row r="503" spans="1:26" ht="15" x14ac:dyDescent="0.25">
      <c r="A503" s="34">
        <f>IF(Inskrivning!C1204&gt;0,Inskrivning!J1204,0)</f>
        <v>0</v>
      </c>
      <c r="B503" s="34">
        <f>IF(Inskrivning!C1204&gt;0,Inskrivning!K1204,0)</f>
        <v>0</v>
      </c>
      <c r="C503" s="34">
        <f>IF(Inskrivning!C1204&gt;0,Inskrivning!L1204,0)</f>
        <v>0</v>
      </c>
      <c r="D503" s="34">
        <f>IF(Inskrivning!C1204&gt;0,Inskrivning!M1204,0)</f>
        <v>0</v>
      </c>
      <c r="E503" s="34">
        <f>IF(Inskrivning!C1204&gt;0,Inskrivning!N1204,0)</f>
        <v>0</v>
      </c>
      <c r="F503" s="34">
        <f>IF(Inskrivning!C1204&gt;0,Inskrivning!O1204,0)</f>
        <v>0</v>
      </c>
      <c r="G503" s="34">
        <f>IF(Inskrivning!C1204&gt;0,Inskrivning!P1204,0)</f>
        <v>0</v>
      </c>
      <c r="H503" s="34">
        <f>IF(Inskrivning!C1204&gt;0,Inskrivning!Q1204,0)</f>
        <v>0</v>
      </c>
      <c r="I503" s="34">
        <f>IF(Inskrivning!C1204&gt;0,Inskrivning!R1204,0)</f>
        <v>0</v>
      </c>
      <c r="J503" s="34">
        <f>IF(Inskrivning!C1204&gt;0,Inskrivning!S1204,0)</f>
        <v>0</v>
      </c>
      <c r="K503" s="34">
        <f>IF(Inskrivning!C1204&gt;0,Inskrivning!T1204,0)</f>
        <v>0</v>
      </c>
      <c r="L503" s="34">
        <f>IF(Inskrivning!C1204&gt;0,Inskrivning!U1204,0)</f>
        <v>0</v>
      </c>
      <c r="M503" s="34">
        <f>IF(Inskrivning!C1204&gt;0,Inskrivning!V1204,0)</f>
        <v>0</v>
      </c>
      <c r="N503" s="34">
        <f>IF(Inskrivning!C1204&gt;0,Inskrivning!W1204,0)</f>
        <v>0</v>
      </c>
      <c r="O503" s="34">
        <f>IF(Inskrivning!C1204&gt;0,Inskrivning!X1204,0)</f>
        <v>0</v>
      </c>
      <c r="W503" s="15">
        <f>IF(Inskrivning!C1204="",0,Inskrivning!C1204)</f>
        <v>0</v>
      </c>
      <c r="Y503" s="30">
        <f t="shared" si="7"/>
        <v>0</v>
      </c>
      <c r="Z503" s="30">
        <v>198</v>
      </c>
    </row>
    <row r="504" spans="1:26" ht="15" x14ac:dyDescent="0.25">
      <c r="A504" s="34">
        <f>IF(Inskrivning!C1205&gt;0,Inskrivning!J1205,0)</f>
        <v>0</v>
      </c>
      <c r="B504" s="34">
        <f>IF(Inskrivning!C1205&gt;0,Inskrivning!K1205,0)</f>
        <v>0</v>
      </c>
      <c r="C504" s="34">
        <f>IF(Inskrivning!C1205&gt;0,Inskrivning!L1205,0)</f>
        <v>0</v>
      </c>
      <c r="D504" s="34">
        <f>IF(Inskrivning!C1205&gt;0,Inskrivning!M1205,0)</f>
        <v>0</v>
      </c>
      <c r="E504" s="34">
        <f>IF(Inskrivning!C1205&gt;0,Inskrivning!N1205,0)</f>
        <v>0</v>
      </c>
      <c r="F504" s="34">
        <f>IF(Inskrivning!C1205&gt;0,Inskrivning!O1205,0)</f>
        <v>0</v>
      </c>
      <c r="G504" s="34">
        <f>IF(Inskrivning!C1205&gt;0,Inskrivning!P1205,0)</f>
        <v>0</v>
      </c>
      <c r="H504" s="34">
        <f>IF(Inskrivning!C1205&gt;0,Inskrivning!Q1205,0)</f>
        <v>0</v>
      </c>
      <c r="I504" s="34">
        <f>IF(Inskrivning!C1205&gt;0,Inskrivning!R1205,0)</f>
        <v>0</v>
      </c>
      <c r="J504" s="34">
        <f>IF(Inskrivning!C1205&gt;0,Inskrivning!S1205,0)</f>
        <v>0</v>
      </c>
      <c r="K504" s="34">
        <f>IF(Inskrivning!C1205&gt;0,Inskrivning!T1205,0)</f>
        <v>0</v>
      </c>
      <c r="L504" s="34">
        <f>IF(Inskrivning!C1205&gt;0,Inskrivning!U1205,0)</f>
        <v>0</v>
      </c>
      <c r="M504" s="34">
        <f>IF(Inskrivning!C1205&gt;0,Inskrivning!V1205,0)</f>
        <v>0</v>
      </c>
      <c r="N504" s="34">
        <f>IF(Inskrivning!C1205&gt;0,Inskrivning!W1205,0)</f>
        <v>0</v>
      </c>
      <c r="O504" s="34">
        <f>IF(Inskrivning!C1205&gt;0,Inskrivning!X1205,0)</f>
        <v>0</v>
      </c>
      <c r="W504" s="15">
        <f>IF(Inskrivning!C1205="",0,Inskrivning!C1205)</f>
        <v>0</v>
      </c>
      <c r="Y504" s="30">
        <f t="shared" si="7"/>
        <v>0</v>
      </c>
      <c r="Z504" s="30">
        <v>199</v>
      </c>
    </row>
    <row r="505" spans="1:26" ht="15" x14ac:dyDescent="0.25">
      <c r="A505" s="34">
        <f>IF(Inskrivning!C1206&gt;0,Inskrivning!J1206,0)</f>
        <v>0</v>
      </c>
      <c r="B505" s="34">
        <f>IF(Inskrivning!C1206&gt;0,Inskrivning!K1206,0)</f>
        <v>0</v>
      </c>
      <c r="C505" s="34">
        <f>IF(Inskrivning!C1206&gt;0,Inskrivning!L1206,0)</f>
        <v>0</v>
      </c>
      <c r="D505" s="34">
        <f>IF(Inskrivning!C1206&gt;0,Inskrivning!M1206,0)</f>
        <v>0</v>
      </c>
      <c r="E505" s="34">
        <f>IF(Inskrivning!C1206&gt;0,Inskrivning!N1206,0)</f>
        <v>0</v>
      </c>
      <c r="F505" s="34">
        <f>IF(Inskrivning!C1206&gt;0,Inskrivning!O1206,0)</f>
        <v>0</v>
      </c>
      <c r="G505" s="34">
        <f>IF(Inskrivning!C1206&gt;0,Inskrivning!P1206,0)</f>
        <v>0</v>
      </c>
      <c r="H505" s="34">
        <f>IF(Inskrivning!C1206&gt;0,Inskrivning!Q1206,0)</f>
        <v>0</v>
      </c>
      <c r="I505" s="34">
        <f>IF(Inskrivning!C1206&gt;0,Inskrivning!R1206,0)</f>
        <v>0</v>
      </c>
      <c r="J505" s="34">
        <f>IF(Inskrivning!C1206&gt;0,Inskrivning!S1206,0)</f>
        <v>0</v>
      </c>
      <c r="K505" s="34">
        <f>IF(Inskrivning!C1206&gt;0,Inskrivning!T1206,0)</f>
        <v>0</v>
      </c>
      <c r="L505" s="34">
        <f>IF(Inskrivning!C1206&gt;0,Inskrivning!U1206,0)</f>
        <v>0</v>
      </c>
      <c r="M505" s="34">
        <f>IF(Inskrivning!C1206&gt;0,Inskrivning!V1206,0)</f>
        <v>0</v>
      </c>
      <c r="N505" s="34">
        <f>IF(Inskrivning!C1206&gt;0,Inskrivning!W1206,0)</f>
        <v>0</v>
      </c>
      <c r="O505" s="34">
        <f>IF(Inskrivning!C1206&gt;0,Inskrivning!X1206,0)</f>
        <v>0</v>
      </c>
      <c r="W505" s="15">
        <f>IF(Inskrivning!C1206="",0,Inskrivning!C1206)</f>
        <v>0</v>
      </c>
      <c r="Y505" s="30">
        <f t="shared" si="7"/>
        <v>0</v>
      </c>
      <c r="Z505" s="30">
        <v>200</v>
      </c>
    </row>
  </sheetData>
  <sortState xmlns:xlrd2="http://schemas.microsoft.com/office/spreadsheetml/2017/richdata2" ref="A306:W505">
    <sortCondition descending="1" ref="W306"/>
  </sortState>
  <phoneticPr fontId="4" type="noConversion"/>
  <conditionalFormatting sqref="Y9:Y208">
    <cfRule type="cellIs" dxfId="11" priority="4" operator="equal">
      <formula>1</formula>
    </cfRule>
  </conditionalFormatting>
  <conditionalFormatting sqref="Y9:Y208">
    <cfRule type="cellIs" dxfId="10" priority="3" operator="between">
      <formula>3</formula>
      <formula>4</formula>
    </cfRule>
  </conditionalFormatting>
  <conditionalFormatting sqref="Y306:Y505">
    <cfRule type="cellIs" dxfId="9" priority="1" operator="between">
      <formula>3</formula>
      <formula>4</formula>
    </cfRule>
    <cfRule type="cellIs" dxfId="8" priority="2" operator="equal">
      <formula>1</formula>
    </cfRule>
  </conditionalFormatting>
  <pageMargins left="0.75" right="0.75" top="1" bottom="1" header="0.5" footer="0.5"/>
  <pageSetup paperSize="9"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Tillbakatillinskrivningsbladet">
                <anchor moveWithCells="1" sizeWithCells="1">
                  <from>
                    <xdr:col>25</xdr:col>
                    <xdr:colOff>228600</xdr:colOff>
                    <xdr:row>0</xdr:row>
                    <xdr:rowOff>45720</xdr:rowOff>
                  </from>
                  <to>
                    <xdr:col>27</xdr:col>
                    <xdr:colOff>289560</xdr:colOff>
                    <xdr:row>1</xdr:row>
                    <xdr:rowOff>121920</xdr:rowOff>
                  </to>
                </anchor>
              </controlPr>
            </control>
          </mc:Choice>
        </mc:AlternateContent>
        <mc:AlternateContent xmlns:mc="http://schemas.openxmlformats.org/markup-compatibility/2006">
          <mc:Choice Requires="x14">
            <control shapeId="28674" r:id="rId5" name="Button 2">
              <controlPr defaultSize="0" print="0" autoFill="0" autoPict="0" macro="[0]!TillbakaTillInskrivningsbladetDM">
                <anchor moveWithCells="1" sizeWithCells="1">
                  <from>
                    <xdr:col>25</xdr:col>
                    <xdr:colOff>144780</xdr:colOff>
                    <xdr:row>300</xdr:row>
                    <xdr:rowOff>99060</xdr:rowOff>
                  </from>
                  <to>
                    <xdr:col>27</xdr:col>
                    <xdr:colOff>297180</xdr:colOff>
                    <xdr:row>301</xdr:row>
                    <xdr:rowOff>175260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Blad20"/>
  <dimension ref="A1:O703"/>
  <sheetViews>
    <sheetView topLeftCell="A400" workbookViewId="0">
      <selection activeCell="U423" sqref="U422:U423"/>
    </sheetView>
  </sheetViews>
  <sheetFormatPr defaultRowHeight="13.2" x14ac:dyDescent="0.25"/>
  <cols>
    <col min="1" max="1" width="25.6640625" customWidth="1"/>
    <col min="2" max="2" width="15.6640625" customWidth="1"/>
    <col min="3" max="3" width="5.5546875" customWidth="1"/>
    <col min="4" max="7" width="5.5546875" bestFit="1" customWidth="1"/>
    <col min="8" max="8" width="8" style="5" bestFit="1" customWidth="1"/>
    <col min="9" max="11" width="5.5546875" bestFit="1" customWidth="1"/>
    <col min="12" max="12" width="6.109375" bestFit="1" customWidth="1"/>
    <col min="13" max="13" width="5.5546875" bestFit="1" customWidth="1"/>
    <col min="14" max="14" width="8" style="5" bestFit="1" customWidth="1"/>
    <col min="15" max="15" width="7.6640625" style="5" bestFit="1" customWidth="1"/>
  </cols>
  <sheetData>
    <row r="1" spans="1:15" ht="13.8" x14ac:dyDescent="0.25">
      <c r="A1" s="67" t="s">
        <v>53</v>
      </c>
      <c r="C1" s="4"/>
      <c r="D1" s="4"/>
      <c r="E1" s="4"/>
      <c r="F1" s="4"/>
      <c r="G1" s="4"/>
      <c r="I1" s="4"/>
      <c r="J1" s="4"/>
      <c r="K1" s="4"/>
      <c r="L1" s="4"/>
      <c r="M1" s="4"/>
    </row>
    <row r="2" spans="1:15" x14ac:dyDescent="0.25">
      <c r="A2" s="2"/>
      <c r="B2" s="2"/>
      <c r="C2" s="2" t="str">
        <f>Inskrivning!L5</f>
        <v xml:space="preserve">Omg </v>
      </c>
      <c r="D2" s="2" t="str">
        <f>Inskrivning!M5</f>
        <v xml:space="preserve">Omg </v>
      </c>
      <c r="E2" s="2" t="str">
        <f>Inskrivning!N5</f>
        <v xml:space="preserve">Omg </v>
      </c>
      <c r="F2" s="2" t="str">
        <f>Inskrivning!O5</f>
        <v xml:space="preserve">Omg </v>
      </c>
      <c r="G2" s="2" t="str">
        <f>Inskrivning!P5</f>
        <v xml:space="preserve">Omg </v>
      </c>
      <c r="H2" s="1" t="str">
        <f>Inskrivning!Q5</f>
        <v>Summa</v>
      </c>
      <c r="I2" s="2" t="str">
        <f>Inskrivning!R5</f>
        <v xml:space="preserve">Omg </v>
      </c>
      <c r="J2" s="2" t="str">
        <f>Inskrivning!S5</f>
        <v xml:space="preserve">Omg </v>
      </c>
      <c r="K2" s="2" t="str">
        <f>Inskrivning!T5</f>
        <v xml:space="preserve">Omg </v>
      </c>
      <c r="L2" s="2" t="str">
        <f>Inskrivning!U5</f>
        <v xml:space="preserve">Omg  </v>
      </c>
      <c r="M2" s="2" t="str">
        <f>Inskrivning!V5</f>
        <v xml:space="preserve">Omg </v>
      </c>
      <c r="N2" s="1" t="str">
        <f>Inskrivning!W5</f>
        <v>Summa</v>
      </c>
      <c r="O2" s="1"/>
    </row>
    <row r="3" spans="1:15" x14ac:dyDescent="0.25">
      <c r="A3" s="2" t="str">
        <f>Inskrivning!J6</f>
        <v>Namn</v>
      </c>
      <c r="B3" s="2" t="str">
        <f>Inskrivning!K6</f>
        <v>Klubb</v>
      </c>
      <c r="C3" s="2">
        <f>Inskrivning!L6</f>
        <v>1</v>
      </c>
      <c r="D3" s="2">
        <f>Inskrivning!M6</f>
        <v>2</v>
      </c>
      <c r="E3" s="2">
        <f>Inskrivning!N6</f>
        <v>3</v>
      </c>
      <c r="F3" s="2">
        <f>Inskrivning!O6</f>
        <v>4</v>
      </c>
      <c r="G3" s="2">
        <f>Inskrivning!P6</f>
        <v>5</v>
      </c>
      <c r="H3" s="3" t="str">
        <f>Inskrivning!Q6</f>
        <v>1-5</v>
      </c>
      <c r="I3" s="2">
        <f>Inskrivning!R6</f>
        <v>6</v>
      </c>
      <c r="J3" s="2">
        <f>Inskrivning!S6</f>
        <v>7</v>
      </c>
      <c r="K3" s="2">
        <f>Inskrivning!T6</f>
        <v>8</v>
      </c>
      <c r="L3" s="2">
        <f>Inskrivning!U6</f>
        <v>9</v>
      </c>
      <c r="M3" s="2">
        <f>Inskrivning!V6</f>
        <v>10</v>
      </c>
      <c r="N3" s="3" t="str">
        <f>Inskrivning!W6</f>
        <v>6-10</v>
      </c>
      <c r="O3" s="1" t="str">
        <f>Inskrivning!X6</f>
        <v>TOTALT</v>
      </c>
    </row>
    <row r="4" spans="1:15" x14ac:dyDescent="0.25">
      <c r="A4" s="9">
        <f>Dubbel2!A9</f>
        <v>0</v>
      </c>
      <c r="B4" s="9">
        <f>Dubbel2!B9</f>
        <v>0</v>
      </c>
      <c r="C4" s="9">
        <f>Dubbel2!C9</f>
        <v>0</v>
      </c>
      <c r="D4" s="9">
        <f>Dubbel2!D9</f>
        <v>0</v>
      </c>
      <c r="E4" s="9">
        <f>Dubbel2!E9</f>
        <v>0</v>
      </c>
      <c r="F4" s="9">
        <f>Dubbel2!F9</f>
        <v>0</v>
      </c>
      <c r="G4" s="9">
        <f>Dubbel2!G9</f>
        <v>0</v>
      </c>
      <c r="H4" s="1">
        <f>Dubbel2!H9</f>
        <v>0</v>
      </c>
      <c r="I4" s="9">
        <f>Dubbel2!I9</f>
        <v>0</v>
      </c>
      <c r="J4" s="9">
        <f>Dubbel2!J9</f>
        <v>0</v>
      </c>
      <c r="K4" s="9">
        <f>Dubbel2!K9</f>
        <v>0</v>
      </c>
      <c r="L4" s="9">
        <f>Dubbel2!L9</f>
        <v>0</v>
      </c>
      <c r="M4" s="9">
        <f>Dubbel2!M9</f>
        <v>0</v>
      </c>
      <c r="N4" s="1">
        <f>Dubbel2!N9</f>
        <v>0</v>
      </c>
      <c r="O4" s="1">
        <f>Dubbel2!O9</f>
        <v>0</v>
      </c>
    </row>
    <row r="5" spans="1:15" x14ac:dyDescent="0.25">
      <c r="A5" s="9">
        <f>Dubbel2!A10</f>
        <v>0</v>
      </c>
      <c r="B5" s="9">
        <f>Dubbel2!B10</f>
        <v>0</v>
      </c>
      <c r="C5" s="9">
        <f>Dubbel2!C10</f>
        <v>0</v>
      </c>
      <c r="D5" s="9">
        <f>Dubbel2!D10</f>
        <v>0</v>
      </c>
      <c r="E5" s="9">
        <f>Dubbel2!E10</f>
        <v>0</v>
      </c>
      <c r="F5" s="9">
        <f>Dubbel2!F10</f>
        <v>0</v>
      </c>
      <c r="G5" s="9">
        <f>Dubbel2!G10</f>
        <v>0</v>
      </c>
      <c r="H5" s="1">
        <f>Dubbel2!H10</f>
        <v>0</v>
      </c>
      <c r="I5" s="9">
        <f>Dubbel2!I10</f>
        <v>0</v>
      </c>
      <c r="J5" s="9">
        <f>Dubbel2!J10</f>
        <v>0</v>
      </c>
      <c r="K5" s="9">
        <f>Dubbel2!K10</f>
        <v>0</v>
      </c>
      <c r="L5" s="9">
        <f>Dubbel2!L10</f>
        <v>0</v>
      </c>
      <c r="M5" s="9">
        <f>Dubbel2!M10</f>
        <v>0</v>
      </c>
      <c r="N5" s="1">
        <f>Dubbel2!N10</f>
        <v>0</v>
      </c>
      <c r="O5" s="1">
        <f>Dubbel2!O10</f>
        <v>0</v>
      </c>
    </row>
    <row r="6" spans="1:15" x14ac:dyDescent="0.25">
      <c r="A6" s="9" t="str">
        <f>A4&amp;"/"&amp;A5</f>
        <v>0/0</v>
      </c>
      <c r="B6" s="37">
        <f>IF(B4=B5,B5,B4&amp;"/"&amp;B5)</f>
        <v>0</v>
      </c>
      <c r="C6" s="9">
        <f t="shared" ref="C6:O6" si="0">SUM(C4:C5)</f>
        <v>0</v>
      </c>
      <c r="D6" s="9">
        <f t="shared" si="0"/>
        <v>0</v>
      </c>
      <c r="E6" s="9">
        <f t="shared" si="0"/>
        <v>0</v>
      </c>
      <c r="F6" s="9">
        <f t="shared" si="0"/>
        <v>0</v>
      </c>
      <c r="G6" s="9">
        <f t="shared" si="0"/>
        <v>0</v>
      </c>
      <c r="H6" s="1">
        <f t="shared" si="0"/>
        <v>0</v>
      </c>
      <c r="I6" s="9">
        <f t="shared" si="0"/>
        <v>0</v>
      </c>
      <c r="J6" s="9">
        <f t="shared" si="0"/>
        <v>0</v>
      </c>
      <c r="K6" s="9">
        <f t="shared" si="0"/>
        <v>0</v>
      </c>
      <c r="L6" s="9">
        <f t="shared" si="0"/>
        <v>0</v>
      </c>
      <c r="M6" s="9">
        <f t="shared" si="0"/>
        <v>0</v>
      </c>
      <c r="N6" s="1">
        <f t="shared" si="0"/>
        <v>0</v>
      </c>
      <c r="O6" s="1">
        <f t="shared" si="0"/>
        <v>0</v>
      </c>
    </row>
    <row r="7" spans="1:15" x14ac:dyDescent="0.25">
      <c r="A7" s="9">
        <f>Dubbel2!A11</f>
        <v>0</v>
      </c>
      <c r="B7" s="9">
        <f>Dubbel2!B11</f>
        <v>0</v>
      </c>
      <c r="C7" s="9">
        <f>Dubbel2!C11</f>
        <v>0</v>
      </c>
      <c r="D7" s="9">
        <f>Dubbel2!D11</f>
        <v>0</v>
      </c>
      <c r="E7" s="9">
        <f>Dubbel2!E11</f>
        <v>0</v>
      </c>
      <c r="F7" s="9">
        <f>Dubbel2!F11</f>
        <v>0</v>
      </c>
      <c r="G7" s="9">
        <f>Dubbel2!G11</f>
        <v>0</v>
      </c>
      <c r="H7" s="1">
        <f>Dubbel2!H11</f>
        <v>0</v>
      </c>
      <c r="I7" s="9">
        <f>Dubbel2!I11</f>
        <v>0</v>
      </c>
      <c r="J7" s="9">
        <f>Dubbel2!J11</f>
        <v>0</v>
      </c>
      <c r="K7" s="9">
        <f>Dubbel2!K11</f>
        <v>0</v>
      </c>
      <c r="L7" s="9">
        <f>Dubbel2!L11</f>
        <v>0</v>
      </c>
      <c r="M7" s="9">
        <f>Dubbel2!M11</f>
        <v>0</v>
      </c>
      <c r="N7" s="1">
        <f>Dubbel2!N11</f>
        <v>0</v>
      </c>
      <c r="O7" s="1">
        <f>Dubbel2!O11</f>
        <v>0</v>
      </c>
    </row>
    <row r="8" spans="1:15" x14ac:dyDescent="0.25">
      <c r="A8" s="9">
        <f>Dubbel2!A12</f>
        <v>0</v>
      </c>
      <c r="B8" s="9">
        <f>Dubbel2!B12</f>
        <v>0</v>
      </c>
      <c r="C8" s="9">
        <f>Dubbel2!C12</f>
        <v>0</v>
      </c>
      <c r="D8" s="9">
        <f>Dubbel2!D12</f>
        <v>0</v>
      </c>
      <c r="E8" s="9">
        <f>Dubbel2!E12</f>
        <v>0</v>
      </c>
      <c r="F8" s="9">
        <f>Dubbel2!F12</f>
        <v>0</v>
      </c>
      <c r="G8" s="9">
        <f>Dubbel2!G12</f>
        <v>0</v>
      </c>
      <c r="H8" s="1">
        <f>Dubbel2!H12</f>
        <v>0</v>
      </c>
      <c r="I8" s="9">
        <f>Dubbel2!I12</f>
        <v>0</v>
      </c>
      <c r="J8" s="9">
        <f>Dubbel2!J12</f>
        <v>0</v>
      </c>
      <c r="K8" s="9">
        <f>Dubbel2!K12</f>
        <v>0</v>
      </c>
      <c r="L8" s="9">
        <f>Dubbel2!L12</f>
        <v>0</v>
      </c>
      <c r="M8" s="9">
        <f>Dubbel2!M12</f>
        <v>0</v>
      </c>
      <c r="N8" s="1">
        <f>Dubbel2!N12</f>
        <v>0</v>
      </c>
      <c r="O8" s="1">
        <f>Dubbel2!O12</f>
        <v>0</v>
      </c>
    </row>
    <row r="9" spans="1:15" x14ac:dyDescent="0.25">
      <c r="A9" s="9" t="str">
        <f>A7&amp;"/"&amp;A8</f>
        <v>0/0</v>
      </c>
      <c r="B9" s="37">
        <f>IF(B7=B8,B8,B7&amp;"/"&amp;B8)</f>
        <v>0</v>
      </c>
      <c r="C9" s="9">
        <f t="shared" ref="C9:O9" si="1">SUM(C7:C8)</f>
        <v>0</v>
      </c>
      <c r="D9" s="9">
        <f t="shared" si="1"/>
        <v>0</v>
      </c>
      <c r="E9" s="9">
        <f t="shared" si="1"/>
        <v>0</v>
      </c>
      <c r="F9" s="9">
        <f t="shared" si="1"/>
        <v>0</v>
      </c>
      <c r="G9" s="9">
        <f t="shared" si="1"/>
        <v>0</v>
      </c>
      <c r="H9" s="1">
        <f t="shared" si="1"/>
        <v>0</v>
      </c>
      <c r="I9" s="9">
        <f t="shared" si="1"/>
        <v>0</v>
      </c>
      <c r="J9" s="9">
        <f t="shared" si="1"/>
        <v>0</v>
      </c>
      <c r="K9" s="9">
        <f t="shared" si="1"/>
        <v>0</v>
      </c>
      <c r="L9" s="9">
        <f t="shared" si="1"/>
        <v>0</v>
      </c>
      <c r="M9" s="9">
        <f t="shared" si="1"/>
        <v>0</v>
      </c>
      <c r="N9" s="1">
        <f t="shared" si="1"/>
        <v>0</v>
      </c>
      <c r="O9" s="1">
        <f t="shared" si="1"/>
        <v>0</v>
      </c>
    </row>
    <row r="10" spans="1:15" x14ac:dyDescent="0.25">
      <c r="A10" s="9">
        <f>Dubbel2!A13</f>
        <v>0</v>
      </c>
      <c r="B10" s="9">
        <f>Dubbel2!B13</f>
        <v>0</v>
      </c>
      <c r="C10" s="9">
        <f>Dubbel2!C13</f>
        <v>0</v>
      </c>
      <c r="D10" s="9">
        <f>Dubbel2!D13</f>
        <v>0</v>
      </c>
      <c r="E10" s="9">
        <f>Dubbel2!E13</f>
        <v>0</v>
      </c>
      <c r="F10" s="9">
        <f>Dubbel2!F13</f>
        <v>0</v>
      </c>
      <c r="G10" s="9">
        <f>Dubbel2!G13</f>
        <v>0</v>
      </c>
      <c r="H10" s="1">
        <f>Dubbel2!H13</f>
        <v>0</v>
      </c>
      <c r="I10" s="9">
        <f>Dubbel2!I13</f>
        <v>0</v>
      </c>
      <c r="J10" s="9">
        <f>Dubbel2!J13</f>
        <v>0</v>
      </c>
      <c r="K10" s="9">
        <f>Dubbel2!K13</f>
        <v>0</v>
      </c>
      <c r="L10" s="9">
        <f>Dubbel2!L13</f>
        <v>0</v>
      </c>
      <c r="M10" s="9">
        <f>Dubbel2!M13</f>
        <v>0</v>
      </c>
      <c r="N10" s="1">
        <f>Dubbel2!N13</f>
        <v>0</v>
      </c>
      <c r="O10" s="1">
        <f>Dubbel2!O13</f>
        <v>0</v>
      </c>
    </row>
    <row r="11" spans="1:15" x14ac:dyDescent="0.25">
      <c r="A11" s="9">
        <f>Dubbel2!A14</f>
        <v>0</v>
      </c>
      <c r="B11" s="9">
        <f>Dubbel2!B14</f>
        <v>0</v>
      </c>
      <c r="C11" s="9">
        <f>Dubbel2!C14</f>
        <v>0</v>
      </c>
      <c r="D11" s="9">
        <f>Dubbel2!D14</f>
        <v>0</v>
      </c>
      <c r="E11" s="9">
        <f>Dubbel2!E14</f>
        <v>0</v>
      </c>
      <c r="F11" s="9">
        <f>Dubbel2!F14</f>
        <v>0</v>
      </c>
      <c r="G11" s="9">
        <f>Dubbel2!G14</f>
        <v>0</v>
      </c>
      <c r="H11" s="1">
        <f>Dubbel2!H14</f>
        <v>0</v>
      </c>
      <c r="I11" s="9">
        <f>Dubbel2!I14</f>
        <v>0</v>
      </c>
      <c r="J11" s="9">
        <f>Dubbel2!J14</f>
        <v>0</v>
      </c>
      <c r="K11" s="9">
        <f>Dubbel2!K14</f>
        <v>0</v>
      </c>
      <c r="L11" s="9">
        <f>Dubbel2!L14</f>
        <v>0</v>
      </c>
      <c r="M11" s="9">
        <f>Dubbel2!M14</f>
        <v>0</v>
      </c>
      <c r="N11" s="1">
        <f>Dubbel2!N14</f>
        <v>0</v>
      </c>
      <c r="O11" s="1">
        <f>Dubbel2!O14</f>
        <v>0</v>
      </c>
    </row>
    <row r="12" spans="1:15" x14ac:dyDescent="0.25">
      <c r="A12" s="9" t="str">
        <f>A10&amp;"/"&amp;A11</f>
        <v>0/0</v>
      </c>
      <c r="B12" s="37">
        <f>IF(B10=B11,B11,B10&amp;"/"&amp;B11)</f>
        <v>0</v>
      </c>
      <c r="C12" s="9">
        <f t="shared" ref="C12:O12" si="2">SUM(C10:C11)</f>
        <v>0</v>
      </c>
      <c r="D12" s="9">
        <f t="shared" si="2"/>
        <v>0</v>
      </c>
      <c r="E12" s="9">
        <f t="shared" si="2"/>
        <v>0</v>
      </c>
      <c r="F12" s="9">
        <f t="shared" si="2"/>
        <v>0</v>
      </c>
      <c r="G12" s="9">
        <f t="shared" si="2"/>
        <v>0</v>
      </c>
      <c r="H12" s="1">
        <f t="shared" si="2"/>
        <v>0</v>
      </c>
      <c r="I12" s="9">
        <f t="shared" si="2"/>
        <v>0</v>
      </c>
      <c r="J12" s="9">
        <f t="shared" si="2"/>
        <v>0</v>
      </c>
      <c r="K12" s="9">
        <f t="shared" si="2"/>
        <v>0</v>
      </c>
      <c r="L12" s="9">
        <f t="shared" si="2"/>
        <v>0</v>
      </c>
      <c r="M12" s="9">
        <f t="shared" si="2"/>
        <v>0</v>
      </c>
      <c r="N12" s="1">
        <f t="shared" si="2"/>
        <v>0</v>
      </c>
      <c r="O12" s="1">
        <f t="shared" si="2"/>
        <v>0</v>
      </c>
    </row>
    <row r="13" spans="1:15" x14ac:dyDescent="0.25">
      <c r="A13" s="9">
        <f>Dubbel2!A15</f>
        <v>0</v>
      </c>
      <c r="B13" s="9">
        <f>Dubbel2!B15</f>
        <v>0</v>
      </c>
      <c r="C13" s="9">
        <f>Dubbel2!C15</f>
        <v>0</v>
      </c>
      <c r="D13" s="9">
        <f>Dubbel2!D15</f>
        <v>0</v>
      </c>
      <c r="E13" s="9">
        <f>Dubbel2!E15</f>
        <v>0</v>
      </c>
      <c r="F13" s="9">
        <f>Dubbel2!F15</f>
        <v>0</v>
      </c>
      <c r="G13" s="9">
        <f>Dubbel2!G15</f>
        <v>0</v>
      </c>
      <c r="H13" s="1">
        <f>Dubbel2!H15</f>
        <v>0</v>
      </c>
      <c r="I13" s="9">
        <f>Dubbel2!I15</f>
        <v>0</v>
      </c>
      <c r="J13" s="9">
        <f>Dubbel2!J15</f>
        <v>0</v>
      </c>
      <c r="K13" s="9">
        <f>Dubbel2!K15</f>
        <v>0</v>
      </c>
      <c r="L13" s="9">
        <f>Dubbel2!L15</f>
        <v>0</v>
      </c>
      <c r="M13" s="9">
        <f>Dubbel2!M15</f>
        <v>0</v>
      </c>
      <c r="N13" s="1">
        <f>Dubbel2!N15</f>
        <v>0</v>
      </c>
      <c r="O13" s="1">
        <f>Dubbel2!O15</f>
        <v>0</v>
      </c>
    </row>
    <row r="14" spans="1:15" x14ac:dyDescent="0.25">
      <c r="A14" s="9">
        <f>Dubbel2!A16</f>
        <v>0</v>
      </c>
      <c r="B14" s="9">
        <f>Dubbel2!B16</f>
        <v>0</v>
      </c>
      <c r="C14" s="9">
        <f>Dubbel2!C16</f>
        <v>0</v>
      </c>
      <c r="D14" s="9">
        <f>Dubbel2!D16</f>
        <v>0</v>
      </c>
      <c r="E14" s="9">
        <f>Dubbel2!E16</f>
        <v>0</v>
      </c>
      <c r="F14" s="9">
        <f>Dubbel2!F16</f>
        <v>0</v>
      </c>
      <c r="G14" s="9">
        <f>Dubbel2!G16</f>
        <v>0</v>
      </c>
      <c r="H14" s="1">
        <f>Dubbel2!H16</f>
        <v>0</v>
      </c>
      <c r="I14" s="9">
        <f>Dubbel2!I16</f>
        <v>0</v>
      </c>
      <c r="J14" s="9">
        <f>Dubbel2!J16</f>
        <v>0</v>
      </c>
      <c r="K14" s="9">
        <f>Dubbel2!K16</f>
        <v>0</v>
      </c>
      <c r="L14" s="9">
        <f>Dubbel2!L16</f>
        <v>0</v>
      </c>
      <c r="M14" s="9">
        <f>Dubbel2!M16</f>
        <v>0</v>
      </c>
      <c r="N14" s="1">
        <f>Dubbel2!N16</f>
        <v>0</v>
      </c>
      <c r="O14" s="1">
        <f>Dubbel2!O16</f>
        <v>0</v>
      </c>
    </row>
    <row r="15" spans="1:15" x14ac:dyDescent="0.25">
      <c r="A15" s="9" t="str">
        <f>A13&amp;"/"&amp;A14</f>
        <v>0/0</v>
      </c>
      <c r="B15" s="37">
        <f>IF(B13=B14,B14,B13&amp;"/"&amp;B14)</f>
        <v>0</v>
      </c>
      <c r="C15" s="9">
        <f t="shared" ref="C15:O15" si="3">SUM(C13:C14)</f>
        <v>0</v>
      </c>
      <c r="D15" s="9">
        <f t="shared" si="3"/>
        <v>0</v>
      </c>
      <c r="E15" s="9">
        <f t="shared" si="3"/>
        <v>0</v>
      </c>
      <c r="F15" s="9">
        <f t="shared" si="3"/>
        <v>0</v>
      </c>
      <c r="G15" s="9">
        <f t="shared" si="3"/>
        <v>0</v>
      </c>
      <c r="H15" s="1">
        <f t="shared" si="3"/>
        <v>0</v>
      </c>
      <c r="I15" s="9">
        <f t="shared" si="3"/>
        <v>0</v>
      </c>
      <c r="J15" s="9">
        <f t="shared" si="3"/>
        <v>0</v>
      </c>
      <c r="K15" s="9">
        <f t="shared" si="3"/>
        <v>0</v>
      </c>
      <c r="L15" s="9">
        <f t="shared" si="3"/>
        <v>0</v>
      </c>
      <c r="M15" s="9">
        <f t="shared" si="3"/>
        <v>0</v>
      </c>
      <c r="N15" s="1">
        <f t="shared" si="3"/>
        <v>0</v>
      </c>
      <c r="O15" s="1">
        <f t="shared" si="3"/>
        <v>0</v>
      </c>
    </row>
    <row r="16" spans="1:15" x14ac:dyDescent="0.25">
      <c r="A16" s="9">
        <f>Dubbel2!A17</f>
        <v>0</v>
      </c>
      <c r="B16" s="9">
        <f>Dubbel2!B17</f>
        <v>0</v>
      </c>
      <c r="C16" s="9">
        <f>Dubbel2!C17</f>
        <v>0</v>
      </c>
      <c r="D16" s="9">
        <f>Dubbel2!D17</f>
        <v>0</v>
      </c>
      <c r="E16" s="9">
        <f>Dubbel2!E17</f>
        <v>0</v>
      </c>
      <c r="F16" s="9">
        <f>Dubbel2!F17</f>
        <v>0</v>
      </c>
      <c r="G16" s="9">
        <f>Dubbel2!G17</f>
        <v>0</v>
      </c>
      <c r="H16" s="1">
        <f>Dubbel2!H17</f>
        <v>0</v>
      </c>
      <c r="I16" s="9">
        <f>Dubbel2!I17</f>
        <v>0</v>
      </c>
      <c r="J16" s="9">
        <f>Dubbel2!J17</f>
        <v>0</v>
      </c>
      <c r="K16" s="9">
        <f>Dubbel2!K17</f>
        <v>0</v>
      </c>
      <c r="L16" s="9">
        <f>Dubbel2!L17</f>
        <v>0</v>
      </c>
      <c r="M16" s="9">
        <f>Dubbel2!M17</f>
        <v>0</v>
      </c>
      <c r="N16" s="1">
        <f>Dubbel2!N17</f>
        <v>0</v>
      </c>
      <c r="O16" s="1">
        <f>Dubbel2!O17</f>
        <v>0</v>
      </c>
    </row>
    <row r="17" spans="1:15" x14ac:dyDescent="0.25">
      <c r="A17" s="9">
        <f>Dubbel2!A18</f>
        <v>0</v>
      </c>
      <c r="B17" s="9">
        <f>Dubbel2!B18</f>
        <v>0</v>
      </c>
      <c r="C17" s="9">
        <f>Dubbel2!C18</f>
        <v>0</v>
      </c>
      <c r="D17" s="9">
        <f>Dubbel2!D18</f>
        <v>0</v>
      </c>
      <c r="E17" s="9">
        <f>Dubbel2!E18</f>
        <v>0</v>
      </c>
      <c r="F17" s="9">
        <f>Dubbel2!F18</f>
        <v>0</v>
      </c>
      <c r="G17" s="9">
        <f>Dubbel2!G18</f>
        <v>0</v>
      </c>
      <c r="H17" s="1">
        <f>Dubbel2!H18</f>
        <v>0</v>
      </c>
      <c r="I17" s="9">
        <f>Dubbel2!I18</f>
        <v>0</v>
      </c>
      <c r="J17" s="9">
        <f>Dubbel2!J18</f>
        <v>0</v>
      </c>
      <c r="K17" s="9">
        <f>Dubbel2!K18</f>
        <v>0</v>
      </c>
      <c r="L17" s="9">
        <f>Dubbel2!L18</f>
        <v>0</v>
      </c>
      <c r="M17" s="9">
        <f>Dubbel2!M18</f>
        <v>0</v>
      </c>
      <c r="N17" s="1">
        <f>Dubbel2!N18</f>
        <v>0</v>
      </c>
      <c r="O17" s="1">
        <f>Dubbel2!O18</f>
        <v>0</v>
      </c>
    </row>
    <row r="18" spans="1:15" x14ac:dyDescent="0.25">
      <c r="A18" s="9" t="str">
        <f>A16&amp;"/"&amp;A17</f>
        <v>0/0</v>
      </c>
      <c r="B18" s="37">
        <f>IF(B16=B17,B17,B16&amp;"/"&amp;B17)</f>
        <v>0</v>
      </c>
      <c r="C18" s="9">
        <f t="shared" ref="C18:O18" si="4">SUM(C16:C17)</f>
        <v>0</v>
      </c>
      <c r="D18" s="9">
        <f t="shared" si="4"/>
        <v>0</v>
      </c>
      <c r="E18" s="9">
        <f t="shared" si="4"/>
        <v>0</v>
      </c>
      <c r="F18" s="9">
        <f t="shared" si="4"/>
        <v>0</v>
      </c>
      <c r="G18" s="9">
        <f t="shared" si="4"/>
        <v>0</v>
      </c>
      <c r="H18" s="1">
        <f t="shared" si="4"/>
        <v>0</v>
      </c>
      <c r="I18" s="9">
        <f t="shared" si="4"/>
        <v>0</v>
      </c>
      <c r="J18" s="9">
        <f t="shared" si="4"/>
        <v>0</v>
      </c>
      <c r="K18" s="9">
        <f t="shared" si="4"/>
        <v>0</v>
      </c>
      <c r="L18" s="9">
        <f t="shared" si="4"/>
        <v>0</v>
      </c>
      <c r="M18" s="9">
        <f t="shared" si="4"/>
        <v>0</v>
      </c>
      <c r="N18" s="1">
        <f t="shared" si="4"/>
        <v>0</v>
      </c>
      <c r="O18" s="1">
        <f t="shared" si="4"/>
        <v>0</v>
      </c>
    </row>
    <row r="19" spans="1:15" x14ac:dyDescent="0.25">
      <c r="A19" s="9">
        <f>Dubbel2!A19</f>
        <v>0</v>
      </c>
      <c r="B19" s="9">
        <f>Dubbel2!B19</f>
        <v>0</v>
      </c>
      <c r="C19" s="9">
        <f>Dubbel2!C19</f>
        <v>0</v>
      </c>
      <c r="D19" s="9">
        <f>Dubbel2!D19</f>
        <v>0</v>
      </c>
      <c r="E19" s="9">
        <f>Dubbel2!E19</f>
        <v>0</v>
      </c>
      <c r="F19" s="9">
        <f>Dubbel2!F19</f>
        <v>0</v>
      </c>
      <c r="G19" s="9">
        <f>Dubbel2!G19</f>
        <v>0</v>
      </c>
      <c r="H19" s="1">
        <f>Dubbel2!H19</f>
        <v>0</v>
      </c>
      <c r="I19" s="9">
        <f>Dubbel2!I19</f>
        <v>0</v>
      </c>
      <c r="J19" s="9">
        <f>Dubbel2!J19</f>
        <v>0</v>
      </c>
      <c r="K19" s="9">
        <f>Dubbel2!K19</f>
        <v>0</v>
      </c>
      <c r="L19" s="9">
        <f>Dubbel2!L19</f>
        <v>0</v>
      </c>
      <c r="M19" s="9">
        <f>Dubbel2!M19</f>
        <v>0</v>
      </c>
      <c r="N19" s="1">
        <f>Dubbel2!N19</f>
        <v>0</v>
      </c>
      <c r="O19" s="1">
        <f>Dubbel2!O19</f>
        <v>0</v>
      </c>
    </row>
    <row r="20" spans="1:15" x14ac:dyDescent="0.25">
      <c r="A20" s="9">
        <f>Dubbel2!A20</f>
        <v>0</v>
      </c>
      <c r="B20" s="9">
        <f>Dubbel2!B20</f>
        <v>0</v>
      </c>
      <c r="C20" s="9">
        <f>Dubbel2!C20</f>
        <v>0</v>
      </c>
      <c r="D20" s="9">
        <f>Dubbel2!D20</f>
        <v>0</v>
      </c>
      <c r="E20" s="9">
        <f>Dubbel2!E20</f>
        <v>0</v>
      </c>
      <c r="F20" s="9">
        <f>Dubbel2!F20</f>
        <v>0</v>
      </c>
      <c r="G20" s="9">
        <f>Dubbel2!G20</f>
        <v>0</v>
      </c>
      <c r="H20" s="1">
        <f>Dubbel2!H20</f>
        <v>0</v>
      </c>
      <c r="I20" s="9">
        <f>Dubbel2!I20</f>
        <v>0</v>
      </c>
      <c r="J20" s="9">
        <f>Dubbel2!J20</f>
        <v>0</v>
      </c>
      <c r="K20" s="9">
        <f>Dubbel2!K20</f>
        <v>0</v>
      </c>
      <c r="L20" s="9">
        <f>Dubbel2!L20</f>
        <v>0</v>
      </c>
      <c r="M20" s="9">
        <f>Dubbel2!M20</f>
        <v>0</v>
      </c>
      <c r="N20" s="1">
        <f>Dubbel2!N20</f>
        <v>0</v>
      </c>
      <c r="O20" s="1">
        <f>Dubbel2!O20</f>
        <v>0</v>
      </c>
    </row>
    <row r="21" spans="1:15" x14ac:dyDescent="0.25">
      <c r="A21" s="9" t="str">
        <f>A19&amp;"/"&amp;A20</f>
        <v>0/0</v>
      </c>
      <c r="B21" s="37">
        <f>IF(B19=B20,B20,B19&amp;"/"&amp;B20)</f>
        <v>0</v>
      </c>
      <c r="C21" s="9">
        <f t="shared" ref="C21:O21" si="5">SUM(C19:C20)</f>
        <v>0</v>
      </c>
      <c r="D21" s="9">
        <f t="shared" si="5"/>
        <v>0</v>
      </c>
      <c r="E21" s="9">
        <f t="shared" si="5"/>
        <v>0</v>
      </c>
      <c r="F21" s="9">
        <f t="shared" si="5"/>
        <v>0</v>
      </c>
      <c r="G21" s="9">
        <f t="shared" si="5"/>
        <v>0</v>
      </c>
      <c r="H21" s="1">
        <f t="shared" si="5"/>
        <v>0</v>
      </c>
      <c r="I21" s="9">
        <f t="shared" si="5"/>
        <v>0</v>
      </c>
      <c r="J21" s="9">
        <f t="shared" si="5"/>
        <v>0</v>
      </c>
      <c r="K21" s="9">
        <f t="shared" si="5"/>
        <v>0</v>
      </c>
      <c r="L21" s="9">
        <f t="shared" si="5"/>
        <v>0</v>
      </c>
      <c r="M21" s="9">
        <f t="shared" si="5"/>
        <v>0</v>
      </c>
      <c r="N21" s="1">
        <f t="shared" si="5"/>
        <v>0</v>
      </c>
      <c r="O21" s="1">
        <f t="shared" si="5"/>
        <v>0</v>
      </c>
    </row>
    <row r="22" spans="1:15" x14ac:dyDescent="0.25">
      <c r="A22" s="9">
        <f>Dubbel2!A21</f>
        <v>0</v>
      </c>
      <c r="B22" s="9">
        <f>Dubbel2!B21</f>
        <v>0</v>
      </c>
      <c r="C22" s="9">
        <f>Dubbel2!C21</f>
        <v>0</v>
      </c>
      <c r="D22" s="9">
        <f>Dubbel2!D21</f>
        <v>0</v>
      </c>
      <c r="E22" s="9">
        <f>Dubbel2!E21</f>
        <v>0</v>
      </c>
      <c r="F22" s="9">
        <f>Dubbel2!F21</f>
        <v>0</v>
      </c>
      <c r="G22" s="9">
        <f>Dubbel2!G21</f>
        <v>0</v>
      </c>
      <c r="H22" s="1">
        <f>Dubbel2!H21</f>
        <v>0</v>
      </c>
      <c r="I22" s="9">
        <f>Dubbel2!I21</f>
        <v>0</v>
      </c>
      <c r="J22" s="9">
        <f>Dubbel2!J21</f>
        <v>0</v>
      </c>
      <c r="K22" s="9">
        <f>Dubbel2!K21</f>
        <v>0</v>
      </c>
      <c r="L22" s="9">
        <f>Dubbel2!L21</f>
        <v>0</v>
      </c>
      <c r="M22" s="9">
        <f>Dubbel2!M21</f>
        <v>0</v>
      </c>
      <c r="N22" s="1">
        <f>Dubbel2!N21</f>
        <v>0</v>
      </c>
      <c r="O22" s="1">
        <f>Dubbel2!O21</f>
        <v>0</v>
      </c>
    </row>
    <row r="23" spans="1:15" x14ac:dyDescent="0.25">
      <c r="A23" s="9">
        <f>Dubbel2!A22</f>
        <v>0</v>
      </c>
      <c r="B23" s="9">
        <f>Dubbel2!B22</f>
        <v>0</v>
      </c>
      <c r="C23" s="9">
        <f>Dubbel2!C22</f>
        <v>0</v>
      </c>
      <c r="D23" s="9">
        <f>Dubbel2!D22</f>
        <v>0</v>
      </c>
      <c r="E23" s="9">
        <f>Dubbel2!E22</f>
        <v>0</v>
      </c>
      <c r="F23" s="9">
        <f>Dubbel2!F22</f>
        <v>0</v>
      </c>
      <c r="G23" s="9">
        <f>Dubbel2!G22</f>
        <v>0</v>
      </c>
      <c r="H23" s="1">
        <f>Dubbel2!H22</f>
        <v>0</v>
      </c>
      <c r="I23" s="9">
        <f>Dubbel2!I22</f>
        <v>0</v>
      </c>
      <c r="J23" s="9">
        <f>Dubbel2!J22</f>
        <v>0</v>
      </c>
      <c r="K23" s="9">
        <f>Dubbel2!K22</f>
        <v>0</v>
      </c>
      <c r="L23" s="9">
        <f>Dubbel2!L22</f>
        <v>0</v>
      </c>
      <c r="M23" s="9">
        <f>Dubbel2!M22</f>
        <v>0</v>
      </c>
      <c r="N23" s="1">
        <f>Dubbel2!N22</f>
        <v>0</v>
      </c>
      <c r="O23" s="1">
        <f>Dubbel2!O22</f>
        <v>0</v>
      </c>
    </row>
    <row r="24" spans="1:15" x14ac:dyDescent="0.25">
      <c r="A24" s="9" t="str">
        <f>A22&amp;"/"&amp;A23</f>
        <v>0/0</v>
      </c>
      <c r="B24" s="37">
        <f>IF(B22=B23,B23,B22&amp;"/"&amp;B23)</f>
        <v>0</v>
      </c>
      <c r="C24" s="9">
        <f t="shared" ref="C24:O24" si="6">SUM(C22:C23)</f>
        <v>0</v>
      </c>
      <c r="D24" s="9">
        <f t="shared" si="6"/>
        <v>0</v>
      </c>
      <c r="E24" s="9">
        <f t="shared" si="6"/>
        <v>0</v>
      </c>
      <c r="F24" s="9">
        <f t="shared" si="6"/>
        <v>0</v>
      </c>
      <c r="G24" s="9">
        <f t="shared" si="6"/>
        <v>0</v>
      </c>
      <c r="H24" s="1">
        <f t="shared" si="6"/>
        <v>0</v>
      </c>
      <c r="I24" s="9">
        <f t="shared" si="6"/>
        <v>0</v>
      </c>
      <c r="J24" s="9">
        <f t="shared" si="6"/>
        <v>0</v>
      </c>
      <c r="K24" s="9">
        <f t="shared" si="6"/>
        <v>0</v>
      </c>
      <c r="L24" s="9">
        <f t="shared" si="6"/>
        <v>0</v>
      </c>
      <c r="M24" s="9">
        <f t="shared" si="6"/>
        <v>0</v>
      </c>
      <c r="N24" s="1">
        <f t="shared" si="6"/>
        <v>0</v>
      </c>
      <c r="O24" s="1">
        <f t="shared" si="6"/>
        <v>0</v>
      </c>
    </row>
    <row r="25" spans="1:15" x14ac:dyDescent="0.25">
      <c r="A25" s="9">
        <f>Dubbel2!A23</f>
        <v>0</v>
      </c>
      <c r="B25" s="9">
        <f>Dubbel2!B23</f>
        <v>0</v>
      </c>
      <c r="C25" s="9">
        <f>Dubbel2!C23</f>
        <v>0</v>
      </c>
      <c r="D25" s="9">
        <f>Dubbel2!D23</f>
        <v>0</v>
      </c>
      <c r="E25" s="9">
        <f>Dubbel2!E23</f>
        <v>0</v>
      </c>
      <c r="F25" s="9">
        <f>Dubbel2!F23</f>
        <v>0</v>
      </c>
      <c r="G25" s="9">
        <f>Dubbel2!G23</f>
        <v>0</v>
      </c>
      <c r="H25" s="1">
        <f>Dubbel2!H23</f>
        <v>0</v>
      </c>
      <c r="I25" s="9">
        <f>Dubbel2!I23</f>
        <v>0</v>
      </c>
      <c r="J25" s="9">
        <f>Dubbel2!J23</f>
        <v>0</v>
      </c>
      <c r="K25" s="9">
        <f>Dubbel2!K23</f>
        <v>0</v>
      </c>
      <c r="L25" s="9">
        <f>Dubbel2!L23</f>
        <v>0</v>
      </c>
      <c r="M25" s="9">
        <f>Dubbel2!M23</f>
        <v>0</v>
      </c>
      <c r="N25" s="1">
        <f>Dubbel2!N23</f>
        <v>0</v>
      </c>
      <c r="O25" s="1">
        <f>Dubbel2!O23</f>
        <v>0</v>
      </c>
    </row>
    <row r="26" spans="1:15" x14ac:dyDescent="0.25">
      <c r="A26" s="9">
        <f>Dubbel2!A24</f>
        <v>0</v>
      </c>
      <c r="B26" s="9">
        <f>Dubbel2!B24</f>
        <v>0</v>
      </c>
      <c r="C26" s="9">
        <f>Dubbel2!C24</f>
        <v>0</v>
      </c>
      <c r="D26" s="9">
        <f>Dubbel2!D24</f>
        <v>0</v>
      </c>
      <c r="E26" s="9">
        <f>Dubbel2!E24</f>
        <v>0</v>
      </c>
      <c r="F26" s="9">
        <f>Dubbel2!F24</f>
        <v>0</v>
      </c>
      <c r="G26" s="9">
        <f>Dubbel2!G24</f>
        <v>0</v>
      </c>
      <c r="H26" s="1">
        <f>Dubbel2!H24</f>
        <v>0</v>
      </c>
      <c r="I26" s="9">
        <f>Dubbel2!I24</f>
        <v>0</v>
      </c>
      <c r="J26" s="9">
        <f>Dubbel2!J24</f>
        <v>0</v>
      </c>
      <c r="K26" s="9">
        <f>Dubbel2!K24</f>
        <v>0</v>
      </c>
      <c r="L26" s="9">
        <f>Dubbel2!L24</f>
        <v>0</v>
      </c>
      <c r="M26" s="9">
        <f>Dubbel2!M24</f>
        <v>0</v>
      </c>
      <c r="N26" s="1">
        <f>Dubbel2!N24</f>
        <v>0</v>
      </c>
      <c r="O26" s="1">
        <f>Dubbel2!O24</f>
        <v>0</v>
      </c>
    </row>
    <row r="27" spans="1:15" x14ac:dyDescent="0.25">
      <c r="A27" s="9" t="str">
        <f>A25&amp;"/"&amp;A26</f>
        <v>0/0</v>
      </c>
      <c r="B27" s="37">
        <f>IF(B25=B26,B26,B25&amp;"/"&amp;B26)</f>
        <v>0</v>
      </c>
      <c r="C27" s="9">
        <f t="shared" ref="C27:O27" si="7">SUM(C25:C26)</f>
        <v>0</v>
      </c>
      <c r="D27" s="9">
        <f t="shared" si="7"/>
        <v>0</v>
      </c>
      <c r="E27" s="9">
        <f t="shared" si="7"/>
        <v>0</v>
      </c>
      <c r="F27" s="9">
        <f t="shared" si="7"/>
        <v>0</v>
      </c>
      <c r="G27" s="9">
        <f t="shared" si="7"/>
        <v>0</v>
      </c>
      <c r="H27" s="1">
        <f t="shared" si="7"/>
        <v>0</v>
      </c>
      <c r="I27" s="9">
        <f t="shared" si="7"/>
        <v>0</v>
      </c>
      <c r="J27" s="9">
        <f t="shared" si="7"/>
        <v>0</v>
      </c>
      <c r="K27" s="9">
        <f t="shared" si="7"/>
        <v>0</v>
      </c>
      <c r="L27" s="9">
        <f t="shared" si="7"/>
        <v>0</v>
      </c>
      <c r="M27" s="9">
        <f t="shared" si="7"/>
        <v>0</v>
      </c>
      <c r="N27" s="1">
        <f t="shared" si="7"/>
        <v>0</v>
      </c>
      <c r="O27" s="1">
        <f t="shared" si="7"/>
        <v>0</v>
      </c>
    </row>
    <row r="28" spans="1:15" x14ac:dyDescent="0.25">
      <c r="A28" s="9">
        <f>Dubbel2!A25</f>
        <v>0</v>
      </c>
      <c r="B28" s="9">
        <f>Dubbel2!B25</f>
        <v>0</v>
      </c>
      <c r="C28" s="9">
        <f>Dubbel2!C25</f>
        <v>0</v>
      </c>
      <c r="D28" s="9">
        <f>Dubbel2!D25</f>
        <v>0</v>
      </c>
      <c r="E28" s="9">
        <f>Dubbel2!E25</f>
        <v>0</v>
      </c>
      <c r="F28" s="9">
        <f>Dubbel2!F25</f>
        <v>0</v>
      </c>
      <c r="G28" s="9">
        <f>Dubbel2!G25</f>
        <v>0</v>
      </c>
      <c r="H28" s="1">
        <f>Dubbel2!H25</f>
        <v>0</v>
      </c>
      <c r="I28" s="9">
        <f>Dubbel2!I25</f>
        <v>0</v>
      </c>
      <c r="J28" s="9">
        <f>Dubbel2!J25</f>
        <v>0</v>
      </c>
      <c r="K28" s="9">
        <f>Dubbel2!K25</f>
        <v>0</v>
      </c>
      <c r="L28" s="9">
        <f>Dubbel2!L25</f>
        <v>0</v>
      </c>
      <c r="M28" s="9">
        <f>Dubbel2!M25</f>
        <v>0</v>
      </c>
      <c r="N28" s="1">
        <f>Dubbel2!N25</f>
        <v>0</v>
      </c>
      <c r="O28" s="1">
        <f>Dubbel2!O25</f>
        <v>0</v>
      </c>
    </row>
    <row r="29" spans="1:15" x14ac:dyDescent="0.25">
      <c r="A29" s="9">
        <f>Dubbel2!A26</f>
        <v>0</v>
      </c>
      <c r="B29" s="9">
        <f>Dubbel2!B26</f>
        <v>0</v>
      </c>
      <c r="C29" s="9">
        <f>Dubbel2!C26</f>
        <v>0</v>
      </c>
      <c r="D29" s="9">
        <f>Dubbel2!D26</f>
        <v>0</v>
      </c>
      <c r="E29" s="9">
        <f>Dubbel2!E26</f>
        <v>0</v>
      </c>
      <c r="F29" s="9">
        <f>Dubbel2!F26</f>
        <v>0</v>
      </c>
      <c r="G29" s="9">
        <f>Dubbel2!G26</f>
        <v>0</v>
      </c>
      <c r="H29" s="1">
        <f>Dubbel2!H26</f>
        <v>0</v>
      </c>
      <c r="I29" s="9">
        <f>Dubbel2!I26</f>
        <v>0</v>
      </c>
      <c r="J29" s="9">
        <f>Dubbel2!J26</f>
        <v>0</v>
      </c>
      <c r="K29" s="9">
        <f>Dubbel2!K26</f>
        <v>0</v>
      </c>
      <c r="L29" s="9">
        <f>Dubbel2!L26</f>
        <v>0</v>
      </c>
      <c r="M29" s="9">
        <f>Dubbel2!M26</f>
        <v>0</v>
      </c>
      <c r="N29" s="1">
        <f>Dubbel2!N26</f>
        <v>0</v>
      </c>
      <c r="O29" s="1">
        <f>Dubbel2!O26</f>
        <v>0</v>
      </c>
    </row>
    <row r="30" spans="1:15" x14ac:dyDescent="0.25">
      <c r="A30" s="9" t="str">
        <f>A28&amp;"/"&amp;A29</f>
        <v>0/0</v>
      </c>
      <c r="B30" s="37">
        <f>IF(B28=B29,B29,B28&amp;"/"&amp;B29)</f>
        <v>0</v>
      </c>
      <c r="C30" s="9">
        <f t="shared" ref="C30:O30" si="8">SUM(C28:C29)</f>
        <v>0</v>
      </c>
      <c r="D30" s="9">
        <f t="shared" si="8"/>
        <v>0</v>
      </c>
      <c r="E30" s="9">
        <f t="shared" si="8"/>
        <v>0</v>
      </c>
      <c r="F30" s="9">
        <f t="shared" si="8"/>
        <v>0</v>
      </c>
      <c r="G30" s="9">
        <f t="shared" si="8"/>
        <v>0</v>
      </c>
      <c r="H30" s="1">
        <f t="shared" si="8"/>
        <v>0</v>
      </c>
      <c r="I30" s="9">
        <f t="shared" si="8"/>
        <v>0</v>
      </c>
      <c r="J30" s="9">
        <f t="shared" si="8"/>
        <v>0</v>
      </c>
      <c r="K30" s="9">
        <f t="shared" si="8"/>
        <v>0</v>
      </c>
      <c r="L30" s="9">
        <f t="shared" si="8"/>
        <v>0</v>
      </c>
      <c r="M30" s="9">
        <f t="shared" si="8"/>
        <v>0</v>
      </c>
      <c r="N30" s="1">
        <f t="shared" si="8"/>
        <v>0</v>
      </c>
      <c r="O30" s="1">
        <f t="shared" si="8"/>
        <v>0</v>
      </c>
    </row>
    <row r="31" spans="1:15" x14ac:dyDescent="0.25">
      <c r="A31" s="9">
        <f>Dubbel2!A27</f>
        <v>0</v>
      </c>
      <c r="B31" s="9">
        <f>Dubbel2!B27</f>
        <v>0</v>
      </c>
      <c r="C31" s="9">
        <f>Dubbel2!C27</f>
        <v>0</v>
      </c>
      <c r="D31" s="9">
        <f>Dubbel2!D27</f>
        <v>0</v>
      </c>
      <c r="E31" s="9">
        <f>Dubbel2!E27</f>
        <v>0</v>
      </c>
      <c r="F31" s="9">
        <f>Dubbel2!F27</f>
        <v>0</v>
      </c>
      <c r="G31" s="9">
        <f>Dubbel2!G27</f>
        <v>0</v>
      </c>
      <c r="H31" s="1">
        <f>Dubbel2!H27</f>
        <v>0</v>
      </c>
      <c r="I31" s="9">
        <f>Dubbel2!I27</f>
        <v>0</v>
      </c>
      <c r="J31" s="9">
        <f>Dubbel2!J27</f>
        <v>0</v>
      </c>
      <c r="K31" s="9">
        <f>Dubbel2!K27</f>
        <v>0</v>
      </c>
      <c r="L31" s="9">
        <f>Dubbel2!L27</f>
        <v>0</v>
      </c>
      <c r="M31" s="9">
        <f>Dubbel2!M27</f>
        <v>0</v>
      </c>
      <c r="N31" s="1">
        <f>Dubbel2!N27</f>
        <v>0</v>
      </c>
      <c r="O31" s="1">
        <f>Dubbel2!O27</f>
        <v>0</v>
      </c>
    </row>
    <row r="32" spans="1:15" x14ac:dyDescent="0.25">
      <c r="A32" s="9">
        <f>Dubbel2!A28</f>
        <v>0</v>
      </c>
      <c r="B32" s="9">
        <f>Dubbel2!B28</f>
        <v>0</v>
      </c>
      <c r="C32" s="9">
        <f>Dubbel2!C28</f>
        <v>0</v>
      </c>
      <c r="D32" s="9">
        <f>Dubbel2!D28</f>
        <v>0</v>
      </c>
      <c r="E32" s="9">
        <f>Dubbel2!E28</f>
        <v>0</v>
      </c>
      <c r="F32" s="9">
        <f>Dubbel2!F28</f>
        <v>0</v>
      </c>
      <c r="G32" s="9">
        <f>Dubbel2!G28</f>
        <v>0</v>
      </c>
      <c r="H32" s="1">
        <f>Dubbel2!H28</f>
        <v>0</v>
      </c>
      <c r="I32" s="9">
        <f>Dubbel2!I28</f>
        <v>0</v>
      </c>
      <c r="J32" s="9">
        <f>Dubbel2!J28</f>
        <v>0</v>
      </c>
      <c r="K32" s="9">
        <f>Dubbel2!K28</f>
        <v>0</v>
      </c>
      <c r="L32" s="9">
        <f>Dubbel2!L28</f>
        <v>0</v>
      </c>
      <c r="M32" s="9">
        <f>Dubbel2!M28</f>
        <v>0</v>
      </c>
      <c r="N32" s="1">
        <f>Dubbel2!N28</f>
        <v>0</v>
      </c>
      <c r="O32" s="1">
        <f>Dubbel2!O28</f>
        <v>0</v>
      </c>
    </row>
    <row r="33" spans="1:15" x14ac:dyDescent="0.25">
      <c r="A33" s="9" t="str">
        <f>A31&amp;"/"&amp;A32</f>
        <v>0/0</v>
      </c>
      <c r="B33" s="37">
        <f>IF(B31=B32,B32,B31&amp;"/"&amp;B32)</f>
        <v>0</v>
      </c>
      <c r="C33" s="9">
        <f t="shared" ref="C33:O33" si="9">SUM(C31:C32)</f>
        <v>0</v>
      </c>
      <c r="D33" s="9">
        <f t="shared" si="9"/>
        <v>0</v>
      </c>
      <c r="E33" s="9">
        <f t="shared" si="9"/>
        <v>0</v>
      </c>
      <c r="F33" s="9">
        <f t="shared" si="9"/>
        <v>0</v>
      </c>
      <c r="G33" s="9">
        <f t="shared" si="9"/>
        <v>0</v>
      </c>
      <c r="H33" s="1">
        <f t="shared" si="9"/>
        <v>0</v>
      </c>
      <c r="I33" s="9">
        <f t="shared" si="9"/>
        <v>0</v>
      </c>
      <c r="J33" s="9">
        <f t="shared" si="9"/>
        <v>0</v>
      </c>
      <c r="K33" s="9">
        <f t="shared" si="9"/>
        <v>0</v>
      </c>
      <c r="L33" s="9">
        <f t="shared" si="9"/>
        <v>0</v>
      </c>
      <c r="M33" s="9">
        <f t="shared" si="9"/>
        <v>0</v>
      </c>
      <c r="N33" s="1">
        <f t="shared" si="9"/>
        <v>0</v>
      </c>
      <c r="O33" s="1">
        <f t="shared" si="9"/>
        <v>0</v>
      </c>
    </row>
    <row r="34" spans="1:15" x14ac:dyDescent="0.25">
      <c r="A34" s="9">
        <f>Dubbel2!A29</f>
        <v>0</v>
      </c>
      <c r="B34" s="9">
        <f>Dubbel2!B29</f>
        <v>0</v>
      </c>
      <c r="C34" s="9">
        <f>Dubbel2!C29</f>
        <v>0</v>
      </c>
      <c r="D34" s="9">
        <f>Dubbel2!D29</f>
        <v>0</v>
      </c>
      <c r="E34" s="9">
        <f>Dubbel2!E29</f>
        <v>0</v>
      </c>
      <c r="F34" s="9">
        <f>Dubbel2!F29</f>
        <v>0</v>
      </c>
      <c r="G34" s="9">
        <f>Dubbel2!G29</f>
        <v>0</v>
      </c>
      <c r="H34" s="1">
        <f>Dubbel2!H29</f>
        <v>0</v>
      </c>
      <c r="I34" s="9">
        <f>Dubbel2!I29</f>
        <v>0</v>
      </c>
      <c r="J34" s="9">
        <f>Dubbel2!J29</f>
        <v>0</v>
      </c>
      <c r="K34" s="9">
        <f>Dubbel2!K29</f>
        <v>0</v>
      </c>
      <c r="L34" s="9">
        <f>Dubbel2!L29</f>
        <v>0</v>
      </c>
      <c r="M34" s="9">
        <f>Dubbel2!M29</f>
        <v>0</v>
      </c>
      <c r="N34" s="1">
        <f>Dubbel2!N29</f>
        <v>0</v>
      </c>
      <c r="O34" s="1">
        <f>Dubbel2!O29</f>
        <v>0</v>
      </c>
    </row>
    <row r="35" spans="1:15" x14ac:dyDescent="0.25">
      <c r="A35" s="9">
        <f>Dubbel2!A30</f>
        <v>0</v>
      </c>
      <c r="B35" s="9">
        <f>Dubbel2!B30</f>
        <v>0</v>
      </c>
      <c r="C35" s="9">
        <f>Dubbel2!C30</f>
        <v>0</v>
      </c>
      <c r="D35" s="9">
        <f>Dubbel2!D30</f>
        <v>0</v>
      </c>
      <c r="E35" s="9">
        <f>Dubbel2!E30</f>
        <v>0</v>
      </c>
      <c r="F35" s="9">
        <f>Dubbel2!F30</f>
        <v>0</v>
      </c>
      <c r="G35" s="9">
        <f>Dubbel2!G30</f>
        <v>0</v>
      </c>
      <c r="H35" s="1">
        <f>Dubbel2!H30</f>
        <v>0</v>
      </c>
      <c r="I35" s="9">
        <f>Dubbel2!I30</f>
        <v>0</v>
      </c>
      <c r="J35" s="9">
        <f>Dubbel2!J30</f>
        <v>0</v>
      </c>
      <c r="K35" s="9">
        <f>Dubbel2!K30</f>
        <v>0</v>
      </c>
      <c r="L35" s="9">
        <f>Dubbel2!L30</f>
        <v>0</v>
      </c>
      <c r="M35" s="9">
        <f>Dubbel2!M30</f>
        <v>0</v>
      </c>
      <c r="N35" s="1">
        <f>Dubbel2!N30</f>
        <v>0</v>
      </c>
      <c r="O35" s="1">
        <f>Dubbel2!O30</f>
        <v>0</v>
      </c>
    </row>
    <row r="36" spans="1:15" x14ac:dyDescent="0.25">
      <c r="A36" s="9" t="str">
        <f>A34&amp;"/"&amp;A35</f>
        <v>0/0</v>
      </c>
      <c r="B36" s="37">
        <f>IF(B34=B35,B35,B34&amp;"/"&amp;B35)</f>
        <v>0</v>
      </c>
      <c r="C36" s="9">
        <f t="shared" ref="C36:O36" si="10">SUM(C34:C35)</f>
        <v>0</v>
      </c>
      <c r="D36" s="9">
        <f t="shared" si="10"/>
        <v>0</v>
      </c>
      <c r="E36" s="9">
        <f t="shared" si="10"/>
        <v>0</v>
      </c>
      <c r="F36" s="9">
        <f t="shared" si="10"/>
        <v>0</v>
      </c>
      <c r="G36" s="9">
        <f t="shared" si="10"/>
        <v>0</v>
      </c>
      <c r="H36" s="1">
        <f t="shared" si="10"/>
        <v>0</v>
      </c>
      <c r="I36" s="9">
        <f t="shared" si="10"/>
        <v>0</v>
      </c>
      <c r="J36" s="9">
        <f t="shared" si="10"/>
        <v>0</v>
      </c>
      <c r="K36" s="9">
        <f t="shared" si="10"/>
        <v>0</v>
      </c>
      <c r="L36" s="9">
        <f t="shared" si="10"/>
        <v>0</v>
      </c>
      <c r="M36" s="9">
        <f t="shared" si="10"/>
        <v>0</v>
      </c>
      <c r="N36" s="1">
        <f t="shared" si="10"/>
        <v>0</v>
      </c>
      <c r="O36" s="1">
        <f t="shared" si="10"/>
        <v>0</v>
      </c>
    </row>
    <row r="37" spans="1:15" x14ac:dyDescent="0.25">
      <c r="A37" s="9">
        <f>Dubbel2!A31</f>
        <v>0</v>
      </c>
      <c r="B37" s="9">
        <f>Dubbel2!B31</f>
        <v>0</v>
      </c>
      <c r="C37" s="9">
        <f>Dubbel2!C31</f>
        <v>0</v>
      </c>
      <c r="D37" s="9">
        <f>Dubbel2!D31</f>
        <v>0</v>
      </c>
      <c r="E37" s="9">
        <f>Dubbel2!E31</f>
        <v>0</v>
      </c>
      <c r="F37" s="9">
        <f>Dubbel2!F31</f>
        <v>0</v>
      </c>
      <c r="G37" s="9">
        <f>Dubbel2!G31</f>
        <v>0</v>
      </c>
      <c r="H37" s="1">
        <f>Dubbel2!H31</f>
        <v>0</v>
      </c>
      <c r="I37" s="9">
        <f>Dubbel2!I31</f>
        <v>0</v>
      </c>
      <c r="J37" s="9">
        <f>Dubbel2!J31</f>
        <v>0</v>
      </c>
      <c r="K37" s="9">
        <f>Dubbel2!K31</f>
        <v>0</v>
      </c>
      <c r="L37" s="9">
        <f>Dubbel2!L31</f>
        <v>0</v>
      </c>
      <c r="M37" s="9">
        <f>Dubbel2!M31</f>
        <v>0</v>
      </c>
      <c r="N37" s="1">
        <f>Dubbel2!N31</f>
        <v>0</v>
      </c>
      <c r="O37" s="1">
        <f>Dubbel2!O31</f>
        <v>0</v>
      </c>
    </row>
    <row r="38" spans="1:15" x14ac:dyDescent="0.25">
      <c r="A38" s="9">
        <f>Dubbel2!A32</f>
        <v>0</v>
      </c>
      <c r="B38" s="9">
        <f>Dubbel2!B32</f>
        <v>0</v>
      </c>
      <c r="C38" s="9">
        <f>Dubbel2!C32</f>
        <v>0</v>
      </c>
      <c r="D38" s="9">
        <f>Dubbel2!D32</f>
        <v>0</v>
      </c>
      <c r="E38" s="9">
        <f>Dubbel2!E32</f>
        <v>0</v>
      </c>
      <c r="F38" s="9">
        <f>Dubbel2!F32</f>
        <v>0</v>
      </c>
      <c r="G38" s="9">
        <f>Dubbel2!G32</f>
        <v>0</v>
      </c>
      <c r="H38" s="1">
        <f>Dubbel2!H32</f>
        <v>0</v>
      </c>
      <c r="I38" s="9">
        <f>Dubbel2!I32</f>
        <v>0</v>
      </c>
      <c r="J38" s="9">
        <f>Dubbel2!J32</f>
        <v>0</v>
      </c>
      <c r="K38" s="9">
        <f>Dubbel2!K32</f>
        <v>0</v>
      </c>
      <c r="L38" s="9">
        <f>Dubbel2!L32</f>
        <v>0</v>
      </c>
      <c r="M38" s="9">
        <f>Dubbel2!M32</f>
        <v>0</v>
      </c>
      <c r="N38" s="1">
        <f>Dubbel2!N32</f>
        <v>0</v>
      </c>
      <c r="O38" s="1">
        <f>Dubbel2!O32</f>
        <v>0</v>
      </c>
    </row>
    <row r="39" spans="1:15" x14ac:dyDescent="0.25">
      <c r="A39" s="9" t="str">
        <f>A37&amp;"/"&amp;A38</f>
        <v>0/0</v>
      </c>
      <c r="B39" s="37">
        <f>IF(B37=B38,B38,B37&amp;"/"&amp;B38)</f>
        <v>0</v>
      </c>
      <c r="C39" s="9">
        <f t="shared" ref="C39:O39" si="11">SUM(C37:C38)</f>
        <v>0</v>
      </c>
      <c r="D39" s="9">
        <f t="shared" si="11"/>
        <v>0</v>
      </c>
      <c r="E39" s="9">
        <f t="shared" si="11"/>
        <v>0</v>
      </c>
      <c r="F39" s="9">
        <f t="shared" si="11"/>
        <v>0</v>
      </c>
      <c r="G39" s="9">
        <f t="shared" si="11"/>
        <v>0</v>
      </c>
      <c r="H39" s="1">
        <f t="shared" si="11"/>
        <v>0</v>
      </c>
      <c r="I39" s="9">
        <f t="shared" si="11"/>
        <v>0</v>
      </c>
      <c r="J39" s="9">
        <f t="shared" si="11"/>
        <v>0</v>
      </c>
      <c r="K39" s="9">
        <f t="shared" si="11"/>
        <v>0</v>
      </c>
      <c r="L39" s="9">
        <f t="shared" si="11"/>
        <v>0</v>
      </c>
      <c r="M39" s="9">
        <f t="shared" si="11"/>
        <v>0</v>
      </c>
      <c r="N39" s="1">
        <f t="shared" si="11"/>
        <v>0</v>
      </c>
      <c r="O39" s="1">
        <f t="shared" si="11"/>
        <v>0</v>
      </c>
    </row>
    <row r="40" spans="1:15" x14ac:dyDescent="0.25">
      <c r="A40" s="9">
        <f>Dubbel2!A33</f>
        <v>0</v>
      </c>
      <c r="B40" s="9">
        <f>Dubbel2!B33</f>
        <v>0</v>
      </c>
      <c r="C40" s="9">
        <f>Dubbel2!C33</f>
        <v>0</v>
      </c>
      <c r="D40" s="9">
        <f>Dubbel2!D33</f>
        <v>0</v>
      </c>
      <c r="E40" s="9">
        <f>Dubbel2!E33</f>
        <v>0</v>
      </c>
      <c r="F40" s="9">
        <f>Dubbel2!F33</f>
        <v>0</v>
      </c>
      <c r="G40" s="9">
        <f>Dubbel2!G33</f>
        <v>0</v>
      </c>
      <c r="H40" s="1">
        <f>Dubbel2!H33</f>
        <v>0</v>
      </c>
      <c r="I40" s="9">
        <f>Dubbel2!I33</f>
        <v>0</v>
      </c>
      <c r="J40" s="9">
        <f>Dubbel2!J33</f>
        <v>0</v>
      </c>
      <c r="K40" s="9">
        <f>Dubbel2!K33</f>
        <v>0</v>
      </c>
      <c r="L40" s="9">
        <f>Dubbel2!L33</f>
        <v>0</v>
      </c>
      <c r="M40" s="9">
        <f>Dubbel2!M33</f>
        <v>0</v>
      </c>
      <c r="N40" s="1">
        <f>Dubbel2!N33</f>
        <v>0</v>
      </c>
      <c r="O40" s="1">
        <f>Dubbel2!O33</f>
        <v>0</v>
      </c>
    </row>
    <row r="41" spans="1:15" x14ac:dyDescent="0.25">
      <c r="A41" s="9">
        <f>Dubbel2!A34</f>
        <v>0</v>
      </c>
      <c r="B41" s="9">
        <f>Dubbel2!B34</f>
        <v>0</v>
      </c>
      <c r="C41" s="9">
        <f>Dubbel2!C34</f>
        <v>0</v>
      </c>
      <c r="D41" s="9">
        <f>Dubbel2!D34</f>
        <v>0</v>
      </c>
      <c r="E41" s="9">
        <f>Dubbel2!E34</f>
        <v>0</v>
      </c>
      <c r="F41" s="9">
        <f>Dubbel2!F34</f>
        <v>0</v>
      </c>
      <c r="G41" s="9">
        <f>Dubbel2!G34</f>
        <v>0</v>
      </c>
      <c r="H41" s="1">
        <f>Dubbel2!H34</f>
        <v>0</v>
      </c>
      <c r="I41" s="9">
        <f>Dubbel2!I34</f>
        <v>0</v>
      </c>
      <c r="J41" s="9">
        <f>Dubbel2!J34</f>
        <v>0</v>
      </c>
      <c r="K41" s="9">
        <f>Dubbel2!K34</f>
        <v>0</v>
      </c>
      <c r="L41" s="9">
        <f>Dubbel2!L34</f>
        <v>0</v>
      </c>
      <c r="M41" s="9">
        <f>Dubbel2!M34</f>
        <v>0</v>
      </c>
      <c r="N41" s="1">
        <f>Dubbel2!N34</f>
        <v>0</v>
      </c>
      <c r="O41" s="1">
        <f>Dubbel2!O34</f>
        <v>0</v>
      </c>
    </row>
    <row r="42" spans="1:15" x14ac:dyDescent="0.25">
      <c r="A42" s="9" t="str">
        <f>A40&amp;"/"&amp;A41</f>
        <v>0/0</v>
      </c>
      <c r="B42" s="37">
        <f>IF(B40=B41,B41,B40&amp;"/"&amp;B41)</f>
        <v>0</v>
      </c>
      <c r="C42" s="9">
        <f t="shared" ref="C42:O42" si="12">SUM(C40:C41)</f>
        <v>0</v>
      </c>
      <c r="D42" s="9">
        <f t="shared" si="12"/>
        <v>0</v>
      </c>
      <c r="E42" s="9">
        <f t="shared" si="12"/>
        <v>0</v>
      </c>
      <c r="F42" s="9">
        <f t="shared" si="12"/>
        <v>0</v>
      </c>
      <c r="G42" s="9">
        <f t="shared" si="12"/>
        <v>0</v>
      </c>
      <c r="H42" s="1">
        <f t="shared" si="12"/>
        <v>0</v>
      </c>
      <c r="I42" s="9">
        <f t="shared" si="12"/>
        <v>0</v>
      </c>
      <c r="J42" s="9">
        <f t="shared" si="12"/>
        <v>0</v>
      </c>
      <c r="K42" s="9">
        <f t="shared" si="12"/>
        <v>0</v>
      </c>
      <c r="L42" s="9">
        <f t="shared" si="12"/>
        <v>0</v>
      </c>
      <c r="M42" s="9">
        <f t="shared" si="12"/>
        <v>0</v>
      </c>
      <c r="N42" s="1">
        <f t="shared" si="12"/>
        <v>0</v>
      </c>
      <c r="O42" s="1">
        <f t="shared" si="12"/>
        <v>0</v>
      </c>
    </row>
    <row r="43" spans="1:15" x14ac:dyDescent="0.25">
      <c r="A43" s="9">
        <f>Dubbel2!A35</f>
        <v>0</v>
      </c>
      <c r="B43" s="9">
        <f>Dubbel2!B35</f>
        <v>0</v>
      </c>
      <c r="C43" s="9">
        <f>Dubbel2!C35</f>
        <v>0</v>
      </c>
      <c r="D43" s="9">
        <f>Dubbel2!D35</f>
        <v>0</v>
      </c>
      <c r="E43" s="9">
        <f>Dubbel2!E35</f>
        <v>0</v>
      </c>
      <c r="F43" s="9">
        <f>Dubbel2!F35</f>
        <v>0</v>
      </c>
      <c r="G43" s="9">
        <f>Dubbel2!G35</f>
        <v>0</v>
      </c>
      <c r="H43" s="1">
        <f>Dubbel2!H35</f>
        <v>0</v>
      </c>
      <c r="I43" s="9">
        <f>Dubbel2!I35</f>
        <v>0</v>
      </c>
      <c r="J43" s="9">
        <f>Dubbel2!J35</f>
        <v>0</v>
      </c>
      <c r="K43" s="9">
        <f>Dubbel2!K35</f>
        <v>0</v>
      </c>
      <c r="L43" s="9">
        <f>Dubbel2!L35</f>
        <v>0</v>
      </c>
      <c r="M43" s="9">
        <f>Dubbel2!M35</f>
        <v>0</v>
      </c>
      <c r="N43" s="1">
        <f>Dubbel2!N35</f>
        <v>0</v>
      </c>
      <c r="O43" s="1">
        <f>Dubbel2!O35</f>
        <v>0</v>
      </c>
    </row>
    <row r="44" spans="1:15" x14ac:dyDescent="0.25">
      <c r="A44" s="9">
        <f>Dubbel2!A36</f>
        <v>0</v>
      </c>
      <c r="B44" s="9">
        <f>Dubbel2!B36</f>
        <v>0</v>
      </c>
      <c r="C44" s="9">
        <f>Dubbel2!C36</f>
        <v>0</v>
      </c>
      <c r="D44" s="9">
        <f>Dubbel2!D36</f>
        <v>0</v>
      </c>
      <c r="E44" s="9">
        <f>Dubbel2!E36</f>
        <v>0</v>
      </c>
      <c r="F44" s="9">
        <f>Dubbel2!F36</f>
        <v>0</v>
      </c>
      <c r="G44" s="9">
        <f>Dubbel2!G36</f>
        <v>0</v>
      </c>
      <c r="H44" s="1">
        <f>Dubbel2!H36</f>
        <v>0</v>
      </c>
      <c r="I44" s="9">
        <f>Dubbel2!I36</f>
        <v>0</v>
      </c>
      <c r="J44" s="9">
        <f>Dubbel2!J36</f>
        <v>0</v>
      </c>
      <c r="K44" s="9">
        <f>Dubbel2!K36</f>
        <v>0</v>
      </c>
      <c r="L44" s="9">
        <f>Dubbel2!L36</f>
        <v>0</v>
      </c>
      <c r="M44" s="9">
        <f>Dubbel2!M36</f>
        <v>0</v>
      </c>
      <c r="N44" s="1">
        <f>Dubbel2!N36</f>
        <v>0</v>
      </c>
      <c r="O44" s="1">
        <f>Dubbel2!O36</f>
        <v>0</v>
      </c>
    </row>
    <row r="45" spans="1:15" x14ac:dyDescent="0.25">
      <c r="A45" s="9" t="str">
        <f>A43&amp;"/"&amp;A44</f>
        <v>0/0</v>
      </c>
      <c r="B45" s="37">
        <f>IF(B43=B44,B44,B43&amp;"/"&amp;B44)</f>
        <v>0</v>
      </c>
      <c r="C45" s="9">
        <f t="shared" ref="C45:O45" si="13">SUM(C43:C44)</f>
        <v>0</v>
      </c>
      <c r="D45" s="9">
        <f t="shared" si="13"/>
        <v>0</v>
      </c>
      <c r="E45" s="9">
        <f t="shared" si="13"/>
        <v>0</v>
      </c>
      <c r="F45" s="9">
        <f t="shared" si="13"/>
        <v>0</v>
      </c>
      <c r="G45" s="9">
        <f t="shared" si="13"/>
        <v>0</v>
      </c>
      <c r="H45" s="1">
        <f t="shared" si="13"/>
        <v>0</v>
      </c>
      <c r="I45" s="9">
        <f t="shared" si="13"/>
        <v>0</v>
      </c>
      <c r="J45" s="9">
        <f t="shared" si="13"/>
        <v>0</v>
      </c>
      <c r="K45" s="9">
        <f t="shared" si="13"/>
        <v>0</v>
      </c>
      <c r="L45" s="9">
        <f t="shared" si="13"/>
        <v>0</v>
      </c>
      <c r="M45" s="9">
        <f t="shared" si="13"/>
        <v>0</v>
      </c>
      <c r="N45" s="1">
        <f t="shared" si="13"/>
        <v>0</v>
      </c>
      <c r="O45" s="1">
        <f t="shared" si="13"/>
        <v>0</v>
      </c>
    </row>
    <row r="46" spans="1:15" x14ac:dyDescent="0.25">
      <c r="A46" s="9">
        <f>Dubbel2!A37</f>
        <v>0</v>
      </c>
      <c r="B46" s="9">
        <f>Dubbel2!B37</f>
        <v>0</v>
      </c>
      <c r="C46" s="9">
        <f>Dubbel2!C37</f>
        <v>0</v>
      </c>
      <c r="D46" s="9">
        <f>Dubbel2!D37</f>
        <v>0</v>
      </c>
      <c r="E46" s="9">
        <f>Dubbel2!E37</f>
        <v>0</v>
      </c>
      <c r="F46" s="9">
        <f>Dubbel2!F37</f>
        <v>0</v>
      </c>
      <c r="G46" s="9">
        <f>Dubbel2!G37</f>
        <v>0</v>
      </c>
      <c r="H46" s="1">
        <f>Dubbel2!H37</f>
        <v>0</v>
      </c>
      <c r="I46" s="9">
        <f>Dubbel2!I37</f>
        <v>0</v>
      </c>
      <c r="J46" s="9">
        <f>Dubbel2!J37</f>
        <v>0</v>
      </c>
      <c r="K46" s="9">
        <f>Dubbel2!K37</f>
        <v>0</v>
      </c>
      <c r="L46" s="9">
        <f>Dubbel2!L37</f>
        <v>0</v>
      </c>
      <c r="M46" s="9">
        <f>Dubbel2!M37</f>
        <v>0</v>
      </c>
      <c r="N46" s="1">
        <f>Dubbel2!N37</f>
        <v>0</v>
      </c>
      <c r="O46" s="1">
        <f>Dubbel2!O37</f>
        <v>0</v>
      </c>
    </row>
    <row r="47" spans="1:15" x14ac:dyDescent="0.25">
      <c r="A47" s="9">
        <f>Dubbel2!A38</f>
        <v>0</v>
      </c>
      <c r="B47" s="9">
        <f>Dubbel2!B38</f>
        <v>0</v>
      </c>
      <c r="C47" s="9">
        <f>Dubbel2!C38</f>
        <v>0</v>
      </c>
      <c r="D47" s="9">
        <f>Dubbel2!D38</f>
        <v>0</v>
      </c>
      <c r="E47" s="9">
        <f>Dubbel2!E38</f>
        <v>0</v>
      </c>
      <c r="F47" s="9">
        <f>Dubbel2!F38</f>
        <v>0</v>
      </c>
      <c r="G47" s="9">
        <f>Dubbel2!G38</f>
        <v>0</v>
      </c>
      <c r="H47" s="1">
        <f>Dubbel2!H38</f>
        <v>0</v>
      </c>
      <c r="I47" s="9">
        <f>Dubbel2!I38</f>
        <v>0</v>
      </c>
      <c r="J47" s="9">
        <f>Dubbel2!J38</f>
        <v>0</v>
      </c>
      <c r="K47" s="9">
        <f>Dubbel2!K38</f>
        <v>0</v>
      </c>
      <c r="L47" s="9">
        <f>Dubbel2!L38</f>
        <v>0</v>
      </c>
      <c r="M47" s="9">
        <f>Dubbel2!M38</f>
        <v>0</v>
      </c>
      <c r="N47" s="1">
        <f>Dubbel2!N38</f>
        <v>0</v>
      </c>
      <c r="O47" s="1">
        <f>Dubbel2!O38</f>
        <v>0</v>
      </c>
    </row>
    <row r="48" spans="1:15" x14ac:dyDescent="0.25">
      <c r="A48" s="9" t="str">
        <f>A46&amp;"/"&amp;A47</f>
        <v>0/0</v>
      </c>
      <c r="B48" s="37">
        <f>IF(B46=B47,B47,B46&amp;"/"&amp;B47)</f>
        <v>0</v>
      </c>
      <c r="C48" s="9">
        <f t="shared" ref="C48:O48" si="14">SUM(C46:C47)</f>
        <v>0</v>
      </c>
      <c r="D48" s="9">
        <f t="shared" si="14"/>
        <v>0</v>
      </c>
      <c r="E48" s="9">
        <f t="shared" si="14"/>
        <v>0</v>
      </c>
      <c r="F48" s="9">
        <f t="shared" si="14"/>
        <v>0</v>
      </c>
      <c r="G48" s="9">
        <f t="shared" si="14"/>
        <v>0</v>
      </c>
      <c r="H48" s="1">
        <f t="shared" si="14"/>
        <v>0</v>
      </c>
      <c r="I48" s="9">
        <f t="shared" si="14"/>
        <v>0</v>
      </c>
      <c r="J48" s="9">
        <f t="shared" si="14"/>
        <v>0</v>
      </c>
      <c r="K48" s="9">
        <f t="shared" si="14"/>
        <v>0</v>
      </c>
      <c r="L48" s="9">
        <f t="shared" si="14"/>
        <v>0</v>
      </c>
      <c r="M48" s="9">
        <f t="shared" si="14"/>
        <v>0</v>
      </c>
      <c r="N48" s="1">
        <f t="shared" si="14"/>
        <v>0</v>
      </c>
      <c r="O48" s="1">
        <f t="shared" si="14"/>
        <v>0</v>
      </c>
    </row>
    <row r="49" spans="1:15" x14ac:dyDescent="0.25">
      <c r="A49" s="9">
        <f>Dubbel2!A39</f>
        <v>0</v>
      </c>
      <c r="B49" s="9">
        <f>Dubbel2!B39</f>
        <v>0</v>
      </c>
      <c r="C49" s="9">
        <f>Dubbel2!C39</f>
        <v>0</v>
      </c>
      <c r="D49" s="9">
        <f>Dubbel2!D39</f>
        <v>0</v>
      </c>
      <c r="E49" s="9">
        <f>Dubbel2!E39</f>
        <v>0</v>
      </c>
      <c r="F49" s="9">
        <f>Dubbel2!F39</f>
        <v>0</v>
      </c>
      <c r="G49" s="9">
        <f>Dubbel2!G39</f>
        <v>0</v>
      </c>
      <c r="H49" s="1">
        <f>Dubbel2!H39</f>
        <v>0</v>
      </c>
      <c r="I49" s="9">
        <f>Dubbel2!I39</f>
        <v>0</v>
      </c>
      <c r="J49" s="9">
        <f>Dubbel2!J39</f>
        <v>0</v>
      </c>
      <c r="K49" s="9">
        <f>Dubbel2!K39</f>
        <v>0</v>
      </c>
      <c r="L49" s="9">
        <f>Dubbel2!L39</f>
        <v>0</v>
      </c>
      <c r="M49" s="9">
        <f>Dubbel2!M39</f>
        <v>0</v>
      </c>
      <c r="N49" s="1">
        <f>Dubbel2!N39</f>
        <v>0</v>
      </c>
      <c r="O49" s="1">
        <f>Dubbel2!O39</f>
        <v>0</v>
      </c>
    </row>
    <row r="50" spans="1:15" x14ac:dyDescent="0.25">
      <c r="A50" s="9">
        <f>Dubbel2!A40</f>
        <v>0</v>
      </c>
      <c r="B50" s="9">
        <f>Dubbel2!B40</f>
        <v>0</v>
      </c>
      <c r="C50" s="9">
        <f>Dubbel2!C40</f>
        <v>0</v>
      </c>
      <c r="D50" s="9">
        <f>Dubbel2!D40</f>
        <v>0</v>
      </c>
      <c r="E50" s="9">
        <f>Dubbel2!E40</f>
        <v>0</v>
      </c>
      <c r="F50" s="9">
        <f>Dubbel2!F40</f>
        <v>0</v>
      </c>
      <c r="G50" s="9">
        <f>Dubbel2!G40</f>
        <v>0</v>
      </c>
      <c r="H50" s="1">
        <f>Dubbel2!H40</f>
        <v>0</v>
      </c>
      <c r="I50" s="9">
        <f>Dubbel2!I40</f>
        <v>0</v>
      </c>
      <c r="J50" s="9">
        <f>Dubbel2!J40</f>
        <v>0</v>
      </c>
      <c r="K50" s="9">
        <f>Dubbel2!K40</f>
        <v>0</v>
      </c>
      <c r="L50" s="9">
        <f>Dubbel2!L40</f>
        <v>0</v>
      </c>
      <c r="M50" s="9">
        <f>Dubbel2!M40</f>
        <v>0</v>
      </c>
      <c r="N50" s="1">
        <f>Dubbel2!N40</f>
        <v>0</v>
      </c>
      <c r="O50" s="1">
        <f>Dubbel2!O40</f>
        <v>0</v>
      </c>
    </row>
    <row r="51" spans="1:15" x14ac:dyDescent="0.25">
      <c r="A51" s="9" t="str">
        <f>A49&amp;"/"&amp;A50</f>
        <v>0/0</v>
      </c>
      <c r="B51" s="37">
        <f>IF(B49=B50,B50,B49&amp;"/"&amp;B50)</f>
        <v>0</v>
      </c>
      <c r="C51" s="9">
        <f t="shared" ref="C51:O51" si="15">SUM(C49:C50)</f>
        <v>0</v>
      </c>
      <c r="D51" s="9">
        <f t="shared" si="15"/>
        <v>0</v>
      </c>
      <c r="E51" s="9">
        <f t="shared" si="15"/>
        <v>0</v>
      </c>
      <c r="F51" s="9">
        <f t="shared" si="15"/>
        <v>0</v>
      </c>
      <c r="G51" s="9">
        <f t="shared" si="15"/>
        <v>0</v>
      </c>
      <c r="H51" s="1">
        <f t="shared" si="15"/>
        <v>0</v>
      </c>
      <c r="I51" s="9">
        <f t="shared" si="15"/>
        <v>0</v>
      </c>
      <c r="J51" s="9">
        <f t="shared" si="15"/>
        <v>0</v>
      </c>
      <c r="K51" s="9">
        <f t="shared" si="15"/>
        <v>0</v>
      </c>
      <c r="L51" s="9">
        <f t="shared" si="15"/>
        <v>0</v>
      </c>
      <c r="M51" s="9">
        <f t="shared" si="15"/>
        <v>0</v>
      </c>
      <c r="N51" s="1">
        <f t="shared" si="15"/>
        <v>0</v>
      </c>
      <c r="O51" s="1">
        <f t="shared" si="15"/>
        <v>0</v>
      </c>
    </row>
    <row r="52" spans="1:15" x14ac:dyDescent="0.25">
      <c r="A52" s="9">
        <f>Dubbel2!A41</f>
        <v>0</v>
      </c>
      <c r="B52" s="9">
        <f>Dubbel2!B41</f>
        <v>0</v>
      </c>
      <c r="C52" s="9">
        <f>Dubbel2!C41</f>
        <v>0</v>
      </c>
      <c r="D52" s="9">
        <f>Dubbel2!D41</f>
        <v>0</v>
      </c>
      <c r="E52" s="9">
        <f>Dubbel2!E41</f>
        <v>0</v>
      </c>
      <c r="F52" s="9">
        <f>Dubbel2!F41</f>
        <v>0</v>
      </c>
      <c r="G52" s="9">
        <f>Dubbel2!G41</f>
        <v>0</v>
      </c>
      <c r="H52" s="1">
        <f>Dubbel2!H41</f>
        <v>0</v>
      </c>
      <c r="I52" s="9">
        <f>Dubbel2!I41</f>
        <v>0</v>
      </c>
      <c r="J52" s="9">
        <f>Dubbel2!J41</f>
        <v>0</v>
      </c>
      <c r="K52" s="9">
        <f>Dubbel2!K41</f>
        <v>0</v>
      </c>
      <c r="L52" s="9">
        <f>Dubbel2!L41</f>
        <v>0</v>
      </c>
      <c r="M52" s="9">
        <f>Dubbel2!M41</f>
        <v>0</v>
      </c>
      <c r="N52" s="1">
        <f>Dubbel2!N41</f>
        <v>0</v>
      </c>
      <c r="O52" s="1">
        <f>Dubbel2!O41</f>
        <v>0</v>
      </c>
    </row>
    <row r="53" spans="1:15" x14ac:dyDescent="0.25">
      <c r="A53" s="9">
        <f>Dubbel2!A42</f>
        <v>0</v>
      </c>
      <c r="B53" s="9">
        <f>Dubbel2!B42</f>
        <v>0</v>
      </c>
      <c r="C53" s="9">
        <f>Dubbel2!C42</f>
        <v>0</v>
      </c>
      <c r="D53" s="9">
        <f>Dubbel2!D42</f>
        <v>0</v>
      </c>
      <c r="E53" s="9">
        <f>Dubbel2!E42</f>
        <v>0</v>
      </c>
      <c r="F53" s="9">
        <f>Dubbel2!F42</f>
        <v>0</v>
      </c>
      <c r="G53" s="9">
        <f>Dubbel2!G42</f>
        <v>0</v>
      </c>
      <c r="H53" s="1">
        <f>Dubbel2!H42</f>
        <v>0</v>
      </c>
      <c r="I53" s="9">
        <f>Dubbel2!I42</f>
        <v>0</v>
      </c>
      <c r="J53" s="9">
        <f>Dubbel2!J42</f>
        <v>0</v>
      </c>
      <c r="K53" s="9">
        <f>Dubbel2!K42</f>
        <v>0</v>
      </c>
      <c r="L53" s="9">
        <f>Dubbel2!L42</f>
        <v>0</v>
      </c>
      <c r="M53" s="9">
        <f>Dubbel2!M42</f>
        <v>0</v>
      </c>
      <c r="N53" s="1">
        <f>Dubbel2!N42</f>
        <v>0</v>
      </c>
      <c r="O53" s="1">
        <f>Dubbel2!O42</f>
        <v>0</v>
      </c>
    </row>
    <row r="54" spans="1:15" x14ac:dyDescent="0.25">
      <c r="A54" s="9" t="str">
        <f>A52&amp;"/"&amp;A53</f>
        <v>0/0</v>
      </c>
      <c r="B54" s="37">
        <f>IF(B52=B53,B53,B52&amp;"/"&amp;B53)</f>
        <v>0</v>
      </c>
      <c r="C54" s="9">
        <f t="shared" ref="C54:O54" si="16">SUM(C52:C53)</f>
        <v>0</v>
      </c>
      <c r="D54" s="9">
        <f t="shared" si="16"/>
        <v>0</v>
      </c>
      <c r="E54" s="9">
        <f t="shared" si="16"/>
        <v>0</v>
      </c>
      <c r="F54" s="9">
        <f t="shared" si="16"/>
        <v>0</v>
      </c>
      <c r="G54" s="9">
        <f t="shared" si="16"/>
        <v>0</v>
      </c>
      <c r="H54" s="1">
        <f t="shared" si="16"/>
        <v>0</v>
      </c>
      <c r="I54" s="9">
        <f t="shared" si="16"/>
        <v>0</v>
      </c>
      <c r="J54" s="9">
        <f t="shared" si="16"/>
        <v>0</v>
      </c>
      <c r="K54" s="9">
        <f t="shared" si="16"/>
        <v>0</v>
      </c>
      <c r="L54" s="9">
        <f t="shared" si="16"/>
        <v>0</v>
      </c>
      <c r="M54" s="9">
        <f t="shared" si="16"/>
        <v>0</v>
      </c>
      <c r="N54" s="1">
        <f t="shared" si="16"/>
        <v>0</v>
      </c>
      <c r="O54" s="1">
        <f t="shared" si="16"/>
        <v>0</v>
      </c>
    </row>
    <row r="55" spans="1:15" x14ac:dyDescent="0.25">
      <c r="A55" s="9">
        <f>Dubbel2!A43</f>
        <v>0</v>
      </c>
      <c r="B55" s="9">
        <f>Dubbel2!B43</f>
        <v>0</v>
      </c>
      <c r="C55" s="9">
        <f>Dubbel2!C43</f>
        <v>0</v>
      </c>
      <c r="D55" s="9">
        <f>Dubbel2!D43</f>
        <v>0</v>
      </c>
      <c r="E55" s="9">
        <f>Dubbel2!E43</f>
        <v>0</v>
      </c>
      <c r="F55" s="9">
        <f>Dubbel2!F43</f>
        <v>0</v>
      </c>
      <c r="G55" s="9">
        <f>Dubbel2!G43</f>
        <v>0</v>
      </c>
      <c r="H55" s="1">
        <f>Dubbel2!H43</f>
        <v>0</v>
      </c>
      <c r="I55" s="9">
        <f>Dubbel2!I43</f>
        <v>0</v>
      </c>
      <c r="J55" s="9">
        <f>Dubbel2!J43</f>
        <v>0</v>
      </c>
      <c r="K55" s="9">
        <f>Dubbel2!K43</f>
        <v>0</v>
      </c>
      <c r="L55" s="9">
        <f>Dubbel2!L43</f>
        <v>0</v>
      </c>
      <c r="M55" s="9">
        <f>Dubbel2!M43</f>
        <v>0</v>
      </c>
      <c r="N55" s="1">
        <f>Dubbel2!N43</f>
        <v>0</v>
      </c>
      <c r="O55" s="1">
        <f>Dubbel2!O43</f>
        <v>0</v>
      </c>
    </row>
    <row r="56" spans="1:15" x14ac:dyDescent="0.25">
      <c r="A56" s="9">
        <f>Dubbel2!A44</f>
        <v>0</v>
      </c>
      <c r="B56" s="9">
        <f>Dubbel2!B44</f>
        <v>0</v>
      </c>
      <c r="C56" s="9">
        <f>Dubbel2!C44</f>
        <v>0</v>
      </c>
      <c r="D56" s="9">
        <f>Dubbel2!D44</f>
        <v>0</v>
      </c>
      <c r="E56" s="9">
        <f>Dubbel2!E44</f>
        <v>0</v>
      </c>
      <c r="F56" s="9">
        <f>Dubbel2!F44</f>
        <v>0</v>
      </c>
      <c r="G56" s="9">
        <f>Dubbel2!G44</f>
        <v>0</v>
      </c>
      <c r="H56" s="1">
        <f>Dubbel2!H44</f>
        <v>0</v>
      </c>
      <c r="I56" s="9">
        <f>Dubbel2!I44</f>
        <v>0</v>
      </c>
      <c r="J56" s="9">
        <f>Dubbel2!J44</f>
        <v>0</v>
      </c>
      <c r="K56" s="9">
        <f>Dubbel2!K44</f>
        <v>0</v>
      </c>
      <c r="L56" s="9">
        <f>Dubbel2!L44</f>
        <v>0</v>
      </c>
      <c r="M56" s="9">
        <f>Dubbel2!M44</f>
        <v>0</v>
      </c>
      <c r="N56" s="1">
        <f>Dubbel2!N44</f>
        <v>0</v>
      </c>
      <c r="O56" s="1">
        <f>Dubbel2!O44</f>
        <v>0</v>
      </c>
    </row>
    <row r="57" spans="1:15" x14ac:dyDescent="0.25">
      <c r="A57" s="9" t="str">
        <f>A55&amp;"/"&amp;A56</f>
        <v>0/0</v>
      </c>
      <c r="B57" s="37">
        <f>IF(B55=B56,B56,B55&amp;"/"&amp;B56)</f>
        <v>0</v>
      </c>
      <c r="C57" s="9">
        <f t="shared" ref="C57:O57" si="17">SUM(C55:C56)</f>
        <v>0</v>
      </c>
      <c r="D57" s="9">
        <f t="shared" si="17"/>
        <v>0</v>
      </c>
      <c r="E57" s="9">
        <f t="shared" si="17"/>
        <v>0</v>
      </c>
      <c r="F57" s="9">
        <f t="shared" si="17"/>
        <v>0</v>
      </c>
      <c r="G57" s="9">
        <f t="shared" si="17"/>
        <v>0</v>
      </c>
      <c r="H57" s="1">
        <f t="shared" si="17"/>
        <v>0</v>
      </c>
      <c r="I57" s="9">
        <f t="shared" si="17"/>
        <v>0</v>
      </c>
      <c r="J57" s="9">
        <f t="shared" si="17"/>
        <v>0</v>
      </c>
      <c r="K57" s="9">
        <f t="shared" si="17"/>
        <v>0</v>
      </c>
      <c r="L57" s="9">
        <f t="shared" si="17"/>
        <v>0</v>
      </c>
      <c r="M57" s="9">
        <f t="shared" si="17"/>
        <v>0</v>
      </c>
      <c r="N57" s="1">
        <f t="shared" si="17"/>
        <v>0</v>
      </c>
      <c r="O57" s="1">
        <f t="shared" si="17"/>
        <v>0</v>
      </c>
    </row>
    <row r="58" spans="1:15" x14ac:dyDescent="0.25">
      <c r="A58" s="9">
        <f>Dubbel2!A45</f>
        <v>0</v>
      </c>
      <c r="B58" s="9">
        <f>Dubbel2!B45</f>
        <v>0</v>
      </c>
      <c r="C58" s="9">
        <f>Dubbel2!C45</f>
        <v>0</v>
      </c>
      <c r="D58" s="9">
        <f>Dubbel2!D45</f>
        <v>0</v>
      </c>
      <c r="E58" s="9">
        <f>Dubbel2!E45</f>
        <v>0</v>
      </c>
      <c r="F58" s="9">
        <f>Dubbel2!F45</f>
        <v>0</v>
      </c>
      <c r="G58" s="9">
        <f>Dubbel2!G45</f>
        <v>0</v>
      </c>
      <c r="H58" s="1">
        <f>Dubbel2!H45</f>
        <v>0</v>
      </c>
      <c r="I58" s="9">
        <f>Dubbel2!I45</f>
        <v>0</v>
      </c>
      <c r="J58" s="9">
        <f>Dubbel2!J45</f>
        <v>0</v>
      </c>
      <c r="K58" s="9">
        <f>Dubbel2!K45</f>
        <v>0</v>
      </c>
      <c r="L58" s="9">
        <f>Dubbel2!L45</f>
        <v>0</v>
      </c>
      <c r="M58" s="9">
        <f>Dubbel2!M45</f>
        <v>0</v>
      </c>
      <c r="N58" s="1">
        <f>Dubbel2!N45</f>
        <v>0</v>
      </c>
      <c r="O58" s="1">
        <f>Dubbel2!O45</f>
        <v>0</v>
      </c>
    </row>
    <row r="59" spans="1:15" x14ac:dyDescent="0.25">
      <c r="A59" s="9">
        <f>Dubbel2!A46</f>
        <v>0</v>
      </c>
      <c r="B59" s="9">
        <f>Dubbel2!B46</f>
        <v>0</v>
      </c>
      <c r="C59" s="9">
        <f>Dubbel2!C46</f>
        <v>0</v>
      </c>
      <c r="D59" s="9">
        <f>Dubbel2!D46</f>
        <v>0</v>
      </c>
      <c r="E59" s="9">
        <f>Dubbel2!E46</f>
        <v>0</v>
      </c>
      <c r="F59" s="9">
        <f>Dubbel2!F46</f>
        <v>0</v>
      </c>
      <c r="G59" s="9">
        <f>Dubbel2!G46</f>
        <v>0</v>
      </c>
      <c r="H59" s="1">
        <f>Dubbel2!H46</f>
        <v>0</v>
      </c>
      <c r="I59" s="9">
        <f>Dubbel2!I46</f>
        <v>0</v>
      </c>
      <c r="J59" s="9">
        <f>Dubbel2!J46</f>
        <v>0</v>
      </c>
      <c r="K59" s="9">
        <f>Dubbel2!K46</f>
        <v>0</v>
      </c>
      <c r="L59" s="9">
        <f>Dubbel2!L46</f>
        <v>0</v>
      </c>
      <c r="M59" s="9">
        <f>Dubbel2!M46</f>
        <v>0</v>
      </c>
      <c r="N59" s="1">
        <f>Dubbel2!N46</f>
        <v>0</v>
      </c>
      <c r="O59" s="1">
        <f>Dubbel2!O46</f>
        <v>0</v>
      </c>
    </row>
    <row r="60" spans="1:15" x14ac:dyDescent="0.25">
      <c r="A60" s="9" t="str">
        <f>A58&amp;"/"&amp;A59</f>
        <v>0/0</v>
      </c>
      <c r="B60" s="37">
        <f>IF(B58=B59,B59,B58&amp;"/"&amp;B59)</f>
        <v>0</v>
      </c>
      <c r="C60" s="9">
        <f t="shared" ref="C60:O60" si="18">SUM(C58:C59)</f>
        <v>0</v>
      </c>
      <c r="D60" s="9">
        <f t="shared" si="18"/>
        <v>0</v>
      </c>
      <c r="E60" s="9">
        <f t="shared" si="18"/>
        <v>0</v>
      </c>
      <c r="F60" s="9">
        <f t="shared" si="18"/>
        <v>0</v>
      </c>
      <c r="G60" s="9">
        <f t="shared" si="18"/>
        <v>0</v>
      </c>
      <c r="H60" s="1">
        <f t="shared" si="18"/>
        <v>0</v>
      </c>
      <c r="I60" s="9">
        <f t="shared" si="18"/>
        <v>0</v>
      </c>
      <c r="J60" s="9">
        <f t="shared" si="18"/>
        <v>0</v>
      </c>
      <c r="K60" s="9">
        <f t="shared" si="18"/>
        <v>0</v>
      </c>
      <c r="L60" s="9">
        <f t="shared" si="18"/>
        <v>0</v>
      </c>
      <c r="M60" s="9">
        <f t="shared" si="18"/>
        <v>0</v>
      </c>
      <c r="N60" s="1">
        <f t="shared" si="18"/>
        <v>0</v>
      </c>
      <c r="O60" s="1">
        <f t="shared" si="18"/>
        <v>0</v>
      </c>
    </row>
    <row r="61" spans="1:15" x14ac:dyDescent="0.25">
      <c r="A61" s="9">
        <f>Dubbel2!A47</f>
        <v>0</v>
      </c>
      <c r="B61" s="9">
        <f>Dubbel2!B47</f>
        <v>0</v>
      </c>
      <c r="C61" s="9">
        <f>Dubbel2!C47</f>
        <v>0</v>
      </c>
      <c r="D61" s="9">
        <f>Dubbel2!D47</f>
        <v>0</v>
      </c>
      <c r="E61" s="9">
        <f>Dubbel2!E47</f>
        <v>0</v>
      </c>
      <c r="F61" s="9">
        <f>Dubbel2!F47</f>
        <v>0</v>
      </c>
      <c r="G61" s="9">
        <f>Dubbel2!G47</f>
        <v>0</v>
      </c>
      <c r="H61" s="1">
        <f>Dubbel2!H47</f>
        <v>0</v>
      </c>
      <c r="I61" s="9">
        <f>Dubbel2!I47</f>
        <v>0</v>
      </c>
      <c r="J61" s="9">
        <f>Dubbel2!J47</f>
        <v>0</v>
      </c>
      <c r="K61" s="9">
        <f>Dubbel2!K47</f>
        <v>0</v>
      </c>
      <c r="L61" s="9">
        <f>Dubbel2!L47</f>
        <v>0</v>
      </c>
      <c r="M61" s="9">
        <f>Dubbel2!M47</f>
        <v>0</v>
      </c>
      <c r="N61" s="1">
        <f>Dubbel2!N47</f>
        <v>0</v>
      </c>
      <c r="O61" s="1">
        <f>Dubbel2!O47</f>
        <v>0</v>
      </c>
    </row>
    <row r="62" spans="1:15" x14ac:dyDescent="0.25">
      <c r="A62" s="9">
        <f>Dubbel2!A48</f>
        <v>0</v>
      </c>
      <c r="B62" s="9">
        <f>Dubbel2!B48</f>
        <v>0</v>
      </c>
      <c r="C62" s="9">
        <f>Dubbel2!C48</f>
        <v>0</v>
      </c>
      <c r="D62" s="9">
        <f>Dubbel2!D48</f>
        <v>0</v>
      </c>
      <c r="E62" s="9">
        <f>Dubbel2!E48</f>
        <v>0</v>
      </c>
      <c r="F62" s="9">
        <f>Dubbel2!F48</f>
        <v>0</v>
      </c>
      <c r="G62" s="9">
        <f>Dubbel2!G48</f>
        <v>0</v>
      </c>
      <c r="H62" s="1">
        <f>Dubbel2!H48</f>
        <v>0</v>
      </c>
      <c r="I62" s="9">
        <f>Dubbel2!I48</f>
        <v>0</v>
      </c>
      <c r="J62" s="9">
        <f>Dubbel2!J48</f>
        <v>0</v>
      </c>
      <c r="K62" s="9">
        <f>Dubbel2!K48</f>
        <v>0</v>
      </c>
      <c r="L62" s="9">
        <f>Dubbel2!L48</f>
        <v>0</v>
      </c>
      <c r="M62" s="9">
        <f>Dubbel2!M48</f>
        <v>0</v>
      </c>
      <c r="N62" s="1">
        <f>Dubbel2!N48</f>
        <v>0</v>
      </c>
      <c r="O62" s="1">
        <f>Dubbel2!O48</f>
        <v>0</v>
      </c>
    </row>
    <row r="63" spans="1:15" x14ac:dyDescent="0.25">
      <c r="A63" s="9" t="str">
        <f>A61&amp;"/"&amp;A62</f>
        <v>0/0</v>
      </c>
      <c r="B63" s="37">
        <f>IF(B61=B62,B62,B61&amp;"/"&amp;B62)</f>
        <v>0</v>
      </c>
      <c r="C63" s="9">
        <f t="shared" ref="C63:O63" si="19">SUM(C61:C62)</f>
        <v>0</v>
      </c>
      <c r="D63" s="9">
        <f t="shared" si="19"/>
        <v>0</v>
      </c>
      <c r="E63" s="9">
        <f t="shared" si="19"/>
        <v>0</v>
      </c>
      <c r="F63" s="9">
        <f t="shared" si="19"/>
        <v>0</v>
      </c>
      <c r="G63" s="9">
        <f t="shared" si="19"/>
        <v>0</v>
      </c>
      <c r="H63" s="1">
        <f t="shared" si="19"/>
        <v>0</v>
      </c>
      <c r="I63" s="9">
        <f t="shared" si="19"/>
        <v>0</v>
      </c>
      <c r="J63" s="9">
        <f t="shared" si="19"/>
        <v>0</v>
      </c>
      <c r="K63" s="9">
        <f t="shared" si="19"/>
        <v>0</v>
      </c>
      <c r="L63" s="9">
        <f t="shared" si="19"/>
        <v>0</v>
      </c>
      <c r="M63" s="9">
        <f t="shared" si="19"/>
        <v>0</v>
      </c>
      <c r="N63" s="1">
        <f t="shared" si="19"/>
        <v>0</v>
      </c>
      <c r="O63" s="1">
        <f t="shared" si="19"/>
        <v>0</v>
      </c>
    </row>
    <row r="64" spans="1:15" x14ac:dyDescent="0.25">
      <c r="A64" s="9">
        <f>Dubbel2!A49</f>
        <v>0</v>
      </c>
      <c r="B64" s="9">
        <f>Dubbel2!B49</f>
        <v>0</v>
      </c>
      <c r="C64" s="9">
        <f>Dubbel2!C49</f>
        <v>0</v>
      </c>
      <c r="D64" s="9">
        <f>Dubbel2!D49</f>
        <v>0</v>
      </c>
      <c r="E64" s="9">
        <f>Dubbel2!E49</f>
        <v>0</v>
      </c>
      <c r="F64" s="9">
        <f>Dubbel2!F49</f>
        <v>0</v>
      </c>
      <c r="G64" s="9">
        <f>Dubbel2!G49</f>
        <v>0</v>
      </c>
      <c r="H64" s="1">
        <f>Dubbel2!H49</f>
        <v>0</v>
      </c>
      <c r="I64" s="9">
        <f>Dubbel2!I49</f>
        <v>0</v>
      </c>
      <c r="J64" s="9">
        <f>Dubbel2!J49</f>
        <v>0</v>
      </c>
      <c r="K64" s="9">
        <f>Dubbel2!K49</f>
        <v>0</v>
      </c>
      <c r="L64" s="9">
        <f>Dubbel2!L49</f>
        <v>0</v>
      </c>
      <c r="M64" s="9">
        <f>Dubbel2!M49</f>
        <v>0</v>
      </c>
      <c r="N64" s="1">
        <f>Dubbel2!N49</f>
        <v>0</v>
      </c>
      <c r="O64" s="1">
        <f>Dubbel2!O49</f>
        <v>0</v>
      </c>
    </row>
    <row r="65" spans="1:15" x14ac:dyDescent="0.25">
      <c r="A65" s="9">
        <f>Dubbel2!A50</f>
        <v>0</v>
      </c>
      <c r="B65" s="9">
        <f>Dubbel2!B50</f>
        <v>0</v>
      </c>
      <c r="C65" s="9">
        <f>Dubbel2!C50</f>
        <v>0</v>
      </c>
      <c r="D65" s="9">
        <f>Dubbel2!D50</f>
        <v>0</v>
      </c>
      <c r="E65" s="9">
        <f>Dubbel2!E50</f>
        <v>0</v>
      </c>
      <c r="F65" s="9">
        <f>Dubbel2!F50</f>
        <v>0</v>
      </c>
      <c r="G65" s="9">
        <f>Dubbel2!G50</f>
        <v>0</v>
      </c>
      <c r="H65" s="1">
        <f>Dubbel2!H50</f>
        <v>0</v>
      </c>
      <c r="I65" s="9">
        <f>Dubbel2!I50</f>
        <v>0</v>
      </c>
      <c r="J65" s="9">
        <f>Dubbel2!J50</f>
        <v>0</v>
      </c>
      <c r="K65" s="9">
        <f>Dubbel2!K50</f>
        <v>0</v>
      </c>
      <c r="L65" s="9">
        <f>Dubbel2!L50</f>
        <v>0</v>
      </c>
      <c r="M65" s="9">
        <f>Dubbel2!M50</f>
        <v>0</v>
      </c>
      <c r="N65" s="1">
        <f>Dubbel2!N50</f>
        <v>0</v>
      </c>
      <c r="O65" s="1">
        <f>Dubbel2!O50</f>
        <v>0</v>
      </c>
    </row>
    <row r="66" spans="1:15" x14ac:dyDescent="0.25">
      <c r="A66" s="9" t="str">
        <f>A64&amp;"/"&amp;A65</f>
        <v>0/0</v>
      </c>
      <c r="B66" s="37">
        <f>IF(B64=B65,B65,B64&amp;"/"&amp;B65)</f>
        <v>0</v>
      </c>
      <c r="C66" s="9">
        <f t="shared" ref="C66:O66" si="20">SUM(C64:C65)</f>
        <v>0</v>
      </c>
      <c r="D66" s="9">
        <f t="shared" si="20"/>
        <v>0</v>
      </c>
      <c r="E66" s="9">
        <f t="shared" si="20"/>
        <v>0</v>
      </c>
      <c r="F66" s="9">
        <f t="shared" si="20"/>
        <v>0</v>
      </c>
      <c r="G66" s="9">
        <f t="shared" si="20"/>
        <v>0</v>
      </c>
      <c r="H66" s="1">
        <f t="shared" si="20"/>
        <v>0</v>
      </c>
      <c r="I66" s="9">
        <f t="shared" si="20"/>
        <v>0</v>
      </c>
      <c r="J66" s="9">
        <f t="shared" si="20"/>
        <v>0</v>
      </c>
      <c r="K66" s="9">
        <f t="shared" si="20"/>
        <v>0</v>
      </c>
      <c r="L66" s="9">
        <f t="shared" si="20"/>
        <v>0</v>
      </c>
      <c r="M66" s="9">
        <f t="shared" si="20"/>
        <v>0</v>
      </c>
      <c r="N66" s="1">
        <f t="shared" si="20"/>
        <v>0</v>
      </c>
      <c r="O66" s="1">
        <f t="shared" si="20"/>
        <v>0</v>
      </c>
    </row>
    <row r="67" spans="1:15" x14ac:dyDescent="0.25">
      <c r="A67" s="9">
        <f>Dubbel2!A51</f>
        <v>0</v>
      </c>
      <c r="B67" s="9">
        <f>Dubbel2!B51</f>
        <v>0</v>
      </c>
      <c r="C67" s="9">
        <f>Dubbel2!C51</f>
        <v>0</v>
      </c>
      <c r="D67" s="9">
        <f>Dubbel2!D51</f>
        <v>0</v>
      </c>
      <c r="E67" s="9">
        <f>Dubbel2!E51</f>
        <v>0</v>
      </c>
      <c r="F67" s="9">
        <f>Dubbel2!F51</f>
        <v>0</v>
      </c>
      <c r="G67" s="9">
        <f>Dubbel2!G51</f>
        <v>0</v>
      </c>
      <c r="H67" s="1">
        <f>Dubbel2!H51</f>
        <v>0</v>
      </c>
      <c r="I67" s="9">
        <f>Dubbel2!I51</f>
        <v>0</v>
      </c>
      <c r="J67" s="9">
        <f>Dubbel2!J51</f>
        <v>0</v>
      </c>
      <c r="K67" s="9">
        <f>Dubbel2!K51</f>
        <v>0</v>
      </c>
      <c r="L67" s="9">
        <f>Dubbel2!L51</f>
        <v>0</v>
      </c>
      <c r="M67" s="9">
        <f>Dubbel2!M51</f>
        <v>0</v>
      </c>
      <c r="N67" s="1">
        <f>Dubbel2!N51</f>
        <v>0</v>
      </c>
      <c r="O67" s="1">
        <f>Dubbel2!O51</f>
        <v>0</v>
      </c>
    </row>
    <row r="68" spans="1:15" x14ac:dyDescent="0.25">
      <c r="A68" s="9">
        <f>Dubbel2!A52</f>
        <v>0</v>
      </c>
      <c r="B68" s="9">
        <f>Dubbel2!B52</f>
        <v>0</v>
      </c>
      <c r="C68" s="9">
        <f>Dubbel2!C52</f>
        <v>0</v>
      </c>
      <c r="D68" s="9">
        <f>Dubbel2!D52</f>
        <v>0</v>
      </c>
      <c r="E68" s="9">
        <f>Dubbel2!E52</f>
        <v>0</v>
      </c>
      <c r="F68" s="9">
        <f>Dubbel2!F52</f>
        <v>0</v>
      </c>
      <c r="G68" s="9">
        <f>Dubbel2!G52</f>
        <v>0</v>
      </c>
      <c r="H68" s="1">
        <f>Dubbel2!H52</f>
        <v>0</v>
      </c>
      <c r="I68" s="9">
        <f>Dubbel2!I52</f>
        <v>0</v>
      </c>
      <c r="J68" s="9">
        <f>Dubbel2!J52</f>
        <v>0</v>
      </c>
      <c r="K68" s="9">
        <f>Dubbel2!K52</f>
        <v>0</v>
      </c>
      <c r="L68" s="9">
        <f>Dubbel2!L52</f>
        <v>0</v>
      </c>
      <c r="M68" s="9">
        <f>Dubbel2!M52</f>
        <v>0</v>
      </c>
      <c r="N68" s="1">
        <f>Dubbel2!N52</f>
        <v>0</v>
      </c>
      <c r="O68" s="1">
        <f>Dubbel2!O52</f>
        <v>0</v>
      </c>
    </row>
    <row r="69" spans="1:15" x14ac:dyDescent="0.25">
      <c r="A69" s="9" t="str">
        <f>A67&amp;"/"&amp;A68</f>
        <v>0/0</v>
      </c>
      <c r="B69" s="37">
        <f>IF(B67=B68,B68,B67&amp;"/"&amp;B68)</f>
        <v>0</v>
      </c>
      <c r="C69" s="9">
        <f t="shared" ref="C69:O69" si="21">SUM(C67:C68)</f>
        <v>0</v>
      </c>
      <c r="D69" s="9">
        <f t="shared" si="21"/>
        <v>0</v>
      </c>
      <c r="E69" s="9">
        <f t="shared" si="21"/>
        <v>0</v>
      </c>
      <c r="F69" s="9">
        <f t="shared" si="21"/>
        <v>0</v>
      </c>
      <c r="G69" s="9">
        <f t="shared" si="21"/>
        <v>0</v>
      </c>
      <c r="H69" s="1">
        <f t="shared" si="21"/>
        <v>0</v>
      </c>
      <c r="I69" s="9">
        <f t="shared" si="21"/>
        <v>0</v>
      </c>
      <c r="J69" s="9">
        <f t="shared" si="21"/>
        <v>0</v>
      </c>
      <c r="K69" s="9">
        <f t="shared" si="21"/>
        <v>0</v>
      </c>
      <c r="L69" s="9">
        <f t="shared" si="21"/>
        <v>0</v>
      </c>
      <c r="M69" s="9">
        <f t="shared" si="21"/>
        <v>0</v>
      </c>
      <c r="N69" s="1">
        <f t="shared" si="21"/>
        <v>0</v>
      </c>
      <c r="O69" s="1">
        <f t="shared" si="21"/>
        <v>0</v>
      </c>
    </row>
    <row r="70" spans="1:15" x14ac:dyDescent="0.25">
      <c r="A70" s="9">
        <f>Dubbel2!A53</f>
        <v>0</v>
      </c>
      <c r="B70" s="9">
        <f>Dubbel2!B53</f>
        <v>0</v>
      </c>
      <c r="C70" s="9">
        <f>Dubbel2!C53</f>
        <v>0</v>
      </c>
      <c r="D70" s="9">
        <f>Dubbel2!D53</f>
        <v>0</v>
      </c>
      <c r="E70" s="9">
        <f>Dubbel2!E53</f>
        <v>0</v>
      </c>
      <c r="F70" s="9">
        <f>Dubbel2!F53</f>
        <v>0</v>
      </c>
      <c r="G70" s="9">
        <f>Dubbel2!G53</f>
        <v>0</v>
      </c>
      <c r="H70" s="1">
        <f>Dubbel2!H53</f>
        <v>0</v>
      </c>
      <c r="I70" s="9">
        <f>Dubbel2!I53</f>
        <v>0</v>
      </c>
      <c r="J70" s="9">
        <f>Dubbel2!J53</f>
        <v>0</v>
      </c>
      <c r="K70" s="9">
        <f>Dubbel2!K53</f>
        <v>0</v>
      </c>
      <c r="L70" s="9">
        <f>Dubbel2!L53</f>
        <v>0</v>
      </c>
      <c r="M70" s="9">
        <f>Dubbel2!M53</f>
        <v>0</v>
      </c>
      <c r="N70" s="1">
        <f>Dubbel2!N53</f>
        <v>0</v>
      </c>
      <c r="O70" s="1">
        <f>Dubbel2!O53</f>
        <v>0</v>
      </c>
    </row>
    <row r="71" spans="1:15" x14ac:dyDescent="0.25">
      <c r="A71" s="9">
        <f>Dubbel2!A54</f>
        <v>0</v>
      </c>
      <c r="B71" s="9">
        <f>Dubbel2!B54</f>
        <v>0</v>
      </c>
      <c r="C71" s="9">
        <f>Dubbel2!C54</f>
        <v>0</v>
      </c>
      <c r="D71" s="9">
        <f>Dubbel2!D54</f>
        <v>0</v>
      </c>
      <c r="E71" s="9">
        <f>Dubbel2!E54</f>
        <v>0</v>
      </c>
      <c r="F71" s="9">
        <f>Dubbel2!F54</f>
        <v>0</v>
      </c>
      <c r="G71" s="9">
        <f>Dubbel2!G54</f>
        <v>0</v>
      </c>
      <c r="H71" s="1">
        <f>Dubbel2!H54</f>
        <v>0</v>
      </c>
      <c r="I71" s="9">
        <f>Dubbel2!I54</f>
        <v>0</v>
      </c>
      <c r="J71" s="9">
        <f>Dubbel2!J54</f>
        <v>0</v>
      </c>
      <c r="K71" s="9">
        <f>Dubbel2!K54</f>
        <v>0</v>
      </c>
      <c r="L71" s="9">
        <f>Dubbel2!L54</f>
        <v>0</v>
      </c>
      <c r="M71" s="9">
        <f>Dubbel2!M54</f>
        <v>0</v>
      </c>
      <c r="N71" s="1">
        <f>Dubbel2!N54</f>
        <v>0</v>
      </c>
      <c r="O71" s="1">
        <f>Dubbel2!O54</f>
        <v>0</v>
      </c>
    </row>
    <row r="72" spans="1:15" x14ac:dyDescent="0.25">
      <c r="A72" s="9" t="str">
        <f>A70&amp;"/"&amp;A71</f>
        <v>0/0</v>
      </c>
      <c r="B72" s="37">
        <f>IF(B70=B71,B71,B70&amp;"/"&amp;B71)</f>
        <v>0</v>
      </c>
      <c r="C72" s="9">
        <f t="shared" ref="C72:O72" si="22">SUM(C70:C71)</f>
        <v>0</v>
      </c>
      <c r="D72" s="9">
        <f t="shared" si="22"/>
        <v>0</v>
      </c>
      <c r="E72" s="9">
        <f t="shared" si="22"/>
        <v>0</v>
      </c>
      <c r="F72" s="9">
        <f t="shared" si="22"/>
        <v>0</v>
      </c>
      <c r="G72" s="9">
        <f t="shared" si="22"/>
        <v>0</v>
      </c>
      <c r="H72" s="1">
        <f t="shared" si="22"/>
        <v>0</v>
      </c>
      <c r="I72" s="9">
        <f t="shared" si="22"/>
        <v>0</v>
      </c>
      <c r="J72" s="9">
        <f t="shared" si="22"/>
        <v>0</v>
      </c>
      <c r="K72" s="9">
        <f t="shared" si="22"/>
        <v>0</v>
      </c>
      <c r="L72" s="9">
        <f t="shared" si="22"/>
        <v>0</v>
      </c>
      <c r="M72" s="9">
        <f t="shared" si="22"/>
        <v>0</v>
      </c>
      <c r="N72" s="1">
        <f t="shared" si="22"/>
        <v>0</v>
      </c>
      <c r="O72" s="1">
        <f t="shared" si="22"/>
        <v>0</v>
      </c>
    </row>
    <row r="73" spans="1:15" x14ac:dyDescent="0.25">
      <c r="A73" s="9">
        <f>Dubbel2!A55</f>
        <v>0</v>
      </c>
      <c r="B73" s="9">
        <f>Dubbel2!B55</f>
        <v>0</v>
      </c>
      <c r="C73" s="9">
        <f>Dubbel2!C55</f>
        <v>0</v>
      </c>
      <c r="D73" s="9">
        <f>Dubbel2!D55</f>
        <v>0</v>
      </c>
      <c r="E73" s="9">
        <f>Dubbel2!E55</f>
        <v>0</v>
      </c>
      <c r="F73" s="9">
        <f>Dubbel2!F55</f>
        <v>0</v>
      </c>
      <c r="G73" s="9">
        <f>Dubbel2!G55</f>
        <v>0</v>
      </c>
      <c r="H73" s="1">
        <f>Dubbel2!H55</f>
        <v>0</v>
      </c>
      <c r="I73" s="9">
        <f>Dubbel2!I55</f>
        <v>0</v>
      </c>
      <c r="J73" s="9">
        <f>Dubbel2!J55</f>
        <v>0</v>
      </c>
      <c r="K73" s="9">
        <f>Dubbel2!K55</f>
        <v>0</v>
      </c>
      <c r="L73" s="9">
        <f>Dubbel2!L55</f>
        <v>0</v>
      </c>
      <c r="M73" s="9">
        <f>Dubbel2!M55</f>
        <v>0</v>
      </c>
      <c r="N73" s="1">
        <f>Dubbel2!N55</f>
        <v>0</v>
      </c>
      <c r="O73" s="1">
        <f>Dubbel2!O55</f>
        <v>0</v>
      </c>
    </row>
    <row r="74" spans="1:15" x14ac:dyDescent="0.25">
      <c r="A74" s="9">
        <f>Dubbel2!A56</f>
        <v>0</v>
      </c>
      <c r="B74" s="9">
        <f>Dubbel2!B56</f>
        <v>0</v>
      </c>
      <c r="C74" s="9">
        <f>Dubbel2!C56</f>
        <v>0</v>
      </c>
      <c r="D74" s="9">
        <f>Dubbel2!D56</f>
        <v>0</v>
      </c>
      <c r="E74" s="9">
        <f>Dubbel2!E56</f>
        <v>0</v>
      </c>
      <c r="F74" s="9">
        <f>Dubbel2!F56</f>
        <v>0</v>
      </c>
      <c r="G74" s="9">
        <f>Dubbel2!G56</f>
        <v>0</v>
      </c>
      <c r="H74" s="1">
        <f>Dubbel2!H56</f>
        <v>0</v>
      </c>
      <c r="I74" s="9">
        <f>Dubbel2!I56</f>
        <v>0</v>
      </c>
      <c r="J74" s="9">
        <f>Dubbel2!J56</f>
        <v>0</v>
      </c>
      <c r="K74" s="9">
        <f>Dubbel2!K56</f>
        <v>0</v>
      </c>
      <c r="L74" s="9">
        <f>Dubbel2!L56</f>
        <v>0</v>
      </c>
      <c r="M74" s="9">
        <f>Dubbel2!M56</f>
        <v>0</v>
      </c>
      <c r="N74" s="1">
        <f>Dubbel2!N56</f>
        <v>0</v>
      </c>
      <c r="O74" s="1">
        <f>Dubbel2!O56</f>
        <v>0</v>
      </c>
    </row>
    <row r="75" spans="1:15" x14ac:dyDescent="0.25">
      <c r="A75" s="9" t="str">
        <f>A73&amp;"/"&amp;A74</f>
        <v>0/0</v>
      </c>
      <c r="B75" s="37">
        <f>IF(B73=B74,B74,B73&amp;"/"&amp;B74)</f>
        <v>0</v>
      </c>
      <c r="C75" s="9">
        <f t="shared" ref="C75:O75" si="23">SUM(C73:C74)</f>
        <v>0</v>
      </c>
      <c r="D75" s="9">
        <f t="shared" si="23"/>
        <v>0</v>
      </c>
      <c r="E75" s="9">
        <f t="shared" si="23"/>
        <v>0</v>
      </c>
      <c r="F75" s="9">
        <f t="shared" si="23"/>
        <v>0</v>
      </c>
      <c r="G75" s="9">
        <f t="shared" si="23"/>
        <v>0</v>
      </c>
      <c r="H75" s="1">
        <f t="shared" si="23"/>
        <v>0</v>
      </c>
      <c r="I75" s="9">
        <f t="shared" si="23"/>
        <v>0</v>
      </c>
      <c r="J75" s="9">
        <f t="shared" si="23"/>
        <v>0</v>
      </c>
      <c r="K75" s="9">
        <f t="shared" si="23"/>
        <v>0</v>
      </c>
      <c r="L75" s="9">
        <f t="shared" si="23"/>
        <v>0</v>
      </c>
      <c r="M75" s="9">
        <f t="shared" si="23"/>
        <v>0</v>
      </c>
      <c r="N75" s="1">
        <f t="shared" si="23"/>
        <v>0</v>
      </c>
      <c r="O75" s="1">
        <f t="shared" si="23"/>
        <v>0</v>
      </c>
    </row>
    <row r="76" spans="1:15" x14ac:dyDescent="0.25">
      <c r="A76" s="9">
        <f>Dubbel2!A57</f>
        <v>0</v>
      </c>
      <c r="B76" s="9">
        <f>Dubbel2!B57</f>
        <v>0</v>
      </c>
      <c r="C76" s="9">
        <f>Dubbel2!C57</f>
        <v>0</v>
      </c>
      <c r="D76" s="9">
        <f>Dubbel2!D57</f>
        <v>0</v>
      </c>
      <c r="E76" s="9">
        <f>Dubbel2!E57</f>
        <v>0</v>
      </c>
      <c r="F76" s="9">
        <f>Dubbel2!F57</f>
        <v>0</v>
      </c>
      <c r="G76" s="9">
        <f>Dubbel2!G57</f>
        <v>0</v>
      </c>
      <c r="H76" s="1">
        <f>Dubbel2!H57</f>
        <v>0</v>
      </c>
      <c r="I76" s="9">
        <f>Dubbel2!I57</f>
        <v>0</v>
      </c>
      <c r="J76" s="9">
        <f>Dubbel2!J57</f>
        <v>0</v>
      </c>
      <c r="K76" s="9">
        <f>Dubbel2!K57</f>
        <v>0</v>
      </c>
      <c r="L76" s="9">
        <f>Dubbel2!L57</f>
        <v>0</v>
      </c>
      <c r="M76" s="9">
        <f>Dubbel2!M57</f>
        <v>0</v>
      </c>
      <c r="N76" s="1">
        <f>Dubbel2!N57</f>
        <v>0</v>
      </c>
      <c r="O76" s="1">
        <f>Dubbel2!O57</f>
        <v>0</v>
      </c>
    </row>
    <row r="77" spans="1:15" x14ac:dyDescent="0.25">
      <c r="A77" s="9">
        <f>Dubbel2!A58</f>
        <v>0</v>
      </c>
      <c r="B77" s="9">
        <f>Dubbel2!B58</f>
        <v>0</v>
      </c>
      <c r="C77" s="9">
        <f>Dubbel2!C58</f>
        <v>0</v>
      </c>
      <c r="D77" s="9">
        <f>Dubbel2!D58</f>
        <v>0</v>
      </c>
      <c r="E77" s="9">
        <f>Dubbel2!E58</f>
        <v>0</v>
      </c>
      <c r="F77" s="9">
        <f>Dubbel2!F58</f>
        <v>0</v>
      </c>
      <c r="G77" s="9">
        <f>Dubbel2!G58</f>
        <v>0</v>
      </c>
      <c r="H77" s="1">
        <f>Dubbel2!H58</f>
        <v>0</v>
      </c>
      <c r="I77" s="9">
        <f>Dubbel2!I58</f>
        <v>0</v>
      </c>
      <c r="J77" s="9">
        <f>Dubbel2!J58</f>
        <v>0</v>
      </c>
      <c r="K77" s="9">
        <f>Dubbel2!K58</f>
        <v>0</v>
      </c>
      <c r="L77" s="9">
        <f>Dubbel2!L58</f>
        <v>0</v>
      </c>
      <c r="M77" s="9">
        <f>Dubbel2!M58</f>
        <v>0</v>
      </c>
      <c r="N77" s="1">
        <f>Dubbel2!N58</f>
        <v>0</v>
      </c>
      <c r="O77" s="1">
        <f>Dubbel2!O58</f>
        <v>0</v>
      </c>
    </row>
    <row r="78" spans="1:15" x14ac:dyDescent="0.25">
      <c r="A78" s="9" t="str">
        <f>A76&amp;"/"&amp;A77</f>
        <v>0/0</v>
      </c>
      <c r="B78" s="37">
        <f>IF(B76=B77,B77,B76&amp;"/"&amp;B77)</f>
        <v>0</v>
      </c>
      <c r="C78" s="9">
        <f t="shared" ref="C78:O78" si="24">SUM(C76:C77)</f>
        <v>0</v>
      </c>
      <c r="D78" s="9">
        <f t="shared" si="24"/>
        <v>0</v>
      </c>
      <c r="E78" s="9">
        <f t="shared" si="24"/>
        <v>0</v>
      </c>
      <c r="F78" s="9">
        <f t="shared" si="24"/>
        <v>0</v>
      </c>
      <c r="G78" s="9">
        <f t="shared" si="24"/>
        <v>0</v>
      </c>
      <c r="H78" s="1">
        <f t="shared" si="24"/>
        <v>0</v>
      </c>
      <c r="I78" s="9">
        <f t="shared" si="24"/>
        <v>0</v>
      </c>
      <c r="J78" s="9">
        <f t="shared" si="24"/>
        <v>0</v>
      </c>
      <c r="K78" s="9">
        <f t="shared" si="24"/>
        <v>0</v>
      </c>
      <c r="L78" s="9">
        <f t="shared" si="24"/>
        <v>0</v>
      </c>
      <c r="M78" s="9">
        <f t="shared" si="24"/>
        <v>0</v>
      </c>
      <c r="N78" s="1">
        <f t="shared" si="24"/>
        <v>0</v>
      </c>
      <c r="O78" s="1">
        <f t="shared" si="24"/>
        <v>0</v>
      </c>
    </row>
    <row r="79" spans="1:15" x14ac:dyDescent="0.25">
      <c r="A79" s="9">
        <f>Dubbel2!A59</f>
        <v>0</v>
      </c>
      <c r="B79" s="9">
        <f>Dubbel2!B59</f>
        <v>0</v>
      </c>
      <c r="C79" s="9">
        <f>Dubbel2!C59</f>
        <v>0</v>
      </c>
      <c r="D79" s="9">
        <f>Dubbel2!D59</f>
        <v>0</v>
      </c>
      <c r="E79" s="9">
        <f>Dubbel2!E59</f>
        <v>0</v>
      </c>
      <c r="F79" s="9">
        <f>Dubbel2!F59</f>
        <v>0</v>
      </c>
      <c r="G79" s="9">
        <f>Dubbel2!G59</f>
        <v>0</v>
      </c>
      <c r="H79" s="1">
        <f>Dubbel2!H59</f>
        <v>0</v>
      </c>
      <c r="I79" s="9">
        <f>Dubbel2!I59</f>
        <v>0</v>
      </c>
      <c r="J79" s="9">
        <f>Dubbel2!J59</f>
        <v>0</v>
      </c>
      <c r="K79" s="9">
        <f>Dubbel2!K59</f>
        <v>0</v>
      </c>
      <c r="L79" s="9">
        <f>Dubbel2!L59</f>
        <v>0</v>
      </c>
      <c r="M79" s="9">
        <f>Dubbel2!M59</f>
        <v>0</v>
      </c>
      <c r="N79" s="1">
        <f>Dubbel2!N59</f>
        <v>0</v>
      </c>
      <c r="O79" s="1">
        <f>Dubbel2!O59</f>
        <v>0</v>
      </c>
    </row>
    <row r="80" spans="1:15" x14ac:dyDescent="0.25">
      <c r="A80" s="9">
        <f>Dubbel2!A60</f>
        <v>0</v>
      </c>
      <c r="B80" s="9">
        <f>Dubbel2!B60</f>
        <v>0</v>
      </c>
      <c r="C80" s="9">
        <f>Dubbel2!C60</f>
        <v>0</v>
      </c>
      <c r="D80" s="9">
        <f>Dubbel2!D60</f>
        <v>0</v>
      </c>
      <c r="E80" s="9">
        <f>Dubbel2!E60</f>
        <v>0</v>
      </c>
      <c r="F80" s="9">
        <f>Dubbel2!F60</f>
        <v>0</v>
      </c>
      <c r="G80" s="9">
        <f>Dubbel2!G60</f>
        <v>0</v>
      </c>
      <c r="H80" s="1">
        <f>Dubbel2!H60</f>
        <v>0</v>
      </c>
      <c r="I80" s="9">
        <f>Dubbel2!I60</f>
        <v>0</v>
      </c>
      <c r="J80" s="9">
        <f>Dubbel2!J60</f>
        <v>0</v>
      </c>
      <c r="K80" s="9">
        <f>Dubbel2!K60</f>
        <v>0</v>
      </c>
      <c r="L80" s="9">
        <f>Dubbel2!L60</f>
        <v>0</v>
      </c>
      <c r="M80" s="9">
        <f>Dubbel2!M60</f>
        <v>0</v>
      </c>
      <c r="N80" s="1">
        <f>Dubbel2!N60</f>
        <v>0</v>
      </c>
      <c r="O80" s="1">
        <f>Dubbel2!O60</f>
        <v>0</v>
      </c>
    </row>
    <row r="81" spans="1:15" x14ac:dyDescent="0.25">
      <c r="A81" s="9" t="str">
        <f>A79&amp;"/"&amp;A80</f>
        <v>0/0</v>
      </c>
      <c r="B81" s="37">
        <f>IF(B79=B80,B80,B79&amp;"/"&amp;B80)</f>
        <v>0</v>
      </c>
      <c r="C81" s="9">
        <f t="shared" ref="C81:O81" si="25">SUM(C79:C80)</f>
        <v>0</v>
      </c>
      <c r="D81" s="9">
        <f t="shared" si="25"/>
        <v>0</v>
      </c>
      <c r="E81" s="9">
        <f t="shared" si="25"/>
        <v>0</v>
      </c>
      <c r="F81" s="9">
        <f t="shared" si="25"/>
        <v>0</v>
      </c>
      <c r="G81" s="9">
        <f t="shared" si="25"/>
        <v>0</v>
      </c>
      <c r="H81" s="1">
        <f t="shared" si="25"/>
        <v>0</v>
      </c>
      <c r="I81" s="9">
        <f t="shared" si="25"/>
        <v>0</v>
      </c>
      <c r="J81" s="9">
        <f t="shared" si="25"/>
        <v>0</v>
      </c>
      <c r="K81" s="9">
        <f t="shared" si="25"/>
        <v>0</v>
      </c>
      <c r="L81" s="9">
        <f t="shared" si="25"/>
        <v>0</v>
      </c>
      <c r="M81" s="9">
        <f t="shared" si="25"/>
        <v>0</v>
      </c>
      <c r="N81" s="1">
        <f t="shared" si="25"/>
        <v>0</v>
      </c>
      <c r="O81" s="1">
        <f t="shared" si="25"/>
        <v>0</v>
      </c>
    </row>
    <row r="82" spans="1:15" x14ac:dyDescent="0.25">
      <c r="A82" s="9">
        <f>Dubbel2!A61</f>
        <v>0</v>
      </c>
      <c r="B82" s="9">
        <f>Dubbel2!B61</f>
        <v>0</v>
      </c>
      <c r="C82" s="9">
        <f>Dubbel2!C61</f>
        <v>0</v>
      </c>
      <c r="D82" s="9">
        <f>Dubbel2!D61</f>
        <v>0</v>
      </c>
      <c r="E82" s="9">
        <f>Dubbel2!E61</f>
        <v>0</v>
      </c>
      <c r="F82" s="9">
        <f>Dubbel2!F61</f>
        <v>0</v>
      </c>
      <c r="G82" s="9">
        <f>Dubbel2!G61</f>
        <v>0</v>
      </c>
      <c r="H82" s="1">
        <f>Dubbel2!H61</f>
        <v>0</v>
      </c>
      <c r="I82" s="9">
        <f>Dubbel2!I61</f>
        <v>0</v>
      </c>
      <c r="J82" s="9">
        <f>Dubbel2!J61</f>
        <v>0</v>
      </c>
      <c r="K82" s="9">
        <f>Dubbel2!K61</f>
        <v>0</v>
      </c>
      <c r="L82" s="9">
        <f>Dubbel2!L61</f>
        <v>0</v>
      </c>
      <c r="M82" s="9">
        <f>Dubbel2!M61</f>
        <v>0</v>
      </c>
      <c r="N82" s="1">
        <f>Dubbel2!N61</f>
        <v>0</v>
      </c>
      <c r="O82" s="1">
        <f>Dubbel2!O61</f>
        <v>0</v>
      </c>
    </row>
    <row r="83" spans="1:15" x14ac:dyDescent="0.25">
      <c r="A83" s="9">
        <f>Dubbel2!A62</f>
        <v>0</v>
      </c>
      <c r="B83" s="9">
        <f>Dubbel2!B62</f>
        <v>0</v>
      </c>
      <c r="C83" s="9">
        <f>Dubbel2!C62</f>
        <v>0</v>
      </c>
      <c r="D83" s="9">
        <f>Dubbel2!D62</f>
        <v>0</v>
      </c>
      <c r="E83" s="9">
        <f>Dubbel2!E62</f>
        <v>0</v>
      </c>
      <c r="F83" s="9">
        <f>Dubbel2!F62</f>
        <v>0</v>
      </c>
      <c r="G83" s="9">
        <f>Dubbel2!G62</f>
        <v>0</v>
      </c>
      <c r="H83" s="1">
        <f>Dubbel2!H62</f>
        <v>0</v>
      </c>
      <c r="I83" s="9">
        <f>Dubbel2!I62</f>
        <v>0</v>
      </c>
      <c r="J83" s="9">
        <f>Dubbel2!J62</f>
        <v>0</v>
      </c>
      <c r="K83" s="9">
        <f>Dubbel2!K62</f>
        <v>0</v>
      </c>
      <c r="L83" s="9">
        <f>Dubbel2!L62</f>
        <v>0</v>
      </c>
      <c r="M83" s="9">
        <f>Dubbel2!M62</f>
        <v>0</v>
      </c>
      <c r="N83" s="1">
        <f>Dubbel2!N62</f>
        <v>0</v>
      </c>
      <c r="O83" s="1">
        <f>Dubbel2!O62</f>
        <v>0</v>
      </c>
    </row>
    <row r="84" spans="1:15" x14ac:dyDescent="0.25">
      <c r="A84" s="9" t="str">
        <f>A82&amp;"/"&amp;A83</f>
        <v>0/0</v>
      </c>
      <c r="B84" s="37">
        <f>IF(B82=B83,B83,B82&amp;"/"&amp;B83)</f>
        <v>0</v>
      </c>
      <c r="C84" s="9">
        <f t="shared" ref="C84:O84" si="26">SUM(C82:C83)</f>
        <v>0</v>
      </c>
      <c r="D84" s="9">
        <f t="shared" si="26"/>
        <v>0</v>
      </c>
      <c r="E84" s="9">
        <f t="shared" si="26"/>
        <v>0</v>
      </c>
      <c r="F84" s="9">
        <f t="shared" si="26"/>
        <v>0</v>
      </c>
      <c r="G84" s="9">
        <f t="shared" si="26"/>
        <v>0</v>
      </c>
      <c r="H84" s="1">
        <f t="shared" si="26"/>
        <v>0</v>
      </c>
      <c r="I84" s="9">
        <f t="shared" si="26"/>
        <v>0</v>
      </c>
      <c r="J84" s="9">
        <f t="shared" si="26"/>
        <v>0</v>
      </c>
      <c r="K84" s="9">
        <f t="shared" si="26"/>
        <v>0</v>
      </c>
      <c r="L84" s="9">
        <f t="shared" si="26"/>
        <v>0</v>
      </c>
      <c r="M84" s="9">
        <f t="shared" si="26"/>
        <v>0</v>
      </c>
      <c r="N84" s="1">
        <f t="shared" si="26"/>
        <v>0</v>
      </c>
      <c r="O84" s="1">
        <f t="shared" si="26"/>
        <v>0</v>
      </c>
    </row>
    <row r="85" spans="1:15" x14ac:dyDescent="0.25">
      <c r="A85" s="9">
        <f>Dubbel2!A63</f>
        <v>0</v>
      </c>
      <c r="B85" s="9">
        <f>Dubbel2!B63</f>
        <v>0</v>
      </c>
      <c r="C85" s="9">
        <f>Dubbel2!C63</f>
        <v>0</v>
      </c>
      <c r="D85" s="9">
        <f>Dubbel2!D63</f>
        <v>0</v>
      </c>
      <c r="E85" s="9">
        <f>Dubbel2!E63</f>
        <v>0</v>
      </c>
      <c r="F85" s="9">
        <f>Dubbel2!F63</f>
        <v>0</v>
      </c>
      <c r="G85" s="9">
        <f>Dubbel2!G63</f>
        <v>0</v>
      </c>
      <c r="H85" s="1">
        <f>Dubbel2!H63</f>
        <v>0</v>
      </c>
      <c r="I85" s="9">
        <f>Dubbel2!I63</f>
        <v>0</v>
      </c>
      <c r="J85" s="9">
        <f>Dubbel2!J63</f>
        <v>0</v>
      </c>
      <c r="K85" s="9">
        <f>Dubbel2!K63</f>
        <v>0</v>
      </c>
      <c r="L85" s="9">
        <f>Dubbel2!L63</f>
        <v>0</v>
      </c>
      <c r="M85" s="9">
        <f>Dubbel2!M63</f>
        <v>0</v>
      </c>
      <c r="N85" s="1">
        <f>Dubbel2!N63</f>
        <v>0</v>
      </c>
      <c r="O85" s="1">
        <f>Dubbel2!O63</f>
        <v>0</v>
      </c>
    </row>
    <row r="86" spans="1:15" x14ac:dyDescent="0.25">
      <c r="A86" s="9">
        <f>Dubbel2!A64</f>
        <v>0</v>
      </c>
      <c r="B86" s="9">
        <f>Dubbel2!B64</f>
        <v>0</v>
      </c>
      <c r="C86" s="9">
        <f>Dubbel2!C64</f>
        <v>0</v>
      </c>
      <c r="D86" s="9">
        <f>Dubbel2!D64</f>
        <v>0</v>
      </c>
      <c r="E86" s="9">
        <f>Dubbel2!E64</f>
        <v>0</v>
      </c>
      <c r="F86" s="9">
        <f>Dubbel2!F64</f>
        <v>0</v>
      </c>
      <c r="G86" s="9">
        <f>Dubbel2!G64</f>
        <v>0</v>
      </c>
      <c r="H86" s="1">
        <f>Dubbel2!H64</f>
        <v>0</v>
      </c>
      <c r="I86" s="9">
        <f>Dubbel2!I64</f>
        <v>0</v>
      </c>
      <c r="J86" s="9">
        <f>Dubbel2!J64</f>
        <v>0</v>
      </c>
      <c r="K86" s="9">
        <f>Dubbel2!K64</f>
        <v>0</v>
      </c>
      <c r="L86" s="9">
        <f>Dubbel2!L64</f>
        <v>0</v>
      </c>
      <c r="M86" s="9">
        <f>Dubbel2!M64</f>
        <v>0</v>
      </c>
      <c r="N86" s="1">
        <f>Dubbel2!N64</f>
        <v>0</v>
      </c>
      <c r="O86" s="1">
        <f>Dubbel2!O64</f>
        <v>0</v>
      </c>
    </row>
    <row r="87" spans="1:15" x14ac:dyDescent="0.25">
      <c r="A87" s="9" t="str">
        <f>A85&amp;"/"&amp;A86</f>
        <v>0/0</v>
      </c>
      <c r="B87" s="37">
        <f>IF(B85=B86,B86,B85&amp;"/"&amp;B86)</f>
        <v>0</v>
      </c>
      <c r="C87" s="9">
        <f t="shared" ref="C87:O87" si="27">SUM(C85:C86)</f>
        <v>0</v>
      </c>
      <c r="D87" s="9">
        <f t="shared" si="27"/>
        <v>0</v>
      </c>
      <c r="E87" s="9">
        <f t="shared" si="27"/>
        <v>0</v>
      </c>
      <c r="F87" s="9">
        <f t="shared" si="27"/>
        <v>0</v>
      </c>
      <c r="G87" s="9">
        <f t="shared" si="27"/>
        <v>0</v>
      </c>
      <c r="H87" s="1">
        <f t="shared" si="27"/>
        <v>0</v>
      </c>
      <c r="I87" s="9">
        <f t="shared" si="27"/>
        <v>0</v>
      </c>
      <c r="J87" s="9">
        <f t="shared" si="27"/>
        <v>0</v>
      </c>
      <c r="K87" s="9">
        <f t="shared" si="27"/>
        <v>0</v>
      </c>
      <c r="L87" s="9">
        <f t="shared" si="27"/>
        <v>0</v>
      </c>
      <c r="M87" s="9">
        <f t="shared" si="27"/>
        <v>0</v>
      </c>
      <c r="N87" s="1">
        <f t="shared" si="27"/>
        <v>0</v>
      </c>
      <c r="O87" s="1">
        <f t="shared" si="27"/>
        <v>0</v>
      </c>
    </row>
    <row r="88" spans="1:15" x14ac:dyDescent="0.25">
      <c r="A88" s="9">
        <f>Dubbel2!A65</f>
        <v>0</v>
      </c>
      <c r="B88" s="9">
        <f>Dubbel2!B65</f>
        <v>0</v>
      </c>
      <c r="C88" s="9">
        <f>Dubbel2!C65</f>
        <v>0</v>
      </c>
      <c r="D88" s="9">
        <f>Dubbel2!D65</f>
        <v>0</v>
      </c>
      <c r="E88" s="9">
        <f>Dubbel2!E65</f>
        <v>0</v>
      </c>
      <c r="F88" s="9">
        <f>Dubbel2!F65</f>
        <v>0</v>
      </c>
      <c r="G88" s="9">
        <f>Dubbel2!G65</f>
        <v>0</v>
      </c>
      <c r="H88" s="1">
        <f>Dubbel2!H65</f>
        <v>0</v>
      </c>
      <c r="I88" s="9">
        <f>Dubbel2!I65</f>
        <v>0</v>
      </c>
      <c r="J88" s="9">
        <f>Dubbel2!J65</f>
        <v>0</v>
      </c>
      <c r="K88" s="9">
        <f>Dubbel2!K65</f>
        <v>0</v>
      </c>
      <c r="L88" s="9">
        <f>Dubbel2!L65</f>
        <v>0</v>
      </c>
      <c r="M88" s="9">
        <f>Dubbel2!M65</f>
        <v>0</v>
      </c>
      <c r="N88" s="1">
        <f>Dubbel2!N65</f>
        <v>0</v>
      </c>
      <c r="O88" s="1">
        <f>Dubbel2!O65</f>
        <v>0</v>
      </c>
    </row>
    <row r="89" spans="1:15" x14ac:dyDescent="0.25">
      <c r="A89" s="9">
        <f>Dubbel2!A66</f>
        <v>0</v>
      </c>
      <c r="B89" s="9">
        <f>Dubbel2!B66</f>
        <v>0</v>
      </c>
      <c r="C89" s="9">
        <f>Dubbel2!C66</f>
        <v>0</v>
      </c>
      <c r="D89" s="9">
        <f>Dubbel2!D66</f>
        <v>0</v>
      </c>
      <c r="E89" s="9">
        <f>Dubbel2!E66</f>
        <v>0</v>
      </c>
      <c r="F89" s="9">
        <f>Dubbel2!F66</f>
        <v>0</v>
      </c>
      <c r="G89" s="9">
        <f>Dubbel2!G66</f>
        <v>0</v>
      </c>
      <c r="H89" s="1">
        <f>Dubbel2!H66</f>
        <v>0</v>
      </c>
      <c r="I89" s="9">
        <f>Dubbel2!I66</f>
        <v>0</v>
      </c>
      <c r="J89" s="9">
        <f>Dubbel2!J66</f>
        <v>0</v>
      </c>
      <c r="K89" s="9">
        <f>Dubbel2!K66</f>
        <v>0</v>
      </c>
      <c r="L89" s="9">
        <f>Dubbel2!L66</f>
        <v>0</v>
      </c>
      <c r="M89" s="9">
        <f>Dubbel2!M66</f>
        <v>0</v>
      </c>
      <c r="N89" s="1">
        <f>Dubbel2!N66</f>
        <v>0</v>
      </c>
      <c r="O89" s="1">
        <f>Dubbel2!O66</f>
        <v>0</v>
      </c>
    </row>
    <row r="90" spans="1:15" x14ac:dyDescent="0.25">
      <c r="A90" s="9" t="str">
        <f>A88&amp;"/"&amp;A89</f>
        <v>0/0</v>
      </c>
      <c r="B90" s="37">
        <f>IF(B88=B89,B89,B88&amp;"/"&amp;B89)</f>
        <v>0</v>
      </c>
      <c r="C90" s="9">
        <f t="shared" ref="C90:O90" si="28">SUM(C88:C89)</f>
        <v>0</v>
      </c>
      <c r="D90" s="9">
        <f t="shared" si="28"/>
        <v>0</v>
      </c>
      <c r="E90" s="9">
        <f t="shared" si="28"/>
        <v>0</v>
      </c>
      <c r="F90" s="9">
        <f t="shared" si="28"/>
        <v>0</v>
      </c>
      <c r="G90" s="9">
        <f t="shared" si="28"/>
        <v>0</v>
      </c>
      <c r="H90" s="1">
        <f t="shared" si="28"/>
        <v>0</v>
      </c>
      <c r="I90" s="9">
        <f t="shared" si="28"/>
        <v>0</v>
      </c>
      <c r="J90" s="9">
        <f t="shared" si="28"/>
        <v>0</v>
      </c>
      <c r="K90" s="9">
        <f t="shared" si="28"/>
        <v>0</v>
      </c>
      <c r="L90" s="9">
        <f t="shared" si="28"/>
        <v>0</v>
      </c>
      <c r="M90" s="9">
        <f t="shared" si="28"/>
        <v>0</v>
      </c>
      <c r="N90" s="1">
        <f t="shared" si="28"/>
        <v>0</v>
      </c>
      <c r="O90" s="1">
        <f t="shared" si="28"/>
        <v>0</v>
      </c>
    </row>
    <row r="91" spans="1:15" x14ac:dyDescent="0.25">
      <c r="A91" s="9">
        <f>Dubbel2!A67</f>
        <v>0</v>
      </c>
      <c r="B91" s="9">
        <f>Dubbel2!B67</f>
        <v>0</v>
      </c>
      <c r="C91" s="9">
        <f>Dubbel2!C67</f>
        <v>0</v>
      </c>
      <c r="D91" s="9">
        <f>Dubbel2!D67</f>
        <v>0</v>
      </c>
      <c r="E91" s="9">
        <f>Dubbel2!E67</f>
        <v>0</v>
      </c>
      <c r="F91" s="9">
        <f>Dubbel2!F67</f>
        <v>0</v>
      </c>
      <c r="G91" s="9">
        <f>Dubbel2!G67</f>
        <v>0</v>
      </c>
      <c r="H91" s="1">
        <f>Dubbel2!H67</f>
        <v>0</v>
      </c>
      <c r="I91" s="9">
        <f>Dubbel2!I67</f>
        <v>0</v>
      </c>
      <c r="J91" s="9">
        <f>Dubbel2!J67</f>
        <v>0</v>
      </c>
      <c r="K91" s="9">
        <f>Dubbel2!K67</f>
        <v>0</v>
      </c>
      <c r="L91" s="9">
        <f>Dubbel2!L67</f>
        <v>0</v>
      </c>
      <c r="M91" s="9">
        <f>Dubbel2!M67</f>
        <v>0</v>
      </c>
      <c r="N91" s="1">
        <f>Dubbel2!N67</f>
        <v>0</v>
      </c>
      <c r="O91" s="1">
        <f>Dubbel2!O67</f>
        <v>0</v>
      </c>
    </row>
    <row r="92" spans="1:15" x14ac:dyDescent="0.25">
      <c r="A92" s="9">
        <f>Dubbel2!A68</f>
        <v>0</v>
      </c>
      <c r="B92" s="9">
        <f>Dubbel2!B68</f>
        <v>0</v>
      </c>
      <c r="C92" s="9">
        <f>Dubbel2!C68</f>
        <v>0</v>
      </c>
      <c r="D92" s="9">
        <f>Dubbel2!D68</f>
        <v>0</v>
      </c>
      <c r="E92" s="9">
        <f>Dubbel2!E68</f>
        <v>0</v>
      </c>
      <c r="F92" s="9">
        <f>Dubbel2!F68</f>
        <v>0</v>
      </c>
      <c r="G92" s="9">
        <f>Dubbel2!G68</f>
        <v>0</v>
      </c>
      <c r="H92" s="1">
        <f>Dubbel2!H68</f>
        <v>0</v>
      </c>
      <c r="I92" s="9">
        <f>Dubbel2!I68</f>
        <v>0</v>
      </c>
      <c r="J92" s="9">
        <f>Dubbel2!J68</f>
        <v>0</v>
      </c>
      <c r="K92" s="9">
        <f>Dubbel2!K68</f>
        <v>0</v>
      </c>
      <c r="L92" s="9">
        <f>Dubbel2!L68</f>
        <v>0</v>
      </c>
      <c r="M92" s="9">
        <f>Dubbel2!M68</f>
        <v>0</v>
      </c>
      <c r="N92" s="1">
        <f>Dubbel2!N68</f>
        <v>0</v>
      </c>
      <c r="O92" s="1">
        <f>Dubbel2!O68</f>
        <v>0</v>
      </c>
    </row>
    <row r="93" spans="1:15" x14ac:dyDescent="0.25">
      <c r="A93" s="9" t="str">
        <f>A91&amp;"/"&amp;A92</f>
        <v>0/0</v>
      </c>
      <c r="B93" s="37">
        <f>IF(B91=B92,B92,B91&amp;"/"&amp;B92)</f>
        <v>0</v>
      </c>
      <c r="C93" s="9">
        <f t="shared" ref="C93:O93" si="29">SUM(C91:C92)</f>
        <v>0</v>
      </c>
      <c r="D93" s="9">
        <f t="shared" si="29"/>
        <v>0</v>
      </c>
      <c r="E93" s="9">
        <f t="shared" si="29"/>
        <v>0</v>
      </c>
      <c r="F93" s="9">
        <f t="shared" si="29"/>
        <v>0</v>
      </c>
      <c r="G93" s="9">
        <f t="shared" si="29"/>
        <v>0</v>
      </c>
      <c r="H93" s="1">
        <f t="shared" si="29"/>
        <v>0</v>
      </c>
      <c r="I93" s="9">
        <f t="shared" si="29"/>
        <v>0</v>
      </c>
      <c r="J93" s="9">
        <f t="shared" si="29"/>
        <v>0</v>
      </c>
      <c r="K93" s="9">
        <f t="shared" si="29"/>
        <v>0</v>
      </c>
      <c r="L93" s="9">
        <f t="shared" si="29"/>
        <v>0</v>
      </c>
      <c r="M93" s="9">
        <f t="shared" si="29"/>
        <v>0</v>
      </c>
      <c r="N93" s="1">
        <f t="shared" si="29"/>
        <v>0</v>
      </c>
      <c r="O93" s="1">
        <f t="shared" si="29"/>
        <v>0</v>
      </c>
    </row>
    <row r="94" spans="1:15" x14ac:dyDescent="0.25">
      <c r="A94" s="9">
        <f>Dubbel2!A69</f>
        <v>0</v>
      </c>
      <c r="B94" s="9">
        <f>Dubbel2!B69</f>
        <v>0</v>
      </c>
      <c r="C94" s="9">
        <f>Dubbel2!C69</f>
        <v>0</v>
      </c>
      <c r="D94" s="9">
        <f>Dubbel2!D69</f>
        <v>0</v>
      </c>
      <c r="E94" s="9">
        <f>Dubbel2!E69</f>
        <v>0</v>
      </c>
      <c r="F94" s="9">
        <f>Dubbel2!F69</f>
        <v>0</v>
      </c>
      <c r="G94" s="9">
        <f>Dubbel2!G69</f>
        <v>0</v>
      </c>
      <c r="H94" s="1">
        <f>Dubbel2!H69</f>
        <v>0</v>
      </c>
      <c r="I94" s="9">
        <f>Dubbel2!I69</f>
        <v>0</v>
      </c>
      <c r="J94" s="9">
        <f>Dubbel2!J69</f>
        <v>0</v>
      </c>
      <c r="K94" s="9">
        <f>Dubbel2!K69</f>
        <v>0</v>
      </c>
      <c r="L94" s="9">
        <f>Dubbel2!L69</f>
        <v>0</v>
      </c>
      <c r="M94" s="9">
        <f>Dubbel2!M69</f>
        <v>0</v>
      </c>
      <c r="N94" s="1">
        <f>Dubbel2!N69</f>
        <v>0</v>
      </c>
      <c r="O94" s="1">
        <f>Dubbel2!O69</f>
        <v>0</v>
      </c>
    </row>
    <row r="95" spans="1:15" x14ac:dyDescent="0.25">
      <c r="A95" s="9">
        <f>Dubbel2!A70</f>
        <v>0</v>
      </c>
      <c r="B95" s="9">
        <f>Dubbel2!B70</f>
        <v>0</v>
      </c>
      <c r="C95" s="9">
        <f>Dubbel2!C70</f>
        <v>0</v>
      </c>
      <c r="D95" s="9">
        <f>Dubbel2!D70</f>
        <v>0</v>
      </c>
      <c r="E95" s="9">
        <f>Dubbel2!E70</f>
        <v>0</v>
      </c>
      <c r="F95" s="9">
        <f>Dubbel2!F70</f>
        <v>0</v>
      </c>
      <c r="G95" s="9">
        <f>Dubbel2!G70</f>
        <v>0</v>
      </c>
      <c r="H95" s="1">
        <f>Dubbel2!H70</f>
        <v>0</v>
      </c>
      <c r="I95" s="9">
        <f>Dubbel2!I70</f>
        <v>0</v>
      </c>
      <c r="J95" s="9">
        <f>Dubbel2!J70</f>
        <v>0</v>
      </c>
      <c r="K95" s="9">
        <f>Dubbel2!K70</f>
        <v>0</v>
      </c>
      <c r="L95" s="9">
        <f>Dubbel2!L70</f>
        <v>0</v>
      </c>
      <c r="M95" s="9">
        <f>Dubbel2!M70</f>
        <v>0</v>
      </c>
      <c r="N95" s="1">
        <f>Dubbel2!N70</f>
        <v>0</v>
      </c>
      <c r="O95" s="1">
        <f>Dubbel2!O70</f>
        <v>0</v>
      </c>
    </row>
    <row r="96" spans="1:15" x14ac:dyDescent="0.25">
      <c r="A96" s="9" t="str">
        <f>A94&amp;"/"&amp;A95</f>
        <v>0/0</v>
      </c>
      <c r="B96" s="37">
        <f>IF(B94=B95,B95,B94&amp;"/"&amp;B95)</f>
        <v>0</v>
      </c>
      <c r="C96" s="9">
        <f t="shared" ref="C96:O96" si="30">SUM(C94:C95)</f>
        <v>0</v>
      </c>
      <c r="D96" s="9">
        <f t="shared" si="30"/>
        <v>0</v>
      </c>
      <c r="E96" s="9">
        <f t="shared" si="30"/>
        <v>0</v>
      </c>
      <c r="F96" s="9">
        <f t="shared" si="30"/>
        <v>0</v>
      </c>
      <c r="G96" s="9">
        <f t="shared" si="30"/>
        <v>0</v>
      </c>
      <c r="H96" s="1">
        <f t="shared" si="30"/>
        <v>0</v>
      </c>
      <c r="I96" s="9">
        <f t="shared" si="30"/>
        <v>0</v>
      </c>
      <c r="J96" s="9">
        <f t="shared" si="30"/>
        <v>0</v>
      </c>
      <c r="K96" s="9">
        <f t="shared" si="30"/>
        <v>0</v>
      </c>
      <c r="L96" s="9">
        <f t="shared" si="30"/>
        <v>0</v>
      </c>
      <c r="M96" s="9">
        <f t="shared" si="30"/>
        <v>0</v>
      </c>
      <c r="N96" s="1">
        <f t="shared" si="30"/>
        <v>0</v>
      </c>
      <c r="O96" s="1">
        <f t="shared" si="30"/>
        <v>0</v>
      </c>
    </row>
    <row r="97" spans="1:15" x14ac:dyDescent="0.25">
      <c r="A97" s="9">
        <f>Dubbel2!A71</f>
        <v>0</v>
      </c>
      <c r="B97" s="9">
        <f>Dubbel2!B71</f>
        <v>0</v>
      </c>
      <c r="C97" s="9">
        <f>Dubbel2!C71</f>
        <v>0</v>
      </c>
      <c r="D97" s="9">
        <f>Dubbel2!D71</f>
        <v>0</v>
      </c>
      <c r="E97" s="9">
        <f>Dubbel2!E71</f>
        <v>0</v>
      </c>
      <c r="F97" s="9">
        <f>Dubbel2!F71</f>
        <v>0</v>
      </c>
      <c r="G97" s="9">
        <f>Dubbel2!G71</f>
        <v>0</v>
      </c>
      <c r="H97" s="1">
        <f>Dubbel2!H71</f>
        <v>0</v>
      </c>
      <c r="I97" s="9">
        <f>Dubbel2!I71</f>
        <v>0</v>
      </c>
      <c r="J97" s="9">
        <f>Dubbel2!J71</f>
        <v>0</v>
      </c>
      <c r="K97" s="9">
        <f>Dubbel2!K71</f>
        <v>0</v>
      </c>
      <c r="L97" s="9">
        <f>Dubbel2!L71</f>
        <v>0</v>
      </c>
      <c r="M97" s="9">
        <f>Dubbel2!M71</f>
        <v>0</v>
      </c>
      <c r="N97" s="1">
        <f>Dubbel2!N71</f>
        <v>0</v>
      </c>
      <c r="O97" s="1">
        <f>Dubbel2!O71</f>
        <v>0</v>
      </c>
    </row>
    <row r="98" spans="1:15" x14ac:dyDescent="0.25">
      <c r="A98" s="9">
        <f>Dubbel2!A72</f>
        <v>0</v>
      </c>
      <c r="B98" s="9">
        <f>Dubbel2!B72</f>
        <v>0</v>
      </c>
      <c r="C98" s="9">
        <f>Dubbel2!C72</f>
        <v>0</v>
      </c>
      <c r="D98" s="9">
        <f>Dubbel2!D72</f>
        <v>0</v>
      </c>
      <c r="E98" s="9">
        <f>Dubbel2!E72</f>
        <v>0</v>
      </c>
      <c r="F98" s="9">
        <f>Dubbel2!F72</f>
        <v>0</v>
      </c>
      <c r="G98" s="9">
        <f>Dubbel2!G72</f>
        <v>0</v>
      </c>
      <c r="H98" s="1">
        <f>Dubbel2!H72</f>
        <v>0</v>
      </c>
      <c r="I98" s="9">
        <f>Dubbel2!I72</f>
        <v>0</v>
      </c>
      <c r="J98" s="9">
        <f>Dubbel2!J72</f>
        <v>0</v>
      </c>
      <c r="K98" s="9">
        <f>Dubbel2!K72</f>
        <v>0</v>
      </c>
      <c r="L98" s="9">
        <f>Dubbel2!L72</f>
        <v>0</v>
      </c>
      <c r="M98" s="9">
        <f>Dubbel2!M72</f>
        <v>0</v>
      </c>
      <c r="N98" s="1">
        <f>Dubbel2!N72</f>
        <v>0</v>
      </c>
      <c r="O98" s="1">
        <f>Dubbel2!O72</f>
        <v>0</v>
      </c>
    </row>
    <row r="99" spans="1:15" x14ac:dyDescent="0.25">
      <c r="A99" s="9" t="str">
        <f>A97&amp;"/"&amp;A98</f>
        <v>0/0</v>
      </c>
      <c r="B99" s="37">
        <f>IF(B97=B98,B98,B97&amp;"/"&amp;B98)</f>
        <v>0</v>
      </c>
      <c r="C99" s="9">
        <f t="shared" ref="C99:O99" si="31">SUM(C97:C98)</f>
        <v>0</v>
      </c>
      <c r="D99" s="9">
        <f t="shared" si="31"/>
        <v>0</v>
      </c>
      <c r="E99" s="9">
        <f t="shared" si="31"/>
        <v>0</v>
      </c>
      <c r="F99" s="9">
        <f t="shared" si="31"/>
        <v>0</v>
      </c>
      <c r="G99" s="9">
        <f t="shared" si="31"/>
        <v>0</v>
      </c>
      <c r="H99" s="1">
        <f t="shared" si="31"/>
        <v>0</v>
      </c>
      <c r="I99" s="9">
        <f t="shared" si="31"/>
        <v>0</v>
      </c>
      <c r="J99" s="9">
        <f t="shared" si="31"/>
        <v>0</v>
      </c>
      <c r="K99" s="9">
        <f t="shared" si="31"/>
        <v>0</v>
      </c>
      <c r="L99" s="9">
        <f t="shared" si="31"/>
        <v>0</v>
      </c>
      <c r="M99" s="9">
        <f t="shared" si="31"/>
        <v>0</v>
      </c>
      <c r="N99" s="1">
        <f t="shared" si="31"/>
        <v>0</v>
      </c>
      <c r="O99" s="1">
        <f t="shared" si="31"/>
        <v>0</v>
      </c>
    </row>
    <row r="100" spans="1:15" x14ac:dyDescent="0.25">
      <c r="A100" s="9">
        <f>Dubbel2!A73</f>
        <v>0</v>
      </c>
      <c r="B100" s="9">
        <f>Dubbel2!B73</f>
        <v>0</v>
      </c>
      <c r="C100" s="9">
        <f>Dubbel2!C73</f>
        <v>0</v>
      </c>
      <c r="D100" s="9">
        <f>Dubbel2!D73</f>
        <v>0</v>
      </c>
      <c r="E100" s="9">
        <f>Dubbel2!E73</f>
        <v>0</v>
      </c>
      <c r="F100" s="9">
        <f>Dubbel2!F73</f>
        <v>0</v>
      </c>
      <c r="G100" s="9">
        <f>Dubbel2!G73</f>
        <v>0</v>
      </c>
      <c r="H100" s="1">
        <f>Dubbel2!H73</f>
        <v>0</v>
      </c>
      <c r="I100" s="9">
        <f>Dubbel2!I73</f>
        <v>0</v>
      </c>
      <c r="J100" s="9">
        <f>Dubbel2!J73</f>
        <v>0</v>
      </c>
      <c r="K100" s="9">
        <f>Dubbel2!K73</f>
        <v>0</v>
      </c>
      <c r="L100" s="9">
        <f>Dubbel2!L73</f>
        <v>0</v>
      </c>
      <c r="M100" s="9">
        <f>Dubbel2!M73</f>
        <v>0</v>
      </c>
      <c r="N100" s="1">
        <f>Dubbel2!N73</f>
        <v>0</v>
      </c>
      <c r="O100" s="1">
        <f>Dubbel2!O73</f>
        <v>0</v>
      </c>
    </row>
    <row r="101" spans="1:15" x14ac:dyDescent="0.25">
      <c r="A101" s="9">
        <f>Dubbel2!A74</f>
        <v>0</v>
      </c>
      <c r="B101" s="9">
        <f>Dubbel2!B74</f>
        <v>0</v>
      </c>
      <c r="C101" s="9">
        <f>Dubbel2!C74</f>
        <v>0</v>
      </c>
      <c r="D101" s="9">
        <f>Dubbel2!D74</f>
        <v>0</v>
      </c>
      <c r="E101" s="9">
        <f>Dubbel2!E74</f>
        <v>0</v>
      </c>
      <c r="F101" s="9">
        <f>Dubbel2!F74</f>
        <v>0</v>
      </c>
      <c r="G101" s="9">
        <f>Dubbel2!G74</f>
        <v>0</v>
      </c>
      <c r="H101" s="1">
        <f>Dubbel2!H74</f>
        <v>0</v>
      </c>
      <c r="I101" s="9">
        <f>Dubbel2!I74</f>
        <v>0</v>
      </c>
      <c r="J101" s="9">
        <f>Dubbel2!J74</f>
        <v>0</v>
      </c>
      <c r="K101" s="9">
        <f>Dubbel2!K74</f>
        <v>0</v>
      </c>
      <c r="L101" s="9">
        <f>Dubbel2!L74</f>
        <v>0</v>
      </c>
      <c r="M101" s="9">
        <f>Dubbel2!M74</f>
        <v>0</v>
      </c>
      <c r="N101" s="1">
        <f>Dubbel2!N74</f>
        <v>0</v>
      </c>
      <c r="O101" s="1">
        <f>Dubbel2!O74</f>
        <v>0</v>
      </c>
    </row>
    <row r="102" spans="1:15" x14ac:dyDescent="0.25">
      <c r="A102" s="9" t="str">
        <f>A100&amp;"/"&amp;A101</f>
        <v>0/0</v>
      </c>
      <c r="B102" s="37">
        <f>IF(B100=B101,B101,B100&amp;"/"&amp;B101)</f>
        <v>0</v>
      </c>
      <c r="C102" s="9">
        <f t="shared" ref="C102:O102" si="32">SUM(C100:C101)</f>
        <v>0</v>
      </c>
      <c r="D102" s="9">
        <f t="shared" si="32"/>
        <v>0</v>
      </c>
      <c r="E102" s="9">
        <f t="shared" si="32"/>
        <v>0</v>
      </c>
      <c r="F102" s="9">
        <f t="shared" si="32"/>
        <v>0</v>
      </c>
      <c r="G102" s="9">
        <f t="shared" si="32"/>
        <v>0</v>
      </c>
      <c r="H102" s="1">
        <f t="shared" si="32"/>
        <v>0</v>
      </c>
      <c r="I102" s="9">
        <f t="shared" si="32"/>
        <v>0</v>
      </c>
      <c r="J102" s="9">
        <f t="shared" si="32"/>
        <v>0</v>
      </c>
      <c r="K102" s="9">
        <f t="shared" si="32"/>
        <v>0</v>
      </c>
      <c r="L102" s="9">
        <f t="shared" si="32"/>
        <v>0</v>
      </c>
      <c r="M102" s="9">
        <f t="shared" si="32"/>
        <v>0</v>
      </c>
      <c r="N102" s="1">
        <f t="shared" si="32"/>
        <v>0</v>
      </c>
      <c r="O102" s="1">
        <f t="shared" si="32"/>
        <v>0</v>
      </c>
    </row>
    <row r="103" spans="1:15" x14ac:dyDescent="0.25">
      <c r="A103" s="9">
        <f>Dubbel2!A75</f>
        <v>0</v>
      </c>
      <c r="B103" s="9">
        <f>Dubbel2!B75</f>
        <v>0</v>
      </c>
      <c r="C103" s="9">
        <f>Dubbel2!C75</f>
        <v>0</v>
      </c>
      <c r="D103" s="9">
        <f>Dubbel2!D75</f>
        <v>0</v>
      </c>
      <c r="E103" s="9">
        <f>Dubbel2!E75</f>
        <v>0</v>
      </c>
      <c r="F103" s="9">
        <f>Dubbel2!F75</f>
        <v>0</v>
      </c>
      <c r="G103" s="9">
        <f>Dubbel2!G75</f>
        <v>0</v>
      </c>
      <c r="H103" s="1">
        <f>Dubbel2!H75</f>
        <v>0</v>
      </c>
      <c r="I103" s="9">
        <f>Dubbel2!I75</f>
        <v>0</v>
      </c>
      <c r="J103" s="9">
        <f>Dubbel2!J75</f>
        <v>0</v>
      </c>
      <c r="K103" s="9">
        <f>Dubbel2!K75</f>
        <v>0</v>
      </c>
      <c r="L103" s="9">
        <f>Dubbel2!L75</f>
        <v>0</v>
      </c>
      <c r="M103" s="9">
        <f>Dubbel2!M75</f>
        <v>0</v>
      </c>
      <c r="N103" s="1">
        <f>Dubbel2!N75</f>
        <v>0</v>
      </c>
      <c r="O103" s="1">
        <f>Dubbel2!O75</f>
        <v>0</v>
      </c>
    </row>
    <row r="104" spans="1:15" x14ac:dyDescent="0.25">
      <c r="A104" s="9">
        <f>Dubbel2!A76</f>
        <v>0</v>
      </c>
      <c r="B104" s="9">
        <f>Dubbel2!B76</f>
        <v>0</v>
      </c>
      <c r="C104" s="9">
        <f>Dubbel2!C76</f>
        <v>0</v>
      </c>
      <c r="D104" s="9">
        <f>Dubbel2!D76</f>
        <v>0</v>
      </c>
      <c r="E104" s="9">
        <f>Dubbel2!E76</f>
        <v>0</v>
      </c>
      <c r="F104" s="9">
        <f>Dubbel2!F76</f>
        <v>0</v>
      </c>
      <c r="G104" s="9">
        <f>Dubbel2!G76</f>
        <v>0</v>
      </c>
      <c r="H104" s="1">
        <f>Dubbel2!H76</f>
        <v>0</v>
      </c>
      <c r="I104" s="9">
        <f>Dubbel2!I76</f>
        <v>0</v>
      </c>
      <c r="J104" s="9">
        <f>Dubbel2!J76</f>
        <v>0</v>
      </c>
      <c r="K104" s="9">
        <f>Dubbel2!K76</f>
        <v>0</v>
      </c>
      <c r="L104" s="9">
        <f>Dubbel2!L76</f>
        <v>0</v>
      </c>
      <c r="M104" s="9">
        <f>Dubbel2!M76</f>
        <v>0</v>
      </c>
      <c r="N104" s="1">
        <f>Dubbel2!N76</f>
        <v>0</v>
      </c>
      <c r="O104" s="1">
        <f>Dubbel2!O76</f>
        <v>0</v>
      </c>
    </row>
    <row r="105" spans="1:15" x14ac:dyDescent="0.25">
      <c r="A105" s="9" t="str">
        <f>A103&amp;"/"&amp;A104</f>
        <v>0/0</v>
      </c>
      <c r="B105" s="37">
        <f>IF(B103=B104,B104,B103&amp;"/"&amp;B104)</f>
        <v>0</v>
      </c>
      <c r="C105" s="9">
        <f t="shared" ref="C105:O105" si="33">SUM(C103:C104)</f>
        <v>0</v>
      </c>
      <c r="D105" s="9">
        <f t="shared" si="33"/>
        <v>0</v>
      </c>
      <c r="E105" s="9">
        <f t="shared" si="33"/>
        <v>0</v>
      </c>
      <c r="F105" s="9">
        <f t="shared" si="33"/>
        <v>0</v>
      </c>
      <c r="G105" s="9">
        <f t="shared" si="33"/>
        <v>0</v>
      </c>
      <c r="H105" s="1">
        <f t="shared" si="33"/>
        <v>0</v>
      </c>
      <c r="I105" s="9">
        <f t="shared" si="33"/>
        <v>0</v>
      </c>
      <c r="J105" s="9">
        <f t="shared" si="33"/>
        <v>0</v>
      </c>
      <c r="K105" s="9">
        <f t="shared" si="33"/>
        <v>0</v>
      </c>
      <c r="L105" s="9">
        <f t="shared" si="33"/>
        <v>0</v>
      </c>
      <c r="M105" s="9">
        <f t="shared" si="33"/>
        <v>0</v>
      </c>
      <c r="N105" s="1">
        <f t="shared" si="33"/>
        <v>0</v>
      </c>
      <c r="O105" s="1">
        <f t="shared" si="33"/>
        <v>0</v>
      </c>
    </row>
    <row r="106" spans="1:15" x14ac:dyDescent="0.25">
      <c r="A106" s="9">
        <f>Dubbel2!A77</f>
        <v>0</v>
      </c>
      <c r="B106" s="9">
        <f>Dubbel2!B77</f>
        <v>0</v>
      </c>
      <c r="C106" s="9">
        <f>Dubbel2!C77</f>
        <v>0</v>
      </c>
      <c r="D106" s="9">
        <f>Dubbel2!D77</f>
        <v>0</v>
      </c>
      <c r="E106" s="9">
        <f>Dubbel2!E77</f>
        <v>0</v>
      </c>
      <c r="F106" s="9">
        <f>Dubbel2!F77</f>
        <v>0</v>
      </c>
      <c r="G106" s="9">
        <f>Dubbel2!G77</f>
        <v>0</v>
      </c>
      <c r="H106" s="1">
        <f>Dubbel2!H77</f>
        <v>0</v>
      </c>
      <c r="I106" s="9">
        <f>Dubbel2!I77</f>
        <v>0</v>
      </c>
      <c r="J106" s="9">
        <f>Dubbel2!J77</f>
        <v>0</v>
      </c>
      <c r="K106" s="9">
        <f>Dubbel2!K77</f>
        <v>0</v>
      </c>
      <c r="L106" s="9">
        <f>Dubbel2!L77</f>
        <v>0</v>
      </c>
      <c r="M106" s="9">
        <f>Dubbel2!M77</f>
        <v>0</v>
      </c>
      <c r="N106" s="1">
        <f>Dubbel2!N77</f>
        <v>0</v>
      </c>
      <c r="O106" s="1">
        <f>Dubbel2!O77</f>
        <v>0</v>
      </c>
    </row>
    <row r="107" spans="1:15" x14ac:dyDescent="0.25">
      <c r="A107" s="9">
        <f>Dubbel2!A78</f>
        <v>0</v>
      </c>
      <c r="B107" s="9">
        <f>Dubbel2!B78</f>
        <v>0</v>
      </c>
      <c r="C107" s="9">
        <f>Dubbel2!C78</f>
        <v>0</v>
      </c>
      <c r="D107" s="9">
        <f>Dubbel2!D78</f>
        <v>0</v>
      </c>
      <c r="E107" s="9">
        <f>Dubbel2!E78</f>
        <v>0</v>
      </c>
      <c r="F107" s="9">
        <f>Dubbel2!F78</f>
        <v>0</v>
      </c>
      <c r="G107" s="9">
        <f>Dubbel2!G78</f>
        <v>0</v>
      </c>
      <c r="H107" s="1">
        <f>Dubbel2!H78</f>
        <v>0</v>
      </c>
      <c r="I107" s="9">
        <f>Dubbel2!I78</f>
        <v>0</v>
      </c>
      <c r="J107" s="9">
        <f>Dubbel2!J78</f>
        <v>0</v>
      </c>
      <c r="K107" s="9">
        <f>Dubbel2!K78</f>
        <v>0</v>
      </c>
      <c r="L107" s="9">
        <f>Dubbel2!L78</f>
        <v>0</v>
      </c>
      <c r="M107" s="9">
        <f>Dubbel2!M78</f>
        <v>0</v>
      </c>
      <c r="N107" s="1">
        <f>Dubbel2!N78</f>
        <v>0</v>
      </c>
      <c r="O107" s="1">
        <f>Dubbel2!O78</f>
        <v>0</v>
      </c>
    </row>
    <row r="108" spans="1:15" x14ac:dyDescent="0.25">
      <c r="A108" s="9" t="str">
        <f>A106&amp;"/"&amp;A107</f>
        <v>0/0</v>
      </c>
      <c r="B108" s="37">
        <f>IF(B106=B107,B107,B106&amp;"/"&amp;B107)</f>
        <v>0</v>
      </c>
      <c r="C108" s="9">
        <f t="shared" ref="C108:O108" si="34">SUM(C106:C107)</f>
        <v>0</v>
      </c>
      <c r="D108" s="9">
        <f t="shared" si="34"/>
        <v>0</v>
      </c>
      <c r="E108" s="9">
        <f t="shared" si="34"/>
        <v>0</v>
      </c>
      <c r="F108" s="9">
        <f t="shared" si="34"/>
        <v>0</v>
      </c>
      <c r="G108" s="9">
        <f t="shared" si="34"/>
        <v>0</v>
      </c>
      <c r="H108" s="1">
        <f t="shared" si="34"/>
        <v>0</v>
      </c>
      <c r="I108" s="9">
        <f t="shared" si="34"/>
        <v>0</v>
      </c>
      <c r="J108" s="9">
        <f t="shared" si="34"/>
        <v>0</v>
      </c>
      <c r="K108" s="9">
        <f t="shared" si="34"/>
        <v>0</v>
      </c>
      <c r="L108" s="9">
        <f t="shared" si="34"/>
        <v>0</v>
      </c>
      <c r="M108" s="9">
        <f t="shared" si="34"/>
        <v>0</v>
      </c>
      <c r="N108" s="1">
        <f t="shared" si="34"/>
        <v>0</v>
      </c>
      <c r="O108" s="1">
        <f t="shared" si="34"/>
        <v>0</v>
      </c>
    </row>
    <row r="109" spans="1:15" x14ac:dyDescent="0.25">
      <c r="A109" s="9">
        <f>Dubbel2!A79</f>
        <v>0</v>
      </c>
      <c r="B109" s="9">
        <f>Dubbel2!B79</f>
        <v>0</v>
      </c>
      <c r="C109" s="9">
        <f>Dubbel2!C79</f>
        <v>0</v>
      </c>
      <c r="D109" s="9">
        <f>Dubbel2!D79</f>
        <v>0</v>
      </c>
      <c r="E109" s="9">
        <f>Dubbel2!E79</f>
        <v>0</v>
      </c>
      <c r="F109" s="9">
        <f>Dubbel2!F79</f>
        <v>0</v>
      </c>
      <c r="G109" s="9">
        <f>Dubbel2!G79</f>
        <v>0</v>
      </c>
      <c r="H109" s="1">
        <f>Dubbel2!H79</f>
        <v>0</v>
      </c>
      <c r="I109" s="9">
        <f>Dubbel2!I79</f>
        <v>0</v>
      </c>
      <c r="J109" s="9">
        <f>Dubbel2!J79</f>
        <v>0</v>
      </c>
      <c r="K109" s="9">
        <f>Dubbel2!K79</f>
        <v>0</v>
      </c>
      <c r="L109" s="9">
        <f>Dubbel2!L79</f>
        <v>0</v>
      </c>
      <c r="M109" s="9">
        <f>Dubbel2!M79</f>
        <v>0</v>
      </c>
      <c r="N109" s="1">
        <f>Dubbel2!N79</f>
        <v>0</v>
      </c>
      <c r="O109" s="1">
        <f>Dubbel2!O79</f>
        <v>0</v>
      </c>
    </row>
    <row r="110" spans="1:15" x14ac:dyDescent="0.25">
      <c r="A110" s="9">
        <f>Dubbel2!A80</f>
        <v>0</v>
      </c>
      <c r="B110" s="9">
        <f>Dubbel2!B80</f>
        <v>0</v>
      </c>
      <c r="C110" s="9">
        <f>Dubbel2!C80</f>
        <v>0</v>
      </c>
      <c r="D110" s="9">
        <f>Dubbel2!D80</f>
        <v>0</v>
      </c>
      <c r="E110" s="9">
        <f>Dubbel2!E80</f>
        <v>0</v>
      </c>
      <c r="F110" s="9">
        <f>Dubbel2!F80</f>
        <v>0</v>
      </c>
      <c r="G110" s="9">
        <f>Dubbel2!G80</f>
        <v>0</v>
      </c>
      <c r="H110" s="1">
        <f>Dubbel2!H80</f>
        <v>0</v>
      </c>
      <c r="I110" s="9">
        <f>Dubbel2!I80</f>
        <v>0</v>
      </c>
      <c r="J110" s="9">
        <f>Dubbel2!J80</f>
        <v>0</v>
      </c>
      <c r="K110" s="9">
        <f>Dubbel2!K80</f>
        <v>0</v>
      </c>
      <c r="L110" s="9">
        <f>Dubbel2!L80</f>
        <v>0</v>
      </c>
      <c r="M110" s="9">
        <f>Dubbel2!M80</f>
        <v>0</v>
      </c>
      <c r="N110" s="1">
        <f>Dubbel2!N80</f>
        <v>0</v>
      </c>
      <c r="O110" s="1">
        <f>Dubbel2!O80</f>
        <v>0</v>
      </c>
    </row>
    <row r="111" spans="1:15" x14ac:dyDescent="0.25">
      <c r="A111" s="9" t="str">
        <f>A109&amp;"/"&amp;A110</f>
        <v>0/0</v>
      </c>
      <c r="B111" s="37">
        <f>IF(B109=B110,B110,B109&amp;"/"&amp;B110)</f>
        <v>0</v>
      </c>
      <c r="C111" s="9">
        <f t="shared" ref="C111:O111" si="35">SUM(C109:C110)</f>
        <v>0</v>
      </c>
      <c r="D111" s="9">
        <f t="shared" si="35"/>
        <v>0</v>
      </c>
      <c r="E111" s="9">
        <f t="shared" si="35"/>
        <v>0</v>
      </c>
      <c r="F111" s="9">
        <f t="shared" si="35"/>
        <v>0</v>
      </c>
      <c r="G111" s="9">
        <f t="shared" si="35"/>
        <v>0</v>
      </c>
      <c r="H111" s="1">
        <f t="shared" si="35"/>
        <v>0</v>
      </c>
      <c r="I111" s="9">
        <f t="shared" si="35"/>
        <v>0</v>
      </c>
      <c r="J111" s="9">
        <f t="shared" si="35"/>
        <v>0</v>
      </c>
      <c r="K111" s="9">
        <f t="shared" si="35"/>
        <v>0</v>
      </c>
      <c r="L111" s="9">
        <f t="shared" si="35"/>
        <v>0</v>
      </c>
      <c r="M111" s="9">
        <f t="shared" si="35"/>
        <v>0</v>
      </c>
      <c r="N111" s="1">
        <f t="shared" si="35"/>
        <v>0</v>
      </c>
      <c r="O111" s="1">
        <f t="shared" si="35"/>
        <v>0</v>
      </c>
    </row>
    <row r="112" spans="1:15" x14ac:dyDescent="0.25">
      <c r="A112" s="9">
        <f>Dubbel2!A81</f>
        <v>0</v>
      </c>
      <c r="B112" s="9">
        <f>Dubbel2!B81</f>
        <v>0</v>
      </c>
      <c r="C112" s="9">
        <f>Dubbel2!C81</f>
        <v>0</v>
      </c>
      <c r="D112" s="9">
        <f>Dubbel2!D81</f>
        <v>0</v>
      </c>
      <c r="E112" s="9">
        <f>Dubbel2!E81</f>
        <v>0</v>
      </c>
      <c r="F112" s="9">
        <f>Dubbel2!F81</f>
        <v>0</v>
      </c>
      <c r="G112" s="9">
        <f>Dubbel2!G81</f>
        <v>0</v>
      </c>
      <c r="H112" s="1">
        <f>Dubbel2!H81</f>
        <v>0</v>
      </c>
      <c r="I112" s="9">
        <f>Dubbel2!I81</f>
        <v>0</v>
      </c>
      <c r="J112" s="9">
        <f>Dubbel2!J81</f>
        <v>0</v>
      </c>
      <c r="K112" s="9">
        <f>Dubbel2!K81</f>
        <v>0</v>
      </c>
      <c r="L112" s="9">
        <f>Dubbel2!L81</f>
        <v>0</v>
      </c>
      <c r="M112" s="9">
        <f>Dubbel2!M81</f>
        <v>0</v>
      </c>
      <c r="N112" s="1">
        <f>Dubbel2!N81</f>
        <v>0</v>
      </c>
      <c r="O112" s="1">
        <f>Dubbel2!O81</f>
        <v>0</v>
      </c>
    </row>
    <row r="113" spans="1:15" x14ac:dyDescent="0.25">
      <c r="A113" s="9">
        <f>Dubbel2!A82</f>
        <v>0</v>
      </c>
      <c r="B113" s="9">
        <f>Dubbel2!B82</f>
        <v>0</v>
      </c>
      <c r="C113" s="9">
        <f>Dubbel2!C82</f>
        <v>0</v>
      </c>
      <c r="D113" s="9">
        <f>Dubbel2!D82</f>
        <v>0</v>
      </c>
      <c r="E113" s="9">
        <f>Dubbel2!E82</f>
        <v>0</v>
      </c>
      <c r="F113" s="9">
        <f>Dubbel2!F82</f>
        <v>0</v>
      </c>
      <c r="G113" s="9">
        <f>Dubbel2!G82</f>
        <v>0</v>
      </c>
      <c r="H113" s="1">
        <f>Dubbel2!H82</f>
        <v>0</v>
      </c>
      <c r="I113" s="9">
        <f>Dubbel2!I82</f>
        <v>0</v>
      </c>
      <c r="J113" s="9">
        <f>Dubbel2!J82</f>
        <v>0</v>
      </c>
      <c r="K113" s="9">
        <f>Dubbel2!K82</f>
        <v>0</v>
      </c>
      <c r="L113" s="9">
        <f>Dubbel2!L82</f>
        <v>0</v>
      </c>
      <c r="M113" s="9">
        <f>Dubbel2!M82</f>
        <v>0</v>
      </c>
      <c r="N113" s="1">
        <f>Dubbel2!N82</f>
        <v>0</v>
      </c>
      <c r="O113" s="1">
        <f>Dubbel2!O82</f>
        <v>0</v>
      </c>
    </row>
    <row r="114" spans="1:15" x14ac:dyDescent="0.25">
      <c r="A114" s="9" t="str">
        <f>A112&amp;"/"&amp;A113</f>
        <v>0/0</v>
      </c>
      <c r="B114" s="37">
        <f>IF(B112=B113,B113,B112&amp;"/"&amp;B113)</f>
        <v>0</v>
      </c>
      <c r="C114" s="9">
        <f t="shared" ref="C114:O114" si="36">SUM(C112:C113)</f>
        <v>0</v>
      </c>
      <c r="D114" s="9">
        <f t="shared" si="36"/>
        <v>0</v>
      </c>
      <c r="E114" s="9">
        <f t="shared" si="36"/>
        <v>0</v>
      </c>
      <c r="F114" s="9">
        <f t="shared" si="36"/>
        <v>0</v>
      </c>
      <c r="G114" s="9">
        <f t="shared" si="36"/>
        <v>0</v>
      </c>
      <c r="H114" s="1">
        <f t="shared" si="36"/>
        <v>0</v>
      </c>
      <c r="I114" s="9">
        <f t="shared" si="36"/>
        <v>0</v>
      </c>
      <c r="J114" s="9">
        <f t="shared" si="36"/>
        <v>0</v>
      </c>
      <c r="K114" s="9">
        <f t="shared" si="36"/>
        <v>0</v>
      </c>
      <c r="L114" s="9">
        <f t="shared" si="36"/>
        <v>0</v>
      </c>
      <c r="M114" s="9">
        <f t="shared" si="36"/>
        <v>0</v>
      </c>
      <c r="N114" s="1">
        <f t="shared" si="36"/>
        <v>0</v>
      </c>
      <c r="O114" s="1">
        <f t="shared" si="36"/>
        <v>0</v>
      </c>
    </row>
    <row r="115" spans="1:15" x14ac:dyDescent="0.25">
      <c r="A115" s="9">
        <f>Dubbel2!A83</f>
        <v>0</v>
      </c>
      <c r="B115" s="9">
        <f>Dubbel2!B83</f>
        <v>0</v>
      </c>
      <c r="C115" s="9">
        <f>Dubbel2!C83</f>
        <v>0</v>
      </c>
      <c r="D115" s="9">
        <f>Dubbel2!D83</f>
        <v>0</v>
      </c>
      <c r="E115" s="9">
        <f>Dubbel2!E83</f>
        <v>0</v>
      </c>
      <c r="F115" s="9">
        <f>Dubbel2!F83</f>
        <v>0</v>
      </c>
      <c r="G115" s="9">
        <f>Dubbel2!G83</f>
        <v>0</v>
      </c>
      <c r="H115" s="1">
        <f>Dubbel2!H83</f>
        <v>0</v>
      </c>
      <c r="I115" s="9">
        <f>Dubbel2!I83</f>
        <v>0</v>
      </c>
      <c r="J115" s="9">
        <f>Dubbel2!J83</f>
        <v>0</v>
      </c>
      <c r="K115" s="9">
        <f>Dubbel2!K83</f>
        <v>0</v>
      </c>
      <c r="L115" s="9">
        <f>Dubbel2!L83</f>
        <v>0</v>
      </c>
      <c r="M115" s="9">
        <f>Dubbel2!M83</f>
        <v>0</v>
      </c>
      <c r="N115" s="1">
        <f>Dubbel2!N83</f>
        <v>0</v>
      </c>
      <c r="O115" s="1">
        <f>Dubbel2!O83</f>
        <v>0</v>
      </c>
    </row>
    <row r="116" spans="1:15" x14ac:dyDescent="0.25">
      <c r="A116" s="9">
        <f>Dubbel2!A84</f>
        <v>0</v>
      </c>
      <c r="B116" s="9">
        <f>Dubbel2!B84</f>
        <v>0</v>
      </c>
      <c r="C116" s="9">
        <f>Dubbel2!C84</f>
        <v>0</v>
      </c>
      <c r="D116" s="9">
        <f>Dubbel2!D84</f>
        <v>0</v>
      </c>
      <c r="E116" s="9">
        <f>Dubbel2!E84</f>
        <v>0</v>
      </c>
      <c r="F116" s="9">
        <f>Dubbel2!F84</f>
        <v>0</v>
      </c>
      <c r="G116" s="9">
        <f>Dubbel2!G84</f>
        <v>0</v>
      </c>
      <c r="H116" s="1">
        <f>Dubbel2!H84</f>
        <v>0</v>
      </c>
      <c r="I116" s="9">
        <f>Dubbel2!I84</f>
        <v>0</v>
      </c>
      <c r="J116" s="9">
        <f>Dubbel2!J84</f>
        <v>0</v>
      </c>
      <c r="K116" s="9">
        <f>Dubbel2!K84</f>
        <v>0</v>
      </c>
      <c r="L116" s="9">
        <f>Dubbel2!L84</f>
        <v>0</v>
      </c>
      <c r="M116" s="9">
        <f>Dubbel2!M84</f>
        <v>0</v>
      </c>
      <c r="N116" s="1">
        <f>Dubbel2!N84</f>
        <v>0</v>
      </c>
      <c r="O116" s="1">
        <f>Dubbel2!O84</f>
        <v>0</v>
      </c>
    </row>
    <row r="117" spans="1:15" x14ac:dyDescent="0.25">
      <c r="A117" s="9" t="str">
        <f>A115&amp;"/"&amp;A116</f>
        <v>0/0</v>
      </c>
      <c r="B117" s="37">
        <f>IF(B115=B116,B116,B115&amp;"/"&amp;B116)</f>
        <v>0</v>
      </c>
      <c r="C117" s="9">
        <f t="shared" ref="C117:O117" si="37">SUM(C115:C116)</f>
        <v>0</v>
      </c>
      <c r="D117" s="9">
        <f t="shared" si="37"/>
        <v>0</v>
      </c>
      <c r="E117" s="9">
        <f t="shared" si="37"/>
        <v>0</v>
      </c>
      <c r="F117" s="9">
        <f t="shared" si="37"/>
        <v>0</v>
      </c>
      <c r="G117" s="9">
        <f t="shared" si="37"/>
        <v>0</v>
      </c>
      <c r="H117" s="1">
        <f t="shared" si="37"/>
        <v>0</v>
      </c>
      <c r="I117" s="9">
        <f t="shared" si="37"/>
        <v>0</v>
      </c>
      <c r="J117" s="9">
        <f t="shared" si="37"/>
        <v>0</v>
      </c>
      <c r="K117" s="9">
        <f t="shared" si="37"/>
        <v>0</v>
      </c>
      <c r="L117" s="9">
        <f t="shared" si="37"/>
        <v>0</v>
      </c>
      <c r="M117" s="9">
        <f t="shared" si="37"/>
        <v>0</v>
      </c>
      <c r="N117" s="1">
        <f t="shared" si="37"/>
        <v>0</v>
      </c>
      <c r="O117" s="1">
        <f t="shared" si="37"/>
        <v>0</v>
      </c>
    </row>
    <row r="118" spans="1:15" x14ac:dyDescent="0.25">
      <c r="A118" s="9">
        <f>Dubbel2!A85</f>
        <v>0</v>
      </c>
      <c r="B118" s="9">
        <f>Dubbel2!B85</f>
        <v>0</v>
      </c>
      <c r="C118" s="9">
        <f>Dubbel2!C85</f>
        <v>0</v>
      </c>
      <c r="D118" s="9">
        <f>Dubbel2!D85</f>
        <v>0</v>
      </c>
      <c r="E118" s="9">
        <f>Dubbel2!E85</f>
        <v>0</v>
      </c>
      <c r="F118" s="9">
        <f>Dubbel2!F85</f>
        <v>0</v>
      </c>
      <c r="G118" s="9">
        <f>Dubbel2!G85</f>
        <v>0</v>
      </c>
      <c r="H118" s="1">
        <f>Dubbel2!H85</f>
        <v>0</v>
      </c>
      <c r="I118" s="9">
        <f>Dubbel2!I85</f>
        <v>0</v>
      </c>
      <c r="J118" s="9">
        <f>Dubbel2!J85</f>
        <v>0</v>
      </c>
      <c r="K118" s="9">
        <f>Dubbel2!K85</f>
        <v>0</v>
      </c>
      <c r="L118" s="9">
        <f>Dubbel2!L85</f>
        <v>0</v>
      </c>
      <c r="M118" s="9">
        <f>Dubbel2!M85</f>
        <v>0</v>
      </c>
      <c r="N118" s="1">
        <f>Dubbel2!N85</f>
        <v>0</v>
      </c>
      <c r="O118" s="1">
        <f>Dubbel2!O85</f>
        <v>0</v>
      </c>
    </row>
    <row r="119" spans="1:15" x14ac:dyDescent="0.25">
      <c r="A119" s="9">
        <f>Dubbel2!A86</f>
        <v>0</v>
      </c>
      <c r="B119" s="9">
        <f>Dubbel2!B86</f>
        <v>0</v>
      </c>
      <c r="C119" s="9">
        <f>Dubbel2!C86</f>
        <v>0</v>
      </c>
      <c r="D119" s="9">
        <f>Dubbel2!D86</f>
        <v>0</v>
      </c>
      <c r="E119" s="9">
        <f>Dubbel2!E86</f>
        <v>0</v>
      </c>
      <c r="F119" s="9">
        <f>Dubbel2!F86</f>
        <v>0</v>
      </c>
      <c r="G119" s="9">
        <f>Dubbel2!G86</f>
        <v>0</v>
      </c>
      <c r="H119" s="1">
        <f>Dubbel2!H86</f>
        <v>0</v>
      </c>
      <c r="I119" s="9">
        <f>Dubbel2!I86</f>
        <v>0</v>
      </c>
      <c r="J119" s="9">
        <f>Dubbel2!J86</f>
        <v>0</v>
      </c>
      <c r="K119" s="9">
        <f>Dubbel2!K86</f>
        <v>0</v>
      </c>
      <c r="L119" s="9">
        <f>Dubbel2!L86</f>
        <v>0</v>
      </c>
      <c r="M119" s="9">
        <f>Dubbel2!M86</f>
        <v>0</v>
      </c>
      <c r="N119" s="1">
        <f>Dubbel2!N86</f>
        <v>0</v>
      </c>
      <c r="O119" s="1">
        <f>Dubbel2!O86</f>
        <v>0</v>
      </c>
    </row>
    <row r="120" spans="1:15" x14ac:dyDescent="0.25">
      <c r="A120" s="9" t="str">
        <f>A118&amp;"/"&amp;A119</f>
        <v>0/0</v>
      </c>
      <c r="B120" s="37">
        <f>IF(B118=B119,B119,B118&amp;"/"&amp;B119)</f>
        <v>0</v>
      </c>
      <c r="C120" s="9">
        <f t="shared" ref="C120:O120" si="38">SUM(C118:C119)</f>
        <v>0</v>
      </c>
      <c r="D120" s="9">
        <f t="shared" si="38"/>
        <v>0</v>
      </c>
      <c r="E120" s="9">
        <f t="shared" si="38"/>
        <v>0</v>
      </c>
      <c r="F120" s="9">
        <f t="shared" si="38"/>
        <v>0</v>
      </c>
      <c r="G120" s="9">
        <f t="shared" si="38"/>
        <v>0</v>
      </c>
      <c r="H120" s="1">
        <f t="shared" si="38"/>
        <v>0</v>
      </c>
      <c r="I120" s="9">
        <f t="shared" si="38"/>
        <v>0</v>
      </c>
      <c r="J120" s="9">
        <f t="shared" si="38"/>
        <v>0</v>
      </c>
      <c r="K120" s="9">
        <f t="shared" si="38"/>
        <v>0</v>
      </c>
      <c r="L120" s="9">
        <f t="shared" si="38"/>
        <v>0</v>
      </c>
      <c r="M120" s="9">
        <f t="shared" si="38"/>
        <v>0</v>
      </c>
      <c r="N120" s="1">
        <f t="shared" si="38"/>
        <v>0</v>
      </c>
      <c r="O120" s="1">
        <f t="shared" si="38"/>
        <v>0</v>
      </c>
    </row>
    <row r="121" spans="1:15" x14ac:dyDescent="0.25">
      <c r="A121" s="9">
        <f>Dubbel2!A87</f>
        <v>0</v>
      </c>
      <c r="B121" s="9">
        <f>Dubbel2!B87</f>
        <v>0</v>
      </c>
      <c r="C121" s="9">
        <f>Dubbel2!C87</f>
        <v>0</v>
      </c>
      <c r="D121" s="9">
        <f>Dubbel2!D87</f>
        <v>0</v>
      </c>
      <c r="E121" s="9">
        <f>Dubbel2!E87</f>
        <v>0</v>
      </c>
      <c r="F121" s="9">
        <f>Dubbel2!F87</f>
        <v>0</v>
      </c>
      <c r="G121" s="9">
        <f>Dubbel2!G87</f>
        <v>0</v>
      </c>
      <c r="H121" s="1">
        <f>Dubbel2!H87</f>
        <v>0</v>
      </c>
      <c r="I121" s="9">
        <f>Dubbel2!I87</f>
        <v>0</v>
      </c>
      <c r="J121" s="9">
        <f>Dubbel2!J87</f>
        <v>0</v>
      </c>
      <c r="K121" s="9">
        <f>Dubbel2!K87</f>
        <v>0</v>
      </c>
      <c r="L121" s="9">
        <f>Dubbel2!L87</f>
        <v>0</v>
      </c>
      <c r="M121" s="9">
        <f>Dubbel2!M87</f>
        <v>0</v>
      </c>
      <c r="N121" s="1">
        <f>Dubbel2!N87</f>
        <v>0</v>
      </c>
      <c r="O121" s="1">
        <f>Dubbel2!O87</f>
        <v>0</v>
      </c>
    </row>
    <row r="122" spans="1:15" x14ac:dyDescent="0.25">
      <c r="A122" s="9">
        <f>Dubbel2!A88</f>
        <v>0</v>
      </c>
      <c r="B122" s="9">
        <f>Dubbel2!B88</f>
        <v>0</v>
      </c>
      <c r="C122" s="9">
        <f>Dubbel2!C88</f>
        <v>0</v>
      </c>
      <c r="D122" s="9">
        <f>Dubbel2!D88</f>
        <v>0</v>
      </c>
      <c r="E122" s="9">
        <f>Dubbel2!E88</f>
        <v>0</v>
      </c>
      <c r="F122" s="9">
        <f>Dubbel2!F88</f>
        <v>0</v>
      </c>
      <c r="G122" s="9">
        <f>Dubbel2!G88</f>
        <v>0</v>
      </c>
      <c r="H122" s="1">
        <f>Dubbel2!H88</f>
        <v>0</v>
      </c>
      <c r="I122" s="9">
        <f>Dubbel2!I88</f>
        <v>0</v>
      </c>
      <c r="J122" s="9">
        <f>Dubbel2!J88</f>
        <v>0</v>
      </c>
      <c r="K122" s="9">
        <f>Dubbel2!K88</f>
        <v>0</v>
      </c>
      <c r="L122" s="9">
        <f>Dubbel2!L88</f>
        <v>0</v>
      </c>
      <c r="M122" s="9">
        <f>Dubbel2!M88</f>
        <v>0</v>
      </c>
      <c r="N122" s="1">
        <f>Dubbel2!N88</f>
        <v>0</v>
      </c>
      <c r="O122" s="1">
        <f>Dubbel2!O88</f>
        <v>0</v>
      </c>
    </row>
    <row r="123" spans="1:15" x14ac:dyDescent="0.25">
      <c r="A123" s="9" t="str">
        <f>A121&amp;"/"&amp;A122</f>
        <v>0/0</v>
      </c>
      <c r="B123" s="37">
        <f>IF(B121=B122,B122,B121&amp;"/"&amp;B122)</f>
        <v>0</v>
      </c>
      <c r="C123" s="9">
        <f t="shared" ref="C123:O123" si="39">SUM(C121:C122)</f>
        <v>0</v>
      </c>
      <c r="D123" s="9">
        <f t="shared" si="39"/>
        <v>0</v>
      </c>
      <c r="E123" s="9">
        <f t="shared" si="39"/>
        <v>0</v>
      </c>
      <c r="F123" s="9">
        <f t="shared" si="39"/>
        <v>0</v>
      </c>
      <c r="G123" s="9">
        <f t="shared" si="39"/>
        <v>0</v>
      </c>
      <c r="H123" s="1">
        <f t="shared" si="39"/>
        <v>0</v>
      </c>
      <c r="I123" s="9">
        <f t="shared" si="39"/>
        <v>0</v>
      </c>
      <c r="J123" s="9">
        <f t="shared" si="39"/>
        <v>0</v>
      </c>
      <c r="K123" s="9">
        <f t="shared" si="39"/>
        <v>0</v>
      </c>
      <c r="L123" s="9">
        <f t="shared" si="39"/>
        <v>0</v>
      </c>
      <c r="M123" s="9">
        <f t="shared" si="39"/>
        <v>0</v>
      </c>
      <c r="N123" s="1">
        <f t="shared" si="39"/>
        <v>0</v>
      </c>
      <c r="O123" s="1">
        <f t="shared" si="39"/>
        <v>0</v>
      </c>
    </row>
    <row r="124" spans="1:15" x14ac:dyDescent="0.25">
      <c r="A124" s="9">
        <f>Dubbel2!A89</f>
        <v>0</v>
      </c>
      <c r="B124" s="9">
        <f>Dubbel2!B89</f>
        <v>0</v>
      </c>
      <c r="C124" s="9">
        <f>Dubbel2!C89</f>
        <v>0</v>
      </c>
      <c r="D124" s="9">
        <f>Dubbel2!D89</f>
        <v>0</v>
      </c>
      <c r="E124" s="9">
        <f>Dubbel2!E89</f>
        <v>0</v>
      </c>
      <c r="F124" s="9">
        <f>Dubbel2!F89</f>
        <v>0</v>
      </c>
      <c r="G124" s="9">
        <f>Dubbel2!G89</f>
        <v>0</v>
      </c>
      <c r="H124" s="1">
        <f>Dubbel2!H89</f>
        <v>0</v>
      </c>
      <c r="I124" s="9">
        <f>Dubbel2!I89</f>
        <v>0</v>
      </c>
      <c r="J124" s="9">
        <f>Dubbel2!J89</f>
        <v>0</v>
      </c>
      <c r="K124" s="9">
        <f>Dubbel2!K89</f>
        <v>0</v>
      </c>
      <c r="L124" s="9">
        <f>Dubbel2!L89</f>
        <v>0</v>
      </c>
      <c r="M124" s="9">
        <f>Dubbel2!M89</f>
        <v>0</v>
      </c>
      <c r="N124" s="1">
        <f>Dubbel2!N89</f>
        <v>0</v>
      </c>
      <c r="O124" s="1">
        <f>Dubbel2!O89</f>
        <v>0</v>
      </c>
    </row>
    <row r="125" spans="1:15" x14ac:dyDescent="0.25">
      <c r="A125" s="9">
        <f>Dubbel2!A90</f>
        <v>0</v>
      </c>
      <c r="B125" s="9">
        <f>Dubbel2!B90</f>
        <v>0</v>
      </c>
      <c r="C125" s="9">
        <f>Dubbel2!C90</f>
        <v>0</v>
      </c>
      <c r="D125" s="9">
        <f>Dubbel2!D90</f>
        <v>0</v>
      </c>
      <c r="E125" s="9">
        <f>Dubbel2!E90</f>
        <v>0</v>
      </c>
      <c r="F125" s="9">
        <f>Dubbel2!F90</f>
        <v>0</v>
      </c>
      <c r="G125" s="9">
        <f>Dubbel2!G90</f>
        <v>0</v>
      </c>
      <c r="H125" s="1">
        <f>Dubbel2!H90</f>
        <v>0</v>
      </c>
      <c r="I125" s="9">
        <f>Dubbel2!I90</f>
        <v>0</v>
      </c>
      <c r="J125" s="9">
        <f>Dubbel2!J90</f>
        <v>0</v>
      </c>
      <c r="K125" s="9">
        <f>Dubbel2!K90</f>
        <v>0</v>
      </c>
      <c r="L125" s="9">
        <f>Dubbel2!L90</f>
        <v>0</v>
      </c>
      <c r="M125" s="9">
        <f>Dubbel2!M90</f>
        <v>0</v>
      </c>
      <c r="N125" s="1">
        <f>Dubbel2!N90</f>
        <v>0</v>
      </c>
      <c r="O125" s="1">
        <f>Dubbel2!O90</f>
        <v>0</v>
      </c>
    </row>
    <row r="126" spans="1:15" x14ac:dyDescent="0.25">
      <c r="A126" s="9" t="str">
        <f>A124&amp;"/"&amp;A125</f>
        <v>0/0</v>
      </c>
      <c r="B126" s="37">
        <f>IF(B124=B125,B125,B124&amp;"/"&amp;B125)</f>
        <v>0</v>
      </c>
      <c r="C126" s="9">
        <f t="shared" ref="C126:O126" si="40">SUM(C124:C125)</f>
        <v>0</v>
      </c>
      <c r="D126" s="9">
        <f t="shared" si="40"/>
        <v>0</v>
      </c>
      <c r="E126" s="9">
        <f t="shared" si="40"/>
        <v>0</v>
      </c>
      <c r="F126" s="9">
        <f t="shared" si="40"/>
        <v>0</v>
      </c>
      <c r="G126" s="9">
        <f t="shared" si="40"/>
        <v>0</v>
      </c>
      <c r="H126" s="1">
        <f t="shared" si="40"/>
        <v>0</v>
      </c>
      <c r="I126" s="9">
        <f t="shared" si="40"/>
        <v>0</v>
      </c>
      <c r="J126" s="9">
        <f t="shared" si="40"/>
        <v>0</v>
      </c>
      <c r="K126" s="9">
        <f t="shared" si="40"/>
        <v>0</v>
      </c>
      <c r="L126" s="9">
        <f t="shared" si="40"/>
        <v>0</v>
      </c>
      <c r="M126" s="9">
        <f t="shared" si="40"/>
        <v>0</v>
      </c>
      <c r="N126" s="1">
        <f t="shared" si="40"/>
        <v>0</v>
      </c>
      <c r="O126" s="1">
        <f t="shared" si="40"/>
        <v>0</v>
      </c>
    </row>
    <row r="127" spans="1:15" x14ac:dyDescent="0.25">
      <c r="A127" s="9">
        <f>Dubbel2!A91</f>
        <v>0</v>
      </c>
      <c r="B127" s="9">
        <f>Dubbel2!B91</f>
        <v>0</v>
      </c>
      <c r="C127" s="9">
        <f>Dubbel2!C91</f>
        <v>0</v>
      </c>
      <c r="D127" s="9">
        <f>Dubbel2!D91</f>
        <v>0</v>
      </c>
      <c r="E127" s="9">
        <f>Dubbel2!E91</f>
        <v>0</v>
      </c>
      <c r="F127" s="9">
        <f>Dubbel2!F91</f>
        <v>0</v>
      </c>
      <c r="G127" s="9">
        <f>Dubbel2!G91</f>
        <v>0</v>
      </c>
      <c r="H127" s="1">
        <f>Dubbel2!H91</f>
        <v>0</v>
      </c>
      <c r="I127" s="9">
        <f>Dubbel2!I91</f>
        <v>0</v>
      </c>
      <c r="J127" s="9">
        <f>Dubbel2!J91</f>
        <v>0</v>
      </c>
      <c r="K127" s="9">
        <f>Dubbel2!K91</f>
        <v>0</v>
      </c>
      <c r="L127" s="9">
        <f>Dubbel2!L91</f>
        <v>0</v>
      </c>
      <c r="M127" s="9">
        <f>Dubbel2!M91</f>
        <v>0</v>
      </c>
      <c r="N127" s="1">
        <f>Dubbel2!N91</f>
        <v>0</v>
      </c>
      <c r="O127" s="1">
        <f>Dubbel2!O91</f>
        <v>0</v>
      </c>
    </row>
    <row r="128" spans="1:15" x14ac:dyDescent="0.25">
      <c r="A128" s="9">
        <f>Dubbel2!A92</f>
        <v>0</v>
      </c>
      <c r="B128" s="9">
        <f>Dubbel2!B92</f>
        <v>0</v>
      </c>
      <c r="C128" s="9">
        <f>Dubbel2!C92</f>
        <v>0</v>
      </c>
      <c r="D128" s="9">
        <f>Dubbel2!D92</f>
        <v>0</v>
      </c>
      <c r="E128" s="9">
        <f>Dubbel2!E92</f>
        <v>0</v>
      </c>
      <c r="F128" s="9">
        <f>Dubbel2!F92</f>
        <v>0</v>
      </c>
      <c r="G128" s="9">
        <f>Dubbel2!G92</f>
        <v>0</v>
      </c>
      <c r="H128" s="1">
        <f>Dubbel2!H92</f>
        <v>0</v>
      </c>
      <c r="I128" s="9">
        <f>Dubbel2!I92</f>
        <v>0</v>
      </c>
      <c r="J128" s="9">
        <f>Dubbel2!J92</f>
        <v>0</v>
      </c>
      <c r="K128" s="9">
        <f>Dubbel2!K92</f>
        <v>0</v>
      </c>
      <c r="L128" s="9">
        <f>Dubbel2!L92</f>
        <v>0</v>
      </c>
      <c r="M128" s="9">
        <f>Dubbel2!M92</f>
        <v>0</v>
      </c>
      <c r="N128" s="1">
        <f>Dubbel2!N92</f>
        <v>0</v>
      </c>
      <c r="O128" s="1">
        <f>Dubbel2!O92</f>
        <v>0</v>
      </c>
    </row>
    <row r="129" spans="1:15" x14ac:dyDescent="0.25">
      <c r="A129" s="9" t="str">
        <f>A127&amp;"/"&amp;A128</f>
        <v>0/0</v>
      </c>
      <c r="B129" s="37">
        <f>IF(B127=B128,B128,B127&amp;"/"&amp;B128)</f>
        <v>0</v>
      </c>
      <c r="C129" s="9">
        <f t="shared" ref="C129:O129" si="41">SUM(C127:C128)</f>
        <v>0</v>
      </c>
      <c r="D129" s="9">
        <f t="shared" si="41"/>
        <v>0</v>
      </c>
      <c r="E129" s="9">
        <f t="shared" si="41"/>
        <v>0</v>
      </c>
      <c r="F129" s="9">
        <f t="shared" si="41"/>
        <v>0</v>
      </c>
      <c r="G129" s="9">
        <f t="shared" si="41"/>
        <v>0</v>
      </c>
      <c r="H129" s="1">
        <f t="shared" si="41"/>
        <v>0</v>
      </c>
      <c r="I129" s="9">
        <f t="shared" si="41"/>
        <v>0</v>
      </c>
      <c r="J129" s="9">
        <f t="shared" si="41"/>
        <v>0</v>
      </c>
      <c r="K129" s="9">
        <f t="shared" si="41"/>
        <v>0</v>
      </c>
      <c r="L129" s="9">
        <f t="shared" si="41"/>
        <v>0</v>
      </c>
      <c r="M129" s="9">
        <f t="shared" si="41"/>
        <v>0</v>
      </c>
      <c r="N129" s="1">
        <f t="shared" si="41"/>
        <v>0</v>
      </c>
      <c r="O129" s="1">
        <f t="shared" si="41"/>
        <v>0</v>
      </c>
    </row>
    <row r="130" spans="1:15" x14ac:dyDescent="0.25">
      <c r="A130" s="9">
        <f>Dubbel2!A93</f>
        <v>0</v>
      </c>
      <c r="B130" s="9">
        <f>Dubbel2!B93</f>
        <v>0</v>
      </c>
      <c r="C130" s="9">
        <f>Dubbel2!C93</f>
        <v>0</v>
      </c>
      <c r="D130" s="9">
        <f>Dubbel2!D93</f>
        <v>0</v>
      </c>
      <c r="E130" s="9">
        <f>Dubbel2!E93</f>
        <v>0</v>
      </c>
      <c r="F130" s="9">
        <f>Dubbel2!F93</f>
        <v>0</v>
      </c>
      <c r="G130" s="9">
        <f>Dubbel2!G93</f>
        <v>0</v>
      </c>
      <c r="H130" s="1">
        <f>Dubbel2!H93</f>
        <v>0</v>
      </c>
      <c r="I130" s="9">
        <f>Dubbel2!I93</f>
        <v>0</v>
      </c>
      <c r="J130" s="9">
        <f>Dubbel2!J93</f>
        <v>0</v>
      </c>
      <c r="K130" s="9">
        <f>Dubbel2!K93</f>
        <v>0</v>
      </c>
      <c r="L130" s="9">
        <f>Dubbel2!L93</f>
        <v>0</v>
      </c>
      <c r="M130" s="9">
        <f>Dubbel2!M93</f>
        <v>0</v>
      </c>
      <c r="N130" s="1">
        <f>Dubbel2!N93</f>
        <v>0</v>
      </c>
      <c r="O130" s="1">
        <f>Dubbel2!O93</f>
        <v>0</v>
      </c>
    </row>
    <row r="131" spans="1:15" x14ac:dyDescent="0.25">
      <c r="A131" s="9">
        <f>Dubbel2!A94</f>
        <v>0</v>
      </c>
      <c r="B131" s="9">
        <f>Dubbel2!B94</f>
        <v>0</v>
      </c>
      <c r="C131" s="9">
        <f>Dubbel2!C94</f>
        <v>0</v>
      </c>
      <c r="D131" s="9">
        <f>Dubbel2!D94</f>
        <v>0</v>
      </c>
      <c r="E131" s="9">
        <f>Dubbel2!E94</f>
        <v>0</v>
      </c>
      <c r="F131" s="9">
        <f>Dubbel2!F94</f>
        <v>0</v>
      </c>
      <c r="G131" s="9">
        <f>Dubbel2!G94</f>
        <v>0</v>
      </c>
      <c r="H131" s="1">
        <f>Dubbel2!H94</f>
        <v>0</v>
      </c>
      <c r="I131" s="9">
        <f>Dubbel2!I94</f>
        <v>0</v>
      </c>
      <c r="J131" s="9">
        <f>Dubbel2!J94</f>
        <v>0</v>
      </c>
      <c r="K131" s="9">
        <f>Dubbel2!K94</f>
        <v>0</v>
      </c>
      <c r="L131" s="9">
        <f>Dubbel2!L94</f>
        <v>0</v>
      </c>
      <c r="M131" s="9">
        <f>Dubbel2!M94</f>
        <v>0</v>
      </c>
      <c r="N131" s="1">
        <f>Dubbel2!N94</f>
        <v>0</v>
      </c>
      <c r="O131" s="1">
        <f>Dubbel2!O94</f>
        <v>0</v>
      </c>
    </row>
    <row r="132" spans="1:15" x14ac:dyDescent="0.25">
      <c r="A132" s="9" t="str">
        <f>A130&amp;"/"&amp;A131</f>
        <v>0/0</v>
      </c>
      <c r="B132" s="37">
        <f>IF(B130=B131,B131,B130&amp;"/"&amp;B131)</f>
        <v>0</v>
      </c>
      <c r="C132" s="9">
        <f t="shared" ref="C132:O132" si="42">SUM(C130:C131)</f>
        <v>0</v>
      </c>
      <c r="D132" s="9">
        <f t="shared" si="42"/>
        <v>0</v>
      </c>
      <c r="E132" s="9">
        <f t="shared" si="42"/>
        <v>0</v>
      </c>
      <c r="F132" s="9">
        <f t="shared" si="42"/>
        <v>0</v>
      </c>
      <c r="G132" s="9">
        <f t="shared" si="42"/>
        <v>0</v>
      </c>
      <c r="H132" s="1">
        <f t="shared" si="42"/>
        <v>0</v>
      </c>
      <c r="I132" s="9">
        <f t="shared" si="42"/>
        <v>0</v>
      </c>
      <c r="J132" s="9">
        <f t="shared" si="42"/>
        <v>0</v>
      </c>
      <c r="K132" s="9">
        <f t="shared" si="42"/>
        <v>0</v>
      </c>
      <c r="L132" s="9">
        <f t="shared" si="42"/>
        <v>0</v>
      </c>
      <c r="M132" s="9">
        <f t="shared" si="42"/>
        <v>0</v>
      </c>
      <c r="N132" s="1">
        <f t="shared" si="42"/>
        <v>0</v>
      </c>
      <c r="O132" s="1">
        <f t="shared" si="42"/>
        <v>0</v>
      </c>
    </row>
    <row r="133" spans="1:15" x14ac:dyDescent="0.25">
      <c r="A133" s="9">
        <f>Dubbel2!A95</f>
        <v>0</v>
      </c>
      <c r="B133" s="9">
        <f>Dubbel2!B95</f>
        <v>0</v>
      </c>
      <c r="C133" s="9">
        <f>Dubbel2!C95</f>
        <v>0</v>
      </c>
      <c r="D133" s="9">
        <f>Dubbel2!D95</f>
        <v>0</v>
      </c>
      <c r="E133" s="9">
        <f>Dubbel2!E95</f>
        <v>0</v>
      </c>
      <c r="F133" s="9">
        <f>Dubbel2!F95</f>
        <v>0</v>
      </c>
      <c r="G133" s="9">
        <f>Dubbel2!G95</f>
        <v>0</v>
      </c>
      <c r="H133" s="1">
        <f>Dubbel2!H95</f>
        <v>0</v>
      </c>
      <c r="I133" s="9">
        <f>Dubbel2!I95</f>
        <v>0</v>
      </c>
      <c r="J133" s="9">
        <f>Dubbel2!J95</f>
        <v>0</v>
      </c>
      <c r="K133" s="9">
        <f>Dubbel2!K95</f>
        <v>0</v>
      </c>
      <c r="L133" s="9">
        <f>Dubbel2!L95</f>
        <v>0</v>
      </c>
      <c r="M133" s="9">
        <f>Dubbel2!M95</f>
        <v>0</v>
      </c>
      <c r="N133" s="1">
        <f>Dubbel2!N95</f>
        <v>0</v>
      </c>
      <c r="O133" s="1">
        <f>Dubbel2!O95</f>
        <v>0</v>
      </c>
    </row>
    <row r="134" spans="1:15" x14ac:dyDescent="0.25">
      <c r="A134" s="9">
        <f>Dubbel2!A96</f>
        <v>0</v>
      </c>
      <c r="B134" s="9">
        <f>Dubbel2!B96</f>
        <v>0</v>
      </c>
      <c r="C134" s="9">
        <f>Dubbel2!C96</f>
        <v>0</v>
      </c>
      <c r="D134" s="9">
        <f>Dubbel2!D96</f>
        <v>0</v>
      </c>
      <c r="E134" s="9">
        <f>Dubbel2!E96</f>
        <v>0</v>
      </c>
      <c r="F134" s="9">
        <f>Dubbel2!F96</f>
        <v>0</v>
      </c>
      <c r="G134" s="9">
        <f>Dubbel2!G96</f>
        <v>0</v>
      </c>
      <c r="H134" s="1">
        <f>Dubbel2!H96</f>
        <v>0</v>
      </c>
      <c r="I134" s="9">
        <f>Dubbel2!I96</f>
        <v>0</v>
      </c>
      <c r="J134" s="9">
        <f>Dubbel2!J96</f>
        <v>0</v>
      </c>
      <c r="K134" s="9">
        <f>Dubbel2!K96</f>
        <v>0</v>
      </c>
      <c r="L134" s="9">
        <f>Dubbel2!L96</f>
        <v>0</v>
      </c>
      <c r="M134" s="9">
        <f>Dubbel2!M96</f>
        <v>0</v>
      </c>
      <c r="N134" s="1">
        <f>Dubbel2!N96</f>
        <v>0</v>
      </c>
      <c r="O134" s="1">
        <f>Dubbel2!O96</f>
        <v>0</v>
      </c>
    </row>
    <row r="135" spans="1:15" x14ac:dyDescent="0.25">
      <c r="A135" s="9" t="str">
        <f>A133&amp;"/"&amp;A134</f>
        <v>0/0</v>
      </c>
      <c r="B135" s="37">
        <f>IF(B133=B134,B134,B133&amp;"/"&amp;B134)</f>
        <v>0</v>
      </c>
      <c r="C135" s="9">
        <f t="shared" ref="C135:O135" si="43">SUM(C133:C134)</f>
        <v>0</v>
      </c>
      <c r="D135" s="9">
        <f t="shared" si="43"/>
        <v>0</v>
      </c>
      <c r="E135" s="9">
        <f t="shared" si="43"/>
        <v>0</v>
      </c>
      <c r="F135" s="9">
        <f t="shared" si="43"/>
        <v>0</v>
      </c>
      <c r="G135" s="9">
        <f t="shared" si="43"/>
        <v>0</v>
      </c>
      <c r="H135" s="1">
        <f t="shared" si="43"/>
        <v>0</v>
      </c>
      <c r="I135" s="9">
        <f t="shared" si="43"/>
        <v>0</v>
      </c>
      <c r="J135" s="9">
        <f t="shared" si="43"/>
        <v>0</v>
      </c>
      <c r="K135" s="9">
        <f t="shared" si="43"/>
        <v>0</v>
      </c>
      <c r="L135" s="9">
        <f t="shared" si="43"/>
        <v>0</v>
      </c>
      <c r="M135" s="9">
        <f t="shared" si="43"/>
        <v>0</v>
      </c>
      <c r="N135" s="1">
        <f t="shared" si="43"/>
        <v>0</v>
      </c>
      <c r="O135" s="1">
        <f t="shared" si="43"/>
        <v>0</v>
      </c>
    </row>
    <row r="136" spans="1:15" x14ac:dyDescent="0.25">
      <c r="A136" s="9">
        <f>Dubbel2!A97</f>
        <v>0</v>
      </c>
      <c r="B136" s="9">
        <f>Dubbel2!B97</f>
        <v>0</v>
      </c>
      <c r="C136" s="9">
        <f>Dubbel2!C97</f>
        <v>0</v>
      </c>
      <c r="D136" s="9">
        <f>Dubbel2!D97</f>
        <v>0</v>
      </c>
      <c r="E136" s="9">
        <f>Dubbel2!E97</f>
        <v>0</v>
      </c>
      <c r="F136" s="9">
        <f>Dubbel2!F97</f>
        <v>0</v>
      </c>
      <c r="G136" s="9">
        <f>Dubbel2!G97</f>
        <v>0</v>
      </c>
      <c r="H136" s="1">
        <f>Dubbel2!H97</f>
        <v>0</v>
      </c>
      <c r="I136" s="9">
        <f>Dubbel2!I97</f>
        <v>0</v>
      </c>
      <c r="J136" s="9">
        <f>Dubbel2!J97</f>
        <v>0</v>
      </c>
      <c r="K136" s="9">
        <f>Dubbel2!K97</f>
        <v>0</v>
      </c>
      <c r="L136" s="9">
        <f>Dubbel2!L97</f>
        <v>0</v>
      </c>
      <c r="M136" s="9">
        <f>Dubbel2!M97</f>
        <v>0</v>
      </c>
      <c r="N136" s="1">
        <f>Dubbel2!N97</f>
        <v>0</v>
      </c>
      <c r="O136" s="1">
        <f>Dubbel2!O97</f>
        <v>0</v>
      </c>
    </row>
    <row r="137" spans="1:15" x14ac:dyDescent="0.25">
      <c r="A137" s="9">
        <f>Dubbel2!A98</f>
        <v>0</v>
      </c>
      <c r="B137" s="9">
        <f>Dubbel2!B98</f>
        <v>0</v>
      </c>
      <c r="C137" s="9">
        <f>Dubbel2!C98</f>
        <v>0</v>
      </c>
      <c r="D137" s="9">
        <f>Dubbel2!D98</f>
        <v>0</v>
      </c>
      <c r="E137" s="9">
        <f>Dubbel2!E98</f>
        <v>0</v>
      </c>
      <c r="F137" s="9">
        <f>Dubbel2!F98</f>
        <v>0</v>
      </c>
      <c r="G137" s="9">
        <f>Dubbel2!G98</f>
        <v>0</v>
      </c>
      <c r="H137" s="1">
        <f>Dubbel2!H98</f>
        <v>0</v>
      </c>
      <c r="I137" s="9">
        <f>Dubbel2!I98</f>
        <v>0</v>
      </c>
      <c r="J137" s="9">
        <f>Dubbel2!J98</f>
        <v>0</v>
      </c>
      <c r="K137" s="9">
        <f>Dubbel2!K98</f>
        <v>0</v>
      </c>
      <c r="L137" s="9">
        <f>Dubbel2!L98</f>
        <v>0</v>
      </c>
      <c r="M137" s="9">
        <f>Dubbel2!M98</f>
        <v>0</v>
      </c>
      <c r="N137" s="1">
        <f>Dubbel2!N98</f>
        <v>0</v>
      </c>
      <c r="O137" s="1">
        <f>Dubbel2!O98</f>
        <v>0</v>
      </c>
    </row>
    <row r="138" spans="1:15" x14ac:dyDescent="0.25">
      <c r="A138" s="9" t="str">
        <f>A136&amp;"/"&amp;A137</f>
        <v>0/0</v>
      </c>
      <c r="B138" s="37">
        <f>IF(B136=B137,B137,B136&amp;"/"&amp;B137)</f>
        <v>0</v>
      </c>
      <c r="C138" s="9">
        <f t="shared" ref="C138:O138" si="44">SUM(C136:C137)</f>
        <v>0</v>
      </c>
      <c r="D138" s="9">
        <f t="shared" si="44"/>
        <v>0</v>
      </c>
      <c r="E138" s="9">
        <f t="shared" si="44"/>
        <v>0</v>
      </c>
      <c r="F138" s="9">
        <f t="shared" si="44"/>
        <v>0</v>
      </c>
      <c r="G138" s="9">
        <f t="shared" si="44"/>
        <v>0</v>
      </c>
      <c r="H138" s="1">
        <f t="shared" si="44"/>
        <v>0</v>
      </c>
      <c r="I138" s="9">
        <f t="shared" si="44"/>
        <v>0</v>
      </c>
      <c r="J138" s="9">
        <f t="shared" si="44"/>
        <v>0</v>
      </c>
      <c r="K138" s="9">
        <f t="shared" si="44"/>
        <v>0</v>
      </c>
      <c r="L138" s="9">
        <f t="shared" si="44"/>
        <v>0</v>
      </c>
      <c r="M138" s="9">
        <f t="shared" si="44"/>
        <v>0</v>
      </c>
      <c r="N138" s="1">
        <f t="shared" si="44"/>
        <v>0</v>
      </c>
      <c r="O138" s="1">
        <f t="shared" si="44"/>
        <v>0</v>
      </c>
    </row>
    <row r="139" spans="1:15" x14ac:dyDescent="0.25">
      <c r="A139" s="9">
        <f>Dubbel2!A99</f>
        <v>0</v>
      </c>
      <c r="B139" s="9">
        <f>Dubbel2!B99</f>
        <v>0</v>
      </c>
      <c r="C139" s="9">
        <f>Dubbel2!C99</f>
        <v>0</v>
      </c>
      <c r="D139" s="9">
        <f>Dubbel2!D99</f>
        <v>0</v>
      </c>
      <c r="E139" s="9">
        <f>Dubbel2!E99</f>
        <v>0</v>
      </c>
      <c r="F139" s="9">
        <f>Dubbel2!F99</f>
        <v>0</v>
      </c>
      <c r="G139" s="9">
        <f>Dubbel2!G99</f>
        <v>0</v>
      </c>
      <c r="H139" s="1">
        <f>Dubbel2!H99</f>
        <v>0</v>
      </c>
      <c r="I139" s="9">
        <f>Dubbel2!I99</f>
        <v>0</v>
      </c>
      <c r="J139" s="9">
        <f>Dubbel2!J99</f>
        <v>0</v>
      </c>
      <c r="K139" s="9">
        <f>Dubbel2!K99</f>
        <v>0</v>
      </c>
      <c r="L139" s="9">
        <f>Dubbel2!L99</f>
        <v>0</v>
      </c>
      <c r="M139" s="9">
        <f>Dubbel2!M99</f>
        <v>0</v>
      </c>
      <c r="N139" s="1">
        <f>Dubbel2!N99</f>
        <v>0</v>
      </c>
      <c r="O139" s="1">
        <f>Dubbel2!O99</f>
        <v>0</v>
      </c>
    </row>
    <row r="140" spans="1:15" x14ac:dyDescent="0.25">
      <c r="A140" s="9">
        <f>Dubbel2!A100</f>
        <v>0</v>
      </c>
      <c r="B140" s="9">
        <f>Dubbel2!B100</f>
        <v>0</v>
      </c>
      <c r="C140" s="9">
        <f>Dubbel2!C100</f>
        <v>0</v>
      </c>
      <c r="D140" s="9">
        <f>Dubbel2!D100</f>
        <v>0</v>
      </c>
      <c r="E140" s="9">
        <f>Dubbel2!E100</f>
        <v>0</v>
      </c>
      <c r="F140" s="9">
        <f>Dubbel2!F100</f>
        <v>0</v>
      </c>
      <c r="G140" s="9">
        <f>Dubbel2!G100</f>
        <v>0</v>
      </c>
      <c r="H140" s="1">
        <f>Dubbel2!H100</f>
        <v>0</v>
      </c>
      <c r="I140" s="9">
        <f>Dubbel2!I100</f>
        <v>0</v>
      </c>
      <c r="J140" s="9">
        <f>Dubbel2!J100</f>
        <v>0</v>
      </c>
      <c r="K140" s="9">
        <f>Dubbel2!K100</f>
        <v>0</v>
      </c>
      <c r="L140" s="9">
        <f>Dubbel2!L100</f>
        <v>0</v>
      </c>
      <c r="M140" s="9">
        <f>Dubbel2!M100</f>
        <v>0</v>
      </c>
      <c r="N140" s="1">
        <f>Dubbel2!N100</f>
        <v>0</v>
      </c>
      <c r="O140" s="1">
        <f>Dubbel2!O100</f>
        <v>0</v>
      </c>
    </row>
    <row r="141" spans="1:15" x14ac:dyDescent="0.25">
      <c r="A141" s="9" t="str">
        <f>A139&amp;"/"&amp;A140</f>
        <v>0/0</v>
      </c>
      <c r="B141" s="37">
        <f>IF(B139=B140,B140,B139&amp;"/"&amp;B140)</f>
        <v>0</v>
      </c>
      <c r="C141" s="9">
        <f t="shared" ref="C141:O141" si="45">SUM(C139:C140)</f>
        <v>0</v>
      </c>
      <c r="D141" s="9">
        <f t="shared" si="45"/>
        <v>0</v>
      </c>
      <c r="E141" s="9">
        <f t="shared" si="45"/>
        <v>0</v>
      </c>
      <c r="F141" s="9">
        <f t="shared" si="45"/>
        <v>0</v>
      </c>
      <c r="G141" s="9">
        <f t="shared" si="45"/>
        <v>0</v>
      </c>
      <c r="H141" s="1">
        <f t="shared" si="45"/>
        <v>0</v>
      </c>
      <c r="I141" s="9">
        <f t="shared" si="45"/>
        <v>0</v>
      </c>
      <c r="J141" s="9">
        <f t="shared" si="45"/>
        <v>0</v>
      </c>
      <c r="K141" s="9">
        <f t="shared" si="45"/>
        <v>0</v>
      </c>
      <c r="L141" s="9">
        <f t="shared" si="45"/>
        <v>0</v>
      </c>
      <c r="M141" s="9">
        <f t="shared" si="45"/>
        <v>0</v>
      </c>
      <c r="N141" s="1">
        <f t="shared" si="45"/>
        <v>0</v>
      </c>
      <c r="O141" s="1">
        <f t="shared" si="45"/>
        <v>0</v>
      </c>
    </row>
    <row r="142" spans="1:15" x14ac:dyDescent="0.25">
      <c r="A142" s="9">
        <f>Dubbel2!A101</f>
        <v>0</v>
      </c>
      <c r="B142" s="9">
        <f>Dubbel2!B101</f>
        <v>0</v>
      </c>
      <c r="C142" s="9">
        <f>Dubbel2!C101</f>
        <v>0</v>
      </c>
      <c r="D142" s="9">
        <f>Dubbel2!D101</f>
        <v>0</v>
      </c>
      <c r="E142" s="9">
        <f>Dubbel2!E101</f>
        <v>0</v>
      </c>
      <c r="F142" s="9">
        <f>Dubbel2!F101</f>
        <v>0</v>
      </c>
      <c r="G142" s="9">
        <f>Dubbel2!G101</f>
        <v>0</v>
      </c>
      <c r="H142" s="1">
        <f>Dubbel2!H101</f>
        <v>0</v>
      </c>
      <c r="I142" s="9">
        <f>Dubbel2!I101</f>
        <v>0</v>
      </c>
      <c r="J142" s="9">
        <f>Dubbel2!J101</f>
        <v>0</v>
      </c>
      <c r="K142" s="9">
        <f>Dubbel2!K101</f>
        <v>0</v>
      </c>
      <c r="L142" s="9">
        <f>Dubbel2!L101</f>
        <v>0</v>
      </c>
      <c r="M142" s="9">
        <f>Dubbel2!M101</f>
        <v>0</v>
      </c>
      <c r="N142" s="1">
        <f>Dubbel2!N101</f>
        <v>0</v>
      </c>
      <c r="O142" s="1">
        <f>Dubbel2!O101</f>
        <v>0</v>
      </c>
    </row>
    <row r="143" spans="1:15" x14ac:dyDescent="0.25">
      <c r="A143" s="9">
        <f>Dubbel2!A102</f>
        <v>0</v>
      </c>
      <c r="B143" s="9">
        <f>Dubbel2!B102</f>
        <v>0</v>
      </c>
      <c r="C143" s="9">
        <f>Dubbel2!C102</f>
        <v>0</v>
      </c>
      <c r="D143" s="9">
        <f>Dubbel2!D102</f>
        <v>0</v>
      </c>
      <c r="E143" s="9">
        <f>Dubbel2!E102</f>
        <v>0</v>
      </c>
      <c r="F143" s="9">
        <f>Dubbel2!F102</f>
        <v>0</v>
      </c>
      <c r="G143" s="9">
        <f>Dubbel2!G102</f>
        <v>0</v>
      </c>
      <c r="H143" s="1">
        <f>Dubbel2!H102</f>
        <v>0</v>
      </c>
      <c r="I143" s="9">
        <f>Dubbel2!I102</f>
        <v>0</v>
      </c>
      <c r="J143" s="9">
        <f>Dubbel2!J102</f>
        <v>0</v>
      </c>
      <c r="K143" s="9">
        <f>Dubbel2!K102</f>
        <v>0</v>
      </c>
      <c r="L143" s="9">
        <f>Dubbel2!L102</f>
        <v>0</v>
      </c>
      <c r="M143" s="9">
        <f>Dubbel2!M102</f>
        <v>0</v>
      </c>
      <c r="N143" s="1">
        <f>Dubbel2!N102</f>
        <v>0</v>
      </c>
      <c r="O143" s="1">
        <f>Dubbel2!O102</f>
        <v>0</v>
      </c>
    </row>
    <row r="144" spans="1:15" x14ac:dyDescent="0.25">
      <c r="A144" s="9" t="str">
        <f>A142&amp;"/"&amp;A143</f>
        <v>0/0</v>
      </c>
      <c r="B144" s="37">
        <f>IF(B142=B143,B143,B142&amp;"/"&amp;B143)</f>
        <v>0</v>
      </c>
      <c r="C144" s="9">
        <f t="shared" ref="C144:O144" si="46">SUM(C142:C143)</f>
        <v>0</v>
      </c>
      <c r="D144" s="9">
        <f t="shared" si="46"/>
        <v>0</v>
      </c>
      <c r="E144" s="9">
        <f t="shared" si="46"/>
        <v>0</v>
      </c>
      <c r="F144" s="9">
        <f t="shared" si="46"/>
        <v>0</v>
      </c>
      <c r="G144" s="9">
        <f t="shared" si="46"/>
        <v>0</v>
      </c>
      <c r="H144" s="1">
        <f t="shared" si="46"/>
        <v>0</v>
      </c>
      <c r="I144" s="9">
        <f t="shared" si="46"/>
        <v>0</v>
      </c>
      <c r="J144" s="9">
        <f t="shared" si="46"/>
        <v>0</v>
      </c>
      <c r="K144" s="9">
        <f t="shared" si="46"/>
        <v>0</v>
      </c>
      <c r="L144" s="9">
        <f t="shared" si="46"/>
        <v>0</v>
      </c>
      <c r="M144" s="9">
        <f t="shared" si="46"/>
        <v>0</v>
      </c>
      <c r="N144" s="1">
        <f t="shared" si="46"/>
        <v>0</v>
      </c>
      <c r="O144" s="1">
        <f t="shared" si="46"/>
        <v>0</v>
      </c>
    </row>
    <row r="145" spans="1:15" x14ac:dyDescent="0.25">
      <c r="A145" s="9">
        <f>Dubbel2!A103</f>
        <v>0</v>
      </c>
      <c r="B145" s="9">
        <f>Dubbel2!B103</f>
        <v>0</v>
      </c>
      <c r="C145" s="9">
        <f>Dubbel2!C103</f>
        <v>0</v>
      </c>
      <c r="D145" s="9">
        <f>Dubbel2!D103</f>
        <v>0</v>
      </c>
      <c r="E145" s="9">
        <f>Dubbel2!E103</f>
        <v>0</v>
      </c>
      <c r="F145" s="9">
        <f>Dubbel2!F103</f>
        <v>0</v>
      </c>
      <c r="G145" s="9">
        <f>Dubbel2!G103</f>
        <v>0</v>
      </c>
      <c r="H145" s="1">
        <f>Dubbel2!H103</f>
        <v>0</v>
      </c>
      <c r="I145" s="9">
        <f>Dubbel2!I103</f>
        <v>0</v>
      </c>
      <c r="J145" s="9">
        <f>Dubbel2!J103</f>
        <v>0</v>
      </c>
      <c r="K145" s="9">
        <f>Dubbel2!K103</f>
        <v>0</v>
      </c>
      <c r="L145" s="9">
        <f>Dubbel2!L103</f>
        <v>0</v>
      </c>
      <c r="M145" s="9">
        <f>Dubbel2!M103</f>
        <v>0</v>
      </c>
      <c r="N145" s="1">
        <f>Dubbel2!N103</f>
        <v>0</v>
      </c>
      <c r="O145" s="1">
        <f>Dubbel2!O103</f>
        <v>0</v>
      </c>
    </row>
    <row r="146" spans="1:15" x14ac:dyDescent="0.25">
      <c r="A146" s="9">
        <f>Dubbel2!A104</f>
        <v>0</v>
      </c>
      <c r="B146" s="9">
        <f>Dubbel2!B104</f>
        <v>0</v>
      </c>
      <c r="C146" s="9">
        <f>Dubbel2!C104</f>
        <v>0</v>
      </c>
      <c r="D146" s="9">
        <f>Dubbel2!D104</f>
        <v>0</v>
      </c>
      <c r="E146" s="9">
        <f>Dubbel2!E104</f>
        <v>0</v>
      </c>
      <c r="F146" s="9">
        <f>Dubbel2!F104</f>
        <v>0</v>
      </c>
      <c r="G146" s="9">
        <f>Dubbel2!G104</f>
        <v>0</v>
      </c>
      <c r="H146" s="1">
        <f>Dubbel2!H104</f>
        <v>0</v>
      </c>
      <c r="I146" s="9">
        <f>Dubbel2!I104</f>
        <v>0</v>
      </c>
      <c r="J146" s="9">
        <f>Dubbel2!J104</f>
        <v>0</v>
      </c>
      <c r="K146" s="9">
        <f>Dubbel2!K104</f>
        <v>0</v>
      </c>
      <c r="L146" s="9">
        <f>Dubbel2!L104</f>
        <v>0</v>
      </c>
      <c r="M146" s="9">
        <f>Dubbel2!M104</f>
        <v>0</v>
      </c>
      <c r="N146" s="1">
        <f>Dubbel2!N104</f>
        <v>0</v>
      </c>
      <c r="O146" s="1">
        <f>Dubbel2!O104</f>
        <v>0</v>
      </c>
    </row>
    <row r="147" spans="1:15" x14ac:dyDescent="0.25">
      <c r="A147" s="9" t="str">
        <f>A145&amp;"/"&amp;A146</f>
        <v>0/0</v>
      </c>
      <c r="B147" s="37">
        <f>IF(B145=B146,B146,B145&amp;"/"&amp;B146)</f>
        <v>0</v>
      </c>
      <c r="C147" s="9">
        <f t="shared" ref="C147:O147" si="47">SUM(C145:C146)</f>
        <v>0</v>
      </c>
      <c r="D147" s="9">
        <f t="shared" si="47"/>
        <v>0</v>
      </c>
      <c r="E147" s="9">
        <f t="shared" si="47"/>
        <v>0</v>
      </c>
      <c r="F147" s="9">
        <f t="shared" si="47"/>
        <v>0</v>
      </c>
      <c r="G147" s="9">
        <f t="shared" si="47"/>
        <v>0</v>
      </c>
      <c r="H147" s="1">
        <f t="shared" si="47"/>
        <v>0</v>
      </c>
      <c r="I147" s="9">
        <f t="shared" si="47"/>
        <v>0</v>
      </c>
      <c r="J147" s="9">
        <f t="shared" si="47"/>
        <v>0</v>
      </c>
      <c r="K147" s="9">
        <f t="shared" si="47"/>
        <v>0</v>
      </c>
      <c r="L147" s="9">
        <f t="shared" si="47"/>
        <v>0</v>
      </c>
      <c r="M147" s="9">
        <f t="shared" si="47"/>
        <v>0</v>
      </c>
      <c r="N147" s="1">
        <f t="shared" si="47"/>
        <v>0</v>
      </c>
      <c r="O147" s="1">
        <f t="shared" si="47"/>
        <v>0</v>
      </c>
    </row>
    <row r="148" spans="1:15" x14ac:dyDescent="0.25">
      <c r="A148" s="9">
        <f>Dubbel2!A105</f>
        <v>0</v>
      </c>
      <c r="B148" s="9">
        <f>Dubbel2!B105</f>
        <v>0</v>
      </c>
      <c r="C148" s="9">
        <f>Dubbel2!C105</f>
        <v>0</v>
      </c>
      <c r="D148" s="9">
        <f>Dubbel2!D105</f>
        <v>0</v>
      </c>
      <c r="E148" s="9">
        <f>Dubbel2!E105</f>
        <v>0</v>
      </c>
      <c r="F148" s="9">
        <f>Dubbel2!F105</f>
        <v>0</v>
      </c>
      <c r="G148" s="9">
        <f>Dubbel2!G105</f>
        <v>0</v>
      </c>
      <c r="H148" s="1">
        <f>Dubbel2!H105</f>
        <v>0</v>
      </c>
      <c r="I148" s="9">
        <f>Dubbel2!I105</f>
        <v>0</v>
      </c>
      <c r="J148" s="9">
        <f>Dubbel2!J105</f>
        <v>0</v>
      </c>
      <c r="K148" s="9">
        <f>Dubbel2!K105</f>
        <v>0</v>
      </c>
      <c r="L148" s="9">
        <f>Dubbel2!L105</f>
        <v>0</v>
      </c>
      <c r="M148" s="9">
        <f>Dubbel2!M105</f>
        <v>0</v>
      </c>
      <c r="N148" s="1">
        <f>Dubbel2!N105</f>
        <v>0</v>
      </c>
      <c r="O148" s="1">
        <f>Dubbel2!O105</f>
        <v>0</v>
      </c>
    </row>
    <row r="149" spans="1:15" x14ac:dyDescent="0.25">
      <c r="A149" s="9">
        <f>Dubbel2!A106</f>
        <v>0</v>
      </c>
      <c r="B149" s="9">
        <f>Dubbel2!B106</f>
        <v>0</v>
      </c>
      <c r="C149" s="9">
        <f>Dubbel2!C106</f>
        <v>0</v>
      </c>
      <c r="D149" s="9">
        <f>Dubbel2!D106</f>
        <v>0</v>
      </c>
      <c r="E149" s="9">
        <f>Dubbel2!E106</f>
        <v>0</v>
      </c>
      <c r="F149" s="9">
        <f>Dubbel2!F106</f>
        <v>0</v>
      </c>
      <c r="G149" s="9">
        <f>Dubbel2!G106</f>
        <v>0</v>
      </c>
      <c r="H149" s="1">
        <f>Dubbel2!H106</f>
        <v>0</v>
      </c>
      <c r="I149" s="9">
        <f>Dubbel2!I106</f>
        <v>0</v>
      </c>
      <c r="J149" s="9">
        <f>Dubbel2!J106</f>
        <v>0</v>
      </c>
      <c r="K149" s="9">
        <f>Dubbel2!K106</f>
        <v>0</v>
      </c>
      <c r="L149" s="9">
        <f>Dubbel2!L106</f>
        <v>0</v>
      </c>
      <c r="M149" s="9">
        <f>Dubbel2!M106</f>
        <v>0</v>
      </c>
      <c r="N149" s="1">
        <f>Dubbel2!N106</f>
        <v>0</v>
      </c>
      <c r="O149" s="1">
        <f>Dubbel2!O106</f>
        <v>0</v>
      </c>
    </row>
    <row r="150" spans="1:15" x14ac:dyDescent="0.25">
      <c r="A150" s="9" t="str">
        <f>A148&amp;"/"&amp;A149</f>
        <v>0/0</v>
      </c>
      <c r="B150" s="37">
        <f>IF(B148=B149,B149,B148&amp;"/"&amp;B149)</f>
        <v>0</v>
      </c>
      <c r="C150" s="9">
        <f t="shared" ref="C150:O150" si="48">SUM(C148:C149)</f>
        <v>0</v>
      </c>
      <c r="D150" s="9">
        <f t="shared" si="48"/>
        <v>0</v>
      </c>
      <c r="E150" s="9">
        <f t="shared" si="48"/>
        <v>0</v>
      </c>
      <c r="F150" s="9">
        <f t="shared" si="48"/>
        <v>0</v>
      </c>
      <c r="G150" s="9">
        <f t="shared" si="48"/>
        <v>0</v>
      </c>
      <c r="H150" s="1">
        <f t="shared" si="48"/>
        <v>0</v>
      </c>
      <c r="I150" s="9">
        <f t="shared" si="48"/>
        <v>0</v>
      </c>
      <c r="J150" s="9">
        <f t="shared" si="48"/>
        <v>0</v>
      </c>
      <c r="K150" s="9">
        <f t="shared" si="48"/>
        <v>0</v>
      </c>
      <c r="L150" s="9">
        <f t="shared" si="48"/>
        <v>0</v>
      </c>
      <c r="M150" s="9">
        <f t="shared" si="48"/>
        <v>0</v>
      </c>
      <c r="N150" s="1">
        <f t="shared" si="48"/>
        <v>0</v>
      </c>
      <c r="O150" s="1">
        <f t="shared" si="48"/>
        <v>0</v>
      </c>
    </row>
    <row r="151" spans="1:15" x14ac:dyDescent="0.25">
      <c r="A151" s="9">
        <f>Dubbel2!A107</f>
        <v>0</v>
      </c>
      <c r="B151" s="9">
        <f>Dubbel2!B107</f>
        <v>0</v>
      </c>
      <c r="C151" s="9">
        <f>Dubbel2!C107</f>
        <v>0</v>
      </c>
      <c r="D151" s="9">
        <f>Dubbel2!D107</f>
        <v>0</v>
      </c>
      <c r="E151" s="9">
        <f>Dubbel2!E107</f>
        <v>0</v>
      </c>
      <c r="F151" s="9">
        <f>Dubbel2!F107</f>
        <v>0</v>
      </c>
      <c r="G151" s="9">
        <f>Dubbel2!G107</f>
        <v>0</v>
      </c>
      <c r="H151" s="1">
        <f>Dubbel2!H107</f>
        <v>0</v>
      </c>
      <c r="I151" s="9">
        <f>Dubbel2!I107</f>
        <v>0</v>
      </c>
      <c r="J151" s="9">
        <f>Dubbel2!J107</f>
        <v>0</v>
      </c>
      <c r="K151" s="9">
        <f>Dubbel2!K107</f>
        <v>0</v>
      </c>
      <c r="L151" s="9">
        <f>Dubbel2!L107</f>
        <v>0</v>
      </c>
      <c r="M151" s="9">
        <f>Dubbel2!M107</f>
        <v>0</v>
      </c>
      <c r="N151" s="1">
        <f>Dubbel2!N107</f>
        <v>0</v>
      </c>
      <c r="O151" s="1">
        <f>Dubbel2!O107</f>
        <v>0</v>
      </c>
    </row>
    <row r="152" spans="1:15" x14ac:dyDescent="0.25">
      <c r="A152" s="9">
        <f>Dubbel2!A108</f>
        <v>0</v>
      </c>
      <c r="B152" s="9">
        <f>Dubbel2!B108</f>
        <v>0</v>
      </c>
      <c r="C152" s="9">
        <f>Dubbel2!C108</f>
        <v>0</v>
      </c>
      <c r="D152" s="9">
        <f>Dubbel2!D108</f>
        <v>0</v>
      </c>
      <c r="E152" s="9">
        <f>Dubbel2!E108</f>
        <v>0</v>
      </c>
      <c r="F152" s="9">
        <f>Dubbel2!F108</f>
        <v>0</v>
      </c>
      <c r="G152" s="9">
        <f>Dubbel2!G108</f>
        <v>0</v>
      </c>
      <c r="H152" s="1">
        <f>Dubbel2!H108</f>
        <v>0</v>
      </c>
      <c r="I152" s="9">
        <f>Dubbel2!I108</f>
        <v>0</v>
      </c>
      <c r="J152" s="9">
        <f>Dubbel2!J108</f>
        <v>0</v>
      </c>
      <c r="K152" s="9">
        <f>Dubbel2!K108</f>
        <v>0</v>
      </c>
      <c r="L152" s="9">
        <f>Dubbel2!L108</f>
        <v>0</v>
      </c>
      <c r="M152" s="9">
        <f>Dubbel2!M108</f>
        <v>0</v>
      </c>
      <c r="N152" s="1">
        <f>Dubbel2!N108</f>
        <v>0</v>
      </c>
      <c r="O152" s="1">
        <f>Dubbel2!O108</f>
        <v>0</v>
      </c>
    </row>
    <row r="153" spans="1:15" x14ac:dyDescent="0.25">
      <c r="A153" s="9" t="str">
        <f>A151&amp;"/"&amp;A152</f>
        <v>0/0</v>
      </c>
      <c r="B153" s="37">
        <f>IF(B151=B152,B152,B151&amp;"/"&amp;B152)</f>
        <v>0</v>
      </c>
      <c r="C153" s="9">
        <f t="shared" ref="C153:O153" si="49">SUM(C151:C152)</f>
        <v>0</v>
      </c>
      <c r="D153" s="9">
        <f t="shared" si="49"/>
        <v>0</v>
      </c>
      <c r="E153" s="9">
        <f t="shared" si="49"/>
        <v>0</v>
      </c>
      <c r="F153" s="9">
        <f t="shared" si="49"/>
        <v>0</v>
      </c>
      <c r="G153" s="9">
        <f t="shared" si="49"/>
        <v>0</v>
      </c>
      <c r="H153" s="1">
        <f t="shared" si="49"/>
        <v>0</v>
      </c>
      <c r="I153" s="9">
        <f t="shared" si="49"/>
        <v>0</v>
      </c>
      <c r="J153" s="9">
        <f t="shared" si="49"/>
        <v>0</v>
      </c>
      <c r="K153" s="9">
        <f t="shared" si="49"/>
        <v>0</v>
      </c>
      <c r="L153" s="9">
        <f t="shared" si="49"/>
        <v>0</v>
      </c>
      <c r="M153" s="9">
        <f t="shared" si="49"/>
        <v>0</v>
      </c>
      <c r="N153" s="1">
        <f t="shared" si="49"/>
        <v>0</v>
      </c>
      <c r="O153" s="1">
        <f t="shared" si="49"/>
        <v>0</v>
      </c>
    </row>
    <row r="154" spans="1:15" x14ac:dyDescent="0.25">
      <c r="A154" s="9">
        <f>Dubbel2!A109</f>
        <v>0</v>
      </c>
      <c r="B154" s="9">
        <f>Dubbel2!B109</f>
        <v>0</v>
      </c>
      <c r="C154" s="9">
        <f>Dubbel2!C109</f>
        <v>0</v>
      </c>
      <c r="D154" s="9">
        <f>Dubbel2!D109</f>
        <v>0</v>
      </c>
      <c r="E154" s="9">
        <f>Dubbel2!E109</f>
        <v>0</v>
      </c>
      <c r="F154" s="9">
        <f>Dubbel2!F109</f>
        <v>0</v>
      </c>
      <c r="G154" s="9">
        <f>Dubbel2!G109</f>
        <v>0</v>
      </c>
      <c r="H154" s="1">
        <f>Dubbel2!H109</f>
        <v>0</v>
      </c>
      <c r="I154" s="9">
        <f>Dubbel2!I109</f>
        <v>0</v>
      </c>
      <c r="J154" s="9">
        <f>Dubbel2!J109</f>
        <v>0</v>
      </c>
      <c r="K154" s="9">
        <f>Dubbel2!K109</f>
        <v>0</v>
      </c>
      <c r="L154" s="9">
        <f>Dubbel2!L109</f>
        <v>0</v>
      </c>
      <c r="M154" s="9">
        <f>Dubbel2!M109</f>
        <v>0</v>
      </c>
      <c r="N154" s="1">
        <f>Dubbel2!N109</f>
        <v>0</v>
      </c>
      <c r="O154" s="1">
        <f>Dubbel2!O109</f>
        <v>0</v>
      </c>
    </row>
    <row r="155" spans="1:15" x14ac:dyDescent="0.25">
      <c r="A155" s="9">
        <f>Dubbel2!A110</f>
        <v>0</v>
      </c>
      <c r="B155" s="9">
        <f>Dubbel2!B110</f>
        <v>0</v>
      </c>
      <c r="C155" s="9">
        <f>Dubbel2!C110</f>
        <v>0</v>
      </c>
      <c r="D155" s="9">
        <f>Dubbel2!D110</f>
        <v>0</v>
      </c>
      <c r="E155" s="9">
        <f>Dubbel2!E110</f>
        <v>0</v>
      </c>
      <c r="F155" s="9">
        <f>Dubbel2!F110</f>
        <v>0</v>
      </c>
      <c r="G155" s="9">
        <f>Dubbel2!G110</f>
        <v>0</v>
      </c>
      <c r="H155" s="1">
        <f>Dubbel2!H110</f>
        <v>0</v>
      </c>
      <c r="I155" s="9">
        <f>Dubbel2!I110</f>
        <v>0</v>
      </c>
      <c r="J155" s="9">
        <f>Dubbel2!J110</f>
        <v>0</v>
      </c>
      <c r="K155" s="9">
        <f>Dubbel2!K110</f>
        <v>0</v>
      </c>
      <c r="L155" s="9">
        <f>Dubbel2!L110</f>
        <v>0</v>
      </c>
      <c r="M155" s="9">
        <f>Dubbel2!M110</f>
        <v>0</v>
      </c>
      <c r="N155" s="1">
        <f>Dubbel2!N110</f>
        <v>0</v>
      </c>
      <c r="O155" s="1">
        <f>Dubbel2!O110</f>
        <v>0</v>
      </c>
    </row>
    <row r="156" spans="1:15" x14ac:dyDescent="0.25">
      <c r="A156" s="9" t="str">
        <f>A154&amp;"/"&amp;A155</f>
        <v>0/0</v>
      </c>
      <c r="B156" s="37">
        <f>IF(B154=B155,B155,B154&amp;"/"&amp;B155)</f>
        <v>0</v>
      </c>
      <c r="C156" s="9">
        <f t="shared" ref="C156:O156" si="50">SUM(C154:C155)</f>
        <v>0</v>
      </c>
      <c r="D156" s="9">
        <f t="shared" si="50"/>
        <v>0</v>
      </c>
      <c r="E156" s="9">
        <f t="shared" si="50"/>
        <v>0</v>
      </c>
      <c r="F156" s="9">
        <f t="shared" si="50"/>
        <v>0</v>
      </c>
      <c r="G156" s="9">
        <f t="shared" si="50"/>
        <v>0</v>
      </c>
      <c r="H156" s="1">
        <f t="shared" si="50"/>
        <v>0</v>
      </c>
      <c r="I156" s="9">
        <f t="shared" si="50"/>
        <v>0</v>
      </c>
      <c r="J156" s="9">
        <f t="shared" si="50"/>
        <v>0</v>
      </c>
      <c r="K156" s="9">
        <f t="shared" si="50"/>
        <v>0</v>
      </c>
      <c r="L156" s="9">
        <f t="shared" si="50"/>
        <v>0</v>
      </c>
      <c r="M156" s="9">
        <f t="shared" si="50"/>
        <v>0</v>
      </c>
      <c r="N156" s="1">
        <f t="shared" si="50"/>
        <v>0</v>
      </c>
      <c r="O156" s="1">
        <f t="shared" si="50"/>
        <v>0</v>
      </c>
    </row>
    <row r="157" spans="1:15" x14ac:dyDescent="0.25">
      <c r="A157" s="9">
        <f>Dubbel2!A111</f>
        <v>0</v>
      </c>
      <c r="B157" s="9">
        <f>Dubbel2!B111</f>
        <v>0</v>
      </c>
      <c r="C157" s="9">
        <f>Dubbel2!C111</f>
        <v>0</v>
      </c>
      <c r="D157" s="9">
        <f>Dubbel2!D111</f>
        <v>0</v>
      </c>
      <c r="E157" s="9">
        <f>Dubbel2!E111</f>
        <v>0</v>
      </c>
      <c r="F157" s="9">
        <f>Dubbel2!F111</f>
        <v>0</v>
      </c>
      <c r="G157" s="9">
        <f>Dubbel2!G111</f>
        <v>0</v>
      </c>
      <c r="H157" s="1">
        <f>Dubbel2!H111</f>
        <v>0</v>
      </c>
      <c r="I157" s="9">
        <f>Dubbel2!I111</f>
        <v>0</v>
      </c>
      <c r="J157" s="9">
        <f>Dubbel2!J111</f>
        <v>0</v>
      </c>
      <c r="K157" s="9">
        <f>Dubbel2!K111</f>
        <v>0</v>
      </c>
      <c r="L157" s="9">
        <f>Dubbel2!L111</f>
        <v>0</v>
      </c>
      <c r="M157" s="9">
        <f>Dubbel2!M111</f>
        <v>0</v>
      </c>
      <c r="N157" s="1">
        <f>Dubbel2!N111</f>
        <v>0</v>
      </c>
      <c r="O157" s="1">
        <f>Dubbel2!O111</f>
        <v>0</v>
      </c>
    </row>
    <row r="158" spans="1:15" x14ac:dyDescent="0.25">
      <c r="A158" s="9">
        <f>Dubbel2!A112</f>
        <v>0</v>
      </c>
      <c r="B158" s="9">
        <f>Dubbel2!B112</f>
        <v>0</v>
      </c>
      <c r="C158" s="9">
        <f>Dubbel2!C112</f>
        <v>0</v>
      </c>
      <c r="D158" s="9">
        <f>Dubbel2!D112</f>
        <v>0</v>
      </c>
      <c r="E158" s="9">
        <f>Dubbel2!E112</f>
        <v>0</v>
      </c>
      <c r="F158" s="9">
        <f>Dubbel2!F112</f>
        <v>0</v>
      </c>
      <c r="G158" s="9">
        <f>Dubbel2!G112</f>
        <v>0</v>
      </c>
      <c r="H158" s="1">
        <f>Dubbel2!H112</f>
        <v>0</v>
      </c>
      <c r="I158" s="9">
        <f>Dubbel2!I112</f>
        <v>0</v>
      </c>
      <c r="J158" s="9">
        <f>Dubbel2!J112</f>
        <v>0</v>
      </c>
      <c r="K158" s="9">
        <f>Dubbel2!K112</f>
        <v>0</v>
      </c>
      <c r="L158" s="9">
        <f>Dubbel2!L112</f>
        <v>0</v>
      </c>
      <c r="M158" s="9">
        <f>Dubbel2!M112</f>
        <v>0</v>
      </c>
      <c r="N158" s="1">
        <f>Dubbel2!N112</f>
        <v>0</v>
      </c>
      <c r="O158" s="1">
        <f>Dubbel2!O112</f>
        <v>0</v>
      </c>
    </row>
    <row r="159" spans="1:15" x14ac:dyDescent="0.25">
      <c r="A159" s="9" t="str">
        <f>A157&amp;"/"&amp;A158</f>
        <v>0/0</v>
      </c>
      <c r="B159" s="37">
        <f>IF(B157=B158,B158,B157&amp;"/"&amp;B158)</f>
        <v>0</v>
      </c>
      <c r="C159" s="9">
        <f t="shared" ref="C159:O159" si="51">SUM(C157:C158)</f>
        <v>0</v>
      </c>
      <c r="D159" s="9">
        <f t="shared" si="51"/>
        <v>0</v>
      </c>
      <c r="E159" s="9">
        <f t="shared" si="51"/>
        <v>0</v>
      </c>
      <c r="F159" s="9">
        <f t="shared" si="51"/>
        <v>0</v>
      </c>
      <c r="G159" s="9">
        <f t="shared" si="51"/>
        <v>0</v>
      </c>
      <c r="H159" s="1">
        <f t="shared" si="51"/>
        <v>0</v>
      </c>
      <c r="I159" s="9">
        <f t="shared" si="51"/>
        <v>0</v>
      </c>
      <c r="J159" s="9">
        <f t="shared" si="51"/>
        <v>0</v>
      </c>
      <c r="K159" s="9">
        <f t="shared" si="51"/>
        <v>0</v>
      </c>
      <c r="L159" s="9">
        <f t="shared" si="51"/>
        <v>0</v>
      </c>
      <c r="M159" s="9">
        <f t="shared" si="51"/>
        <v>0</v>
      </c>
      <c r="N159" s="1">
        <f t="shared" si="51"/>
        <v>0</v>
      </c>
      <c r="O159" s="1">
        <f t="shared" si="51"/>
        <v>0</v>
      </c>
    </row>
    <row r="160" spans="1:15" x14ac:dyDescent="0.25">
      <c r="A160" s="9">
        <f>Dubbel2!A113</f>
        <v>0</v>
      </c>
      <c r="B160" s="9">
        <f>Dubbel2!B113</f>
        <v>0</v>
      </c>
      <c r="C160" s="9">
        <f>Dubbel2!C113</f>
        <v>0</v>
      </c>
      <c r="D160" s="9">
        <f>Dubbel2!D113</f>
        <v>0</v>
      </c>
      <c r="E160" s="9">
        <f>Dubbel2!E113</f>
        <v>0</v>
      </c>
      <c r="F160" s="9">
        <f>Dubbel2!F113</f>
        <v>0</v>
      </c>
      <c r="G160" s="9">
        <f>Dubbel2!G113</f>
        <v>0</v>
      </c>
      <c r="H160" s="1">
        <f>Dubbel2!H113</f>
        <v>0</v>
      </c>
      <c r="I160" s="9">
        <f>Dubbel2!I113</f>
        <v>0</v>
      </c>
      <c r="J160" s="9">
        <f>Dubbel2!J113</f>
        <v>0</v>
      </c>
      <c r="K160" s="9">
        <f>Dubbel2!K113</f>
        <v>0</v>
      </c>
      <c r="L160" s="9">
        <f>Dubbel2!L113</f>
        <v>0</v>
      </c>
      <c r="M160" s="9">
        <f>Dubbel2!M113</f>
        <v>0</v>
      </c>
      <c r="N160" s="1">
        <f>Dubbel2!N113</f>
        <v>0</v>
      </c>
      <c r="O160" s="1">
        <f>Dubbel2!O113</f>
        <v>0</v>
      </c>
    </row>
    <row r="161" spans="1:15" x14ac:dyDescent="0.25">
      <c r="A161" s="9">
        <f>Dubbel2!A114</f>
        <v>0</v>
      </c>
      <c r="B161" s="9">
        <f>Dubbel2!B114</f>
        <v>0</v>
      </c>
      <c r="C161" s="9">
        <f>Dubbel2!C114</f>
        <v>0</v>
      </c>
      <c r="D161" s="9">
        <f>Dubbel2!D114</f>
        <v>0</v>
      </c>
      <c r="E161" s="9">
        <f>Dubbel2!E114</f>
        <v>0</v>
      </c>
      <c r="F161" s="9">
        <f>Dubbel2!F114</f>
        <v>0</v>
      </c>
      <c r="G161" s="9">
        <f>Dubbel2!G114</f>
        <v>0</v>
      </c>
      <c r="H161" s="1">
        <f>Dubbel2!H114</f>
        <v>0</v>
      </c>
      <c r="I161" s="9">
        <f>Dubbel2!I114</f>
        <v>0</v>
      </c>
      <c r="J161" s="9">
        <f>Dubbel2!J114</f>
        <v>0</v>
      </c>
      <c r="K161" s="9">
        <f>Dubbel2!K114</f>
        <v>0</v>
      </c>
      <c r="L161" s="9">
        <f>Dubbel2!L114</f>
        <v>0</v>
      </c>
      <c r="M161" s="9">
        <f>Dubbel2!M114</f>
        <v>0</v>
      </c>
      <c r="N161" s="1">
        <f>Dubbel2!N114</f>
        <v>0</v>
      </c>
      <c r="O161" s="1">
        <f>Dubbel2!O114</f>
        <v>0</v>
      </c>
    </row>
    <row r="162" spans="1:15" x14ac:dyDescent="0.25">
      <c r="A162" s="9" t="str">
        <f>A160&amp;"/"&amp;A161</f>
        <v>0/0</v>
      </c>
      <c r="B162" s="37">
        <f>IF(B160=B161,B161,B160&amp;"/"&amp;B161)</f>
        <v>0</v>
      </c>
      <c r="C162" s="9">
        <f t="shared" ref="C162:O162" si="52">SUM(C160:C161)</f>
        <v>0</v>
      </c>
      <c r="D162" s="9">
        <f t="shared" si="52"/>
        <v>0</v>
      </c>
      <c r="E162" s="9">
        <f t="shared" si="52"/>
        <v>0</v>
      </c>
      <c r="F162" s="9">
        <f t="shared" si="52"/>
        <v>0</v>
      </c>
      <c r="G162" s="9">
        <f t="shared" si="52"/>
        <v>0</v>
      </c>
      <c r="H162" s="1">
        <f t="shared" si="52"/>
        <v>0</v>
      </c>
      <c r="I162" s="9">
        <f t="shared" si="52"/>
        <v>0</v>
      </c>
      <c r="J162" s="9">
        <f t="shared" si="52"/>
        <v>0</v>
      </c>
      <c r="K162" s="9">
        <f t="shared" si="52"/>
        <v>0</v>
      </c>
      <c r="L162" s="9">
        <f t="shared" si="52"/>
        <v>0</v>
      </c>
      <c r="M162" s="9">
        <f t="shared" si="52"/>
        <v>0</v>
      </c>
      <c r="N162" s="1">
        <f t="shared" si="52"/>
        <v>0</v>
      </c>
      <c r="O162" s="1">
        <f t="shared" si="52"/>
        <v>0</v>
      </c>
    </row>
    <row r="163" spans="1:15" x14ac:dyDescent="0.25">
      <c r="A163" s="9">
        <f>Dubbel2!A115</f>
        <v>0</v>
      </c>
      <c r="B163" s="9">
        <f>Dubbel2!B115</f>
        <v>0</v>
      </c>
      <c r="C163" s="9">
        <f>Dubbel2!C115</f>
        <v>0</v>
      </c>
      <c r="D163" s="9">
        <f>Dubbel2!D115</f>
        <v>0</v>
      </c>
      <c r="E163" s="9">
        <f>Dubbel2!E115</f>
        <v>0</v>
      </c>
      <c r="F163" s="9">
        <f>Dubbel2!F115</f>
        <v>0</v>
      </c>
      <c r="G163" s="9">
        <f>Dubbel2!G115</f>
        <v>0</v>
      </c>
      <c r="H163" s="1">
        <f>Dubbel2!H115</f>
        <v>0</v>
      </c>
      <c r="I163" s="9">
        <f>Dubbel2!I115</f>
        <v>0</v>
      </c>
      <c r="J163" s="9">
        <f>Dubbel2!J115</f>
        <v>0</v>
      </c>
      <c r="K163" s="9">
        <f>Dubbel2!K115</f>
        <v>0</v>
      </c>
      <c r="L163" s="9">
        <f>Dubbel2!L115</f>
        <v>0</v>
      </c>
      <c r="M163" s="9">
        <f>Dubbel2!M115</f>
        <v>0</v>
      </c>
      <c r="N163" s="1">
        <f>Dubbel2!N115</f>
        <v>0</v>
      </c>
      <c r="O163" s="1">
        <f>Dubbel2!O115</f>
        <v>0</v>
      </c>
    </row>
    <row r="164" spans="1:15" x14ac:dyDescent="0.25">
      <c r="A164" s="9">
        <f>Dubbel2!A116</f>
        <v>0</v>
      </c>
      <c r="B164" s="9">
        <f>Dubbel2!B116</f>
        <v>0</v>
      </c>
      <c r="C164" s="9">
        <f>Dubbel2!C116</f>
        <v>0</v>
      </c>
      <c r="D164" s="9">
        <f>Dubbel2!D116</f>
        <v>0</v>
      </c>
      <c r="E164" s="9">
        <f>Dubbel2!E116</f>
        <v>0</v>
      </c>
      <c r="F164" s="9">
        <f>Dubbel2!F116</f>
        <v>0</v>
      </c>
      <c r="G164" s="9">
        <f>Dubbel2!G116</f>
        <v>0</v>
      </c>
      <c r="H164" s="1">
        <f>Dubbel2!H116</f>
        <v>0</v>
      </c>
      <c r="I164" s="9">
        <f>Dubbel2!I116</f>
        <v>0</v>
      </c>
      <c r="J164" s="9">
        <f>Dubbel2!J116</f>
        <v>0</v>
      </c>
      <c r="K164" s="9">
        <f>Dubbel2!K116</f>
        <v>0</v>
      </c>
      <c r="L164" s="9">
        <f>Dubbel2!L116</f>
        <v>0</v>
      </c>
      <c r="M164" s="9">
        <f>Dubbel2!M116</f>
        <v>0</v>
      </c>
      <c r="N164" s="1">
        <f>Dubbel2!N116</f>
        <v>0</v>
      </c>
      <c r="O164" s="1">
        <f>Dubbel2!O116</f>
        <v>0</v>
      </c>
    </row>
    <row r="165" spans="1:15" x14ac:dyDescent="0.25">
      <c r="A165" s="9" t="str">
        <f>A163&amp;"/"&amp;A164</f>
        <v>0/0</v>
      </c>
      <c r="B165" s="37">
        <f>IF(B163=B164,B164,B163&amp;"/"&amp;B164)</f>
        <v>0</v>
      </c>
      <c r="C165" s="9">
        <f t="shared" ref="C165:O165" si="53">SUM(C163:C164)</f>
        <v>0</v>
      </c>
      <c r="D165" s="9">
        <f t="shared" si="53"/>
        <v>0</v>
      </c>
      <c r="E165" s="9">
        <f t="shared" si="53"/>
        <v>0</v>
      </c>
      <c r="F165" s="9">
        <f t="shared" si="53"/>
        <v>0</v>
      </c>
      <c r="G165" s="9">
        <f t="shared" si="53"/>
        <v>0</v>
      </c>
      <c r="H165" s="1">
        <f t="shared" si="53"/>
        <v>0</v>
      </c>
      <c r="I165" s="9">
        <f t="shared" si="53"/>
        <v>0</v>
      </c>
      <c r="J165" s="9">
        <f t="shared" si="53"/>
        <v>0</v>
      </c>
      <c r="K165" s="9">
        <f t="shared" si="53"/>
        <v>0</v>
      </c>
      <c r="L165" s="9">
        <f t="shared" si="53"/>
        <v>0</v>
      </c>
      <c r="M165" s="9">
        <f t="shared" si="53"/>
        <v>0</v>
      </c>
      <c r="N165" s="1">
        <f t="shared" si="53"/>
        <v>0</v>
      </c>
      <c r="O165" s="1">
        <f t="shared" si="53"/>
        <v>0</v>
      </c>
    </row>
    <row r="166" spans="1:15" x14ac:dyDescent="0.25">
      <c r="A166" s="9">
        <f>Dubbel2!A117</f>
        <v>0</v>
      </c>
      <c r="B166" s="9">
        <f>Dubbel2!B117</f>
        <v>0</v>
      </c>
      <c r="C166" s="9">
        <f>Dubbel2!C117</f>
        <v>0</v>
      </c>
      <c r="D166" s="9">
        <f>Dubbel2!D117</f>
        <v>0</v>
      </c>
      <c r="E166" s="9">
        <f>Dubbel2!E117</f>
        <v>0</v>
      </c>
      <c r="F166" s="9">
        <f>Dubbel2!F117</f>
        <v>0</v>
      </c>
      <c r="G166" s="9">
        <f>Dubbel2!G117</f>
        <v>0</v>
      </c>
      <c r="H166" s="1">
        <f>Dubbel2!H117</f>
        <v>0</v>
      </c>
      <c r="I166" s="9">
        <f>Dubbel2!I117</f>
        <v>0</v>
      </c>
      <c r="J166" s="9">
        <f>Dubbel2!J117</f>
        <v>0</v>
      </c>
      <c r="K166" s="9">
        <f>Dubbel2!K117</f>
        <v>0</v>
      </c>
      <c r="L166" s="9">
        <f>Dubbel2!L117</f>
        <v>0</v>
      </c>
      <c r="M166" s="9">
        <f>Dubbel2!M117</f>
        <v>0</v>
      </c>
      <c r="N166" s="1">
        <f>Dubbel2!N117</f>
        <v>0</v>
      </c>
      <c r="O166" s="1">
        <f>Dubbel2!O117</f>
        <v>0</v>
      </c>
    </row>
    <row r="167" spans="1:15" x14ac:dyDescent="0.25">
      <c r="A167" s="9">
        <f>Dubbel2!A118</f>
        <v>0</v>
      </c>
      <c r="B167" s="9">
        <f>Dubbel2!B118</f>
        <v>0</v>
      </c>
      <c r="C167" s="9">
        <f>Dubbel2!C118</f>
        <v>0</v>
      </c>
      <c r="D167" s="9">
        <f>Dubbel2!D118</f>
        <v>0</v>
      </c>
      <c r="E167" s="9">
        <f>Dubbel2!E118</f>
        <v>0</v>
      </c>
      <c r="F167" s="9">
        <f>Dubbel2!F118</f>
        <v>0</v>
      </c>
      <c r="G167" s="9">
        <f>Dubbel2!G118</f>
        <v>0</v>
      </c>
      <c r="H167" s="1">
        <f>Dubbel2!H118</f>
        <v>0</v>
      </c>
      <c r="I167" s="9">
        <f>Dubbel2!I118</f>
        <v>0</v>
      </c>
      <c r="J167" s="9">
        <f>Dubbel2!J118</f>
        <v>0</v>
      </c>
      <c r="K167" s="9">
        <f>Dubbel2!K118</f>
        <v>0</v>
      </c>
      <c r="L167" s="9">
        <f>Dubbel2!L118</f>
        <v>0</v>
      </c>
      <c r="M167" s="9">
        <f>Dubbel2!M118</f>
        <v>0</v>
      </c>
      <c r="N167" s="1">
        <f>Dubbel2!N118</f>
        <v>0</v>
      </c>
      <c r="O167" s="1">
        <f>Dubbel2!O118</f>
        <v>0</v>
      </c>
    </row>
    <row r="168" spans="1:15" x14ac:dyDescent="0.25">
      <c r="A168" s="9" t="str">
        <f>A166&amp;"/"&amp;A167</f>
        <v>0/0</v>
      </c>
      <c r="B168" s="37">
        <f>IF(B166=B167,B167,B166&amp;"/"&amp;B167)</f>
        <v>0</v>
      </c>
      <c r="C168" s="9">
        <f t="shared" ref="C168:O168" si="54">SUM(C166:C167)</f>
        <v>0</v>
      </c>
      <c r="D168" s="9">
        <f t="shared" si="54"/>
        <v>0</v>
      </c>
      <c r="E168" s="9">
        <f t="shared" si="54"/>
        <v>0</v>
      </c>
      <c r="F168" s="9">
        <f t="shared" si="54"/>
        <v>0</v>
      </c>
      <c r="G168" s="9">
        <f t="shared" si="54"/>
        <v>0</v>
      </c>
      <c r="H168" s="1">
        <f t="shared" si="54"/>
        <v>0</v>
      </c>
      <c r="I168" s="9">
        <f t="shared" si="54"/>
        <v>0</v>
      </c>
      <c r="J168" s="9">
        <f t="shared" si="54"/>
        <v>0</v>
      </c>
      <c r="K168" s="9">
        <f t="shared" si="54"/>
        <v>0</v>
      </c>
      <c r="L168" s="9">
        <f t="shared" si="54"/>
        <v>0</v>
      </c>
      <c r="M168" s="9">
        <f t="shared" si="54"/>
        <v>0</v>
      </c>
      <c r="N168" s="1">
        <f t="shared" si="54"/>
        <v>0</v>
      </c>
      <c r="O168" s="1">
        <f t="shared" si="54"/>
        <v>0</v>
      </c>
    </row>
    <row r="169" spans="1:15" x14ac:dyDescent="0.25">
      <c r="A169" s="9">
        <f>Dubbel2!A119</f>
        <v>0</v>
      </c>
      <c r="B169" s="9">
        <f>Dubbel2!B119</f>
        <v>0</v>
      </c>
      <c r="C169" s="9">
        <f>Dubbel2!C119</f>
        <v>0</v>
      </c>
      <c r="D169" s="9">
        <f>Dubbel2!D119</f>
        <v>0</v>
      </c>
      <c r="E169" s="9">
        <f>Dubbel2!E119</f>
        <v>0</v>
      </c>
      <c r="F169" s="9">
        <f>Dubbel2!F119</f>
        <v>0</v>
      </c>
      <c r="G169" s="9">
        <f>Dubbel2!G119</f>
        <v>0</v>
      </c>
      <c r="H169" s="1">
        <f>Dubbel2!H119</f>
        <v>0</v>
      </c>
      <c r="I169" s="9">
        <f>Dubbel2!I119</f>
        <v>0</v>
      </c>
      <c r="J169" s="9">
        <f>Dubbel2!J119</f>
        <v>0</v>
      </c>
      <c r="K169" s="9">
        <f>Dubbel2!K119</f>
        <v>0</v>
      </c>
      <c r="L169" s="9">
        <f>Dubbel2!L119</f>
        <v>0</v>
      </c>
      <c r="M169" s="9">
        <f>Dubbel2!M119</f>
        <v>0</v>
      </c>
      <c r="N169" s="1">
        <f>Dubbel2!N119</f>
        <v>0</v>
      </c>
      <c r="O169" s="1">
        <f>Dubbel2!O119</f>
        <v>0</v>
      </c>
    </row>
    <row r="170" spans="1:15" x14ac:dyDescent="0.25">
      <c r="A170" s="9">
        <f>Dubbel2!A120</f>
        <v>0</v>
      </c>
      <c r="B170" s="9">
        <f>Dubbel2!B120</f>
        <v>0</v>
      </c>
      <c r="C170" s="9">
        <f>Dubbel2!C120</f>
        <v>0</v>
      </c>
      <c r="D170" s="9">
        <f>Dubbel2!D120</f>
        <v>0</v>
      </c>
      <c r="E170" s="9">
        <f>Dubbel2!E120</f>
        <v>0</v>
      </c>
      <c r="F170" s="9">
        <f>Dubbel2!F120</f>
        <v>0</v>
      </c>
      <c r="G170" s="9">
        <f>Dubbel2!G120</f>
        <v>0</v>
      </c>
      <c r="H170" s="1">
        <f>Dubbel2!H120</f>
        <v>0</v>
      </c>
      <c r="I170" s="9">
        <f>Dubbel2!I120</f>
        <v>0</v>
      </c>
      <c r="J170" s="9">
        <f>Dubbel2!J120</f>
        <v>0</v>
      </c>
      <c r="K170" s="9">
        <f>Dubbel2!K120</f>
        <v>0</v>
      </c>
      <c r="L170" s="9">
        <f>Dubbel2!L120</f>
        <v>0</v>
      </c>
      <c r="M170" s="9">
        <f>Dubbel2!M120</f>
        <v>0</v>
      </c>
      <c r="N170" s="1">
        <f>Dubbel2!N120</f>
        <v>0</v>
      </c>
      <c r="O170" s="1">
        <f>Dubbel2!O120</f>
        <v>0</v>
      </c>
    </row>
    <row r="171" spans="1:15" x14ac:dyDescent="0.25">
      <c r="A171" s="9" t="str">
        <f>A169&amp;"/"&amp;A170</f>
        <v>0/0</v>
      </c>
      <c r="B171" s="37">
        <f>IF(B169=B170,B170,B169&amp;"/"&amp;B170)</f>
        <v>0</v>
      </c>
      <c r="C171" s="9">
        <f t="shared" ref="C171:O171" si="55">SUM(C169:C170)</f>
        <v>0</v>
      </c>
      <c r="D171" s="9">
        <f t="shared" si="55"/>
        <v>0</v>
      </c>
      <c r="E171" s="9">
        <f t="shared" si="55"/>
        <v>0</v>
      </c>
      <c r="F171" s="9">
        <f t="shared" si="55"/>
        <v>0</v>
      </c>
      <c r="G171" s="9">
        <f t="shared" si="55"/>
        <v>0</v>
      </c>
      <c r="H171" s="1">
        <f t="shared" si="55"/>
        <v>0</v>
      </c>
      <c r="I171" s="9">
        <f t="shared" si="55"/>
        <v>0</v>
      </c>
      <c r="J171" s="9">
        <f t="shared" si="55"/>
        <v>0</v>
      </c>
      <c r="K171" s="9">
        <f t="shared" si="55"/>
        <v>0</v>
      </c>
      <c r="L171" s="9">
        <f t="shared" si="55"/>
        <v>0</v>
      </c>
      <c r="M171" s="9">
        <f t="shared" si="55"/>
        <v>0</v>
      </c>
      <c r="N171" s="1">
        <f t="shared" si="55"/>
        <v>0</v>
      </c>
      <c r="O171" s="1">
        <f t="shared" si="55"/>
        <v>0</v>
      </c>
    </row>
    <row r="172" spans="1:15" x14ac:dyDescent="0.25">
      <c r="A172" s="9">
        <f>Dubbel2!A121</f>
        <v>0</v>
      </c>
      <c r="B172" s="9">
        <f>Dubbel2!B121</f>
        <v>0</v>
      </c>
      <c r="C172" s="9">
        <f>Dubbel2!C121</f>
        <v>0</v>
      </c>
      <c r="D172" s="9">
        <f>Dubbel2!D121</f>
        <v>0</v>
      </c>
      <c r="E172" s="9">
        <f>Dubbel2!E121</f>
        <v>0</v>
      </c>
      <c r="F172" s="9">
        <f>Dubbel2!F121</f>
        <v>0</v>
      </c>
      <c r="G172" s="9">
        <f>Dubbel2!G121</f>
        <v>0</v>
      </c>
      <c r="H172" s="1">
        <f>Dubbel2!H121</f>
        <v>0</v>
      </c>
      <c r="I172" s="9">
        <f>Dubbel2!I121</f>
        <v>0</v>
      </c>
      <c r="J172" s="9">
        <f>Dubbel2!J121</f>
        <v>0</v>
      </c>
      <c r="K172" s="9">
        <f>Dubbel2!K121</f>
        <v>0</v>
      </c>
      <c r="L172" s="9">
        <f>Dubbel2!L121</f>
        <v>0</v>
      </c>
      <c r="M172" s="9">
        <f>Dubbel2!M121</f>
        <v>0</v>
      </c>
      <c r="N172" s="1">
        <f>Dubbel2!N121</f>
        <v>0</v>
      </c>
      <c r="O172" s="1">
        <f>Dubbel2!O121</f>
        <v>0</v>
      </c>
    </row>
    <row r="173" spans="1:15" x14ac:dyDescent="0.25">
      <c r="A173" s="9">
        <f>Dubbel2!A122</f>
        <v>0</v>
      </c>
      <c r="B173" s="9">
        <f>Dubbel2!B122</f>
        <v>0</v>
      </c>
      <c r="C173" s="9">
        <f>Dubbel2!C122</f>
        <v>0</v>
      </c>
      <c r="D173" s="9">
        <f>Dubbel2!D122</f>
        <v>0</v>
      </c>
      <c r="E173" s="9">
        <f>Dubbel2!E122</f>
        <v>0</v>
      </c>
      <c r="F173" s="9">
        <f>Dubbel2!F122</f>
        <v>0</v>
      </c>
      <c r="G173" s="9">
        <f>Dubbel2!G122</f>
        <v>0</v>
      </c>
      <c r="H173" s="1">
        <f>Dubbel2!H122</f>
        <v>0</v>
      </c>
      <c r="I173" s="9">
        <f>Dubbel2!I122</f>
        <v>0</v>
      </c>
      <c r="J173" s="9">
        <f>Dubbel2!J122</f>
        <v>0</v>
      </c>
      <c r="K173" s="9">
        <f>Dubbel2!K122</f>
        <v>0</v>
      </c>
      <c r="L173" s="9">
        <f>Dubbel2!L122</f>
        <v>0</v>
      </c>
      <c r="M173" s="9">
        <f>Dubbel2!M122</f>
        <v>0</v>
      </c>
      <c r="N173" s="1">
        <f>Dubbel2!N122</f>
        <v>0</v>
      </c>
      <c r="O173" s="1">
        <f>Dubbel2!O122</f>
        <v>0</v>
      </c>
    </row>
    <row r="174" spans="1:15" x14ac:dyDescent="0.25">
      <c r="A174" s="9" t="str">
        <f>A172&amp;"/"&amp;A173</f>
        <v>0/0</v>
      </c>
      <c r="B174" s="37">
        <f>IF(B172=B173,B173,B172&amp;"/"&amp;B173)</f>
        <v>0</v>
      </c>
      <c r="C174" s="9">
        <f t="shared" ref="C174:O174" si="56">SUM(C172:C173)</f>
        <v>0</v>
      </c>
      <c r="D174" s="9">
        <f t="shared" si="56"/>
        <v>0</v>
      </c>
      <c r="E174" s="9">
        <f t="shared" si="56"/>
        <v>0</v>
      </c>
      <c r="F174" s="9">
        <f t="shared" si="56"/>
        <v>0</v>
      </c>
      <c r="G174" s="9">
        <f t="shared" si="56"/>
        <v>0</v>
      </c>
      <c r="H174" s="1">
        <f t="shared" si="56"/>
        <v>0</v>
      </c>
      <c r="I174" s="9">
        <f t="shared" si="56"/>
        <v>0</v>
      </c>
      <c r="J174" s="9">
        <f t="shared" si="56"/>
        <v>0</v>
      </c>
      <c r="K174" s="9">
        <f t="shared" si="56"/>
        <v>0</v>
      </c>
      <c r="L174" s="9">
        <f t="shared" si="56"/>
        <v>0</v>
      </c>
      <c r="M174" s="9">
        <f t="shared" si="56"/>
        <v>0</v>
      </c>
      <c r="N174" s="1">
        <f t="shared" si="56"/>
        <v>0</v>
      </c>
      <c r="O174" s="1">
        <f t="shared" si="56"/>
        <v>0</v>
      </c>
    </row>
    <row r="175" spans="1:15" x14ac:dyDescent="0.25">
      <c r="A175" s="9">
        <f>Dubbel2!A123</f>
        <v>0</v>
      </c>
      <c r="B175" s="9">
        <f>Dubbel2!B123</f>
        <v>0</v>
      </c>
      <c r="C175" s="9">
        <f>Dubbel2!C123</f>
        <v>0</v>
      </c>
      <c r="D175" s="9">
        <f>Dubbel2!D123</f>
        <v>0</v>
      </c>
      <c r="E175" s="9">
        <f>Dubbel2!E123</f>
        <v>0</v>
      </c>
      <c r="F175" s="9">
        <f>Dubbel2!F123</f>
        <v>0</v>
      </c>
      <c r="G175" s="9">
        <f>Dubbel2!G123</f>
        <v>0</v>
      </c>
      <c r="H175" s="1">
        <f>Dubbel2!H123</f>
        <v>0</v>
      </c>
      <c r="I175" s="9">
        <f>Dubbel2!I123</f>
        <v>0</v>
      </c>
      <c r="J175" s="9">
        <f>Dubbel2!J123</f>
        <v>0</v>
      </c>
      <c r="K175" s="9">
        <f>Dubbel2!K123</f>
        <v>0</v>
      </c>
      <c r="L175" s="9">
        <f>Dubbel2!L123</f>
        <v>0</v>
      </c>
      <c r="M175" s="9">
        <f>Dubbel2!M123</f>
        <v>0</v>
      </c>
      <c r="N175" s="1">
        <f>Dubbel2!N123</f>
        <v>0</v>
      </c>
      <c r="O175" s="1">
        <f>Dubbel2!O123</f>
        <v>0</v>
      </c>
    </row>
    <row r="176" spans="1:15" x14ac:dyDescent="0.25">
      <c r="A176" s="9">
        <f>Dubbel2!A124</f>
        <v>0</v>
      </c>
      <c r="B176" s="9">
        <f>Dubbel2!B124</f>
        <v>0</v>
      </c>
      <c r="C176" s="9">
        <f>Dubbel2!C124</f>
        <v>0</v>
      </c>
      <c r="D176" s="9">
        <f>Dubbel2!D124</f>
        <v>0</v>
      </c>
      <c r="E176" s="9">
        <f>Dubbel2!E124</f>
        <v>0</v>
      </c>
      <c r="F176" s="9">
        <f>Dubbel2!F124</f>
        <v>0</v>
      </c>
      <c r="G176" s="9">
        <f>Dubbel2!G124</f>
        <v>0</v>
      </c>
      <c r="H176" s="1">
        <f>Dubbel2!H124</f>
        <v>0</v>
      </c>
      <c r="I176" s="9">
        <f>Dubbel2!I124</f>
        <v>0</v>
      </c>
      <c r="J176" s="9">
        <f>Dubbel2!J124</f>
        <v>0</v>
      </c>
      <c r="K176" s="9">
        <f>Dubbel2!K124</f>
        <v>0</v>
      </c>
      <c r="L176" s="9">
        <f>Dubbel2!L124</f>
        <v>0</v>
      </c>
      <c r="M176" s="9">
        <f>Dubbel2!M124</f>
        <v>0</v>
      </c>
      <c r="N176" s="1">
        <f>Dubbel2!N124</f>
        <v>0</v>
      </c>
      <c r="O176" s="1">
        <f>Dubbel2!O124</f>
        <v>0</v>
      </c>
    </row>
    <row r="177" spans="1:15" x14ac:dyDescent="0.25">
      <c r="A177" s="9" t="str">
        <f>A175&amp;"/"&amp;A176</f>
        <v>0/0</v>
      </c>
      <c r="B177" s="37">
        <f>IF(B175=B176,B176,B175&amp;"/"&amp;B176)</f>
        <v>0</v>
      </c>
      <c r="C177" s="9">
        <f t="shared" ref="C177:O177" si="57">SUM(C175:C176)</f>
        <v>0</v>
      </c>
      <c r="D177" s="9">
        <f t="shared" si="57"/>
        <v>0</v>
      </c>
      <c r="E177" s="9">
        <f t="shared" si="57"/>
        <v>0</v>
      </c>
      <c r="F177" s="9">
        <f t="shared" si="57"/>
        <v>0</v>
      </c>
      <c r="G177" s="9">
        <f t="shared" si="57"/>
        <v>0</v>
      </c>
      <c r="H177" s="1">
        <f t="shared" si="57"/>
        <v>0</v>
      </c>
      <c r="I177" s="9">
        <f t="shared" si="57"/>
        <v>0</v>
      </c>
      <c r="J177" s="9">
        <f t="shared" si="57"/>
        <v>0</v>
      </c>
      <c r="K177" s="9">
        <f t="shared" si="57"/>
        <v>0</v>
      </c>
      <c r="L177" s="9">
        <f t="shared" si="57"/>
        <v>0</v>
      </c>
      <c r="M177" s="9">
        <f t="shared" si="57"/>
        <v>0</v>
      </c>
      <c r="N177" s="1">
        <f t="shared" si="57"/>
        <v>0</v>
      </c>
      <c r="O177" s="1">
        <f t="shared" si="57"/>
        <v>0</v>
      </c>
    </row>
    <row r="178" spans="1:15" x14ac:dyDescent="0.25">
      <c r="A178" s="9">
        <f>Dubbel2!A125</f>
        <v>0</v>
      </c>
      <c r="B178" s="9">
        <f>Dubbel2!B125</f>
        <v>0</v>
      </c>
      <c r="C178" s="9">
        <f>Dubbel2!C125</f>
        <v>0</v>
      </c>
      <c r="D178" s="9">
        <f>Dubbel2!D125</f>
        <v>0</v>
      </c>
      <c r="E178" s="9">
        <f>Dubbel2!E125</f>
        <v>0</v>
      </c>
      <c r="F178" s="9">
        <f>Dubbel2!F125</f>
        <v>0</v>
      </c>
      <c r="G178" s="9">
        <f>Dubbel2!G125</f>
        <v>0</v>
      </c>
      <c r="H178" s="1">
        <f>Dubbel2!H125</f>
        <v>0</v>
      </c>
      <c r="I178" s="9">
        <f>Dubbel2!I125</f>
        <v>0</v>
      </c>
      <c r="J178" s="9">
        <f>Dubbel2!J125</f>
        <v>0</v>
      </c>
      <c r="K178" s="9">
        <f>Dubbel2!K125</f>
        <v>0</v>
      </c>
      <c r="L178" s="9">
        <f>Dubbel2!L125</f>
        <v>0</v>
      </c>
      <c r="M178" s="9">
        <f>Dubbel2!M125</f>
        <v>0</v>
      </c>
      <c r="N178" s="1">
        <f>Dubbel2!N125</f>
        <v>0</v>
      </c>
      <c r="O178" s="1">
        <f>Dubbel2!O125</f>
        <v>0</v>
      </c>
    </row>
    <row r="179" spans="1:15" x14ac:dyDescent="0.25">
      <c r="A179" s="9">
        <f>Dubbel2!A126</f>
        <v>0</v>
      </c>
      <c r="B179" s="9">
        <f>Dubbel2!B126</f>
        <v>0</v>
      </c>
      <c r="C179" s="9">
        <f>Dubbel2!C126</f>
        <v>0</v>
      </c>
      <c r="D179" s="9">
        <f>Dubbel2!D126</f>
        <v>0</v>
      </c>
      <c r="E179" s="9">
        <f>Dubbel2!E126</f>
        <v>0</v>
      </c>
      <c r="F179" s="9">
        <f>Dubbel2!F126</f>
        <v>0</v>
      </c>
      <c r="G179" s="9">
        <f>Dubbel2!G126</f>
        <v>0</v>
      </c>
      <c r="H179" s="1">
        <f>Dubbel2!H126</f>
        <v>0</v>
      </c>
      <c r="I179" s="9">
        <f>Dubbel2!I126</f>
        <v>0</v>
      </c>
      <c r="J179" s="9">
        <f>Dubbel2!J126</f>
        <v>0</v>
      </c>
      <c r="K179" s="9">
        <f>Dubbel2!K126</f>
        <v>0</v>
      </c>
      <c r="L179" s="9">
        <f>Dubbel2!L126</f>
        <v>0</v>
      </c>
      <c r="M179" s="9">
        <f>Dubbel2!M126</f>
        <v>0</v>
      </c>
      <c r="N179" s="1">
        <f>Dubbel2!N126</f>
        <v>0</v>
      </c>
      <c r="O179" s="1">
        <f>Dubbel2!O126</f>
        <v>0</v>
      </c>
    </row>
    <row r="180" spans="1:15" x14ac:dyDescent="0.25">
      <c r="A180" s="9" t="str">
        <f>A178&amp;"/"&amp;A179</f>
        <v>0/0</v>
      </c>
      <c r="B180" s="37">
        <f>IF(B178=B179,B179,B178&amp;"/"&amp;B179)</f>
        <v>0</v>
      </c>
      <c r="C180" s="9">
        <f t="shared" ref="C180:O180" si="58">SUM(C178:C179)</f>
        <v>0</v>
      </c>
      <c r="D180" s="9">
        <f t="shared" si="58"/>
        <v>0</v>
      </c>
      <c r="E180" s="9">
        <f t="shared" si="58"/>
        <v>0</v>
      </c>
      <c r="F180" s="9">
        <f t="shared" si="58"/>
        <v>0</v>
      </c>
      <c r="G180" s="9">
        <f t="shared" si="58"/>
        <v>0</v>
      </c>
      <c r="H180" s="1">
        <f t="shared" si="58"/>
        <v>0</v>
      </c>
      <c r="I180" s="9">
        <f t="shared" si="58"/>
        <v>0</v>
      </c>
      <c r="J180" s="9">
        <f t="shared" si="58"/>
        <v>0</v>
      </c>
      <c r="K180" s="9">
        <f t="shared" si="58"/>
        <v>0</v>
      </c>
      <c r="L180" s="9">
        <f t="shared" si="58"/>
        <v>0</v>
      </c>
      <c r="M180" s="9">
        <f t="shared" si="58"/>
        <v>0</v>
      </c>
      <c r="N180" s="1">
        <f t="shared" si="58"/>
        <v>0</v>
      </c>
      <c r="O180" s="1">
        <f t="shared" si="58"/>
        <v>0</v>
      </c>
    </row>
    <row r="181" spans="1:15" x14ac:dyDescent="0.25">
      <c r="A181" s="9">
        <f>Dubbel2!A127</f>
        <v>0</v>
      </c>
      <c r="B181" s="9">
        <f>Dubbel2!B127</f>
        <v>0</v>
      </c>
      <c r="C181" s="9">
        <f>Dubbel2!C127</f>
        <v>0</v>
      </c>
      <c r="D181" s="9">
        <f>Dubbel2!D127</f>
        <v>0</v>
      </c>
      <c r="E181" s="9">
        <f>Dubbel2!E127</f>
        <v>0</v>
      </c>
      <c r="F181" s="9">
        <f>Dubbel2!F127</f>
        <v>0</v>
      </c>
      <c r="G181" s="9">
        <f>Dubbel2!G127</f>
        <v>0</v>
      </c>
      <c r="H181" s="1">
        <f>Dubbel2!H127</f>
        <v>0</v>
      </c>
      <c r="I181" s="9">
        <f>Dubbel2!I127</f>
        <v>0</v>
      </c>
      <c r="J181" s="9">
        <f>Dubbel2!J127</f>
        <v>0</v>
      </c>
      <c r="K181" s="9">
        <f>Dubbel2!K127</f>
        <v>0</v>
      </c>
      <c r="L181" s="9">
        <f>Dubbel2!L127</f>
        <v>0</v>
      </c>
      <c r="M181" s="9">
        <f>Dubbel2!M127</f>
        <v>0</v>
      </c>
      <c r="N181" s="1">
        <f>Dubbel2!N127</f>
        <v>0</v>
      </c>
      <c r="O181" s="1">
        <f>Dubbel2!O127</f>
        <v>0</v>
      </c>
    </row>
    <row r="182" spans="1:15" x14ac:dyDescent="0.25">
      <c r="A182" s="9">
        <f>Dubbel2!A128</f>
        <v>0</v>
      </c>
      <c r="B182" s="9">
        <f>Dubbel2!B128</f>
        <v>0</v>
      </c>
      <c r="C182" s="9">
        <f>Dubbel2!C128</f>
        <v>0</v>
      </c>
      <c r="D182" s="9">
        <f>Dubbel2!D128</f>
        <v>0</v>
      </c>
      <c r="E182" s="9">
        <f>Dubbel2!E128</f>
        <v>0</v>
      </c>
      <c r="F182" s="9">
        <f>Dubbel2!F128</f>
        <v>0</v>
      </c>
      <c r="G182" s="9">
        <f>Dubbel2!G128</f>
        <v>0</v>
      </c>
      <c r="H182" s="1">
        <f>Dubbel2!H128</f>
        <v>0</v>
      </c>
      <c r="I182" s="9">
        <f>Dubbel2!I128</f>
        <v>0</v>
      </c>
      <c r="J182" s="9">
        <f>Dubbel2!J128</f>
        <v>0</v>
      </c>
      <c r="K182" s="9">
        <f>Dubbel2!K128</f>
        <v>0</v>
      </c>
      <c r="L182" s="9">
        <f>Dubbel2!L128</f>
        <v>0</v>
      </c>
      <c r="M182" s="9">
        <f>Dubbel2!M128</f>
        <v>0</v>
      </c>
      <c r="N182" s="1">
        <f>Dubbel2!N128</f>
        <v>0</v>
      </c>
      <c r="O182" s="1">
        <f>Dubbel2!O128</f>
        <v>0</v>
      </c>
    </row>
    <row r="183" spans="1:15" x14ac:dyDescent="0.25">
      <c r="A183" s="9" t="str">
        <f>A181&amp;"/"&amp;A182</f>
        <v>0/0</v>
      </c>
      <c r="B183" s="37">
        <f>IF(B181=B182,B182,B181&amp;"/"&amp;B182)</f>
        <v>0</v>
      </c>
      <c r="C183" s="9">
        <f t="shared" ref="C183:O183" si="59">SUM(C181:C182)</f>
        <v>0</v>
      </c>
      <c r="D183" s="9">
        <f t="shared" si="59"/>
        <v>0</v>
      </c>
      <c r="E183" s="9">
        <f t="shared" si="59"/>
        <v>0</v>
      </c>
      <c r="F183" s="9">
        <f t="shared" si="59"/>
        <v>0</v>
      </c>
      <c r="G183" s="9">
        <f t="shared" si="59"/>
        <v>0</v>
      </c>
      <c r="H183" s="1">
        <f t="shared" si="59"/>
        <v>0</v>
      </c>
      <c r="I183" s="9">
        <f t="shared" si="59"/>
        <v>0</v>
      </c>
      <c r="J183" s="9">
        <f t="shared" si="59"/>
        <v>0</v>
      </c>
      <c r="K183" s="9">
        <f t="shared" si="59"/>
        <v>0</v>
      </c>
      <c r="L183" s="9">
        <f t="shared" si="59"/>
        <v>0</v>
      </c>
      <c r="M183" s="9">
        <f t="shared" si="59"/>
        <v>0</v>
      </c>
      <c r="N183" s="1">
        <f t="shared" si="59"/>
        <v>0</v>
      </c>
      <c r="O183" s="1">
        <f t="shared" si="59"/>
        <v>0</v>
      </c>
    </row>
    <row r="184" spans="1:15" x14ac:dyDescent="0.25">
      <c r="A184" s="9">
        <f>Dubbel2!A129</f>
        <v>0</v>
      </c>
      <c r="B184" s="9">
        <f>Dubbel2!B129</f>
        <v>0</v>
      </c>
      <c r="C184" s="9">
        <f>Dubbel2!C129</f>
        <v>0</v>
      </c>
      <c r="D184" s="9">
        <f>Dubbel2!D129</f>
        <v>0</v>
      </c>
      <c r="E184" s="9">
        <f>Dubbel2!E129</f>
        <v>0</v>
      </c>
      <c r="F184" s="9">
        <f>Dubbel2!F129</f>
        <v>0</v>
      </c>
      <c r="G184" s="9">
        <f>Dubbel2!G129</f>
        <v>0</v>
      </c>
      <c r="H184" s="1">
        <f>Dubbel2!H129</f>
        <v>0</v>
      </c>
      <c r="I184" s="9">
        <f>Dubbel2!I129</f>
        <v>0</v>
      </c>
      <c r="J184" s="9">
        <f>Dubbel2!J129</f>
        <v>0</v>
      </c>
      <c r="K184" s="9">
        <f>Dubbel2!K129</f>
        <v>0</v>
      </c>
      <c r="L184" s="9">
        <f>Dubbel2!L129</f>
        <v>0</v>
      </c>
      <c r="M184" s="9">
        <f>Dubbel2!M129</f>
        <v>0</v>
      </c>
      <c r="N184" s="1">
        <f>Dubbel2!N129</f>
        <v>0</v>
      </c>
      <c r="O184" s="1">
        <f>Dubbel2!O129</f>
        <v>0</v>
      </c>
    </row>
    <row r="185" spans="1:15" x14ac:dyDescent="0.25">
      <c r="A185" s="9">
        <f>Dubbel2!A130</f>
        <v>0</v>
      </c>
      <c r="B185" s="9">
        <f>Dubbel2!B130</f>
        <v>0</v>
      </c>
      <c r="C185" s="9">
        <f>Dubbel2!C130</f>
        <v>0</v>
      </c>
      <c r="D185" s="9">
        <f>Dubbel2!D130</f>
        <v>0</v>
      </c>
      <c r="E185" s="9">
        <f>Dubbel2!E130</f>
        <v>0</v>
      </c>
      <c r="F185" s="9">
        <f>Dubbel2!F130</f>
        <v>0</v>
      </c>
      <c r="G185" s="9">
        <f>Dubbel2!G130</f>
        <v>0</v>
      </c>
      <c r="H185" s="1">
        <f>Dubbel2!H130</f>
        <v>0</v>
      </c>
      <c r="I185" s="9">
        <f>Dubbel2!I130</f>
        <v>0</v>
      </c>
      <c r="J185" s="9">
        <f>Dubbel2!J130</f>
        <v>0</v>
      </c>
      <c r="K185" s="9">
        <f>Dubbel2!K130</f>
        <v>0</v>
      </c>
      <c r="L185" s="9">
        <f>Dubbel2!L130</f>
        <v>0</v>
      </c>
      <c r="M185" s="9">
        <f>Dubbel2!M130</f>
        <v>0</v>
      </c>
      <c r="N185" s="1">
        <f>Dubbel2!N130</f>
        <v>0</v>
      </c>
      <c r="O185" s="1">
        <f>Dubbel2!O130</f>
        <v>0</v>
      </c>
    </row>
    <row r="186" spans="1:15" x14ac:dyDescent="0.25">
      <c r="A186" s="9" t="str">
        <f>A184&amp;"/"&amp;A185</f>
        <v>0/0</v>
      </c>
      <c r="B186" s="37">
        <f>IF(B184=B185,B185,B184&amp;"/"&amp;B185)</f>
        <v>0</v>
      </c>
      <c r="C186" s="9">
        <f t="shared" ref="C186:O186" si="60">SUM(C184:C185)</f>
        <v>0</v>
      </c>
      <c r="D186" s="9">
        <f t="shared" si="60"/>
        <v>0</v>
      </c>
      <c r="E186" s="9">
        <f t="shared" si="60"/>
        <v>0</v>
      </c>
      <c r="F186" s="9">
        <f t="shared" si="60"/>
        <v>0</v>
      </c>
      <c r="G186" s="9">
        <f t="shared" si="60"/>
        <v>0</v>
      </c>
      <c r="H186" s="1">
        <f t="shared" si="60"/>
        <v>0</v>
      </c>
      <c r="I186" s="9">
        <f t="shared" si="60"/>
        <v>0</v>
      </c>
      <c r="J186" s="9">
        <f t="shared" si="60"/>
        <v>0</v>
      </c>
      <c r="K186" s="9">
        <f t="shared" si="60"/>
        <v>0</v>
      </c>
      <c r="L186" s="9">
        <f t="shared" si="60"/>
        <v>0</v>
      </c>
      <c r="M186" s="9">
        <f t="shared" si="60"/>
        <v>0</v>
      </c>
      <c r="N186" s="1">
        <f t="shared" si="60"/>
        <v>0</v>
      </c>
      <c r="O186" s="1">
        <f t="shared" si="60"/>
        <v>0</v>
      </c>
    </row>
    <row r="187" spans="1:15" x14ac:dyDescent="0.25">
      <c r="A187" s="9">
        <f>Dubbel2!A131</f>
        <v>0</v>
      </c>
      <c r="B187" s="9">
        <f>Dubbel2!B131</f>
        <v>0</v>
      </c>
      <c r="C187" s="9">
        <f>Dubbel2!C131</f>
        <v>0</v>
      </c>
      <c r="D187" s="9">
        <f>Dubbel2!D131</f>
        <v>0</v>
      </c>
      <c r="E187" s="9">
        <f>Dubbel2!E131</f>
        <v>0</v>
      </c>
      <c r="F187" s="9">
        <f>Dubbel2!F131</f>
        <v>0</v>
      </c>
      <c r="G187" s="9">
        <f>Dubbel2!G131</f>
        <v>0</v>
      </c>
      <c r="H187" s="1">
        <f>Dubbel2!H131</f>
        <v>0</v>
      </c>
      <c r="I187" s="9">
        <f>Dubbel2!I131</f>
        <v>0</v>
      </c>
      <c r="J187" s="9">
        <f>Dubbel2!J131</f>
        <v>0</v>
      </c>
      <c r="K187" s="9">
        <f>Dubbel2!K131</f>
        <v>0</v>
      </c>
      <c r="L187" s="9">
        <f>Dubbel2!L131</f>
        <v>0</v>
      </c>
      <c r="M187" s="9">
        <f>Dubbel2!M131</f>
        <v>0</v>
      </c>
      <c r="N187" s="1">
        <f>Dubbel2!N131</f>
        <v>0</v>
      </c>
      <c r="O187" s="1">
        <f>Dubbel2!O131</f>
        <v>0</v>
      </c>
    </row>
    <row r="188" spans="1:15" x14ac:dyDescent="0.25">
      <c r="A188" s="9">
        <f>Dubbel2!A132</f>
        <v>0</v>
      </c>
      <c r="B188" s="9">
        <f>Dubbel2!B132</f>
        <v>0</v>
      </c>
      <c r="C188" s="9">
        <f>Dubbel2!C132</f>
        <v>0</v>
      </c>
      <c r="D188" s="9">
        <f>Dubbel2!D132</f>
        <v>0</v>
      </c>
      <c r="E188" s="9">
        <f>Dubbel2!E132</f>
        <v>0</v>
      </c>
      <c r="F188" s="9">
        <f>Dubbel2!F132</f>
        <v>0</v>
      </c>
      <c r="G188" s="9">
        <f>Dubbel2!G132</f>
        <v>0</v>
      </c>
      <c r="H188" s="1">
        <f>Dubbel2!H132</f>
        <v>0</v>
      </c>
      <c r="I188" s="9">
        <f>Dubbel2!I132</f>
        <v>0</v>
      </c>
      <c r="J188" s="9">
        <f>Dubbel2!J132</f>
        <v>0</v>
      </c>
      <c r="K188" s="9">
        <f>Dubbel2!K132</f>
        <v>0</v>
      </c>
      <c r="L188" s="9">
        <f>Dubbel2!L132</f>
        <v>0</v>
      </c>
      <c r="M188" s="9">
        <f>Dubbel2!M132</f>
        <v>0</v>
      </c>
      <c r="N188" s="1">
        <f>Dubbel2!N132</f>
        <v>0</v>
      </c>
      <c r="O188" s="1">
        <f>Dubbel2!O132</f>
        <v>0</v>
      </c>
    </row>
    <row r="189" spans="1:15" x14ac:dyDescent="0.25">
      <c r="A189" s="9" t="str">
        <f>A187&amp;"/"&amp;A188</f>
        <v>0/0</v>
      </c>
      <c r="B189" s="37">
        <f>IF(B187=B188,B188,B187&amp;"/"&amp;B188)</f>
        <v>0</v>
      </c>
      <c r="C189" s="9">
        <f t="shared" ref="C189:O189" si="61">SUM(C187:C188)</f>
        <v>0</v>
      </c>
      <c r="D189" s="9">
        <f t="shared" si="61"/>
        <v>0</v>
      </c>
      <c r="E189" s="9">
        <f t="shared" si="61"/>
        <v>0</v>
      </c>
      <c r="F189" s="9">
        <f t="shared" si="61"/>
        <v>0</v>
      </c>
      <c r="G189" s="9">
        <f t="shared" si="61"/>
        <v>0</v>
      </c>
      <c r="H189" s="1">
        <f t="shared" si="61"/>
        <v>0</v>
      </c>
      <c r="I189" s="9">
        <f t="shared" si="61"/>
        <v>0</v>
      </c>
      <c r="J189" s="9">
        <f t="shared" si="61"/>
        <v>0</v>
      </c>
      <c r="K189" s="9">
        <f t="shared" si="61"/>
        <v>0</v>
      </c>
      <c r="L189" s="9">
        <f t="shared" si="61"/>
        <v>0</v>
      </c>
      <c r="M189" s="9">
        <f t="shared" si="61"/>
        <v>0</v>
      </c>
      <c r="N189" s="1">
        <f t="shared" si="61"/>
        <v>0</v>
      </c>
      <c r="O189" s="1">
        <f t="shared" si="61"/>
        <v>0</v>
      </c>
    </row>
    <row r="190" spans="1:15" x14ac:dyDescent="0.25">
      <c r="A190" s="9">
        <f>Dubbel2!A133</f>
        <v>0</v>
      </c>
      <c r="B190" s="9">
        <f>Dubbel2!B133</f>
        <v>0</v>
      </c>
      <c r="C190" s="9">
        <f>Dubbel2!C133</f>
        <v>0</v>
      </c>
      <c r="D190" s="9">
        <f>Dubbel2!D133</f>
        <v>0</v>
      </c>
      <c r="E190" s="9">
        <f>Dubbel2!E133</f>
        <v>0</v>
      </c>
      <c r="F190" s="9">
        <f>Dubbel2!F133</f>
        <v>0</v>
      </c>
      <c r="G190" s="9">
        <f>Dubbel2!G133</f>
        <v>0</v>
      </c>
      <c r="H190" s="1">
        <f>Dubbel2!H133</f>
        <v>0</v>
      </c>
      <c r="I190" s="9">
        <f>Dubbel2!I133</f>
        <v>0</v>
      </c>
      <c r="J190" s="9">
        <f>Dubbel2!J133</f>
        <v>0</v>
      </c>
      <c r="K190" s="9">
        <f>Dubbel2!K133</f>
        <v>0</v>
      </c>
      <c r="L190" s="9">
        <f>Dubbel2!L133</f>
        <v>0</v>
      </c>
      <c r="M190" s="9">
        <f>Dubbel2!M133</f>
        <v>0</v>
      </c>
      <c r="N190" s="1">
        <f>Dubbel2!N133</f>
        <v>0</v>
      </c>
      <c r="O190" s="1">
        <f>Dubbel2!O133</f>
        <v>0</v>
      </c>
    </row>
    <row r="191" spans="1:15" x14ac:dyDescent="0.25">
      <c r="A191" s="9">
        <f>Dubbel2!A134</f>
        <v>0</v>
      </c>
      <c r="B191" s="9">
        <f>Dubbel2!B134</f>
        <v>0</v>
      </c>
      <c r="C191" s="9">
        <f>Dubbel2!C134</f>
        <v>0</v>
      </c>
      <c r="D191" s="9">
        <f>Dubbel2!D134</f>
        <v>0</v>
      </c>
      <c r="E191" s="9">
        <f>Dubbel2!E134</f>
        <v>0</v>
      </c>
      <c r="F191" s="9">
        <f>Dubbel2!F134</f>
        <v>0</v>
      </c>
      <c r="G191" s="9">
        <f>Dubbel2!G134</f>
        <v>0</v>
      </c>
      <c r="H191" s="1">
        <f>Dubbel2!H134</f>
        <v>0</v>
      </c>
      <c r="I191" s="9">
        <f>Dubbel2!I134</f>
        <v>0</v>
      </c>
      <c r="J191" s="9">
        <f>Dubbel2!J134</f>
        <v>0</v>
      </c>
      <c r="K191" s="9">
        <f>Dubbel2!K134</f>
        <v>0</v>
      </c>
      <c r="L191" s="9">
        <f>Dubbel2!L134</f>
        <v>0</v>
      </c>
      <c r="M191" s="9">
        <f>Dubbel2!M134</f>
        <v>0</v>
      </c>
      <c r="N191" s="1">
        <f>Dubbel2!N134</f>
        <v>0</v>
      </c>
      <c r="O191" s="1">
        <f>Dubbel2!O134</f>
        <v>0</v>
      </c>
    </row>
    <row r="192" spans="1:15" x14ac:dyDescent="0.25">
      <c r="A192" s="9" t="str">
        <f>A190&amp;"/"&amp;A191</f>
        <v>0/0</v>
      </c>
      <c r="B192" s="37">
        <f>IF(B190=B191,B191,B190&amp;"/"&amp;B191)</f>
        <v>0</v>
      </c>
      <c r="C192" s="9">
        <f t="shared" ref="C192:O192" si="62">SUM(C190:C191)</f>
        <v>0</v>
      </c>
      <c r="D192" s="9">
        <f t="shared" si="62"/>
        <v>0</v>
      </c>
      <c r="E192" s="9">
        <f t="shared" si="62"/>
        <v>0</v>
      </c>
      <c r="F192" s="9">
        <f t="shared" si="62"/>
        <v>0</v>
      </c>
      <c r="G192" s="9">
        <f t="shared" si="62"/>
        <v>0</v>
      </c>
      <c r="H192" s="1">
        <f t="shared" si="62"/>
        <v>0</v>
      </c>
      <c r="I192" s="9">
        <f t="shared" si="62"/>
        <v>0</v>
      </c>
      <c r="J192" s="9">
        <f t="shared" si="62"/>
        <v>0</v>
      </c>
      <c r="K192" s="9">
        <f t="shared" si="62"/>
        <v>0</v>
      </c>
      <c r="L192" s="9">
        <f t="shared" si="62"/>
        <v>0</v>
      </c>
      <c r="M192" s="9">
        <f t="shared" si="62"/>
        <v>0</v>
      </c>
      <c r="N192" s="1">
        <f t="shared" si="62"/>
        <v>0</v>
      </c>
      <c r="O192" s="1">
        <f t="shared" si="62"/>
        <v>0</v>
      </c>
    </row>
    <row r="193" spans="1:15" x14ac:dyDescent="0.25">
      <c r="A193" s="9">
        <f>Dubbel2!A135</f>
        <v>0</v>
      </c>
      <c r="B193" s="9">
        <f>Dubbel2!B135</f>
        <v>0</v>
      </c>
      <c r="C193" s="9">
        <f>Dubbel2!C135</f>
        <v>0</v>
      </c>
      <c r="D193" s="9">
        <f>Dubbel2!D135</f>
        <v>0</v>
      </c>
      <c r="E193" s="9">
        <f>Dubbel2!E135</f>
        <v>0</v>
      </c>
      <c r="F193" s="9">
        <f>Dubbel2!F135</f>
        <v>0</v>
      </c>
      <c r="G193" s="9">
        <f>Dubbel2!G135</f>
        <v>0</v>
      </c>
      <c r="H193" s="1">
        <f>Dubbel2!H135</f>
        <v>0</v>
      </c>
      <c r="I193" s="9">
        <f>Dubbel2!I135</f>
        <v>0</v>
      </c>
      <c r="J193" s="9">
        <f>Dubbel2!J135</f>
        <v>0</v>
      </c>
      <c r="K193" s="9">
        <f>Dubbel2!K135</f>
        <v>0</v>
      </c>
      <c r="L193" s="9">
        <f>Dubbel2!L135</f>
        <v>0</v>
      </c>
      <c r="M193" s="9">
        <f>Dubbel2!M135</f>
        <v>0</v>
      </c>
      <c r="N193" s="1">
        <f>Dubbel2!N135</f>
        <v>0</v>
      </c>
      <c r="O193" s="1">
        <f>Dubbel2!O135</f>
        <v>0</v>
      </c>
    </row>
    <row r="194" spans="1:15" x14ac:dyDescent="0.25">
      <c r="A194" s="9">
        <f>Dubbel2!A136</f>
        <v>0</v>
      </c>
      <c r="B194" s="9">
        <f>Dubbel2!B136</f>
        <v>0</v>
      </c>
      <c r="C194" s="9">
        <f>Dubbel2!C136</f>
        <v>0</v>
      </c>
      <c r="D194" s="9">
        <f>Dubbel2!D136</f>
        <v>0</v>
      </c>
      <c r="E194" s="9">
        <f>Dubbel2!E136</f>
        <v>0</v>
      </c>
      <c r="F194" s="9">
        <f>Dubbel2!F136</f>
        <v>0</v>
      </c>
      <c r="G194" s="9">
        <f>Dubbel2!G136</f>
        <v>0</v>
      </c>
      <c r="H194" s="1">
        <f>Dubbel2!H136</f>
        <v>0</v>
      </c>
      <c r="I194" s="9">
        <f>Dubbel2!I136</f>
        <v>0</v>
      </c>
      <c r="J194" s="9">
        <f>Dubbel2!J136</f>
        <v>0</v>
      </c>
      <c r="K194" s="9">
        <f>Dubbel2!K136</f>
        <v>0</v>
      </c>
      <c r="L194" s="9">
        <f>Dubbel2!L136</f>
        <v>0</v>
      </c>
      <c r="M194" s="9">
        <f>Dubbel2!M136</f>
        <v>0</v>
      </c>
      <c r="N194" s="1">
        <f>Dubbel2!N136</f>
        <v>0</v>
      </c>
      <c r="O194" s="1">
        <f>Dubbel2!O136</f>
        <v>0</v>
      </c>
    </row>
    <row r="195" spans="1:15" x14ac:dyDescent="0.25">
      <c r="A195" s="9" t="str">
        <f>A193&amp;"/"&amp;A194</f>
        <v>0/0</v>
      </c>
      <c r="B195" s="37">
        <f>IF(B193=B194,B194,B193&amp;"/"&amp;B194)</f>
        <v>0</v>
      </c>
      <c r="C195" s="9">
        <f t="shared" ref="C195:O195" si="63">SUM(C193:C194)</f>
        <v>0</v>
      </c>
      <c r="D195" s="9">
        <f t="shared" si="63"/>
        <v>0</v>
      </c>
      <c r="E195" s="9">
        <f t="shared" si="63"/>
        <v>0</v>
      </c>
      <c r="F195" s="9">
        <f t="shared" si="63"/>
        <v>0</v>
      </c>
      <c r="G195" s="9">
        <f t="shared" si="63"/>
        <v>0</v>
      </c>
      <c r="H195" s="1">
        <f t="shared" si="63"/>
        <v>0</v>
      </c>
      <c r="I195" s="9">
        <f t="shared" si="63"/>
        <v>0</v>
      </c>
      <c r="J195" s="9">
        <f t="shared" si="63"/>
        <v>0</v>
      </c>
      <c r="K195" s="9">
        <f t="shared" si="63"/>
        <v>0</v>
      </c>
      <c r="L195" s="9">
        <f t="shared" si="63"/>
        <v>0</v>
      </c>
      <c r="M195" s="9">
        <f t="shared" si="63"/>
        <v>0</v>
      </c>
      <c r="N195" s="1">
        <f t="shared" si="63"/>
        <v>0</v>
      </c>
      <c r="O195" s="1">
        <f t="shared" si="63"/>
        <v>0</v>
      </c>
    </row>
    <row r="196" spans="1:15" x14ac:dyDescent="0.25">
      <c r="A196" s="9">
        <f>Dubbel2!A137</f>
        <v>0</v>
      </c>
      <c r="B196" s="9">
        <f>Dubbel2!B137</f>
        <v>0</v>
      </c>
      <c r="C196" s="9">
        <f>Dubbel2!C137</f>
        <v>0</v>
      </c>
      <c r="D196" s="9">
        <f>Dubbel2!D137</f>
        <v>0</v>
      </c>
      <c r="E196" s="9">
        <f>Dubbel2!E137</f>
        <v>0</v>
      </c>
      <c r="F196" s="9">
        <f>Dubbel2!F137</f>
        <v>0</v>
      </c>
      <c r="G196" s="9">
        <f>Dubbel2!G137</f>
        <v>0</v>
      </c>
      <c r="H196" s="1">
        <f>Dubbel2!H137</f>
        <v>0</v>
      </c>
      <c r="I196" s="9">
        <f>Dubbel2!I137</f>
        <v>0</v>
      </c>
      <c r="J196" s="9">
        <f>Dubbel2!J137</f>
        <v>0</v>
      </c>
      <c r="K196" s="9">
        <f>Dubbel2!K137</f>
        <v>0</v>
      </c>
      <c r="L196" s="9">
        <f>Dubbel2!L137</f>
        <v>0</v>
      </c>
      <c r="M196" s="9">
        <f>Dubbel2!M137</f>
        <v>0</v>
      </c>
      <c r="N196" s="1">
        <f>Dubbel2!N137</f>
        <v>0</v>
      </c>
      <c r="O196" s="1">
        <f>Dubbel2!O137</f>
        <v>0</v>
      </c>
    </row>
    <row r="197" spans="1:15" x14ac:dyDescent="0.25">
      <c r="A197" s="9">
        <f>Dubbel2!A138</f>
        <v>0</v>
      </c>
      <c r="B197" s="9">
        <f>Dubbel2!B138</f>
        <v>0</v>
      </c>
      <c r="C197" s="9">
        <f>Dubbel2!C138</f>
        <v>0</v>
      </c>
      <c r="D197" s="9">
        <f>Dubbel2!D138</f>
        <v>0</v>
      </c>
      <c r="E197" s="9">
        <f>Dubbel2!E138</f>
        <v>0</v>
      </c>
      <c r="F197" s="9">
        <f>Dubbel2!F138</f>
        <v>0</v>
      </c>
      <c r="G197" s="9">
        <f>Dubbel2!G138</f>
        <v>0</v>
      </c>
      <c r="H197" s="1">
        <f>Dubbel2!H138</f>
        <v>0</v>
      </c>
      <c r="I197" s="9">
        <f>Dubbel2!I138</f>
        <v>0</v>
      </c>
      <c r="J197" s="9">
        <f>Dubbel2!J138</f>
        <v>0</v>
      </c>
      <c r="K197" s="9">
        <f>Dubbel2!K138</f>
        <v>0</v>
      </c>
      <c r="L197" s="9">
        <f>Dubbel2!L138</f>
        <v>0</v>
      </c>
      <c r="M197" s="9">
        <f>Dubbel2!M138</f>
        <v>0</v>
      </c>
      <c r="N197" s="1">
        <f>Dubbel2!N138</f>
        <v>0</v>
      </c>
      <c r="O197" s="1">
        <f>Dubbel2!O138</f>
        <v>0</v>
      </c>
    </row>
    <row r="198" spans="1:15" x14ac:dyDescent="0.25">
      <c r="A198" s="9" t="str">
        <f>A196&amp;"/"&amp;A197</f>
        <v>0/0</v>
      </c>
      <c r="B198" s="37">
        <f>IF(B196=B197,B197,B196&amp;"/"&amp;B197)</f>
        <v>0</v>
      </c>
      <c r="C198" s="9">
        <f t="shared" ref="C198:O198" si="64">SUM(C196:C197)</f>
        <v>0</v>
      </c>
      <c r="D198" s="9">
        <f t="shared" si="64"/>
        <v>0</v>
      </c>
      <c r="E198" s="9">
        <f t="shared" si="64"/>
        <v>0</v>
      </c>
      <c r="F198" s="9">
        <f t="shared" si="64"/>
        <v>0</v>
      </c>
      <c r="G198" s="9">
        <f t="shared" si="64"/>
        <v>0</v>
      </c>
      <c r="H198" s="1">
        <f t="shared" si="64"/>
        <v>0</v>
      </c>
      <c r="I198" s="9">
        <f t="shared" si="64"/>
        <v>0</v>
      </c>
      <c r="J198" s="9">
        <f t="shared" si="64"/>
        <v>0</v>
      </c>
      <c r="K198" s="9">
        <f t="shared" si="64"/>
        <v>0</v>
      </c>
      <c r="L198" s="9">
        <f t="shared" si="64"/>
        <v>0</v>
      </c>
      <c r="M198" s="9">
        <f t="shared" si="64"/>
        <v>0</v>
      </c>
      <c r="N198" s="1">
        <f t="shared" si="64"/>
        <v>0</v>
      </c>
      <c r="O198" s="1">
        <f t="shared" si="64"/>
        <v>0</v>
      </c>
    </row>
    <row r="199" spans="1:15" x14ac:dyDescent="0.25">
      <c r="A199" s="9">
        <f>Dubbel2!A139</f>
        <v>0</v>
      </c>
      <c r="B199" s="9">
        <f>Dubbel2!B139</f>
        <v>0</v>
      </c>
      <c r="C199" s="9">
        <f>Dubbel2!C139</f>
        <v>0</v>
      </c>
      <c r="D199" s="9">
        <f>Dubbel2!D139</f>
        <v>0</v>
      </c>
      <c r="E199" s="9">
        <f>Dubbel2!E139</f>
        <v>0</v>
      </c>
      <c r="F199" s="9">
        <f>Dubbel2!F139</f>
        <v>0</v>
      </c>
      <c r="G199" s="9">
        <f>Dubbel2!G139</f>
        <v>0</v>
      </c>
      <c r="H199" s="1">
        <f>Dubbel2!H139</f>
        <v>0</v>
      </c>
      <c r="I199" s="9">
        <f>Dubbel2!I139</f>
        <v>0</v>
      </c>
      <c r="J199" s="9">
        <f>Dubbel2!J139</f>
        <v>0</v>
      </c>
      <c r="K199" s="9">
        <f>Dubbel2!K139</f>
        <v>0</v>
      </c>
      <c r="L199" s="9">
        <f>Dubbel2!L139</f>
        <v>0</v>
      </c>
      <c r="M199" s="9">
        <f>Dubbel2!M139</f>
        <v>0</v>
      </c>
      <c r="N199" s="1">
        <f>Dubbel2!N139</f>
        <v>0</v>
      </c>
      <c r="O199" s="1">
        <f>Dubbel2!O139</f>
        <v>0</v>
      </c>
    </row>
    <row r="200" spans="1:15" x14ac:dyDescent="0.25">
      <c r="A200" s="9">
        <f>Dubbel2!A140</f>
        <v>0</v>
      </c>
      <c r="B200" s="9">
        <f>Dubbel2!B140</f>
        <v>0</v>
      </c>
      <c r="C200" s="9">
        <f>Dubbel2!C140</f>
        <v>0</v>
      </c>
      <c r="D200" s="9">
        <f>Dubbel2!D140</f>
        <v>0</v>
      </c>
      <c r="E200" s="9">
        <f>Dubbel2!E140</f>
        <v>0</v>
      </c>
      <c r="F200" s="9">
        <f>Dubbel2!F140</f>
        <v>0</v>
      </c>
      <c r="G200" s="9">
        <f>Dubbel2!G140</f>
        <v>0</v>
      </c>
      <c r="H200" s="1">
        <f>Dubbel2!H140</f>
        <v>0</v>
      </c>
      <c r="I200" s="9">
        <f>Dubbel2!I140</f>
        <v>0</v>
      </c>
      <c r="J200" s="9">
        <f>Dubbel2!J140</f>
        <v>0</v>
      </c>
      <c r="K200" s="9">
        <f>Dubbel2!K140</f>
        <v>0</v>
      </c>
      <c r="L200" s="9">
        <f>Dubbel2!L140</f>
        <v>0</v>
      </c>
      <c r="M200" s="9">
        <f>Dubbel2!M140</f>
        <v>0</v>
      </c>
      <c r="N200" s="1">
        <f>Dubbel2!N140</f>
        <v>0</v>
      </c>
      <c r="O200" s="1">
        <f>Dubbel2!O140</f>
        <v>0</v>
      </c>
    </row>
    <row r="201" spans="1:15" x14ac:dyDescent="0.25">
      <c r="A201" s="9" t="str">
        <f>A199&amp;"/"&amp;A200</f>
        <v>0/0</v>
      </c>
      <c r="B201" s="37">
        <f>IF(B199=B200,B200,B199&amp;"/"&amp;B200)</f>
        <v>0</v>
      </c>
      <c r="C201" s="9">
        <f t="shared" ref="C201:O201" si="65">SUM(C199:C200)</f>
        <v>0</v>
      </c>
      <c r="D201" s="9">
        <f t="shared" si="65"/>
        <v>0</v>
      </c>
      <c r="E201" s="9">
        <f t="shared" si="65"/>
        <v>0</v>
      </c>
      <c r="F201" s="9">
        <f t="shared" si="65"/>
        <v>0</v>
      </c>
      <c r="G201" s="9">
        <f t="shared" si="65"/>
        <v>0</v>
      </c>
      <c r="H201" s="1">
        <f t="shared" si="65"/>
        <v>0</v>
      </c>
      <c r="I201" s="9">
        <f t="shared" si="65"/>
        <v>0</v>
      </c>
      <c r="J201" s="9">
        <f t="shared" si="65"/>
        <v>0</v>
      </c>
      <c r="K201" s="9">
        <f t="shared" si="65"/>
        <v>0</v>
      </c>
      <c r="L201" s="9">
        <f t="shared" si="65"/>
        <v>0</v>
      </c>
      <c r="M201" s="9">
        <f t="shared" si="65"/>
        <v>0</v>
      </c>
      <c r="N201" s="1">
        <f t="shared" si="65"/>
        <v>0</v>
      </c>
      <c r="O201" s="1">
        <f t="shared" si="65"/>
        <v>0</v>
      </c>
    </row>
    <row r="202" spans="1:15" x14ac:dyDescent="0.25">
      <c r="A202" s="9">
        <f>Dubbel2!A141</f>
        <v>0</v>
      </c>
      <c r="B202" s="9">
        <f>Dubbel2!B141</f>
        <v>0</v>
      </c>
      <c r="C202" s="9">
        <f>Dubbel2!C141</f>
        <v>0</v>
      </c>
      <c r="D202" s="9">
        <f>Dubbel2!D141</f>
        <v>0</v>
      </c>
      <c r="E202" s="9">
        <f>Dubbel2!E141</f>
        <v>0</v>
      </c>
      <c r="F202" s="9">
        <f>Dubbel2!F141</f>
        <v>0</v>
      </c>
      <c r="G202" s="9">
        <f>Dubbel2!G141</f>
        <v>0</v>
      </c>
      <c r="H202" s="1">
        <f>Dubbel2!H141</f>
        <v>0</v>
      </c>
      <c r="I202" s="9">
        <f>Dubbel2!I141</f>
        <v>0</v>
      </c>
      <c r="J202" s="9">
        <f>Dubbel2!J141</f>
        <v>0</v>
      </c>
      <c r="K202" s="9">
        <f>Dubbel2!K141</f>
        <v>0</v>
      </c>
      <c r="L202" s="9">
        <f>Dubbel2!L141</f>
        <v>0</v>
      </c>
      <c r="M202" s="9">
        <f>Dubbel2!M141</f>
        <v>0</v>
      </c>
      <c r="N202" s="1">
        <f>Dubbel2!N141</f>
        <v>0</v>
      </c>
      <c r="O202" s="1">
        <f>Dubbel2!O141</f>
        <v>0</v>
      </c>
    </row>
    <row r="203" spans="1:15" x14ac:dyDescent="0.25">
      <c r="A203" s="9">
        <f>Dubbel2!A142</f>
        <v>0</v>
      </c>
      <c r="B203" s="9">
        <f>Dubbel2!B142</f>
        <v>0</v>
      </c>
      <c r="C203" s="9">
        <f>Dubbel2!C142</f>
        <v>0</v>
      </c>
      <c r="D203" s="9">
        <f>Dubbel2!D142</f>
        <v>0</v>
      </c>
      <c r="E203" s="9">
        <f>Dubbel2!E142</f>
        <v>0</v>
      </c>
      <c r="F203" s="9">
        <f>Dubbel2!F142</f>
        <v>0</v>
      </c>
      <c r="G203" s="9">
        <f>Dubbel2!G142</f>
        <v>0</v>
      </c>
      <c r="H203" s="1">
        <f>Dubbel2!H142</f>
        <v>0</v>
      </c>
      <c r="I203" s="9">
        <f>Dubbel2!I142</f>
        <v>0</v>
      </c>
      <c r="J203" s="9">
        <f>Dubbel2!J142</f>
        <v>0</v>
      </c>
      <c r="K203" s="9">
        <f>Dubbel2!K142</f>
        <v>0</v>
      </c>
      <c r="L203" s="9">
        <f>Dubbel2!L142</f>
        <v>0</v>
      </c>
      <c r="M203" s="9">
        <f>Dubbel2!M142</f>
        <v>0</v>
      </c>
      <c r="N203" s="1">
        <f>Dubbel2!N142</f>
        <v>0</v>
      </c>
      <c r="O203" s="1">
        <f>Dubbel2!O142</f>
        <v>0</v>
      </c>
    </row>
    <row r="204" spans="1:15" x14ac:dyDescent="0.25">
      <c r="A204" s="9" t="str">
        <f>A202&amp;"/"&amp;A203</f>
        <v>0/0</v>
      </c>
      <c r="B204" s="37">
        <f>IF(B202=B203,B203,B202&amp;"/"&amp;B203)</f>
        <v>0</v>
      </c>
      <c r="C204" s="9">
        <f t="shared" ref="C204:O204" si="66">SUM(C202:C203)</f>
        <v>0</v>
      </c>
      <c r="D204" s="9">
        <f t="shared" si="66"/>
        <v>0</v>
      </c>
      <c r="E204" s="9">
        <f t="shared" si="66"/>
        <v>0</v>
      </c>
      <c r="F204" s="9">
        <f t="shared" si="66"/>
        <v>0</v>
      </c>
      <c r="G204" s="9">
        <f t="shared" si="66"/>
        <v>0</v>
      </c>
      <c r="H204" s="1">
        <f t="shared" si="66"/>
        <v>0</v>
      </c>
      <c r="I204" s="9">
        <f t="shared" si="66"/>
        <v>0</v>
      </c>
      <c r="J204" s="9">
        <f t="shared" si="66"/>
        <v>0</v>
      </c>
      <c r="K204" s="9">
        <f t="shared" si="66"/>
        <v>0</v>
      </c>
      <c r="L204" s="9">
        <f t="shared" si="66"/>
        <v>0</v>
      </c>
      <c r="M204" s="9">
        <f t="shared" si="66"/>
        <v>0</v>
      </c>
      <c r="N204" s="1">
        <f t="shared" si="66"/>
        <v>0</v>
      </c>
      <c r="O204" s="1">
        <f t="shared" si="66"/>
        <v>0</v>
      </c>
    </row>
    <row r="205" spans="1:15" x14ac:dyDescent="0.25">
      <c r="A205" s="9">
        <f>Dubbel2!A143</f>
        <v>0</v>
      </c>
      <c r="B205" s="9">
        <f>Dubbel2!B143</f>
        <v>0</v>
      </c>
      <c r="C205" s="9">
        <f>Dubbel2!C143</f>
        <v>0</v>
      </c>
      <c r="D205" s="9">
        <f>Dubbel2!D143</f>
        <v>0</v>
      </c>
      <c r="E205" s="9">
        <f>Dubbel2!E143</f>
        <v>0</v>
      </c>
      <c r="F205" s="9">
        <f>Dubbel2!F143</f>
        <v>0</v>
      </c>
      <c r="G205" s="9">
        <f>Dubbel2!G143</f>
        <v>0</v>
      </c>
      <c r="H205" s="1">
        <f>Dubbel2!H143</f>
        <v>0</v>
      </c>
      <c r="I205" s="9">
        <f>Dubbel2!I143</f>
        <v>0</v>
      </c>
      <c r="J205" s="9">
        <f>Dubbel2!J143</f>
        <v>0</v>
      </c>
      <c r="K205" s="9">
        <f>Dubbel2!K143</f>
        <v>0</v>
      </c>
      <c r="L205" s="9">
        <f>Dubbel2!L143</f>
        <v>0</v>
      </c>
      <c r="M205" s="9">
        <f>Dubbel2!M143</f>
        <v>0</v>
      </c>
      <c r="N205" s="1">
        <f>Dubbel2!N143</f>
        <v>0</v>
      </c>
      <c r="O205" s="1">
        <f>Dubbel2!O143</f>
        <v>0</v>
      </c>
    </row>
    <row r="206" spans="1:15" x14ac:dyDescent="0.25">
      <c r="A206" s="9">
        <f>Dubbel2!A144</f>
        <v>0</v>
      </c>
      <c r="B206" s="9">
        <f>Dubbel2!B144</f>
        <v>0</v>
      </c>
      <c r="C206" s="9">
        <f>Dubbel2!C144</f>
        <v>0</v>
      </c>
      <c r="D206" s="9">
        <f>Dubbel2!D144</f>
        <v>0</v>
      </c>
      <c r="E206" s="9">
        <f>Dubbel2!E144</f>
        <v>0</v>
      </c>
      <c r="F206" s="9">
        <f>Dubbel2!F144</f>
        <v>0</v>
      </c>
      <c r="G206" s="9">
        <f>Dubbel2!G144</f>
        <v>0</v>
      </c>
      <c r="H206" s="1">
        <f>Dubbel2!H144</f>
        <v>0</v>
      </c>
      <c r="I206" s="9">
        <f>Dubbel2!I144</f>
        <v>0</v>
      </c>
      <c r="J206" s="9">
        <f>Dubbel2!J144</f>
        <v>0</v>
      </c>
      <c r="K206" s="9">
        <f>Dubbel2!K144</f>
        <v>0</v>
      </c>
      <c r="L206" s="9">
        <f>Dubbel2!L144</f>
        <v>0</v>
      </c>
      <c r="M206" s="9">
        <f>Dubbel2!M144</f>
        <v>0</v>
      </c>
      <c r="N206" s="1">
        <f>Dubbel2!N144</f>
        <v>0</v>
      </c>
      <c r="O206" s="1">
        <f>Dubbel2!O144</f>
        <v>0</v>
      </c>
    </row>
    <row r="207" spans="1:15" x14ac:dyDescent="0.25">
      <c r="A207" s="9" t="str">
        <f>A205&amp;"/"&amp;A206</f>
        <v>0/0</v>
      </c>
      <c r="B207" s="37">
        <f>IF(B205=B206,B206,B205&amp;"/"&amp;B206)</f>
        <v>0</v>
      </c>
      <c r="C207" s="9">
        <f t="shared" ref="C207:O207" si="67">SUM(C205:C206)</f>
        <v>0</v>
      </c>
      <c r="D207" s="9">
        <f t="shared" si="67"/>
        <v>0</v>
      </c>
      <c r="E207" s="9">
        <f t="shared" si="67"/>
        <v>0</v>
      </c>
      <c r="F207" s="9">
        <f t="shared" si="67"/>
        <v>0</v>
      </c>
      <c r="G207" s="9">
        <f t="shared" si="67"/>
        <v>0</v>
      </c>
      <c r="H207" s="1">
        <f t="shared" si="67"/>
        <v>0</v>
      </c>
      <c r="I207" s="9">
        <f t="shared" si="67"/>
        <v>0</v>
      </c>
      <c r="J207" s="9">
        <f t="shared" si="67"/>
        <v>0</v>
      </c>
      <c r="K207" s="9">
        <f t="shared" si="67"/>
        <v>0</v>
      </c>
      <c r="L207" s="9">
        <f t="shared" si="67"/>
        <v>0</v>
      </c>
      <c r="M207" s="9">
        <f t="shared" si="67"/>
        <v>0</v>
      </c>
      <c r="N207" s="1">
        <f t="shared" si="67"/>
        <v>0</v>
      </c>
      <c r="O207" s="1">
        <f t="shared" si="67"/>
        <v>0</v>
      </c>
    </row>
    <row r="208" spans="1:15" x14ac:dyDescent="0.25">
      <c r="A208" s="9">
        <f>Dubbel2!A145</f>
        <v>0</v>
      </c>
      <c r="B208" s="9">
        <f>Dubbel2!B145</f>
        <v>0</v>
      </c>
      <c r="C208" s="9">
        <f>Dubbel2!C145</f>
        <v>0</v>
      </c>
      <c r="D208" s="9">
        <f>Dubbel2!D145</f>
        <v>0</v>
      </c>
      <c r="E208" s="9">
        <f>Dubbel2!E145</f>
        <v>0</v>
      </c>
      <c r="F208" s="9">
        <f>Dubbel2!F145</f>
        <v>0</v>
      </c>
      <c r="G208" s="9">
        <f>Dubbel2!G145</f>
        <v>0</v>
      </c>
      <c r="H208" s="1">
        <f>Dubbel2!H145</f>
        <v>0</v>
      </c>
      <c r="I208" s="9">
        <f>Dubbel2!I145</f>
        <v>0</v>
      </c>
      <c r="J208" s="9">
        <f>Dubbel2!J145</f>
        <v>0</v>
      </c>
      <c r="K208" s="9">
        <f>Dubbel2!K145</f>
        <v>0</v>
      </c>
      <c r="L208" s="9">
        <f>Dubbel2!L145</f>
        <v>0</v>
      </c>
      <c r="M208" s="9">
        <f>Dubbel2!M145</f>
        <v>0</v>
      </c>
      <c r="N208" s="1">
        <f>Dubbel2!N145</f>
        <v>0</v>
      </c>
      <c r="O208" s="1">
        <f>Dubbel2!O145</f>
        <v>0</v>
      </c>
    </row>
    <row r="209" spans="1:15" x14ac:dyDescent="0.25">
      <c r="A209" s="9">
        <f>Dubbel2!A146</f>
        <v>0</v>
      </c>
      <c r="B209" s="9">
        <f>Dubbel2!B146</f>
        <v>0</v>
      </c>
      <c r="C209" s="9">
        <f>Dubbel2!C146</f>
        <v>0</v>
      </c>
      <c r="D209" s="9">
        <f>Dubbel2!D146</f>
        <v>0</v>
      </c>
      <c r="E209" s="9">
        <f>Dubbel2!E146</f>
        <v>0</v>
      </c>
      <c r="F209" s="9">
        <f>Dubbel2!F146</f>
        <v>0</v>
      </c>
      <c r="G209" s="9">
        <f>Dubbel2!G146</f>
        <v>0</v>
      </c>
      <c r="H209" s="1">
        <f>Dubbel2!H146</f>
        <v>0</v>
      </c>
      <c r="I209" s="9">
        <f>Dubbel2!I146</f>
        <v>0</v>
      </c>
      <c r="J209" s="9">
        <f>Dubbel2!J146</f>
        <v>0</v>
      </c>
      <c r="K209" s="9">
        <f>Dubbel2!K146</f>
        <v>0</v>
      </c>
      <c r="L209" s="9">
        <f>Dubbel2!L146</f>
        <v>0</v>
      </c>
      <c r="M209" s="9">
        <f>Dubbel2!M146</f>
        <v>0</v>
      </c>
      <c r="N209" s="1">
        <f>Dubbel2!N146</f>
        <v>0</v>
      </c>
      <c r="O209" s="1">
        <f>Dubbel2!O146</f>
        <v>0</v>
      </c>
    </row>
    <row r="210" spans="1:15" x14ac:dyDescent="0.25">
      <c r="A210" s="9" t="str">
        <f>A208&amp;"/"&amp;A209</f>
        <v>0/0</v>
      </c>
      <c r="B210" s="37">
        <f>IF(B208=B209,B209,B208&amp;"/"&amp;B209)</f>
        <v>0</v>
      </c>
      <c r="C210" s="9">
        <f t="shared" ref="C210:O210" si="68">SUM(C208:C209)</f>
        <v>0</v>
      </c>
      <c r="D210" s="9">
        <f t="shared" si="68"/>
        <v>0</v>
      </c>
      <c r="E210" s="9">
        <f t="shared" si="68"/>
        <v>0</v>
      </c>
      <c r="F210" s="9">
        <f t="shared" si="68"/>
        <v>0</v>
      </c>
      <c r="G210" s="9">
        <f t="shared" si="68"/>
        <v>0</v>
      </c>
      <c r="H210" s="1">
        <f t="shared" si="68"/>
        <v>0</v>
      </c>
      <c r="I210" s="9">
        <f t="shared" si="68"/>
        <v>0</v>
      </c>
      <c r="J210" s="9">
        <f t="shared" si="68"/>
        <v>0</v>
      </c>
      <c r="K210" s="9">
        <f t="shared" si="68"/>
        <v>0</v>
      </c>
      <c r="L210" s="9">
        <f t="shared" si="68"/>
        <v>0</v>
      </c>
      <c r="M210" s="9">
        <f t="shared" si="68"/>
        <v>0</v>
      </c>
      <c r="N210" s="1">
        <f t="shared" si="68"/>
        <v>0</v>
      </c>
      <c r="O210" s="1">
        <f t="shared" si="68"/>
        <v>0</v>
      </c>
    </row>
    <row r="211" spans="1:15" x14ac:dyDescent="0.25">
      <c r="A211" s="9">
        <f>Dubbel2!A147</f>
        <v>0</v>
      </c>
      <c r="B211" s="9">
        <f>Dubbel2!B147</f>
        <v>0</v>
      </c>
      <c r="C211" s="9">
        <f>Dubbel2!C147</f>
        <v>0</v>
      </c>
      <c r="D211" s="9">
        <f>Dubbel2!D147</f>
        <v>0</v>
      </c>
      <c r="E211" s="9">
        <f>Dubbel2!E147</f>
        <v>0</v>
      </c>
      <c r="F211" s="9">
        <f>Dubbel2!F147</f>
        <v>0</v>
      </c>
      <c r="G211" s="9">
        <f>Dubbel2!G147</f>
        <v>0</v>
      </c>
      <c r="H211" s="1">
        <f>Dubbel2!H147</f>
        <v>0</v>
      </c>
      <c r="I211" s="9">
        <f>Dubbel2!I147</f>
        <v>0</v>
      </c>
      <c r="J211" s="9">
        <f>Dubbel2!J147</f>
        <v>0</v>
      </c>
      <c r="K211" s="9">
        <f>Dubbel2!K147</f>
        <v>0</v>
      </c>
      <c r="L211" s="9">
        <f>Dubbel2!L147</f>
        <v>0</v>
      </c>
      <c r="M211" s="9">
        <f>Dubbel2!M147</f>
        <v>0</v>
      </c>
      <c r="N211" s="1">
        <f>Dubbel2!N147</f>
        <v>0</v>
      </c>
      <c r="O211" s="1">
        <f>Dubbel2!O147</f>
        <v>0</v>
      </c>
    </row>
    <row r="212" spans="1:15" x14ac:dyDescent="0.25">
      <c r="A212" s="9">
        <f>Dubbel2!A148</f>
        <v>0</v>
      </c>
      <c r="B212" s="9">
        <f>Dubbel2!B148</f>
        <v>0</v>
      </c>
      <c r="C212" s="9">
        <f>Dubbel2!C148</f>
        <v>0</v>
      </c>
      <c r="D212" s="9">
        <f>Dubbel2!D148</f>
        <v>0</v>
      </c>
      <c r="E212" s="9">
        <f>Dubbel2!E148</f>
        <v>0</v>
      </c>
      <c r="F212" s="9">
        <f>Dubbel2!F148</f>
        <v>0</v>
      </c>
      <c r="G212" s="9">
        <f>Dubbel2!G148</f>
        <v>0</v>
      </c>
      <c r="H212" s="1">
        <f>Dubbel2!H148</f>
        <v>0</v>
      </c>
      <c r="I212" s="9">
        <f>Dubbel2!I148</f>
        <v>0</v>
      </c>
      <c r="J212" s="9">
        <f>Dubbel2!J148</f>
        <v>0</v>
      </c>
      <c r="K212" s="9">
        <f>Dubbel2!K148</f>
        <v>0</v>
      </c>
      <c r="L212" s="9">
        <f>Dubbel2!L148</f>
        <v>0</v>
      </c>
      <c r="M212" s="9">
        <f>Dubbel2!M148</f>
        <v>0</v>
      </c>
      <c r="N212" s="1">
        <f>Dubbel2!N148</f>
        <v>0</v>
      </c>
      <c r="O212" s="1">
        <f>Dubbel2!O148</f>
        <v>0</v>
      </c>
    </row>
    <row r="213" spans="1:15" x14ac:dyDescent="0.25">
      <c r="A213" s="9" t="str">
        <f>A211&amp;"/"&amp;A212</f>
        <v>0/0</v>
      </c>
      <c r="B213" s="37">
        <f>IF(B211=B212,B212,B211&amp;"/"&amp;B212)</f>
        <v>0</v>
      </c>
      <c r="C213" s="9">
        <f t="shared" ref="C213:O213" si="69">SUM(C211:C212)</f>
        <v>0</v>
      </c>
      <c r="D213" s="9">
        <f t="shared" si="69"/>
        <v>0</v>
      </c>
      <c r="E213" s="9">
        <f t="shared" si="69"/>
        <v>0</v>
      </c>
      <c r="F213" s="9">
        <f t="shared" si="69"/>
        <v>0</v>
      </c>
      <c r="G213" s="9">
        <f t="shared" si="69"/>
        <v>0</v>
      </c>
      <c r="H213" s="1">
        <f t="shared" si="69"/>
        <v>0</v>
      </c>
      <c r="I213" s="9">
        <f t="shared" si="69"/>
        <v>0</v>
      </c>
      <c r="J213" s="9">
        <f t="shared" si="69"/>
        <v>0</v>
      </c>
      <c r="K213" s="9">
        <f t="shared" si="69"/>
        <v>0</v>
      </c>
      <c r="L213" s="9">
        <f t="shared" si="69"/>
        <v>0</v>
      </c>
      <c r="M213" s="9">
        <f t="shared" si="69"/>
        <v>0</v>
      </c>
      <c r="N213" s="1">
        <f t="shared" si="69"/>
        <v>0</v>
      </c>
      <c r="O213" s="1">
        <f t="shared" si="69"/>
        <v>0</v>
      </c>
    </row>
    <row r="214" spans="1:15" x14ac:dyDescent="0.25">
      <c r="A214" s="9">
        <f>Dubbel2!A149</f>
        <v>0</v>
      </c>
      <c r="B214" s="9">
        <f>Dubbel2!B149</f>
        <v>0</v>
      </c>
      <c r="C214" s="9">
        <f>Dubbel2!C149</f>
        <v>0</v>
      </c>
      <c r="D214" s="9">
        <f>Dubbel2!D149</f>
        <v>0</v>
      </c>
      <c r="E214" s="9">
        <f>Dubbel2!E149</f>
        <v>0</v>
      </c>
      <c r="F214" s="9">
        <f>Dubbel2!F149</f>
        <v>0</v>
      </c>
      <c r="G214" s="9">
        <f>Dubbel2!G149</f>
        <v>0</v>
      </c>
      <c r="H214" s="1">
        <f>Dubbel2!H149</f>
        <v>0</v>
      </c>
      <c r="I214" s="9">
        <f>Dubbel2!I149</f>
        <v>0</v>
      </c>
      <c r="J214" s="9">
        <f>Dubbel2!J149</f>
        <v>0</v>
      </c>
      <c r="K214" s="9">
        <f>Dubbel2!K149</f>
        <v>0</v>
      </c>
      <c r="L214" s="9">
        <f>Dubbel2!L149</f>
        <v>0</v>
      </c>
      <c r="M214" s="9">
        <f>Dubbel2!M149</f>
        <v>0</v>
      </c>
      <c r="N214" s="1">
        <f>Dubbel2!N149</f>
        <v>0</v>
      </c>
      <c r="O214" s="1">
        <f>Dubbel2!O149</f>
        <v>0</v>
      </c>
    </row>
    <row r="215" spans="1:15" x14ac:dyDescent="0.25">
      <c r="A215" s="9">
        <f>Dubbel2!A150</f>
        <v>0</v>
      </c>
      <c r="B215" s="9">
        <f>Dubbel2!B150</f>
        <v>0</v>
      </c>
      <c r="C215" s="9">
        <f>Dubbel2!C150</f>
        <v>0</v>
      </c>
      <c r="D215" s="9">
        <f>Dubbel2!D150</f>
        <v>0</v>
      </c>
      <c r="E215" s="9">
        <f>Dubbel2!E150</f>
        <v>0</v>
      </c>
      <c r="F215" s="9">
        <f>Dubbel2!F150</f>
        <v>0</v>
      </c>
      <c r="G215" s="9">
        <f>Dubbel2!G150</f>
        <v>0</v>
      </c>
      <c r="H215" s="1">
        <f>Dubbel2!H150</f>
        <v>0</v>
      </c>
      <c r="I215" s="9">
        <f>Dubbel2!I150</f>
        <v>0</v>
      </c>
      <c r="J215" s="9">
        <f>Dubbel2!J150</f>
        <v>0</v>
      </c>
      <c r="K215" s="9">
        <f>Dubbel2!K150</f>
        <v>0</v>
      </c>
      <c r="L215" s="9">
        <f>Dubbel2!L150</f>
        <v>0</v>
      </c>
      <c r="M215" s="9">
        <f>Dubbel2!M150</f>
        <v>0</v>
      </c>
      <c r="N215" s="1">
        <f>Dubbel2!N150</f>
        <v>0</v>
      </c>
      <c r="O215" s="1">
        <f>Dubbel2!O150</f>
        <v>0</v>
      </c>
    </row>
    <row r="216" spans="1:15" x14ac:dyDescent="0.25">
      <c r="A216" s="9" t="str">
        <f>A214&amp;"/"&amp;A215</f>
        <v>0/0</v>
      </c>
      <c r="B216" s="37">
        <f>IF(B214=B215,B215,B214&amp;"/"&amp;B215)</f>
        <v>0</v>
      </c>
      <c r="C216" s="9">
        <f t="shared" ref="C216:O216" si="70">SUM(C214:C215)</f>
        <v>0</v>
      </c>
      <c r="D216" s="9">
        <f t="shared" si="70"/>
        <v>0</v>
      </c>
      <c r="E216" s="9">
        <f t="shared" si="70"/>
        <v>0</v>
      </c>
      <c r="F216" s="9">
        <f t="shared" si="70"/>
        <v>0</v>
      </c>
      <c r="G216" s="9">
        <f t="shared" si="70"/>
        <v>0</v>
      </c>
      <c r="H216" s="1">
        <f t="shared" si="70"/>
        <v>0</v>
      </c>
      <c r="I216" s="9">
        <f t="shared" si="70"/>
        <v>0</v>
      </c>
      <c r="J216" s="9">
        <f t="shared" si="70"/>
        <v>0</v>
      </c>
      <c r="K216" s="9">
        <f t="shared" si="70"/>
        <v>0</v>
      </c>
      <c r="L216" s="9">
        <f t="shared" si="70"/>
        <v>0</v>
      </c>
      <c r="M216" s="9">
        <f t="shared" si="70"/>
        <v>0</v>
      </c>
      <c r="N216" s="1">
        <f t="shared" si="70"/>
        <v>0</v>
      </c>
      <c r="O216" s="1">
        <f t="shared" si="70"/>
        <v>0</v>
      </c>
    </row>
    <row r="217" spans="1:15" x14ac:dyDescent="0.25">
      <c r="A217" s="9">
        <f>Dubbel2!A151</f>
        <v>0</v>
      </c>
      <c r="B217" s="9">
        <f>Dubbel2!B151</f>
        <v>0</v>
      </c>
      <c r="C217" s="9">
        <f>Dubbel2!C151</f>
        <v>0</v>
      </c>
      <c r="D217" s="9">
        <f>Dubbel2!D151</f>
        <v>0</v>
      </c>
      <c r="E217" s="9">
        <f>Dubbel2!E151</f>
        <v>0</v>
      </c>
      <c r="F217" s="9">
        <f>Dubbel2!F151</f>
        <v>0</v>
      </c>
      <c r="G217" s="9">
        <f>Dubbel2!G151</f>
        <v>0</v>
      </c>
      <c r="H217" s="1">
        <f>Dubbel2!H151</f>
        <v>0</v>
      </c>
      <c r="I217" s="9">
        <f>Dubbel2!I151</f>
        <v>0</v>
      </c>
      <c r="J217" s="9">
        <f>Dubbel2!J151</f>
        <v>0</v>
      </c>
      <c r="K217" s="9">
        <f>Dubbel2!K151</f>
        <v>0</v>
      </c>
      <c r="L217" s="9">
        <f>Dubbel2!L151</f>
        <v>0</v>
      </c>
      <c r="M217" s="9">
        <f>Dubbel2!M151</f>
        <v>0</v>
      </c>
      <c r="N217" s="1">
        <f>Dubbel2!N151</f>
        <v>0</v>
      </c>
      <c r="O217" s="1">
        <f>Dubbel2!O151</f>
        <v>0</v>
      </c>
    </row>
    <row r="218" spans="1:15" x14ac:dyDescent="0.25">
      <c r="A218" s="9">
        <f>Dubbel2!A152</f>
        <v>0</v>
      </c>
      <c r="B218" s="9">
        <f>Dubbel2!B152</f>
        <v>0</v>
      </c>
      <c r="C218" s="9">
        <f>Dubbel2!C152</f>
        <v>0</v>
      </c>
      <c r="D218" s="9">
        <f>Dubbel2!D152</f>
        <v>0</v>
      </c>
      <c r="E218" s="9">
        <f>Dubbel2!E152</f>
        <v>0</v>
      </c>
      <c r="F218" s="9">
        <f>Dubbel2!F152</f>
        <v>0</v>
      </c>
      <c r="G218" s="9">
        <f>Dubbel2!G152</f>
        <v>0</v>
      </c>
      <c r="H218" s="1">
        <f>Dubbel2!H152</f>
        <v>0</v>
      </c>
      <c r="I218" s="9">
        <f>Dubbel2!I152</f>
        <v>0</v>
      </c>
      <c r="J218" s="9">
        <f>Dubbel2!J152</f>
        <v>0</v>
      </c>
      <c r="K218" s="9">
        <f>Dubbel2!K152</f>
        <v>0</v>
      </c>
      <c r="L218" s="9">
        <f>Dubbel2!L152</f>
        <v>0</v>
      </c>
      <c r="M218" s="9">
        <f>Dubbel2!M152</f>
        <v>0</v>
      </c>
      <c r="N218" s="1">
        <f>Dubbel2!N152</f>
        <v>0</v>
      </c>
      <c r="O218" s="1">
        <f>Dubbel2!O152</f>
        <v>0</v>
      </c>
    </row>
    <row r="219" spans="1:15" x14ac:dyDescent="0.25">
      <c r="A219" s="9" t="str">
        <f>A217&amp;"/"&amp;A218</f>
        <v>0/0</v>
      </c>
      <c r="B219" s="37">
        <f>IF(B217=B218,B218,B217&amp;"/"&amp;B218)</f>
        <v>0</v>
      </c>
      <c r="C219" s="9">
        <f t="shared" ref="C219:O219" si="71">SUM(C217:C218)</f>
        <v>0</v>
      </c>
      <c r="D219" s="9">
        <f t="shared" si="71"/>
        <v>0</v>
      </c>
      <c r="E219" s="9">
        <f t="shared" si="71"/>
        <v>0</v>
      </c>
      <c r="F219" s="9">
        <f t="shared" si="71"/>
        <v>0</v>
      </c>
      <c r="G219" s="9">
        <f t="shared" si="71"/>
        <v>0</v>
      </c>
      <c r="H219" s="1">
        <f t="shared" si="71"/>
        <v>0</v>
      </c>
      <c r="I219" s="9">
        <f t="shared" si="71"/>
        <v>0</v>
      </c>
      <c r="J219" s="9">
        <f t="shared" si="71"/>
        <v>0</v>
      </c>
      <c r="K219" s="9">
        <f t="shared" si="71"/>
        <v>0</v>
      </c>
      <c r="L219" s="9">
        <f t="shared" si="71"/>
        <v>0</v>
      </c>
      <c r="M219" s="9">
        <f t="shared" si="71"/>
        <v>0</v>
      </c>
      <c r="N219" s="1">
        <f t="shared" si="71"/>
        <v>0</v>
      </c>
      <c r="O219" s="1">
        <f t="shared" si="71"/>
        <v>0</v>
      </c>
    </row>
    <row r="220" spans="1:15" x14ac:dyDescent="0.25">
      <c r="A220" s="9">
        <f>Dubbel2!A153</f>
        <v>0</v>
      </c>
      <c r="B220" s="9">
        <f>Dubbel2!B153</f>
        <v>0</v>
      </c>
      <c r="C220" s="9">
        <f>Dubbel2!C153</f>
        <v>0</v>
      </c>
      <c r="D220" s="9">
        <f>Dubbel2!D153</f>
        <v>0</v>
      </c>
      <c r="E220" s="9">
        <f>Dubbel2!E153</f>
        <v>0</v>
      </c>
      <c r="F220" s="9">
        <f>Dubbel2!F153</f>
        <v>0</v>
      </c>
      <c r="G220" s="9">
        <f>Dubbel2!G153</f>
        <v>0</v>
      </c>
      <c r="H220" s="1">
        <f>Dubbel2!H153</f>
        <v>0</v>
      </c>
      <c r="I220" s="9">
        <f>Dubbel2!I153</f>
        <v>0</v>
      </c>
      <c r="J220" s="9">
        <f>Dubbel2!J153</f>
        <v>0</v>
      </c>
      <c r="K220" s="9">
        <f>Dubbel2!K153</f>
        <v>0</v>
      </c>
      <c r="L220" s="9">
        <f>Dubbel2!L153</f>
        <v>0</v>
      </c>
      <c r="M220" s="9">
        <f>Dubbel2!M153</f>
        <v>0</v>
      </c>
      <c r="N220" s="1">
        <f>Dubbel2!N153</f>
        <v>0</v>
      </c>
      <c r="O220" s="1">
        <f>Dubbel2!O153</f>
        <v>0</v>
      </c>
    </row>
    <row r="221" spans="1:15" x14ac:dyDescent="0.25">
      <c r="A221" s="9">
        <f>Dubbel2!A154</f>
        <v>0</v>
      </c>
      <c r="B221" s="9">
        <f>Dubbel2!B154</f>
        <v>0</v>
      </c>
      <c r="C221" s="9">
        <f>Dubbel2!C154</f>
        <v>0</v>
      </c>
      <c r="D221" s="9">
        <f>Dubbel2!D154</f>
        <v>0</v>
      </c>
      <c r="E221" s="9">
        <f>Dubbel2!E154</f>
        <v>0</v>
      </c>
      <c r="F221" s="9">
        <f>Dubbel2!F154</f>
        <v>0</v>
      </c>
      <c r="G221" s="9">
        <f>Dubbel2!G154</f>
        <v>0</v>
      </c>
      <c r="H221" s="1">
        <f>Dubbel2!H154</f>
        <v>0</v>
      </c>
      <c r="I221" s="9">
        <f>Dubbel2!I154</f>
        <v>0</v>
      </c>
      <c r="J221" s="9">
        <f>Dubbel2!J154</f>
        <v>0</v>
      </c>
      <c r="K221" s="9">
        <f>Dubbel2!K154</f>
        <v>0</v>
      </c>
      <c r="L221" s="9">
        <f>Dubbel2!L154</f>
        <v>0</v>
      </c>
      <c r="M221" s="9">
        <f>Dubbel2!M154</f>
        <v>0</v>
      </c>
      <c r="N221" s="1">
        <f>Dubbel2!N154</f>
        <v>0</v>
      </c>
      <c r="O221" s="1">
        <f>Dubbel2!O154</f>
        <v>0</v>
      </c>
    </row>
    <row r="222" spans="1:15" x14ac:dyDescent="0.25">
      <c r="A222" s="9" t="str">
        <f>A220&amp;"/"&amp;A221</f>
        <v>0/0</v>
      </c>
      <c r="B222" s="37">
        <f>IF(B220=B221,B221,B220&amp;"/"&amp;B221)</f>
        <v>0</v>
      </c>
      <c r="C222" s="9">
        <f t="shared" ref="C222:O222" si="72">SUM(C220:C221)</f>
        <v>0</v>
      </c>
      <c r="D222" s="9">
        <f t="shared" si="72"/>
        <v>0</v>
      </c>
      <c r="E222" s="9">
        <f t="shared" si="72"/>
        <v>0</v>
      </c>
      <c r="F222" s="9">
        <f t="shared" si="72"/>
        <v>0</v>
      </c>
      <c r="G222" s="9">
        <f t="shared" si="72"/>
        <v>0</v>
      </c>
      <c r="H222" s="1">
        <f t="shared" si="72"/>
        <v>0</v>
      </c>
      <c r="I222" s="9">
        <f t="shared" si="72"/>
        <v>0</v>
      </c>
      <c r="J222" s="9">
        <f t="shared" si="72"/>
        <v>0</v>
      </c>
      <c r="K222" s="9">
        <f t="shared" si="72"/>
        <v>0</v>
      </c>
      <c r="L222" s="9">
        <f t="shared" si="72"/>
        <v>0</v>
      </c>
      <c r="M222" s="9">
        <f t="shared" si="72"/>
        <v>0</v>
      </c>
      <c r="N222" s="1">
        <f t="shared" si="72"/>
        <v>0</v>
      </c>
      <c r="O222" s="1">
        <f t="shared" si="72"/>
        <v>0</v>
      </c>
    </row>
    <row r="223" spans="1:15" x14ac:dyDescent="0.25">
      <c r="A223" s="9">
        <f>Dubbel2!A155</f>
        <v>0</v>
      </c>
      <c r="B223" s="9">
        <f>Dubbel2!B155</f>
        <v>0</v>
      </c>
      <c r="C223" s="9">
        <f>Dubbel2!C155</f>
        <v>0</v>
      </c>
      <c r="D223" s="9">
        <f>Dubbel2!D155</f>
        <v>0</v>
      </c>
      <c r="E223" s="9">
        <f>Dubbel2!E155</f>
        <v>0</v>
      </c>
      <c r="F223" s="9">
        <f>Dubbel2!F155</f>
        <v>0</v>
      </c>
      <c r="G223" s="9">
        <f>Dubbel2!G155</f>
        <v>0</v>
      </c>
      <c r="H223" s="1">
        <f>Dubbel2!H155</f>
        <v>0</v>
      </c>
      <c r="I223" s="9">
        <f>Dubbel2!I155</f>
        <v>0</v>
      </c>
      <c r="J223" s="9">
        <f>Dubbel2!J155</f>
        <v>0</v>
      </c>
      <c r="K223" s="9">
        <f>Dubbel2!K155</f>
        <v>0</v>
      </c>
      <c r="L223" s="9">
        <f>Dubbel2!L155</f>
        <v>0</v>
      </c>
      <c r="M223" s="9">
        <f>Dubbel2!M155</f>
        <v>0</v>
      </c>
      <c r="N223" s="1">
        <f>Dubbel2!N155</f>
        <v>0</v>
      </c>
      <c r="O223" s="1">
        <f>Dubbel2!O155</f>
        <v>0</v>
      </c>
    </row>
    <row r="224" spans="1:15" x14ac:dyDescent="0.25">
      <c r="A224" s="9">
        <f>Dubbel2!A156</f>
        <v>0</v>
      </c>
      <c r="B224" s="9">
        <f>Dubbel2!B156</f>
        <v>0</v>
      </c>
      <c r="C224" s="9">
        <f>Dubbel2!C156</f>
        <v>0</v>
      </c>
      <c r="D224" s="9">
        <f>Dubbel2!D156</f>
        <v>0</v>
      </c>
      <c r="E224" s="9">
        <f>Dubbel2!E156</f>
        <v>0</v>
      </c>
      <c r="F224" s="9">
        <f>Dubbel2!F156</f>
        <v>0</v>
      </c>
      <c r="G224" s="9">
        <f>Dubbel2!G156</f>
        <v>0</v>
      </c>
      <c r="H224" s="1">
        <f>Dubbel2!H156</f>
        <v>0</v>
      </c>
      <c r="I224" s="9">
        <f>Dubbel2!I156</f>
        <v>0</v>
      </c>
      <c r="J224" s="9">
        <f>Dubbel2!J156</f>
        <v>0</v>
      </c>
      <c r="K224" s="9">
        <f>Dubbel2!K156</f>
        <v>0</v>
      </c>
      <c r="L224" s="9">
        <f>Dubbel2!L156</f>
        <v>0</v>
      </c>
      <c r="M224" s="9">
        <f>Dubbel2!M156</f>
        <v>0</v>
      </c>
      <c r="N224" s="1">
        <f>Dubbel2!N156</f>
        <v>0</v>
      </c>
      <c r="O224" s="1">
        <f>Dubbel2!O156</f>
        <v>0</v>
      </c>
    </row>
    <row r="225" spans="1:15" x14ac:dyDescent="0.25">
      <c r="A225" s="9" t="str">
        <f>A223&amp;"/"&amp;A224</f>
        <v>0/0</v>
      </c>
      <c r="B225" s="37">
        <f>IF(B223=B224,B224,B223&amp;"/"&amp;B224)</f>
        <v>0</v>
      </c>
      <c r="C225" s="9">
        <f t="shared" ref="C225:O225" si="73">SUM(C223:C224)</f>
        <v>0</v>
      </c>
      <c r="D225" s="9">
        <f t="shared" si="73"/>
        <v>0</v>
      </c>
      <c r="E225" s="9">
        <f t="shared" si="73"/>
        <v>0</v>
      </c>
      <c r="F225" s="9">
        <f t="shared" si="73"/>
        <v>0</v>
      </c>
      <c r="G225" s="9">
        <f t="shared" si="73"/>
        <v>0</v>
      </c>
      <c r="H225" s="1">
        <f t="shared" si="73"/>
        <v>0</v>
      </c>
      <c r="I225" s="9">
        <f t="shared" si="73"/>
        <v>0</v>
      </c>
      <c r="J225" s="9">
        <f t="shared" si="73"/>
        <v>0</v>
      </c>
      <c r="K225" s="9">
        <f t="shared" si="73"/>
        <v>0</v>
      </c>
      <c r="L225" s="9">
        <f t="shared" si="73"/>
        <v>0</v>
      </c>
      <c r="M225" s="9">
        <f t="shared" si="73"/>
        <v>0</v>
      </c>
      <c r="N225" s="1">
        <f t="shared" si="73"/>
        <v>0</v>
      </c>
      <c r="O225" s="1">
        <f t="shared" si="73"/>
        <v>0</v>
      </c>
    </row>
    <row r="226" spans="1:15" x14ac:dyDescent="0.25">
      <c r="A226" s="9">
        <f>Dubbel2!A157</f>
        <v>0</v>
      </c>
      <c r="B226" s="9">
        <f>Dubbel2!B157</f>
        <v>0</v>
      </c>
      <c r="C226" s="9">
        <f>Dubbel2!C157</f>
        <v>0</v>
      </c>
      <c r="D226" s="9">
        <f>Dubbel2!D157</f>
        <v>0</v>
      </c>
      <c r="E226" s="9">
        <f>Dubbel2!E157</f>
        <v>0</v>
      </c>
      <c r="F226" s="9">
        <f>Dubbel2!F157</f>
        <v>0</v>
      </c>
      <c r="G226" s="9">
        <f>Dubbel2!G157</f>
        <v>0</v>
      </c>
      <c r="H226" s="1">
        <f>Dubbel2!H157</f>
        <v>0</v>
      </c>
      <c r="I226" s="9">
        <f>Dubbel2!I157</f>
        <v>0</v>
      </c>
      <c r="J226" s="9">
        <f>Dubbel2!J157</f>
        <v>0</v>
      </c>
      <c r="K226" s="9">
        <f>Dubbel2!K157</f>
        <v>0</v>
      </c>
      <c r="L226" s="9">
        <f>Dubbel2!L157</f>
        <v>0</v>
      </c>
      <c r="M226" s="9">
        <f>Dubbel2!M157</f>
        <v>0</v>
      </c>
      <c r="N226" s="1">
        <f>Dubbel2!N157</f>
        <v>0</v>
      </c>
      <c r="O226" s="1">
        <f>Dubbel2!O157</f>
        <v>0</v>
      </c>
    </row>
    <row r="227" spans="1:15" x14ac:dyDescent="0.25">
      <c r="A227" s="9">
        <f>Dubbel2!A158</f>
        <v>0</v>
      </c>
      <c r="B227" s="9">
        <f>Dubbel2!B158</f>
        <v>0</v>
      </c>
      <c r="C227" s="9">
        <f>Dubbel2!C158</f>
        <v>0</v>
      </c>
      <c r="D227" s="9">
        <f>Dubbel2!D158</f>
        <v>0</v>
      </c>
      <c r="E227" s="9">
        <f>Dubbel2!E158</f>
        <v>0</v>
      </c>
      <c r="F227" s="9">
        <f>Dubbel2!F158</f>
        <v>0</v>
      </c>
      <c r="G227" s="9">
        <f>Dubbel2!G158</f>
        <v>0</v>
      </c>
      <c r="H227" s="1">
        <f>Dubbel2!H158</f>
        <v>0</v>
      </c>
      <c r="I227" s="9">
        <f>Dubbel2!I158</f>
        <v>0</v>
      </c>
      <c r="J227" s="9">
        <f>Dubbel2!J158</f>
        <v>0</v>
      </c>
      <c r="K227" s="9">
        <f>Dubbel2!K158</f>
        <v>0</v>
      </c>
      <c r="L227" s="9">
        <f>Dubbel2!L158</f>
        <v>0</v>
      </c>
      <c r="M227" s="9">
        <f>Dubbel2!M158</f>
        <v>0</v>
      </c>
      <c r="N227" s="1">
        <f>Dubbel2!N158</f>
        <v>0</v>
      </c>
      <c r="O227" s="1">
        <f>Dubbel2!O158</f>
        <v>0</v>
      </c>
    </row>
    <row r="228" spans="1:15" x14ac:dyDescent="0.25">
      <c r="A228" s="9" t="str">
        <f>A226&amp;"/"&amp;A227</f>
        <v>0/0</v>
      </c>
      <c r="B228" s="37">
        <f>IF(B226=B227,B227,B226&amp;"/"&amp;B227)</f>
        <v>0</v>
      </c>
      <c r="C228" s="9">
        <f t="shared" ref="C228:O228" si="74">SUM(C226:C227)</f>
        <v>0</v>
      </c>
      <c r="D228" s="9">
        <f t="shared" si="74"/>
        <v>0</v>
      </c>
      <c r="E228" s="9">
        <f t="shared" si="74"/>
        <v>0</v>
      </c>
      <c r="F228" s="9">
        <f t="shared" si="74"/>
        <v>0</v>
      </c>
      <c r="G228" s="9">
        <f t="shared" si="74"/>
        <v>0</v>
      </c>
      <c r="H228" s="1">
        <f t="shared" si="74"/>
        <v>0</v>
      </c>
      <c r="I228" s="9">
        <f t="shared" si="74"/>
        <v>0</v>
      </c>
      <c r="J228" s="9">
        <f t="shared" si="74"/>
        <v>0</v>
      </c>
      <c r="K228" s="9">
        <f t="shared" si="74"/>
        <v>0</v>
      </c>
      <c r="L228" s="9">
        <f t="shared" si="74"/>
        <v>0</v>
      </c>
      <c r="M228" s="9">
        <f t="shared" si="74"/>
        <v>0</v>
      </c>
      <c r="N228" s="1">
        <f t="shared" si="74"/>
        <v>0</v>
      </c>
      <c r="O228" s="1">
        <f t="shared" si="74"/>
        <v>0</v>
      </c>
    </row>
    <row r="229" spans="1:15" x14ac:dyDescent="0.25">
      <c r="A229" s="9">
        <f>Dubbel2!A159</f>
        <v>0</v>
      </c>
      <c r="B229" s="9">
        <f>Dubbel2!B159</f>
        <v>0</v>
      </c>
      <c r="C229" s="9">
        <f>Dubbel2!C159</f>
        <v>0</v>
      </c>
      <c r="D229" s="9">
        <f>Dubbel2!D159</f>
        <v>0</v>
      </c>
      <c r="E229" s="9">
        <f>Dubbel2!E159</f>
        <v>0</v>
      </c>
      <c r="F229" s="9">
        <f>Dubbel2!F159</f>
        <v>0</v>
      </c>
      <c r="G229" s="9">
        <f>Dubbel2!G159</f>
        <v>0</v>
      </c>
      <c r="H229" s="1">
        <f>Dubbel2!H159</f>
        <v>0</v>
      </c>
      <c r="I229" s="9">
        <f>Dubbel2!I159</f>
        <v>0</v>
      </c>
      <c r="J229" s="9">
        <f>Dubbel2!J159</f>
        <v>0</v>
      </c>
      <c r="K229" s="9">
        <f>Dubbel2!K159</f>
        <v>0</v>
      </c>
      <c r="L229" s="9">
        <f>Dubbel2!L159</f>
        <v>0</v>
      </c>
      <c r="M229" s="9">
        <f>Dubbel2!M159</f>
        <v>0</v>
      </c>
      <c r="N229" s="1">
        <f>Dubbel2!N159</f>
        <v>0</v>
      </c>
      <c r="O229" s="1">
        <f>Dubbel2!O159</f>
        <v>0</v>
      </c>
    </row>
    <row r="230" spans="1:15" x14ac:dyDescent="0.25">
      <c r="A230" s="9">
        <f>Dubbel2!A160</f>
        <v>0</v>
      </c>
      <c r="B230" s="9">
        <f>Dubbel2!B160</f>
        <v>0</v>
      </c>
      <c r="C230" s="9">
        <f>Dubbel2!C160</f>
        <v>0</v>
      </c>
      <c r="D230" s="9">
        <f>Dubbel2!D160</f>
        <v>0</v>
      </c>
      <c r="E230" s="9">
        <f>Dubbel2!E160</f>
        <v>0</v>
      </c>
      <c r="F230" s="9">
        <f>Dubbel2!F160</f>
        <v>0</v>
      </c>
      <c r="G230" s="9">
        <f>Dubbel2!G160</f>
        <v>0</v>
      </c>
      <c r="H230" s="1">
        <f>Dubbel2!H160</f>
        <v>0</v>
      </c>
      <c r="I230" s="9">
        <f>Dubbel2!I160</f>
        <v>0</v>
      </c>
      <c r="J230" s="9">
        <f>Dubbel2!J160</f>
        <v>0</v>
      </c>
      <c r="K230" s="9">
        <f>Dubbel2!K160</f>
        <v>0</v>
      </c>
      <c r="L230" s="9">
        <f>Dubbel2!L160</f>
        <v>0</v>
      </c>
      <c r="M230" s="9">
        <f>Dubbel2!M160</f>
        <v>0</v>
      </c>
      <c r="N230" s="1">
        <f>Dubbel2!N160</f>
        <v>0</v>
      </c>
      <c r="O230" s="1">
        <f>Dubbel2!O160</f>
        <v>0</v>
      </c>
    </row>
    <row r="231" spans="1:15" x14ac:dyDescent="0.25">
      <c r="A231" s="9" t="str">
        <f>A229&amp;"/"&amp;A230</f>
        <v>0/0</v>
      </c>
      <c r="B231" s="37">
        <f>IF(B229=B230,B230,B229&amp;"/"&amp;B230)</f>
        <v>0</v>
      </c>
      <c r="C231" s="9">
        <f t="shared" ref="C231:O231" si="75">SUM(C229:C230)</f>
        <v>0</v>
      </c>
      <c r="D231" s="9">
        <f t="shared" si="75"/>
        <v>0</v>
      </c>
      <c r="E231" s="9">
        <f t="shared" si="75"/>
        <v>0</v>
      </c>
      <c r="F231" s="9">
        <f t="shared" si="75"/>
        <v>0</v>
      </c>
      <c r="G231" s="9">
        <f t="shared" si="75"/>
        <v>0</v>
      </c>
      <c r="H231" s="1">
        <f t="shared" si="75"/>
        <v>0</v>
      </c>
      <c r="I231" s="9">
        <f t="shared" si="75"/>
        <v>0</v>
      </c>
      <c r="J231" s="9">
        <f t="shared" si="75"/>
        <v>0</v>
      </c>
      <c r="K231" s="9">
        <f t="shared" si="75"/>
        <v>0</v>
      </c>
      <c r="L231" s="9">
        <f t="shared" si="75"/>
        <v>0</v>
      </c>
      <c r="M231" s="9">
        <f t="shared" si="75"/>
        <v>0</v>
      </c>
      <c r="N231" s="1">
        <f t="shared" si="75"/>
        <v>0</v>
      </c>
      <c r="O231" s="1">
        <f t="shared" si="75"/>
        <v>0</v>
      </c>
    </row>
    <row r="232" spans="1:15" x14ac:dyDescent="0.25">
      <c r="A232" s="9">
        <f>Dubbel2!A161</f>
        <v>0</v>
      </c>
      <c r="B232" s="9">
        <f>Dubbel2!B161</f>
        <v>0</v>
      </c>
      <c r="C232" s="9">
        <f>Dubbel2!C161</f>
        <v>0</v>
      </c>
      <c r="D232" s="9">
        <f>Dubbel2!D161</f>
        <v>0</v>
      </c>
      <c r="E232" s="9">
        <f>Dubbel2!E161</f>
        <v>0</v>
      </c>
      <c r="F232" s="9">
        <f>Dubbel2!F161</f>
        <v>0</v>
      </c>
      <c r="G232" s="9">
        <f>Dubbel2!G161</f>
        <v>0</v>
      </c>
      <c r="H232" s="1">
        <f>Dubbel2!H161</f>
        <v>0</v>
      </c>
      <c r="I232" s="9">
        <f>Dubbel2!I161</f>
        <v>0</v>
      </c>
      <c r="J232" s="9">
        <f>Dubbel2!J161</f>
        <v>0</v>
      </c>
      <c r="K232" s="9">
        <f>Dubbel2!K161</f>
        <v>0</v>
      </c>
      <c r="L232" s="9">
        <f>Dubbel2!L161</f>
        <v>0</v>
      </c>
      <c r="M232" s="9">
        <f>Dubbel2!M161</f>
        <v>0</v>
      </c>
      <c r="N232" s="1">
        <f>Dubbel2!N161</f>
        <v>0</v>
      </c>
      <c r="O232" s="1">
        <f>Dubbel2!O161</f>
        <v>0</v>
      </c>
    </row>
    <row r="233" spans="1:15" x14ac:dyDescent="0.25">
      <c r="A233" s="9">
        <f>Dubbel2!A162</f>
        <v>0</v>
      </c>
      <c r="B233" s="9">
        <f>Dubbel2!B162</f>
        <v>0</v>
      </c>
      <c r="C233" s="9">
        <f>Dubbel2!C162</f>
        <v>0</v>
      </c>
      <c r="D233" s="9">
        <f>Dubbel2!D162</f>
        <v>0</v>
      </c>
      <c r="E233" s="9">
        <f>Dubbel2!E162</f>
        <v>0</v>
      </c>
      <c r="F233" s="9">
        <f>Dubbel2!F162</f>
        <v>0</v>
      </c>
      <c r="G233" s="9">
        <f>Dubbel2!G162</f>
        <v>0</v>
      </c>
      <c r="H233" s="1">
        <f>Dubbel2!H162</f>
        <v>0</v>
      </c>
      <c r="I233" s="9">
        <f>Dubbel2!I162</f>
        <v>0</v>
      </c>
      <c r="J233" s="9">
        <f>Dubbel2!J162</f>
        <v>0</v>
      </c>
      <c r="K233" s="9">
        <f>Dubbel2!K162</f>
        <v>0</v>
      </c>
      <c r="L233" s="9">
        <f>Dubbel2!L162</f>
        <v>0</v>
      </c>
      <c r="M233" s="9">
        <f>Dubbel2!M162</f>
        <v>0</v>
      </c>
      <c r="N233" s="1">
        <f>Dubbel2!N162</f>
        <v>0</v>
      </c>
      <c r="O233" s="1">
        <f>Dubbel2!O162</f>
        <v>0</v>
      </c>
    </row>
    <row r="234" spans="1:15" x14ac:dyDescent="0.25">
      <c r="A234" s="9" t="str">
        <f>A232&amp;"/"&amp;A233</f>
        <v>0/0</v>
      </c>
      <c r="B234" s="37">
        <f>IF(B232=B233,B233,B232&amp;"/"&amp;B233)</f>
        <v>0</v>
      </c>
      <c r="C234" s="9">
        <f t="shared" ref="C234:O234" si="76">SUM(C232:C233)</f>
        <v>0</v>
      </c>
      <c r="D234" s="9">
        <f t="shared" si="76"/>
        <v>0</v>
      </c>
      <c r="E234" s="9">
        <f t="shared" si="76"/>
        <v>0</v>
      </c>
      <c r="F234" s="9">
        <f t="shared" si="76"/>
        <v>0</v>
      </c>
      <c r="G234" s="9">
        <f t="shared" si="76"/>
        <v>0</v>
      </c>
      <c r="H234" s="1">
        <f t="shared" si="76"/>
        <v>0</v>
      </c>
      <c r="I234" s="9">
        <f t="shared" si="76"/>
        <v>0</v>
      </c>
      <c r="J234" s="9">
        <f t="shared" si="76"/>
        <v>0</v>
      </c>
      <c r="K234" s="9">
        <f t="shared" si="76"/>
        <v>0</v>
      </c>
      <c r="L234" s="9">
        <f t="shared" si="76"/>
        <v>0</v>
      </c>
      <c r="M234" s="9">
        <f t="shared" si="76"/>
        <v>0</v>
      </c>
      <c r="N234" s="1">
        <f t="shared" si="76"/>
        <v>0</v>
      </c>
      <c r="O234" s="1">
        <f t="shared" si="76"/>
        <v>0</v>
      </c>
    </row>
    <row r="235" spans="1:15" x14ac:dyDescent="0.25">
      <c r="A235" s="9">
        <f>Dubbel2!A163</f>
        <v>0</v>
      </c>
      <c r="B235" s="9">
        <f>Dubbel2!B163</f>
        <v>0</v>
      </c>
      <c r="C235" s="9">
        <f>Dubbel2!C163</f>
        <v>0</v>
      </c>
      <c r="D235" s="9">
        <f>Dubbel2!D163</f>
        <v>0</v>
      </c>
      <c r="E235" s="9">
        <f>Dubbel2!E163</f>
        <v>0</v>
      </c>
      <c r="F235" s="9">
        <f>Dubbel2!F163</f>
        <v>0</v>
      </c>
      <c r="G235" s="9">
        <f>Dubbel2!G163</f>
        <v>0</v>
      </c>
      <c r="H235" s="1">
        <f>Dubbel2!H163</f>
        <v>0</v>
      </c>
      <c r="I235" s="9">
        <f>Dubbel2!I163</f>
        <v>0</v>
      </c>
      <c r="J235" s="9">
        <f>Dubbel2!J163</f>
        <v>0</v>
      </c>
      <c r="K235" s="9">
        <f>Dubbel2!K163</f>
        <v>0</v>
      </c>
      <c r="L235" s="9">
        <f>Dubbel2!L163</f>
        <v>0</v>
      </c>
      <c r="M235" s="9">
        <f>Dubbel2!M163</f>
        <v>0</v>
      </c>
      <c r="N235" s="1">
        <f>Dubbel2!N163</f>
        <v>0</v>
      </c>
      <c r="O235" s="1">
        <f>Dubbel2!O163</f>
        <v>0</v>
      </c>
    </row>
    <row r="236" spans="1:15" x14ac:dyDescent="0.25">
      <c r="A236" s="9">
        <f>Dubbel2!A164</f>
        <v>0</v>
      </c>
      <c r="B236" s="9">
        <f>Dubbel2!B164</f>
        <v>0</v>
      </c>
      <c r="C236" s="9">
        <f>Dubbel2!C164</f>
        <v>0</v>
      </c>
      <c r="D236" s="9">
        <f>Dubbel2!D164</f>
        <v>0</v>
      </c>
      <c r="E236" s="9">
        <f>Dubbel2!E164</f>
        <v>0</v>
      </c>
      <c r="F236" s="9">
        <f>Dubbel2!F164</f>
        <v>0</v>
      </c>
      <c r="G236" s="9">
        <f>Dubbel2!G164</f>
        <v>0</v>
      </c>
      <c r="H236" s="1">
        <f>Dubbel2!H164</f>
        <v>0</v>
      </c>
      <c r="I236" s="9">
        <f>Dubbel2!I164</f>
        <v>0</v>
      </c>
      <c r="J236" s="9">
        <f>Dubbel2!J164</f>
        <v>0</v>
      </c>
      <c r="K236" s="9">
        <f>Dubbel2!K164</f>
        <v>0</v>
      </c>
      <c r="L236" s="9">
        <f>Dubbel2!L164</f>
        <v>0</v>
      </c>
      <c r="M236" s="9">
        <f>Dubbel2!M164</f>
        <v>0</v>
      </c>
      <c r="N236" s="1">
        <f>Dubbel2!N164</f>
        <v>0</v>
      </c>
      <c r="O236" s="1">
        <f>Dubbel2!O164</f>
        <v>0</v>
      </c>
    </row>
    <row r="237" spans="1:15" x14ac:dyDescent="0.25">
      <c r="A237" s="9" t="str">
        <f>A235&amp;"/"&amp;A236</f>
        <v>0/0</v>
      </c>
      <c r="B237" s="37">
        <f>IF(B235=B236,B236,B235&amp;"/"&amp;B236)</f>
        <v>0</v>
      </c>
      <c r="C237" s="9">
        <f t="shared" ref="C237:O237" si="77">SUM(C235:C236)</f>
        <v>0</v>
      </c>
      <c r="D237" s="9">
        <f t="shared" si="77"/>
        <v>0</v>
      </c>
      <c r="E237" s="9">
        <f t="shared" si="77"/>
        <v>0</v>
      </c>
      <c r="F237" s="9">
        <f t="shared" si="77"/>
        <v>0</v>
      </c>
      <c r="G237" s="9">
        <f t="shared" si="77"/>
        <v>0</v>
      </c>
      <c r="H237" s="1">
        <f t="shared" si="77"/>
        <v>0</v>
      </c>
      <c r="I237" s="9">
        <f t="shared" si="77"/>
        <v>0</v>
      </c>
      <c r="J237" s="9">
        <f t="shared" si="77"/>
        <v>0</v>
      </c>
      <c r="K237" s="9">
        <f t="shared" si="77"/>
        <v>0</v>
      </c>
      <c r="L237" s="9">
        <f t="shared" si="77"/>
        <v>0</v>
      </c>
      <c r="M237" s="9">
        <f t="shared" si="77"/>
        <v>0</v>
      </c>
      <c r="N237" s="1">
        <f t="shared" si="77"/>
        <v>0</v>
      </c>
      <c r="O237" s="1">
        <f t="shared" si="77"/>
        <v>0</v>
      </c>
    </row>
    <row r="238" spans="1:15" x14ac:dyDescent="0.25">
      <c r="A238" s="9">
        <f>Dubbel2!A165</f>
        <v>0</v>
      </c>
      <c r="B238" s="9">
        <f>Dubbel2!B165</f>
        <v>0</v>
      </c>
      <c r="C238" s="9">
        <f>Dubbel2!C165</f>
        <v>0</v>
      </c>
      <c r="D238" s="9">
        <f>Dubbel2!D165</f>
        <v>0</v>
      </c>
      <c r="E238" s="9">
        <f>Dubbel2!E165</f>
        <v>0</v>
      </c>
      <c r="F238" s="9">
        <f>Dubbel2!F165</f>
        <v>0</v>
      </c>
      <c r="G238" s="9">
        <f>Dubbel2!G165</f>
        <v>0</v>
      </c>
      <c r="H238" s="1">
        <f>Dubbel2!H165</f>
        <v>0</v>
      </c>
      <c r="I238" s="9">
        <f>Dubbel2!I165</f>
        <v>0</v>
      </c>
      <c r="J238" s="9">
        <f>Dubbel2!J165</f>
        <v>0</v>
      </c>
      <c r="K238" s="9">
        <f>Dubbel2!K165</f>
        <v>0</v>
      </c>
      <c r="L238" s="9">
        <f>Dubbel2!L165</f>
        <v>0</v>
      </c>
      <c r="M238" s="9">
        <f>Dubbel2!M165</f>
        <v>0</v>
      </c>
      <c r="N238" s="1">
        <f>Dubbel2!N165</f>
        <v>0</v>
      </c>
      <c r="O238" s="1">
        <f>Dubbel2!O165</f>
        <v>0</v>
      </c>
    </row>
    <row r="239" spans="1:15" x14ac:dyDescent="0.25">
      <c r="A239" s="9">
        <f>Dubbel2!A166</f>
        <v>0</v>
      </c>
      <c r="B239" s="9">
        <f>Dubbel2!B166</f>
        <v>0</v>
      </c>
      <c r="C239" s="9">
        <f>Dubbel2!C166</f>
        <v>0</v>
      </c>
      <c r="D239" s="9">
        <f>Dubbel2!D166</f>
        <v>0</v>
      </c>
      <c r="E239" s="9">
        <f>Dubbel2!E166</f>
        <v>0</v>
      </c>
      <c r="F239" s="9">
        <f>Dubbel2!F166</f>
        <v>0</v>
      </c>
      <c r="G239" s="9">
        <f>Dubbel2!G166</f>
        <v>0</v>
      </c>
      <c r="H239" s="1">
        <f>Dubbel2!H166</f>
        <v>0</v>
      </c>
      <c r="I239" s="9">
        <f>Dubbel2!I166</f>
        <v>0</v>
      </c>
      <c r="J239" s="9">
        <f>Dubbel2!J166</f>
        <v>0</v>
      </c>
      <c r="K239" s="9">
        <f>Dubbel2!K166</f>
        <v>0</v>
      </c>
      <c r="L239" s="9">
        <f>Dubbel2!L166</f>
        <v>0</v>
      </c>
      <c r="M239" s="9">
        <f>Dubbel2!M166</f>
        <v>0</v>
      </c>
      <c r="N239" s="1">
        <f>Dubbel2!N166</f>
        <v>0</v>
      </c>
      <c r="O239" s="1">
        <f>Dubbel2!O166</f>
        <v>0</v>
      </c>
    </row>
    <row r="240" spans="1:15" x14ac:dyDescent="0.25">
      <c r="A240" s="9" t="str">
        <f>A238&amp;"/"&amp;A239</f>
        <v>0/0</v>
      </c>
      <c r="B240" s="37">
        <f>IF(B238=B239,B239,B238&amp;"/"&amp;B239)</f>
        <v>0</v>
      </c>
      <c r="C240" s="9">
        <f t="shared" ref="C240:O240" si="78">SUM(C238:C239)</f>
        <v>0</v>
      </c>
      <c r="D240" s="9">
        <f t="shared" si="78"/>
        <v>0</v>
      </c>
      <c r="E240" s="9">
        <f t="shared" si="78"/>
        <v>0</v>
      </c>
      <c r="F240" s="9">
        <f t="shared" si="78"/>
        <v>0</v>
      </c>
      <c r="G240" s="9">
        <f t="shared" si="78"/>
        <v>0</v>
      </c>
      <c r="H240" s="1">
        <f t="shared" si="78"/>
        <v>0</v>
      </c>
      <c r="I240" s="9">
        <f t="shared" si="78"/>
        <v>0</v>
      </c>
      <c r="J240" s="9">
        <f t="shared" si="78"/>
        <v>0</v>
      </c>
      <c r="K240" s="9">
        <f t="shared" si="78"/>
        <v>0</v>
      </c>
      <c r="L240" s="9">
        <f t="shared" si="78"/>
        <v>0</v>
      </c>
      <c r="M240" s="9">
        <f t="shared" si="78"/>
        <v>0</v>
      </c>
      <c r="N240" s="1">
        <f t="shared" si="78"/>
        <v>0</v>
      </c>
      <c r="O240" s="1">
        <f t="shared" si="78"/>
        <v>0</v>
      </c>
    </row>
    <row r="241" spans="1:15" x14ac:dyDescent="0.25">
      <c r="A241" s="9">
        <f>Dubbel2!A167</f>
        <v>0</v>
      </c>
      <c r="B241" s="9">
        <f>Dubbel2!B167</f>
        <v>0</v>
      </c>
      <c r="C241" s="9">
        <f>Dubbel2!C167</f>
        <v>0</v>
      </c>
      <c r="D241" s="9">
        <f>Dubbel2!D167</f>
        <v>0</v>
      </c>
      <c r="E241" s="9">
        <f>Dubbel2!E167</f>
        <v>0</v>
      </c>
      <c r="F241" s="9">
        <f>Dubbel2!F167</f>
        <v>0</v>
      </c>
      <c r="G241" s="9">
        <f>Dubbel2!G167</f>
        <v>0</v>
      </c>
      <c r="H241" s="1">
        <f>Dubbel2!H167</f>
        <v>0</v>
      </c>
      <c r="I241" s="9">
        <f>Dubbel2!I167</f>
        <v>0</v>
      </c>
      <c r="J241" s="9">
        <f>Dubbel2!J167</f>
        <v>0</v>
      </c>
      <c r="K241" s="9">
        <f>Dubbel2!K167</f>
        <v>0</v>
      </c>
      <c r="L241" s="9">
        <f>Dubbel2!L167</f>
        <v>0</v>
      </c>
      <c r="M241" s="9">
        <f>Dubbel2!M167</f>
        <v>0</v>
      </c>
      <c r="N241" s="1">
        <f>Dubbel2!N167</f>
        <v>0</v>
      </c>
      <c r="O241" s="1">
        <f>Dubbel2!O167</f>
        <v>0</v>
      </c>
    </row>
    <row r="242" spans="1:15" x14ac:dyDescent="0.25">
      <c r="A242" s="9">
        <f>Dubbel2!A168</f>
        <v>0</v>
      </c>
      <c r="B242" s="9">
        <f>Dubbel2!B168</f>
        <v>0</v>
      </c>
      <c r="C242" s="9">
        <f>Dubbel2!C168</f>
        <v>0</v>
      </c>
      <c r="D242" s="9">
        <f>Dubbel2!D168</f>
        <v>0</v>
      </c>
      <c r="E242" s="9">
        <f>Dubbel2!E168</f>
        <v>0</v>
      </c>
      <c r="F242" s="9">
        <f>Dubbel2!F168</f>
        <v>0</v>
      </c>
      <c r="G242" s="9">
        <f>Dubbel2!G168</f>
        <v>0</v>
      </c>
      <c r="H242" s="1">
        <f>Dubbel2!H168</f>
        <v>0</v>
      </c>
      <c r="I242" s="9">
        <f>Dubbel2!I168</f>
        <v>0</v>
      </c>
      <c r="J242" s="9">
        <f>Dubbel2!J168</f>
        <v>0</v>
      </c>
      <c r="K242" s="9">
        <f>Dubbel2!K168</f>
        <v>0</v>
      </c>
      <c r="L242" s="9">
        <f>Dubbel2!L168</f>
        <v>0</v>
      </c>
      <c r="M242" s="9">
        <f>Dubbel2!M168</f>
        <v>0</v>
      </c>
      <c r="N242" s="1">
        <f>Dubbel2!N168</f>
        <v>0</v>
      </c>
      <c r="O242" s="1">
        <f>Dubbel2!O168</f>
        <v>0</v>
      </c>
    </row>
    <row r="243" spans="1:15" x14ac:dyDescent="0.25">
      <c r="A243" s="9" t="str">
        <f>A241&amp;"/"&amp;A242</f>
        <v>0/0</v>
      </c>
      <c r="B243" s="37">
        <f>IF(B241=B242,B242,B241&amp;"/"&amp;B242)</f>
        <v>0</v>
      </c>
      <c r="C243" s="9">
        <f t="shared" ref="C243:O243" si="79">SUM(C241:C242)</f>
        <v>0</v>
      </c>
      <c r="D243" s="9">
        <f t="shared" si="79"/>
        <v>0</v>
      </c>
      <c r="E243" s="9">
        <f t="shared" si="79"/>
        <v>0</v>
      </c>
      <c r="F243" s="9">
        <f t="shared" si="79"/>
        <v>0</v>
      </c>
      <c r="G243" s="9">
        <f t="shared" si="79"/>
        <v>0</v>
      </c>
      <c r="H243" s="1">
        <f t="shared" si="79"/>
        <v>0</v>
      </c>
      <c r="I243" s="9">
        <f t="shared" si="79"/>
        <v>0</v>
      </c>
      <c r="J243" s="9">
        <f t="shared" si="79"/>
        <v>0</v>
      </c>
      <c r="K243" s="9">
        <f t="shared" si="79"/>
        <v>0</v>
      </c>
      <c r="L243" s="9">
        <f t="shared" si="79"/>
        <v>0</v>
      </c>
      <c r="M243" s="9">
        <f t="shared" si="79"/>
        <v>0</v>
      </c>
      <c r="N243" s="1">
        <f t="shared" si="79"/>
        <v>0</v>
      </c>
      <c r="O243" s="1">
        <f t="shared" si="79"/>
        <v>0</v>
      </c>
    </row>
    <row r="244" spans="1:15" x14ac:dyDescent="0.25">
      <c r="A244" s="9">
        <f>Dubbel2!A169</f>
        <v>0</v>
      </c>
      <c r="B244" s="9">
        <f>Dubbel2!B169</f>
        <v>0</v>
      </c>
      <c r="C244" s="9">
        <f>Dubbel2!C169</f>
        <v>0</v>
      </c>
      <c r="D244" s="9">
        <f>Dubbel2!D169</f>
        <v>0</v>
      </c>
      <c r="E244" s="9">
        <f>Dubbel2!E169</f>
        <v>0</v>
      </c>
      <c r="F244" s="9">
        <f>Dubbel2!F169</f>
        <v>0</v>
      </c>
      <c r="G244" s="9">
        <f>Dubbel2!G169</f>
        <v>0</v>
      </c>
      <c r="H244" s="1">
        <f>Dubbel2!H169</f>
        <v>0</v>
      </c>
      <c r="I244" s="9">
        <f>Dubbel2!I169</f>
        <v>0</v>
      </c>
      <c r="J244" s="9">
        <f>Dubbel2!J169</f>
        <v>0</v>
      </c>
      <c r="K244" s="9">
        <f>Dubbel2!K169</f>
        <v>0</v>
      </c>
      <c r="L244" s="9">
        <f>Dubbel2!L169</f>
        <v>0</v>
      </c>
      <c r="M244" s="9">
        <f>Dubbel2!M169</f>
        <v>0</v>
      </c>
      <c r="N244" s="1">
        <f>Dubbel2!N169</f>
        <v>0</v>
      </c>
      <c r="O244" s="1">
        <f>Dubbel2!O169</f>
        <v>0</v>
      </c>
    </row>
    <row r="245" spans="1:15" x14ac:dyDescent="0.25">
      <c r="A245" s="9">
        <f>Dubbel2!A170</f>
        <v>0</v>
      </c>
      <c r="B245" s="9">
        <f>Dubbel2!B170</f>
        <v>0</v>
      </c>
      <c r="C245" s="9">
        <f>Dubbel2!C170</f>
        <v>0</v>
      </c>
      <c r="D245" s="9">
        <f>Dubbel2!D170</f>
        <v>0</v>
      </c>
      <c r="E245" s="9">
        <f>Dubbel2!E170</f>
        <v>0</v>
      </c>
      <c r="F245" s="9">
        <f>Dubbel2!F170</f>
        <v>0</v>
      </c>
      <c r="G245" s="9">
        <f>Dubbel2!G170</f>
        <v>0</v>
      </c>
      <c r="H245" s="1">
        <f>Dubbel2!H170</f>
        <v>0</v>
      </c>
      <c r="I245" s="9">
        <f>Dubbel2!I170</f>
        <v>0</v>
      </c>
      <c r="J245" s="9">
        <f>Dubbel2!J170</f>
        <v>0</v>
      </c>
      <c r="K245" s="9">
        <f>Dubbel2!K170</f>
        <v>0</v>
      </c>
      <c r="L245" s="9">
        <f>Dubbel2!L170</f>
        <v>0</v>
      </c>
      <c r="M245" s="9">
        <f>Dubbel2!M170</f>
        <v>0</v>
      </c>
      <c r="N245" s="1">
        <f>Dubbel2!N170</f>
        <v>0</v>
      </c>
      <c r="O245" s="1">
        <f>Dubbel2!O170</f>
        <v>0</v>
      </c>
    </row>
    <row r="246" spans="1:15" x14ac:dyDescent="0.25">
      <c r="A246" s="9" t="str">
        <f>A244&amp;"/"&amp;A245</f>
        <v>0/0</v>
      </c>
      <c r="B246" s="37">
        <f>IF(B244=B245,B245,B244&amp;"/"&amp;B245)</f>
        <v>0</v>
      </c>
      <c r="C246" s="9">
        <f t="shared" ref="C246:O246" si="80">SUM(C244:C245)</f>
        <v>0</v>
      </c>
      <c r="D246" s="9">
        <f t="shared" si="80"/>
        <v>0</v>
      </c>
      <c r="E246" s="9">
        <f t="shared" si="80"/>
        <v>0</v>
      </c>
      <c r="F246" s="9">
        <f t="shared" si="80"/>
        <v>0</v>
      </c>
      <c r="G246" s="9">
        <f t="shared" si="80"/>
        <v>0</v>
      </c>
      <c r="H246" s="1">
        <f t="shared" si="80"/>
        <v>0</v>
      </c>
      <c r="I246" s="9">
        <f t="shared" si="80"/>
        <v>0</v>
      </c>
      <c r="J246" s="9">
        <f t="shared" si="80"/>
        <v>0</v>
      </c>
      <c r="K246" s="9">
        <f t="shared" si="80"/>
        <v>0</v>
      </c>
      <c r="L246" s="9">
        <f t="shared" si="80"/>
        <v>0</v>
      </c>
      <c r="M246" s="9">
        <f t="shared" si="80"/>
        <v>0</v>
      </c>
      <c r="N246" s="1">
        <f t="shared" si="80"/>
        <v>0</v>
      </c>
      <c r="O246" s="1">
        <f t="shared" si="80"/>
        <v>0</v>
      </c>
    </row>
    <row r="247" spans="1:15" x14ac:dyDescent="0.25">
      <c r="A247" s="9">
        <f>Dubbel2!A171</f>
        <v>0</v>
      </c>
      <c r="B247" s="9">
        <f>Dubbel2!B171</f>
        <v>0</v>
      </c>
      <c r="C247" s="9">
        <f>Dubbel2!C171</f>
        <v>0</v>
      </c>
      <c r="D247" s="9">
        <f>Dubbel2!D171</f>
        <v>0</v>
      </c>
      <c r="E247" s="9">
        <f>Dubbel2!E171</f>
        <v>0</v>
      </c>
      <c r="F247" s="9">
        <f>Dubbel2!F171</f>
        <v>0</v>
      </c>
      <c r="G247" s="9">
        <f>Dubbel2!G171</f>
        <v>0</v>
      </c>
      <c r="H247" s="1">
        <f>Dubbel2!H171</f>
        <v>0</v>
      </c>
      <c r="I247" s="9">
        <f>Dubbel2!I171</f>
        <v>0</v>
      </c>
      <c r="J247" s="9">
        <f>Dubbel2!J171</f>
        <v>0</v>
      </c>
      <c r="K247" s="9">
        <f>Dubbel2!K171</f>
        <v>0</v>
      </c>
      <c r="L247" s="9">
        <f>Dubbel2!L171</f>
        <v>0</v>
      </c>
      <c r="M247" s="9">
        <f>Dubbel2!M171</f>
        <v>0</v>
      </c>
      <c r="N247" s="1">
        <f>Dubbel2!N171</f>
        <v>0</v>
      </c>
      <c r="O247" s="1">
        <f>Dubbel2!O171</f>
        <v>0</v>
      </c>
    </row>
    <row r="248" spans="1:15" x14ac:dyDescent="0.25">
      <c r="A248" s="9">
        <f>Dubbel2!A172</f>
        <v>0</v>
      </c>
      <c r="B248" s="9">
        <f>Dubbel2!B172</f>
        <v>0</v>
      </c>
      <c r="C248" s="9">
        <f>Dubbel2!C172</f>
        <v>0</v>
      </c>
      <c r="D248" s="9">
        <f>Dubbel2!D172</f>
        <v>0</v>
      </c>
      <c r="E248" s="9">
        <f>Dubbel2!E172</f>
        <v>0</v>
      </c>
      <c r="F248" s="9">
        <f>Dubbel2!F172</f>
        <v>0</v>
      </c>
      <c r="G248" s="9">
        <f>Dubbel2!G172</f>
        <v>0</v>
      </c>
      <c r="H248" s="1">
        <f>Dubbel2!H172</f>
        <v>0</v>
      </c>
      <c r="I248" s="9">
        <f>Dubbel2!I172</f>
        <v>0</v>
      </c>
      <c r="J248" s="9">
        <f>Dubbel2!J172</f>
        <v>0</v>
      </c>
      <c r="K248" s="9">
        <f>Dubbel2!K172</f>
        <v>0</v>
      </c>
      <c r="L248" s="9">
        <f>Dubbel2!L172</f>
        <v>0</v>
      </c>
      <c r="M248" s="9">
        <f>Dubbel2!M172</f>
        <v>0</v>
      </c>
      <c r="N248" s="1">
        <f>Dubbel2!N172</f>
        <v>0</v>
      </c>
      <c r="O248" s="1">
        <f>Dubbel2!O172</f>
        <v>0</v>
      </c>
    </row>
    <row r="249" spans="1:15" x14ac:dyDescent="0.25">
      <c r="A249" s="9" t="str">
        <f>A247&amp;"/"&amp;A248</f>
        <v>0/0</v>
      </c>
      <c r="B249" s="37">
        <f>IF(B247=B248,B248,B247&amp;"/"&amp;B248)</f>
        <v>0</v>
      </c>
      <c r="C249" s="9">
        <f t="shared" ref="C249:O249" si="81">SUM(C247:C248)</f>
        <v>0</v>
      </c>
      <c r="D249" s="9">
        <f t="shared" si="81"/>
        <v>0</v>
      </c>
      <c r="E249" s="9">
        <f t="shared" si="81"/>
        <v>0</v>
      </c>
      <c r="F249" s="9">
        <f t="shared" si="81"/>
        <v>0</v>
      </c>
      <c r="G249" s="9">
        <f t="shared" si="81"/>
        <v>0</v>
      </c>
      <c r="H249" s="1">
        <f t="shared" si="81"/>
        <v>0</v>
      </c>
      <c r="I249" s="9">
        <f t="shared" si="81"/>
        <v>0</v>
      </c>
      <c r="J249" s="9">
        <f t="shared" si="81"/>
        <v>0</v>
      </c>
      <c r="K249" s="9">
        <f t="shared" si="81"/>
        <v>0</v>
      </c>
      <c r="L249" s="9">
        <f t="shared" si="81"/>
        <v>0</v>
      </c>
      <c r="M249" s="9">
        <f t="shared" si="81"/>
        <v>0</v>
      </c>
      <c r="N249" s="1">
        <f t="shared" si="81"/>
        <v>0</v>
      </c>
      <c r="O249" s="1">
        <f t="shared" si="81"/>
        <v>0</v>
      </c>
    </row>
    <row r="250" spans="1:15" x14ac:dyDescent="0.25">
      <c r="A250" s="9">
        <f>Dubbel2!A173</f>
        <v>0</v>
      </c>
      <c r="B250" s="9">
        <f>Dubbel2!B173</f>
        <v>0</v>
      </c>
      <c r="C250" s="9">
        <f>Dubbel2!C173</f>
        <v>0</v>
      </c>
      <c r="D250" s="9">
        <f>Dubbel2!D173</f>
        <v>0</v>
      </c>
      <c r="E250" s="9">
        <f>Dubbel2!E173</f>
        <v>0</v>
      </c>
      <c r="F250" s="9">
        <f>Dubbel2!F173</f>
        <v>0</v>
      </c>
      <c r="G250" s="9">
        <f>Dubbel2!G173</f>
        <v>0</v>
      </c>
      <c r="H250" s="1">
        <f>Dubbel2!H173</f>
        <v>0</v>
      </c>
      <c r="I250" s="9">
        <f>Dubbel2!I173</f>
        <v>0</v>
      </c>
      <c r="J250" s="9">
        <f>Dubbel2!J173</f>
        <v>0</v>
      </c>
      <c r="K250" s="9">
        <f>Dubbel2!K173</f>
        <v>0</v>
      </c>
      <c r="L250" s="9">
        <f>Dubbel2!L173</f>
        <v>0</v>
      </c>
      <c r="M250" s="9">
        <f>Dubbel2!M173</f>
        <v>0</v>
      </c>
      <c r="N250" s="1">
        <f>Dubbel2!N173</f>
        <v>0</v>
      </c>
      <c r="O250" s="1">
        <f>Dubbel2!O173</f>
        <v>0</v>
      </c>
    </row>
    <row r="251" spans="1:15" x14ac:dyDescent="0.25">
      <c r="A251" s="9">
        <f>Dubbel2!A174</f>
        <v>0</v>
      </c>
      <c r="B251" s="9">
        <f>Dubbel2!B174</f>
        <v>0</v>
      </c>
      <c r="C251" s="9">
        <f>Dubbel2!C174</f>
        <v>0</v>
      </c>
      <c r="D251" s="9">
        <f>Dubbel2!D174</f>
        <v>0</v>
      </c>
      <c r="E251" s="9">
        <f>Dubbel2!E174</f>
        <v>0</v>
      </c>
      <c r="F251" s="9">
        <f>Dubbel2!F174</f>
        <v>0</v>
      </c>
      <c r="G251" s="9">
        <f>Dubbel2!G174</f>
        <v>0</v>
      </c>
      <c r="H251" s="1">
        <f>Dubbel2!H174</f>
        <v>0</v>
      </c>
      <c r="I251" s="9">
        <f>Dubbel2!I174</f>
        <v>0</v>
      </c>
      <c r="J251" s="9">
        <f>Dubbel2!J174</f>
        <v>0</v>
      </c>
      <c r="K251" s="9">
        <f>Dubbel2!K174</f>
        <v>0</v>
      </c>
      <c r="L251" s="9">
        <f>Dubbel2!L174</f>
        <v>0</v>
      </c>
      <c r="M251" s="9">
        <f>Dubbel2!M174</f>
        <v>0</v>
      </c>
      <c r="N251" s="1">
        <f>Dubbel2!N174</f>
        <v>0</v>
      </c>
      <c r="O251" s="1">
        <f>Dubbel2!O174</f>
        <v>0</v>
      </c>
    </row>
    <row r="252" spans="1:15" x14ac:dyDescent="0.25">
      <c r="A252" s="9" t="str">
        <f>A250&amp;"/"&amp;A251</f>
        <v>0/0</v>
      </c>
      <c r="B252" s="37">
        <f>IF(B250=B251,B251,B250&amp;"/"&amp;B251)</f>
        <v>0</v>
      </c>
      <c r="C252" s="9">
        <f t="shared" ref="C252:O252" si="82">SUM(C250:C251)</f>
        <v>0</v>
      </c>
      <c r="D252" s="9">
        <f t="shared" si="82"/>
        <v>0</v>
      </c>
      <c r="E252" s="9">
        <f t="shared" si="82"/>
        <v>0</v>
      </c>
      <c r="F252" s="9">
        <f t="shared" si="82"/>
        <v>0</v>
      </c>
      <c r="G252" s="9">
        <f t="shared" si="82"/>
        <v>0</v>
      </c>
      <c r="H252" s="1">
        <f t="shared" si="82"/>
        <v>0</v>
      </c>
      <c r="I252" s="9">
        <f t="shared" si="82"/>
        <v>0</v>
      </c>
      <c r="J252" s="9">
        <f t="shared" si="82"/>
        <v>0</v>
      </c>
      <c r="K252" s="9">
        <f t="shared" si="82"/>
        <v>0</v>
      </c>
      <c r="L252" s="9">
        <f t="shared" si="82"/>
        <v>0</v>
      </c>
      <c r="M252" s="9">
        <f t="shared" si="82"/>
        <v>0</v>
      </c>
      <c r="N252" s="1">
        <f t="shared" si="82"/>
        <v>0</v>
      </c>
      <c r="O252" s="1">
        <f t="shared" si="82"/>
        <v>0</v>
      </c>
    </row>
    <row r="253" spans="1:15" x14ac:dyDescent="0.25">
      <c r="A253" s="9">
        <f>Dubbel2!A175</f>
        <v>0</v>
      </c>
      <c r="B253" s="9">
        <f>Dubbel2!B175</f>
        <v>0</v>
      </c>
      <c r="C253" s="9">
        <f>Dubbel2!C175</f>
        <v>0</v>
      </c>
      <c r="D253" s="9">
        <f>Dubbel2!D175</f>
        <v>0</v>
      </c>
      <c r="E253" s="9">
        <f>Dubbel2!E175</f>
        <v>0</v>
      </c>
      <c r="F253" s="9">
        <f>Dubbel2!F175</f>
        <v>0</v>
      </c>
      <c r="G253" s="9">
        <f>Dubbel2!G175</f>
        <v>0</v>
      </c>
      <c r="H253" s="1">
        <f>Dubbel2!H175</f>
        <v>0</v>
      </c>
      <c r="I253" s="9">
        <f>Dubbel2!I175</f>
        <v>0</v>
      </c>
      <c r="J253" s="9">
        <f>Dubbel2!J175</f>
        <v>0</v>
      </c>
      <c r="K253" s="9">
        <f>Dubbel2!K175</f>
        <v>0</v>
      </c>
      <c r="L253" s="9">
        <f>Dubbel2!L175</f>
        <v>0</v>
      </c>
      <c r="M253" s="9">
        <f>Dubbel2!M175</f>
        <v>0</v>
      </c>
      <c r="N253" s="1">
        <f>Dubbel2!N175</f>
        <v>0</v>
      </c>
      <c r="O253" s="1">
        <f>Dubbel2!O175</f>
        <v>0</v>
      </c>
    </row>
    <row r="254" spans="1:15" x14ac:dyDescent="0.25">
      <c r="A254" s="9">
        <f>Dubbel2!A176</f>
        <v>0</v>
      </c>
      <c r="B254" s="9">
        <f>Dubbel2!B176</f>
        <v>0</v>
      </c>
      <c r="C254" s="9">
        <f>Dubbel2!C176</f>
        <v>0</v>
      </c>
      <c r="D254" s="9">
        <f>Dubbel2!D176</f>
        <v>0</v>
      </c>
      <c r="E254" s="9">
        <f>Dubbel2!E176</f>
        <v>0</v>
      </c>
      <c r="F254" s="9">
        <f>Dubbel2!F176</f>
        <v>0</v>
      </c>
      <c r="G254" s="9">
        <f>Dubbel2!G176</f>
        <v>0</v>
      </c>
      <c r="H254" s="1">
        <f>Dubbel2!H176</f>
        <v>0</v>
      </c>
      <c r="I254" s="9">
        <f>Dubbel2!I176</f>
        <v>0</v>
      </c>
      <c r="J254" s="9">
        <f>Dubbel2!J176</f>
        <v>0</v>
      </c>
      <c r="K254" s="9">
        <f>Dubbel2!K176</f>
        <v>0</v>
      </c>
      <c r="L254" s="9">
        <f>Dubbel2!L176</f>
        <v>0</v>
      </c>
      <c r="M254" s="9">
        <f>Dubbel2!M176</f>
        <v>0</v>
      </c>
      <c r="N254" s="1">
        <f>Dubbel2!N176</f>
        <v>0</v>
      </c>
      <c r="O254" s="1">
        <f>Dubbel2!O176</f>
        <v>0</v>
      </c>
    </row>
    <row r="255" spans="1:15" x14ac:dyDescent="0.25">
      <c r="A255" s="9" t="str">
        <f>A253&amp;"/"&amp;A254</f>
        <v>0/0</v>
      </c>
      <c r="B255" s="37">
        <f>IF(B253=B254,B254,B253&amp;"/"&amp;B254)</f>
        <v>0</v>
      </c>
      <c r="C255" s="9">
        <f t="shared" ref="C255:O255" si="83">SUM(C253:C254)</f>
        <v>0</v>
      </c>
      <c r="D255" s="9">
        <f t="shared" si="83"/>
        <v>0</v>
      </c>
      <c r="E255" s="9">
        <f t="shared" si="83"/>
        <v>0</v>
      </c>
      <c r="F255" s="9">
        <f t="shared" si="83"/>
        <v>0</v>
      </c>
      <c r="G255" s="9">
        <f t="shared" si="83"/>
        <v>0</v>
      </c>
      <c r="H255" s="1">
        <f t="shared" si="83"/>
        <v>0</v>
      </c>
      <c r="I255" s="9">
        <f t="shared" si="83"/>
        <v>0</v>
      </c>
      <c r="J255" s="9">
        <f t="shared" si="83"/>
        <v>0</v>
      </c>
      <c r="K255" s="9">
        <f t="shared" si="83"/>
        <v>0</v>
      </c>
      <c r="L255" s="9">
        <f t="shared" si="83"/>
        <v>0</v>
      </c>
      <c r="M255" s="9">
        <f t="shared" si="83"/>
        <v>0</v>
      </c>
      <c r="N255" s="1">
        <f t="shared" si="83"/>
        <v>0</v>
      </c>
      <c r="O255" s="1">
        <f t="shared" si="83"/>
        <v>0</v>
      </c>
    </row>
    <row r="256" spans="1:15" x14ac:dyDescent="0.25">
      <c r="A256" s="9">
        <f>Dubbel2!A177</f>
        <v>0</v>
      </c>
      <c r="B256" s="9">
        <f>Dubbel2!B177</f>
        <v>0</v>
      </c>
      <c r="C256" s="9">
        <f>Dubbel2!C177</f>
        <v>0</v>
      </c>
      <c r="D256" s="9">
        <f>Dubbel2!D177</f>
        <v>0</v>
      </c>
      <c r="E256" s="9">
        <f>Dubbel2!E177</f>
        <v>0</v>
      </c>
      <c r="F256" s="9">
        <f>Dubbel2!F177</f>
        <v>0</v>
      </c>
      <c r="G256" s="9">
        <f>Dubbel2!G177</f>
        <v>0</v>
      </c>
      <c r="H256" s="1">
        <f>Dubbel2!H177</f>
        <v>0</v>
      </c>
      <c r="I256" s="9">
        <f>Dubbel2!I177</f>
        <v>0</v>
      </c>
      <c r="J256" s="9">
        <f>Dubbel2!J177</f>
        <v>0</v>
      </c>
      <c r="K256" s="9">
        <f>Dubbel2!K177</f>
        <v>0</v>
      </c>
      <c r="L256" s="9">
        <f>Dubbel2!L177</f>
        <v>0</v>
      </c>
      <c r="M256" s="9">
        <f>Dubbel2!M177</f>
        <v>0</v>
      </c>
      <c r="N256" s="1">
        <f>Dubbel2!N177</f>
        <v>0</v>
      </c>
      <c r="O256" s="1">
        <f>Dubbel2!O177</f>
        <v>0</v>
      </c>
    </row>
    <row r="257" spans="1:15" x14ac:dyDescent="0.25">
      <c r="A257" s="9">
        <f>Dubbel2!A178</f>
        <v>0</v>
      </c>
      <c r="B257" s="9">
        <f>Dubbel2!B178</f>
        <v>0</v>
      </c>
      <c r="C257" s="9">
        <f>Dubbel2!C178</f>
        <v>0</v>
      </c>
      <c r="D257" s="9">
        <f>Dubbel2!D178</f>
        <v>0</v>
      </c>
      <c r="E257" s="9">
        <f>Dubbel2!E178</f>
        <v>0</v>
      </c>
      <c r="F257" s="9">
        <f>Dubbel2!F178</f>
        <v>0</v>
      </c>
      <c r="G257" s="9">
        <f>Dubbel2!G178</f>
        <v>0</v>
      </c>
      <c r="H257" s="1">
        <f>Dubbel2!H178</f>
        <v>0</v>
      </c>
      <c r="I257" s="9">
        <f>Dubbel2!I178</f>
        <v>0</v>
      </c>
      <c r="J257" s="9">
        <f>Dubbel2!J178</f>
        <v>0</v>
      </c>
      <c r="K257" s="9">
        <f>Dubbel2!K178</f>
        <v>0</v>
      </c>
      <c r="L257" s="9">
        <f>Dubbel2!L178</f>
        <v>0</v>
      </c>
      <c r="M257" s="9">
        <f>Dubbel2!M178</f>
        <v>0</v>
      </c>
      <c r="N257" s="1">
        <f>Dubbel2!N178</f>
        <v>0</v>
      </c>
      <c r="O257" s="1">
        <f>Dubbel2!O178</f>
        <v>0</v>
      </c>
    </row>
    <row r="258" spans="1:15" x14ac:dyDescent="0.25">
      <c r="A258" s="9" t="str">
        <f>A256&amp;"/"&amp;A257</f>
        <v>0/0</v>
      </c>
      <c r="B258" s="37">
        <f>IF(B256=B257,B257,B256&amp;"/"&amp;B257)</f>
        <v>0</v>
      </c>
      <c r="C258" s="9">
        <f t="shared" ref="C258:O258" si="84">SUM(C256:C257)</f>
        <v>0</v>
      </c>
      <c r="D258" s="9">
        <f t="shared" si="84"/>
        <v>0</v>
      </c>
      <c r="E258" s="9">
        <f t="shared" si="84"/>
        <v>0</v>
      </c>
      <c r="F258" s="9">
        <f t="shared" si="84"/>
        <v>0</v>
      </c>
      <c r="G258" s="9">
        <f t="shared" si="84"/>
        <v>0</v>
      </c>
      <c r="H258" s="1">
        <f t="shared" si="84"/>
        <v>0</v>
      </c>
      <c r="I258" s="9">
        <f t="shared" si="84"/>
        <v>0</v>
      </c>
      <c r="J258" s="9">
        <f t="shared" si="84"/>
        <v>0</v>
      </c>
      <c r="K258" s="9">
        <f t="shared" si="84"/>
        <v>0</v>
      </c>
      <c r="L258" s="9">
        <f t="shared" si="84"/>
        <v>0</v>
      </c>
      <c r="M258" s="9">
        <f t="shared" si="84"/>
        <v>0</v>
      </c>
      <c r="N258" s="1">
        <f t="shared" si="84"/>
        <v>0</v>
      </c>
      <c r="O258" s="1">
        <f t="shared" si="84"/>
        <v>0</v>
      </c>
    </row>
    <row r="259" spans="1:15" x14ac:dyDescent="0.25">
      <c r="A259" s="9">
        <f>Dubbel2!A179</f>
        <v>0</v>
      </c>
      <c r="B259" s="9">
        <f>Dubbel2!B179</f>
        <v>0</v>
      </c>
      <c r="C259" s="9">
        <f>Dubbel2!C179</f>
        <v>0</v>
      </c>
      <c r="D259" s="9">
        <f>Dubbel2!D179</f>
        <v>0</v>
      </c>
      <c r="E259" s="9">
        <f>Dubbel2!E179</f>
        <v>0</v>
      </c>
      <c r="F259" s="9">
        <f>Dubbel2!F179</f>
        <v>0</v>
      </c>
      <c r="G259" s="9">
        <f>Dubbel2!G179</f>
        <v>0</v>
      </c>
      <c r="H259" s="1">
        <f>Dubbel2!H179</f>
        <v>0</v>
      </c>
      <c r="I259" s="9">
        <f>Dubbel2!I179</f>
        <v>0</v>
      </c>
      <c r="J259" s="9">
        <f>Dubbel2!J179</f>
        <v>0</v>
      </c>
      <c r="K259" s="9">
        <f>Dubbel2!K179</f>
        <v>0</v>
      </c>
      <c r="L259" s="9">
        <f>Dubbel2!L179</f>
        <v>0</v>
      </c>
      <c r="M259" s="9">
        <f>Dubbel2!M179</f>
        <v>0</v>
      </c>
      <c r="N259" s="1">
        <f>Dubbel2!N179</f>
        <v>0</v>
      </c>
      <c r="O259" s="1">
        <f>Dubbel2!O179</f>
        <v>0</v>
      </c>
    </row>
    <row r="260" spans="1:15" x14ac:dyDescent="0.25">
      <c r="A260" s="9">
        <f>Dubbel2!A180</f>
        <v>0</v>
      </c>
      <c r="B260" s="9">
        <f>Dubbel2!B180</f>
        <v>0</v>
      </c>
      <c r="C260" s="9">
        <f>Dubbel2!C180</f>
        <v>0</v>
      </c>
      <c r="D260" s="9">
        <f>Dubbel2!D180</f>
        <v>0</v>
      </c>
      <c r="E260" s="9">
        <f>Dubbel2!E180</f>
        <v>0</v>
      </c>
      <c r="F260" s="9">
        <f>Dubbel2!F180</f>
        <v>0</v>
      </c>
      <c r="G260" s="9">
        <f>Dubbel2!G180</f>
        <v>0</v>
      </c>
      <c r="H260" s="1">
        <f>Dubbel2!H180</f>
        <v>0</v>
      </c>
      <c r="I260" s="9">
        <f>Dubbel2!I180</f>
        <v>0</v>
      </c>
      <c r="J260" s="9">
        <f>Dubbel2!J180</f>
        <v>0</v>
      </c>
      <c r="K260" s="9">
        <f>Dubbel2!K180</f>
        <v>0</v>
      </c>
      <c r="L260" s="9">
        <f>Dubbel2!L180</f>
        <v>0</v>
      </c>
      <c r="M260" s="9">
        <f>Dubbel2!M180</f>
        <v>0</v>
      </c>
      <c r="N260" s="1">
        <f>Dubbel2!N180</f>
        <v>0</v>
      </c>
      <c r="O260" s="1">
        <f>Dubbel2!O180</f>
        <v>0</v>
      </c>
    </row>
    <row r="261" spans="1:15" x14ac:dyDescent="0.25">
      <c r="A261" s="9" t="str">
        <f>A259&amp;"/"&amp;A260</f>
        <v>0/0</v>
      </c>
      <c r="B261" s="37">
        <f>IF(B259=B260,B260,B259&amp;"/"&amp;B260)</f>
        <v>0</v>
      </c>
      <c r="C261" s="9">
        <f t="shared" ref="C261:O261" si="85">SUM(C259:C260)</f>
        <v>0</v>
      </c>
      <c r="D261" s="9">
        <f t="shared" si="85"/>
        <v>0</v>
      </c>
      <c r="E261" s="9">
        <f t="shared" si="85"/>
        <v>0</v>
      </c>
      <c r="F261" s="9">
        <f t="shared" si="85"/>
        <v>0</v>
      </c>
      <c r="G261" s="9">
        <f t="shared" si="85"/>
        <v>0</v>
      </c>
      <c r="H261" s="1">
        <f t="shared" si="85"/>
        <v>0</v>
      </c>
      <c r="I261" s="9">
        <f t="shared" si="85"/>
        <v>0</v>
      </c>
      <c r="J261" s="9">
        <f t="shared" si="85"/>
        <v>0</v>
      </c>
      <c r="K261" s="9">
        <f t="shared" si="85"/>
        <v>0</v>
      </c>
      <c r="L261" s="9">
        <f t="shared" si="85"/>
        <v>0</v>
      </c>
      <c r="M261" s="9">
        <f t="shared" si="85"/>
        <v>0</v>
      </c>
      <c r="N261" s="1">
        <f t="shared" si="85"/>
        <v>0</v>
      </c>
      <c r="O261" s="1">
        <f t="shared" si="85"/>
        <v>0</v>
      </c>
    </row>
    <row r="262" spans="1:15" x14ac:dyDescent="0.25">
      <c r="A262" s="9">
        <f>Dubbel2!A181</f>
        <v>0</v>
      </c>
      <c r="B262" s="9">
        <f>Dubbel2!B181</f>
        <v>0</v>
      </c>
      <c r="C262" s="9">
        <f>Dubbel2!C181</f>
        <v>0</v>
      </c>
      <c r="D262" s="9">
        <f>Dubbel2!D181</f>
        <v>0</v>
      </c>
      <c r="E262" s="9">
        <f>Dubbel2!E181</f>
        <v>0</v>
      </c>
      <c r="F262" s="9">
        <f>Dubbel2!F181</f>
        <v>0</v>
      </c>
      <c r="G262" s="9">
        <f>Dubbel2!G181</f>
        <v>0</v>
      </c>
      <c r="H262" s="1">
        <f>Dubbel2!H181</f>
        <v>0</v>
      </c>
      <c r="I262" s="9">
        <f>Dubbel2!I181</f>
        <v>0</v>
      </c>
      <c r="J262" s="9">
        <f>Dubbel2!J181</f>
        <v>0</v>
      </c>
      <c r="K262" s="9">
        <f>Dubbel2!K181</f>
        <v>0</v>
      </c>
      <c r="L262" s="9">
        <f>Dubbel2!L181</f>
        <v>0</v>
      </c>
      <c r="M262" s="9">
        <f>Dubbel2!M181</f>
        <v>0</v>
      </c>
      <c r="N262" s="1">
        <f>Dubbel2!N181</f>
        <v>0</v>
      </c>
      <c r="O262" s="1">
        <f>Dubbel2!O181</f>
        <v>0</v>
      </c>
    </row>
    <row r="263" spans="1:15" x14ac:dyDescent="0.25">
      <c r="A263" s="9">
        <f>Dubbel2!A182</f>
        <v>0</v>
      </c>
      <c r="B263" s="9">
        <f>Dubbel2!B182</f>
        <v>0</v>
      </c>
      <c r="C263" s="9">
        <f>Dubbel2!C182</f>
        <v>0</v>
      </c>
      <c r="D263" s="9">
        <f>Dubbel2!D182</f>
        <v>0</v>
      </c>
      <c r="E263" s="9">
        <f>Dubbel2!E182</f>
        <v>0</v>
      </c>
      <c r="F263" s="9">
        <f>Dubbel2!F182</f>
        <v>0</v>
      </c>
      <c r="G263" s="9">
        <f>Dubbel2!G182</f>
        <v>0</v>
      </c>
      <c r="H263" s="1">
        <f>Dubbel2!H182</f>
        <v>0</v>
      </c>
      <c r="I263" s="9">
        <f>Dubbel2!I182</f>
        <v>0</v>
      </c>
      <c r="J263" s="9">
        <f>Dubbel2!J182</f>
        <v>0</v>
      </c>
      <c r="K263" s="9">
        <f>Dubbel2!K182</f>
        <v>0</v>
      </c>
      <c r="L263" s="9">
        <f>Dubbel2!L182</f>
        <v>0</v>
      </c>
      <c r="M263" s="9">
        <f>Dubbel2!M182</f>
        <v>0</v>
      </c>
      <c r="N263" s="1">
        <f>Dubbel2!N182</f>
        <v>0</v>
      </c>
      <c r="O263" s="1">
        <f>Dubbel2!O182</f>
        <v>0</v>
      </c>
    </row>
    <row r="264" spans="1:15" x14ac:dyDescent="0.25">
      <c r="A264" s="9" t="str">
        <f>A262&amp;"/"&amp;A263</f>
        <v>0/0</v>
      </c>
      <c r="B264" s="37">
        <f>IF(B262=B263,B263,B262&amp;"/"&amp;B263)</f>
        <v>0</v>
      </c>
      <c r="C264" s="9">
        <f t="shared" ref="C264:O264" si="86">SUM(C262:C263)</f>
        <v>0</v>
      </c>
      <c r="D264" s="9">
        <f t="shared" si="86"/>
        <v>0</v>
      </c>
      <c r="E264" s="9">
        <f t="shared" si="86"/>
        <v>0</v>
      </c>
      <c r="F264" s="9">
        <f t="shared" si="86"/>
        <v>0</v>
      </c>
      <c r="G264" s="9">
        <f t="shared" si="86"/>
        <v>0</v>
      </c>
      <c r="H264" s="1">
        <f t="shared" si="86"/>
        <v>0</v>
      </c>
      <c r="I264" s="9">
        <f t="shared" si="86"/>
        <v>0</v>
      </c>
      <c r="J264" s="9">
        <f t="shared" si="86"/>
        <v>0</v>
      </c>
      <c r="K264" s="9">
        <f t="shared" si="86"/>
        <v>0</v>
      </c>
      <c r="L264" s="9">
        <f t="shared" si="86"/>
        <v>0</v>
      </c>
      <c r="M264" s="9">
        <f t="shared" si="86"/>
        <v>0</v>
      </c>
      <c r="N264" s="1">
        <f t="shared" si="86"/>
        <v>0</v>
      </c>
      <c r="O264" s="1">
        <f t="shared" si="86"/>
        <v>0</v>
      </c>
    </row>
    <row r="265" spans="1:15" x14ac:dyDescent="0.25">
      <c r="A265" s="9">
        <f>Dubbel2!A183</f>
        <v>0</v>
      </c>
      <c r="B265" s="9">
        <f>Dubbel2!B183</f>
        <v>0</v>
      </c>
      <c r="C265" s="9">
        <f>Dubbel2!C183</f>
        <v>0</v>
      </c>
      <c r="D265" s="9">
        <f>Dubbel2!D183</f>
        <v>0</v>
      </c>
      <c r="E265" s="9">
        <f>Dubbel2!E183</f>
        <v>0</v>
      </c>
      <c r="F265" s="9">
        <f>Dubbel2!F183</f>
        <v>0</v>
      </c>
      <c r="G265" s="9">
        <f>Dubbel2!G183</f>
        <v>0</v>
      </c>
      <c r="H265" s="1">
        <f>Dubbel2!H183</f>
        <v>0</v>
      </c>
      <c r="I265" s="9">
        <f>Dubbel2!I183</f>
        <v>0</v>
      </c>
      <c r="J265" s="9">
        <f>Dubbel2!J183</f>
        <v>0</v>
      </c>
      <c r="K265" s="9">
        <f>Dubbel2!K183</f>
        <v>0</v>
      </c>
      <c r="L265" s="9">
        <f>Dubbel2!L183</f>
        <v>0</v>
      </c>
      <c r="M265" s="9">
        <f>Dubbel2!M183</f>
        <v>0</v>
      </c>
      <c r="N265" s="1">
        <f>Dubbel2!N183</f>
        <v>0</v>
      </c>
      <c r="O265" s="1">
        <f>Dubbel2!O183</f>
        <v>0</v>
      </c>
    </row>
    <row r="266" spans="1:15" x14ac:dyDescent="0.25">
      <c r="A266" s="9">
        <f>Dubbel2!A184</f>
        <v>0</v>
      </c>
      <c r="B266" s="9">
        <f>Dubbel2!B184</f>
        <v>0</v>
      </c>
      <c r="C266" s="9">
        <f>Dubbel2!C184</f>
        <v>0</v>
      </c>
      <c r="D266" s="9">
        <f>Dubbel2!D184</f>
        <v>0</v>
      </c>
      <c r="E266" s="9">
        <f>Dubbel2!E184</f>
        <v>0</v>
      </c>
      <c r="F266" s="9">
        <f>Dubbel2!F184</f>
        <v>0</v>
      </c>
      <c r="G266" s="9">
        <f>Dubbel2!G184</f>
        <v>0</v>
      </c>
      <c r="H266" s="1">
        <f>Dubbel2!H184</f>
        <v>0</v>
      </c>
      <c r="I266" s="9">
        <f>Dubbel2!I184</f>
        <v>0</v>
      </c>
      <c r="J266" s="9">
        <f>Dubbel2!J184</f>
        <v>0</v>
      </c>
      <c r="K266" s="9">
        <f>Dubbel2!K184</f>
        <v>0</v>
      </c>
      <c r="L266" s="9">
        <f>Dubbel2!L184</f>
        <v>0</v>
      </c>
      <c r="M266" s="9">
        <f>Dubbel2!M184</f>
        <v>0</v>
      </c>
      <c r="N266" s="1">
        <f>Dubbel2!N184</f>
        <v>0</v>
      </c>
      <c r="O266" s="1">
        <f>Dubbel2!O184</f>
        <v>0</v>
      </c>
    </row>
    <row r="267" spans="1:15" x14ac:dyDescent="0.25">
      <c r="A267" s="9" t="str">
        <f>A265&amp;"/"&amp;A266</f>
        <v>0/0</v>
      </c>
      <c r="B267" s="37">
        <f>IF(B265=B266,B266,B265&amp;"/"&amp;B266)</f>
        <v>0</v>
      </c>
      <c r="C267" s="9">
        <f t="shared" ref="C267:O267" si="87">SUM(C265:C266)</f>
        <v>0</v>
      </c>
      <c r="D267" s="9">
        <f t="shared" si="87"/>
        <v>0</v>
      </c>
      <c r="E267" s="9">
        <f t="shared" si="87"/>
        <v>0</v>
      </c>
      <c r="F267" s="9">
        <f t="shared" si="87"/>
        <v>0</v>
      </c>
      <c r="G267" s="9">
        <f t="shared" si="87"/>
        <v>0</v>
      </c>
      <c r="H267" s="1">
        <f t="shared" si="87"/>
        <v>0</v>
      </c>
      <c r="I267" s="9">
        <f t="shared" si="87"/>
        <v>0</v>
      </c>
      <c r="J267" s="9">
        <f t="shared" si="87"/>
        <v>0</v>
      </c>
      <c r="K267" s="9">
        <f t="shared" si="87"/>
        <v>0</v>
      </c>
      <c r="L267" s="9">
        <f t="shared" si="87"/>
        <v>0</v>
      </c>
      <c r="M267" s="9">
        <f t="shared" si="87"/>
        <v>0</v>
      </c>
      <c r="N267" s="1">
        <f t="shared" si="87"/>
        <v>0</v>
      </c>
      <c r="O267" s="1">
        <f t="shared" si="87"/>
        <v>0</v>
      </c>
    </row>
    <row r="268" spans="1:15" x14ac:dyDescent="0.25">
      <c r="A268" s="9">
        <f>Dubbel2!A185</f>
        <v>0</v>
      </c>
      <c r="B268" s="9">
        <f>Dubbel2!B185</f>
        <v>0</v>
      </c>
      <c r="C268" s="9">
        <f>Dubbel2!C185</f>
        <v>0</v>
      </c>
      <c r="D268" s="9">
        <f>Dubbel2!D185</f>
        <v>0</v>
      </c>
      <c r="E268" s="9">
        <f>Dubbel2!E185</f>
        <v>0</v>
      </c>
      <c r="F268" s="9">
        <f>Dubbel2!F185</f>
        <v>0</v>
      </c>
      <c r="G268" s="9">
        <f>Dubbel2!G185</f>
        <v>0</v>
      </c>
      <c r="H268" s="1">
        <f>Dubbel2!H185</f>
        <v>0</v>
      </c>
      <c r="I268" s="9">
        <f>Dubbel2!I185</f>
        <v>0</v>
      </c>
      <c r="J268" s="9">
        <f>Dubbel2!J185</f>
        <v>0</v>
      </c>
      <c r="K268" s="9">
        <f>Dubbel2!K185</f>
        <v>0</v>
      </c>
      <c r="L268" s="9">
        <f>Dubbel2!L185</f>
        <v>0</v>
      </c>
      <c r="M268" s="9">
        <f>Dubbel2!M185</f>
        <v>0</v>
      </c>
      <c r="N268" s="1">
        <f>Dubbel2!N185</f>
        <v>0</v>
      </c>
      <c r="O268" s="1">
        <f>Dubbel2!O185</f>
        <v>0</v>
      </c>
    </row>
    <row r="269" spans="1:15" x14ac:dyDescent="0.25">
      <c r="A269" s="9">
        <f>Dubbel2!A186</f>
        <v>0</v>
      </c>
      <c r="B269" s="9">
        <f>Dubbel2!B186</f>
        <v>0</v>
      </c>
      <c r="C269" s="9">
        <f>Dubbel2!C186</f>
        <v>0</v>
      </c>
      <c r="D269" s="9">
        <f>Dubbel2!D186</f>
        <v>0</v>
      </c>
      <c r="E269" s="9">
        <f>Dubbel2!E186</f>
        <v>0</v>
      </c>
      <c r="F269" s="9">
        <f>Dubbel2!F186</f>
        <v>0</v>
      </c>
      <c r="G269" s="9">
        <f>Dubbel2!G186</f>
        <v>0</v>
      </c>
      <c r="H269" s="1">
        <f>Dubbel2!H186</f>
        <v>0</v>
      </c>
      <c r="I269" s="9">
        <f>Dubbel2!I186</f>
        <v>0</v>
      </c>
      <c r="J269" s="9">
        <f>Dubbel2!J186</f>
        <v>0</v>
      </c>
      <c r="K269" s="9">
        <f>Dubbel2!K186</f>
        <v>0</v>
      </c>
      <c r="L269" s="9">
        <f>Dubbel2!L186</f>
        <v>0</v>
      </c>
      <c r="M269" s="9">
        <f>Dubbel2!M186</f>
        <v>0</v>
      </c>
      <c r="N269" s="1">
        <f>Dubbel2!N186</f>
        <v>0</v>
      </c>
      <c r="O269" s="1">
        <f>Dubbel2!O186</f>
        <v>0</v>
      </c>
    </row>
    <row r="270" spans="1:15" x14ac:dyDescent="0.25">
      <c r="A270" s="9" t="str">
        <f>A268&amp;"/"&amp;A269</f>
        <v>0/0</v>
      </c>
      <c r="B270" s="37">
        <f>IF(B268=B269,B269,B268&amp;"/"&amp;B269)</f>
        <v>0</v>
      </c>
      <c r="C270" s="9">
        <f t="shared" ref="C270:O270" si="88">SUM(C268:C269)</f>
        <v>0</v>
      </c>
      <c r="D270" s="9">
        <f t="shared" si="88"/>
        <v>0</v>
      </c>
      <c r="E270" s="9">
        <f t="shared" si="88"/>
        <v>0</v>
      </c>
      <c r="F270" s="9">
        <f t="shared" si="88"/>
        <v>0</v>
      </c>
      <c r="G270" s="9">
        <f t="shared" si="88"/>
        <v>0</v>
      </c>
      <c r="H270" s="1">
        <f t="shared" si="88"/>
        <v>0</v>
      </c>
      <c r="I270" s="9">
        <f t="shared" si="88"/>
        <v>0</v>
      </c>
      <c r="J270" s="9">
        <f t="shared" si="88"/>
        <v>0</v>
      </c>
      <c r="K270" s="9">
        <f t="shared" si="88"/>
        <v>0</v>
      </c>
      <c r="L270" s="9">
        <f t="shared" si="88"/>
        <v>0</v>
      </c>
      <c r="M270" s="9">
        <f t="shared" si="88"/>
        <v>0</v>
      </c>
      <c r="N270" s="1">
        <f t="shared" si="88"/>
        <v>0</v>
      </c>
      <c r="O270" s="1">
        <f t="shared" si="88"/>
        <v>0</v>
      </c>
    </row>
    <row r="271" spans="1:15" x14ac:dyDescent="0.25">
      <c r="A271" s="9">
        <f>Dubbel2!A187</f>
        <v>0</v>
      </c>
      <c r="B271" s="9">
        <f>Dubbel2!B187</f>
        <v>0</v>
      </c>
      <c r="C271" s="9">
        <f>Dubbel2!C187</f>
        <v>0</v>
      </c>
      <c r="D271" s="9">
        <f>Dubbel2!D187</f>
        <v>0</v>
      </c>
      <c r="E271" s="9">
        <f>Dubbel2!E187</f>
        <v>0</v>
      </c>
      <c r="F271" s="9">
        <f>Dubbel2!F187</f>
        <v>0</v>
      </c>
      <c r="G271" s="9">
        <f>Dubbel2!G187</f>
        <v>0</v>
      </c>
      <c r="H271" s="1">
        <f>Dubbel2!H187</f>
        <v>0</v>
      </c>
      <c r="I271" s="9">
        <f>Dubbel2!I187</f>
        <v>0</v>
      </c>
      <c r="J271" s="9">
        <f>Dubbel2!J187</f>
        <v>0</v>
      </c>
      <c r="K271" s="9">
        <f>Dubbel2!K187</f>
        <v>0</v>
      </c>
      <c r="L271" s="9">
        <f>Dubbel2!L187</f>
        <v>0</v>
      </c>
      <c r="M271" s="9">
        <f>Dubbel2!M187</f>
        <v>0</v>
      </c>
      <c r="N271" s="1">
        <f>Dubbel2!N187</f>
        <v>0</v>
      </c>
      <c r="O271" s="1">
        <f>Dubbel2!O187</f>
        <v>0</v>
      </c>
    </row>
    <row r="272" spans="1:15" x14ac:dyDescent="0.25">
      <c r="A272" s="9">
        <f>Dubbel2!A188</f>
        <v>0</v>
      </c>
      <c r="B272" s="9">
        <f>Dubbel2!B188</f>
        <v>0</v>
      </c>
      <c r="C272" s="9">
        <f>Dubbel2!C188</f>
        <v>0</v>
      </c>
      <c r="D272" s="9">
        <f>Dubbel2!D188</f>
        <v>0</v>
      </c>
      <c r="E272" s="9">
        <f>Dubbel2!E188</f>
        <v>0</v>
      </c>
      <c r="F272" s="9">
        <f>Dubbel2!F188</f>
        <v>0</v>
      </c>
      <c r="G272" s="9">
        <f>Dubbel2!G188</f>
        <v>0</v>
      </c>
      <c r="H272" s="1">
        <f>Dubbel2!H188</f>
        <v>0</v>
      </c>
      <c r="I272" s="9">
        <f>Dubbel2!I188</f>
        <v>0</v>
      </c>
      <c r="J272" s="9">
        <f>Dubbel2!J188</f>
        <v>0</v>
      </c>
      <c r="K272" s="9">
        <f>Dubbel2!K188</f>
        <v>0</v>
      </c>
      <c r="L272" s="9">
        <f>Dubbel2!L188</f>
        <v>0</v>
      </c>
      <c r="M272" s="9">
        <f>Dubbel2!M188</f>
        <v>0</v>
      </c>
      <c r="N272" s="1">
        <f>Dubbel2!N188</f>
        <v>0</v>
      </c>
      <c r="O272" s="1">
        <f>Dubbel2!O188</f>
        <v>0</v>
      </c>
    </row>
    <row r="273" spans="1:15" x14ac:dyDescent="0.25">
      <c r="A273" s="9" t="str">
        <f>A271&amp;"/"&amp;A272</f>
        <v>0/0</v>
      </c>
      <c r="B273" s="37">
        <f>IF(B271=B272,B272,B271&amp;"/"&amp;B272)</f>
        <v>0</v>
      </c>
      <c r="C273" s="9">
        <f t="shared" ref="C273:O273" si="89">SUM(C271:C272)</f>
        <v>0</v>
      </c>
      <c r="D273" s="9">
        <f t="shared" si="89"/>
        <v>0</v>
      </c>
      <c r="E273" s="9">
        <f t="shared" si="89"/>
        <v>0</v>
      </c>
      <c r="F273" s="9">
        <f t="shared" si="89"/>
        <v>0</v>
      </c>
      <c r="G273" s="9">
        <f t="shared" si="89"/>
        <v>0</v>
      </c>
      <c r="H273" s="1">
        <f t="shared" si="89"/>
        <v>0</v>
      </c>
      <c r="I273" s="9">
        <f t="shared" si="89"/>
        <v>0</v>
      </c>
      <c r="J273" s="9">
        <f t="shared" si="89"/>
        <v>0</v>
      </c>
      <c r="K273" s="9">
        <f t="shared" si="89"/>
        <v>0</v>
      </c>
      <c r="L273" s="9">
        <f t="shared" si="89"/>
        <v>0</v>
      </c>
      <c r="M273" s="9">
        <f t="shared" si="89"/>
        <v>0</v>
      </c>
      <c r="N273" s="1">
        <f t="shared" si="89"/>
        <v>0</v>
      </c>
      <c r="O273" s="1">
        <f t="shared" si="89"/>
        <v>0</v>
      </c>
    </row>
    <row r="274" spans="1:15" x14ac:dyDescent="0.25">
      <c r="A274" s="9">
        <f>Dubbel2!A189</f>
        <v>0</v>
      </c>
      <c r="B274" s="9">
        <f>Dubbel2!B189</f>
        <v>0</v>
      </c>
      <c r="C274" s="9">
        <f>Dubbel2!C189</f>
        <v>0</v>
      </c>
      <c r="D274" s="9">
        <f>Dubbel2!D189</f>
        <v>0</v>
      </c>
      <c r="E274" s="9">
        <f>Dubbel2!E189</f>
        <v>0</v>
      </c>
      <c r="F274" s="9">
        <f>Dubbel2!F189</f>
        <v>0</v>
      </c>
      <c r="G274" s="9">
        <f>Dubbel2!G189</f>
        <v>0</v>
      </c>
      <c r="H274" s="1">
        <f>Dubbel2!H189</f>
        <v>0</v>
      </c>
      <c r="I274" s="9">
        <f>Dubbel2!I189</f>
        <v>0</v>
      </c>
      <c r="J274" s="9">
        <f>Dubbel2!J189</f>
        <v>0</v>
      </c>
      <c r="K274" s="9">
        <f>Dubbel2!K189</f>
        <v>0</v>
      </c>
      <c r="L274" s="9">
        <f>Dubbel2!L189</f>
        <v>0</v>
      </c>
      <c r="M274" s="9">
        <f>Dubbel2!M189</f>
        <v>0</v>
      </c>
      <c r="N274" s="1">
        <f>Dubbel2!N189</f>
        <v>0</v>
      </c>
      <c r="O274" s="1">
        <f>Dubbel2!O189</f>
        <v>0</v>
      </c>
    </row>
    <row r="275" spans="1:15" x14ac:dyDescent="0.25">
      <c r="A275" s="9">
        <f>Dubbel2!A190</f>
        <v>0</v>
      </c>
      <c r="B275" s="9">
        <f>Dubbel2!B190</f>
        <v>0</v>
      </c>
      <c r="C275" s="9">
        <f>Dubbel2!C190</f>
        <v>0</v>
      </c>
      <c r="D275" s="9">
        <f>Dubbel2!D190</f>
        <v>0</v>
      </c>
      <c r="E275" s="9">
        <f>Dubbel2!E190</f>
        <v>0</v>
      </c>
      <c r="F275" s="9">
        <f>Dubbel2!F190</f>
        <v>0</v>
      </c>
      <c r="G275" s="9">
        <f>Dubbel2!G190</f>
        <v>0</v>
      </c>
      <c r="H275" s="1">
        <f>Dubbel2!H190</f>
        <v>0</v>
      </c>
      <c r="I275" s="9">
        <f>Dubbel2!I190</f>
        <v>0</v>
      </c>
      <c r="J275" s="9">
        <f>Dubbel2!J190</f>
        <v>0</v>
      </c>
      <c r="K275" s="9">
        <f>Dubbel2!K190</f>
        <v>0</v>
      </c>
      <c r="L275" s="9">
        <f>Dubbel2!L190</f>
        <v>0</v>
      </c>
      <c r="M275" s="9">
        <f>Dubbel2!M190</f>
        <v>0</v>
      </c>
      <c r="N275" s="1">
        <f>Dubbel2!N190</f>
        <v>0</v>
      </c>
      <c r="O275" s="1">
        <f>Dubbel2!O190</f>
        <v>0</v>
      </c>
    </row>
    <row r="276" spans="1:15" x14ac:dyDescent="0.25">
      <c r="A276" s="9" t="str">
        <f>A274&amp;"/"&amp;A275</f>
        <v>0/0</v>
      </c>
      <c r="B276" s="37">
        <f>IF(B274=B275,B275,B274&amp;"/"&amp;B275)</f>
        <v>0</v>
      </c>
      <c r="C276" s="9">
        <f t="shared" ref="C276:O276" si="90">SUM(C274:C275)</f>
        <v>0</v>
      </c>
      <c r="D276" s="9">
        <f t="shared" si="90"/>
        <v>0</v>
      </c>
      <c r="E276" s="9">
        <f t="shared" si="90"/>
        <v>0</v>
      </c>
      <c r="F276" s="9">
        <f t="shared" si="90"/>
        <v>0</v>
      </c>
      <c r="G276" s="9">
        <f t="shared" si="90"/>
        <v>0</v>
      </c>
      <c r="H276" s="1">
        <f t="shared" si="90"/>
        <v>0</v>
      </c>
      <c r="I276" s="9">
        <f t="shared" si="90"/>
        <v>0</v>
      </c>
      <c r="J276" s="9">
        <f t="shared" si="90"/>
        <v>0</v>
      </c>
      <c r="K276" s="9">
        <f t="shared" si="90"/>
        <v>0</v>
      </c>
      <c r="L276" s="9">
        <f t="shared" si="90"/>
        <v>0</v>
      </c>
      <c r="M276" s="9">
        <f t="shared" si="90"/>
        <v>0</v>
      </c>
      <c r="N276" s="1">
        <f t="shared" si="90"/>
        <v>0</v>
      </c>
      <c r="O276" s="1">
        <f t="shared" si="90"/>
        <v>0</v>
      </c>
    </row>
    <row r="277" spans="1:15" x14ac:dyDescent="0.25">
      <c r="A277" s="9">
        <f>Dubbel2!A191</f>
        <v>0</v>
      </c>
      <c r="B277" s="9">
        <f>Dubbel2!B191</f>
        <v>0</v>
      </c>
      <c r="C277" s="9">
        <f>Dubbel2!C191</f>
        <v>0</v>
      </c>
      <c r="D277" s="9">
        <f>Dubbel2!D191</f>
        <v>0</v>
      </c>
      <c r="E277" s="9">
        <f>Dubbel2!E191</f>
        <v>0</v>
      </c>
      <c r="F277" s="9">
        <f>Dubbel2!F191</f>
        <v>0</v>
      </c>
      <c r="G277" s="9">
        <f>Dubbel2!G191</f>
        <v>0</v>
      </c>
      <c r="H277" s="1">
        <f>Dubbel2!H191</f>
        <v>0</v>
      </c>
      <c r="I277" s="9">
        <f>Dubbel2!I191</f>
        <v>0</v>
      </c>
      <c r="J277" s="9">
        <f>Dubbel2!J191</f>
        <v>0</v>
      </c>
      <c r="K277" s="9">
        <f>Dubbel2!K191</f>
        <v>0</v>
      </c>
      <c r="L277" s="9">
        <f>Dubbel2!L191</f>
        <v>0</v>
      </c>
      <c r="M277" s="9">
        <f>Dubbel2!M191</f>
        <v>0</v>
      </c>
      <c r="N277" s="1">
        <f>Dubbel2!N191</f>
        <v>0</v>
      </c>
      <c r="O277" s="1">
        <f>Dubbel2!O191</f>
        <v>0</v>
      </c>
    </row>
    <row r="278" spans="1:15" x14ac:dyDescent="0.25">
      <c r="A278" s="9">
        <f>Dubbel2!A192</f>
        <v>0</v>
      </c>
      <c r="B278" s="9">
        <f>Dubbel2!B192</f>
        <v>0</v>
      </c>
      <c r="C278" s="9">
        <f>Dubbel2!C192</f>
        <v>0</v>
      </c>
      <c r="D278" s="9">
        <f>Dubbel2!D192</f>
        <v>0</v>
      </c>
      <c r="E278" s="9">
        <f>Dubbel2!E192</f>
        <v>0</v>
      </c>
      <c r="F278" s="9">
        <f>Dubbel2!F192</f>
        <v>0</v>
      </c>
      <c r="G278" s="9">
        <f>Dubbel2!G192</f>
        <v>0</v>
      </c>
      <c r="H278" s="1">
        <f>Dubbel2!H192</f>
        <v>0</v>
      </c>
      <c r="I278" s="9">
        <f>Dubbel2!I192</f>
        <v>0</v>
      </c>
      <c r="J278" s="9">
        <f>Dubbel2!J192</f>
        <v>0</v>
      </c>
      <c r="K278" s="9">
        <f>Dubbel2!K192</f>
        <v>0</v>
      </c>
      <c r="L278" s="9">
        <f>Dubbel2!L192</f>
        <v>0</v>
      </c>
      <c r="M278" s="9">
        <f>Dubbel2!M192</f>
        <v>0</v>
      </c>
      <c r="N278" s="1">
        <f>Dubbel2!N192</f>
        <v>0</v>
      </c>
      <c r="O278" s="1">
        <f>Dubbel2!O192</f>
        <v>0</v>
      </c>
    </row>
    <row r="279" spans="1:15" x14ac:dyDescent="0.25">
      <c r="A279" s="9" t="str">
        <f>A277&amp;"/"&amp;A278</f>
        <v>0/0</v>
      </c>
      <c r="B279" s="37">
        <f>IF(B277=B278,B278,B277&amp;"/"&amp;B278)</f>
        <v>0</v>
      </c>
      <c r="C279" s="9">
        <f t="shared" ref="C279:O279" si="91">SUM(C277:C278)</f>
        <v>0</v>
      </c>
      <c r="D279" s="9">
        <f t="shared" si="91"/>
        <v>0</v>
      </c>
      <c r="E279" s="9">
        <f t="shared" si="91"/>
        <v>0</v>
      </c>
      <c r="F279" s="9">
        <f t="shared" si="91"/>
        <v>0</v>
      </c>
      <c r="G279" s="9">
        <f t="shared" si="91"/>
        <v>0</v>
      </c>
      <c r="H279" s="1">
        <f t="shared" si="91"/>
        <v>0</v>
      </c>
      <c r="I279" s="9">
        <f t="shared" si="91"/>
        <v>0</v>
      </c>
      <c r="J279" s="9">
        <f t="shared" si="91"/>
        <v>0</v>
      </c>
      <c r="K279" s="9">
        <f t="shared" si="91"/>
        <v>0</v>
      </c>
      <c r="L279" s="9">
        <f t="shared" si="91"/>
        <v>0</v>
      </c>
      <c r="M279" s="9">
        <f t="shared" si="91"/>
        <v>0</v>
      </c>
      <c r="N279" s="1">
        <f t="shared" si="91"/>
        <v>0</v>
      </c>
      <c r="O279" s="1">
        <f t="shared" si="91"/>
        <v>0</v>
      </c>
    </row>
    <row r="280" spans="1:15" x14ac:dyDescent="0.25">
      <c r="A280" s="9">
        <f>Dubbel2!A193</f>
        <v>0</v>
      </c>
      <c r="B280" s="9">
        <f>Dubbel2!B193</f>
        <v>0</v>
      </c>
      <c r="C280" s="9">
        <f>Dubbel2!C193</f>
        <v>0</v>
      </c>
      <c r="D280" s="9">
        <f>Dubbel2!D193</f>
        <v>0</v>
      </c>
      <c r="E280" s="9">
        <f>Dubbel2!E193</f>
        <v>0</v>
      </c>
      <c r="F280" s="9">
        <f>Dubbel2!F193</f>
        <v>0</v>
      </c>
      <c r="G280" s="9">
        <f>Dubbel2!G193</f>
        <v>0</v>
      </c>
      <c r="H280" s="1">
        <f>Dubbel2!H193</f>
        <v>0</v>
      </c>
      <c r="I280" s="9">
        <f>Dubbel2!I193</f>
        <v>0</v>
      </c>
      <c r="J280" s="9">
        <f>Dubbel2!J193</f>
        <v>0</v>
      </c>
      <c r="K280" s="9">
        <f>Dubbel2!K193</f>
        <v>0</v>
      </c>
      <c r="L280" s="9">
        <f>Dubbel2!L193</f>
        <v>0</v>
      </c>
      <c r="M280" s="9">
        <f>Dubbel2!M193</f>
        <v>0</v>
      </c>
      <c r="N280" s="1">
        <f>Dubbel2!N193</f>
        <v>0</v>
      </c>
      <c r="O280" s="1">
        <f>Dubbel2!O193</f>
        <v>0</v>
      </c>
    </row>
    <row r="281" spans="1:15" x14ac:dyDescent="0.25">
      <c r="A281" s="9">
        <f>Dubbel2!A194</f>
        <v>0</v>
      </c>
      <c r="B281" s="9">
        <f>Dubbel2!B194</f>
        <v>0</v>
      </c>
      <c r="C281" s="9">
        <f>Dubbel2!C194</f>
        <v>0</v>
      </c>
      <c r="D281" s="9">
        <f>Dubbel2!D194</f>
        <v>0</v>
      </c>
      <c r="E281" s="9">
        <f>Dubbel2!E194</f>
        <v>0</v>
      </c>
      <c r="F281" s="9">
        <f>Dubbel2!F194</f>
        <v>0</v>
      </c>
      <c r="G281" s="9">
        <f>Dubbel2!G194</f>
        <v>0</v>
      </c>
      <c r="H281" s="1">
        <f>Dubbel2!H194</f>
        <v>0</v>
      </c>
      <c r="I281" s="9">
        <f>Dubbel2!I194</f>
        <v>0</v>
      </c>
      <c r="J281" s="9">
        <f>Dubbel2!J194</f>
        <v>0</v>
      </c>
      <c r="K281" s="9">
        <f>Dubbel2!K194</f>
        <v>0</v>
      </c>
      <c r="L281" s="9">
        <f>Dubbel2!L194</f>
        <v>0</v>
      </c>
      <c r="M281" s="9">
        <f>Dubbel2!M194</f>
        <v>0</v>
      </c>
      <c r="N281" s="1">
        <f>Dubbel2!N194</f>
        <v>0</v>
      </c>
      <c r="O281" s="1">
        <f>Dubbel2!O194</f>
        <v>0</v>
      </c>
    </row>
    <row r="282" spans="1:15" x14ac:dyDescent="0.25">
      <c r="A282" s="9" t="str">
        <f>A280&amp;"/"&amp;A281</f>
        <v>0/0</v>
      </c>
      <c r="B282" s="37">
        <f>IF(B280=B281,B281,B280&amp;"/"&amp;B281)</f>
        <v>0</v>
      </c>
      <c r="C282" s="9">
        <f t="shared" ref="C282:O282" si="92">SUM(C280:C281)</f>
        <v>0</v>
      </c>
      <c r="D282" s="9">
        <f t="shared" si="92"/>
        <v>0</v>
      </c>
      <c r="E282" s="9">
        <f t="shared" si="92"/>
        <v>0</v>
      </c>
      <c r="F282" s="9">
        <f t="shared" si="92"/>
        <v>0</v>
      </c>
      <c r="G282" s="9">
        <f t="shared" si="92"/>
        <v>0</v>
      </c>
      <c r="H282" s="1">
        <f t="shared" si="92"/>
        <v>0</v>
      </c>
      <c r="I282" s="9">
        <f t="shared" si="92"/>
        <v>0</v>
      </c>
      <c r="J282" s="9">
        <f t="shared" si="92"/>
        <v>0</v>
      </c>
      <c r="K282" s="9">
        <f t="shared" si="92"/>
        <v>0</v>
      </c>
      <c r="L282" s="9">
        <f t="shared" si="92"/>
        <v>0</v>
      </c>
      <c r="M282" s="9">
        <f t="shared" si="92"/>
        <v>0</v>
      </c>
      <c r="N282" s="1">
        <f t="shared" si="92"/>
        <v>0</v>
      </c>
      <c r="O282" s="1">
        <f t="shared" si="92"/>
        <v>0</v>
      </c>
    </row>
    <row r="283" spans="1:15" x14ac:dyDescent="0.25">
      <c r="A283" s="9">
        <f>Dubbel2!A195</f>
        <v>0</v>
      </c>
      <c r="B283" s="9">
        <f>Dubbel2!B195</f>
        <v>0</v>
      </c>
      <c r="C283" s="9">
        <f>Dubbel2!C195</f>
        <v>0</v>
      </c>
      <c r="D283" s="9">
        <f>Dubbel2!D195</f>
        <v>0</v>
      </c>
      <c r="E283" s="9">
        <f>Dubbel2!E195</f>
        <v>0</v>
      </c>
      <c r="F283" s="9">
        <f>Dubbel2!F195</f>
        <v>0</v>
      </c>
      <c r="G283" s="9">
        <f>Dubbel2!G195</f>
        <v>0</v>
      </c>
      <c r="H283" s="1">
        <f>Dubbel2!H195</f>
        <v>0</v>
      </c>
      <c r="I283" s="9">
        <f>Dubbel2!I195</f>
        <v>0</v>
      </c>
      <c r="J283" s="9">
        <f>Dubbel2!J195</f>
        <v>0</v>
      </c>
      <c r="K283" s="9">
        <f>Dubbel2!K195</f>
        <v>0</v>
      </c>
      <c r="L283" s="9">
        <f>Dubbel2!L195</f>
        <v>0</v>
      </c>
      <c r="M283" s="9">
        <f>Dubbel2!M195</f>
        <v>0</v>
      </c>
      <c r="N283" s="1">
        <f>Dubbel2!N195</f>
        <v>0</v>
      </c>
      <c r="O283" s="1">
        <f>Dubbel2!O195</f>
        <v>0</v>
      </c>
    </row>
    <row r="284" spans="1:15" x14ac:dyDescent="0.25">
      <c r="A284" s="9">
        <f>Dubbel2!A196</f>
        <v>0</v>
      </c>
      <c r="B284" s="9">
        <f>Dubbel2!B196</f>
        <v>0</v>
      </c>
      <c r="C284" s="9">
        <f>Dubbel2!C196</f>
        <v>0</v>
      </c>
      <c r="D284" s="9">
        <f>Dubbel2!D196</f>
        <v>0</v>
      </c>
      <c r="E284" s="9">
        <f>Dubbel2!E196</f>
        <v>0</v>
      </c>
      <c r="F284" s="9">
        <f>Dubbel2!F196</f>
        <v>0</v>
      </c>
      <c r="G284" s="9">
        <f>Dubbel2!G196</f>
        <v>0</v>
      </c>
      <c r="H284" s="1">
        <f>Dubbel2!H196</f>
        <v>0</v>
      </c>
      <c r="I284" s="9">
        <f>Dubbel2!I196</f>
        <v>0</v>
      </c>
      <c r="J284" s="9">
        <f>Dubbel2!J196</f>
        <v>0</v>
      </c>
      <c r="K284" s="9">
        <f>Dubbel2!K196</f>
        <v>0</v>
      </c>
      <c r="L284" s="9">
        <f>Dubbel2!L196</f>
        <v>0</v>
      </c>
      <c r="M284" s="9">
        <f>Dubbel2!M196</f>
        <v>0</v>
      </c>
      <c r="N284" s="1">
        <f>Dubbel2!N196</f>
        <v>0</v>
      </c>
      <c r="O284" s="1">
        <f>Dubbel2!O196</f>
        <v>0</v>
      </c>
    </row>
    <row r="285" spans="1:15" x14ac:dyDescent="0.25">
      <c r="A285" s="9" t="str">
        <f>A283&amp;"/"&amp;A284</f>
        <v>0/0</v>
      </c>
      <c r="B285" s="37">
        <f>IF(B283=B284,B284,B283&amp;"/"&amp;B284)</f>
        <v>0</v>
      </c>
      <c r="C285" s="9">
        <f t="shared" ref="C285:O285" si="93">SUM(C283:C284)</f>
        <v>0</v>
      </c>
      <c r="D285" s="9">
        <f t="shared" si="93"/>
        <v>0</v>
      </c>
      <c r="E285" s="9">
        <f t="shared" si="93"/>
        <v>0</v>
      </c>
      <c r="F285" s="9">
        <f t="shared" si="93"/>
        <v>0</v>
      </c>
      <c r="G285" s="9">
        <f t="shared" si="93"/>
        <v>0</v>
      </c>
      <c r="H285" s="1">
        <f t="shared" si="93"/>
        <v>0</v>
      </c>
      <c r="I285" s="9">
        <f t="shared" si="93"/>
        <v>0</v>
      </c>
      <c r="J285" s="9">
        <f t="shared" si="93"/>
        <v>0</v>
      </c>
      <c r="K285" s="9">
        <f t="shared" si="93"/>
        <v>0</v>
      </c>
      <c r="L285" s="9">
        <f t="shared" si="93"/>
        <v>0</v>
      </c>
      <c r="M285" s="9">
        <f t="shared" si="93"/>
        <v>0</v>
      </c>
      <c r="N285" s="1">
        <f t="shared" si="93"/>
        <v>0</v>
      </c>
      <c r="O285" s="1">
        <f t="shared" si="93"/>
        <v>0</v>
      </c>
    </row>
    <row r="286" spans="1:15" x14ac:dyDescent="0.25">
      <c r="A286" s="9">
        <f>Dubbel2!A197</f>
        <v>0</v>
      </c>
      <c r="B286" s="9">
        <f>Dubbel2!B197</f>
        <v>0</v>
      </c>
      <c r="C286" s="9">
        <f>Dubbel2!C197</f>
        <v>0</v>
      </c>
      <c r="D286" s="9">
        <f>Dubbel2!D197</f>
        <v>0</v>
      </c>
      <c r="E286" s="9">
        <f>Dubbel2!E197</f>
        <v>0</v>
      </c>
      <c r="F286" s="9">
        <f>Dubbel2!F197</f>
        <v>0</v>
      </c>
      <c r="G286" s="9">
        <f>Dubbel2!G197</f>
        <v>0</v>
      </c>
      <c r="H286" s="1">
        <f>Dubbel2!H197</f>
        <v>0</v>
      </c>
      <c r="I286" s="9">
        <f>Dubbel2!I197</f>
        <v>0</v>
      </c>
      <c r="J286" s="9">
        <f>Dubbel2!J197</f>
        <v>0</v>
      </c>
      <c r="K286" s="9">
        <f>Dubbel2!K197</f>
        <v>0</v>
      </c>
      <c r="L286" s="9">
        <f>Dubbel2!L197</f>
        <v>0</v>
      </c>
      <c r="M286" s="9">
        <f>Dubbel2!M197</f>
        <v>0</v>
      </c>
      <c r="N286" s="1">
        <f>Dubbel2!N197</f>
        <v>0</v>
      </c>
      <c r="O286" s="1">
        <f>Dubbel2!O197</f>
        <v>0</v>
      </c>
    </row>
    <row r="287" spans="1:15" x14ac:dyDescent="0.25">
      <c r="A287" s="9">
        <f>Dubbel2!A198</f>
        <v>0</v>
      </c>
      <c r="B287" s="9">
        <f>Dubbel2!B198</f>
        <v>0</v>
      </c>
      <c r="C287" s="9">
        <f>Dubbel2!C198</f>
        <v>0</v>
      </c>
      <c r="D287" s="9">
        <f>Dubbel2!D198</f>
        <v>0</v>
      </c>
      <c r="E287" s="9">
        <f>Dubbel2!E198</f>
        <v>0</v>
      </c>
      <c r="F287" s="9">
        <f>Dubbel2!F198</f>
        <v>0</v>
      </c>
      <c r="G287" s="9">
        <f>Dubbel2!G198</f>
        <v>0</v>
      </c>
      <c r="H287" s="1">
        <f>Dubbel2!H198</f>
        <v>0</v>
      </c>
      <c r="I287" s="9">
        <f>Dubbel2!I198</f>
        <v>0</v>
      </c>
      <c r="J287" s="9">
        <f>Dubbel2!J198</f>
        <v>0</v>
      </c>
      <c r="K287" s="9">
        <f>Dubbel2!K198</f>
        <v>0</v>
      </c>
      <c r="L287" s="9">
        <f>Dubbel2!L198</f>
        <v>0</v>
      </c>
      <c r="M287" s="9">
        <f>Dubbel2!M198</f>
        <v>0</v>
      </c>
      <c r="N287" s="1">
        <f>Dubbel2!N198</f>
        <v>0</v>
      </c>
      <c r="O287" s="1">
        <f>Dubbel2!O198</f>
        <v>0</v>
      </c>
    </row>
    <row r="288" spans="1:15" x14ac:dyDescent="0.25">
      <c r="A288" s="9" t="str">
        <f>A286&amp;"/"&amp;A287</f>
        <v>0/0</v>
      </c>
      <c r="B288" s="37">
        <f>IF(B286=B287,B287,B286&amp;"/"&amp;B287)</f>
        <v>0</v>
      </c>
      <c r="C288" s="9">
        <f t="shared" ref="C288:O288" si="94">SUM(C286:C287)</f>
        <v>0</v>
      </c>
      <c r="D288" s="9">
        <f t="shared" si="94"/>
        <v>0</v>
      </c>
      <c r="E288" s="9">
        <f t="shared" si="94"/>
        <v>0</v>
      </c>
      <c r="F288" s="9">
        <f t="shared" si="94"/>
        <v>0</v>
      </c>
      <c r="G288" s="9">
        <f t="shared" si="94"/>
        <v>0</v>
      </c>
      <c r="H288" s="1">
        <f t="shared" si="94"/>
        <v>0</v>
      </c>
      <c r="I288" s="9">
        <f t="shared" si="94"/>
        <v>0</v>
      </c>
      <c r="J288" s="9">
        <f t="shared" si="94"/>
        <v>0</v>
      </c>
      <c r="K288" s="9">
        <f t="shared" si="94"/>
        <v>0</v>
      </c>
      <c r="L288" s="9">
        <f t="shared" si="94"/>
        <v>0</v>
      </c>
      <c r="M288" s="9">
        <f t="shared" si="94"/>
        <v>0</v>
      </c>
      <c r="N288" s="1">
        <f t="shared" si="94"/>
        <v>0</v>
      </c>
      <c r="O288" s="1">
        <f t="shared" si="94"/>
        <v>0</v>
      </c>
    </row>
    <row r="289" spans="1:15" x14ac:dyDescent="0.25">
      <c r="A289" s="9">
        <f>Dubbel2!A199</f>
        <v>0</v>
      </c>
      <c r="B289" s="9">
        <f>Dubbel2!B199</f>
        <v>0</v>
      </c>
      <c r="C289" s="9">
        <f>Dubbel2!C199</f>
        <v>0</v>
      </c>
      <c r="D289" s="9">
        <f>Dubbel2!D199</f>
        <v>0</v>
      </c>
      <c r="E289" s="9">
        <f>Dubbel2!E199</f>
        <v>0</v>
      </c>
      <c r="F289" s="9">
        <f>Dubbel2!F199</f>
        <v>0</v>
      </c>
      <c r="G289" s="9">
        <f>Dubbel2!G199</f>
        <v>0</v>
      </c>
      <c r="H289" s="1">
        <f>Dubbel2!H199</f>
        <v>0</v>
      </c>
      <c r="I289" s="9">
        <f>Dubbel2!I199</f>
        <v>0</v>
      </c>
      <c r="J289" s="9">
        <f>Dubbel2!J199</f>
        <v>0</v>
      </c>
      <c r="K289" s="9">
        <f>Dubbel2!K199</f>
        <v>0</v>
      </c>
      <c r="L289" s="9">
        <f>Dubbel2!L199</f>
        <v>0</v>
      </c>
      <c r="M289" s="9">
        <f>Dubbel2!M199</f>
        <v>0</v>
      </c>
      <c r="N289" s="1">
        <f>Dubbel2!N199</f>
        <v>0</v>
      </c>
      <c r="O289" s="1">
        <f>Dubbel2!O199</f>
        <v>0</v>
      </c>
    </row>
    <row r="290" spans="1:15" x14ac:dyDescent="0.25">
      <c r="A290" s="9">
        <f>Dubbel2!A200</f>
        <v>0</v>
      </c>
      <c r="B290" s="9">
        <f>Dubbel2!B200</f>
        <v>0</v>
      </c>
      <c r="C290" s="9">
        <f>Dubbel2!C200</f>
        <v>0</v>
      </c>
      <c r="D290" s="9">
        <f>Dubbel2!D200</f>
        <v>0</v>
      </c>
      <c r="E290" s="9">
        <f>Dubbel2!E200</f>
        <v>0</v>
      </c>
      <c r="F290" s="9">
        <f>Dubbel2!F200</f>
        <v>0</v>
      </c>
      <c r="G290" s="9">
        <f>Dubbel2!G200</f>
        <v>0</v>
      </c>
      <c r="H290" s="1">
        <f>Dubbel2!H200</f>
        <v>0</v>
      </c>
      <c r="I290" s="9">
        <f>Dubbel2!I200</f>
        <v>0</v>
      </c>
      <c r="J290" s="9">
        <f>Dubbel2!J200</f>
        <v>0</v>
      </c>
      <c r="K290" s="9">
        <f>Dubbel2!K200</f>
        <v>0</v>
      </c>
      <c r="L290" s="9">
        <f>Dubbel2!L200</f>
        <v>0</v>
      </c>
      <c r="M290" s="9">
        <f>Dubbel2!M200</f>
        <v>0</v>
      </c>
      <c r="N290" s="1">
        <f>Dubbel2!N200</f>
        <v>0</v>
      </c>
      <c r="O290" s="1">
        <f>Dubbel2!O200</f>
        <v>0</v>
      </c>
    </row>
    <row r="291" spans="1:15" x14ac:dyDescent="0.25">
      <c r="A291" s="9" t="str">
        <f>A289&amp;"/"&amp;A290</f>
        <v>0/0</v>
      </c>
      <c r="B291" s="37">
        <f>IF(B289=B290,B290,B289&amp;"/"&amp;B290)</f>
        <v>0</v>
      </c>
      <c r="C291" s="9">
        <f t="shared" ref="C291:O291" si="95">SUM(C289:C290)</f>
        <v>0</v>
      </c>
      <c r="D291" s="9">
        <f t="shared" si="95"/>
        <v>0</v>
      </c>
      <c r="E291" s="9">
        <f t="shared" si="95"/>
        <v>0</v>
      </c>
      <c r="F291" s="9">
        <f t="shared" si="95"/>
        <v>0</v>
      </c>
      <c r="G291" s="9">
        <f t="shared" si="95"/>
        <v>0</v>
      </c>
      <c r="H291" s="1">
        <f t="shared" si="95"/>
        <v>0</v>
      </c>
      <c r="I291" s="9">
        <f t="shared" si="95"/>
        <v>0</v>
      </c>
      <c r="J291" s="9">
        <f t="shared" si="95"/>
        <v>0</v>
      </c>
      <c r="K291" s="9">
        <f t="shared" si="95"/>
        <v>0</v>
      </c>
      <c r="L291" s="9">
        <f t="shared" si="95"/>
        <v>0</v>
      </c>
      <c r="M291" s="9">
        <f t="shared" si="95"/>
        <v>0</v>
      </c>
      <c r="N291" s="1">
        <f t="shared" si="95"/>
        <v>0</v>
      </c>
      <c r="O291" s="1">
        <f t="shared" si="95"/>
        <v>0</v>
      </c>
    </row>
    <row r="292" spans="1:15" x14ac:dyDescent="0.25">
      <c r="A292" s="9">
        <f>Dubbel2!A201</f>
        <v>0</v>
      </c>
      <c r="B292" s="9">
        <f>Dubbel2!B201</f>
        <v>0</v>
      </c>
      <c r="C292" s="9">
        <f>Dubbel2!C201</f>
        <v>0</v>
      </c>
      <c r="D292" s="9">
        <f>Dubbel2!D201</f>
        <v>0</v>
      </c>
      <c r="E292" s="9">
        <f>Dubbel2!E201</f>
        <v>0</v>
      </c>
      <c r="F292" s="9">
        <f>Dubbel2!F201</f>
        <v>0</v>
      </c>
      <c r="G292" s="9">
        <f>Dubbel2!G201</f>
        <v>0</v>
      </c>
      <c r="H292" s="1">
        <f>Dubbel2!H201</f>
        <v>0</v>
      </c>
      <c r="I292" s="9">
        <f>Dubbel2!I201</f>
        <v>0</v>
      </c>
      <c r="J292" s="9">
        <f>Dubbel2!J201</f>
        <v>0</v>
      </c>
      <c r="K292" s="9">
        <f>Dubbel2!K201</f>
        <v>0</v>
      </c>
      <c r="L292" s="9">
        <f>Dubbel2!L201</f>
        <v>0</v>
      </c>
      <c r="M292" s="9">
        <f>Dubbel2!M201</f>
        <v>0</v>
      </c>
      <c r="N292" s="1">
        <f>Dubbel2!N201</f>
        <v>0</v>
      </c>
      <c r="O292" s="1">
        <f>Dubbel2!O201</f>
        <v>0</v>
      </c>
    </row>
    <row r="293" spans="1:15" x14ac:dyDescent="0.25">
      <c r="A293" s="9">
        <f>Dubbel2!A202</f>
        <v>0</v>
      </c>
      <c r="B293" s="9">
        <f>Dubbel2!B202</f>
        <v>0</v>
      </c>
      <c r="C293" s="9">
        <f>Dubbel2!C202</f>
        <v>0</v>
      </c>
      <c r="D293" s="9">
        <f>Dubbel2!D202</f>
        <v>0</v>
      </c>
      <c r="E293" s="9">
        <f>Dubbel2!E202</f>
        <v>0</v>
      </c>
      <c r="F293" s="9">
        <f>Dubbel2!F202</f>
        <v>0</v>
      </c>
      <c r="G293" s="9">
        <f>Dubbel2!G202</f>
        <v>0</v>
      </c>
      <c r="H293" s="1">
        <f>Dubbel2!H202</f>
        <v>0</v>
      </c>
      <c r="I293" s="9">
        <f>Dubbel2!I202</f>
        <v>0</v>
      </c>
      <c r="J293" s="9">
        <f>Dubbel2!J202</f>
        <v>0</v>
      </c>
      <c r="K293" s="9">
        <f>Dubbel2!K202</f>
        <v>0</v>
      </c>
      <c r="L293" s="9">
        <f>Dubbel2!L202</f>
        <v>0</v>
      </c>
      <c r="M293" s="9">
        <f>Dubbel2!M202</f>
        <v>0</v>
      </c>
      <c r="N293" s="1">
        <f>Dubbel2!N202</f>
        <v>0</v>
      </c>
      <c r="O293" s="1">
        <f>Dubbel2!O202</f>
        <v>0</v>
      </c>
    </row>
    <row r="294" spans="1:15" x14ac:dyDescent="0.25">
      <c r="A294" s="9" t="str">
        <f>A292&amp;"/"&amp;A293</f>
        <v>0/0</v>
      </c>
      <c r="B294" s="37">
        <f>IF(B292=B293,B293,B292&amp;"/"&amp;B293)</f>
        <v>0</v>
      </c>
      <c r="C294" s="9">
        <f t="shared" ref="C294:O294" si="96">SUM(C292:C293)</f>
        <v>0</v>
      </c>
      <c r="D294" s="9">
        <f t="shared" si="96"/>
        <v>0</v>
      </c>
      <c r="E294" s="9">
        <f t="shared" si="96"/>
        <v>0</v>
      </c>
      <c r="F294" s="9">
        <f t="shared" si="96"/>
        <v>0</v>
      </c>
      <c r="G294" s="9">
        <f t="shared" si="96"/>
        <v>0</v>
      </c>
      <c r="H294" s="1">
        <f t="shared" si="96"/>
        <v>0</v>
      </c>
      <c r="I294" s="9">
        <f t="shared" si="96"/>
        <v>0</v>
      </c>
      <c r="J294" s="9">
        <f t="shared" si="96"/>
        <v>0</v>
      </c>
      <c r="K294" s="9">
        <f t="shared" si="96"/>
        <v>0</v>
      </c>
      <c r="L294" s="9">
        <f t="shared" si="96"/>
        <v>0</v>
      </c>
      <c r="M294" s="9">
        <f t="shared" si="96"/>
        <v>0</v>
      </c>
      <c r="N294" s="1">
        <f t="shared" si="96"/>
        <v>0</v>
      </c>
      <c r="O294" s="1">
        <f t="shared" si="96"/>
        <v>0</v>
      </c>
    </row>
    <row r="295" spans="1:15" x14ac:dyDescent="0.25">
      <c r="A295" s="9">
        <f>Dubbel2!A203</f>
        <v>0</v>
      </c>
      <c r="B295" s="9">
        <f>Dubbel2!B203</f>
        <v>0</v>
      </c>
      <c r="C295" s="9">
        <f>Dubbel2!C203</f>
        <v>0</v>
      </c>
      <c r="D295" s="9">
        <f>Dubbel2!D203</f>
        <v>0</v>
      </c>
      <c r="E295" s="9">
        <f>Dubbel2!E203</f>
        <v>0</v>
      </c>
      <c r="F295" s="9">
        <f>Dubbel2!F203</f>
        <v>0</v>
      </c>
      <c r="G295" s="9">
        <f>Dubbel2!G203</f>
        <v>0</v>
      </c>
      <c r="H295" s="1">
        <f>Dubbel2!H203</f>
        <v>0</v>
      </c>
      <c r="I295" s="9">
        <f>Dubbel2!I203</f>
        <v>0</v>
      </c>
      <c r="J295" s="9">
        <f>Dubbel2!J203</f>
        <v>0</v>
      </c>
      <c r="K295" s="9">
        <f>Dubbel2!K203</f>
        <v>0</v>
      </c>
      <c r="L295" s="9">
        <f>Dubbel2!L203</f>
        <v>0</v>
      </c>
      <c r="M295" s="9">
        <f>Dubbel2!M203</f>
        <v>0</v>
      </c>
      <c r="N295" s="1">
        <f>Dubbel2!N203</f>
        <v>0</v>
      </c>
      <c r="O295" s="1">
        <f>Dubbel2!O203</f>
        <v>0</v>
      </c>
    </row>
    <row r="296" spans="1:15" x14ac:dyDescent="0.25">
      <c r="A296" s="9">
        <f>Dubbel2!A204</f>
        <v>0</v>
      </c>
      <c r="B296" s="9">
        <f>Dubbel2!B204</f>
        <v>0</v>
      </c>
      <c r="C296" s="9">
        <f>Dubbel2!C204</f>
        <v>0</v>
      </c>
      <c r="D296" s="9">
        <f>Dubbel2!D204</f>
        <v>0</v>
      </c>
      <c r="E296" s="9">
        <f>Dubbel2!E204</f>
        <v>0</v>
      </c>
      <c r="F296" s="9">
        <f>Dubbel2!F204</f>
        <v>0</v>
      </c>
      <c r="G296" s="9">
        <f>Dubbel2!G204</f>
        <v>0</v>
      </c>
      <c r="H296" s="1">
        <f>Dubbel2!H204</f>
        <v>0</v>
      </c>
      <c r="I296" s="9">
        <f>Dubbel2!I204</f>
        <v>0</v>
      </c>
      <c r="J296" s="9">
        <f>Dubbel2!J204</f>
        <v>0</v>
      </c>
      <c r="K296" s="9">
        <f>Dubbel2!K204</f>
        <v>0</v>
      </c>
      <c r="L296" s="9">
        <f>Dubbel2!L204</f>
        <v>0</v>
      </c>
      <c r="M296" s="9">
        <f>Dubbel2!M204</f>
        <v>0</v>
      </c>
      <c r="N296" s="1">
        <f>Dubbel2!N204</f>
        <v>0</v>
      </c>
      <c r="O296" s="1">
        <f>Dubbel2!O204</f>
        <v>0</v>
      </c>
    </row>
    <row r="297" spans="1:15" x14ac:dyDescent="0.25">
      <c r="A297" s="9" t="str">
        <f>A295&amp;"/"&amp;A296</f>
        <v>0/0</v>
      </c>
      <c r="B297" s="37">
        <f>IF(B295=B296,B296,B295&amp;"/"&amp;B296)</f>
        <v>0</v>
      </c>
      <c r="C297" s="9">
        <f t="shared" ref="C297:O297" si="97">SUM(C295:C296)</f>
        <v>0</v>
      </c>
      <c r="D297" s="9">
        <f t="shared" si="97"/>
        <v>0</v>
      </c>
      <c r="E297" s="9">
        <f t="shared" si="97"/>
        <v>0</v>
      </c>
      <c r="F297" s="9">
        <f t="shared" si="97"/>
        <v>0</v>
      </c>
      <c r="G297" s="9">
        <f t="shared" si="97"/>
        <v>0</v>
      </c>
      <c r="H297" s="1">
        <f t="shared" si="97"/>
        <v>0</v>
      </c>
      <c r="I297" s="9">
        <f t="shared" si="97"/>
        <v>0</v>
      </c>
      <c r="J297" s="9">
        <f t="shared" si="97"/>
        <v>0</v>
      </c>
      <c r="K297" s="9">
        <f t="shared" si="97"/>
        <v>0</v>
      </c>
      <c r="L297" s="9">
        <f t="shared" si="97"/>
        <v>0</v>
      </c>
      <c r="M297" s="9">
        <f t="shared" si="97"/>
        <v>0</v>
      </c>
      <c r="N297" s="1">
        <f t="shared" si="97"/>
        <v>0</v>
      </c>
      <c r="O297" s="1">
        <f t="shared" si="97"/>
        <v>0</v>
      </c>
    </row>
    <row r="298" spans="1:15" x14ac:dyDescent="0.25">
      <c r="A298" s="9">
        <f>Dubbel2!A205</f>
        <v>0</v>
      </c>
      <c r="B298" s="9">
        <f>Dubbel2!B205</f>
        <v>0</v>
      </c>
      <c r="C298" s="9">
        <f>Dubbel2!C205</f>
        <v>0</v>
      </c>
      <c r="D298" s="9">
        <f>Dubbel2!D205</f>
        <v>0</v>
      </c>
      <c r="E298" s="9">
        <f>Dubbel2!E205</f>
        <v>0</v>
      </c>
      <c r="F298" s="9">
        <f>Dubbel2!F205</f>
        <v>0</v>
      </c>
      <c r="G298" s="9">
        <f>Dubbel2!G205</f>
        <v>0</v>
      </c>
      <c r="H298" s="1">
        <f>Dubbel2!H205</f>
        <v>0</v>
      </c>
      <c r="I298" s="9">
        <f>Dubbel2!I205</f>
        <v>0</v>
      </c>
      <c r="J298" s="9">
        <f>Dubbel2!J205</f>
        <v>0</v>
      </c>
      <c r="K298" s="9">
        <f>Dubbel2!K205</f>
        <v>0</v>
      </c>
      <c r="L298" s="9">
        <f>Dubbel2!L205</f>
        <v>0</v>
      </c>
      <c r="M298" s="9">
        <f>Dubbel2!M205</f>
        <v>0</v>
      </c>
      <c r="N298" s="1">
        <f>Dubbel2!N205</f>
        <v>0</v>
      </c>
      <c r="O298" s="1">
        <f>Dubbel2!O205</f>
        <v>0</v>
      </c>
    </row>
    <row r="299" spans="1:15" x14ac:dyDescent="0.25">
      <c r="A299" s="9">
        <f>Dubbel2!A206</f>
        <v>0</v>
      </c>
      <c r="B299" s="9">
        <f>Dubbel2!B206</f>
        <v>0</v>
      </c>
      <c r="C299" s="9">
        <f>Dubbel2!C206</f>
        <v>0</v>
      </c>
      <c r="D299" s="9">
        <f>Dubbel2!D206</f>
        <v>0</v>
      </c>
      <c r="E299" s="9">
        <f>Dubbel2!E206</f>
        <v>0</v>
      </c>
      <c r="F299" s="9">
        <f>Dubbel2!F206</f>
        <v>0</v>
      </c>
      <c r="G299" s="9">
        <f>Dubbel2!G206</f>
        <v>0</v>
      </c>
      <c r="H299" s="1">
        <f>Dubbel2!H206</f>
        <v>0</v>
      </c>
      <c r="I299" s="9">
        <f>Dubbel2!I206</f>
        <v>0</v>
      </c>
      <c r="J299" s="9">
        <f>Dubbel2!J206</f>
        <v>0</v>
      </c>
      <c r="K299" s="9">
        <f>Dubbel2!K206</f>
        <v>0</v>
      </c>
      <c r="L299" s="9">
        <f>Dubbel2!L206</f>
        <v>0</v>
      </c>
      <c r="M299" s="9">
        <f>Dubbel2!M206</f>
        <v>0</v>
      </c>
      <c r="N299" s="1">
        <f>Dubbel2!N206</f>
        <v>0</v>
      </c>
      <c r="O299" s="1">
        <f>Dubbel2!O206</f>
        <v>0</v>
      </c>
    </row>
    <row r="300" spans="1:15" x14ac:dyDescent="0.25">
      <c r="A300" s="9" t="str">
        <f>A298&amp;"/"&amp;A299</f>
        <v>0/0</v>
      </c>
      <c r="B300" s="37">
        <f>IF(B298=B299,B299,B298&amp;"/"&amp;B299)</f>
        <v>0</v>
      </c>
      <c r="C300" s="9">
        <f t="shared" ref="C300:O300" si="98">SUM(C298:C299)</f>
        <v>0</v>
      </c>
      <c r="D300" s="9">
        <f t="shared" si="98"/>
        <v>0</v>
      </c>
      <c r="E300" s="9">
        <f t="shared" si="98"/>
        <v>0</v>
      </c>
      <c r="F300" s="9">
        <f t="shared" si="98"/>
        <v>0</v>
      </c>
      <c r="G300" s="9">
        <f t="shared" si="98"/>
        <v>0</v>
      </c>
      <c r="H300" s="1">
        <f t="shared" si="98"/>
        <v>0</v>
      </c>
      <c r="I300" s="9">
        <f t="shared" si="98"/>
        <v>0</v>
      </c>
      <c r="J300" s="9">
        <f t="shared" si="98"/>
        <v>0</v>
      </c>
      <c r="K300" s="9">
        <f t="shared" si="98"/>
        <v>0</v>
      </c>
      <c r="L300" s="9">
        <f t="shared" si="98"/>
        <v>0</v>
      </c>
      <c r="M300" s="9">
        <f t="shared" si="98"/>
        <v>0</v>
      </c>
      <c r="N300" s="1">
        <f t="shared" si="98"/>
        <v>0</v>
      </c>
      <c r="O300" s="1">
        <f t="shared" si="98"/>
        <v>0</v>
      </c>
    </row>
    <row r="301" spans="1:15" x14ac:dyDescent="0.25">
      <c r="A301" s="9">
        <f>Dubbel2!A207</f>
        <v>0</v>
      </c>
      <c r="B301" s="9">
        <f>Dubbel2!B207</f>
        <v>0</v>
      </c>
      <c r="C301" s="9">
        <f>Dubbel2!C207</f>
        <v>0</v>
      </c>
      <c r="D301" s="9">
        <f>Dubbel2!D207</f>
        <v>0</v>
      </c>
      <c r="E301" s="9">
        <f>Dubbel2!E207</f>
        <v>0</v>
      </c>
      <c r="F301" s="9">
        <f>Dubbel2!F207</f>
        <v>0</v>
      </c>
      <c r="G301" s="9">
        <f>Dubbel2!G207</f>
        <v>0</v>
      </c>
      <c r="H301" s="1">
        <f>Dubbel2!H207</f>
        <v>0</v>
      </c>
      <c r="I301" s="9">
        <f>Dubbel2!I207</f>
        <v>0</v>
      </c>
      <c r="J301" s="9">
        <f>Dubbel2!J207</f>
        <v>0</v>
      </c>
      <c r="K301" s="9">
        <f>Dubbel2!K207</f>
        <v>0</v>
      </c>
      <c r="L301" s="9">
        <f>Dubbel2!L207</f>
        <v>0</v>
      </c>
      <c r="M301" s="9">
        <f>Dubbel2!M207</f>
        <v>0</v>
      </c>
      <c r="N301" s="1">
        <f>Dubbel2!N207</f>
        <v>0</v>
      </c>
      <c r="O301" s="1">
        <f>Dubbel2!O207</f>
        <v>0</v>
      </c>
    </row>
    <row r="302" spans="1:15" x14ac:dyDescent="0.25">
      <c r="A302" s="9">
        <f>Dubbel2!A208</f>
        <v>0</v>
      </c>
      <c r="B302" s="9">
        <f>Dubbel2!B208</f>
        <v>0</v>
      </c>
      <c r="C302" s="9">
        <f>Dubbel2!C208</f>
        <v>0</v>
      </c>
      <c r="D302" s="9">
        <f>Dubbel2!D208</f>
        <v>0</v>
      </c>
      <c r="E302" s="9">
        <f>Dubbel2!E208</f>
        <v>0</v>
      </c>
      <c r="F302" s="9">
        <f>Dubbel2!F208</f>
        <v>0</v>
      </c>
      <c r="G302" s="9">
        <f>Dubbel2!G208</f>
        <v>0</v>
      </c>
      <c r="H302" s="1">
        <f>Dubbel2!H208</f>
        <v>0</v>
      </c>
      <c r="I302" s="9">
        <f>Dubbel2!I208</f>
        <v>0</v>
      </c>
      <c r="J302" s="9">
        <f>Dubbel2!J208</f>
        <v>0</v>
      </c>
      <c r="K302" s="9">
        <f>Dubbel2!K208</f>
        <v>0</v>
      </c>
      <c r="L302" s="9">
        <f>Dubbel2!L208</f>
        <v>0</v>
      </c>
      <c r="M302" s="9">
        <f>Dubbel2!M208</f>
        <v>0</v>
      </c>
      <c r="N302" s="1">
        <f>Dubbel2!N208</f>
        <v>0</v>
      </c>
      <c r="O302" s="1">
        <f>Dubbel2!O208</f>
        <v>0</v>
      </c>
    </row>
    <row r="303" spans="1:15" x14ac:dyDescent="0.25">
      <c r="A303" s="9" t="str">
        <f>A301&amp;"/"&amp;A302</f>
        <v>0/0</v>
      </c>
      <c r="B303" s="37">
        <f>IF(B301=B302,B302,B301&amp;"/"&amp;B302)</f>
        <v>0</v>
      </c>
      <c r="C303" s="9">
        <f t="shared" ref="C303:O303" si="99">SUM(C301:C302)</f>
        <v>0</v>
      </c>
      <c r="D303" s="9">
        <f t="shared" si="99"/>
        <v>0</v>
      </c>
      <c r="E303" s="9">
        <f t="shared" si="99"/>
        <v>0</v>
      </c>
      <c r="F303" s="9">
        <f t="shared" si="99"/>
        <v>0</v>
      </c>
      <c r="G303" s="9">
        <f t="shared" si="99"/>
        <v>0</v>
      </c>
      <c r="H303" s="1">
        <f t="shared" si="99"/>
        <v>0</v>
      </c>
      <c r="I303" s="9">
        <f t="shared" si="99"/>
        <v>0</v>
      </c>
      <c r="J303" s="9">
        <f t="shared" si="99"/>
        <v>0</v>
      </c>
      <c r="K303" s="9">
        <f t="shared" si="99"/>
        <v>0</v>
      </c>
      <c r="L303" s="9">
        <f t="shared" si="99"/>
        <v>0</v>
      </c>
      <c r="M303" s="9">
        <f t="shared" si="99"/>
        <v>0</v>
      </c>
      <c r="N303" s="1">
        <f t="shared" si="99"/>
        <v>0</v>
      </c>
      <c r="O303" s="1">
        <f t="shared" si="99"/>
        <v>0</v>
      </c>
    </row>
    <row r="401" spans="1:15" x14ac:dyDescent="0.25">
      <c r="A401" s="60" t="s">
        <v>474</v>
      </c>
      <c r="B401" s="36"/>
      <c r="C401" s="4"/>
      <c r="D401" s="4"/>
      <c r="E401" s="4"/>
      <c r="F401" s="4"/>
      <c r="G401" s="4"/>
      <c r="I401" s="4"/>
      <c r="J401" s="4"/>
      <c r="K401" s="4"/>
      <c r="L401" s="4"/>
      <c r="M401" s="4"/>
    </row>
    <row r="402" spans="1:15" x14ac:dyDescent="0.25">
      <c r="A402" s="61"/>
      <c r="B402" s="61"/>
      <c r="C402" s="61" t="str">
        <f>Inskrivning!L1005</f>
        <v xml:space="preserve">Omg </v>
      </c>
      <c r="D402" s="61" t="str">
        <f>Inskrivning!M1005</f>
        <v xml:space="preserve">Omg </v>
      </c>
      <c r="E402" s="61" t="str">
        <f>Inskrivning!N1005</f>
        <v xml:space="preserve">Omg </v>
      </c>
      <c r="F402" s="61" t="str">
        <f>Inskrivning!O1005</f>
        <v xml:space="preserve">Omg </v>
      </c>
      <c r="G402" s="61" t="str">
        <f>Inskrivning!P1005</f>
        <v xml:space="preserve">Omg </v>
      </c>
      <c r="H402" s="61" t="str">
        <f>Inskrivning!Q1005</f>
        <v>Summa</v>
      </c>
      <c r="I402" s="61" t="str">
        <f>Inskrivning!R1005</f>
        <v xml:space="preserve">Omg </v>
      </c>
      <c r="J402" s="61" t="str">
        <f>Inskrivning!S1005</f>
        <v xml:space="preserve">Omg </v>
      </c>
      <c r="K402" s="61" t="str">
        <f>Inskrivning!T1005</f>
        <v xml:space="preserve">Omg </v>
      </c>
      <c r="L402" s="61" t="str">
        <f>Inskrivning!U1005</f>
        <v xml:space="preserve">Omg  </v>
      </c>
      <c r="M402" s="61" t="str">
        <f>Inskrivning!V1005</f>
        <v xml:space="preserve">Omg </v>
      </c>
      <c r="N402" s="61" t="str">
        <f>Inskrivning!W1005</f>
        <v>Summa</v>
      </c>
      <c r="O402" s="1"/>
    </row>
    <row r="403" spans="1:15" x14ac:dyDescent="0.25">
      <c r="A403" s="61" t="str">
        <f>Inskrivning!J1006</f>
        <v>Namn</v>
      </c>
      <c r="B403" s="61" t="str">
        <f>Inskrivning!K1006</f>
        <v>Klubb</v>
      </c>
      <c r="C403" s="61">
        <f>Inskrivning!L1006</f>
        <v>1</v>
      </c>
      <c r="D403" s="61">
        <f>Inskrivning!M1006</f>
        <v>2</v>
      </c>
      <c r="E403" s="61">
        <f>Inskrivning!N1006</f>
        <v>3</v>
      </c>
      <c r="F403" s="61">
        <f>Inskrivning!O1006</f>
        <v>4</v>
      </c>
      <c r="G403" s="61">
        <f>Inskrivning!P1006</f>
        <v>5</v>
      </c>
      <c r="H403" s="61" t="str">
        <f>Inskrivning!Q1006</f>
        <v>1-5</v>
      </c>
      <c r="I403" s="61">
        <f>Inskrivning!R1006</f>
        <v>6</v>
      </c>
      <c r="J403" s="61">
        <f>Inskrivning!S1006</f>
        <v>7</v>
      </c>
      <c r="K403" s="61">
        <f>Inskrivning!T1006</f>
        <v>8</v>
      </c>
      <c r="L403" s="61">
        <f>Inskrivning!U1006</f>
        <v>9</v>
      </c>
      <c r="M403" s="61">
        <f>Inskrivning!V1006</f>
        <v>10</v>
      </c>
      <c r="N403" s="61" t="str">
        <f>Inskrivning!W1006</f>
        <v>6-10</v>
      </c>
      <c r="O403" s="61" t="str">
        <f>Inskrivning!X1006</f>
        <v>TOTALT</v>
      </c>
    </row>
    <row r="404" spans="1:15" x14ac:dyDescent="0.25">
      <c r="A404" s="61">
        <f>Dubbel2!A306</f>
        <v>0</v>
      </c>
      <c r="B404" s="61">
        <f>Dubbel2!B306</f>
        <v>0</v>
      </c>
      <c r="C404" s="61">
        <f>Dubbel2!C306</f>
        <v>0</v>
      </c>
      <c r="D404" s="61">
        <f>Dubbel2!D306</f>
        <v>0</v>
      </c>
      <c r="E404" s="61">
        <f>Dubbel2!E306</f>
        <v>0</v>
      </c>
      <c r="F404" s="61">
        <f>Dubbel2!F306</f>
        <v>0</v>
      </c>
      <c r="G404" s="61">
        <f>Dubbel2!G306</f>
        <v>0</v>
      </c>
      <c r="H404" s="1">
        <f>Dubbel2!H306</f>
        <v>0</v>
      </c>
      <c r="I404" s="61">
        <f>Dubbel2!I306</f>
        <v>0</v>
      </c>
      <c r="J404" s="61">
        <f>Dubbel2!J306</f>
        <v>0</v>
      </c>
      <c r="K404" s="61">
        <f>Dubbel2!K306</f>
        <v>0</v>
      </c>
      <c r="L404" s="61">
        <f>Dubbel2!L306</f>
        <v>0</v>
      </c>
      <c r="M404" s="61">
        <f>Dubbel2!M306</f>
        <v>0</v>
      </c>
      <c r="N404" s="1">
        <f>Dubbel2!N306</f>
        <v>0</v>
      </c>
      <c r="O404" s="1">
        <f>Dubbel2!O306</f>
        <v>0</v>
      </c>
    </row>
    <row r="405" spans="1:15" x14ac:dyDescent="0.25">
      <c r="A405" s="61">
        <f>Dubbel2!A307</f>
        <v>0</v>
      </c>
      <c r="B405" s="61">
        <f>Dubbel2!B307</f>
        <v>0</v>
      </c>
      <c r="C405" s="61">
        <f>Dubbel2!C307</f>
        <v>0</v>
      </c>
      <c r="D405" s="61">
        <f>Dubbel2!D307</f>
        <v>0</v>
      </c>
      <c r="E405" s="61">
        <f>Dubbel2!E307</f>
        <v>0</v>
      </c>
      <c r="F405" s="61">
        <f>Dubbel2!F307</f>
        <v>0</v>
      </c>
      <c r="G405" s="61">
        <f>Dubbel2!G307</f>
        <v>0</v>
      </c>
      <c r="H405" s="1">
        <f>Dubbel2!H307</f>
        <v>0</v>
      </c>
      <c r="I405" s="61">
        <f>Dubbel2!I307</f>
        <v>0</v>
      </c>
      <c r="J405" s="61">
        <f>Dubbel2!J307</f>
        <v>0</v>
      </c>
      <c r="K405" s="61">
        <f>Dubbel2!K307</f>
        <v>0</v>
      </c>
      <c r="L405" s="61">
        <f>Dubbel2!L307</f>
        <v>0</v>
      </c>
      <c r="M405" s="61">
        <f>Dubbel2!M307</f>
        <v>0</v>
      </c>
      <c r="N405" s="1">
        <f>Dubbel2!N307</f>
        <v>0</v>
      </c>
      <c r="O405" s="1">
        <f>Dubbel2!O307</f>
        <v>0</v>
      </c>
    </row>
    <row r="406" spans="1:15" ht="13.8" x14ac:dyDescent="0.25">
      <c r="A406" s="40" t="str">
        <f>A404&amp;"/"&amp;A405</f>
        <v>0/0</v>
      </c>
      <c r="B406" s="37">
        <f>IF(B404=B405,B405,B404&amp;"/"&amp;B405)</f>
        <v>0</v>
      </c>
      <c r="C406" s="21">
        <f t="shared" ref="C406:O406" si="100">SUM(C404:C405)</f>
        <v>0</v>
      </c>
      <c r="D406" s="21">
        <f t="shared" si="100"/>
        <v>0</v>
      </c>
      <c r="E406" s="21">
        <f t="shared" si="100"/>
        <v>0</v>
      </c>
      <c r="F406" s="21">
        <f t="shared" si="100"/>
        <v>0</v>
      </c>
      <c r="G406" s="21">
        <f t="shared" si="100"/>
        <v>0</v>
      </c>
      <c r="H406" s="24">
        <f t="shared" si="100"/>
        <v>0</v>
      </c>
      <c r="I406" s="21">
        <f t="shared" si="100"/>
        <v>0</v>
      </c>
      <c r="J406" s="21">
        <f t="shared" si="100"/>
        <v>0</v>
      </c>
      <c r="K406" s="21">
        <f t="shared" si="100"/>
        <v>0</v>
      </c>
      <c r="L406" s="21">
        <f t="shared" si="100"/>
        <v>0</v>
      </c>
      <c r="M406" s="21">
        <f t="shared" si="100"/>
        <v>0</v>
      </c>
      <c r="N406" s="24">
        <f t="shared" si="100"/>
        <v>0</v>
      </c>
      <c r="O406" s="24">
        <f t="shared" si="100"/>
        <v>0</v>
      </c>
    </row>
    <row r="407" spans="1:15" x14ac:dyDescent="0.25">
      <c r="A407" s="61">
        <f>Dubbel2!A308</f>
        <v>0</v>
      </c>
      <c r="B407" s="61">
        <f>Dubbel2!B308</f>
        <v>0</v>
      </c>
      <c r="C407" s="61">
        <f>Dubbel2!C308</f>
        <v>0</v>
      </c>
      <c r="D407" s="61">
        <f>Dubbel2!D308</f>
        <v>0</v>
      </c>
      <c r="E407" s="61">
        <f>Dubbel2!E308</f>
        <v>0</v>
      </c>
      <c r="F407" s="61">
        <f>Dubbel2!F308</f>
        <v>0</v>
      </c>
      <c r="G407" s="61">
        <f>Dubbel2!G308</f>
        <v>0</v>
      </c>
      <c r="H407" s="1">
        <f>Dubbel2!H308</f>
        <v>0</v>
      </c>
      <c r="I407" s="61">
        <f>Dubbel2!I308</f>
        <v>0</v>
      </c>
      <c r="J407" s="61">
        <f>Dubbel2!J308</f>
        <v>0</v>
      </c>
      <c r="K407" s="61">
        <f>Dubbel2!K308</f>
        <v>0</v>
      </c>
      <c r="L407" s="61">
        <f>Dubbel2!L308</f>
        <v>0</v>
      </c>
      <c r="M407" s="61">
        <f>Dubbel2!M308</f>
        <v>0</v>
      </c>
      <c r="N407" s="1">
        <f>Dubbel2!N308</f>
        <v>0</v>
      </c>
      <c r="O407" s="1">
        <f>Dubbel2!O308</f>
        <v>0</v>
      </c>
    </row>
    <row r="408" spans="1:15" x14ac:dyDescent="0.25">
      <c r="A408" s="61">
        <f>Dubbel2!A309</f>
        <v>0</v>
      </c>
      <c r="B408" s="61">
        <f>Dubbel2!B309</f>
        <v>0</v>
      </c>
      <c r="C408" s="61">
        <f>Dubbel2!C309</f>
        <v>0</v>
      </c>
      <c r="D408" s="61">
        <f>Dubbel2!D309</f>
        <v>0</v>
      </c>
      <c r="E408" s="61">
        <f>Dubbel2!E309</f>
        <v>0</v>
      </c>
      <c r="F408" s="61">
        <f>Dubbel2!F309</f>
        <v>0</v>
      </c>
      <c r="G408" s="61">
        <f>Dubbel2!G309</f>
        <v>0</v>
      </c>
      <c r="H408" s="1">
        <f>Dubbel2!H309</f>
        <v>0</v>
      </c>
      <c r="I408" s="61">
        <f>Dubbel2!I309</f>
        <v>0</v>
      </c>
      <c r="J408" s="61">
        <f>Dubbel2!J309</f>
        <v>0</v>
      </c>
      <c r="K408" s="61">
        <f>Dubbel2!K309</f>
        <v>0</v>
      </c>
      <c r="L408" s="61">
        <f>Dubbel2!L309</f>
        <v>0</v>
      </c>
      <c r="M408" s="61">
        <f>Dubbel2!M309</f>
        <v>0</v>
      </c>
      <c r="N408" s="1">
        <f>Dubbel2!N309</f>
        <v>0</v>
      </c>
      <c r="O408" s="1">
        <f>Dubbel2!O309</f>
        <v>0</v>
      </c>
    </row>
    <row r="409" spans="1:15" ht="13.8" x14ac:dyDescent="0.25">
      <c r="A409" s="40" t="str">
        <f>A407&amp;"/"&amp;A408</f>
        <v>0/0</v>
      </c>
      <c r="B409" s="37">
        <f>IF(B407=B408,B408,B407&amp;"/"&amp;B408)</f>
        <v>0</v>
      </c>
      <c r="C409" s="21">
        <f t="shared" ref="C409:O409" si="101">SUM(C407:C408)</f>
        <v>0</v>
      </c>
      <c r="D409" s="21">
        <f t="shared" si="101"/>
        <v>0</v>
      </c>
      <c r="E409" s="21">
        <f t="shared" si="101"/>
        <v>0</v>
      </c>
      <c r="F409" s="21">
        <f t="shared" si="101"/>
        <v>0</v>
      </c>
      <c r="G409" s="21">
        <f t="shared" si="101"/>
        <v>0</v>
      </c>
      <c r="H409" s="24">
        <f t="shared" si="101"/>
        <v>0</v>
      </c>
      <c r="I409" s="21">
        <f t="shared" si="101"/>
        <v>0</v>
      </c>
      <c r="J409" s="21">
        <f t="shared" si="101"/>
        <v>0</v>
      </c>
      <c r="K409" s="21">
        <f t="shared" si="101"/>
        <v>0</v>
      </c>
      <c r="L409" s="21">
        <f t="shared" si="101"/>
        <v>0</v>
      </c>
      <c r="M409" s="21">
        <f t="shared" si="101"/>
        <v>0</v>
      </c>
      <c r="N409" s="24">
        <f t="shared" si="101"/>
        <v>0</v>
      </c>
      <c r="O409" s="24">
        <f t="shared" si="101"/>
        <v>0</v>
      </c>
    </row>
    <row r="410" spans="1:15" x14ac:dyDescent="0.25">
      <c r="A410" s="61">
        <f>Dubbel2!A310</f>
        <v>0</v>
      </c>
      <c r="B410" s="61">
        <f>Dubbel2!B310</f>
        <v>0</v>
      </c>
      <c r="C410" s="61">
        <f>Dubbel2!C310</f>
        <v>0</v>
      </c>
      <c r="D410" s="61">
        <f>Dubbel2!D310</f>
        <v>0</v>
      </c>
      <c r="E410" s="61">
        <f>Dubbel2!E310</f>
        <v>0</v>
      </c>
      <c r="F410" s="61">
        <f>Dubbel2!F310</f>
        <v>0</v>
      </c>
      <c r="G410" s="61">
        <f>Dubbel2!G310</f>
        <v>0</v>
      </c>
      <c r="H410" s="1">
        <f>Dubbel2!H310</f>
        <v>0</v>
      </c>
      <c r="I410" s="61">
        <f>Dubbel2!I310</f>
        <v>0</v>
      </c>
      <c r="J410" s="61">
        <f>Dubbel2!J310</f>
        <v>0</v>
      </c>
      <c r="K410" s="61">
        <f>Dubbel2!K310</f>
        <v>0</v>
      </c>
      <c r="L410" s="61">
        <f>Dubbel2!L310</f>
        <v>0</v>
      </c>
      <c r="M410" s="61">
        <f>Dubbel2!M310</f>
        <v>0</v>
      </c>
      <c r="N410" s="1">
        <f>Dubbel2!N310</f>
        <v>0</v>
      </c>
      <c r="O410" s="1">
        <f>Dubbel2!O310</f>
        <v>0</v>
      </c>
    </row>
    <row r="411" spans="1:15" x14ac:dyDescent="0.25">
      <c r="A411" s="61">
        <f>Dubbel2!A311</f>
        <v>0</v>
      </c>
      <c r="B411" s="61">
        <f>Dubbel2!B311</f>
        <v>0</v>
      </c>
      <c r="C411" s="61">
        <f>Dubbel2!C311</f>
        <v>0</v>
      </c>
      <c r="D411" s="61">
        <f>Dubbel2!D311</f>
        <v>0</v>
      </c>
      <c r="E411" s="61">
        <f>Dubbel2!E311</f>
        <v>0</v>
      </c>
      <c r="F411" s="61">
        <f>Dubbel2!F311</f>
        <v>0</v>
      </c>
      <c r="G411" s="61">
        <f>Dubbel2!G311</f>
        <v>0</v>
      </c>
      <c r="H411" s="1">
        <f>Dubbel2!H311</f>
        <v>0</v>
      </c>
      <c r="I411" s="61">
        <f>Dubbel2!I311</f>
        <v>0</v>
      </c>
      <c r="J411" s="61">
        <f>Dubbel2!J311</f>
        <v>0</v>
      </c>
      <c r="K411" s="61">
        <f>Dubbel2!K311</f>
        <v>0</v>
      </c>
      <c r="L411" s="61">
        <f>Dubbel2!L311</f>
        <v>0</v>
      </c>
      <c r="M411" s="61">
        <f>Dubbel2!M311</f>
        <v>0</v>
      </c>
      <c r="N411" s="1">
        <f>Dubbel2!N311</f>
        <v>0</v>
      </c>
      <c r="O411" s="1">
        <f>Dubbel2!O311</f>
        <v>0</v>
      </c>
    </row>
    <row r="412" spans="1:15" ht="13.8" x14ac:dyDescent="0.25">
      <c r="A412" s="40" t="str">
        <f>A410&amp;"/"&amp;A411</f>
        <v>0/0</v>
      </c>
      <c r="B412" s="37">
        <f>IF(B410=B411,B411,B410&amp;"/"&amp;B411)</f>
        <v>0</v>
      </c>
      <c r="C412" s="21">
        <f t="shared" ref="C412:O412" si="102">SUM(C410:C411)</f>
        <v>0</v>
      </c>
      <c r="D412" s="21">
        <f t="shared" si="102"/>
        <v>0</v>
      </c>
      <c r="E412" s="21">
        <f t="shared" si="102"/>
        <v>0</v>
      </c>
      <c r="F412" s="21">
        <f t="shared" si="102"/>
        <v>0</v>
      </c>
      <c r="G412" s="21">
        <f t="shared" si="102"/>
        <v>0</v>
      </c>
      <c r="H412" s="24">
        <f t="shared" si="102"/>
        <v>0</v>
      </c>
      <c r="I412" s="21">
        <f t="shared" si="102"/>
        <v>0</v>
      </c>
      <c r="J412" s="21">
        <f t="shared" si="102"/>
        <v>0</v>
      </c>
      <c r="K412" s="21">
        <f t="shared" si="102"/>
        <v>0</v>
      </c>
      <c r="L412" s="21">
        <f t="shared" si="102"/>
        <v>0</v>
      </c>
      <c r="M412" s="21">
        <f t="shared" si="102"/>
        <v>0</v>
      </c>
      <c r="N412" s="24">
        <f t="shared" si="102"/>
        <v>0</v>
      </c>
      <c r="O412" s="24">
        <f t="shared" si="102"/>
        <v>0</v>
      </c>
    </row>
    <row r="413" spans="1:15" x14ac:dyDescent="0.25">
      <c r="A413" s="61">
        <f>Dubbel2!A312</f>
        <v>0</v>
      </c>
      <c r="B413" s="61">
        <f>Dubbel2!B312</f>
        <v>0</v>
      </c>
      <c r="C413" s="61">
        <f>Dubbel2!C312</f>
        <v>0</v>
      </c>
      <c r="D413" s="61">
        <f>Dubbel2!D312</f>
        <v>0</v>
      </c>
      <c r="E413" s="61">
        <f>Dubbel2!E312</f>
        <v>0</v>
      </c>
      <c r="F413" s="61">
        <f>Dubbel2!F312</f>
        <v>0</v>
      </c>
      <c r="G413" s="61">
        <f>Dubbel2!G312</f>
        <v>0</v>
      </c>
      <c r="H413" s="1">
        <f>Dubbel2!H312</f>
        <v>0</v>
      </c>
      <c r="I413" s="61">
        <f>Dubbel2!I312</f>
        <v>0</v>
      </c>
      <c r="J413" s="61">
        <f>Dubbel2!J312</f>
        <v>0</v>
      </c>
      <c r="K413" s="61">
        <f>Dubbel2!K312</f>
        <v>0</v>
      </c>
      <c r="L413" s="61">
        <f>Dubbel2!L312</f>
        <v>0</v>
      </c>
      <c r="M413" s="61">
        <f>Dubbel2!M312</f>
        <v>0</v>
      </c>
      <c r="N413" s="1">
        <f>Dubbel2!N312</f>
        <v>0</v>
      </c>
      <c r="O413" s="1">
        <f>Dubbel2!O312</f>
        <v>0</v>
      </c>
    </row>
    <row r="414" spans="1:15" x14ac:dyDescent="0.25">
      <c r="A414" s="61">
        <f>Dubbel2!A313</f>
        <v>0</v>
      </c>
      <c r="B414" s="61">
        <f>Dubbel2!B313</f>
        <v>0</v>
      </c>
      <c r="C414" s="61">
        <f>Dubbel2!C313</f>
        <v>0</v>
      </c>
      <c r="D414" s="61">
        <f>Dubbel2!D313</f>
        <v>0</v>
      </c>
      <c r="E414" s="61">
        <f>Dubbel2!E313</f>
        <v>0</v>
      </c>
      <c r="F414" s="61">
        <f>Dubbel2!F313</f>
        <v>0</v>
      </c>
      <c r="G414" s="61">
        <f>Dubbel2!G313</f>
        <v>0</v>
      </c>
      <c r="H414" s="1">
        <f>Dubbel2!H313</f>
        <v>0</v>
      </c>
      <c r="I414" s="61">
        <f>Dubbel2!I313</f>
        <v>0</v>
      </c>
      <c r="J414" s="61">
        <f>Dubbel2!J313</f>
        <v>0</v>
      </c>
      <c r="K414" s="61">
        <f>Dubbel2!K313</f>
        <v>0</v>
      </c>
      <c r="L414" s="61">
        <f>Dubbel2!L313</f>
        <v>0</v>
      </c>
      <c r="M414" s="61">
        <f>Dubbel2!M313</f>
        <v>0</v>
      </c>
      <c r="N414" s="1">
        <f>Dubbel2!N313</f>
        <v>0</v>
      </c>
      <c r="O414" s="1">
        <f>Dubbel2!O313</f>
        <v>0</v>
      </c>
    </row>
    <row r="415" spans="1:15" ht="13.8" x14ac:dyDescent="0.25">
      <c r="A415" s="40" t="str">
        <f>A413&amp;"/"&amp;A414</f>
        <v>0/0</v>
      </c>
      <c r="B415" s="37">
        <f>IF(B413=B414,B414,B413&amp;"/"&amp;B414)</f>
        <v>0</v>
      </c>
      <c r="C415" s="21">
        <f t="shared" ref="C415:O415" si="103">SUM(C413:C414)</f>
        <v>0</v>
      </c>
      <c r="D415" s="21">
        <f t="shared" si="103"/>
        <v>0</v>
      </c>
      <c r="E415" s="21">
        <f t="shared" si="103"/>
        <v>0</v>
      </c>
      <c r="F415" s="21">
        <f t="shared" si="103"/>
        <v>0</v>
      </c>
      <c r="G415" s="21">
        <f t="shared" si="103"/>
        <v>0</v>
      </c>
      <c r="H415" s="24">
        <f t="shared" si="103"/>
        <v>0</v>
      </c>
      <c r="I415" s="21">
        <f t="shared" si="103"/>
        <v>0</v>
      </c>
      <c r="J415" s="21">
        <f t="shared" si="103"/>
        <v>0</v>
      </c>
      <c r="K415" s="21">
        <f t="shared" si="103"/>
        <v>0</v>
      </c>
      <c r="L415" s="21">
        <f t="shared" si="103"/>
        <v>0</v>
      </c>
      <c r="M415" s="21">
        <f t="shared" si="103"/>
        <v>0</v>
      </c>
      <c r="N415" s="24">
        <f t="shared" si="103"/>
        <v>0</v>
      </c>
      <c r="O415" s="24">
        <f t="shared" si="103"/>
        <v>0</v>
      </c>
    </row>
    <row r="416" spans="1:15" x14ac:dyDescent="0.25">
      <c r="A416" s="61">
        <f>Dubbel2!A314</f>
        <v>0</v>
      </c>
      <c r="B416" s="61">
        <f>Dubbel2!B314</f>
        <v>0</v>
      </c>
      <c r="C416" s="61">
        <f>Dubbel2!C314</f>
        <v>0</v>
      </c>
      <c r="D416" s="61">
        <f>Dubbel2!D314</f>
        <v>0</v>
      </c>
      <c r="E416" s="61">
        <f>Dubbel2!E314</f>
        <v>0</v>
      </c>
      <c r="F416" s="61">
        <f>Dubbel2!F314</f>
        <v>0</v>
      </c>
      <c r="G416" s="61">
        <f>Dubbel2!G314</f>
        <v>0</v>
      </c>
      <c r="H416" s="1">
        <f>Dubbel2!H314</f>
        <v>0</v>
      </c>
      <c r="I416" s="61">
        <f>Dubbel2!I314</f>
        <v>0</v>
      </c>
      <c r="J416" s="61">
        <f>Dubbel2!J314</f>
        <v>0</v>
      </c>
      <c r="K416" s="61">
        <f>Dubbel2!K314</f>
        <v>0</v>
      </c>
      <c r="L416" s="61">
        <f>Dubbel2!L314</f>
        <v>0</v>
      </c>
      <c r="M416" s="61">
        <f>Dubbel2!M314</f>
        <v>0</v>
      </c>
      <c r="N416" s="1">
        <f>Dubbel2!N314</f>
        <v>0</v>
      </c>
      <c r="O416" s="1">
        <f>Dubbel2!O314</f>
        <v>0</v>
      </c>
    </row>
    <row r="417" spans="1:15" x14ac:dyDescent="0.25">
      <c r="A417" s="61">
        <f>Dubbel2!A315</f>
        <v>0</v>
      </c>
      <c r="B417" s="61">
        <f>Dubbel2!B315</f>
        <v>0</v>
      </c>
      <c r="C417" s="61">
        <f>Dubbel2!C315</f>
        <v>0</v>
      </c>
      <c r="D417" s="61">
        <f>Dubbel2!D315</f>
        <v>0</v>
      </c>
      <c r="E417" s="61">
        <f>Dubbel2!E315</f>
        <v>0</v>
      </c>
      <c r="F417" s="61">
        <f>Dubbel2!F315</f>
        <v>0</v>
      </c>
      <c r="G417" s="61">
        <f>Dubbel2!G315</f>
        <v>0</v>
      </c>
      <c r="H417" s="1">
        <f>Dubbel2!H315</f>
        <v>0</v>
      </c>
      <c r="I417" s="61">
        <f>Dubbel2!I315</f>
        <v>0</v>
      </c>
      <c r="J417" s="61">
        <f>Dubbel2!J315</f>
        <v>0</v>
      </c>
      <c r="K417" s="61">
        <f>Dubbel2!K315</f>
        <v>0</v>
      </c>
      <c r="L417" s="61">
        <f>Dubbel2!L315</f>
        <v>0</v>
      </c>
      <c r="M417" s="61">
        <f>Dubbel2!M315</f>
        <v>0</v>
      </c>
      <c r="N417" s="1">
        <f>Dubbel2!N315</f>
        <v>0</v>
      </c>
      <c r="O417" s="1">
        <f>Dubbel2!O315</f>
        <v>0</v>
      </c>
    </row>
    <row r="418" spans="1:15" ht="13.8" x14ac:dyDescent="0.25">
      <c r="A418" s="40" t="str">
        <f>A416&amp;"/"&amp;A417</f>
        <v>0/0</v>
      </c>
      <c r="B418" s="37">
        <f>IF(B416=B417,B417,B416&amp;"/"&amp;B417)</f>
        <v>0</v>
      </c>
      <c r="C418" s="21">
        <f t="shared" ref="C418:O418" si="104">SUM(C416:C417)</f>
        <v>0</v>
      </c>
      <c r="D418" s="21">
        <f t="shared" si="104"/>
        <v>0</v>
      </c>
      <c r="E418" s="21">
        <f t="shared" si="104"/>
        <v>0</v>
      </c>
      <c r="F418" s="21">
        <f t="shared" si="104"/>
        <v>0</v>
      </c>
      <c r="G418" s="21">
        <f t="shared" si="104"/>
        <v>0</v>
      </c>
      <c r="H418" s="24">
        <f t="shared" si="104"/>
        <v>0</v>
      </c>
      <c r="I418" s="21">
        <f t="shared" si="104"/>
        <v>0</v>
      </c>
      <c r="J418" s="21">
        <f t="shared" si="104"/>
        <v>0</v>
      </c>
      <c r="K418" s="21">
        <f t="shared" si="104"/>
        <v>0</v>
      </c>
      <c r="L418" s="21">
        <f t="shared" si="104"/>
        <v>0</v>
      </c>
      <c r="M418" s="21">
        <f t="shared" si="104"/>
        <v>0</v>
      </c>
      <c r="N418" s="24">
        <f t="shared" si="104"/>
        <v>0</v>
      </c>
      <c r="O418" s="24">
        <f t="shared" si="104"/>
        <v>0</v>
      </c>
    </row>
    <row r="419" spans="1:15" x14ac:dyDescent="0.25">
      <c r="A419" s="61">
        <f>Dubbel2!A316</f>
        <v>0</v>
      </c>
      <c r="B419" s="61">
        <f>Dubbel2!B316</f>
        <v>0</v>
      </c>
      <c r="C419" s="61">
        <f>Dubbel2!C316</f>
        <v>0</v>
      </c>
      <c r="D419" s="61">
        <f>Dubbel2!D316</f>
        <v>0</v>
      </c>
      <c r="E419" s="61">
        <f>Dubbel2!E316</f>
        <v>0</v>
      </c>
      <c r="F419" s="61">
        <f>Dubbel2!F316</f>
        <v>0</v>
      </c>
      <c r="G419" s="61">
        <f>Dubbel2!G316</f>
        <v>0</v>
      </c>
      <c r="H419" s="1">
        <f>Dubbel2!H316</f>
        <v>0</v>
      </c>
      <c r="I419" s="61">
        <f>Dubbel2!I316</f>
        <v>0</v>
      </c>
      <c r="J419" s="61">
        <f>Dubbel2!J316</f>
        <v>0</v>
      </c>
      <c r="K419" s="61">
        <f>Dubbel2!K316</f>
        <v>0</v>
      </c>
      <c r="L419" s="61">
        <f>Dubbel2!L316</f>
        <v>0</v>
      </c>
      <c r="M419" s="61">
        <f>Dubbel2!M316</f>
        <v>0</v>
      </c>
      <c r="N419" s="1">
        <f>Dubbel2!N316</f>
        <v>0</v>
      </c>
      <c r="O419" s="1">
        <f>Dubbel2!O316</f>
        <v>0</v>
      </c>
    </row>
    <row r="420" spans="1:15" x14ac:dyDescent="0.25">
      <c r="A420" s="61">
        <f>Dubbel2!A317</f>
        <v>0</v>
      </c>
      <c r="B420" s="61">
        <f>Dubbel2!B317</f>
        <v>0</v>
      </c>
      <c r="C420" s="61">
        <f>Dubbel2!C317</f>
        <v>0</v>
      </c>
      <c r="D420" s="61">
        <f>Dubbel2!D317</f>
        <v>0</v>
      </c>
      <c r="E420" s="61">
        <f>Dubbel2!E317</f>
        <v>0</v>
      </c>
      <c r="F420" s="61">
        <f>Dubbel2!F317</f>
        <v>0</v>
      </c>
      <c r="G420" s="61">
        <f>Dubbel2!G317</f>
        <v>0</v>
      </c>
      <c r="H420" s="1">
        <f>Dubbel2!H317</f>
        <v>0</v>
      </c>
      <c r="I420" s="61">
        <f>Dubbel2!I317</f>
        <v>0</v>
      </c>
      <c r="J420" s="61">
        <f>Dubbel2!J317</f>
        <v>0</v>
      </c>
      <c r="K420" s="61">
        <f>Dubbel2!K317</f>
        <v>0</v>
      </c>
      <c r="L420" s="61">
        <f>Dubbel2!L317</f>
        <v>0</v>
      </c>
      <c r="M420" s="61">
        <f>Dubbel2!M317</f>
        <v>0</v>
      </c>
      <c r="N420" s="1">
        <f>Dubbel2!N317</f>
        <v>0</v>
      </c>
      <c r="O420" s="1">
        <f>Dubbel2!O317</f>
        <v>0</v>
      </c>
    </row>
    <row r="421" spans="1:15" ht="13.8" x14ac:dyDescent="0.25">
      <c r="A421" s="40" t="str">
        <f>A419&amp;"/"&amp;A420</f>
        <v>0/0</v>
      </c>
      <c r="B421" s="37">
        <f>IF(B419=B420,B420,B419&amp;"/"&amp;B420)</f>
        <v>0</v>
      </c>
      <c r="C421" s="21">
        <f t="shared" ref="C421:O421" si="105">SUM(C419:C420)</f>
        <v>0</v>
      </c>
      <c r="D421" s="21">
        <f t="shared" si="105"/>
        <v>0</v>
      </c>
      <c r="E421" s="21">
        <f t="shared" si="105"/>
        <v>0</v>
      </c>
      <c r="F421" s="21">
        <f t="shared" si="105"/>
        <v>0</v>
      </c>
      <c r="G421" s="21">
        <f t="shared" si="105"/>
        <v>0</v>
      </c>
      <c r="H421" s="24">
        <f t="shared" si="105"/>
        <v>0</v>
      </c>
      <c r="I421" s="21">
        <f t="shared" si="105"/>
        <v>0</v>
      </c>
      <c r="J421" s="21">
        <f t="shared" si="105"/>
        <v>0</v>
      </c>
      <c r="K421" s="21">
        <f t="shared" si="105"/>
        <v>0</v>
      </c>
      <c r="L421" s="21">
        <f t="shared" si="105"/>
        <v>0</v>
      </c>
      <c r="M421" s="21">
        <f t="shared" si="105"/>
        <v>0</v>
      </c>
      <c r="N421" s="24">
        <f t="shared" si="105"/>
        <v>0</v>
      </c>
      <c r="O421" s="24">
        <f t="shared" si="105"/>
        <v>0</v>
      </c>
    </row>
    <row r="422" spans="1:15" x14ac:dyDescent="0.25">
      <c r="A422" s="61">
        <f>Dubbel2!A318</f>
        <v>0</v>
      </c>
      <c r="B422" s="61">
        <f>Dubbel2!B318</f>
        <v>0</v>
      </c>
      <c r="C422" s="61">
        <f>Dubbel2!C318</f>
        <v>0</v>
      </c>
      <c r="D422" s="61">
        <f>Dubbel2!D318</f>
        <v>0</v>
      </c>
      <c r="E422" s="61">
        <f>Dubbel2!E318</f>
        <v>0</v>
      </c>
      <c r="F422" s="61">
        <f>Dubbel2!F318</f>
        <v>0</v>
      </c>
      <c r="G422" s="61">
        <f>Dubbel2!G318</f>
        <v>0</v>
      </c>
      <c r="H422" s="1">
        <f>Dubbel2!H318</f>
        <v>0</v>
      </c>
      <c r="I422" s="61">
        <f>Dubbel2!I318</f>
        <v>0</v>
      </c>
      <c r="J422" s="61">
        <f>Dubbel2!J318</f>
        <v>0</v>
      </c>
      <c r="K422" s="61">
        <f>Dubbel2!K318</f>
        <v>0</v>
      </c>
      <c r="L422" s="61">
        <f>Dubbel2!L318</f>
        <v>0</v>
      </c>
      <c r="M422" s="61">
        <f>Dubbel2!M318</f>
        <v>0</v>
      </c>
      <c r="N422" s="1">
        <f>Dubbel2!N318</f>
        <v>0</v>
      </c>
      <c r="O422" s="1">
        <f>Dubbel2!O318</f>
        <v>0</v>
      </c>
    </row>
    <row r="423" spans="1:15" x14ac:dyDescent="0.25">
      <c r="A423" s="61">
        <f>Dubbel2!A319</f>
        <v>0</v>
      </c>
      <c r="B423" s="61">
        <f>Dubbel2!B319</f>
        <v>0</v>
      </c>
      <c r="C423" s="61">
        <f>Dubbel2!C319</f>
        <v>0</v>
      </c>
      <c r="D423" s="61">
        <f>Dubbel2!D319</f>
        <v>0</v>
      </c>
      <c r="E423" s="61">
        <f>Dubbel2!E319</f>
        <v>0</v>
      </c>
      <c r="F423" s="61">
        <f>Dubbel2!F319</f>
        <v>0</v>
      </c>
      <c r="G423" s="61">
        <f>Dubbel2!G319</f>
        <v>0</v>
      </c>
      <c r="H423" s="1">
        <f>Dubbel2!H319</f>
        <v>0</v>
      </c>
      <c r="I423" s="61">
        <f>Dubbel2!I319</f>
        <v>0</v>
      </c>
      <c r="J423" s="61">
        <f>Dubbel2!J319</f>
        <v>0</v>
      </c>
      <c r="K423" s="61">
        <f>Dubbel2!K319</f>
        <v>0</v>
      </c>
      <c r="L423" s="61">
        <f>Dubbel2!L319</f>
        <v>0</v>
      </c>
      <c r="M423" s="61">
        <f>Dubbel2!M319</f>
        <v>0</v>
      </c>
      <c r="N423" s="1">
        <f>Dubbel2!N319</f>
        <v>0</v>
      </c>
      <c r="O423" s="1">
        <f>Dubbel2!O319</f>
        <v>0</v>
      </c>
    </row>
    <row r="424" spans="1:15" ht="13.8" x14ac:dyDescent="0.25">
      <c r="A424" s="40" t="str">
        <f>A422&amp;"/"&amp;A423</f>
        <v>0/0</v>
      </c>
      <c r="B424" s="37">
        <f>IF(B422=B423,B423,B422&amp;"/"&amp;B423)</f>
        <v>0</v>
      </c>
      <c r="C424" s="21">
        <f t="shared" ref="C424:O424" si="106">SUM(C422:C423)</f>
        <v>0</v>
      </c>
      <c r="D424" s="21">
        <f t="shared" si="106"/>
        <v>0</v>
      </c>
      <c r="E424" s="21">
        <f t="shared" si="106"/>
        <v>0</v>
      </c>
      <c r="F424" s="21">
        <f t="shared" si="106"/>
        <v>0</v>
      </c>
      <c r="G424" s="21">
        <f t="shared" si="106"/>
        <v>0</v>
      </c>
      <c r="H424" s="24">
        <f t="shared" si="106"/>
        <v>0</v>
      </c>
      <c r="I424" s="21">
        <f t="shared" si="106"/>
        <v>0</v>
      </c>
      <c r="J424" s="21">
        <f t="shared" si="106"/>
        <v>0</v>
      </c>
      <c r="K424" s="21">
        <f t="shared" si="106"/>
        <v>0</v>
      </c>
      <c r="L424" s="21">
        <f t="shared" si="106"/>
        <v>0</v>
      </c>
      <c r="M424" s="21">
        <f t="shared" si="106"/>
        <v>0</v>
      </c>
      <c r="N424" s="24">
        <f t="shared" si="106"/>
        <v>0</v>
      </c>
      <c r="O424" s="24">
        <f t="shared" si="106"/>
        <v>0</v>
      </c>
    </row>
    <row r="425" spans="1:15" x14ac:dyDescent="0.25">
      <c r="A425" s="61">
        <f>Dubbel2!A320</f>
        <v>0</v>
      </c>
      <c r="B425" s="61">
        <f>Dubbel2!B320</f>
        <v>0</v>
      </c>
      <c r="C425" s="61">
        <f>Dubbel2!C320</f>
        <v>0</v>
      </c>
      <c r="D425" s="61">
        <f>Dubbel2!D320</f>
        <v>0</v>
      </c>
      <c r="E425" s="61">
        <f>Dubbel2!E320</f>
        <v>0</v>
      </c>
      <c r="F425" s="61">
        <f>Dubbel2!F320</f>
        <v>0</v>
      </c>
      <c r="G425" s="61">
        <f>Dubbel2!G320</f>
        <v>0</v>
      </c>
      <c r="H425" s="1">
        <f>Dubbel2!H320</f>
        <v>0</v>
      </c>
      <c r="I425" s="61">
        <f>Dubbel2!I320</f>
        <v>0</v>
      </c>
      <c r="J425" s="61">
        <f>Dubbel2!J320</f>
        <v>0</v>
      </c>
      <c r="K425" s="61">
        <f>Dubbel2!K320</f>
        <v>0</v>
      </c>
      <c r="L425" s="61">
        <f>Dubbel2!L320</f>
        <v>0</v>
      </c>
      <c r="M425" s="61">
        <f>Dubbel2!M320</f>
        <v>0</v>
      </c>
      <c r="N425" s="1">
        <f>Dubbel2!N320</f>
        <v>0</v>
      </c>
      <c r="O425" s="1">
        <f>Dubbel2!O320</f>
        <v>0</v>
      </c>
    </row>
    <row r="426" spans="1:15" x14ac:dyDescent="0.25">
      <c r="A426" s="61">
        <f>Dubbel2!A321</f>
        <v>0</v>
      </c>
      <c r="B426" s="61">
        <f>Dubbel2!B321</f>
        <v>0</v>
      </c>
      <c r="C426" s="61">
        <f>Dubbel2!C321</f>
        <v>0</v>
      </c>
      <c r="D426" s="61">
        <f>Dubbel2!D321</f>
        <v>0</v>
      </c>
      <c r="E426" s="61">
        <f>Dubbel2!E321</f>
        <v>0</v>
      </c>
      <c r="F426" s="61">
        <f>Dubbel2!F321</f>
        <v>0</v>
      </c>
      <c r="G426" s="61">
        <f>Dubbel2!G321</f>
        <v>0</v>
      </c>
      <c r="H426" s="1">
        <f>Dubbel2!H321</f>
        <v>0</v>
      </c>
      <c r="I426" s="61">
        <f>Dubbel2!I321</f>
        <v>0</v>
      </c>
      <c r="J426" s="61">
        <f>Dubbel2!J321</f>
        <v>0</v>
      </c>
      <c r="K426" s="61">
        <f>Dubbel2!K321</f>
        <v>0</v>
      </c>
      <c r="L426" s="61">
        <f>Dubbel2!L321</f>
        <v>0</v>
      </c>
      <c r="M426" s="61">
        <f>Dubbel2!M321</f>
        <v>0</v>
      </c>
      <c r="N426" s="1">
        <f>Dubbel2!N321</f>
        <v>0</v>
      </c>
      <c r="O426" s="1">
        <f>Dubbel2!O321</f>
        <v>0</v>
      </c>
    </row>
    <row r="427" spans="1:15" ht="13.8" x14ac:dyDescent="0.25">
      <c r="A427" s="40" t="str">
        <f>A425&amp;"/"&amp;A426</f>
        <v>0/0</v>
      </c>
      <c r="B427" s="37">
        <f>IF(B425=B426,B426,B425&amp;"/"&amp;B426)</f>
        <v>0</v>
      </c>
      <c r="C427" s="21">
        <f t="shared" ref="C427:O427" si="107">SUM(C425:C426)</f>
        <v>0</v>
      </c>
      <c r="D427" s="21">
        <f t="shared" si="107"/>
        <v>0</v>
      </c>
      <c r="E427" s="21">
        <f t="shared" si="107"/>
        <v>0</v>
      </c>
      <c r="F427" s="21">
        <f t="shared" si="107"/>
        <v>0</v>
      </c>
      <c r="G427" s="21">
        <f t="shared" si="107"/>
        <v>0</v>
      </c>
      <c r="H427" s="24">
        <f t="shared" si="107"/>
        <v>0</v>
      </c>
      <c r="I427" s="21">
        <f t="shared" si="107"/>
        <v>0</v>
      </c>
      <c r="J427" s="21">
        <f t="shared" si="107"/>
        <v>0</v>
      </c>
      <c r="K427" s="21">
        <f t="shared" si="107"/>
        <v>0</v>
      </c>
      <c r="L427" s="21">
        <f t="shared" si="107"/>
        <v>0</v>
      </c>
      <c r="M427" s="21">
        <f t="shared" si="107"/>
        <v>0</v>
      </c>
      <c r="N427" s="24">
        <f t="shared" si="107"/>
        <v>0</v>
      </c>
      <c r="O427" s="24">
        <f t="shared" si="107"/>
        <v>0</v>
      </c>
    </row>
    <row r="428" spans="1:15" x14ac:dyDescent="0.25">
      <c r="A428" s="61">
        <f>Dubbel2!A322</f>
        <v>0</v>
      </c>
      <c r="B428" s="61">
        <f>Dubbel2!B322</f>
        <v>0</v>
      </c>
      <c r="C428" s="61">
        <f>Dubbel2!C322</f>
        <v>0</v>
      </c>
      <c r="D428" s="61">
        <f>Dubbel2!D322</f>
        <v>0</v>
      </c>
      <c r="E428" s="61">
        <f>Dubbel2!E322</f>
        <v>0</v>
      </c>
      <c r="F428" s="61">
        <f>Dubbel2!F322</f>
        <v>0</v>
      </c>
      <c r="G428" s="61">
        <f>Dubbel2!G322</f>
        <v>0</v>
      </c>
      <c r="H428" s="1">
        <f>Dubbel2!H322</f>
        <v>0</v>
      </c>
      <c r="I428" s="61">
        <f>Dubbel2!I322</f>
        <v>0</v>
      </c>
      <c r="J428" s="61">
        <f>Dubbel2!J322</f>
        <v>0</v>
      </c>
      <c r="K428" s="61">
        <f>Dubbel2!K322</f>
        <v>0</v>
      </c>
      <c r="L428" s="61">
        <f>Dubbel2!L322</f>
        <v>0</v>
      </c>
      <c r="M428" s="61">
        <f>Dubbel2!M322</f>
        <v>0</v>
      </c>
      <c r="N428" s="1">
        <f>Dubbel2!N322</f>
        <v>0</v>
      </c>
      <c r="O428" s="1">
        <f>Dubbel2!O322</f>
        <v>0</v>
      </c>
    </row>
    <row r="429" spans="1:15" x14ac:dyDescent="0.25">
      <c r="A429" s="61">
        <f>Dubbel2!A323</f>
        <v>0</v>
      </c>
      <c r="B429" s="61">
        <f>Dubbel2!B323</f>
        <v>0</v>
      </c>
      <c r="C429" s="61">
        <f>Dubbel2!C323</f>
        <v>0</v>
      </c>
      <c r="D429" s="61">
        <f>Dubbel2!D323</f>
        <v>0</v>
      </c>
      <c r="E429" s="61">
        <f>Dubbel2!E323</f>
        <v>0</v>
      </c>
      <c r="F429" s="61">
        <f>Dubbel2!F323</f>
        <v>0</v>
      </c>
      <c r="G429" s="61">
        <f>Dubbel2!G323</f>
        <v>0</v>
      </c>
      <c r="H429" s="1">
        <f>Dubbel2!H323</f>
        <v>0</v>
      </c>
      <c r="I429" s="61">
        <f>Dubbel2!I323</f>
        <v>0</v>
      </c>
      <c r="J429" s="61">
        <f>Dubbel2!J323</f>
        <v>0</v>
      </c>
      <c r="K429" s="61">
        <f>Dubbel2!K323</f>
        <v>0</v>
      </c>
      <c r="L429" s="61">
        <f>Dubbel2!L323</f>
        <v>0</v>
      </c>
      <c r="M429" s="61">
        <f>Dubbel2!M323</f>
        <v>0</v>
      </c>
      <c r="N429" s="1">
        <f>Dubbel2!N323</f>
        <v>0</v>
      </c>
      <c r="O429" s="1">
        <f>Dubbel2!O323</f>
        <v>0</v>
      </c>
    </row>
    <row r="430" spans="1:15" ht="13.8" x14ac:dyDescent="0.25">
      <c r="A430" s="40" t="str">
        <f>A428&amp;"/"&amp;A429</f>
        <v>0/0</v>
      </c>
      <c r="B430" s="37">
        <f>IF(B428=B429,B429,B428&amp;"/"&amp;B429)</f>
        <v>0</v>
      </c>
      <c r="C430" s="21">
        <f t="shared" ref="C430:O430" si="108">SUM(C428:C429)</f>
        <v>0</v>
      </c>
      <c r="D430" s="21">
        <f t="shared" si="108"/>
        <v>0</v>
      </c>
      <c r="E430" s="21">
        <f t="shared" si="108"/>
        <v>0</v>
      </c>
      <c r="F430" s="21">
        <f t="shared" si="108"/>
        <v>0</v>
      </c>
      <c r="G430" s="21">
        <f t="shared" si="108"/>
        <v>0</v>
      </c>
      <c r="H430" s="24">
        <f t="shared" si="108"/>
        <v>0</v>
      </c>
      <c r="I430" s="21">
        <f t="shared" si="108"/>
        <v>0</v>
      </c>
      <c r="J430" s="21">
        <f t="shared" si="108"/>
        <v>0</v>
      </c>
      <c r="K430" s="21">
        <f t="shared" si="108"/>
        <v>0</v>
      </c>
      <c r="L430" s="21">
        <f t="shared" si="108"/>
        <v>0</v>
      </c>
      <c r="M430" s="21">
        <f t="shared" si="108"/>
        <v>0</v>
      </c>
      <c r="N430" s="24">
        <f t="shared" si="108"/>
        <v>0</v>
      </c>
      <c r="O430" s="24">
        <f t="shared" si="108"/>
        <v>0</v>
      </c>
    </row>
    <row r="431" spans="1:15" x14ac:dyDescent="0.25">
      <c r="A431" s="61">
        <f>Dubbel2!A324</f>
        <v>0</v>
      </c>
      <c r="B431" s="61">
        <f>Dubbel2!B324</f>
        <v>0</v>
      </c>
      <c r="C431" s="61">
        <f>Dubbel2!C324</f>
        <v>0</v>
      </c>
      <c r="D431" s="61">
        <f>Dubbel2!D324</f>
        <v>0</v>
      </c>
      <c r="E431" s="61">
        <f>Dubbel2!E324</f>
        <v>0</v>
      </c>
      <c r="F431" s="61">
        <f>Dubbel2!F324</f>
        <v>0</v>
      </c>
      <c r="G431" s="61">
        <f>Dubbel2!G324</f>
        <v>0</v>
      </c>
      <c r="H431" s="1">
        <f>Dubbel2!H324</f>
        <v>0</v>
      </c>
      <c r="I431" s="61">
        <f>Dubbel2!I324</f>
        <v>0</v>
      </c>
      <c r="J431" s="61">
        <f>Dubbel2!J324</f>
        <v>0</v>
      </c>
      <c r="K431" s="61">
        <f>Dubbel2!K324</f>
        <v>0</v>
      </c>
      <c r="L431" s="61">
        <f>Dubbel2!L324</f>
        <v>0</v>
      </c>
      <c r="M431" s="61">
        <f>Dubbel2!M324</f>
        <v>0</v>
      </c>
      <c r="N431" s="1">
        <f>Dubbel2!N324</f>
        <v>0</v>
      </c>
      <c r="O431" s="1">
        <f>Dubbel2!O324</f>
        <v>0</v>
      </c>
    </row>
    <row r="432" spans="1:15" x14ac:dyDescent="0.25">
      <c r="A432" s="61">
        <f>Dubbel2!A325</f>
        <v>0</v>
      </c>
      <c r="B432" s="61">
        <f>Dubbel2!B325</f>
        <v>0</v>
      </c>
      <c r="C432" s="61">
        <f>Dubbel2!C325</f>
        <v>0</v>
      </c>
      <c r="D432" s="61">
        <f>Dubbel2!D325</f>
        <v>0</v>
      </c>
      <c r="E432" s="61">
        <f>Dubbel2!E325</f>
        <v>0</v>
      </c>
      <c r="F432" s="61">
        <f>Dubbel2!F325</f>
        <v>0</v>
      </c>
      <c r="G432" s="61">
        <f>Dubbel2!G325</f>
        <v>0</v>
      </c>
      <c r="H432" s="1">
        <f>Dubbel2!H325</f>
        <v>0</v>
      </c>
      <c r="I432" s="61">
        <f>Dubbel2!I325</f>
        <v>0</v>
      </c>
      <c r="J432" s="61">
        <f>Dubbel2!J325</f>
        <v>0</v>
      </c>
      <c r="K432" s="61">
        <f>Dubbel2!K325</f>
        <v>0</v>
      </c>
      <c r="L432" s="61">
        <f>Dubbel2!L325</f>
        <v>0</v>
      </c>
      <c r="M432" s="61">
        <f>Dubbel2!M325</f>
        <v>0</v>
      </c>
      <c r="N432" s="1">
        <f>Dubbel2!N325</f>
        <v>0</v>
      </c>
      <c r="O432" s="1">
        <f>Dubbel2!O325</f>
        <v>0</v>
      </c>
    </row>
    <row r="433" spans="1:15" ht="13.8" x14ac:dyDescent="0.25">
      <c r="A433" s="40" t="str">
        <f>A431&amp;"/"&amp;A432</f>
        <v>0/0</v>
      </c>
      <c r="B433" s="37">
        <f>IF(B431=B432,B432,B431&amp;"/"&amp;B432)</f>
        <v>0</v>
      </c>
      <c r="C433" s="21">
        <f t="shared" ref="C433:O433" si="109">SUM(C431:C432)</f>
        <v>0</v>
      </c>
      <c r="D433" s="21">
        <f t="shared" si="109"/>
        <v>0</v>
      </c>
      <c r="E433" s="21">
        <f t="shared" si="109"/>
        <v>0</v>
      </c>
      <c r="F433" s="21">
        <f t="shared" si="109"/>
        <v>0</v>
      </c>
      <c r="G433" s="21">
        <f t="shared" si="109"/>
        <v>0</v>
      </c>
      <c r="H433" s="24">
        <f t="shared" si="109"/>
        <v>0</v>
      </c>
      <c r="I433" s="21">
        <f t="shared" si="109"/>
        <v>0</v>
      </c>
      <c r="J433" s="21">
        <f t="shared" si="109"/>
        <v>0</v>
      </c>
      <c r="K433" s="21">
        <f t="shared" si="109"/>
        <v>0</v>
      </c>
      <c r="L433" s="21">
        <f t="shared" si="109"/>
        <v>0</v>
      </c>
      <c r="M433" s="21">
        <f t="shared" si="109"/>
        <v>0</v>
      </c>
      <c r="N433" s="24">
        <f t="shared" si="109"/>
        <v>0</v>
      </c>
      <c r="O433" s="24">
        <f t="shared" si="109"/>
        <v>0</v>
      </c>
    </row>
    <row r="434" spans="1:15" x14ac:dyDescent="0.25">
      <c r="A434" s="61">
        <f>Dubbel2!A326</f>
        <v>0</v>
      </c>
      <c r="B434" s="61">
        <f>Dubbel2!B326</f>
        <v>0</v>
      </c>
      <c r="C434" s="61">
        <f>Dubbel2!C326</f>
        <v>0</v>
      </c>
      <c r="D434" s="61">
        <f>Dubbel2!D326</f>
        <v>0</v>
      </c>
      <c r="E434" s="61">
        <f>Dubbel2!E326</f>
        <v>0</v>
      </c>
      <c r="F434" s="61">
        <f>Dubbel2!F326</f>
        <v>0</v>
      </c>
      <c r="G434" s="61">
        <f>Dubbel2!G326</f>
        <v>0</v>
      </c>
      <c r="H434" s="1">
        <f>Dubbel2!H326</f>
        <v>0</v>
      </c>
      <c r="I434" s="61">
        <f>Dubbel2!I326</f>
        <v>0</v>
      </c>
      <c r="J434" s="61">
        <f>Dubbel2!J326</f>
        <v>0</v>
      </c>
      <c r="K434" s="61">
        <f>Dubbel2!K326</f>
        <v>0</v>
      </c>
      <c r="L434" s="61">
        <f>Dubbel2!L326</f>
        <v>0</v>
      </c>
      <c r="M434" s="61">
        <f>Dubbel2!M326</f>
        <v>0</v>
      </c>
      <c r="N434" s="1">
        <f>Dubbel2!N326</f>
        <v>0</v>
      </c>
      <c r="O434" s="1">
        <f>Dubbel2!O326</f>
        <v>0</v>
      </c>
    </row>
    <row r="435" spans="1:15" x14ac:dyDescent="0.25">
      <c r="A435" s="61">
        <f>Dubbel2!A327</f>
        <v>0</v>
      </c>
      <c r="B435" s="61">
        <f>Dubbel2!B327</f>
        <v>0</v>
      </c>
      <c r="C435" s="61">
        <f>Dubbel2!C327</f>
        <v>0</v>
      </c>
      <c r="D435" s="61">
        <f>Dubbel2!D327</f>
        <v>0</v>
      </c>
      <c r="E435" s="61">
        <f>Dubbel2!E327</f>
        <v>0</v>
      </c>
      <c r="F435" s="61">
        <f>Dubbel2!F327</f>
        <v>0</v>
      </c>
      <c r="G435" s="61">
        <f>Dubbel2!G327</f>
        <v>0</v>
      </c>
      <c r="H435" s="1">
        <f>Dubbel2!H327</f>
        <v>0</v>
      </c>
      <c r="I435" s="61">
        <f>Dubbel2!I327</f>
        <v>0</v>
      </c>
      <c r="J435" s="61">
        <f>Dubbel2!J327</f>
        <v>0</v>
      </c>
      <c r="K435" s="61">
        <f>Dubbel2!K327</f>
        <v>0</v>
      </c>
      <c r="L435" s="61">
        <f>Dubbel2!L327</f>
        <v>0</v>
      </c>
      <c r="M435" s="61">
        <f>Dubbel2!M327</f>
        <v>0</v>
      </c>
      <c r="N435" s="1">
        <f>Dubbel2!N327</f>
        <v>0</v>
      </c>
      <c r="O435" s="1">
        <f>Dubbel2!O327</f>
        <v>0</v>
      </c>
    </row>
    <row r="436" spans="1:15" ht="13.8" x14ac:dyDescent="0.25">
      <c r="A436" s="40" t="str">
        <f>A434&amp;"/"&amp;A435</f>
        <v>0/0</v>
      </c>
      <c r="B436" s="37">
        <f>IF(B434=B435,B435,B434&amp;"/"&amp;B435)</f>
        <v>0</v>
      </c>
      <c r="C436" s="21">
        <f t="shared" ref="C436:O436" si="110">SUM(C434:C435)</f>
        <v>0</v>
      </c>
      <c r="D436" s="21">
        <f t="shared" si="110"/>
        <v>0</v>
      </c>
      <c r="E436" s="21">
        <f t="shared" si="110"/>
        <v>0</v>
      </c>
      <c r="F436" s="21">
        <f t="shared" si="110"/>
        <v>0</v>
      </c>
      <c r="G436" s="21">
        <f t="shared" si="110"/>
        <v>0</v>
      </c>
      <c r="H436" s="24">
        <f t="shared" si="110"/>
        <v>0</v>
      </c>
      <c r="I436" s="21">
        <f t="shared" si="110"/>
        <v>0</v>
      </c>
      <c r="J436" s="21">
        <f t="shared" si="110"/>
        <v>0</v>
      </c>
      <c r="K436" s="21">
        <f t="shared" si="110"/>
        <v>0</v>
      </c>
      <c r="L436" s="21">
        <f t="shared" si="110"/>
        <v>0</v>
      </c>
      <c r="M436" s="21">
        <f t="shared" si="110"/>
        <v>0</v>
      </c>
      <c r="N436" s="24">
        <f t="shared" si="110"/>
        <v>0</v>
      </c>
      <c r="O436" s="24">
        <f t="shared" si="110"/>
        <v>0</v>
      </c>
    </row>
    <row r="437" spans="1:15" x14ac:dyDescent="0.25">
      <c r="A437" s="61">
        <f>Dubbel2!A328</f>
        <v>0</v>
      </c>
      <c r="B437" s="61">
        <f>Dubbel2!B328</f>
        <v>0</v>
      </c>
      <c r="C437" s="61">
        <f>Dubbel2!C328</f>
        <v>0</v>
      </c>
      <c r="D437" s="61">
        <f>Dubbel2!D328</f>
        <v>0</v>
      </c>
      <c r="E437" s="61">
        <f>Dubbel2!E328</f>
        <v>0</v>
      </c>
      <c r="F437" s="61">
        <f>Dubbel2!F328</f>
        <v>0</v>
      </c>
      <c r="G437" s="61">
        <f>Dubbel2!G328</f>
        <v>0</v>
      </c>
      <c r="H437" s="1">
        <f>Dubbel2!H328</f>
        <v>0</v>
      </c>
      <c r="I437" s="61">
        <f>Dubbel2!I328</f>
        <v>0</v>
      </c>
      <c r="J437" s="61">
        <f>Dubbel2!J328</f>
        <v>0</v>
      </c>
      <c r="K437" s="61">
        <f>Dubbel2!K328</f>
        <v>0</v>
      </c>
      <c r="L437" s="61">
        <f>Dubbel2!L328</f>
        <v>0</v>
      </c>
      <c r="M437" s="61">
        <f>Dubbel2!M328</f>
        <v>0</v>
      </c>
      <c r="N437" s="1">
        <f>Dubbel2!N328</f>
        <v>0</v>
      </c>
      <c r="O437" s="1">
        <f>Dubbel2!O328</f>
        <v>0</v>
      </c>
    </row>
    <row r="438" spans="1:15" x14ac:dyDescent="0.25">
      <c r="A438" s="61">
        <f>Dubbel2!A329</f>
        <v>0</v>
      </c>
      <c r="B438" s="61">
        <f>Dubbel2!B329</f>
        <v>0</v>
      </c>
      <c r="C438" s="61">
        <f>Dubbel2!C329</f>
        <v>0</v>
      </c>
      <c r="D438" s="61">
        <f>Dubbel2!D329</f>
        <v>0</v>
      </c>
      <c r="E438" s="61">
        <f>Dubbel2!E329</f>
        <v>0</v>
      </c>
      <c r="F438" s="61">
        <f>Dubbel2!F329</f>
        <v>0</v>
      </c>
      <c r="G438" s="61">
        <f>Dubbel2!G329</f>
        <v>0</v>
      </c>
      <c r="H438" s="1">
        <f>Dubbel2!H329</f>
        <v>0</v>
      </c>
      <c r="I438" s="61">
        <f>Dubbel2!I329</f>
        <v>0</v>
      </c>
      <c r="J438" s="61">
        <f>Dubbel2!J329</f>
        <v>0</v>
      </c>
      <c r="K438" s="61">
        <f>Dubbel2!K329</f>
        <v>0</v>
      </c>
      <c r="L438" s="61">
        <f>Dubbel2!L329</f>
        <v>0</v>
      </c>
      <c r="M438" s="61">
        <f>Dubbel2!M329</f>
        <v>0</v>
      </c>
      <c r="N438" s="1">
        <f>Dubbel2!N329</f>
        <v>0</v>
      </c>
      <c r="O438" s="1">
        <f>Dubbel2!O329</f>
        <v>0</v>
      </c>
    </row>
    <row r="439" spans="1:15" ht="13.8" x14ac:dyDescent="0.25">
      <c r="A439" s="40" t="str">
        <f>A437&amp;"/"&amp;A438</f>
        <v>0/0</v>
      </c>
      <c r="B439" s="37">
        <f>IF(B437=B438,B438,B437&amp;"/"&amp;B438)</f>
        <v>0</v>
      </c>
      <c r="C439" s="21">
        <f t="shared" ref="C439:O439" si="111">SUM(C437:C438)</f>
        <v>0</v>
      </c>
      <c r="D439" s="21">
        <f t="shared" si="111"/>
        <v>0</v>
      </c>
      <c r="E439" s="21">
        <f t="shared" si="111"/>
        <v>0</v>
      </c>
      <c r="F439" s="21">
        <f t="shared" si="111"/>
        <v>0</v>
      </c>
      <c r="G439" s="21">
        <f t="shared" si="111"/>
        <v>0</v>
      </c>
      <c r="H439" s="24">
        <f t="shared" si="111"/>
        <v>0</v>
      </c>
      <c r="I439" s="21">
        <f t="shared" si="111"/>
        <v>0</v>
      </c>
      <c r="J439" s="21">
        <f t="shared" si="111"/>
        <v>0</v>
      </c>
      <c r="K439" s="21">
        <f t="shared" si="111"/>
        <v>0</v>
      </c>
      <c r="L439" s="21">
        <f t="shared" si="111"/>
        <v>0</v>
      </c>
      <c r="M439" s="21">
        <f t="shared" si="111"/>
        <v>0</v>
      </c>
      <c r="N439" s="24">
        <f t="shared" si="111"/>
        <v>0</v>
      </c>
      <c r="O439" s="24">
        <f t="shared" si="111"/>
        <v>0</v>
      </c>
    </row>
    <row r="440" spans="1:15" x14ac:dyDescent="0.25">
      <c r="A440" s="61">
        <f>Dubbel2!A330</f>
        <v>0</v>
      </c>
      <c r="B440" s="61">
        <f>Dubbel2!B330</f>
        <v>0</v>
      </c>
      <c r="C440" s="61">
        <f>Dubbel2!C330</f>
        <v>0</v>
      </c>
      <c r="D440" s="61">
        <f>Dubbel2!D330</f>
        <v>0</v>
      </c>
      <c r="E440" s="61">
        <f>Dubbel2!E330</f>
        <v>0</v>
      </c>
      <c r="F440" s="61">
        <f>Dubbel2!F330</f>
        <v>0</v>
      </c>
      <c r="G440" s="61">
        <f>Dubbel2!G330</f>
        <v>0</v>
      </c>
      <c r="H440" s="1">
        <f>Dubbel2!H330</f>
        <v>0</v>
      </c>
      <c r="I440" s="61">
        <f>Dubbel2!I330</f>
        <v>0</v>
      </c>
      <c r="J440" s="61">
        <f>Dubbel2!J330</f>
        <v>0</v>
      </c>
      <c r="K440" s="61">
        <f>Dubbel2!K330</f>
        <v>0</v>
      </c>
      <c r="L440" s="61">
        <f>Dubbel2!L330</f>
        <v>0</v>
      </c>
      <c r="M440" s="61">
        <f>Dubbel2!M330</f>
        <v>0</v>
      </c>
      <c r="N440" s="1">
        <f>Dubbel2!N330</f>
        <v>0</v>
      </c>
      <c r="O440" s="1">
        <f>Dubbel2!O330</f>
        <v>0</v>
      </c>
    </row>
    <row r="441" spans="1:15" x14ac:dyDescent="0.25">
      <c r="A441" s="61">
        <f>Dubbel2!A331</f>
        <v>0</v>
      </c>
      <c r="B441" s="61">
        <f>Dubbel2!B331</f>
        <v>0</v>
      </c>
      <c r="C441" s="61">
        <f>Dubbel2!C331</f>
        <v>0</v>
      </c>
      <c r="D441" s="61">
        <f>Dubbel2!D331</f>
        <v>0</v>
      </c>
      <c r="E441" s="61">
        <f>Dubbel2!E331</f>
        <v>0</v>
      </c>
      <c r="F441" s="61">
        <f>Dubbel2!F331</f>
        <v>0</v>
      </c>
      <c r="G441" s="61">
        <f>Dubbel2!G331</f>
        <v>0</v>
      </c>
      <c r="H441" s="1">
        <f>Dubbel2!H331</f>
        <v>0</v>
      </c>
      <c r="I441" s="61">
        <f>Dubbel2!I331</f>
        <v>0</v>
      </c>
      <c r="J441" s="61">
        <f>Dubbel2!J331</f>
        <v>0</v>
      </c>
      <c r="K441" s="61">
        <f>Dubbel2!K331</f>
        <v>0</v>
      </c>
      <c r="L441" s="61">
        <f>Dubbel2!L331</f>
        <v>0</v>
      </c>
      <c r="M441" s="61">
        <f>Dubbel2!M331</f>
        <v>0</v>
      </c>
      <c r="N441" s="1">
        <f>Dubbel2!N331</f>
        <v>0</v>
      </c>
      <c r="O441" s="1">
        <f>Dubbel2!O331</f>
        <v>0</v>
      </c>
    </row>
    <row r="442" spans="1:15" ht="13.8" x14ac:dyDescent="0.25">
      <c r="A442" s="40" t="str">
        <f>A440&amp;"/"&amp;A441</f>
        <v>0/0</v>
      </c>
      <c r="B442" s="37">
        <f>IF(B440=B441,B441,B440&amp;"/"&amp;B441)</f>
        <v>0</v>
      </c>
      <c r="C442" s="21">
        <f t="shared" ref="C442:O442" si="112">SUM(C440:C441)</f>
        <v>0</v>
      </c>
      <c r="D442" s="21">
        <f t="shared" si="112"/>
        <v>0</v>
      </c>
      <c r="E442" s="21">
        <f t="shared" si="112"/>
        <v>0</v>
      </c>
      <c r="F442" s="21">
        <f t="shared" si="112"/>
        <v>0</v>
      </c>
      <c r="G442" s="21">
        <f t="shared" si="112"/>
        <v>0</v>
      </c>
      <c r="H442" s="24">
        <f t="shared" si="112"/>
        <v>0</v>
      </c>
      <c r="I442" s="21">
        <f t="shared" si="112"/>
        <v>0</v>
      </c>
      <c r="J442" s="21">
        <f t="shared" si="112"/>
        <v>0</v>
      </c>
      <c r="K442" s="21">
        <f t="shared" si="112"/>
        <v>0</v>
      </c>
      <c r="L442" s="21">
        <f t="shared" si="112"/>
        <v>0</v>
      </c>
      <c r="M442" s="21">
        <f t="shared" si="112"/>
        <v>0</v>
      </c>
      <c r="N442" s="24">
        <f t="shared" si="112"/>
        <v>0</v>
      </c>
      <c r="O442" s="24">
        <f t="shared" si="112"/>
        <v>0</v>
      </c>
    </row>
    <row r="443" spans="1:15" x14ac:dyDescent="0.25">
      <c r="A443" s="61">
        <f>Dubbel2!A332</f>
        <v>0</v>
      </c>
      <c r="B443" s="61">
        <f>Dubbel2!B332</f>
        <v>0</v>
      </c>
      <c r="C443" s="61">
        <f>Dubbel2!C332</f>
        <v>0</v>
      </c>
      <c r="D443" s="61">
        <f>Dubbel2!D332</f>
        <v>0</v>
      </c>
      <c r="E443" s="61">
        <f>Dubbel2!E332</f>
        <v>0</v>
      </c>
      <c r="F443" s="61">
        <f>Dubbel2!F332</f>
        <v>0</v>
      </c>
      <c r="G443" s="61">
        <f>Dubbel2!G332</f>
        <v>0</v>
      </c>
      <c r="H443" s="1">
        <f>Dubbel2!H332</f>
        <v>0</v>
      </c>
      <c r="I443" s="61">
        <f>Dubbel2!I332</f>
        <v>0</v>
      </c>
      <c r="J443" s="61">
        <f>Dubbel2!J332</f>
        <v>0</v>
      </c>
      <c r="K443" s="61">
        <f>Dubbel2!K332</f>
        <v>0</v>
      </c>
      <c r="L443" s="61">
        <f>Dubbel2!L332</f>
        <v>0</v>
      </c>
      <c r="M443" s="61">
        <f>Dubbel2!M332</f>
        <v>0</v>
      </c>
      <c r="N443" s="1">
        <f>Dubbel2!N332</f>
        <v>0</v>
      </c>
      <c r="O443" s="1">
        <f>Dubbel2!O332</f>
        <v>0</v>
      </c>
    </row>
    <row r="444" spans="1:15" x14ac:dyDescent="0.25">
      <c r="A444" s="61">
        <f>Dubbel2!A333</f>
        <v>0</v>
      </c>
      <c r="B444" s="61">
        <f>Dubbel2!B333</f>
        <v>0</v>
      </c>
      <c r="C444" s="61">
        <f>Dubbel2!C333</f>
        <v>0</v>
      </c>
      <c r="D444" s="61">
        <f>Dubbel2!D333</f>
        <v>0</v>
      </c>
      <c r="E444" s="61">
        <f>Dubbel2!E333</f>
        <v>0</v>
      </c>
      <c r="F444" s="61">
        <f>Dubbel2!F333</f>
        <v>0</v>
      </c>
      <c r="G444" s="61">
        <f>Dubbel2!G333</f>
        <v>0</v>
      </c>
      <c r="H444" s="1">
        <f>Dubbel2!H333</f>
        <v>0</v>
      </c>
      <c r="I444" s="61">
        <f>Dubbel2!I333</f>
        <v>0</v>
      </c>
      <c r="J444" s="61">
        <f>Dubbel2!J333</f>
        <v>0</v>
      </c>
      <c r="K444" s="61">
        <f>Dubbel2!K333</f>
        <v>0</v>
      </c>
      <c r="L444" s="61">
        <f>Dubbel2!L333</f>
        <v>0</v>
      </c>
      <c r="M444" s="61">
        <f>Dubbel2!M333</f>
        <v>0</v>
      </c>
      <c r="N444" s="1">
        <f>Dubbel2!N333</f>
        <v>0</v>
      </c>
      <c r="O444" s="1">
        <f>Dubbel2!O333</f>
        <v>0</v>
      </c>
    </row>
    <row r="445" spans="1:15" ht="13.8" x14ac:dyDescent="0.25">
      <c r="A445" s="40" t="str">
        <f>A443&amp;"/"&amp;A444</f>
        <v>0/0</v>
      </c>
      <c r="B445" s="37">
        <f>IF(B443=B444,B444,B443&amp;"/"&amp;B444)</f>
        <v>0</v>
      </c>
      <c r="C445" s="21">
        <f t="shared" ref="C445:O445" si="113">SUM(C443:C444)</f>
        <v>0</v>
      </c>
      <c r="D445" s="21">
        <f t="shared" si="113"/>
        <v>0</v>
      </c>
      <c r="E445" s="21">
        <f t="shared" si="113"/>
        <v>0</v>
      </c>
      <c r="F445" s="21">
        <f t="shared" si="113"/>
        <v>0</v>
      </c>
      <c r="G445" s="21">
        <f t="shared" si="113"/>
        <v>0</v>
      </c>
      <c r="H445" s="24">
        <f t="shared" si="113"/>
        <v>0</v>
      </c>
      <c r="I445" s="21">
        <f t="shared" si="113"/>
        <v>0</v>
      </c>
      <c r="J445" s="21">
        <f t="shared" si="113"/>
        <v>0</v>
      </c>
      <c r="K445" s="21">
        <f t="shared" si="113"/>
        <v>0</v>
      </c>
      <c r="L445" s="21">
        <f t="shared" si="113"/>
        <v>0</v>
      </c>
      <c r="M445" s="21">
        <f t="shared" si="113"/>
        <v>0</v>
      </c>
      <c r="N445" s="24">
        <f t="shared" si="113"/>
        <v>0</v>
      </c>
      <c r="O445" s="24">
        <f t="shared" si="113"/>
        <v>0</v>
      </c>
    </row>
    <row r="446" spans="1:15" x14ac:dyDescent="0.25">
      <c r="A446" s="61">
        <f>Dubbel2!A334</f>
        <v>0</v>
      </c>
      <c r="B446" s="61">
        <f>Dubbel2!B334</f>
        <v>0</v>
      </c>
      <c r="C446" s="61">
        <f>Dubbel2!C334</f>
        <v>0</v>
      </c>
      <c r="D446" s="61">
        <f>Dubbel2!D334</f>
        <v>0</v>
      </c>
      <c r="E446" s="61">
        <f>Dubbel2!E334</f>
        <v>0</v>
      </c>
      <c r="F446" s="61">
        <f>Dubbel2!F334</f>
        <v>0</v>
      </c>
      <c r="G446" s="61">
        <f>Dubbel2!G334</f>
        <v>0</v>
      </c>
      <c r="H446" s="1">
        <f>Dubbel2!H334</f>
        <v>0</v>
      </c>
      <c r="I446" s="61">
        <f>Dubbel2!I334</f>
        <v>0</v>
      </c>
      <c r="J446" s="61">
        <f>Dubbel2!J334</f>
        <v>0</v>
      </c>
      <c r="K446" s="61">
        <f>Dubbel2!K334</f>
        <v>0</v>
      </c>
      <c r="L446" s="61">
        <f>Dubbel2!L334</f>
        <v>0</v>
      </c>
      <c r="M446" s="61">
        <f>Dubbel2!M334</f>
        <v>0</v>
      </c>
      <c r="N446" s="1">
        <f>Dubbel2!N334</f>
        <v>0</v>
      </c>
      <c r="O446" s="1">
        <f>Dubbel2!O334</f>
        <v>0</v>
      </c>
    </row>
    <row r="447" spans="1:15" x14ac:dyDescent="0.25">
      <c r="A447" s="61">
        <f>Dubbel2!A335</f>
        <v>0</v>
      </c>
      <c r="B447" s="61">
        <f>Dubbel2!B335</f>
        <v>0</v>
      </c>
      <c r="C447" s="61">
        <f>Dubbel2!C335</f>
        <v>0</v>
      </c>
      <c r="D447" s="61">
        <f>Dubbel2!D335</f>
        <v>0</v>
      </c>
      <c r="E447" s="61">
        <f>Dubbel2!E335</f>
        <v>0</v>
      </c>
      <c r="F447" s="61">
        <f>Dubbel2!F335</f>
        <v>0</v>
      </c>
      <c r="G447" s="61">
        <f>Dubbel2!G335</f>
        <v>0</v>
      </c>
      <c r="H447" s="1">
        <f>Dubbel2!H335</f>
        <v>0</v>
      </c>
      <c r="I447" s="61">
        <f>Dubbel2!I335</f>
        <v>0</v>
      </c>
      <c r="J447" s="61">
        <f>Dubbel2!J335</f>
        <v>0</v>
      </c>
      <c r="K447" s="61">
        <f>Dubbel2!K335</f>
        <v>0</v>
      </c>
      <c r="L447" s="61">
        <f>Dubbel2!L335</f>
        <v>0</v>
      </c>
      <c r="M447" s="61">
        <f>Dubbel2!M335</f>
        <v>0</v>
      </c>
      <c r="N447" s="1">
        <f>Dubbel2!N335</f>
        <v>0</v>
      </c>
      <c r="O447" s="1">
        <f>Dubbel2!O335</f>
        <v>0</v>
      </c>
    </row>
    <row r="448" spans="1:15" ht="13.8" x14ac:dyDescent="0.25">
      <c r="A448" s="40" t="str">
        <f>A446&amp;"/"&amp;A447</f>
        <v>0/0</v>
      </c>
      <c r="B448" s="37">
        <f>IF(B446=B447,B447,B446&amp;"/"&amp;B447)</f>
        <v>0</v>
      </c>
      <c r="C448" s="21">
        <f t="shared" ref="C448:O448" si="114">SUM(C446:C447)</f>
        <v>0</v>
      </c>
      <c r="D448" s="21">
        <f t="shared" si="114"/>
        <v>0</v>
      </c>
      <c r="E448" s="21">
        <f t="shared" si="114"/>
        <v>0</v>
      </c>
      <c r="F448" s="21">
        <f t="shared" si="114"/>
        <v>0</v>
      </c>
      <c r="G448" s="21">
        <f t="shared" si="114"/>
        <v>0</v>
      </c>
      <c r="H448" s="24">
        <f t="shared" si="114"/>
        <v>0</v>
      </c>
      <c r="I448" s="21">
        <f t="shared" si="114"/>
        <v>0</v>
      </c>
      <c r="J448" s="21">
        <f t="shared" si="114"/>
        <v>0</v>
      </c>
      <c r="K448" s="21">
        <f t="shared" si="114"/>
        <v>0</v>
      </c>
      <c r="L448" s="21">
        <f t="shared" si="114"/>
        <v>0</v>
      </c>
      <c r="M448" s="21">
        <f t="shared" si="114"/>
        <v>0</v>
      </c>
      <c r="N448" s="24">
        <f t="shared" si="114"/>
        <v>0</v>
      </c>
      <c r="O448" s="24">
        <f t="shared" si="114"/>
        <v>0</v>
      </c>
    </row>
    <row r="449" spans="1:15" x14ac:dyDescent="0.25">
      <c r="A449" s="61">
        <f>Dubbel2!A336</f>
        <v>0</v>
      </c>
      <c r="B449" s="61">
        <f>Dubbel2!B336</f>
        <v>0</v>
      </c>
      <c r="C449" s="61">
        <f>Dubbel2!C336</f>
        <v>0</v>
      </c>
      <c r="D449" s="61">
        <f>Dubbel2!D336</f>
        <v>0</v>
      </c>
      <c r="E449" s="61">
        <f>Dubbel2!E336</f>
        <v>0</v>
      </c>
      <c r="F449" s="61">
        <f>Dubbel2!F336</f>
        <v>0</v>
      </c>
      <c r="G449" s="61">
        <f>Dubbel2!G336</f>
        <v>0</v>
      </c>
      <c r="H449" s="1">
        <f>Dubbel2!H336</f>
        <v>0</v>
      </c>
      <c r="I449" s="61">
        <f>Dubbel2!I336</f>
        <v>0</v>
      </c>
      <c r="J449" s="61">
        <f>Dubbel2!J336</f>
        <v>0</v>
      </c>
      <c r="K449" s="61">
        <f>Dubbel2!K336</f>
        <v>0</v>
      </c>
      <c r="L449" s="61">
        <f>Dubbel2!L336</f>
        <v>0</v>
      </c>
      <c r="M449" s="61">
        <f>Dubbel2!M336</f>
        <v>0</v>
      </c>
      <c r="N449" s="1">
        <f>Dubbel2!N336</f>
        <v>0</v>
      </c>
      <c r="O449" s="1">
        <f>Dubbel2!O336</f>
        <v>0</v>
      </c>
    </row>
    <row r="450" spans="1:15" x14ac:dyDescent="0.25">
      <c r="A450" s="61">
        <f>Dubbel2!A337</f>
        <v>0</v>
      </c>
      <c r="B450" s="61">
        <f>Dubbel2!B337</f>
        <v>0</v>
      </c>
      <c r="C450" s="61">
        <f>Dubbel2!C337</f>
        <v>0</v>
      </c>
      <c r="D450" s="61">
        <f>Dubbel2!D337</f>
        <v>0</v>
      </c>
      <c r="E450" s="61">
        <f>Dubbel2!E337</f>
        <v>0</v>
      </c>
      <c r="F450" s="61">
        <f>Dubbel2!F337</f>
        <v>0</v>
      </c>
      <c r="G450" s="61">
        <f>Dubbel2!G337</f>
        <v>0</v>
      </c>
      <c r="H450" s="1">
        <f>Dubbel2!H337</f>
        <v>0</v>
      </c>
      <c r="I450" s="61">
        <f>Dubbel2!I337</f>
        <v>0</v>
      </c>
      <c r="J450" s="61">
        <f>Dubbel2!J337</f>
        <v>0</v>
      </c>
      <c r="K450" s="61">
        <f>Dubbel2!K337</f>
        <v>0</v>
      </c>
      <c r="L450" s="61">
        <f>Dubbel2!L337</f>
        <v>0</v>
      </c>
      <c r="M450" s="61">
        <f>Dubbel2!M337</f>
        <v>0</v>
      </c>
      <c r="N450" s="1">
        <f>Dubbel2!N337</f>
        <v>0</v>
      </c>
      <c r="O450" s="1">
        <f>Dubbel2!O337</f>
        <v>0</v>
      </c>
    </row>
    <row r="451" spans="1:15" ht="13.8" x14ac:dyDescent="0.25">
      <c r="A451" s="40" t="str">
        <f>A449&amp;"/"&amp;A450</f>
        <v>0/0</v>
      </c>
      <c r="B451" s="37">
        <f>IF(B449=B450,B450,B449&amp;"/"&amp;B450)</f>
        <v>0</v>
      </c>
      <c r="C451" s="21">
        <f t="shared" ref="C451:O451" si="115">SUM(C449:C450)</f>
        <v>0</v>
      </c>
      <c r="D451" s="21">
        <f t="shared" si="115"/>
        <v>0</v>
      </c>
      <c r="E451" s="21">
        <f t="shared" si="115"/>
        <v>0</v>
      </c>
      <c r="F451" s="21">
        <f t="shared" si="115"/>
        <v>0</v>
      </c>
      <c r="G451" s="21">
        <f t="shared" si="115"/>
        <v>0</v>
      </c>
      <c r="H451" s="24">
        <f t="shared" si="115"/>
        <v>0</v>
      </c>
      <c r="I451" s="21">
        <f t="shared" si="115"/>
        <v>0</v>
      </c>
      <c r="J451" s="21">
        <f t="shared" si="115"/>
        <v>0</v>
      </c>
      <c r="K451" s="21">
        <f t="shared" si="115"/>
        <v>0</v>
      </c>
      <c r="L451" s="21">
        <f t="shared" si="115"/>
        <v>0</v>
      </c>
      <c r="M451" s="21">
        <f t="shared" si="115"/>
        <v>0</v>
      </c>
      <c r="N451" s="24">
        <f t="shared" si="115"/>
        <v>0</v>
      </c>
      <c r="O451" s="24">
        <f t="shared" si="115"/>
        <v>0</v>
      </c>
    </row>
    <row r="452" spans="1:15" x14ac:dyDescent="0.25">
      <c r="A452" s="61">
        <f>Dubbel2!A338</f>
        <v>0</v>
      </c>
      <c r="B452" s="61">
        <f>Dubbel2!B338</f>
        <v>0</v>
      </c>
      <c r="C452" s="61">
        <f>Dubbel2!C338</f>
        <v>0</v>
      </c>
      <c r="D452" s="61">
        <f>Dubbel2!D338</f>
        <v>0</v>
      </c>
      <c r="E452" s="61">
        <f>Dubbel2!E338</f>
        <v>0</v>
      </c>
      <c r="F452" s="61">
        <f>Dubbel2!F338</f>
        <v>0</v>
      </c>
      <c r="G452" s="61">
        <f>Dubbel2!G338</f>
        <v>0</v>
      </c>
      <c r="H452" s="1">
        <f>Dubbel2!H338</f>
        <v>0</v>
      </c>
      <c r="I452" s="61">
        <f>Dubbel2!I338</f>
        <v>0</v>
      </c>
      <c r="J452" s="61">
        <f>Dubbel2!J338</f>
        <v>0</v>
      </c>
      <c r="K452" s="61">
        <f>Dubbel2!K338</f>
        <v>0</v>
      </c>
      <c r="L452" s="61">
        <f>Dubbel2!L338</f>
        <v>0</v>
      </c>
      <c r="M452" s="61">
        <f>Dubbel2!M338</f>
        <v>0</v>
      </c>
      <c r="N452" s="1">
        <f>Dubbel2!N338</f>
        <v>0</v>
      </c>
      <c r="O452" s="1">
        <f>Dubbel2!O338</f>
        <v>0</v>
      </c>
    </row>
    <row r="453" spans="1:15" x14ac:dyDescent="0.25">
      <c r="A453" s="61">
        <f>Dubbel2!A339</f>
        <v>0</v>
      </c>
      <c r="B453" s="61">
        <f>Dubbel2!B339</f>
        <v>0</v>
      </c>
      <c r="C453" s="61">
        <f>Dubbel2!C339</f>
        <v>0</v>
      </c>
      <c r="D453" s="61">
        <f>Dubbel2!D339</f>
        <v>0</v>
      </c>
      <c r="E453" s="61">
        <f>Dubbel2!E339</f>
        <v>0</v>
      </c>
      <c r="F453" s="61">
        <f>Dubbel2!F339</f>
        <v>0</v>
      </c>
      <c r="G453" s="61">
        <f>Dubbel2!G339</f>
        <v>0</v>
      </c>
      <c r="H453" s="1">
        <f>Dubbel2!H339</f>
        <v>0</v>
      </c>
      <c r="I453" s="61">
        <f>Dubbel2!I339</f>
        <v>0</v>
      </c>
      <c r="J453" s="61">
        <f>Dubbel2!J339</f>
        <v>0</v>
      </c>
      <c r="K453" s="61">
        <f>Dubbel2!K339</f>
        <v>0</v>
      </c>
      <c r="L453" s="61">
        <f>Dubbel2!L339</f>
        <v>0</v>
      </c>
      <c r="M453" s="61">
        <f>Dubbel2!M339</f>
        <v>0</v>
      </c>
      <c r="N453" s="1">
        <f>Dubbel2!N339</f>
        <v>0</v>
      </c>
      <c r="O453" s="1">
        <f>Dubbel2!O339</f>
        <v>0</v>
      </c>
    </row>
    <row r="454" spans="1:15" ht="13.8" x14ac:dyDescent="0.25">
      <c r="A454" s="40" t="str">
        <f>A452&amp;"/"&amp;A453</f>
        <v>0/0</v>
      </c>
      <c r="B454" s="37">
        <f>IF(B452=B453,B453,B452&amp;"/"&amp;B453)</f>
        <v>0</v>
      </c>
      <c r="C454" s="21">
        <f t="shared" ref="C454:O454" si="116">SUM(C452:C453)</f>
        <v>0</v>
      </c>
      <c r="D454" s="21">
        <f t="shared" si="116"/>
        <v>0</v>
      </c>
      <c r="E454" s="21">
        <f t="shared" si="116"/>
        <v>0</v>
      </c>
      <c r="F454" s="21">
        <f t="shared" si="116"/>
        <v>0</v>
      </c>
      <c r="G454" s="21">
        <f t="shared" si="116"/>
        <v>0</v>
      </c>
      <c r="H454" s="24">
        <f t="shared" si="116"/>
        <v>0</v>
      </c>
      <c r="I454" s="21">
        <f t="shared" si="116"/>
        <v>0</v>
      </c>
      <c r="J454" s="21">
        <f t="shared" si="116"/>
        <v>0</v>
      </c>
      <c r="K454" s="21">
        <f t="shared" si="116"/>
        <v>0</v>
      </c>
      <c r="L454" s="21">
        <f t="shared" si="116"/>
        <v>0</v>
      </c>
      <c r="M454" s="21">
        <f t="shared" si="116"/>
        <v>0</v>
      </c>
      <c r="N454" s="24">
        <f t="shared" si="116"/>
        <v>0</v>
      </c>
      <c r="O454" s="24">
        <f t="shared" si="116"/>
        <v>0</v>
      </c>
    </row>
    <row r="455" spans="1:15" x14ac:dyDescent="0.25">
      <c r="A455" s="61">
        <f>Dubbel2!A340</f>
        <v>0</v>
      </c>
      <c r="B455" s="61">
        <f>Dubbel2!B340</f>
        <v>0</v>
      </c>
      <c r="C455" s="61">
        <f>Dubbel2!C340</f>
        <v>0</v>
      </c>
      <c r="D455" s="61">
        <f>Dubbel2!D340</f>
        <v>0</v>
      </c>
      <c r="E455" s="61">
        <f>Dubbel2!E340</f>
        <v>0</v>
      </c>
      <c r="F455" s="61">
        <f>Dubbel2!F340</f>
        <v>0</v>
      </c>
      <c r="G455" s="61">
        <f>Dubbel2!G340</f>
        <v>0</v>
      </c>
      <c r="H455" s="1">
        <f>Dubbel2!H340</f>
        <v>0</v>
      </c>
      <c r="I455" s="61">
        <f>Dubbel2!I340</f>
        <v>0</v>
      </c>
      <c r="J455" s="61">
        <f>Dubbel2!J340</f>
        <v>0</v>
      </c>
      <c r="K455" s="61">
        <f>Dubbel2!K340</f>
        <v>0</v>
      </c>
      <c r="L455" s="61">
        <f>Dubbel2!L340</f>
        <v>0</v>
      </c>
      <c r="M455" s="61">
        <f>Dubbel2!M340</f>
        <v>0</v>
      </c>
      <c r="N455" s="1">
        <f>Dubbel2!N340</f>
        <v>0</v>
      </c>
      <c r="O455" s="1">
        <f>Dubbel2!O340</f>
        <v>0</v>
      </c>
    </row>
    <row r="456" spans="1:15" x14ac:dyDescent="0.25">
      <c r="A456" s="61">
        <f>Dubbel2!A341</f>
        <v>0</v>
      </c>
      <c r="B456" s="61">
        <f>Dubbel2!B341</f>
        <v>0</v>
      </c>
      <c r="C456" s="61">
        <f>Dubbel2!C341</f>
        <v>0</v>
      </c>
      <c r="D456" s="61">
        <f>Dubbel2!D341</f>
        <v>0</v>
      </c>
      <c r="E456" s="61">
        <f>Dubbel2!E341</f>
        <v>0</v>
      </c>
      <c r="F456" s="61">
        <f>Dubbel2!F341</f>
        <v>0</v>
      </c>
      <c r="G456" s="61">
        <f>Dubbel2!G341</f>
        <v>0</v>
      </c>
      <c r="H456" s="1">
        <f>Dubbel2!H341</f>
        <v>0</v>
      </c>
      <c r="I456" s="61">
        <f>Dubbel2!I341</f>
        <v>0</v>
      </c>
      <c r="J456" s="61">
        <f>Dubbel2!J341</f>
        <v>0</v>
      </c>
      <c r="K456" s="61">
        <f>Dubbel2!K341</f>
        <v>0</v>
      </c>
      <c r="L456" s="61">
        <f>Dubbel2!L341</f>
        <v>0</v>
      </c>
      <c r="M456" s="61">
        <f>Dubbel2!M341</f>
        <v>0</v>
      </c>
      <c r="N456" s="1">
        <f>Dubbel2!N341</f>
        <v>0</v>
      </c>
      <c r="O456" s="1">
        <f>Dubbel2!O341</f>
        <v>0</v>
      </c>
    </row>
    <row r="457" spans="1:15" ht="13.8" x14ac:dyDescent="0.25">
      <c r="A457" s="40" t="str">
        <f>A455&amp;"/"&amp;A456</f>
        <v>0/0</v>
      </c>
      <c r="B457" s="37">
        <f>IF(B455=B456,B456,B455&amp;"/"&amp;B456)</f>
        <v>0</v>
      </c>
      <c r="C457" s="21">
        <f t="shared" ref="C457:O457" si="117">SUM(C455:C456)</f>
        <v>0</v>
      </c>
      <c r="D457" s="21">
        <f t="shared" si="117"/>
        <v>0</v>
      </c>
      <c r="E457" s="21">
        <f t="shared" si="117"/>
        <v>0</v>
      </c>
      <c r="F457" s="21">
        <f t="shared" si="117"/>
        <v>0</v>
      </c>
      <c r="G457" s="21">
        <f t="shared" si="117"/>
        <v>0</v>
      </c>
      <c r="H457" s="24">
        <f t="shared" si="117"/>
        <v>0</v>
      </c>
      <c r="I457" s="21">
        <f t="shared" si="117"/>
        <v>0</v>
      </c>
      <c r="J457" s="21">
        <f t="shared" si="117"/>
        <v>0</v>
      </c>
      <c r="K457" s="21">
        <f t="shared" si="117"/>
        <v>0</v>
      </c>
      <c r="L457" s="21">
        <f t="shared" si="117"/>
        <v>0</v>
      </c>
      <c r="M457" s="21">
        <f t="shared" si="117"/>
        <v>0</v>
      </c>
      <c r="N457" s="24">
        <f t="shared" si="117"/>
        <v>0</v>
      </c>
      <c r="O457" s="24">
        <f t="shared" si="117"/>
        <v>0</v>
      </c>
    </row>
    <row r="458" spans="1:15" x14ac:dyDescent="0.25">
      <c r="A458" s="61">
        <f>Dubbel2!A342</f>
        <v>0</v>
      </c>
      <c r="B458" s="61">
        <f>Dubbel2!B342</f>
        <v>0</v>
      </c>
      <c r="C458" s="61">
        <f>Dubbel2!C342</f>
        <v>0</v>
      </c>
      <c r="D458" s="61">
        <f>Dubbel2!D342</f>
        <v>0</v>
      </c>
      <c r="E458" s="61">
        <f>Dubbel2!E342</f>
        <v>0</v>
      </c>
      <c r="F458" s="61">
        <f>Dubbel2!F342</f>
        <v>0</v>
      </c>
      <c r="G458" s="61">
        <f>Dubbel2!G342</f>
        <v>0</v>
      </c>
      <c r="H458" s="1">
        <f>Dubbel2!H342</f>
        <v>0</v>
      </c>
      <c r="I458" s="61">
        <f>Dubbel2!I342</f>
        <v>0</v>
      </c>
      <c r="J458" s="61">
        <f>Dubbel2!J342</f>
        <v>0</v>
      </c>
      <c r="K458" s="61">
        <f>Dubbel2!K342</f>
        <v>0</v>
      </c>
      <c r="L458" s="61">
        <f>Dubbel2!L342</f>
        <v>0</v>
      </c>
      <c r="M458" s="61">
        <f>Dubbel2!M342</f>
        <v>0</v>
      </c>
      <c r="N458" s="1">
        <f>Dubbel2!N342</f>
        <v>0</v>
      </c>
      <c r="O458" s="1">
        <f>Dubbel2!O342</f>
        <v>0</v>
      </c>
    </row>
    <row r="459" spans="1:15" x14ac:dyDescent="0.25">
      <c r="A459" s="61">
        <f>Dubbel2!A343</f>
        <v>0</v>
      </c>
      <c r="B459" s="61">
        <f>Dubbel2!B343</f>
        <v>0</v>
      </c>
      <c r="C459" s="61">
        <f>Dubbel2!C343</f>
        <v>0</v>
      </c>
      <c r="D459" s="61">
        <f>Dubbel2!D343</f>
        <v>0</v>
      </c>
      <c r="E459" s="61">
        <f>Dubbel2!E343</f>
        <v>0</v>
      </c>
      <c r="F459" s="61">
        <f>Dubbel2!F343</f>
        <v>0</v>
      </c>
      <c r="G459" s="61">
        <f>Dubbel2!G343</f>
        <v>0</v>
      </c>
      <c r="H459" s="1">
        <f>Dubbel2!H343</f>
        <v>0</v>
      </c>
      <c r="I459" s="61">
        <f>Dubbel2!I343</f>
        <v>0</v>
      </c>
      <c r="J459" s="61">
        <f>Dubbel2!J343</f>
        <v>0</v>
      </c>
      <c r="K459" s="61">
        <f>Dubbel2!K343</f>
        <v>0</v>
      </c>
      <c r="L459" s="61">
        <f>Dubbel2!L343</f>
        <v>0</v>
      </c>
      <c r="M459" s="61">
        <f>Dubbel2!M343</f>
        <v>0</v>
      </c>
      <c r="N459" s="1">
        <f>Dubbel2!N343</f>
        <v>0</v>
      </c>
      <c r="O459" s="1">
        <f>Dubbel2!O343</f>
        <v>0</v>
      </c>
    </row>
    <row r="460" spans="1:15" ht="13.8" x14ac:dyDescent="0.25">
      <c r="A460" s="40" t="str">
        <f>A458&amp;"/"&amp;A459</f>
        <v>0/0</v>
      </c>
      <c r="B460" s="37">
        <f>IF(B458=B459,B459,B458&amp;"/"&amp;B459)</f>
        <v>0</v>
      </c>
      <c r="C460" s="21">
        <f t="shared" ref="C460:O460" si="118">SUM(C458:C459)</f>
        <v>0</v>
      </c>
      <c r="D460" s="21">
        <f t="shared" si="118"/>
        <v>0</v>
      </c>
      <c r="E460" s="21">
        <f t="shared" si="118"/>
        <v>0</v>
      </c>
      <c r="F460" s="21">
        <f t="shared" si="118"/>
        <v>0</v>
      </c>
      <c r="G460" s="21">
        <f t="shared" si="118"/>
        <v>0</v>
      </c>
      <c r="H460" s="24">
        <f t="shared" si="118"/>
        <v>0</v>
      </c>
      <c r="I460" s="21">
        <f t="shared" si="118"/>
        <v>0</v>
      </c>
      <c r="J460" s="21">
        <f t="shared" si="118"/>
        <v>0</v>
      </c>
      <c r="K460" s="21">
        <f t="shared" si="118"/>
        <v>0</v>
      </c>
      <c r="L460" s="21">
        <f t="shared" si="118"/>
        <v>0</v>
      </c>
      <c r="M460" s="21">
        <f t="shared" si="118"/>
        <v>0</v>
      </c>
      <c r="N460" s="24">
        <f t="shared" si="118"/>
        <v>0</v>
      </c>
      <c r="O460" s="24">
        <f t="shared" si="118"/>
        <v>0</v>
      </c>
    </row>
    <row r="461" spans="1:15" x14ac:dyDescent="0.25">
      <c r="A461" s="61">
        <f>Dubbel2!A344</f>
        <v>0</v>
      </c>
      <c r="B461" s="61">
        <f>Dubbel2!B344</f>
        <v>0</v>
      </c>
      <c r="C461" s="61">
        <f>Dubbel2!C344</f>
        <v>0</v>
      </c>
      <c r="D461" s="61">
        <f>Dubbel2!D344</f>
        <v>0</v>
      </c>
      <c r="E461" s="61">
        <f>Dubbel2!E344</f>
        <v>0</v>
      </c>
      <c r="F461" s="61">
        <f>Dubbel2!F344</f>
        <v>0</v>
      </c>
      <c r="G461" s="61">
        <f>Dubbel2!G344</f>
        <v>0</v>
      </c>
      <c r="H461" s="1">
        <f>Dubbel2!H344</f>
        <v>0</v>
      </c>
      <c r="I461" s="61">
        <f>Dubbel2!I344</f>
        <v>0</v>
      </c>
      <c r="J461" s="61">
        <f>Dubbel2!J344</f>
        <v>0</v>
      </c>
      <c r="K461" s="61">
        <f>Dubbel2!K344</f>
        <v>0</v>
      </c>
      <c r="L461" s="61">
        <f>Dubbel2!L344</f>
        <v>0</v>
      </c>
      <c r="M461" s="61">
        <f>Dubbel2!M344</f>
        <v>0</v>
      </c>
      <c r="N461" s="1">
        <f>Dubbel2!N344</f>
        <v>0</v>
      </c>
      <c r="O461" s="1">
        <f>Dubbel2!O344</f>
        <v>0</v>
      </c>
    </row>
    <row r="462" spans="1:15" x14ac:dyDescent="0.25">
      <c r="A462" s="61">
        <f>Dubbel2!A345</f>
        <v>0</v>
      </c>
      <c r="B462" s="61">
        <f>Dubbel2!B345</f>
        <v>0</v>
      </c>
      <c r="C462" s="61">
        <f>Dubbel2!C345</f>
        <v>0</v>
      </c>
      <c r="D462" s="61">
        <f>Dubbel2!D345</f>
        <v>0</v>
      </c>
      <c r="E462" s="61">
        <f>Dubbel2!E345</f>
        <v>0</v>
      </c>
      <c r="F462" s="61">
        <f>Dubbel2!F345</f>
        <v>0</v>
      </c>
      <c r="G462" s="61">
        <f>Dubbel2!G345</f>
        <v>0</v>
      </c>
      <c r="H462" s="1">
        <f>Dubbel2!H345</f>
        <v>0</v>
      </c>
      <c r="I462" s="61">
        <f>Dubbel2!I345</f>
        <v>0</v>
      </c>
      <c r="J462" s="61">
        <f>Dubbel2!J345</f>
        <v>0</v>
      </c>
      <c r="K462" s="61">
        <f>Dubbel2!K345</f>
        <v>0</v>
      </c>
      <c r="L462" s="61">
        <f>Dubbel2!L345</f>
        <v>0</v>
      </c>
      <c r="M462" s="61">
        <f>Dubbel2!M345</f>
        <v>0</v>
      </c>
      <c r="N462" s="1">
        <f>Dubbel2!N345</f>
        <v>0</v>
      </c>
      <c r="O462" s="1">
        <f>Dubbel2!O345</f>
        <v>0</v>
      </c>
    </row>
    <row r="463" spans="1:15" ht="13.8" x14ac:dyDescent="0.25">
      <c r="A463" s="40" t="str">
        <f>A461&amp;"/"&amp;A462</f>
        <v>0/0</v>
      </c>
      <c r="B463" s="37">
        <f>IF(B461=B462,B462,B461&amp;"/"&amp;B462)</f>
        <v>0</v>
      </c>
      <c r="C463" s="21">
        <f t="shared" ref="C463:O463" si="119">SUM(C461:C462)</f>
        <v>0</v>
      </c>
      <c r="D463" s="21">
        <f t="shared" si="119"/>
        <v>0</v>
      </c>
      <c r="E463" s="21">
        <f t="shared" si="119"/>
        <v>0</v>
      </c>
      <c r="F463" s="21">
        <f t="shared" si="119"/>
        <v>0</v>
      </c>
      <c r="G463" s="21">
        <f t="shared" si="119"/>
        <v>0</v>
      </c>
      <c r="H463" s="24">
        <f t="shared" si="119"/>
        <v>0</v>
      </c>
      <c r="I463" s="21">
        <f t="shared" si="119"/>
        <v>0</v>
      </c>
      <c r="J463" s="21">
        <f t="shared" si="119"/>
        <v>0</v>
      </c>
      <c r="K463" s="21">
        <f t="shared" si="119"/>
        <v>0</v>
      </c>
      <c r="L463" s="21">
        <f t="shared" si="119"/>
        <v>0</v>
      </c>
      <c r="M463" s="21">
        <f t="shared" si="119"/>
        <v>0</v>
      </c>
      <c r="N463" s="24">
        <f t="shared" si="119"/>
        <v>0</v>
      </c>
      <c r="O463" s="24">
        <f t="shared" si="119"/>
        <v>0</v>
      </c>
    </row>
    <row r="464" spans="1:15" x14ac:dyDescent="0.25">
      <c r="A464" s="61">
        <f>Dubbel2!A346</f>
        <v>0</v>
      </c>
      <c r="B464" s="61">
        <f>Dubbel2!B346</f>
        <v>0</v>
      </c>
      <c r="C464" s="61">
        <f>Dubbel2!C346</f>
        <v>0</v>
      </c>
      <c r="D464" s="61">
        <f>Dubbel2!D346</f>
        <v>0</v>
      </c>
      <c r="E464" s="61">
        <f>Dubbel2!E346</f>
        <v>0</v>
      </c>
      <c r="F464" s="61">
        <f>Dubbel2!F346</f>
        <v>0</v>
      </c>
      <c r="G464" s="61">
        <f>Dubbel2!G346</f>
        <v>0</v>
      </c>
      <c r="H464" s="1">
        <f>Dubbel2!H346</f>
        <v>0</v>
      </c>
      <c r="I464" s="61">
        <f>Dubbel2!I346</f>
        <v>0</v>
      </c>
      <c r="J464" s="61">
        <f>Dubbel2!J346</f>
        <v>0</v>
      </c>
      <c r="K464" s="61">
        <f>Dubbel2!K346</f>
        <v>0</v>
      </c>
      <c r="L464" s="61">
        <f>Dubbel2!L346</f>
        <v>0</v>
      </c>
      <c r="M464" s="61">
        <f>Dubbel2!M346</f>
        <v>0</v>
      </c>
      <c r="N464" s="1">
        <f>Dubbel2!N346</f>
        <v>0</v>
      </c>
      <c r="O464" s="1">
        <f>Dubbel2!O346</f>
        <v>0</v>
      </c>
    </row>
    <row r="465" spans="1:15" x14ac:dyDescent="0.25">
      <c r="A465" s="61">
        <f>Dubbel2!A347</f>
        <v>0</v>
      </c>
      <c r="B465" s="61">
        <f>Dubbel2!B347</f>
        <v>0</v>
      </c>
      <c r="C465" s="61">
        <f>Dubbel2!C347</f>
        <v>0</v>
      </c>
      <c r="D465" s="61">
        <f>Dubbel2!D347</f>
        <v>0</v>
      </c>
      <c r="E465" s="61">
        <f>Dubbel2!E347</f>
        <v>0</v>
      </c>
      <c r="F465" s="61">
        <f>Dubbel2!F347</f>
        <v>0</v>
      </c>
      <c r="G465" s="61">
        <f>Dubbel2!G347</f>
        <v>0</v>
      </c>
      <c r="H465" s="1">
        <f>Dubbel2!H347</f>
        <v>0</v>
      </c>
      <c r="I465" s="61">
        <f>Dubbel2!I347</f>
        <v>0</v>
      </c>
      <c r="J465" s="61">
        <f>Dubbel2!J347</f>
        <v>0</v>
      </c>
      <c r="K465" s="61">
        <f>Dubbel2!K347</f>
        <v>0</v>
      </c>
      <c r="L465" s="61">
        <f>Dubbel2!L347</f>
        <v>0</v>
      </c>
      <c r="M465" s="61">
        <f>Dubbel2!M347</f>
        <v>0</v>
      </c>
      <c r="N465" s="1">
        <f>Dubbel2!N347</f>
        <v>0</v>
      </c>
      <c r="O465" s="1">
        <f>Dubbel2!O347</f>
        <v>0</v>
      </c>
    </row>
    <row r="466" spans="1:15" ht="13.8" x14ac:dyDescent="0.25">
      <c r="A466" s="40" t="str">
        <f>A464&amp;"/"&amp;A465</f>
        <v>0/0</v>
      </c>
      <c r="B466" s="37">
        <f>IF(B464=B465,B465,B464&amp;"/"&amp;B465)</f>
        <v>0</v>
      </c>
      <c r="C466" s="21">
        <f t="shared" ref="C466:O466" si="120">SUM(C464:C465)</f>
        <v>0</v>
      </c>
      <c r="D466" s="21">
        <f t="shared" si="120"/>
        <v>0</v>
      </c>
      <c r="E466" s="21">
        <f t="shared" si="120"/>
        <v>0</v>
      </c>
      <c r="F466" s="21">
        <f t="shared" si="120"/>
        <v>0</v>
      </c>
      <c r="G466" s="21">
        <f t="shared" si="120"/>
        <v>0</v>
      </c>
      <c r="H466" s="24">
        <f t="shared" si="120"/>
        <v>0</v>
      </c>
      <c r="I466" s="21">
        <f t="shared" si="120"/>
        <v>0</v>
      </c>
      <c r="J466" s="21">
        <f t="shared" si="120"/>
        <v>0</v>
      </c>
      <c r="K466" s="21">
        <f t="shared" si="120"/>
        <v>0</v>
      </c>
      <c r="L466" s="21">
        <f t="shared" si="120"/>
        <v>0</v>
      </c>
      <c r="M466" s="21">
        <f t="shared" si="120"/>
        <v>0</v>
      </c>
      <c r="N466" s="24">
        <f t="shared" si="120"/>
        <v>0</v>
      </c>
      <c r="O466" s="24">
        <f t="shared" si="120"/>
        <v>0</v>
      </c>
    </row>
    <row r="467" spans="1:15" x14ac:dyDescent="0.25">
      <c r="A467" s="61">
        <f>Dubbel2!A348</f>
        <v>0</v>
      </c>
      <c r="B467" s="61">
        <f>Dubbel2!B348</f>
        <v>0</v>
      </c>
      <c r="C467" s="61">
        <f>Dubbel2!C348</f>
        <v>0</v>
      </c>
      <c r="D467" s="61">
        <f>Dubbel2!D348</f>
        <v>0</v>
      </c>
      <c r="E467" s="61">
        <f>Dubbel2!E348</f>
        <v>0</v>
      </c>
      <c r="F467" s="61">
        <f>Dubbel2!F348</f>
        <v>0</v>
      </c>
      <c r="G467" s="61">
        <f>Dubbel2!G348</f>
        <v>0</v>
      </c>
      <c r="H467" s="1">
        <f>Dubbel2!H348</f>
        <v>0</v>
      </c>
      <c r="I467" s="61">
        <f>Dubbel2!I348</f>
        <v>0</v>
      </c>
      <c r="J467" s="61">
        <f>Dubbel2!J348</f>
        <v>0</v>
      </c>
      <c r="K467" s="61">
        <f>Dubbel2!K348</f>
        <v>0</v>
      </c>
      <c r="L467" s="61">
        <f>Dubbel2!L348</f>
        <v>0</v>
      </c>
      <c r="M467" s="61">
        <f>Dubbel2!M348</f>
        <v>0</v>
      </c>
      <c r="N467" s="1">
        <f>Dubbel2!N348</f>
        <v>0</v>
      </c>
      <c r="O467" s="1">
        <f>Dubbel2!O348</f>
        <v>0</v>
      </c>
    </row>
    <row r="468" spans="1:15" x14ac:dyDescent="0.25">
      <c r="A468" s="61">
        <f>Dubbel2!A349</f>
        <v>0</v>
      </c>
      <c r="B468" s="61">
        <f>Dubbel2!B349</f>
        <v>0</v>
      </c>
      <c r="C468" s="61">
        <f>Dubbel2!C349</f>
        <v>0</v>
      </c>
      <c r="D468" s="61">
        <f>Dubbel2!D349</f>
        <v>0</v>
      </c>
      <c r="E468" s="61">
        <f>Dubbel2!E349</f>
        <v>0</v>
      </c>
      <c r="F468" s="61">
        <f>Dubbel2!F349</f>
        <v>0</v>
      </c>
      <c r="G468" s="61">
        <f>Dubbel2!G349</f>
        <v>0</v>
      </c>
      <c r="H468" s="1">
        <f>Dubbel2!H349</f>
        <v>0</v>
      </c>
      <c r="I468" s="61">
        <f>Dubbel2!I349</f>
        <v>0</v>
      </c>
      <c r="J468" s="61">
        <f>Dubbel2!J349</f>
        <v>0</v>
      </c>
      <c r="K468" s="61">
        <f>Dubbel2!K349</f>
        <v>0</v>
      </c>
      <c r="L468" s="61">
        <f>Dubbel2!L349</f>
        <v>0</v>
      </c>
      <c r="M468" s="61">
        <f>Dubbel2!M349</f>
        <v>0</v>
      </c>
      <c r="N468" s="1">
        <f>Dubbel2!N349</f>
        <v>0</v>
      </c>
      <c r="O468" s="1">
        <f>Dubbel2!O349</f>
        <v>0</v>
      </c>
    </row>
    <row r="469" spans="1:15" ht="13.8" x14ac:dyDescent="0.25">
      <c r="A469" s="40" t="str">
        <f>A467&amp;"/"&amp;A468</f>
        <v>0/0</v>
      </c>
      <c r="B469" s="37">
        <f>IF(B467=B468,B468,B467&amp;"/"&amp;B468)</f>
        <v>0</v>
      </c>
      <c r="C469" s="21">
        <f t="shared" ref="C469:O469" si="121">SUM(C467:C468)</f>
        <v>0</v>
      </c>
      <c r="D469" s="21">
        <f t="shared" si="121"/>
        <v>0</v>
      </c>
      <c r="E469" s="21">
        <f t="shared" si="121"/>
        <v>0</v>
      </c>
      <c r="F469" s="21">
        <f t="shared" si="121"/>
        <v>0</v>
      </c>
      <c r="G469" s="21">
        <f t="shared" si="121"/>
        <v>0</v>
      </c>
      <c r="H469" s="24">
        <f t="shared" si="121"/>
        <v>0</v>
      </c>
      <c r="I469" s="21">
        <f t="shared" si="121"/>
        <v>0</v>
      </c>
      <c r="J469" s="21">
        <f t="shared" si="121"/>
        <v>0</v>
      </c>
      <c r="K469" s="21">
        <f t="shared" si="121"/>
        <v>0</v>
      </c>
      <c r="L469" s="21">
        <f t="shared" si="121"/>
        <v>0</v>
      </c>
      <c r="M469" s="21">
        <f t="shared" si="121"/>
        <v>0</v>
      </c>
      <c r="N469" s="24">
        <f t="shared" si="121"/>
        <v>0</v>
      </c>
      <c r="O469" s="24">
        <f t="shared" si="121"/>
        <v>0</v>
      </c>
    </row>
    <row r="470" spans="1:15" x14ac:dyDescent="0.25">
      <c r="A470" s="61">
        <f>Dubbel2!A350</f>
        <v>0</v>
      </c>
      <c r="B470" s="61">
        <f>Dubbel2!B350</f>
        <v>0</v>
      </c>
      <c r="C470" s="61">
        <f>Dubbel2!C350</f>
        <v>0</v>
      </c>
      <c r="D470" s="61">
        <f>Dubbel2!D350</f>
        <v>0</v>
      </c>
      <c r="E470" s="61">
        <f>Dubbel2!E350</f>
        <v>0</v>
      </c>
      <c r="F470" s="61">
        <f>Dubbel2!F350</f>
        <v>0</v>
      </c>
      <c r="G470" s="61">
        <f>Dubbel2!G350</f>
        <v>0</v>
      </c>
      <c r="H470" s="1">
        <f>Dubbel2!H350</f>
        <v>0</v>
      </c>
      <c r="I470" s="61">
        <f>Dubbel2!I350</f>
        <v>0</v>
      </c>
      <c r="J470" s="61">
        <f>Dubbel2!J350</f>
        <v>0</v>
      </c>
      <c r="K470" s="61">
        <f>Dubbel2!K350</f>
        <v>0</v>
      </c>
      <c r="L470" s="61">
        <f>Dubbel2!L350</f>
        <v>0</v>
      </c>
      <c r="M470" s="61">
        <f>Dubbel2!M350</f>
        <v>0</v>
      </c>
      <c r="N470" s="1">
        <f>Dubbel2!N350</f>
        <v>0</v>
      </c>
      <c r="O470" s="1">
        <f>Dubbel2!O350</f>
        <v>0</v>
      </c>
    </row>
    <row r="471" spans="1:15" x14ac:dyDescent="0.25">
      <c r="A471" s="61">
        <f>Dubbel2!A351</f>
        <v>0</v>
      </c>
      <c r="B471" s="61">
        <f>Dubbel2!B351</f>
        <v>0</v>
      </c>
      <c r="C471" s="61">
        <f>Dubbel2!C351</f>
        <v>0</v>
      </c>
      <c r="D471" s="61">
        <f>Dubbel2!D351</f>
        <v>0</v>
      </c>
      <c r="E471" s="61">
        <f>Dubbel2!E351</f>
        <v>0</v>
      </c>
      <c r="F471" s="61">
        <f>Dubbel2!F351</f>
        <v>0</v>
      </c>
      <c r="G471" s="61">
        <f>Dubbel2!G351</f>
        <v>0</v>
      </c>
      <c r="H471" s="1">
        <f>Dubbel2!H351</f>
        <v>0</v>
      </c>
      <c r="I471" s="61">
        <f>Dubbel2!I351</f>
        <v>0</v>
      </c>
      <c r="J471" s="61">
        <f>Dubbel2!J351</f>
        <v>0</v>
      </c>
      <c r="K471" s="61">
        <f>Dubbel2!K351</f>
        <v>0</v>
      </c>
      <c r="L471" s="61">
        <f>Dubbel2!L351</f>
        <v>0</v>
      </c>
      <c r="M471" s="61">
        <f>Dubbel2!M351</f>
        <v>0</v>
      </c>
      <c r="N471" s="1">
        <f>Dubbel2!N351</f>
        <v>0</v>
      </c>
      <c r="O471" s="1">
        <f>Dubbel2!O351</f>
        <v>0</v>
      </c>
    </row>
    <row r="472" spans="1:15" ht="13.8" x14ac:dyDescent="0.25">
      <c r="A472" s="40" t="str">
        <f>A470&amp;"/"&amp;A471</f>
        <v>0/0</v>
      </c>
      <c r="B472" s="37">
        <f>IF(B470=B471,B471,B470&amp;"/"&amp;B471)</f>
        <v>0</v>
      </c>
      <c r="C472" s="21">
        <f t="shared" ref="C472:O472" si="122">SUM(C470:C471)</f>
        <v>0</v>
      </c>
      <c r="D472" s="21">
        <f t="shared" si="122"/>
        <v>0</v>
      </c>
      <c r="E472" s="21">
        <f t="shared" si="122"/>
        <v>0</v>
      </c>
      <c r="F472" s="21">
        <f t="shared" si="122"/>
        <v>0</v>
      </c>
      <c r="G472" s="21">
        <f t="shared" si="122"/>
        <v>0</v>
      </c>
      <c r="H472" s="24">
        <f t="shared" si="122"/>
        <v>0</v>
      </c>
      <c r="I472" s="21">
        <f t="shared" si="122"/>
        <v>0</v>
      </c>
      <c r="J472" s="21">
        <f t="shared" si="122"/>
        <v>0</v>
      </c>
      <c r="K472" s="21">
        <f t="shared" si="122"/>
        <v>0</v>
      </c>
      <c r="L472" s="21">
        <f t="shared" si="122"/>
        <v>0</v>
      </c>
      <c r="M472" s="21">
        <f t="shared" si="122"/>
        <v>0</v>
      </c>
      <c r="N472" s="24">
        <f t="shared" si="122"/>
        <v>0</v>
      </c>
      <c r="O472" s="24">
        <f t="shared" si="122"/>
        <v>0</v>
      </c>
    </row>
    <row r="473" spans="1:15" x14ac:dyDescent="0.25">
      <c r="A473" s="61">
        <f>Dubbel2!A352</f>
        <v>0</v>
      </c>
      <c r="B473" s="61">
        <f>Dubbel2!B352</f>
        <v>0</v>
      </c>
      <c r="C473" s="61">
        <f>Dubbel2!C352</f>
        <v>0</v>
      </c>
      <c r="D473" s="61">
        <f>Dubbel2!D352</f>
        <v>0</v>
      </c>
      <c r="E473" s="61">
        <f>Dubbel2!E352</f>
        <v>0</v>
      </c>
      <c r="F473" s="61">
        <f>Dubbel2!F352</f>
        <v>0</v>
      </c>
      <c r="G473" s="61">
        <f>Dubbel2!G352</f>
        <v>0</v>
      </c>
      <c r="H473" s="1">
        <f>Dubbel2!H352</f>
        <v>0</v>
      </c>
      <c r="I473" s="61">
        <f>Dubbel2!I352</f>
        <v>0</v>
      </c>
      <c r="J473" s="61">
        <f>Dubbel2!J352</f>
        <v>0</v>
      </c>
      <c r="K473" s="61">
        <f>Dubbel2!K352</f>
        <v>0</v>
      </c>
      <c r="L473" s="61">
        <f>Dubbel2!L352</f>
        <v>0</v>
      </c>
      <c r="M473" s="61">
        <f>Dubbel2!M352</f>
        <v>0</v>
      </c>
      <c r="N473" s="1">
        <f>Dubbel2!N352</f>
        <v>0</v>
      </c>
      <c r="O473" s="1">
        <f>Dubbel2!O352</f>
        <v>0</v>
      </c>
    </row>
    <row r="474" spans="1:15" x14ac:dyDescent="0.25">
      <c r="A474" s="61">
        <f>Dubbel2!A353</f>
        <v>0</v>
      </c>
      <c r="B474" s="61">
        <f>Dubbel2!B353</f>
        <v>0</v>
      </c>
      <c r="C474" s="61">
        <f>Dubbel2!C353</f>
        <v>0</v>
      </c>
      <c r="D474" s="61">
        <f>Dubbel2!D353</f>
        <v>0</v>
      </c>
      <c r="E474" s="61">
        <f>Dubbel2!E353</f>
        <v>0</v>
      </c>
      <c r="F474" s="61">
        <f>Dubbel2!F353</f>
        <v>0</v>
      </c>
      <c r="G474" s="61">
        <f>Dubbel2!G353</f>
        <v>0</v>
      </c>
      <c r="H474" s="1">
        <f>Dubbel2!H353</f>
        <v>0</v>
      </c>
      <c r="I474" s="61">
        <f>Dubbel2!I353</f>
        <v>0</v>
      </c>
      <c r="J474" s="61">
        <f>Dubbel2!J353</f>
        <v>0</v>
      </c>
      <c r="K474" s="61">
        <f>Dubbel2!K353</f>
        <v>0</v>
      </c>
      <c r="L474" s="61">
        <f>Dubbel2!L353</f>
        <v>0</v>
      </c>
      <c r="M474" s="61">
        <f>Dubbel2!M353</f>
        <v>0</v>
      </c>
      <c r="N474" s="1">
        <f>Dubbel2!N353</f>
        <v>0</v>
      </c>
      <c r="O474" s="1">
        <f>Dubbel2!O353</f>
        <v>0</v>
      </c>
    </row>
    <row r="475" spans="1:15" ht="13.8" x14ac:dyDescent="0.25">
      <c r="A475" s="40" t="str">
        <f>A473&amp;"/"&amp;A474</f>
        <v>0/0</v>
      </c>
      <c r="B475" s="37">
        <f>IF(B473=B474,B474,B473&amp;"/"&amp;B474)</f>
        <v>0</v>
      </c>
      <c r="C475" s="21">
        <f t="shared" ref="C475:O475" si="123">SUM(C473:C474)</f>
        <v>0</v>
      </c>
      <c r="D475" s="21">
        <f t="shared" si="123"/>
        <v>0</v>
      </c>
      <c r="E475" s="21">
        <f t="shared" si="123"/>
        <v>0</v>
      </c>
      <c r="F475" s="21">
        <f t="shared" si="123"/>
        <v>0</v>
      </c>
      <c r="G475" s="21">
        <f t="shared" si="123"/>
        <v>0</v>
      </c>
      <c r="H475" s="24">
        <f t="shared" si="123"/>
        <v>0</v>
      </c>
      <c r="I475" s="21">
        <f t="shared" si="123"/>
        <v>0</v>
      </c>
      <c r="J475" s="21">
        <f t="shared" si="123"/>
        <v>0</v>
      </c>
      <c r="K475" s="21">
        <f t="shared" si="123"/>
        <v>0</v>
      </c>
      <c r="L475" s="21">
        <f t="shared" si="123"/>
        <v>0</v>
      </c>
      <c r="M475" s="21">
        <f t="shared" si="123"/>
        <v>0</v>
      </c>
      <c r="N475" s="24">
        <f t="shared" si="123"/>
        <v>0</v>
      </c>
      <c r="O475" s="24">
        <f t="shared" si="123"/>
        <v>0</v>
      </c>
    </row>
    <row r="476" spans="1:15" x14ac:dyDescent="0.25">
      <c r="A476" s="61">
        <f>Dubbel2!A354</f>
        <v>0</v>
      </c>
      <c r="B476" s="61">
        <f>Dubbel2!B354</f>
        <v>0</v>
      </c>
      <c r="C476" s="61">
        <f>Dubbel2!C354</f>
        <v>0</v>
      </c>
      <c r="D476" s="61">
        <f>Dubbel2!D354</f>
        <v>0</v>
      </c>
      <c r="E476" s="61">
        <f>Dubbel2!E354</f>
        <v>0</v>
      </c>
      <c r="F476" s="61">
        <f>Dubbel2!F354</f>
        <v>0</v>
      </c>
      <c r="G476" s="61">
        <f>Dubbel2!G354</f>
        <v>0</v>
      </c>
      <c r="H476" s="1">
        <f>Dubbel2!H354</f>
        <v>0</v>
      </c>
      <c r="I476" s="61">
        <f>Dubbel2!I354</f>
        <v>0</v>
      </c>
      <c r="J476" s="61">
        <f>Dubbel2!J354</f>
        <v>0</v>
      </c>
      <c r="K476" s="61">
        <f>Dubbel2!K354</f>
        <v>0</v>
      </c>
      <c r="L476" s="61">
        <f>Dubbel2!L354</f>
        <v>0</v>
      </c>
      <c r="M476" s="61">
        <f>Dubbel2!M354</f>
        <v>0</v>
      </c>
      <c r="N476" s="1">
        <f>Dubbel2!N354</f>
        <v>0</v>
      </c>
      <c r="O476" s="1">
        <f>Dubbel2!O354</f>
        <v>0</v>
      </c>
    </row>
    <row r="477" spans="1:15" x14ac:dyDescent="0.25">
      <c r="A477" s="61">
        <f>Dubbel2!A355</f>
        <v>0</v>
      </c>
      <c r="B477" s="61">
        <f>Dubbel2!B355</f>
        <v>0</v>
      </c>
      <c r="C477" s="61">
        <f>Dubbel2!C355</f>
        <v>0</v>
      </c>
      <c r="D477" s="61">
        <f>Dubbel2!D355</f>
        <v>0</v>
      </c>
      <c r="E477" s="61">
        <f>Dubbel2!E355</f>
        <v>0</v>
      </c>
      <c r="F477" s="61">
        <f>Dubbel2!F355</f>
        <v>0</v>
      </c>
      <c r="G477" s="61">
        <f>Dubbel2!G355</f>
        <v>0</v>
      </c>
      <c r="H477" s="1">
        <f>Dubbel2!H355</f>
        <v>0</v>
      </c>
      <c r="I477" s="61">
        <f>Dubbel2!I355</f>
        <v>0</v>
      </c>
      <c r="J477" s="61">
        <f>Dubbel2!J355</f>
        <v>0</v>
      </c>
      <c r="K477" s="61">
        <f>Dubbel2!K355</f>
        <v>0</v>
      </c>
      <c r="L477" s="61">
        <f>Dubbel2!L355</f>
        <v>0</v>
      </c>
      <c r="M477" s="61">
        <f>Dubbel2!M355</f>
        <v>0</v>
      </c>
      <c r="N477" s="1">
        <f>Dubbel2!N355</f>
        <v>0</v>
      </c>
      <c r="O477" s="1">
        <f>Dubbel2!O355</f>
        <v>0</v>
      </c>
    </row>
    <row r="478" spans="1:15" ht="13.8" x14ac:dyDescent="0.25">
      <c r="A478" s="40" t="str">
        <f>A476&amp;"/"&amp;A477</f>
        <v>0/0</v>
      </c>
      <c r="B478" s="37">
        <f>IF(B476=B477,B477,B476&amp;"/"&amp;B477)</f>
        <v>0</v>
      </c>
      <c r="C478" s="21">
        <f t="shared" ref="C478:O478" si="124">SUM(C476:C477)</f>
        <v>0</v>
      </c>
      <c r="D478" s="21">
        <f t="shared" si="124"/>
        <v>0</v>
      </c>
      <c r="E478" s="21">
        <f t="shared" si="124"/>
        <v>0</v>
      </c>
      <c r="F478" s="21">
        <f t="shared" si="124"/>
        <v>0</v>
      </c>
      <c r="G478" s="21">
        <f t="shared" si="124"/>
        <v>0</v>
      </c>
      <c r="H478" s="24">
        <f t="shared" si="124"/>
        <v>0</v>
      </c>
      <c r="I478" s="21">
        <f t="shared" si="124"/>
        <v>0</v>
      </c>
      <c r="J478" s="21">
        <f t="shared" si="124"/>
        <v>0</v>
      </c>
      <c r="K478" s="21">
        <f t="shared" si="124"/>
        <v>0</v>
      </c>
      <c r="L478" s="21">
        <f t="shared" si="124"/>
        <v>0</v>
      </c>
      <c r="M478" s="21">
        <f t="shared" si="124"/>
        <v>0</v>
      </c>
      <c r="N478" s="24">
        <f t="shared" si="124"/>
        <v>0</v>
      </c>
      <c r="O478" s="24">
        <f t="shared" si="124"/>
        <v>0</v>
      </c>
    </row>
    <row r="479" spans="1:15" x14ac:dyDescent="0.25">
      <c r="A479" s="61">
        <f>Dubbel2!A356</f>
        <v>0</v>
      </c>
      <c r="B479" s="61">
        <f>Dubbel2!B356</f>
        <v>0</v>
      </c>
      <c r="C479" s="61">
        <f>Dubbel2!C356</f>
        <v>0</v>
      </c>
      <c r="D479" s="61">
        <f>Dubbel2!D356</f>
        <v>0</v>
      </c>
      <c r="E479" s="61">
        <f>Dubbel2!E356</f>
        <v>0</v>
      </c>
      <c r="F479" s="61">
        <f>Dubbel2!F356</f>
        <v>0</v>
      </c>
      <c r="G479" s="61">
        <f>Dubbel2!G356</f>
        <v>0</v>
      </c>
      <c r="H479" s="1">
        <f>Dubbel2!H356</f>
        <v>0</v>
      </c>
      <c r="I479" s="61">
        <f>Dubbel2!I356</f>
        <v>0</v>
      </c>
      <c r="J479" s="61">
        <f>Dubbel2!J356</f>
        <v>0</v>
      </c>
      <c r="K479" s="61">
        <f>Dubbel2!K356</f>
        <v>0</v>
      </c>
      <c r="L479" s="61">
        <f>Dubbel2!L356</f>
        <v>0</v>
      </c>
      <c r="M479" s="61">
        <f>Dubbel2!M356</f>
        <v>0</v>
      </c>
      <c r="N479" s="1">
        <f>Dubbel2!N356</f>
        <v>0</v>
      </c>
      <c r="O479" s="1">
        <f>Dubbel2!O356</f>
        <v>0</v>
      </c>
    </row>
    <row r="480" spans="1:15" x14ac:dyDescent="0.25">
      <c r="A480" s="61">
        <f>Dubbel2!A357</f>
        <v>0</v>
      </c>
      <c r="B480" s="61">
        <f>Dubbel2!B357</f>
        <v>0</v>
      </c>
      <c r="C480" s="61">
        <f>Dubbel2!C357</f>
        <v>0</v>
      </c>
      <c r="D480" s="61">
        <f>Dubbel2!D357</f>
        <v>0</v>
      </c>
      <c r="E480" s="61">
        <f>Dubbel2!E357</f>
        <v>0</v>
      </c>
      <c r="F480" s="61">
        <f>Dubbel2!F357</f>
        <v>0</v>
      </c>
      <c r="G480" s="61">
        <f>Dubbel2!G357</f>
        <v>0</v>
      </c>
      <c r="H480" s="1">
        <f>Dubbel2!H357</f>
        <v>0</v>
      </c>
      <c r="I480" s="61">
        <f>Dubbel2!I357</f>
        <v>0</v>
      </c>
      <c r="J480" s="61">
        <f>Dubbel2!J357</f>
        <v>0</v>
      </c>
      <c r="K480" s="61">
        <f>Dubbel2!K357</f>
        <v>0</v>
      </c>
      <c r="L480" s="61">
        <f>Dubbel2!L357</f>
        <v>0</v>
      </c>
      <c r="M480" s="61">
        <f>Dubbel2!M357</f>
        <v>0</v>
      </c>
      <c r="N480" s="1">
        <f>Dubbel2!N357</f>
        <v>0</v>
      </c>
      <c r="O480" s="1">
        <f>Dubbel2!O357</f>
        <v>0</v>
      </c>
    </row>
    <row r="481" spans="1:15" ht="13.8" x14ac:dyDescent="0.25">
      <c r="A481" s="40" t="str">
        <f>A479&amp;"/"&amp;A480</f>
        <v>0/0</v>
      </c>
      <c r="B481" s="37">
        <f>IF(B479=B480,B480,B479&amp;"/"&amp;B480)</f>
        <v>0</v>
      </c>
      <c r="C481" s="21">
        <f t="shared" ref="C481:O481" si="125">SUM(C479:C480)</f>
        <v>0</v>
      </c>
      <c r="D481" s="21">
        <f t="shared" si="125"/>
        <v>0</v>
      </c>
      <c r="E481" s="21">
        <f t="shared" si="125"/>
        <v>0</v>
      </c>
      <c r="F481" s="21">
        <f t="shared" si="125"/>
        <v>0</v>
      </c>
      <c r="G481" s="21">
        <f t="shared" si="125"/>
        <v>0</v>
      </c>
      <c r="H481" s="24">
        <f t="shared" si="125"/>
        <v>0</v>
      </c>
      <c r="I481" s="21">
        <f t="shared" si="125"/>
        <v>0</v>
      </c>
      <c r="J481" s="21">
        <f t="shared" si="125"/>
        <v>0</v>
      </c>
      <c r="K481" s="21">
        <f t="shared" si="125"/>
        <v>0</v>
      </c>
      <c r="L481" s="21">
        <f t="shared" si="125"/>
        <v>0</v>
      </c>
      <c r="M481" s="21">
        <f t="shared" si="125"/>
        <v>0</v>
      </c>
      <c r="N481" s="24">
        <f t="shared" si="125"/>
        <v>0</v>
      </c>
      <c r="O481" s="24">
        <f t="shared" si="125"/>
        <v>0</v>
      </c>
    </row>
    <row r="482" spans="1:15" x14ac:dyDescent="0.25">
      <c r="A482" s="61">
        <f>Dubbel2!A358</f>
        <v>0</v>
      </c>
      <c r="B482" s="61">
        <f>Dubbel2!B358</f>
        <v>0</v>
      </c>
      <c r="C482" s="61">
        <f>Dubbel2!C358</f>
        <v>0</v>
      </c>
      <c r="D482" s="61">
        <f>Dubbel2!D358</f>
        <v>0</v>
      </c>
      <c r="E482" s="61">
        <f>Dubbel2!E358</f>
        <v>0</v>
      </c>
      <c r="F482" s="61">
        <f>Dubbel2!F358</f>
        <v>0</v>
      </c>
      <c r="G482" s="61">
        <f>Dubbel2!G358</f>
        <v>0</v>
      </c>
      <c r="H482" s="1">
        <f>Dubbel2!H358</f>
        <v>0</v>
      </c>
      <c r="I482" s="61">
        <f>Dubbel2!I358</f>
        <v>0</v>
      </c>
      <c r="J482" s="61">
        <f>Dubbel2!J358</f>
        <v>0</v>
      </c>
      <c r="K482" s="61">
        <f>Dubbel2!K358</f>
        <v>0</v>
      </c>
      <c r="L482" s="61">
        <f>Dubbel2!L358</f>
        <v>0</v>
      </c>
      <c r="M482" s="61">
        <f>Dubbel2!M358</f>
        <v>0</v>
      </c>
      <c r="N482" s="1">
        <f>Dubbel2!N358</f>
        <v>0</v>
      </c>
      <c r="O482" s="1">
        <f>Dubbel2!O358</f>
        <v>0</v>
      </c>
    </row>
    <row r="483" spans="1:15" x14ac:dyDescent="0.25">
      <c r="A483" s="61">
        <f>Dubbel2!A359</f>
        <v>0</v>
      </c>
      <c r="B483" s="61">
        <f>Dubbel2!B359</f>
        <v>0</v>
      </c>
      <c r="C483" s="61">
        <f>Dubbel2!C359</f>
        <v>0</v>
      </c>
      <c r="D483" s="61">
        <f>Dubbel2!D359</f>
        <v>0</v>
      </c>
      <c r="E483" s="61">
        <f>Dubbel2!E359</f>
        <v>0</v>
      </c>
      <c r="F483" s="61">
        <f>Dubbel2!F359</f>
        <v>0</v>
      </c>
      <c r="G483" s="61">
        <f>Dubbel2!G359</f>
        <v>0</v>
      </c>
      <c r="H483" s="1">
        <f>Dubbel2!H359</f>
        <v>0</v>
      </c>
      <c r="I483" s="61">
        <f>Dubbel2!I359</f>
        <v>0</v>
      </c>
      <c r="J483" s="61">
        <f>Dubbel2!J359</f>
        <v>0</v>
      </c>
      <c r="K483" s="61">
        <f>Dubbel2!K359</f>
        <v>0</v>
      </c>
      <c r="L483" s="61">
        <f>Dubbel2!L359</f>
        <v>0</v>
      </c>
      <c r="M483" s="61">
        <f>Dubbel2!M359</f>
        <v>0</v>
      </c>
      <c r="N483" s="1">
        <f>Dubbel2!N359</f>
        <v>0</v>
      </c>
      <c r="O483" s="1">
        <f>Dubbel2!O359</f>
        <v>0</v>
      </c>
    </row>
    <row r="484" spans="1:15" ht="13.8" x14ac:dyDescent="0.25">
      <c r="A484" s="40" t="str">
        <f>A482&amp;"/"&amp;A483</f>
        <v>0/0</v>
      </c>
      <c r="B484" s="37">
        <f>IF(B482=B483,B483,B482&amp;"/"&amp;B483)</f>
        <v>0</v>
      </c>
      <c r="C484" s="21">
        <f t="shared" ref="C484:O484" si="126">SUM(C482:C483)</f>
        <v>0</v>
      </c>
      <c r="D484" s="21">
        <f t="shared" si="126"/>
        <v>0</v>
      </c>
      <c r="E484" s="21">
        <f t="shared" si="126"/>
        <v>0</v>
      </c>
      <c r="F484" s="21">
        <f t="shared" si="126"/>
        <v>0</v>
      </c>
      <c r="G484" s="21">
        <f t="shared" si="126"/>
        <v>0</v>
      </c>
      <c r="H484" s="24">
        <f t="shared" si="126"/>
        <v>0</v>
      </c>
      <c r="I484" s="21">
        <f t="shared" si="126"/>
        <v>0</v>
      </c>
      <c r="J484" s="21">
        <f t="shared" si="126"/>
        <v>0</v>
      </c>
      <c r="K484" s="21">
        <f t="shared" si="126"/>
        <v>0</v>
      </c>
      <c r="L484" s="21">
        <f t="shared" si="126"/>
        <v>0</v>
      </c>
      <c r="M484" s="21">
        <f t="shared" si="126"/>
        <v>0</v>
      </c>
      <c r="N484" s="24">
        <f t="shared" si="126"/>
        <v>0</v>
      </c>
      <c r="O484" s="24">
        <f t="shared" si="126"/>
        <v>0</v>
      </c>
    </row>
    <row r="485" spans="1:15" x14ac:dyDescent="0.25">
      <c r="A485" s="61">
        <f>Dubbel2!A360</f>
        <v>0</v>
      </c>
      <c r="B485" s="61">
        <f>Dubbel2!B360</f>
        <v>0</v>
      </c>
      <c r="C485" s="61">
        <f>Dubbel2!C360</f>
        <v>0</v>
      </c>
      <c r="D485" s="61">
        <f>Dubbel2!D360</f>
        <v>0</v>
      </c>
      <c r="E485" s="61">
        <f>Dubbel2!E360</f>
        <v>0</v>
      </c>
      <c r="F485" s="61">
        <f>Dubbel2!F360</f>
        <v>0</v>
      </c>
      <c r="G485" s="61">
        <f>Dubbel2!G360</f>
        <v>0</v>
      </c>
      <c r="H485" s="1">
        <f>Dubbel2!H360</f>
        <v>0</v>
      </c>
      <c r="I485" s="61">
        <f>Dubbel2!I360</f>
        <v>0</v>
      </c>
      <c r="J485" s="61">
        <f>Dubbel2!J360</f>
        <v>0</v>
      </c>
      <c r="K485" s="61">
        <f>Dubbel2!K360</f>
        <v>0</v>
      </c>
      <c r="L485" s="61">
        <f>Dubbel2!L360</f>
        <v>0</v>
      </c>
      <c r="M485" s="61">
        <f>Dubbel2!M360</f>
        <v>0</v>
      </c>
      <c r="N485" s="1">
        <f>Dubbel2!N360</f>
        <v>0</v>
      </c>
      <c r="O485" s="1">
        <f>Dubbel2!O360</f>
        <v>0</v>
      </c>
    </row>
    <row r="486" spans="1:15" x14ac:dyDescent="0.25">
      <c r="A486" s="61">
        <f>Dubbel2!A361</f>
        <v>0</v>
      </c>
      <c r="B486" s="61">
        <f>Dubbel2!B361</f>
        <v>0</v>
      </c>
      <c r="C486" s="61">
        <f>Dubbel2!C361</f>
        <v>0</v>
      </c>
      <c r="D486" s="61">
        <f>Dubbel2!D361</f>
        <v>0</v>
      </c>
      <c r="E486" s="61">
        <f>Dubbel2!E361</f>
        <v>0</v>
      </c>
      <c r="F486" s="61">
        <f>Dubbel2!F361</f>
        <v>0</v>
      </c>
      <c r="G486" s="61">
        <f>Dubbel2!G361</f>
        <v>0</v>
      </c>
      <c r="H486" s="1">
        <f>Dubbel2!H361</f>
        <v>0</v>
      </c>
      <c r="I486" s="61">
        <f>Dubbel2!I361</f>
        <v>0</v>
      </c>
      <c r="J486" s="61">
        <f>Dubbel2!J361</f>
        <v>0</v>
      </c>
      <c r="K486" s="61">
        <f>Dubbel2!K361</f>
        <v>0</v>
      </c>
      <c r="L486" s="61">
        <f>Dubbel2!L361</f>
        <v>0</v>
      </c>
      <c r="M486" s="61">
        <f>Dubbel2!M361</f>
        <v>0</v>
      </c>
      <c r="N486" s="1">
        <f>Dubbel2!N361</f>
        <v>0</v>
      </c>
      <c r="O486" s="1">
        <f>Dubbel2!O361</f>
        <v>0</v>
      </c>
    </row>
    <row r="487" spans="1:15" ht="13.8" x14ac:dyDescent="0.25">
      <c r="A487" s="40" t="str">
        <f>A485&amp;"/"&amp;A486</f>
        <v>0/0</v>
      </c>
      <c r="B487" s="37">
        <f>IF(B485=B486,B486,B485&amp;"/"&amp;B486)</f>
        <v>0</v>
      </c>
      <c r="C487" s="21">
        <f t="shared" ref="C487:O487" si="127">SUM(C485:C486)</f>
        <v>0</v>
      </c>
      <c r="D487" s="21">
        <f t="shared" si="127"/>
        <v>0</v>
      </c>
      <c r="E487" s="21">
        <f t="shared" si="127"/>
        <v>0</v>
      </c>
      <c r="F487" s="21">
        <f t="shared" si="127"/>
        <v>0</v>
      </c>
      <c r="G487" s="21">
        <f t="shared" si="127"/>
        <v>0</v>
      </c>
      <c r="H487" s="24">
        <f t="shared" si="127"/>
        <v>0</v>
      </c>
      <c r="I487" s="21">
        <f t="shared" si="127"/>
        <v>0</v>
      </c>
      <c r="J487" s="21">
        <f t="shared" si="127"/>
        <v>0</v>
      </c>
      <c r="K487" s="21">
        <f t="shared" si="127"/>
        <v>0</v>
      </c>
      <c r="L487" s="21">
        <f t="shared" si="127"/>
        <v>0</v>
      </c>
      <c r="M487" s="21">
        <f t="shared" si="127"/>
        <v>0</v>
      </c>
      <c r="N487" s="24">
        <f t="shared" si="127"/>
        <v>0</v>
      </c>
      <c r="O487" s="24">
        <f t="shared" si="127"/>
        <v>0</v>
      </c>
    </row>
    <row r="488" spans="1:15" x14ac:dyDescent="0.25">
      <c r="A488" s="61">
        <f>Dubbel2!A362</f>
        <v>0</v>
      </c>
      <c r="B488" s="61">
        <f>Dubbel2!B362</f>
        <v>0</v>
      </c>
      <c r="C488" s="61">
        <f>Dubbel2!C362</f>
        <v>0</v>
      </c>
      <c r="D488" s="61">
        <f>Dubbel2!D362</f>
        <v>0</v>
      </c>
      <c r="E488" s="61">
        <f>Dubbel2!E362</f>
        <v>0</v>
      </c>
      <c r="F488" s="61">
        <f>Dubbel2!F362</f>
        <v>0</v>
      </c>
      <c r="G488" s="61">
        <f>Dubbel2!G362</f>
        <v>0</v>
      </c>
      <c r="H488" s="1">
        <f>Dubbel2!H362</f>
        <v>0</v>
      </c>
      <c r="I488" s="61">
        <f>Dubbel2!I362</f>
        <v>0</v>
      </c>
      <c r="J488" s="61">
        <f>Dubbel2!J362</f>
        <v>0</v>
      </c>
      <c r="K488" s="61">
        <f>Dubbel2!K362</f>
        <v>0</v>
      </c>
      <c r="L488" s="61">
        <f>Dubbel2!L362</f>
        <v>0</v>
      </c>
      <c r="M488" s="61">
        <f>Dubbel2!M362</f>
        <v>0</v>
      </c>
      <c r="N488" s="1">
        <f>Dubbel2!N362</f>
        <v>0</v>
      </c>
      <c r="O488" s="1">
        <f>Dubbel2!O362</f>
        <v>0</v>
      </c>
    </row>
    <row r="489" spans="1:15" x14ac:dyDescent="0.25">
      <c r="A489" s="61">
        <f>Dubbel2!A363</f>
        <v>0</v>
      </c>
      <c r="B489" s="61">
        <f>Dubbel2!B363</f>
        <v>0</v>
      </c>
      <c r="C489" s="61">
        <f>Dubbel2!C363</f>
        <v>0</v>
      </c>
      <c r="D489" s="61">
        <f>Dubbel2!D363</f>
        <v>0</v>
      </c>
      <c r="E489" s="61">
        <f>Dubbel2!E363</f>
        <v>0</v>
      </c>
      <c r="F489" s="61">
        <f>Dubbel2!F363</f>
        <v>0</v>
      </c>
      <c r="G489" s="61">
        <f>Dubbel2!G363</f>
        <v>0</v>
      </c>
      <c r="H489" s="1">
        <f>Dubbel2!H363</f>
        <v>0</v>
      </c>
      <c r="I489" s="61">
        <f>Dubbel2!I363</f>
        <v>0</v>
      </c>
      <c r="J489" s="61">
        <f>Dubbel2!J363</f>
        <v>0</v>
      </c>
      <c r="K489" s="61">
        <f>Dubbel2!K363</f>
        <v>0</v>
      </c>
      <c r="L489" s="61">
        <f>Dubbel2!L363</f>
        <v>0</v>
      </c>
      <c r="M489" s="61">
        <f>Dubbel2!M363</f>
        <v>0</v>
      </c>
      <c r="N489" s="1">
        <f>Dubbel2!N363</f>
        <v>0</v>
      </c>
      <c r="O489" s="1">
        <f>Dubbel2!O363</f>
        <v>0</v>
      </c>
    </row>
    <row r="490" spans="1:15" ht="13.8" x14ac:dyDescent="0.25">
      <c r="A490" s="40" t="str">
        <f>A488&amp;"/"&amp;A489</f>
        <v>0/0</v>
      </c>
      <c r="B490" s="37">
        <f>IF(B488=B489,B489,B488&amp;"/"&amp;B489)</f>
        <v>0</v>
      </c>
      <c r="C490" s="21">
        <f t="shared" ref="C490:O490" si="128">SUM(C488:C489)</f>
        <v>0</v>
      </c>
      <c r="D490" s="21">
        <f t="shared" si="128"/>
        <v>0</v>
      </c>
      <c r="E490" s="21">
        <f t="shared" si="128"/>
        <v>0</v>
      </c>
      <c r="F490" s="21">
        <f t="shared" si="128"/>
        <v>0</v>
      </c>
      <c r="G490" s="21">
        <f t="shared" si="128"/>
        <v>0</v>
      </c>
      <c r="H490" s="24">
        <f t="shared" si="128"/>
        <v>0</v>
      </c>
      <c r="I490" s="21">
        <f t="shared" si="128"/>
        <v>0</v>
      </c>
      <c r="J490" s="21">
        <f t="shared" si="128"/>
        <v>0</v>
      </c>
      <c r="K490" s="21">
        <f t="shared" si="128"/>
        <v>0</v>
      </c>
      <c r="L490" s="21">
        <f t="shared" si="128"/>
        <v>0</v>
      </c>
      <c r="M490" s="21">
        <f t="shared" si="128"/>
        <v>0</v>
      </c>
      <c r="N490" s="24">
        <f t="shared" si="128"/>
        <v>0</v>
      </c>
      <c r="O490" s="24">
        <f t="shared" si="128"/>
        <v>0</v>
      </c>
    </row>
    <row r="491" spans="1:15" x14ac:dyDescent="0.25">
      <c r="A491" s="61">
        <f>Dubbel2!A364</f>
        <v>0</v>
      </c>
      <c r="B491" s="61">
        <f>Dubbel2!B364</f>
        <v>0</v>
      </c>
      <c r="C491" s="61">
        <f>Dubbel2!C364</f>
        <v>0</v>
      </c>
      <c r="D491" s="61">
        <f>Dubbel2!D364</f>
        <v>0</v>
      </c>
      <c r="E491" s="61">
        <f>Dubbel2!E364</f>
        <v>0</v>
      </c>
      <c r="F491" s="61">
        <f>Dubbel2!F364</f>
        <v>0</v>
      </c>
      <c r="G491" s="61">
        <f>Dubbel2!G364</f>
        <v>0</v>
      </c>
      <c r="H491" s="1">
        <f>Dubbel2!H364</f>
        <v>0</v>
      </c>
      <c r="I491" s="61">
        <f>Dubbel2!I364</f>
        <v>0</v>
      </c>
      <c r="J491" s="61">
        <f>Dubbel2!J364</f>
        <v>0</v>
      </c>
      <c r="K491" s="61">
        <f>Dubbel2!K364</f>
        <v>0</v>
      </c>
      <c r="L491" s="61">
        <f>Dubbel2!L364</f>
        <v>0</v>
      </c>
      <c r="M491" s="61">
        <f>Dubbel2!M364</f>
        <v>0</v>
      </c>
      <c r="N491" s="1">
        <f>Dubbel2!N364</f>
        <v>0</v>
      </c>
      <c r="O491" s="1">
        <f>Dubbel2!O364</f>
        <v>0</v>
      </c>
    </row>
    <row r="492" spans="1:15" x14ac:dyDescent="0.25">
      <c r="A492" s="61">
        <f>Dubbel2!A365</f>
        <v>0</v>
      </c>
      <c r="B492" s="61">
        <f>Dubbel2!B365</f>
        <v>0</v>
      </c>
      <c r="C492" s="61">
        <f>Dubbel2!C365</f>
        <v>0</v>
      </c>
      <c r="D492" s="61">
        <f>Dubbel2!D365</f>
        <v>0</v>
      </c>
      <c r="E492" s="61">
        <f>Dubbel2!E365</f>
        <v>0</v>
      </c>
      <c r="F492" s="61">
        <f>Dubbel2!F365</f>
        <v>0</v>
      </c>
      <c r="G492" s="61">
        <f>Dubbel2!G365</f>
        <v>0</v>
      </c>
      <c r="H492" s="1">
        <f>Dubbel2!H365</f>
        <v>0</v>
      </c>
      <c r="I492" s="61">
        <f>Dubbel2!I365</f>
        <v>0</v>
      </c>
      <c r="J492" s="61">
        <f>Dubbel2!J365</f>
        <v>0</v>
      </c>
      <c r="K492" s="61">
        <f>Dubbel2!K365</f>
        <v>0</v>
      </c>
      <c r="L492" s="61">
        <f>Dubbel2!L365</f>
        <v>0</v>
      </c>
      <c r="M492" s="61">
        <f>Dubbel2!M365</f>
        <v>0</v>
      </c>
      <c r="N492" s="1">
        <f>Dubbel2!N365</f>
        <v>0</v>
      </c>
      <c r="O492" s="1">
        <f>Dubbel2!O365</f>
        <v>0</v>
      </c>
    </row>
    <row r="493" spans="1:15" ht="13.8" x14ac:dyDescent="0.25">
      <c r="A493" s="40" t="str">
        <f>A491&amp;"/"&amp;A492</f>
        <v>0/0</v>
      </c>
      <c r="B493" s="37">
        <f>IF(B491=B492,B492,B491&amp;"/"&amp;B492)</f>
        <v>0</v>
      </c>
      <c r="C493" s="21">
        <f t="shared" ref="C493:O493" si="129">SUM(C491:C492)</f>
        <v>0</v>
      </c>
      <c r="D493" s="21">
        <f t="shared" si="129"/>
        <v>0</v>
      </c>
      <c r="E493" s="21">
        <f t="shared" si="129"/>
        <v>0</v>
      </c>
      <c r="F493" s="21">
        <f t="shared" si="129"/>
        <v>0</v>
      </c>
      <c r="G493" s="21">
        <f t="shared" si="129"/>
        <v>0</v>
      </c>
      <c r="H493" s="24">
        <f t="shared" si="129"/>
        <v>0</v>
      </c>
      <c r="I493" s="21">
        <f t="shared" si="129"/>
        <v>0</v>
      </c>
      <c r="J493" s="21">
        <f t="shared" si="129"/>
        <v>0</v>
      </c>
      <c r="K493" s="21">
        <f t="shared" si="129"/>
        <v>0</v>
      </c>
      <c r="L493" s="21">
        <f t="shared" si="129"/>
        <v>0</v>
      </c>
      <c r="M493" s="21">
        <f t="shared" si="129"/>
        <v>0</v>
      </c>
      <c r="N493" s="24">
        <f t="shared" si="129"/>
        <v>0</v>
      </c>
      <c r="O493" s="24">
        <f t="shared" si="129"/>
        <v>0</v>
      </c>
    </row>
    <row r="494" spans="1:15" x14ac:dyDescent="0.25">
      <c r="A494" s="61">
        <f>Dubbel2!A366</f>
        <v>0</v>
      </c>
      <c r="B494" s="61">
        <f>Dubbel2!B366</f>
        <v>0</v>
      </c>
      <c r="C494" s="61">
        <f>Dubbel2!C366</f>
        <v>0</v>
      </c>
      <c r="D494" s="61">
        <f>Dubbel2!D366</f>
        <v>0</v>
      </c>
      <c r="E494" s="61">
        <f>Dubbel2!E366</f>
        <v>0</v>
      </c>
      <c r="F494" s="61">
        <f>Dubbel2!F366</f>
        <v>0</v>
      </c>
      <c r="G494" s="61">
        <f>Dubbel2!G366</f>
        <v>0</v>
      </c>
      <c r="H494" s="1">
        <f>Dubbel2!H366</f>
        <v>0</v>
      </c>
      <c r="I494" s="61">
        <f>Dubbel2!I366</f>
        <v>0</v>
      </c>
      <c r="J494" s="61">
        <f>Dubbel2!J366</f>
        <v>0</v>
      </c>
      <c r="K494" s="61">
        <f>Dubbel2!K366</f>
        <v>0</v>
      </c>
      <c r="L494" s="61">
        <f>Dubbel2!L366</f>
        <v>0</v>
      </c>
      <c r="M494" s="61">
        <f>Dubbel2!M366</f>
        <v>0</v>
      </c>
      <c r="N494" s="1">
        <f>Dubbel2!N366</f>
        <v>0</v>
      </c>
      <c r="O494" s="1">
        <f>Dubbel2!O366</f>
        <v>0</v>
      </c>
    </row>
    <row r="495" spans="1:15" x14ac:dyDescent="0.25">
      <c r="A495" s="61">
        <f>Dubbel2!A367</f>
        <v>0</v>
      </c>
      <c r="B495" s="61">
        <f>Dubbel2!B367</f>
        <v>0</v>
      </c>
      <c r="C495" s="61">
        <f>Dubbel2!C367</f>
        <v>0</v>
      </c>
      <c r="D495" s="61">
        <f>Dubbel2!D367</f>
        <v>0</v>
      </c>
      <c r="E495" s="61">
        <f>Dubbel2!E367</f>
        <v>0</v>
      </c>
      <c r="F495" s="61">
        <f>Dubbel2!F367</f>
        <v>0</v>
      </c>
      <c r="G495" s="61">
        <f>Dubbel2!G367</f>
        <v>0</v>
      </c>
      <c r="H495" s="1">
        <f>Dubbel2!H367</f>
        <v>0</v>
      </c>
      <c r="I495" s="61">
        <f>Dubbel2!I367</f>
        <v>0</v>
      </c>
      <c r="J495" s="61">
        <f>Dubbel2!J367</f>
        <v>0</v>
      </c>
      <c r="K495" s="61">
        <f>Dubbel2!K367</f>
        <v>0</v>
      </c>
      <c r="L495" s="61">
        <f>Dubbel2!L367</f>
        <v>0</v>
      </c>
      <c r="M495" s="61">
        <f>Dubbel2!M367</f>
        <v>0</v>
      </c>
      <c r="N495" s="1">
        <f>Dubbel2!N367</f>
        <v>0</v>
      </c>
      <c r="O495" s="1">
        <f>Dubbel2!O367</f>
        <v>0</v>
      </c>
    </row>
    <row r="496" spans="1:15" ht="13.8" x14ac:dyDescent="0.25">
      <c r="A496" s="40" t="str">
        <f>A494&amp;"/"&amp;A495</f>
        <v>0/0</v>
      </c>
      <c r="B496" s="37">
        <f>IF(B494=B495,B495,B494&amp;"/"&amp;B495)</f>
        <v>0</v>
      </c>
      <c r="C496" s="21">
        <f t="shared" ref="C496:O496" si="130">SUM(C494:C495)</f>
        <v>0</v>
      </c>
      <c r="D496" s="21">
        <f t="shared" si="130"/>
        <v>0</v>
      </c>
      <c r="E496" s="21">
        <f t="shared" si="130"/>
        <v>0</v>
      </c>
      <c r="F496" s="21">
        <f t="shared" si="130"/>
        <v>0</v>
      </c>
      <c r="G496" s="21">
        <f t="shared" si="130"/>
        <v>0</v>
      </c>
      <c r="H496" s="24">
        <f t="shared" si="130"/>
        <v>0</v>
      </c>
      <c r="I496" s="21">
        <f t="shared" si="130"/>
        <v>0</v>
      </c>
      <c r="J496" s="21">
        <f t="shared" si="130"/>
        <v>0</v>
      </c>
      <c r="K496" s="21">
        <f t="shared" si="130"/>
        <v>0</v>
      </c>
      <c r="L496" s="21">
        <f t="shared" si="130"/>
        <v>0</v>
      </c>
      <c r="M496" s="21">
        <f t="shared" si="130"/>
        <v>0</v>
      </c>
      <c r="N496" s="24">
        <f t="shared" si="130"/>
        <v>0</v>
      </c>
      <c r="O496" s="24">
        <f t="shared" si="130"/>
        <v>0</v>
      </c>
    </row>
    <row r="497" spans="1:15" x14ac:dyDescent="0.25">
      <c r="A497" s="61">
        <f>Dubbel2!A368</f>
        <v>0</v>
      </c>
      <c r="B497" s="61">
        <f>Dubbel2!B368</f>
        <v>0</v>
      </c>
      <c r="C497" s="61">
        <f>Dubbel2!C368</f>
        <v>0</v>
      </c>
      <c r="D497" s="61">
        <f>Dubbel2!D368</f>
        <v>0</v>
      </c>
      <c r="E497" s="61">
        <f>Dubbel2!E368</f>
        <v>0</v>
      </c>
      <c r="F497" s="61">
        <f>Dubbel2!F368</f>
        <v>0</v>
      </c>
      <c r="G497" s="61">
        <f>Dubbel2!G368</f>
        <v>0</v>
      </c>
      <c r="H497" s="1">
        <f>Dubbel2!H368</f>
        <v>0</v>
      </c>
      <c r="I497" s="61">
        <f>Dubbel2!I368</f>
        <v>0</v>
      </c>
      <c r="J497" s="61">
        <f>Dubbel2!J368</f>
        <v>0</v>
      </c>
      <c r="K497" s="61">
        <f>Dubbel2!K368</f>
        <v>0</v>
      </c>
      <c r="L497" s="61">
        <f>Dubbel2!L368</f>
        <v>0</v>
      </c>
      <c r="M497" s="61">
        <f>Dubbel2!M368</f>
        <v>0</v>
      </c>
      <c r="N497" s="1">
        <f>Dubbel2!N368</f>
        <v>0</v>
      </c>
      <c r="O497" s="1">
        <f>Dubbel2!O368</f>
        <v>0</v>
      </c>
    </row>
    <row r="498" spans="1:15" x14ac:dyDescent="0.25">
      <c r="A498" s="61">
        <f>Dubbel2!A369</f>
        <v>0</v>
      </c>
      <c r="B498" s="61">
        <f>Dubbel2!B369</f>
        <v>0</v>
      </c>
      <c r="C498" s="61">
        <f>Dubbel2!C369</f>
        <v>0</v>
      </c>
      <c r="D498" s="61">
        <f>Dubbel2!D369</f>
        <v>0</v>
      </c>
      <c r="E498" s="61">
        <f>Dubbel2!E369</f>
        <v>0</v>
      </c>
      <c r="F498" s="61">
        <f>Dubbel2!F369</f>
        <v>0</v>
      </c>
      <c r="G498" s="61">
        <f>Dubbel2!G369</f>
        <v>0</v>
      </c>
      <c r="H498" s="1">
        <f>Dubbel2!H369</f>
        <v>0</v>
      </c>
      <c r="I498" s="61">
        <f>Dubbel2!I369</f>
        <v>0</v>
      </c>
      <c r="J498" s="61">
        <f>Dubbel2!J369</f>
        <v>0</v>
      </c>
      <c r="K498" s="61">
        <f>Dubbel2!K369</f>
        <v>0</v>
      </c>
      <c r="L498" s="61">
        <f>Dubbel2!L369</f>
        <v>0</v>
      </c>
      <c r="M498" s="61">
        <f>Dubbel2!M369</f>
        <v>0</v>
      </c>
      <c r="N498" s="1">
        <f>Dubbel2!N369</f>
        <v>0</v>
      </c>
      <c r="O498" s="1">
        <f>Dubbel2!O369</f>
        <v>0</v>
      </c>
    </row>
    <row r="499" spans="1:15" ht="13.8" x14ac:dyDescent="0.25">
      <c r="A499" s="40" t="str">
        <f>A497&amp;"/"&amp;A498</f>
        <v>0/0</v>
      </c>
      <c r="B499" s="37">
        <f>IF(B497=B498,B498,B497&amp;"/"&amp;B498)</f>
        <v>0</v>
      </c>
      <c r="C499" s="21">
        <f t="shared" ref="C499:O499" si="131">SUM(C497:C498)</f>
        <v>0</v>
      </c>
      <c r="D499" s="21">
        <f t="shared" si="131"/>
        <v>0</v>
      </c>
      <c r="E499" s="21">
        <f t="shared" si="131"/>
        <v>0</v>
      </c>
      <c r="F499" s="21">
        <f t="shared" si="131"/>
        <v>0</v>
      </c>
      <c r="G499" s="21">
        <f t="shared" si="131"/>
        <v>0</v>
      </c>
      <c r="H499" s="24">
        <f t="shared" si="131"/>
        <v>0</v>
      </c>
      <c r="I499" s="21">
        <f t="shared" si="131"/>
        <v>0</v>
      </c>
      <c r="J499" s="21">
        <f t="shared" si="131"/>
        <v>0</v>
      </c>
      <c r="K499" s="21">
        <f t="shared" si="131"/>
        <v>0</v>
      </c>
      <c r="L499" s="21">
        <f t="shared" si="131"/>
        <v>0</v>
      </c>
      <c r="M499" s="21">
        <f t="shared" si="131"/>
        <v>0</v>
      </c>
      <c r="N499" s="24">
        <f t="shared" si="131"/>
        <v>0</v>
      </c>
      <c r="O499" s="24">
        <f t="shared" si="131"/>
        <v>0</v>
      </c>
    </row>
    <row r="500" spans="1:15" x14ac:dyDescent="0.25">
      <c r="A500" s="61">
        <f>Dubbel2!A370</f>
        <v>0</v>
      </c>
      <c r="B500" s="61">
        <f>Dubbel2!B370</f>
        <v>0</v>
      </c>
      <c r="C500" s="61">
        <f>Dubbel2!C370</f>
        <v>0</v>
      </c>
      <c r="D500" s="61">
        <f>Dubbel2!D370</f>
        <v>0</v>
      </c>
      <c r="E500" s="61">
        <f>Dubbel2!E370</f>
        <v>0</v>
      </c>
      <c r="F500" s="61">
        <f>Dubbel2!F370</f>
        <v>0</v>
      </c>
      <c r="G500" s="61">
        <f>Dubbel2!G370</f>
        <v>0</v>
      </c>
      <c r="H500" s="1">
        <f>Dubbel2!H370</f>
        <v>0</v>
      </c>
      <c r="I500" s="61">
        <f>Dubbel2!I370</f>
        <v>0</v>
      </c>
      <c r="J500" s="61">
        <f>Dubbel2!J370</f>
        <v>0</v>
      </c>
      <c r="K500" s="61">
        <f>Dubbel2!K370</f>
        <v>0</v>
      </c>
      <c r="L500" s="61">
        <f>Dubbel2!L370</f>
        <v>0</v>
      </c>
      <c r="M500" s="61">
        <f>Dubbel2!M370</f>
        <v>0</v>
      </c>
      <c r="N500" s="1">
        <f>Dubbel2!N370</f>
        <v>0</v>
      </c>
      <c r="O500" s="1">
        <f>Dubbel2!O370</f>
        <v>0</v>
      </c>
    </row>
    <row r="501" spans="1:15" x14ac:dyDescent="0.25">
      <c r="A501" s="61">
        <f>Dubbel2!A371</f>
        <v>0</v>
      </c>
      <c r="B501" s="61">
        <f>Dubbel2!B371</f>
        <v>0</v>
      </c>
      <c r="C501" s="61">
        <f>Dubbel2!C371</f>
        <v>0</v>
      </c>
      <c r="D501" s="61">
        <f>Dubbel2!D371</f>
        <v>0</v>
      </c>
      <c r="E501" s="61">
        <f>Dubbel2!E371</f>
        <v>0</v>
      </c>
      <c r="F501" s="61">
        <f>Dubbel2!F371</f>
        <v>0</v>
      </c>
      <c r="G501" s="61">
        <f>Dubbel2!G371</f>
        <v>0</v>
      </c>
      <c r="H501" s="1">
        <f>Dubbel2!H371</f>
        <v>0</v>
      </c>
      <c r="I501" s="61">
        <f>Dubbel2!I371</f>
        <v>0</v>
      </c>
      <c r="J501" s="61">
        <f>Dubbel2!J371</f>
        <v>0</v>
      </c>
      <c r="K501" s="61">
        <f>Dubbel2!K371</f>
        <v>0</v>
      </c>
      <c r="L501" s="61">
        <f>Dubbel2!L371</f>
        <v>0</v>
      </c>
      <c r="M501" s="61">
        <f>Dubbel2!M371</f>
        <v>0</v>
      </c>
      <c r="N501" s="1">
        <f>Dubbel2!N371</f>
        <v>0</v>
      </c>
      <c r="O501" s="1">
        <f>Dubbel2!O371</f>
        <v>0</v>
      </c>
    </row>
    <row r="502" spans="1:15" ht="13.8" x14ac:dyDescent="0.25">
      <c r="A502" s="40" t="str">
        <f>A500&amp;"/"&amp;A501</f>
        <v>0/0</v>
      </c>
      <c r="B502" s="37">
        <f>IF(B500=B501,B501,B500&amp;"/"&amp;B501)</f>
        <v>0</v>
      </c>
      <c r="C502" s="21">
        <f t="shared" ref="C502:O502" si="132">SUM(C500:C501)</f>
        <v>0</v>
      </c>
      <c r="D502" s="21">
        <f t="shared" si="132"/>
        <v>0</v>
      </c>
      <c r="E502" s="21">
        <f t="shared" si="132"/>
        <v>0</v>
      </c>
      <c r="F502" s="21">
        <f t="shared" si="132"/>
        <v>0</v>
      </c>
      <c r="G502" s="21">
        <f t="shared" si="132"/>
        <v>0</v>
      </c>
      <c r="H502" s="24">
        <f t="shared" si="132"/>
        <v>0</v>
      </c>
      <c r="I502" s="21">
        <f t="shared" si="132"/>
        <v>0</v>
      </c>
      <c r="J502" s="21">
        <f t="shared" si="132"/>
        <v>0</v>
      </c>
      <c r="K502" s="21">
        <f t="shared" si="132"/>
        <v>0</v>
      </c>
      <c r="L502" s="21">
        <f t="shared" si="132"/>
        <v>0</v>
      </c>
      <c r="M502" s="21">
        <f t="shared" si="132"/>
        <v>0</v>
      </c>
      <c r="N502" s="24">
        <f t="shared" si="132"/>
        <v>0</v>
      </c>
      <c r="O502" s="24">
        <f t="shared" si="132"/>
        <v>0</v>
      </c>
    </row>
    <row r="503" spans="1:15" x14ac:dyDescent="0.25">
      <c r="A503" s="61">
        <f>Dubbel2!A372</f>
        <v>0</v>
      </c>
      <c r="B503" s="61">
        <f>Dubbel2!B372</f>
        <v>0</v>
      </c>
      <c r="C503" s="61">
        <f>Dubbel2!C372</f>
        <v>0</v>
      </c>
      <c r="D503" s="61">
        <f>Dubbel2!D372</f>
        <v>0</v>
      </c>
      <c r="E503" s="61">
        <f>Dubbel2!E372</f>
        <v>0</v>
      </c>
      <c r="F503" s="61">
        <f>Dubbel2!F372</f>
        <v>0</v>
      </c>
      <c r="G503" s="61">
        <f>Dubbel2!G372</f>
        <v>0</v>
      </c>
      <c r="H503" s="1">
        <f>Dubbel2!H372</f>
        <v>0</v>
      </c>
      <c r="I503" s="61">
        <f>Dubbel2!I372</f>
        <v>0</v>
      </c>
      <c r="J503" s="61">
        <f>Dubbel2!J372</f>
        <v>0</v>
      </c>
      <c r="K503" s="61">
        <f>Dubbel2!K372</f>
        <v>0</v>
      </c>
      <c r="L503" s="61">
        <f>Dubbel2!L372</f>
        <v>0</v>
      </c>
      <c r="M503" s="61">
        <f>Dubbel2!M372</f>
        <v>0</v>
      </c>
      <c r="N503" s="1">
        <f>Dubbel2!N372</f>
        <v>0</v>
      </c>
      <c r="O503" s="1">
        <f>Dubbel2!O372</f>
        <v>0</v>
      </c>
    </row>
    <row r="504" spans="1:15" x14ac:dyDescent="0.25">
      <c r="A504" s="61">
        <f>Dubbel2!A373</f>
        <v>0</v>
      </c>
      <c r="B504" s="61">
        <f>Dubbel2!B373</f>
        <v>0</v>
      </c>
      <c r="C504" s="61">
        <f>Dubbel2!C373</f>
        <v>0</v>
      </c>
      <c r="D504" s="61">
        <f>Dubbel2!D373</f>
        <v>0</v>
      </c>
      <c r="E504" s="61">
        <f>Dubbel2!E373</f>
        <v>0</v>
      </c>
      <c r="F504" s="61">
        <f>Dubbel2!F373</f>
        <v>0</v>
      </c>
      <c r="G504" s="61">
        <f>Dubbel2!G373</f>
        <v>0</v>
      </c>
      <c r="H504" s="1">
        <f>Dubbel2!H373</f>
        <v>0</v>
      </c>
      <c r="I504" s="61">
        <f>Dubbel2!I373</f>
        <v>0</v>
      </c>
      <c r="J504" s="61">
        <f>Dubbel2!J373</f>
        <v>0</v>
      </c>
      <c r="K504" s="61">
        <f>Dubbel2!K373</f>
        <v>0</v>
      </c>
      <c r="L504" s="61">
        <f>Dubbel2!L373</f>
        <v>0</v>
      </c>
      <c r="M504" s="61">
        <f>Dubbel2!M373</f>
        <v>0</v>
      </c>
      <c r="N504" s="1">
        <f>Dubbel2!N373</f>
        <v>0</v>
      </c>
      <c r="O504" s="1">
        <f>Dubbel2!O373</f>
        <v>0</v>
      </c>
    </row>
    <row r="505" spans="1:15" ht="13.8" x14ac:dyDescent="0.25">
      <c r="A505" s="40" t="str">
        <f>A503&amp;"/"&amp;A504</f>
        <v>0/0</v>
      </c>
      <c r="B505" s="37">
        <f>IF(B503=B504,B504,B503&amp;"/"&amp;B504)</f>
        <v>0</v>
      </c>
      <c r="C505" s="21">
        <f t="shared" ref="C505:O505" si="133">SUM(C503:C504)</f>
        <v>0</v>
      </c>
      <c r="D505" s="21">
        <f t="shared" si="133"/>
        <v>0</v>
      </c>
      <c r="E505" s="21">
        <f t="shared" si="133"/>
        <v>0</v>
      </c>
      <c r="F505" s="21">
        <f t="shared" si="133"/>
        <v>0</v>
      </c>
      <c r="G505" s="21">
        <f t="shared" si="133"/>
        <v>0</v>
      </c>
      <c r="H505" s="24">
        <f t="shared" si="133"/>
        <v>0</v>
      </c>
      <c r="I505" s="21">
        <f t="shared" si="133"/>
        <v>0</v>
      </c>
      <c r="J505" s="21">
        <f t="shared" si="133"/>
        <v>0</v>
      </c>
      <c r="K505" s="21">
        <f t="shared" si="133"/>
        <v>0</v>
      </c>
      <c r="L505" s="21">
        <f t="shared" si="133"/>
        <v>0</v>
      </c>
      <c r="M505" s="21">
        <f t="shared" si="133"/>
        <v>0</v>
      </c>
      <c r="N505" s="24">
        <f t="shared" si="133"/>
        <v>0</v>
      </c>
      <c r="O505" s="24">
        <f t="shared" si="133"/>
        <v>0</v>
      </c>
    </row>
    <row r="506" spans="1:15" x14ac:dyDescent="0.25">
      <c r="A506" s="61">
        <f>Dubbel2!A374</f>
        <v>0</v>
      </c>
      <c r="B506" s="61">
        <f>Dubbel2!B374</f>
        <v>0</v>
      </c>
      <c r="C506" s="61">
        <f>Dubbel2!C374</f>
        <v>0</v>
      </c>
      <c r="D506" s="61">
        <f>Dubbel2!D374</f>
        <v>0</v>
      </c>
      <c r="E506" s="61">
        <f>Dubbel2!E374</f>
        <v>0</v>
      </c>
      <c r="F506" s="61">
        <f>Dubbel2!F374</f>
        <v>0</v>
      </c>
      <c r="G506" s="61">
        <f>Dubbel2!G374</f>
        <v>0</v>
      </c>
      <c r="H506" s="1">
        <f>Dubbel2!H374</f>
        <v>0</v>
      </c>
      <c r="I506" s="61">
        <f>Dubbel2!I374</f>
        <v>0</v>
      </c>
      <c r="J506" s="61">
        <f>Dubbel2!J374</f>
        <v>0</v>
      </c>
      <c r="K506" s="61">
        <f>Dubbel2!K374</f>
        <v>0</v>
      </c>
      <c r="L506" s="61">
        <f>Dubbel2!L374</f>
        <v>0</v>
      </c>
      <c r="M506" s="61">
        <f>Dubbel2!M374</f>
        <v>0</v>
      </c>
      <c r="N506" s="1">
        <f>Dubbel2!N374</f>
        <v>0</v>
      </c>
      <c r="O506" s="1">
        <f>Dubbel2!O374</f>
        <v>0</v>
      </c>
    </row>
    <row r="507" spans="1:15" x14ac:dyDescent="0.25">
      <c r="A507" s="61">
        <f>Dubbel2!A375</f>
        <v>0</v>
      </c>
      <c r="B507" s="61">
        <f>Dubbel2!B375</f>
        <v>0</v>
      </c>
      <c r="C507" s="61">
        <f>Dubbel2!C375</f>
        <v>0</v>
      </c>
      <c r="D507" s="61">
        <f>Dubbel2!D375</f>
        <v>0</v>
      </c>
      <c r="E507" s="61">
        <f>Dubbel2!E375</f>
        <v>0</v>
      </c>
      <c r="F507" s="61">
        <f>Dubbel2!F375</f>
        <v>0</v>
      </c>
      <c r="G507" s="61">
        <f>Dubbel2!G375</f>
        <v>0</v>
      </c>
      <c r="H507" s="1">
        <f>Dubbel2!H375</f>
        <v>0</v>
      </c>
      <c r="I507" s="61">
        <f>Dubbel2!I375</f>
        <v>0</v>
      </c>
      <c r="J507" s="61">
        <f>Dubbel2!J375</f>
        <v>0</v>
      </c>
      <c r="K507" s="61">
        <f>Dubbel2!K375</f>
        <v>0</v>
      </c>
      <c r="L507" s="61">
        <f>Dubbel2!L375</f>
        <v>0</v>
      </c>
      <c r="M507" s="61">
        <f>Dubbel2!M375</f>
        <v>0</v>
      </c>
      <c r="N507" s="1">
        <f>Dubbel2!N375</f>
        <v>0</v>
      </c>
      <c r="O507" s="1">
        <f>Dubbel2!O375</f>
        <v>0</v>
      </c>
    </row>
    <row r="508" spans="1:15" ht="13.8" x14ac:dyDescent="0.25">
      <c r="A508" s="40" t="str">
        <f>A506&amp;"/"&amp;A507</f>
        <v>0/0</v>
      </c>
      <c r="B508" s="37">
        <f>IF(B506=B507,B507,B506&amp;"/"&amp;B507)</f>
        <v>0</v>
      </c>
      <c r="C508" s="21">
        <f t="shared" ref="C508:O508" si="134">SUM(C506:C507)</f>
        <v>0</v>
      </c>
      <c r="D508" s="21">
        <f t="shared" si="134"/>
        <v>0</v>
      </c>
      <c r="E508" s="21">
        <f t="shared" si="134"/>
        <v>0</v>
      </c>
      <c r="F508" s="21">
        <f t="shared" si="134"/>
        <v>0</v>
      </c>
      <c r="G508" s="21">
        <f t="shared" si="134"/>
        <v>0</v>
      </c>
      <c r="H508" s="24">
        <f t="shared" si="134"/>
        <v>0</v>
      </c>
      <c r="I508" s="21">
        <f t="shared" si="134"/>
        <v>0</v>
      </c>
      <c r="J508" s="21">
        <f t="shared" si="134"/>
        <v>0</v>
      </c>
      <c r="K508" s="21">
        <f t="shared" si="134"/>
        <v>0</v>
      </c>
      <c r="L508" s="21">
        <f t="shared" si="134"/>
        <v>0</v>
      </c>
      <c r="M508" s="21">
        <f t="shared" si="134"/>
        <v>0</v>
      </c>
      <c r="N508" s="24">
        <f t="shared" si="134"/>
        <v>0</v>
      </c>
      <c r="O508" s="24">
        <f t="shared" si="134"/>
        <v>0</v>
      </c>
    </row>
    <row r="509" spans="1:15" x14ac:dyDescent="0.25">
      <c r="A509" s="61">
        <f>Dubbel2!A376</f>
        <v>0</v>
      </c>
      <c r="B509" s="61">
        <f>Dubbel2!B376</f>
        <v>0</v>
      </c>
      <c r="C509" s="61">
        <f>Dubbel2!C376</f>
        <v>0</v>
      </c>
      <c r="D509" s="61">
        <f>Dubbel2!D376</f>
        <v>0</v>
      </c>
      <c r="E509" s="61">
        <f>Dubbel2!E376</f>
        <v>0</v>
      </c>
      <c r="F509" s="61">
        <f>Dubbel2!F376</f>
        <v>0</v>
      </c>
      <c r="G509" s="61">
        <f>Dubbel2!G376</f>
        <v>0</v>
      </c>
      <c r="H509" s="1">
        <f>Dubbel2!H376</f>
        <v>0</v>
      </c>
      <c r="I509" s="61">
        <f>Dubbel2!I376</f>
        <v>0</v>
      </c>
      <c r="J509" s="61">
        <f>Dubbel2!J376</f>
        <v>0</v>
      </c>
      <c r="K509" s="61">
        <f>Dubbel2!K376</f>
        <v>0</v>
      </c>
      <c r="L509" s="61">
        <f>Dubbel2!L376</f>
        <v>0</v>
      </c>
      <c r="M509" s="61">
        <f>Dubbel2!M376</f>
        <v>0</v>
      </c>
      <c r="N509" s="1">
        <f>Dubbel2!N376</f>
        <v>0</v>
      </c>
      <c r="O509" s="1">
        <f>Dubbel2!O376</f>
        <v>0</v>
      </c>
    </row>
    <row r="510" spans="1:15" x14ac:dyDescent="0.25">
      <c r="A510" s="61">
        <f>Dubbel2!A377</f>
        <v>0</v>
      </c>
      <c r="B510" s="61">
        <f>Dubbel2!B377</f>
        <v>0</v>
      </c>
      <c r="C510" s="61">
        <f>Dubbel2!C377</f>
        <v>0</v>
      </c>
      <c r="D510" s="61">
        <f>Dubbel2!D377</f>
        <v>0</v>
      </c>
      <c r="E510" s="61">
        <f>Dubbel2!E377</f>
        <v>0</v>
      </c>
      <c r="F510" s="61">
        <f>Dubbel2!F377</f>
        <v>0</v>
      </c>
      <c r="G510" s="61">
        <f>Dubbel2!G377</f>
        <v>0</v>
      </c>
      <c r="H510" s="1">
        <f>Dubbel2!H377</f>
        <v>0</v>
      </c>
      <c r="I510" s="61">
        <f>Dubbel2!I377</f>
        <v>0</v>
      </c>
      <c r="J510" s="61">
        <f>Dubbel2!J377</f>
        <v>0</v>
      </c>
      <c r="K510" s="61">
        <f>Dubbel2!K377</f>
        <v>0</v>
      </c>
      <c r="L510" s="61">
        <f>Dubbel2!L377</f>
        <v>0</v>
      </c>
      <c r="M510" s="61">
        <f>Dubbel2!M377</f>
        <v>0</v>
      </c>
      <c r="N510" s="1">
        <f>Dubbel2!N377</f>
        <v>0</v>
      </c>
      <c r="O510" s="1">
        <f>Dubbel2!O377</f>
        <v>0</v>
      </c>
    </row>
    <row r="511" spans="1:15" ht="13.8" x14ac:dyDescent="0.25">
      <c r="A511" s="40" t="str">
        <f>A509&amp;"/"&amp;A510</f>
        <v>0/0</v>
      </c>
      <c r="B511" s="37">
        <f>IF(B509=B510,B510,B509&amp;"/"&amp;B510)</f>
        <v>0</v>
      </c>
      <c r="C511" s="21">
        <f t="shared" ref="C511:O511" si="135">SUM(C509:C510)</f>
        <v>0</v>
      </c>
      <c r="D511" s="21">
        <f t="shared" si="135"/>
        <v>0</v>
      </c>
      <c r="E511" s="21">
        <f t="shared" si="135"/>
        <v>0</v>
      </c>
      <c r="F511" s="21">
        <f t="shared" si="135"/>
        <v>0</v>
      </c>
      <c r="G511" s="21">
        <f t="shared" si="135"/>
        <v>0</v>
      </c>
      <c r="H511" s="24">
        <f t="shared" si="135"/>
        <v>0</v>
      </c>
      <c r="I511" s="21">
        <f t="shared" si="135"/>
        <v>0</v>
      </c>
      <c r="J511" s="21">
        <f t="shared" si="135"/>
        <v>0</v>
      </c>
      <c r="K511" s="21">
        <f t="shared" si="135"/>
        <v>0</v>
      </c>
      <c r="L511" s="21">
        <f t="shared" si="135"/>
        <v>0</v>
      </c>
      <c r="M511" s="21">
        <f t="shared" si="135"/>
        <v>0</v>
      </c>
      <c r="N511" s="24">
        <f t="shared" si="135"/>
        <v>0</v>
      </c>
      <c r="O511" s="24">
        <f t="shared" si="135"/>
        <v>0</v>
      </c>
    </row>
    <row r="512" spans="1:15" x14ac:dyDescent="0.25">
      <c r="A512" s="61">
        <f>Dubbel2!A378</f>
        <v>0</v>
      </c>
      <c r="B512" s="61">
        <f>Dubbel2!B378</f>
        <v>0</v>
      </c>
      <c r="C512" s="61">
        <f>Dubbel2!C378</f>
        <v>0</v>
      </c>
      <c r="D512" s="61">
        <f>Dubbel2!D378</f>
        <v>0</v>
      </c>
      <c r="E512" s="61">
        <f>Dubbel2!E378</f>
        <v>0</v>
      </c>
      <c r="F512" s="61">
        <f>Dubbel2!F378</f>
        <v>0</v>
      </c>
      <c r="G512" s="61">
        <f>Dubbel2!G378</f>
        <v>0</v>
      </c>
      <c r="H512" s="1">
        <f>Dubbel2!H378</f>
        <v>0</v>
      </c>
      <c r="I512" s="61">
        <f>Dubbel2!I378</f>
        <v>0</v>
      </c>
      <c r="J512" s="61">
        <f>Dubbel2!J378</f>
        <v>0</v>
      </c>
      <c r="K512" s="61">
        <f>Dubbel2!K378</f>
        <v>0</v>
      </c>
      <c r="L512" s="61">
        <f>Dubbel2!L378</f>
        <v>0</v>
      </c>
      <c r="M512" s="61">
        <f>Dubbel2!M378</f>
        <v>0</v>
      </c>
      <c r="N512" s="1">
        <f>Dubbel2!N378</f>
        <v>0</v>
      </c>
      <c r="O512" s="1">
        <f>Dubbel2!O378</f>
        <v>0</v>
      </c>
    </row>
    <row r="513" spans="1:15" x14ac:dyDescent="0.25">
      <c r="A513" s="61">
        <f>Dubbel2!A379</f>
        <v>0</v>
      </c>
      <c r="B513" s="61">
        <f>Dubbel2!B379</f>
        <v>0</v>
      </c>
      <c r="C513" s="61">
        <f>Dubbel2!C379</f>
        <v>0</v>
      </c>
      <c r="D513" s="61">
        <f>Dubbel2!D379</f>
        <v>0</v>
      </c>
      <c r="E513" s="61">
        <f>Dubbel2!E379</f>
        <v>0</v>
      </c>
      <c r="F513" s="61">
        <f>Dubbel2!F379</f>
        <v>0</v>
      </c>
      <c r="G513" s="61">
        <f>Dubbel2!G379</f>
        <v>0</v>
      </c>
      <c r="H513" s="1">
        <f>Dubbel2!H379</f>
        <v>0</v>
      </c>
      <c r="I513" s="61">
        <f>Dubbel2!I379</f>
        <v>0</v>
      </c>
      <c r="J513" s="61">
        <f>Dubbel2!J379</f>
        <v>0</v>
      </c>
      <c r="K513" s="61">
        <f>Dubbel2!K379</f>
        <v>0</v>
      </c>
      <c r="L513" s="61">
        <f>Dubbel2!L379</f>
        <v>0</v>
      </c>
      <c r="M513" s="61">
        <f>Dubbel2!M379</f>
        <v>0</v>
      </c>
      <c r="N513" s="1">
        <f>Dubbel2!N379</f>
        <v>0</v>
      </c>
      <c r="O513" s="1">
        <f>Dubbel2!O379</f>
        <v>0</v>
      </c>
    </row>
    <row r="514" spans="1:15" ht="13.8" x14ac:dyDescent="0.25">
      <c r="A514" s="40" t="str">
        <f>A512&amp;"/"&amp;A513</f>
        <v>0/0</v>
      </c>
      <c r="B514" s="37">
        <f>IF(B512=B513,B513,B512&amp;"/"&amp;B513)</f>
        <v>0</v>
      </c>
      <c r="C514" s="21">
        <f t="shared" ref="C514:O514" si="136">SUM(C512:C513)</f>
        <v>0</v>
      </c>
      <c r="D514" s="21">
        <f t="shared" si="136"/>
        <v>0</v>
      </c>
      <c r="E514" s="21">
        <f t="shared" si="136"/>
        <v>0</v>
      </c>
      <c r="F514" s="21">
        <f t="shared" si="136"/>
        <v>0</v>
      </c>
      <c r="G514" s="21">
        <f t="shared" si="136"/>
        <v>0</v>
      </c>
      <c r="H514" s="24">
        <f t="shared" si="136"/>
        <v>0</v>
      </c>
      <c r="I514" s="21">
        <f t="shared" si="136"/>
        <v>0</v>
      </c>
      <c r="J514" s="21">
        <f t="shared" si="136"/>
        <v>0</v>
      </c>
      <c r="K514" s="21">
        <f t="shared" si="136"/>
        <v>0</v>
      </c>
      <c r="L514" s="21">
        <f t="shared" si="136"/>
        <v>0</v>
      </c>
      <c r="M514" s="21">
        <f t="shared" si="136"/>
        <v>0</v>
      </c>
      <c r="N514" s="24">
        <f t="shared" si="136"/>
        <v>0</v>
      </c>
      <c r="O514" s="24">
        <f t="shared" si="136"/>
        <v>0</v>
      </c>
    </row>
    <row r="515" spans="1:15" x14ac:dyDescent="0.25">
      <c r="A515" s="61">
        <f>Dubbel2!A380</f>
        <v>0</v>
      </c>
      <c r="B515" s="61">
        <f>Dubbel2!B380</f>
        <v>0</v>
      </c>
      <c r="C515" s="61">
        <f>Dubbel2!C380</f>
        <v>0</v>
      </c>
      <c r="D515" s="61">
        <f>Dubbel2!D380</f>
        <v>0</v>
      </c>
      <c r="E515" s="61">
        <f>Dubbel2!E380</f>
        <v>0</v>
      </c>
      <c r="F515" s="61">
        <f>Dubbel2!F380</f>
        <v>0</v>
      </c>
      <c r="G515" s="61">
        <f>Dubbel2!G380</f>
        <v>0</v>
      </c>
      <c r="H515" s="1">
        <f>Dubbel2!H380</f>
        <v>0</v>
      </c>
      <c r="I515" s="61">
        <f>Dubbel2!I380</f>
        <v>0</v>
      </c>
      <c r="J515" s="61">
        <f>Dubbel2!J380</f>
        <v>0</v>
      </c>
      <c r="K515" s="61">
        <f>Dubbel2!K380</f>
        <v>0</v>
      </c>
      <c r="L515" s="61">
        <f>Dubbel2!L380</f>
        <v>0</v>
      </c>
      <c r="M515" s="61">
        <f>Dubbel2!M380</f>
        <v>0</v>
      </c>
      <c r="N515" s="1">
        <f>Dubbel2!N380</f>
        <v>0</v>
      </c>
      <c r="O515" s="1">
        <f>Dubbel2!O380</f>
        <v>0</v>
      </c>
    </row>
    <row r="516" spans="1:15" x14ac:dyDescent="0.25">
      <c r="A516" s="61">
        <f>Dubbel2!A381</f>
        <v>0</v>
      </c>
      <c r="B516" s="61">
        <f>Dubbel2!B381</f>
        <v>0</v>
      </c>
      <c r="C516" s="61">
        <f>Dubbel2!C381</f>
        <v>0</v>
      </c>
      <c r="D516" s="61">
        <f>Dubbel2!D381</f>
        <v>0</v>
      </c>
      <c r="E516" s="61">
        <f>Dubbel2!E381</f>
        <v>0</v>
      </c>
      <c r="F516" s="61">
        <f>Dubbel2!F381</f>
        <v>0</v>
      </c>
      <c r="G516" s="61">
        <f>Dubbel2!G381</f>
        <v>0</v>
      </c>
      <c r="H516" s="1">
        <f>Dubbel2!H381</f>
        <v>0</v>
      </c>
      <c r="I516" s="61">
        <f>Dubbel2!I381</f>
        <v>0</v>
      </c>
      <c r="J516" s="61">
        <f>Dubbel2!J381</f>
        <v>0</v>
      </c>
      <c r="K516" s="61">
        <f>Dubbel2!K381</f>
        <v>0</v>
      </c>
      <c r="L516" s="61">
        <f>Dubbel2!L381</f>
        <v>0</v>
      </c>
      <c r="M516" s="61">
        <f>Dubbel2!M381</f>
        <v>0</v>
      </c>
      <c r="N516" s="1">
        <f>Dubbel2!N381</f>
        <v>0</v>
      </c>
      <c r="O516" s="1">
        <f>Dubbel2!O381</f>
        <v>0</v>
      </c>
    </row>
    <row r="517" spans="1:15" ht="13.8" x14ac:dyDescent="0.25">
      <c r="A517" s="40" t="str">
        <f>A515&amp;"/"&amp;A516</f>
        <v>0/0</v>
      </c>
      <c r="B517" s="37">
        <f>IF(B515=B516,B516,B515&amp;"/"&amp;B516)</f>
        <v>0</v>
      </c>
      <c r="C517" s="21">
        <f t="shared" ref="C517:O517" si="137">SUM(C515:C516)</f>
        <v>0</v>
      </c>
      <c r="D517" s="21">
        <f t="shared" si="137"/>
        <v>0</v>
      </c>
      <c r="E517" s="21">
        <f t="shared" si="137"/>
        <v>0</v>
      </c>
      <c r="F517" s="21">
        <f t="shared" si="137"/>
        <v>0</v>
      </c>
      <c r="G517" s="21">
        <f t="shared" si="137"/>
        <v>0</v>
      </c>
      <c r="H517" s="24">
        <f t="shared" si="137"/>
        <v>0</v>
      </c>
      <c r="I517" s="21">
        <f t="shared" si="137"/>
        <v>0</v>
      </c>
      <c r="J517" s="21">
        <f t="shared" si="137"/>
        <v>0</v>
      </c>
      <c r="K517" s="21">
        <f t="shared" si="137"/>
        <v>0</v>
      </c>
      <c r="L517" s="21">
        <f t="shared" si="137"/>
        <v>0</v>
      </c>
      <c r="M517" s="21">
        <f t="shared" si="137"/>
        <v>0</v>
      </c>
      <c r="N517" s="24">
        <f t="shared" si="137"/>
        <v>0</v>
      </c>
      <c r="O517" s="24">
        <f t="shared" si="137"/>
        <v>0</v>
      </c>
    </row>
    <row r="518" spans="1:15" x14ac:dyDescent="0.25">
      <c r="A518" s="61">
        <f>Dubbel2!A382</f>
        <v>0</v>
      </c>
      <c r="B518" s="61">
        <f>Dubbel2!B382</f>
        <v>0</v>
      </c>
      <c r="C518" s="61">
        <f>Dubbel2!C382</f>
        <v>0</v>
      </c>
      <c r="D518" s="61">
        <f>Dubbel2!D382</f>
        <v>0</v>
      </c>
      <c r="E518" s="61">
        <f>Dubbel2!E382</f>
        <v>0</v>
      </c>
      <c r="F518" s="61">
        <f>Dubbel2!F382</f>
        <v>0</v>
      </c>
      <c r="G518" s="61">
        <f>Dubbel2!G382</f>
        <v>0</v>
      </c>
      <c r="H518" s="1">
        <f>Dubbel2!H382</f>
        <v>0</v>
      </c>
      <c r="I518" s="61">
        <f>Dubbel2!I382</f>
        <v>0</v>
      </c>
      <c r="J518" s="61">
        <f>Dubbel2!J382</f>
        <v>0</v>
      </c>
      <c r="K518" s="61">
        <f>Dubbel2!K382</f>
        <v>0</v>
      </c>
      <c r="L518" s="61">
        <f>Dubbel2!L382</f>
        <v>0</v>
      </c>
      <c r="M518" s="61">
        <f>Dubbel2!M382</f>
        <v>0</v>
      </c>
      <c r="N518" s="1">
        <f>Dubbel2!N382</f>
        <v>0</v>
      </c>
      <c r="O518" s="1">
        <f>Dubbel2!O382</f>
        <v>0</v>
      </c>
    </row>
    <row r="519" spans="1:15" x14ac:dyDescent="0.25">
      <c r="A519" s="61">
        <f>Dubbel2!A383</f>
        <v>0</v>
      </c>
      <c r="B519" s="61">
        <f>Dubbel2!B383</f>
        <v>0</v>
      </c>
      <c r="C519" s="61">
        <f>Dubbel2!C383</f>
        <v>0</v>
      </c>
      <c r="D519" s="61">
        <f>Dubbel2!D383</f>
        <v>0</v>
      </c>
      <c r="E519" s="61">
        <f>Dubbel2!E383</f>
        <v>0</v>
      </c>
      <c r="F519" s="61">
        <f>Dubbel2!F383</f>
        <v>0</v>
      </c>
      <c r="G519" s="61">
        <f>Dubbel2!G383</f>
        <v>0</v>
      </c>
      <c r="H519" s="1">
        <f>Dubbel2!H383</f>
        <v>0</v>
      </c>
      <c r="I519" s="61">
        <f>Dubbel2!I383</f>
        <v>0</v>
      </c>
      <c r="J519" s="61">
        <f>Dubbel2!J383</f>
        <v>0</v>
      </c>
      <c r="K519" s="61">
        <f>Dubbel2!K383</f>
        <v>0</v>
      </c>
      <c r="L519" s="61">
        <f>Dubbel2!L383</f>
        <v>0</v>
      </c>
      <c r="M519" s="61">
        <f>Dubbel2!M383</f>
        <v>0</v>
      </c>
      <c r="N519" s="1">
        <f>Dubbel2!N383</f>
        <v>0</v>
      </c>
      <c r="O519" s="1">
        <f>Dubbel2!O383</f>
        <v>0</v>
      </c>
    </row>
    <row r="520" spans="1:15" ht="13.8" x14ac:dyDescent="0.25">
      <c r="A520" s="40" t="str">
        <f>A518&amp;"/"&amp;A519</f>
        <v>0/0</v>
      </c>
      <c r="B520" s="37">
        <f>IF(B518=B519,B519,B518&amp;"/"&amp;B519)</f>
        <v>0</v>
      </c>
      <c r="C520" s="21">
        <f t="shared" ref="C520:O520" si="138">SUM(C518:C519)</f>
        <v>0</v>
      </c>
      <c r="D520" s="21">
        <f t="shared" si="138"/>
        <v>0</v>
      </c>
      <c r="E520" s="21">
        <f t="shared" si="138"/>
        <v>0</v>
      </c>
      <c r="F520" s="21">
        <f t="shared" si="138"/>
        <v>0</v>
      </c>
      <c r="G520" s="21">
        <f t="shared" si="138"/>
        <v>0</v>
      </c>
      <c r="H520" s="24">
        <f t="shared" si="138"/>
        <v>0</v>
      </c>
      <c r="I520" s="21">
        <f t="shared" si="138"/>
        <v>0</v>
      </c>
      <c r="J520" s="21">
        <f t="shared" si="138"/>
        <v>0</v>
      </c>
      <c r="K520" s="21">
        <f t="shared" si="138"/>
        <v>0</v>
      </c>
      <c r="L520" s="21">
        <f t="shared" si="138"/>
        <v>0</v>
      </c>
      <c r="M520" s="21">
        <f t="shared" si="138"/>
        <v>0</v>
      </c>
      <c r="N520" s="24">
        <f t="shared" si="138"/>
        <v>0</v>
      </c>
      <c r="O520" s="24">
        <f t="shared" si="138"/>
        <v>0</v>
      </c>
    </row>
    <row r="521" spans="1:15" x14ac:dyDescent="0.25">
      <c r="A521" s="61">
        <f>Dubbel2!A384</f>
        <v>0</v>
      </c>
      <c r="B521" s="61">
        <f>Dubbel2!B384</f>
        <v>0</v>
      </c>
      <c r="C521" s="61">
        <f>Dubbel2!C384</f>
        <v>0</v>
      </c>
      <c r="D521" s="61">
        <f>Dubbel2!D384</f>
        <v>0</v>
      </c>
      <c r="E521" s="61">
        <f>Dubbel2!E384</f>
        <v>0</v>
      </c>
      <c r="F521" s="61">
        <f>Dubbel2!F384</f>
        <v>0</v>
      </c>
      <c r="G521" s="61">
        <f>Dubbel2!G384</f>
        <v>0</v>
      </c>
      <c r="H521" s="1">
        <f>Dubbel2!H384</f>
        <v>0</v>
      </c>
      <c r="I521" s="61">
        <f>Dubbel2!I384</f>
        <v>0</v>
      </c>
      <c r="J521" s="61">
        <f>Dubbel2!J384</f>
        <v>0</v>
      </c>
      <c r="K521" s="61">
        <f>Dubbel2!K384</f>
        <v>0</v>
      </c>
      <c r="L521" s="61">
        <f>Dubbel2!L384</f>
        <v>0</v>
      </c>
      <c r="M521" s="61">
        <f>Dubbel2!M384</f>
        <v>0</v>
      </c>
      <c r="N521" s="1">
        <f>Dubbel2!N384</f>
        <v>0</v>
      </c>
      <c r="O521" s="1">
        <f>Dubbel2!O384</f>
        <v>0</v>
      </c>
    </row>
    <row r="522" spans="1:15" x14ac:dyDescent="0.25">
      <c r="A522" s="61">
        <f>Dubbel2!A385</f>
        <v>0</v>
      </c>
      <c r="B522" s="61">
        <f>Dubbel2!B385</f>
        <v>0</v>
      </c>
      <c r="C522" s="61">
        <f>Dubbel2!C385</f>
        <v>0</v>
      </c>
      <c r="D522" s="61">
        <f>Dubbel2!D385</f>
        <v>0</v>
      </c>
      <c r="E522" s="61">
        <f>Dubbel2!E385</f>
        <v>0</v>
      </c>
      <c r="F522" s="61">
        <f>Dubbel2!F385</f>
        <v>0</v>
      </c>
      <c r="G522" s="61">
        <f>Dubbel2!G385</f>
        <v>0</v>
      </c>
      <c r="H522" s="1">
        <f>Dubbel2!H385</f>
        <v>0</v>
      </c>
      <c r="I522" s="61">
        <f>Dubbel2!I385</f>
        <v>0</v>
      </c>
      <c r="J522" s="61">
        <f>Dubbel2!J385</f>
        <v>0</v>
      </c>
      <c r="K522" s="61">
        <f>Dubbel2!K385</f>
        <v>0</v>
      </c>
      <c r="L522" s="61">
        <f>Dubbel2!L385</f>
        <v>0</v>
      </c>
      <c r="M522" s="61">
        <f>Dubbel2!M385</f>
        <v>0</v>
      </c>
      <c r="N522" s="1">
        <f>Dubbel2!N385</f>
        <v>0</v>
      </c>
      <c r="O522" s="1">
        <f>Dubbel2!O385</f>
        <v>0</v>
      </c>
    </row>
    <row r="523" spans="1:15" ht="13.8" x14ac:dyDescent="0.25">
      <c r="A523" s="40" t="str">
        <f>A521&amp;"/"&amp;A522</f>
        <v>0/0</v>
      </c>
      <c r="B523" s="37">
        <f>IF(B521=B522,B522,B521&amp;"/"&amp;B522)</f>
        <v>0</v>
      </c>
      <c r="C523" s="21">
        <f t="shared" ref="C523:O523" si="139">SUM(C521:C522)</f>
        <v>0</v>
      </c>
      <c r="D523" s="21">
        <f t="shared" si="139"/>
        <v>0</v>
      </c>
      <c r="E523" s="21">
        <f t="shared" si="139"/>
        <v>0</v>
      </c>
      <c r="F523" s="21">
        <f t="shared" si="139"/>
        <v>0</v>
      </c>
      <c r="G523" s="21">
        <f t="shared" si="139"/>
        <v>0</v>
      </c>
      <c r="H523" s="24">
        <f t="shared" si="139"/>
        <v>0</v>
      </c>
      <c r="I523" s="21">
        <f t="shared" si="139"/>
        <v>0</v>
      </c>
      <c r="J523" s="21">
        <f t="shared" si="139"/>
        <v>0</v>
      </c>
      <c r="K523" s="21">
        <f t="shared" si="139"/>
        <v>0</v>
      </c>
      <c r="L523" s="21">
        <f t="shared" si="139"/>
        <v>0</v>
      </c>
      <c r="M523" s="21">
        <f t="shared" si="139"/>
        <v>0</v>
      </c>
      <c r="N523" s="24">
        <f t="shared" si="139"/>
        <v>0</v>
      </c>
      <c r="O523" s="24">
        <f t="shared" si="139"/>
        <v>0</v>
      </c>
    </row>
    <row r="524" spans="1:15" x14ac:dyDescent="0.25">
      <c r="A524" s="61">
        <f>Dubbel2!A386</f>
        <v>0</v>
      </c>
      <c r="B524" s="61">
        <f>Dubbel2!B386</f>
        <v>0</v>
      </c>
      <c r="C524" s="61">
        <f>Dubbel2!C386</f>
        <v>0</v>
      </c>
      <c r="D524" s="61">
        <f>Dubbel2!D386</f>
        <v>0</v>
      </c>
      <c r="E524" s="61">
        <f>Dubbel2!E386</f>
        <v>0</v>
      </c>
      <c r="F524" s="61">
        <f>Dubbel2!F386</f>
        <v>0</v>
      </c>
      <c r="G524" s="61">
        <f>Dubbel2!G386</f>
        <v>0</v>
      </c>
      <c r="H524" s="1">
        <f>Dubbel2!H386</f>
        <v>0</v>
      </c>
      <c r="I524" s="61">
        <f>Dubbel2!I386</f>
        <v>0</v>
      </c>
      <c r="J524" s="61">
        <f>Dubbel2!J386</f>
        <v>0</v>
      </c>
      <c r="K524" s="61">
        <f>Dubbel2!K386</f>
        <v>0</v>
      </c>
      <c r="L524" s="61">
        <f>Dubbel2!L386</f>
        <v>0</v>
      </c>
      <c r="M524" s="61">
        <f>Dubbel2!M386</f>
        <v>0</v>
      </c>
      <c r="N524" s="1">
        <f>Dubbel2!N386</f>
        <v>0</v>
      </c>
      <c r="O524" s="1">
        <f>Dubbel2!O386</f>
        <v>0</v>
      </c>
    </row>
    <row r="525" spans="1:15" x14ac:dyDescent="0.25">
      <c r="A525" s="61">
        <f>Dubbel2!A387</f>
        <v>0</v>
      </c>
      <c r="B525" s="61">
        <f>Dubbel2!B387</f>
        <v>0</v>
      </c>
      <c r="C525" s="61">
        <f>Dubbel2!C387</f>
        <v>0</v>
      </c>
      <c r="D525" s="61">
        <f>Dubbel2!D387</f>
        <v>0</v>
      </c>
      <c r="E525" s="61">
        <f>Dubbel2!E387</f>
        <v>0</v>
      </c>
      <c r="F525" s="61">
        <f>Dubbel2!F387</f>
        <v>0</v>
      </c>
      <c r="G525" s="61">
        <f>Dubbel2!G387</f>
        <v>0</v>
      </c>
      <c r="H525" s="1">
        <f>Dubbel2!H387</f>
        <v>0</v>
      </c>
      <c r="I525" s="61">
        <f>Dubbel2!I387</f>
        <v>0</v>
      </c>
      <c r="J525" s="61">
        <f>Dubbel2!J387</f>
        <v>0</v>
      </c>
      <c r="K525" s="61">
        <f>Dubbel2!K387</f>
        <v>0</v>
      </c>
      <c r="L525" s="61">
        <f>Dubbel2!L387</f>
        <v>0</v>
      </c>
      <c r="M525" s="61">
        <f>Dubbel2!M387</f>
        <v>0</v>
      </c>
      <c r="N525" s="1">
        <f>Dubbel2!N387</f>
        <v>0</v>
      </c>
      <c r="O525" s="1">
        <f>Dubbel2!O387</f>
        <v>0</v>
      </c>
    </row>
    <row r="526" spans="1:15" ht="13.8" x14ac:dyDescent="0.25">
      <c r="A526" s="40" t="str">
        <f>A524&amp;"/"&amp;A525</f>
        <v>0/0</v>
      </c>
      <c r="B526" s="37">
        <f>IF(B524=B525,B525,B524&amp;"/"&amp;B525)</f>
        <v>0</v>
      </c>
      <c r="C526" s="21">
        <f t="shared" ref="C526:O526" si="140">SUM(C524:C525)</f>
        <v>0</v>
      </c>
      <c r="D526" s="21">
        <f t="shared" si="140"/>
        <v>0</v>
      </c>
      <c r="E526" s="21">
        <f t="shared" si="140"/>
        <v>0</v>
      </c>
      <c r="F526" s="21">
        <f t="shared" si="140"/>
        <v>0</v>
      </c>
      <c r="G526" s="21">
        <f t="shared" si="140"/>
        <v>0</v>
      </c>
      <c r="H526" s="24">
        <f t="shared" si="140"/>
        <v>0</v>
      </c>
      <c r="I526" s="21">
        <f t="shared" si="140"/>
        <v>0</v>
      </c>
      <c r="J526" s="21">
        <f t="shared" si="140"/>
        <v>0</v>
      </c>
      <c r="K526" s="21">
        <f t="shared" si="140"/>
        <v>0</v>
      </c>
      <c r="L526" s="21">
        <f t="shared" si="140"/>
        <v>0</v>
      </c>
      <c r="M526" s="21">
        <f t="shared" si="140"/>
        <v>0</v>
      </c>
      <c r="N526" s="24">
        <f t="shared" si="140"/>
        <v>0</v>
      </c>
      <c r="O526" s="24">
        <f t="shared" si="140"/>
        <v>0</v>
      </c>
    </row>
    <row r="527" spans="1:15" x14ac:dyDescent="0.25">
      <c r="A527" s="61">
        <f>Dubbel2!A388</f>
        <v>0</v>
      </c>
      <c r="B527" s="61">
        <f>Dubbel2!B388</f>
        <v>0</v>
      </c>
      <c r="C527" s="61">
        <f>Dubbel2!C388</f>
        <v>0</v>
      </c>
      <c r="D527" s="61">
        <f>Dubbel2!D388</f>
        <v>0</v>
      </c>
      <c r="E527" s="61">
        <f>Dubbel2!E388</f>
        <v>0</v>
      </c>
      <c r="F527" s="61">
        <f>Dubbel2!F388</f>
        <v>0</v>
      </c>
      <c r="G527" s="61">
        <f>Dubbel2!G388</f>
        <v>0</v>
      </c>
      <c r="H527" s="1">
        <f>Dubbel2!H388</f>
        <v>0</v>
      </c>
      <c r="I527" s="61">
        <f>Dubbel2!I388</f>
        <v>0</v>
      </c>
      <c r="J527" s="61">
        <f>Dubbel2!J388</f>
        <v>0</v>
      </c>
      <c r="K527" s="61">
        <f>Dubbel2!K388</f>
        <v>0</v>
      </c>
      <c r="L527" s="61">
        <f>Dubbel2!L388</f>
        <v>0</v>
      </c>
      <c r="M527" s="61">
        <f>Dubbel2!M388</f>
        <v>0</v>
      </c>
      <c r="N527" s="1">
        <f>Dubbel2!N388</f>
        <v>0</v>
      </c>
      <c r="O527" s="1">
        <f>Dubbel2!O388</f>
        <v>0</v>
      </c>
    </row>
    <row r="528" spans="1:15" x14ac:dyDescent="0.25">
      <c r="A528" s="61">
        <f>Dubbel2!A389</f>
        <v>0</v>
      </c>
      <c r="B528" s="61">
        <f>Dubbel2!B389</f>
        <v>0</v>
      </c>
      <c r="C528" s="61">
        <f>Dubbel2!C389</f>
        <v>0</v>
      </c>
      <c r="D528" s="61">
        <f>Dubbel2!D389</f>
        <v>0</v>
      </c>
      <c r="E528" s="61">
        <f>Dubbel2!E389</f>
        <v>0</v>
      </c>
      <c r="F528" s="61">
        <f>Dubbel2!F389</f>
        <v>0</v>
      </c>
      <c r="G528" s="61">
        <f>Dubbel2!G389</f>
        <v>0</v>
      </c>
      <c r="H528" s="1">
        <f>Dubbel2!H389</f>
        <v>0</v>
      </c>
      <c r="I528" s="61">
        <f>Dubbel2!I389</f>
        <v>0</v>
      </c>
      <c r="J528" s="61">
        <f>Dubbel2!J389</f>
        <v>0</v>
      </c>
      <c r="K528" s="61">
        <f>Dubbel2!K389</f>
        <v>0</v>
      </c>
      <c r="L528" s="61">
        <f>Dubbel2!L389</f>
        <v>0</v>
      </c>
      <c r="M528" s="61">
        <f>Dubbel2!M389</f>
        <v>0</v>
      </c>
      <c r="N528" s="1">
        <f>Dubbel2!N389</f>
        <v>0</v>
      </c>
      <c r="O528" s="1">
        <f>Dubbel2!O389</f>
        <v>0</v>
      </c>
    </row>
    <row r="529" spans="1:15" ht="13.8" x14ac:dyDescent="0.25">
      <c r="A529" s="40" t="str">
        <f>A527&amp;"/"&amp;A528</f>
        <v>0/0</v>
      </c>
      <c r="B529" s="37">
        <f>IF(B527=B528,B528,B527&amp;"/"&amp;B528)</f>
        <v>0</v>
      </c>
      <c r="C529" s="21">
        <f t="shared" ref="C529:O529" si="141">SUM(C527:C528)</f>
        <v>0</v>
      </c>
      <c r="D529" s="21">
        <f t="shared" si="141"/>
        <v>0</v>
      </c>
      <c r="E529" s="21">
        <f t="shared" si="141"/>
        <v>0</v>
      </c>
      <c r="F529" s="21">
        <f t="shared" si="141"/>
        <v>0</v>
      </c>
      <c r="G529" s="21">
        <f t="shared" si="141"/>
        <v>0</v>
      </c>
      <c r="H529" s="24">
        <f t="shared" si="141"/>
        <v>0</v>
      </c>
      <c r="I529" s="21">
        <f t="shared" si="141"/>
        <v>0</v>
      </c>
      <c r="J529" s="21">
        <f t="shared" si="141"/>
        <v>0</v>
      </c>
      <c r="K529" s="21">
        <f t="shared" si="141"/>
        <v>0</v>
      </c>
      <c r="L529" s="21">
        <f t="shared" si="141"/>
        <v>0</v>
      </c>
      <c r="M529" s="21">
        <f t="shared" si="141"/>
        <v>0</v>
      </c>
      <c r="N529" s="24">
        <f t="shared" si="141"/>
        <v>0</v>
      </c>
      <c r="O529" s="24">
        <f t="shared" si="141"/>
        <v>0</v>
      </c>
    </row>
    <row r="530" spans="1:15" x14ac:dyDescent="0.25">
      <c r="A530" s="61">
        <f>Dubbel2!A390</f>
        <v>0</v>
      </c>
      <c r="B530" s="61">
        <f>Dubbel2!B390</f>
        <v>0</v>
      </c>
      <c r="C530" s="61">
        <f>Dubbel2!C390</f>
        <v>0</v>
      </c>
      <c r="D530" s="61">
        <f>Dubbel2!D390</f>
        <v>0</v>
      </c>
      <c r="E530" s="61">
        <f>Dubbel2!E390</f>
        <v>0</v>
      </c>
      <c r="F530" s="61">
        <f>Dubbel2!F390</f>
        <v>0</v>
      </c>
      <c r="G530" s="61">
        <f>Dubbel2!G390</f>
        <v>0</v>
      </c>
      <c r="H530" s="1">
        <f>Dubbel2!H390</f>
        <v>0</v>
      </c>
      <c r="I530" s="61">
        <f>Dubbel2!I390</f>
        <v>0</v>
      </c>
      <c r="J530" s="61">
        <f>Dubbel2!J390</f>
        <v>0</v>
      </c>
      <c r="K530" s="61">
        <f>Dubbel2!K390</f>
        <v>0</v>
      </c>
      <c r="L530" s="61">
        <f>Dubbel2!L390</f>
        <v>0</v>
      </c>
      <c r="M530" s="61">
        <f>Dubbel2!M390</f>
        <v>0</v>
      </c>
      <c r="N530" s="1">
        <f>Dubbel2!N390</f>
        <v>0</v>
      </c>
      <c r="O530" s="1">
        <f>Dubbel2!O390</f>
        <v>0</v>
      </c>
    </row>
    <row r="531" spans="1:15" x14ac:dyDescent="0.25">
      <c r="A531" s="61">
        <f>Dubbel2!A391</f>
        <v>0</v>
      </c>
      <c r="B531" s="61">
        <f>Dubbel2!B391</f>
        <v>0</v>
      </c>
      <c r="C531" s="61">
        <f>Dubbel2!C391</f>
        <v>0</v>
      </c>
      <c r="D531" s="61">
        <f>Dubbel2!D391</f>
        <v>0</v>
      </c>
      <c r="E531" s="61">
        <f>Dubbel2!E391</f>
        <v>0</v>
      </c>
      <c r="F531" s="61">
        <f>Dubbel2!F391</f>
        <v>0</v>
      </c>
      <c r="G531" s="61">
        <f>Dubbel2!G391</f>
        <v>0</v>
      </c>
      <c r="H531" s="1">
        <f>Dubbel2!H391</f>
        <v>0</v>
      </c>
      <c r="I531" s="61">
        <f>Dubbel2!I391</f>
        <v>0</v>
      </c>
      <c r="J531" s="61">
        <f>Dubbel2!J391</f>
        <v>0</v>
      </c>
      <c r="K531" s="61">
        <f>Dubbel2!K391</f>
        <v>0</v>
      </c>
      <c r="L531" s="61">
        <f>Dubbel2!L391</f>
        <v>0</v>
      </c>
      <c r="M531" s="61">
        <f>Dubbel2!M391</f>
        <v>0</v>
      </c>
      <c r="N531" s="1">
        <f>Dubbel2!N391</f>
        <v>0</v>
      </c>
      <c r="O531" s="1">
        <f>Dubbel2!O391</f>
        <v>0</v>
      </c>
    </row>
    <row r="532" spans="1:15" ht="13.8" x14ac:dyDescent="0.25">
      <c r="A532" s="40" t="str">
        <f>A530&amp;"/"&amp;A531</f>
        <v>0/0</v>
      </c>
      <c r="B532" s="37">
        <f>IF(B530=B531,B531,B530&amp;"/"&amp;B531)</f>
        <v>0</v>
      </c>
      <c r="C532" s="21">
        <f t="shared" ref="C532:O532" si="142">SUM(C530:C531)</f>
        <v>0</v>
      </c>
      <c r="D532" s="21">
        <f t="shared" si="142"/>
        <v>0</v>
      </c>
      <c r="E532" s="21">
        <f t="shared" si="142"/>
        <v>0</v>
      </c>
      <c r="F532" s="21">
        <f t="shared" si="142"/>
        <v>0</v>
      </c>
      <c r="G532" s="21">
        <f t="shared" si="142"/>
        <v>0</v>
      </c>
      <c r="H532" s="24">
        <f t="shared" si="142"/>
        <v>0</v>
      </c>
      <c r="I532" s="21">
        <f t="shared" si="142"/>
        <v>0</v>
      </c>
      <c r="J532" s="21">
        <f t="shared" si="142"/>
        <v>0</v>
      </c>
      <c r="K532" s="21">
        <f t="shared" si="142"/>
        <v>0</v>
      </c>
      <c r="L532" s="21">
        <f t="shared" si="142"/>
        <v>0</v>
      </c>
      <c r="M532" s="21">
        <f t="shared" si="142"/>
        <v>0</v>
      </c>
      <c r="N532" s="24">
        <f t="shared" si="142"/>
        <v>0</v>
      </c>
      <c r="O532" s="24">
        <f t="shared" si="142"/>
        <v>0</v>
      </c>
    </row>
    <row r="533" spans="1:15" x14ac:dyDescent="0.25">
      <c r="A533" s="61">
        <f>Dubbel2!A392</f>
        <v>0</v>
      </c>
      <c r="B533" s="61">
        <f>Dubbel2!B392</f>
        <v>0</v>
      </c>
      <c r="C533" s="61">
        <f>Dubbel2!C392</f>
        <v>0</v>
      </c>
      <c r="D533" s="61">
        <f>Dubbel2!D392</f>
        <v>0</v>
      </c>
      <c r="E533" s="61">
        <f>Dubbel2!E392</f>
        <v>0</v>
      </c>
      <c r="F533" s="61">
        <f>Dubbel2!F392</f>
        <v>0</v>
      </c>
      <c r="G533" s="61">
        <f>Dubbel2!G392</f>
        <v>0</v>
      </c>
      <c r="H533" s="1">
        <f>Dubbel2!H392</f>
        <v>0</v>
      </c>
      <c r="I533" s="61">
        <f>Dubbel2!I392</f>
        <v>0</v>
      </c>
      <c r="J533" s="61">
        <f>Dubbel2!J392</f>
        <v>0</v>
      </c>
      <c r="K533" s="61">
        <f>Dubbel2!K392</f>
        <v>0</v>
      </c>
      <c r="L533" s="61">
        <f>Dubbel2!L392</f>
        <v>0</v>
      </c>
      <c r="M533" s="61">
        <f>Dubbel2!M392</f>
        <v>0</v>
      </c>
      <c r="N533" s="1">
        <f>Dubbel2!N392</f>
        <v>0</v>
      </c>
      <c r="O533" s="1">
        <f>Dubbel2!O392</f>
        <v>0</v>
      </c>
    </row>
    <row r="534" spans="1:15" x14ac:dyDescent="0.25">
      <c r="A534" s="61">
        <f>Dubbel2!A393</f>
        <v>0</v>
      </c>
      <c r="B534" s="61">
        <f>Dubbel2!B393</f>
        <v>0</v>
      </c>
      <c r="C534" s="61">
        <f>Dubbel2!C393</f>
        <v>0</v>
      </c>
      <c r="D534" s="61">
        <f>Dubbel2!D393</f>
        <v>0</v>
      </c>
      <c r="E534" s="61">
        <f>Dubbel2!E393</f>
        <v>0</v>
      </c>
      <c r="F534" s="61">
        <f>Dubbel2!F393</f>
        <v>0</v>
      </c>
      <c r="G534" s="61">
        <f>Dubbel2!G393</f>
        <v>0</v>
      </c>
      <c r="H534" s="1">
        <f>Dubbel2!H393</f>
        <v>0</v>
      </c>
      <c r="I534" s="61">
        <f>Dubbel2!I393</f>
        <v>0</v>
      </c>
      <c r="J534" s="61">
        <f>Dubbel2!J393</f>
        <v>0</v>
      </c>
      <c r="K534" s="61">
        <f>Dubbel2!K393</f>
        <v>0</v>
      </c>
      <c r="L534" s="61">
        <f>Dubbel2!L393</f>
        <v>0</v>
      </c>
      <c r="M534" s="61">
        <f>Dubbel2!M393</f>
        <v>0</v>
      </c>
      <c r="N534" s="1">
        <f>Dubbel2!N393</f>
        <v>0</v>
      </c>
      <c r="O534" s="1">
        <f>Dubbel2!O393</f>
        <v>0</v>
      </c>
    </row>
    <row r="535" spans="1:15" ht="13.8" x14ac:dyDescent="0.25">
      <c r="A535" s="40" t="str">
        <f>A533&amp;"/"&amp;A534</f>
        <v>0/0</v>
      </c>
      <c r="B535" s="37">
        <f>IF(B533=B534,B534,B533&amp;"/"&amp;B534)</f>
        <v>0</v>
      </c>
      <c r="C535" s="21">
        <f t="shared" ref="C535:O535" si="143">SUM(C533:C534)</f>
        <v>0</v>
      </c>
      <c r="D535" s="21">
        <f t="shared" si="143"/>
        <v>0</v>
      </c>
      <c r="E535" s="21">
        <f t="shared" si="143"/>
        <v>0</v>
      </c>
      <c r="F535" s="21">
        <f t="shared" si="143"/>
        <v>0</v>
      </c>
      <c r="G535" s="21">
        <f t="shared" si="143"/>
        <v>0</v>
      </c>
      <c r="H535" s="24">
        <f t="shared" si="143"/>
        <v>0</v>
      </c>
      <c r="I535" s="21">
        <f t="shared" si="143"/>
        <v>0</v>
      </c>
      <c r="J535" s="21">
        <f t="shared" si="143"/>
        <v>0</v>
      </c>
      <c r="K535" s="21">
        <f t="shared" si="143"/>
        <v>0</v>
      </c>
      <c r="L535" s="21">
        <f t="shared" si="143"/>
        <v>0</v>
      </c>
      <c r="M535" s="21">
        <f t="shared" si="143"/>
        <v>0</v>
      </c>
      <c r="N535" s="24">
        <f t="shared" si="143"/>
        <v>0</v>
      </c>
      <c r="O535" s="24">
        <f t="shared" si="143"/>
        <v>0</v>
      </c>
    </row>
    <row r="536" spans="1:15" x14ac:dyDescent="0.25">
      <c r="A536" s="61">
        <f>Dubbel2!A394</f>
        <v>0</v>
      </c>
      <c r="B536" s="61">
        <f>Dubbel2!B394</f>
        <v>0</v>
      </c>
      <c r="C536" s="61">
        <f>Dubbel2!C394</f>
        <v>0</v>
      </c>
      <c r="D536" s="61">
        <f>Dubbel2!D394</f>
        <v>0</v>
      </c>
      <c r="E536" s="61">
        <f>Dubbel2!E394</f>
        <v>0</v>
      </c>
      <c r="F536" s="61">
        <f>Dubbel2!F394</f>
        <v>0</v>
      </c>
      <c r="G536" s="61">
        <f>Dubbel2!G394</f>
        <v>0</v>
      </c>
      <c r="H536" s="1">
        <f>Dubbel2!H394</f>
        <v>0</v>
      </c>
      <c r="I536" s="61">
        <f>Dubbel2!I394</f>
        <v>0</v>
      </c>
      <c r="J536" s="61">
        <f>Dubbel2!J394</f>
        <v>0</v>
      </c>
      <c r="K536" s="61">
        <f>Dubbel2!K394</f>
        <v>0</v>
      </c>
      <c r="L536" s="61">
        <f>Dubbel2!L394</f>
        <v>0</v>
      </c>
      <c r="M536" s="61">
        <f>Dubbel2!M394</f>
        <v>0</v>
      </c>
      <c r="N536" s="1">
        <f>Dubbel2!N394</f>
        <v>0</v>
      </c>
      <c r="O536" s="1">
        <f>Dubbel2!O394</f>
        <v>0</v>
      </c>
    </row>
    <row r="537" spans="1:15" x14ac:dyDescent="0.25">
      <c r="A537" s="61">
        <f>Dubbel2!A395</f>
        <v>0</v>
      </c>
      <c r="B537" s="61">
        <f>Dubbel2!B395</f>
        <v>0</v>
      </c>
      <c r="C537" s="61">
        <f>Dubbel2!C395</f>
        <v>0</v>
      </c>
      <c r="D537" s="61">
        <f>Dubbel2!D395</f>
        <v>0</v>
      </c>
      <c r="E537" s="61">
        <f>Dubbel2!E395</f>
        <v>0</v>
      </c>
      <c r="F537" s="61">
        <f>Dubbel2!F395</f>
        <v>0</v>
      </c>
      <c r="G537" s="61">
        <f>Dubbel2!G395</f>
        <v>0</v>
      </c>
      <c r="H537" s="1">
        <f>Dubbel2!H395</f>
        <v>0</v>
      </c>
      <c r="I537" s="61">
        <f>Dubbel2!I395</f>
        <v>0</v>
      </c>
      <c r="J537" s="61">
        <f>Dubbel2!J395</f>
        <v>0</v>
      </c>
      <c r="K537" s="61">
        <f>Dubbel2!K395</f>
        <v>0</v>
      </c>
      <c r="L537" s="61">
        <f>Dubbel2!L395</f>
        <v>0</v>
      </c>
      <c r="M537" s="61">
        <f>Dubbel2!M395</f>
        <v>0</v>
      </c>
      <c r="N537" s="1">
        <f>Dubbel2!N395</f>
        <v>0</v>
      </c>
      <c r="O537" s="1">
        <f>Dubbel2!O395</f>
        <v>0</v>
      </c>
    </row>
    <row r="538" spans="1:15" ht="13.8" x14ac:dyDescent="0.25">
      <c r="A538" s="40" t="str">
        <f>A536&amp;"/"&amp;A537</f>
        <v>0/0</v>
      </c>
      <c r="B538" s="37">
        <f>IF(B536=B537,B537,B536&amp;"/"&amp;B537)</f>
        <v>0</v>
      </c>
      <c r="C538" s="21">
        <f t="shared" ref="C538:O538" si="144">SUM(C536:C537)</f>
        <v>0</v>
      </c>
      <c r="D538" s="21">
        <f t="shared" si="144"/>
        <v>0</v>
      </c>
      <c r="E538" s="21">
        <f t="shared" si="144"/>
        <v>0</v>
      </c>
      <c r="F538" s="21">
        <f t="shared" si="144"/>
        <v>0</v>
      </c>
      <c r="G538" s="21">
        <f t="shared" si="144"/>
        <v>0</v>
      </c>
      <c r="H538" s="24">
        <f t="shared" si="144"/>
        <v>0</v>
      </c>
      <c r="I538" s="21">
        <f t="shared" si="144"/>
        <v>0</v>
      </c>
      <c r="J538" s="21">
        <f t="shared" si="144"/>
        <v>0</v>
      </c>
      <c r="K538" s="21">
        <f t="shared" si="144"/>
        <v>0</v>
      </c>
      <c r="L538" s="21">
        <f t="shared" si="144"/>
        <v>0</v>
      </c>
      <c r="M538" s="21">
        <f t="shared" si="144"/>
        <v>0</v>
      </c>
      <c r="N538" s="24">
        <f t="shared" si="144"/>
        <v>0</v>
      </c>
      <c r="O538" s="24">
        <f t="shared" si="144"/>
        <v>0</v>
      </c>
    </row>
    <row r="539" spans="1:15" x14ac:dyDescent="0.25">
      <c r="A539" s="61">
        <f>Dubbel2!A396</f>
        <v>0</v>
      </c>
      <c r="B539" s="61">
        <f>Dubbel2!B396</f>
        <v>0</v>
      </c>
      <c r="C539" s="61">
        <f>Dubbel2!C396</f>
        <v>0</v>
      </c>
      <c r="D539" s="61">
        <f>Dubbel2!D396</f>
        <v>0</v>
      </c>
      <c r="E539" s="61">
        <f>Dubbel2!E396</f>
        <v>0</v>
      </c>
      <c r="F539" s="61">
        <f>Dubbel2!F396</f>
        <v>0</v>
      </c>
      <c r="G539" s="61">
        <f>Dubbel2!G396</f>
        <v>0</v>
      </c>
      <c r="H539" s="1">
        <f>Dubbel2!H396</f>
        <v>0</v>
      </c>
      <c r="I539" s="61">
        <f>Dubbel2!I396</f>
        <v>0</v>
      </c>
      <c r="J539" s="61">
        <f>Dubbel2!J396</f>
        <v>0</v>
      </c>
      <c r="K539" s="61">
        <f>Dubbel2!K396</f>
        <v>0</v>
      </c>
      <c r="L539" s="61">
        <f>Dubbel2!L396</f>
        <v>0</v>
      </c>
      <c r="M539" s="61">
        <f>Dubbel2!M396</f>
        <v>0</v>
      </c>
      <c r="N539" s="1">
        <f>Dubbel2!N396</f>
        <v>0</v>
      </c>
      <c r="O539" s="1">
        <f>Dubbel2!O396</f>
        <v>0</v>
      </c>
    </row>
    <row r="540" spans="1:15" x14ac:dyDescent="0.25">
      <c r="A540" s="61">
        <f>Dubbel2!A397</f>
        <v>0</v>
      </c>
      <c r="B540" s="61">
        <f>Dubbel2!B397</f>
        <v>0</v>
      </c>
      <c r="C540" s="61">
        <f>Dubbel2!C397</f>
        <v>0</v>
      </c>
      <c r="D540" s="61">
        <f>Dubbel2!D397</f>
        <v>0</v>
      </c>
      <c r="E540" s="61">
        <f>Dubbel2!E397</f>
        <v>0</v>
      </c>
      <c r="F540" s="61">
        <f>Dubbel2!F397</f>
        <v>0</v>
      </c>
      <c r="G540" s="61">
        <f>Dubbel2!G397</f>
        <v>0</v>
      </c>
      <c r="H540" s="1">
        <f>Dubbel2!H397</f>
        <v>0</v>
      </c>
      <c r="I540" s="61">
        <f>Dubbel2!I397</f>
        <v>0</v>
      </c>
      <c r="J540" s="61">
        <f>Dubbel2!J397</f>
        <v>0</v>
      </c>
      <c r="K540" s="61">
        <f>Dubbel2!K397</f>
        <v>0</v>
      </c>
      <c r="L540" s="61">
        <f>Dubbel2!L397</f>
        <v>0</v>
      </c>
      <c r="M540" s="61">
        <f>Dubbel2!M397</f>
        <v>0</v>
      </c>
      <c r="N540" s="1">
        <f>Dubbel2!N397</f>
        <v>0</v>
      </c>
      <c r="O540" s="1">
        <f>Dubbel2!O397</f>
        <v>0</v>
      </c>
    </row>
    <row r="541" spans="1:15" ht="13.8" x14ac:dyDescent="0.25">
      <c r="A541" s="40" t="str">
        <f>A539&amp;"/"&amp;A540</f>
        <v>0/0</v>
      </c>
      <c r="B541" s="37">
        <f>IF(B539=B540,B540,B539&amp;"/"&amp;B540)</f>
        <v>0</v>
      </c>
      <c r="C541" s="21">
        <f t="shared" ref="C541:O541" si="145">SUM(C539:C540)</f>
        <v>0</v>
      </c>
      <c r="D541" s="21">
        <f t="shared" si="145"/>
        <v>0</v>
      </c>
      <c r="E541" s="21">
        <f t="shared" si="145"/>
        <v>0</v>
      </c>
      <c r="F541" s="21">
        <f t="shared" si="145"/>
        <v>0</v>
      </c>
      <c r="G541" s="21">
        <f t="shared" si="145"/>
        <v>0</v>
      </c>
      <c r="H541" s="24">
        <f t="shared" si="145"/>
        <v>0</v>
      </c>
      <c r="I541" s="21">
        <f t="shared" si="145"/>
        <v>0</v>
      </c>
      <c r="J541" s="21">
        <f t="shared" si="145"/>
        <v>0</v>
      </c>
      <c r="K541" s="21">
        <f t="shared" si="145"/>
        <v>0</v>
      </c>
      <c r="L541" s="21">
        <f t="shared" si="145"/>
        <v>0</v>
      </c>
      <c r="M541" s="21">
        <f t="shared" si="145"/>
        <v>0</v>
      </c>
      <c r="N541" s="24">
        <f t="shared" si="145"/>
        <v>0</v>
      </c>
      <c r="O541" s="24">
        <f t="shared" si="145"/>
        <v>0</v>
      </c>
    </row>
    <row r="542" spans="1:15" x14ac:dyDescent="0.25">
      <c r="A542" s="61">
        <f>Dubbel2!A398</f>
        <v>0</v>
      </c>
      <c r="B542" s="61">
        <f>Dubbel2!B398</f>
        <v>0</v>
      </c>
      <c r="C542" s="61">
        <f>Dubbel2!C398</f>
        <v>0</v>
      </c>
      <c r="D542" s="61">
        <f>Dubbel2!D398</f>
        <v>0</v>
      </c>
      <c r="E542" s="61">
        <f>Dubbel2!E398</f>
        <v>0</v>
      </c>
      <c r="F542" s="61">
        <f>Dubbel2!F398</f>
        <v>0</v>
      </c>
      <c r="G542" s="61">
        <f>Dubbel2!G398</f>
        <v>0</v>
      </c>
      <c r="H542" s="1">
        <f>Dubbel2!H398</f>
        <v>0</v>
      </c>
      <c r="I542" s="61">
        <f>Dubbel2!I398</f>
        <v>0</v>
      </c>
      <c r="J542" s="61">
        <f>Dubbel2!J398</f>
        <v>0</v>
      </c>
      <c r="K542" s="61">
        <f>Dubbel2!K398</f>
        <v>0</v>
      </c>
      <c r="L542" s="61">
        <f>Dubbel2!L398</f>
        <v>0</v>
      </c>
      <c r="M542" s="61">
        <f>Dubbel2!M398</f>
        <v>0</v>
      </c>
      <c r="N542" s="1">
        <f>Dubbel2!N398</f>
        <v>0</v>
      </c>
      <c r="O542" s="1">
        <f>Dubbel2!O398</f>
        <v>0</v>
      </c>
    </row>
    <row r="543" spans="1:15" x14ac:dyDescent="0.25">
      <c r="A543" s="61">
        <f>Dubbel2!A399</f>
        <v>0</v>
      </c>
      <c r="B543" s="61">
        <f>Dubbel2!B399</f>
        <v>0</v>
      </c>
      <c r="C543" s="61">
        <f>Dubbel2!C399</f>
        <v>0</v>
      </c>
      <c r="D543" s="61">
        <f>Dubbel2!D399</f>
        <v>0</v>
      </c>
      <c r="E543" s="61">
        <f>Dubbel2!E399</f>
        <v>0</v>
      </c>
      <c r="F543" s="61">
        <f>Dubbel2!F399</f>
        <v>0</v>
      </c>
      <c r="G543" s="61">
        <f>Dubbel2!G399</f>
        <v>0</v>
      </c>
      <c r="H543" s="1">
        <f>Dubbel2!H399</f>
        <v>0</v>
      </c>
      <c r="I543" s="61">
        <f>Dubbel2!I399</f>
        <v>0</v>
      </c>
      <c r="J543" s="61">
        <f>Dubbel2!J399</f>
        <v>0</v>
      </c>
      <c r="K543" s="61">
        <f>Dubbel2!K399</f>
        <v>0</v>
      </c>
      <c r="L543" s="61">
        <f>Dubbel2!L399</f>
        <v>0</v>
      </c>
      <c r="M543" s="61">
        <f>Dubbel2!M399</f>
        <v>0</v>
      </c>
      <c r="N543" s="1">
        <f>Dubbel2!N399</f>
        <v>0</v>
      </c>
      <c r="O543" s="1">
        <f>Dubbel2!O399</f>
        <v>0</v>
      </c>
    </row>
    <row r="544" spans="1:15" ht="13.8" x14ac:dyDescent="0.25">
      <c r="A544" s="40" t="str">
        <f>A542&amp;"/"&amp;A543</f>
        <v>0/0</v>
      </c>
      <c r="B544" s="37">
        <f>IF(B542=B543,B543,B542&amp;"/"&amp;B543)</f>
        <v>0</v>
      </c>
      <c r="C544" s="21">
        <f t="shared" ref="C544:O544" si="146">SUM(C542:C543)</f>
        <v>0</v>
      </c>
      <c r="D544" s="21">
        <f t="shared" si="146"/>
        <v>0</v>
      </c>
      <c r="E544" s="21">
        <f t="shared" si="146"/>
        <v>0</v>
      </c>
      <c r="F544" s="21">
        <f t="shared" si="146"/>
        <v>0</v>
      </c>
      <c r="G544" s="21">
        <f t="shared" si="146"/>
        <v>0</v>
      </c>
      <c r="H544" s="24">
        <f t="shared" si="146"/>
        <v>0</v>
      </c>
      <c r="I544" s="21">
        <f t="shared" si="146"/>
        <v>0</v>
      </c>
      <c r="J544" s="21">
        <f t="shared" si="146"/>
        <v>0</v>
      </c>
      <c r="K544" s="21">
        <f t="shared" si="146"/>
        <v>0</v>
      </c>
      <c r="L544" s="21">
        <f t="shared" si="146"/>
        <v>0</v>
      </c>
      <c r="M544" s="21">
        <f t="shared" si="146"/>
        <v>0</v>
      </c>
      <c r="N544" s="24">
        <f t="shared" si="146"/>
        <v>0</v>
      </c>
      <c r="O544" s="24">
        <f t="shared" si="146"/>
        <v>0</v>
      </c>
    </row>
    <row r="545" spans="1:15" x14ac:dyDescent="0.25">
      <c r="A545" s="61">
        <f>Dubbel2!A400</f>
        <v>0</v>
      </c>
      <c r="B545" s="61">
        <f>Dubbel2!B400</f>
        <v>0</v>
      </c>
      <c r="C545" s="61">
        <f>Dubbel2!C400</f>
        <v>0</v>
      </c>
      <c r="D545" s="61">
        <f>Dubbel2!D400</f>
        <v>0</v>
      </c>
      <c r="E545" s="61">
        <f>Dubbel2!E400</f>
        <v>0</v>
      </c>
      <c r="F545" s="61">
        <f>Dubbel2!F400</f>
        <v>0</v>
      </c>
      <c r="G545" s="61">
        <f>Dubbel2!G400</f>
        <v>0</v>
      </c>
      <c r="H545" s="1">
        <f>Dubbel2!H400</f>
        <v>0</v>
      </c>
      <c r="I545" s="61">
        <f>Dubbel2!I400</f>
        <v>0</v>
      </c>
      <c r="J545" s="61">
        <f>Dubbel2!J400</f>
        <v>0</v>
      </c>
      <c r="K545" s="61">
        <f>Dubbel2!K400</f>
        <v>0</v>
      </c>
      <c r="L545" s="61">
        <f>Dubbel2!L400</f>
        <v>0</v>
      </c>
      <c r="M545" s="61">
        <f>Dubbel2!M400</f>
        <v>0</v>
      </c>
      <c r="N545" s="1">
        <f>Dubbel2!N400</f>
        <v>0</v>
      </c>
      <c r="O545" s="1">
        <f>Dubbel2!O400</f>
        <v>0</v>
      </c>
    </row>
    <row r="546" spans="1:15" x14ac:dyDescent="0.25">
      <c r="A546" s="61">
        <f>Dubbel2!A401</f>
        <v>0</v>
      </c>
      <c r="B546" s="61">
        <f>Dubbel2!B401</f>
        <v>0</v>
      </c>
      <c r="C546" s="61">
        <f>Dubbel2!C401</f>
        <v>0</v>
      </c>
      <c r="D546" s="61">
        <f>Dubbel2!D401</f>
        <v>0</v>
      </c>
      <c r="E546" s="61">
        <f>Dubbel2!E401</f>
        <v>0</v>
      </c>
      <c r="F546" s="61">
        <f>Dubbel2!F401</f>
        <v>0</v>
      </c>
      <c r="G546" s="61">
        <f>Dubbel2!G401</f>
        <v>0</v>
      </c>
      <c r="H546" s="1">
        <f>Dubbel2!H401</f>
        <v>0</v>
      </c>
      <c r="I546" s="61">
        <f>Dubbel2!I401</f>
        <v>0</v>
      </c>
      <c r="J546" s="61">
        <f>Dubbel2!J401</f>
        <v>0</v>
      </c>
      <c r="K546" s="61">
        <f>Dubbel2!K401</f>
        <v>0</v>
      </c>
      <c r="L546" s="61">
        <f>Dubbel2!L401</f>
        <v>0</v>
      </c>
      <c r="M546" s="61">
        <f>Dubbel2!M401</f>
        <v>0</v>
      </c>
      <c r="N546" s="1">
        <f>Dubbel2!N401</f>
        <v>0</v>
      </c>
      <c r="O546" s="1">
        <f>Dubbel2!O401</f>
        <v>0</v>
      </c>
    </row>
    <row r="547" spans="1:15" ht="13.8" x14ac:dyDescent="0.25">
      <c r="A547" s="40" t="str">
        <f>A545&amp;"/"&amp;A546</f>
        <v>0/0</v>
      </c>
      <c r="B547" s="37">
        <f>IF(B545=B546,B546,B545&amp;"/"&amp;B546)</f>
        <v>0</v>
      </c>
      <c r="C547" s="21">
        <f t="shared" ref="C547:O547" si="147">SUM(C545:C546)</f>
        <v>0</v>
      </c>
      <c r="D547" s="21">
        <f t="shared" si="147"/>
        <v>0</v>
      </c>
      <c r="E547" s="21">
        <f t="shared" si="147"/>
        <v>0</v>
      </c>
      <c r="F547" s="21">
        <f t="shared" si="147"/>
        <v>0</v>
      </c>
      <c r="G547" s="21">
        <f t="shared" si="147"/>
        <v>0</v>
      </c>
      <c r="H547" s="24">
        <f t="shared" si="147"/>
        <v>0</v>
      </c>
      <c r="I547" s="21">
        <f t="shared" si="147"/>
        <v>0</v>
      </c>
      <c r="J547" s="21">
        <f t="shared" si="147"/>
        <v>0</v>
      </c>
      <c r="K547" s="21">
        <f t="shared" si="147"/>
        <v>0</v>
      </c>
      <c r="L547" s="21">
        <f t="shared" si="147"/>
        <v>0</v>
      </c>
      <c r="M547" s="21">
        <f t="shared" si="147"/>
        <v>0</v>
      </c>
      <c r="N547" s="24">
        <f t="shared" si="147"/>
        <v>0</v>
      </c>
      <c r="O547" s="24">
        <f t="shared" si="147"/>
        <v>0</v>
      </c>
    </row>
    <row r="548" spans="1:15" x14ac:dyDescent="0.25">
      <c r="A548" s="61">
        <f>Dubbel2!A402</f>
        <v>0</v>
      </c>
      <c r="B548" s="61">
        <f>Dubbel2!B402</f>
        <v>0</v>
      </c>
      <c r="C548" s="61">
        <f>Dubbel2!C402</f>
        <v>0</v>
      </c>
      <c r="D548" s="61">
        <f>Dubbel2!D402</f>
        <v>0</v>
      </c>
      <c r="E548" s="61">
        <f>Dubbel2!E402</f>
        <v>0</v>
      </c>
      <c r="F548" s="61">
        <f>Dubbel2!F402</f>
        <v>0</v>
      </c>
      <c r="G548" s="61">
        <f>Dubbel2!G402</f>
        <v>0</v>
      </c>
      <c r="H548" s="1">
        <f>Dubbel2!H402</f>
        <v>0</v>
      </c>
      <c r="I548" s="61">
        <f>Dubbel2!I402</f>
        <v>0</v>
      </c>
      <c r="J548" s="61">
        <f>Dubbel2!J402</f>
        <v>0</v>
      </c>
      <c r="K548" s="61">
        <f>Dubbel2!K402</f>
        <v>0</v>
      </c>
      <c r="L548" s="61">
        <f>Dubbel2!L402</f>
        <v>0</v>
      </c>
      <c r="M548" s="61">
        <f>Dubbel2!M402</f>
        <v>0</v>
      </c>
      <c r="N548" s="1">
        <f>Dubbel2!N402</f>
        <v>0</v>
      </c>
      <c r="O548" s="1">
        <f>Dubbel2!O402</f>
        <v>0</v>
      </c>
    </row>
    <row r="549" spans="1:15" x14ac:dyDescent="0.25">
      <c r="A549" s="61">
        <f>Dubbel2!A403</f>
        <v>0</v>
      </c>
      <c r="B549" s="61">
        <f>Dubbel2!B403</f>
        <v>0</v>
      </c>
      <c r="C549" s="61">
        <f>Dubbel2!C403</f>
        <v>0</v>
      </c>
      <c r="D549" s="61">
        <f>Dubbel2!D403</f>
        <v>0</v>
      </c>
      <c r="E549" s="61">
        <f>Dubbel2!E403</f>
        <v>0</v>
      </c>
      <c r="F549" s="61">
        <f>Dubbel2!F403</f>
        <v>0</v>
      </c>
      <c r="G549" s="61">
        <f>Dubbel2!G403</f>
        <v>0</v>
      </c>
      <c r="H549" s="1">
        <f>Dubbel2!H403</f>
        <v>0</v>
      </c>
      <c r="I549" s="61">
        <f>Dubbel2!I403</f>
        <v>0</v>
      </c>
      <c r="J549" s="61">
        <f>Dubbel2!J403</f>
        <v>0</v>
      </c>
      <c r="K549" s="61">
        <f>Dubbel2!K403</f>
        <v>0</v>
      </c>
      <c r="L549" s="61">
        <f>Dubbel2!L403</f>
        <v>0</v>
      </c>
      <c r="M549" s="61">
        <f>Dubbel2!M403</f>
        <v>0</v>
      </c>
      <c r="N549" s="1">
        <f>Dubbel2!N403</f>
        <v>0</v>
      </c>
      <c r="O549" s="1">
        <f>Dubbel2!O403</f>
        <v>0</v>
      </c>
    </row>
    <row r="550" spans="1:15" ht="13.8" x14ac:dyDescent="0.25">
      <c r="A550" s="40" t="str">
        <f>A548&amp;"/"&amp;A549</f>
        <v>0/0</v>
      </c>
      <c r="B550" s="37">
        <f>IF(B548=B549,B549,B548&amp;"/"&amp;B549)</f>
        <v>0</v>
      </c>
      <c r="C550" s="21">
        <f t="shared" ref="C550:O550" si="148">SUM(C548:C549)</f>
        <v>0</v>
      </c>
      <c r="D550" s="21">
        <f t="shared" si="148"/>
        <v>0</v>
      </c>
      <c r="E550" s="21">
        <f t="shared" si="148"/>
        <v>0</v>
      </c>
      <c r="F550" s="21">
        <f t="shared" si="148"/>
        <v>0</v>
      </c>
      <c r="G550" s="21">
        <f t="shared" si="148"/>
        <v>0</v>
      </c>
      <c r="H550" s="24">
        <f t="shared" si="148"/>
        <v>0</v>
      </c>
      <c r="I550" s="21">
        <f t="shared" si="148"/>
        <v>0</v>
      </c>
      <c r="J550" s="21">
        <f t="shared" si="148"/>
        <v>0</v>
      </c>
      <c r="K550" s="21">
        <f t="shared" si="148"/>
        <v>0</v>
      </c>
      <c r="L550" s="21">
        <f t="shared" si="148"/>
        <v>0</v>
      </c>
      <c r="M550" s="21">
        <f t="shared" si="148"/>
        <v>0</v>
      </c>
      <c r="N550" s="24">
        <f t="shared" si="148"/>
        <v>0</v>
      </c>
      <c r="O550" s="24">
        <f t="shared" si="148"/>
        <v>0</v>
      </c>
    </row>
    <row r="551" spans="1:15" x14ac:dyDescent="0.25">
      <c r="A551" s="61">
        <f>Dubbel2!A404</f>
        <v>0</v>
      </c>
      <c r="B551" s="61">
        <f>Dubbel2!B404</f>
        <v>0</v>
      </c>
      <c r="C551" s="61">
        <f>Dubbel2!C404</f>
        <v>0</v>
      </c>
      <c r="D551" s="61">
        <f>Dubbel2!D404</f>
        <v>0</v>
      </c>
      <c r="E551" s="61">
        <f>Dubbel2!E404</f>
        <v>0</v>
      </c>
      <c r="F551" s="61">
        <f>Dubbel2!F404</f>
        <v>0</v>
      </c>
      <c r="G551" s="61">
        <f>Dubbel2!G404</f>
        <v>0</v>
      </c>
      <c r="H551" s="1">
        <f>Dubbel2!H404</f>
        <v>0</v>
      </c>
      <c r="I551" s="61">
        <f>Dubbel2!I404</f>
        <v>0</v>
      </c>
      <c r="J551" s="61">
        <f>Dubbel2!J404</f>
        <v>0</v>
      </c>
      <c r="K551" s="61">
        <f>Dubbel2!K404</f>
        <v>0</v>
      </c>
      <c r="L551" s="61">
        <f>Dubbel2!L404</f>
        <v>0</v>
      </c>
      <c r="M551" s="61">
        <f>Dubbel2!M404</f>
        <v>0</v>
      </c>
      <c r="N551" s="1">
        <f>Dubbel2!N404</f>
        <v>0</v>
      </c>
      <c r="O551" s="1">
        <f>Dubbel2!O404</f>
        <v>0</v>
      </c>
    </row>
    <row r="552" spans="1:15" x14ac:dyDescent="0.25">
      <c r="A552" s="61">
        <f>Dubbel2!A405</f>
        <v>0</v>
      </c>
      <c r="B552" s="61">
        <f>Dubbel2!B405</f>
        <v>0</v>
      </c>
      <c r="C552" s="61">
        <f>Dubbel2!C405</f>
        <v>0</v>
      </c>
      <c r="D552" s="61">
        <f>Dubbel2!D405</f>
        <v>0</v>
      </c>
      <c r="E552" s="61">
        <f>Dubbel2!E405</f>
        <v>0</v>
      </c>
      <c r="F552" s="61">
        <f>Dubbel2!F405</f>
        <v>0</v>
      </c>
      <c r="G552" s="61">
        <f>Dubbel2!G405</f>
        <v>0</v>
      </c>
      <c r="H552" s="1">
        <f>Dubbel2!H405</f>
        <v>0</v>
      </c>
      <c r="I552" s="61">
        <f>Dubbel2!I405</f>
        <v>0</v>
      </c>
      <c r="J552" s="61">
        <f>Dubbel2!J405</f>
        <v>0</v>
      </c>
      <c r="K552" s="61">
        <f>Dubbel2!K405</f>
        <v>0</v>
      </c>
      <c r="L552" s="61">
        <f>Dubbel2!L405</f>
        <v>0</v>
      </c>
      <c r="M552" s="61">
        <f>Dubbel2!M405</f>
        <v>0</v>
      </c>
      <c r="N552" s="1">
        <f>Dubbel2!N405</f>
        <v>0</v>
      </c>
      <c r="O552" s="1">
        <f>Dubbel2!O405</f>
        <v>0</v>
      </c>
    </row>
    <row r="553" spans="1:15" ht="13.8" x14ac:dyDescent="0.25">
      <c r="A553" s="40" t="str">
        <f>A551&amp;"/"&amp;A552</f>
        <v>0/0</v>
      </c>
      <c r="B553" s="37">
        <f>IF(B551=B552,B552,B551&amp;"/"&amp;B552)</f>
        <v>0</v>
      </c>
      <c r="C553" s="21">
        <f t="shared" ref="C553:O553" si="149">SUM(C551:C552)</f>
        <v>0</v>
      </c>
      <c r="D553" s="21">
        <f t="shared" si="149"/>
        <v>0</v>
      </c>
      <c r="E553" s="21">
        <f t="shared" si="149"/>
        <v>0</v>
      </c>
      <c r="F553" s="21">
        <f t="shared" si="149"/>
        <v>0</v>
      </c>
      <c r="G553" s="21">
        <f t="shared" si="149"/>
        <v>0</v>
      </c>
      <c r="H553" s="24">
        <f t="shared" si="149"/>
        <v>0</v>
      </c>
      <c r="I553" s="21">
        <f t="shared" si="149"/>
        <v>0</v>
      </c>
      <c r="J553" s="21">
        <f t="shared" si="149"/>
        <v>0</v>
      </c>
      <c r="K553" s="21">
        <f t="shared" si="149"/>
        <v>0</v>
      </c>
      <c r="L553" s="21">
        <f t="shared" si="149"/>
        <v>0</v>
      </c>
      <c r="M553" s="21">
        <f t="shared" si="149"/>
        <v>0</v>
      </c>
      <c r="N553" s="24">
        <f t="shared" si="149"/>
        <v>0</v>
      </c>
      <c r="O553" s="24">
        <f t="shared" si="149"/>
        <v>0</v>
      </c>
    </row>
    <row r="554" spans="1:15" x14ac:dyDescent="0.25">
      <c r="A554" s="61">
        <f>Dubbel2!A406</f>
        <v>0</v>
      </c>
      <c r="B554" s="61">
        <f>Dubbel2!B406</f>
        <v>0</v>
      </c>
      <c r="C554" s="61">
        <f>Dubbel2!C406</f>
        <v>0</v>
      </c>
      <c r="D554" s="61">
        <f>Dubbel2!D406</f>
        <v>0</v>
      </c>
      <c r="E554" s="61">
        <f>Dubbel2!E406</f>
        <v>0</v>
      </c>
      <c r="F554" s="61">
        <f>Dubbel2!F406</f>
        <v>0</v>
      </c>
      <c r="G554" s="61">
        <f>Dubbel2!G406</f>
        <v>0</v>
      </c>
      <c r="H554" s="1">
        <f>Dubbel2!H406</f>
        <v>0</v>
      </c>
      <c r="I554" s="61">
        <f>Dubbel2!I406</f>
        <v>0</v>
      </c>
      <c r="J554" s="61">
        <f>Dubbel2!J406</f>
        <v>0</v>
      </c>
      <c r="K554" s="61">
        <f>Dubbel2!K406</f>
        <v>0</v>
      </c>
      <c r="L554" s="61">
        <f>Dubbel2!L406</f>
        <v>0</v>
      </c>
      <c r="M554" s="61">
        <f>Dubbel2!M406</f>
        <v>0</v>
      </c>
      <c r="N554" s="1">
        <f>Dubbel2!N406</f>
        <v>0</v>
      </c>
      <c r="O554" s="1">
        <f>Dubbel2!O406</f>
        <v>0</v>
      </c>
    </row>
    <row r="555" spans="1:15" x14ac:dyDescent="0.25">
      <c r="A555" s="61">
        <f>Dubbel2!A407</f>
        <v>0</v>
      </c>
      <c r="B555" s="61">
        <f>Dubbel2!B407</f>
        <v>0</v>
      </c>
      <c r="C555" s="61">
        <f>Dubbel2!C407</f>
        <v>0</v>
      </c>
      <c r="D555" s="61">
        <f>Dubbel2!D407</f>
        <v>0</v>
      </c>
      <c r="E555" s="61">
        <f>Dubbel2!E407</f>
        <v>0</v>
      </c>
      <c r="F555" s="61">
        <f>Dubbel2!F407</f>
        <v>0</v>
      </c>
      <c r="G555" s="61">
        <f>Dubbel2!G407</f>
        <v>0</v>
      </c>
      <c r="H555" s="1">
        <f>Dubbel2!H407</f>
        <v>0</v>
      </c>
      <c r="I555" s="61">
        <f>Dubbel2!I407</f>
        <v>0</v>
      </c>
      <c r="J555" s="61">
        <f>Dubbel2!J407</f>
        <v>0</v>
      </c>
      <c r="K555" s="61">
        <f>Dubbel2!K407</f>
        <v>0</v>
      </c>
      <c r="L555" s="61">
        <f>Dubbel2!L407</f>
        <v>0</v>
      </c>
      <c r="M555" s="61">
        <f>Dubbel2!M407</f>
        <v>0</v>
      </c>
      <c r="N555" s="1">
        <f>Dubbel2!N407</f>
        <v>0</v>
      </c>
      <c r="O555" s="1">
        <f>Dubbel2!O407</f>
        <v>0</v>
      </c>
    </row>
    <row r="556" spans="1:15" ht="13.8" x14ac:dyDescent="0.25">
      <c r="A556" s="40" t="str">
        <f>A554&amp;"/"&amp;A555</f>
        <v>0/0</v>
      </c>
      <c r="B556" s="37">
        <f>IF(B554=B555,B555,B554&amp;"/"&amp;B555)</f>
        <v>0</v>
      </c>
      <c r="C556" s="21">
        <f t="shared" ref="C556:O556" si="150">SUM(C554:C555)</f>
        <v>0</v>
      </c>
      <c r="D556" s="21">
        <f t="shared" si="150"/>
        <v>0</v>
      </c>
      <c r="E556" s="21">
        <f t="shared" si="150"/>
        <v>0</v>
      </c>
      <c r="F556" s="21">
        <f t="shared" si="150"/>
        <v>0</v>
      </c>
      <c r="G556" s="21">
        <f t="shared" si="150"/>
        <v>0</v>
      </c>
      <c r="H556" s="24">
        <f t="shared" si="150"/>
        <v>0</v>
      </c>
      <c r="I556" s="21">
        <f t="shared" si="150"/>
        <v>0</v>
      </c>
      <c r="J556" s="21">
        <f t="shared" si="150"/>
        <v>0</v>
      </c>
      <c r="K556" s="21">
        <f t="shared" si="150"/>
        <v>0</v>
      </c>
      <c r="L556" s="21">
        <f t="shared" si="150"/>
        <v>0</v>
      </c>
      <c r="M556" s="21">
        <f t="shared" si="150"/>
        <v>0</v>
      </c>
      <c r="N556" s="24">
        <f t="shared" si="150"/>
        <v>0</v>
      </c>
      <c r="O556" s="24">
        <f t="shared" si="150"/>
        <v>0</v>
      </c>
    </row>
    <row r="557" spans="1:15" x14ac:dyDescent="0.25">
      <c r="A557" s="61">
        <f>Dubbel2!A408</f>
        <v>0</v>
      </c>
      <c r="B557" s="61">
        <f>Dubbel2!B408</f>
        <v>0</v>
      </c>
      <c r="C557" s="61">
        <f>Dubbel2!C408</f>
        <v>0</v>
      </c>
      <c r="D557" s="61">
        <f>Dubbel2!D408</f>
        <v>0</v>
      </c>
      <c r="E557" s="61">
        <f>Dubbel2!E408</f>
        <v>0</v>
      </c>
      <c r="F557" s="61">
        <f>Dubbel2!F408</f>
        <v>0</v>
      </c>
      <c r="G557" s="61">
        <f>Dubbel2!G408</f>
        <v>0</v>
      </c>
      <c r="H557" s="1">
        <f>Dubbel2!H408</f>
        <v>0</v>
      </c>
      <c r="I557" s="61">
        <f>Dubbel2!I408</f>
        <v>0</v>
      </c>
      <c r="J557" s="61">
        <f>Dubbel2!J408</f>
        <v>0</v>
      </c>
      <c r="K557" s="61">
        <f>Dubbel2!K408</f>
        <v>0</v>
      </c>
      <c r="L557" s="61">
        <f>Dubbel2!L408</f>
        <v>0</v>
      </c>
      <c r="M557" s="61">
        <f>Dubbel2!M408</f>
        <v>0</v>
      </c>
      <c r="N557" s="1">
        <f>Dubbel2!N408</f>
        <v>0</v>
      </c>
      <c r="O557" s="1">
        <f>Dubbel2!O408</f>
        <v>0</v>
      </c>
    </row>
    <row r="558" spans="1:15" x14ac:dyDescent="0.25">
      <c r="A558" s="61">
        <f>Dubbel2!A409</f>
        <v>0</v>
      </c>
      <c r="B558" s="61">
        <f>Dubbel2!B409</f>
        <v>0</v>
      </c>
      <c r="C558" s="61">
        <f>Dubbel2!C409</f>
        <v>0</v>
      </c>
      <c r="D558" s="61">
        <f>Dubbel2!D409</f>
        <v>0</v>
      </c>
      <c r="E558" s="61">
        <f>Dubbel2!E409</f>
        <v>0</v>
      </c>
      <c r="F558" s="61">
        <f>Dubbel2!F409</f>
        <v>0</v>
      </c>
      <c r="G558" s="61">
        <f>Dubbel2!G409</f>
        <v>0</v>
      </c>
      <c r="H558" s="1">
        <f>Dubbel2!H409</f>
        <v>0</v>
      </c>
      <c r="I558" s="61">
        <f>Dubbel2!I409</f>
        <v>0</v>
      </c>
      <c r="J558" s="61">
        <f>Dubbel2!J409</f>
        <v>0</v>
      </c>
      <c r="K558" s="61">
        <f>Dubbel2!K409</f>
        <v>0</v>
      </c>
      <c r="L558" s="61">
        <f>Dubbel2!L409</f>
        <v>0</v>
      </c>
      <c r="M558" s="61">
        <f>Dubbel2!M409</f>
        <v>0</v>
      </c>
      <c r="N558" s="1">
        <f>Dubbel2!N409</f>
        <v>0</v>
      </c>
      <c r="O558" s="1">
        <f>Dubbel2!O409</f>
        <v>0</v>
      </c>
    </row>
    <row r="559" spans="1:15" ht="13.8" x14ac:dyDescent="0.25">
      <c r="A559" s="40" t="str">
        <f>A557&amp;"/"&amp;A558</f>
        <v>0/0</v>
      </c>
      <c r="B559" s="37">
        <f>IF(B557=B558,B558,B557&amp;"/"&amp;B558)</f>
        <v>0</v>
      </c>
      <c r="C559" s="21">
        <f t="shared" ref="C559:O559" si="151">SUM(C557:C558)</f>
        <v>0</v>
      </c>
      <c r="D559" s="21">
        <f t="shared" si="151"/>
        <v>0</v>
      </c>
      <c r="E559" s="21">
        <f t="shared" si="151"/>
        <v>0</v>
      </c>
      <c r="F559" s="21">
        <f t="shared" si="151"/>
        <v>0</v>
      </c>
      <c r="G559" s="21">
        <f t="shared" si="151"/>
        <v>0</v>
      </c>
      <c r="H559" s="24">
        <f t="shared" si="151"/>
        <v>0</v>
      </c>
      <c r="I559" s="21">
        <f t="shared" si="151"/>
        <v>0</v>
      </c>
      <c r="J559" s="21">
        <f t="shared" si="151"/>
        <v>0</v>
      </c>
      <c r="K559" s="21">
        <f t="shared" si="151"/>
        <v>0</v>
      </c>
      <c r="L559" s="21">
        <f t="shared" si="151"/>
        <v>0</v>
      </c>
      <c r="M559" s="21">
        <f t="shared" si="151"/>
        <v>0</v>
      </c>
      <c r="N559" s="24">
        <f t="shared" si="151"/>
        <v>0</v>
      </c>
      <c r="O559" s="24">
        <f t="shared" si="151"/>
        <v>0</v>
      </c>
    </row>
    <row r="560" spans="1:15" x14ac:dyDescent="0.25">
      <c r="A560" s="61">
        <f>Dubbel2!A410</f>
        <v>0</v>
      </c>
      <c r="B560" s="61">
        <f>Dubbel2!B410</f>
        <v>0</v>
      </c>
      <c r="C560" s="61">
        <f>Dubbel2!C410</f>
        <v>0</v>
      </c>
      <c r="D560" s="61">
        <f>Dubbel2!D410</f>
        <v>0</v>
      </c>
      <c r="E560" s="61">
        <f>Dubbel2!E410</f>
        <v>0</v>
      </c>
      <c r="F560" s="61">
        <f>Dubbel2!F410</f>
        <v>0</v>
      </c>
      <c r="G560" s="61">
        <f>Dubbel2!G410</f>
        <v>0</v>
      </c>
      <c r="H560" s="1">
        <f>Dubbel2!H410</f>
        <v>0</v>
      </c>
      <c r="I560" s="61">
        <f>Dubbel2!I410</f>
        <v>0</v>
      </c>
      <c r="J560" s="61">
        <f>Dubbel2!J410</f>
        <v>0</v>
      </c>
      <c r="K560" s="61">
        <f>Dubbel2!K410</f>
        <v>0</v>
      </c>
      <c r="L560" s="61">
        <f>Dubbel2!L410</f>
        <v>0</v>
      </c>
      <c r="M560" s="61">
        <f>Dubbel2!M410</f>
        <v>0</v>
      </c>
      <c r="N560" s="1">
        <f>Dubbel2!N410</f>
        <v>0</v>
      </c>
      <c r="O560" s="1">
        <f>Dubbel2!O410</f>
        <v>0</v>
      </c>
    </row>
    <row r="561" spans="1:15" x14ac:dyDescent="0.25">
      <c r="A561" s="61">
        <f>Dubbel2!A411</f>
        <v>0</v>
      </c>
      <c r="B561" s="61">
        <f>Dubbel2!B411</f>
        <v>0</v>
      </c>
      <c r="C561" s="61">
        <f>Dubbel2!C411</f>
        <v>0</v>
      </c>
      <c r="D561" s="61">
        <f>Dubbel2!D411</f>
        <v>0</v>
      </c>
      <c r="E561" s="61">
        <f>Dubbel2!E411</f>
        <v>0</v>
      </c>
      <c r="F561" s="61">
        <f>Dubbel2!F411</f>
        <v>0</v>
      </c>
      <c r="G561" s="61">
        <f>Dubbel2!G411</f>
        <v>0</v>
      </c>
      <c r="H561" s="1">
        <f>Dubbel2!H411</f>
        <v>0</v>
      </c>
      <c r="I561" s="61">
        <f>Dubbel2!I411</f>
        <v>0</v>
      </c>
      <c r="J561" s="61">
        <f>Dubbel2!J411</f>
        <v>0</v>
      </c>
      <c r="K561" s="61">
        <f>Dubbel2!K411</f>
        <v>0</v>
      </c>
      <c r="L561" s="61">
        <f>Dubbel2!L411</f>
        <v>0</v>
      </c>
      <c r="M561" s="61">
        <f>Dubbel2!M411</f>
        <v>0</v>
      </c>
      <c r="N561" s="1">
        <f>Dubbel2!N411</f>
        <v>0</v>
      </c>
      <c r="O561" s="1">
        <f>Dubbel2!O411</f>
        <v>0</v>
      </c>
    </row>
    <row r="562" spans="1:15" ht="13.8" x14ac:dyDescent="0.25">
      <c r="A562" s="40" t="str">
        <f>A560&amp;"/"&amp;A561</f>
        <v>0/0</v>
      </c>
      <c r="B562" s="37">
        <f>IF(B560=B561,B561,B560&amp;"/"&amp;B561)</f>
        <v>0</v>
      </c>
      <c r="C562" s="21">
        <f t="shared" ref="C562:O562" si="152">SUM(C560:C561)</f>
        <v>0</v>
      </c>
      <c r="D562" s="21">
        <f t="shared" si="152"/>
        <v>0</v>
      </c>
      <c r="E562" s="21">
        <f t="shared" si="152"/>
        <v>0</v>
      </c>
      <c r="F562" s="21">
        <f t="shared" si="152"/>
        <v>0</v>
      </c>
      <c r="G562" s="21">
        <f t="shared" si="152"/>
        <v>0</v>
      </c>
      <c r="H562" s="24">
        <f t="shared" si="152"/>
        <v>0</v>
      </c>
      <c r="I562" s="21">
        <f t="shared" si="152"/>
        <v>0</v>
      </c>
      <c r="J562" s="21">
        <f t="shared" si="152"/>
        <v>0</v>
      </c>
      <c r="K562" s="21">
        <f t="shared" si="152"/>
        <v>0</v>
      </c>
      <c r="L562" s="21">
        <f t="shared" si="152"/>
        <v>0</v>
      </c>
      <c r="M562" s="21">
        <f t="shared" si="152"/>
        <v>0</v>
      </c>
      <c r="N562" s="24">
        <f t="shared" si="152"/>
        <v>0</v>
      </c>
      <c r="O562" s="24">
        <f t="shared" si="152"/>
        <v>0</v>
      </c>
    </row>
    <row r="563" spans="1:15" x14ac:dyDescent="0.25">
      <c r="A563" s="61">
        <f>Dubbel2!A412</f>
        <v>0</v>
      </c>
      <c r="B563" s="61">
        <f>Dubbel2!B412</f>
        <v>0</v>
      </c>
      <c r="C563" s="61">
        <f>Dubbel2!C412</f>
        <v>0</v>
      </c>
      <c r="D563" s="61">
        <f>Dubbel2!D412</f>
        <v>0</v>
      </c>
      <c r="E563" s="61">
        <f>Dubbel2!E412</f>
        <v>0</v>
      </c>
      <c r="F563" s="61">
        <f>Dubbel2!F412</f>
        <v>0</v>
      </c>
      <c r="G563" s="61">
        <f>Dubbel2!G412</f>
        <v>0</v>
      </c>
      <c r="H563" s="1">
        <f>Dubbel2!H412</f>
        <v>0</v>
      </c>
      <c r="I563" s="61">
        <f>Dubbel2!I412</f>
        <v>0</v>
      </c>
      <c r="J563" s="61">
        <f>Dubbel2!J412</f>
        <v>0</v>
      </c>
      <c r="K563" s="61">
        <f>Dubbel2!K412</f>
        <v>0</v>
      </c>
      <c r="L563" s="61">
        <f>Dubbel2!L412</f>
        <v>0</v>
      </c>
      <c r="M563" s="61">
        <f>Dubbel2!M412</f>
        <v>0</v>
      </c>
      <c r="N563" s="1">
        <f>Dubbel2!N412</f>
        <v>0</v>
      </c>
      <c r="O563" s="1">
        <f>Dubbel2!O412</f>
        <v>0</v>
      </c>
    </row>
    <row r="564" spans="1:15" x14ac:dyDescent="0.25">
      <c r="A564" s="61">
        <f>Dubbel2!A413</f>
        <v>0</v>
      </c>
      <c r="B564" s="61">
        <f>Dubbel2!B413</f>
        <v>0</v>
      </c>
      <c r="C564" s="61">
        <f>Dubbel2!C413</f>
        <v>0</v>
      </c>
      <c r="D564" s="61">
        <f>Dubbel2!D413</f>
        <v>0</v>
      </c>
      <c r="E564" s="61">
        <f>Dubbel2!E413</f>
        <v>0</v>
      </c>
      <c r="F564" s="61">
        <f>Dubbel2!F413</f>
        <v>0</v>
      </c>
      <c r="G564" s="61">
        <f>Dubbel2!G413</f>
        <v>0</v>
      </c>
      <c r="H564" s="1">
        <f>Dubbel2!H413</f>
        <v>0</v>
      </c>
      <c r="I564" s="61">
        <f>Dubbel2!I413</f>
        <v>0</v>
      </c>
      <c r="J564" s="61">
        <f>Dubbel2!J413</f>
        <v>0</v>
      </c>
      <c r="K564" s="61">
        <f>Dubbel2!K413</f>
        <v>0</v>
      </c>
      <c r="L564" s="61">
        <f>Dubbel2!L413</f>
        <v>0</v>
      </c>
      <c r="M564" s="61">
        <f>Dubbel2!M413</f>
        <v>0</v>
      </c>
      <c r="N564" s="1">
        <f>Dubbel2!N413</f>
        <v>0</v>
      </c>
      <c r="O564" s="1">
        <f>Dubbel2!O413</f>
        <v>0</v>
      </c>
    </row>
    <row r="565" spans="1:15" ht="13.8" x14ac:dyDescent="0.25">
      <c r="A565" s="40" t="str">
        <f>A563&amp;"/"&amp;A564</f>
        <v>0/0</v>
      </c>
      <c r="B565" s="37">
        <f>IF(B563=B564,B564,B563&amp;"/"&amp;B564)</f>
        <v>0</v>
      </c>
      <c r="C565" s="21">
        <f t="shared" ref="C565:O565" si="153">SUM(C563:C564)</f>
        <v>0</v>
      </c>
      <c r="D565" s="21">
        <f t="shared" si="153"/>
        <v>0</v>
      </c>
      <c r="E565" s="21">
        <f t="shared" si="153"/>
        <v>0</v>
      </c>
      <c r="F565" s="21">
        <f t="shared" si="153"/>
        <v>0</v>
      </c>
      <c r="G565" s="21">
        <f t="shared" si="153"/>
        <v>0</v>
      </c>
      <c r="H565" s="24">
        <f t="shared" si="153"/>
        <v>0</v>
      </c>
      <c r="I565" s="21">
        <f t="shared" si="153"/>
        <v>0</v>
      </c>
      <c r="J565" s="21">
        <f t="shared" si="153"/>
        <v>0</v>
      </c>
      <c r="K565" s="21">
        <f t="shared" si="153"/>
        <v>0</v>
      </c>
      <c r="L565" s="21">
        <f t="shared" si="153"/>
        <v>0</v>
      </c>
      <c r="M565" s="21">
        <f t="shared" si="153"/>
        <v>0</v>
      </c>
      <c r="N565" s="24">
        <f t="shared" si="153"/>
        <v>0</v>
      </c>
      <c r="O565" s="24">
        <f t="shared" si="153"/>
        <v>0</v>
      </c>
    </row>
    <row r="566" spans="1:15" x14ac:dyDescent="0.25">
      <c r="A566" s="61">
        <f>Dubbel2!A414</f>
        <v>0</v>
      </c>
      <c r="B566" s="61">
        <f>Dubbel2!B414</f>
        <v>0</v>
      </c>
      <c r="C566" s="61">
        <f>Dubbel2!C414</f>
        <v>0</v>
      </c>
      <c r="D566" s="61">
        <f>Dubbel2!D414</f>
        <v>0</v>
      </c>
      <c r="E566" s="61">
        <f>Dubbel2!E414</f>
        <v>0</v>
      </c>
      <c r="F566" s="61">
        <f>Dubbel2!F414</f>
        <v>0</v>
      </c>
      <c r="G566" s="61">
        <f>Dubbel2!G414</f>
        <v>0</v>
      </c>
      <c r="H566" s="1">
        <f>Dubbel2!H414</f>
        <v>0</v>
      </c>
      <c r="I566" s="61">
        <f>Dubbel2!I414</f>
        <v>0</v>
      </c>
      <c r="J566" s="61">
        <f>Dubbel2!J414</f>
        <v>0</v>
      </c>
      <c r="K566" s="61">
        <f>Dubbel2!K414</f>
        <v>0</v>
      </c>
      <c r="L566" s="61">
        <f>Dubbel2!L414</f>
        <v>0</v>
      </c>
      <c r="M566" s="61">
        <f>Dubbel2!M414</f>
        <v>0</v>
      </c>
      <c r="N566" s="1">
        <f>Dubbel2!N414</f>
        <v>0</v>
      </c>
      <c r="O566" s="1">
        <f>Dubbel2!O414</f>
        <v>0</v>
      </c>
    </row>
    <row r="567" spans="1:15" x14ac:dyDescent="0.25">
      <c r="A567" s="61">
        <f>Dubbel2!A415</f>
        <v>0</v>
      </c>
      <c r="B567" s="61">
        <f>Dubbel2!B415</f>
        <v>0</v>
      </c>
      <c r="C567" s="61">
        <f>Dubbel2!C415</f>
        <v>0</v>
      </c>
      <c r="D567" s="61">
        <f>Dubbel2!D415</f>
        <v>0</v>
      </c>
      <c r="E567" s="61">
        <f>Dubbel2!E415</f>
        <v>0</v>
      </c>
      <c r="F567" s="61">
        <f>Dubbel2!F415</f>
        <v>0</v>
      </c>
      <c r="G567" s="61">
        <f>Dubbel2!G415</f>
        <v>0</v>
      </c>
      <c r="H567" s="1">
        <f>Dubbel2!H415</f>
        <v>0</v>
      </c>
      <c r="I567" s="61">
        <f>Dubbel2!I415</f>
        <v>0</v>
      </c>
      <c r="J567" s="61">
        <f>Dubbel2!J415</f>
        <v>0</v>
      </c>
      <c r="K567" s="61">
        <f>Dubbel2!K415</f>
        <v>0</v>
      </c>
      <c r="L567" s="61">
        <f>Dubbel2!L415</f>
        <v>0</v>
      </c>
      <c r="M567" s="61">
        <f>Dubbel2!M415</f>
        <v>0</v>
      </c>
      <c r="N567" s="1">
        <f>Dubbel2!N415</f>
        <v>0</v>
      </c>
      <c r="O567" s="1">
        <f>Dubbel2!O415</f>
        <v>0</v>
      </c>
    </row>
    <row r="568" spans="1:15" ht="13.8" x14ac:dyDescent="0.25">
      <c r="A568" s="40" t="str">
        <f>A566&amp;"/"&amp;A567</f>
        <v>0/0</v>
      </c>
      <c r="B568" s="37">
        <f>IF(B566=B567,B567,B566&amp;"/"&amp;B567)</f>
        <v>0</v>
      </c>
      <c r="C568" s="21">
        <f t="shared" ref="C568:O568" si="154">SUM(C566:C567)</f>
        <v>0</v>
      </c>
      <c r="D568" s="21">
        <f t="shared" si="154"/>
        <v>0</v>
      </c>
      <c r="E568" s="21">
        <f t="shared" si="154"/>
        <v>0</v>
      </c>
      <c r="F568" s="21">
        <f t="shared" si="154"/>
        <v>0</v>
      </c>
      <c r="G568" s="21">
        <f t="shared" si="154"/>
        <v>0</v>
      </c>
      <c r="H568" s="24">
        <f t="shared" si="154"/>
        <v>0</v>
      </c>
      <c r="I568" s="21">
        <f t="shared" si="154"/>
        <v>0</v>
      </c>
      <c r="J568" s="21">
        <f t="shared" si="154"/>
        <v>0</v>
      </c>
      <c r="K568" s="21">
        <f t="shared" si="154"/>
        <v>0</v>
      </c>
      <c r="L568" s="21">
        <f t="shared" si="154"/>
        <v>0</v>
      </c>
      <c r="M568" s="21">
        <f t="shared" si="154"/>
        <v>0</v>
      </c>
      <c r="N568" s="24">
        <f t="shared" si="154"/>
        <v>0</v>
      </c>
      <c r="O568" s="24">
        <f t="shared" si="154"/>
        <v>0</v>
      </c>
    </row>
    <row r="569" spans="1:15" x14ac:dyDescent="0.25">
      <c r="A569" s="61">
        <f>Dubbel2!A416</f>
        <v>0</v>
      </c>
      <c r="B569" s="61">
        <f>Dubbel2!B416</f>
        <v>0</v>
      </c>
      <c r="C569" s="61">
        <f>Dubbel2!C416</f>
        <v>0</v>
      </c>
      <c r="D569" s="61">
        <f>Dubbel2!D416</f>
        <v>0</v>
      </c>
      <c r="E569" s="61">
        <f>Dubbel2!E416</f>
        <v>0</v>
      </c>
      <c r="F569" s="61">
        <f>Dubbel2!F416</f>
        <v>0</v>
      </c>
      <c r="G569" s="61">
        <f>Dubbel2!G416</f>
        <v>0</v>
      </c>
      <c r="H569" s="1">
        <f>Dubbel2!H416</f>
        <v>0</v>
      </c>
      <c r="I569" s="61">
        <f>Dubbel2!I416</f>
        <v>0</v>
      </c>
      <c r="J569" s="61">
        <f>Dubbel2!J416</f>
        <v>0</v>
      </c>
      <c r="K569" s="61">
        <f>Dubbel2!K416</f>
        <v>0</v>
      </c>
      <c r="L569" s="61">
        <f>Dubbel2!L416</f>
        <v>0</v>
      </c>
      <c r="M569" s="61">
        <f>Dubbel2!M416</f>
        <v>0</v>
      </c>
      <c r="N569" s="1">
        <f>Dubbel2!N416</f>
        <v>0</v>
      </c>
      <c r="O569" s="1">
        <f>Dubbel2!O416</f>
        <v>0</v>
      </c>
    </row>
    <row r="570" spans="1:15" x14ac:dyDescent="0.25">
      <c r="A570" s="61">
        <f>Dubbel2!A417</f>
        <v>0</v>
      </c>
      <c r="B570" s="61">
        <f>Dubbel2!B417</f>
        <v>0</v>
      </c>
      <c r="C570" s="61">
        <f>Dubbel2!C417</f>
        <v>0</v>
      </c>
      <c r="D570" s="61">
        <f>Dubbel2!D417</f>
        <v>0</v>
      </c>
      <c r="E570" s="61">
        <f>Dubbel2!E417</f>
        <v>0</v>
      </c>
      <c r="F570" s="61">
        <f>Dubbel2!F417</f>
        <v>0</v>
      </c>
      <c r="G570" s="61">
        <f>Dubbel2!G417</f>
        <v>0</v>
      </c>
      <c r="H570" s="1">
        <f>Dubbel2!H417</f>
        <v>0</v>
      </c>
      <c r="I570" s="61">
        <f>Dubbel2!I417</f>
        <v>0</v>
      </c>
      <c r="J570" s="61">
        <f>Dubbel2!J417</f>
        <v>0</v>
      </c>
      <c r="K570" s="61">
        <f>Dubbel2!K417</f>
        <v>0</v>
      </c>
      <c r="L570" s="61">
        <f>Dubbel2!L417</f>
        <v>0</v>
      </c>
      <c r="M570" s="61">
        <f>Dubbel2!M417</f>
        <v>0</v>
      </c>
      <c r="N570" s="1">
        <f>Dubbel2!N417</f>
        <v>0</v>
      </c>
      <c r="O570" s="1">
        <f>Dubbel2!O417</f>
        <v>0</v>
      </c>
    </row>
    <row r="571" spans="1:15" ht="13.8" x14ac:dyDescent="0.25">
      <c r="A571" s="40" t="str">
        <f>A569&amp;"/"&amp;A570</f>
        <v>0/0</v>
      </c>
      <c r="B571" s="37">
        <f>IF(B569=B570,B570,B569&amp;"/"&amp;B570)</f>
        <v>0</v>
      </c>
      <c r="C571" s="21">
        <f t="shared" ref="C571:O571" si="155">SUM(C569:C570)</f>
        <v>0</v>
      </c>
      <c r="D571" s="21">
        <f t="shared" si="155"/>
        <v>0</v>
      </c>
      <c r="E571" s="21">
        <f t="shared" si="155"/>
        <v>0</v>
      </c>
      <c r="F571" s="21">
        <f t="shared" si="155"/>
        <v>0</v>
      </c>
      <c r="G571" s="21">
        <f t="shared" si="155"/>
        <v>0</v>
      </c>
      <c r="H571" s="24">
        <f t="shared" si="155"/>
        <v>0</v>
      </c>
      <c r="I571" s="21">
        <f t="shared" si="155"/>
        <v>0</v>
      </c>
      <c r="J571" s="21">
        <f t="shared" si="155"/>
        <v>0</v>
      </c>
      <c r="K571" s="21">
        <f t="shared" si="155"/>
        <v>0</v>
      </c>
      <c r="L571" s="21">
        <f t="shared" si="155"/>
        <v>0</v>
      </c>
      <c r="M571" s="21">
        <f t="shared" si="155"/>
        <v>0</v>
      </c>
      <c r="N571" s="24">
        <f t="shared" si="155"/>
        <v>0</v>
      </c>
      <c r="O571" s="24">
        <f t="shared" si="155"/>
        <v>0</v>
      </c>
    </row>
    <row r="572" spans="1:15" x14ac:dyDescent="0.25">
      <c r="A572" s="61">
        <f>Dubbel2!A418</f>
        <v>0</v>
      </c>
      <c r="B572" s="61">
        <f>Dubbel2!B418</f>
        <v>0</v>
      </c>
      <c r="C572" s="61">
        <f>Dubbel2!C418</f>
        <v>0</v>
      </c>
      <c r="D572" s="61">
        <f>Dubbel2!D418</f>
        <v>0</v>
      </c>
      <c r="E572" s="61">
        <f>Dubbel2!E418</f>
        <v>0</v>
      </c>
      <c r="F572" s="61">
        <f>Dubbel2!F418</f>
        <v>0</v>
      </c>
      <c r="G572" s="61">
        <f>Dubbel2!G418</f>
        <v>0</v>
      </c>
      <c r="H572" s="1">
        <f>Dubbel2!H418</f>
        <v>0</v>
      </c>
      <c r="I572" s="61">
        <f>Dubbel2!I418</f>
        <v>0</v>
      </c>
      <c r="J572" s="61">
        <f>Dubbel2!J418</f>
        <v>0</v>
      </c>
      <c r="K572" s="61">
        <f>Dubbel2!K418</f>
        <v>0</v>
      </c>
      <c r="L572" s="61">
        <f>Dubbel2!L418</f>
        <v>0</v>
      </c>
      <c r="M572" s="61">
        <f>Dubbel2!M418</f>
        <v>0</v>
      </c>
      <c r="N572" s="1">
        <f>Dubbel2!N418</f>
        <v>0</v>
      </c>
      <c r="O572" s="1">
        <f>Dubbel2!O418</f>
        <v>0</v>
      </c>
    </row>
    <row r="573" spans="1:15" x14ac:dyDescent="0.25">
      <c r="A573" s="61">
        <f>Dubbel2!A419</f>
        <v>0</v>
      </c>
      <c r="B573" s="61">
        <f>Dubbel2!B419</f>
        <v>0</v>
      </c>
      <c r="C573" s="61">
        <f>Dubbel2!C419</f>
        <v>0</v>
      </c>
      <c r="D573" s="61">
        <f>Dubbel2!D419</f>
        <v>0</v>
      </c>
      <c r="E573" s="61">
        <f>Dubbel2!E419</f>
        <v>0</v>
      </c>
      <c r="F573" s="61">
        <f>Dubbel2!F419</f>
        <v>0</v>
      </c>
      <c r="G573" s="61">
        <f>Dubbel2!G419</f>
        <v>0</v>
      </c>
      <c r="H573" s="1">
        <f>Dubbel2!H419</f>
        <v>0</v>
      </c>
      <c r="I573" s="61">
        <f>Dubbel2!I419</f>
        <v>0</v>
      </c>
      <c r="J573" s="61">
        <f>Dubbel2!J419</f>
        <v>0</v>
      </c>
      <c r="K573" s="61">
        <f>Dubbel2!K419</f>
        <v>0</v>
      </c>
      <c r="L573" s="61">
        <f>Dubbel2!L419</f>
        <v>0</v>
      </c>
      <c r="M573" s="61">
        <f>Dubbel2!M419</f>
        <v>0</v>
      </c>
      <c r="N573" s="1">
        <f>Dubbel2!N419</f>
        <v>0</v>
      </c>
      <c r="O573" s="1">
        <f>Dubbel2!O419</f>
        <v>0</v>
      </c>
    </row>
    <row r="574" spans="1:15" ht="13.8" x14ac:dyDescent="0.25">
      <c r="A574" s="40" t="str">
        <f>A572&amp;"/"&amp;A573</f>
        <v>0/0</v>
      </c>
      <c r="B574" s="37">
        <f>IF(B572=B573,B573,B572&amp;"/"&amp;B573)</f>
        <v>0</v>
      </c>
      <c r="C574" s="21">
        <f t="shared" ref="C574:O574" si="156">SUM(C572:C573)</f>
        <v>0</v>
      </c>
      <c r="D574" s="21">
        <f t="shared" si="156"/>
        <v>0</v>
      </c>
      <c r="E574" s="21">
        <f t="shared" si="156"/>
        <v>0</v>
      </c>
      <c r="F574" s="21">
        <f t="shared" si="156"/>
        <v>0</v>
      </c>
      <c r="G574" s="21">
        <f t="shared" si="156"/>
        <v>0</v>
      </c>
      <c r="H574" s="24">
        <f t="shared" si="156"/>
        <v>0</v>
      </c>
      <c r="I574" s="21">
        <f t="shared" si="156"/>
        <v>0</v>
      </c>
      <c r="J574" s="21">
        <f t="shared" si="156"/>
        <v>0</v>
      </c>
      <c r="K574" s="21">
        <f t="shared" si="156"/>
        <v>0</v>
      </c>
      <c r="L574" s="21">
        <f t="shared" si="156"/>
        <v>0</v>
      </c>
      <c r="M574" s="21">
        <f t="shared" si="156"/>
        <v>0</v>
      </c>
      <c r="N574" s="24">
        <f t="shared" si="156"/>
        <v>0</v>
      </c>
      <c r="O574" s="24">
        <f t="shared" si="156"/>
        <v>0</v>
      </c>
    </row>
    <row r="575" spans="1:15" x14ac:dyDescent="0.25">
      <c r="A575" s="61">
        <f>Dubbel2!A420</f>
        <v>0</v>
      </c>
      <c r="B575" s="61">
        <f>Dubbel2!B420</f>
        <v>0</v>
      </c>
      <c r="C575" s="61">
        <f>Dubbel2!C420</f>
        <v>0</v>
      </c>
      <c r="D575" s="61">
        <f>Dubbel2!D420</f>
        <v>0</v>
      </c>
      <c r="E575" s="61">
        <f>Dubbel2!E420</f>
        <v>0</v>
      </c>
      <c r="F575" s="61">
        <f>Dubbel2!F420</f>
        <v>0</v>
      </c>
      <c r="G575" s="61">
        <f>Dubbel2!G420</f>
        <v>0</v>
      </c>
      <c r="H575" s="1">
        <f>Dubbel2!H420</f>
        <v>0</v>
      </c>
      <c r="I575" s="61">
        <f>Dubbel2!I420</f>
        <v>0</v>
      </c>
      <c r="J575" s="61">
        <f>Dubbel2!J420</f>
        <v>0</v>
      </c>
      <c r="K575" s="61">
        <f>Dubbel2!K420</f>
        <v>0</v>
      </c>
      <c r="L575" s="61">
        <f>Dubbel2!L420</f>
        <v>0</v>
      </c>
      <c r="M575" s="61">
        <f>Dubbel2!M420</f>
        <v>0</v>
      </c>
      <c r="N575" s="1">
        <f>Dubbel2!N420</f>
        <v>0</v>
      </c>
      <c r="O575" s="1">
        <f>Dubbel2!O420</f>
        <v>0</v>
      </c>
    </row>
    <row r="576" spans="1:15" x14ac:dyDescent="0.25">
      <c r="A576" s="61">
        <f>Dubbel2!A421</f>
        <v>0</v>
      </c>
      <c r="B576" s="61">
        <f>Dubbel2!B421</f>
        <v>0</v>
      </c>
      <c r="C576" s="61">
        <f>Dubbel2!C421</f>
        <v>0</v>
      </c>
      <c r="D576" s="61">
        <f>Dubbel2!D421</f>
        <v>0</v>
      </c>
      <c r="E576" s="61">
        <f>Dubbel2!E421</f>
        <v>0</v>
      </c>
      <c r="F576" s="61">
        <f>Dubbel2!F421</f>
        <v>0</v>
      </c>
      <c r="G576" s="61">
        <f>Dubbel2!G421</f>
        <v>0</v>
      </c>
      <c r="H576" s="1">
        <f>Dubbel2!H421</f>
        <v>0</v>
      </c>
      <c r="I576" s="61">
        <f>Dubbel2!I421</f>
        <v>0</v>
      </c>
      <c r="J576" s="61">
        <f>Dubbel2!J421</f>
        <v>0</v>
      </c>
      <c r="K576" s="61">
        <f>Dubbel2!K421</f>
        <v>0</v>
      </c>
      <c r="L576" s="61">
        <f>Dubbel2!L421</f>
        <v>0</v>
      </c>
      <c r="M576" s="61">
        <f>Dubbel2!M421</f>
        <v>0</v>
      </c>
      <c r="N576" s="1">
        <f>Dubbel2!N421</f>
        <v>0</v>
      </c>
      <c r="O576" s="1">
        <f>Dubbel2!O421</f>
        <v>0</v>
      </c>
    </row>
    <row r="577" spans="1:15" ht="13.8" x14ac:dyDescent="0.25">
      <c r="A577" s="40" t="str">
        <f>A575&amp;"/"&amp;A576</f>
        <v>0/0</v>
      </c>
      <c r="B577" s="37">
        <f>IF(B575=B576,B576,B575&amp;"/"&amp;B576)</f>
        <v>0</v>
      </c>
      <c r="C577" s="21">
        <f t="shared" ref="C577:O577" si="157">SUM(C575:C576)</f>
        <v>0</v>
      </c>
      <c r="D577" s="21">
        <f t="shared" si="157"/>
        <v>0</v>
      </c>
      <c r="E577" s="21">
        <f t="shared" si="157"/>
        <v>0</v>
      </c>
      <c r="F577" s="21">
        <f t="shared" si="157"/>
        <v>0</v>
      </c>
      <c r="G577" s="21">
        <f t="shared" si="157"/>
        <v>0</v>
      </c>
      <c r="H577" s="24">
        <f t="shared" si="157"/>
        <v>0</v>
      </c>
      <c r="I577" s="21">
        <f t="shared" si="157"/>
        <v>0</v>
      </c>
      <c r="J577" s="21">
        <f t="shared" si="157"/>
        <v>0</v>
      </c>
      <c r="K577" s="21">
        <f t="shared" si="157"/>
        <v>0</v>
      </c>
      <c r="L577" s="21">
        <f t="shared" si="157"/>
        <v>0</v>
      </c>
      <c r="M577" s="21">
        <f t="shared" si="157"/>
        <v>0</v>
      </c>
      <c r="N577" s="24">
        <f t="shared" si="157"/>
        <v>0</v>
      </c>
      <c r="O577" s="24">
        <f t="shared" si="157"/>
        <v>0</v>
      </c>
    </row>
    <row r="578" spans="1:15" x14ac:dyDescent="0.25">
      <c r="A578" s="61">
        <f>Dubbel2!A422</f>
        <v>0</v>
      </c>
      <c r="B578" s="61">
        <f>Dubbel2!B422</f>
        <v>0</v>
      </c>
      <c r="C578" s="61">
        <f>Dubbel2!C422</f>
        <v>0</v>
      </c>
      <c r="D578" s="61">
        <f>Dubbel2!D422</f>
        <v>0</v>
      </c>
      <c r="E578" s="61">
        <f>Dubbel2!E422</f>
        <v>0</v>
      </c>
      <c r="F578" s="61">
        <f>Dubbel2!F422</f>
        <v>0</v>
      </c>
      <c r="G578" s="61">
        <f>Dubbel2!G422</f>
        <v>0</v>
      </c>
      <c r="H578" s="1">
        <f>Dubbel2!H422</f>
        <v>0</v>
      </c>
      <c r="I578" s="61">
        <f>Dubbel2!I422</f>
        <v>0</v>
      </c>
      <c r="J578" s="61">
        <f>Dubbel2!J422</f>
        <v>0</v>
      </c>
      <c r="K578" s="61">
        <f>Dubbel2!K422</f>
        <v>0</v>
      </c>
      <c r="L578" s="61">
        <f>Dubbel2!L422</f>
        <v>0</v>
      </c>
      <c r="M578" s="61">
        <f>Dubbel2!M422</f>
        <v>0</v>
      </c>
      <c r="N578" s="1">
        <f>Dubbel2!N422</f>
        <v>0</v>
      </c>
      <c r="O578" s="1">
        <f>Dubbel2!O422</f>
        <v>0</v>
      </c>
    </row>
    <row r="579" spans="1:15" x14ac:dyDescent="0.25">
      <c r="A579" s="61">
        <f>Dubbel2!A423</f>
        <v>0</v>
      </c>
      <c r="B579" s="61">
        <f>Dubbel2!B423</f>
        <v>0</v>
      </c>
      <c r="C579" s="61">
        <f>Dubbel2!C423</f>
        <v>0</v>
      </c>
      <c r="D579" s="61">
        <f>Dubbel2!D423</f>
        <v>0</v>
      </c>
      <c r="E579" s="61">
        <f>Dubbel2!E423</f>
        <v>0</v>
      </c>
      <c r="F579" s="61">
        <f>Dubbel2!F423</f>
        <v>0</v>
      </c>
      <c r="G579" s="61">
        <f>Dubbel2!G423</f>
        <v>0</v>
      </c>
      <c r="H579" s="1">
        <f>Dubbel2!H423</f>
        <v>0</v>
      </c>
      <c r="I579" s="61">
        <f>Dubbel2!I423</f>
        <v>0</v>
      </c>
      <c r="J579" s="61">
        <f>Dubbel2!J423</f>
        <v>0</v>
      </c>
      <c r="K579" s="61">
        <f>Dubbel2!K423</f>
        <v>0</v>
      </c>
      <c r="L579" s="61">
        <f>Dubbel2!L423</f>
        <v>0</v>
      </c>
      <c r="M579" s="61">
        <f>Dubbel2!M423</f>
        <v>0</v>
      </c>
      <c r="N579" s="1">
        <f>Dubbel2!N423</f>
        <v>0</v>
      </c>
      <c r="O579" s="1">
        <f>Dubbel2!O423</f>
        <v>0</v>
      </c>
    </row>
    <row r="580" spans="1:15" ht="13.8" x14ac:dyDescent="0.25">
      <c r="A580" s="40" t="str">
        <f>A578&amp;"/"&amp;A579</f>
        <v>0/0</v>
      </c>
      <c r="B580" s="37">
        <f>IF(B578=B579,B579,B578&amp;"/"&amp;B579)</f>
        <v>0</v>
      </c>
      <c r="C580" s="21">
        <f t="shared" ref="C580:O580" si="158">SUM(C578:C579)</f>
        <v>0</v>
      </c>
      <c r="D580" s="21">
        <f t="shared" si="158"/>
        <v>0</v>
      </c>
      <c r="E580" s="21">
        <f t="shared" si="158"/>
        <v>0</v>
      </c>
      <c r="F580" s="21">
        <f t="shared" si="158"/>
        <v>0</v>
      </c>
      <c r="G580" s="21">
        <f t="shared" si="158"/>
        <v>0</v>
      </c>
      <c r="H580" s="24">
        <f t="shared" si="158"/>
        <v>0</v>
      </c>
      <c r="I580" s="21">
        <f t="shared" si="158"/>
        <v>0</v>
      </c>
      <c r="J580" s="21">
        <f t="shared" si="158"/>
        <v>0</v>
      </c>
      <c r="K580" s="21">
        <f t="shared" si="158"/>
        <v>0</v>
      </c>
      <c r="L580" s="21">
        <f t="shared" si="158"/>
        <v>0</v>
      </c>
      <c r="M580" s="21">
        <f t="shared" si="158"/>
        <v>0</v>
      </c>
      <c r="N580" s="24">
        <f t="shared" si="158"/>
        <v>0</v>
      </c>
      <c r="O580" s="24">
        <f t="shared" si="158"/>
        <v>0</v>
      </c>
    </row>
    <row r="581" spans="1:15" x14ac:dyDescent="0.25">
      <c r="A581" s="61">
        <f>Dubbel2!A424</f>
        <v>0</v>
      </c>
      <c r="B581" s="61">
        <f>Dubbel2!B424</f>
        <v>0</v>
      </c>
      <c r="C581" s="61">
        <f>Dubbel2!C424</f>
        <v>0</v>
      </c>
      <c r="D581" s="61">
        <f>Dubbel2!D424</f>
        <v>0</v>
      </c>
      <c r="E581" s="61">
        <f>Dubbel2!E424</f>
        <v>0</v>
      </c>
      <c r="F581" s="61">
        <f>Dubbel2!F424</f>
        <v>0</v>
      </c>
      <c r="G581" s="61">
        <f>Dubbel2!G424</f>
        <v>0</v>
      </c>
      <c r="H581" s="1">
        <f>Dubbel2!H424</f>
        <v>0</v>
      </c>
      <c r="I581" s="61">
        <f>Dubbel2!I424</f>
        <v>0</v>
      </c>
      <c r="J581" s="61">
        <f>Dubbel2!J424</f>
        <v>0</v>
      </c>
      <c r="K581" s="61">
        <f>Dubbel2!K424</f>
        <v>0</v>
      </c>
      <c r="L581" s="61">
        <f>Dubbel2!L424</f>
        <v>0</v>
      </c>
      <c r="M581" s="61">
        <f>Dubbel2!M424</f>
        <v>0</v>
      </c>
      <c r="N581" s="1">
        <f>Dubbel2!N424</f>
        <v>0</v>
      </c>
      <c r="O581" s="1">
        <f>Dubbel2!O424</f>
        <v>0</v>
      </c>
    </row>
    <row r="582" spans="1:15" x14ac:dyDescent="0.25">
      <c r="A582" s="61">
        <f>Dubbel2!A425</f>
        <v>0</v>
      </c>
      <c r="B582" s="61">
        <f>Dubbel2!B425</f>
        <v>0</v>
      </c>
      <c r="C582" s="61">
        <f>Dubbel2!C425</f>
        <v>0</v>
      </c>
      <c r="D582" s="61">
        <f>Dubbel2!D425</f>
        <v>0</v>
      </c>
      <c r="E582" s="61">
        <f>Dubbel2!E425</f>
        <v>0</v>
      </c>
      <c r="F582" s="61">
        <f>Dubbel2!F425</f>
        <v>0</v>
      </c>
      <c r="G582" s="61">
        <f>Dubbel2!G425</f>
        <v>0</v>
      </c>
      <c r="H582" s="1">
        <f>Dubbel2!H425</f>
        <v>0</v>
      </c>
      <c r="I582" s="61">
        <f>Dubbel2!I425</f>
        <v>0</v>
      </c>
      <c r="J582" s="61">
        <f>Dubbel2!J425</f>
        <v>0</v>
      </c>
      <c r="K582" s="61">
        <f>Dubbel2!K425</f>
        <v>0</v>
      </c>
      <c r="L582" s="61">
        <f>Dubbel2!L425</f>
        <v>0</v>
      </c>
      <c r="M582" s="61">
        <f>Dubbel2!M425</f>
        <v>0</v>
      </c>
      <c r="N582" s="1">
        <f>Dubbel2!N425</f>
        <v>0</v>
      </c>
      <c r="O582" s="1">
        <f>Dubbel2!O425</f>
        <v>0</v>
      </c>
    </row>
    <row r="583" spans="1:15" ht="13.8" x14ac:dyDescent="0.25">
      <c r="A583" s="40" t="str">
        <f>A581&amp;"/"&amp;A582</f>
        <v>0/0</v>
      </c>
      <c r="B583" s="37">
        <f>IF(B581=B582,B582,B581&amp;"/"&amp;B582)</f>
        <v>0</v>
      </c>
      <c r="C583" s="21">
        <f t="shared" ref="C583:O583" si="159">SUM(C581:C582)</f>
        <v>0</v>
      </c>
      <c r="D583" s="21">
        <f t="shared" si="159"/>
        <v>0</v>
      </c>
      <c r="E583" s="21">
        <f t="shared" si="159"/>
        <v>0</v>
      </c>
      <c r="F583" s="21">
        <f t="shared" si="159"/>
        <v>0</v>
      </c>
      <c r="G583" s="21">
        <f t="shared" si="159"/>
        <v>0</v>
      </c>
      <c r="H583" s="24">
        <f t="shared" si="159"/>
        <v>0</v>
      </c>
      <c r="I583" s="21">
        <f t="shared" si="159"/>
        <v>0</v>
      </c>
      <c r="J583" s="21">
        <f t="shared" si="159"/>
        <v>0</v>
      </c>
      <c r="K583" s="21">
        <f t="shared" si="159"/>
        <v>0</v>
      </c>
      <c r="L583" s="21">
        <f t="shared" si="159"/>
        <v>0</v>
      </c>
      <c r="M583" s="21">
        <f t="shared" si="159"/>
        <v>0</v>
      </c>
      <c r="N583" s="24">
        <f t="shared" si="159"/>
        <v>0</v>
      </c>
      <c r="O583" s="24">
        <f t="shared" si="159"/>
        <v>0</v>
      </c>
    </row>
    <row r="584" spans="1:15" x14ac:dyDescent="0.25">
      <c r="A584" s="61">
        <f>Dubbel2!A426</f>
        <v>0</v>
      </c>
      <c r="B584" s="61">
        <f>Dubbel2!B426</f>
        <v>0</v>
      </c>
      <c r="C584" s="61">
        <f>Dubbel2!C426</f>
        <v>0</v>
      </c>
      <c r="D584" s="61">
        <f>Dubbel2!D426</f>
        <v>0</v>
      </c>
      <c r="E584" s="61">
        <f>Dubbel2!E426</f>
        <v>0</v>
      </c>
      <c r="F584" s="61">
        <f>Dubbel2!F426</f>
        <v>0</v>
      </c>
      <c r="G584" s="61">
        <f>Dubbel2!G426</f>
        <v>0</v>
      </c>
      <c r="H584" s="1">
        <f>Dubbel2!H426</f>
        <v>0</v>
      </c>
      <c r="I584" s="61">
        <f>Dubbel2!I426</f>
        <v>0</v>
      </c>
      <c r="J584" s="61">
        <f>Dubbel2!J426</f>
        <v>0</v>
      </c>
      <c r="K584" s="61">
        <f>Dubbel2!K426</f>
        <v>0</v>
      </c>
      <c r="L584" s="61">
        <f>Dubbel2!L426</f>
        <v>0</v>
      </c>
      <c r="M584" s="61">
        <f>Dubbel2!M426</f>
        <v>0</v>
      </c>
      <c r="N584" s="1">
        <f>Dubbel2!N426</f>
        <v>0</v>
      </c>
      <c r="O584" s="1">
        <f>Dubbel2!O426</f>
        <v>0</v>
      </c>
    </row>
    <row r="585" spans="1:15" x14ac:dyDescent="0.25">
      <c r="A585" s="61">
        <f>Dubbel2!A427</f>
        <v>0</v>
      </c>
      <c r="B585" s="61">
        <f>Dubbel2!B427</f>
        <v>0</v>
      </c>
      <c r="C585" s="61">
        <f>Dubbel2!C427</f>
        <v>0</v>
      </c>
      <c r="D585" s="61">
        <f>Dubbel2!D427</f>
        <v>0</v>
      </c>
      <c r="E585" s="61">
        <f>Dubbel2!E427</f>
        <v>0</v>
      </c>
      <c r="F585" s="61">
        <f>Dubbel2!F427</f>
        <v>0</v>
      </c>
      <c r="G585" s="61">
        <f>Dubbel2!G427</f>
        <v>0</v>
      </c>
      <c r="H585" s="1">
        <f>Dubbel2!H427</f>
        <v>0</v>
      </c>
      <c r="I585" s="61">
        <f>Dubbel2!I427</f>
        <v>0</v>
      </c>
      <c r="J585" s="61">
        <f>Dubbel2!J427</f>
        <v>0</v>
      </c>
      <c r="K585" s="61">
        <f>Dubbel2!K427</f>
        <v>0</v>
      </c>
      <c r="L585" s="61">
        <f>Dubbel2!L427</f>
        <v>0</v>
      </c>
      <c r="M585" s="61">
        <f>Dubbel2!M427</f>
        <v>0</v>
      </c>
      <c r="N585" s="1">
        <f>Dubbel2!N427</f>
        <v>0</v>
      </c>
      <c r="O585" s="1">
        <f>Dubbel2!O427</f>
        <v>0</v>
      </c>
    </row>
    <row r="586" spans="1:15" ht="13.8" x14ac:dyDescent="0.25">
      <c r="A586" s="40" t="str">
        <f>A584&amp;"/"&amp;A585</f>
        <v>0/0</v>
      </c>
      <c r="B586" s="37">
        <f>IF(B584=B585,B585,B584&amp;"/"&amp;B585)</f>
        <v>0</v>
      </c>
      <c r="C586" s="21">
        <f t="shared" ref="C586:O586" si="160">SUM(C584:C585)</f>
        <v>0</v>
      </c>
      <c r="D586" s="21">
        <f t="shared" si="160"/>
        <v>0</v>
      </c>
      <c r="E586" s="21">
        <f t="shared" si="160"/>
        <v>0</v>
      </c>
      <c r="F586" s="21">
        <f t="shared" si="160"/>
        <v>0</v>
      </c>
      <c r="G586" s="21">
        <f t="shared" si="160"/>
        <v>0</v>
      </c>
      <c r="H586" s="24">
        <f t="shared" si="160"/>
        <v>0</v>
      </c>
      <c r="I586" s="21">
        <f t="shared" si="160"/>
        <v>0</v>
      </c>
      <c r="J586" s="21">
        <f t="shared" si="160"/>
        <v>0</v>
      </c>
      <c r="K586" s="21">
        <f t="shared" si="160"/>
        <v>0</v>
      </c>
      <c r="L586" s="21">
        <f t="shared" si="160"/>
        <v>0</v>
      </c>
      <c r="M586" s="21">
        <f t="shared" si="160"/>
        <v>0</v>
      </c>
      <c r="N586" s="24">
        <f t="shared" si="160"/>
        <v>0</v>
      </c>
      <c r="O586" s="24">
        <f t="shared" si="160"/>
        <v>0</v>
      </c>
    </row>
    <row r="587" spans="1:15" x14ac:dyDescent="0.25">
      <c r="A587" s="61">
        <f>Dubbel2!A428</f>
        <v>0</v>
      </c>
      <c r="B587" s="61">
        <f>Dubbel2!B428</f>
        <v>0</v>
      </c>
      <c r="C587" s="61">
        <f>Dubbel2!C428</f>
        <v>0</v>
      </c>
      <c r="D587" s="61">
        <f>Dubbel2!D428</f>
        <v>0</v>
      </c>
      <c r="E587" s="61">
        <f>Dubbel2!E428</f>
        <v>0</v>
      </c>
      <c r="F587" s="61">
        <f>Dubbel2!F428</f>
        <v>0</v>
      </c>
      <c r="G587" s="61">
        <f>Dubbel2!G428</f>
        <v>0</v>
      </c>
      <c r="H587" s="1">
        <f>Dubbel2!H428</f>
        <v>0</v>
      </c>
      <c r="I587" s="61">
        <f>Dubbel2!I428</f>
        <v>0</v>
      </c>
      <c r="J587" s="61">
        <f>Dubbel2!J428</f>
        <v>0</v>
      </c>
      <c r="K587" s="61">
        <f>Dubbel2!K428</f>
        <v>0</v>
      </c>
      <c r="L587" s="61">
        <f>Dubbel2!L428</f>
        <v>0</v>
      </c>
      <c r="M587" s="61">
        <f>Dubbel2!M428</f>
        <v>0</v>
      </c>
      <c r="N587" s="1">
        <f>Dubbel2!N428</f>
        <v>0</v>
      </c>
      <c r="O587" s="1">
        <f>Dubbel2!O428</f>
        <v>0</v>
      </c>
    </row>
    <row r="588" spans="1:15" x14ac:dyDescent="0.25">
      <c r="A588" s="61">
        <f>Dubbel2!A429</f>
        <v>0</v>
      </c>
      <c r="B588" s="61">
        <f>Dubbel2!B429</f>
        <v>0</v>
      </c>
      <c r="C588" s="61">
        <f>Dubbel2!C429</f>
        <v>0</v>
      </c>
      <c r="D588" s="61">
        <f>Dubbel2!D429</f>
        <v>0</v>
      </c>
      <c r="E588" s="61">
        <f>Dubbel2!E429</f>
        <v>0</v>
      </c>
      <c r="F588" s="61">
        <f>Dubbel2!F429</f>
        <v>0</v>
      </c>
      <c r="G588" s="61">
        <f>Dubbel2!G429</f>
        <v>0</v>
      </c>
      <c r="H588" s="1">
        <f>Dubbel2!H429</f>
        <v>0</v>
      </c>
      <c r="I588" s="61">
        <f>Dubbel2!I429</f>
        <v>0</v>
      </c>
      <c r="J588" s="61">
        <f>Dubbel2!J429</f>
        <v>0</v>
      </c>
      <c r="K588" s="61">
        <f>Dubbel2!K429</f>
        <v>0</v>
      </c>
      <c r="L588" s="61">
        <f>Dubbel2!L429</f>
        <v>0</v>
      </c>
      <c r="M588" s="61">
        <f>Dubbel2!M429</f>
        <v>0</v>
      </c>
      <c r="N588" s="1">
        <f>Dubbel2!N429</f>
        <v>0</v>
      </c>
      <c r="O588" s="1">
        <f>Dubbel2!O429</f>
        <v>0</v>
      </c>
    </row>
    <row r="589" spans="1:15" ht="13.8" x14ac:dyDescent="0.25">
      <c r="A589" s="40" t="str">
        <f>A587&amp;"/"&amp;A588</f>
        <v>0/0</v>
      </c>
      <c r="B589" s="37">
        <f>IF(B587=B588,B588,B587&amp;"/"&amp;B588)</f>
        <v>0</v>
      </c>
      <c r="C589" s="21">
        <f t="shared" ref="C589:O589" si="161">SUM(C587:C588)</f>
        <v>0</v>
      </c>
      <c r="D589" s="21">
        <f t="shared" si="161"/>
        <v>0</v>
      </c>
      <c r="E589" s="21">
        <f t="shared" si="161"/>
        <v>0</v>
      </c>
      <c r="F589" s="21">
        <f t="shared" si="161"/>
        <v>0</v>
      </c>
      <c r="G589" s="21">
        <f t="shared" si="161"/>
        <v>0</v>
      </c>
      <c r="H589" s="24">
        <f t="shared" si="161"/>
        <v>0</v>
      </c>
      <c r="I589" s="21">
        <f t="shared" si="161"/>
        <v>0</v>
      </c>
      <c r="J589" s="21">
        <f t="shared" si="161"/>
        <v>0</v>
      </c>
      <c r="K589" s="21">
        <f t="shared" si="161"/>
        <v>0</v>
      </c>
      <c r="L589" s="21">
        <f t="shared" si="161"/>
        <v>0</v>
      </c>
      <c r="M589" s="21">
        <f t="shared" si="161"/>
        <v>0</v>
      </c>
      <c r="N589" s="24">
        <f t="shared" si="161"/>
        <v>0</v>
      </c>
      <c r="O589" s="24">
        <f t="shared" si="161"/>
        <v>0</v>
      </c>
    </row>
    <row r="590" spans="1:15" x14ac:dyDescent="0.25">
      <c r="A590" s="61">
        <f>Dubbel2!A430</f>
        <v>0</v>
      </c>
      <c r="B590" s="61">
        <f>Dubbel2!B430</f>
        <v>0</v>
      </c>
      <c r="C590" s="61">
        <f>Dubbel2!C430</f>
        <v>0</v>
      </c>
      <c r="D590" s="61">
        <f>Dubbel2!D430</f>
        <v>0</v>
      </c>
      <c r="E590" s="61">
        <f>Dubbel2!E430</f>
        <v>0</v>
      </c>
      <c r="F590" s="61">
        <f>Dubbel2!F430</f>
        <v>0</v>
      </c>
      <c r="G590" s="61">
        <f>Dubbel2!G430</f>
        <v>0</v>
      </c>
      <c r="H590" s="1">
        <f>Dubbel2!H430</f>
        <v>0</v>
      </c>
      <c r="I590" s="61">
        <f>Dubbel2!I430</f>
        <v>0</v>
      </c>
      <c r="J590" s="61">
        <f>Dubbel2!J430</f>
        <v>0</v>
      </c>
      <c r="K590" s="61">
        <f>Dubbel2!K430</f>
        <v>0</v>
      </c>
      <c r="L590" s="61">
        <f>Dubbel2!L430</f>
        <v>0</v>
      </c>
      <c r="M590" s="61">
        <f>Dubbel2!M430</f>
        <v>0</v>
      </c>
      <c r="N590" s="1">
        <f>Dubbel2!N430</f>
        <v>0</v>
      </c>
      <c r="O590" s="1">
        <f>Dubbel2!O430</f>
        <v>0</v>
      </c>
    </row>
    <row r="591" spans="1:15" x14ac:dyDescent="0.25">
      <c r="A591" s="61">
        <f>Dubbel2!A431</f>
        <v>0</v>
      </c>
      <c r="B591" s="61">
        <f>Dubbel2!B431</f>
        <v>0</v>
      </c>
      <c r="C591" s="61">
        <f>Dubbel2!C431</f>
        <v>0</v>
      </c>
      <c r="D591" s="61">
        <f>Dubbel2!D431</f>
        <v>0</v>
      </c>
      <c r="E591" s="61">
        <f>Dubbel2!E431</f>
        <v>0</v>
      </c>
      <c r="F591" s="61">
        <f>Dubbel2!F431</f>
        <v>0</v>
      </c>
      <c r="G591" s="61">
        <f>Dubbel2!G431</f>
        <v>0</v>
      </c>
      <c r="H591" s="1">
        <f>Dubbel2!H431</f>
        <v>0</v>
      </c>
      <c r="I591" s="61">
        <f>Dubbel2!I431</f>
        <v>0</v>
      </c>
      <c r="J591" s="61">
        <f>Dubbel2!J431</f>
        <v>0</v>
      </c>
      <c r="K591" s="61">
        <f>Dubbel2!K431</f>
        <v>0</v>
      </c>
      <c r="L591" s="61">
        <f>Dubbel2!L431</f>
        <v>0</v>
      </c>
      <c r="M591" s="61">
        <f>Dubbel2!M431</f>
        <v>0</v>
      </c>
      <c r="N591" s="1">
        <f>Dubbel2!N431</f>
        <v>0</v>
      </c>
      <c r="O591" s="1">
        <f>Dubbel2!O431</f>
        <v>0</v>
      </c>
    </row>
    <row r="592" spans="1:15" ht="13.8" x14ac:dyDescent="0.25">
      <c r="A592" s="40" t="str">
        <f>A590&amp;"/"&amp;A591</f>
        <v>0/0</v>
      </c>
      <c r="B592" s="37">
        <f>IF(B590=B591,B591,B590&amp;"/"&amp;B591)</f>
        <v>0</v>
      </c>
      <c r="C592" s="21">
        <f t="shared" ref="C592:O592" si="162">SUM(C590:C591)</f>
        <v>0</v>
      </c>
      <c r="D592" s="21">
        <f t="shared" si="162"/>
        <v>0</v>
      </c>
      <c r="E592" s="21">
        <f t="shared" si="162"/>
        <v>0</v>
      </c>
      <c r="F592" s="21">
        <f t="shared" si="162"/>
        <v>0</v>
      </c>
      <c r="G592" s="21">
        <f t="shared" si="162"/>
        <v>0</v>
      </c>
      <c r="H592" s="24">
        <f t="shared" si="162"/>
        <v>0</v>
      </c>
      <c r="I592" s="21">
        <f t="shared" si="162"/>
        <v>0</v>
      </c>
      <c r="J592" s="21">
        <f t="shared" si="162"/>
        <v>0</v>
      </c>
      <c r="K592" s="21">
        <f t="shared" si="162"/>
        <v>0</v>
      </c>
      <c r="L592" s="21">
        <f t="shared" si="162"/>
        <v>0</v>
      </c>
      <c r="M592" s="21">
        <f t="shared" si="162"/>
        <v>0</v>
      </c>
      <c r="N592" s="24">
        <f t="shared" si="162"/>
        <v>0</v>
      </c>
      <c r="O592" s="24">
        <f t="shared" si="162"/>
        <v>0</v>
      </c>
    </row>
    <row r="593" spans="1:15" x14ac:dyDescent="0.25">
      <c r="A593" s="61">
        <f>Dubbel2!A432</f>
        <v>0</v>
      </c>
      <c r="B593" s="61">
        <f>Dubbel2!B432</f>
        <v>0</v>
      </c>
      <c r="C593" s="61">
        <f>Dubbel2!C432</f>
        <v>0</v>
      </c>
      <c r="D593" s="61">
        <f>Dubbel2!D432</f>
        <v>0</v>
      </c>
      <c r="E593" s="61">
        <f>Dubbel2!E432</f>
        <v>0</v>
      </c>
      <c r="F593" s="61">
        <f>Dubbel2!F432</f>
        <v>0</v>
      </c>
      <c r="G593" s="61">
        <f>Dubbel2!G432</f>
        <v>0</v>
      </c>
      <c r="H593" s="1">
        <f>Dubbel2!H432</f>
        <v>0</v>
      </c>
      <c r="I593" s="61">
        <f>Dubbel2!I432</f>
        <v>0</v>
      </c>
      <c r="J593" s="61">
        <f>Dubbel2!J432</f>
        <v>0</v>
      </c>
      <c r="K593" s="61">
        <f>Dubbel2!K432</f>
        <v>0</v>
      </c>
      <c r="L593" s="61">
        <f>Dubbel2!L432</f>
        <v>0</v>
      </c>
      <c r="M593" s="61">
        <f>Dubbel2!M432</f>
        <v>0</v>
      </c>
      <c r="N593" s="1">
        <f>Dubbel2!N432</f>
        <v>0</v>
      </c>
      <c r="O593" s="1">
        <f>Dubbel2!O432</f>
        <v>0</v>
      </c>
    </row>
    <row r="594" spans="1:15" x14ac:dyDescent="0.25">
      <c r="A594" s="61">
        <f>Dubbel2!A433</f>
        <v>0</v>
      </c>
      <c r="B594" s="61">
        <f>Dubbel2!B433</f>
        <v>0</v>
      </c>
      <c r="C594" s="61">
        <f>Dubbel2!C433</f>
        <v>0</v>
      </c>
      <c r="D594" s="61">
        <f>Dubbel2!D433</f>
        <v>0</v>
      </c>
      <c r="E594" s="61">
        <f>Dubbel2!E433</f>
        <v>0</v>
      </c>
      <c r="F594" s="61">
        <f>Dubbel2!F433</f>
        <v>0</v>
      </c>
      <c r="G594" s="61">
        <f>Dubbel2!G433</f>
        <v>0</v>
      </c>
      <c r="H594" s="1">
        <f>Dubbel2!H433</f>
        <v>0</v>
      </c>
      <c r="I594" s="61">
        <f>Dubbel2!I433</f>
        <v>0</v>
      </c>
      <c r="J594" s="61">
        <f>Dubbel2!J433</f>
        <v>0</v>
      </c>
      <c r="K594" s="61">
        <f>Dubbel2!K433</f>
        <v>0</v>
      </c>
      <c r="L594" s="61">
        <f>Dubbel2!L433</f>
        <v>0</v>
      </c>
      <c r="M594" s="61">
        <f>Dubbel2!M433</f>
        <v>0</v>
      </c>
      <c r="N594" s="1">
        <f>Dubbel2!N433</f>
        <v>0</v>
      </c>
      <c r="O594" s="1">
        <f>Dubbel2!O433</f>
        <v>0</v>
      </c>
    </row>
    <row r="595" spans="1:15" ht="13.8" x14ac:dyDescent="0.25">
      <c r="A595" s="40" t="str">
        <f>A593&amp;"/"&amp;A594</f>
        <v>0/0</v>
      </c>
      <c r="B595" s="37">
        <f>IF(B593=B594,B594,B593&amp;"/"&amp;B594)</f>
        <v>0</v>
      </c>
      <c r="C595" s="21">
        <f t="shared" ref="C595:O595" si="163">SUM(C593:C594)</f>
        <v>0</v>
      </c>
      <c r="D595" s="21">
        <f t="shared" si="163"/>
        <v>0</v>
      </c>
      <c r="E595" s="21">
        <f t="shared" si="163"/>
        <v>0</v>
      </c>
      <c r="F595" s="21">
        <f t="shared" si="163"/>
        <v>0</v>
      </c>
      <c r="G595" s="21">
        <f t="shared" si="163"/>
        <v>0</v>
      </c>
      <c r="H595" s="24">
        <f t="shared" si="163"/>
        <v>0</v>
      </c>
      <c r="I595" s="21">
        <f t="shared" si="163"/>
        <v>0</v>
      </c>
      <c r="J595" s="21">
        <f t="shared" si="163"/>
        <v>0</v>
      </c>
      <c r="K595" s="21">
        <f t="shared" si="163"/>
        <v>0</v>
      </c>
      <c r="L595" s="21">
        <f t="shared" si="163"/>
        <v>0</v>
      </c>
      <c r="M595" s="21">
        <f t="shared" si="163"/>
        <v>0</v>
      </c>
      <c r="N595" s="24">
        <f t="shared" si="163"/>
        <v>0</v>
      </c>
      <c r="O595" s="24">
        <f t="shared" si="163"/>
        <v>0</v>
      </c>
    </row>
    <row r="596" spans="1:15" x14ac:dyDescent="0.25">
      <c r="A596" s="61">
        <f>Dubbel2!A434</f>
        <v>0</v>
      </c>
      <c r="B596" s="61">
        <f>Dubbel2!B434</f>
        <v>0</v>
      </c>
      <c r="C596" s="61">
        <f>Dubbel2!C434</f>
        <v>0</v>
      </c>
      <c r="D596" s="61">
        <f>Dubbel2!D434</f>
        <v>0</v>
      </c>
      <c r="E596" s="61">
        <f>Dubbel2!E434</f>
        <v>0</v>
      </c>
      <c r="F596" s="61">
        <f>Dubbel2!F434</f>
        <v>0</v>
      </c>
      <c r="G596" s="61">
        <f>Dubbel2!G434</f>
        <v>0</v>
      </c>
      <c r="H596" s="1">
        <f>Dubbel2!H434</f>
        <v>0</v>
      </c>
      <c r="I596" s="61">
        <f>Dubbel2!I434</f>
        <v>0</v>
      </c>
      <c r="J596" s="61">
        <f>Dubbel2!J434</f>
        <v>0</v>
      </c>
      <c r="K596" s="61">
        <f>Dubbel2!K434</f>
        <v>0</v>
      </c>
      <c r="L596" s="61">
        <f>Dubbel2!L434</f>
        <v>0</v>
      </c>
      <c r="M596" s="61">
        <f>Dubbel2!M434</f>
        <v>0</v>
      </c>
      <c r="N596" s="1">
        <f>Dubbel2!N434</f>
        <v>0</v>
      </c>
      <c r="O596" s="1">
        <f>Dubbel2!O434</f>
        <v>0</v>
      </c>
    </row>
    <row r="597" spans="1:15" x14ac:dyDescent="0.25">
      <c r="A597" s="61">
        <f>Dubbel2!A435</f>
        <v>0</v>
      </c>
      <c r="B597" s="61">
        <f>Dubbel2!B435</f>
        <v>0</v>
      </c>
      <c r="C597" s="61">
        <f>Dubbel2!C435</f>
        <v>0</v>
      </c>
      <c r="D597" s="61">
        <f>Dubbel2!D435</f>
        <v>0</v>
      </c>
      <c r="E597" s="61">
        <f>Dubbel2!E435</f>
        <v>0</v>
      </c>
      <c r="F597" s="61">
        <f>Dubbel2!F435</f>
        <v>0</v>
      </c>
      <c r="G597" s="61">
        <f>Dubbel2!G435</f>
        <v>0</v>
      </c>
      <c r="H597" s="1">
        <f>Dubbel2!H435</f>
        <v>0</v>
      </c>
      <c r="I597" s="61">
        <f>Dubbel2!I435</f>
        <v>0</v>
      </c>
      <c r="J597" s="61">
        <f>Dubbel2!J435</f>
        <v>0</v>
      </c>
      <c r="K597" s="61">
        <f>Dubbel2!K435</f>
        <v>0</v>
      </c>
      <c r="L597" s="61">
        <f>Dubbel2!L435</f>
        <v>0</v>
      </c>
      <c r="M597" s="61">
        <f>Dubbel2!M435</f>
        <v>0</v>
      </c>
      <c r="N597" s="1">
        <f>Dubbel2!N435</f>
        <v>0</v>
      </c>
      <c r="O597" s="1">
        <f>Dubbel2!O435</f>
        <v>0</v>
      </c>
    </row>
    <row r="598" spans="1:15" ht="13.8" x14ac:dyDescent="0.25">
      <c r="A598" s="40" t="str">
        <f>A596&amp;"/"&amp;A597</f>
        <v>0/0</v>
      </c>
      <c r="B598" s="37">
        <f>IF(B596=B597,B597,B596&amp;"/"&amp;B597)</f>
        <v>0</v>
      </c>
      <c r="C598" s="21">
        <f t="shared" ref="C598:O598" si="164">SUM(C596:C597)</f>
        <v>0</v>
      </c>
      <c r="D598" s="21">
        <f t="shared" si="164"/>
        <v>0</v>
      </c>
      <c r="E598" s="21">
        <f t="shared" si="164"/>
        <v>0</v>
      </c>
      <c r="F598" s="21">
        <f t="shared" si="164"/>
        <v>0</v>
      </c>
      <c r="G598" s="21">
        <f t="shared" si="164"/>
        <v>0</v>
      </c>
      <c r="H598" s="24">
        <f t="shared" si="164"/>
        <v>0</v>
      </c>
      <c r="I598" s="21">
        <f t="shared" si="164"/>
        <v>0</v>
      </c>
      <c r="J598" s="21">
        <f t="shared" si="164"/>
        <v>0</v>
      </c>
      <c r="K598" s="21">
        <f t="shared" si="164"/>
        <v>0</v>
      </c>
      <c r="L598" s="21">
        <f t="shared" si="164"/>
        <v>0</v>
      </c>
      <c r="M598" s="21">
        <f t="shared" si="164"/>
        <v>0</v>
      </c>
      <c r="N598" s="24">
        <f t="shared" si="164"/>
        <v>0</v>
      </c>
      <c r="O598" s="24">
        <f t="shared" si="164"/>
        <v>0</v>
      </c>
    </row>
    <row r="599" spans="1:15" x14ac:dyDescent="0.25">
      <c r="A599" s="61">
        <f>Dubbel2!A436</f>
        <v>0</v>
      </c>
      <c r="B599" s="61">
        <f>Dubbel2!B436</f>
        <v>0</v>
      </c>
      <c r="C599" s="61">
        <f>Dubbel2!C436</f>
        <v>0</v>
      </c>
      <c r="D599" s="61">
        <f>Dubbel2!D436</f>
        <v>0</v>
      </c>
      <c r="E599" s="61">
        <f>Dubbel2!E436</f>
        <v>0</v>
      </c>
      <c r="F599" s="61">
        <f>Dubbel2!F436</f>
        <v>0</v>
      </c>
      <c r="G599" s="61">
        <f>Dubbel2!G436</f>
        <v>0</v>
      </c>
      <c r="H599" s="1">
        <f>Dubbel2!H436</f>
        <v>0</v>
      </c>
      <c r="I599" s="61">
        <f>Dubbel2!I436</f>
        <v>0</v>
      </c>
      <c r="J599" s="61">
        <f>Dubbel2!J436</f>
        <v>0</v>
      </c>
      <c r="K599" s="61">
        <f>Dubbel2!K436</f>
        <v>0</v>
      </c>
      <c r="L599" s="61">
        <f>Dubbel2!L436</f>
        <v>0</v>
      </c>
      <c r="M599" s="61">
        <f>Dubbel2!M436</f>
        <v>0</v>
      </c>
      <c r="N599" s="1">
        <f>Dubbel2!N436</f>
        <v>0</v>
      </c>
      <c r="O599" s="1">
        <f>Dubbel2!O436</f>
        <v>0</v>
      </c>
    </row>
    <row r="600" spans="1:15" x14ac:dyDescent="0.25">
      <c r="A600" s="61">
        <f>Dubbel2!A437</f>
        <v>0</v>
      </c>
      <c r="B600" s="61">
        <f>Dubbel2!B437</f>
        <v>0</v>
      </c>
      <c r="C600" s="61">
        <f>Dubbel2!C437</f>
        <v>0</v>
      </c>
      <c r="D600" s="61">
        <f>Dubbel2!D437</f>
        <v>0</v>
      </c>
      <c r="E600" s="61">
        <f>Dubbel2!E437</f>
        <v>0</v>
      </c>
      <c r="F600" s="61">
        <f>Dubbel2!F437</f>
        <v>0</v>
      </c>
      <c r="G600" s="61">
        <f>Dubbel2!G437</f>
        <v>0</v>
      </c>
      <c r="H600" s="1">
        <f>Dubbel2!H437</f>
        <v>0</v>
      </c>
      <c r="I600" s="61">
        <f>Dubbel2!I437</f>
        <v>0</v>
      </c>
      <c r="J600" s="61">
        <f>Dubbel2!J437</f>
        <v>0</v>
      </c>
      <c r="K600" s="61">
        <f>Dubbel2!K437</f>
        <v>0</v>
      </c>
      <c r="L600" s="61">
        <f>Dubbel2!L437</f>
        <v>0</v>
      </c>
      <c r="M600" s="61">
        <f>Dubbel2!M437</f>
        <v>0</v>
      </c>
      <c r="N600" s="1">
        <f>Dubbel2!N437</f>
        <v>0</v>
      </c>
      <c r="O600" s="1">
        <f>Dubbel2!O437</f>
        <v>0</v>
      </c>
    </row>
    <row r="601" spans="1:15" ht="13.8" x14ac:dyDescent="0.25">
      <c r="A601" s="40" t="str">
        <f>A599&amp;"/"&amp;A600</f>
        <v>0/0</v>
      </c>
      <c r="B601" s="37">
        <f>IF(B599=B600,B600,B599&amp;"/"&amp;B600)</f>
        <v>0</v>
      </c>
      <c r="C601" s="21">
        <f t="shared" ref="C601:O601" si="165">SUM(C599:C600)</f>
        <v>0</v>
      </c>
      <c r="D601" s="21">
        <f t="shared" si="165"/>
        <v>0</v>
      </c>
      <c r="E601" s="21">
        <f t="shared" si="165"/>
        <v>0</v>
      </c>
      <c r="F601" s="21">
        <f t="shared" si="165"/>
        <v>0</v>
      </c>
      <c r="G601" s="21">
        <f t="shared" si="165"/>
        <v>0</v>
      </c>
      <c r="H601" s="24">
        <f t="shared" si="165"/>
        <v>0</v>
      </c>
      <c r="I601" s="21">
        <f t="shared" si="165"/>
        <v>0</v>
      </c>
      <c r="J601" s="21">
        <f t="shared" si="165"/>
        <v>0</v>
      </c>
      <c r="K601" s="21">
        <f t="shared" si="165"/>
        <v>0</v>
      </c>
      <c r="L601" s="21">
        <f t="shared" si="165"/>
        <v>0</v>
      </c>
      <c r="M601" s="21">
        <f t="shared" si="165"/>
        <v>0</v>
      </c>
      <c r="N601" s="24">
        <f t="shared" si="165"/>
        <v>0</v>
      </c>
      <c r="O601" s="24">
        <f t="shared" si="165"/>
        <v>0</v>
      </c>
    </row>
    <row r="602" spans="1:15" x14ac:dyDescent="0.25">
      <c r="A602" s="61">
        <f>Dubbel2!A438</f>
        <v>0</v>
      </c>
      <c r="B602" s="61">
        <f>Dubbel2!B438</f>
        <v>0</v>
      </c>
      <c r="C602" s="61">
        <f>Dubbel2!C438</f>
        <v>0</v>
      </c>
      <c r="D602" s="61">
        <f>Dubbel2!D438</f>
        <v>0</v>
      </c>
      <c r="E602" s="61">
        <f>Dubbel2!E438</f>
        <v>0</v>
      </c>
      <c r="F602" s="61">
        <f>Dubbel2!F438</f>
        <v>0</v>
      </c>
      <c r="G602" s="61">
        <f>Dubbel2!G438</f>
        <v>0</v>
      </c>
      <c r="H602" s="1">
        <f>Dubbel2!H438</f>
        <v>0</v>
      </c>
      <c r="I602" s="61">
        <f>Dubbel2!I438</f>
        <v>0</v>
      </c>
      <c r="J602" s="61">
        <f>Dubbel2!J438</f>
        <v>0</v>
      </c>
      <c r="K602" s="61">
        <f>Dubbel2!K438</f>
        <v>0</v>
      </c>
      <c r="L602" s="61">
        <f>Dubbel2!L438</f>
        <v>0</v>
      </c>
      <c r="M602" s="61">
        <f>Dubbel2!M438</f>
        <v>0</v>
      </c>
      <c r="N602" s="1">
        <f>Dubbel2!N438</f>
        <v>0</v>
      </c>
      <c r="O602" s="1">
        <f>Dubbel2!O438</f>
        <v>0</v>
      </c>
    </row>
    <row r="603" spans="1:15" x14ac:dyDescent="0.25">
      <c r="A603" s="61">
        <f>Dubbel2!A439</f>
        <v>0</v>
      </c>
      <c r="B603" s="61">
        <f>Dubbel2!B439</f>
        <v>0</v>
      </c>
      <c r="C603" s="61">
        <f>Dubbel2!C439</f>
        <v>0</v>
      </c>
      <c r="D603" s="61">
        <f>Dubbel2!D439</f>
        <v>0</v>
      </c>
      <c r="E603" s="61">
        <f>Dubbel2!E439</f>
        <v>0</v>
      </c>
      <c r="F603" s="61">
        <f>Dubbel2!F439</f>
        <v>0</v>
      </c>
      <c r="G603" s="61">
        <f>Dubbel2!G439</f>
        <v>0</v>
      </c>
      <c r="H603" s="1">
        <f>Dubbel2!H439</f>
        <v>0</v>
      </c>
      <c r="I603" s="61">
        <f>Dubbel2!I439</f>
        <v>0</v>
      </c>
      <c r="J603" s="61">
        <f>Dubbel2!J439</f>
        <v>0</v>
      </c>
      <c r="K603" s="61">
        <f>Dubbel2!K439</f>
        <v>0</v>
      </c>
      <c r="L603" s="61">
        <f>Dubbel2!L439</f>
        <v>0</v>
      </c>
      <c r="M603" s="61">
        <f>Dubbel2!M439</f>
        <v>0</v>
      </c>
      <c r="N603" s="1">
        <f>Dubbel2!N439</f>
        <v>0</v>
      </c>
      <c r="O603" s="1">
        <f>Dubbel2!O439</f>
        <v>0</v>
      </c>
    </row>
    <row r="604" spans="1:15" ht="13.8" x14ac:dyDescent="0.25">
      <c r="A604" s="40" t="str">
        <f>A602&amp;"/"&amp;A603</f>
        <v>0/0</v>
      </c>
      <c r="B604" s="37">
        <f>IF(B602=B603,B603,B602&amp;"/"&amp;B603)</f>
        <v>0</v>
      </c>
      <c r="C604" s="21">
        <f t="shared" ref="C604:O604" si="166">SUM(C602:C603)</f>
        <v>0</v>
      </c>
      <c r="D604" s="21">
        <f t="shared" si="166"/>
        <v>0</v>
      </c>
      <c r="E604" s="21">
        <f t="shared" si="166"/>
        <v>0</v>
      </c>
      <c r="F604" s="21">
        <f t="shared" si="166"/>
        <v>0</v>
      </c>
      <c r="G604" s="21">
        <f t="shared" si="166"/>
        <v>0</v>
      </c>
      <c r="H604" s="24">
        <f t="shared" si="166"/>
        <v>0</v>
      </c>
      <c r="I604" s="21">
        <f t="shared" si="166"/>
        <v>0</v>
      </c>
      <c r="J604" s="21">
        <f t="shared" si="166"/>
        <v>0</v>
      </c>
      <c r="K604" s="21">
        <f t="shared" si="166"/>
        <v>0</v>
      </c>
      <c r="L604" s="21">
        <f t="shared" si="166"/>
        <v>0</v>
      </c>
      <c r="M604" s="21">
        <f t="shared" si="166"/>
        <v>0</v>
      </c>
      <c r="N604" s="24">
        <f t="shared" si="166"/>
        <v>0</v>
      </c>
      <c r="O604" s="24">
        <f t="shared" si="166"/>
        <v>0</v>
      </c>
    </row>
    <row r="605" spans="1:15" x14ac:dyDescent="0.25">
      <c r="A605" s="61">
        <f>Dubbel2!A440</f>
        <v>0</v>
      </c>
      <c r="B605" s="61">
        <f>Dubbel2!B440</f>
        <v>0</v>
      </c>
      <c r="C605" s="61">
        <f>Dubbel2!C440</f>
        <v>0</v>
      </c>
      <c r="D605" s="61">
        <f>Dubbel2!D440</f>
        <v>0</v>
      </c>
      <c r="E605" s="61">
        <f>Dubbel2!E440</f>
        <v>0</v>
      </c>
      <c r="F605" s="61">
        <f>Dubbel2!F440</f>
        <v>0</v>
      </c>
      <c r="G605" s="61">
        <f>Dubbel2!G440</f>
        <v>0</v>
      </c>
      <c r="H605" s="1">
        <f>Dubbel2!H440</f>
        <v>0</v>
      </c>
      <c r="I605" s="61">
        <f>Dubbel2!I440</f>
        <v>0</v>
      </c>
      <c r="J605" s="61">
        <f>Dubbel2!J440</f>
        <v>0</v>
      </c>
      <c r="K605" s="61">
        <f>Dubbel2!K440</f>
        <v>0</v>
      </c>
      <c r="L605" s="61">
        <f>Dubbel2!L440</f>
        <v>0</v>
      </c>
      <c r="M605" s="61">
        <f>Dubbel2!M440</f>
        <v>0</v>
      </c>
      <c r="N605" s="1">
        <f>Dubbel2!N440</f>
        <v>0</v>
      </c>
      <c r="O605" s="1">
        <f>Dubbel2!O440</f>
        <v>0</v>
      </c>
    </row>
    <row r="606" spans="1:15" x14ac:dyDescent="0.25">
      <c r="A606" s="61">
        <f>Dubbel2!A441</f>
        <v>0</v>
      </c>
      <c r="B606" s="61">
        <f>Dubbel2!B441</f>
        <v>0</v>
      </c>
      <c r="C606" s="61">
        <f>Dubbel2!C441</f>
        <v>0</v>
      </c>
      <c r="D606" s="61">
        <f>Dubbel2!D441</f>
        <v>0</v>
      </c>
      <c r="E606" s="61">
        <f>Dubbel2!E441</f>
        <v>0</v>
      </c>
      <c r="F606" s="61">
        <f>Dubbel2!F441</f>
        <v>0</v>
      </c>
      <c r="G606" s="61">
        <f>Dubbel2!G441</f>
        <v>0</v>
      </c>
      <c r="H606" s="1">
        <f>Dubbel2!H441</f>
        <v>0</v>
      </c>
      <c r="I606" s="61">
        <f>Dubbel2!I441</f>
        <v>0</v>
      </c>
      <c r="J606" s="61">
        <f>Dubbel2!J441</f>
        <v>0</v>
      </c>
      <c r="K606" s="61">
        <f>Dubbel2!K441</f>
        <v>0</v>
      </c>
      <c r="L606" s="61">
        <f>Dubbel2!L441</f>
        <v>0</v>
      </c>
      <c r="M606" s="61">
        <f>Dubbel2!M441</f>
        <v>0</v>
      </c>
      <c r="N606" s="1">
        <f>Dubbel2!N441</f>
        <v>0</v>
      </c>
      <c r="O606" s="1">
        <f>Dubbel2!O441</f>
        <v>0</v>
      </c>
    </row>
    <row r="607" spans="1:15" ht="13.8" x14ac:dyDescent="0.25">
      <c r="A607" s="40" t="str">
        <f>A605&amp;"/"&amp;A606</f>
        <v>0/0</v>
      </c>
      <c r="B607" s="37">
        <f>IF(B605=B606,B606,B605&amp;"/"&amp;B606)</f>
        <v>0</v>
      </c>
      <c r="C607" s="21">
        <f t="shared" ref="C607:O607" si="167">SUM(C605:C606)</f>
        <v>0</v>
      </c>
      <c r="D607" s="21">
        <f t="shared" si="167"/>
        <v>0</v>
      </c>
      <c r="E607" s="21">
        <f t="shared" si="167"/>
        <v>0</v>
      </c>
      <c r="F607" s="21">
        <f t="shared" si="167"/>
        <v>0</v>
      </c>
      <c r="G607" s="21">
        <f t="shared" si="167"/>
        <v>0</v>
      </c>
      <c r="H607" s="24">
        <f t="shared" si="167"/>
        <v>0</v>
      </c>
      <c r="I607" s="21">
        <f t="shared" si="167"/>
        <v>0</v>
      </c>
      <c r="J607" s="21">
        <f t="shared" si="167"/>
        <v>0</v>
      </c>
      <c r="K607" s="21">
        <f t="shared" si="167"/>
        <v>0</v>
      </c>
      <c r="L607" s="21">
        <f t="shared" si="167"/>
        <v>0</v>
      </c>
      <c r="M607" s="21">
        <f t="shared" si="167"/>
        <v>0</v>
      </c>
      <c r="N607" s="24">
        <f t="shared" si="167"/>
        <v>0</v>
      </c>
      <c r="O607" s="24">
        <f t="shared" si="167"/>
        <v>0</v>
      </c>
    </row>
    <row r="608" spans="1:15" x14ac:dyDescent="0.25">
      <c r="A608" s="61">
        <f>Dubbel2!A442</f>
        <v>0</v>
      </c>
      <c r="B608" s="61">
        <f>Dubbel2!B442</f>
        <v>0</v>
      </c>
      <c r="C608" s="61">
        <f>Dubbel2!C442</f>
        <v>0</v>
      </c>
      <c r="D608" s="61">
        <f>Dubbel2!D442</f>
        <v>0</v>
      </c>
      <c r="E608" s="61">
        <f>Dubbel2!E442</f>
        <v>0</v>
      </c>
      <c r="F608" s="61">
        <f>Dubbel2!F442</f>
        <v>0</v>
      </c>
      <c r="G608" s="61">
        <f>Dubbel2!G442</f>
        <v>0</v>
      </c>
      <c r="H608" s="1">
        <f>Dubbel2!H442</f>
        <v>0</v>
      </c>
      <c r="I608" s="61">
        <f>Dubbel2!I442</f>
        <v>0</v>
      </c>
      <c r="J608" s="61">
        <f>Dubbel2!J442</f>
        <v>0</v>
      </c>
      <c r="K608" s="61">
        <f>Dubbel2!K442</f>
        <v>0</v>
      </c>
      <c r="L608" s="61">
        <f>Dubbel2!L442</f>
        <v>0</v>
      </c>
      <c r="M608" s="61">
        <f>Dubbel2!M442</f>
        <v>0</v>
      </c>
      <c r="N608" s="1">
        <f>Dubbel2!N442</f>
        <v>0</v>
      </c>
      <c r="O608" s="1">
        <f>Dubbel2!O442</f>
        <v>0</v>
      </c>
    </row>
    <row r="609" spans="1:15" x14ac:dyDescent="0.25">
      <c r="A609" s="61">
        <f>Dubbel2!A443</f>
        <v>0</v>
      </c>
      <c r="B609" s="61">
        <f>Dubbel2!B443</f>
        <v>0</v>
      </c>
      <c r="C609" s="61">
        <f>Dubbel2!C443</f>
        <v>0</v>
      </c>
      <c r="D609" s="61">
        <f>Dubbel2!D443</f>
        <v>0</v>
      </c>
      <c r="E609" s="61">
        <f>Dubbel2!E443</f>
        <v>0</v>
      </c>
      <c r="F609" s="61">
        <f>Dubbel2!F443</f>
        <v>0</v>
      </c>
      <c r="G609" s="61">
        <f>Dubbel2!G443</f>
        <v>0</v>
      </c>
      <c r="H609" s="1">
        <f>Dubbel2!H443</f>
        <v>0</v>
      </c>
      <c r="I609" s="61">
        <f>Dubbel2!I443</f>
        <v>0</v>
      </c>
      <c r="J609" s="61">
        <f>Dubbel2!J443</f>
        <v>0</v>
      </c>
      <c r="K609" s="61">
        <f>Dubbel2!K443</f>
        <v>0</v>
      </c>
      <c r="L609" s="61">
        <f>Dubbel2!L443</f>
        <v>0</v>
      </c>
      <c r="M609" s="61">
        <f>Dubbel2!M443</f>
        <v>0</v>
      </c>
      <c r="N609" s="1">
        <f>Dubbel2!N443</f>
        <v>0</v>
      </c>
      <c r="O609" s="1">
        <f>Dubbel2!O443</f>
        <v>0</v>
      </c>
    </row>
    <row r="610" spans="1:15" ht="13.8" x14ac:dyDescent="0.25">
      <c r="A610" s="40" t="str">
        <f>A608&amp;"/"&amp;A609</f>
        <v>0/0</v>
      </c>
      <c r="B610" s="37">
        <f>IF(B608=B609,B609,B608&amp;"/"&amp;B609)</f>
        <v>0</v>
      </c>
      <c r="C610" s="21">
        <f t="shared" ref="C610:O610" si="168">SUM(C608:C609)</f>
        <v>0</v>
      </c>
      <c r="D610" s="21">
        <f t="shared" si="168"/>
        <v>0</v>
      </c>
      <c r="E610" s="21">
        <f t="shared" si="168"/>
        <v>0</v>
      </c>
      <c r="F610" s="21">
        <f t="shared" si="168"/>
        <v>0</v>
      </c>
      <c r="G610" s="21">
        <f t="shared" si="168"/>
        <v>0</v>
      </c>
      <c r="H610" s="24">
        <f t="shared" si="168"/>
        <v>0</v>
      </c>
      <c r="I610" s="21">
        <f t="shared" si="168"/>
        <v>0</v>
      </c>
      <c r="J610" s="21">
        <f t="shared" si="168"/>
        <v>0</v>
      </c>
      <c r="K610" s="21">
        <f t="shared" si="168"/>
        <v>0</v>
      </c>
      <c r="L610" s="21">
        <f t="shared" si="168"/>
        <v>0</v>
      </c>
      <c r="M610" s="21">
        <f t="shared" si="168"/>
        <v>0</v>
      </c>
      <c r="N610" s="24">
        <f t="shared" si="168"/>
        <v>0</v>
      </c>
      <c r="O610" s="24">
        <f t="shared" si="168"/>
        <v>0</v>
      </c>
    </row>
    <row r="611" spans="1:15" x14ac:dyDescent="0.25">
      <c r="A611" s="61">
        <f>Dubbel2!A444</f>
        <v>0</v>
      </c>
      <c r="B611" s="61">
        <f>Dubbel2!B444</f>
        <v>0</v>
      </c>
      <c r="C611" s="61">
        <f>Dubbel2!C444</f>
        <v>0</v>
      </c>
      <c r="D611" s="61">
        <f>Dubbel2!D444</f>
        <v>0</v>
      </c>
      <c r="E611" s="61">
        <f>Dubbel2!E444</f>
        <v>0</v>
      </c>
      <c r="F611" s="61">
        <f>Dubbel2!F444</f>
        <v>0</v>
      </c>
      <c r="G611" s="61">
        <f>Dubbel2!G444</f>
        <v>0</v>
      </c>
      <c r="H611" s="1">
        <f>Dubbel2!H444</f>
        <v>0</v>
      </c>
      <c r="I611" s="61">
        <f>Dubbel2!I444</f>
        <v>0</v>
      </c>
      <c r="J611" s="61">
        <f>Dubbel2!J444</f>
        <v>0</v>
      </c>
      <c r="K611" s="61">
        <f>Dubbel2!K444</f>
        <v>0</v>
      </c>
      <c r="L611" s="61">
        <f>Dubbel2!L444</f>
        <v>0</v>
      </c>
      <c r="M611" s="61">
        <f>Dubbel2!M444</f>
        <v>0</v>
      </c>
      <c r="N611" s="1">
        <f>Dubbel2!N444</f>
        <v>0</v>
      </c>
      <c r="O611" s="1">
        <f>Dubbel2!O444</f>
        <v>0</v>
      </c>
    </row>
    <row r="612" spans="1:15" x14ac:dyDescent="0.25">
      <c r="A612" s="61">
        <f>Dubbel2!A445</f>
        <v>0</v>
      </c>
      <c r="B612" s="61">
        <f>Dubbel2!B445</f>
        <v>0</v>
      </c>
      <c r="C612" s="61">
        <f>Dubbel2!C445</f>
        <v>0</v>
      </c>
      <c r="D612" s="61">
        <f>Dubbel2!D445</f>
        <v>0</v>
      </c>
      <c r="E612" s="61">
        <f>Dubbel2!E445</f>
        <v>0</v>
      </c>
      <c r="F612" s="61">
        <f>Dubbel2!F445</f>
        <v>0</v>
      </c>
      <c r="G612" s="61">
        <f>Dubbel2!G445</f>
        <v>0</v>
      </c>
      <c r="H612" s="1">
        <f>Dubbel2!H445</f>
        <v>0</v>
      </c>
      <c r="I612" s="61">
        <f>Dubbel2!I445</f>
        <v>0</v>
      </c>
      <c r="J612" s="61">
        <f>Dubbel2!J445</f>
        <v>0</v>
      </c>
      <c r="K612" s="61">
        <f>Dubbel2!K445</f>
        <v>0</v>
      </c>
      <c r="L612" s="61">
        <f>Dubbel2!L445</f>
        <v>0</v>
      </c>
      <c r="M612" s="61">
        <f>Dubbel2!M445</f>
        <v>0</v>
      </c>
      <c r="N612" s="1">
        <f>Dubbel2!N445</f>
        <v>0</v>
      </c>
      <c r="O612" s="1">
        <f>Dubbel2!O445</f>
        <v>0</v>
      </c>
    </row>
    <row r="613" spans="1:15" ht="13.8" x14ac:dyDescent="0.25">
      <c r="A613" s="40" t="str">
        <f>A611&amp;"/"&amp;A612</f>
        <v>0/0</v>
      </c>
      <c r="B613" s="37">
        <f>IF(B611=B612,B612,B611&amp;"/"&amp;B612)</f>
        <v>0</v>
      </c>
      <c r="C613" s="21">
        <f t="shared" ref="C613:O613" si="169">SUM(C611:C612)</f>
        <v>0</v>
      </c>
      <c r="D613" s="21">
        <f t="shared" si="169"/>
        <v>0</v>
      </c>
      <c r="E613" s="21">
        <f t="shared" si="169"/>
        <v>0</v>
      </c>
      <c r="F613" s="21">
        <f t="shared" si="169"/>
        <v>0</v>
      </c>
      <c r="G613" s="21">
        <f t="shared" si="169"/>
        <v>0</v>
      </c>
      <c r="H613" s="24">
        <f t="shared" si="169"/>
        <v>0</v>
      </c>
      <c r="I613" s="21">
        <f t="shared" si="169"/>
        <v>0</v>
      </c>
      <c r="J613" s="21">
        <f t="shared" si="169"/>
        <v>0</v>
      </c>
      <c r="K613" s="21">
        <f t="shared" si="169"/>
        <v>0</v>
      </c>
      <c r="L613" s="21">
        <f t="shared" si="169"/>
        <v>0</v>
      </c>
      <c r="M613" s="21">
        <f t="shared" si="169"/>
        <v>0</v>
      </c>
      <c r="N613" s="24">
        <f t="shared" si="169"/>
        <v>0</v>
      </c>
      <c r="O613" s="24">
        <f t="shared" si="169"/>
        <v>0</v>
      </c>
    </row>
    <row r="614" spans="1:15" x14ac:dyDescent="0.25">
      <c r="A614" s="61">
        <f>Dubbel2!A446</f>
        <v>0</v>
      </c>
      <c r="B614" s="61">
        <f>Dubbel2!B446</f>
        <v>0</v>
      </c>
      <c r="C614" s="61">
        <f>Dubbel2!C446</f>
        <v>0</v>
      </c>
      <c r="D614" s="61">
        <f>Dubbel2!D446</f>
        <v>0</v>
      </c>
      <c r="E614" s="61">
        <f>Dubbel2!E446</f>
        <v>0</v>
      </c>
      <c r="F614" s="61">
        <f>Dubbel2!F446</f>
        <v>0</v>
      </c>
      <c r="G614" s="61">
        <f>Dubbel2!G446</f>
        <v>0</v>
      </c>
      <c r="H614" s="1">
        <f>Dubbel2!H446</f>
        <v>0</v>
      </c>
      <c r="I614" s="61">
        <f>Dubbel2!I446</f>
        <v>0</v>
      </c>
      <c r="J614" s="61">
        <f>Dubbel2!J446</f>
        <v>0</v>
      </c>
      <c r="K614" s="61">
        <f>Dubbel2!K446</f>
        <v>0</v>
      </c>
      <c r="L614" s="61">
        <f>Dubbel2!L446</f>
        <v>0</v>
      </c>
      <c r="M614" s="61">
        <f>Dubbel2!M446</f>
        <v>0</v>
      </c>
      <c r="N614" s="1">
        <f>Dubbel2!N446</f>
        <v>0</v>
      </c>
      <c r="O614" s="1">
        <f>Dubbel2!O446</f>
        <v>0</v>
      </c>
    </row>
    <row r="615" spans="1:15" x14ac:dyDescent="0.25">
      <c r="A615" s="61">
        <f>Dubbel2!A447</f>
        <v>0</v>
      </c>
      <c r="B615" s="61">
        <f>Dubbel2!B447</f>
        <v>0</v>
      </c>
      <c r="C615" s="61">
        <f>Dubbel2!C447</f>
        <v>0</v>
      </c>
      <c r="D615" s="61">
        <f>Dubbel2!D447</f>
        <v>0</v>
      </c>
      <c r="E615" s="61">
        <f>Dubbel2!E447</f>
        <v>0</v>
      </c>
      <c r="F615" s="61">
        <f>Dubbel2!F447</f>
        <v>0</v>
      </c>
      <c r="G615" s="61">
        <f>Dubbel2!G447</f>
        <v>0</v>
      </c>
      <c r="H615" s="1">
        <f>Dubbel2!H447</f>
        <v>0</v>
      </c>
      <c r="I615" s="61">
        <f>Dubbel2!I447</f>
        <v>0</v>
      </c>
      <c r="J615" s="61">
        <f>Dubbel2!J447</f>
        <v>0</v>
      </c>
      <c r="K615" s="61">
        <f>Dubbel2!K447</f>
        <v>0</v>
      </c>
      <c r="L615" s="61">
        <f>Dubbel2!L447</f>
        <v>0</v>
      </c>
      <c r="M615" s="61">
        <f>Dubbel2!M447</f>
        <v>0</v>
      </c>
      <c r="N615" s="1">
        <f>Dubbel2!N447</f>
        <v>0</v>
      </c>
      <c r="O615" s="1">
        <f>Dubbel2!O447</f>
        <v>0</v>
      </c>
    </row>
    <row r="616" spans="1:15" ht="13.8" x14ac:dyDescent="0.25">
      <c r="A616" s="40" t="str">
        <f>A614&amp;"/"&amp;A615</f>
        <v>0/0</v>
      </c>
      <c r="B616" s="37">
        <f>IF(B614=B615,B615,B614&amp;"/"&amp;B615)</f>
        <v>0</v>
      </c>
      <c r="C616" s="21">
        <f t="shared" ref="C616:O616" si="170">SUM(C614:C615)</f>
        <v>0</v>
      </c>
      <c r="D616" s="21">
        <f t="shared" si="170"/>
        <v>0</v>
      </c>
      <c r="E616" s="21">
        <f t="shared" si="170"/>
        <v>0</v>
      </c>
      <c r="F616" s="21">
        <f t="shared" si="170"/>
        <v>0</v>
      </c>
      <c r="G616" s="21">
        <f t="shared" si="170"/>
        <v>0</v>
      </c>
      <c r="H616" s="24">
        <f t="shared" si="170"/>
        <v>0</v>
      </c>
      <c r="I616" s="21">
        <f t="shared" si="170"/>
        <v>0</v>
      </c>
      <c r="J616" s="21">
        <f t="shared" si="170"/>
        <v>0</v>
      </c>
      <c r="K616" s="21">
        <f t="shared" si="170"/>
        <v>0</v>
      </c>
      <c r="L616" s="21">
        <f t="shared" si="170"/>
        <v>0</v>
      </c>
      <c r="M616" s="21">
        <f t="shared" si="170"/>
        <v>0</v>
      </c>
      <c r="N616" s="24">
        <f t="shared" si="170"/>
        <v>0</v>
      </c>
      <c r="O616" s="24">
        <f t="shared" si="170"/>
        <v>0</v>
      </c>
    </row>
    <row r="617" spans="1:15" x14ac:dyDescent="0.25">
      <c r="A617" s="61">
        <f>Dubbel2!A448</f>
        <v>0</v>
      </c>
      <c r="B617" s="61">
        <f>Dubbel2!B448</f>
        <v>0</v>
      </c>
      <c r="C617" s="61">
        <f>Dubbel2!C448</f>
        <v>0</v>
      </c>
      <c r="D617" s="61">
        <f>Dubbel2!D448</f>
        <v>0</v>
      </c>
      <c r="E617" s="61">
        <f>Dubbel2!E448</f>
        <v>0</v>
      </c>
      <c r="F617" s="61">
        <f>Dubbel2!F448</f>
        <v>0</v>
      </c>
      <c r="G617" s="61">
        <f>Dubbel2!G448</f>
        <v>0</v>
      </c>
      <c r="H617" s="1">
        <f>Dubbel2!H448</f>
        <v>0</v>
      </c>
      <c r="I617" s="61">
        <f>Dubbel2!I448</f>
        <v>0</v>
      </c>
      <c r="J617" s="61">
        <f>Dubbel2!J448</f>
        <v>0</v>
      </c>
      <c r="K617" s="61">
        <f>Dubbel2!K448</f>
        <v>0</v>
      </c>
      <c r="L617" s="61">
        <f>Dubbel2!L448</f>
        <v>0</v>
      </c>
      <c r="M617" s="61">
        <f>Dubbel2!M448</f>
        <v>0</v>
      </c>
      <c r="N617" s="1">
        <f>Dubbel2!N448</f>
        <v>0</v>
      </c>
      <c r="O617" s="1">
        <f>Dubbel2!O448</f>
        <v>0</v>
      </c>
    </row>
    <row r="618" spans="1:15" x14ac:dyDescent="0.25">
      <c r="A618" s="61">
        <f>Dubbel2!A449</f>
        <v>0</v>
      </c>
      <c r="B618" s="61">
        <f>Dubbel2!B449</f>
        <v>0</v>
      </c>
      <c r="C618" s="61">
        <f>Dubbel2!C449</f>
        <v>0</v>
      </c>
      <c r="D618" s="61">
        <f>Dubbel2!D449</f>
        <v>0</v>
      </c>
      <c r="E618" s="61">
        <f>Dubbel2!E449</f>
        <v>0</v>
      </c>
      <c r="F618" s="61">
        <f>Dubbel2!F449</f>
        <v>0</v>
      </c>
      <c r="G618" s="61">
        <f>Dubbel2!G449</f>
        <v>0</v>
      </c>
      <c r="H618" s="1">
        <f>Dubbel2!H449</f>
        <v>0</v>
      </c>
      <c r="I618" s="61">
        <f>Dubbel2!I449</f>
        <v>0</v>
      </c>
      <c r="J618" s="61">
        <f>Dubbel2!J449</f>
        <v>0</v>
      </c>
      <c r="K618" s="61">
        <f>Dubbel2!K449</f>
        <v>0</v>
      </c>
      <c r="L618" s="61">
        <f>Dubbel2!L449</f>
        <v>0</v>
      </c>
      <c r="M618" s="61">
        <f>Dubbel2!M449</f>
        <v>0</v>
      </c>
      <c r="N618" s="1">
        <f>Dubbel2!N449</f>
        <v>0</v>
      </c>
      <c r="O618" s="1">
        <f>Dubbel2!O449</f>
        <v>0</v>
      </c>
    </row>
    <row r="619" spans="1:15" ht="13.8" x14ac:dyDescent="0.25">
      <c r="A619" s="40" t="str">
        <f>A617&amp;"/"&amp;A618</f>
        <v>0/0</v>
      </c>
      <c r="B619" s="37">
        <f>IF(B617=B618,B618,B617&amp;"/"&amp;B618)</f>
        <v>0</v>
      </c>
      <c r="C619" s="21">
        <f t="shared" ref="C619:O619" si="171">SUM(C617:C618)</f>
        <v>0</v>
      </c>
      <c r="D619" s="21">
        <f t="shared" si="171"/>
        <v>0</v>
      </c>
      <c r="E619" s="21">
        <f t="shared" si="171"/>
        <v>0</v>
      </c>
      <c r="F619" s="21">
        <f t="shared" si="171"/>
        <v>0</v>
      </c>
      <c r="G619" s="21">
        <f t="shared" si="171"/>
        <v>0</v>
      </c>
      <c r="H619" s="24">
        <f t="shared" si="171"/>
        <v>0</v>
      </c>
      <c r="I619" s="21">
        <f t="shared" si="171"/>
        <v>0</v>
      </c>
      <c r="J619" s="21">
        <f t="shared" si="171"/>
        <v>0</v>
      </c>
      <c r="K619" s="21">
        <f t="shared" si="171"/>
        <v>0</v>
      </c>
      <c r="L619" s="21">
        <f t="shared" si="171"/>
        <v>0</v>
      </c>
      <c r="M619" s="21">
        <f t="shared" si="171"/>
        <v>0</v>
      </c>
      <c r="N619" s="24">
        <f t="shared" si="171"/>
        <v>0</v>
      </c>
      <c r="O619" s="24">
        <f t="shared" si="171"/>
        <v>0</v>
      </c>
    </row>
    <row r="620" spans="1:15" x14ac:dyDescent="0.25">
      <c r="A620" s="61">
        <f>Dubbel2!A450</f>
        <v>0</v>
      </c>
      <c r="B620" s="61">
        <f>Dubbel2!B450</f>
        <v>0</v>
      </c>
      <c r="C620" s="61">
        <f>Dubbel2!C450</f>
        <v>0</v>
      </c>
      <c r="D620" s="61">
        <f>Dubbel2!D450</f>
        <v>0</v>
      </c>
      <c r="E620" s="61">
        <f>Dubbel2!E450</f>
        <v>0</v>
      </c>
      <c r="F620" s="61">
        <f>Dubbel2!F450</f>
        <v>0</v>
      </c>
      <c r="G620" s="61">
        <f>Dubbel2!G450</f>
        <v>0</v>
      </c>
      <c r="H620" s="1">
        <f>Dubbel2!H450</f>
        <v>0</v>
      </c>
      <c r="I620" s="61">
        <f>Dubbel2!I450</f>
        <v>0</v>
      </c>
      <c r="J620" s="61">
        <f>Dubbel2!J450</f>
        <v>0</v>
      </c>
      <c r="K620" s="61">
        <f>Dubbel2!K450</f>
        <v>0</v>
      </c>
      <c r="L620" s="61">
        <f>Dubbel2!L450</f>
        <v>0</v>
      </c>
      <c r="M620" s="61">
        <f>Dubbel2!M450</f>
        <v>0</v>
      </c>
      <c r="N620" s="1">
        <f>Dubbel2!N450</f>
        <v>0</v>
      </c>
      <c r="O620" s="1">
        <f>Dubbel2!O450</f>
        <v>0</v>
      </c>
    </row>
    <row r="621" spans="1:15" x14ac:dyDescent="0.25">
      <c r="A621" s="61">
        <f>Dubbel2!A451</f>
        <v>0</v>
      </c>
      <c r="B621" s="61">
        <f>Dubbel2!B451</f>
        <v>0</v>
      </c>
      <c r="C621" s="61">
        <f>Dubbel2!C451</f>
        <v>0</v>
      </c>
      <c r="D621" s="61">
        <f>Dubbel2!D451</f>
        <v>0</v>
      </c>
      <c r="E621" s="61">
        <f>Dubbel2!E451</f>
        <v>0</v>
      </c>
      <c r="F621" s="61">
        <f>Dubbel2!F451</f>
        <v>0</v>
      </c>
      <c r="G621" s="61">
        <f>Dubbel2!G451</f>
        <v>0</v>
      </c>
      <c r="H621" s="1">
        <f>Dubbel2!H451</f>
        <v>0</v>
      </c>
      <c r="I621" s="61">
        <f>Dubbel2!I451</f>
        <v>0</v>
      </c>
      <c r="J621" s="61">
        <f>Dubbel2!J451</f>
        <v>0</v>
      </c>
      <c r="K621" s="61">
        <f>Dubbel2!K451</f>
        <v>0</v>
      </c>
      <c r="L621" s="61">
        <f>Dubbel2!L451</f>
        <v>0</v>
      </c>
      <c r="M621" s="61">
        <f>Dubbel2!M451</f>
        <v>0</v>
      </c>
      <c r="N621" s="1">
        <f>Dubbel2!N451</f>
        <v>0</v>
      </c>
      <c r="O621" s="1">
        <f>Dubbel2!O451</f>
        <v>0</v>
      </c>
    </row>
    <row r="622" spans="1:15" ht="13.8" x14ac:dyDescent="0.25">
      <c r="A622" s="40" t="str">
        <f>A620&amp;"/"&amp;A621</f>
        <v>0/0</v>
      </c>
      <c r="B622" s="37">
        <f>IF(B620=B621,B621,B620&amp;"/"&amp;B621)</f>
        <v>0</v>
      </c>
      <c r="C622" s="21">
        <f t="shared" ref="C622:O622" si="172">SUM(C620:C621)</f>
        <v>0</v>
      </c>
      <c r="D622" s="21">
        <f t="shared" si="172"/>
        <v>0</v>
      </c>
      <c r="E622" s="21">
        <f t="shared" si="172"/>
        <v>0</v>
      </c>
      <c r="F622" s="21">
        <f t="shared" si="172"/>
        <v>0</v>
      </c>
      <c r="G622" s="21">
        <f t="shared" si="172"/>
        <v>0</v>
      </c>
      <c r="H622" s="24">
        <f t="shared" si="172"/>
        <v>0</v>
      </c>
      <c r="I622" s="21">
        <f t="shared" si="172"/>
        <v>0</v>
      </c>
      <c r="J622" s="21">
        <f t="shared" si="172"/>
        <v>0</v>
      </c>
      <c r="K622" s="21">
        <f t="shared" si="172"/>
        <v>0</v>
      </c>
      <c r="L622" s="21">
        <f t="shared" si="172"/>
        <v>0</v>
      </c>
      <c r="M622" s="21">
        <f t="shared" si="172"/>
        <v>0</v>
      </c>
      <c r="N622" s="24">
        <f t="shared" si="172"/>
        <v>0</v>
      </c>
      <c r="O622" s="24">
        <f t="shared" si="172"/>
        <v>0</v>
      </c>
    </row>
    <row r="623" spans="1:15" x14ac:dyDescent="0.25">
      <c r="A623" s="61">
        <f>Dubbel2!A452</f>
        <v>0</v>
      </c>
      <c r="B623" s="61">
        <f>Dubbel2!B452</f>
        <v>0</v>
      </c>
      <c r="C623" s="61">
        <f>Dubbel2!C452</f>
        <v>0</v>
      </c>
      <c r="D623" s="61">
        <f>Dubbel2!D452</f>
        <v>0</v>
      </c>
      <c r="E623" s="61">
        <f>Dubbel2!E452</f>
        <v>0</v>
      </c>
      <c r="F623" s="61">
        <f>Dubbel2!F452</f>
        <v>0</v>
      </c>
      <c r="G623" s="61">
        <f>Dubbel2!G452</f>
        <v>0</v>
      </c>
      <c r="H623" s="1">
        <f>Dubbel2!H452</f>
        <v>0</v>
      </c>
      <c r="I623" s="61">
        <f>Dubbel2!I452</f>
        <v>0</v>
      </c>
      <c r="J623" s="61">
        <f>Dubbel2!J452</f>
        <v>0</v>
      </c>
      <c r="K623" s="61">
        <f>Dubbel2!K452</f>
        <v>0</v>
      </c>
      <c r="L623" s="61">
        <f>Dubbel2!L452</f>
        <v>0</v>
      </c>
      <c r="M623" s="61">
        <f>Dubbel2!M452</f>
        <v>0</v>
      </c>
      <c r="N623" s="1">
        <f>Dubbel2!N452</f>
        <v>0</v>
      </c>
      <c r="O623" s="1">
        <f>Dubbel2!O452</f>
        <v>0</v>
      </c>
    </row>
    <row r="624" spans="1:15" x14ac:dyDescent="0.25">
      <c r="A624" s="61">
        <f>Dubbel2!A453</f>
        <v>0</v>
      </c>
      <c r="B624" s="61">
        <f>Dubbel2!B453</f>
        <v>0</v>
      </c>
      <c r="C624" s="61">
        <f>Dubbel2!C453</f>
        <v>0</v>
      </c>
      <c r="D624" s="61">
        <f>Dubbel2!D453</f>
        <v>0</v>
      </c>
      <c r="E624" s="61">
        <f>Dubbel2!E453</f>
        <v>0</v>
      </c>
      <c r="F624" s="61">
        <f>Dubbel2!F453</f>
        <v>0</v>
      </c>
      <c r="G624" s="61">
        <f>Dubbel2!G453</f>
        <v>0</v>
      </c>
      <c r="H624" s="1">
        <f>Dubbel2!H453</f>
        <v>0</v>
      </c>
      <c r="I624" s="61">
        <f>Dubbel2!I453</f>
        <v>0</v>
      </c>
      <c r="J624" s="61">
        <f>Dubbel2!J453</f>
        <v>0</v>
      </c>
      <c r="K624" s="61">
        <f>Dubbel2!K453</f>
        <v>0</v>
      </c>
      <c r="L624" s="61">
        <f>Dubbel2!L453</f>
        <v>0</v>
      </c>
      <c r="M624" s="61">
        <f>Dubbel2!M453</f>
        <v>0</v>
      </c>
      <c r="N624" s="1">
        <f>Dubbel2!N453</f>
        <v>0</v>
      </c>
      <c r="O624" s="1">
        <f>Dubbel2!O453</f>
        <v>0</v>
      </c>
    </row>
    <row r="625" spans="1:15" ht="13.8" x14ac:dyDescent="0.25">
      <c r="A625" s="40" t="str">
        <f>A623&amp;"/"&amp;A624</f>
        <v>0/0</v>
      </c>
      <c r="B625" s="37">
        <f>IF(B623=B624,B624,B623&amp;"/"&amp;B624)</f>
        <v>0</v>
      </c>
      <c r="C625" s="21">
        <f t="shared" ref="C625:O625" si="173">SUM(C623:C624)</f>
        <v>0</v>
      </c>
      <c r="D625" s="21">
        <f t="shared" si="173"/>
        <v>0</v>
      </c>
      <c r="E625" s="21">
        <f t="shared" si="173"/>
        <v>0</v>
      </c>
      <c r="F625" s="21">
        <f t="shared" si="173"/>
        <v>0</v>
      </c>
      <c r="G625" s="21">
        <f t="shared" si="173"/>
        <v>0</v>
      </c>
      <c r="H625" s="24">
        <f t="shared" si="173"/>
        <v>0</v>
      </c>
      <c r="I625" s="21">
        <f t="shared" si="173"/>
        <v>0</v>
      </c>
      <c r="J625" s="21">
        <f t="shared" si="173"/>
        <v>0</v>
      </c>
      <c r="K625" s="21">
        <f t="shared" si="173"/>
        <v>0</v>
      </c>
      <c r="L625" s="21">
        <f t="shared" si="173"/>
        <v>0</v>
      </c>
      <c r="M625" s="21">
        <f t="shared" si="173"/>
        <v>0</v>
      </c>
      <c r="N625" s="24">
        <f t="shared" si="173"/>
        <v>0</v>
      </c>
      <c r="O625" s="24">
        <f t="shared" si="173"/>
        <v>0</v>
      </c>
    </row>
    <row r="626" spans="1:15" x14ac:dyDescent="0.25">
      <c r="A626" s="61">
        <f>Dubbel2!A454</f>
        <v>0</v>
      </c>
      <c r="B626" s="61">
        <f>Dubbel2!B454</f>
        <v>0</v>
      </c>
      <c r="C626" s="61">
        <f>Dubbel2!C454</f>
        <v>0</v>
      </c>
      <c r="D626" s="61">
        <f>Dubbel2!D454</f>
        <v>0</v>
      </c>
      <c r="E626" s="61">
        <f>Dubbel2!E454</f>
        <v>0</v>
      </c>
      <c r="F626" s="61">
        <f>Dubbel2!F454</f>
        <v>0</v>
      </c>
      <c r="G626" s="61">
        <f>Dubbel2!G454</f>
        <v>0</v>
      </c>
      <c r="H626" s="1">
        <f>Dubbel2!H454</f>
        <v>0</v>
      </c>
      <c r="I626" s="61">
        <f>Dubbel2!I454</f>
        <v>0</v>
      </c>
      <c r="J626" s="61">
        <f>Dubbel2!J454</f>
        <v>0</v>
      </c>
      <c r="K626" s="61">
        <f>Dubbel2!K454</f>
        <v>0</v>
      </c>
      <c r="L626" s="61">
        <f>Dubbel2!L454</f>
        <v>0</v>
      </c>
      <c r="M626" s="61">
        <f>Dubbel2!M454</f>
        <v>0</v>
      </c>
      <c r="N626" s="1">
        <f>Dubbel2!N454</f>
        <v>0</v>
      </c>
      <c r="O626" s="1">
        <f>Dubbel2!O454</f>
        <v>0</v>
      </c>
    </row>
    <row r="627" spans="1:15" x14ac:dyDescent="0.25">
      <c r="A627" s="61">
        <f>Dubbel2!A455</f>
        <v>0</v>
      </c>
      <c r="B627" s="61">
        <f>Dubbel2!B455</f>
        <v>0</v>
      </c>
      <c r="C627" s="61">
        <f>Dubbel2!C455</f>
        <v>0</v>
      </c>
      <c r="D627" s="61">
        <f>Dubbel2!D455</f>
        <v>0</v>
      </c>
      <c r="E627" s="61">
        <f>Dubbel2!E455</f>
        <v>0</v>
      </c>
      <c r="F627" s="61">
        <f>Dubbel2!F455</f>
        <v>0</v>
      </c>
      <c r="G627" s="61">
        <f>Dubbel2!G455</f>
        <v>0</v>
      </c>
      <c r="H627" s="1">
        <f>Dubbel2!H455</f>
        <v>0</v>
      </c>
      <c r="I627" s="61">
        <f>Dubbel2!I455</f>
        <v>0</v>
      </c>
      <c r="J627" s="61">
        <f>Dubbel2!J455</f>
        <v>0</v>
      </c>
      <c r="K627" s="61">
        <f>Dubbel2!K455</f>
        <v>0</v>
      </c>
      <c r="L627" s="61">
        <f>Dubbel2!L455</f>
        <v>0</v>
      </c>
      <c r="M627" s="61">
        <f>Dubbel2!M455</f>
        <v>0</v>
      </c>
      <c r="N627" s="1">
        <f>Dubbel2!N455</f>
        <v>0</v>
      </c>
      <c r="O627" s="1">
        <f>Dubbel2!O455</f>
        <v>0</v>
      </c>
    </row>
    <row r="628" spans="1:15" ht="13.8" x14ac:dyDescent="0.25">
      <c r="A628" s="40" t="str">
        <f>A626&amp;"/"&amp;A627</f>
        <v>0/0</v>
      </c>
      <c r="B628" s="37">
        <f>IF(B626=B627,B627,B626&amp;"/"&amp;B627)</f>
        <v>0</v>
      </c>
      <c r="C628" s="21">
        <f t="shared" ref="C628:O628" si="174">SUM(C626:C627)</f>
        <v>0</v>
      </c>
      <c r="D628" s="21">
        <f t="shared" si="174"/>
        <v>0</v>
      </c>
      <c r="E628" s="21">
        <f t="shared" si="174"/>
        <v>0</v>
      </c>
      <c r="F628" s="21">
        <f t="shared" si="174"/>
        <v>0</v>
      </c>
      <c r="G628" s="21">
        <f t="shared" si="174"/>
        <v>0</v>
      </c>
      <c r="H628" s="24">
        <f t="shared" si="174"/>
        <v>0</v>
      </c>
      <c r="I628" s="21">
        <f t="shared" si="174"/>
        <v>0</v>
      </c>
      <c r="J628" s="21">
        <f t="shared" si="174"/>
        <v>0</v>
      </c>
      <c r="K628" s="21">
        <f t="shared" si="174"/>
        <v>0</v>
      </c>
      <c r="L628" s="21">
        <f t="shared" si="174"/>
        <v>0</v>
      </c>
      <c r="M628" s="21">
        <f t="shared" si="174"/>
        <v>0</v>
      </c>
      <c r="N628" s="24">
        <f t="shared" si="174"/>
        <v>0</v>
      </c>
      <c r="O628" s="24">
        <f t="shared" si="174"/>
        <v>0</v>
      </c>
    </row>
    <row r="629" spans="1:15" x14ac:dyDescent="0.25">
      <c r="A629" s="61">
        <f>Dubbel2!A456</f>
        <v>0</v>
      </c>
      <c r="B629" s="61">
        <f>Dubbel2!B456</f>
        <v>0</v>
      </c>
      <c r="C629" s="61">
        <f>Dubbel2!C456</f>
        <v>0</v>
      </c>
      <c r="D629" s="61">
        <f>Dubbel2!D456</f>
        <v>0</v>
      </c>
      <c r="E629" s="61">
        <f>Dubbel2!E456</f>
        <v>0</v>
      </c>
      <c r="F629" s="61">
        <f>Dubbel2!F456</f>
        <v>0</v>
      </c>
      <c r="G629" s="61">
        <f>Dubbel2!G456</f>
        <v>0</v>
      </c>
      <c r="H629" s="1">
        <f>Dubbel2!H456</f>
        <v>0</v>
      </c>
      <c r="I629" s="61">
        <f>Dubbel2!I456</f>
        <v>0</v>
      </c>
      <c r="J629" s="61">
        <f>Dubbel2!J456</f>
        <v>0</v>
      </c>
      <c r="K629" s="61">
        <f>Dubbel2!K456</f>
        <v>0</v>
      </c>
      <c r="L629" s="61">
        <f>Dubbel2!L456</f>
        <v>0</v>
      </c>
      <c r="M629" s="61">
        <f>Dubbel2!M456</f>
        <v>0</v>
      </c>
      <c r="N629" s="1">
        <f>Dubbel2!N456</f>
        <v>0</v>
      </c>
      <c r="O629" s="1">
        <f>Dubbel2!O456</f>
        <v>0</v>
      </c>
    </row>
    <row r="630" spans="1:15" x14ac:dyDescent="0.25">
      <c r="A630" s="61">
        <f>Dubbel2!A457</f>
        <v>0</v>
      </c>
      <c r="B630" s="61">
        <f>Dubbel2!B457</f>
        <v>0</v>
      </c>
      <c r="C630" s="61">
        <f>Dubbel2!C457</f>
        <v>0</v>
      </c>
      <c r="D630" s="61">
        <f>Dubbel2!D457</f>
        <v>0</v>
      </c>
      <c r="E630" s="61">
        <f>Dubbel2!E457</f>
        <v>0</v>
      </c>
      <c r="F630" s="61">
        <f>Dubbel2!F457</f>
        <v>0</v>
      </c>
      <c r="G630" s="61">
        <f>Dubbel2!G457</f>
        <v>0</v>
      </c>
      <c r="H630" s="1">
        <f>Dubbel2!H457</f>
        <v>0</v>
      </c>
      <c r="I630" s="61">
        <f>Dubbel2!I457</f>
        <v>0</v>
      </c>
      <c r="J630" s="61">
        <f>Dubbel2!J457</f>
        <v>0</v>
      </c>
      <c r="K630" s="61">
        <f>Dubbel2!K457</f>
        <v>0</v>
      </c>
      <c r="L630" s="61">
        <f>Dubbel2!L457</f>
        <v>0</v>
      </c>
      <c r="M630" s="61">
        <f>Dubbel2!M457</f>
        <v>0</v>
      </c>
      <c r="N630" s="1">
        <f>Dubbel2!N457</f>
        <v>0</v>
      </c>
      <c r="O630" s="1">
        <f>Dubbel2!O457</f>
        <v>0</v>
      </c>
    </row>
    <row r="631" spans="1:15" ht="13.8" x14ac:dyDescent="0.25">
      <c r="A631" s="40" t="str">
        <f>A629&amp;"/"&amp;A630</f>
        <v>0/0</v>
      </c>
      <c r="B631" s="37">
        <f>IF(B629=B630,B630,B629&amp;"/"&amp;B630)</f>
        <v>0</v>
      </c>
      <c r="C631" s="21">
        <f t="shared" ref="C631:O631" si="175">SUM(C629:C630)</f>
        <v>0</v>
      </c>
      <c r="D631" s="21">
        <f t="shared" si="175"/>
        <v>0</v>
      </c>
      <c r="E631" s="21">
        <f t="shared" si="175"/>
        <v>0</v>
      </c>
      <c r="F631" s="21">
        <f t="shared" si="175"/>
        <v>0</v>
      </c>
      <c r="G631" s="21">
        <f t="shared" si="175"/>
        <v>0</v>
      </c>
      <c r="H631" s="24">
        <f t="shared" si="175"/>
        <v>0</v>
      </c>
      <c r="I631" s="21">
        <f t="shared" si="175"/>
        <v>0</v>
      </c>
      <c r="J631" s="21">
        <f t="shared" si="175"/>
        <v>0</v>
      </c>
      <c r="K631" s="21">
        <f t="shared" si="175"/>
        <v>0</v>
      </c>
      <c r="L631" s="21">
        <f t="shared" si="175"/>
        <v>0</v>
      </c>
      <c r="M631" s="21">
        <f t="shared" si="175"/>
        <v>0</v>
      </c>
      <c r="N631" s="24">
        <f t="shared" si="175"/>
        <v>0</v>
      </c>
      <c r="O631" s="24">
        <f t="shared" si="175"/>
        <v>0</v>
      </c>
    </row>
    <row r="632" spans="1:15" x14ac:dyDescent="0.25">
      <c r="A632" s="61">
        <f>Dubbel2!A458</f>
        <v>0</v>
      </c>
      <c r="B632" s="61">
        <f>Dubbel2!B458</f>
        <v>0</v>
      </c>
      <c r="C632" s="61">
        <f>Dubbel2!C458</f>
        <v>0</v>
      </c>
      <c r="D632" s="61">
        <f>Dubbel2!D458</f>
        <v>0</v>
      </c>
      <c r="E632" s="61">
        <f>Dubbel2!E458</f>
        <v>0</v>
      </c>
      <c r="F632" s="61">
        <f>Dubbel2!F458</f>
        <v>0</v>
      </c>
      <c r="G632" s="61">
        <f>Dubbel2!G458</f>
        <v>0</v>
      </c>
      <c r="H632" s="1">
        <f>Dubbel2!H458</f>
        <v>0</v>
      </c>
      <c r="I632" s="61">
        <f>Dubbel2!I458</f>
        <v>0</v>
      </c>
      <c r="J632" s="61">
        <f>Dubbel2!J458</f>
        <v>0</v>
      </c>
      <c r="K632" s="61">
        <f>Dubbel2!K458</f>
        <v>0</v>
      </c>
      <c r="L632" s="61">
        <f>Dubbel2!L458</f>
        <v>0</v>
      </c>
      <c r="M632" s="61">
        <f>Dubbel2!M458</f>
        <v>0</v>
      </c>
      <c r="N632" s="1">
        <f>Dubbel2!N458</f>
        <v>0</v>
      </c>
      <c r="O632" s="1">
        <f>Dubbel2!O458</f>
        <v>0</v>
      </c>
    </row>
    <row r="633" spans="1:15" x14ac:dyDescent="0.25">
      <c r="A633" s="61">
        <f>Dubbel2!A459</f>
        <v>0</v>
      </c>
      <c r="B633" s="61">
        <f>Dubbel2!B459</f>
        <v>0</v>
      </c>
      <c r="C633" s="61">
        <f>Dubbel2!C459</f>
        <v>0</v>
      </c>
      <c r="D633" s="61">
        <f>Dubbel2!D459</f>
        <v>0</v>
      </c>
      <c r="E633" s="61">
        <f>Dubbel2!E459</f>
        <v>0</v>
      </c>
      <c r="F633" s="61">
        <f>Dubbel2!F459</f>
        <v>0</v>
      </c>
      <c r="G633" s="61">
        <f>Dubbel2!G459</f>
        <v>0</v>
      </c>
      <c r="H633" s="1">
        <f>Dubbel2!H459</f>
        <v>0</v>
      </c>
      <c r="I633" s="61">
        <f>Dubbel2!I459</f>
        <v>0</v>
      </c>
      <c r="J633" s="61">
        <f>Dubbel2!J459</f>
        <v>0</v>
      </c>
      <c r="K633" s="61">
        <f>Dubbel2!K459</f>
        <v>0</v>
      </c>
      <c r="L633" s="61">
        <f>Dubbel2!L459</f>
        <v>0</v>
      </c>
      <c r="M633" s="61">
        <f>Dubbel2!M459</f>
        <v>0</v>
      </c>
      <c r="N633" s="1">
        <f>Dubbel2!N459</f>
        <v>0</v>
      </c>
      <c r="O633" s="1">
        <f>Dubbel2!O459</f>
        <v>0</v>
      </c>
    </row>
    <row r="634" spans="1:15" ht="13.8" x14ac:dyDescent="0.25">
      <c r="A634" s="40" t="str">
        <f>A632&amp;"/"&amp;A633</f>
        <v>0/0</v>
      </c>
      <c r="B634" s="37">
        <f>IF(B632=B633,B633,B632&amp;"/"&amp;B633)</f>
        <v>0</v>
      </c>
      <c r="C634" s="21">
        <f t="shared" ref="C634:O634" si="176">SUM(C632:C633)</f>
        <v>0</v>
      </c>
      <c r="D634" s="21">
        <f t="shared" si="176"/>
        <v>0</v>
      </c>
      <c r="E634" s="21">
        <f t="shared" si="176"/>
        <v>0</v>
      </c>
      <c r="F634" s="21">
        <f t="shared" si="176"/>
        <v>0</v>
      </c>
      <c r="G634" s="21">
        <f t="shared" si="176"/>
        <v>0</v>
      </c>
      <c r="H634" s="24">
        <f t="shared" si="176"/>
        <v>0</v>
      </c>
      <c r="I634" s="21">
        <f t="shared" si="176"/>
        <v>0</v>
      </c>
      <c r="J634" s="21">
        <f t="shared" si="176"/>
        <v>0</v>
      </c>
      <c r="K634" s="21">
        <f t="shared" si="176"/>
        <v>0</v>
      </c>
      <c r="L634" s="21">
        <f t="shared" si="176"/>
        <v>0</v>
      </c>
      <c r="M634" s="21">
        <f t="shared" si="176"/>
        <v>0</v>
      </c>
      <c r="N634" s="24">
        <f t="shared" si="176"/>
        <v>0</v>
      </c>
      <c r="O634" s="24">
        <f t="shared" si="176"/>
        <v>0</v>
      </c>
    </row>
    <row r="635" spans="1:15" x14ac:dyDescent="0.25">
      <c r="A635" s="61">
        <f>Dubbel2!A460</f>
        <v>0</v>
      </c>
      <c r="B635" s="61">
        <f>Dubbel2!B460</f>
        <v>0</v>
      </c>
      <c r="C635" s="61">
        <f>Dubbel2!C460</f>
        <v>0</v>
      </c>
      <c r="D635" s="61">
        <f>Dubbel2!D460</f>
        <v>0</v>
      </c>
      <c r="E635" s="61">
        <f>Dubbel2!E460</f>
        <v>0</v>
      </c>
      <c r="F635" s="61">
        <f>Dubbel2!F460</f>
        <v>0</v>
      </c>
      <c r="G635" s="61">
        <f>Dubbel2!G460</f>
        <v>0</v>
      </c>
      <c r="H635" s="1">
        <f>Dubbel2!H460</f>
        <v>0</v>
      </c>
      <c r="I635" s="61">
        <f>Dubbel2!I460</f>
        <v>0</v>
      </c>
      <c r="J635" s="61">
        <f>Dubbel2!J460</f>
        <v>0</v>
      </c>
      <c r="K635" s="61">
        <f>Dubbel2!K460</f>
        <v>0</v>
      </c>
      <c r="L635" s="61">
        <f>Dubbel2!L460</f>
        <v>0</v>
      </c>
      <c r="M635" s="61">
        <f>Dubbel2!M460</f>
        <v>0</v>
      </c>
      <c r="N635" s="1">
        <f>Dubbel2!N460</f>
        <v>0</v>
      </c>
      <c r="O635" s="1">
        <f>Dubbel2!O460</f>
        <v>0</v>
      </c>
    </row>
    <row r="636" spans="1:15" x14ac:dyDescent="0.25">
      <c r="A636" s="61">
        <f>Dubbel2!A461</f>
        <v>0</v>
      </c>
      <c r="B636" s="61">
        <f>Dubbel2!B461</f>
        <v>0</v>
      </c>
      <c r="C636" s="61">
        <f>Dubbel2!C461</f>
        <v>0</v>
      </c>
      <c r="D636" s="61">
        <f>Dubbel2!D461</f>
        <v>0</v>
      </c>
      <c r="E636" s="61">
        <f>Dubbel2!E461</f>
        <v>0</v>
      </c>
      <c r="F636" s="61">
        <f>Dubbel2!F461</f>
        <v>0</v>
      </c>
      <c r="G636" s="61">
        <f>Dubbel2!G461</f>
        <v>0</v>
      </c>
      <c r="H636" s="1">
        <f>Dubbel2!H461</f>
        <v>0</v>
      </c>
      <c r="I636" s="61">
        <f>Dubbel2!I461</f>
        <v>0</v>
      </c>
      <c r="J636" s="61">
        <f>Dubbel2!J461</f>
        <v>0</v>
      </c>
      <c r="K636" s="61">
        <f>Dubbel2!K461</f>
        <v>0</v>
      </c>
      <c r="L636" s="61">
        <f>Dubbel2!L461</f>
        <v>0</v>
      </c>
      <c r="M636" s="61">
        <f>Dubbel2!M461</f>
        <v>0</v>
      </c>
      <c r="N636" s="1">
        <f>Dubbel2!N461</f>
        <v>0</v>
      </c>
      <c r="O636" s="1">
        <f>Dubbel2!O461</f>
        <v>0</v>
      </c>
    </row>
    <row r="637" spans="1:15" ht="13.8" x14ac:dyDescent="0.25">
      <c r="A637" s="40" t="str">
        <f>A635&amp;"/"&amp;A636</f>
        <v>0/0</v>
      </c>
      <c r="B637" s="37">
        <f>IF(B635=B636,B636,B635&amp;"/"&amp;B636)</f>
        <v>0</v>
      </c>
      <c r="C637" s="21">
        <f t="shared" ref="C637:O637" si="177">SUM(C635:C636)</f>
        <v>0</v>
      </c>
      <c r="D637" s="21">
        <f t="shared" si="177"/>
        <v>0</v>
      </c>
      <c r="E637" s="21">
        <f t="shared" si="177"/>
        <v>0</v>
      </c>
      <c r="F637" s="21">
        <f t="shared" si="177"/>
        <v>0</v>
      </c>
      <c r="G637" s="21">
        <f t="shared" si="177"/>
        <v>0</v>
      </c>
      <c r="H637" s="24">
        <f t="shared" si="177"/>
        <v>0</v>
      </c>
      <c r="I637" s="21">
        <f t="shared" si="177"/>
        <v>0</v>
      </c>
      <c r="J637" s="21">
        <f t="shared" si="177"/>
        <v>0</v>
      </c>
      <c r="K637" s="21">
        <f t="shared" si="177"/>
        <v>0</v>
      </c>
      <c r="L637" s="21">
        <f t="shared" si="177"/>
        <v>0</v>
      </c>
      <c r="M637" s="21">
        <f t="shared" si="177"/>
        <v>0</v>
      </c>
      <c r="N637" s="24">
        <f t="shared" si="177"/>
        <v>0</v>
      </c>
      <c r="O637" s="24">
        <f t="shared" si="177"/>
        <v>0</v>
      </c>
    </row>
    <row r="638" spans="1:15" x14ac:dyDescent="0.25">
      <c r="A638" s="61">
        <f>Dubbel2!A462</f>
        <v>0</v>
      </c>
      <c r="B638" s="61">
        <f>Dubbel2!B462</f>
        <v>0</v>
      </c>
      <c r="C638" s="61">
        <f>Dubbel2!C462</f>
        <v>0</v>
      </c>
      <c r="D638" s="61">
        <f>Dubbel2!D462</f>
        <v>0</v>
      </c>
      <c r="E638" s="61">
        <f>Dubbel2!E462</f>
        <v>0</v>
      </c>
      <c r="F638" s="61">
        <f>Dubbel2!F462</f>
        <v>0</v>
      </c>
      <c r="G638" s="61">
        <f>Dubbel2!G462</f>
        <v>0</v>
      </c>
      <c r="H638" s="1">
        <f>Dubbel2!H462</f>
        <v>0</v>
      </c>
      <c r="I638" s="61">
        <f>Dubbel2!I462</f>
        <v>0</v>
      </c>
      <c r="J638" s="61">
        <f>Dubbel2!J462</f>
        <v>0</v>
      </c>
      <c r="K638" s="61">
        <f>Dubbel2!K462</f>
        <v>0</v>
      </c>
      <c r="L638" s="61">
        <f>Dubbel2!L462</f>
        <v>0</v>
      </c>
      <c r="M638" s="61">
        <f>Dubbel2!M462</f>
        <v>0</v>
      </c>
      <c r="N638" s="1">
        <f>Dubbel2!N462</f>
        <v>0</v>
      </c>
      <c r="O638" s="1">
        <f>Dubbel2!O462</f>
        <v>0</v>
      </c>
    </row>
    <row r="639" spans="1:15" x14ac:dyDescent="0.25">
      <c r="A639" s="61">
        <f>Dubbel2!A463</f>
        <v>0</v>
      </c>
      <c r="B639" s="61">
        <f>Dubbel2!B463</f>
        <v>0</v>
      </c>
      <c r="C639" s="61">
        <f>Dubbel2!C463</f>
        <v>0</v>
      </c>
      <c r="D639" s="61">
        <f>Dubbel2!D463</f>
        <v>0</v>
      </c>
      <c r="E639" s="61">
        <f>Dubbel2!E463</f>
        <v>0</v>
      </c>
      <c r="F639" s="61">
        <f>Dubbel2!F463</f>
        <v>0</v>
      </c>
      <c r="G639" s="61">
        <f>Dubbel2!G463</f>
        <v>0</v>
      </c>
      <c r="H639" s="1">
        <f>Dubbel2!H463</f>
        <v>0</v>
      </c>
      <c r="I639" s="61">
        <f>Dubbel2!I463</f>
        <v>0</v>
      </c>
      <c r="J639" s="61">
        <f>Dubbel2!J463</f>
        <v>0</v>
      </c>
      <c r="K639" s="61">
        <f>Dubbel2!K463</f>
        <v>0</v>
      </c>
      <c r="L639" s="61">
        <f>Dubbel2!L463</f>
        <v>0</v>
      </c>
      <c r="M639" s="61">
        <f>Dubbel2!M463</f>
        <v>0</v>
      </c>
      <c r="N639" s="1">
        <f>Dubbel2!N463</f>
        <v>0</v>
      </c>
      <c r="O639" s="1">
        <f>Dubbel2!O463</f>
        <v>0</v>
      </c>
    </row>
    <row r="640" spans="1:15" ht="13.8" x14ac:dyDescent="0.25">
      <c r="A640" s="40" t="str">
        <f>A638&amp;"/"&amp;A639</f>
        <v>0/0</v>
      </c>
      <c r="B640" s="37">
        <f>IF(B638=B639,B639,B638&amp;"/"&amp;B639)</f>
        <v>0</v>
      </c>
      <c r="C640" s="21">
        <f t="shared" ref="C640:O640" si="178">SUM(C638:C639)</f>
        <v>0</v>
      </c>
      <c r="D640" s="21">
        <f t="shared" si="178"/>
        <v>0</v>
      </c>
      <c r="E640" s="21">
        <f t="shared" si="178"/>
        <v>0</v>
      </c>
      <c r="F640" s="21">
        <f t="shared" si="178"/>
        <v>0</v>
      </c>
      <c r="G640" s="21">
        <f t="shared" si="178"/>
        <v>0</v>
      </c>
      <c r="H640" s="24">
        <f t="shared" si="178"/>
        <v>0</v>
      </c>
      <c r="I640" s="21">
        <f t="shared" si="178"/>
        <v>0</v>
      </c>
      <c r="J640" s="21">
        <f t="shared" si="178"/>
        <v>0</v>
      </c>
      <c r="K640" s="21">
        <f t="shared" si="178"/>
        <v>0</v>
      </c>
      <c r="L640" s="21">
        <f t="shared" si="178"/>
        <v>0</v>
      </c>
      <c r="M640" s="21">
        <f t="shared" si="178"/>
        <v>0</v>
      </c>
      <c r="N640" s="24">
        <f t="shared" si="178"/>
        <v>0</v>
      </c>
      <c r="O640" s="24">
        <f t="shared" si="178"/>
        <v>0</v>
      </c>
    </row>
    <row r="641" spans="1:15" x14ac:dyDescent="0.25">
      <c r="A641" s="61">
        <f>Dubbel2!A464</f>
        <v>0</v>
      </c>
      <c r="B641" s="61">
        <f>Dubbel2!B464</f>
        <v>0</v>
      </c>
      <c r="C641" s="61">
        <f>Dubbel2!C464</f>
        <v>0</v>
      </c>
      <c r="D641" s="61">
        <f>Dubbel2!D464</f>
        <v>0</v>
      </c>
      <c r="E641" s="61">
        <f>Dubbel2!E464</f>
        <v>0</v>
      </c>
      <c r="F641" s="61">
        <f>Dubbel2!F464</f>
        <v>0</v>
      </c>
      <c r="G641" s="61">
        <f>Dubbel2!G464</f>
        <v>0</v>
      </c>
      <c r="H641" s="1">
        <f>Dubbel2!H464</f>
        <v>0</v>
      </c>
      <c r="I641" s="61">
        <f>Dubbel2!I464</f>
        <v>0</v>
      </c>
      <c r="J641" s="61">
        <f>Dubbel2!J464</f>
        <v>0</v>
      </c>
      <c r="K641" s="61">
        <f>Dubbel2!K464</f>
        <v>0</v>
      </c>
      <c r="L641" s="61">
        <f>Dubbel2!L464</f>
        <v>0</v>
      </c>
      <c r="M641" s="61">
        <f>Dubbel2!M464</f>
        <v>0</v>
      </c>
      <c r="N641" s="1">
        <f>Dubbel2!N464</f>
        <v>0</v>
      </c>
      <c r="O641" s="1">
        <f>Dubbel2!O464</f>
        <v>0</v>
      </c>
    </row>
    <row r="642" spans="1:15" x14ac:dyDescent="0.25">
      <c r="A642" s="61">
        <f>Dubbel2!A465</f>
        <v>0</v>
      </c>
      <c r="B642" s="61">
        <f>Dubbel2!B465</f>
        <v>0</v>
      </c>
      <c r="C642" s="61">
        <f>Dubbel2!C465</f>
        <v>0</v>
      </c>
      <c r="D642" s="61">
        <f>Dubbel2!D465</f>
        <v>0</v>
      </c>
      <c r="E642" s="61">
        <f>Dubbel2!E465</f>
        <v>0</v>
      </c>
      <c r="F642" s="61">
        <f>Dubbel2!F465</f>
        <v>0</v>
      </c>
      <c r="G642" s="61">
        <f>Dubbel2!G465</f>
        <v>0</v>
      </c>
      <c r="H642" s="1">
        <f>Dubbel2!H465</f>
        <v>0</v>
      </c>
      <c r="I642" s="61">
        <f>Dubbel2!I465</f>
        <v>0</v>
      </c>
      <c r="J642" s="61">
        <f>Dubbel2!J465</f>
        <v>0</v>
      </c>
      <c r="K642" s="61">
        <f>Dubbel2!K465</f>
        <v>0</v>
      </c>
      <c r="L642" s="61">
        <f>Dubbel2!L465</f>
        <v>0</v>
      </c>
      <c r="M642" s="61">
        <f>Dubbel2!M465</f>
        <v>0</v>
      </c>
      <c r="N642" s="1">
        <f>Dubbel2!N465</f>
        <v>0</v>
      </c>
      <c r="O642" s="1">
        <f>Dubbel2!O465</f>
        <v>0</v>
      </c>
    </row>
    <row r="643" spans="1:15" ht="13.8" x14ac:dyDescent="0.25">
      <c r="A643" s="40" t="str">
        <f>A641&amp;"/"&amp;A642</f>
        <v>0/0</v>
      </c>
      <c r="B643" s="37">
        <f>IF(B641=B642,B642,B641&amp;"/"&amp;B642)</f>
        <v>0</v>
      </c>
      <c r="C643" s="21">
        <f t="shared" ref="C643:O643" si="179">SUM(C641:C642)</f>
        <v>0</v>
      </c>
      <c r="D643" s="21">
        <f t="shared" si="179"/>
        <v>0</v>
      </c>
      <c r="E643" s="21">
        <f t="shared" si="179"/>
        <v>0</v>
      </c>
      <c r="F643" s="21">
        <f t="shared" si="179"/>
        <v>0</v>
      </c>
      <c r="G643" s="21">
        <f t="shared" si="179"/>
        <v>0</v>
      </c>
      <c r="H643" s="24">
        <f t="shared" si="179"/>
        <v>0</v>
      </c>
      <c r="I643" s="21">
        <f t="shared" si="179"/>
        <v>0</v>
      </c>
      <c r="J643" s="21">
        <f t="shared" si="179"/>
        <v>0</v>
      </c>
      <c r="K643" s="21">
        <f t="shared" si="179"/>
        <v>0</v>
      </c>
      <c r="L643" s="21">
        <f t="shared" si="179"/>
        <v>0</v>
      </c>
      <c r="M643" s="21">
        <f t="shared" si="179"/>
        <v>0</v>
      </c>
      <c r="N643" s="24">
        <f t="shared" si="179"/>
        <v>0</v>
      </c>
      <c r="O643" s="24">
        <f t="shared" si="179"/>
        <v>0</v>
      </c>
    </row>
    <row r="644" spans="1:15" x14ac:dyDescent="0.25">
      <c r="A644" s="61">
        <f>Dubbel2!A466</f>
        <v>0</v>
      </c>
      <c r="B644" s="61">
        <f>Dubbel2!B466</f>
        <v>0</v>
      </c>
      <c r="C644" s="61">
        <f>Dubbel2!C466</f>
        <v>0</v>
      </c>
      <c r="D644" s="61">
        <f>Dubbel2!D466</f>
        <v>0</v>
      </c>
      <c r="E644" s="61">
        <f>Dubbel2!E466</f>
        <v>0</v>
      </c>
      <c r="F644" s="61">
        <f>Dubbel2!F466</f>
        <v>0</v>
      </c>
      <c r="G644" s="61">
        <f>Dubbel2!G466</f>
        <v>0</v>
      </c>
      <c r="H644" s="1">
        <f>Dubbel2!H466</f>
        <v>0</v>
      </c>
      <c r="I644" s="61">
        <f>Dubbel2!I466</f>
        <v>0</v>
      </c>
      <c r="J644" s="61">
        <f>Dubbel2!J466</f>
        <v>0</v>
      </c>
      <c r="K644" s="61">
        <f>Dubbel2!K466</f>
        <v>0</v>
      </c>
      <c r="L644" s="61">
        <f>Dubbel2!L466</f>
        <v>0</v>
      </c>
      <c r="M644" s="61">
        <f>Dubbel2!M466</f>
        <v>0</v>
      </c>
      <c r="N644" s="1">
        <f>Dubbel2!N466</f>
        <v>0</v>
      </c>
      <c r="O644" s="1">
        <f>Dubbel2!O466</f>
        <v>0</v>
      </c>
    </row>
    <row r="645" spans="1:15" x14ac:dyDescent="0.25">
      <c r="A645" s="61">
        <f>Dubbel2!A467</f>
        <v>0</v>
      </c>
      <c r="B645" s="61">
        <f>Dubbel2!B467</f>
        <v>0</v>
      </c>
      <c r="C645" s="61">
        <f>Dubbel2!C467</f>
        <v>0</v>
      </c>
      <c r="D645" s="61">
        <f>Dubbel2!D467</f>
        <v>0</v>
      </c>
      <c r="E645" s="61">
        <f>Dubbel2!E467</f>
        <v>0</v>
      </c>
      <c r="F645" s="61">
        <f>Dubbel2!F467</f>
        <v>0</v>
      </c>
      <c r="G645" s="61">
        <f>Dubbel2!G467</f>
        <v>0</v>
      </c>
      <c r="H645" s="1">
        <f>Dubbel2!H467</f>
        <v>0</v>
      </c>
      <c r="I645" s="61">
        <f>Dubbel2!I467</f>
        <v>0</v>
      </c>
      <c r="J645" s="61">
        <f>Dubbel2!J467</f>
        <v>0</v>
      </c>
      <c r="K645" s="61">
        <f>Dubbel2!K467</f>
        <v>0</v>
      </c>
      <c r="L645" s="61">
        <f>Dubbel2!L467</f>
        <v>0</v>
      </c>
      <c r="M645" s="61">
        <f>Dubbel2!M467</f>
        <v>0</v>
      </c>
      <c r="N645" s="1">
        <f>Dubbel2!N467</f>
        <v>0</v>
      </c>
      <c r="O645" s="1">
        <f>Dubbel2!O467</f>
        <v>0</v>
      </c>
    </row>
    <row r="646" spans="1:15" ht="13.8" x14ac:dyDescent="0.25">
      <c r="A646" s="40" t="str">
        <f>A644&amp;"/"&amp;A645</f>
        <v>0/0</v>
      </c>
      <c r="B646" s="37">
        <f>IF(B644=B645,B645,B644&amp;"/"&amp;B645)</f>
        <v>0</v>
      </c>
      <c r="C646" s="21">
        <f t="shared" ref="C646:O646" si="180">SUM(C644:C645)</f>
        <v>0</v>
      </c>
      <c r="D646" s="21">
        <f t="shared" si="180"/>
        <v>0</v>
      </c>
      <c r="E646" s="21">
        <f t="shared" si="180"/>
        <v>0</v>
      </c>
      <c r="F646" s="21">
        <f t="shared" si="180"/>
        <v>0</v>
      </c>
      <c r="G646" s="21">
        <f t="shared" si="180"/>
        <v>0</v>
      </c>
      <c r="H646" s="24">
        <f t="shared" si="180"/>
        <v>0</v>
      </c>
      <c r="I646" s="21">
        <f t="shared" si="180"/>
        <v>0</v>
      </c>
      <c r="J646" s="21">
        <f t="shared" si="180"/>
        <v>0</v>
      </c>
      <c r="K646" s="21">
        <f t="shared" si="180"/>
        <v>0</v>
      </c>
      <c r="L646" s="21">
        <f t="shared" si="180"/>
        <v>0</v>
      </c>
      <c r="M646" s="21">
        <f t="shared" si="180"/>
        <v>0</v>
      </c>
      <c r="N646" s="24">
        <f t="shared" si="180"/>
        <v>0</v>
      </c>
      <c r="O646" s="24">
        <f t="shared" si="180"/>
        <v>0</v>
      </c>
    </row>
    <row r="647" spans="1:15" x14ac:dyDescent="0.25">
      <c r="A647" s="61">
        <f>Dubbel2!A468</f>
        <v>0</v>
      </c>
      <c r="B647" s="61">
        <f>Dubbel2!B468</f>
        <v>0</v>
      </c>
      <c r="C647" s="61">
        <f>Dubbel2!C468</f>
        <v>0</v>
      </c>
      <c r="D647" s="61">
        <f>Dubbel2!D468</f>
        <v>0</v>
      </c>
      <c r="E647" s="61">
        <f>Dubbel2!E468</f>
        <v>0</v>
      </c>
      <c r="F647" s="61">
        <f>Dubbel2!F468</f>
        <v>0</v>
      </c>
      <c r="G647" s="61">
        <f>Dubbel2!G468</f>
        <v>0</v>
      </c>
      <c r="H647" s="1">
        <f>Dubbel2!H468</f>
        <v>0</v>
      </c>
      <c r="I647" s="61">
        <f>Dubbel2!I468</f>
        <v>0</v>
      </c>
      <c r="J647" s="61">
        <f>Dubbel2!J468</f>
        <v>0</v>
      </c>
      <c r="K647" s="61">
        <f>Dubbel2!K468</f>
        <v>0</v>
      </c>
      <c r="L647" s="61">
        <f>Dubbel2!L468</f>
        <v>0</v>
      </c>
      <c r="M647" s="61">
        <f>Dubbel2!M468</f>
        <v>0</v>
      </c>
      <c r="N647" s="1">
        <f>Dubbel2!N468</f>
        <v>0</v>
      </c>
      <c r="O647" s="1">
        <f>Dubbel2!O468</f>
        <v>0</v>
      </c>
    </row>
    <row r="648" spans="1:15" x14ac:dyDescent="0.25">
      <c r="A648" s="61">
        <f>Dubbel2!A469</f>
        <v>0</v>
      </c>
      <c r="B648" s="61">
        <f>Dubbel2!B469</f>
        <v>0</v>
      </c>
      <c r="C648" s="61">
        <f>Dubbel2!C469</f>
        <v>0</v>
      </c>
      <c r="D648" s="61">
        <f>Dubbel2!D469</f>
        <v>0</v>
      </c>
      <c r="E648" s="61">
        <f>Dubbel2!E469</f>
        <v>0</v>
      </c>
      <c r="F648" s="61">
        <f>Dubbel2!F469</f>
        <v>0</v>
      </c>
      <c r="G648" s="61">
        <f>Dubbel2!G469</f>
        <v>0</v>
      </c>
      <c r="H648" s="1">
        <f>Dubbel2!H469</f>
        <v>0</v>
      </c>
      <c r="I648" s="61">
        <f>Dubbel2!I469</f>
        <v>0</v>
      </c>
      <c r="J648" s="61">
        <f>Dubbel2!J469</f>
        <v>0</v>
      </c>
      <c r="K648" s="61">
        <f>Dubbel2!K469</f>
        <v>0</v>
      </c>
      <c r="L648" s="61">
        <f>Dubbel2!L469</f>
        <v>0</v>
      </c>
      <c r="M648" s="61">
        <f>Dubbel2!M469</f>
        <v>0</v>
      </c>
      <c r="N648" s="1">
        <f>Dubbel2!N469</f>
        <v>0</v>
      </c>
      <c r="O648" s="1">
        <f>Dubbel2!O469</f>
        <v>0</v>
      </c>
    </row>
    <row r="649" spans="1:15" ht="13.8" x14ac:dyDescent="0.25">
      <c r="A649" s="40" t="str">
        <f>A647&amp;"/"&amp;A648</f>
        <v>0/0</v>
      </c>
      <c r="B649" s="37">
        <f>IF(B647=B648,B648,B647&amp;"/"&amp;B648)</f>
        <v>0</v>
      </c>
      <c r="C649" s="21">
        <f t="shared" ref="C649:O649" si="181">SUM(C647:C648)</f>
        <v>0</v>
      </c>
      <c r="D649" s="21">
        <f t="shared" si="181"/>
        <v>0</v>
      </c>
      <c r="E649" s="21">
        <f t="shared" si="181"/>
        <v>0</v>
      </c>
      <c r="F649" s="21">
        <f t="shared" si="181"/>
        <v>0</v>
      </c>
      <c r="G649" s="21">
        <f t="shared" si="181"/>
        <v>0</v>
      </c>
      <c r="H649" s="24">
        <f t="shared" si="181"/>
        <v>0</v>
      </c>
      <c r="I649" s="21">
        <f t="shared" si="181"/>
        <v>0</v>
      </c>
      <c r="J649" s="21">
        <f t="shared" si="181"/>
        <v>0</v>
      </c>
      <c r="K649" s="21">
        <f t="shared" si="181"/>
        <v>0</v>
      </c>
      <c r="L649" s="21">
        <f t="shared" si="181"/>
        <v>0</v>
      </c>
      <c r="M649" s="21">
        <f t="shared" si="181"/>
        <v>0</v>
      </c>
      <c r="N649" s="24">
        <f t="shared" si="181"/>
        <v>0</v>
      </c>
      <c r="O649" s="24">
        <f t="shared" si="181"/>
        <v>0</v>
      </c>
    </row>
    <row r="650" spans="1:15" x14ac:dyDescent="0.25">
      <c r="A650" s="61">
        <f>Dubbel2!A470</f>
        <v>0</v>
      </c>
      <c r="B650" s="61">
        <f>Dubbel2!B470</f>
        <v>0</v>
      </c>
      <c r="C650" s="61">
        <f>Dubbel2!C470</f>
        <v>0</v>
      </c>
      <c r="D650" s="61">
        <f>Dubbel2!D470</f>
        <v>0</v>
      </c>
      <c r="E650" s="61">
        <f>Dubbel2!E470</f>
        <v>0</v>
      </c>
      <c r="F650" s="61">
        <f>Dubbel2!F470</f>
        <v>0</v>
      </c>
      <c r="G650" s="61">
        <f>Dubbel2!G470</f>
        <v>0</v>
      </c>
      <c r="H650" s="1">
        <f>Dubbel2!H470</f>
        <v>0</v>
      </c>
      <c r="I650" s="61">
        <f>Dubbel2!I470</f>
        <v>0</v>
      </c>
      <c r="J650" s="61">
        <f>Dubbel2!J470</f>
        <v>0</v>
      </c>
      <c r="K650" s="61">
        <f>Dubbel2!K470</f>
        <v>0</v>
      </c>
      <c r="L650" s="61">
        <f>Dubbel2!L470</f>
        <v>0</v>
      </c>
      <c r="M650" s="61">
        <f>Dubbel2!M470</f>
        <v>0</v>
      </c>
      <c r="N650" s="1">
        <f>Dubbel2!N470</f>
        <v>0</v>
      </c>
      <c r="O650" s="1">
        <f>Dubbel2!O470</f>
        <v>0</v>
      </c>
    </row>
    <row r="651" spans="1:15" x14ac:dyDescent="0.25">
      <c r="A651" s="61">
        <f>Dubbel2!A471</f>
        <v>0</v>
      </c>
      <c r="B651" s="61">
        <f>Dubbel2!B471</f>
        <v>0</v>
      </c>
      <c r="C651" s="61">
        <f>Dubbel2!C471</f>
        <v>0</v>
      </c>
      <c r="D651" s="61">
        <f>Dubbel2!D471</f>
        <v>0</v>
      </c>
      <c r="E651" s="61">
        <f>Dubbel2!E471</f>
        <v>0</v>
      </c>
      <c r="F651" s="61">
        <f>Dubbel2!F471</f>
        <v>0</v>
      </c>
      <c r="G651" s="61">
        <f>Dubbel2!G471</f>
        <v>0</v>
      </c>
      <c r="H651" s="1">
        <f>Dubbel2!H471</f>
        <v>0</v>
      </c>
      <c r="I651" s="61">
        <f>Dubbel2!I471</f>
        <v>0</v>
      </c>
      <c r="J651" s="61">
        <f>Dubbel2!J471</f>
        <v>0</v>
      </c>
      <c r="K651" s="61">
        <f>Dubbel2!K471</f>
        <v>0</v>
      </c>
      <c r="L651" s="61">
        <f>Dubbel2!L471</f>
        <v>0</v>
      </c>
      <c r="M651" s="61">
        <f>Dubbel2!M471</f>
        <v>0</v>
      </c>
      <c r="N651" s="1">
        <f>Dubbel2!N471</f>
        <v>0</v>
      </c>
      <c r="O651" s="1">
        <f>Dubbel2!O471</f>
        <v>0</v>
      </c>
    </row>
    <row r="652" spans="1:15" ht="13.8" x14ac:dyDescent="0.25">
      <c r="A652" s="40" t="str">
        <f>A650&amp;"/"&amp;A651</f>
        <v>0/0</v>
      </c>
      <c r="B652" s="37">
        <f>IF(B650=B651,B651,B650&amp;"/"&amp;B651)</f>
        <v>0</v>
      </c>
      <c r="C652" s="21">
        <f t="shared" ref="C652:O652" si="182">SUM(C650:C651)</f>
        <v>0</v>
      </c>
      <c r="D652" s="21">
        <f t="shared" si="182"/>
        <v>0</v>
      </c>
      <c r="E652" s="21">
        <f t="shared" si="182"/>
        <v>0</v>
      </c>
      <c r="F652" s="21">
        <f t="shared" si="182"/>
        <v>0</v>
      </c>
      <c r="G652" s="21">
        <f t="shared" si="182"/>
        <v>0</v>
      </c>
      <c r="H652" s="24">
        <f t="shared" si="182"/>
        <v>0</v>
      </c>
      <c r="I652" s="21">
        <f t="shared" si="182"/>
        <v>0</v>
      </c>
      <c r="J652" s="21">
        <f t="shared" si="182"/>
        <v>0</v>
      </c>
      <c r="K652" s="21">
        <f t="shared" si="182"/>
        <v>0</v>
      </c>
      <c r="L652" s="21">
        <f t="shared" si="182"/>
        <v>0</v>
      </c>
      <c r="M652" s="21">
        <f t="shared" si="182"/>
        <v>0</v>
      </c>
      <c r="N652" s="24">
        <f t="shared" si="182"/>
        <v>0</v>
      </c>
      <c r="O652" s="24">
        <f t="shared" si="182"/>
        <v>0</v>
      </c>
    </row>
    <row r="653" spans="1:15" x14ac:dyDescent="0.25">
      <c r="A653" s="61">
        <f>Dubbel2!A472</f>
        <v>0</v>
      </c>
      <c r="B653" s="61">
        <f>Dubbel2!B472</f>
        <v>0</v>
      </c>
      <c r="C653" s="61">
        <f>Dubbel2!C472</f>
        <v>0</v>
      </c>
      <c r="D653" s="61">
        <f>Dubbel2!D472</f>
        <v>0</v>
      </c>
      <c r="E653" s="61">
        <f>Dubbel2!E472</f>
        <v>0</v>
      </c>
      <c r="F653" s="61">
        <f>Dubbel2!F472</f>
        <v>0</v>
      </c>
      <c r="G653" s="61">
        <f>Dubbel2!G472</f>
        <v>0</v>
      </c>
      <c r="H653" s="1">
        <f>Dubbel2!H472</f>
        <v>0</v>
      </c>
      <c r="I653" s="61">
        <f>Dubbel2!I472</f>
        <v>0</v>
      </c>
      <c r="J653" s="61">
        <f>Dubbel2!J472</f>
        <v>0</v>
      </c>
      <c r="K653" s="61">
        <f>Dubbel2!K472</f>
        <v>0</v>
      </c>
      <c r="L653" s="61">
        <f>Dubbel2!L472</f>
        <v>0</v>
      </c>
      <c r="M653" s="61">
        <f>Dubbel2!M472</f>
        <v>0</v>
      </c>
      <c r="N653" s="1">
        <f>Dubbel2!N472</f>
        <v>0</v>
      </c>
      <c r="O653" s="1">
        <f>Dubbel2!O472</f>
        <v>0</v>
      </c>
    </row>
    <row r="654" spans="1:15" x14ac:dyDescent="0.25">
      <c r="A654" s="61">
        <f>Dubbel2!A473</f>
        <v>0</v>
      </c>
      <c r="B654" s="61">
        <f>Dubbel2!B473</f>
        <v>0</v>
      </c>
      <c r="C654" s="61">
        <f>Dubbel2!C473</f>
        <v>0</v>
      </c>
      <c r="D654" s="61">
        <f>Dubbel2!D473</f>
        <v>0</v>
      </c>
      <c r="E654" s="61">
        <f>Dubbel2!E473</f>
        <v>0</v>
      </c>
      <c r="F654" s="61">
        <f>Dubbel2!F473</f>
        <v>0</v>
      </c>
      <c r="G654" s="61">
        <f>Dubbel2!G473</f>
        <v>0</v>
      </c>
      <c r="H654" s="1">
        <f>Dubbel2!H473</f>
        <v>0</v>
      </c>
      <c r="I654" s="61">
        <f>Dubbel2!I473</f>
        <v>0</v>
      </c>
      <c r="J654" s="61">
        <f>Dubbel2!J473</f>
        <v>0</v>
      </c>
      <c r="K654" s="61">
        <f>Dubbel2!K473</f>
        <v>0</v>
      </c>
      <c r="L654" s="61">
        <f>Dubbel2!L473</f>
        <v>0</v>
      </c>
      <c r="M654" s="61">
        <f>Dubbel2!M473</f>
        <v>0</v>
      </c>
      <c r="N654" s="1">
        <f>Dubbel2!N473</f>
        <v>0</v>
      </c>
      <c r="O654" s="1">
        <f>Dubbel2!O473</f>
        <v>0</v>
      </c>
    </row>
    <row r="655" spans="1:15" ht="13.8" x14ac:dyDescent="0.25">
      <c r="A655" s="40" t="str">
        <f>A653&amp;"/"&amp;A654</f>
        <v>0/0</v>
      </c>
      <c r="B655" s="37">
        <f>IF(B653=B654,B654,B653&amp;"/"&amp;B654)</f>
        <v>0</v>
      </c>
      <c r="C655" s="21">
        <f t="shared" ref="C655:O655" si="183">SUM(C653:C654)</f>
        <v>0</v>
      </c>
      <c r="D655" s="21">
        <f t="shared" si="183"/>
        <v>0</v>
      </c>
      <c r="E655" s="21">
        <f t="shared" si="183"/>
        <v>0</v>
      </c>
      <c r="F655" s="21">
        <f t="shared" si="183"/>
        <v>0</v>
      </c>
      <c r="G655" s="21">
        <f t="shared" si="183"/>
        <v>0</v>
      </c>
      <c r="H655" s="24">
        <f t="shared" si="183"/>
        <v>0</v>
      </c>
      <c r="I655" s="21">
        <f t="shared" si="183"/>
        <v>0</v>
      </c>
      <c r="J655" s="21">
        <f t="shared" si="183"/>
        <v>0</v>
      </c>
      <c r="K655" s="21">
        <f t="shared" si="183"/>
        <v>0</v>
      </c>
      <c r="L655" s="21">
        <f t="shared" si="183"/>
        <v>0</v>
      </c>
      <c r="M655" s="21">
        <f t="shared" si="183"/>
        <v>0</v>
      </c>
      <c r="N655" s="24">
        <f t="shared" si="183"/>
        <v>0</v>
      </c>
      <c r="O655" s="24">
        <f t="shared" si="183"/>
        <v>0</v>
      </c>
    </row>
    <row r="656" spans="1:15" x14ac:dyDescent="0.25">
      <c r="A656" s="61">
        <f>Dubbel2!A474</f>
        <v>0</v>
      </c>
      <c r="B656" s="61">
        <f>Dubbel2!B474</f>
        <v>0</v>
      </c>
      <c r="C656" s="61">
        <f>Dubbel2!C474</f>
        <v>0</v>
      </c>
      <c r="D656" s="61">
        <f>Dubbel2!D474</f>
        <v>0</v>
      </c>
      <c r="E656" s="61">
        <f>Dubbel2!E474</f>
        <v>0</v>
      </c>
      <c r="F656" s="61">
        <f>Dubbel2!F474</f>
        <v>0</v>
      </c>
      <c r="G656" s="61">
        <f>Dubbel2!G474</f>
        <v>0</v>
      </c>
      <c r="H656" s="1">
        <f>Dubbel2!H474</f>
        <v>0</v>
      </c>
      <c r="I656" s="61">
        <f>Dubbel2!I474</f>
        <v>0</v>
      </c>
      <c r="J656" s="61">
        <f>Dubbel2!J474</f>
        <v>0</v>
      </c>
      <c r="K656" s="61">
        <f>Dubbel2!K474</f>
        <v>0</v>
      </c>
      <c r="L656" s="61">
        <f>Dubbel2!L474</f>
        <v>0</v>
      </c>
      <c r="M656" s="61">
        <f>Dubbel2!M474</f>
        <v>0</v>
      </c>
      <c r="N656" s="1">
        <f>Dubbel2!N474</f>
        <v>0</v>
      </c>
      <c r="O656" s="1">
        <f>Dubbel2!O474</f>
        <v>0</v>
      </c>
    </row>
    <row r="657" spans="1:15" x14ac:dyDescent="0.25">
      <c r="A657" s="61">
        <f>Dubbel2!A475</f>
        <v>0</v>
      </c>
      <c r="B657" s="61">
        <f>Dubbel2!B475</f>
        <v>0</v>
      </c>
      <c r="C657" s="61">
        <f>Dubbel2!C475</f>
        <v>0</v>
      </c>
      <c r="D657" s="61">
        <f>Dubbel2!D475</f>
        <v>0</v>
      </c>
      <c r="E657" s="61">
        <f>Dubbel2!E475</f>
        <v>0</v>
      </c>
      <c r="F657" s="61">
        <f>Dubbel2!F475</f>
        <v>0</v>
      </c>
      <c r="G657" s="61">
        <f>Dubbel2!G475</f>
        <v>0</v>
      </c>
      <c r="H657" s="1">
        <f>Dubbel2!H475</f>
        <v>0</v>
      </c>
      <c r="I657" s="61">
        <f>Dubbel2!I475</f>
        <v>0</v>
      </c>
      <c r="J657" s="61">
        <f>Dubbel2!J475</f>
        <v>0</v>
      </c>
      <c r="K657" s="61">
        <f>Dubbel2!K475</f>
        <v>0</v>
      </c>
      <c r="L657" s="61">
        <f>Dubbel2!L475</f>
        <v>0</v>
      </c>
      <c r="M657" s="61">
        <f>Dubbel2!M475</f>
        <v>0</v>
      </c>
      <c r="N657" s="1">
        <f>Dubbel2!N475</f>
        <v>0</v>
      </c>
      <c r="O657" s="1">
        <f>Dubbel2!O475</f>
        <v>0</v>
      </c>
    </row>
    <row r="658" spans="1:15" ht="13.8" x14ac:dyDescent="0.25">
      <c r="A658" s="40" t="str">
        <f>A656&amp;"/"&amp;A657</f>
        <v>0/0</v>
      </c>
      <c r="B658" s="37">
        <f>IF(B656=B657,B657,B656&amp;"/"&amp;B657)</f>
        <v>0</v>
      </c>
      <c r="C658" s="21">
        <f t="shared" ref="C658:O658" si="184">SUM(C656:C657)</f>
        <v>0</v>
      </c>
      <c r="D658" s="21">
        <f t="shared" si="184"/>
        <v>0</v>
      </c>
      <c r="E658" s="21">
        <f t="shared" si="184"/>
        <v>0</v>
      </c>
      <c r="F658" s="21">
        <f t="shared" si="184"/>
        <v>0</v>
      </c>
      <c r="G658" s="21">
        <f t="shared" si="184"/>
        <v>0</v>
      </c>
      <c r="H658" s="24">
        <f t="shared" si="184"/>
        <v>0</v>
      </c>
      <c r="I658" s="21">
        <f t="shared" si="184"/>
        <v>0</v>
      </c>
      <c r="J658" s="21">
        <f t="shared" si="184"/>
        <v>0</v>
      </c>
      <c r="K658" s="21">
        <f t="shared" si="184"/>
        <v>0</v>
      </c>
      <c r="L658" s="21">
        <f t="shared" si="184"/>
        <v>0</v>
      </c>
      <c r="M658" s="21">
        <f t="shared" si="184"/>
        <v>0</v>
      </c>
      <c r="N658" s="24">
        <f t="shared" si="184"/>
        <v>0</v>
      </c>
      <c r="O658" s="24">
        <f t="shared" si="184"/>
        <v>0</v>
      </c>
    </row>
    <row r="659" spans="1:15" x14ac:dyDescent="0.25">
      <c r="A659" s="61">
        <f>Dubbel2!A476</f>
        <v>0</v>
      </c>
      <c r="B659" s="61">
        <f>Dubbel2!B476</f>
        <v>0</v>
      </c>
      <c r="C659" s="61">
        <f>Dubbel2!C476</f>
        <v>0</v>
      </c>
      <c r="D659" s="61">
        <f>Dubbel2!D476</f>
        <v>0</v>
      </c>
      <c r="E659" s="61">
        <f>Dubbel2!E476</f>
        <v>0</v>
      </c>
      <c r="F659" s="61">
        <f>Dubbel2!F476</f>
        <v>0</v>
      </c>
      <c r="G659" s="61">
        <f>Dubbel2!G476</f>
        <v>0</v>
      </c>
      <c r="H659" s="1">
        <f>Dubbel2!H476</f>
        <v>0</v>
      </c>
      <c r="I659" s="61">
        <f>Dubbel2!I476</f>
        <v>0</v>
      </c>
      <c r="J659" s="61">
        <f>Dubbel2!J476</f>
        <v>0</v>
      </c>
      <c r="K659" s="61">
        <f>Dubbel2!K476</f>
        <v>0</v>
      </c>
      <c r="L659" s="61">
        <f>Dubbel2!L476</f>
        <v>0</v>
      </c>
      <c r="M659" s="61">
        <f>Dubbel2!M476</f>
        <v>0</v>
      </c>
      <c r="N659" s="1">
        <f>Dubbel2!N476</f>
        <v>0</v>
      </c>
      <c r="O659" s="1">
        <f>Dubbel2!O476</f>
        <v>0</v>
      </c>
    </row>
    <row r="660" spans="1:15" x14ac:dyDescent="0.25">
      <c r="A660" s="61">
        <f>Dubbel2!A477</f>
        <v>0</v>
      </c>
      <c r="B660" s="61">
        <f>Dubbel2!B477</f>
        <v>0</v>
      </c>
      <c r="C660" s="61">
        <f>Dubbel2!C477</f>
        <v>0</v>
      </c>
      <c r="D660" s="61">
        <f>Dubbel2!D477</f>
        <v>0</v>
      </c>
      <c r="E660" s="61">
        <f>Dubbel2!E477</f>
        <v>0</v>
      </c>
      <c r="F660" s="61">
        <f>Dubbel2!F477</f>
        <v>0</v>
      </c>
      <c r="G660" s="61">
        <f>Dubbel2!G477</f>
        <v>0</v>
      </c>
      <c r="H660" s="1">
        <f>Dubbel2!H477</f>
        <v>0</v>
      </c>
      <c r="I660" s="61">
        <f>Dubbel2!I477</f>
        <v>0</v>
      </c>
      <c r="J660" s="61">
        <f>Dubbel2!J477</f>
        <v>0</v>
      </c>
      <c r="K660" s="61">
        <f>Dubbel2!K477</f>
        <v>0</v>
      </c>
      <c r="L660" s="61">
        <f>Dubbel2!L477</f>
        <v>0</v>
      </c>
      <c r="M660" s="61">
        <f>Dubbel2!M477</f>
        <v>0</v>
      </c>
      <c r="N660" s="1">
        <f>Dubbel2!N477</f>
        <v>0</v>
      </c>
      <c r="O660" s="1">
        <f>Dubbel2!O477</f>
        <v>0</v>
      </c>
    </row>
    <row r="661" spans="1:15" ht="13.8" x14ac:dyDescent="0.25">
      <c r="A661" s="40" t="str">
        <f>A659&amp;"/"&amp;A660</f>
        <v>0/0</v>
      </c>
      <c r="B661" s="37">
        <f>IF(B659=B660,B660,B659&amp;"/"&amp;B660)</f>
        <v>0</v>
      </c>
      <c r="C661" s="21">
        <f t="shared" ref="C661:O661" si="185">SUM(C659:C660)</f>
        <v>0</v>
      </c>
      <c r="D661" s="21">
        <f t="shared" si="185"/>
        <v>0</v>
      </c>
      <c r="E661" s="21">
        <f t="shared" si="185"/>
        <v>0</v>
      </c>
      <c r="F661" s="21">
        <f t="shared" si="185"/>
        <v>0</v>
      </c>
      <c r="G661" s="21">
        <f t="shared" si="185"/>
        <v>0</v>
      </c>
      <c r="H661" s="24">
        <f t="shared" si="185"/>
        <v>0</v>
      </c>
      <c r="I661" s="21">
        <f t="shared" si="185"/>
        <v>0</v>
      </c>
      <c r="J661" s="21">
        <f t="shared" si="185"/>
        <v>0</v>
      </c>
      <c r="K661" s="21">
        <f t="shared" si="185"/>
        <v>0</v>
      </c>
      <c r="L661" s="21">
        <f t="shared" si="185"/>
        <v>0</v>
      </c>
      <c r="M661" s="21">
        <f t="shared" si="185"/>
        <v>0</v>
      </c>
      <c r="N661" s="24">
        <f t="shared" si="185"/>
        <v>0</v>
      </c>
      <c r="O661" s="24">
        <f t="shared" si="185"/>
        <v>0</v>
      </c>
    </row>
    <row r="662" spans="1:15" x14ac:dyDescent="0.25">
      <c r="A662" s="61">
        <f>Dubbel2!A478</f>
        <v>0</v>
      </c>
      <c r="B662" s="61">
        <f>Dubbel2!B478</f>
        <v>0</v>
      </c>
      <c r="C662" s="61">
        <f>Dubbel2!C478</f>
        <v>0</v>
      </c>
      <c r="D662" s="61">
        <f>Dubbel2!D478</f>
        <v>0</v>
      </c>
      <c r="E662" s="61">
        <f>Dubbel2!E478</f>
        <v>0</v>
      </c>
      <c r="F662" s="61">
        <f>Dubbel2!F478</f>
        <v>0</v>
      </c>
      <c r="G662" s="61">
        <f>Dubbel2!G478</f>
        <v>0</v>
      </c>
      <c r="H662" s="1">
        <f>Dubbel2!H478</f>
        <v>0</v>
      </c>
      <c r="I662" s="61">
        <f>Dubbel2!I478</f>
        <v>0</v>
      </c>
      <c r="J662" s="61">
        <f>Dubbel2!J478</f>
        <v>0</v>
      </c>
      <c r="K662" s="61">
        <f>Dubbel2!K478</f>
        <v>0</v>
      </c>
      <c r="L662" s="61">
        <f>Dubbel2!L478</f>
        <v>0</v>
      </c>
      <c r="M662" s="61">
        <f>Dubbel2!M478</f>
        <v>0</v>
      </c>
      <c r="N662" s="1">
        <f>Dubbel2!N478</f>
        <v>0</v>
      </c>
      <c r="O662" s="1">
        <f>Dubbel2!O478</f>
        <v>0</v>
      </c>
    </row>
    <row r="663" spans="1:15" x14ac:dyDescent="0.25">
      <c r="A663" s="61">
        <f>Dubbel2!A479</f>
        <v>0</v>
      </c>
      <c r="B663" s="61">
        <f>Dubbel2!B479</f>
        <v>0</v>
      </c>
      <c r="C663" s="61">
        <f>Dubbel2!C479</f>
        <v>0</v>
      </c>
      <c r="D663" s="61">
        <f>Dubbel2!D479</f>
        <v>0</v>
      </c>
      <c r="E663" s="61">
        <f>Dubbel2!E479</f>
        <v>0</v>
      </c>
      <c r="F663" s="61">
        <f>Dubbel2!F479</f>
        <v>0</v>
      </c>
      <c r="G663" s="61">
        <f>Dubbel2!G479</f>
        <v>0</v>
      </c>
      <c r="H663" s="1">
        <f>Dubbel2!H479</f>
        <v>0</v>
      </c>
      <c r="I663" s="61">
        <f>Dubbel2!I479</f>
        <v>0</v>
      </c>
      <c r="J663" s="61">
        <f>Dubbel2!J479</f>
        <v>0</v>
      </c>
      <c r="K663" s="61">
        <f>Dubbel2!K479</f>
        <v>0</v>
      </c>
      <c r="L663" s="61">
        <f>Dubbel2!L479</f>
        <v>0</v>
      </c>
      <c r="M663" s="61">
        <f>Dubbel2!M479</f>
        <v>0</v>
      </c>
      <c r="N663" s="1">
        <f>Dubbel2!N479</f>
        <v>0</v>
      </c>
      <c r="O663" s="1">
        <f>Dubbel2!O479</f>
        <v>0</v>
      </c>
    </row>
    <row r="664" spans="1:15" ht="13.8" x14ac:dyDescent="0.25">
      <c r="A664" s="40" t="str">
        <f>A662&amp;"/"&amp;A663</f>
        <v>0/0</v>
      </c>
      <c r="B664" s="37">
        <f>IF(B662=B663,B663,B662&amp;"/"&amp;B663)</f>
        <v>0</v>
      </c>
      <c r="C664" s="21">
        <f t="shared" ref="C664:O664" si="186">SUM(C662:C663)</f>
        <v>0</v>
      </c>
      <c r="D664" s="21">
        <f t="shared" si="186"/>
        <v>0</v>
      </c>
      <c r="E664" s="21">
        <f t="shared" si="186"/>
        <v>0</v>
      </c>
      <c r="F664" s="21">
        <f t="shared" si="186"/>
        <v>0</v>
      </c>
      <c r="G664" s="21">
        <f t="shared" si="186"/>
        <v>0</v>
      </c>
      <c r="H664" s="24">
        <f t="shared" si="186"/>
        <v>0</v>
      </c>
      <c r="I664" s="21">
        <f t="shared" si="186"/>
        <v>0</v>
      </c>
      <c r="J664" s="21">
        <f t="shared" si="186"/>
        <v>0</v>
      </c>
      <c r="K664" s="21">
        <f t="shared" si="186"/>
        <v>0</v>
      </c>
      <c r="L664" s="21">
        <f t="shared" si="186"/>
        <v>0</v>
      </c>
      <c r="M664" s="21">
        <f t="shared" si="186"/>
        <v>0</v>
      </c>
      <c r="N664" s="24">
        <f t="shared" si="186"/>
        <v>0</v>
      </c>
      <c r="O664" s="24">
        <f t="shared" si="186"/>
        <v>0</v>
      </c>
    </row>
    <row r="665" spans="1:15" x14ac:dyDescent="0.25">
      <c r="A665" s="61">
        <f>Dubbel2!A480</f>
        <v>0</v>
      </c>
      <c r="B665" s="61">
        <f>Dubbel2!B480</f>
        <v>0</v>
      </c>
      <c r="C665" s="61">
        <f>Dubbel2!C480</f>
        <v>0</v>
      </c>
      <c r="D665" s="61">
        <f>Dubbel2!D480</f>
        <v>0</v>
      </c>
      <c r="E665" s="61">
        <f>Dubbel2!E480</f>
        <v>0</v>
      </c>
      <c r="F665" s="61">
        <f>Dubbel2!F480</f>
        <v>0</v>
      </c>
      <c r="G665" s="61">
        <f>Dubbel2!G480</f>
        <v>0</v>
      </c>
      <c r="H665" s="1">
        <f>Dubbel2!H480</f>
        <v>0</v>
      </c>
      <c r="I665" s="61">
        <f>Dubbel2!I480</f>
        <v>0</v>
      </c>
      <c r="J665" s="61">
        <f>Dubbel2!J480</f>
        <v>0</v>
      </c>
      <c r="K665" s="61">
        <f>Dubbel2!K480</f>
        <v>0</v>
      </c>
      <c r="L665" s="61">
        <f>Dubbel2!L480</f>
        <v>0</v>
      </c>
      <c r="M665" s="61">
        <f>Dubbel2!M480</f>
        <v>0</v>
      </c>
      <c r="N665" s="1">
        <f>Dubbel2!N480</f>
        <v>0</v>
      </c>
      <c r="O665" s="1">
        <f>Dubbel2!O480</f>
        <v>0</v>
      </c>
    </row>
    <row r="666" spans="1:15" x14ac:dyDescent="0.25">
      <c r="A666" s="61">
        <f>Dubbel2!A481</f>
        <v>0</v>
      </c>
      <c r="B666" s="61">
        <f>Dubbel2!B481</f>
        <v>0</v>
      </c>
      <c r="C666" s="61">
        <f>Dubbel2!C481</f>
        <v>0</v>
      </c>
      <c r="D666" s="61">
        <f>Dubbel2!D481</f>
        <v>0</v>
      </c>
      <c r="E666" s="61">
        <f>Dubbel2!E481</f>
        <v>0</v>
      </c>
      <c r="F666" s="61">
        <f>Dubbel2!F481</f>
        <v>0</v>
      </c>
      <c r="G666" s="61">
        <f>Dubbel2!G481</f>
        <v>0</v>
      </c>
      <c r="H666" s="1">
        <f>Dubbel2!H481</f>
        <v>0</v>
      </c>
      <c r="I666" s="61">
        <f>Dubbel2!I481</f>
        <v>0</v>
      </c>
      <c r="J666" s="61">
        <f>Dubbel2!J481</f>
        <v>0</v>
      </c>
      <c r="K666" s="61">
        <f>Dubbel2!K481</f>
        <v>0</v>
      </c>
      <c r="L666" s="61">
        <f>Dubbel2!L481</f>
        <v>0</v>
      </c>
      <c r="M666" s="61">
        <f>Dubbel2!M481</f>
        <v>0</v>
      </c>
      <c r="N666" s="1">
        <f>Dubbel2!N481</f>
        <v>0</v>
      </c>
      <c r="O666" s="1">
        <f>Dubbel2!O481</f>
        <v>0</v>
      </c>
    </row>
    <row r="667" spans="1:15" ht="13.8" x14ac:dyDescent="0.25">
      <c r="A667" s="40" t="str">
        <f>A665&amp;"/"&amp;A666</f>
        <v>0/0</v>
      </c>
      <c r="B667" s="37">
        <f>IF(B665=B666,B666,B665&amp;"/"&amp;B666)</f>
        <v>0</v>
      </c>
      <c r="C667" s="21">
        <f t="shared" ref="C667:O667" si="187">SUM(C665:C666)</f>
        <v>0</v>
      </c>
      <c r="D667" s="21">
        <f t="shared" si="187"/>
        <v>0</v>
      </c>
      <c r="E667" s="21">
        <f t="shared" si="187"/>
        <v>0</v>
      </c>
      <c r="F667" s="21">
        <f t="shared" si="187"/>
        <v>0</v>
      </c>
      <c r="G667" s="21">
        <f t="shared" si="187"/>
        <v>0</v>
      </c>
      <c r="H667" s="24">
        <f t="shared" si="187"/>
        <v>0</v>
      </c>
      <c r="I667" s="21">
        <f t="shared" si="187"/>
        <v>0</v>
      </c>
      <c r="J667" s="21">
        <f t="shared" si="187"/>
        <v>0</v>
      </c>
      <c r="K667" s="21">
        <f t="shared" si="187"/>
        <v>0</v>
      </c>
      <c r="L667" s="21">
        <f t="shared" si="187"/>
        <v>0</v>
      </c>
      <c r="M667" s="21">
        <f t="shared" si="187"/>
        <v>0</v>
      </c>
      <c r="N667" s="24">
        <f t="shared" si="187"/>
        <v>0</v>
      </c>
      <c r="O667" s="24">
        <f t="shared" si="187"/>
        <v>0</v>
      </c>
    </row>
    <row r="668" spans="1:15" x14ac:dyDescent="0.25">
      <c r="A668" s="61">
        <f>Dubbel2!A482</f>
        <v>0</v>
      </c>
      <c r="B668" s="61">
        <f>Dubbel2!B482</f>
        <v>0</v>
      </c>
      <c r="C668" s="61">
        <f>Dubbel2!C482</f>
        <v>0</v>
      </c>
      <c r="D668" s="61">
        <f>Dubbel2!D482</f>
        <v>0</v>
      </c>
      <c r="E668" s="61">
        <f>Dubbel2!E482</f>
        <v>0</v>
      </c>
      <c r="F668" s="61">
        <f>Dubbel2!F482</f>
        <v>0</v>
      </c>
      <c r="G668" s="61">
        <f>Dubbel2!G482</f>
        <v>0</v>
      </c>
      <c r="H668" s="1">
        <f>Dubbel2!H482</f>
        <v>0</v>
      </c>
      <c r="I668" s="61">
        <f>Dubbel2!I482</f>
        <v>0</v>
      </c>
      <c r="J668" s="61">
        <f>Dubbel2!J482</f>
        <v>0</v>
      </c>
      <c r="K668" s="61">
        <f>Dubbel2!K482</f>
        <v>0</v>
      </c>
      <c r="L668" s="61">
        <f>Dubbel2!L482</f>
        <v>0</v>
      </c>
      <c r="M668" s="61">
        <f>Dubbel2!M482</f>
        <v>0</v>
      </c>
      <c r="N668" s="1">
        <f>Dubbel2!N482</f>
        <v>0</v>
      </c>
      <c r="O668" s="1">
        <f>Dubbel2!O482</f>
        <v>0</v>
      </c>
    </row>
    <row r="669" spans="1:15" x14ac:dyDescent="0.25">
      <c r="A669" s="61">
        <f>Dubbel2!A483</f>
        <v>0</v>
      </c>
      <c r="B669" s="61">
        <f>Dubbel2!B483</f>
        <v>0</v>
      </c>
      <c r="C669" s="61">
        <f>Dubbel2!C483</f>
        <v>0</v>
      </c>
      <c r="D669" s="61">
        <f>Dubbel2!D483</f>
        <v>0</v>
      </c>
      <c r="E669" s="61">
        <f>Dubbel2!E483</f>
        <v>0</v>
      </c>
      <c r="F669" s="61">
        <f>Dubbel2!F483</f>
        <v>0</v>
      </c>
      <c r="G669" s="61">
        <f>Dubbel2!G483</f>
        <v>0</v>
      </c>
      <c r="H669" s="1">
        <f>Dubbel2!H483</f>
        <v>0</v>
      </c>
      <c r="I669" s="61">
        <f>Dubbel2!I483</f>
        <v>0</v>
      </c>
      <c r="J669" s="61">
        <f>Dubbel2!J483</f>
        <v>0</v>
      </c>
      <c r="K669" s="61">
        <f>Dubbel2!K483</f>
        <v>0</v>
      </c>
      <c r="L669" s="61">
        <f>Dubbel2!L483</f>
        <v>0</v>
      </c>
      <c r="M669" s="61">
        <f>Dubbel2!M483</f>
        <v>0</v>
      </c>
      <c r="N669" s="1">
        <f>Dubbel2!N483</f>
        <v>0</v>
      </c>
      <c r="O669" s="1">
        <f>Dubbel2!O483</f>
        <v>0</v>
      </c>
    </row>
    <row r="670" spans="1:15" ht="13.8" x14ac:dyDescent="0.25">
      <c r="A670" s="40" t="str">
        <f>A668&amp;"/"&amp;A669</f>
        <v>0/0</v>
      </c>
      <c r="B670" s="37">
        <f>IF(B668=B669,B669,B668&amp;"/"&amp;B669)</f>
        <v>0</v>
      </c>
      <c r="C670" s="21">
        <f t="shared" ref="C670:O670" si="188">SUM(C668:C669)</f>
        <v>0</v>
      </c>
      <c r="D670" s="21">
        <f t="shared" si="188"/>
        <v>0</v>
      </c>
      <c r="E670" s="21">
        <f t="shared" si="188"/>
        <v>0</v>
      </c>
      <c r="F670" s="21">
        <f t="shared" si="188"/>
        <v>0</v>
      </c>
      <c r="G670" s="21">
        <f t="shared" si="188"/>
        <v>0</v>
      </c>
      <c r="H670" s="24">
        <f t="shared" si="188"/>
        <v>0</v>
      </c>
      <c r="I670" s="21">
        <f t="shared" si="188"/>
        <v>0</v>
      </c>
      <c r="J670" s="21">
        <f t="shared" si="188"/>
        <v>0</v>
      </c>
      <c r="K670" s="21">
        <f t="shared" si="188"/>
        <v>0</v>
      </c>
      <c r="L670" s="21">
        <f t="shared" si="188"/>
        <v>0</v>
      </c>
      <c r="M670" s="21">
        <f t="shared" si="188"/>
        <v>0</v>
      </c>
      <c r="N670" s="24">
        <f t="shared" si="188"/>
        <v>0</v>
      </c>
      <c r="O670" s="24">
        <f t="shared" si="188"/>
        <v>0</v>
      </c>
    </row>
    <row r="671" spans="1:15" x14ac:dyDescent="0.25">
      <c r="A671" s="61">
        <f>Dubbel2!A484</f>
        <v>0</v>
      </c>
      <c r="B671" s="61">
        <f>Dubbel2!B484</f>
        <v>0</v>
      </c>
      <c r="C671" s="61">
        <f>Dubbel2!C484</f>
        <v>0</v>
      </c>
      <c r="D671" s="61">
        <f>Dubbel2!D484</f>
        <v>0</v>
      </c>
      <c r="E671" s="61">
        <f>Dubbel2!E484</f>
        <v>0</v>
      </c>
      <c r="F671" s="61">
        <f>Dubbel2!F484</f>
        <v>0</v>
      </c>
      <c r="G671" s="61">
        <f>Dubbel2!G484</f>
        <v>0</v>
      </c>
      <c r="H671" s="1">
        <f>Dubbel2!H484</f>
        <v>0</v>
      </c>
      <c r="I671" s="61">
        <f>Dubbel2!I484</f>
        <v>0</v>
      </c>
      <c r="J671" s="61">
        <f>Dubbel2!J484</f>
        <v>0</v>
      </c>
      <c r="K671" s="61">
        <f>Dubbel2!K484</f>
        <v>0</v>
      </c>
      <c r="L671" s="61">
        <f>Dubbel2!L484</f>
        <v>0</v>
      </c>
      <c r="M671" s="61">
        <f>Dubbel2!M484</f>
        <v>0</v>
      </c>
      <c r="N671" s="1">
        <f>Dubbel2!N484</f>
        <v>0</v>
      </c>
      <c r="O671" s="1">
        <f>Dubbel2!O484</f>
        <v>0</v>
      </c>
    </row>
    <row r="672" spans="1:15" x14ac:dyDescent="0.25">
      <c r="A672" s="61">
        <f>Dubbel2!A485</f>
        <v>0</v>
      </c>
      <c r="B672" s="61">
        <f>Dubbel2!B485</f>
        <v>0</v>
      </c>
      <c r="C672" s="61">
        <f>Dubbel2!C485</f>
        <v>0</v>
      </c>
      <c r="D672" s="61">
        <f>Dubbel2!D485</f>
        <v>0</v>
      </c>
      <c r="E672" s="61">
        <f>Dubbel2!E485</f>
        <v>0</v>
      </c>
      <c r="F672" s="61">
        <f>Dubbel2!F485</f>
        <v>0</v>
      </c>
      <c r="G672" s="61">
        <f>Dubbel2!G485</f>
        <v>0</v>
      </c>
      <c r="H672" s="1">
        <f>Dubbel2!H485</f>
        <v>0</v>
      </c>
      <c r="I672" s="61">
        <f>Dubbel2!I485</f>
        <v>0</v>
      </c>
      <c r="J672" s="61">
        <f>Dubbel2!J485</f>
        <v>0</v>
      </c>
      <c r="K672" s="61">
        <f>Dubbel2!K485</f>
        <v>0</v>
      </c>
      <c r="L672" s="61">
        <f>Dubbel2!L485</f>
        <v>0</v>
      </c>
      <c r="M672" s="61">
        <f>Dubbel2!M485</f>
        <v>0</v>
      </c>
      <c r="N672" s="1">
        <f>Dubbel2!N485</f>
        <v>0</v>
      </c>
      <c r="O672" s="1">
        <f>Dubbel2!O485</f>
        <v>0</v>
      </c>
    </row>
    <row r="673" spans="1:15" ht="13.8" x14ac:dyDescent="0.25">
      <c r="A673" s="40" t="str">
        <f>A671&amp;"/"&amp;A672</f>
        <v>0/0</v>
      </c>
      <c r="B673" s="37">
        <f>IF(B671=B672,B672,B671&amp;"/"&amp;B672)</f>
        <v>0</v>
      </c>
      <c r="C673" s="21">
        <f t="shared" ref="C673:O673" si="189">SUM(C671:C672)</f>
        <v>0</v>
      </c>
      <c r="D673" s="21">
        <f t="shared" si="189"/>
        <v>0</v>
      </c>
      <c r="E673" s="21">
        <f t="shared" si="189"/>
        <v>0</v>
      </c>
      <c r="F673" s="21">
        <f t="shared" si="189"/>
        <v>0</v>
      </c>
      <c r="G673" s="21">
        <f t="shared" si="189"/>
        <v>0</v>
      </c>
      <c r="H673" s="24">
        <f t="shared" si="189"/>
        <v>0</v>
      </c>
      <c r="I673" s="21">
        <f t="shared" si="189"/>
        <v>0</v>
      </c>
      <c r="J673" s="21">
        <f t="shared" si="189"/>
        <v>0</v>
      </c>
      <c r="K673" s="21">
        <f t="shared" si="189"/>
        <v>0</v>
      </c>
      <c r="L673" s="21">
        <f t="shared" si="189"/>
        <v>0</v>
      </c>
      <c r="M673" s="21">
        <f t="shared" si="189"/>
        <v>0</v>
      </c>
      <c r="N673" s="24">
        <f t="shared" si="189"/>
        <v>0</v>
      </c>
      <c r="O673" s="24">
        <f t="shared" si="189"/>
        <v>0</v>
      </c>
    </row>
    <row r="674" spans="1:15" x14ac:dyDescent="0.25">
      <c r="A674" s="61">
        <f>Dubbel2!A486</f>
        <v>0</v>
      </c>
      <c r="B674" s="61">
        <f>Dubbel2!B486</f>
        <v>0</v>
      </c>
      <c r="C674" s="61">
        <f>Dubbel2!C486</f>
        <v>0</v>
      </c>
      <c r="D674" s="61">
        <f>Dubbel2!D486</f>
        <v>0</v>
      </c>
      <c r="E674" s="61">
        <f>Dubbel2!E486</f>
        <v>0</v>
      </c>
      <c r="F674" s="61">
        <f>Dubbel2!F486</f>
        <v>0</v>
      </c>
      <c r="G674" s="61">
        <f>Dubbel2!G486</f>
        <v>0</v>
      </c>
      <c r="H674" s="1">
        <f>Dubbel2!H486</f>
        <v>0</v>
      </c>
      <c r="I674" s="61">
        <f>Dubbel2!I486</f>
        <v>0</v>
      </c>
      <c r="J674" s="61">
        <f>Dubbel2!J486</f>
        <v>0</v>
      </c>
      <c r="K674" s="61">
        <f>Dubbel2!K486</f>
        <v>0</v>
      </c>
      <c r="L674" s="61">
        <f>Dubbel2!L486</f>
        <v>0</v>
      </c>
      <c r="M674" s="61">
        <f>Dubbel2!M486</f>
        <v>0</v>
      </c>
      <c r="N674" s="1">
        <f>Dubbel2!N486</f>
        <v>0</v>
      </c>
      <c r="O674" s="1">
        <f>Dubbel2!O486</f>
        <v>0</v>
      </c>
    </row>
    <row r="675" spans="1:15" x14ac:dyDescent="0.25">
      <c r="A675" s="61">
        <f>Dubbel2!A487</f>
        <v>0</v>
      </c>
      <c r="B675" s="61">
        <f>Dubbel2!B487</f>
        <v>0</v>
      </c>
      <c r="C675" s="61">
        <f>Dubbel2!C487</f>
        <v>0</v>
      </c>
      <c r="D675" s="61">
        <f>Dubbel2!D487</f>
        <v>0</v>
      </c>
      <c r="E675" s="61">
        <f>Dubbel2!E487</f>
        <v>0</v>
      </c>
      <c r="F675" s="61">
        <f>Dubbel2!F487</f>
        <v>0</v>
      </c>
      <c r="G675" s="61">
        <f>Dubbel2!G487</f>
        <v>0</v>
      </c>
      <c r="H675" s="1">
        <f>Dubbel2!H487</f>
        <v>0</v>
      </c>
      <c r="I675" s="61">
        <f>Dubbel2!I487</f>
        <v>0</v>
      </c>
      <c r="J675" s="61">
        <f>Dubbel2!J487</f>
        <v>0</v>
      </c>
      <c r="K675" s="61">
        <f>Dubbel2!K487</f>
        <v>0</v>
      </c>
      <c r="L675" s="61">
        <f>Dubbel2!L487</f>
        <v>0</v>
      </c>
      <c r="M675" s="61">
        <f>Dubbel2!M487</f>
        <v>0</v>
      </c>
      <c r="N675" s="1">
        <f>Dubbel2!N487</f>
        <v>0</v>
      </c>
      <c r="O675" s="1">
        <f>Dubbel2!O487</f>
        <v>0</v>
      </c>
    </row>
    <row r="676" spans="1:15" ht="13.8" x14ac:dyDescent="0.25">
      <c r="A676" s="40" t="str">
        <f>A674&amp;"/"&amp;A675</f>
        <v>0/0</v>
      </c>
      <c r="B676" s="37">
        <f>IF(B674=B675,B675,B674&amp;"/"&amp;B675)</f>
        <v>0</v>
      </c>
      <c r="C676" s="21">
        <f t="shared" ref="C676:O676" si="190">SUM(C674:C675)</f>
        <v>0</v>
      </c>
      <c r="D676" s="21">
        <f t="shared" si="190"/>
        <v>0</v>
      </c>
      <c r="E676" s="21">
        <f t="shared" si="190"/>
        <v>0</v>
      </c>
      <c r="F676" s="21">
        <f t="shared" si="190"/>
        <v>0</v>
      </c>
      <c r="G676" s="21">
        <f t="shared" si="190"/>
        <v>0</v>
      </c>
      <c r="H676" s="24">
        <f t="shared" si="190"/>
        <v>0</v>
      </c>
      <c r="I676" s="21">
        <f t="shared" si="190"/>
        <v>0</v>
      </c>
      <c r="J676" s="21">
        <f t="shared" si="190"/>
        <v>0</v>
      </c>
      <c r="K676" s="21">
        <f t="shared" si="190"/>
        <v>0</v>
      </c>
      <c r="L676" s="21">
        <f t="shared" si="190"/>
        <v>0</v>
      </c>
      <c r="M676" s="21">
        <f t="shared" si="190"/>
        <v>0</v>
      </c>
      <c r="N676" s="24">
        <f t="shared" si="190"/>
        <v>0</v>
      </c>
      <c r="O676" s="24">
        <f t="shared" si="190"/>
        <v>0</v>
      </c>
    </row>
    <row r="677" spans="1:15" x14ac:dyDescent="0.25">
      <c r="A677" s="61">
        <f>Dubbel2!A488</f>
        <v>0</v>
      </c>
      <c r="B677" s="61">
        <f>Dubbel2!B488</f>
        <v>0</v>
      </c>
      <c r="C677" s="61">
        <f>Dubbel2!C488</f>
        <v>0</v>
      </c>
      <c r="D677" s="61">
        <f>Dubbel2!D488</f>
        <v>0</v>
      </c>
      <c r="E677" s="61">
        <f>Dubbel2!E488</f>
        <v>0</v>
      </c>
      <c r="F677" s="61">
        <f>Dubbel2!F488</f>
        <v>0</v>
      </c>
      <c r="G677" s="61">
        <f>Dubbel2!G488</f>
        <v>0</v>
      </c>
      <c r="H677" s="1">
        <f>Dubbel2!H488</f>
        <v>0</v>
      </c>
      <c r="I677" s="61">
        <f>Dubbel2!I488</f>
        <v>0</v>
      </c>
      <c r="J677" s="61">
        <f>Dubbel2!J488</f>
        <v>0</v>
      </c>
      <c r="K677" s="61">
        <f>Dubbel2!K488</f>
        <v>0</v>
      </c>
      <c r="L677" s="61">
        <f>Dubbel2!L488</f>
        <v>0</v>
      </c>
      <c r="M677" s="61">
        <f>Dubbel2!M488</f>
        <v>0</v>
      </c>
      <c r="N677" s="1">
        <f>Dubbel2!N488</f>
        <v>0</v>
      </c>
      <c r="O677" s="1">
        <f>Dubbel2!O488</f>
        <v>0</v>
      </c>
    </row>
    <row r="678" spans="1:15" x14ac:dyDescent="0.25">
      <c r="A678" s="61">
        <f>Dubbel2!A489</f>
        <v>0</v>
      </c>
      <c r="B678" s="61">
        <f>Dubbel2!B489</f>
        <v>0</v>
      </c>
      <c r="C678" s="61">
        <f>Dubbel2!C489</f>
        <v>0</v>
      </c>
      <c r="D678" s="61">
        <f>Dubbel2!D489</f>
        <v>0</v>
      </c>
      <c r="E678" s="61">
        <f>Dubbel2!E489</f>
        <v>0</v>
      </c>
      <c r="F678" s="61">
        <f>Dubbel2!F489</f>
        <v>0</v>
      </c>
      <c r="G678" s="61">
        <f>Dubbel2!G489</f>
        <v>0</v>
      </c>
      <c r="H678" s="1">
        <f>Dubbel2!H489</f>
        <v>0</v>
      </c>
      <c r="I678" s="61">
        <f>Dubbel2!I489</f>
        <v>0</v>
      </c>
      <c r="J678" s="61">
        <f>Dubbel2!J489</f>
        <v>0</v>
      </c>
      <c r="K678" s="61">
        <f>Dubbel2!K489</f>
        <v>0</v>
      </c>
      <c r="L678" s="61">
        <f>Dubbel2!L489</f>
        <v>0</v>
      </c>
      <c r="M678" s="61">
        <f>Dubbel2!M489</f>
        <v>0</v>
      </c>
      <c r="N678" s="1">
        <f>Dubbel2!N489</f>
        <v>0</v>
      </c>
      <c r="O678" s="1">
        <f>Dubbel2!O489</f>
        <v>0</v>
      </c>
    </row>
    <row r="679" spans="1:15" ht="13.8" x14ac:dyDescent="0.25">
      <c r="A679" s="40" t="str">
        <f>A677&amp;"/"&amp;A678</f>
        <v>0/0</v>
      </c>
      <c r="B679" s="37">
        <f>IF(B677=B678,B678,B677&amp;"/"&amp;B678)</f>
        <v>0</v>
      </c>
      <c r="C679" s="21">
        <f t="shared" ref="C679:O679" si="191">SUM(C677:C678)</f>
        <v>0</v>
      </c>
      <c r="D679" s="21">
        <f t="shared" si="191"/>
        <v>0</v>
      </c>
      <c r="E679" s="21">
        <f t="shared" si="191"/>
        <v>0</v>
      </c>
      <c r="F679" s="21">
        <f t="shared" si="191"/>
        <v>0</v>
      </c>
      <c r="G679" s="21">
        <f t="shared" si="191"/>
        <v>0</v>
      </c>
      <c r="H679" s="24">
        <f t="shared" si="191"/>
        <v>0</v>
      </c>
      <c r="I679" s="21">
        <f t="shared" si="191"/>
        <v>0</v>
      </c>
      <c r="J679" s="21">
        <f t="shared" si="191"/>
        <v>0</v>
      </c>
      <c r="K679" s="21">
        <f t="shared" si="191"/>
        <v>0</v>
      </c>
      <c r="L679" s="21">
        <f t="shared" si="191"/>
        <v>0</v>
      </c>
      <c r="M679" s="21">
        <f t="shared" si="191"/>
        <v>0</v>
      </c>
      <c r="N679" s="24">
        <f t="shared" si="191"/>
        <v>0</v>
      </c>
      <c r="O679" s="24">
        <f t="shared" si="191"/>
        <v>0</v>
      </c>
    </row>
    <row r="680" spans="1:15" x14ac:dyDescent="0.25">
      <c r="A680" s="61">
        <f>Dubbel2!A490</f>
        <v>0</v>
      </c>
      <c r="B680" s="61">
        <f>Dubbel2!B490</f>
        <v>0</v>
      </c>
      <c r="C680" s="61">
        <f>Dubbel2!C490</f>
        <v>0</v>
      </c>
      <c r="D680" s="61">
        <f>Dubbel2!D490</f>
        <v>0</v>
      </c>
      <c r="E680" s="61">
        <f>Dubbel2!E490</f>
        <v>0</v>
      </c>
      <c r="F680" s="61">
        <f>Dubbel2!F490</f>
        <v>0</v>
      </c>
      <c r="G680" s="61">
        <f>Dubbel2!G490</f>
        <v>0</v>
      </c>
      <c r="H680" s="1">
        <f>Dubbel2!H490</f>
        <v>0</v>
      </c>
      <c r="I680" s="61">
        <f>Dubbel2!I490</f>
        <v>0</v>
      </c>
      <c r="J680" s="61">
        <f>Dubbel2!J490</f>
        <v>0</v>
      </c>
      <c r="K680" s="61">
        <f>Dubbel2!K490</f>
        <v>0</v>
      </c>
      <c r="L680" s="61">
        <f>Dubbel2!L490</f>
        <v>0</v>
      </c>
      <c r="M680" s="61">
        <f>Dubbel2!M490</f>
        <v>0</v>
      </c>
      <c r="N680" s="1">
        <f>Dubbel2!N490</f>
        <v>0</v>
      </c>
      <c r="O680" s="1">
        <f>Dubbel2!O490</f>
        <v>0</v>
      </c>
    </row>
    <row r="681" spans="1:15" x14ac:dyDescent="0.25">
      <c r="A681" s="61">
        <f>Dubbel2!A491</f>
        <v>0</v>
      </c>
      <c r="B681" s="61">
        <f>Dubbel2!B491</f>
        <v>0</v>
      </c>
      <c r="C681" s="61">
        <f>Dubbel2!C491</f>
        <v>0</v>
      </c>
      <c r="D681" s="61">
        <f>Dubbel2!D491</f>
        <v>0</v>
      </c>
      <c r="E681" s="61">
        <f>Dubbel2!E491</f>
        <v>0</v>
      </c>
      <c r="F681" s="61">
        <f>Dubbel2!F491</f>
        <v>0</v>
      </c>
      <c r="G681" s="61">
        <f>Dubbel2!G491</f>
        <v>0</v>
      </c>
      <c r="H681" s="1">
        <f>Dubbel2!H491</f>
        <v>0</v>
      </c>
      <c r="I681" s="61">
        <f>Dubbel2!I491</f>
        <v>0</v>
      </c>
      <c r="J681" s="61">
        <f>Dubbel2!J491</f>
        <v>0</v>
      </c>
      <c r="K681" s="61">
        <f>Dubbel2!K491</f>
        <v>0</v>
      </c>
      <c r="L681" s="61">
        <f>Dubbel2!L491</f>
        <v>0</v>
      </c>
      <c r="M681" s="61">
        <f>Dubbel2!M491</f>
        <v>0</v>
      </c>
      <c r="N681" s="1">
        <f>Dubbel2!N491</f>
        <v>0</v>
      </c>
      <c r="O681" s="1">
        <f>Dubbel2!O491</f>
        <v>0</v>
      </c>
    </row>
    <row r="682" spans="1:15" ht="13.8" x14ac:dyDescent="0.25">
      <c r="A682" s="40" t="str">
        <f>A680&amp;"/"&amp;A681</f>
        <v>0/0</v>
      </c>
      <c r="B682" s="37">
        <f>IF(B680=B681,B681,B680&amp;"/"&amp;B681)</f>
        <v>0</v>
      </c>
      <c r="C682" s="21">
        <f t="shared" ref="C682:O682" si="192">SUM(C680:C681)</f>
        <v>0</v>
      </c>
      <c r="D682" s="21">
        <f t="shared" si="192"/>
        <v>0</v>
      </c>
      <c r="E682" s="21">
        <f t="shared" si="192"/>
        <v>0</v>
      </c>
      <c r="F682" s="21">
        <f t="shared" si="192"/>
        <v>0</v>
      </c>
      <c r="G682" s="21">
        <f t="shared" si="192"/>
        <v>0</v>
      </c>
      <c r="H682" s="24">
        <f t="shared" si="192"/>
        <v>0</v>
      </c>
      <c r="I682" s="21">
        <f t="shared" si="192"/>
        <v>0</v>
      </c>
      <c r="J682" s="21">
        <f t="shared" si="192"/>
        <v>0</v>
      </c>
      <c r="K682" s="21">
        <f t="shared" si="192"/>
        <v>0</v>
      </c>
      <c r="L682" s="21">
        <f t="shared" si="192"/>
        <v>0</v>
      </c>
      <c r="M682" s="21">
        <f t="shared" si="192"/>
        <v>0</v>
      </c>
      <c r="N682" s="24">
        <f t="shared" si="192"/>
        <v>0</v>
      </c>
      <c r="O682" s="24">
        <f t="shared" si="192"/>
        <v>0</v>
      </c>
    </row>
    <row r="683" spans="1:15" x14ac:dyDescent="0.25">
      <c r="A683" s="61">
        <f>Dubbel2!A492</f>
        <v>0</v>
      </c>
      <c r="B683" s="61">
        <f>Dubbel2!B492</f>
        <v>0</v>
      </c>
      <c r="C683" s="61">
        <f>Dubbel2!C492</f>
        <v>0</v>
      </c>
      <c r="D683" s="61">
        <f>Dubbel2!D492</f>
        <v>0</v>
      </c>
      <c r="E683" s="61">
        <f>Dubbel2!E492</f>
        <v>0</v>
      </c>
      <c r="F683" s="61">
        <f>Dubbel2!F492</f>
        <v>0</v>
      </c>
      <c r="G683" s="61">
        <f>Dubbel2!G492</f>
        <v>0</v>
      </c>
      <c r="H683" s="1">
        <f>Dubbel2!H492</f>
        <v>0</v>
      </c>
      <c r="I683" s="61">
        <f>Dubbel2!I492</f>
        <v>0</v>
      </c>
      <c r="J683" s="61">
        <f>Dubbel2!J492</f>
        <v>0</v>
      </c>
      <c r="K683" s="61">
        <f>Dubbel2!K492</f>
        <v>0</v>
      </c>
      <c r="L683" s="61">
        <f>Dubbel2!L492</f>
        <v>0</v>
      </c>
      <c r="M683" s="61">
        <f>Dubbel2!M492</f>
        <v>0</v>
      </c>
      <c r="N683" s="1">
        <f>Dubbel2!N492</f>
        <v>0</v>
      </c>
      <c r="O683" s="1">
        <f>Dubbel2!O492</f>
        <v>0</v>
      </c>
    </row>
    <row r="684" spans="1:15" x14ac:dyDescent="0.25">
      <c r="A684" s="61">
        <f>Dubbel2!A493</f>
        <v>0</v>
      </c>
      <c r="B684" s="61">
        <f>Dubbel2!B493</f>
        <v>0</v>
      </c>
      <c r="C684" s="61">
        <f>Dubbel2!C493</f>
        <v>0</v>
      </c>
      <c r="D684" s="61">
        <f>Dubbel2!D493</f>
        <v>0</v>
      </c>
      <c r="E684" s="61">
        <f>Dubbel2!E493</f>
        <v>0</v>
      </c>
      <c r="F684" s="61">
        <f>Dubbel2!F493</f>
        <v>0</v>
      </c>
      <c r="G684" s="61">
        <f>Dubbel2!G493</f>
        <v>0</v>
      </c>
      <c r="H684" s="1">
        <f>Dubbel2!H493</f>
        <v>0</v>
      </c>
      <c r="I684" s="61">
        <f>Dubbel2!I493</f>
        <v>0</v>
      </c>
      <c r="J684" s="61">
        <f>Dubbel2!J493</f>
        <v>0</v>
      </c>
      <c r="K684" s="61">
        <f>Dubbel2!K493</f>
        <v>0</v>
      </c>
      <c r="L684" s="61">
        <f>Dubbel2!L493</f>
        <v>0</v>
      </c>
      <c r="M684" s="61">
        <f>Dubbel2!M493</f>
        <v>0</v>
      </c>
      <c r="N684" s="1">
        <f>Dubbel2!N493</f>
        <v>0</v>
      </c>
      <c r="O684" s="1">
        <f>Dubbel2!O493</f>
        <v>0</v>
      </c>
    </row>
    <row r="685" spans="1:15" ht="13.8" x14ac:dyDescent="0.25">
      <c r="A685" s="40" t="str">
        <f>A683&amp;"/"&amp;A684</f>
        <v>0/0</v>
      </c>
      <c r="B685" s="37">
        <f>IF(B683=B684,B684,B683&amp;"/"&amp;B684)</f>
        <v>0</v>
      </c>
      <c r="C685" s="21">
        <f t="shared" ref="C685:O685" si="193">SUM(C683:C684)</f>
        <v>0</v>
      </c>
      <c r="D685" s="21">
        <f t="shared" si="193"/>
        <v>0</v>
      </c>
      <c r="E685" s="21">
        <f t="shared" si="193"/>
        <v>0</v>
      </c>
      <c r="F685" s="21">
        <f t="shared" si="193"/>
        <v>0</v>
      </c>
      <c r="G685" s="21">
        <f t="shared" si="193"/>
        <v>0</v>
      </c>
      <c r="H685" s="24">
        <f t="shared" si="193"/>
        <v>0</v>
      </c>
      <c r="I685" s="21">
        <f t="shared" si="193"/>
        <v>0</v>
      </c>
      <c r="J685" s="21">
        <f t="shared" si="193"/>
        <v>0</v>
      </c>
      <c r="K685" s="21">
        <f t="shared" si="193"/>
        <v>0</v>
      </c>
      <c r="L685" s="21">
        <f t="shared" si="193"/>
        <v>0</v>
      </c>
      <c r="M685" s="21">
        <f t="shared" si="193"/>
        <v>0</v>
      </c>
      <c r="N685" s="24">
        <f t="shared" si="193"/>
        <v>0</v>
      </c>
      <c r="O685" s="24">
        <f t="shared" si="193"/>
        <v>0</v>
      </c>
    </row>
    <row r="686" spans="1:15" x14ac:dyDescent="0.25">
      <c r="A686" s="61">
        <f>Dubbel2!A494</f>
        <v>0</v>
      </c>
      <c r="B686" s="61">
        <f>Dubbel2!B494</f>
        <v>0</v>
      </c>
      <c r="C686" s="61">
        <f>Dubbel2!C494</f>
        <v>0</v>
      </c>
      <c r="D686" s="61">
        <f>Dubbel2!D494</f>
        <v>0</v>
      </c>
      <c r="E686" s="61">
        <f>Dubbel2!E494</f>
        <v>0</v>
      </c>
      <c r="F686" s="61">
        <f>Dubbel2!F494</f>
        <v>0</v>
      </c>
      <c r="G686" s="61">
        <f>Dubbel2!G494</f>
        <v>0</v>
      </c>
      <c r="H686" s="1">
        <f>Dubbel2!H494</f>
        <v>0</v>
      </c>
      <c r="I686" s="61">
        <f>Dubbel2!I494</f>
        <v>0</v>
      </c>
      <c r="J686" s="61">
        <f>Dubbel2!J494</f>
        <v>0</v>
      </c>
      <c r="K686" s="61">
        <f>Dubbel2!K494</f>
        <v>0</v>
      </c>
      <c r="L686" s="61">
        <f>Dubbel2!L494</f>
        <v>0</v>
      </c>
      <c r="M686" s="61">
        <f>Dubbel2!M494</f>
        <v>0</v>
      </c>
      <c r="N686" s="1">
        <f>Dubbel2!N494</f>
        <v>0</v>
      </c>
      <c r="O686" s="1">
        <f>Dubbel2!O494</f>
        <v>0</v>
      </c>
    </row>
    <row r="687" spans="1:15" x14ac:dyDescent="0.25">
      <c r="A687" s="61">
        <f>Dubbel2!A495</f>
        <v>0</v>
      </c>
      <c r="B687" s="61">
        <f>Dubbel2!B495</f>
        <v>0</v>
      </c>
      <c r="C687" s="61">
        <f>Dubbel2!C495</f>
        <v>0</v>
      </c>
      <c r="D687" s="61">
        <f>Dubbel2!D495</f>
        <v>0</v>
      </c>
      <c r="E687" s="61">
        <f>Dubbel2!E495</f>
        <v>0</v>
      </c>
      <c r="F687" s="61">
        <f>Dubbel2!F495</f>
        <v>0</v>
      </c>
      <c r="G687" s="61">
        <f>Dubbel2!G495</f>
        <v>0</v>
      </c>
      <c r="H687" s="1">
        <f>Dubbel2!H495</f>
        <v>0</v>
      </c>
      <c r="I687" s="61">
        <f>Dubbel2!I495</f>
        <v>0</v>
      </c>
      <c r="J687" s="61">
        <f>Dubbel2!J495</f>
        <v>0</v>
      </c>
      <c r="K687" s="61">
        <f>Dubbel2!K495</f>
        <v>0</v>
      </c>
      <c r="L687" s="61">
        <f>Dubbel2!L495</f>
        <v>0</v>
      </c>
      <c r="M687" s="61">
        <f>Dubbel2!M495</f>
        <v>0</v>
      </c>
      <c r="N687" s="1">
        <f>Dubbel2!N495</f>
        <v>0</v>
      </c>
      <c r="O687" s="1">
        <f>Dubbel2!O495</f>
        <v>0</v>
      </c>
    </row>
    <row r="688" spans="1:15" ht="13.8" x14ac:dyDescent="0.25">
      <c r="A688" s="40" t="str">
        <f>A686&amp;"/"&amp;A687</f>
        <v>0/0</v>
      </c>
      <c r="B688" s="37">
        <f>IF(B686=B687,B687,B686&amp;"/"&amp;B687)</f>
        <v>0</v>
      </c>
      <c r="C688" s="21">
        <f t="shared" ref="C688:O688" si="194">SUM(C686:C687)</f>
        <v>0</v>
      </c>
      <c r="D688" s="21">
        <f t="shared" si="194"/>
        <v>0</v>
      </c>
      <c r="E688" s="21">
        <f t="shared" si="194"/>
        <v>0</v>
      </c>
      <c r="F688" s="21">
        <f t="shared" si="194"/>
        <v>0</v>
      </c>
      <c r="G688" s="21">
        <f t="shared" si="194"/>
        <v>0</v>
      </c>
      <c r="H688" s="24">
        <f t="shared" si="194"/>
        <v>0</v>
      </c>
      <c r="I688" s="21">
        <f t="shared" si="194"/>
        <v>0</v>
      </c>
      <c r="J688" s="21">
        <f t="shared" si="194"/>
        <v>0</v>
      </c>
      <c r="K688" s="21">
        <f t="shared" si="194"/>
        <v>0</v>
      </c>
      <c r="L688" s="21">
        <f t="shared" si="194"/>
        <v>0</v>
      </c>
      <c r="M688" s="21">
        <f t="shared" si="194"/>
        <v>0</v>
      </c>
      <c r="N688" s="24">
        <f t="shared" si="194"/>
        <v>0</v>
      </c>
      <c r="O688" s="24">
        <f t="shared" si="194"/>
        <v>0</v>
      </c>
    </row>
    <row r="689" spans="1:15" x14ac:dyDescent="0.25">
      <c r="A689" s="61">
        <f>Dubbel2!A496</f>
        <v>0</v>
      </c>
      <c r="B689" s="61">
        <f>Dubbel2!B496</f>
        <v>0</v>
      </c>
      <c r="C689" s="61">
        <f>Dubbel2!C496</f>
        <v>0</v>
      </c>
      <c r="D689" s="61">
        <f>Dubbel2!D496</f>
        <v>0</v>
      </c>
      <c r="E689" s="61">
        <f>Dubbel2!E496</f>
        <v>0</v>
      </c>
      <c r="F689" s="61">
        <f>Dubbel2!F496</f>
        <v>0</v>
      </c>
      <c r="G689" s="61">
        <f>Dubbel2!G496</f>
        <v>0</v>
      </c>
      <c r="H689" s="1">
        <f>Dubbel2!H496</f>
        <v>0</v>
      </c>
      <c r="I689" s="61">
        <f>Dubbel2!I496</f>
        <v>0</v>
      </c>
      <c r="J689" s="61">
        <f>Dubbel2!J496</f>
        <v>0</v>
      </c>
      <c r="K689" s="61">
        <f>Dubbel2!K496</f>
        <v>0</v>
      </c>
      <c r="L689" s="61">
        <f>Dubbel2!L496</f>
        <v>0</v>
      </c>
      <c r="M689" s="61">
        <f>Dubbel2!M496</f>
        <v>0</v>
      </c>
      <c r="N689" s="1">
        <f>Dubbel2!N496</f>
        <v>0</v>
      </c>
      <c r="O689" s="1">
        <f>Dubbel2!O496</f>
        <v>0</v>
      </c>
    </row>
    <row r="690" spans="1:15" x14ac:dyDescent="0.25">
      <c r="A690" s="61">
        <f>Dubbel2!A497</f>
        <v>0</v>
      </c>
      <c r="B690" s="61">
        <f>Dubbel2!B497</f>
        <v>0</v>
      </c>
      <c r="C690" s="61">
        <f>Dubbel2!C497</f>
        <v>0</v>
      </c>
      <c r="D690" s="61">
        <f>Dubbel2!D497</f>
        <v>0</v>
      </c>
      <c r="E690" s="61">
        <f>Dubbel2!E497</f>
        <v>0</v>
      </c>
      <c r="F690" s="61">
        <f>Dubbel2!F497</f>
        <v>0</v>
      </c>
      <c r="G690" s="61">
        <f>Dubbel2!G497</f>
        <v>0</v>
      </c>
      <c r="H690" s="1">
        <f>Dubbel2!H497</f>
        <v>0</v>
      </c>
      <c r="I690" s="61">
        <f>Dubbel2!I497</f>
        <v>0</v>
      </c>
      <c r="J690" s="61">
        <f>Dubbel2!J497</f>
        <v>0</v>
      </c>
      <c r="K690" s="61">
        <f>Dubbel2!K497</f>
        <v>0</v>
      </c>
      <c r="L690" s="61">
        <f>Dubbel2!L497</f>
        <v>0</v>
      </c>
      <c r="M690" s="61">
        <f>Dubbel2!M497</f>
        <v>0</v>
      </c>
      <c r="N690" s="1">
        <f>Dubbel2!N497</f>
        <v>0</v>
      </c>
      <c r="O690" s="1">
        <f>Dubbel2!O497</f>
        <v>0</v>
      </c>
    </row>
    <row r="691" spans="1:15" ht="13.8" x14ac:dyDescent="0.25">
      <c r="A691" s="40" t="str">
        <f>A689&amp;"/"&amp;A690</f>
        <v>0/0</v>
      </c>
      <c r="B691" s="37">
        <f>IF(B689=B690,B690,B689&amp;"/"&amp;B690)</f>
        <v>0</v>
      </c>
      <c r="C691" s="21">
        <f t="shared" ref="C691:O691" si="195">SUM(C689:C690)</f>
        <v>0</v>
      </c>
      <c r="D691" s="21">
        <f t="shared" si="195"/>
        <v>0</v>
      </c>
      <c r="E691" s="21">
        <f t="shared" si="195"/>
        <v>0</v>
      </c>
      <c r="F691" s="21">
        <f t="shared" si="195"/>
        <v>0</v>
      </c>
      <c r="G691" s="21">
        <f t="shared" si="195"/>
        <v>0</v>
      </c>
      <c r="H691" s="24">
        <f t="shared" si="195"/>
        <v>0</v>
      </c>
      <c r="I691" s="21">
        <f t="shared" si="195"/>
        <v>0</v>
      </c>
      <c r="J691" s="21">
        <f t="shared" si="195"/>
        <v>0</v>
      </c>
      <c r="K691" s="21">
        <f t="shared" si="195"/>
        <v>0</v>
      </c>
      <c r="L691" s="21">
        <f t="shared" si="195"/>
        <v>0</v>
      </c>
      <c r="M691" s="21">
        <f t="shared" si="195"/>
        <v>0</v>
      </c>
      <c r="N691" s="24">
        <f t="shared" si="195"/>
        <v>0</v>
      </c>
      <c r="O691" s="24">
        <f t="shared" si="195"/>
        <v>0</v>
      </c>
    </row>
    <row r="692" spans="1:15" x14ac:dyDescent="0.25">
      <c r="A692" s="61">
        <f>Dubbel2!A498</f>
        <v>0</v>
      </c>
      <c r="B692" s="61">
        <f>Dubbel2!B498</f>
        <v>0</v>
      </c>
      <c r="C692" s="61">
        <f>Dubbel2!C498</f>
        <v>0</v>
      </c>
      <c r="D692" s="61">
        <f>Dubbel2!D498</f>
        <v>0</v>
      </c>
      <c r="E692" s="61">
        <f>Dubbel2!E498</f>
        <v>0</v>
      </c>
      <c r="F692" s="61">
        <f>Dubbel2!F498</f>
        <v>0</v>
      </c>
      <c r="G692" s="61">
        <f>Dubbel2!G498</f>
        <v>0</v>
      </c>
      <c r="H692" s="1">
        <f>Dubbel2!H498</f>
        <v>0</v>
      </c>
      <c r="I692" s="61">
        <f>Dubbel2!I498</f>
        <v>0</v>
      </c>
      <c r="J692" s="61">
        <f>Dubbel2!J498</f>
        <v>0</v>
      </c>
      <c r="K692" s="61">
        <f>Dubbel2!K498</f>
        <v>0</v>
      </c>
      <c r="L692" s="61">
        <f>Dubbel2!L498</f>
        <v>0</v>
      </c>
      <c r="M692" s="61">
        <f>Dubbel2!M498</f>
        <v>0</v>
      </c>
      <c r="N692" s="1">
        <f>Dubbel2!N498</f>
        <v>0</v>
      </c>
      <c r="O692" s="1">
        <f>Dubbel2!O498</f>
        <v>0</v>
      </c>
    </row>
    <row r="693" spans="1:15" x14ac:dyDescent="0.25">
      <c r="A693" s="61">
        <f>Dubbel2!A499</f>
        <v>0</v>
      </c>
      <c r="B693" s="61">
        <f>Dubbel2!B499</f>
        <v>0</v>
      </c>
      <c r="C693" s="61">
        <f>Dubbel2!C499</f>
        <v>0</v>
      </c>
      <c r="D693" s="61">
        <f>Dubbel2!D499</f>
        <v>0</v>
      </c>
      <c r="E693" s="61">
        <f>Dubbel2!E499</f>
        <v>0</v>
      </c>
      <c r="F693" s="61">
        <f>Dubbel2!F499</f>
        <v>0</v>
      </c>
      <c r="G693" s="61">
        <f>Dubbel2!G499</f>
        <v>0</v>
      </c>
      <c r="H693" s="1">
        <f>Dubbel2!H499</f>
        <v>0</v>
      </c>
      <c r="I693" s="61">
        <f>Dubbel2!I499</f>
        <v>0</v>
      </c>
      <c r="J693" s="61">
        <f>Dubbel2!J499</f>
        <v>0</v>
      </c>
      <c r="K693" s="61">
        <f>Dubbel2!K499</f>
        <v>0</v>
      </c>
      <c r="L693" s="61">
        <f>Dubbel2!L499</f>
        <v>0</v>
      </c>
      <c r="M693" s="61">
        <f>Dubbel2!M499</f>
        <v>0</v>
      </c>
      <c r="N693" s="1">
        <f>Dubbel2!N499</f>
        <v>0</v>
      </c>
      <c r="O693" s="1">
        <f>Dubbel2!O499</f>
        <v>0</v>
      </c>
    </row>
    <row r="694" spans="1:15" ht="13.8" x14ac:dyDescent="0.25">
      <c r="A694" s="40" t="str">
        <f>A692&amp;"/"&amp;A693</f>
        <v>0/0</v>
      </c>
      <c r="B694" s="37">
        <f>IF(B692=B693,B693,B692&amp;"/"&amp;B693)</f>
        <v>0</v>
      </c>
      <c r="C694" s="21">
        <f t="shared" ref="C694:O694" si="196">SUM(C692:C693)</f>
        <v>0</v>
      </c>
      <c r="D694" s="21">
        <f t="shared" si="196"/>
        <v>0</v>
      </c>
      <c r="E694" s="21">
        <f t="shared" si="196"/>
        <v>0</v>
      </c>
      <c r="F694" s="21">
        <f t="shared" si="196"/>
        <v>0</v>
      </c>
      <c r="G694" s="21">
        <f t="shared" si="196"/>
        <v>0</v>
      </c>
      <c r="H694" s="24">
        <f t="shared" si="196"/>
        <v>0</v>
      </c>
      <c r="I694" s="21">
        <f t="shared" si="196"/>
        <v>0</v>
      </c>
      <c r="J694" s="21">
        <f t="shared" si="196"/>
        <v>0</v>
      </c>
      <c r="K694" s="21">
        <f t="shared" si="196"/>
        <v>0</v>
      </c>
      <c r="L694" s="21">
        <f t="shared" si="196"/>
        <v>0</v>
      </c>
      <c r="M694" s="21">
        <f t="shared" si="196"/>
        <v>0</v>
      </c>
      <c r="N694" s="24">
        <f t="shared" si="196"/>
        <v>0</v>
      </c>
      <c r="O694" s="24">
        <f t="shared" si="196"/>
        <v>0</v>
      </c>
    </row>
    <row r="695" spans="1:15" x14ac:dyDescent="0.25">
      <c r="A695" s="61">
        <f>Dubbel2!A500</f>
        <v>0</v>
      </c>
      <c r="B695" s="61">
        <f>Dubbel2!B500</f>
        <v>0</v>
      </c>
      <c r="C695" s="61">
        <f>Dubbel2!C500</f>
        <v>0</v>
      </c>
      <c r="D695" s="61">
        <f>Dubbel2!D500</f>
        <v>0</v>
      </c>
      <c r="E695" s="61">
        <f>Dubbel2!E500</f>
        <v>0</v>
      </c>
      <c r="F695" s="61">
        <f>Dubbel2!F500</f>
        <v>0</v>
      </c>
      <c r="G695" s="61">
        <f>Dubbel2!G500</f>
        <v>0</v>
      </c>
      <c r="H695" s="1">
        <f>Dubbel2!H500</f>
        <v>0</v>
      </c>
      <c r="I695" s="61">
        <f>Dubbel2!I500</f>
        <v>0</v>
      </c>
      <c r="J695" s="61">
        <f>Dubbel2!J500</f>
        <v>0</v>
      </c>
      <c r="K695" s="61">
        <f>Dubbel2!K500</f>
        <v>0</v>
      </c>
      <c r="L695" s="61">
        <f>Dubbel2!L500</f>
        <v>0</v>
      </c>
      <c r="M695" s="61">
        <f>Dubbel2!M500</f>
        <v>0</v>
      </c>
      <c r="N695" s="1">
        <f>Dubbel2!N500</f>
        <v>0</v>
      </c>
      <c r="O695" s="1">
        <f>Dubbel2!O500</f>
        <v>0</v>
      </c>
    </row>
    <row r="696" spans="1:15" x14ac:dyDescent="0.25">
      <c r="A696" s="61">
        <f>Dubbel2!A501</f>
        <v>0</v>
      </c>
      <c r="B696" s="61">
        <f>Dubbel2!B501</f>
        <v>0</v>
      </c>
      <c r="C696" s="61">
        <f>Dubbel2!C501</f>
        <v>0</v>
      </c>
      <c r="D696" s="61">
        <f>Dubbel2!D501</f>
        <v>0</v>
      </c>
      <c r="E696" s="61">
        <f>Dubbel2!E501</f>
        <v>0</v>
      </c>
      <c r="F696" s="61">
        <f>Dubbel2!F501</f>
        <v>0</v>
      </c>
      <c r="G696" s="61">
        <f>Dubbel2!G501</f>
        <v>0</v>
      </c>
      <c r="H696" s="1">
        <f>Dubbel2!H501</f>
        <v>0</v>
      </c>
      <c r="I696" s="61">
        <f>Dubbel2!I501</f>
        <v>0</v>
      </c>
      <c r="J696" s="61">
        <f>Dubbel2!J501</f>
        <v>0</v>
      </c>
      <c r="K696" s="61">
        <f>Dubbel2!K501</f>
        <v>0</v>
      </c>
      <c r="L696" s="61">
        <f>Dubbel2!L501</f>
        <v>0</v>
      </c>
      <c r="M696" s="61">
        <f>Dubbel2!M501</f>
        <v>0</v>
      </c>
      <c r="N696" s="1">
        <f>Dubbel2!N501</f>
        <v>0</v>
      </c>
      <c r="O696" s="1">
        <f>Dubbel2!O501</f>
        <v>0</v>
      </c>
    </row>
    <row r="697" spans="1:15" ht="13.8" x14ac:dyDescent="0.25">
      <c r="A697" s="40" t="str">
        <f>A695&amp;"/"&amp;A696</f>
        <v>0/0</v>
      </c>
      <c r="B697" s="37">
        <f>IF(B695=B696,B696,B695&amp;"/"&amp;B696)</f>
        <v>0</v>
      </c>
      <c r="C697" s="21">
        <f t="shared" ref="C697:O697" si="197">SUM(C695:C696)</f>
        <v>0</v>
      </c>
      <c r="D697" s="21">
        <f t="shared" si="197"/>
        <v>0</v>
      </c>
      <c r="E697" s="21">
        <f t="shared" si="197"/>
        <v>0</v>
      </c>
      <c r="F697" s="21">
        <f t="shared" si="197"/>
        <v>0</v>
      </c>
      <c r="G697" s="21">
        <f t="shared" si="197"/>
        <v>0</v>
      </c>
      <c r="H697" s="24">
        <f t="shared" si="197"/>
        <v>0</v>
      </c>
      <c r="I697" s="21">
        <f t="shared" si="197"/>
        <v>0</v>
      </c>
      <c r="J697" s="21">
        <f t="shared" si="197"/>
        <v>0</v>
      </c>
      <c r="K697" s="21">
        <f t="shared" si="197"/>
        <v>0</v>
      </c>
      <c r="L697" s="21">
        <f t="shared" si="197"/>
        <v>0</v>
      </c>
      <c r="M697" s="21">
        <f t="shared" si="197"/>
        <v>0</v>
      </c>
      <c r="N697" s="24">
        <f t="shared" si="197"/>
        <v>0</v>
      </c>
      <c r="O697" s="24">
        <f t="shared" si="197"/>
        <v>0</v>
      </c>
    </row>
    <row r="698" spans="1:15" x14ac:dyDescent="0.25">
      <c r="A698" s="61">
        <f>Dubbel2!A502</f>
        <v>0</v>
      </c>
      <c r="B698" s="61">
        <f>Dubbel2!B502</f>
        <v>0</v>
      </c>
      <c r="C698" s="61">
        <f>Dubbel2!C502</f>
        <v>0</v>
      </c>
      <c r="D698" s="61">
        <f>Dubbel2!D502</f>
        <v>0</v>
      </c>
      <c r="E698" s="61">
        <f>Dubbel2!E502</f>
        <v>0</v>
      </c>
      <c r="F698" s="61">
        <f>Dubbel2!F502</f>
        <v>0</v>
      </c>
      <c r="G698" s="61">
        <f>Dubbel2!G502</f>
        <v>0</v>
      </c>
      <c r="H698" s="1">
        <f>Dubbel2!H502</f>
        <v>0</v>
      </c>
      <c r="I698" s="61">
        <f>Dubbel2!I502</f>
        <v>0</v>
      </c>
      <c r="J698" s="61">
        <f>Dubbel2!J502</f>
        <v>0</v>
      </c>
      <c r="K698" s="61">
        <f>Dubbel2!K502</f>
        <v>0</v>
      </c>
      <c r="L698" s="61">
        <f>Dubbel2!L502</f>
        <v>0</v>
      </c>
      <c r="M698" s="61">
        <f>Dubbel2!M502</f>
        <v>0</v>
      </c>
      <c r="N698" s="1">
        <f>Dubbel2!N502</f>
        <v>0</v>
      </c>
      <c r="O698" s="1">
        <f>Dubbel2!O502</f>
        <v>0</v>
      </c>
    </row>
    <row r="699" spans="1:15" x14ac:dyDescent="0.25">
      <c r="A699" s="61">
        <f>Dubbel2!A503</f>
        <v>0</v>
      </c>
      <c r="B699" s="61">
        <f>Dubbel2!B503</f>
        <v>0</v>
      </c>
      <c r="C699" s="61">
        <f>Dubbel2!C503</f>
        <v>0</v>
      </c>
      <c r="D699" s="61">
        <f>Dubbel2!D503</f>
        <v>0</v>
      </c>
      <c r="E699" s="61">
        <f>Dubbel2!E503</f>
        <v>0</v>
      </c>
      <c r="F699" s="61">
        <f>Dubbel2!F503</f>
        <v>0</v>
      </c>
      <c r="G699" s="61">
        <f>Dubbel2!G503</f>
        <v>0</v>
      </c>
      <c r="H699" s="1">
        <f>Dubbel2!H503</f>
        <v>0</v>
      </c>
      <c r="I699" s="61">
        <f>Dubbel2!I503</f>
        <v>0</v>
      </c>
      <c r="J699" s="61">
        <f>Dubbel2!J503</f>
        <v>0</v>
      </c>
      <c r="K699" s="61">
        <f>Dubbel2!K503</f>
        <v>0</v>
      </c>
      <c r="L699" s="61">
        <f>Dubbel2!L503</f>
        <v>0</v>
      </c>
      <c r="M699" s="61">
        <f>Dubbel2!M503</f>
        <v>0</v>
      </c>
      <c r="N699" s="1">
        <f>Dubbel2!N503</f>
        <v>0</v>
      </c>
      <c r="O699" s="1">
        <f>Dubbel2!O503</f>
        <v>0</v>
      </c>
    </row>
    <row r="700" spans="1:15" ht="13.8" x14ac:dyDescent="0.25">
      <c r="A700" s="40" t="str">
        <f>A698&amp;"/"&amp;A699</f>
        <v>0/0</v>
      </c>
      <c r="B700" s="37">
        <f>IF(B698=B699,B699,B698&amp;"/"&amp;B699)</f>
        <v>0</v>
      </c>
      <c r="C700" s="21">
        <f t="shared" ref="C700:O700" si="198">SUM(C698:C699)</f>
        <v>0</v>
      </c>
      <c r="D700" s="21">
        <f t="shared" si="198"/>
        <v>0</v>
      </c>
      <c r="E700" s="21">
        <f t="shared" si="198"/>
        <v>0</v>
      </c>
      <c r="F700" s="21">
        <f t="shared" si="198"/>
        <v>0</v>
      </c>
      <c r="G700" s="21">
        <f t="shared" si="198"/>
        <v>0</v>
      </c>
      <c r="H700" s="24">
        <f t="shared" si="198"/>
        <v>0</v>
      </c>
      <c r="I700" s="21">
        <f t="shared" si="198"/>
        <v>0</v>
      </c>
      <c r="J700" s="21">
        <f t="shared" si="198"/>
        <v>0</v>
      </c>
      <c r="K700" s="21">
        <f t="shared" si="198"/>
        <v>0</v>
      </c>
      <c r="L700" s="21">
        <f t="shared" si="198"/>
        <v>0</v>
      </c>
      <c r="M700" s="21">
        <f t="shared" si="198"/>
        <v>0</v>
      </c>
      <c r="N700" s="24">
        <f t="shared" si="198"/>
        <v>0</v>
      </c>
      <c r="O700" s="24">
        <f t="shared" si="198"/>
        <v>0</v>
      </c>
    </row>
    <row r="701" spans="1:15" x14ac:dyDescent="0.25">
      <c r="A701" s="61">
        <f>Dubbel2!A504</f>
        <v>0</v>
      </c>
      <c r="B701" s="61">
        <f>Dubbel2!B504</f>
        <v>0</v>
      </c>
      <c r="C701" s="61">
        <f>Dubbel2!C504</f>
        <v>0</v>
      </c>
      <c r="D701" s="61">
        <f>Dubbel2!D504</f>
        <v>0</v>
      </c>
      <c r="E701" s="61">
        <f>Dubbel2!E504</f>
        <v>0</v>
      </c>
      <c r="F701" s="61">
        <f>Dubbel2!F504</f>
        <v>0</v>
      </c>
      <c r="G701" s="61">
        <f>Dubbel2!G504</f>
        <v>0</v>
      </c>
      <c r="H701" s="1">
        <f>Dubbel2!H504</f>
        <v>0</v>
      </c>
      <c r="I701" s="61">
        <f>Dubbel2!I504</f>
        <v>0</v>
      </c>
      <c r="J701" s="61">
        <f>Dubbel2!J504</f>
        <v>0</v>
      </c>
      <c r="K701" s="61">
        <f>Dubbel2!K504</f>
        <v>0</v>
      </c>
      <c r="L701" s="61">
        <f>Dubbel2!L504</f>
        <v>0</v>
      </c>
      <c r="M701" s="61">
        <f>Dubbel2!M504</f>
        <v>0</v>
      </c>
      <c r="N701" s="1">
        <f>Dubbel2!N504</f>
        <v>0</v>
      </c>
      <c r="O701" s="1">
        <f>Dubbel2!O504</f>
        <v>0</v>
      </c>
    </row>
    <row r="702" spans="1:15" x14ac:dyDescent="0.25">
      <c r="A702" s="61">
        <f>Dubbel2!A505</f>
        <v>0</v>
      </c>
      <c r="B702" s="61">
        <f>Dubbel2!B505</f>
        <v>0</v>
      </c>
      <c r="C702" s="61">
        <f>Dubbel2!C505</f>
        <v>0</v>
      </c>
      <c r="D702" s="61">
        <f>Dubbel2!D505</f>
        <v>0</v>
      </c>
      <c r="E702" s="61">
        <f>Dubbel2!E505</f>
        <v>0</v>
      </c>
      <c r="F702" s="61">
        <f>Dubbel2!F505</f>
        <v>0</v>
      </c>
      <c r="G702" s="61">
        <f>Dubbel2!G505</f>
        <v>0</v>
      </c>
      <c r="H702" s="1">
        <f>Dubbel2!H505</f>
        <v>0</v>
      </c>
      <c r="I702" s="61">
        <f>Dubbel2!I505</f>
        <v>0</v>
      </c>
      <c r="J702" s="61">
        <f>Dubbel2!J505</f>
        <v>0</v>
      </c>
      <c r="K702" s="61">
        <f>Dubbel2!K505</f>
        <v>0</v>
      </c>
      <c r="L702" s="61">
        <f>Dubbel2!L505</f>
        <v>0</v>
      </c>
      <c r="M702" s="61">
        <f>Dubbel2!M505</f>
        <v>0</v>
      </c>
      <c r="N702" s="1">
        <f>Dubbel2!N505</f>
        <v>0</v>
      </c>
      <c r="O702" s="1">
        <f>Dubbel2!O505</f>
        <v>0</v>
      </c>
    </row>
    <row r="703" spans="1:15" ht="13.8" x14ac:dyDescent="0.25">
      <c r="A703" s="40" t="str">
        <f>A701&amp;"/"&amp;A702</f>
        <v>0/0</v>
      </c>
      <c r="B703" s="37">
        <f>IF(B701=B702,B702,B701&amp;"/"&amp;B702)</f>
        <v>0</v>
      </c>
      <c r="C703" s="21">
        <f t="shared" ref="C703:O703" si="199">SUM(C701:C702)</f>
        <v>0</v>
      </c>
      <c r="D703" s="21">
        <f t="shared" si="199"/>
        <v>0</v>
      </c>
      <c r="E703" s="21">
        <f t="shared" si="199"/>
        <v>0</v>
      </c>
      <c r="F703" s="21">
        <f t="shared" si="199"/>
        <v>0</v>
      </c>
      <c r="G703" s="21">
        <f t="shared" si="199"/>
        <v>0</v>
      </c>
      <c r="H703" s="24">
        <f t="shared" si="199"/>
        <v>0</v>
      </c>
      <c r="I703" s="21">
        <f t="shared" si="199"/>
        <v>0</v>
      </c>
      <c r="J703" s="21">
        <f t="shared" si="199"/>
        <v>0</v>
      </c>
      <c r="K703" s="21">
        <f t="shared" si="199"/>
        <v>0</v>
      </c>
      <c r="L703" s="21">
        <f t="shared" si="199"/>
        <v>0</v>
      </c>
      <c r="M703" s="21">
        <f t="shared" si="199"/>
        <v>0</v>
      </c>
      <c r="N703" s="24">
        <f t="shared" si="199"/>
        <v>0</v>
      </c>
      <c r="O703" s="24">
        <f t="shared" si="199"/>
        <v>0</v>
      </c>
    </row>
  </sheetData>
  <phoneticPr fontId="4"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32401-2337-4016-A34F-A7DF28F4A497}">
  <sheetPr codeName="Blad37"/>
  <dimension ref="A1:AA208"/>
  <sheetViews>
    <sheetView workbookViewId="0">
      <selection activeCell="A9" sqref="A9:W208"/>
    </sheetView>
  </sheetViews>
  <sheetFormatPr defaultRowHeight="13.2" x14ac:dyDescent="0.25"/>
  <cols>
    <col min="1" max="1" width="22.5546875" customWidth="1"/>
    <col min="2" max="2" width="13.88671875" customWidth="1"/>
    <col min="3" max="7" width="5.33203125" customWidth="1"/>
    <col min="8" max="8" width="8" bestFit="1" customWidth="1"/>
    <col min="9" max="13" width="5.33203125" customWidth="1"/>
    <col min="14" max="14" width="8" bestFit="1" customWidth="1"/>
    <col min="15" max="15" width="7.6640625" bestFit="1" customWidth="1"/>
    <col min="16" max="16" width="1.44140625" customWidth="1"/>
    <col min="17" max="17" width="5.6640625" customWidth="1"/>
    <col min="18" max="21" width="3.6640625" customWidth="1"/>
  </cols>
  <sheetData>
    <row r="1" spans="1:27" x14ac:dyDescent="0.25">
      <c r="C1" s="4"/>
      <c r="D1" s="4"/>
      <c r="E1" s="4"/>
      <c r="F1" s="4"/>
      <c r="G1" s="4"/>
      <c r="H1" s="5"/>
      <c r="I1" s="4"/>
      <c r="J1" s="4"/>
      <c r="K1" s="4"/>
      <c r="L1" s="4"/>
      <c r="M1" s="4"/>
      <c r="N1" s="5"/>
      <c r="O1" s="13"/>
      <c r="W1" s="4"/>
      <c r="Z1" s="4"/>
    </row>
    <row r="2" spans="1:27" x14ac:dyDescent="0.25">
      <c r="C2" s="4"/>
      <c r="D2" s="4"/>
      <c r="E2" s="4"/>
      <c r="F2" s="4"/>
      <c r="G2" s="4"/>
      <c r="H2" s="5"/>
      <c r="I2" s="4"/>
      <c r="J2" s="4"/>
      <c r="K2" s="4"/>
      <c r="L2" s="4"/>
      <c r="M2" s="4"/>
      <c r="N2" s="5"/>
      <c r="O2" s="13"/>
      <c r="W2" s="4"/>
      <c r="X2" s="129" t="s">
        <v>172</v>
      </c>
      <c r="Y2" s="5">
        <f>COUNTIF(Y9:Y208,1)+COUNTIF(Y9:Y208,3)+COUNTIF(Y9:Y208,4)</f>
        <v>0</v>
      </c>
      <c r="Z2" s="4"/>
    </row>
    <row r="3" spans="1:27" x14ac:dyDescent="0.25">
      <c r="C3" s="4"/>
      <c r="D3" s="4"/>
      <c r="E3" s="4"/>
      <c r="F3" s="4"/>
      <c r="G3" s="4"/>
      <c r="H3" s="5"/>
      <c r="I3" s="4"/>
      <c r="J3" s="4"/>
      <c r="K3" s="4"/>
      <c r="L3" s="4"/>
      <c r="M3" s="4"/>
      <c r="N3" s="5"/>
      <c r="O3" s="13"/>
      <c r="Q3" s="36" t="s">
        <v>230</v>
      </c>
      <c r="W3" s="4"/>
      <c r="Z3" s="4"/>
    </row>
    <row r="4" spans="1:27" ht="17.399999999999999" x14ac:dyDescent="0.3">
      <c r="C4" s="4"/>
      <c r="D4" s="132" t="s">
        <v>174</v>
      </c>
      <c r="E4" s="133"/>
      <c r="F4" s="133"/>
      <c r="G4" s="133"/>
      <c r="H4" s="134"/>
      <c r="I4" s="133"/>
      <c r="J4" s="133"/>
      <c r="K4" s="133"/>
      <c r="L4" s="133"/>
      <c r="M4" s="4"/>
      <c r="N4" s="5"/>
      <c r="O4" s="13"/>
      <c r="Q4" s="36" t="s">
        <v>178</v>
      </c>
      <c r="W4" s="4"/>
      <c r="Z4" s="4"/>
    </row>
    <row r="5" spans="1:27" x14ac:dyDescent="0.25">
      <c r="C5" s="4"/>
      <c r="D5" s="4"/>
      <c r="E5" s="4"/>
      <c r="F5" s="4"/>
      <c r="G5" s="4"/>
      <c r="H5" s="5"/>
      <c r="I5" s="4"/>
      <c r="J5" s="4"/>
      <c r="K5" s="4"/>
      <c r="L5" s="4"/>
      <c r="M5" s="4"/>
      <c r="N5" s="5"/>
      <c r="O5" s="13"/>
      <c r="W5" s="4"/>
      <c r="X5" s="36" t="s">
        <v>173</v>
      </c>
      <c r="Z5" s="4"/>
    </row>
    <row r="6" spans="1:27" ht="15.6" x14ac:dyDescent="0.3">
      <c r="A6" s="59" t="s">
        <v>43</v>
      </c>
      <c r="B6" s="9"/>
      <c r="C6" s="2"/>
      <c r="D6" s="2"/>
      <c r="E6" s="2"/>
      <c r="F6" s="2"/>
      <c r="G6" s="2"/>
      <c r="H6" s="1"/>
      <c r="I6" s="2"/>
      <c r="J6" s="2"/>
      <c r="K6" s="2"/>
      <c r="L6" s="2"/>
      <c r="M6" s="2"/>
      <c r="N6" s="1"/>
      <c r="O6" s="63"/>
      <c r="W6" s="4"/>
      <c r="X6" s="36"/>
      <c r="Z6" s="4"/>
    </row>
    <row r="7" spans="1:27" x14ac:dyDescent="0.25">
      <c r="A7" s="2"/>
      <c r="B7" s="2"/>
      <c r="C7" s="2" t="str">
        <f>Inskrivning!L5</f>
        <v xml:space="preserve">Omg </v>
      </c>
      <c r="D7" s="2" t="str">
        <f>Inskrivning!M5</f>
        <v xml:space="preserve">Omg </v>
      </c>
      <c r="E7" s="2" t="str">
        <f>Inskrivning!N5</f>
        <v xml:space="preserve">Omg </v>
      </c>
      <c r="F7" s="2" t="str">
        <f>Inskrivning!O5</f>
        <v xml:space="preserve">Omg </v>
      </c>
      <c r="G7" s="2" t="str">
        <f>Inskrivning!P5</f>
        <v xml:space="preserve">Omg </v>
      </c>
      <c r="H7" s="1" t="str">
        <f>Inskrivning!Q5</f>
        <v>Summa</v>
      </c>
      <c r="I7" s="2" t="str">
        <f>Inskrivning!R5</f>
        <v xml:space="preserve">Omg </v>
      </c>
      <c r="J7" s="2" t="str">
        <f>Inskrivning!S5</f>
        <v xml:space="preserve">Omg </v>
      </c>
      <c r="K7" s="2" t="str">
        <f>Inskrivning!T5</f>
        <v xml:space="preserve">Omg </v>
      </c>
      <c r="L7" s="2" t="str">
        <f>Inskrivning!U5</f>
        <v xml:space="preserve">Omg  </v>
      </c>
      <c r="M7" s="2" t="str">
        <f>Inskrivning!V5</f>
        <v xml:space="preserve">Omg </v>
      </c>
      <c r="N7" s="1" t="str">
        <f>Inskrivning!W5</f>
        <v>Summa</v>
      </c>
      <c r="O7" s="63"/>
      <c r="W7" s="4"/>
      <c r="X7" s="36"/>
      <c r="Z7" s="4"/>
    </row>
    <row r="8" spans="1:27" x14ac:dyDescent="0.25">
      <c r="A8" s="2" t="str">
        <f>Inskrivning!J6</f>
        <v>Namn</v>
      </c>
      <c r="B8" s="2" t="str">
        <f>Inskrivning!K6</f>
        <v>Klubb</v>
      </c>
      <c r="C8" s="2">
        <f>Inskrivning!L6</f>
        <v>1</v>
      </c>
      <c r="D8" s="2">
        <f>Inskrivning!M6</f>
        <v>2</v>
      </c>
      <c r="E8" s="2">
        <f>Inskrivning!N6</f>
        <v>3</v>
      </c>
      <c r="F8" s="2">
        <f>Inskrivning!O6</f>
        <v>4</v>
      </c>
      <c r="G8" s="2">
        <f>Inskrivning!P6</f>
        <v>5</v>
      </c>
      <c r="H8" s="3" t="str">
        <f>Inskrivning!Q6</f>
        <v>1-5</v>
      </c>
      <c r="I8" s="2">
        <f>Inskrivning!R6</f>
        <v>6</v>
      </c>
      <c r="J8" s="2">
        <f>Inskrivning!S6</f>
        <v>7</v>
      </c>
      <c r="K8" s="2">
        <f>Inskrivning!T6</f>
        <v>8</v>
      </c>
      <c r="L8" s="2">
        <f>Inskrivning!U6</f>
        <v>9</v>
      </c>
      <c r="M8" s="2">
        <f>Inskrivning!V6</f>
        <v>10</v>
      </c>
      <c r="N8" s="3" t="str">
        <f>Inskrivning!W6</f>
        <v>6-10</v>
      </c>
      <c r="O8" s="63" t="str">
        <f>Inskrivning!X6</f>
        <v>TOTALT</v>
      </c>
      <c r="P8" s="19"/>
      <c r="Q8" s="19"/>
      <c r="R8" s="4"/>
      <c r="W8" s="19" t="s">
        <v>36</v>
      </c>
      <c r="Z8" s="4"/>
    </row>
    <row r="9" spans="1:27" ht="15" x14ac:dyDescent="0.25">
      <c r="A9" s="53">
        <f>IF(Inskrivning!D14&gt;0,Inskrivning!J14,0)</f>
        <v>0</v>
      </c>
      <c r="B9" s="53">
        <f>IF(Inskrivning!D14&gt;0,Inskrivning!K14,0)</f>
        <v>0</v>
      </c>
      <c r="C9" s="53">
        <f>IF(Inskrivning!D14&gt;0,Inskrivning!L14,0)</f>
        <v>0</v>
      </c>
      <c r="D9" s="53">
        <f>IF(Inskrivning!D14&gt;0,Inskrivning!M14,0)</f>
        <v>0</v>
      </c>
      <c r="E9" s="53">
        <f>IF(Inskrivning!D14&gt;0,Inskrivning!N14,0)</f>
        <v>0</v>
      </c>
      <c r="F9" s="53">
        <f>IF(Inskrivning!D14&gt;0,Inskrivning!O14,0)</f>
        <v>0</v>
      </c>
      <c r="G9" s="53">
        <f>IF(Inskrivning!D14&gt;0,Inskrivning!P14,0)</f>
        <v>0</v>
      </c>
      <c r="H9" s="53">
        <f>IF(Inskrivning!D14&gt;0,Inskrivning!Q14,0)</f>
        <v>0</v>
      </c>
      <c r="I9" s="53">
        <f>IF(Inskrivning!D14&gt;0,Inskrivning!R14,0)</f>
        <v>0</v>
      </c>
      <c r="J9" s="53">
        <f>IF(Inskrivning!D14&gt;0,Inskrivning!S14,0)</f>
        <v>0</v>
      </c>
      <c r="K9" s="53">
        <f>IF(Inskrivning!D14&gt;0,Inskrivning!T14,0)</f>
        <v>0</v>
      </c>
      <c r="L9" s="53">
        <f>IF(Inskrivning!D14&gt;0,Inskrivning!U14,0)</f>
        <v>0</v>
      </c>
      <c r="M9" s="53">
        <f>IF(Inskrivning!D14&gt;0,Inskrivning!V14,0)</f>
        <v>0</v>
      </c>
      <c r="N9" s="53">
        <f>IF(Inskrivning!D14&gt;0,Inskrivning!W14,0)</f>
        <v>0</v>
      </c>
      <c r="O9" s="53">
        <f>IF(Inskrivning!D14&gt;0,Inskrivning!X14,0)</f>
        <v>0</v>
      </c>
      <c r="P9" s="4"/>
      <c r="Q9" s="4"/>
      <c r="R9" s="4"/>
      <c r="W9" s="15">
        <f>IF(Inskrivning!D14="",0,Inskrivning!D14)</f>
        <v>0</v>
      </c>
      <c r="Y9" s="30">
        <f>COUNTIF($W$9:$W$208,Z9)</f>
        <v>0</v>
      </c>
      <c r="Z9" s="104">
        <v>1</v>
      </c>
    </row>
    <row r="10" spans="1:27" ht="15" x14ac:dyDescent="0.25">
      <c r="A10" s="53">
        <f>IF(Inskrivning!D15&gt;0,Inskrivning!J15,0)</f>
        <v>0</v>
      </c>
      <c r="B10" s="53">
        <f>IF(Inskrivning!D15&gt;0,Inskrivning!K15,0)</f>
        <v>0</v>
      </c>
      <c r="C10" s="53">
        <f>IF(Inskrivning!D15&gt;0,Inskrivning!L15,0)</f>
        <v>0</v>
      </c>
      <c r="D10" s="53">
        <f>IF(Inskrivning!D15&gt;0,Inskrivning!M15,0)</f>
        <v>0</v>
      </c>
      <c r="E10" s="53">
        <f>IF(Inskrivning!D15&gt;0,Inskrivning!N15,0)</f>
        <v>0</v>
      </c>
      <c r="F10" s="53">
        <f>IF(Inskrivning!D15&gt;0,Inskrivning!O15,0)</f>
        <v>0</v>
      </c>
      <c r="G10" s="53">
        <f>IF(Inskrivning!D15&gt;0,Inskrivning!P15,0)</f>
        <v>0</v>
      </c>
      <c r="H10" s="53">
        <f>IF(Inskrivning!D15&gt;0,Inskrivning!Q15,0)</f>
        <v>0</v>
      </c>
      <c r="I10" s="53">
        <f>IF(Inskrivning!D15&gt;0,Inskrivning!R15,0)</f>
        <v>0</v>
      </c>
      <c r="J10" s="53">
        <f>IF(Inskrivning!D15&gt;0,Inskrivning!S15,0)</f>
        <v>0</v>
      </c>
      <c r="K10" s="53">
        <f>IF(Inskrivning!D15&gt;0,Inskrivning!T15,0)</f>
        <v>0</v>
      </c>
      <c r="L10" s="53">
        <f>IF(Inskrivning!D15&gt;0,Inskrivning!U15,0)</f>
        <v>0</v>
      </c>
      <c r="M10" s="53">
        <f>IF(Inskrivning!D15&gt;0,Inskrivning!V15,0)</f>
        <v>0</v>
      </c>
      <c r="N10" s="53">
        <f>IF(Inskrivning!D15&gt;0,Inskrivning!W15,0)</f>
        <v>0</v>
      </c>
      <c r="O10" s="53">
        <f>IF(Inskrivning!D15&gt;0,Inskrivning!X15,0)</f>
        <v>0</v>
      </c>
      <c r="P10" s="4"/>
      <c r="Q10" s="4"/>
      <c r="R10" s="4"/>
      <c r="W10" s="15">
        <f>IF(Inskrivning!D15="",0,Inskrivning!D15)</f>
        <v>0</v>
      </c>
      <c r="Y10" s="30">
        <f t="shared" ref="Y10:Y73" si="0">COUNTIF($W$9:$W$208,Z10)</f>
        <v>0</v>
      </c>
      <c r="Z10" s="4">
        <v>2</v>
      </c>
    </row>
    <row r="11" spans="1:27" ht="15" x14ac:dyDescent="0.25">
      <c r="A11" s="53">
        <f>IF(Inskrivning!D12&gt;0,Inskrivning!J12,0)</f>
        <v>0</v>
      </c>
      <c r="B11" s="53">
        <f>IF(Inskrivning!D12&gt;0,Inskrivning!K12,0)</f>
        <v>0</v>
      </c>
      <c r="C11" s="53">
        <f>IF(Inskrivning!D12&gt;0,Inskrivning!L12,0)</f>
        <v>0</v>
      </c>
      <c r="D11" s="53">
        <f>IF(Inskrivning!D12&gt;0,Inskrivning!M12,0)</f>
        <v>0</v>
      </c>
      <c r="E11" s="53">
        <f>IF(Inskrivning!D12&gt;0,Inskrivning!N12,0)</f>
        <v>0</v>
      </c>
      <c r="F11" s="53">
        <f>IF(Inskrivning!D12&gt;0,Inskrivning!O12,0)</f>
        <v>0</v>
      </c>
      <c r="G11" s="53">
        <f>IF(Inskrivning!D12&gt;0,Inskrivning!P12,0)</f>
        <v>0</v>
      </c>
      <c r="H11" s="53">
        <f>IF(Inskrivning!D12&gt;0,Inskrivning!Q12,0)</f>
        <v>0</v>
      </c>
      <c r="I11" s="53">
        <f>IF(Inskrivning!D12&gt;0,Inskrivning!R12,0)</f>
        <v>0</v>
      </c>
      <c r="J11" s="53">
        <f>IF(Inskrivning!D12&gt;0,Inskrivning!S12,0)</f>
        <v>0</v>
      </c>
      <c r="K11" s="53">
        <f>IF(Inskrivning!D12&gt;0,Inskrivning!T12,0)</f>
        <v>0</v>
      </c>
      <c r="L11" s="53">
        <f>IF(Inskrivning!D12&gt;0,Inskrivning!U12,0)</f>
        <v>0</v>
      </c>
      <c r="M11" s="53">
        <f>IF(Inskrivning!D12&gt;0,Inskrivning!V12,0)</f>
        <v>0</v>
      </c>
      <c r="N11" s="53">
        <f>IF(Inskrivning!D12&gt;0,Inskrivning!W12,0)</f>
        <v>0</v>
      </c>
      <c r="O11" s="53">
        <f>IF(Inskrivning!D12&gt;0,Inskrivning!X12,0)</f>
        <v>0</v>
      </c>
      <c r="P11" s="4"/>
      <c r="Q11" s="4"/>
      <c r="R11" s="4"/>
      <c r="W11" s="15">
        <f>IF(Inskrivning!D12="",0,Inskrivning!D12)</f>
        <v>0</v>
      </c>
      <c r="Y11" s="30">
        <f t="shared" si="0"/>
        <v>0</v>
      </c>
      <c r="Z11" s="104">
        <v>3</v>
      </c>
      <c r="AA11" s="5"/>
    </row>
    <row r="12" spans="1:27" ht="15" x14ac:dyDescent="0.25">
      <c r="A12" s="53">
        <f>IF(Inskrivning!D13&gt;0,Inskrivning!J13,0)</f>
        <v>0</v>
      </c>
      <c r="B12" s="53">
        <f>IF(Inskrivning!D13&gt;0,Inskrivning!K13,0)</f>
        <v>0</v>
      </c>
      <c r="C12" s="53">
        <f>IF(Inskrivning!D13&gt;0,Inskrivning!L13,0)</f>
        <v>0</v>
      </c>
      <c r="D12" s="53">
        <f>IF(Inskrivning!D13&gt;0,Inskrivning!M13,0)</f>
        <v>0</v>
      </c>
      <c r="E12" s="53">
        <f>IF(Inskrivning!D13&gt;0,Inskrivning!N13,0)</f>
        <v>0</v>
      </c>
      <c r="F12" s="53">
        <f>IF(Inskrivning!D13&gt;0,Inskrivning!O13,0)</f>
        <v>0</v>
      </c>
      <c r="G12" s="53">
        <f>IF(Inskrivning!D13&gt;0,Inskrivning!P13,0)</f>
        <v>0</v>
      </c>
      <c r="H12" s="53">
        <f>IF(Inskrivning!D13&gt;0,Inskrivning!Q13,0)</f>
        <v>0</v>
      </c>
      <c r="I12" s="53">
        <f>IF(Inskrivning!D13&gt;0,Inskrivning!R13,0)</f>
        <v>0</v>
      </c>
      <c r="J12" s="53">
        <f>IF(Inskrivning!D13&gt;0,Inskrivning!S13,0)</f>
        <v>0</v>
      </c>
      <c r="K12" s="53">
        <f>IF(Inskrivning!D13&gt;0,Inskrivning!T13,0)</f>
        <v>0</v>
      </c>
      <c r="L12" s="53">
        <f>IF(Inskrivning!D13&gt;0,Inskrivning!U13,0)</f>
        <v>0</v>
      </c>
      <c r="M12" s="53">
        <f>IF(Inskrivning!D13&gt;0,Inskrivning!V13,0)</f>
        <v>0</v>
      </c>
      <c r="N12" s="53">
        <f>IF(Inskrivning!D13&gt;0,Inskrivning!W13,0)</f>
        <v>0</v>
      </c>
      <c r="O12" s="53">
        <f>IF(Inskrivning!D13&gt;0,Inskrivning!X13,0)</f>
        <v>0</v>
      </c>
      <c r="P12" s="4"/>
      <c r="Q12" s="4"/>
      <c r="R12" s="4"/>
      <c r="W12" s="15">
        <f>IF(Inskrivning!D13="",0,Inskrivning!D13)</f>
        <v>0</v>
      </c>
      <c r="Y12" s="30">
        <f t="shared" si="0"/>
        <v>0</v>
      </c>
      <c r="Z12" s="4">
        <v>4</v>
      </c>
    </row>
    <row r="13" spans="1:27" ht="15" x14ac:dyDescent="0.25">
      <c r="A13" s="53">
        <f>IF(Inskrivning!D7&gt;0,Inskrivning!J7,0)</f>
        <v>0</v>
      </c>
      <c r="B13" s="53">
        <f>IF(Inskrivning!D7&gt;0,Inskrivning!K7,0)</f>
        <v>0</v>
      </c>
      <c r="C13" s="53">
        <f>IF(Inskrivning!D7&gt;0,Inskrivning!L7,0)</f>
        <v>0</v>
      </c>
      <c r="D13" s="53">
        <f>IF(Inskrivning!D7&gt;0,Inskrivning!M7,0)</f>
        <v>0</v>
      </c>
      <c r="E13" s="53">
        <f>IF(Inskrivning!D7&gt;0,Inskrivning!N7,0)</f>
        <v>0</v>
      </c>
      <c r="F13" s="53">
        <f>IF(Inskrivning!D7&gt;0,Inskrivning!O7,0)</f>
        <v>0</v>
      </c>
      <c r="G13" s="53">
        <f>IF(Inskrivning!D7&gt;0,Inskrivning!P7,0)</f>
        <v>0</v>
      </c>
      <c r="H13" s="53">
        <f>IF(Inskrivning!D7&gt;0,Inskrivning!Q7,0)</f>
        <v>0</v>
      </c>
      <c r="I13" s="53">
        <f>IF(Inskrivning!D7&gt;0,Inskrivning!R7,0)</f>
        <v>0</v>
      </c>
      <c r="J13" s="53">
        <f>IF(Inskrivning!D7&gt;0,Inskrivning!S7,0)</f>
        <v>0</v>
      </c>
      <c r="K13" s="53">
        <f>IF(Inskrivning!D7&gt;0,Inskrivning!T7,0)</f>
        <v>0</v>
      </c>
      <c r="L13" s="53">
        <f>IF(Inskrivning!D7&gt;0,Inskrivning!U7,0)</f>
        <v>0</v>
      </c>
      <c r="M13" s="53">
        <f>IF(Inskrivning!D7&gt;0,Inskrivning!V7,0)</f>
        <v>0</v>
      </c>
      <c r="N13" s="53">
        <f>IF(Inskrivning!D7&gt;0,Inskrivning!W7,0)</f>
        <v>0</v>
      </c>
      <c r="O13" s="53">
        <f>IF(Inskrivning!D7&gt;0,Inskrivning!X7,0)</f>
        <v>0</v>
      </c>
      <c r="P13" s="4"/>
      <c r="Q13" s="4"/>
      <c r="R13" s="4"/>
      <c r="W13" s="15">
        <f>IF(Inskrivning!D7="",0,Inskrivning!D7)</f>
        <v>0</v>
      </c>
      <c r="Y13" s="30">
        <f t="shared" si="0"/>
        <v>0</v>
      </c>
      <c r="Z13" s="104">
        <v>5</v>
      </c>
    </row>
    <row r="14" spans="1:27" ht="15" x14ac:dyDescent="0.25">
      <c r="A14" s="53">
        <f>IF(Inskrivning!D8&gt;0,Inskrivning!J8,0)</f>
        <v>0</v>
      </c>
      <c r="B14" s="53">
        <f>IF(Inskrivning!D8&gt;0,Inskrivning!K8,0)</f>
        <v>0</v>
      </c>
      <c r="C14" s="53">
        <f>IF(Inskrivning!D8&gt;0,Inskrivning!L8,0)</f>
        <v>0</v>
      </c>
      <c r="D14" s="53">
        <f>IF(Inskrivning!D8&gt;0,Inskrivning!M8,0)</f>
        <v>0</v>
      </c>
      <c r="E14" s="53">
        <f>IF(Inskrivning!D8&gt;0,Inskrivning!N8,0)</f>
        <v>0</v>
      </c>
      <c r="F14" s="53">
        <f>IF(Inskrivning!D8&gt;0,Inskrivning!O8,0)</f>
        <v>0</v>
      </c>
      <c r="G14" s="53">
        <f>IF(Inskrivning!D8&gt;0,Inskrivning!P8,0)</f>
        <v>0</v>
      </c>
      <c r="H14" s="53">
        <f>IF(Inskrivning!D8&gt;0,Inskrivning!Q8,0)</f>
        <v>0</v>
      </c>
      <c r="I14" s="53">
        <f>IF(Inskrivning!D8&gt;0,Inskrivning!R8,0)</f>
        <v>0</v>
      </c>
      <c r="J14" s="53">
        <f>IF(Inskrivning!D8&gt;0,Inskrivning!S8,0)</f>
        <v>0</v>
      </c>
      <c r="K14" s="53">
        <f>IF(Inskrivning!D8&gt;0,Inskrivning!T8,0)</f>
        <v>0</v>
      </c>
      <c r="L14" s="53">
        <f>IF(Inskrivning!D8&gt;0,Inskrivning!U8,0)</f>
        <v>0</v>
      </c>
      <c r="M14" s="53">
        <f>IF(Inskrivning!D8&gt;0,Inskrivning!V8,0)</f>
        <v>0</v>
      </c>
      <c r="N14" s="53">
        <f>IF(Inskrivning!D8&gt;0,Inskrivning!W8,0)</f>
        <v>0</v>
      </c>
      <c r="O14" s="53">
        <f>IF(Inskrivning!D8&gt;0,Inskrivning!X8,0)</f>
        <v>0</v>
      </c>
      <c r="P14" s="4"/>
      <c r="Q14" s="4"/>
      <c r="R14" s="4"/>
      <c r="W14" s="15">
        <f>IF(Inskrivning!D8="",0,Inskrivning!D8)</f>
        <v>0</v>
      </c>
      <c r="Y14" s="30">
        <f t="shared" si="0"/>
        <v>0</v>
      </c>
      <c r="Z14" s="4">
        <v>6</v>
      </c>
    </row>
    <row r="15" spans="1:27" ht="15" x14ac:dyDescent="0.25">
      <c r="A15" s="53">
        <f>IF(Inskrivning!D9&gt;0,Inskrivning!J9,0)</f>
        <v>0</v>
      </c>
      <c r="B15" s="53">
        <f>IF(Inskrivning!D9&gt;0,Inskrivning!K9,0)</f>
        <v>0</v>
      </c>
      <c r="C15" s="53">
        <f>IF(Inskrivning!D9&gt;0,Inskrivning!L9,0)</f>
        <v>0</v>
      </c>
      <c r="D15" s="53">
        <f>IF(Inskrivning!D9&gt;0,Inskrivning!M9,0)</f>
        <v>0</v>
      </c>
      <c r="E15" s="53">
        <f>IF(Inskrivning!D9&gt;0,Inskrivning!N9,0)</f>
        <v>0</v>
      </c>
      <c r="F15" s="53">
        <f>IF(Inskrivning!D9&gt;0,Inskrivning!O9,0)</f>
        <v>0</v>
      </c>
      <c r="G15" s="53">
        <f>IF(Inskrivning!D9&gt;0,Inskrivning!P9,0)</f>
        <v>0</v>
      </c>
      <c r="H15" s="53">
        <f>IF(Inskrivning!D9&gt;0,Inskrivning!Q9,0)</f>
        <v>0</v>
      </c>
      <c r="I15" s="53">
        <f>IF(Inskrivning!D9&gt;0,Inskrivning!R9,0)</f>
        <v>0</v>
      </c>
      <c r="J15" s="53">
        <f>IF(Inskrivning!D9&gt;0,Inskrivning!S9,0)</f>
        <v>0</v>
      </c>
      <c r="K15" s="53">
        <f>IF(Inskrivning!D9&gt;0,Inskrivning!T9,0)</f>
        <v>0</v>
      </c>
      <c r="L15" s="53">
        <f>IF(Inskrivning!D9&gt;0,Inskrivning!U9,0)</f>
        <v>0</v>
      </c>
      <c r="M15" s="53">
        <f>IF(Inskrivning!D9&gt;0,Inskrivning!V9,0)</f>
        <v>0</v>
      </c>
      <c r="N15" s="53">
        <f>IF(Inskrivning!D9&gt;0,Inskrivning!W9,0)</f>
        <v>0</v>
      </c>
      <c r="O15" s="53">
        <f>IF(Inskrivning!D9&gt;0,Inskrivning!X9,0)</f>
        <v>0</v>
      </c>
      <c r="P15" s="4"/>
      <c r="Q15" s="4"/>
      <c r="R15" s="4"/>
      <c r="W15" s="15">
        <f>IF(Inskrivning!D9="",0,Inskrivning!D9)</f>
        <v>0</v>
      </c>
      <c r="Y15" s="30">
        <f t="shared" si="0"/>
        <v>0</v>
      </c>
      <c r="Z15" s="104">
        <v>7</v>
      </c>
    </row>
    <row r="16" spans="1:27" ht="15" x14ac:dyDescent="0.25">
      <c r="A16" s="53">
        <f>IF(Inskrivning!D10&gt;0,Inskrivning!J10,0)</f>
        <v>0</v>
      </c>
      <c r="B16" s="53">
        <f>IF(Inskrivning!D10&gt;0,Inskrivning!K10,0)</f>
        <v>0</v>
      </c>
      <c r="C16" s="53">
        <f>IF(Inskrivning!D10&gt;0,Inskrivning!L10,0)</f>
        <v>0</v>
      </c>
      <c r="D16" s="53">
        <f>IF(Inskrivning!D10&gt;0,Inskrivning!M10,0)</f>
        <v>0</v>
      </c>
      <c r="E16" s="53">
        <f>IF(Inskrivning!D10&gt;0,Inskrivning!N10,0)</f>
        <v>0</v>
      </c>
      <c r="F16" s="53">
        <f>IF(Inskrivning!D10&gt;0,Inskrivning!O10,0)</f>
        <v>0</v>
      </c>
      <c r="G16" s="53">
        <f>IF(Inskrivning!D10&gt;0,Inskrivning!P10,0)</f>
        <v>0</v>
      </c>
      <c r="H16" s="53">
        <f>IF(Inskrivning!D10&gt;0,Inskrivning!Q10,0)</f>
        <v>0</v>
      </c>
      <c r="I16" s="53">
        <f>IF(Inskrivning!D10&gt;0,Inskrivning!R10,0)</f>
        <v>0</v>
      </c>
      <c r="J16" s="53">
        <f>IF(Inskrivning!D10&gt;0,Inskrivning!S10,0)</f>
        <v>0</v>
      </c>
      <c r="K16" s="53">
        <f>IF(Inskrivning!D10&gt;0,Inskrivning!T10,0)</f>
        <v>0</v>
      </c>
      <c r="L16" s="53">
        <f>IF(Inskrivning!D10&gt;0,Inskrivning!U10,0)</f>
        <v>0</v>
      </c>
      <c r="M16" s="53">
        <f>IF(Inskrivning!D10&gt;0,Inskrivning!V10,0)</f>
        <v>0</v>
      </c>
      <c r="N16" s="53">
        <f>IF(Inskrivning!D10&gt;0,Inskrivning!W10,0)</f>
        <v>0</v>
      </c>
      <c r="O16" s="53">
        <f>IF(Inskrivning!D10&gt;0,Inskrivning!X10,0)</f>
        <v>0</v>
      </c>
      <c r="P16" s="4"/>
      <c r="Q16" s="4"/>
      <c r="R16" s="4"/>
      <c r="W16" s="15">
        <f>IF(Inskrivning!D10="",0,Inskrivning!D10)</f>
        <v>0</v>
      </c>
      <c r="Y16" s="30">
        <f t="shared" si="0"/>
        <v>0</v>
      </c>
      <c r="Z16" s="4">
        <v>8</v>
      </c>
    </row>
    <row r="17" spans="1:26" ht="15" x14ac:dyDescent="0.25">
      <c r="A17" s="53">
        <f>IF(Inskrivning!D11&gt;0,Inskrivning!J11,0)</f>
        <v>0</v>
      </c>
      <c r="B17" s="53">
        <f>IF(Inskrivning!D11&gt;0,Inskrivning!K11,0)</f>
        <v>0</v>
      </c>
      <c r="C17" s="53">
        <f>IF(Inskrivning!D11&gt;0,Inskrivning!L11,0)</f>
        <v>0</v>
      </c>
      <c r="D17" s="53">
        <f>IF(Inskrivning!D11&gt;0,Inskrivning!M11,0)</f>
        <v>0</v>
      </c>
      <c r="E17" s="53">
        <f>IF(Inskrivning!D11&gt;0,Inskrivning!N11,0)</f>
        <v>0</v>
      </c>
      <c r="F17" s="53">
        <f>IF(Inskrivning!D11&gt;0,Inskrivning!O11,0)</f>
        <v>0</v>
      </c>
      <c r="G17" s="53">
        <f>IF(Inskrivning!D11&gt;0,Inskrivning!P11,0)</f>
        <v>0</v>
      </c>
      <c r="H17" s="53">
        <f>IF(Inskrivning!D11&gt;0,Inskrivning!Q11,0)</f>
        <v>0</v>
      </c>
      <c r="I17" s="53">
        <f>IF(Inskrivning!D11&gt;0,Inskrivning!R11,0)</f>
        <v>0</v>
      </c>
      <c r="J17" s="53">
        <f>IF(Inskrivning!D11&gt;0,Inskrivning!S11,0)</f>
        <v>0</v>
      </c>
      <c r="K17" s="53">
        <f>IF(Inskrivning!D11&gt;0,Inskrivning!T11,0)</f>
        <v>0</v>
      </c>
      <c r="L17" s="53">
        <f>IF(Inskrivning!D11&gt;0,Inskrivning!U11,0)</f>
        <v>0</v>
      </c>
      <c r="M17" s="53">
        <f>IF(Inskrivning!D11&gt;0,Inskrivning!V11,0)</f>
        <v>0</v>
      </c>
      <c r="N17" s="53">
        <f>IF(Inskrivning!D11&gt;0,Inskrivning!W11,0)</f>
        <v>0</v>
      </c>
      <c r="O17" s="53">
        <f>IF(Inskrivning!D11&gt;0,Inskrivning!X11,0)</f>
        <v>0</v>
      </c>
      <c r="P17" s="4"/>
      <c r="Q17" s="4"/>
      <c r="R17" s="4"/>
      <c r="W17" s="15">
        <f>IF(Inskrivning!D11="",0,Inskrivning!D11)</f>
        <v>0</v>
      </c>
      <c r="Y17" s="30">
        <f t="shared" si="0"/>
        <v>0</v>
      </c>
      <c r="Z17" s="104">
        <v>9</v>
      </c>
    </row>
    <row r="18" spans="1:26" ht="15" x14ac:dyDescent="0.25">
      <c r="A18" s="53">
        <f>IF(Inskrivning!D16&gt;0,Inskrivning!J16,0)</f>
        <v>0</v>
      </c>
      <c r="B18" s="53">
        <f>IF(Inskrivning!D16&gt;0,Inskrivning!K16,0)</f>
        <v>0</v>
      </c>
      <c r="C18" s="53">
        <f>IF(Inskrivning!D16&gt;0,Inskrivning!L16,0)</f>
        <v>0</v>
      </c>
      <c r="D18" s="53">
        <f>IF(Inskrivning!D16&gt;0,Inskrivning!M16,0)</f>
        <v>0</v>
      </c>
      <c r="E18" s="53">
        <f>IF(Inskrivning!D16&gt;0,Inskrivning!N16,0)</f>
        <v>0</v>
      </c>
      <c r="F18" s="53">
        <f>IF(Inskrivning!D16&gt;0,Inskrivning!O16,0)</f>
        <v>0</v>
      </c>
      <c r="G18" s="53">
        <f>IF(Inskrivning!D16&gt;0,Inskrivning!P16,0)</f>
        <v>0</v>
      </c>
      <c r="H18" s="53">
        <f>IF(Inskrivning!D16&gt;0,Inskrivning!Q16,0)</f>
        <v>0</v>
      </c>
      <c r="I18" s="53">
        <f>IF(Inskrivning!D16&gt;0,Inskrivning!R16,0)</f>
        <v>0</v>
      </c>
      <c r="J18" s="53">
        <f>IF(Inskrivning!D16&gt;0,Inskrivning!S16,0)</f>
        <v>0</v>
      </c>
      <c r="K18" s="53">
        <f>IF(Inskrivning!D16&gt;0,Inskrivning!T16,0)</f>
        <v>0</v>
      </c>
      <c r="L18" s="53">
        <f>IF(Inskrivning!D16&gt;0,Inskrivning!U16,0)</f>
        <v>0</v>
      </c>
      <c r="M18" s="53">
        <f>IF(Inskrivning!D16&gt;0,Inskrivning!V16,0)</f>
        <v>0</v>
      </c>
      <c r="N18" s="53">
        <f>IF(Inskrivning!D16&gt;0,Inskrivning!W16,0)</f>
        <v>0</v>
      </c>
      <c r="O18" s="53">
        <f>IF(Inskrivning!D16&gt;0,Inskrivning!X16,0)</f>
        <v>0</v>
      </c>
      <c r="P18" s="4"/>
      <c r="Q18" s="4"/>
      <c r="R18" s="4"/>
      <c r="W18" s="15">
        <f>IF(Inskrivning!D16="",0,Inskrivning!D16)</f>
        <v>0</v>
      </c>
      <c r="Y18" s="30">
        <f t="shared" si="0"/>
        <v>0</v>
      </c>
      <c r="Z18" s="4">
        <v>10</v>
      </c>
    </row>
    <row r="19" spans="1:26" ht="15" x14ac:dyDescent="0.25">
      <c r="A19" s="53">
        <f>IF(Inskrivning!D17&gt;0,Inskrivning!J17,0)</f>
        <v>0</v>
      </c>
      <c r="B19" s="53">
        <f>IF(Inskrivning!D17&gt;0,Inskrivning!K17,0)</f>
        <v>0</v>
      </c>
      <c r="C19" s="53">
        <f>IF(Inskrivning!D17&gt;0,Inskrivning!L17,0)</f>
        <v>0</v>
      </c>
      <c r="D19" s="53">
        <f>IF(Inskrivning!D17&gt;0,Inskrivning!M17,0)</f>
        <v>0</v>
      </c>
      <c r="E19" s="53">
        <f>IF(Inskrivning!D17&gt;0,Inskrivning!N17,0)</f>
        <v>0</v>
      </c>
      <c r="F19" s="53">
        <f>IF(Inskrivning!D17&gt;0,Inskrivning!O17,0)</f>
        <v>0</v>
      </c>
      <c r="G19" s="53">
        <f>IF(Inskrivning!D17&gt;0,Inskrivning!P17,0)</f>
        <v>0</v>
      </c>
      <c r="H19" s="53">
        <f>IF(Inskrivning!D17&gt;0,Inskrivning!Q17,0)</f>
        <v>0</v>
      </c>
      <c r="I19" s="53">
        <f>IF(Inskrivning!D17&gt;0,Inskrivning!R17,0)</f>
        <v>0</v>
      </c>
      <c r="J19" s="53">
        <f>IF(Inskrivning!D17&gt;0,Inskrivning!S17,0)</f>
        <v>0</v>
      </c>
      <c r="K19" s="53">
        <f>IF(Inskrivning!D17&gt;0,Inskrivning!T17,0)</f>
        <v>0</v>
      </c>
      <c r="L19" s="53">
        <f>IF(Inskrivning!D17&gt;0,Inskrivning!U17,0)</f>
        <v>0</v>
      </c>
      <c r="M19" s="53">
        <f>IF(Inskrivning!D17&gt;0,Inskrivning!V17,0)</f>
        <v>0</v>
      </c>
      <c r="N19" s="53">
        <f>IF(Inskrivning!D17&gt;0,Inskrivning!W17,0)</f>
        <v>0</v>
      </c>
      <c r="O19" s="53">
        <f>IF(Inskrivning!D17&gt;0,Inskrivning!X17,0)</f>
        <v>0</v>
      </c>
      <c r="P19" s="4"/>
      <c r="Q19" s="4"/>
      <c r="R19" s="4"/>
      <c r="W19" s="15">
        <f>IF(Inskrivning!D17="",0,Inskrivning!D17)</f>
        <v>0</v>
      </c>
      <c r="Y19" s="30">
        <f t="shared" si="0"/>
        <v>0</v>
      </c>
      <c r="Z19" s="104">
        <v>11</v>
      </c>
    </row>
    <row r="20" spans="1:26" ht="15" x14ac:dyDescent="0.25">
      <c r="A20" s="53">
        <f>IF(Inskrivning!D18&gt;0,Inskrivning!J18,0)</f>
        <v>0</v>
      </c>
      <c r="B20" s="53">
        <f>IF(Inskrivning!D18&gt;0,Inskrivning!K18,0)</f>
        <v>0</v>
      </c>
      <c r="C20" s="53">
        <f>IF(Inskrivning!D18&gt;0,Inskrivning!L18,0)</f>
        <v>0</v>
      </c>
      <c r="D20" s="53">
        <f>IF(Inskrivning!D18&gt;0,Inskrivning!M18,0)</f>
        <v>0</v>
      </c>
      <c r="E20" s="53">
        <f>IF(Inskrivning!D18&gt;0,Inskrivning!N18,0)</f>
        <v>0</v>
      </c>
      <c r="F20" s="53">
        <f>IF(Inskrivning!D18&gt;0,Inskrivning!O18,0)</f>
        <v>0</v>
      </c>
      <c r="G20" s="53">
        <f>IF(Inskrivning!D18&gt;0,Inskrivning!P18,0)</f>
        <v>0</v>
      </c>
      <c r="H20" s="53">
        <f>IF(Inskrivning!D18&gt;0,Inskrivning!Q18,0)</f>
        <v>0</v>
      </c>
      <c r="I20" s="53">
        <f>IF(Inskrivning!D18&gt;0,Inskrivning!R18,0)</f>
        <v>0</v>
      </c>
      <c r="J20" s="53">
        <f>IF(Inskrivning!D18&gt;0,Inskrivning!S18,0)</f>
        <v>0</v>
      </c>
      <c r="K20" s="53">
        <f>IF(Inskrivning!D18&gt;0,Inskrivning!T18,0)</f>
        <v>0</v>
      </c>
      <c r="L20" s="53">
        <f>IF(Inskrivning!D18&gt;0,Inskrivning!U18,0)</f>
        <v>0</v>
      </c>
      <c r="M20" s="53">
        <f>IF(Inskrivning!D18&gt;0,Inskrivning!V18,0)</f>
        <v>0</v>
      </c>
      <c r="N20" s="53">
        <f>IF(Inskrivning!D18&gt;0,Inskrivning!W18,0)</f>
        <v>0</v>
      </c>
      <c r="O20" s="53">
        <f>IF(Inskrivning!D18&gt;0,Inskrivning!X18,0)</f>
        <v>0</v>
      </c>
      <c r="P20" s="4"/>
      <c r="Q20" s="4"/>
      <c r="R20" s="4"/>
      <c r="W20" s="15">
        <f>IF(Inskrivning!D18="",0,Inskrivning!D18)</f>
        <v>0</v>
      </c>
      <c r="Y20" s="30">
        <f t="shared" si="0"/>
        <v>0</v>
      </c>
      <c r="Z20" s="4">
        <v>12</v>
      </c>
    </row>
    <row r="21" spans="1:26" ht="15" x14ac:dyDescent="0.25">
      <c r="A21" s="53">
        <f>IF(Inskrivning!D19&gt;0,Inskrivning!J19,0)</f>
        <v>0</v>
      </c>
      <c r="B21" s="53">
        <f>IF(Inskrivning!D19&gt;0,Inskrivning!K19,0)</f>
        <v>0</v>
      </c>
      <c r="C21" s="53">
        <f>IF(Inskrivning!D19&gt;0,Inskrivning!L19,0)</f>
        <v>0</v>
      </c>
      <c r="D21" s="53">
        <f>IF(Inskrivning!D19&gt;0,Inskrivning!M19,0)</f>
        <v>0</v>
      </c>
      <c r="E21" s="53">
        <f>IF(Inskrivning!D19&gt;0,Inskrivning!N19,0)</f>
        <v>0</v>
      </c>
      <c r="F21" s="53">
        <f>IF(Inskrivning!D19&gt;0,Inskrivning!O19,0)</f>
        <v>0</v>
      </c>
      <c r="G21" s="53">
        <f>IF(Inskrivning!D19&gt;0,Inskrivning!P19,0)</f>
        <v>0</v>
      </c>
      <c r="H21" s="53">
        <f>IF(Inskrivning!D19&gt;0,Inskrivning!Q19,0)</f>
        <v>0</v>
      </c>
      <c r="I21" s="53">
        <f>IF(Inskrivning!D19&gt;0,Inskrivning!R19,0)</f>
        <v>0</v>
      </c>
      <c r="J21" s="53">
        <f>IF(Inskrivning!D19&gt;0,Inskrivning!S19,0)</f>
        <v>0</v>
      </c>
      <c r="K21" s="53">
        <f>IF(Inskrivning!D19&gt;0,Inskrivning!T19,0)</f>
        <v>0</v>
      </c>
      <c r="L21" s="53">
        <f>IF(Inskrivning!D19&gt;0,Inskrivning!U19,0)</f>
        <v>0</v>
      </c>
      <c r="M21" s="53">
        <f>IF(Inskrivning!D19&gt;0,Inskrivning!V19,0)</f>
        <v>0</v>
      </c>
      <c r="N21" s="53">
        <f>IF(Inskrivning!D19&gt;0,Inskrivning!W19,0)</f>
        <v>0</v>
      </c>
      <c r="O21" s="53">
        <f>IF(Inskrivning!D19&gt;0,Inskrivning!X19,0)</f>
        <v>0</v>
      </c>
      <c r="P21" s="4"/>
      <c r="Q21" s="4"/>
      <c r="R21" s="4"/>
      <c r="W21" s="15">
        <f>IF(Inskrivning!D19="",0,Inskrivning!D19)</f>
        <v>0</v>
      </c>
      <c r="Y21" s="30">
        <f t="shared" si="0"/>
        <v>0</v>
      </c>
      <c r="Z21" s="104">
        <v>13</v>
      </c>
    </row>
    <row r="22" spans="1:26" ht="15" x14ac:dyDescent="0.25">
      <c r="A22" s="53">
        <f>IF(Inskrivning!D20&gt;0,Inskrivning!J20,0)</f>
        <v>0</v>
      </c>
      <c r="B22" s="53">
        <f>IF(Inskrivning!D20&gt;0,Inskrivning!K20,0)</f>
        <v>0</v>
      </c>
      <c r="C22" s="53">
        <f>IF(Inskrivning!D20&gt;0,Inskrivning!L20,0)</f>
        <v>0</v>
      </c>
      <c r="D22" s="53">
        <f>IF(Inskrivning!D20&gt;0,Inskrivning!M20,0)</f>
        <v>0</v>
      </c>
      <c r="E22" s="53">
        <f>IF(Inskrivning!D20&gt;0,Inskrivning!N20,0)</f>
        <v>0</v>
      </c>
      <c r="F22" s="53">
        <f>IF(Inskrivning!D20&gt;0,Inskrivning!O20,0)</f>
        <v>0</v>
      </c>
      <c r="G22" s="53">
        <f>IF(Inskrivning!D20&gt;0,Inskrivning!P20,0)</f>
        <v>0</v>
      </c>
      <c r="H22" s="53">
        <f>IF(Inskrivning!D20&gt;0,Inskrivning!Q20,0)</f>
        <v>0</v>
      </c>
      <c r="I22" s="53">
        <f>IF(Inskrivning!D20&gt;0,Inskrivning!R20,0)</f>
        <v>0</v>
      </c>
      <c r="J22" s="53">
        <f>IF(Inskrivning!D20&gt;0,Inskrivning!S20,0)</f>
        <v>0</v>
      </c>
      <c r="K22" s="53">
        <f>IF(Inskrivning!D20&gt;0,Inskrivning!T20,0)</f>
        <v>0</v>
      </c>
      <c r="L22" s="53">
        <f>IF(Inskrivning!D20&gt;0,Inskrivning!U20,0)</f>
        <v>0</v>
      </c>
      <c r="M22" s="53">
        <f>IF(Inskrivning!D20&gt;0,Inskrivning!V20,0)</f>
        <v>0</v>
      </c>
      <c r="N22" s="53">
        <f>IF(Inskrivning!D20&gt;0,Inskrivning!W20,0)</f>
        <v>0</v>
      </c>
      <c r="O22" s="53">
        <f>IF(Inskrivning!D20&gt;0,Inskrivning!X20,0)</f>
        <v>0</v>
      </c>
      <c r="P22" s="4"/>
      <c r="Q22" s="4"/>
      <c r="R22" s="4"/>
      <c r="W22" s="15">
        <f>IF(Inskrivning!D20="",0,Inskrivning!D20)</f>
        <v>0</v>
      </c>
      <c r="Y22" s="30">
        <f t="shared" si="0"/>
        <v>0</v>
      </c>
      <c r="Z22" s="4">
        <v>14</v>
      </c>
    </row>
    <row r="23" spans="1:26" ht="15" x14ac:dyDescent="0.25">
      <c r="A23" s="53">
        <f>IF(Inskrivning!D21&gt;0,Inskrivning!J21,0)</f>
        <v>0</v>
      </c>
      <c r="B23" s="53">
        <f>IF(Inskrivning!D21&gt;0,Inskrivning!K21,0)</f>
        <v>0</v>
      </c>
      <c r="C23" s="53">
        <f>IF(Inskrivning!D21&gt;0,Inskrivning!L21,0)</f>
        <v>0</v>
      </c>
      <c r="D23" s="53">
        <f>IF(Inskrivning!D21&gt;0,Inskrivning!M21,0)</f>
        <v>0</v>
      </c>
      <c r="E23" s="53">
        <f>IF(Inskrivning!D21&gt;0,Inskrivning!N21,0)</f>
        <v>0</v>
      </c>
      <c r="F23" s="53">
        <f>IF(Inskrivning!D21&gt;0,Inskrivning!O21,0)</f>
        <v>0</v>
      </c>
      <c r="G23" s="53">
        <f>IF(Inskrivning!D21&gt;0,Inskrivning!P21,0)</f>
        <v>0</v>
      </c>
      <c r="H23" s="53">
        <f>IF(Inskrivning!D21&gt;0,Inskrivning!Q21,0)</f>
        <v>0</v>
      </c>
      <c r="I23" s="53">
        <f>IF(Inskrivning!D21&gt;0,Inskrivning!R21,0)</f>
        <v>0</v>
      </c>
      <c r="J23" s="53">
        <f>IF(Inskrivning!D21&gt;0,Inskrivning!S21,0)</f>
        <v>0</v>
      </c>
      <c r="K23" s="53">
        <f>IF(Inskrivning!D21&gt;0,Inskrivning!T21,0)</f>
        <v>0</v>
      </c>
      <c r="L23" s="53">
        <f>IF(Inskrivning!D21&gt;0,Inskrivning!U21,0)</f>
        <v>0</v>
      </c>
      <c r="M23" s="53">
        <f>IF(Inskrivning!D21&gt;0,Inskrivning!V21,0)</f>
        <v>0</v>
      </c>
      <c r="N23" s="53">
        <f>IF(Inskrivning!D21&gt;0,Inskrivning!W21,0)</f>
        <v>0</v>
      </c>
      <c r="O23" s="53">
        <f>IF(Inskrivning!D21&gt;0,Inskrivning!X21,0)</f>
        <v>0</v>
      </c>
      <c r="P23" s="4"/>
      <c r="Q23" s="4"/>
      <c r="R23" s="4"/>
      <c r="W23" s="15">
        <f>IF(Inskrivning!D21="",0,Inskrivning!D21)</f>
        <v>0</v>
      </c>
      <c r="Y23" s="30">
        <f t="shared" si="0"/>
        <v>0</v>
      </c>
      <c r="Z23" s="104">
        <v>15</v>
      </c>
    </row>
    <row r="24" spans="1:26" ht="15" x14ac:dyDescent="0.25">
      <c r="A24" s="53">
        <f>IF(Inskrivning!D22&gt;0,Inskrivning!J22,0)</f>
        <v>0</v>
      </c>
      <c r="B24" s="53">
        <f>IF(Inskrivning!D22&gt;0,Inskrivning!K22,0)</f>
        <v>0</v>
      </c>
      <c r="C24" s="53">
        <f>IF(Inskrivning!D22&gt;0,Inskrivning!L22,0)</f>
        <v>0</v>
      </c>
      <c r="D24" s="53">
        <f>IF(Inskrivning!D22&gt;0,Inskrivning!M22,0)</f>
        <v>0</v>
      </c>
      <c r="E24" s="53">
        <f>IF(Inskrivning!D22&gt;0,Inskrivning!N22,0)</f>
        <v>0</v>
      </c>
      <c r="F24" s="53">
        <f>IF(Inskrivning!D22&gt;0,Inskrivning!O22,0)</f>
        <v>0</v>
      </c>
      <c r="G24" s="53">
        <f>IF(Inskrivning!D22&gt;0,Inskrivning!P22,0)</f>
        <v>0</v>
      </c>
      <c r="H24" s="53">
        <f>IF(Inskrivning!D22&gt;0,Inskrivning!Q22,0)</f>
        <v>0</v>
      </c>
      <c r="I24" s="53">
        <f>IF(Inskrivning!D22&gt;0,Inskrivning!R22,0)</f>
        <v>0</v>
      </c>
      <c r="J24" s="53">
        <f>IF(Inskrivning!D22&gt;0,Inskrivning!S22,0)</f>
        <v>0</v>
      </c>
      <c r="K24" s="53">
        <f>IF(Inskrivning!D22&gt;0,Inskrivning!T22,0)</f>
        <v>0</v>
      </c>
      <c r="L24" s="53">
        <f>IF(Inskrivning!D22&gt;0,Inskrivning!U22,0)</f>
        <v>0</v>
      </c>
      <c r="M24" s="53">
        <f>IF(Inskrivning!D22&gt;0,Inskrivning!V22,0)</f>
        <v>0</v>
      </c>
      <c r="N24" s="53">
        <f>IF(Inskrivning!D22&gt;0,Inskrivning!W22,0)</f>
        <v>0</v>
      </c>
      <c r="O24" s="53">
        <f>IF(Inskrivning!D22&gt;0,Inskrivning!X22,0)</f>
        <v>0</v>
      </c>
      <c r="P24" s="4"/>
      <c r="Q24" s="4"/>
      <c r="R24" s="4"/>
      <c r="W24" s="15">
        <f>IF(Inskrivning!D22="",0,Inskrivning!D22)</f>
        <v>0</v>
      </c>
      <c r="Y24" s="30">
        <f t="shared" si="0"/>
        <v>0</v>
      </c>
      <c r="Z24" s="4">
        <v>16</v>
      </c>
    </row>
    <row r="25" spans="1:26" ht="15" x14ac:dyDescent="0.25">
      <c r="A25" s="53">
        <f>IF(Inskrivning!D23&gt;0,Inskrivning!J23,0)</f>
        <v>0</v>
      </c>
      <c r="B25" s="53">
        <f>IF(Inskrivning!D23&gt;0,Inskrivning!K23,0)</f>
        <v>0</v>
      </c>
      <c r="C25" s="53">
        <f>IF(Inskrivning!D23&gt;0,Inskrivning!L23,0)</f>
        <v>0</v>
      </c>
      <c r="D25" s="53">
        <f>IF(Inskrivning!D23&gt;0,Inskrivning!M23,0)</f>
        <v>0</v>
      </c>
      <c r="E25" s="53">
        <f>IF(Inskrivning!D23&gt;0,Inskrivning!N23,0)</f>
        <v>0</v>
      </c>
      <c r="F25" s="53">
        <f>IF(Inskrivning!D23&gt;0,Inskrivning!O23,0)</f>
        <v>0</v>
      </c>
      <c r="G25" s="53">
        <f>IF(Inskrivning!D23&gt;0,Inskrivning!P23,0)</f>
        <v>0</v>
      </c>
      <c r="H25" s="53">
        <f>IF(Inskrivning!D23&gt;0,Inskrivning!Q23,0)</f>
        <v>0</v>
      </c>
      <c r="I25" s="53">
        <f>IF(Inskrivning!D23&gt;0,Inskrivning!R23,0)</f>
        <v>0</v>
      </c>
      <c r="J25" s="53">
        <f>IF(Inskrivning!D23&gt;0,Inskrivning!S23,0)</f>
        <v>0</v>
      </c>
      <c r="K25" s="53">
        <f>IF(Inskrivning!D23&gt;0,Inskrivning!T23,0)</f>
        <v>0</v>
      </c>
      <c r="L25" s="53">
        <f>IF(Inskrivning!D23&gt;0,Inskrivning!U23,0)</f>
        <v>0</v>
      </c>
      <c r="M25" s="53">
        <f>IF(Inskrivning!D23&gt;0,Inskrivning!V23,0)</f>
        <v>0</v>
      </c>
      <c r="N25" s="53">
        <f>IF(Inskrivning!D23&gt;0,Inskrivning!W23,0)</f>
        <v>0</v>
      </c>
      <c r="O25" s="53">
        <f>IF(Inskrivning!D23&gt;0,Inskrivning!X23,0)</f>
        <v>0</v>
      </c>
      <c r="P25" s="4"/>
      <c r="Q25" s="4"/>
      <c r="R25" s="4"/>
      <c r="W25" s="15">
        <f>IF(Inskrivning!D23="",0,Inskrivning!D23)</f>
        <v>0</v>
      </c>
      <c r="Y25" s="30">
        <f t="shared" si="0"/>
        <v>0</v>
      </c>
      <c r="Z25" s="104">
        <v>17</v>
      </c>
    </row>
    <row r="26" spans="1:26" ht="15" x14ac:dyDescent="0.25">
      <c r="A26" s="53">
        <f>IF(Inskrivning!D24&gt;0,Inskrivning!J24,0)</f>
        <v>0</v>
      </c>
      <c r="B26" s="53">
        <f>IF(Inskrivning!D24&gt;0,Inskrivning!K24,0)</f>
        <v>0</v>
      </c>
      <c r="C26" s="53">
        <f>IF(Inskrivning!D24&gt;0,Inskrivning!L24,0)</f>
        <v>0</v>
      </c>
      <c r="D26" s="53">
        <f>IF(Inskrivning!D24&gt;0,Inskrivning!M24,0)</f>
        <v>0</v>
      </c>
      <c r="E26" s="53">
        <f>IF(Inskrivning!D24&gt;0,Inskrivning!N24,0)</f>
        <v>0</v>
      </c>
      <c r="F26" s="53">
        <f>IF(Inskrivning!D24&gt;0,Inskrivning!O24,0)</f>
        <v>0</v>
      </c>
      <c r="G26" s="53">
        <f>IF(Inskrivning!D24&gt;0,Inskrivning!P24,0)</f>
        <v>0</v>
      </c>
      <c r="H26" s="53">
        <f>IF(Inskrivning!D24&gt;0,Inskrivning!Q24,0)</f>
        <v>0</v>
      </c>
      <c r="I26" s="53">
        <f>IF(Inskrivning!D24&gt;0,Inskrivning!R24,0)</f>
        <v>0</v>
      </c>
      <c r="J26" s="53">
        <f>IF(Inskrivning!D24&gt;0,Inskrivning!S24,0)</f>
        <v>0</v>
      </c>
      <c r="K26" s="53">
        <f>IF(Inskrivning!D24&gt;0,Inskrivning!T24,0)</f>
        <v>0</v>
      </c>
      <c r="L26" s="53">
        <f>IF(Inskrivning!D24&gt;0,Inskrivning!U24,0)</f>
        <v>0</v>
      </c>
      <c r="M26" s="53">
        <f>IF(Inskrivning!D24&gt;0,Inskrivning!V24,0)</f>
        <v>0</v>
      </c>
      <c r="N26" s="53">
        <f>IF(Inskrivning!D24&gt;0,Inskrivning!W24,0)</f>
        <v>0</v>
      </c>
      <c r="O26" s="53">
        <f>IF(Inskrivning!D24&gt;0,Inskrivning!X24,0)</f>
        <v>0</v>
      </c>
      <c r="P26" s="4"/>
      <c r="Q26" s="4"/>
      <c r="R26" s="4"/>
      <c r="W26" s="15">
        <f>IF(Inskrivning!D24="",0,Inskrivning!D24)</f>
        <v>0</v>
      </c>
      <c r="Y26" s="30">
        <f t="shared" si="0"/>
        <v>0</v>
      </c>
      <c r="Z26" s="4">
        <v>18</v>
      </c>
    </row>
    <row r="27" spans="1:26" ht="15" x14ac:dyDescent="0.25">
      <c r="A27" s="53">
        <f>IF(Inskrivning!D25&gt;0,Inskrivning!J25,0)</f>
        <v>0</v>
      </c>
      <c r="B27" s="53">
        <f>IF(Inskrivning!D25&gt;0,Inskrivning!K25,0)</f>
        <v>0</v>
      </c>
      <c r="C27" s="53">
        <f>IF(Inskrivning!D25&gt;0,Inskrivning!L25,0)</f>
        <v>0</v>
      </c>
      <c r="D27" s="53">
        <f>IF(Inskrivning!D25&gt;0,Inskrivning!M25,0)</f>
        <v>0</v>
      </c>
      <c r="E27" s="53">
        <f>IF(Inskrivning!D25&gt;0,Inskrivning!N25,0)</f>
        <v>0</v>
      </c>
      <c r="F27" s="53">
        <f>IF(Inskrivning!D25&gt;0,Inskrivning!O25,0)</f>
        <v>0</v>
      </c>
      <c r="G27" s="53">
        <f>IF(Inskrivning!D25&gt;0,Inskrivning!P25,0)</f>
        <v>0</v>
      </c>
      <c r="H27" s="53">
        <f>IF(Inskrivning!D25&gt;0,Inskrivning!Q25,0)</f>
        <v>0</v>
      </c>
      <c r="I27" s="53">
        <f>IF(Inskrivning!D25&gt;0,Inskrivning!R25,0)</f>
        <v>0</v>
      </c>
      <c r="J27" s="53">
        <f>IF(Inskrivning!D25&gt;0,Inskrivning!S25,0)</f>
        <v>0</v>
      </c>
      <c r="K27" s="53">
        <f>IF(Inskrivning!D25&gt;0,Inskrivning!T25,0)</f>
        <v>0</v>
      </c>
      <c r="L27" s="53">
        <f>IF(Inskrivning!D25&gt;0,Inskrivning!U25,0)</f>
        <v>0</v>
      </c>
      <c r="M27" s="53">
        <f>IF(Inskrivning!D25&gt;0,Inskrivning!V25,0)</f>
        <v>0</v>
      </c>
      <c r="N27" s="53">
        <f>IF(Inskrivning!D25&gt;0,Inskrivning!W25,0)</f>
        <v>0</v>
      </c>
      <c r="O27" s="53">
        <f>IF(Inskrivning!D25&gt;0,Inskrivning!X25,0)</f>
        <v>0</v>
      </c>
      <c r="P27" s="4"/>
      <c r="Q27" s="4"/>
      <c r="R27" s="4"/>
      <c r="W27" s="15">
        <f>IF(Inskrivning!D25="",0,Inskrivning!D25)</f>
        <v>0</v>
      </c>
      <c r="Y27" s="30">
        <f t="shared" si="0"/>
        <v>0</v>
      </c>
      <c r="Z27" s="104">
        <v>19</v>
      </c>
    </row>
    <row r="28" spans="1:26" ht="15" x14ac:dyDescent="0.25">
      <c r="A28" s="53">
        <f>IF(Inskrivning!D26&gt;0,Inskrivning!J26,0)</f>
        <v>0</v>
      </c>
      <c r="B28" s="53">
        <f>IF(Inskrivning!D26&gt;0,Inskrivning!K26,0)</f>
        <v>0</v>
      </c>
      <c r="C28" s="53">
        <f>IF(Inskrivning!D26&gt;0,Inskrivning!L26,0)</f>
        <v>0</v>
      </c>
      <c r="D28" s="53">
        <f>IF(Inskrivning!D26&gt;0,Inskrivning!M26,0)</f>
        <v>0</v>
      </c>
      <c r="E28" s="53">
        <f>IF(Inskrivning!D26&gt;0,Inskrivning!N26,0)</f>
        <v>0</v>
      </c>
      <c r="F28" s="53">
        <f>IF(Inskrivning!D26&gt;0,Inskrivning!O26,0)</f>
        <v>0</v>
      </c>
      <c r="G28" s="53">
        <f>IF(Inskrivning!D26&gt;0,Inskrivning!P26,0)</f>
        <v>0</v>
      </c>
      <c r="H28" s="53">
        <f>IF(Inskrivning!D26&gt;0,Inskrivning!Q26,0)</f>
        <v>0</v>
      </c>
      <c r="I28" s="53">
        <f>IF(Inskrivning!D26&gt;0,Inskrivning!R26,0)</f>
        <v>0</v>
      </c>
      <c r="J28" s="53">
        <f>IF(Inskrivning!D26&gt;0,Inskrivning!S26,0)</f>
        <v>0</v>
      </c>
      <c r="K28" s="53">
        <f>IF(Inskrivning!D26&gt;0,Inskrivning!T26,0)</f>
        <v>0</v>
      </c>
      <c r="L28" s="53">
        <f>IF(Inskrivning!D26&gt;0,Inskrivning!U26,0)</f>
        <v>0</v>
      </c>
      <c r="M28" s="53">
        <f>IF(Inskrivning!D26&gt;0,Inskrivning!V26,0)</f>
        <v>0</v>
      </c>
      <c r="N28" s="53">
        <f>IF(Inskrivning!D26&gt;0,Inskrivning!W26,0)</f>
        <v>0</v>
      </c>
      <c r="O28" s="53">
        <f>IF(Inskrivning!D26&gt;0,Inskrivning!X26,0)</f>
        <v>0</v>
      </c>
      <c r="P28" s="4"/>
      <c r="Q28" s="4"/>
      <c r="R28" s="4"/>
      <c r="W28" s="15">
        <f>IF(Inskrivning!D26="",0,Inskrivning!D26)</f>
        <v>0</v>
      </c>
      <c r="Y28" s="30">
        <f t="shared" si="0"/>
        <v>0</v>
      </c>
      <c r="Z28" s="4">
        <v>20</v>
      </c>
    </row>
    <row r="29" spans="1:26" ht="15" x14ac:dyDescent="0.25">
      <c r="A29" s="53">
        <f>IF(Inskrivning!D27&gt;0,Inskrivning!J27,0)</f>
        <v>0</v>
      </c>
      <c r="B29" s="53">
        <f>IF(Inskrivning!D27&gt;0,Inskrivning!K27,0)</f>
        <v>0</v>
      </c>
      <c r="C29" s="53">
        <f>IF(Inskrivning!D27&gt;0,Inskrivning!L27,0)</f>
        <v>0</v>
      </c>
      <c r="D29" s="53">
        <f>IF(Inskrivning!D27&gt;0,Inskrivning!M27,0)</f>
        <v>0</v>
      </c>
      <c r="E29" s="53">
        <f>IF(Inskrivning!D27&gt;0,Inskrivning!N27,0)</f>
        <v>0</v>
      </c>
      <c r="F29" s="53">
        <f>IF(Inskrivning!D27&gt;0,Inskrivning!O27,0)</f>
        <v>0</v>
      </c>
      <c r="G29" s="53">
        <f>IF(Inskrivning!D27&gt;0,Inskrivning!P27,0)</f>
        <v>0</v>
      </c>
      <c r="H29" s="53">
        <f>IF(Inskrivning!D27&gt;0,Inskrivning!Q27,0)</f>
        <v>0</v>
      </c>
      <c r="I29" s="53">
        <f>IF(Inskrivning!D27&gt;0,Inskrivning!R27,0)</f>
        <v>0</v>
      </c>
      <c r="J29" s="53">
        <f>IF(Inskrivning!D27&gt;0,Inskrivning!S27,0)</f>
        <v>0</v>
      </c>
      <c r="K29" s="53">
        <f>IF(Inskrivning!D27&gt;0,Inskrivning!T27,0)</f>
        <v>0</v>
      </c>
      <c r="L29" s="53">
        <f>IF(Inskrivning!D27&gt;0,Inskrivning!U27,0)</f>
        <v>0</v>
      </c>
      <c r="M29" s="53">
        <f>IF(Inskrivning!D27&gt;0,Inskrivning!V27,0)</f>
        <v>0</v>
      </c>
      <c r="N29" s="53">
        <f>IF(Inskrivning!D27&gt;0,Inskrivning!W27,0)</f>
        <v>0</v>
      </c>
      <c r="O29" s="53">
        <f>IF(Inskrivning!D27&gt;0,Inskrivning!X27,0)</f>
        <v>0</v>
      </c>
      <c r="P29" s="4"/>
      <c r="Q29" s="4"/>
      <c r="R29" s="4"/>
      <c r="W29" s="15">
        <f>IF(Inskrivning!D27="",0,Inskrivning!D27)</f>
        <v>0</v>
      </c>
      <c r="Y29" s="30">
        <f t="shared" si="0"/>
        <v>0</v>
      </c>
      <c r="Z29" s="104">
        <v>21</v>
      </c>
    </row>
    <row r="30" spans="1:26" ht="15" x14ac:dyDescent="0.25">
      <c r="A30" s="53">
        <f>IF(Inskrivning!D28&gt;0,Inskrivning!J28,0)</f>
        <v>0</v>
      </c>
      <c r="B30" s="53">
        <f>IF(Inskrivning!D28&gt;0,Inskrivning!K28,0)</f>
        <v>0</v>
      </c>
      <c r="C30" s="53">
        <f>IF(Inskrivning!D28&gt;0,Inskrivning!L28,0)</f>
        <v>0</v>
      </c>
      <c r="D30" s="53">
        <f>IF(Inskrivning!D28&gt;0,Inskrivning!M28,0)</f>
        <v>0</v>
      </c>
      <c r="E30" s="53">
        <f>IF(Inskrivning!D28&gt;0,Inskrivning!N28,0)</f>
        <v>0</v>
      </c>
      <c r="F30" s="53">
        <f>IF(Inskrivning!D28&gt;0,Inskrivning!O28,0)</f>
        <v>0</v>
      </c>
      <c r="G30" s="53">
        <f>IF(Inskrivning!D28&gt;0,Inskrivning!P28,0)</f>
        <v>0</v>
      </c>
      <c r="H30" s="53">
        <f>IF(Inskrivning!D28&gt;0,Inskrivning!Q28,0)</f>
        <v>0</v>
      </c>
      <c r="I30" s="53">
        <f>IF(Inskrivning!D28&gt;0,Inskrivning!R28,0)</f>
        <v>0</v>
      </c>
      <c r="J30" s="53">
        <f>IF(Inskrivning!D28&gt;0,Inskrivning!S28,0)</f>
        <v>0</v>
      </c>
      <c r="K30" s="53">
        <f>IF(Inskrivning!D28&gt;0,Inskrivning!T28,0)</f>
        <v>0</v>
      </c>
      <c r="L30" s="53">
        <f>IF(Inskrivning!D28&gt;0,Inskrivning!U28,0)</f>
        <v>0</v>
      </c>
      <c r="M30" s="53">
        <f>IF(Inskrivning!D28&gt;0,Inskrivning!V28,0)</f>
        <v>0</v>
      </c>
      <c r="N30" s="53">
        <f>IF(Inskrivning!D28&gt;0,Inskrivning!W28,0)</f>
        <v>0</v>
      </c>
      <c r="O30" s="53">
        <f>IF(Inskrivning!D28&gt;0,Inskrivning!X28,0)</f>
        <v>0</v>
      </c>
      <c r="P30" s="4"/>
      <c r="Q30" s="4"/>
      <c r="R30" s="4"/>
      <c r="W30" s="15">
        <f>IF(Inskrivning!D28="",0,Inskrivning!D28)</f>
        <v>0</v>
      </c>
      <c r="Y30" s="30">
        <f t="shared" si="0"/>
        <v>0</v>
      </c>
      <c r="Z30" s="4">
        <v>22</v>
      </c>
    </row>
    <row r="31" spans="1:26" ht="15" x14ac:dyDescent="0.25">
      <c r="A31" s="53">
        <f>IF(Inskrivning!D29&gt;0,Inskrivning!J29,0)</f>
        <v>0</v>
      </c>
      <c r="B31" s="53">
        <f>IF(Inskrivning!D29&gt;0,Inskrivning!K29,0)</f>
        <v>0</v>
      </c>
      <c r="C31" s="53">
        <f>IF(Inskrivning!D29&gt;0,Inskrivning!L29,0)</f>
        <v>0</v>
      </c>
      <c r="D31" s="53">
        <f>IF(Inskrivning!D29&gt;0,Inskrivning!M29,0)</f>
        <v>0</v>
      </c>
      <c r="E31" s="53">
        <f>IF(Inskrivning!D29&gt;0,Inskrivning!N29,0)</f>
        <v>0</v>
      </c>
      <c r="F31" s="53">
        <f>IF(Inskrivning!D29&gt;0,Inskrivning!O29,0)</f>
        <v>0</v>
      </c>
      <c r="G31" s="53">
        <f>IF(Inskrivning!D29&gt;0,Inskrivning!P29,0)</f>
        <v>0</v>
      </c>
      <c r="H31" s="53">
        <f>IF(Inskrivning!D29&gt;0,Inskrivning!Q29,0)</f>
        <v>0</v>
      </c>
      <c r="I31" s="53">
        <f>IF(Inskrivning!D29&gt;0,Inskrivning!R29,0)</f>
        <v>0</v>
      </c>
      <c r="J31" s="53">
        <f>IF(Inskrivning!D29&gt;0,Inskrivning!S29,0)</f>
        <v>0</v>
      </c>
      <c r="K31" s="53">
        <f>IF(Inskrivning!D29&gt;0,Inskrivning!T29,0)</f>
        <v>0</v>
      </c>
      <c r="L31" s="53">
        <f>IF(Inskrivning!D29&gt;0,Inskrivning!U29,0)</f>
        <v>0</v>
      </c>
      <c r="M31" s="53">
        <f>IF(Inskrivning!D29&gt;0,Inskrivning!V29,0)</f>
        <v>0</v>
      </c>
      <c r="N31" s="53">
        <f>IF(Inskrivning!D29&gt;0,Inskrivning!W29,0)</f>
        <v>0</v>
      </c>
      <c r="O31" s="53">
        <f>IF(Inskrivning!D29&gt;0,Inskrivning!X29,0)</f>
        <v>0</v>
      </c>
      <c r="P31" s="4"/>
      <c r="Q31" s="4"/>
      <c r="R31" s="4"/>
      <c r="W31" s="15">
        <f>IF(Inskrivning!D29="",0,Inskrivning!D29)</f>
        <v>0</v>
      </c>
      <c r="Y31" s="30">
        <f t="shared" si="0"/>
        <v>0</v>
      </c>
      <c r="Z31" s="104">
        <v>23</v>
      </c>
    </row>
    <row r="32" spans="1:26" ht="15" x14ac:dyDescent="0.25">
      <c r="A32" s="53">
        <f>IF(Inskrivning!D30&gt;0,Inskrivning!J30,0)</f>
        <v>0</v>
      </c>
      <c r="B32" s="53">
        <f>IF(Inskrivning!D30&gt;0,Inskrivning!K30,0)</f>
        <v>0</v>
      </c>
      <c r="C32" s="53">
        <f>IF(Inskrivning!D30&gt;0,Inskrivning!L30,0)</f>
        <v>0</v>
      </c>
      <c r="D32" s="53">
        <f>IF(Inskrivning!D30&gt;0,Inskrivning!M30,0)</f>
        <v>0</v>
      </c>
      <c r="E32" s="53">
        <f>IF(Inskrivning!D30&gt;0,Inskrivning!N30,0)</f>
        <v>0</v>
      </c>
      <c r="F32" s="53">
        <f>IF(Inskrivning!D30&gt;0,Inskrivning!O30,0)</f>
        <v>0</v>
      </c>
      <c r="G32" s="53">
        <f>IF(Inskrivning!D30&gt;0,Inskrivning!P30,0)</f>
        <v>0</v>
      </c>
      <c r="H32" s="53">
        <f>IF(Inskrivning!D30&gt;0,Inskrivning!Q30,0)</f>
        <v>0</v>
      </c>
      <c r="I32" s="53">
        <f>IF(Inskrivning!D30&gt;0,Inskrivning!R30,0)</f>
        <v>0</v>
      </c>
      <c r="J32" s="53">
        <f>IF(Inskrivning!D30&gt;0,Inskrivning!S30,0)</f>
        <v>0</v>
      </c>
      <c r="K32" s="53">
        <f>IF(Inskrivning!D30&gt;0,Inskrivning!T30,0)</f>
        <v>0</v>
      </c>
      <c r="L32" s="53">
        <f>IF(Inskrivning!D30&gt;0,Inskrivning!U30,0)</f>
        <v>0</v>
      </c>
      <c r="M32" s="53">
        <f>IF(Inskrivning!D30&gt;0,Inskrivning!V30,0)</f>
        <v>0</v>
      </c>
      <c r="N32" s="53">
        <f>IF(Inskrivning!D30&gt;0,Inskrivning!W30,0)</f>
        <v>0</v>
      </c>
      <c r="O32" s="53">
        <f>IF(Inskrivning!D30&gt;0,Inskrivning!X30,0)</f>
        <v>0</v>
      </c>
      <c r="P32" s="4"/>
      <c r="Q32" s="4"/>
      <c r="R32" s="4"/>
      <c r="W32" s="15">
        <f>IF(Inskrivning!D30="",0,Inskrivning!D30)</f>
        <v>0</v>
      </c>
      <c r="Y32" s="30">
        <f t="shared" si="0"/>
        <v>0</v>
      </c>
      <c r="Z32" s="4">
        <v>24</v>
      </c>
    </row>
    <row r="33" spans="1:26" ht="15" x14ac:dyDescent="0.25">
      <c r="A33" s="53">
        <f>IF(Inskrivning!D31&gt;0,Inskrivning!J31,0)</f>
        <v>0</v>
      </c>
      <c r="B33" s="53">
        <f>IF(Inskrivning!D31&gt;0,Inskrivning!K31,0)</f>
        <v>0</v>
      </c>
      <c r="C33" s="53">
        <f>IF(Inskrivning!D31&gt;0,Inskrivning!L31,0)</f>
        <v>0</v>
      </c>
      <c r="D33" s="53">
        <f>IF(Inskrivning!D31&gt;0,Inskrivning!M31,0)</f>
        <v>0</v>
      </c>
      <c r="E33" s="53">
        <f>IF(Inskrivning!D31&gt;0,Inskrivning!N31,0)</f>
        <v>0</v>
      </c>
      <c r="F33" s="53">
        <f>IF(Inskrivning!D31&gt;0,Inskrivning!O31,0)</f>
        <v>0</v>
      </c>
      <c r="G33" s="53">
        <f>IF(Inskrivning!D31&gt;0,Inskrivning!P31,0)</f>
        <v>0</v>
      </c>
      <c r="H33" s="53">
        <f>IF(Inskrivning!D31&gt;0,Inskrivning!Q31,0)</f>
        <v>0</v>
      </c>
      <c r="I33" s="53">
        <f>IF(Inskrivning!D31&gt;0,Inskrivning!R31,0)</f>
        <v>0</v>
      </c>
      <c r="J33" s="53">
        <f>IF(Inskrivning!D31&gt;0,Inskrivning!S31,0)</f>
        <v>0</v>
      </c>
      <c r="K33" s="53">
        <f>IF(Inskrivning!D31&gt;0,Inskrivning!T31,0)</f>
        <v>0</v>
      </c>
      <c r="L33" s="53">
        <f>IF(Inskrivning!D31&gt;0,Inskrivning!U31,0)</f>
        <v>0</v>
      </c>
      <c r="M33" s="53">
        <f>IF(Inskrivning!D31&gt;0,Inskrivning!V31,0)</f>
        <v>0</v>
      </c>
      <c r="N33" s="53">
        <f>IF(Inskrivning!D31&gt;0,Inskrivning!W31,0)</f>
        <v>0</v>
      </c>
      <c r="O33" s="53">
        <f>IF(Inskrivning!D31&gt;0,Inskrivning!X31,0)</f>
        <v>0</v>
      </c>
      <c r="P33" s="4"/>
      <c r="Q33" s="4"/>
      <c r="R33" s="4"/>
      <c r="W33" s="15">
        <f>IF(Inskrivning!D31="",0,Inskrivning!D31)</f>
        <v>0</v>
      </c>
      <c r="Y33" s="30">
        <f t="shared" si="0"/>
        <v>0</v>
      </c>
      <c r="Z33" s="104">
        <v>25</v>
      </c>
    </row>
    <row r="34" spans="1:26" ht="15" x14ac:dyDescent="0.25">
      <c r="A34" s="53">
        <f>IF(Inskrivning!D32&gt;0,Inskrivning!J32,0)</f>
        <v>0</v>
      </c>
      <c r="B34" s="53">
        <f>IF(Inskrivning!D32&gt;0,Inskrivning!K32,0)</f>
        <v>0</v>
      </c>
      <c r="C34" s="53">
        <f>IF(Inskrivning!D32&gt;0,Inskrivning!L32,0)</f>
        <v>0</v>
      </c>
      <c r="D34" s="53">
        <f>IF(Inskrivning!D32&gt;0,Inskrivning!M32,0)</f>
        <v>0</v>
      </c>
      <c r="E34" s="53">
        <f>IF(Inskrivning!D32&gt;0,Inskrivning!N32,0)</f>
        <v>0</v>
      </c>
      <c r="F34" s="53">
        <f>IF(Inskrivning!D32&gt;0,Inskrivning!O32,0)</f>
        <v>0</v>
      </c>
      <c r="G34" s="53">
        <f>IF(Inskrivning!D32&gt;0,Inskrivning!P32,0)</f>
        <v>0</v>
      </c>
      <c r="H34" s="53">
        <f>IF(Inskrivning!D32&gt;0,Inskrivning!Q32,0)</f>
        <v>0</v>
      </c>
      <c r="I34" s="53">
        <f>IF(Inskrivning!D32&gt;0,Inskrivning!R32,0)</f>
        <v>0</v>
      </c>
      <c r="J34" s="53">
        <f>IF(Inskrivning!D32&gt;0,Inskrivning!S32,0)</f>
        <v>0</v>
      </c>
      <c r="K34" s="53">
        <f>IF(Inskrivning!D32&gt;0,Inskrivning!T32,0)</f>
        <v>0</v>
      </c>
      <c r="L34" s="53">
        <f>IF(Inskrivning!D32&gt;0,Inskrivning!U32,0)</f>
        <v>0</v>
      </c>
      <c r="M34" s="53">
        <f>IF(Inskrivning!D32&gt;0,Inskrivning!V32,0)</f>
        <v>0</v>
      </c>
      <c r="N34" s="53">
        <f>IF(Inskrivning!D32&gt;0,Inskrivning!W32,0)</f>
        <v>0</v>
      </c>
      <c r="O34" s="53">
        <f>IF(Inskrivning!D32&gt;0,Inskrivning!X32,0)</f>
        <v>0</v>
      </c>
      <c r="P34" s="4"/>
      <c r="Q34" s="4"/>
      <c r="R34" s="4"/>
      <c r="W34" s="15">
        <f>IF(Inskrivning!D32="",0,Inskrivning!D32)</f>
        <v>0</v>
      </c>
      <c r="Y34" s="30">
        <f t="shared" si="0"/>
        <v>0</v>
      </c>
      <c r="Z34" s="4">
        <v>26</v>
      </c>
    </row>
    <row r="35" spans="1:26" ht="15" x14ac:dyDescent="0.25">
      <c r="A35" s="53">
        <f>IF(Inskrivning!D33&gt;0,Inskrivning!J33,0)</f>
        <v>0</v>
      </c>
      <c r="B35" s="53">
        <f>IF(Inskrivning!D33&gt;0,Inskrivning!K33,0)</f>
        <v>0</v>
      </c>
      <c r="C35" s="53">
        <f>IF(Inskrivning!D33&gt;0,Inskrivning!L33,0)</f>
        <v>0</v>
      </c>
      <c r="D35" s="53">
        <f>IF(Inskrivning!D33&gt;0,Inskrivning!M33,0)</f>
        <v>0</v>
      </c>
      <c r="E35" s="53">
        <f>IF(Inskrivning!D33&gt;0,Inskrivning!N33,0)</f>
        <v>0</v>
      </c>
      <c r="F35" s="53">
        <f>IF(Inskrivning!D33&gt;0,Inskrivning!O33,0)</f>
        <v>0</v>
      </c>
      <c r="G35" s="53">
        <f>IF(Inskrivning!D33&gt;0,Inskrivning!P33,0)</f>
        <v>0</v>
      </c>
      <c r="H35" s="53">
        <f>IF(Inskrivning!D33&gt;0,Inskrivning!Q33,0)</f>
        <v>0</v>
      </c>
      <c r="I35" s="53">
        <f>IF(Inskrivning!D33&gt;0,Inskrivning!R33,0)</f>
        <v>0</v>
      </c>
      <c r="J35" s="53">
        <f>IF(Inskrivning!D33&gt;0,Inskrivning!S33,0)</f>
        <v>0</v>
      </c>
      <c r="K35" s="53">
        <f>IF(Inskrivning!D33&gt;0,Inskrivning!T33,0)</f>
        <v>0</v>
      </c>
      <c r="L35" s="53">
        <f>IF(Inskrivning!D33&gt;0,Inskrivning!U33,0)</f>
        <v>0</v>
      </c>
      <c r="M35" s="53">
        <f>IF(Inskrivning!D33&gt;0,Inskrivning!V33,0)</f>
        <v>0</v>
      </c>
      <c r="N35" s="53">
        <f>IF(Inskrivning!D33&gt;0,Inskrivning!W33,0)</f>
        <v>0</v>
      </c>
      <c r="O35" s="53">
        <f>IF(Inskrivning!D33&gt;0,Inskrivning!X33,0)</f>
        <v>0</v>
      </c>
      <c r="P35" s="4"/>
      <c r="Q35" s="4"/>
      <c r="R35" s="4"/>
      <c r="W35" s="15">
        <f>IF(Inskrivning!D33="",0,Inskrivning!D33)</f>
        <v>0</v>
      </c>
      <c r="Y35" s="30">
        <f t="shared" si="0"/>
        <v>0</v>
      </c>
      <c r="Z35" s="104">
        <v>27</v>
      </c>
    </row>
    <row r="36" spans="1:26" ht="15" x14ac:dyDescent="0.25">
      <c r="A36" s="53">
        <f>IF(Inskrivning!D34&gt;0,Inskrivning!J34,0)</f>
        <v>0</v>
      </c>
      <c r="B36" s="53">
        <f>IF(Inskrivning!D34&gt;0,Inskrivning!K34,0)</f>
        <v>0</v>
      </c>
      <c r="C36" s="53">
        <f>IF(Inskrivning!D34&gt;0,Inskrivning!L34,0)</f>
        <v>0</v>
      </c>
      <c r="D36" s="53">
        <f>IF(Inskrivning!D34&gt;0,Inskrivning!M34,0)</f>
        <v>0</v>
      </c>
      <c r="E36" s="53">
        <f>IF(Inskrivning!D34&gt;0,Inskrivning!N34,0)</f>
        <v>0</v>
      </c>
      <c r="F36" s="53">
        <f>IF(Inskrivning!D34&gt;0,Inskrivning!O34,0)</f>
        <v>0</v>
      </c>
      <c r="G36" s="53">
        <f>IF(Inskrivning!D34&gt;0,Inskrivning!P34,0)</f>
        <v>0</v>
      </c>
      <c r="H36" s="53">
        <f>IF(Inskrivning!D34&gt;0,Inskrivning!Q34,0)</f>
        <v>0</v>
      </c>
      <c r="I36" s="53">
        <f>IF(Inskrivning!D34&gt;0,Inskrivning!R34,0)</f>
        <v>0</v>
      </c>
      <c r="J36" s="53">
        <f>IF(Inskrivning!D34&gt;0,Inskrivning!S34,0)</f>
        <v>0</v>
      </c>
      <c r="K36" s="53">
        <f>IF(Inskrivning!D34&gt;0,Inskrivning!T34,0)</f>
        <v>0</v>
      </c>
      <c r="L36" s="53">
        <f>IF(Inskrivning!D34&gt;0,Inskrivning!U34,0)</f>
        <v>0</v>
      </c>
      <c r="M36" s="53">
        <f>IF(Inskrivning!D34&gt;0,Inskrivning!V34,0)</f>
        <v>0</v>
      </c>
      <c r="N36" s="53">
        <f>IF(Inskrivning!D34&gt;0,Inskrivning!W34,0)</f>
        <v>0</v>
      </c>
      <c r="O36" s="53">
        <f>IF(Inskrivning!D34&gt;0,Inskrivning!X34,0)</f>
        <v>0</v>
      </c>
      <c r="P36" s="4"/>
      <c r="Q36" s="4"/>
      <c r="R36" s="4"/>
      <c r="W36" s="15">
        <f>IF(Inskrivning!D34="",0,Inskrivning!D34)</f>
        <v>0</v>
      </c>
      <c r="Y36" s="30">
        <f t="shared" si="0"/>
        <v>0</v>
      </c>
      <c r="Z36" s="4">
        <v>28</v>
      </c>
    </row>
    <row r="37" spans="1:26" ht="15" x14ac:dyDescent="0.25">
      <c r="A37" s="53">
        <f>IF(Inskrivning!D35&gt;0,Inskrivning!J35,0)</f>
        <v>0</v>
      </c>
      <c r="B37" s="53">
        <f>IF(Inskrivning!D35&gt;0,Inskrivning!K35,0)</f>
        <v>0</v>
      </c>
      <c r="C37" s="53">
        <f>IF(Inskrivning!D35&gt;0,Inskrivning!L35,0)</f>
        <v>0</v>
      </c>
      <c r="D37" s="53">
        <f>IF(Inskrivning!D35&gt;0,Inskrivning!M35,0)</f>
        <v>0</v>
      </c>
      <c r="E37" s="53">
        <f>IF(Inskrivning!D35&gt;0,Inskrivning!N35,0)</f>
        <v>0</v>
      </c>
      <c r="F37" s="53">
        <f>IF(Inskrivning!D35&gt;0,Inskrivning!O35,0)</f>
        <v>0</v>
      </c>
      <c r="G37" s="53">
        <f>IF(Inskrivning!D35&gt;0,Inskrivning!P35,0)</f>
        <v>0</v>
      </c>
      <c r="H37" s="53">
        <f>IF(Inskrivning!D35&gt;0,Inskrivning!Q35,0)</f>
        <v>0</v>
      </c>
      <c r="I37" s="53">
        <f>IF(Inskrivning!D35&gt;0,Inskrivning!R35,0)</f>
        <v>0</v>
      </c>
      <c r="J37" s="53">
        <f>IF(Inskrivning!D35&gt;0,Inskrivning!S35,0)</f>
        <v>0</v>
      </c>
      <c r="K37" s="53">
        <f>IF(Inskrivning!D35&gt;0,Inskrivning!T35,0)</f>
        <v>0</v>
      </c>
      <c r="L37" s="53">
        <f>IF(Inskrivning!D35&gt;0,Inskrivning!U35,0)</f>
        <v>0</v>
      </c>
      <c r="M37" s="53">
        <f>IF(Inskrivning!D35&gt;0,Inskrivning!V35,0)</f>
        <v>0</v>
      </c>
      <c r="N37" s="53">
        <f>IF(Inskrivning!D35&gt;0,Inskrivning!W35,0)</f>
        <v>0</v>
      </c>
      <c r="O37" s="53">
        <f>IF(Inskrivning!D35&gt;0,Inskrivning!X35,0)</f>
        <v>0</v>
      </c>
      <c r="P37" s="4"/>
      <c r="Q37" s="4"/>
      <c r="R37" s="4"/>
      <c r="W37" s="15">
        <f>IF(Inskrivning!D35="",0,Inskrivning!D35)</f>
        <v>0</v>
      </c>
      <c r="Y37" s="30">
        <f t="shared" si="0"/>
        <v>0</v>
      </c>
      <c r="Z37" s="104">
        <v>29</v>
      </c>
    </row>
    <row r="38" spans="1:26" ht="15" x14ac:dyDescent="0.25">
      <c r="A38" s="53">
        <f>IF(Inskrivning!D36&gt;0,Inskrivning!J36,0)</f>
        <v>0</v>
      </c>
      <c r="B38" s="53">
        <f>IF(Inskrivning!D36&gt;0,Inskrivning!K36,0)</f>
        <v>0</v>
      </c>
      <c r="C38" s="53">
        <f>IF(Inskrivning!D36&gt;0,Inskrivning!L36,0)</f>
        <v>0</v>
      </c>
      <c r="D38" s="53">
        <f>IF(Inskrivning!D36&gt;0,Inskrivning!M36,0)</f>
        <v>0</v>
      </c>
      <c r="E38" s="53">
        <f>IF(Inskrivning!D36&gt;0,Inskrivning!N36,0)</f>
        <v>0</v>
      </c>
      <c r="F38" s="53">
        <f>IF(Inskrivning!D36&gt;0,Inskrivning!O36,0)</f>
        <v>0</v>
      </c>
      <c r="G38" s="53">
        <f>IF(Inskrivning!D36&gt;0,Inskrivning!P36,0)</f>
        <v>0</v>
      </c>
      <c r="H38" s="53">
        <f>IF(Inskrivning!D36&gt;0,Inskrivning!Q36,0)</f>
        <v>0</v>
      </c>
      <c r="I38" s="53">
        <f>IF(Inskrivning!D36&gt;0,Inskrivning!R36,0)</f>
        <v>0</v>
      </c>
      <c r="J38" s="53">
        <f>IF(Inskrivning!D36&gt;0,Inskrivning!S36,0)</f>
        <v>0</v>
      </c>
      <c r="K38" s="53">
        <f>IF(Inskrivning!D36&gt;0,Inskrivning!T36,0)</f>
        <v>0</v>
      </c>
      <c r="L38" s="53">
        <f>IF(Inskrivning!D36&gt;0,Inskrivning!U36,0)</f>
        <v>0</v>
      </c>
      <c r="M38" s="53">
        <f>IF(Inskrivning!D36&gt;0,Inskrivning!V36,0)</f>
        <v>0</v>
      </c>
      <c r="N38" s="53">
        <f>IF(Inskrivning!D36&gt;0,Inskrivning!W36,0)</f>
        <v>0</v>
      </c>
      <c r="O38" s="53">
        <f>IF(Inskrivning!D36&gt;0,Inskrivning!X36,0)</f>
        <v>0</v>
      </c>
      <c r="P38" s="4"/>
      <c r="Q38" s="4"/>
      <c r="R38" s="4"/>
      <c r="W38" s="15">
        <f>IF(Inskrivning!D36="",0,Inskrivning!D36)</f>
        <v>0</v>
      </c>
      <c r="Y38" s="30">
        <f t="shared" si="0"/>
        <v>0</v>
      </c>
      <c r="Z38" s="4">
        <v>30</v>
      </c>
    </row>
    <row r="39" spans="1:26" ht="15" x14ac:dyDescent="0.25">
      <c r="A39" s="53">
        <f>IF(Inskrivning!D37&gt;0,Inskrivning!J37,0)</f>
        <v>0</v>
      </c>
      <c r="B39" s="53">
        <f>IF(Inskrivning!D37&gt;0,Inskrivning!K37,0)</f>
        <v>0</v>
      </c>
      <c r="C39" s="53">
        <f>IF(Inskrivning!D37&gt;0,Inskrivning!L37,0)</f>
        <v>0</v>
      </c>
      <c r="D39" s="53">
        <f>IF(Inskrivning!D37&gt;0,Inskrivning!M37,0)</f>
        <v>0</v>
      </c>
      <c r="E39" s="53">
        <f>IF(Inskrivning!D37&gt;0,Inskrivning!N37,0)</f>
        <v>0</v>
      </c>
      <c r="F39" s="53">
        <f>IF(Inskrivning!D37&gt;0,Inskrivning!O37,0)</f>
        <v>0</v>
      </c>
      <c r="G39" s="53">
        <f>IF(Inskrivning!D37&gt;0,Inskrivning!P37,0)</f>
        <v>0</v>
      </c>
      <c r="H39" s="53">
        <f>IF(Inskrivning!D37&gt;0,Inskrivning!Q37,0)</f>
        <v>0</v>
      </c>
      <c r="I39" s="53">
        <f>IF(Inskrivning!D37&gt;0,Inskrivning!R37,0)</f>
        <v>0</v>
      </c>
      <c r="J39" s="53">
        <f>IF(Inskrivning!D37&gt;0,Inskrivning!S37,0)</f>
        <v>0</v>
      </c>
      <c r="K39" s="53">
        <f>IF(Inskrivning!D37&gt;0,Inskrivning!T37,0)</f>
        <v>0</v>
      </c>
      <c r="L39" s="53">
        <f>IF(Inskrivning!D37&gt;0,Inskrivning!U37,0)</f>
        <v>0</v>
      </c>
      <c r="M39" s="53">
        <f>IF(Inskrivning!D37&gt;0,Inskrivning!V37,0)</f>
        <v>0</v>
      </c>
      <c r="N39" s="53">
        <f>IF(Inskrivning!D37&gt;0,Inskrivning!W37,0)</f>
        <v>0</v>
      </c>
      <c r="O39" s="53">
        <f>IF(Inskrivning!D37&gt;0,Inskrivning!X37,0)</f>
        <v>0</v>
      </c>
      <c r="P39" s="4"/>
      <c r="Q39" s="4"/>
      <c r="R39" s="4"/>
      <c r="W39" s="15">
        <f>IF(Inskrivning!D37="",0,Inskrivning!D37)</f>
        <v>0</v>
      </c>
      <c r="Y39" s="30">
        <f t="shared" si="0"/>
        <v>0</v>
      </c>
      <c r="Z39" s="104">
        <v>31</v>
      </c>
    </row>
    <row r="40" spans="1:26" ht="15" x14ac:dyDescent="0.25">
      <c r="A40" s="53">
        <f>IF(Inskrivning!D38&gt;0,Inskrivning!J38,0)</f>
        <v>0</v>
      </c>
      <c r="B40" s="53">
        <f>IF(Inskrivning!D38&gt;0,Inskrivning!K38,0)</f>
        <v>0</v>
      </c>
      <c r="C40" s="53">
        <f>IF(Inskrivning!D38&gt;0,Inskrivning!L38,0)</f>
        <v>0</v>
      </c>
      <c r="D40" s="53">
        <f>IF(Inskrivning!D38&gt;0,Inskrivning!M38,0)</f>
        <v>0</v>
      </c>
      <c r="E40" s="53">
        <f>IF(Inskrivning!D38&gt;0,Inskrivning!N38,0)</f>
        <v>0</v>
      </c>
      <c r="F40" s="53">
        <f>IF(Inskrivning!D38&gt;0,Inskrivning!O38,0)</f>
        <v>0</v>
      </c>
      <c r="G40" s="53">
        <f>IF(Inskrivning!D38&gt;0,Inskrivning!P38,0)</f>
        <v>0</v>
      </c>
      <c r="H40" s="53">
        <f>IF(Inskrivning!D38&gt;0,Inskrivning!Q38,0)</f>
        <v>0</v>
      </c>
      <c r="I40" s="53">
        <f>IF(Inskrivning!D38&gt;0,Inskrivning!R38,0)</f>
        <v>0</v>
      </c>
      <c r="J40" s="53">
        <f>IF(Inskrivning!D38&gt;0,Inskrivning!S38,0)</f>
        <v>0</v>
      </c>
      <c r="K40" s="53">
        <f>IF(Inskrivning!D38&gt;0,Inskrivning!T38,0)</f>
        <v>0</v>
      </c>
      <c r="L40" s="53">
        <f>IF(Inskrivning!D38&gt;0,Inskrivning!U38,0)</f>
        <v>0</v>
      </c>
      <c r="M40" s="53">
        <f>IF(Inskrivning!D38&gt;0,Inskrivning!V38,0)</f>
        <v>0</v>
      </c>
      <c r="N40" s="53">
        <f>IF(Inskrivning!D38&gt;0,Inskrivning!W38,0)</f>
        <v>0</v>
      </c>
      <c r="O40" s="53">
        <f>IF(Inskrivning!D38&gt;0,Inskrivning!X38,0)</f>
        <v>0</v>
      </c>
      <c r="P40" s="4"/>
      <c r="Q40" s="4"/>
      <c r="R40" s="4"/>
      <c r="W40" s="15">
        <f>IF(Inskrivning!D38="",0,Inskrivning!D38)</f>
        <v>0</v>
      </c>
      <c r="Y40" s="30">
        <f t="shared" si="0"/>
        <v>0</v>
      </c>
      <c r="Z40" s="4">
        <v>32</v>
      </c>
    </row>
    <row r="41" spans="1:26" ht="15" x14ac:dyDescent="0.25">
      <c r="A41" s="53">
        <f>IF(Inskrivning!D39&gt;0,Inskrivning!J39,0)</f>
        <v>0</v>
      </c>
      <c r="B41" s="53">
        <f>IF(Inskrivning!D39&gt;0,Inskrivning!K39,0)</f>
        <v>0</v>
      </c>
      <c r="C41" s="53">
        <f>IF(Inskrivning!D39&gt;0,Inskrivning!L39,0)</f>
        <v>0</v>
      </c>
      <c r="D41" s="53">
        <f>IF(Inskrivning!D39&gt;0,Inskrivning!M39,0)</f>
        <v>0</v>
      </c>
      <c r="E41" s="53">
        <f>IF(Inskrivning!D39&gt;0,Inskrivning!N39,0)</f>
        <v>0</v>
      </c>
      <c r="F41" s="53">
        <f>IF(Inskrivning!D39&gt;0,Inskrivning!O39,0)</f>
        <v>0</v>
      </c>
      <c r="G41" s="53">
        <f>IF(Inskrivning!D39&gt;0,Inskrivning!P39,0)</f>
        <v>0</v>
      </c>
      <c r="H41" s="53">
        <f>IF(Inskrivning!D39&gt;0,Inskrivning!Q39,0)</f>
        <v>0</v>
      </c>
      <c r="I41" s="53">
        <f>IF(Inskrivning!D39&gt;0,Inskrivning!R39,0)</f>
        <v>0</v>
      </c>
      <c r="J41" s="53">
        <f>IF(Inskrivning!D39&gt;0,Inskrivning!S39,0)</f>
        <v>0</v>
      </c>
      <c r="K41" s="53">
        <f>IF(Inskrivning!D39&gt;0,Inskrivning!T39,0)</f>
        <v>0</v>
      </c>
      <c r="L41" s="53">
        <f>IF(Inskrivning!D39&gt;0,Inskrivning!U39,0)</f>
        <v>0</v>
      </c>
      <c r="M41" s="53">
        <f>IF(Inskrivning!D39&gt;0,Inskrivning!V39,0)</f>
        <v>0</v>
      </c>
      <c r="N41" s="53">
        <f>IF(Inskrivning!D39&gt;0,Inskrivning!W39,0)</f>
        <v>0</v>
      </c>
      <c r="O41" s="53">
        <f>IF(Inskrivning!D39&gt;0,Inskrivning!X39,0)</f>
        <v>0</v>
      </c>
      <c r="P41" s="4"/>
      <c r="Q41" s="4"/>
      <c r="R41" s="4"/>
      <c r="W41" s="15">
        <f>IF(Inskrivning!D39="",0,Inskrivning!D39)</f>
        <v>0</v>
      </c>
      <c r="Y41" s="30">
        <f t="shared" si="0"/>
        <v>0</v>
      </c>
      <c r="Z41" s="104">
        <v>33</v>
      </c>
    </row>
    <row r="42" spans="1:26" ht="15" x14ac:dyDescent="0.25">
      <c r="A42" s="53">
        <f>IF(Inskrivning!D40&gt;0,Inskrivning!J40,0)</f>
        <v>0</v>
      </c>
      <c r="B42" s="53">
        <f>IF(Inskrivning!D40&gt;0,Inskrivning!K40,0)</f>
        <v>0</v>
      </c>
      <c r="C42" s="53">
        <f>IF(Inskrivning!D40&gt;0,Inskrivning!L40,0)</f>
        <v>0</v>
      </c>
      <c r="D42" s="53">
        <f>IF(Inskrivning!D40&gt;0,Inskrivning!M40,0)</f>
        <v>0</v>
      </c>
      <c r="E42" s="53">
        <f>IF(Inskrivning!D40&gt;0,Inskrivning!N40,0)</f>
        <v>0</v>
      </c>
      <c r="F42" s="53">
        <f>IF(Inskrivning!D40&gt;0,Inskrivning!O40,0)</f>
        <v>0</v>
      </c>
      <c r="G42" s="53">
        <f>IF(Inskrivning!D40&gt;0,Inskrivning!P40,0)</f>
        <v>0</v>
      </c>
      <c r="H42" s="53">
        <f>IF(Inskrivning!D40&gt;0,Inskrivning!Q40,0)</f>
        <v>0</v>
      </c>
      <c r="I42" s="53">
        <f>IF(Inskrivning!D40&gt;0,Inskrivning!R40,0)</f>
        <v>0</v>
      </c>
      <c r="J42" s="53">
        <f>IF(Inskrivning!D40&gt;0,Inskrivning!S40,0)</f>
        <v>0</v>
      </c>
      <c r="K42" s="53">
        <f>IF(Inskrivning!D40&gt;0,Inskrivning!T40,0)</f>
        <v>0</v>
      </c>
      <c r="L42" s="53">
        <f>IF(Inskrivning!D40&gt;0,Inskrivning!U40,0)</f>
        <v>0</v>
      </c>
      <c r="M42" s="53">
        <f>IF(Inskrivning!D40&gt;0,Inskrivning!V40,0)</f>
        <v>0</v>
      </c>
      <c r="N42" s="53">
        <f>IF(Inskrivning!D40&gt;0,Inskrivning!W40,0)</f>
        <v>0</v>
      </c>
      <c r="O42" s="53">
        <f>IF(Inskrivning!D40&gt;0,Inskrivning!X40,0)</f>
        <v>0</v>
      </c>
      <c r="P42" s="4"/>
      <c r="Q42" s="4"/>
      <c r="R42" s="4"/>
      <c r="W42" s="15">
        <f>IF(Inskrivning!D40="",0,Inskrivning!D40)</f>
        <v>0</v>
      </c>
      <c r="Y42" s="30">
        <f t="shared" si="0"/>
        <v>0</v>
      </c>
      <c r="Z42" s="4">
        <v>34</v>
      </c>
    </row>
    <row r="43" spans="1:26" ht="15" x14ac:dyDescent="0.25">
      <c r="A43" s="53">
        <f>IF(Inskrivning!D41&gt;0,Inskrivning!J41,0)</f>
        <v>0</v>
      </c>
      <c r="B43" s="53">
        <f>IF(Inskrivning!D41&gt;0,Inskrivning!K41,0)</f>
        <v>0</v>
      </c>
      <c r="C43" s="53">
        <f>IF(Inskrivning!D41&gt;0,Inskrivning!L41,0)</f>
        <v>0</v>
      </c>
      <c r="D43" s="53">
        <f>IF(Inskrivning!D41&gt;0,Inskrivning!M41,0)</f>
        <v>0</v>
      </c>
      <c r="E43" s="53">
        <f>IF(Inskrivning!D41&gt;0,Inskrivning!N41,0)</f>
        <v>0</v>
      </c>
      <c r="F43" s="53">
        <f>IF(Inskrivning!D41&gt;0,Inskrivning!O41,0)</f>
        <v>0</v>
      </c>
      <c r="G43" s="53">
        <f>IF(Inskrivning!D41&gt;0,Inskrivning!P41,0)</f>
        <v>0</v>
      </c>
      <c r="H43" s="53">
        <f>IF(Inskrivning!D41&gt;0,Inskrivning!Q41,0)</f>
        <v>0</v>
      </c>
      <c r="I43" s="53">
        <f>IF(Inskrivning!D41&gt;0,Inskrivning!R41,0)</f>
        <v>0</v>
      </c>
      <c r="J43" s="53">
        <f>IF(Inskrivning!D41&gt;0,Inskrivning!S41,0)</f>
        <v>0</v>
      </c>
      <c r="K43" s="53">
        <f>IF(Inskrivning!D41&gt;0,Inskrivning!T41,0)</f>
        <v>0</v>
      </c>
      <c r="L43" s="53">
        <f>IF(Inskrivning!D41&gt;0,Inskrivning!U41,0)</f>
        <v>0</v>
      </c>
      <c r="M43" s="53">
        <f>IF(Inskrivning!D41&gt;0,Inskrivning!V41,0)</f>
        <v>0</v>
      </c>
      <c r="N43" s="53">
        <f>IF(Inskrivning!D41&gt;0,Inskrivning!W41,0)</f>
        <v>0</v>
      </c>
      <c r="O43" s="53">
        <f>IF(Inskrivning!D41&gt;0,Inskrivning!X41,0)</f>
        <v>0</v>
      </c>
      <c r="P43" s="4"/>
      <c r="Q43" s="4"/>
      <c r="R43" s="4"/>
      <c r="W43" s="15">
        <f>IF(Inskrivning!D41="",0,Inskrivning!D41)</f>
        <v>0</v>
      </c>
      <c r="Y43" s="30">
        <f t="shared" si="0"/>
        <v>0</v>
      </c>
      <c r="Z43" s="104">
        <v>35</v>
      </c>
    </row>
    <row r="44" spans="1:26" ht="15" x14ac:dyDescent="0.25">
      <c r="A44" s="53">
        <f>IF(Inskrivning!D42&gt;0,Inskrivning!J42,0)</f>
        <v>0</v>
      </c>
      <c r="B44" s="53">
        <f>IF(Inskrivning!D42&gt;0,Inskrivning!K42,0)</f>
        <v>0</v>
      </c>
      <c r="C44" s="53">
        <f>IF(Inskrivning!D42&gt;0,Inskrivning!L42,0)</f>
        <v>0</v>
      </c>
      <c r="D44" s="53">
        <f>IF(Inskrivning!D42&gt;0,Inskrivning!M42,0)</f>
        <v>0</v>
      </c>
      <c r="E44" s="53">
        <f>IF(Inskrivning!D42&gt;0,Inskrivning!N42,0)</f>
        <v>0</v>
      </c>
      <c r="F44" s="53">
        <f>IF(Inskrivning!D42&gt;0,Inskrivning!O42,0)</f>
        <v>0</v>
      </c>
      <c r="G44" s="53">
        <f>IF(Inskrivning!D42&gt;0,Inskrivning!P42,0)</f>
        <v>0</v>
      </c>
      <c r="H44" s="53">
        <f>IF(Inskrivning!D42&gt;0,Inskrivning!Q42,0)</f>
        <v>0</v>
      </c>
      <c r="I44" s="53">
        <f>IF(Inskrivning!D42&gt;0,Inskrivning!R42,0)</f>
        <v>0</v>
      </c>
      <c r="J44" s="53">
        <f>IF(Inskrivning!D42&gt;0,Inskrivning!S42,0)</f>
        <v>0</v>
      </c>
      <c r="K44" s="53">
        <f>IF(Inskrivning!D42&gt;0,Inskrivning!T42,0)</f>
        <v>0</v>
      </c>
      <c r="L44" s="53">
        <f>IF(Inskrivning!D42&gt;0,Inskrivning!U42,0)</f>
        <v>0</v>
      </c>
      <c r="M44" s="53">
        <f>IF(Inskrivning!D42&gt;0,Inskrivning!V42,0)</f>
        <v>0</v>
      </c>
      <c r="N44" s="53">
        <f>IF(Inskrivning!D42&gt;0,Inskrivning!W42,0)</f>
        <v>0</v>
      </c>
      <c r="O44" s="53">
        <f>IF(Inskrivning!D42&gt;0,Inskrivning!X42,0)</f>
        <v>0</v>
      </c>
      <c r="P44" s="4"/>
      <c r="Q44" s="4"/>
      <c r="R44" s="4"/>
      <c r="W44" s="15">
        <f>IF(Inskrivning!D42="",0,Inskrivning!D42)</f>
        <v>0</v>
      </c>
      <c r="Y44" s="30">
        <f t="shared" si="0"/>
        <v>0</v>
      </c>
      <c r="Z44" s="4">
        <v>36</v>
      </c>
    </row>
    <row r="45" spans="1:26" ht="15" x14ac:dyDescent="0.25">
      <c r="A45" s="53">
        <f>IF(Inskrivning!D43&gt;0,Inskrivning!J43,0)</f>
        <v>0</v>
      </c>
      <c r="B45" s="53">
        <f>IF(Inskrivning!D43&gt;0,Inskrivning!K43,0)</f>
        <v>0</v>
      </c>
      <c r="C45" s="53">
        <f>IF(Inskrivning!D43&gt;0,Inskrivning!L43,0)</f>
        <v>0</v>
      </c>
      <c r="D45" s="53">
        <f>IF(Inskrivning!D43&gt;0,Inskrivning!M43,0)</f>
        <v>0</v>
      </c>
      <c r="E45" s="53">
        <f>IF(Inskrivning!D43&gt;0,Inskrivning!N43,0)</f>
        <v>0</v>
      </c>
      <c r="F45" s="53">
        <f>IF(Inskrivning!D43&gt;0,Inskrivning!O43,0)</f>
        <v>0</v>
      </c>
      <c r="G45" s="53">
        <f>IF(Inskrivning!D43&gt;0,Inskrivning!P43,0)</f>
        <v>0</v>
      </c>
      <c r="H45" s="53">
        <f>IF(Inskrivning!D43&gt;0,Inskrivning!Q43,0)</f>
        <v>0</v>
      </c>
      <c r="I45" s="53">
        <f>IF(Inskrivning!D43&gt;0,Inskrivning!R43,0)</f>
        <v>0</v>
      </c>
      <c r="J45" s="53">
        <f>IF(Inskrivning!D43&gt;0,Inskrivning!S43,0)</f>
        <v>0</v>
      </c>
      <c r="K45" s="53">
        <f>IF(Inskrivning!D43&gt;0,Inskrivning!T43,0)</f>
        <v>0</v>
      </c>
      <c r="L45" s="53">
        <f>IF(Inskrivning!D43&gt;0,Inskrivning!U43,0)</f>
        <v>0</v>
      </c>
      <c r="M45" s="53">
        <f>IF(Inskrivning!D43&gt;0,Inskrivning!V43,0)</f>
        <v>0</v>
      </c>
      <c r="N45" s="53">
        <f>IF(Inskrivning!D43&gt;0,Inskrivning!W43,0)</f>
        <v>0</v>
      </c>
      <c r="O45" s="53">
        <f>IF(Inskrivning!D43&gt;0,Inskrivning!X43,0)</f>
        <v>0</v>
      </c>
      <c r="P45" s="4"/>
      <c r="Q45" s="4"/>
      <c r="R45" s="4"/>
      <c r="W45" s="15">
        <f>IF(Inskrivning!D43="",0,Inskrivning!D43)</f>
        <v>0</v>
      </c>
      <c r="Y45" s="30">
        <f t="shared" si="0"/>
        <v>0</v>
      </c>
      <c r="Z45" s="104">
        <v>37</v>
      </c>
    </row>
    <row r="46" spans="1:26" ht="15" x14ac:dyDescent="0.25">
      <c r="A46" s="53">
        <f>IF(Inskrivning!D44&gt;0,Inskrivning!J44,0)</f>
        <v>0</v>
      </c>
      <c r="B46" s="53">
        <f>IF(Inskrivning!D44&gt;0,Inskrivning!K44,0)</f>
        <v>0</v>
      </c>
      <c r="C46" s="53">
        <f>IF(Inskrivning!D44&gt;0,Inskrivning!L44,0)</f>
        <v>0</v>
      </c>
      <c r="D46" s="53">
        <f>IF(Inskrivning!D44&gt;0,Inskrivning!M44,0)</f>
        <v>0</v>
      </c>
      <c r="E46" s="53">
        <f>IF(Inskrivning!D44&gt;0,Inskrivning!N44,0)</f>
        <v>0</v>
      </c>
      <c r="F46" s="53">
        <f>IF(Inskrivning!D44&gt;0,Inskrivning!O44,0)</f>
        <v>0</v>
      </c>
      <c r="G46" s="53">
        <f>IF(Inskrivning!D44&gt;0,Inskrivning!P44,0)</f>
        <v>0</v>
      </c>
      <c r="H46" s="53">
        <f>IF(Inskrivning!D44&gt;0,Inskrivning!Q44,0)</f>
        <v>0</v>
      </c>
      <c r="I46" s="53">
        <f>IF(Inskrivning!D44&gt;0,Inskrivning!R44,0)</f>
        <v>0</v>
      </c>
      <c r="J46" s="53">
        <f>IF(Inskrivning!D44&gt;0,Inskrivning!S44,0)</f>
        <v>0</v>
      </c>
      <c r="K46" s="53">
        <f>IF(Inskrivning!D44&gt;0,Inskrivning!T44,0)</f>
        <v>0</v>
      </c>
      <c r="L46" s="53">
        <f>IF(Inskrivning!D44&gt;0,Inskrivning!U44,0)</f>
        <v>0</v>
      </c>
      <c r="M46" s="53">
        <f>IF(Inskrivning!D44&gt;0,Inskrivning!V44,0)</f>
        <v>0</v>
      </c>
      <c r="N46" s="53">
        <f>IF(Inskrivning!D44&gt;0,Inskrivning!W44,0)</f>
        <v>0</v>
      </c>
      <c r="O46" s="53">
        <f>IF(Inskrivning!D44&gt;0,Inskrivning!X44,0)</f>
        <v>0</v>
      </c>
      <c r="P46" s="4"/>
      <c r="Q46" s="4"/>
      <c r="R46" s="4"/>
      <c r="W46" s="15">
        <f>IF(Inskrivning!D44="",0,Inskrivning!D44)</f>
        <v>0</v>
      </c>
      <c r="Y46" s="30">
        <f t="shared" si="0"/>
        <v>0</v>
      </c>
      <c r="Z46" s="4">
        <v>38</v>
      </c>
    </row>
    <row r="47" spans="1:26" ht="15" x14ac:dyDescent="0.25">
      <c r="A47" s="53">
        <f>IF(Inskrivning!D45&gt;0,Inskrivning!J45,0)</f>
        <v>0</v>
      </c>
      <c r="B47" s="53">
        <f>IF(Inskrivning!D45&gt;0,Inskrivning!K45,0)</f>
        <v>0</v>
      </c>
      <c r="C47" s="53">
        <f>IF(Inskrivning!D45&gt;0,Inskrivning!L45,0)</f>
        <v>0</v>
      </c>
      <c r="D47" s="53">
        <f>IF(Inskrivning!D45&gt;0,Inskrivning!M45,0)</f>
        <v>0</v>
      </c>
      <c r="E47" s="53">
        <f>IF(Inskrivning!D45&gt;0,Inskrivning!N45,0)</f>
        <v>0</v>
      </c>
      <c r="F47" s="53">
        <f>IF(Inskrivning!D45&gt;0,Inskrivning!O45,0)</f>
        <v>0</v>
      </c>
      <c r="G47" s="53">
        <f>IF(Inskrivning!D45&gt;0,Inskrivning!P45,0)</f>
        <v>0</v>
      </c>
      <c r="H47" s="53">
        <f>IF(Inskrivning!D45&gt;0,Inskrivning!Q45,0)</f>
        <v>0</v>
      </c>
      <c r="I47" s="53">
        <f>IF(Inskrivning!D45&gt;0,Inskrivning!R45,0)</f>
        <v>0</v>
      </c>
      <c r="J47" s="53">
        <f>IF(Inskrivning!D45&gt;0,Inskrivning!S45,0)</f>
        <v>0</v>
      </c>
      <c r="K47" s="53">
        <f>IF(Inskrivning!D45&gt;0,Inskrivning!T45,0)</f>
        <v>0</v>
      </c>
      <c r="L47" s="53">
        <f>IF(Inskrivning!D45&gt;0,Inskrivning!U45,0)</f>
        <v>0</v>
      </c>
      <c r="M47" s="53">
        <f>IF(Inskrivning!D45&gt;0,Inskrivning!V45,0)</f>
        <v>0</v>
      </c>
      <c r="N47" s="53">
        <f>IF(Inskrivning!D45&gt;0,Inskrivning!W45,0)</f>
        <v>0</v>
      </c>
      <c r="O47" s="53">
        <f>IF(Inskrivning!D45&gt;0,Inskrivning!X45,0)</f>
        <v>0</v>
      </c>
      <c r="P47" s="4"/>
      <c r="Q47" s="4"/>
      <c r="R47" s="4"/>
      <c r="W47" s="15">
        <f>IF(Inskrivning!D45="",0,Inskrivning!D45)</f>
        <v>0</v>
      </c>
      <c r="Y47" s="30">
        <f t="shared" si="0"/>
        <v>0</v>
      </c>
      <c r="Z47" s="104">
        <v>39</v>
      </c>
    </row>
    <row r="48" spans="1:26" ht="15" x14ac:dyDescent="0.25">
      <c r="A48" s="53">
        <f>IF(Inskrivning!D46&gt;0,Inskrivning!J46,0)</f>
        <v>0</v>
      </c>
      <c r="B48" s="53">
        <f>IF(Inskrivning!D46&gt;0,Inskrivning!K46,0)</f>
        <v>0</v>
      </c>
      <c r="C48" s="53">
        <f>IF(Inskrivning!D46&gt;0,Inskrivning!L46,0)</f>
        <v>0</v>
      </c>
      <c r="D48" s="53">
        <f>IF(Inskrivning!D46&gt;0,Inskrivning!M46,0)</f>
        <v>0</v>
      </c>
      <c r="E48" s="53">
        <f>IF(Inskrivning!D46&gt;0,Inskrivning!N46,0)</f>
        <v>0</v>
      </c>
      <c r="F48" s="53">
        <f>IF(Inskrivning!D46&gt;0,Inskrivning!O46,0)</f>
        <v>0</v>
      </c>
      <c r="G48" s="53">
        <f>IF(Inskrivning!D46&gt;0,Inskrivning!P46,0)</f>
        <v>0</v>
      </c>
      <c r="H48" s="53">
        <f>IF(Inskrivning!D46&gt;0,Inskrivning!Q46,0)</f>
        <v>0</v>
      </c>
      <c r="I48" s="53">
        <f>IF(Inskrivning!D46&gt;0,Inskrivning!R46,0)</f>
        <v>0</v>
      </c>
      <c r="J48" s="53">
        <f>IF(Inskrivning!D46&gt;0,Inskrivning!S46,0)</f>
        <v>0</v>
      </c>
      <c r="K48" s="53">
        <f>IF(Inskrivning!D46&gt;0,Inskrivning!T46,0)</f>
        <v>0</v>
      </c>
      <c r="L48" s="53">
        <f>IF(Inskrivning!D46&gt;0,Inskrivning!U46,0)</f>
        <v>0</v>
      </c>
      <c r="M48" s="53">
        <f>IF(Inskrivning!D46&gt;0,Inskrivning!V46,0)</f>
        <v>0</v>
      </c>
      <c r="N48" s="53">
        <f>IF(Inskrivning!D46&gt;0,Inskrivning!W46,0)</f>
        <v>0</v>
      </c>
      <c r="O48" s="53">
        <f>IF(Inskrivning!D46&gt;0,Inskrivning!X46,0)</f>
        <v>0</v>
      </c>
      <c r="P48" s="4"/>
      <c r="Q48" s="4"/>
      <c r="R48" s="4"/>
      <c r="W48" s="15">
        <f>IF(Inskrivning!D46="",0,Inskrivning!D46)</f>
        <v>0</v>
      </c>
      <c r="Y48" s="30">
        <f t="shared" si="0"/>
        <v>0</v>
      </c>
      <c r="Z48" s="4">
        <v>40</v>
      </c>
    </row>
    <row r="49" spans="1:26" ht="15" x14ac:dyDescent="0.25">
      <c r="A49" s="53">
        <f>IF(Inskrivning!D47&gt;0,Inskrivning!J47,0)</f>
        <v>0</v>
      </c>
      <c r="B49" s="53">
        <f>IF(Inskrivning!D47&gt;0,Inskrivning!K47,0)</f>
        <v>0</v>
      </c>
      <c r="C49" s="53">
        <f>IF(Inskrivning!D47&gt;0,Inskrivning!L47,0)</f>
        <v>0</v>
      </c>
      <c r="D49" s="53">
        <f>IF(Inskrivning!D47&gt;0,Inskrivning!M47,0)</f>
        <v>0</v>
      </c>
      <c r="E49" s="53">
        <f>IF(Inskrivning!D47&gt;0,Inskrivning!N47,0)</f>
        <v>0</v>
      </c>
      <c r="F49" s="53">
        <f>IF(Inskrivning!D47&gt;0,Inskrivning!O47,0)</f>
        <v>0</v>
      </c>
      <c r="G49" s="53">
        <f>IF(Inskrivning!D47&gt;0,Inskrivning!P47,0)</f>
        <v>0</v>
      </c>
      <c r="H49" s="53">
        <f>IF(Inskrivning!D47&gt;0,Inskrivning!Q47,0)</f>
        <v>0</v>
      </c>
      <c r="I49" s="53">
        <f>IF(Inskrivning!D47&gt;0,Inskrivning!R47,0)</f>
        <v>0</v>
      </c>
      <c r="J49" s="53">
        <f>IF(Inskrivning!D47&gt;0,Inskrivning!S47,0)</f>
        <v>0</v>
      </c>
      <c r="K49" s="53">
        <f>IF(Inskrivning!D47&gt;0,Inskrivning!T47,0)</f>
        <v>0</v>
      </c>
      <c r="L49" s="53">
        <f>IF(Inskrivning!D47&gt;0,Inskrivning!U47,0)</f>
        <v>0</v>
      </c>
      <c r="M49" s="53">
        <f>IF(Inskrivning!D47&gt;0,Inskrivning!V47,0)</f>
        <v>0</v>
      </c>
      <c r="N49" s="53">
        <f>IF(Inskrivning!D47&gt;0,Inskrivning!W47,0)</f>
        <v>0</v>
      </c>
      <c r="O49" s="53">
        <f>IF(Inskrivning!D47&gt;0,Inskrivning!X47,0)</f>
        <v>0</v>
      </c>
      <c r="P49" s="4"/>
      <c r="Q49" s="4"/>
      <c r="R49" s="4"/>
      <c r="W49" s="15">
        <f>IF(Inskrivning!D47="",0,Inskrivning!D47)</f>
        <v>0</v>
      </c>
      <c r="Y49" s="30">
        <f t="shared" si="0"/>
        <v>0</v>
      </c>
      <c r="Z49" s="104">
        <v>41</v>
      </c>
    </row>
    <row r="50" spans="1:26" ht="15" x14ac:dyDescent="0.25">
      <c r="A50" s="53">
        <f>IF(Inskrivning!D48&gt;0,Inskrivning!J48,0)</f>
        <v>0</v>
      </c>
      <c r="B50" s="53">
        <f>IF(Inskrivning!D48&gt;0,Inskrivning!K48,0)</f>
        <v>0</v>
      </c>
      <c r="C50" s="53">
        <f>IF(Inskrivning!D48&gt;0,Inskrivning!L48,0)</f>
        <v>0</v>
      </c>
      <c r="D50" s="53">
        <f>IF(Inskrivning!D48&gt;0,Inskrivning!M48,0)</f>
        <v>0</v>
      </c>
      <c r="E50" s="53">
        <f>IF(Inskrivning!D48&gt;0,Inskrivning!N48,0)</f>
        <v>0</v>
      </c>
      <c r="F50" s="53">
        <f>IF(Inskrivning!D48&gt;0,Inskrivning!O48,0)</f>
        <v>0</v>
      </c>
      <c r="G50" s="53">
        <f>IF(Inskrivning!D48&gt;0,Inskrivning!P48,0)</f>
        <v>0</v>
      </c>
      <c r="H50" s="53">
        <f>IF(Inskrivning!D48&gt;0,Inskrivning!Q48,0)</f>
        <v>0</v>
      </c>
      <c r="I50" s="53">
        <f>IF(Inskrivning!D48&gt;0,Inskrivning!R48,0)</f>
        <v>0</v>
      </c>
      <c r="J50" s="53">
        <f>IF(Inskrivning!D48&gt;0,Inskrivning!S48,0)</f>
        <v>0</v>
      </c>
      <c r="K50" s="53">
        <f>IF(Inskrivning!D48&gt;0,Inskrivning!T48,0)</f>
        <v>0</v>
      </c>
      <c r="L50" s="53">
        <f>IF(Inskrivning!D48&gt;0,Inskrivning!U48,0)</f>
        <v>0</v>
      </c>
      <c r="M50" s="53">
        <f>IF(Inskrivning!D48&gt;0,Inskrivning!V48,0)</f>
        <v>0</v>
      </c>
      <c r="N50" s="53">
        <f>IF(Inskrivning!D48&gt;0,Inskrivning!W48,0)</f>
        <v>0</v>
      </c>
      <c r="O50" s="53">
        <f>IF(Inskrivning!D48&gt;0,Inskrivning!X48,0)</f>
        <v>0</v>
      </c>
      <c r="P50" s="4"/>
      <c r="Q50" s="4"/>
      <c r="R50" s="4"/>
      <c r="W50" s="15">
        <f>IF(Inskrivning!D48="",0,Inskrivning!D48)</f>
        <v>0</v>
      </c>
      <c r="Y50" s="30">
        <f t="shared" si="0"/>
        <v>0</v>
      </c>
      <c r="Z50" s="4">
        <v>42</v>
      </c>
    </row>
    <row r="51" spans="1:26" ht="15" x14ac:dyDescent="0.25">
      <c r="A51" s="53">
        <f>IF(Inskrivning!D49&gt;0,Inskrivning!J49,0)</f>
        <v>0</v>
      </c>
      <c r="B51" s="53">
        <f>IF(Inskrivning!D49&gt;0,Inskrivning!K49,0)</f>
        <v>0</v>
      </c>
      <c r="C51" s="53">
        <f>IF(Inskrivning!D49&gt;0,Inskrivning!L49,0)</f>
        <v>0</v>
      </c>
      <c r="D51" s="53">
        <f>IF(Inskrivning!D49&gt;0,Inskrivning!M49,0)</f>
        <v>0</v>
      </c>
      <c r="E51" s="53">
        <f>IF(Inskrivning!D49&gt;0,Inskrivning!N49,0)</f>
        <v>0</v>
      </c>
      <c r="F51" s="53">
        <f>IF(Inskrivning!D49&gt;0,Inskrivning!O49,0)</f>
        <v>0</v>
      </c>
      <c r="G51" s="53">
        <f>IF(Inskrivning!D49&gt;0,Inskrivning!P49,0)</f>
        <v>0</v>
      </c>
      <c r="H51" s="53">
        <f>IF(Inskrivning!D49&gt;0,Inskrivning!Q49,0)</f>
        <v>0</v>
      </c>
      <c r="I51" s="53">
        <f>IF(Inskrivning!D49&gt;0,Inskrivning!R49,0)</f>
        <v>0</v>
      </c>
      <c r="J51" s="53">
        <f>IF(Inskrivning!D49&gt;0,Inskrivning!S49,0)</f>
        <v>0</v>
      </c>
      <c r="K51" s="53">
        <f>IF(Inskrivning!D49&gt;0,Inskrivning!T49,0)</f>
        <v>0</v>
      </c>
      <c r="L51" s="53">
        <f>IF(Inskrivning!D49&gt;0,Inskrivning!U49,0)</f>
        <v>0</v>
      </c>
      <c r="M51" s="53">
        <f>IF(Inskrivning!D49&gt;0,Inskrivning!V49,0)</f>
        <v>0</v>
      </c>
      <c r="N51" s="53">
        <f>IF(Inskrivning!D49&gt;0,Inskrivning!W49,0)</f>
        <v>0</v>
      </c>
      <c r="O51" s="53">
        <f>IF(Inskrivning!D49&gt;0,Inskrivning!X49,0)</f>
        <v>0</v>
      </c>
      <c r="P51" s="4"/>
      <c r="Q51" s="4"/>
      <c r="R51" s="4"/>
      <c r="W51" s="15">
        <f>IF(Inskrivning!D49="",0,Inskrivning!D49)</f>
        <v>0</v>
      </c>
      <c r="Y51" s="30">
        <f t="shared" si="0"/>
        <v>0</v>
      </c>
      <c r="Z51" s="104">
        <v>43</v>
      </c>
    </row>
    <row r="52" spans="1:26" ht="15" x14ac:dyDescent="0.25">
      <c r="A52" s="53">
        <f>IF(Inskrivning!D50&gt;0,Inskrivning!J50,0)</f>
        <v>0</v>
      </c>
      <c r="B52" s="53">
        <f>IF(Inskrivning!D50&gt;0,Inskrivning!K50,0)</f>
        <v>0</v>
      </c>
      <c r="C52" s="53">
        <f>IF(Inskrivning!D50&gt;0,Inskrivning!L50,0)</f>
        <v>0</v>
      </c>
      <c r="D52" s="53">
        <f>IF(Inskrivning!D50&gt;0,Inskrivning!M50,0)</f>
        <v>0</v>
      </c>
      <c r="E52" s="53">
        <f>IF(Inskrivning!D50&gt;0,Inskrivning!N50,0)</f>
        <v>0</v>
      </c>
      <c r="F52" s="53">
        <f>IF(Inskrivning!D50&gt;0,Inskrivning!O50,0)</f>
        <v>0</v>
      </c>
      <c r="G52" s="53">
        <f>IF(Inskrivning!D50&gt;0,Inskrivning!P50,0)</f>
        <v>0</v>
      </c>
      <c r="H52" s="53">
        <f>IF(Inskrivning!D50&gt;0,Inskrivning!Q50,0)</f>
        <v>0</v>
      </c>
      <c r="I52" s="53">
        <f>IF(Inskrivning!D50&gt;0,Inskrivning!R50,0)</f>
        <v>0</v>
      </c>
      <c r="J52" s="53">
        <f>IF(Inskrivning!D50&gt;0,Inskrivning!S50,0)</f>
        <v>0</v>
      </c>
      <c r="K52" s="53">
        <f>IF(Inskrivning!D50&gt;0,Inskrivning!T50,0)</f>
        <v>0</v>
      </c>
      <c r="L52" s="53">
        <f>IF(Inskrivning!D50&gt;0,Inskrivning!U50,0)</f>
        <v>0</v>
      </c>
      <c r="M52" s="53">
        <f>IF(Inskrivning!D50&gt;0,Inskrivning!V50,0)</f>
        <v>0</v>
      </c>
      <c r="N52" s="53">
        <f>IF(Inskrivning!D50&gt;0,Inskrivning!W50,0)</f>
        <v>0</v>
      </c>
      <c r="O52" s="53">
        <f>IF(Inskrivning!D50&gt;0,Inskrivning!X50,0)</f>
        <v>0</v>
      </c>
      <c r="P52" s="4"/>
      <c r="Q52" s="4"/>
      <c r="R52" s="4"/>
      <c r="W52" s="15">
        <f>IF(Inskrivning!D50="",0,Inskrivning!D50)</f>
        <v>0</v>
      </c>
      <c r="Y52" s="30">
        <f t="shared" si="0"/>
        <v>0</v>
      </c>
      <c r="Z52" s="4">
        <v>44</v>
      </c>
    </row>
    <row r="53" spans="1:26" ht="15" x14ac:dyDescent="0.25">
      <c r="A53" s="53">
        <f>IF(Inskrivning!D51&gt;0,Inskrivning!J51,0)</f>
        <v>0</v>
      </c>
      <c r="B53" s="53">
        <f>IF(Inskrivning!D51&gt;0,Inskrivning!K51,0)</f>
        <v>0</v>
      </c>
      <c r="C53" s="53">
        <f>IF(Inskrivning!D51&gt;0,Inskrivning!L51,0)</f>
        <v>0</v>
      </c>
      <c r="D53" s="53">
        <f>IF(Inskrivning!D51&gt;0,Inskrivning!M51,0)</f>
        <v>0</v>
      </c>
      <c r="E53" s="53">
        <f>IF(Inskrivning!D51&gt;0,Inskrivning!N51,0)</f>
        <v>0</v>
      </c>
      <c r="F53" s="53">
        <f>IF(Inskrivning!D51&gt;0,Inskrivning!O51,0)</f>
        <v>0</v>
      </c>
      <c r="G53" s="53">
        <f>IF(Inskrivning!D51&gt;0,Inskrivning!P51,0)</f>
        <v>0</v>
      </c>
      <c r="H53" s="53">
        <f>IF(Inskrivning!D51&gt;0,Inskrivning!Q51,0)</f>
        <v>0</v>
      </c>
      <c r="I53" s="53">
        <f>IF(Inskrivning!D51&gt;0,Inskrivning!R51,0)</f>
        <v>0</v>
      </c>
      <c r="J53" s="53">
        <f>IF(Inskrivning!D51&gt;0,Inskrivning!S51,0)</f>
        <v>0</v>
      </c>
      <c r="K53" s="53">
        <f>IF(Inskrivning!D51&gt;0,Inskrivning!T51,0)</f>
        <v>0</v>
      </c>
      <c r="L53" s="53">
        <f>IF(Inskrivning!D51&gt;0,Inskrivning!U51,0)</f>
        <v>0</v>
      </c>
      <c r="M53" s="53">
        <f>IF(Inskrivning!D51&gt;0,Inskrivning!V51,0)</f>
        <v>0</v>
      </c>
      <c r="N53" s="53">
        <f>IF(Inskrivning!D51&gt;0,Inskrivning!W51,0)</f>
        <v>0</v>
      </c>
      <c r="O53" s="53">
        <f>IF(Inskrivning!D51&gt;0,Inskrivning!X51,0)</f>
        <v>0</v>
      </c>
      <c r="P53" s="4"/>
      <c r="Q53" s="4"/>
      <c r="R53" s="4"/>
      <c r="W53" s="15">
        <f>IF(Inskrivning!D51="",0,Inskrivning!D51)</f>
        <v>0</v>
      </c>
      <c r="Y53" s="30">
        <f t="shared" si="0"/>
        <v>0</v>
      </c>
      <c r="Z53" s="104">
        <v>45</v>
      </c>
    </row>
    <row r="54" spans="1:26" ht="15" x14ac:dyDescent="0.25">
      <c r="A54" s="53">
        <f>IF(Inskrivning!D52&gt;0,Inskrivning!J52,0)</f>
        <v>0</v>
      </c>
      <c r="B54" s="53">
        <f>IF(Inskrivning!D52&gt;0,Inskrivning!K52,0)</f>
        <v>0</v>
      </c>
      <c r="C54" s="53">
        <f>IF(Inskrivning!D52&gt;0,Inskrivning!L52,0)</f>
        <v>0</v>
      </c>
      <c r="D54" s="53">
        <f>IF(Inskrivning!D52&gt;0,Inskrivning!M52,0)</f>
        <v>0</v>
      </c>
      <c r="E54" s="53">
        <f>IF(Inskrivning!D52&gt;0,Inskrivning!N52,0)</f>
        <v>0</v>
      </c>
      <c r="F54" s="53">
        <f>IF(Inskrivning!D52&gt;0,Inskrivning!O52,0)</f>
        <v>0</v>
      </c>
      <c r="G54" s="53">
        <f>IF(Inskrivning!D52&gt;0,Inskrivning!P52,0)</f>
        <v>0</v>
      </c>
      <c r="H54" s="53">
        <f>IF(Inskrivning!D52&gt;0,Inskrivning!Q52,0)</f>
        <v>0</v>
      </c>
      <c r="I54" s="53">
        <f>IF(Inskrivning!D52&gt;0,Inskrivning!R52,0)</f>
        <v>0</v>
      </c>
      <c r="J54" s="53">
        <f>IF(Inskrivning!D52&gt;0,Inskrivning!S52,0)</f>
        <v>0</v>
      </c>
      <c r="K54" s="53">
        <f>IF(Inskrivning!D52&gt;0,Inskrivning!T52,0)</f>
        <v>0</v>
      </c>
      <c r="L54" s="53">
        <f>IF(Inskrivning!D52&gt;0,Inskrivning!U52,0)</f>
        <v>0</v>
      </c>
      <c r="M54" s="53">
        <f>IF(Inskrivning!D52&gt;0,Inskrivning!V52,0)</f>
        <v>0</v>
      </c>
      <c r="N54" s="53">
        <f>IF(Inskrivning!D52&gt;0,Inskrivning!W52,0)</f>
        <v>0</v>
      </c>
      <c r="O54" s="53">
        <f>IF(Inskrivning!D52&gt;0,Inskrivning!X52,0)</f>
        <v>0</v>
      </c>
      <c r="P54" s="4"/>
      <c r="Q54" s="4"/>
      <c r="R54" s="4"/>
      <c r="W54" s="15">
        <f>IF(Inskrivning!D52="",0,Inskrivning!D52)</f>
        <v>0</v>
      </c>
      <c r="Y54" s="30">
        <f t="shared" si="0"/>
        <v>0</v>
      </c>
      <c r="Z54" s="4">
        <v>46</v>
      </c>
    </row>
    <row r="55" spans="1:26" ht="15" x14ac:dyDescent="0.25">
      <c r="A55" s="53">
        <f>IF(Inskrivning!D53&gt;0,Inskrivning!J53,0)</f>
        <v>0</v>
      </c>
      <c r="B55" s="53">
        <f>IF(Inskrivning!D53&gt;0,Inskrivning!K53,0)</f>
        <v>0</v>
      </c>
      <c r="C55" s="53">
        <f>IF(Inskrivning!D53&gt;0,Inskrivning!L53,0)</f>
        <v>0</v>
      </c>
      <c r="D55" s="53">
        <f>IF(Inskrivning!D53&gt;0,Inskrivning!M53,0)</f>
        <v>0</v>
      </c>
      <c r="E55" s="53">
        <f>IF(Inskrivning!D53&gt;0,Inskrivning!N53,0)</f>
        <v>0</v>
      </c>
      <c r="F55" s="53">
        <f>IF(Inskrivning!D53&gt;0,Inskrivning!O53,0)</f>
        <v>0</v>
      </c>
      <c r="G55" s="53">
        <f>IF(Inskrivning!D53&gt;0,Inskrivning!P53,0)</f>
        <v>0</v>
      </c>
      <c r="H55" s="53">
        <f>IF(Inskrivning!D53&gt;0,Inskrivning!Q53,0)</f>
        <v>0</v>
      </c>
      <c r="I55" s="53">
        <f>IF(Inskrivning!D53&gt;0,Inskrivning!R53,0)</f>
        <v>0</v>
      </c>
      <c r="J55" s="53">
        <f>IF(Inskrivning!D53&gt;0,Inskrivning!S53,0)</f>
        <v>0</v>
      </c>
      <c r="K55" s="53">
        <f>IF(Inskrivning!D53&gt;0,Inskrivning!T53,0)</f>
        <v>0</v>
      </c>
      <c r="L55" s="53">
        <f>IF(Inskrivning!D53&gt;0,Inskrivning!U53,0)</f>
        <v>0</v>
      </c>
      <c r="M55" s="53">
        <f>IF(Inskrivning!D53&gt;0,Inskrivning!V53,0)</f>
        <v>0</v>
      </c>
      <c r="N55" s="53">
        <f>IF(Inskrivning!D53&gt;0,Inskrivning!W53,0)</f>
        <v>0</v>
      </c>
      <c r="O55" s="53">
        <f>IF(Inskrivning!D53&gt;0,Inskrivning!X53,0)</f>
        <v>0</v>
      </c>
      <c r="P55" s="4"/>
      <c r="Q55" s="4"/>
      <c r="R55" s="4"/>
      <c r="W55" s="15">
        <f>IF(Inskrivning!D53="",0,Inskrivning!D53)</f>
        <v>0</v>
      </c>
      <c r="Y55" s="30">
        <f t="shared" si="0"/>
        <v>0</v>
      </c>
      <c r="Z55" s="104">
        <v>47</v>
      </c>
    </row>
    <row r="56" spans="1:26" ht="15" x14ac:dyDescent="0.25">
      <c r="A56" s="53">
        <f>IF(Inskrivning!D54&gt;0,Inskrivning!J54,0)</f>
        <v>0</v>
      </c>
      <c r="B56" s="53">
        <f>IF(Inskrivning!D54&gt;0,Inskrivning!K54,0)</f>
        <v>0</v>
      </c>
      <c r="C56" s="53">
        <f>IF(Inskrivning!D54&gt;0,Inskrivning!L54,0)</f>
        <v>0</v>
      </c>
      <c r="D56" s="53">
        <f>IF(Inskrivning!D54&gt;0,Inskrivning!M54,0)</f>
        <v>0</v>
      </c>
      <c r="E56" s="53">
        <f>IF(Inskrivning!D54&gt;0,Inskrivning!N54,0)</f>
        <v>0</v>
      </c>
      <c r="F56" s="53">
        <f>IF(Inskrivning!D54&gt;0,Inskrivning!O54,0)</f>
        <v>0</v>
      </c>
      <c r="G56" s="53">
        <f>IF(Inskrivning!D54&gt;0,Inskrivning!P54,0)</f>
        <v>0</v>
      </c>
      <c r="H56" s="53">
        <f>IF(Inskrivning!D54&gt;0,Inskrivning!Q54,0)</f>
        <v>0</v>
      </c>
      <c r="I56" s="53">
        <f>IF(Inskrivning!D54&gt;0,Inskrivning!R54,0)</f>
        <v>0</v>
      </c>
      <c r="J56" s="53">
        <f>IF(Inskrivning!D54&gt;0,Inskrivning!S54,0)</f>
        <v>0</v>
      </c>
      <c r="K56" s="53">
        <f>IF(Inskrivning!D54&gt;0,Inskrivning!T54,0)</f>
        <v>0</v>
      </c>
      <c r="L56" s="53">
        <f>IF(Inskrivning!D54&gt;0,Inskrivning!U54,0)</f>
        <v>0</v>
      </c>
      <c r="M56" s="53">
        <f>IF(Inskrivning!D54&gt;0,Inskrivning!V54,0)</f>
        <v>0</v>
      </c>
      <c r="N56" s="53">
        <f>IF(Inskrivning!D54&gt;0,Inskrivning!W54,0)</f>
        <v>0</v>
      </c>
      <c r="O56" s="53">
        <f>IF(Inskrivning!D54&gt;0,Inskrivning!X54,0)</f>
        <v>0</v>
      </c>
      <c r="P56" s="4"/>
      <c r="Q56" s="4"/>
      <c r="R56" s="4"/>
      <c r="W56" s="15">
        <f>IF(Inskrivning!D54="",0,Inskrivning!D54)</f>
        <v>0</v>
      </c>
      <c r="Y56" s="30">
        <f t="shared" si="0"/>
        <v>0</v>
      </c>
      <c r="Z56" s="4">
        <v>48</v>
      </c>
    </row>
    <row r="57" spans="1:26" ht="15" x14ac:dyDescent="0.25">
      <c r="A57" s="53">
        <f>IF(Inskrivning!D55&gt;0,Inskrivning!J55,0)</f>
        <v>0</v>
      </c>
      <c r="B57" s="53">
        <f>IF(Inskrivning!D55&gt;0,Inskrivning!K55,0)</f>
        <v>0</v>
      </c>
      <c r="C57" s="53">
        <f>IF(Inskrivning!D55&gt;0,Inskrivning!L55,0)</f>
        <v>0</v>
      </c>
      <c r="D57" s="53">
        <f>IF(Inskrivning!D55&gt;0,Inskrivning!M55,0)</f>
        <v>0</v>
      </c>
      <c r="E57" s="53">
        <f>IF(Inskrivning!D55&gt;0,Inskrivning!N55,0)</f>
        <v>0</v>
      </c>
      <c r="F57" s="53">
        <f>IF(Inskrivning!D55&gt;0,Inskrivning!O55,0)</f>
        <v>0</v>
      </c>
      <c r="G57" s="53">
        <f>IF(Inskrivning!D55&gt;0,Inskrivning!P55,0)</f>
        <v>0</v>
      </c>
      <c r="H57" s="53">
        <f>IF(Inskrivning!D55&gt;0,Inskrivning!Q55,0)</f>
        <v>0</v>
      </c>
      <c r="I57" s="53">
        <f>IF(Inskrivning!D55&gt;0,Inskrivning!R55,0)</f>
        <v>0</v>
      </c>
      <c r="J57" s="53">
        <f>IF(Inskrivning!D55&gt;0,Inskrivning!S55,0)</f>
        <v>0</v>
      </c>
      <c r="K57" s="53">
        <f>IF(Inskrivning!D55&gt;0,Inskrivning!T55,0)</f>
        <v>0</v>
      </c>
      <c r="L57" s="53">
        <f>IF(Inskrivning!D55&gt;0,Inskrivning!U55,0)</f>
        <v>0</v>
      </c>
      <c r="M57" s="53">
        <f>IF(Inskrivning!D55&gt;0,Inskrivning!V55,0)</f>
        <v>0</v>
      </c>
      <c r="N57" s="53">
        <f>IF(Inskrivning!D55&gt;0,Inskrivning!W55,0)</f>
        <v>0</v>
      </c>
      <c r="O57" s="53">
        <f>IF(Inskrivning!D55&gt;0,Inskrivning!X55,0)</f>
        <v>0</v>
      </c>
      <c r="P57" s="4"/>
      <c r="Q57" s="4"/>
      <c r="R57" s="4"/>
      <c r="W57" s="15">
        <f>IF(Inskrivning!D55="",0,Inskrivning!D55)</f>
        <v>0</v>
      </c>
      <c r="Y57" s="30">
        <f t="shared" si="0"/>
        <v>0</v>
      </c>
      <c r="Z57" s="104">
        <v>49</v>
      </c>
    </row>
    <row r="58" spans="1:26" ht="15" x14ac:dyDescent="0.25">
      <c r="A58" s="53">
        <f>IF(Inskrivning!D56&gt;0,Inskrivning!J56,0)</f>
        <v>0</v>
      </c>
      <c r="B58" s="53">
        <f>IF(Inskrivning!D56&gt;0,Inskrivning!K56,0)</f>
        <v>0</v>
      </c>
      <c r="C58" s="53">
        <f>IF(Inskrivning!D56&gt;0,Inskrivning!L56,0)</f>
        <v>0</v>
      </c>
      <c r="D58" s="53">
        <f>IF(Inskrivning!D56&gt;0,Inskrivning!M56,0)</f>
        <v>0</v>
      </c>
      <c r="E58" s="53">
        <f>IF(Inskrivning!D56&gt;0,Inskrivning!N56,0)</f>
        <v>0</v>
      </c>
      <c r="F58" s="53">
        <f>IF(Inskrivning!D56&gt;0,Inskrivning!O56,0)</f>
        <v>0</v>
      </c>
      <c r="G58" s="53">
        <f>IF(Inskrivning!D56&gt;0,Inskrivning!P56,0)</f>
        <v>0</v>
      </c>
      <c r="H58" s="53">
        <f>IF(Inskrivning!D56&gt;0,Inskrivning!Q56,0)</f>
        <v>0</v>
      </c>
      <c r="I58" s="53">
        <f>IF(Inskrivning!D56&gt;0,Inskrivning!R56,0)</f>
        <v>0</v>
      </c>
      <c r="J58" s="53">
        <f>IF(Inskrivning!D56&gt;0,Inskrivning!S56,0)</f>
        <v>0</v>
      </c>
      <c r="K58" s="53">
        <f>IF(Inskrivning!D56&gt;0,Inskrivning!T56,0)</f>
        <v>0</v>
      </c>
      <c r="L58" s="53">
        <f>IF(Inskrivning!D56&gt;0,Inskrivning!U56,0)</f>
        <v>0</v>
      </c>
      <c r="M58" s="53">
        <f>IF(Inskrivning!D56&gt;0,Inskrivning!V56,0)</f>
        <v>0</v>
      </c>
      <c r="N58" s="53">
        <f>IF(Inskrivning!D56&gt;0,Inskrivning!W56,0)</f>
        <v>0</v>
      </c>
      <c r="O58" s="53">
        <f>IF(Inskrivning!D56&gt;0,Inskrivning!X56,0)</f>
        <v>0</v>
      </c>
      <c r="P58" s="4"/>
      <c r="Q58" s="4"/>
      <c r="R58" s="4"/>
      <c r="W58" s="15">
        <f>IF(Inskrivning!D56="",0,Inskrivning!D56)</f>
        <v>0</v>
      </c>
      <c r="Y58" s="30">
        <f t="shared" si="0"/>
        <v>0</v>
      </c>
      <c r="Z58" s="4">
        <v>50</v>
      </c>
    </row>
    <row r="59" spans="1:26" ht="15" x14ac:dyDescent="0.25">
      <c r="A59" s="53">
        <f>IF(Inskrivning!D57&gt;0,Inskrivning!J57,0)</f>
        <v>0</v>
      </c>
      <c r="B59" s="53">
        <f>IF(Inskrivning!D57&gt;0,Inskrivning!K57,0)</f>
        <v>0</v>
      </c>
      <c r="C59" s="53">
        <f>IF(Inskrivning!D57&gt;0,Inskrivning!L57,0)</f>
        <v>0</v>
      </c>
      <c r="D59" s="53">
        <f>IF(Inskrivning!D57&gt;0,Inskrivning!M57,0)</f>
        <v>0</v>
      </c>
      <c r="E59" s="53">
        <f>IF(Inskrivning!D57&gt;0,Inskrivning!N57,0)</f>
        <v>0</v>
      </c>
      <c r="F59" s="53">
        <f>IF(Inskrivning!D57&gt;0,Inskrivning!O57,0)</f>
        <v>0</v>
      </c>
      <c r="G59" s="53">
        <f>IF(Inskrivning!D57&gt;0,Inskrivning!P57,0)</f>
        <v>0</v>
      </c>
      <c r="H59" s="53">
        <f>IF(Inskrivning!D57&gt;0,Inskrivning!Q57,0)</f>
        <v>0</v>
      </c>
      <c r="I59" s="53">
        <f>IF(Inskrivning!D57&gt;0,Inskrivning!R57,0)</f>
        <v>0</v>
      </c>
      <c r="J59" s="53">
        <f>IF(Inskrivning!D57&gt;0,Inskrivning!S57,0)</f>
        <v>0</v>
      </c>
      <c r="K59" s="53">
        <f>IF(Inskrivning!D57&gt;0,Inskrivning!T57,0)</f>
        <v>0</v>
      </c>
      <c r="L59" s="53">
        <f>IF(Inskrivning!D57&gt;0,Inskrivning!U57,0)</f>
        <v>0</v>
      </c>
      <c r="M59" s="53">
        <f>IF(Inskrivning!D57&gt;0,Inskrivning!V57,0)</f>
        <v>0</v>
      </c>
      <c r="N59" s="53">
        <f>IF(Inskrivning!D57&gt;0,Inskrivning!W57,0)</f>
        <v>0</v>
      </c>
      <c r="O59" s="53">
        <f>IF(Inskrivning!D57&gt;0,Inskrivning!X57,0)</f>
        <v>0</v>
      </c>
      <c r="P59" s="4"/>
      <c r="Q59" s="4"/>
      <c r="R59" s="4"/>
      <c r="W59" s="15">
        <f>IF(Inskrivning!D57="",0,Inskrivning!D57)</f>
        <v>0</v>
      </c>
      <c r="Y59" s="30">
        <f t="shared" si="0"/>
        <v>0</v>
      </c>
      <c r="Z59" s="104">
        <v>51</v>
      </c>
    </row>
    <row r="60" spans="1:26" ht="15" x14ac:dyDescent="0.25">
      <c r="A60" s="53">
        <f>IF(Inskrivning!D58&gt;0,Inskrivning!J58,0)</f>
        <v>0</v>
      </c>
      <c r="B60" s="53">
        <f>IF(Inskrivning!D58&gt;0,Inskrivning!K58,0)</f>
        <v>0</v>
      </c>
      <c r="C60" s="53">
        <f>IF(Inskrivning!D58&gt;0,Inskrivning!L58,0)</f>
        <v>0</v>
      </c>
      <c r="D60" s="53">
        <f>IF(Inskrivning!D58&gt;0,Inskrivning!M58,0)</f>
        <v>0</v>
      </c>
      <c r="E60" s="53">
        <f>IF(Inskrivning!D58&gt;0,Inskrivning!N58,0)</f>
        <v>0</v>
      </c>
      <c r="F60" s="53">
        <f>IF(Inskrivning!D58&gt;0,Inskrivning!O58,0)</f>
        <v>0</v>
      </c>
      <c r="G60" s="53">
        <f>IF(Inskrivning!D58&gt;0,Inskrivning!P58,0)</f>
        <v>0</v>
      </c>
      <c r="H60" s="53">
        <f>IF(Inskrivning!D58&gt;0,Inskrivning!Q58,0)</f>
        <v>0</v>
      </c>
      <c r="I60" s="53">
        <f>IF(Inskrivning!D58&gt;0,Inskrivning!R58,0)</f>
        <v>0</v>
      </c>
      <c r="J60" s="53">
        <f>IF(Inskrivning!D58&gt;0,Inskrivning!S58,0)</f>
        <v>0</v>
      </c>
      <c r="K60" s="53">
        <f>IF(Inskrivning!D58&gt;0,Inskrivning!T58,0)</f>
        <v>0</v>
      </c>
      <c r="L60" s="53">
        <f>IF(Inskrivning!D58&gt;0,Inskrivning!U58,0)</f>
        <v>0</v>
      </c>
      <c r="M60" s="53">
        <f>IF(Inskrivning!D58&gt;0,Inskrivning!V58,0)</f>
        <v>0</v>
      </c>
      <c r="N60" s="53">
        <f>IF(Inskrivning!D58&gt;0,Inskrivning!W58,0)</f>
        <v>0</v>
      </c>
      <c r="O60" s="53">
        <f>IF(Inskrivning!D58&gt;0,Inskrivning!X58,0)</f>
        <v>0</v>
      </c>
      <c r="P60" s="4"/>
      <c r="Q60" s="4"/>
      <c r="R60" s="4"/>
      <c r="W60" s="15">
        <f>IF(Inskrivning!D58="",0,Inskrivning!D58)</f>
        <v>0</v>
      </c>
      <c r="Y60" s="30">
        <f t="shared" si="0"/>
        <v>0</v>
      </c>
      <c r="Z60" s="4">
        <v>52</v>
      </c>
    </row>
    <row r="61" spans="1:26" ht="15" x14ac:dyDescent="0.25">
      <c r="A61" s="53">
        <f>IF(Inskrivning!D59&gt;0,Inskrivning!J59,0)</f>
        <v>0</v>
      </c>
      <c r="B61" s="53">
        <f>IF(Inskrivning!D59&gt;0,Inskrivning!K59,0)</f>
        <v>0</v>
      </c>
      <c r="C61" s="53">
        <f>IF(Inskrivning!D59&gt;0,Inskrivning!L59,0)</f>
        <v>0</v>
      </c>
      <c r="D61" s="53">
        <f>IF(Inskrivning!D59&gt;0,Inskrivning!M59,0)</f>
        <v>0</v>
      </c>
      <c r="E61" s="53">
        <f>IF(Inskrivning!D59&gt;0,Inskrivning!N59,0)</f>
        <v>0</v>
      </c>
      <c r="F61" s="53">
        <f>IF(Inskrivning!D59&gt;0,Inskrivning!O59,0)</f>
        <v>0</v>
      </c>
      <c r="G61" s="53">
        <f>IF(Inskrivning!D59&gt;0,Inskrivning!P59,0)</f>
        <v>0</v>
      </c>
      <c r="H61" s="53">
        <f>IF(Inskrivning!D59&gt;0,Inskrivning!Q59,0)</f>
        <v>0</v>
      </c>
      <c r="I61" s="53">
        <f>IF(Inskrivning!D59&gt;0,Inskrivning!R59,0)</f>
        <v>0</v>
      </c>
      <c r="J61" s="53">
        <f>IF(Inskrivning!D59&gt;0,Inskrivning!S59,0)</f>
        <v>0</v>
      </c>
      <c r="K61" s="53">
        <f>IF(Inskrivning!D59&gt;0,Inskrivning!T59,0)</f>
        <v>0</v>
      </c>
      <c r="L61" s="53">
        <f>IF(Inskrivning!D59&gt;0,Inskrivning!U59,0)</f>
        <v>0</v>
      </c>
      <c r="M61" s="53">
        <f>IF(Inskrivning!D59&gt;0,Inskrivning!V59,0)</f>
        <v>0</v>
      </c>
      <c r="N61" s="53">
        <f>IF(Inskrivning!D59&gt;0,Inskrivning!W59,0)</f>
        <v>0</v>
      </c>
      <c r="O61" s="53">
        <f>IF(Inskrivning!D59&gt;0,Inskrivning!X59,0)</f>
        <v>0</v>
      </c>
      <c r="P61" s="4"/>
      <c r="Q61" s="4"/>
      <c r="R61" s="4"/>
      <c r="W61" s="15">
        <f>IF(Inskrivning!D59="",0,Inskrivning!D59)</f>
        <v>0</v>
      </c>
      <c r="Y61" s="30">
        <f t="shared" si="0"/>
        <v>0</v>
      </c>
      <c r="Z61" s="104">
        <v>53</v>
      </c>
    </row>
    <row r="62" spans="1:26" ht="15" x14ac:dyDescent="0.25">
      <c r="A62" s="53">
        <f>IF(Inskrivning!D60&gt;0,Inskrivning!J60,0)</f>
        <v>0</v>
      </c>
      <c r="B62" s="53">
        <f>IF(Inskrivning!D60&gt;0,Inskrivning!K60,0)</f>
        <v>0</v>
      </c>
      <c r="C62" s="53">
        <f>IF(Inskrivning!D60&gt;0,Inskrivning!L60,0)</f>
        <v>0</v>
      </c>
      <c r="D62" s="53">
        <f>IF(Inskrivning!D60&gt;0,Inskrivning!M60,0)</f>
        <v>0</v>
      </c>
      <c r="E62" s="53">
        <f>IF(Inskrivning!D60&gt;0,Inskrivning!N60,0)</f>
        <v>0</v>
      </c>
      <c r="F62" s="53">
        <f>IF(Inskrivning!D60&gt;0,Inskrivning!O60,0)</f>
        <v>0</v>
      </c>
      <c r="G62" s="53">
        <f>IF(Inskrivning!D60&gt;0,Inskrivning!P60,0)</f>
        <v>0</v>
      </c>
      <c r="H62" s="53">
        <f>IF(Inskrivning!D60&gt;0,Inskrivning!Q60,0)</f>
        <v>0</v>
      </c>
      <c r="I62" s="53">
        <f>IF(Inskrivning!D60&gt;0,Inskrivning!R60,0)</f>
        <v>0</v>
      </c>
      <c r="J62" s="53">
        <f>IF(Inskrivning!D60&gt;0,Inskrivning!S60,0)</f>
        <v>0</v>
      </c>
      <c r="K62" s="53">
        <f>IF(Inskrivning!D60&gt;0,Inskrivning!T60,0)</f>
        <v>0</v>
      </c>
      <c r="L62" s="53">
        <f>IF(Inskrivning!D60&gt;0,Inskrivning!U60,0)</f>
        <v>0</v>
      </c>
      <c r="M62" s="53">
        <f>IF(Inskrivning!D60&gt;0,Inskrivning!V60,0)</f>
        <v>0</v>
      </c>
      <c r="N62" s="53">
        <f>IF(Inskrivning!D60&gt;0,Inskrivning!W60,0)</f>
        <v>0</v>
      </c>
      <c r="O62" s="53">
        <f>IF(Inskrivning!D60&gt;0,Inskrivning!X60,0)</f>
        <v>0</v>
      </c>
      <c r="P62" s="4"/>
      <c r="Q62" s="4"/>
      <c r="R62" s="4"/>
      <c r="W62" s="15">
        <f>IF(Inskrivning!D60="",0,Inskrivning!D60)</f>
        <v>0</v>
      </c>
      <c r="Y62" s="30">
        <f t="shared" si="0"/>
        <v>0</v>
      </c>
      <c r="Z62" s="4">
        <v>54</v>
      </c>
    </row>
    <row r="63" spans="1:26" ht="15" x14ac:dyDescent="0.25">
      <c r="A63" s="53">
        <f>IF(Inskrivning!D61&gt;0,Inskrivning!J61,0)</f>
        <v>0</v>
      </c>
      <c r="B63" s="53">
        <f>IF(Inskrivning!D61&gt;0,Inskrivning!K61,0)</f>
        <v>0</v>
      </c>
      <c r="C63" s="53">
        <f>IF(Inskrivning!D61&gt;0,Inskrivning!L61,0)</f>
        <v>0</v>
      </c>
      <c r="D63" s="53">
        <f>IF(Inskrivning!D61&gt;0,Inskrivning!M61,0)</f>
        <v>0</v>
      </c>
      <c r="E63" s="53">
        <f>IF(Inskrivning!D61&gt;0,Inskrivning!N61,0)</f>
        <v>0</v>
      </c>
      <c r="F63" s="53">
        <f>IF(Inskrivning!D61&gt;0,Inskrivning!O61,0)</f>
        <v>0</v>
      </c>
      <c r="G63" s="53">
        <f>IF(Inskrivning!D61&gt;0,Inskrivning!P61,0)</f>
        <v>0</v>
      </c>
      <c r="H63" s="53">
        <f>IF(Inskrivning!D61&gt;0,Inskrivning!Q61,0)</f>
        <v>0</v>
      </c>
      <c r="I63" s="53">
        <f>IF(Inskrivning!D61&gt;0,Inskrivning!R61,0)</f>
        <v>0</v>
      </c>
      <c r="J63" s="53">
        <f>IF(Inskrivning!D61&gt;0,Inskrivning!S61,0)</f>
        <v>0</v>
      </c>
      <c r="K63" s="53">
        <f>IF(Inskrivning!D61&gt;0,Inskrivning!T61,0)</f>
        <v>0</v>
      </c>
      <c r="L63" s="53">
        <f>IF(Inskrivning!D61&gt;0,Inskrivning!U61,0)</f>
        <v>0</v>
      </c>
      <c r="M63" s="53">
        <f>IF(Inskrivning!D61&gt;0,Inskrivning!V61,0)</f>
        <v>0</v>
      </c>
      <c r="N63" s="53">
        <f>IF(Inskrivning!D61&gt;0,Inskrivning!W61,0)</f>
        <v>0</v>
      </c>
      <c r="O63" s="53">
        <f>IF(Inskrivning!D61&gt;0,Inskrivning!X61,0)</f>
        <v>0</v>
      </c>
      <c r="P63" s="4"/>
      <c r="Q63" s="4"/>
      <c r="R63" s="4"/>
      <c r="W63" s="15">
        <f>IF(Inskrivning!D61="",0,Inskrivning!D61)</f>
        <v>0</v>
      </c>
      <c r="Y63" s="30">
        <f t="shared" si="0"/>
        <v>0</v>
      </c>
      <c r="Z63" s="104">
        <v>55</v>
      </c>
    </row>
    <row r="64" spans="1:26" ht="15" x14ac:dyDescent="0.25">
      <c r="A64" s="53">
        <f>IF(Inskrivning!D62&gt;0,Inskrivning!J62,0)</f>
        <v>0</v>
      </c>
      <c r="B64" s="53">
        <f>IF(Inskrivning!D62&gt;0,Inskrivning!K62,0)</f>
        <v>0</v>
      </c>
      <c r="C64" s="53">
        <f>IF(Inskrivning!D62&gt;0,Inskrivning!L62,0)</f>
        <v>0</v>
      </c>
      <c r="D64" s="53">
        <f>IF(Inskrivning!D62&gt;0,Inskrivning!M62,0)</f>
        <v>0</v>
      </c>
      <c r="E64" s="53">
        <f>IF(Inskrivning!D62&gt;0,Inskrivning!N62,0)</f>
        <v>0</v>
      </c>
      <c r="F64" s="53">
        <f>IF(Inskrivning!D62&gt;0,Inskrivning!O62,0)</f>
        <v>0</v>
      </c>
      <c r="G64" s="53">
        <f>IF(Inskrivning!D62&gt;0,Inskrivning!P62,0)</f>
        <v>0</v>
      </c>
      <c r="H64" s="53">
        <f>IF(Inskrivning!D62&gt;0,Inskrivning!Q62,0)</f>
        <v>0</v>
      </c>
      <c r="I64" s="53">
        <f>IF(Inskrivning!D62&gt;0,Inskrivning!R62,0)</f>
        <v>0</v>
      </c>
      <c r="J64" s="53">
        <f>IF(Inskrivning!D62&gt;0,Inskrivning!S62,0)</f>
        <v>0</v>
      </c>
      <c r="K64" s="53">
        <f>IF(Inskrivning!D62&gt;0,Inskrivning!T62,0)</f>
        <v>0</v>
      </c>
      <c r="L64" s="53">
        <f>IF(Inskrivning!D62&gt;0,Inskrivning!U62,0)</f>
        <v>0</v>
      </c>
      <c r="M64" s="53">
        <f>IF(Inskrivning!D62&gt;0,Inskrivning!V62,0)</f>
        <v>0</v>
      </c>
      <c r="N64" s="53">
        <f>IF(Inskrivning!D62&gt;0,Inskrivning!W62,0)</f>
        <v>0</v>
      </c>
      <c r="O64" s="53">
        <f>IF(Inskrivning!D62&gt;0,Inskrivning!X62,0)</f>
        <v>0</v>
      </c>
      <c r="P64" s="4"/>
      <c r="Q64" s="4"/>
      <c r="R64" s="4"/>
      <c r="W64" s="15">
        <f>IF(Inskrivning!D62="",0,Inskrivning!D62)</f>
        <v>0</v>
      </c>
      <c r="Y64" s="30">
        <f t="shared" si="0"/>
        <v>0</v>
      </c>
      <c r="Z64" s="4">
        <v>56</v>
      </c>
    </row>
    <row r="65" spans="1:26" ht="15" x14ac:dyDescent="0.25">
      <c r="A65" s="53">
        <f>IF(Inskrivning!D63&gt;0,Inskrivning!J63,0)</f>
        <v>0</v>
      </c>
      <c r="B65" s="53">
        <f>IF(Inskrivning!D63&gt;0,Inskrivning!K63,0)</f>
        <v>0</v>
      </c>
      <c r="C65" s="53">
        <f>IF(Inskrivning!D63&gt;0,Inskrivning!L63,0)</f>
        <v>0</v>
      </c>
      <c r="D65" s="53">
        <f>IF(Inskrivning!D63&gt;0,Inskrivning!M63,0)</f>
        <v>0</v>
      </c>
      <c r="E65" s="53">
        <f>IF(Inskrivning!D63&gt;0,Inskrivning!N63,0)</f>
        <v>0</v>
      </c>
      <c r="F65" s="53">
        <f>IF(Inskrivning!D63&gt;0,Inskrivning!O63,0)</f>
        <v>0</v>
      </c>
      <c r="G65" s="53">
        <f>IF(Inskrivning!D63&gt;0,Inskrivning!P63,0)</f>
        <v>0</v>
      </c>
      <c r="H65" s="53">
        <f>IF(Inskrivning!D63&gt;0,Inskrivning!Q63,0)</f>
        <v>0</v>
      </c>
      <c r="I65" s="53">
        <f>IF(Inskrivning!D63&gt;0,Inskrivning!R63,0)</f>
        <v>0</v>
      </c>
      <c r="J65" s="53">
        <f>IF(Inskrivning!D63&gt;0,Inskrivning!S63,0)</f>
        <v>0</v>
      </c>
      <c r="K65" s="53">
        <f>IF(Inskrivning!D63&gt;0,Inskrivning!T63,0)</f>
        <v>0</v>
      </c>
      <c r="L65" s="53">
        <f>IF(Inskrivning!D63&gt;0,Inskrivning!U63,0)</f>
        <v>0</v>
      </c>
      <c r="M65" s="53">
        <f>IF(Inskrivning!D63&gt;0,Inskrivning!V63,0)</f>
        <v>0</v>
      </c>
      <c r="N65" s="53">
        <f>IF(Inskrivning!D63&gt;0,Inskrivning!W63,0)</f>
        <v>0</v>
      </c>
      <c r="O65" s="53">
        <f>IF(Inskrivning!D63&gt;0,Inskrivning!X63,0)</f>
        <v>0</v>
      </c>
      <c r="P65" s="4"/>
      <c r="Q65" s="4"/>
      <c r="R65" s="4"/>
      <c r="W65" s="15">
        <f>IF(Inskrivning!D63="",0,Inskrivning!D63)</f>
        <v>0</v>
      </c>
      <c r="Y65" s="30">
        <f t="shared" si="0"/>
        <v>0</v>
      </c>
      <c r="Z65" s="104">
        <v>57</v>
      </c>
    </row>
    <row r="66" spans="1:26" ht="15" x14ac:dyDescent="0.25">
      <c r="A66" s="53">
        <f>IF(Inskrivning!D64&gt;0,Inskrivning!J64,0)</f>
        <v>0</v>
      </c>
      <c r="B66" s="53">
        <f>IF(Inskrivning!D64&gt;0,Inskrivning!K64,0)</f>
        <v>0</v>
      </c>
      <c r="C66" s="53">
        <f>IF(Inskrivning!D64&gt;0,Inskrivning!L64,0)</f>
        <v>0</v>
      </c>
      <c r="D66" s="53">
        <f>IF(Inskrivning!D64&gt;0,Inskrivning!M64,0)</f>
        <v>0</v>
      </c>
      <c r="E66" s="53">
        <f>IF(Inskrivning!D64&gt;0,Inskrivning!N64,0)</f>
        <v>0</v>
      </c>
      <c r="F66" s="53">
        <f>IF(Inskrivning!D64&gt;0,Inskrivning!O64,0)</f>
        <v>0</v>
      </c>
      <c r="G66" s="53">
        <f>IF(Inskrivning!D64&gt;0,Inskrivning!P64,0)</f>
        <v>0</v>
      </c>
      <c r="H66" s="53">
        <f>IF(Inskrivning!D64&gt;0,Inskrivning!Q64,0)</f>
        <v>0</v>
      </c>
      <c r="I66" s="53">
        <f>IF(Inskrivning!D64&gt;0,Inskrivning!R64,0)</f>
        <v>0</v>
      </c>
      <c r="J66" s="53">
        <f>IF(Inskrivning!D64&gt;0,Inskrivning!S64,0)</f>
        <v>0</v>
      </c>
      <c r="K66" s="53">
        <f>IF(Inskrivning!D64&gt;0,Inskrivning!T64,0)</f>
        <v>0</v>
      </c>
      <c r="L66" s="53">
        <f>IF(Inskrivning!D64&gt;0,Inskrivning!U64,0)</f>
        <v>0</v>
      </c>
      <c r="M66" s="53">
        <f>IF(Inskrivning!D64&gt;0,Inskrivning!V64,0)</f>
        <v>0</v>
      </c>
      <c r="N66" s="53">
        <f>IF(Inskrivning!D64&gt;0,Inskrivning!W64,0)</f>
        <v>0</v>
      </c>
      <c r="O66" s="53">
        <f>IF(Inskrivning!D64&gt;0,Inskrivning!X64,0)</f>
        <v>0</v>
      </c>
      <c r="P66" s="4"/>
      <c r="Q66" s="4"/>
      <c r="R66" s="4"/>
      <c r="W66" s="15">
        <f>IF(Inskrivning!D64="",0,Inskrivning!D64)</f>
        <v>0</v>
      </c>
      <c r="Y66" s="30">
        <f t="shared" si="0"/>
        <v>0</v>
      </c>
      <c r="Z66" s="4">
        <v>58</v>
      </c>
    </row>
    <row r="67" spans="1:26" ht="15" x14ac:dyDescent="0.25">
      <c r="A67" s="53">
        <f>IF(Inskrivning!D65&gt;0,Inskrivning!J65,0)</f>
        <v>0</v>
      </c>
      <c r="B67" s="53">
        <f>IF(Inskrivning!D65&gt;0,Inskrivning!K65,0)</f>
        <v>0</v>
      </c>
      <c r="C67" s="53">
        <f>IF(Inskrivning!D65&gt;0,Inskrivning!L65,0)</f>
        <v>0</v>
      </c>
      <c r="D67" s="53">
        <f>IF(Inskrivning!D65&gt;0,Inskrivning!M65,0)</f>
        <v>0</v>
      </c>
      <c r="E67" s="53">
        <f>IF(Inskrivning!D65&gt;0,Inskrivning!N65,0)</f>
        <v>0</v>
      </c>
      <c r="F67" s="53">
        <f>IF(Inskrivning!D65&gt;0,Inskrivning!O65,0)</f>
        <v>0</v>
      </c>
      <c r="G67" s="53">
        <f>IF(Inskrivning!D65&gt;0,Inskrivning!P65,0)</f>
        <v>0</v>
      </c>
      <c r="H67" s="53">
        <f>IF(Inskrivning!D65&gt;0,Inskrivning!Q65,0)</f>
        <v>0</v>
      </c>
      <c r="I67" s="53">
        <f>IF(Inskrivning!D65&gt;0,Inskrivning!R65,0)</f>
        <v>0</v>
      </c>
      <c r="J67" s="53">
        <f>IF(Inskrivning!D65&gt;0,Inskrivning!S65,0)</f>
        <v>0</v>
      </c>
      <c r="K67" s="53">
        <f>IF(Inskrivning!D65&gt;0,Inskrivning!T65,0)</f>
        <v>0</v>
      </c>
      <c r="L67" s="53">
        <f>IF(Inskrivning!D65&gt;0,Inskrivning!U65,0)</f>
        <v>0</v>
      </c>
      <c r="M67" s="53">
        <f>IF(Inskrivning!D65&gt;0,Inskrivning!V65,0)</f>
        <v>0</v>
      </c>
      <c r="N67" s="53">
        <f>IF(Inskrivning!D65&gt;0,Inskrivning!W65,0)</f>
        <v>0</v>
      </c>
      <c r="O67" s="53">
        <f>IF(Inskrivning!D65&gt;0,Inskrivning!X65,0)</f>
        <v>0</v>
      </c>
      <c r="P67" s="4"/>
      <c r="Q67" s="4"/>
      <c r="R67" s="4"/>
      <c r="W67" s="15">
        <f>IF(Inskrivning!D65="",0,Inskrivning!D65)</f>
        <v>0</v>
      </c>
      <c r="Y67" s="30">
        <f t="shared" si="0"/>
        <v>0</v>
      </c>
      <c r="Z67" s="104">
        <v>59</v>
      </c>
    </row>
    <row r="68" spans="1:26" ht="15" x14ac:dyDescent="0.25">
      <c r="A68" s="53">
        <f>IF(Inskrivning!D66&gt;0,Inskrivning!J66,0)</f>
        <v>0</v>
      </c>
      <c r="B68" s="53">
        <f>IF(Inskrivning!D66&gt;0,Inskrivning!K66,0)</f>
        <v>0</v>
      </c>
      <c r="C68" s="53">
        <f>IF(Inskrivning!D66&gt;0,Inskrivning!L66,0)</f>
        <v>0</v>
      </c>
      <c r="D68" s="53">
        <f>IF(Inskrivning!D66&gt;0,Inskrivning!M66,0)</f>
        <v>0</v>
      </c>
      <c r="E68" s="53">
        <f>IF(Inskrivning!D66&gt;0,Inskrivning!N66,0)</f>
        <v>0</v>
      </c>
      <c r="F68" s="53">
        <f>IF(Inskrivning!D66&gt;0,Inskrivning!O66,0)</f>
        <v>0</v>
      </c>
      <c r="G68" s="53">
        <f>IF(Inskrivning!D66&gt;0,Inskrivning!P66,0)</f>
        <v>0</v>
      </c>
      <c r="H68" s="53">
        <f>IF(Inskrivning!D66&gt;0,Inskrivning!Q66,0)</f>
        <v>0</v>
      </c>
      <c r="I68" s="53">
        <f>IF(Inskrivning!D66&gt;0,Inskrivning!R66,0)</f>
        <v>0</v>
      </c>
      <c r="J68" s="53">
        <f>IF(Inskrivning!D66&gt;0,Inskrivning!S66,0)</f>
        <v>0</v>
      </c>
      <c r="K68" s="53">
        <f>IF(Inskrivning!D66&gt;0,Inskrivning!T66,0)</f>
        <v>0</v>
      </c>
      <c r="L68" s="53">
        <f>IF(Inskrivning!D66&gt;0,Inskrivning!U66,0)</f>
        <v>0</v>
      </c>
      <c r="M68" s="53">
        <f>IF(Inskrivning!D66&gt;0,Inskrivning!V66,0)</f>
        <v>0</v>
      </c>
      <c r="N68" s="53">
        <f>IF(Inskrivning!D66&gt;0,Inskrivning!W66,0)</f>
        <v>0</v>
      </c>
      <c r="O68" s="53">
        <f>IF(Inskrivning!D66&gt;0,Inskrivning!X66,0)</f>
        <v>0</v>
      </c>
      <c r="P68" s="4"/>
      <c r="Q68" s="4"/>
      <c r="R68" s="4"/>
      <c r="W68" s="15">
        <f>IF(Inskrivning!D66="",0,Inskrivning!D66)</f>
        <v>0</v>
      </c>
      <c r="Y68" s="30">
        <f t="shared" si="0"/>
        <v>0</v>
      </c>
      <c r="Z68" s="4">
        <v>60</v>
      </c>
    </row>
    <row r="69" spans="1:26" ht="15" x14ac:dyDescent="0.25">
      <c r="A69" s="53">
        <f>IF(Inskrivning!D67&gt;0,Inskrivning!J67,0)</f>
        <v>0</v>
      </c>
      <c r="B69" s="53">
        <f>IF(Inskrivning!D67&gt;0,Inskrivning!K67,0)</f>
        <v>0</v>
      </c>
      <c r="C69" s="53">
        <f>IF(Inskrivning!D67&gt;0,Inskrivning!L67,0)</f>
        <v>0</v>
      </c>
      <c r="D69" s="53">
        <f>IF(Inskrivning!D67&gt;0,Inskrivning!M67,0)</f>
        <v>0</v>
      </c>
      <c r="E69" s="53">
        <f>IF(Inskrivning!D67&gt;0,Inskrivning!N67,0)</f>
        <v>0</v>
      </c>
      <c r="F69" s="53">
        <f>IF(Inskrivning!D67&gt;0,Inskrivning!O67,0)</f>
        <v>0</v>
      </c>
      <c r="G69" s="53">
        <f>IF(Inskrivning!D67&gt;0,Inskrivning!P67,0)</f>
        <v>0</v>
      </c>
      <c r="H69" s="53">
        <f>IF(Inskrivning!D67&gt;0,Inskrivning!Q67,0)</f>
        <v>0</v>
      </c>
      <c r="I69" s="53">
        <f>IF(Inskrivning!D67&gt;0,Inskrivning!R67,0)</f>
        <v>0</v>
      </c>
      <c r="J69" s="53">
        <f>IF(Inskrivning!D67&gt;0,Inskrivning!S67,0)</f>
        <v>0</v>
      </c>
      <c r="K69" s="53">
        <f>IF(Inskrivning!D67&gt;0,Inskrivning!T67,0)</f>
        <v>0</v>
      </c>
      <c r="L69" s="53">
        <f>IF(Inskrivning!D67&gt;0,Inskrivning!U67,0)</f>
        <v>0</v>
      </c>
      <c r="M69" s="53">
        <f>IF(Inskrivning!D67&gt;0,Inskrivning!V67,0)</f>
        <v>0</v>
      </c>
      <c r="N69" s="53">
        <f>IF(Inskrivning!D67&gt;0,Inskrivning!W67,0)</f>
        <v>0</v>
      </c>
      <c r="O69" s="53">
        <f>IF(Inskrivning!D67&gt;0,Inskrivning!X67,0)</f>
        <v>0</v>
      </c>
      <c r="P69" s="4"/>
      <c r="Q69" s="4"/>
      <c r="R69" s="4"/>
      <c r="W69" s="15">
        <f>IF(Inskrivning!D67="",0,Inskrivning!D67)</f>
        <v>0</v>
      </c>
      <c r="Y69" s="30">
        <f t="shared" si="0"/>
        <v>0</v>
      </c>
      <c r="Z69" s="104">
        <v>61</v>
      </c>
    </row>
    <row r="70" spans="1:26" ht="15" x14ac:dyDescent="0.25">
      <c r="A70" s="53">
        <f>IF(Inskrivning!D68&gt;0,Inskrivning!J68,0)</f>
        <v>0</v>
      </c>
      <c r="B70" s="53">
        <f>IF(Inskrivning!D68&gt;0,Inskrivning!K68,0)</f>
        <v>0</v>
      </c>
      <c r="C70" s="53">
        <f>IF(Inskrivning!D68&gt;0,Inskrivning!L68,0)</f>
        <v>0</v>
      </c>
      <c r="D70" s="53">
        <f>IF(Inskrivning!D68&gt;0,Inskrivning!M68,0)</f>
        <v>0</v>
      </c>
      <c r="E70" s="53">
        <f>IF(Inskrivning!D68&gt;0,Inskrivning!N68,0)</f>
        <v>0</v>
      </c>
      <c r="F70" s="53">
        <f>IF(Inskrivning!D68&gt;0,Inskrivning!O68,0)</f>
        <v>0</v>
      </c>
      <c r="G70" s="53">
        <f>IF(Inskrivning!D68&gt;0,Inskrivning!P68,0)</f>
        <v>0</v>
      </c>
      <c r="H70" s="53">
        <f>IF(Inskrivning!D68&gt;0,Inskrivning!Q68,0)</f>
        <v>0</v>
      </c>
      <c r="I70" s="53">
        <f>IF(Inskrivning!D68&gt;0,Inskrivning!R68,0)</f>
        <v>0</v>
      </c>
      <c r="J70" s="53">
        <f>IF(Inskrivning!D68&gt;0,Inskrivning!S68,0)</f>
        <v>0</v>
      </c>
      <c r="K70" s="53">
        <f>IF(Inskrivning!D68&gt;0,Inskrivning!T68,0)</f>
        <v>0</v>
      </c>
      <c r="L70" s="53">
        <f>IF(Inskrivning!D68&gt;0,Inskrivning!U68,0)</f>
        <v>0</v>
      </c>
      <c r="M70" s="53">
        <f>IF(Inskrivning!D68&gt;0,Inskrivning!V68,0)</f>
        <v>0</v>
      </c>
      <c r="N70" s="53">
        <f>IF(Inskrivning!D68&gt;0,Inskrivning!W68,0)</f>
        <v>0</v>
      </c>
      <c r="O70" s="53">
        <f>IF(Inskrivning!D68&gt;0,Inskrivning!X68,0)</f>
        <v>0</v>
      </c>
      <c r="P70" s="4"/>
      <c r="Q70" s="4"/>
      <c r="R70" s="4"/>
      <c r="W70" s="15">
        <f>IF(Inskrivning!D68="",0,Inskrivning!D68)</f>
        <v>0</v>
      </c>
      <c r="Y70" s="30">
        <f t="shared" si="0"/>
        <v>0</v>
      </c>
      <c r="Z70" s="4">
        <v>62</v>
      </c>
    </row>
    <row r="71" spans="1:26" ht="15" x14ac:dyDescent="0.25">
      <c r="A71" s="53">
        <f>IF(Inskrivning!D69&gt;0,Inskrivning!J69,0)</f>
        <v>0</v>
      </c>
      <c r="B71" s="53">
        <f>IF(Inskrivning!D69&gt;0,Inskrivning!K69,0)</f>
        <v>0</v>
      </c>
      <c r="C71" s="53">
        <f>IF(Inskrivning!D69&gt;0,Inskrivning!L69,0)</f>
        <v>0</v>
      </c>
      <c r="D71" s="53">
        <f>IF(Inskrivning!D69&gt;0,Inskrivning!M69,0)</f>
        <v>0</v>
      </c>
      <c r="E71" s="53">
        <f>IF(Inskrivning!D69&gt;0,Inskrivning!N69,0)</f>
        <v>0</v>
      </c>
      <c r="F71" s="53">
        <f>IF(Inskrivning!D69&gt;0,Inskrivning!O69,0)</f>
        <v>0</v>
      </c>
      <c r="G71" s="53">
        <f>IF(Inskrivning!D69&gt;0,Inskrivning!P69,0)</f>
        <v>0</v>
      </c>
      <c r="H71" s="53">
        <f>IF(Inskrivning!D69&gt;0,Inskrivning!Q69,0)</f>
        <v>0</v>
      </c>
      <c r="I71" s="53">
        <f>IF(Inskrivning!D69&gt;0,Inskrivning!R69,0)</f>
        <v>0</v>
      </c>
      <c r="J71" s="53">
        <f>IF(Inskrivning!D69&gt;0,Inskrivning!S69,0)</f>
        <v>0</v>
      </c>
      <c r="K71" s="53">
        <f>IF(Inskrivning!D69&gt;0,Inskrivning!T69,0)</f>
        <v>0</v>
      </c>
      <c r="L71" s="53">
        <f>IF(Inskrivning!D69&gt;0,Inskrivning!U69,0)</f>
        <v>0</v>
      </c>
      <c r="M71" s="53">
        <f>IF(Inskrivning!D69&gt;0,Inskrivning!V69,0)</f>
        <v>0</v>
      </c>
      <c r="N71" s="53">
        <f>IF(Inskrivning!D69&gt;0,Inskrivning!W69,0)</f>
        <v>0</v>
      </c>
      <c r="O71" s="53">
        <f>IF(Inskrivning!D69&gt;0,Inskrivning!X69,0)</f>
        <v>0</v>
      </c>
      <c r="P71" s="4"/>
      <c r="Q71" s="4"/>
      <c r="R71" s="4"/>
      <c r="W71" s="15">
        <f>IF(Inskrivning!D69="",0,Inskrivning!D69)</f>
        <v>0</v>
      </c>
      <c r="Y71" s="30">
        <f t="shared" si="0"/>
        <v>0</v>
      </c>
      <c r="Z71" s="104">
        <v>63</v>
      </c>
    </row>
    <row r="72" spans="1:26" ht="15" x14ac:dyDescent="0.25">
      <c r="A72" s="53">
        <f>IF(Inskrivning!D70&gt;0,Inskrivning!J70,0)</f>
        <v>0</v>
      </c>
      <c r="B72" s="53">
        <f>IF(Inskrivning!D70&gt;0,Inskrivning!K70,0)</f>
        <v>0</v>
      </c>
      <c r="C72" s="53">
        <f>IF(Inskrivning!D70&gt;0,Inskrivning!L70,0)</f>
        <v>0</v>
      </c>
      <c r="D72" s="53">
        <f>IF(Inskrivning!D70&gt;0,Inskrivning!M70,0)</f>
        <v>0</v>
      </c>
      <c r="E72" s="53">
        <f>IF(Inskrivning!D70&gt;0,Inskrivning!N70,0)</f>
        <v>0</v>
      </c>
      <c r="F72" s="53">
        <f>IF(Inskrivning!D70&gt;0,Inskrivning!O70,0)</f>
        <v>0</v>
      </c>
      <c r="G72" s="53">
        <f>IF(Inskrivning!D70&gt;0,Inskrivning!P70,0)</f>
        <v>0</v>
      </c>
      <c r="H72" s="53">
        <f>IF(Inskrivning!D70&gt;0,Inskrivning!Q70,0)</f>
        <v>0</v>
      </c>
      <c r="I72" s="53">
        <f>IF(Inskrivning!D70&gt;0,Inskrivning!R70,0)</f>
        <v>0</v>
      </c>
      <c r="J72" s="53">
        <f>IF(Inskrivning!D70&gt;0,Inskrivning!S70,0)</f>
        <v>0</v>
      </c>
      <c r="K72" s="53">
        <f>IF(Inskrivning!D70&gt;0,Inskrivning!T70,0)</f>
        <v>0</v>
      </c>
      <c r="L72" s="53">
        <f>IF(Inskrivning!D70&gt;0,Inskrivning!U70,0)</f>
        <v>0</v>
      </c>
      <c r="M72" s="53">
        <f>IF(Inskrivning!D70&gt;0,Inskrivning!V70,0)</f>
        <v>0</v>
      </c>
      <c r="N72" s="53">
        <f>IF(Inskrivning!D70&gt;0,Inskrivning!W70,0)</f>
        <v>0</v>
      </c>
      <c r="O72" s="53">
        <f>IF(Inskrivning!D70&gt;0,Inskrivning!X70,0)</f>
        <v>0</v>
      </c>
      <c r="P72" s="4"/>
      <c r="Q72" s="4"/>
      <c r="R72" s="4"/>
      <c r="W72" s="15">
        <f>IF(Inskrivning!D70="",0,Inskrivning!D70)</f>
        <v>0</v>
      </c>
      <c r="Y72" s="30">
        <f t="shared" si="0"/>
        <v>0</v>
      </c>
      <c r="Z72" s="4">
        <v>64</v>
      </c>
    </row>
    <row r="73" spans="1:26" ht="15" x14ac:dyDescent="0.25">
      <c r="A73" s="53">
        <f>IF(Inskrivning!D71&gt;0,Inskrivning!J71,0)</f>
        <v>0</v>
      </c>
      <c r="B73" s="53">
        <f>IF(Inskrivning!D71&gt;0,Inskrivning!K71,0)</f>
        <v>0</v>
      </c>
      <c r="C73" s="53">
        <f>IF(Inskrivning!D71&gt;0,Inskrivning!L71,0)</f>
        <v>0</v>
      </c>
      <c r="D73" s="53">
        <f>IF(Inskrivning!D71&gt;0,Inskrivning!M71,0)</f>
        <v>0</v>
      </c>
      <c r="E73" s="53">
        <f>IF(Inskrivning!D71&gt;0,Inskrivning!N71,0)</f>
        <v>0</v>
      </c>
      <c r="F73" s="53">
        <f>IF(Inskrivning!D71&gt;0,Inskrivning!O71,0)</f>
        <v>0</v>
      </c>
      <c r="G73" s="53">
        <f>IF(Inskrivning!D71&gt;0,Inskrivning!P71,0)</f>
        <v>0</v>
      </c>
      <c r="H73" s="53">
        <f>IF(Inskrivning!D71&gt;0,Inskrivning!Q71,0)</f>
        <v>0</v>
      </c>
      <c r="I73" s="53">
        <f>IF(Inskrivning!D71&gt;0,Inskrivning!R71,0)</f>
        <v>0</v>
      </c>
      <c r="J73" s="53">
        <f>IF(Inskrivning!D71&gt;0,Inskrivning!S71,0)</f>
        <v>0</v>
      </c>
      <c r="K73" s="53">
        <f>IF(Inskrivning!D71&gt;0,Inskrivning!T71,0)</f>
        <v>0</v>
      </c>
      <c r="L73" s="53">
        <f>IF(Inskrivning!D71&gt;0,Inskrivning!U71,0)</f>
        <v>0</v>
      </c>
      <c r="M73" s="53">
        <f>IF(Inskrivning!D71&gt;0,Inskrivning!V71,0)</f>
        <v>0</v>
      </c>
      <c r="N73" s="53">
        <f>IF(Inskrivning!D71&gt;0,Inskrivning!W71,0)</f>
        <v>0</v>
      </c>
      <c r="O73" s="53">
        <f>IF(Inskrivning!D71&gt;0,Inskrivning!X71,0)</f>
        <v>0</v>
      </c>
      <c r="P73" s="4"/>
      <c r="Q73" s="4"/>
      <c r="R73" s="4"/>
      <c r="W73" s="15">
        <f>IF(Inskrivning!D71="",0,Inskrivning!D71)</f>
        <v>0</v>
      </c>
      <c r="Y73" s="30">
        <f t="shared" si="0"/>
        <v>0</v>
      </c>
      <c r="Z73" s="104">
        <v>65</v>
      </c>
    </row>
    <row r="74" spans="1:26" ht="15" x14ac:dyDescent="0.25">
      <c r="A74" s="53">
        <f>IF(Inskrivning!D72&gt;0,Inskrivning!J72,0)</f>
        <v>0</v>
      </c>
      <c r="B74" s="53">
        <f>IF(Inskrivning!D72&gt;0,Inskrivning!K72,0)</f>
        <v>0</v>
      </c>
      <c r="C74" s="53">
        <f>IF(Inskrivning!D72&gt;0,Inskrivning!L72,0)</f>
        <v>0</v>
      </c>
      <c r="D74" s="53">
        <f>IF(Inskrivning!D72&gt;0,Inskrivning!M72,0)</f>
        <v>0</v>
      </c>
      <c r="E74" s="53">
        <f>IF(Inskrivning!D72&gt;0,Inskrivning!N72,0)</f>
        <v>0</v>
      </c>
      <c r="F74" s="53">
        <f>IF(Inskrivning!D72&gt;0,Inskrivning!O72,0)</f>
        <v>0</v>
      </c>
      <c r="G74" s="53">
        <f>IF(Inskrivning!D72&gt;0,Inskrivning!P72,0)</f>
        <v>0</v>
      </c>
      <c r="H74" s="53">
        <f>IF(Inskrivning!D72&gt;0,Inskrivning!Q72,0)</f>
        <v>0</v>
      </c>
      <c r="I74" s="53">
        <f>IF(Inskrivning!D72&gt;0,Inskrivning!R72,0)</f>
        <v>0</v>
      </c>
      <c r="J74" s="53">
        <f>IF(Inskrivning!D72&gt;0,Inskrivning!S72,0)</f>
        <v>0</v>
      </c>
      <c r="K74" s="53">
        <f>IF(Inskrivning!D72&gt;0,Inskrivning!T72,0)</f>
        <v>0</v>
      </c>
      <c r="L74" s="53">
        <f>IF(Inskrivning!D72&gt;0,Inskrivning!U72,0)</f>
        <v>0</v>
      </c>
      <c r="M74" s="53">
        <f>IF(Inskrivning!D72&gt;0,Inskrivning!V72,0)</f>
        <v>0</v>
      </c>
      <c r="N74" s="53">
        <f>IF(Inskrivning!D72&gt;0,Inskrivning!W72,0)</f>
        <v>0</v>
      </c>
      <c r="O74" s="53">
        <f>IF(Inskrivning!D72&gt;0,Inskrivning!X72,0)</f>
        <v>0</v>
      </c>
      <c r="P74" s="4"/>
      <c r="Q74" s="4"/>
      <c r="R74" s="4"/>
      <c r="W74" s="15">
        <f>IF(Inskrivning!D72="",0,Inskrivning!D72)</f>
        <v>0</v>
      </c>
      <c r="Y74" s="30">
        <f t="shared" ref="Y74:Y137" si="1">COUNTIF($W$9:$W$208,Z74)</f>
        <v>0</v>
      </c>
      <c r="Z74" s="4">
        <v>66</v>
      </c>
    </row>
    <row r="75" spans="1:26" ht="15" x14ac:dyDescent="0.25">
      <c r="A75" s="53">
        <f>IF(Inskrivning!D73&gt;0,Inskrivning!J73,0)</f>
        <v>0</v>
      </c>
      <c r="B75" s="53">
        <f>IF(Inskrivning!D73&gt;0,Inskrivning!K73,0)</f>
        <v>0</v>
      </c>
      <c r="C75" s="53">
        <f>IF(Inskrivning!D73&gt;0,Inskrivning!L73,0)</f>
        <v>0</v>
      </c>
      <c r="D75" s="53">
        <f>IF(Inskrivning!D73&gt;0,Inskrivning!M73,0)</f>
        <v>0</v>
      </c>
      <c r="E75" s="53">
        <f>IF(Inskrivning!D73&gt;0,Inskrivning!N73,0)</f>
        <v>0</v>
      </c>
      <c r="F75" s="53">
        <f>IF(Inskrivning!D73&gt;0,Inskrivning!O73,0)</f>
        <v>0</v>
      </c>
      <c r="G75" s="53">
        <f>IF(Inskrivning!D73&gt;0,Inskrivning!P73,0)</f>
        <v>0</v>
      </c>
      <c r="H75" s="53">
        <f>IF(Inskrivning!D73&gt;0,Inskrivning!Q73,0)</f>
        <v>0</v>
      </c>
      <c r="I75" s="53">
        <f>IF(Inskrivning!D73&gt;0,Inskrivning!R73,0)</f>
        <v>0</v>
      </c>
      <c r="J75" s="53">
        <f>IF(Inskrivning!D73&gt;0,Inskrivning!S73,0)</f>
        <v>0</v>
      </c>
      <c r="K75" s="53">
        <f>IF(Inskrivning!D73&gt;0,Inskrivning!T73,0)</f>
        <v>0</v>
      </c>
      <c r="L75" s="53">
        <f>IF(Inskrivning!D73&gt;0,Inskrivning!U73,0)</f>
        <v>0</v>
      </c>
      <c r="M75" s="53">
        <f>IF(Inskrivning!D73&gt;0,Inskrivning!V73,0)</f>
        <v>0</v>
      </c>
      <c r="N75" s="53">
        <f>IF(Inskrivning!D73&gt;0,Inskrivning!W73,0)</f>
        <v>0</v>
      </c>
      <c r="O75" s="53">
        <f>IF(Inskrivning!D73&gt;0,Inskrivning!X73,0)</f>
        <v>0</v>
      </c>
      <c r="P75" s="4"/>
      <c r="Q75" s="4"/>
      <c r="R75" s="4"/>
      <c r="W75" s="15">
        <f>IF(Inskrivning!D73="",0,Inskrivning!D73)</f>
        <v>0</v>
      </c>
      <c r="Y75" s="30">
        <f t="shared" si="1"/>
        <v>0</v>
      </c>
      <c r="Z75" s="104">
        <v>67</v>
      </c>
    </row>
    <row r="76" spans="1:26" ht="15" x14ac:dyDescent="0.25">
      <c r="A76" s="53">
        <f>IF(Inskrivning!D74&gt;0,Inskrivning!J74,0)</f>
        <v>0</v>
      </c>
      <c r="B76" s="53">
        <f>IF(Inskrivning!D74&gt;0,Inskrivning!K74,0)</f>
        <v>0</v>
      </c>
      <c r="C76" s="53">
        <f>IF(Inskrivning!D74&gt;0,Inskrivning!L74,0)</f>
        <v>0</v>
      </c>
      <c r="D76" s="53">
        <f>IF(Inskrivning!D74&gt;0,Inskrivning!M74,0)</f>
        <v>0</v>
      </c>
      <c r="E76" s="53">
        <f>IF(Inskrivning!D74&gt;0,Inskrivning!N74,0)</f>
        <v>0</v>
      </c>
      <c r="F76" s="53">
        <f>IF(Inskrivning!D74&gt;0,Inskrivning!O74,0)</f>
        <v>0</v>
      </c>
      <c r="G76" s="53">
        <f>IF(Inskrivning!D74&gt;0,Inskrivning!P74,0)</f>
        <v>0</v>
      </c>
      <c r="H76" s="53">
        <f>IF(Inskrivning!D74&gt;0,Inskrivning!Q74,0)</f>
        <v>0</v>
      </c>
      <c r="I76" s="53">
        <f>IF(Inskrivning!D74&gt;0,Inskrivning!R74,0)</f>
        <v>0</v>
      </c>
      <c r="J76" s="53">
        <f>IF(Inskrivning!D74&gt;0,Inskrivning!S74,0)</f>
        <v>0</v>
      </c>
      <c r="K76" s="53">
        <f>IF(Inskrivning!D74&gt;0,Inskrivning!T74,0)</f>
        <v>0</v>
      </c>
      <c r="L76" s="53">
        <f>IF(Inskrivning!D74&gt;0,Inskrivning!U74,0)</f>
        <v>0</v>
      </c>
      <c r="M76" s="53">
        <f>IF(Inskrivning!D74&gt;0,Inskrivning!V74,0)</f>
        <v>0</v>
      </c>
      <c r="N76" s="53">
        <f>IF(Inskrivning!D74&gt;0,Inskrivning!W74,0)</f>
        <v>0</v>
      </c>
      <c r="O76" s="53">
        <f>IF(Inskrivning!D74&gt;0,Inskrivning!X74,0)</f>
        <v>0</v>
      </c>
      <c r="P76" s="4"/>
      <c r="Q76" s="4"/>
      <c r="R76" s="4"/>
      <c r="W76" s="15">
        <f>IF(Inskrivning!D74="",0,Inskrivning!D74)</f>
        <v>0</v>
      </c>
      <c r="Y76" s="30">
        <f t="shared" si="1"/>
        <v>0</v>
      </c>
      <c r="Z76" s="4">
        <v>68</v>
      </c>
    </row>
    <row r="77" spans="1:26" ht="15" x14ac:dyDescent="0.25">
      <c r="A77" s="53">
        <f>IF(Inskrivning!D75&gt;0,Inskrivning!J75,0)</f>
        <v>0</v>
      </c>
      <c r="B77" s="53">
        <f>IF(Inskrivning!D75&gt;0,Inskrivning!K75,0)</f>
        <v>0</v>
      </c>
      <c r="C77" s="53">
        <f>IF(Inskrivning!D75&gt;0,Inskrivning!L75,0)</f>
        <v>0</v>
      </c>
      <c r="D77" s="53">
        <f>IF(Inskrivning!D75&gt;0,Inskrivning!M75,0)</f>
        <v>0</v>
      </c>
      <c r="E77" s="53">
        <f>IF(Inskrivning!D75&gt;0,Inskrivning!N75,0)</f>
        <v>0</v>
      </c>
      <c r="F77" s="53">
        <f>IF(Inskrivning!D75&gt;0,Inskrivning!O75,0)</f>
        <v>0</v>
      </c>
      <c r="G77" s="53">
        <f>IF(Inskrivning!D75&gt;0,Inskrivning!P75,0)</f>
        <v>0</v>
      </c>
      <c r="H77" s="53">
        <f>IF(Inskrivning!D75&gt;0,Inskrivning!Q75,0)</f>
        <v>0</v>
      </c>
      <c r="I77" s="53">
        <f>IF(Inskrivning!D75&gt;0,Inskrivning!R75,0)</f>
        <v>0</v>
      </c>
      <c r="J77" s="53">
        <f>IF(Inskrivning!D75&gt;0,Inskrivning!S75,0)</f>
        <v>0</v>
      </c>
      <c r="K77" s="53">
        <f>IF(Inskrivning!D75&gt;0,Inskrivning!T75,0)</f>
        <v>0</v>
      </c>
      <c r="L77" s="53">
        <f>IF(Inskrivning!D75&gt;0,Inskrivning!U75,0)</f>
        <v>0</v>
      </c>
      <c r="M77" s="53">
        <f>IF(Inskrivning!D75&gt;0,Inskrivning!V75,0)</f>
        <v>0</v>
      </c>
      <c r="N77" s="53">
        <f>IF(Inskrivning!D75&gt;0,Inskrivning!W75,0)</f>
        <v>0</v>
      </c>
      <c r="O77" s="53">
        <f>IF(Inskrivning!D75&gt;0,Inskrivning!X75,0)</f>
        <v>0</v>
      </c>
      <c r="P77" s="4"/>
      <c r="Q77" s="4"/>
      <c r="R77" s="4"/>
      <c r="W77" s="15">
        <f>IF(Inskrivning!D75="",0,Inskrivning!D75)</f>
        <v>0</v>
      </c>
      <c r="Y77" s="30">
        <f t="shared" si="1"/>
        <v>0</v>
      </c>
      <c r="Z77" s="104">
        <v>69</v>
      </c>
    </row>
    <row r="78" spans="1:26" ht="15" x14ac:dyDescent="0.25">
      <c r="A78" s="53">
        <f>IF(Inskrivning!D76&gt;0,Inskrivning!J76,0)</f>
        <v>0</v>
      </c>
      <c r="B78" s="53">
        <f>IF(Inskrivning!D76&gt;0,Inskrivning!K76,0)</f>
        <v>0</v>
      </c>
      <c r="C78" s="53">
        <f>IF(Inskrivning!D76&gt;0,Inskrivning!L76,0)</f>
        <v>0</v>
      </c>
      <c r="D78" s="53">
        <f>IF(Inskrivning!D76&gt;0,Inskrivning!M76,0)</f>
        <v>0</v>
      </c>
      <c r="E78" s="53">
        <f>IF(Inskrivning!D76&gt;0,Inskrivning!N76,0)</f>
        <v>0</v>
      </c>
      <c r="F78" s="53">
        <f>IF(Inskrivning!D76&gt;0,Inskrivning!O76,0)</f>
        <v>0</v>
      </c>
      <c r="G78" s="53">
        <f>IF(Inskrivning!D76&gt;0,Inskrivning!P76,0)</f>
        <v>0</v>
      </c>
      <c r="H78" s="53">
        <f>IF(Inskrivning!D76&gt;0,Inskrivning!Q76,0)</f>
        <v>0</v>
      </c>
      <c r="I78" s="53">
        <f>IF(Inskrivning!D76&gt;0,Inskrivning!R76,0)</f>
        <v>0</v>
      </c>
      <c r="J78" s="53">
        <f>IF(Inskrivning!D76&gt;0,Inskrivning!S76,0)</f>
        <v>0</v>
      </c>
      <c r="K78" s="53">
        <f>IF(Inskrivning!D76&gt;0,Inskrivning!T76,0)</f>
        <v>0</v>
      </c>
      <c r="L78" s="53">
        <f>IF(Inskrivning!D76&gt;0,Inskrivning!U76,0)</f>
        <v>0</v>
      </c>
      <c r="M78" s="53">
        <f>IF(Inskrivning!D76&gt;0,Inskrivning!V76,0)</f>
        <v>0</v>
      </c>
      <c r="N78" s="53">
        <f>IF(Inskrivning!D76&gt;0,Inskrivning!W76,0)</f>
        <v>0</v>
      </c>
      <c r="O78" s="53">
        <f>IF(Inskrivning!D76&gt;0,Inskrivning!X76,0)</f>
        <v>0</v>
      </c>
      <c r="P78" s="4"/>
      <c r="Q78" s="4"/>
      <c r="R78" s="4"/>
      <c r="W78" s="15">
        <f>IF(Inskrivning!D76="",0,Inskrivning!D76)</f>
        <v>0</v>
      </c>
      <c r="Y78" s="30">
        <f t="shared" si="1"/>
        <v>0</v>
      </c>
      <c r="Z78" s="4">
        <v>70</v>
      </c>
    </row>
    <row r="79" spans="1:26" ht="15" x14ac:dyDescent="0.25">
      <c r="A79" s="53">
        <f>IF(Inskrivning!D77&gt;0,Inskrivning!J77,0)</f>
        <v>0</v>
      </c>
      <c r="B79" s="53">
        <f>IF(Inskrivning!D77&gt;0,Inskrivning!K77,0)</f>
        <v>0</v>
      </c>
      <c r="C79" s="53">
        <f>IF(Inskrivning!D77&gt;0,Inskrivning!L77,0)</f>
        <v>0</v>
      </c>
      <c r="D79" s="53">
        <f>IF(Inskrivning!D77&gt;0,Inskrivning!M77,0)</f>
        <v>0</v>
      </c>
      <c r="E79" s="53">
        <f>IF(Inskrivning!D77&gt;0,Inskrivning!N77,0)</f>
        <v>0</v>
      </c>
      <c r="F79" s="53">
        <f>IF(Inskrivning!D77&gt;0,Inskrivning!O77,0)</f>
        <v>0</v>
      </c>
      <c r="G79" s="53">
        <f>IF(Inskrivning!D77&gt;0,Inskrivning!P77,0)</f>
        <v>0</v>
      </c>
      <c r="H79" s="53">
        <f>IF(Inskrivning!D77&gt;0,Inskrivning!Q77,0)</f>
        <v>0</v>
      </c>
      <c r="I79" s="53">
        <f>IF(Inskrivning!D77&gt;0,Inskrivning!R77,0)</f>
        <v>0</v>
      </c>
      <c r="J79" s="53">
        <f>IF(Inskrivning!D77&gt;0,Inskrivning!S77,0)</f>
        <v>0</v>
      </c>
      <c r="K79" s="53">
        <f>IF(Inskrivning!D77&gt;0,Inskrivning!T77,0)</f>
        <v>0</v>
      </c>
      <c r="L79" s="53">
        <f>IF(Inskrivning!D77&gt;0,Inskrivning!U77,0)</f>
        <v>0</v>
      </c>
      <c r="M79" s="53">
        <f>IF(Inskrivning!D77&gt;0,Inskrivning!V77,0)</f>
        <v>0</v>
      </c>
      <c r="N79" s="53">
        <f>IF(Inskrivning!D77&gt;0,Inskrivning!W77,0)</f>
        <v>0</v>
      </c>
      <c r="O79" s="53">
        <f>IF(Inskrivning!D77&gt;0,Inskrivning!X77,0)</f>
        <v>0</v>
      </c>
      <c r="P79" s="4"/>
      <c r="Q79" s="4"/>
      <c r="R79" s="4"/>
      <c r="W79" s="15">
        <f>IF(Inskrivning!D77="",0,Inskrivning!D77)</f>
        <v>0</v>
      </c>
      <c r="Y79" s="30">
        <f t="shared" si="1"/>
        <v>0</v>
      </c>
      <c r="Z79" s="104">
        <v>71</v>
      </c>
    </row>
    <row r="80" spans="1:26" ht="15" x14ac:dyDescent="0.25">
      <c r="A80" s="53">
        <f>IF(Inskrivning!D78&gt;0,Inskrivning!J78,0)</f>
        <v>0</v>
      </c>
      <c r="B80" s="53">
        <f>IF(Inskrivning!D78&gt;0,Inskrivning!K78,0)</f>
        <v>0</v>
      </c>
      <c r="C80" s="53">
        <f>IF(Inskrivning!D78&gt;0,Inskrivning!L78,0)</f>
        <v>0</v>
      </c>
      <c r="D80" s="53">
        <f>IF(Inskrivning!D78&gt;0,Inskrivning!M78,0)</f>
        <v>0</v>
      </c>
      <c r="E80" s="53">
        <f>IF(Inskrivning!D78&gt;0,Inskrivning!N78,0)</f>
        <v>0</v>
      </c>
      <c r="F80" s="53">
        <f>IF(Inskrivning!D78&gt;0,Inskrivning!O78,0)</f>
        <v>0</v>
      </c>
      <c r="G80" s="53">
        <f>IF(Inskrivning!D78&gt;0,Inskrivning!P78,0)</f>
        <v>0</v>
      </c>
      <c r="H80" s="53">
        <f>IF(Inskrivning!D78&gt;0,Inskrivning!Q78,0)</f>
        <v>0</v>
      </c>
      <c r="I80" s="53">
        <f>IF(Inskrivning!D78&gt;0,Inskrivning!R78,0)</f>
        <v>0</v>
      </c>
      <c r="J80" s="53">
        <f>IF(Inskrivning!D78&gt;0,Inskrivning!S78,0)</f>
        <v>0</v>
      </c>
      <c r="K80" s="53">
        <f>IF(Inskrivning!D78&gt;0,Inskrivning!T78,0)</f>
        <v>0</v>
      </c>
      <c r="L80" s="53">
        <f>IF(Inskrivning!D78&gt;0,Inskrivning!U78,0)</f>
        <v>0</v>
      </c>
      <c r="M80" s="53">
        <f>IF(Inskrivning!D78&gt;0,Inskrivning!V78,0)</f>
        <v>0</v>
      </c>
      <c r="N80" s="53">
        <f>IF(Inskrivning!D78&gt;0,Inskrivning!W78,0)</f>
        <v>0</v>
      </c>
      <c r="O80" s="53">
        <f>IF(Inskrivning!D78&gt;0,Inskrivning!X78,0)</f>
        <v>0</v>
      </c>
      <c r="P80" s="4"/>
      <c r="Q80" s="4"/>
      <c r="R80" s="4"/>
      <c r="W80" s="15">
        <f>IF(Inskrivning!D78="",0,Inskrivning!D78)</f>
        <v>0</v>
      </c>
      <c r="Y80" s="30">
        <f t="shared" si="1"/>
        <v>0</v>
      </c>
      <c r="Z80" s="4">
        <v>72</v>
      </c>
    </row>
    <row r="81" spans="1:26" ht="15" x14ac:dyDescent="0.25">
      <c r="A81" s="53">
        <f>IF(Inskrivning!D79&gt;0,Inskrivning!J79,0)</f>
        <v>0</v>
      </c>
      <c r="B81" s="53">
        <f>IF(Inskrivning!D79&gt;0,Inskrivning!K79,0)</f>
        <v>0</v>
      </c>
      <c r="C81" s="53">
        <f>IF(Inskrivning!D79&gt;0,Inskrivning!L79,0)</f>
        <v>0</v>
      </c>
      <c r="D81" s="53">
        <f>IF(Inskrivning!D79&gt;0,Inskrivning!M79,0)</f>
        <v>0</v>
      </c>
      <c r="E81" s="53">
        <f>IF(Inskrivning!D79&gt;0,Inskrivning!N79,0)</f>
        <v>0</v>
      </c>
      <c r="F81" s="53">
        <f>IF(Inskrivning!D79&gt;0,Inskrivning!O79,0)</f>
        <v>0</v>
      </c>
      <c r="G81" s="53">
        <f>IF(Inskrivning!D79&gt;0,Inskrivning!P79,0)</f>
        <v>0</v>
      </c>
      <c r="H81" s="53">
        <f>IF(Inskrivning!D79&gt;0,Inskrivning!Q79,0)</f>
        <v>0</v>
      </c>
      <c r="I81" s="53">
        <f>IF(Inskrivning!D79&gt;0,Inskrivning!R79,0)</f>
        <v>0</v>
      </c>
      <c r="J81" s="53">
        <f>IF(Inskrivning!D79&gt;0,Inskrivning!S79,0)</f>
        <v>0</v>
      </c>
      <c r="K81" s="53">
        <f>IF(Inskrivning!D79&gt;0,Inskrivning!T79,0)</f>
        <v>0</v>
      </c>
      <c r="L81" s="53">
        <f>IF(Inskrivning!D79&gt;0,Inskrivning!U79,0)</f>
        <v>0</v>
      </c>
      <c r="M81" s="53">
        <f>IF(Inskrivning!D79&gt;0,Inskrivning!V79,0)</f>
        <v>0</v>
      </c>
      <c r="N81" s="53">
        <f>IF(Inskrivning!D79&gt;0,Inskrivning!W79,0)</f>
        <v>0</v>
      </c>
      <c r="O81" s="53">
        <f>IF(Inskrivning!D79&gt;0,Inskrivning!X79,0)</f>
        <v>0</v>
      </c>
      <c r="P81" s="4"/>
      <c r="Q81" s="4"/>
      <c r="R81" s="4"/>
      <c r="W81" s="15">
        <f>IF(Inskrivning!D79="",0,Inskrivning!D79)</f>
        <v>0</v>
      </c>
      <c r="Y81" s="30">
        <f t="shared" si="1"/>
        <v>0</v>
      </c>
      <c r="Z81" s="104">
        <v>73</v>
      </c>
    </row>
    <row r="82" spans="1:26" ht="15" x14ac:dyDescent="0.25">
      <c r="A82" s="53">
        <f>IF(Inskrivning!D80&gt;0,Inskrivning!J80,0)</f>
        <v>0</v>
      </c>
      <c r="B82" s="53">
        <f>IF(Inskrivning!D80&gt;0,Inskrivning!K80,0)</f>
        <v>0</v>
      </c>
      <c r="C82" s="53">
        <f>IF(Inskrivning!D80&gt;0,Inskrivning!L80,0)</f>
        <v>0</v>
      </c>
      <c r="D82" s="53">
        <f>IF(Inskrivning!D80&gt;0,Inskrivning!M80,0)</f>
        <v>0</v>
      </c>
      <c r="E82" s="53">
        <f>IF(Inskrivning!D80&gt;0,Inskrivning!N80,0)</f>
        <v>0</v>
      </c>
      <c r="F82" s="53">
        <f>IF(Inskrivning!D80&gt;0,Inskrivning!O80,0)</f>
        <v>0</v>
      </c>
      <c r="G82" s="53">
        <f>IF(Inskrivning!D80&gt;0,Inskrivning!P80,0)</f>
        <v>0</v>
      </c>
      <c r="H82" s="53">
        <f>IF(Inskrivning!D80&gt;0,Inskrivning!Q80,0)</f>
        <v>0</v>
      </c>
      <c r="I82" s="53">
        <f>IF(Inskrivning!D80&gt;0,Inskrivning!R80,0)</f>
        <v>0</v>
      </c>
      <c r="J82" s="53">
        <f>IF(Inskrivning!D80&gt;0,Inskrivning!S80,0)</f>
        <v>0</v>
      </c>
      <c r="K82" s="53">
        <f>IF(Inskrivning!D80&gt;0,Inskrivning!T80,0)</f>
        <v>0</v>
      </c>
      <c r="L82" s="53">
        <f>IF(Inskrivning!D80&gt;0,Inskrivning!U80,0)</f>
        <v>0</v>
      </c>
      <c r="M82" s="53">
        <f>IF(Inskrivning!D80&gt;0,Inskrivning!V80,0)</f>
        <v>0</v>
      </c>
      <c r="N82" s="53">
        <f>IF(Inskrivning!D80&gt;0,Inskrivning!W80,0)</f>
        <v>0</v>
      </c>
      <c r="O82" s="53">
        <f>IF(Inskrivning!D80&gt;0,Inskrivning!X80,0)</f>
        <v>0</v>
      </c>
      <c r="P82" s="4"/>
      <c r="Q82" s="4"/>
      <c r="R82" s="4"/>
      <c r="W82" s="15">
        <f>IF(Inskrivning!D80="",0,Inskrivning!D80)</f>
        <v>0</v>
      </c>
      <c r="Y82" s="30">
        <f t="shared" si="1"/>
        <v>0</v>
      </c>
      <c r="Z82" s="4">
        <v>74</v>
      </c>
    </row>
    <row r="83" spans="1:26" ht="15" x14ac:dyDescent="0.25">
      <c r="A83" s="53">
        <f>IF(Inskrivning!D81&gt;0,Inskrivning!J81,0)</f>
        <v>0</v>
      </c>
      <c r="B83" s="53">
        <f>IF(Inskrivning!D81&gt;0,Inskrivning!K81,0)</f>
        <v>0</v>
      </c>
      <c r="C83" s="53">
        <f>IF(Inskrivning!D81&gt;0,Inskrivning!L81,0)</f>
        <v>0</v>
      </c>
      <c r="D83" s="53">
        <f>IF(Inskrivning!D81&gt;0,Inskrivning!M81,0)</f>
        <v>0</v>
      </c>
      <c r="E83" s="53">
        <f>IF(Inskrivning!D81&gt;0,Inskrivning!N81,0)</f>
        <v>0</v>
      </c>
      <c r="F83" s="53">
        <f>IF(Inskrivning!D81&gt;0,Inskrivning!O81,0)</f>
        <v>0</v>
      </c>
      <c r="G83" s="53">
        <f>IF(Inskrivning!D81&gt;0,Inskrivning!P81,0)</f>
        <v>0</v>
      </c>
      <c r="H83" s="53">
        <f>IF(Inskrivning!D81&gt;0,Inskrivning!Q81,0)</f>
        <v>0</v>
      </c>
      <c r="I83" s="53">
        <f>IF(Inskrivning!D81&gt;0,Inskrivning!R81,0)</f>
        <v>0</v>
      </c>
      <c r="J83" s="53">
        <f>IF(Inskrivning!D81&gt;0,Inskrivning!S81,0)</f>
        <v>0</v>
      </c>
      <c r="K83" s="53">
        <f>IF(Inskrivning!D81&gt;0,Inskrivning!T81,0)</f>
        <v>0</v>
      </c>
      <c r="L83" s="53">
        <f>IF(Inskrivning!D81&gt;0,Inskrivning!U81,0)</f>
        <v>0</v>
      </c>
      <c r="M83" s="53">
        <f>IF(Inskrivning!D81&gt;0,Inskrivning!V81,0)</f>
        <v>0</v>
      </c>
      <c r="N83" s="53">
        <f>IF(Inskrivning!D81&gt;0,Inskrivning!W81,0)</f>
        <v>0</v>
      </c>
      <c r="O83" s="53">
        <f>IF(Inskrivning!D81&gt;0,Inskrivning!X81,0)</f>
        <v>0</v>
      </c>
      <c r="P83" s="4"/>
      <c r="Q83" s="4"/>
      <c r="R83" s="4"/>
      <c r="W83" s="15">
        <f>IF(Inskrivning!D81="",0,Inskrivning!D81)</f>
        <v>0</v>
      </c>
      <c r="Y83" s="30">
        <f t="shared" si="1"/>
        <v>0</v>
      </c>
      <c r="Z83" s="104">
        <v>75</v>
      </c>
    </row>
    <row r="84" spans="1:26" ht="15" x14ac:dyDescent="0.25">
      <c r="A84" s="53">
        <f>IF(Inskrivning!D82&gt;0,Inskrivning!J82,0)</f>
        <v>0</v>
      </c>
      <c r="B84" s="53">
        <f>IF(Inskrivning!D82&gt;0,Inskrivning!K82,0)</f>
        <v>0</v>
      </c>
      <c r="C84" s="53">
        <f>IF(Inskrivning!D82&gt;0,Inskrivning!L82,0)</f>
        <v>0</v>
      </c>
      <c r="D84" s="53">
        <f>IF(Inskrivning!D82&gt;0,Inskrivning!M82,0)</f>
        <v>0</v>
      </c>
      <c r="E84" s="53">
        <f>IF(Inskrivning!D82&gt;0,Inskrivning!N82,0)</f>
        <v>0</v>
      </c>
      <c r="F84" s="53">
        <f>IF(Inskrivning!D82&gt;0,Inskrivning!O82,0)</f>
        <v>0</v>
      </c>
      <c r="G84" s="53">
        <f>IF(Inskrivning!D82&gt;0,Inskrivning!P82,0)</f>
        <v>0</v>
      </c>
      <c r="H84" s="53">
        <f>IF(Inskrivning!D82&gt;0,Inskrivning!Q82,0)</f>
        <v>0</v>
      </c>
      <c r="I84" s="53">
        <f>IF(Inskrivning!D82&gt;0,Inskrivning!R82,0)</f>
        <v>0</v>
      </c>
      <c r="J84" s="53">
        <f>IF(Inskrivning!D82&gt;0,Inskrivning!S82,0)</f>
        <v>0</v>
      </c>
      <c r="K84" s="53">
        <f>IF(Inskrivning!D82&gt;0,Inskrivning!T82,0)</f>
        <v>0</v>
      </c>
      <c r="L84" s="53">
        <f>IF(Inskrivning!D82&gt;0,Inskrivning!U82,0)</f>
        <v>0</v>
      </c>
      <c r="M84" s="53">
        <f>IF(Inskrivning!D82&gt;0,Inskrivning!V82,0)</f>
        <v>0</v>
      </c>
      <c r="N84" s="53">
        <f>IF(Inskrivning!D82&gt;0,Inskrivning!W82,0)</f>
        <v>0</v>
      </c>
      <c r="O84" s="53">
        <f>IF(Inskrivning!D82&gt;0,Inskrivning!X82,0)</f>
        <v>0</v>
      </c>
      <c r="P84" s="4"/>
      <c r="Q84" s="4"/>
      <c r="R84" s="4"/>
      <c r="W84" s="15">
        <f>IF(Inskrivning!D82="",0,Inskrivning!D82)</f>
        <v>0</v>
      </c>
      <c r="Y84" s="30">
        <f t="shared" si="1"/>
        <v>0</v>
      </c>
      <c r="Z84" s="4">
        <v>76</v>
      </c>
    </row>
    <row r="85" spans="1:26" ht="15" x14ac:dyDescent="0.25">
      <c r="A85" s="53">
        <f>IF(Inskrivning!D83&gt;0,Inskrivning!J83,0)</f>
        <v>0</v>
      </c>
      <c r="B85" s="53">
        <f>IF(Inskrivning!D83&gt;0,Inskrivning!K83,0)</f>
        <v>0</v>
      </c>
      <c r="C85" s="53">
        <f>IF(Inskrivning!D83&gt;0,Inskrivning!L83,0)</f>
        <v>0</v>
      </c>
      <c r="D85" s="53">
        <f>IF(Inskrivning!D83&gt;0,Inskrivning!M83,0)</f>
        <v>0</v>
      </c>
      <c r="E85" s="53">
        <f>IF(Inskrivning!D83&gt;0,Inskrivning!N83,0)</f>
        <v>0</v>
      </c>
      <c r="F85" s="53">
        <f>IF(Inskrivning!D83&gt;0,Inskrivning!O83,0)</f>
        <v>0</v>
      </c>
      <c r="G85" s="53">
        <f>IF(Inskrivning!D83&gt;0,Inskrivning!P83,0)</f>
        <v>0</v>
      </c>
      <c r="H85" s="53">
        <f>IF(Inskrivning!D83&gt;0,Inskrivning!Q83,0)</f>
        <v>0</v>
      </c>
      <c r="I85" s="53">
        <f>IF(Inskrivning!D83&gt;0,Inskrivning!R83,0)</f>
        <v>0</v>
      </c>
      <c r="J85" s="53">
        <f>IF(Inskrivning!D83&gt;0,Inskrivning!S83,0)</f>
        <v>0</v>
      </c>
      <c r="K85" s="53">
        <f>IF(Inskrivning!D83&gt;0,Inskrivning!T83,0)</f>
        <v>0</v>
      </c>
      <c r="L85" s="53">
        <f>IF(Inskrivning!D83&gt;0,Inskrivning!U83,0)</f>
        <v>0</v>
      </c>
      <c r="M85" s="53">
        <f>IF(Inskrivning!D83&gt;0,Inskrivning!V83,0)</f>
        <v>0</v>
      </c>
      <c r="N85" s="53">
        <f>IF(Inskrivning!D83&gt;0,Inskrivning!W83,0)</f>
        <v>0</v>
      </c>
      <c r="O85" s="53">
        <f>IF(Inskrivning!D83&gt;0,Inskrivning!X83,0)</f>
        <v>0</v>
      </c>
      <c r="P85" s="4"/>
      <c r="Q85" s="4"/>
      <c r="R85" s="4"/>
      <c r="W85" s="15">
        <f>IF(Inskrivning!D83="",0,Inskrivning!D83)</f>
        <v>0</v>
      </c>
      <c r="Y85" s="30">
        <f t="shared" si="1"/>
        <v>0</v>
      </c>
      <c r="Z85" s="104">
        <v>77</v>
      </c>
    </row>
    <row r="86" spans="1:26" ht="15" x14ac:dyDescent="0.25">
      <c r="A86" s="53">
        <f>IF(Inskrivning!D84&gt;0,Inskrivning!J84,0)</f>
        <v>0</v>
      </c>
      <c r="B86" s="53">
        <f>IF(Inskrivning!D84&gt;0,Inskrivning!K84,0)</f>
        <v>0</v>
      </c>
      <c r="C86" s="53">
        <f>IF(Inskrivning!D84&gt;0,Inskrivning!L84,0)</f>
        <v>0</v>
      </c>
      <c r="D86" s="53">
        <f>IF(Inskrivning!D84&gt;0,Inskrivning!M84,0)</f>
        <v>0</v>
      </c>
      <c r="E86" s="53">
        <f>IF(Inskrivning!D84&gt;0,Inskrivning!N84,0)</f>
        <v>0</v>
      </c>
      <c r="F86" s="53">
        <f>IF(Inskrivning!D84&gt;0,Inskrivning!O84,0)</f>
        <v>0</v>
      </c>
      <c r="G86" s="53">
        <f>IF(Inskrivning!D84&gt;0,Inskrivning!P84,0)</f>
        <v>0</v>
      </c>
      <c r="H86" s="53">
        <f>IF(Inskrivning!D84&gt;0,Inskrivning!Q84,0)</f>
        <v>0</v>
      </c>
      <c r="I86" s="53">
        <f>IF(Inskrivning!D84&gt;0,Inskrivning!R84,0)</f>
        <v>0</v>
      </c>
      <c r="J86" s="53">
        <f>IF(Inskrivning!D84&gt;0,Inskrivning!S84,0)</f>
        <v>0</v>
      </c>
      <c r="K86" s="53">
        <f>IF(Inskrivning!D84&gt;0,Inskrivning!T84,0)</f>
        <v>0</v>
      </c>
      <c r="L86" s="53">
        <f>IF(Inskrivning!D84&gt;0,Inskrivning!U84,0)</f>
        <v>0</v>
      </c>
      <c r="M86" s="53">
        <f>IF(Inskrivning!D84&gt;0,Inskrivning!V84,0)</f>
        <v>0</v>
      </c>
      <c r="N86" s="53">
        <f>IF(Inskrivning!D84&gt;0,Inskrivning!W84,0)</f>
        <v>0</v>
      </c>
      <c r="O86" s="53">
        <f>IF(Inskrivning!D84&gt;0,Inskrivning!X84,0)</f>
        <v>0</v>
      </c>
      <c r="P86" s="4"/>
      <c r="Q86" s="4"/>
      <c r="R86" s="4"/>
      <c r="W86" s="15">
        <f>IF(Inskrivning!D84="",0,Inskrivning!D84)</f>
        <v>0</v>
      </c>
      <c r="Y86" s="30">
        <f t="shared" si="1"/>
        <v>0</v>
      </c>
      <c r="Z86" s="4">
        <v>78</v>
      </c>
    </row>
    <row r="87" spans="1:26" ht="15" x14ac:dyDescent="0.25">
      <c r="A87" s="53">
        <f>IF(Inskrivning!D85&gt;0,Inskrivning!J85,0)</f>
        <v>0</v>
      </c>
      <c r="B87" s="53">
        <f>IF(Inskrivning!D85&gt;0,Inskrivning!K85,0)</f>
        <v>0</v>
      </c>
      <c r="C87" s="53">
        <f>IF(Inskrivning!D85&gt;0,Inskrivning!L85,0)</f>
        <v>0</v>
      </c>
      <c r="D87" s="53">
        <f>IF(Inskrivning!D85&gt;0,Inskrivning!M85,0)</f>
        <v>0</v>
      </c>
      <c r="E87" s="53">
        <f>IF(Inskrivning!D85&gt;0,Inskrivning!N85,0)</f>
        <v>0</v>
      </c>
      <c r="F87" s="53">
        <f>IF(Inskrivning!D85&gt;0,Inskrivning!O85,0)</f>
        <v>0</v>
      </c>
      <c r="G87" s="53">
        <f>IF(Inskrivning!D85&gt;0,Inskrivning!P85,0)</f>
        <v>0</v>
      </c>
      <c r="H87" s="53">
        <f>IF(Inskrivning!D85&gt;0,Inskrivning!Q85,0)</f>
        <v>0</v>
      </c>
      <c r="I87" s="53">
        <f>IF(Inskrivning!D85&gt;0,Inskrivning!R85,0)</f>
        <v>0</v>
      </c>
      <c r="J87" s="53">
        <f>IF(Inskrivning!D85&gt;0,Inskrivning!S85,0)</f>
        <v>0</v>
      </c>
      <c r="K87" s="53">
        <f>IF(Inskrivning!D85&gt;0,Inskrivning!T85,0)</f>
        <v>0</v>
      </c>
      <c r="L87" s="53">
        <f>IF(Inskrivning!D85&gt;0,Inskrivning!U85,0)</f>
        <v>0</v>
      </c>
      <c r="M87" s="53">
        <f>IF(Inskrivning!D85&gt;0,Inskrivning!V85,0)</f>
        <v>0</v>
      </c>
      <c r="N87" s="53">
        <f>IF(Inskrivning!D85&gt;0,Inskrivning!W85,0)</f>
        <v>0</v>
      </c>
      <c r="O87" s="53">
        <f>IF(Inskrivning!D85&gt;0,Inskrivning!X85,0)</f>
        <v>0</v>
      </c>
      <c r="P87" s="4"/>
      <c r="Q87" s="4"/>
      <c r="R87" s="4"/>
      <c r="W87" s="15">
        <f>IF(Inskrivning!D85="",0,Inskrivning!D85)</f>
        <v>0</v>
      </c>
      <c r="Y87" s="30">
        <f t="shared" si="1"/>
        <v>0</v>
      </c>
      <c r="Z87" s="104">
        <v>79</v>
      </c>
    </row>
    <row r="88" spans="1:26" ht="15" x14ac:dyDescent="0.25">
      <c r="A88" s="53">
        <f>IF(Inskrivning!D86&gt;0,Inskrivning!J86,0)</f>
        <v>0</v>
      </c>
      <c r="B88" s="53">
        <f>IF(Inskrivning!D86&gt;0,Inskrivning!K86,0)</f>
        <v>0</v>
      </c>
      <c r="C88" s="53">
        <f>IF(Inskrivning!D86&gt;0,Inskrivning!L86,0)</f>
        <v>0</v>
      </c>
      <c r="D88" s="53">
        <f>IF(Inskrivning!D86&gt;0,Inskrivning!M86,0)</f>
        <v>0</v>
      </c>
      <c r="E88" s="53">
        <f>IF(Inskrivning!D86&gt;0,Inskrivning!N86,0)</f>
        <v>0</v>
      </c>
      <c r="F88" s="53">
        <f>IF(Inskrivning!D86&gt;0,Inskrivning!O86,0)</f>
        <v>0</v>
      </c>
      <c r="G88" s="53">
        <f>IF(Inskrivning!D86&gt;0,Inskrivning!P86,0)</f>
        <v>0</v>
      </c>
      <c r="H88" s="53">
        <f>IF(Inskrivning!D86&gt;0,Inskrivning!Q86,0)</f>
        <v>0</v>
      </c>
      <c r="I88" s="53">
        <f>IF(Inskrivning!D86&gt;0,Inskrivning!R86,0)</f>
        <v>0</v>
      </c>
      <c r="J88" s="53">
        <f>IF(Inskrivning!D86&gt;0,Inskrivning!S86,0)</f>
        <v>0</v>
      </c>
      <c r="K88" s="53">
        <f>IF(Inskrivning!D86&gt;0,Inskrivning!T86,0)</f>
        <v>0</v>
      </c>
      <c r="L88" s="53">
        <f>IF(Inskrivning!D86&gt;0,Inskrivning!U86,0)</f>
        <v>0</v>
      </c>
      <c r="M88" s="53">
        <f>IF(Inskrivning!D86&gt;0,Inskrivning!V86,0)</f>
        <v>0</v>
      </c>
      <c r="N88" s="53">
        <f>IF(Inskrivning!D86&gt;0,Inskrivning!W86,0)</f>
        <v>0</v>
      </c>
      <c r="O88" s="53">
        <f>IF(Inskrivning!D86&gt;0,Inskrivning!X86,0)</f>
        <v>0</v>
      </c>
      <c r="P88" s="4"/>
      <c r="Q88" s="4"/>
      <c r="R88" s="4"/>
      <c r="W88" s="15">
        <f>IF(Inskrivning!D86="",0,Inskrivning!D86)</f>
        <v>0</v>
      </c>
      <c r="Y88" s="30">
        <f t="shared" si="1"/>
        <v>0</v>
      </c>
      <c r="Z88" s="4">
        <v>80</v>
      </c>
    </row>
    <row r="89" spans="1:26" ht="15" x14ac:dyDescent="0.25">
      <c r="A89" s="53">
        <f>IF(Inskrivning!D87&gt;0,Inskrivning!J87,0)</f>
        <v>0</v>
      </c>
      <c r="B89" s="53">
        <f>IF(Inskrivning!D87&gt;0,Inskrivning!K87,0)</f>
        <v>0</v>
      </c>
      <c r="C89" s="53">
        <f>IF(Inskrivning!D87&gt;0,Inskrivning!L87,0)</f>
        <v>0</v>
      </c>
      <c r="D89" s="53">
        <f>IF(Inskrivning!D87&gt;0,Inskrivning!M87,0)</f>
        <v>0</v>
      </c>
      <c r="E89" s="53">
        <f>IF(Inskrivning!D87&gt;0,Inskrivning!N87,0)</f>
        <v>0</v>
      </c>
      <c r="F89" s="53">
        <f>IF(Inskrivning!D87&gt;0,Inskrivning!O87,0)</f>
        <v>0</v>
      </c>
      <c r="G89" s="53">
        <f>IF(Inskrivning!D87&gt;0,Inskrivning!P87,0)</f>
        <v>0</v>
      </c>
      <c r="H89" s="53">
        <f>IF(Inskrivning!D87&gt;0,Inskrivning!Q87,0)</f>
        <v>0</v>
      </c>
      <c r="I89" s="53">
        <f>IF(Inskrivning!D87&gt;0,Inskrivning!R87,0)</f>
        <v>0</v>
      </c>
      <c r="J89" s="53">
        <f>IF(Inskrivning!D87&gt;0,Inskrivning!S87,0)</f>
        <v>0</v>
      </c>
      <c r="K89" s="53">
        <f>IF(Inskrivning!D87&gt;0,Inskrivning!T87,0)</f>
        <v>0</v>
      </c>
      <c r="L89" s="53">
        <f>IF(Inskrivning!D87&gt;0,Inskrivning!U87,0)</f>
        <v>0</v>
      </c>
      <c r="M89" s="53">
        <f>IF(Inskrivning!D87&gt;0,Inskrivning!V87,0)</f>
        <v>0</v>
      </c>
      <c r="N89" s="53">
        <f>IF(Inskrivning!D87&gt;0,Inskrivning!W87,0)</f>
        <v>0</v>
      </c>
      <c r="O89" s="53">
        <f>IF(Inskrivning!D87&gt;0,Inskrivning!X87,0)</f>
        <v>0</v>
      </c>
      <c r="P89" s="4"/>
      <c r="Q89" s="4"/>
      <c r="R89" s="4"/>
      <c r="W89" s="15">
        <f>IF(Inskrivning!D87="",0,Inskrivning!D87)</f>
        <v>0</v>
      </c>
      <c r="Y89" s="30">
        <f t="shared" si="1"/>
        <v>0</v>
      </c>
      <c r="Z89" s="104">
        <v>81</v>
      </c>
    </row>
    <row r="90" spans="1:26" ht="15" x14ac:dyDescent="0.25">
      <c r="A90" s="53">
        <f>IF(Inskrivning!D88&gt;0,Inskrivning!J88,0)</f>
        <v>0</v>
      </c>
      <c r="B90" s="53">
        <f>IF(Inskrivning!D88&gt;0,Inskrivning!K88,0)</f>
        <v>0</v>
      </c>
      <c r="C90" s="53">
        <f>IF(Inskrivning!D88&gt;0,Inskrivning!L88,0)</f>
        <v>0</v>
      </c>
      <c r="D90" s="53">
        <f>IF(Inskrivning!D88&gt;0,Inskrivning!M88,0)</f>
        <v>0</v>
      </c>
      <c r="E90" s="53">
        <f>IF(Inskrivning!D88&gt;0,Inskrivning!N88,0)</f>
        <v>0</v>
      </c>
      <c r="F90" s="53">
        <f>IF(Inskrivning!D88&gt;0,Inskrivning!O88,0)</f>
        <v>0</v>
      </c>
      <c r="G90" s="53">
        <f>IF(Inskrivning!D88&gt;0,Inskrivning!P88,0)</f>
        <v>0</v>
      </c>
      <c r="H90" s="53">
        <f>IF(Inskrivning!D88&gt;0,Inskrivning!Q88,0)</f>
        <v>0</v>
      </c>
      <c r="I90" s="53">
        <f>IF(Inskrivning!D88&gt;0,Inskrivning!R88,0)</f>
        <v>0</v>
      </c>
      <c r="J90" s="53">
        <f>IF(Inskrivning!D88&gt;0,Inskrivning!S88,0)</f>
        <v>0</v>
      </c>
      <c r="K90" s="53">
        <f>IF(Inskrivning!D88&gt;0,Inskrivning!T88,0)</f>
        <v>0</v>
      </c>
      <c r="L90" s="53">
        <f>IF(Inskrivning!D88&gt;0,Inskrivning!U88,0)</f>
        <v>0</v>
      </c>
      <c r="M90" s="53">
        <f>IF(Inskrivning!D88&gt;0,Inskrivning!V88,0)</f>
        <v>0</v>
      </c>
      <c r="N90" s="53">
        <f>IF(Inskrivning!D88&gt;0,Inskrivning!W88,0)</f>
        <v>0</v>
      </c>
      <c r="O90" s="53">
        <f>IF(Inskrivning!D88&gt;0,Inskrivning!X88,0)</f>
        <v>0</v>
      </c>
      <c r="P90" s="4"/>
      <c r="Q90" s="4"/>
      <c r="R90" s="4"/>
      <c r="W90" s="15">
        <f>IF(Inskrivning!D88="",0,Inskrivning!D88)</f>
        <v>0</v>
      </c>
      <c r="Y90" s="30">
        <f t="shared" si="1"/>
        <v>0</v>
      </c>
      <c r="Z90" s="4">
        <v>82</v>
      </c>
    </row>
    <row r="91" spans="1:26" ht="15" x14ac:dyDescent="0.25">
      <c r="A91" s="53">
        <f>IF(Inskrivning!D89&gt;0,Inskrivning!J89,0)</f>
        <v>0</v>
      </c>
      <c r="B91" s="53">
        <f>IF(Inskrivning!D89&gt;0,Inskrivning!K89,0)</f>
        <v>0</v>
      </c>
      <c r="C91" s="53">
        <f>IF(Inskrivning!D89&gt;0,Inskrivning!L89,0)</f>
        <v>0</v>
      </c>
      <c r="D91" s="53">
        <f>IF(Inskrivning!D89&gt;0,Inskrivning!M89,0)</f>
        <v>0</v>
      </c>
      <c r="E91" s="53">
        <f>IF(Inskrivning!D89&gt;0,Inskrivning!N89,0)</f>
        <v>0</v>
      </c>
      <c r="F91" s="53">
        <f>IF(Inskrivning!D89&gt;0,Inskrivning!O89,0)</f>
        <v>0</v>
      </c>
      <c r="G91" s="53">
        <f>IF(Inskrivning!D89&gt;0,Inskrivning!P89,0)</f>
        <v>0</v>
      </c>
      <c r="H91" s="53">
        <f>IF(Inskrivning!D89&gt;0,Inskrivning!Q89,0)</f>
        <v>0</v>
      </c>
      <c r="I91" s="53">
        <f>IF(Inskrivning!D89&gt;0,Inskrivning!R89,0)</f>
        <v>0</v>
      </c>
      <c r="J91" s="53">
        <f>IF(Inskrivning!D89&gt;0,Inskrivning!S89,0)</f>
        <v>0</v>
      </c>
      <c r="K91" s="53">
        <f>IF(Inskrivning!D89&gt;0,Inskrivning!T89,0)</f>
        <v>0</v>
      </c>
      <c r="L91" s="53">
        <f>IF(Inskrivning!D89&gt;0,Inskrivning!U89,0)</f>
        <v>0</v>
      </c>
      <c r="M91" s="53">
        <f>IF(Inskrivning!D89&gt;0,Inskrivning!V89,0)</f>
        <v>0</v>
      </c>
      <c r="N91" s="53">
        <f>IF(Inskrivning!D89&gt;0,Inskrivning!W89,0)</f>
        <v>0</v>
      </c>
      <c r="O91" s="53">
        <f>IF(Inskrivning!D89&gt;0,Inskrivning!X89,0)</f>
        <v>0</v>
      </c>
      <c r="P91" s="4"/>
      <c r="Q91" s="4"/>
      <c r="R91" s="4"/>
      <c r="W91" s="15">
        <f>IF(Inskrivning!D89="",0,Inskrivning!D89)</f>
        <v>0</v>
      </c>
      <c r="Y91" s="30">
        <f t="shared" si="1"/>
        <v>0</v>
      </c>
      <c r="Z91" s="104">
        <v>83</v>
      </c>
    </row>
    <row r="92" spans="1:26" ht="15" x14ac:dyDescent="0.25">
      <c r="A92" s="53">
        <f>IF(Inskrivning!D90&gt;0,Inskrivning!J90,0)</f>
        <v>0</v>
      </c>
      <c r="B92" s="53">
        <f>IF(Inskrivning!D90&gt;0,Inskrivning!K90,0)</f>
        <v>0</v>
      </c>
      <c r="C92" s="53">
        <f>IF(Inskrivning!D90&gt;0,Inskrivning!L90,0)</f>
        <v>0</v>
      </c>
      <c r="D92" s="53">
        <f>IF(Inskrivning!D90&gt;0,Inskrivning!M90,0)</f>
        <v>0</v>
      </c>
      <c r="E92" s="53">
        <f>IF(Inskrivning!D90&gt;0,Inskrivning!N90,0)</f>
        <v>0</v>
      </c>
      <c r="F92" s="53">
        <f>IF(Inskrivning!D90&gt;0,Inskrivning!O90,0)</f>
        <v>0</v>
      </c>
      <c r="G92" s="53">
        <f>IF(Inskrivning!D90&gt;0,Inskrivning!P90,0)</f>
        <v>0</v>
      </c>
      <c r="H92" s="53">
        <f>IF(Inskrivning!D90&gt;0,Inskrivning!Q90,0)</f>
        <v>0</v>
      </c>
      <c r="I92" s="53">
        <f>IF(Inskrivning!D90&gt;0,Inskrivning!R90,0)</f>
        <v>0</v>
      </c>
      <c r="J92" s="53">
        <f>IF(Inskrivning!D90&gt;0,Inskrivning!S90,0)</f>
        <v>0</v>
      </c>
      <c r="K92" s="53">
        <f>IF(Inskrivning!D90&gt;0,Inskrivning!T90,0)</f>
        <v>0</v>
      </c>
      <c r="L92" s="53">
        <f>IF(Inskrivning!D90&gt;0,Inskrivning!U90,0)</f>
        <v>0</v>
      </c>
      <c r="M92" s="53">
        <f>IF(Inskrivning!D90&gt;0,Inskrivning!V90,0)</f>
        <v>0</v>
      </c>
      <c r="N92" s="53">
        <f>IF(Inskrivning!D90&gt;0,Inskrivning!W90,0)</f>
        <v>0</v>
      </c>
      <c r="O92" s="53">
        <f>IF(Inskrivning!D90&gt;0,Inskrivning!X90,0)</f>
        <v>0</v>
      </c>
      <c r="P92" s="4"/>
      <c r="Q92" s="4"/>
      <c r="R92" s="4"/>
      <c r="W92" s="15">
        <f>IF(Inskrivning!D90="",0,Inskrivning!D90)</f>
        <v>0</v>
      </c>
      <c r="Y92" s="30">
        <f t="shared" si="1"/>
        <v>0</v>
      </c>
      <c r="Z92" s="4">
        <v>84</v>
      </c>
    </row>
    <row r="93" spans="1:26" ht="15" x14ac:dyDescent="0.25">
      <c r="A93" s="53">
        <f>IF(Inskrivning!D91&gt;0,Inskrivning!J91,0)</f>
        <v>0</v>
      </c>
      <c r="B93" s="53">
        <f>IF(Inskrivning!D91&gt;0,Inskrivning!K91,0)</f>
        <v>0</v>
      </c>
      <c r="C93" s="53">
        <f>IF(Inskrivning!D91&gt;0,Inskrivning!L91,0)</f>
        <v>0</v>
      </c>
      <c r="D93" s="53">
        <f>IF(Inskrivning!D91&gt;0,Inskrivning!M91,0)</f>
        <v>0</v>
      </c>
      <c r="E93" s="53">
        <f>IF(Inskrivning!D91&gt;0,Inskrivning!N91,0)</f>
        <v>0</v>
      </c>
      <c r="F93" s="53">
        <f>IF(Inskrivning!D91&gt;0,Inskrivning!O91,0)</f>
        <v>0</v>
      </c>
      <c r="G93" s="53">
        <f>IF(Inskrivning!D91&gt;0,Inskrivning!P91,0)</f>
        <v>0</v>
      </c>
      <c r="H93" s="53">
        <f>IF(Inskrivning!D91&gt;0,Inskrivning!Q91,0)</f>
        <v>0</v>
      </c>
      <c r="I93" s="53">
        <f>IF(Inskrivning!D91&gt;0,Inskrivning!R91,0)</f>
        <v>0</v>
      </c>
      <c r="J93" s="53">
        <f>IF(Inskrivning!D91&gt;0,Inskrivning!S91,0)</f>
        <v>0</v>
      </c>
      <c r="K93" s="53">
        <f>IF(Inskrivning!D91&gt;0,Inskrivning!T91,0)</f>
        <v>0</v>
      </c>
      <c r="L93" s="53">
        <f>IF(Inskrivning!D91&gt;0,Inskrivning!U91,0)</f>
        <v>0</v>
      </c>
      <c r="M93" s="53">
        <f>IF(Inskrivning!D91&gt;0,Inskrivning!V91,0)</f>
        <v>0</v>
      </c>
      <c r="N93" s="53">
        <f>IF(Inskrivning!D91&gt;0,Inskrivning!W91,0)</f>
        <v>0</v>
      </c>
      <c r="O93" s="53">
        <f>IF(Inskrivning!D91&gt;0,Inskrivning!X91,0)</f>
        <v>0</v>
      </c>
      <c r="P93" s="4"/>
      <c r="Q93" s="4"/>
      <c r="R93" s="4"/>
      <c r="W93" s="15">
        <f>IF(Inskrivning!D91="",0,Inskrivning!D91)</f>
        <v>0</v>
      </c>
      <c r="Y93" s="30">
        <f t="shared" si="1"/>
        <v>0</v>
      </c>
      <c r="Z93" s="104">
        <v>85</v>
      </c>
    </row>
    <row r="94" spans="1:26" ht="15" x14ac:dyDescent="0.25">
      <c r="A94" s="53">
        <f>IF(Inskrivning!D92&gt;0,Inskrivning!J92,0)</f>
        <v>0</v>
      </c>
      <c r="B94" s="53">
        <f>IF(Inskrivning!D92&gt;0,Inskrivning!K92,0)</f>
        <v>0</v>
      </c>
      <c r="C94" s="53">
        <f>IF(Inskrivning!D92&gt;0,Inskrivning!L92,0)</f>
        <v>0</v>
      </c>
      <c r="D94" s="53">
        <f>IF(Inskrivning!D92&gt;0,Inskrivning!M92,0)</f>
        <v>0</v>
      </c>
      <c r="E94" s="53">
        <f>IF(Inskrivning!D92&gt;0,Inskrivning!N92,0)</f>
        <v>0</v>
      </c>
      <c r="F94" s="53">
        <f>IF(Inskrivning!D92&gt;0,Inskrivning!O92,0)</f>
        <v>0</v>
      </c>
      <c r="G94" s="53">
        <f>IF(Inskrivning!D92&gt;0,Inskrivning!P92,0)</f>
        <v>0</v>
      </c>
      <c r="H94" s="53">
        <f>IF(Inskrivning!D92&gt;0,Inskrivning!Q92,0)</f>
        <v>0</v>
      </c>
      <c r="I94" s="53">
        <f>IF(Inskrivning!D92&gt;0,Inskrivning!R92,0)</f>
        <v>0</v>
      </c>
      <c r="J94" s="53">
        <f>IF(Inskrivning!D92&gt;0,Inskrivning!S92,0)</f>
        <v>0</v>
      </c>
      <c r="K94" s="53">
        <f>IF(Inskrivning!D92&gt;0,Inskrivning!T92,0)</f>
        <v>0</v>
      </c>
      <c r="L94" s="53">
        <f>IF(Inskrivning!D92&gt;0,Inskrivning!U92,0)</f>
        <v>0</v>
      </c>
      <c r="M94" s="53">
        <f>IF(Inskrivning!D92&gt;0,Inskrivning!V92,0)</f>
        <v>0</v>
      </c>
      <c r="N94" s="53">
        <f>IF(Inskrivning!D92&gt;0,Inskrivning!W92,0)</f>
        <v>0</v>
      </c>
      <c r="O94" s="53">
        <f>IF(Inskrivning!D92&gt;0,Inskrivning!X92,0)</f>
        <v>0</v>
      </c>
      <c r="P94" s="4"/>
      <c r="Q94" s="4"/>
      <c r="R94" s="4"/>
      <c r="W94" s="15">
        <f>IF(Inskrivning!D92="",0,Inskrivning!D92)</f>
        <v>0</v>
      </c>
      <c r="Y94" s="30">
        <f t="shared" si="1"/>
        <v>0</v>
      </c>
      <c r="Z94" s="4">
        <v>86</v>
      </c>
    </row>
    <row r="95" spans="1:26" ht="15" x14ac:dyDescent="0.25">
      <c r="A95" s="53">
        <f>IF(Inskrivning!D93&gt;0,Inskrivning!J93,0)</f>
        <v>0</v>
      </c>
      <c r="B95" s="53">
        <f>IF(Inskrivning!D93&gt;0,Inskrivning!K93,0)</f>
        <v>0</v>
      </c>
      <c r="C95" s="53">
        <f>IF(Inskrivning!D93&gt;0,Inskrivning!L93,0)</f>
        <v>0</v>
      </c>
      <c r="D95" s="53">
        <f>IF(Inskrivning!D93&gt;0,Inskrivning!M93,0)</f>
        <v>0</v>
      </c>
      <c r="E95" s="53">
        <f>IF(Inskrivning!D93&gt;0,Inskrivning!N93,0)</f>
        <v>0</v>
      </c>
      <c r="F95" s="53">
        <f>IF(Inskrivning!D93&gt;0,Inskrivning!O93,0)</f>
        <v>0</v>
      </c>
      <c r="G95" s="53">
        <f>IF(Inskrivning!D93&gt;0,Inskrivning!P93,0)</f>
        <v>0</v>
      </c>
      <c r="H95" s="53">
        <f>IF(Inskrivning!D93&gt;0,Inskrivning!Q93,0)</f>
        <v>0</v>
      </c>
      <c r="I95" s="53">
        <f>IF(Inskrivning!D93&gt;0,Inskrivning!R93,0)</f>
        <v>0</v>
      </c>
      <c r="J95" s="53">
        <f>IF(Inskrivning!D93&gt;0,Inskrivning!S93,0)</f>
        <v>0</v>
      </c>
      <c r="K95" s="53">
        <f>IF(Inskrivning!D93&gt;0,Inskrivning!T93,0)</f>
        <v>0</v>
      </c>
      <c r="L95" s="53">
        <f>IF(Inskrivning!D93&gt;0,Inskrivning!U93,0)</f>
        <v>0</v>
      </c>
      <c r="M95" s="53">
        <f>IF(Inskrivning!D93&gt;0,Inskrivning!V93,0)</f>
        <v>0</v>
      </c>
      <c r="N95" s="53">
        <f>IF(Inskrivning!D93&gt;0,Inskrivning!W93,0)</f>
        <v>0</v>
      </c>
      <c r="O95" s="53">
        <f>IF(Inskrivning!D93&gt;0,Inskrivning!X93,0)</f>
        <v>0</v>
      </c>
      <c r="P95" s="4"/>
      <c r="Q95" s="4"/>
      <c r="R95" s="4"/>
      <c r="W95" s="15">
        <f>IF(Inskrivning!D93="",0,Inskrivning!D93)</f>
        <v>0</v>
      </c>
      <c r="Y95" s="30">
        <f t="shared" si="1"/>
        <v>0</v>
      </c>
      <c r="Z95" s="104">
        <v>87</v>
      </c>
    </row>
    <row r="96" spans="1:26" ht="15" x14ac:dyDescent="0.25">
      <c r="A96" s="53">
        <f>IF(Inskrivning!D94&gt;0,Inskrivning!J94,0)</f>
        <v>0</v>
      </c>
      <c r="B96" s="53">
        <f>IF(Inskrivning!D94&gt;0,Inskrivning!K94,0)</f>
        <v>0</v>
      </c>
      <c r="C96" s="53">
        <f>IF(Inskrivning!D94&gt;0,Inskrivning!L94,0)</f>
        <v>0</v>
      </c>
      <c r="D96" s="53">
        <f>IF(Inskrivning!D94&gt;0,Inskrivning!M94,0)</f>
        <v>0</v>
      </c>
      <c r="E96" s="53">
        <f>IF(Inskrivning!D94&gt;0,Inskrivning!N94,0)</f>
        <v>0</v>
      </c>
      <c r="F96" s="53">
        <f>IF(Inskrivning!D94&gt;0,Inskrivning!O94,0)</f>
        <v>0</v>
      </c>
      <c r="G96" s="53">
        <f>IF(Inskrivning!D94&gt;0,Inskrivning!P94,0)</f>
        <v>0</v>
      </c>
      <c r="H96" s="53">
        <f>IF(Inskrivning!D94&gt;0,Inskrivning!Q94,0)</f>
        <v>0</v>
      </c>
      <c r="I96" s="53">
        <f>IF(Inskrivning!D94&gt;0,Inskrivning!R94,0)</f>
        <v>0</v>
      </c>
      <c r="J96" s="53">
        <f>IF(Inskrivning!D94&gt;0,Inskrivning!S94,0)</f>
        <v>0</v>
      </c>
      <c r="K96" s="53">
        <f>IF(Inskrivning!D94&gt;0,Inskrivning!T94,0)</f>
        <v>0</v>
      </c>
      <c r="L96" s="53">
        <f>IF(Inskrivning!D94&gt;0,Inskrivning!U94,0)</f>
        <v>0</v>
      </c>
      <c r="M96" s="53">
        <f>IF(Inskrivning!D94&gt;0,Inskrivning!V94,0)</f>
        <v>0</v>
      </c>
      <c r="N96" s="53">
        <f>IF(Inskrivning!D94&gt;0,Inskrivning!W94,0)</f>
        <v>0</v>
      </c>
      <c r="O96" s="53">
        <f>IF(Inskrivning!D94&gt;0,Inskrivning!X94,0)</f>
        <v>0</v>
      </c>
      <c r="P96" s="4"/>
      <c r="Q96" s="4"/>
      <c r="R96" s="4"/>
      <c r="W96" s="15">
        <f>IF(Inskrivning!D94="",0,Inskrivning!D94)</f>
        <v>0</v>
      </c>
      <c r="Y96" s="30">
        <f t="shared" si="1"/>
        <v>0</v>
      </c>
      <c r="Z96" s="4">
        <v>88</v>
      </c>
    </row>
    <row r="97" spans="1:26" ht="15" x14ac:dyDescent="0.25">
      <c r="A97" s="53">
        <f>IF(Inskrivning!D95&gt;0,Inskrivning!J95,0)</f>
        <v>0</v>
      </c>
      <c r="B97" s="53">
        <f>IF(Inskrivning!D95&gt;0,Inskrivning!K95,0)</f>
        <v>0</v>
      </c>
      <c r="C97" s="53">
        <f>IF(Inskrivning!D95&gt;0,Inskrivning!L95,0)</f>
        <v>0</v>
      </c>
      <c r="D97" s="53">
        <f>IF(Inskrivning!D95&gt;0,Inskrivning!M95,0)</f>
        <v>0</v>
      </c>
      <c r="E97" s="53">
        <f>IF(Inskrivning!D95&gt;0,Inskrivning!N95,0)</f>
        <v>0</v>
      </c>
      <c r="F97" s="53">
        <f>IF(Inskrivning!D95&gt;0,Inskrivning!O95,0)</f>
        <v>0</v>
      </c>
      <c r="G97" s="53">
        <f>IF(Inskrivning!D95&gt;0,Inskrivning!P95,0)</f>
        <v>0</v>
      </c>
      <c r="H97" s="53">
        <f>IF(Inskrivning!D95&gt;0,Inskrivning!Q95,0)</f>
        <v>0</v>
      </c>
      <c r="I97" s="53">
        <f>IF(Inskrivning!D95&gt;0,Inskrivning!R95,0)</f>
        <v>0</v>
      </c>
      <c r="J97" s="53">
        <f>IF(Inskrivning!D95&gt;0,Inskrivning!S95,0)</f>
        <v>0</v>
      </c>
      <c r="K97" s="53">
        <f>IF(Inskrivning!D95&gt;0,Inskrivning!T95,0)</f>
        <v>0</v>
      </c>
      <c r="L97" s="53">
        <f>IF(Inskrivning!D95&gt;0,Inskrivning!U95,0)</f>
        <v>0</v>
      </c>
      <c r="M97" s="53">
        <f>IF(Inskrivning!D95&gt;0,Inskrivning!V95,0)</f>
        <v>0</v>
      </c>
      <c r="N97" s="53">
        <f>IF(Inskrivning!D95&gt;0,Inskrivning!W95,0)</f>
        <v>0</v>
      </c>
      <c r="O97" s="53">
        <f>IF(Inskrivning!D95&gt;0,Inskrivning!X95,0)</f>
        <v>0</v>
      </c>
      <c r="P97" s="4"/>
      <c r="Q97" s="4"/>
      <c r="R97" s="4"/>
      <c r="W97" s="15">
        <f>IF(Inskrivning!D95="",0,Inskrivning!D95)</f>
        <v>0</v>
      </c>
      <c r="Y97" s="30">
        <f t="shared" si="1"/>
        <v>0</v>
      </c>
      <c r="Z97" s="104">
        <v>89</v>
      </c>
    </row>
    <row r="98" spans="1:26" ht="15" x14ac:dyDescent="0.25">
      <c r="A98" s="53">
        <f>IF(Inskrivning!D96&gt;0,Inskrivning!J96,0)</f>
        <v>0</v>
      </c>
      <c r="B98" s="53">
        <f>IF(Inskrivning!D96&gt;0,Inskrivning!K96,0)</f>
        <v>0</v>
      </c>
      <c r="C98" s="53">
        <f>IF(Inskrivning!D96&gt;0,Inskrivning!L96,0)</f>
        <v>0</v>
      </c>
      <c r="D98" s="53">
        <f>IF(Inskrivning!D96&gt;0,Inskrivning!M96,0)</f>
        <v>0</v>
      </c>
      <c r="E98" s="53">
        <f>IF(Inskrivning!D96&gt;0,Inskrivning!N96,0)</f>
        <v>0</v>
      </c>
      <c r="F98" s="53">
        <f>IF(Inskrivning!D96&gt;0,Inskrivning!O96,0)</f>
        <v>0</v>
      </c>
      <c r="G98" s="53">
        <f>IF(Inskrivning!D96&gt;0,Inskrivning!P96,0)</f>
        <v>0</v>
      </c>
      <c r="H98" s="53">
        <f>IF(Inskrivning!D96&gt;0,Inskrivning!Q96,0)</f>
        <v>0</v>
      </c>
      <c r="I98" s="53">
        <f>IF(Inskrivning!D96&gt;0,Inskrivning!R96,0)</f>
        <v>0</v>
      </c>
      <c r="J98" s="53">
        <f>IF(Inskrivning!D96&gt;0,Inskrivning!S96,0)</f>
        <v>0</v>
      </c>
      <c r="K98" s="53">
        <f>IF(Inskrivning!D96&gt;0,Inskrivning!T96,0)</f>
        <v>0</v>
      </c>
      <c r="L98" s="53">
        <f>IF(Inskrivning!D96&gt;0,Inskrivning!U96,0)</f>
        <v>0</v>
      </c>
      <c r="M98" s="53">
        <f>IF(Inskrivning!D96&gt;0,Inskrivning!V96,0)</f>
        <v>0</v>
      </c>
      <c r="N98" s="53">
        <f>IF(Inskrivning!D96&gt;0,Inskrivning!W96,0)</f>
        <v>0</v>
      </c>
      <c r="O98" s="53">
        <f>IF(Inskrivning!D96&gt;0,Inskrivning!X96,0)</f>
        <v>0</v>
      </c>
      <c r="P98" s="4"/>
      <c r="Q98" s="4"/>
      <c r="R98" s="4"/>
      <c r="W98" s="15">
        <f>IF(Inskrivning!D96="",0,Inskrivning!D96)</f>
        <v>0</v>
      </c>
      <c r="Y98" s="30">
        <f t="shared" si="1"/>
        <v>0</v>
      </c>
      <c r="Z98" s="4">
        <v>90</v>
      </c>
    </row>
    <row r="99" spans="1:26" ht="15" x14ac:dyDescent="0.25">
      <c r="A99" s="53">
        <f>IF(Inskrivning!D97&gt;0,Inskrivning!J97,0)</f>
        <v>0</v>
      </c>
      <c r="B99" s="53">
        <f>IF(Inskrivning!D97&gt;0,Inskrivning!K97,0)</f>
        <v>0</v>
      </c>
      <c r="C99" s="53">
        <f>IF(Inskrivning!D97&gt;0,Inskrivning!L97,0)</f>
        <v>0</v>
      </c>
      <c r="D99" s="53">
        <f>IF(Inskrivning!D97&gt;0,Inskrivning!M97,0)</f>
        <v>0</v>
      </c>
      <c r="E99" s="53">
        <f>IF(Inskrivning!D97&gt;0,Inskrivning!N97,0)</f>
        <v>0</v>
      </c>
      <c r="F99" s="53">
        <f>IF(Inskrivning!D97&gt;0,Inskrivning!O97,0)</f>
        <v>0</v>
      </c>
      <c r="G99" s="53">
        <f>IF(Inskrivning!D97&gt;0,Inskrivning!P97,0)</f>
        <v>0</v>
      </c>
      <c r="H99" s="53">
        <f>IF(Inskrivning!D97&gt;0,Inskrivning!Q97,0)</f>
        <v>0</v>
      </c>
      <c r="I99" s="53">
        <f>IF(Inskrivning!D97&gt;0,Inskrivning!R97,0)</f>
        <v>0</v>
      </c>
      <c r="J99" s="53">
        <f>IF(Inskrivning!D97&gt;0,Inskrivning!S97,0)</f>
        <v>0</v>
      </c>
      <c r="K99" s="53">
        <f>IF(Inskrivning!D97&gt;0,Inskrivning!T97,0)</f>
        <v>0</v>
      </c>
      <c r="L99" s="53">
        <f>IF(Inskrivning!D97&gt;0,Inskrivning!U97,0)</f>
        <v>0</v>
      </c>
      <c r="M99" s="53">
        <f>IF(Inskrivning!D97&gt;0,Inskrivning!V97,0)</f>
        <v>0</v>
      </c>
      <c r="N99" s="53">
        <f>IF(Inskrivning!D97&gt;0,Inskrivning!W97,0)</f>
        <v>0</v>
      </c>
      <c r="O99" s="53">
        <f>IF(Inskrivning!D97&gt;0,Inskrivning!X97,0)</f>
        <v>0</v>
      </c>
      <c r="P99" s="4"/>
      <c r="Q99" s="4"/>
      <c r="R99" s="4"/>
      <c r="W99" s="15">
        <f>IF(Inskrivning!D97="",0,Inskrivning!D97)</f>
        <v>0</v>
      </c>
      <c r="Y99" s="30">
        <f t="shared" si="1"/>
        <v>0</v>
      </c>
      <c r="Z99" s="104">
        <v>91</v>
      </c>
    </row>
    <row r="100" spans="1:26" ht="15" x14ac:dyDescent="0.25">
      <c r="A100" s="53">
        <f>IF(Inskrivning!D98&gt;0,Inskrivning!J98,0)</f>
        <v>0</v>
      </c>
      <c r="B100" s="53">
        <f>IF(Inskrivning!D98&gt;0,Inskrivning!K98,0)</f>
        <v>0</v>
      </c>
      <c r="C100" s="53">
        <f>IF(Inskrivning!D98&gt;0,Inskrivning!L98,0)</f>
        <v>0</v>
      </c>
      <c r="D100" s="53">
        <f>IF(Inskrivning!D98&gt;0,Inskrivning!M98,0)</f>
        <v>0</v>
      </c>
      <c r="E100" s="53">
        <f>IF(Inskrivning!D98&gt;0,Inskrivning!N98,0)</f>
        <v>0</v>
      </c>
      <c r="F100" s="53">
        <f>IF(Inskrivning!D98&gt;0,Inskrivning!O98,0)</f>
        <v>0</v>
      </c>
      <c r="G100" s="53">
        <f>IF(Inskrivning!D98&gt;0,Inskrivning!P98,0)</f>
        <v>0</v>
      </c>
      <c r="H100" s="53">
        <f>IF(Inskrivning!D98&gt;0,Inskrivning!Q98,0)</f>
        <v>0</v>
      </c>
      <c r="I100" s="53">
        <f>IF(Inskrivning!D98&gt;0,Inskrivning!R98,0)</f>
        <v>0</v>
      </c>
      <c r="J100" s="53">
        <f>IF(Inskrivning!D98&gt;0,Inskrivning!S98,0)</f>
        <v>0</v>
      </c>
      <c r="K100" s="53">
        <f>IF(Inskrivning!D98&gt;0,Inskrivning!T98,0)</f>
        <v>0</v>
      </c>
      <c r="L100" s="53">
        <f>IF(Inskrivning!D98&gt;0,Inskrivning!U98,0)</f>
        <v>0</v>
      </c>
      <c r="M100" s="53">
        <f>IF(Inskrivning!D98&gt;0,Inskrivning!V98,0)</f>
        <v>0</v>
      </c>
      <c r="N100" s="53">
        <f>IF(Inskrivning!D98&gt;0,Inskrivning!W98,0)</f>
        <v>0</v>
      </c>
      <c r="O100" s="53">
        <f>IF(Inskrivning!D98&gt;0,Inskrivning!X98,0)</f>
        <v>0</v>
      </c>
      <c r="P100" s="4"/>
      <c r="Q100" s="4"/>
      <c r="R100" s="4"/>
      <c r="W100" s="15">
        <f>IF(Inskrivning!D98="",0,Inskrivning!D98)</f>
        <v>0</v>
      </c>
      <c r="Y100" s="30">
        <f t="shared" si="1"/>
        <v>0</v>
      </c>
      <c r="Z100" s="4">
        <v>92</v>
      </c>
    </row>
    <row r="101" spans="1:26" ht="15" x14ac:dyDescent="0.25">
      <c r="A101" s="53">
        <f>IF(Inskrivning!D99&gt;0,Inskrivning!J99,0)</f>
        <v>0</v>
      </c>
      <c r="B101" s="53">
        <f>IF(Inskrivning!D99&gt;0,Inskrivning!K99,0)</f>
        <v>0</v>
      </c>
      <c r="C101" s="53">
        <f>IF(Inskrivning!D99&gt;0,Inskrivning!L99,0)</f>
        <v>0</v>
      </c>
      <c r="D101" s="53">
        <f>IF(Inskrivning!D99&gt;0,Inskrivning!M99,0)</f>
        <v>0</v>
      </c>
      <c r="E101" s="53">
        <f>IF(Inskrivning!D99&gt;0,Inskrivning!N99,0)</f>
        <v>0</v>
      </c>
      <c r="F101" s="53">
        <f>IF(Inskrivning!D99&gt;0,Inskrivning!O99,0)</f>
        <v>0</v>
      </c>
      <c r="G101" s="53">
        <f>IF(Inskrivning!D99&gt;0,Inskrivning!P99,0)</f>
        <v>0</v>
      </c>
      <c r="H101" s="53">
        <f>IF(Inskrivning!D99&gt;0,Inskrivning!Q99,0)</f>
        <v>0</v>
      </c>
      <c r="I101" s="53">
        <f>IF(Inskrivning!D99&gt;0,Inskrivning!R99,0)</f>
        <v>0</v>
      </c>
      <c r="J101" s="53">
        <f>IF(Inskrivning!D99&gt;0,Inskrivning!S99,0)</f>
        <v>0</v>
      </c>
      <c r="K101" s="53">
        <f>IF(Inskrivning!D99&gt;0,Inskrivning!T99,0)</f>
        <v>0</v>
      </c>
      <c r="L101" s="53">
        <f>IF(Inskrivning!D99&gt;0,Inskrivning!U99,0)</f>
        <v>0</v>
      </c>
      <c r="M101" s="53">
        <f>IF(Inskrivning!D99&gt;0,Inskrivning!V99,0)</f>
        <v>0</v>
      </c>
      <c r="N101" s="53">
        <f>IF(Inskrivning!D99&gt;0,Inskrivning!W99,0)</f>
        <v>0</v>
      </c>
      <c r="O101" s="53">
        <f>IF(Inskrivning!D99&gt;0,Inskrivning!X99,0)</f>
        <v>0</v>
      </c>
      <c r="P101" s="4"/>
      <c r="Q101" s="4"/>
      <c r="R101" s="4"/>
      <c r="W101" s="15">
        <f>IF(Inskrivning!D99="",0,Inskrivning!D99)</f>
        <v>0</v>
      </c>
      <c r="Y101" s="30">
        <f t="shared" si="1"/>
        <v>0</v>
      </c>
      <c r="Z101" s="104">
        <v>93</v>
      </c>
    </row>
    <row r="102" spans="1:26" ht="15" x14ac:dyDescent="0.25">
      <c r="A102" s="53">
        <f>IF(Inskrivning!D100&gt;0,Inskrivning!J100,0)</f>
        <v>0</v>
      </c>
      <c r="B102" s="53">
        <f>IF(Inskrivning!D100&gt;0,Inskrivning!K100,0)</f>
        <v>0</v>
      </c>
      <c r="C102" s="53">
        <f>IF(Inskrivning!D100&gt;0,Inskrivning!L100,0)</f>
        <v>0</v>
      </c>
      <c r="D102" s="53">
        <f>IF(Inskrivning!D100&gt;0,Inskrivning!M100,0)</f>
        <v>0</v>
      </c>
      <c r="E102" s="53">
        <f>IF(Inskrivning!D100&gt;0,Inskrivning!N100,0)</f>
        <v>0</v>
      </c>
      <c r="F102" s="53">
        <f>IF(Inskrivning!D100&gt;0,Inskrivning!O100,0)</f>
        <v>0</v>
      </c>
      <c r="G102" s="53">
        <f>IF(Inskrivning!D100&gt;0,Inskrivning!P100,0)</f>
        <v>0</v>
      </c>
      <c r="H102" s="53">
        <f>IF(Inskrivning!D100&gt;0,Inskrivning!Q100,0)</f>
        <v>0</v>
      </c>
      <c r="I102" s="53">
        <f>IF(Inskrivning!D100&gt;0,Inskrivning!R100,0)</f>
        <v>0</v>
      </c>
      <c r="J102" s="53">
        <f>IF(Inskrivning!D100&gt;0,Inskrivning!S100,0)</f>
        <v>0</v>
      </c>
      <c r="K102" s="53">
        <f>IF(Inskrivning!D100&gt;0,Inskrivning!T100,0)</f>
        <v>0</v>
      </c>
      <c r="L102" s="53">
        <f>IF(Inskrivning!D100&gt;0,Inskrivning!U100,0)</f>
        <v>0</v>
      </c>
      <c r="M102" s="53">
        <f>IF(Inskrivning!D100&gt;0,Inskrivning!V100,0)</f>
        <v>0</v>
      </c>
      <c r="N102" s="53">
        <f>IF(Inskrivning!D100&gt;0,Inskrivning!W100,0)</f>
        <v>0</v>
      </c>
      <c r="O102" s="53">
        <f>IF(Inskrivning!D100&gt;0,Inskrivning!X100,0)</f>
        <v>0</v>
      </c>
      <c r="P102" s="4"/>
      <c r="Q102" s="4"/>
      <c r="R102" s="4"/>
      <c r="W102" s="15">
        <f>IF(Inskrivning!D100="",0,Inskrivning!D100)</f>
        <v>0</v>
      </c>
      <c r="Y102" s="30">
        <f t="shared" si="1"/>
        <v>0</v>
      </c>
      <c r="Z102" s="4">
        <v>94</v>
      </c>
    </row>
    <row r="103" spans="1:26" ht="15" x14ac:dyDescent="0.25">
      <c r="A103" s="53">
        <f>IF(Inskrivning!D101&gt;0,Inskrivning!J101,0)</f>
        <v>0</v>
      </c>
      <c r="B103" s="53">
        <f>IF(Inskrivning!D101&gt;0,Inskrivning!K101,0)</f>
        <v>0</v>
      </c>
      <c r="C103" s="53">
        <f>IF(Inskrivning!D101&gt;0,Inskrivning!L101,0)</f>
        <v>0</v>
      </c>
      <c r="D103" s="53">
        <f>IF(Inskrivning!D101&gt;0,Inskrivning!M101,0)</f>
        <v>0</v>
      </c>
      <c r="E103" s="53">
        <f>IF(Inskrivning!D101&gt;0,Inskrivning!N101,0)</f>
        <v>0</v>
      </c>
      <c r="F103" s="53">
        <f>IF(Inskrivning!D101&gt;0,Inskrivning!O101,0)</f>
        <v>0</v>
      </c>
      <c r="G103" s="53">
        <f>IF(Inskrivning!D101&gt;0,Inskrivning!P101,0)</f>
        <v>0</v>
      </c>
      <c r="H103" s="53">
        <f>IF(Inskrivning!D101&gt;0,Inskrivning!Q101,0)</f>
        <v>0</v>
      </c>
      <c r="I103" s="53">
        <f>IF(Inskrivning!D101&gt;0,Inskrivning!R101,0)</f>
        <v>0</v>
      </c>
      <c r="J103" s="53">
        <f>IF(Inskrivning!D101&gt;0,Inskrivning!S101,0)</f>
        <v>0</v>
      </c>
      <c r="K103" s="53">
        <f>IF(Inskrivning!D101&gt;0,Inskrivning!T101,0)</f>
        <v>0</v>
      </c>
      <c r="L103" s="53">
        <f>IF(Inskrivning!D101&gt;0,Inskrivning!U101,0)</f>
        <v>0</v>
      </c>
      <c r="M103" s="53">
        <f>IF(Inskrivning!D101&gt;0,Inskrivning!V101,0)</f>
        <v>0</v>
      </c>
      <c r="N103" s="53">
        <f>IF(Inskrivning!D101&gt;0,Inskrivning!W101,0)</f>
        <v>0</v>
      </c>
      <c r="O103" s="53">
        <f>IF(Inskrivning!D101&gt;0,Inskrivning!X101,0)</f>
        <v>0</v>
      </c>
      <c r="P103" s="4"/>
      <c r="Q103" s="4"/>
      <c r="R103" s="4"/>
      <c r="W103" s="15">
        <f>IF(Inskrivning!D101="",0,Inskrivning!D101)</f>
        <v>0</v>
      </c>
      <c r="Y103" s="30">
        <f t="shared" si="1"/>
        <v>0</v>
      </c>
      <c r="Z103" s="104">
        <v>95</v>
      </c>
    </row>
    <row r="104" spans="1:26" ht="15" x14ac:dyDescent="0.25">
      <c r="A104" s="53">
        <f>IF(Inskrivning!D102&gt;0,Inskrivning!J102,0)</f>
        <v>0</v>
      </c>
      <c r="B104" s="53">
        <f>IF(Inskrivning!D102&gt;0,Inskrivning!K102,0)</f>
        <v>0</v>
      </c>
      <c r="C104" s="53">
        <f>IF(Inskrivning!D102&gt;0,Inskrivning!L102,0)</f>
        <v>0</v>
      </c>
      <c r="D104" s="53">
        <f>IF(Inskrivning!D102&gt;0,Inskrivning!M102,0)</f>
        <v>0</v>
      </c>
      <c r="E104" s="53">
        <f>IF(Inskrivning!D102&gt;0,Inskrivning!N102,0)</f>
        <v>0</v>
      </c>
      <c r="F104" s="53">
        <f>IF(Inskrivning!D102&gt;0,Inskrivning!O102,0)</f>
        <v>0</v>
      </c>
      <c r="G104" s="53">
        <f>IF(Inskrivning!D102&gt;0,Inskrivning!P102,0)</f>
        <v>0</v>
      </c>
      <c r="H104" s="53">
        <f>IF(Inskrivning!D102&gt;0,Inskrivning!Q102,0)</f>
        <v>0</v>
      </c>
      <c r="I104" s="53">
        <f>IF(Inskrivning!D102&gt;0,Inskrivning!R102,0)</f>
        <v>0</v>
      </c>
      <c r="J104" s="53">
        <f>IF(Inskrivning!D102&gt;0,Inskrivning!S102,0)</f>
        <v>0</v>
      </c>
      <c r="K104" s="53">
        <f>IF(Inskrivning!D102&gt;0,Inskrivning!T102,0)</f>
        <v>0</v>
      </c>
      <c r="L104" s="53">
        <f>IF(Inskrivning!D102&gt;0,Inskrivning!U102,0)</f>
        <v>0</v>
      </c>
      <c r="M104" s="53">
        <f>IF(Inskrivning!D102&gt;0,Inskrivning!V102,0)</f>
        <v>0</v>
      </c>
      <c r="N104" s="53">
        <f>IF(Inskrivning!D102&gt;0,Inskrivning!W102,0)</f>
        <v>0</v>
      </c>
      <c r="O104" s="53">
        <f>IF(Inskrivning!D102&gt;0,Inskrivning!X102,0)</f>
        <v>0</v>
      </c>
      <c r="P104" s="4"/>
      <c r="Q104" s="4"/>
      <c r="R104" s="4"/>
      <c r="W104" s="15">
        <f>IF(Inskrivning!D102="",0,Inskrivning!D102)</f>
        <v>0</v>
      </c>
      <c r="Y104" s="30">
        <f t="shared" si="1"/>
        <v>0</v>
      </c>
      <c r="Z104" s="4">
        <v>96</v>
      </c>
    </row>
    <row r="105" spans="1:26" ht="15" x14ac:dyDescent="0.25">
      <c r="A105" s="53">
        <f>IF(Inskrivning!D103&gt;0,Inskrivning!J103,0)</f>
        <v>0</v>
      </c>
      <c r="B105" s="53">
        <f>IF(Inskrivning!D103&gt;0,Inskrivning!K103,0)</f>
        <v>0</v>
      </c>
      <c r="C105" s="53">
        <f>IF(Inskrivning!D103&gt;0,Inskrivning!L103,0)</f>
        <v>0</v>
      </c>
      <c r="D105" s="53">
        <f>IF(Inskrivning!D103&gt;0,Inskrivning!M103,0)</f>
        <v>0</v>
      </c>
      <c r="E105" s="53">
        <f>IF(Inskrivning!D103&gt;0,Inskrivning!N103,0)</f>
        <v>0</v>
      </c>
      <c r="F105" s="53">
        <f>IF(Inskrivning!D103&gt;0,Inskrivning!O103,0)</f>
        <v>0</v>
      </c>
      <c r="G105" s="53">
        <f>IF(Inskrivning!D103&gt;0,Inskrivning!P103,0)</f>
        <v>0</v>
      </c>
      <c r="H105" s="53">
        <f>IF(Inskrivning!D103&gt;0,Inskrivning!Q103,0)</f>
        <v>0</v>
      </c>
      <c r="I105" s="53">
        <f>IF(Inskrivning!D103&gt;0,Inskrivning!R103,0)</f>
        <v>0</v>
      </c>
      <c r="J105" s="53">
        <f>IF(Inskrivning!D103&gt;0,Inskrivning!S103,0)</f>
        <v>0</v>
      </c>
      <c r="K105" s="53">
        <f>IF(Inskrivning!D103&gt;0,Inskrivning!T103,0)</f>
        <v>0</v>
      </c>
      <c r="L105" s="53">
        <f>IF(Inskrivning!D103&gt;0,Inskrivning!U103,0)</f>
        <v>0</v>
      </c>
      <c r="M105" s="53">
        <f>IF(Inskrivning!D103&gt;0,Inskrivning!V103,0)</f>
        <v>0</v>
      </c>
      <c r="N105" s="53">
        <f>IF(Inskrivning!D103&gt;0,Inskrivning!W103,0)</f>
        <v>0</v>
      </c>
      <c r="O105" s="53">
        <f>IF(Inskrivning!D103&gt;0,Inskrivning!X103,0)</f>
        <v>0</v>
      </c>
      <c r="P105" s="4"/>
      <c r="Q105" s="4"/>
      <c r="R105" s="4"/>
      <c r="W105" s="15">
        <f>IF(Inskrivning!D103="",0,Inskrivning!D103)</f>
        <v>0</v>
      </c>
      <c r="Y105" s="30">
        <f t="shared" si="1"/>
        <v>0</v>
      </c>
      <c r="Z105" s="104">
        <v>97</v>
      </c>
    </row>
    <row r="106" spans="1:26" ht="15" x14ac:dyDescent="0.25">
      <c r="A106" s="53">
        <f>IF(Inskrivning!D104&gt;0,Inskrivning!J104,0)</f>
        <v>0</v>
      </c>
      <c r="B106" s="53">
        <f>IF(Inskrivning!D104&gt;0,Inskrivning!K104,0)</f>
        <v>0</v>
      </c>
      <c r="C106" s="53">
        <f>IF(Inskrivning!D104&gt;0,Inskrivning!L104,0)</f>
        <v>0</v>
      </c>
      <c r="D106" s="53">
        <f>IF(Inskrivning!D104&gt;0,Inskrivning!M104,0)</f>
        <v>0</v>
      </c>
      <c r="E106" s="53">
        <f>IF(Inskrivning!D104&gt;0,Inskrivning!N104,0)</f>
        <v>0</v>
      </c>
      <c r="F106" s="53">
        <f>IF(Inskrivning!D104&gt;0,Inskrivning!O104,0)</f>
        <v>0</v>
      </c>
      <c r="G106" s="53">
        <f>IF(Inskrivning!D104&gt;0,Inskrivning!P104,0)</f>
        <v>0</v>
      </c>
      <c r="H106" s="53">
        <f>IF(Inskrivning!D104&gt;0,Inskrivning!Q104,0)</f>
        <v>0</v>
      </c>
      <c r="I106" s="53">
        <f>IF(Inskrivning!D104&gt;0,Inskrivning!R104,0)</f>
        <v>0</v>
      </c>
      <c r="J106" s="53">
        <f>IF(Inskrivning!D104&gt;0,Inskrivning!S104,0)</f>
        <v>0</v>
      </c>
      <c r="K106" s="53">
        <f>IF(Inskrivning!D104&gt;0,Inskrivning!T104,0)</f>
        <v>0</v>
      </c>
      <c r="L106" s="53">
        <f>IF(Inskrivning!D104&gt;0,Inskrivning!U104,0)</f>
        <v>0</v>
      </c>
      <c r="M106" s="53">
        <f>IF(Inskrivning!D104&gt;0,Inskrivning!V104,0)</f>
        <v>0</v>
      </c>
      <c r="N106" s="53">
        <f>IF(Inskrivning!D104&gt;0,Inskrivning!W104,0)</f>
        <v>0</v>
      </c>
      <c r="O106" s="53">
        <f>IF(Inskrivning!D104&gt;0,Inskrivning!X104,0)</f>
        <v>0</v>
      </c>
      <c r="P106" s="4"/>
      <c r="Q106" s="4"/>
      <c r="R106" s="4"/>
      <c r="W106" s="15">
        <f>IF(Inskrivning!D104="",0,Inskrivning!D104)</f>
        <v>0</v>
      </c>
      <c r="Y106" s="30">
        <f t="shared" si="1"/>
        <v>0</v>
      </c>
      <c r="Z106" s="4">
        <v>98</v>
      </c>
    </row>
    <row r="107" spans="1:26" ht="15" x14ac:dyDescent="0.25">
      <c r="A107" s="53">
        <f>IF(Inskrivning!D105&gt;0,Inskrivning!J105,0)</f>
        <v>0</v>
      </c>
      <c r="B107" s="53">
        <f>IF(Inskrivning!D105&gt;0,Inskrivning!K105,0)</f>
        <v>0</v>
      </c>
      <c r="C107" s="53">
        <f>IF(Inskrivning!D105&gt;0,Inskrivning!L105,0)</f>
        <v>0</v>
      </c>
      <c r="D107" s="53">
        <f>IF(Inskrivning!D105&gt;0,Inskrivning!M105,0)</f>
        <v>0</v>
      </c>
      <c r="E107" s="53">
        <f>IF(Inskrivning!D105&gt;0,Inskrivning!N105,0)</f>
        <v>0</v>
      </c>
      <c r="F107" s="53">
        <f>IF(Inskrivning!D105&gt;0,Inskrivning!O105,0)</f>
        <v>0</v>
      </c>
      <c r="G107" s="53">
        <f>IF(Inskrivning!D105&gt;0,Inskrivning!P105,0)</f>
        <v>0</v>
      </c>
      <c r="H107" s="53">
        <f>IF(Inskrivning!D105&gt;0,Inskrivning!Q105,0)</f>
        <v>0</v>
      </c>
      <c r="I107" s="53">
        <f>IF(Inskrivning!D105&gt;0,Inskrivning!R105,0)</f>
        <v>0</v>
      </c>
      <c r="J107" s="53">
        <f>IF(Inskrivning!D105&gt;0,Inskrivning!S105,0)</f>
        <v>0</v>
      </c>
      <c r="K107" s="53">
        <f>IF(Inskrivning!D105&gt;0,Inskrivning!T105,0)</f>
        <v>0</v>
      </c>
      <c r="L107" s="53">
        <f>IF(Inskrivning!D105&gt;0,Inskrivning!U105,0)</f>
        <v>0</v>
      </c>
      <c r="M107" s="53">
        <f>IF(Inskrivning!D105&gt;0,Inskrivning!V105,0)</f>
        <v>0</v>
      </c>
      <c r="N107" s="53">
        <f>IF(Inskrivning!D105&gt;0,Inskrivning!W105,0)</f>
        <v>0</v>
      </c>
      <c r="O107" s="53">
        <f>IF(Inskrivning!D105&gt;0,Inskrivning!X105,0)</f>
        <v>0</v>
      </c>
      <c r="P107" s="4"/>
      <c r="Q107" s="4"/>
      <c r="R107" s="4"/>
      <c r="W107" s="15">
        <f>IF(Inskrivning!D105="",0,Inskrivning!D105)</f>
        <v>0</v>
      </c>
      <c r="Y107" s="30">
        <f t="shared" si="1"/>
        <v>0</v>
      </c>
      <c r="Z107" s="104">
        <v>99</v>
      </c>
    </row>
    <row r="108" spans="1:26" ht="15" x14ac:dyDescent="0.25">
      <c r="A108" s="53">
        <f>IF(Inskrivning!D106&gt;0,Inskrivning!J106,0)</f>
        <v>0</v>
      </c>
      <c r="B108" s="53">
        <f>IF(Inskrivning!D106&gt;0,Inskrivning!K106,0)</f>
        <v>0</v>
      </c>
      <c r="C108" s="53">
        <f>IF(Inskrivning!D106&gt;0,Inskrivning!L106,0)</f>
        <v>0</v>
      </c>
      <c r="D108" s="53">
        <f>IF(Inskrivning!D106&gt;0,Inskrivning!M106,0)</f>
        <v>0</v>
      </c>
      <c r="E108" s="53">
        <f>IF(Inskrivning!D106&gt;0,Inskrivning!N106,0)</f>
        <v>0</v>
      </c>
      <c r="F108" s="53">
        <f>IF(Inskrivning!D106&gt;0,Inskrivning!O106,0)</f>
        <v>0</v>
      </c>
      <c r="G108" s="53">
        <f>IF(Inskrivning!D106&gt;0,Inskrivning!P106,0)</f>
        <v>0</v>
      </c>
      <c r="H108" s="53">
        <f>IF(Inskrivning!D106&gt;0,Inskrivning!Q106,0)</f>
        <v>0</v>
      </c>
      <c r="I108" s="53">
        <f>IF(Inskrivning!D106&gt;0,Inskrivning!R106,0)</f>
        <v>0</v>
      </c>
      <c r="J108" s="53">
        <f>IF(Inskrivning!D106&gt;0,Inskrivning!S106,0)</f>
        <v>0</v>
      </c>
      <c r="K108" s="53">
        <f>IF(Inskrivning!D106&gt;0,Inskrivning!T106,0)</f>
        <v>0</v>
      </c>
      <c r="L108" s="53">
        <f>IF(Inskrivning!D106&gt;0,Inskrivning!U106,0)</f>
        <v>0</v>
      </c>
      <c r="M108" s="53">
        <f>IF(Inskrivning!D106&gt;0,Inskrivning!V106,0)</f>
        <v>0</v>
      </c>
      <c r="N108" s="53">
        <f>IF(Inskrivning!D106&gt;0,Inskrivning!W106,0)</f>
        <v>0</v>
      </c>
      <c r="O108" s="53">
        <f>IF(Inskrivning!D106&gt;0,Inskrivning!X106,0)</f>
        <v>0</v>
      </c>
      <c r="P108" s="4"/>
      <c r="Q108" s="4"/>
      <c r="R108" s="4"/>
      <c r="W108" s="15">
        <f>IF(Inskrivning!D106="",0,Inskrivning!D106)</f>
        <v>0</v>
      </c>
      <c r="Y108" s="30">
        <f t="shared" si="1"/>
        <v>0</v>
      </c>
      <c r="Z108" s="4">
        <v>100</v>
      </c>
    </row>
    <row r="109" spans="1:26" ht="15" x14ac:dyDescent="0.25">
      <c r="A109" s="53">
        <f>IF(Inskrivning!D107&gt;0,Inskrivning!J107,0)</f>
        <v>0</v>
      </c>
      <c r="B109" s="53">
        <f>IF(Inskrivning!D107&gt;0,Inskrivning!K107,0)</f>
        <v>0</v>
      </c>
      <c r="C109" s="53">
        <f>IF(Inskrivning!D107&gt;0,Inskrivning!L107,0)</f>
        <v>0</v>
      </c>
      <c r="D109" s="53">
        <f>IF(Inskrivning!D107&gt;0,Inskrivning!M107,0)</f>
        <v>0</v>
      </c>
      <c r="E109" s="53">
        <f>IF(Inskrivning!D107&gt;0,Inskrivning!N107,0)</f>
        <v>0</v>
      </c>
      <c r="F109" s="53">
        <f>IF(Inskrivning!D107&gt;0,Inskrivning!O107,0)</f>
        <v>0</v>
      </c>
      <c r="G109" s="53">
        <f>IF(Inskrivning!D107&gt;0,Inskrivning!P107,0)</f>
        <v>0</v>
      </c>
      <c r="H109" s="53">
        <f>IF(Inskrivning!D107&gt;0,Inskrivning!Q107,0)</f>
        <v>0</v>
      </c>
      <c r="I109" s="53">
        <f>IF(Inskrivning!D107&gt;0,Inskrivning!R107,0)</f>
        <v>0</v>
      </c>
      <c r="J109" s="53">
        <f>IF(Inskrivning!D107&gt;0,Inskrivning!S107,0)</f>
        <v>0</v>
      </c>
      <c r="K109" s="53">
        <f>IF(Inskrivning!D107&gt;0,Inskrivning!T107,0)</f>
        <v>0</v>
      </c>
      <c r="L109" s="53">
        <f>IF(Inskrivning!D107&gt;0,Inskrivning!U107,0)</f>
        <v>0</v>
      </c>
      <c r="M109" s="53">
        <f>IF(Inskrivning!D107&gt;0,Inskrivning!V107,0)</f>
        <v>0</v>
      </c>
      <c r="N109" s="53">
        <f>IF(Inskrivning!D107&gt;0,Inskrivning!W107,0)</f>
        <v>0</v>
      </c>
      <c r="O109" s="53">
        <f>IF(Inskrivning!D107&gt;0,Inskrivning!X107,0)</f>
        <v>0</v>
      </c>
      <c r="P109" s="4"/>
      <c r="Q109" s="4"/>
      <c r="R109" s="4"/>
      <c r="W109" s="15">
        <f>IF(Inskrivning!D107="",0,Inskrivning!D107)</f>
        <v>0</v>
      </c>
      <c r="Y109" s="30">
        <f t="shared" si="1"/>
        <v>0</v>
      </c>
      <c r="Z109" s="104">
        <v>101</v>
      </c>
    </row>
    <row r="110" spans="1:26" ht="15" x14ac:dyDescent="0.25">
      <c r="A110" s="53">
        <f>IF(Inskrivning!D108&gt;0,Inskrivning!J108,0)</f>
        <v>0</v>
      </c>
      <c r="B110" s="53">
        <f>IF(Inskrivning!D108&gt;0,Inskrivning!K108,0)</f>
        <v>0</v>
      </c>
      <c r="C110" s="53">
        <f>IF(Inskrivning!D108&gt;0,Inskrivning!L108,0)</f>
        <v>0</v>
      </c>
      <c r="D110" s="53">
        <f>IF(Inskrivning!D108&gt;0,Inskrivning!M108,0)</f>
        <v>0</v>
      </c>
      <c r="E110" s="53">
        <f>IF(Inskrivning!D108&gt;0,Inskrivning!N108,0)</f>
        <v>0</v>
      </c>
      <c r="F110" s="53">
        <f>IF(Inskrivning!D108&gt;0,Inskrivning!O108,0)</f>
        <v>0</v>
      </c>
      <c r="G110" s="53">
        <f>IF(Inskrivning!D108&gt;0,Inskrivning!P108,0)</f>
        <v>0</v>
      </c>
      <c r="H110" s="53">
        <f>IF(Inskrivning!D108&gt;0,Inskrivning!Q108,0)</f>
        <v>0</v>
      </c>
      <c r="I110" s="53">
        <f>IF(Inskrivning!D108&gt;0,Inskrivning!R108,0)</f>
        <v>0</v>
      </c>
      <c r="J110" s="53">
        <f>IF(Inskrivning!D108&gt;0,Inskrivning!S108,0)</f>
        <v>0</v>
      </c>
      <c r="K110" s="53">
        <f>IF(Inskrivning!D108&gt;0,Inskrivning!T108,0)</f>
        <v>0</v>
      </c>
      <c r="L110" s="53">
        <f>IF(Inskrivning!D108&gt;0,Inskrivning!U108,0)</f>
        <v>0</v>
      </c>
      <c r="M110" s="53">
        <f>IF(Inskrivning!D108&gt;0,Inskrivning!V108,0)</f>
        <v>0</v>
      </c>
      <c r="N110" s="53">
        <f>IF(Inskrivning!D108&gt;0,Inskrivning!W108,0)</f>
        <v>0</v>
      </c>
      <c r="O110" s="53">
        <f>IF(Inskrivning!D108&gt;0,Inskrivning!X108,0)</f>
        <v>0</v>
      </c>
      <c r="P110" s="4"/>
      <c r="Q110" s="4"/>
      <c r="R110" s="4"/>
      <c r="W110" s="15">
        <f>IF(Inskrivning!D108="",0,Inskrivning!D108)</f>
        <v>0</v>
      </c>
      <c r="Y110" s="30">
        <f t="shared" si="1"/>
        <v>0</v>
      </c>
      <c r="Z110" s="4">
        <v>102</v>
      </c>
    </row>
    <row r="111" spans="1:26" ht="15" x14ac:dyDescent="0.25">
      <c r="A111" s="53">
        <f>IF(Inskrivning!D109&gt;0,Inskrivning!J109,0)</f>
        <v>0</v>
      </c>
      <c r="B111" s="53">
        <f>IF(Inskrivning!D109&gt;0,Inskrivning!K109,0)</f>
        <v>0</v>
      </c>
      <c r="C111" s="53">
        <f>IF(Inskrivning!D109&gt;0,Inskrivning!L109,0)</f>
        <v>0</v>
      </c>
      <c r="D111" s="53">
        <f>IF(Inskrivning!D109&gt;0,Inskrivning!M109,0)</f>
        <v>0</v>
      </c>
      <c r="E111" s="53">
        <f>IF(Inskrivning!D109&gt;0,Inskrivning!N109,0)</f>
        <v>0</v>
      </c>
      <c r="F111" s="53">
        <f>IF(Inskrivning!D109&gt;0,Inskrivning!O109,0)</f>
        <v>0</v>
      </c>
      <c r="G111" s="53">
        <f>IF(Inskrivning!D109&gt;0,Inskrivning!P109,0)</f>
        <v>0</v>
      </c>
      <c r="H111" s="53">
        <f>IF(Inskrivning!D109&gt;0,Inskrivning!Q109,0)</f>
        <v>0</v>
      </c>
      <c r="I111" s="53">
        <f>IF(Inskrivning!D109&gt;0,Inskrivning!R109,0)</f>
        <v>0</v>
      </c>
      <c r="J111" s="53">
        <f>IF(Inskrivning!D109&gt;0,Inskrivning!S109,0)</f>
        <v>0</v>
      </c>
      <c r="K111" s="53">
        <f>IF(Inskrivning!D109&gt;0,Inskrivning!T109,0)</f>
        <v>0</v>
      </c>
      <c r="L111" s="53">
        <f>IF(Inskrivning!D109&gt;0,Inskrivning!U109,0)</f>
        <v>0</v>
      </c>
      <c r="M111" s="53">
        <f>IF(Inskrivning!D109&gt;0,Inskrivning!V109,0)</f>
        <v>0</v>
      </c>
      <c r="N111" s="53">
        <f>IF(Inskrivning!D109&gt;0,Inskrivning!W109,0)</f>
        <v>0</v>
      </c>
      <c r="O111" s="53">
        <f>IF(Inskrivning!D109&gt;0,Inskrivning!X109,0)</f>
        <v>0</v>
      </c>
      <c r="P111" s="4"/>
      <c r="Q111" s="4"/>
      <c r="R111" s="4"/>
      <c r="W111" s="15">
        <f>IF(Inskrivning!D109="",0,Inskrivning!D109)</f>
        <v>0</v>
      </c>
      <c r="Y111" s="30">
        <f t="shared" si="1"/>
        <v>0</v>
      </c>
      <c r="Z111" s="104">
        <v>103</v>
      </c>
    </row>
    <row r="112" spans="1:26" ht="15" x14ac:dyDescent="0.25">
      <c r="A112" s="53">
        <f>IF(Inskrivning!D110&gt;0,Inskrivning!J110,0)</f>
        <v>0</v>
      </c>
      <c r="B112" s="53">
        <f>IF(Inskrivning!D110&gt;0,Inskrivning!K110,0)</f>
        <v>0</v>
      </c>
      <c r="C112" s="53">
        <f>IF(Inskrivning!D110&gt;0,Inskrivning!L110,0)</f>
        <v>0</v>
      </c>
      <c r="D112" s="53">
        <f>IF(Inskrivning!D110&gt;0,Inskrivning!M110,0)</f>
        <v>0</v>
      </c>
      <c r="E112" s="53">
        <f>IF(Inskrivning!D110&gt;0,Inskrivning!N110,0)</f>
        <v>0</v>
      </c>
      <c r="F112" s="53">
        <f>IF(Inskrivning!D110&gt;0,Inskrivning!O110,0)</f>
        <v>0</v>
      </c>
      <c r="G112" s="53">
        <f>IF(Inskrivning!D110&gt;0,Inskrivning!P110,0)</f>
        <v>0</v>
      </c>
      <c r="H112" s="53">
        <f>IF(Inskrivning!D110&gt;0,Inskrivning!Q110,0)</f>
        <v>0</v>
      </c>
      <c r="I112" s="53">
        <f>IF(Inskrivning!D110&gt;0,Inskrivning!R110,0)</f>
        <v>0</v>
      </c>
      <c r="J112" s="53">
        <f>IF(Inskrivning!D110&gt;0,Inskrivning!S110,0)</f>
        <v>0</v>
      </c>
      <c r="K112" s="53">
        <f>IF(Inskrivning!D110&gt;0,Inskrivning!T110,0)</f>
        <v>0</v>
      </c>
      <c r="L112" s="53">
        <f>IF(Inskrivning!D110&gt;0,Inskrivning!U110,0)</f>
        <v>0</v>
      </c>
      <c r="M112" s="53">
        <f>IF(Inskrivning!D110&gt;0,Inskrivning!V110,0)</f>
        <v>0</v>
      </c>
      <c r="N112" s="53">
        <f>IF(Inskrivning!D110&gt;0,Inskrivning!W110,0)</f>
        <v>0</v>
      </c>
      <c r="O112" s="53">
        <f>IF(Inskrivning!D110&gt;0,Inskrivning!X110,0)</f>
        <v>0</v>
      </c>
      <c r="P112" s="4"/>
      <c r="Q112" s="4"/>
      <c r="R112" s="4"/>
      <c r="W112" s="15">
        <f>IF(Inskrivning!D110="",0,Inskrivning!D110)</f>
        <v>0</v>
      </c>
      <c r="Y112" s="30">
        <f t="shared" si="1"/>
        <v>0</v>
      </c>
      <c r="Z112" s="4">
        <v>104</v>
      </c>
    </row>
    <row r="113" spans="1:26" ht="15" x14ac:dyDescent="0.25">
      <c r="A113" s="53">
        <f>IF(Inskrivning!D111&gt;0,Inskrivning!J111,0)</f>
        <v>0</v>
      </c>
      <c r="B113" s="53">
        <f>IF(Inskrivning!D111&gt;0,Inskrivning!K111,0)</f>
        <v>0</v>
      </c>
      <c r="C113" s="53">
        <f>IF(Inskrivning!D111&gt;0,Inskrivning!L111,0)</f>
        <v>0</v>
      </c>
      <c r="D113" s="53">
        <f>IF(Inskrivning!D111&gt;0,Inskrivning!M111,0)</f>
        <v>0</v>
      </c>
      <c r="E113" s="53">
        <f>IF(Inskrivning!D111&gt;0,Inskrivning!N111,0)</f>
        <v>0</v>
      </c>
      <c r="F113" s="53">
        <f>IF(Inskrivning!D111&gt;0,Inskrivning!O111,0)</f>
        <v>0</v>
      </c>
      <c r="G113" s="53">
        <f>IF(Inskrivning!D111&gt;0,Inskrivning!P111,0)</f>
        <v>0</v>
      </c>
      <c r="H113" s="53">
        <f>IF(Inskrivning!D111&gt;0,Inskrivning!Q111,0)</f>
        <v>0</v>
      </c>
      <c r="I113" s="53">
        <f>IF(Inskrivning!D111&gt;0,Inskrivning!R111,0)</f>
        <v>0</v>
      </c>
      <c r="J113" s="53">
        <f>IF(Inskrivning!D111&gt;0,Inskrivning!S111,0)</f>
        <v>0</v>
      </c>
      <c r="K113" s="53">
        <f>IF(Inskrivning!D111&gt;0,Inskrivning!T111,0)</f>
        <v>0</v>
      </c>
      <c r="L113" s="53">
        <f>IF(Inskrivning!D111&gt;0,Inskrivning!U111,0)</f>
        <v>0</v>
      </c>
      <c r="M113" s="53">
        <f>IF(Inskrivning!D111&gt;0,Inskrivning!V111,0)</f>
        <v>0</v>
      </c>
      <c r="N113" s="53">
        <f>IF(Inskrivning!D111&gt;0,Inskrivning!W111,0)</f>
        <v>0</v>
      </c>
      <c r="O113" s="53">
        <f>IF(Inskrivning!D111&gt;0,Inskrivning!X111,0)</f>
        <v>0</v>
      </c>
      <c r="P113" s="4"/>
      <c r="Q113" s="4"/>
      <c r="R113" s="4"/>
      <c r="W113" s="15">
        <f>IF(Inskrivning!D111="",0,Inskrivning!D111)</f>
        <v>0</v>
      </c>
      <c r="Y113" s="30">
        <f t="shared" si="1"/>
        <v>0</v>
      </c>
      <c r="Z113" s="104">
        <v>105</v>
      </c>
    </row>
    <row r="114" spans="1:26" ht="15" x14ac:dyDescent="0.25">
      <c r="A114" s="53">
        <f>IF(Inskrivning!D112&gt;0,Inskrivning!J112,0)</f>
        <v>0</v>
      </c>
      <c r="B114" s="53">
        <f>IF(Inskrivning!D112&gt;0,Inskrivning!K112,0)</f>
        <v>0</v>
      </c>
      <c r="C114" s="53">
        <f>IF(Inskrivning!D112&gt;0,Inskrivning!L112,0)</f>
        <v>0</v>
      </c>
      <c r="D114" s="53">
        <f>IF(Inskrivning!D112&gt;0,Inskrivning!M112,0)</f>
        <v>0</v>
      </c>
      <c r="E114" s="53">
        <f>IF(Inskrivning!D112&gt;0,Inskrivning!N112,0)</f>
        <v>0</v>
      </c>
      <c r="F114" s="53">
        <f>IF(Inskrivning!D112&gt;0,Inskrivning!O112,0)</f>
        <v>0</v>
      </c>
      <c r="G114" s="53">
        <f>IF(Inskrivning!D112&gt;0,Inskrivning!P112,0)</f>
        <v>0</v>
      </c>
      <c r="H114" s="53">
        <f>IF(Inskrivning!D112&gt;0,Inskrivning!Q112,0)</f>
        <v>0</v>
      </c>
      <c r="I114" s="53">
        <f>IF(Inskrivning!D112&gt;0,Inskrivning!R112,0)</f>
        <v>0</v>
      </c>
      <c r="J114" s="53">
        <f>IF(Inskrivning!D112&gt;0,Inskrivning!S112,0)</f>
        <v>0</v>
      </c>
      <c r="K114" s="53">
        <f>IF(Inskrivning!D112&gt;0,Inskrivning!T112,0)</f>
        <v>0</v>
      </c>
      <c r="L114" s="53">
        <f>IF(Inskrivning!D112&gt;0,Inskrivning!U112,0)</f>
        <v>0</v>
      </c>
      <c r="M114" s="53">
        <f>IF(Inskrivning!D112&gt;0,Inskrivning!V112,0)</f>
        <v>0</v>
      </c>
      <c r="N114" s="53">
        <f>IF(Inskrivning!D112&gt;0,Inskrivning!W112,0)</f>
        <v>0</v>
      </c>
      <c r="O114" s="53">
        <f>IF(Inskrivning!D112&gt;0,Inskrivning!X112,0)</f>
        <v>0</v>
      </c>
      <c r="P114" s="4"/>
      <c r="Q114" s="4"/>
      <c r="R114" s="4"/>
      <c r="W114" s="15">
        <f>IF(Inskrivning!D112="",0,Inskrivning!D112)</f>
        <v>0</v>
      </c>
      <c r="Y114" s="30">
        <f t="shared" si="1"/>
        <v>0</v>
      </c>
      <c r="Z114" s="4">
        <v>106</v>
      </c>
    </row>
    <row r="115" spans="1:26" ht="15" x14ac:dyDescent="0.25">
      <c r="A115" s="53">
        <f>IF(Inskrivning!D113&gt;0,Inskrivning!J113,0)</f>
        <v>0</v>
      </c>
      <c r="B115" s="53">
        <f>IF(Inskrivning!D113&gt;0,Inskrivning!K113,0)</f>
        <v>0</v>
      </c>
      <c r="C115" s="53">
        <f>IF(Inskrivning!D113&gt;0,Inskrivning!L113,0)</f>
        <v>0</v>
      </c>
      <c r="D115" s="53">
        <f>IF(Inskrivning!D113&gt;0,Inskrivning!M113,0)</f>
        <v>0</v>
      </c>
      <c r="E115" s="53">
        <f>IF(Inskrivning!D113&gt;0,Inskrivning!N113,0)</f>
        <v>0</v>
      </c>
      <c r="F115" s="53">
        <f>IF(Inskrivning!D113&gt;0,Inskrivning!O113,0)</f>
        <v>0</v>
      </c>
      <c r="G115" s="53">
        <f>IF(Inskrivning!D113&gt;0,Inskrivning!P113,0)</f>
        <v>0</v>
      </c>
      <c r="H115" s="53">
        <f>IF(Inskrivning!D113&gt;0,Inskrivning!Q113,0)</f>
        <v>0</v>
      </c>
      <c r="I115" s="53">
        <f>IF(Inskrivning!D113&gt;0,Inskrivning!R113,0)</f>
        <v>0</v>
      </c>
      <c r="J115" s="53">
        <f>IF(Inskrivning!D113&gt;0,Inskrivning!S113,0)</f>
        <v>0</v>
      </c>
      <c r="K115" s="53">
        <f>IF(Inskrivning!D113&gt;0,Inskrivning!T113,0)</f>
        <v>0</v>
      </c>
      <c r="L115" s="53">
        <f>IF(Inskrivning!D113&gt;0,Inskrivning!U113,0)</f>
        <v>0</v>
      </c>
      <c r="M115" s="53">
        <f>IF(Inskrivning!D113&gt;0,Inskrivning!V113,0)</f>
        <v>0</v>
      </c>
      <c r="N115" s="53">
        <f>IF(Inskrivning!D113&gt;0,Inskrivning!W113,0)</f>
        <v>0</v>
      </c>
      <c r="O115" s="53">
        <f>IF(Inskrivning!D113&gt;0,Inskrivning!X113,0)</f>
        <v>0</v>
      </c>
      <c r="P115" s="4"/>
      <c r="Q115" s="4"/>
      <c r="R115" s="4"/>
      <c r="W115" s="15">
        <f>IF(Inskrivning!D113="",0,Inskrivning!D113)</f>
        <v>0</v>
      </c>
      <c r="Y115" s="30">
        <f t="shared" si="1"/>
        <v>0</v>
      </c>
      <c r="Z115" s="104">
        <v>107</v>
      </c>
    </row>
    <row r="116" spans="1:26" ht="15" x14ac:dyDescent="0.25">
      <c r="A116" s="53">
        <f>IF(Inskrivning!D114&gt;0,Inskrivning!J114,0)</f>
        <v>0</v>
      </c>
      <c r="B116" s="53">
        <f>IF(Inskrivning!D114&gt;0,Inskrivning!K114,0)</f>
        <v>0</v>
      </c>
      <c r="C116" s="53">
        <f>IF(Inskrivning!D114&gt;0,Inskrivning!L114,0)</f>
        <v>0</v>
      </c>
      <c r="D116" s="53">
        <f>IF(Inskrivning!D114&gt;0,Inskrivning!M114,0)</f>
        <v>0</v>
      </c>
      <c r="E116" s="53">
        <f>IF(Inskrivning!D114&gt;0,Inskrivning!N114,0)</f>
        <v>0</v>
      </c>
      <c r="F116" s="53">
        <f>IF(Inskrivning!D114&gt;0,Inskrivning!O114,0)</f>
        <v>0</v>
      </c>
      <c r="G116" s="53">
        <f>IF(Inskrivning!D114&gt;0,Inskrivning!P114,0)</f>
        <v>0</v>
      </c>
      <c r="H116" s="53">
        <f>IF(Inskrivning!D114&gt;0,Inskrivning!Q114,0)</f>
        <v>0</v>
      </c>
      <c r="I116" s="53">
        <f>IF(Inskrivning!D114&gt;0,Inskrivning!R114,0)</f>
        <v>0</v>
      </c>
      <c r="J116" s="53">
        <f>IF(Inskrivning!D114&gt;0,Inskrivning!S114,0)</f>
        <v>0</v>
      </c>
      <c r="K116" s="53">
        <f>IF(Inskrivning!D114&gt;0,Inskrivning!T114,0)</f>
        <v>0</v>
      </c>
      <c r="L116" s="53">
        <f>IF(Inskrivning!D114&gt;0,Inskrivning!U114,0)</f>
        <v>0</v>
      </c>
      <c r="M116" s="53">
        <f>IF(Inskrivning!D114&gt;0,Inskrivning!V114,0)</f>
        <v>0</v>
      </c>
      <c r="N116" s="53">
        <f>IF(Inskrivning!D114&gt;0,Inskrivning!W114,0)</f>
        <v>0</v>
      </c>
      <c r="O116" s="53">
        <f>IF(Inskrivning!D114&gt;0,Inskrivning!X114,0)</f>
        <v>0</v>
      </c>
      <c r="P116" s="4"/>
      <c r="Q116" s="4"/>
      <c r="R116" s="4"/>
      <c r="W116" s="15">
        <f>IF(Inskrivning!D114="",0,Inskrivning!D114)</f>
        <v>0</v>
      </c>
      <c r="Y116" s="30">
        <f t="shared" si="1"/>
        <v>0</v>
      </c>
      <c r="Z116" s="4">
        <v>108</v>
      </c>
    </row>
    <row r="117" spans="1:26" ht="15" x14ac:dyDescent="0.25">
      <c r="A117" s="53">
        <f>IF(Inskrivning!D115&gt;0,Inskrivning!J115,0)</f>
        <v>0</v>
      </c>
      <c r="B117" s="53">
        <f>IF(Inskrivning!D115&gt;0,Inskrivning!K115,0)</f>
        <v>0</v>
      </c>
      <c r="C117" s="53">
        <f>IF(Inskrivning!D115&gt;0,Inskrivning!L115,0)</f>
        <v>0</v>
      </c>
      <c r="D117" s="53">
        <f>IF(Inskrivning!D115&gt;0,Inskrivning!M115,0)</f>
        <v>0</v>
      </c>
      <c r="E117" s="53">
        <f>IF(Inskrivning!D115&gt;0,Inskrivning!N115,0)</f>
        <v>0</v>
      </c>
      <c r="F117" s="53">
        <f>IF(Inskrivning!D115&gt;0,Inskrivning!O115,0)</f>
        <v>0</v>
      </c>
      <c r="G117" s="53">
        <f>IF(Inskrivning!D115&gt;0,Inskrivning!P115,0)</f>
        <v>0</v>
      </c>
      <c r="H117" s="53">
        <f>IF(Inskrivning!D115&gt;0,Inskrivning!Q115,0)</f>
        <v>0</v>
      </c>
      <c r="I117" s="53">
        <f>IF(Inskrivning!D115&gt;0,Inskrivning!R115,0)</f>
        <v>0</v>
      </c>
      <c r="J117" s="53">
        <f>IF(Inskrivning!D115&gt;0,Inskrivning!S115,0)</f>
        <v>0</v>
      </c>
      <c r="K117" s="53">
        <f>IF(Inskrivning!D115&gt;0,Inskrivning!T115,0)</f>
        <v>0</v>
      </c>
      <c r="L117" s="53">
        <f>IF(Inskrivning!D115&gt;0,Inskrivning!U115,0)</f>
        <v>0</v>
      </c>
      <c r="M117" s="53">
        <f>IF(Inskrivning!D115&gt;0,Inskrivning!V115,0)</f>
        <v>0</v>
      </c>
      <c r="N117" s="53">
        <f>IF(Inskrivning!D115&gt;0,Inskrivning!W115,0)</f>
        <v>0</v>
      </c>
      <c r="O117" s="53">
        <f>IF(Inskrivning!D115&gt;0,Inskrivning!X115,0)</f>
        <v>0</v>
      </c>
      <c r="P117" s="4"/>
      <c r="Q117" s="4"/>
      <c r="R117" s="4"/>
      <c r="W117" s="15">
        <f>IF(Inskrivning!D115="",0,Inskrivning!D115)</f>
        <v>0</v>
      </c>
      <c r="Y117" s="30">
        <f t="shared" si="1"/>
        <v>0</v>
      </c>
      <c r="Z117" s="104">
        <v>109</v>
      </c>
    </row>
    <row r="118" spans="1:26" ht="15" x14ac:dyDescent="0.25">
      <c r="A118" s="53">
        <f>IF(Inskrivning!D116&gt;0,Inskrivning!J116,0)</f>
        <v>0</v>
      </c>
      <c r="B118" s="53">
        <f>IF(Inskrivning!D116&gt;0,Inskrivning!K116,0)</f>
        <v>0</v>
      </c>
      <c r="C118" s="53">
        <f>IF(Inskrivning!D116&gt;0,Inskrivning!L116,0)</f>
        <v>0</v>
      </c>
      <c r="D118" s="53">
        <f>IF(Inskrivning!D116&gt;0,Inskrivning!M116,0)</f>
        <v>0</v>
      </c>
      <c r="E118" s="53">
        <f>IF(Inskrivning!D116&gt;0,Inskrivning!N116,0)</f>
        <v>0</v>
      </c>
      <c r="F118" s="53">
        <f>IF(Inskrivning!D116&gt;0,Inskrivning!O116,0)</f>
        <v>0</v>
      </c>
      <c r="G118" s="53">
        <f>IF(Inskrivning!D116&gt;0,Inskrivning!P116,0)</f>
        <v>0</v>
      </c>
      <c r="H118" s="53">
        <f>IF(Inskrivning!D116&gt;0,Inskrivning!Q116,0)</f>
        <v>0</v>
      </c>
      <c r="I118" s="53">
        <f>IF(Inskrivning!D116&gt;0,Inskrivning!R116,0)</f>
        <v>0</v>
      </c>
      <c r="J118" s="53">
        <f>IF(Inskrivning!D116&gt;0,Inskrivning!S116,0)</f>
        <v>0</v>
      </c>
      <c r="K118" s="53">
        <f>IF(Inskrivning!D116&gt;0,Inskrivning!T116,0)</f>
        <v>0</v>
      </c>
      <c r="L118" s="53">
        <f>IF(Inskrivning!D116&gt;0,Inskrivning!U116,0)</f>
        <v>0</v>
      </c>
      <c r="M118" s="53">
        <f>IF(Inskrivning!D116&gt;0,Inskrivning!V116,0)</f>
        <v>0</v>
      </c>
      <c r="N118" s="53">
        <f>IF(Inskrivning!D116&gt;0,Inskrivning!W116,0)</f>
        <v>0</v>
      </c>
      <c r="O118" s="53">
        <f>IF(Inskrivning!D116&gt;0,Inskrivning!X116,0)</f>
        <v>0</v>
      </c>
      <c r="P118" s="4"/>
      <c r="Q118" s="4"/>
      <c r="R118" s="4"/>
      <c r="W118" s="15">
        <f>IF(Inskrivning!D116="",0,Inskrivning!D116)</f>
        <v>0</v>
      </c>
      <c r="Y118" s="30">
        <f t="shared" si="1"/>
        <v>0</v>
      </c>
      <c r="Z118" s="4">
        <v>110</v>
      </c>
    </row>
    <row r="119" spans="1:26" ht="15" x14ac:dyDescent="0.25">
      <c r="A119" s="53">
        <f>IF(Inskrivning!D117&gt;0,Inskrivning!J117,0)</f>
        <v>0</v>
      </c>
      <c r="B119" s="53">
        <f>IF(Inskrivning!D117&gt;0,Inskrivning!K117,0)</f>
        <v>0</v>
      </c>
      <c r="C119" s="53">
        <f>IF(Inskrivning!D117&gt;0,Inskrivning!L117,0)</f>
        <v>0</v>
      </c>
      <c r="D119" s="53">
        <f>IF(Inskrivning!D117&gt;0,Inskrivning!M117,0)</f>
        <v>0</v>
      </c>
      <c r="E119" s="53">
        <f>IF(Inskrivning!D117&gt;0,Inskrivning!N117,0)</f>
        <v>0</v>
      </c>
      <c r="F119" s="53">
        <f>IF(Inskrivning!D117&gt;0,Inskrivning!O117,0)</f>
        <v>0</v>
      </c>
      <c r="G119" s="53">
        <f>IF(Inskrivning!D117&gt;0,Inskrivning!P117,0)</f>
        <v>0</v>
      </c>
      <c r="H119" s="53">
        <f>IF(Inskrivning!D117&gt;0,Inskrivning!Q117,0)</f>
        <v>0</v>
      </c>
      <c r="I119" s="53">
        <f>IF(Inskrivning!D117&gt;0,Inskrivning!R117,0)</f>
        <v>0</v>
      </c>
      <c r="J119" s="53">
        <f>IF(Inskrivning!D117&gt;0,Inskrivning!S117,0)</f>
        <v>0</v>
      </c>
      <c r="K119" s="53">
        <f>IF(Inskrivning!D117&gt;0,Inskrivning!T117,0)</f>
        <v>0</v>
      </c>
      <c r="L119" s="53">
        <f>IF(Inskrivning!D117&gt;0,Inskrivning!U117,0)</f>
        <v>0</v>
      </c>
      <c r="M119" s="53">
        <f>IF(Inskrivning!D117&gt;0,Inskrivning!V117,0)</f>
        <v>0</v>
      </c>
      <c r="N119" s="53">
        <f>IF(Inskrivning!D117&gt;0,Inskrivning!W117,0)</f>
        <v>0</v>
      </c>
      <c r="O119" s="53">
        <f>IF(Inskrivning!D117&gt;0,Inskrivning!X117,0)</f>
        <v>0</v>
      </c>
      <c r="P119" s="4"/>
      <c r="Q119" s="4"/>
      <c r="R119" s="4"/>
      <c r="W119" s="15">
        <f>IF(Inskrivning!D117="",0,Inskrivning!D117)</f>
        <v>0</v>
      </c>
      <c r="Y119" s="30">
        <f t="shared" si="1"/>
        <v>0</v>
      </c>
      <c r="Z119" s="104">
        <v>111</v>
      </c>
    </row>
    <row r="120" spans="1:26" ht="15" x14ac:dyDescent="0.25">
      <c r="A120" s="53">
        <f>IF(Inskrivning!D118&gt;0,Inskrivning!J118,0)</f>
        <v>0</v>
      </c>
      <c r="B120" s="53">
        <f>IF(Inskrivning!D118&gt;0,Inskrivning!K118,0)</f>
        <v>0</v>
      </c>
      <c r="C120" s="53">
        <f>IF(Inskrivning!D118&gt;0,Inskrivning!L118,0)</f>
        <v>0</v>
      </c>
      <c r="D120" s="53">
        <f>IF(Inskrivning!D118&gt;0,Inskrivning!M118,0)</f>
        <v>0</v>
      </c>
      <c r="E120" s="53">
        <f>IF(Inskrivning!D118&gt;0,Inskrivning!N118,0)</f>
        <v>0</v>
      </c>
      <c r="F120" s="53">
        <f>IF(Inskrivning!D118&gt;0,Inskrivning!O118,0)</f>
        <v>0</v>
      </c>
      <c r="G120" s="53">
        <f>IF(Inskrivning!D118&gt;0,Inskrivning!P118,0)</f>
        <v>0</v>
      </c>
      <c r="H120" s="53">
        <f>IF(Inskrivning!D118&gt;0,Inskrivning!Q118,0)</f>
        <v>0</v>
      </c>
      <c r="I120" s="53">
        <f>IF(Inskrivning!D118&gt;0,Inskrivning!R118,0)</f>
        <v>0</v>
      </c>
      <c r="J120" s="53">
        <f>IF(Inskrivning!D118&gt;0,Inskrivning!S118,0)</f>
        <v>0</v>
      </c>
      <c r="K120" s="53">
        <f>IF(Inskrivning!D118&gt;0,Inskrivning!T118,0)</f>
        <v>0</v>
      </c>
      <c r="L120" s="53">
        <f>IF(Inskrivning!D118&gt;0,Inskrivning!U118,0)</f>
        <v>0</v>
      </c>
      <c r="M120" s="53">
        <f>IF(Inskrivning!D118&gt;0,Inskrivning!V118,0)</f>
        <v>0</v>
      </c>
      <c r="N120" s="53">
        <f>IF(Inskrivning!D118&gt;0,Inskrivning!W118,0)</f>
        <v>0</v>
      </c>
      <c r="O120" s="53">
        <f>IF(Inskrivning!D118&gt;0,Inskrivning!X118,0)</f>
        <v>0</v>
      </c>
      <c r="P120" s="4"/>
      <c r="Q120" s="4"/>
      <c r="R120" s="4"/>
      <c r="W120" s="15">
        <f>IF(Inskrivning!D118="",0,Inskrivning!D118)</f>
        <v>0</v>
      </c>
      <c r="Y120" s="30">
        <f t="shared" si="1"/>
        <v>0</v>
      </c>
      <c r="Z120" s="4">
        <v>112</v>
      </c>
    </row>
    <row r="121" spans="1:26" ht="15" x14ac:dyDescent="0.25">
      <c r="A121" s="53">
        <f>IF(Inskrivning!D119&gt;0,Inskrivning!J119,0)</f>
        <v>0</v>
      </c>
      <c r="B121" s="53">
        <f>IF(Inskrivning!D119&gt;0,Inskrivning!K119,0)</f>
        <v>0</v>
      </c>
      <c r="C121" s="53">
        <f>IF(Inskrivning!D119&gt;0,Inskrivning!L119,0)</f>
        <v>0</v>
      </c>
      <c r="D121" s="53">
        <f>IF(Inskrivning!D119&gt;0,Inskrivning!M119,0)</f>
        <v>0</v>
      </c>
      <c r="E121" s="53">
        <f>IF(Inskrivning!D119&gt;0,Inskrivning!N119,0)</f>
        <v>0</v>
      </c>
      <c r="F121" s="53">
        <f>IF(Inskrivning!D119&gt;0,Inskrivning!O119,0)</f>
        <v>0</v>
      </c>
      <c r="G121" s="53">
        <f>IF(Inskrivning!D119&gt;0,Inskrivning!P119,0)</f>
        <v>0</v>
      </c>
      <c r="H121" s="53">
        <f>IF(Inskrivning!D119&gt;0,Inskrivning!Q119,0)</f>
        <v>0</v>
      </c>
      <c r="I121" s="53">
        <f>IF(Inskrivning!D119&gt;0,Inskrivning!R119,0)</f>
        <v>0</v>
      </c>
      <c r="J121" s="53">
        <f>IF(Inskrivning!D119&gt;0,Inskrivning!S119,0)</f>
        <v>0</v>
      </c>
      <c r="K121" s="53">
        <f>IF(Inskrivning!D119&gt;0,Inskrivning!T119,0)</f>
        <v>0</v>
      </c>
      <c r="L121" s="53">
        <f>IF(Inskrivning!D119&gt;0,Inskrivning!U119,0)</f>
        <v>0</v>
      </c>
      <c r="M121" s="53">
        <f>IF(Inskrivning!D119&gt;0,Inskrivning!V119,0)</f>
        <v>0</v>
      </c>
      <c r="N121" s="53">
        <f>IF(Inskrivning!D119&gt;0,Inskrivning!W119,0)</f>
        <v>0</v>
      </c>
      <c r="O121" s="53">
        <f>IF(Inskrivning!D119&gt;0,Inskrivning!X119,0)</f>
        <v>0</v>
      </c>
      <c r="P121" s="4"/>
      <c r="Q121" s="4"/>
      <c r="R121" s="4"/>
      <c r="W121" s="15">
        <f>IF(Inskrivning!D119="",0,Inskrivning!D119)</f>
        <v>0</v>
      </c>
      <c r="Y121" s="30">
        <f t="shared" si="1"/>
        <v>0</v>
      </c>
      <c r="Z121" s="104">
        <v>113</v>
      </c>
    </row>
    <row r="122" spans="1:26" ht="15" x14ac:dyDescent="0.25">
      <c r="A122" s="53">
        <f>IF(Inskrivning!D120&gt;0,Inskrivning!J120,0)</f>
        <v>0</v>
      </c>
      <c r="B122" s="53">
        <f>IF(Inskrivning!D120&gt;0,Inskrivning!K120,0)</f>
        <v>0</v>
      </c>
      <c r="C122" s="53">
        <f>IF(Inskrivning!D120&gt;0,Inskrivning!L120,0)</f>
        <v>0</v>
      </c>
      <c r="D122" s="53">
        <f>IF(Inskrivning!D120&gt;0,Inskrivning!M120,0)</f>
        <v>0</v>
      </c>
      <c r="E122" s="53">
        <f>IF(Inskrivning!D120&gt;0,Inskrivning!N120,0)</f>
        <v>0</v>
      </c>
      <c r="F122" s="53">
        <f>IF(Inskrivning!D120&gt;0,Inskrivning!O120,0)</f>
        <v>0</v>
      </c>
      <c r="G122" s="53">
        <f>IF(Inskrivning!D120&gt;0,Inskrivning!P120,0)</f>
        <v>0</v>
      </c>
      <c r="H122" s="53">
        <f>IF(Inskrivning!D120&gt;0,Inskrivning!Q120,0)</f>
        <v>0</v>
      </c>
      <c r="I122" s="53">
        <f>IF(Inskrivning!D120&gt;0,Inskrivning!R120,0)</f>
        <v>0</v>
      </c>
      <c r="J122" s="53">
        <f>IF(Inskrivning!D120&gt;0,Inskrivning!S120,0)</f>
        <v>0</v>
      </c>
      <c r="K122" s="53">
        <f>IF(Inskrivning!D120&gt;0,Inskrivning!T120,0)</f>
        <v>0</v>
      </c>
      <c r="L122" s="53">
        <f>IF(Inskrivning!D120&gt;0,Inskrivning!U120,0)</f>
        <v>0</v>
      </c>
      <c r="M122" s="53">
        <f>IF(Inskrivning!D120&gt;0,Inskrivning!V120,0)</f>
        <v>0</v>
      </c>
      <c r="N122" s="53">
        <f>IF(Inskrivning!D120&gt;0,Inskrivning!W120,0)</f>
        <v>0</v>
      </c>
      <c r="O122" s="53">
        <f>IF(Inskrivning!D120&gt;0,Inskrivning!X120,0)</f>
        <v>0</v>
      </c>
      <c r="P122" s="4"/>
      <c r="Q122" s="4"/>
      <c r="R122" s="4"/>
      <c r="W122" s="15">
        <f>IF(Inskrivning!D120="",0,Inskrivning!D120)</f>
        <v>0</v>
      </c>
      <c r="Y122" s="30">
        <f t="shared" si="1"/>
        <v>0</v>
      </c>
      <c r="Z122" s="4">
        <v>114</v>
      </c>
    </row>
    <row r="123" spans="1:26" ht="15" x14ac:dyDescent="0.25">
      <c r="A123" s="53">
        <f>IF(Inskrivning!D121&gt;0,Inskrivning!J121,0)</f>
        <v>0</v>
      </c>
      <c r="B123" s="53">
        <f>IF(Inskrivning!D121&gt;0,Inskrivning!K121,0)</f>
        <v>0</v>
      </c>
      <c r="C123" s="53">
        <f>IF(Inskrivning!D121&gt;0,Inskrivning!L121,0)</f>
        <v>0</v>
      </c>
      <c r="D123" s="53">
        <f>IF(Inskrivning!D121&gt;0,Inskrivning!M121,0)</f>
        <v>0</v>
      </c>
      <c r="E123" s="53">
        <f>IF(Inskrivning!D121&gt;0,Inskrivning!N121,0)</f>
        <v>0</v>
      </c>
      <c r="F123" s="53">
        <f>IF(Inskrivning!D121&gt;0,Inskrivning!O121,0)</f>
        <v>0</v>
      </c>
      <c r="G123" s="53">
        <f>IF(Inskrivning!D121&gt;0,Inskrivning!P121,0)</f>
        <v>0</v>
      </c>
      <c r="H123" s="53">
        <f>IF(Inskrivning!D121&gt;0,Inskrivning!Q121,0)</f>
        <v>0</v>
      </c>
      <c r="I123" s="53">
        <f>IF(Inskrivning!D121&gt;0,Inskrivning!R121,0)</f>
        <v>0</v>
      </c>
      <c r="J123" s="53">
        <f>IF(Inskrivning!D121&gt;0,Inskrivning!S121,0)</f>
        <v>0</v>
      </c>
      <c r="K123" s="53">
        <f>IF(Inskrivning!D121&gt;0,Inskrivning!T121,0)</f>
        <v>0</v>
      </c>
      <c r="L123" s="53">
        <f>IF(Inskrivning!D121&gt;0,Inskrivning!U121,0)</f>
        <v>0</v>
      </c>
      <c r="M123" s="53">
        <f>IF(Inskrivning!D121&gt;0,Inskrivning!V121,0)</f>
        <v>0</v>
      </c>
      <c r="N123" s="53">
        <f>IF(Inskrivning!D121&gt;0,Inskrivning!W121,0)</f>
        <v>0</v>
      </c>
      <c r="O123" s="53">
        <f>IF(Inskrivning!D121&gt;0,Inskrivning!X121,0)</f>
        <v>0</v>
      </c>
      <c r="P123" s="4"/>
      <c r="Q123" s="4"/>
      <c r="R123" s="4"/>
      <c r="W123" s="15">
        <f>IF(Inskrivning!D121="",0,Inskrivning!D121)</f>
        <v>0</v>
      </c>
      <c r="Y123" s="30">
        <f t="shared" si="1"/>
        <v>0</v>
      </c>
      <c r="Z123" s="104">
        <v>115</v>
      </c>
    </row>
    <row r="124" spans="1:26" ht="15" x14ac:dyDescent="0.25">
      <c r="A124" s="53">
        <f>IF(Inskrivning!D122&gt;0,Inskrivning!J122,0)</f>
        <v>0</v>
      </c>
      <c r="B124" s="53">
        <f>IF(Inskrivning!D122&gt;0,Inskrivning!K122,0)</f>
        <v>0</v>
      </c>
      <c r="C124" s="53">
        <f>IF(Inskrivning!D122&gt;0,Inskrivning!L122,0)</f>
        <v>0</v>
      </c>
      <c r="D124" s="53">
        <f>IF(Inskrivning!D122&gt;0,Inskrivning!M122,0)</f>
        <v>0</v>
      </c>
      <c r="E124" s="53">
        <f>IF(Inskrivning!D122&gt;0,Inskrivning!N122,0)</f>
        <v>0</v>
      </c>
      <c r="F124" s="53">
        <f>IF(Inskrivning!D122&gt;0,Inskrivning!O122,0)</f>
        <v>0</v>
      </c>
      <c r="G124" s="53">
        <f>IF(Inskrivning!D122&gt;0,Inskrivning!P122,0)</f>
        <v>0</v>
      </c>
      <c r="H124" s="53">
        <f>IF(Inskrivning!D122&gt;0,Inskrivning!Q122,0)</f>
        <v>0</v>
      </c>
      <c r="I124" s="53">
        <f>IF(Inskrivning!D122&gt;0,Inskrivning!R122,0)</f>
        <v>0</v>
      </c>
      <c r="J124" s="53">
        <f>IF(Inskrivning!D122&gt;0,Inskrivning!S122,0)</f>
        <v>0</v>
      </c>
      <c r="K124" s="53">
        <f>IF(Inskrivning!D122&gt;0,Inskrivning!T122,0)</f>
        <v>0</v>
      </c>
      <c r="L124" s="53">
        <f>IF(Inskrivning!D122&gt;0,Inskrivning!U122,0)</f>
        <v>0</v>
      </c>
      <c r="M124" s="53">
        <f>IF(Inskrivning!D122&gt;0,Inskrivning!V122,0)</f>
        <v>0</v>
      </c>
      <c r="N124" s="53">
        <f>IF(Inskrivning!D122&gt;0,Inskrivning!W122,0)</f>
        <v>0</v>
      </c>
      <c r="O124" s="53">
        <f>IF(Inskrivning!D122&gt;0,Inskrivning!X122,0)</f>
        <v>0</v>
      </c>
      <c r="P124" s="4"/>
      <c r="Q124" s="4"/>
      <c r="R124" s="4"/>
      <c r="W124" s="15">
        <f>IF(Inskrivning!D122="",0,Inskrivning!D122)</f>
        <v>0</v>
      </c>
      <c r="Y124" s="30">
        <f t="shared" si="1"/>
        <v>0</v>
      </c>
      <c r="Z124" s="4">
        <v>116</v>
      </c>
    </row>
    <row r="125" spans="1:26" ht="15" x14ac:dyDescent="0.25">
      <c r="A125" s="53">
        <f>IF(Inskrivning!D123&gt;0,Inskrivning!J123,0)</f>
        <v>0</v>
      </c>
      <c r="B125" s="53">
        <f>IF(Inskrivning!D123&gt;0,Inskrivning!K123,0)</f>
        <v>0</v>
      </c>
      <c r="C125" s="53">
        <f>IF(Inskrivning!D123&gt;0,Inskrivning!L123,0)</f>
        <v>0</v>
      </c>
      <c r="D125" s="53">
        <f>IF(Inskrivning!D123&gt;0,Inskrivning!M123,0)</f>
        <v>0</v>
      </c>
      <c r="E125" s="53">
        <f>IF(Inskrivning!D123&gt;0,Inskrivning!N123,0)</f>
        <v>0</v>
      </c>
      <c r="F125" s="53">
        <f>IF(Inskrivning!D123&gt;0,Inskrivning!O123,0)</f>
        <v>0</v>
      </c>
      <c r="G125" s="53">
        <f>IF(Inskrivning!D123&gt;0,Inskrivning!P123,0)</f>
        <v>0</v>
      </c>
      <c r="H125" s="53">
        <f>IF(Inskrivning!D123&gt;0,Inskrivning!Q123,0)</f>
        <v>0</v>
      </c>
      <c r="I125" s="53">
        <f>IF(Inskrivning!D123&gt;0,Inskrivning!R123,0)</f>
        <v>0</v>
      </c>
      <c r="J125" s="53">
        <f>IF(Inskrivning!D123&gt;0,Inskrivning!S123,0)</f>
        <v>0</v>
      </c>
      <c r="K125" s="53">
        <f>IF(Inskrivning!D123&gt;0,Inskrivning!T123,0)</f>
        <v>0</v>
      </c>
      <c r="L125" s="53">
        <f>IF(Inskrivning!D123&gt;0,Inskrivning!U123,0)</f>
        <v>0</v>
      </c>
      <c r="M125" s="53">
        <f>IF(Inskrivning!D123&gt;0,Inskrivning!V123,0)</f>
        <v>0</v>
      </c>
      <c r="N125" s="53">
        <f>IF(Inskrivning!D123&gt;0,Inskrivning!W123,0)</f>
        <v>0</v>
      </c>
      <c r="O125" s="53">
        <f>IF(Inskrivning!D123&gt;0,Inskrivning!X123,0)</f>
        <v>0</v>
      </c>
      <c r="P125" s="4"/>
      <c r="Q125" s="4"/>
      <c r="R125" s="4"/>
      <c r="W125" s="15">
        <f>IF(Inskrivning!D123="",0,Inskrivning!D123)</f>
        <v>0</v>
      </c>
      <c r="Y125" s="30">
        <f t="shared" si="1"/>
        <v>0</v>
      </c>
      <c r="Z125" s="104">
        <v>117</v>
      </c>
    </row>
    <row r="126" spans="1:26" ht="15" x14ac:dyDescent="0.25">
      <c r="A126" s="53">
        <f>IF(Inskrivning!D124&gt;0,Inskrivning!J124,0)</f>
        <v>0</v>
      </c>
      <c r="B126" s="53">
        <f>IF(Inskrivning!D124&gt;0,Inskrivning!K124,0)</f>
        <v>0</v>
      </c>
      <c r="C126" s="53">
        <f>IF(Inskrivning!D124&gt;0,Inskrivning!L124,0)</f>
        <v>0</v>
      </c>
      <c r="D126" s="53">
        <f>IF(Inskrivning!D124&gt;0,Inskrivning!M124,0)</f>
        <v>0</v>
      </c>
      <c r="E126" s="53">
        <f>IF(Inskrivning!D124&gt;0,Inskrivning!N124,0)</f>
        <v>0</v>
      </c>
      <c r="F126" s="53">
        <f>IF(Inskrivning!D124&gt;0,Inskrivning!O124,0)</f>
        <v>0</v>
      </c>
      <c r="G126" s="53">
        <f>IF(Inskrivning!D124&gt;0,Inskrivning!P124,0)</f>
        <v>0</v>
      </c>
      <c r="H126" s="53">
        <f>IF(Inskrivning!D124&gt;0,Inskrivning!Q124,0)</f>
        <v>0</v>
      </c>
      <c r="I126" s="53">
        <f>IF(Inskrivning!D124&gt;0,Inskrivning!R124,0)</f>
        <v>0</v>
      </c>
      <c r="J126" s="53">
        <f>IF(Inskrivning!D124&gt;0,Inskrivning!S124,0)</f>
        <v>0</v>
      </c>
      <c r="K126" s="53">
        <f>IF(Inskrivning!D124&gt;0,Inskrivning!T124,0)</f>
        <v>0</v>
      </c>
      <c r="L126" s="53">
        <f>IF(Inskrivning!D124&gt;0,Inskrivning!U124,0)</f>
        <v>0</v>
      </c>
      <c r="M126" s="53">
        <f>IF(Inskrivning!D124&gt;0,Inskrivning!V124,0)</f>
        <v>0</v>
      </c>
      <c r="N126" s="53">
        <f>IF(Inskrivning!D124&gt;0,Inskrivning!W124,0)</f>
        <v>0</v>
      </c>
      <c r="O126" s="53">
        <f>IF(Inskrivning!D124&gt;0,Inskrivning!X124,0)</f>
        <v>0</v>
      </c>
      <c r="P126" s="4"/>
      <c r="Q126" s="4"/>
      <c r="R126" s="4"/>
      <c r="W126" s="15">
        <f>IF(Inskrivning!D124="",0,Inskrivning!D124)</f>
        <v>0</v>
      </c>
      <c r="Y126" s="30">
        <f t="shared" si="1"/>
        <v>0</v>
      </c>
      <c r="Z126" s="4">
        <v>118</v>
      </c>
    </row>
    <row r="127" spans="1:26" ht="15" x14ac:dyDescent="0.25">
      <c r="A127" s="53">
        <f>IF(Inskrivning!D125&gt;0,Inskrivning!J125,0)</f>
        <v>0</v>
      </c>
      <c r="B127" s="53">
        <f>IF(Inskrivning!D125&gt;0,Inskrivning!K125,0)</f>
        <v>0</v>
      </c>
      <c r="C127" s="53">
        <f>IF(Inskrivning!D125&gt;0,Inskrivning!L125,0)</f>
        <v>0</v>
      </c>
      <c r="D127" s="53">
        <f>IF(Inskrivning!D125&gt;0,Inskrivning!M125,0)</f>
        <v>0</v>
      </c>
      <c r="E127" s="53">
        <f>IF(Inskrivning!D125&gt;0,Inskrivning!N125,0)</f>
        <v>0</v>
      </c>
      <c r="F127" s="53">
        <f>IF(Inskrivning!D125&gt;0,Inskrivning!O125,0)</f>
        <v>0</v>
      </c>
      <c r="G127" s="53">
        <f>IF(Inskrivning!D125&gt;0,Inskrivning!P125,0)</f>
        <v>0</v>
      </c>
      <c r="H127" s="53">
        <f>IF(Inskrivning!D125&gt;0,Inskrivning!Q125,0)</f>
        <v>0</v>
      </c>
      <c r="I127" s="53">
        <f>IF(Inskrivning!D125&gt;0,Inskrivning!R125,0)</f>
        <v>0</v>
      </c>
      <c r="J127" s="53">
        <f>IF(Inskrivning!D125&gt;0,Inskrivning!S125,0)</f>
        <v>0</v>
      </c>
      <c r="K127" s="53">
        <f>IF(Inskrivning!D125&gt;0,Inskrivning!T125,0)</f>
        <v>0</v>
      </c>
      <c r="L127" s="53">
        <f>IF(Inskrivning!D125&gt;0,Inskrivning!U125,0)</f>
        <v>0</v>
      </c>
      <c r="M127" s="53">
        <f>IF(Inskrivning!D125&gt;0,Inskrivning!V125,0)</f>
        <v>0</v>
      </c>
      <c r="N127" s="53">
        <f>IF(Inskrivning!D125&gt;0,Inskrivning!W125,0)</f>
        <v>0</v>
      </c>
      <c r="O127" s="53">
        <f>IF(Inskrivning!D125&gt;0,Inskrivning!X125,0)</f>
        <v>0</v>
      </c>
      <c r="P127" s="4"/>
      <c r="Q127" s="4"/>
      <c r="R127" s="4"/>
      <c r="W127" s="15">
        <f>IF(Inskrivning!D125="",0,Inskrivning!D125)</f>
        <v>0</v>
      </c>
      <c r="Y127" s="30">
        <f t="shared" si="1"/>
        <v>0</v>
      </c>
      <c r="Z127" s="104">
        <v>119</v>
      </c>
    </row>
    <row r="128" spans="1:26" ht="15" x14ac:dyDescent="0.25">
      <c r="A128" s="53">
        <f>IF(Inskrivning!D126&gt;0,Inskrivning!J126,0)</f>
        <v>0</v>
      </c>
      <c r="B128" s="53">
        <f>IF(Inskrivning!D126&gt;0,Inskrivning!K126,0)</f>
        <v>0</v>
      </c>
      <c r="C128" s="53">
        <f>IF(Inskrivning!D126&gt;0,Inskrivning!L126,0)</f>
        <v>0</v>
      </c>
      <c r="D128" s="53">
        <f>IF(Inskrivning!D126&gt;0,Inskrivning!M126,0)</f>
        <v>0</v>
      </c>
      <c r="E128" s="53">
        <f>IF(Inskrivning!D126&gt;0,Inskrivning!N126,0)</f>
        <v>0</v>
      </c>
      <c r="F128" s="53">
        <f>IF(Inskrivning!D126&gt;0,Inskrivning!O126,0)</f>
        <v>0</v>
      </c>
      <c r="G128" s="53">
        <f>IF(Inskrivning!D126&gt;0,Inskrivning!P126,0)</f>
        <v>0</v>
      </c>
      <c r="H128" s="53">
        <f>IF(Inskrivning!D126&gt;0,Inskrivning!Q126,0)</f>
        <v>0</v>
      </c>
      <c r="I128" s="53">
        <f>IF(Inskrivning!D126&gt;0,Inskrivning!R126,0)</f>
        <v>0</v>
      </c>
      <c r="J128" s="53">
        <f>IF(Inskrivning!D126&gt;0,Inskrivning!S126,0)</f>
        <v>0</v>
      </c>
      <c r="K128" s="53">
        <f>IF(Inskrivning!D126&gt;0,Inskrivning!T126,0)</f>
        <v>0</v>
      </c>
      <c r="L128" s="53">
        <f>IF(Inskrivning!D126&gt;0,Inskrivning!U126,0)</f>
        <v>0</v>
      </c>
      <c r="M128" s="53">
        <f>IF(Inskrivning!D126&gt;0,Inskrivning!V126,0)</f>
        <v>0</v>
      </c>
      <c r="N128" s="53">
        <f>IF(Inskrivning!D126&gt;0,Inskrivning!W126,0)</f>
        <v>0</v>
      </c>
      <c r="O128" s="53">
        <f>IF(Inskrivning!D126&gt;0,Inskrivning!X126,0)</f>
        <v>0</v>
      </c>
      <c r="P128" s="4"/>
      <c r="Q128" s="4"/>
      <c r="R128" s="4"/>
      <c r="W128" s="15">
        <f>IF(Inskrivning!D126="",0,Inskrivning!D126)</f>
        <v>0</v>
      </c>
      <c r="Y128" s="30">
        <f t="shared" si="1"/>
        <v>0</v>
      </c>
      <c r="Z128" s="4">
        <v>120</v>
      </c>
    </row>
    <row r="129" spans="1:26" ht="15" x14ac:dyDescent="0.25">
      <c r="A129" s="53">
        <f>IF(Inskrivning!D127&gt;0,Inskrivning!J127,0)</f>
        <v>0</v>
      </c>
      <c r="B129" s="53">
        <f>IF(Inskrivning!D127&gt;0,Inskrivning!K127,0)</f>
        <v>0</v>
      </c>
      <c r="C129" s="53">
        <f>IF(Inskrivning!D127&gt;0,Inskrivning!L127,0)</f>
        <v>0</v>
      </c>
      <c r="D129" s="53">
        <f>IF(Inskrivning!D127&gt;0,Inskrivning!M127,0)</f>
        <v>0</v>
      </c>
      <c r="E129" s="53">
        <f>IF(Inskrivning!D127&gt;0,Inskrivning!N127,0)</f>
        <v>0</v>
      </c>
      <c r="F129" s="53">
        <f>IF(Inskrivning!D127&gt;0,Inskrivning!O127,0)</f>
        <v>0</v>
      </c>
      <c r="G129" s="53">
        <f>IF(Inskrivning!D127&gt;0,Inskrivning!P127,0)</f>
        <v>0</v>
      </c>
      <c r="H129" s="53">
        <f>IF(Inskrivning!D127&gt;0,Inskrivning!Q127,0)</f>
        <v>0</v>
      </c>
      <c r="I129" s="53">
        <f>IF(Inskrivning!D127&gt;0,Inskrivning!R127,0)</f>
        <v>0</v>
      </c>
      <c r="J129" s="53">
        <f>IF(Inskrivning!D127&gt;0,Inskrivning!S127,0)</f>
        <v>0</v>
      </c>
      <c r="K129" s="53">
        <f>IF(Inskrivning!D127&gt;0,Inskrivning!T127,0)</f>
        <v>0</v>
      </c>
      <c r="L129" s="53">
        <f>IF(Inskrivning!D127&gt;0,Inskrivning!U127,0)</f>
        <v>0</v>
      </c>
      <c r="M129" s="53">
        <f>IF(Inskrivning!D127&gt;0,Inskrivning!V127,0)</f>
        <v>0</v>
      </c>
      <c r="N129" s="53">
        <f>IF(Inskrivning!D127&gt;0,Inskrivning!W127,0)</f>
        <v>0</v>
      </c>
      <c r="O129" s="53">
        <f>IF(Inskrivning!D127&gt;0,Inskrivning!X127,0)</f>
        <v>0</v>
      </c>
      <c r="P129" s="4"/>
      <c r="Q129" s="4"/>
      <c r="R129" s="4"/>
      <c r="W129" s="15">
        <f>IF(Inskrivning!D127="",0,Inskrivning!D127)</f>
        <v>0</v>
      </c>
      <c r="Y129" s="30">
        <f t="shared" si="1"/>
        <v>0</v>
      </c>
      <c r="Z129" s="104">
        <v>121</v>
      </c>
    </row>
    <row r="130" spans="1:26" ht="15" x14ac:dyDescent="0.25">
      <c r="A130" s="53">
        <f>IF(Inskrivning!D128&gt;0,Inskrivning!J128,0)</f>
        <v>0</v>
      </c>
      <c r="B130" s="53">
        <f>IF(Inskrivning!D128&gt;0,Inskrivning!K128,0)</f>
        <v>0</v>
      </c>
      <c r="C130" s="53">
        <f>IF(Inskrivning!D128&gt;0,Inskrivning!L128,0)</f>
        <v>0</v>
      </c>
      <c r="D130" s="53">
        <f>IF(Inskrivning!D128&gt;0,Inskrivning!M128,0)</f>
        <v>0</v>
      </c>
      <c r="E130" s="53">
        <f>IF(Inskrivning!D128&gt;0,Inskrivning!N128,0)</f>
        <v>0</v>
      </c>
      <c r="F130" s="53">
        <f>IF(Inskrivning!D128&gt;0,Inskrivning!O128,0)</f>
        <v>0</v>
      </c>
      <c r="G130" s="53">
        <f>IF(Inskrivning!D128&gt;0,Inskrivning!P128,0)</f>
        <v>0</v>
      </c>
      <c r="H130" s="53">
        <f>IF(Inskrivning!D128&gt;0,Inskrivning!Q128,0)</f>
        <v>0</v>
      </c>
      <c r="I130" s="53">
        <f>IF(Inskrivning!D128&gt;0,Inskrivning!R128,0)</f>
        <v>0</v>
      </c>
      <c r="J130" s="53">
        <f>IF(Inskrivning!D128&gt;0,Inskrivning!S128,0)</f>
        <v>0</v>
      </c>
      <c r="K130" s="53">
        <f>IF(Inskrivning!D128&gt;0,Inskrivning!T128,0)</f>
        <v>0</v>
      </c>
      <c r="L130" s="53">
        <f>IF(Inskrivning!D128&gt;0,Inskrivning!U128,0)</f>
        <v>0</v>
      </c>
      <c r="M130" s="53">
        <f>IF(Inskrivning!D128&gt;0,Inskrivning!V128,0)</f>
        <v>0</v>
      </c>
      <c r="N130" s="53">
        <f>IF(Inskrivning!D128&gt;0,Inskrivning!W128,0)</f>
        <v>0</v>
      </c>
      <c r="O130" s="53">
        <f>IF(Inskrivning!D128&gt;0,Inskrivning!X128,0)</f>
        <v>0</v>
      </c>
      <c r="P130" s="4"/>
      <c r="Q130" s="4"/>
      <c r="R130" s="4"/>
      <c r="W130" s="15">
        <f>IF(Inskrivning!D128="",0,Inskrivning!D128)</f>
        <v>0</v>
      </c>
      <c r="Y130" s="30">
        <f t="shared" si="1"/>
        <v>0</v>
      </c>
      <c r="Z130" s="4">
        <v>122</v>
      </c>
    </row>
    <row r="131" spans="1:26" ht="15" x14ac:dyDescent="0.25">
      <c r="A131" s="53">
        <f>IF(Inskrivning!D129&gt;0,Inskrivning!J129,0)</f>
        <v>0</v>
      </c>
      <c r="B131" s="53">
        <f>IF(Inskrivning!D129&gt;0,Inskrivning!K129,0)</f>
        <v>0</v>
      </c>
      <c r="C131" s="53">
        <f>IF(Inskrivning!D129&gt;0,Inskrivning!L129,0)</f>
        <v>0</v>
      </c>
      <c r="D131" s="53">
        <f>IF(Inskrivning!D129&gt;0,Inskrivning!M129,0)</f>
        <v>0</v>
      </c>
      <c r="E131" s="53">
        <f>IF(Inskrivning!D129&gt;0,Inskrivning!N129,0)</f>
        <v>0</v>
      </c>
      <c r="F131" s="53">
        <f>IF(Inskrivning!D129&gt;0,Inskrivning!O129,0)</f>
        <v>0</v>
      </c>
      <c r="G131" s="53">
        <f>IF(Inskrivning!D129&gt;0,Inskrivning!P129,0)</f>
        <v>0</v>
      </c>
      <c r="H131" s="53">
        <f>IF(Inskrivning!D129&gt;0,Inskrivning!Q129,0)</f>
        <v>0</v>
      </c>
      <c r="I131" s="53">
        <f>IF(Inskrivning!D129&gt;0,Inskrivning!R129,0)</f>
        <v>0</v>
      </c>
      <c r="J131" s="53">
        <f>IF(Inskrivning!D129&gt;0,Inskrivning!S129,0)</f>
        <v>0</v>
      </c>
      <c r="K131" s="53">
        <f>IF(Inskrivning!D129&gt;0,Inskrivning!T129,0)</f>
        <v>0</v>
      </c>
      <c r="L131" s="53">
        <f>IF(Inskrivning!D129&gt;0,Inskrivning!U129,0)</f>
        <v>0</v>
      </c>
      <c r="M131" s="53">
        <f>IF(Inskrivning!D129&gt;0,Inskrivning!V129,0)</f>
        <v>0</v>
      </c>
      <c r="N131" s="53">
        <f>IF(Inskrivning!D129&gt;0,Inskrivning!W129,0)</f>
        <v>0</v>
      </c>
      <c r="O131" s="53">
        <f>IF(Inskrivning!D129&gt;0,Inskrivning!X129,0)</f>
        <v>0</v>
      </c>
      <c r="P131" s="4"/>
      <c r="Q131" s="4"/>
      <c r="R131" s="4"/>
      <c r="W131" s="15">
        <f>IF(Inskrivning!D129="",0,Inskrivning!D129)</f>
        <v>0</v>
      </c>
      <c r="Y131" s="30">
        <f t="shared" si="1"/>
        <v>0</v>
      </c>
      <c r="Z131" s="104">
        <v>123</v>
      </c>
    </row>
    <row r="132" spans="1:26" ht="15" x14ac:dyDescent="0.25">
      <c r="A132" s="53">
        <f>IF(Inskrivning!D130&gt;0,Inskrivning!J130,0)</f>
        <v>0</v>
      </c>
      <c r="B132" s="53">
        <f>IF(Inskrivning!D130&gt;0,Inskrivning!K130,0)</f>
        <v>0</v>
      </c>
      <c r="C132" s="53">
        <f>IF(Inskrivning!D130&gt;0,Inskrivning!L130,0)</f>
        <v>0</v>
      </c>
      <c r="D132" s="53">
        <f>IF(Inskrivning!D130&gt;0,Inskrivning!M130,0)</f>
        <v>0</v>
      </c>
      <c r="E132" s="53">
        <f>IF(Inskrivning!D130&gt;0,Inskrivning!N130,0)</f>
        <v>0</v>
      </c>
      <c r="F132" s="53">
        <f>IF(Inskrivning!D130&gt;0,Inskrivning!O130,0)</f>
        <v>0</v>
      </c>
      <c r="G132" s="53">
        <f>IF(Inskrivning!D130&gt;0,Inskrivning!P130,0)</f>
        <v>0</v>
      </c>
      <c r="H132" s="53">
        <f>IF(Inskrivning!D130&gt;0,Inskrivning!Q130,0)</f>
        <v>0</v>
      </c>
      <c r="I132" s="53">
        <f>IF(Inskrivning!D130&gt;0,Inskrivning!R130,0)</f>
        <v>0</v>
      </c>
      <c r="J132" s="53">
        <f>IF(Inskrivning!D130&gt;0,Inskrivning!S130,0)</f>
        <v>0</v>
      </c>
      <c r="K132" s="53">
        <f>IF(Inskrivning!D130&gt;0,Inskrivning!T130,0)</f>
        <v>0</v>
      </c>
      <c r="L132" s="53">
        <f>IF(Inskrivning!D130&gt;0,Inskrivning!U130,0)</f>
        <v>0</v>
      </c>
      <c r="M132" s="53">
        <f>IF(Inskrivning!D130&gt;0,Inskrivning!V130,0)</f>
        <v>0</v>
      </c>
      <c r="N132" s="53">
        <f>IF(Inskrivning!D130&gt;0,Inskrivning!W130,0)</f>
        <v>0</v>
      </c>
      <c r="O132" s="53">
        <f>IF(Inskrivning!D130&gt;0,Inskrivning!X130,0)</f>
        <v>0</v>
      </c>
      <c r="P132" s="4"/>
      <c r="Q132" s="4"/>
      <c r="R132" s="4"/>
      <c r="W132" s="15">
        <f>IF(Inskrivning!D130="",0,Inskrivning!D130)</f>
        <v>0</v>
      </c>
      <c r="Y132" s="30">
        <f t="shared" si="1"/>
        <v>0</v>
      </c>
      <c r="Z132" s="4">
        <v>124</v>
      </c>
    </row>
    <row r="133" spans="1:26" ht="15" x14ac:dyDescent="0.25">
      <c r="A133" s="53">
        <f>IF(Inskrivning!D131&gt;0,Inskrivning!J131,0)</f>
        <v>0</v>
      </c>
      <c r="B133" s="53">
        <f>IF(Inskrivning!D131&gt;0,Inskrivning!K131,0)</f>
        <v>0</v>
      </c>
      <c r="C133" s="53">
        <f>IF(Inskrivning!D131&gt;0,Inskrivning!L131,0)</f>
        <v>0</v>
      </c>
      <c r="D133" s="53">
        <f>IF(Inskrivning!D131&gt;0,Inskrivning!M131,0)</f>
        <v>0</v>
      </c>
      <c r="E133" s="53">
        <f>IF(Inskrivning!D131&gt;0,Inskrivning!N131,0)</f>
        <v>0</v>
      </c>
      <c r="F133" s="53">
        <f>IF(Inskrivning!D131&gt;0,Inskrivning!O131,0)</f>
        <v>0</v>
      </c>
      <c r="G133" s="53">
        <f>IF(Inskrivning!D131&gt;0,Inskrivning!P131,0)</f>
        <v>0</v>
      </c>
      <c r="H133" s="53">
        <f>IF(Inskrivning!D131&gt;0,Inskrivning!Q131,0)</f>
        <v>0</v>
      </c>
      <c r="I133" s="53">
        <f>IF(Inskrivning!D131&gt;0,Inskrivning!R131,0)</f>
        <v>0</v>
      </c>
      <c r="J133" s="53">
        <f>IF(Inskrivning!D131&gt;0,Inskrivning!S131,0)</f>
        <v>0</v>
      </c>
      <c r="K133" s="53">
        <f>IF(Inskrivning!D131&gt;0,Inskrivning!T131,0)</f>
        <v>0</v>
      </c>
      <c r="L133" s="53">
        <f>IF(Inskrivning!D131&gt;0,Inskrivning!U131,0)</f>
        <v>0</v>
      </c>
      <c r="M133" s="53">
        <f>IF(Inskrivning!D131&gt;0,Inskrivning!V131,0)</f>
        <v>0</v>
      </c>
      <c r="N133" s="53">
        <f>IF(Inskrivning!D131&gt;0,Inskrivning!W131,0)</f>
        <v>0</v>
      </c>
      <c r="O133" s="53">
        <f>IF(Inskrivning!D131&gt;0,Inskrivning!X131,0)</f>
        <v>0</v>
      </c>
      <c r="P133" s="4"/>
      <c r="Q133" s="4"/>
      <c r="R133" s="4"/>
      <c r="W133" s="15">
        <f>IF(Inskrivning!D131="",0,Inskrivning!D131)</f>
        <v>0</v>
      </c>
      <c r="Y133" s="30">
        <f t="shared" si="1"/>
        <v>0</v>
      </c>
      <c r="Z133" s="104">
        <v>125</v>
      </c>
    </row>
    <row r="134" spans="1:26" ht="15" x14ac:dyDescent="0.25">
      <c r="A134" s="53">
        <f>IF(Inskrivning!D132&gt;0,Inskrivning!J132,0)</f>
        <v>0</v>
      </c>
      <c r="B134" s="53">
        <f>IF(Inskrivning!D132&gt;0,Inskrivning!K132,0)</f>
        <v>0</v>
      </c>
      <c r="C134" s="53">
        <f>IF(Inskrivning!D132&gt;0,Inskrivning!L132,0)</f>
        <v>0</v>
      </c>
      <c r="D134" s="53">
        <f>IF(Inskrivning!D132&gt;0,Inskrivning!M132,0)</f>
        <v>0</v>
      </c>
      <c r="E134" s="53">
        <f>IF(Inskrivning!D132&gt;0,Inskrivning!N132,0)</f>
        <v>0</v>
      </c>
      <c r="F134" s="53">
        <f>IF(Inskrivning!D132&gt;0,Inskrivning!O132,0)</f>
        <v>0</v>
      </c>
      <c r="G134" s="53">
        <f>IF(Inskrivning!D132&gt;0,Inskrivning!P132,0)</f>
        <v>0</v>
      </c>
      <c r="H134" s="53">
        <f>IF(Inskrivning!D132&gt;0,Inskrivning!Q132,0)</f>
        <v>0</v>
      </c>
      <c r="I134" s="53">
        <f>IF(Inskrivning!D132&gt;0,Inskrivning!R132,0)</f>
        <v>0</v>
      </c>
      <c r="J134" s="53">
        <f>IF(Inskrivning!D132&gt;0,Inskrivning!S132,0)</f>
        <v>0</v>
      </c>
      <c r="K134" s="53">
        <f>IF(Inskrivning!D132&gt;0,Inskrivning!T132,0)</f>
        <v>0</v>
      </c>
      <c r="L134" s="53">
        <f>IF(Inskrivning!D132&gt;0,Inskrivning!U132,0)</f>
        <v>0</v>
      </c>
      <c r="M134" s="53">
        <f>IF(Inskrivning!D132&gt;0,Inskrivning!V132,0)</f>
        <v>0</v>
      </c>
      <c r="N134" s="53">
        <f>IF(Inskrivning!D132&gt;0,Inskrivning!W132,0)</f>
        <v>0</v>
      </c>
      <c r="O134" s="53">
        <f>IF(Inskrivning!D132&gt;0,Inskrivning!X132,0)</f>
        <v>0</v>
      </c>
      <c r="P134" s="4"/>
      <c r="Q134" s="4"/>
      <c r="R134" s="4"/>
      <c r="W134" s="15">
        <f>IF(Inskrivning!D132="",0,Inskrivning!D132)</f>
        <v>0</v>
      </c>
      <c r="Y134" s="30">
        <f t="shared" si="1"/>
        <v>0</v>
      </c>
      <c r="Z134" s="4">
        <v>126</v>
      </c>
    </row>
    <row r="135" spans="1:26" ht="15" x14ac:dyDescent="0.25">
      <c r="A135" s="53">
        <f>IF(Inskrivning!D133&gt;0,Inskrivning!J133,0)</f>
        <v>0</v>
      </c>
      <c r="B135" s="53">
        <f>IF(Inskrivning!D133&gt;0,Inskrivning!K133,0)</f>
        <v>0</v>
      </c>
      <c r="C135" s="53">
        <f>IF(Inskrivning!D133&gt;0,Inskrivning!L133,0)</f>
        <v>0</v>
      </c>
      <c r="D135" s="53">
        <f>IF(Inskrivning!D133&gt;0,Inskrivning!M133,0)</f>
        <v>0</v>
      </c>
      <c r="E135" s="53">
        <f>IF(Inskrivning!D133&gt;0,Inskrivning!N133,0)</f>
        <v>0</v>
      </c>
      <c r="F135" s="53">
        <f>IF(Inskrivning!D133&gt;0,Inskrivning!O133,0)</f>
        <v>0</v>
      </c>
      <c r="G135" s="53">
        <f>IF(Inskrivning!D133&gt;0,Inskrivning!P133,0)</f>
        <v>0</v>
      </c>
      <c r="H135" s="53">
        <f>IF(Inskrivning!D133&gt;0,Inskrivning!Q133,0)</f>
        <v>0</v>
      </c>
      <c r="I135" s="53">
        <f>IF(Inskrivning!D133&gt;0,Inskrivning!R133,0)</f>
        <v>0</v>
      </c>
      <c r="J135" s="53">
        <f>IF(Inskrivning!D133&gt;0,Inskrivning!S133,0)</f>
        <v>0</v>
      </c>
      <c r="K135" s="53">
        <f>IF(Inskrivning!D133&gt;0,Inskrivning!T133,0)</f>
        <v>0</v>
      </c>
      <c r="L135" s="53">
        <f>IF(Inskrivning!D133&gt;0,Inskrivning!U133,0)</f>
        <v>0</v>
      </c>
      <c r="M135" s="53">
        <f>IF(Inskrivning!D133&gt;0,Inskrivning!V133,0)</f>
        <v>0</v>
      </c>
      <c r="N135" s="53">
        <f>IF(Inskrivning!D133&gt;0,Inskrivning!W133,0)</f>
        <v>0</v>
      </c>
      <c r="O135" s="53">
        <f>IF(Inskrivning!D133&gt;0,Inskrivning!X133,0)</f>
        <v>0</v>
      </c>
      <c r="P135" s="4"/>
      <c r="Q135" s="4"/>
      <c r="R135" s="4"/>
      <c r="W135" s="15">
        <f>IF(Inskrivning!D133="",0,Inskrivning!D133)</f>
        <v>0</v>
      </c>
      <c r="Y135" s="30">
        <f t="shared" si="1"/>
        <v>0</v>
      </c>
      <c r="Z135" s="104">
        <v>127</v>
      </c>
    </row>
    <row r="136" spans="1:26" ht="15" x14ac:dyDescent="0.25">
      <c r="A136" s="53">
        <f>IF(Inskrivning!D134&gt;0,Inskrivning!J134,0)</f>
        <v>0</v>
      </c>
      <c r="B136" s="53">
        <f>IF(Inskrivning!D134&gt;0,Inskrivning!K134,0)</f>
        <v>0</v>
      </c>
      <c r="C136" s="53">
        <f>IF(Inskrivning!D134&gt;0,Inskrivning!L134,0)</f>
        <v>0</v>
      </c>
      <c r="D136" s="53">
        <f>IF(Inskrivning!D134&gt;0,Inskrivning!M134,0)</f>
        <v>0</v>
      </c>
      <c r="E136" s="53">
        <f>IF(Inskrivning!D134&gt;0,Inskrivning!N134,0)</f>
        <v>0</v>
      </c>
      <c r="F136" s="53">
        <f>IF(Inskrivning!D134&gt;0,Inskrivning!O134,0)</f>
        <v>0</v>
      </c>
      <c r="G136" s="53">
        <f>IF(Inskrivning!D134&gt;0,Inskrivning!P134,0)</f>
        <v>0</v>
      </c>
      <c r="H136" s="53">
        <f>IF(Inskrivning!D134&gt;0,Inskrivning!Q134,0)</f>
        <v>0</v>
      </c>
      <c r="I136" s="53">
        <f>IF(Inskrivning!D134&gt;0,Inskrivning!R134,0)</f>
        <v>0</v>
      </c>
      <c r="J136" s="53">
        <f>IF(Inskrivning!D134&gt;0,Inskrivning!S134,0)</f>
        <v>0</v>
      </c>
      <c r="K136" s="53">
        <f>IF(Inskrivning!D134&gt;0,Inskrivning!T134,0)</f>
        <v>0</v>
      </c>
      <c r="L136" s="53">
        <f>IF(Inskrivning!D134&gt;0,Inskrivning!U134,0)</f>
        <v>0</v>
      </c>
      <c r="M136" s="53">
        <f>IF(Inskrivning!D134&gt;0,Inskrivning!V134,0)</f>
        <v>0</v>
      </c>
      <c r="N136" s="53">
        <f>IF(Inskrivning!D134&gt;0,Inskrivning!W134,0)</f>
        <v>0</v>
      </c>
      <c r="O136" s="53">
        <f>IF(Inskrivning!D134&gt;0,Inskrivning!X134,0)</f>
        <v>0</v>
      </c>
      <c r="P136" s="4"/>
      <c r="Q136" s="4"/>
      <c r="R136" s="4"/>
      <c r="W136" s="15">
        <f>IF(Inskrivning!D134="",0,Inskrivning!D134)</f>
        <v>0</v>
      </c>
      <c r="Y136" s="30">
        <f t="shared" si="1"/>
        <v>0</v>
      </c>
      <c r="Z136" s="4">
        <v>128</v>
      </c>
    </row>
    <row r="137" spans="1:26" ht="15" x14ac:dyDescent="0.25">
      <c r="A137" s="53">
        <f>IF(Inskrivning!D135&gt;0,Inskrivning!J135,0)</f>
        <v>0</v>
      </c>
      <c r="B137" s="53">
        <f>IF(Inskrivning!D135&gt;0,Inskrivning!K135,0)</f>
        <v>0</v>
      </c>
      <c r="C137" s="53">
        <f>IF(Inskrivning!D135&gt;0,Inskrivning!L135,0)</f>
        <v>0</v>
      </c>
      <c r="D137" s="53">
        <f>IF(Inskrivning!D135&gt;0,Inskrivning!M135,0)</f>
        <v>0</v>
      </c>
      <c r="E137" s="53">
        <f>IF(Inskrivning!D135&gt;0,Inskrivning!N135,0)</f>
        <v>0</v>
      </c>
      <c r="F137" s="53">
        <f>IF(Inskrivning!D135&gt;0,Inskrivning!O135,0)</f>
        <v>0</v>
      </c>
      <c r="G137" s="53">
        <f>IF(Inskrivning!D135&gt;0,Inskrivning!P135,0)</f>
        <v>0</v>
      </c>
      <c r="H137" s="53">
        <f>IF(Inskrivning!D135&gt;0,Inskrivning!Q135,0)</f>
        <v>0</v>
      </c>
      <c r="I137" s="53">
        <f>IF(Inskrivning!D135&gt;0,Inskrivning!R135,0)</f>
        <v>0</v>
      </c>
      <c r="J137" s="53">
        <f>IF(Inskrivning!D135&gt;0,Inskrivning!S135,0)</f>
        <v>0</v>
      </c>
      <c r="K137" s="53">
        <f>IF(Inskrivning!D135&gt;0,Inskrivning!T135,0)</f>
        <v>0</v>
      </c>
      <c r="L137" s="53">
        <f>IF(Inskrivning!D135&gt;0,Inskrivning!U135,0)</f>
        <v>0</v>
      </c>
      <c r="M137" s="53">
        <f>IF(Inskrivning!D135&gt;0,Inskrivning!V135,0)</f>
        <v>0</v>
      </c>
      <c r="N137" s="53">
        <f>IF(Inskrivning!D135&gt;0,Inskrivning!W135,0)</f>
        <v>0</v>
      </c>
      <c r="O137" s="53">
        <f>IF(Inskrivning!D135&gt;0,Inskrivning!X135,0)</f>
        <v>0</v>
      </c>
      <c r="P137" s="4"/>
      <c r="Q137" s="4"/>
      <c r="R137" s="4"/>
      <c r="W137" s="15">
        <f>IF(Inskrivning!D135="",0,Inskrivning!D135)</f>
        <v>0</v>
      </c>
      <c r="Y137" s="30">
        <f t="shared" si="1"/>
        <v>0</v>
      </c>
      <c r="Z137" s="104">
        <v>129</v>
      </c>
    </row>
    <row r="138" spans="1:26" ht="15" x14ac:dyDescent="0.25">
      <c r="A138" s="53">
        <f>IF(Inskrivning!D136&gt;0,Inskrivning!J136,0)</f>
        <v>0</v>
      </c>
      <c r="B138" s="53">
        <f>IF(Inskrivning!D136&gt;0,Inskrivning!K136,0)</f>
        <v>0</v>
      </c>
      <c r="C138" s="53">
        <f>IF(Inskrivning!D136&gt;0,Inskrivning!L136,0)</f>
        <v>0</v>
      </c>
      <c r="D138" s="53">
        <f>IF(Inskrivning!D136&gt;0,Inskrivning!M136,0)</f>
        <v>0</v>
      </c>
      <c r="E138" s="53">
        <f>IF(Inskrivning!D136&gt;0,Inskrivning!N136,0)</f>
        <v>0</v>
      </c>
      <c r="F138" s="53">
        <f>IF(Inskrivning!D136&gt;0,Inskrivning!O136,0)</f>
        <v>0</v>
      </c>
      <c r="G138" s="53">
        <f>IF(Inskrivning!D136&gt;0,Inskrivning!P136,0)</f>
        <v>0</v>
      </c>
      <c r="H138" s="53">
        <f>IF(Inskrivning!D136&gt;0,Inskrivning!Q136,0)</f>
        <v>0</v>
      </c>
      <c r="I138" s="53">
        <f>IF(Inskrivning!D136&gt;0,Inskrivning!R136,0)</f>
        <v>0</v>
      </c>
      <c r="J138" s="53">
        <f>IF(Inskrivning!D136&gt;0,Inskrivning!S136,0)</f>
        <v>0</v>
      </c>
      <c r="K138" s="53">
        <f>IF(Inskrivning!D136&gt;0,Inskrivning!T136,0)</f>
        <v>0</v>
      </c>
      <c r="L138" s="53">
        <f>IF(Inskrivning!D136&gt;0,Inskrivning!U136,0)</f>
        <v>0</v>
      </c>
      <c r="M138" s="53">
        <f>IF(Inskrivning!D136&gt;0,Inskrivning!V136,0)</f>
        <v>0</v>
      </c>
      <c r="N138" s="53">
        <f>IF(Inskrivning!D136&gt;0,Inskrivning!W136,0)</f>
        <v>0</v>
      </c>
      <c r="O138" s="53">
        <f>IF(Inskrivning!D136&gt;0,Inskrivning!X136,0)</f>
        <v>0</v>
      </c>
      <c r="P138" s="4"/>
      <c r="Q138" s="4"/>
      <c r="R138" s="4"/>
      <c r="W138" s="15">
        <f>IF(Inskrivning!D136="",0,Inskrivning!D136)</f>
        <v>0</v>
      </c>
      <c r="Y138" s="30">
        <f t="shared" ref="Y138:Y201" si="2">COUNTIF($W$9:$W$208,Z138)</f>
        <v>0</v>
      </c>
      <c r="Z138" s="4">
        <v>130</v>
      </c>
    </row>
    <row r="139" spans="1:26" ht="15" x14ac:dyDescent="0.25">
      <c r="A139" s="53">
        <f>IF(Inskrivning!D137&gt;0,Inskrivning!J137,0)</f>
        <v>0</v>
      </c>
      <c r="B139" s="53">
        <f>IF(Inskrivning!D137&gt;0,Inskrivning!K137,0)</f>
        <v>0</v>
      </c>
      <c r="C139" s="53">
        <f>IF(Inskrivning!D137&gt;0,Inskrivning!L137,0)</f>
        <v>0</v>
      </c>
      <c r="D139" s="53">
        <f>IF(Inskrivning!D137&gt;0,Inskrivning!M137,0)</f>
        <v>0</v>
      </c>
      <c r="E139" s="53">
        <f>IF(Inskrivning!D137&gt;0,Inskrivning!N137,0)</f>
        <v>0</v>
      </c>
      <c r="F139" s="53">
        <f>IF(Inskrivning!D137&gt;0,Inskrivning!O137,0)</f>
        <v>0</v>
      </c>
      <c r="G139" s="53">
        <f>IF(Inskrivning!D137&gt;0,Inskrivning!P137,0)</f>
        <v>0</v>
      </c>
      <c r="H139" s="53">
        <f>IF(Inskrivning!D137&gt;0,Inskrivning!Q137,0)</f>
        <v>0</v>
      </c>
      <c r="I139" s="53">
        <f>IF(Inskrivning!D137&gt;0,Inskrivning!R137,0)</f>
        <v>0</v>
      </c>
      <c r="J139" s="53">
        <f>IF(Inskrivning!D137&gt;0,Inskrivning!S137,0)</f>
        <v>0</v>
      </c>
      <c r="K139" s="53">
        <f>IF(Inskrivning!D137&gt;0,Inskrivning!T137,0)</f>
        <v>0</v>
      </c>
      <c r="L139" s="53">
        <f>IF(Inskrivning!D137&gt;0,Inskrivning!U137,0)</f>
        <v>0</v>
      </c>
      <c r="M139" s="53">
        <f>IF(Inskrivning!D137&gt;0,Inskrivning!V137,0)</f>
        <v>0</v>
      </c>
      <c r="N139" s="53">
        <f>IF(Inskrivning!D137&gt;0,Inskrivning!W137,0)</f>
        <v>0</v>
      </c>
      <c r="O139" s="53">
        <f>IF(Inskrivning!D137&gt;0,Inskrivning!X137,0)</f>
        <v>0</v>
      </c>
      <c r="P139" s="4"/>
      <c r="Q139" s="4"/>
      <c r="R139" s="4"/>
      <c r="W139" s="15">
        <f>IF(Inskrivning!D137="",0,Inskrivning!D137)</f>
        <v>0</v>
      </c>
      <c r="Y139" s="30">
        <f t="shared" si="2"/>
        <v>0</v>
      </c>
      <c r="Z139" s="104">
        <v>131</v>
      </c>
    </row>
    <row r="140" spans="1:26" ht="15" x14ac:dyDescent="0.25">
      <c r="A140" s="53">
        <f>IF(Inskrivning!D138&gt;0,Inskrivning!J138,0)</f>
        <v>0</v>
      </c>
      <c r="B140" s="53">
        <f>IF(Inskrivning!D138&gt;0,Inskrivning!K138,0)</f>
        <v>0</v>
      </c>
      <c r="C140" s="53">
        <f>IF(Inskrivning!D138&gt;0,Inskrivning!L138,0)</f>
        <v>0</v>
      </c>
      <c r="D140" s="53">
        <f>IF(Inskrivning!D138&gt;0,Inskrivning!M138,0)</f>
        <v>0</v>
      </c>
      <c r="E140" s="53">
        <f>IF(Inskrivning!D138&gt;0,Inskrivning!N138,0)</f>
        <v>0</v>
      </c>
      <c r="F140" s="53">
        <f>IF(Inskrivning!D138&gt;0,Inskrivning!O138,0)</f>
        <v>0</v>
      </c>
      <c r="G140" s="53">
        <f>IF(Inskrivning!D138&gt;0,Inskrivning!P138,0)</f>
        <v>0</v>
      </c>
      <c r="H140" s="53">
        <f>IF(Inskrivning!D138&gt;0,Inskrivning!Q138,0)</f>
        <v>0</v>
      </c>
      <c r="I140" s="53">
        <f>IF(Inskrivning!D138&gt;0,Inskrivning!R138,0)</f>
        <v>0</v>
      </c>
      <c r="J140" s="53">
        <f>IF(Inskrivning!D138&gt;0,Inskrivning!S138,0)</f>
        <v>0</v>
      </c>
      <c r="K140" s="53">
        <f>IF(Inskrivning!D138&gt;0,Inskrivning!T138,0)</f>
        <v>0</v>
      </c>
      <c r="L140" s="53">
        <f>IF(Inskrivning!D138&gt;0,Inskrivning!U138,0)</f>
        <v>0</v>
      </c>
      <c r="M140" s="53">
        <f>IF(Inskrivning!D138&gt;0,Inskrivning!V138,0)</f>
        <v>0</v>
      </c>
      <c r="N140" s="53">
        <f>IF(Inskrivning!D138&gt;0,Inskrivning!W138,0)</f>
        <v>0</v>
      </c>
      <c r="O140" s="53">
        <f>IF(Inskrivning!D138&gt;0,Inskrivning!X138,0)</f>
        <v>0</v>
      </c>
      <c r="P140" s="4"/>
      <c r="Q140" s="4"/>
      <c r="R140" s="4"/>
      <c r="W140" s="15">
        <f>IF(Inskrivning!D138="",0,Inskrivning!D138)</f>
        <v>0</v>
      </c>
      <c r="Y140" s="30">
        <f t="shared" si="2"/>
        <v>0</v>
      </c>
      <c r="Z140" s="4">
        <v>132</v>
      </c>
    </row>
    <row r="141" spans="1:26" ht="15" x14ac:dyDescent="0.25">
      <c r="A141" s="53">
        <f>IF(Inskrivning!D139&gt;0,Inskrivning!J139,0)</f>
        <v>0</v>
      </c>
      <c r="B141" s="53">
        <f>IF(Inskrivning!D139&gt;0,Inskrivning!K139,0)</f>
        <v>0</v>
      </c>
      <c r="C141" s="53">
        <f>IF(Inskrivning!D139&gt;0,Inskrivning!L139,0)</f>
        <v>0</v>
      </c>
      <c r="D141" s="53">
        <f>IF(Inskrivning!D139&gt;0,Inskrivning!M139,0)</f>
        <v>0</v>
      </c>
      <c r="E141" s="53">
        <f>IF(Inskrivning!D139&gt;0,Inskrivning!N139,0)</f>
        <v>0</v>
      </c>
      <c r="F141" s="53">
        <f>IF(Inskrivning!D139&gt;0,Inskrivning!O139,0)</f>
        <v>0</v>
      </c>
      <c r="G141" s="53">
        <f>IF(Inskrivning!D139&gt;0,Inskrivning!P139,0)</f>
        <v>0</v>
      </c>
      <c r="H141" s="53">
        <f>IF(Inskrivning!D139&gt;0,Inskrivning!Q139,0)</f>
        <v>0</v>
      </c>
      <c r="I141" s="53">
        <f>IF(Inskrivning!D139&gt;0,Inskrivning!R139,0)</f>
        <v>0</v>
      </c>
      <c r="J141" s="53">
        <f>IF(Inskrivning!D139&gt;0,Inskrivning!S139,0)</f>
        <v>0</v>
      </c>
      <c r="K141" s="53">
        <f>IF(Inskrivning!D139&gt;0,Inskrivning!T139,0)</f>
        <v>0</v>
      </c>
      <c r="L141" s="53">
        <f>IF(Inskrivning!D139&gt;0,Inskrivning!U139,0)</f>
        <v>0</v>
      </c>
      <c r="M141" s="53">
        <f>IF(Inskrivning!D139&gt;0,Inskrivning!V139,0)</f>
        <v>0</v>
      </c>
      <c r="N141" s="53">
        <f>IF(Inskrivning!D139&gt;0,Inskrivning!W139,0)</f>
        <v>0</v>
      </c>
      <c r="O141" s="53">
        <f>IF(Inskrivning!D139&gt;0,Inskrivning!X139,0)</f>
        <v>0</v>
      </c>
      <c r="P141" s="4"/>
      <c r="Q141" s="4"/>
      <c r="R141" s="4"/>
      <c r="W141" s="15">
        <f>IF(Inskrivning!D139="",0,Inskrivning!D139)</f>
        <v>0</v>
      </c>
      <c r="Y141" s="30">
        <f t="shared" si="2"/>
        <v>0</v>
      </c>
      <c r="Z141" s="104">
        <v>133</v>
      </c>
    </row>
    <row r="142" spans="1:26" ht="15" x14ac:dyDescent="0.25">
      <c r="A142" s="53">
        <f>IF(Inskrivning!D140&gt;0,Inskrivning!J140,0)</f>
        <v>0</v>
      </c>
      <c r="B142" s="53">
        <f>IF(Inskrivning!D140&gt;0,Inskrivning!K140,0)</f>
        <v>0</v>
      </c>
      <c r="C142" s="53">
        <f>IF(Inskrivning!D140&gt;0,Inskrivning!L140,0)</f>
        <v>0</v>
      </c>
      <c r="D142" s="53">
        <f>IF(Inskrivning!D140&gt;0,Inskrivning!M140,0)</f>
        <v>0</v>
      </c>
      <c r="E142" s="53">
        <f>IF(Inskrivning!D140&gt;0,Inskrivning!N140,0)</f>
        <v>0</v>
      </c>
      <c r="F142" s="53">
        <f>IF(Inskrivning!D140&gt;0,Inskrivning!O140,0)</f>
        <v>0</v>
      </c>
      <c r="G142" s="53">
        <f>IF(Inskrivning!D140&gt;0,Inskrivning!P140,0)</f>
        <v>0</v>
      </c>
      <c r="H142" s="53">
        <f>IF(Inskrivning!D140&gt;0,Inskrivning!Q140,0)</f>
        <v>0</v>
      </c>
      <c r="I142" s="53">
        <f>IF(Inskrivning!D140&gt;0,Inskrivning!R140,0)</f>
        <v>0</v>
      </c>
      <c r="J142" s="53">
        <f>IF(Inskrivning!D140&gt;0,Inskrivning!S140,0)</f>
        <v>0</v>
      </c>
      <c r="K142" s="53">
        <f>IF(Inskrivning!D140&gt;0,Inskrivning!T140,0)</f>
        <v>0</v>
      </c>
      <c r="L142" s="53">
        <f>IF(Inskrivning!D140&gt;0,Inskrivning!U140,0)</f>
        <v>0</v>
      </c>
      <c r="M142" s="53">
        <f>IF(Inskrivning!D140&gt;0,Inskrivning!V140,0)</f>
        <v>0</v>
      </c>
      <c r="N142" s="53">
        <f>IF(Inskrivning!D140&gt;0,Inskrivning!W140,0)</f>
        <v>0</v>
      </c>
      <c r="O142" s="53">
        <f>IF(Inskrivning!D140&gt;0,Inskrivning!X140,0)</f>
        <v>0</v>
      </c>
      <c r="P142" s="4"/>
      <c r="Q142" s="4"/>
      <c r="R142" s="4"/>
      <c r="W142" s="15">
        <f>IF(Inskrivning!D140="",0,Inskrivning!D140)</f>
        <v>0</v>
      </c>
      <c r="Y142" s="30">
        <f t="shared" si="2"/>
        <v>0</v>
      </c>
      <c r="Z142" s="4">
        <v>134</v>
      </c>
    </row>
    <row r="143" spans="1:26" ht="15" x14ac:dyDescent="0.25">
      <c r="A143" s="53">
        <f>IF(Inskrivning!D141&gt;0,Inskrivning!J141,0)</f>
        <v>0</v>
      </c>
      <c r="B143" s="53">
        <f>IF(Inskrivning!D141&gt;0,Inskrivning!K141,0)</f>
        <v>0</v>
      </c>
      <c r="C143" s="53">
        <f>IF(Inskrivning!D141&gt;0,Inskrivning!L141,0)</f>
        <v>0</v>
      </c>
      <c r="D143" s="53">
        <f>IF(Inskrivning!D141&gt;0,Inskrivning!M141,0)</f>
        <v>0</v>
      </c>
      <c r="E143" s="53">
        <f>IF(Inskrivning!D141&gt;0,Inskrivning!N141,0)</f>
        <v>0</v>
      </c>
      <c r="F143" s="53">
        <f>IF(Inskrivning!D141&gt;0,Inskrivning!O141,0)</f>
        <v>0</v>
      </c>
      <c r="G143" s="53">
        <f>IF(Inskrivning!D141&gt;0,Inskrivning!P141,0)</f>
        <v>0</v>
      </c>
      <c r="H143" s="53">
        <f>IF(Inskrivning!D141&gt;0,Inskrivning!Q141,0)</f>
        <v>0</v>
      </c>
      <c r="I143" s="53">
        <f>IF(Inskrivning!D141&gt;0,Inskrivning!R141,0)</f>
        <v>0</v>
      </c>
      <c r="J143" s="53">
        <f>IF(Inskrivning!D141&gt;0,Inskrivning!S141,0)</f>
        <v>0</v>
      </c>
      <c r="K143" s="53">
        <f>IF(Inskrivning!D141&gt;0,Inskrivning!T141,0)</f>
        <v>0</v>
      </c>
      <c r="L143" s="53">
        <f>IF(Inskrivning!D141&gt;0,Inskrivning!U141,0)</f>
        <v>0</v>
      </c>
      <c r="M143" s="53">
        <f>IF(Inskrivning!D141&gt;0,Inskrivning!V141,0)</f>
        <v>0</v>
      </c>
      <c r="N143" s="53">
        <f>IF(Inskrivning!D141&gt;0,Inskrivning!W141,0)</f>
        <v>0</v>
      </c>
      <c r="O143" s="53">
        <f>IF(Inskrivning!D141&gt;0,Inskrivning!X141,0)</f>
        <v>0</v>
      </c>
      <c r="P143" s="4"/>
      <c r="Q143" s="4"/>
      <c r="R143" s="4"/>
      <c r="W143" s="15">
        <f>IF(Inskrivning!D141="",0,Inskrivning!D141)</f>
        <v>0</v>
      </c>
      <c r="Y143" s="30">
        <f t="shared" si="2"/>
        <v>0</v>
      </c>
      <c r="Z143" s="104">
        <v>135</v>
      </c>
    </row>
    <row r="144" spans="1:26" ht="15" x14ac:dyDescent="0.25">
      <c r="A144" s="53">
        <f>IF(Inskrivning!D142&gt;0,Inskrivning!J142,0)</f>
        <v>0</v>
      </c>
      <c r="B144" s="53">
        <f>IF(Inskrivning!D142&gt;0,Inskrivning!K142,0)</f>
        <v>0</v>
      </c>
      <c r="C144" s="53">
        <f>IF(Inskrivning!D142&gt;0,Inskrivning!L142,0)</f>
        <v>0</v>
      </c>
      <c r="D144" s="53">
        <f>IF(Inskrivning!D142&gt;0,Inskrivning!M142,0)</f>
        <v>0</v>
      </c>
      <c r="E144" s="53">
        <f>IF(Inskrivning!D142&gt;0,Inskrivning!N142,0)</f>
        <v>0</v>
      </c>
      <c r="F144" s="53">
        <f>IF(Inskrivning!D142&gt;0,Inskrivning!O142,0)</f>
        <v>0</v>
      </c>
      <c r="G144" s="53">
        <f>IF(Inskrivning!D142&gt;0,Inskrivning!P142,0)</f>
        <v>0</v>
      </c>
      <c r="H144" s="53">
        <f>IF(Inskrivning!D142&gt;0,Inskrivning!Q142,0)</f>
        <v>0</v>
      </c>
      <c r="I144" s="53">
        <f>IF(Inskrivning!D142&gt;0,Inskrivning!R142,0)</f>
        <v>0</v>
      </c>
      <c r="J144" s="53">
        <f>IF(Inskrivning!D142&gt;0,Inskrivning!S142,0)</f>
        <v>0</v>
      </c>
      <c r="K144" s="53">
        <f>IF(Inskrivning!D142&gt;0,Inskrivning!T142,0)</f>
        <v>0</v>
      </c>
      <c r="L144" s="53">
        <f>IF(Inskrivning!D142&gt;0,Inskrivning!U142,0)</f>
        <v>0</v>
      </c>
      <c r="M144" s="53">
        <f>IF(Inskrivning!D142&gt;0,Inskrivning!V142,0)</f>
        <v>0</v>
      </c>
      <c r="N144" s="53">
        <f>IF(Inskrivning!D142&gt;0,Inskrivning!W142,0)</f>
        <v>0</v>
      </c>
      <c r="O144" s="53">
        <f>IF(Inskrivning!D142&gt;0,Inskrivning!X142,0)</f>
        <v>0</v>
      </c>
      <c r="P144" s="4"/>
      <c r="Q144" s="4"/>
      <c r="R144" s="4"/>
      <c r="W144" s="15">
        <f>IF(Inskrivning!D142="",0,Inskrivning!D142)</f>
        <v>0</v>
      </c>
      <c r="Y144" s="30">
        <f t="shared" si="2"/>
        <v>0</v>
      </c>
      <c r="Z144" s="4">
        <v>136</v>
      </c>
    </row>
    <row r="145" spans="1:26" ht="15" x14ac:dyDescent="0.25">
      <c r="A145" s="53">
        <f>IF(Inskrivning!D143&gt;0,Inskrivning!J143,0)</f>
        <v>0</v>
      </c>
      <c r="B145" s="53">
        <f>IF(Inskrivning!D143&gt;0,Inskrivning!K143,0)</f>
        <v>0</v>
      </c>
      <c r="C145" s="53">
        <f>IF(Inskrivning!D143&gt;0,Inskrivning!L143,0)</f>
        <v>0</v>
      </c>
      <c r="D145" s="53">
        <f>IF(Inskrivning!D143&gt;0,Inskrivning!M143,0)</f>
        <v>0</v>
      </c>
      <c r="E145" s="53">
        <f>IF(Inskrivning!D143&gt;0,Inskrivning!N143,0)</f>
        <v>0</v>
      </c>
      <c r="F145" s="53">
        <f>IF(Inskrivning!D143&gt;0,Inskrivning!O143,0)</f>
        <v>0</v>
      </c>
      <c r="G145" s="53">
        <f>IF(Inskrivning!D143&gt;0,Inskrivning!P143,0)</f>
        <v>0</v>
      </c>
      <c r="H145" s="53">
        <f>IF(Inskrivning!D143&gt;0,Inskrivning!Q143,0)</f>
        <v>0</v>
      </c>
      <c r="I145" s="53">
        <f>IF(Inskrivning!D143&gt;0,Inskrivning!R143,0)</f>
        <v>0</v>
      </c>
      <c r="J145" s="53">
        <f>IF(Inskrivning!D143&gt;0,Inskrivning!S143,0)</f>
        <v>0</v>
      </c>
      <c r="K145" s="53">
        <f>IF(Inskrivning!D143&gt;0,Inskrivning!T143,0)</f>
        <v>0</v>
      </c>
      <c r="L145" s="53">
        <f>IF(Inskrivning!D143&gt;0,Inskrivning!U143,0)</f>
        <v>0</v>
      </c>
      <c r="M145" s="53">
        <f>IF(Inskrivning!D143&gt;0,Inskrivning!V143,0)</f>
        <v>0</v>
      </c>
      <c r="N145" s="53">
        <f>IF(Inskrivning!D143&gt;0,Inskrivning!W143,0)</f>
        <v>0</v>
      </c>
      <c r="O145" s="53">
        <f>IF(Inskrivning!D143&gt;0,Inskrivning!X143,0)</f>
        <v>0</v>
      </c>
      <c r="P145" s="4"/>
      <c r="Q145" s="4"/>
      <c r="R145" s="4"/>
      <c r="W145" s="15">
        <f>IF(Inskrivning!D143="",0,Inskrivning!D143)</f>
        <v>0</v>
      </c>
      <c r="Y145" s="30">
        <f t="shared" si="2"/>
        <v>0</v>
      </c>
      <c r="Z145" s="104">
        <v>137</v>
      </c>
    </row>
    <row r="146" spans="1:26" ht="15" x14ac:dyDescent="0.25">
      <c r="A146" s="53">
        <f>IF(Inskrivning!D144&gt;0,Inskrivning!J144,0)</f>
        <v>0</v>
      </c>
      <c r="B146" s="53">
        <f>IF(Inskrivning!D144&gt;0,Inskrivning!K144,0)</f>
        <v>0</v>
      </c>
      <c r="C146" s="53">
        <f>IF(Inskrivning!D144&gt;0,Inskrivning!L144,0)</f>
        <v>0</v>
      </c>
      <c r="D146" s="53">
        <f>IF(Inskrivning!D144&gt;0,Inskrivning!M144,0)</f>
        <v>0</v>
      </c>
      <c r="E146" s="53">
        <f>IF(Inskrivning!D144&gt;0,Inskrivning!N144,0)</f>
        <v>0</v>
      </c>
      <c r="F146" s="53">
        <f>IF(Inskrivning!D144&gt;0,Inskrivning!O144,0)</f>
        <v>0</v>
      </c>
      <c r="G146" s="53">
        <f>IF(Inskrivning!D144&gt;0,Inskrivning!P144,0)</f>
        <v>0</v>
      </c>
      <c r="H146" s="53">
        <f>IF(Inskrivning!D144&gt;0,Inskrivning!Q144,0)</f>
        <v>0</v>
      </c>
      <c r="I146" s="53">
        <f>IF(Inskrivning!D144&gt;0,Inskrivning!R144,0)</f>
        <v>0</v>
      </c>
      <c r="J146" s="53">
        <f>IF(Inskrivning!D144&gt;0,Inskrivning!S144,0)</f>
        <v>0</v>
      </c>
      <c r="K146" s="53">
        <f>IF(Inskrivning!D144&gt;0,Inskrivning!T144,0)</f>
        <v>0</v>
      </c>
      <c r="L146" s="53">
        <f>IF(Inskrivning!D144&gt;0,Inskrivning!U144,0)</f>
        <v>0</v>
      </c>
      <c r="M146" s="53">
        <f>IF(Inskrivning!D144&gt;0,Inskrivning!V144,0)</f>
        <v>0</v>
      </c>
      <c r="N146" s="53">
        <f>IF(Inskrivning!D144&gt;0,Inskrivning!W144,0)</f>
        <v>0</v>
      </c>
      <c r="O146" s="53">
        <f>IF(Inskrivning!D144&gt;0,Inskrivning!X144,0)</f>
        <v>0</v>
      </c>
      <c r="P146" s="4"/>
      <c r="Q146" s="4"/>
      <c r="R146" s="4"/>
      <c r="W146" s="15">
        <f>IF(Inskrivning!D144="",0,Inskrivning!D144)</f>
        <v>0</v>
      </c>
      <c r="Y146" s="30">
        <f t="shared" si="2"/>
        <v>0</v>
      </c>
      <c r="Z146" s="4">
        <v>138</v>
      </c>
    </row>
    <row r="147" spans="1:26" ht="15" x14ac:dyDescent="0.25">
      <c r="A147" s="53">
        <f>IF(Inskrivning!D145&gt;0,Inskrivning!J145,0)</f>
        <v>0</v>
      </c>
      <c r="B147" s="53">
        <f>IF(Inskrivning!D145&gt;0,Inskrivning!K145,0)</f>
        <v>0</v>
      </c>
      <c r="C147" s="53">
        <f>IF(Inskrivning!D145&gt;0,Inskrivning!L145,0)</f>
        <v>0</v>
      </c>
      <c r="D147" s="53">
        <f>IF(Inskrivning!D145&gt;0,Inskrivning!M145,0)</f>
        <v>0</v>
      </c>
      <c r="E147" s="53">
        <f>IF(Inskrivning!D145&gt;0,Inskrivning!N145,0)</f>
        <v>0</v>
      </c>
      <c r="F147" s="53">
        <f>IF(Inskrivning!D145&gt;0,Inskrivning!O145,0)</f>
        <v>0</v>
      </c>
      <c r="G147" s="53">
        <f>IF(Inskrivning!D145&gt;0,Inskrivning!P145,0)</f>
        <v>0</v>
      </c>
      <c r="H147" s="53">
        <f>IF(Inskrivning!D145&gt;0,Inskrivning!Q145,0)</f>
        <v>0</v>
      </c>
      <c r="I147" s="53">
        <f>IF(Inskrivning!D145&gt;0,Inskrivning!R145,0)</f>
        <v>0</v>
      </c>
      <c r="J147" s="53">
        <f>IF(Inskrivning!D145&gt;0,Inskrivning!S145,0)</f>
        <v>0</v>
      </c>
      <c r="K147" s="53">
        <f>IF(Inskrivning!D145&gt;0,Inskrivning!T145,0)</f>
        <v>0</v>
      </c>
      <c r="L147" s="53">
        <f>IF(Inskrivning!D145&gt;0,Inskrivning!U145,0)</f>
        <v>0</v>
      </c>
      <c r="M147" s="53">
        <f>IF(Inskrivning!D145&gt;0,Inskrivning!V145,0)</f>
        <v>0</v>
      </c>
      <c r="N147" s="53">
        <f>IF(Inskrivning!D145&gt;0,Inskrivning!W145,0)</f>
        <v>0</v>
      </c>
      <c r="O147" s="53">
        <f>IF(Inskrivning!D145&gt;0,Inskrivning!X145,0)</f>
        <v>0</v>
      </c>
      <c r="P147" s="4"/>
      <c r="Q147" s="4"/>
      <c r="R147" s="4"/>
      <c r="W147" s="15">
        <f>IF(Inskrivning!D145="",0,Inskrivning!D145)</f>
        <v>0</v>
      </c>
      <c r="Y147" s="30">
        <f t="shared" si="2"/>
        <v>0</v>
      </c>
      <c r="Z147" s="104">
        <v>139</v>
      </c>
    </row>
    <row r="148" spans="1:26" ht="15" x14ac:dyDescent="0.25">
      <c r="A148" s="53">
        <f>IF(Inskrivning!D146&gt;0,Inskrivning!J146,0)</f>
        <v>0</v>
      </c>
      <c r="B148" s="53">
        <f>IF(Inskrivning!D146&gt;0,Inskrivning!K146,0)</f>
        <v>0</v>
      </c>
      <c r="C148" s="53">
        <f>IF(Inskrivning!D146&gt;0,Inskrivning!L146,0)</f>
        <v>0</v>
      </c>
      <c r="D148" s="53">
        <f>IF(Inskrivning!D146&gt;0,Inskrivning!M146,0)</f>
        <v>0</v>
      </c>
      <c r="E148" s="53">
        <f>IF(Inskrivning!D146&gt;0,Inskrivning!N146,0)</f>
        <v>0</v>
      </c>
      <c r="F148" s="53">
        <f>IF(Inskrivning!D146&gt;0,Inskrivning!O146,0)</f>
        <v>0</v>
      </c>
      <c r="G148" s="53">
        <f>IF(Inskrivning!D146&gt;0,Inskrivning!P146,0)</f>
        <v>0</v>
      </c>
      <c r="H148" s="53">
        <f>IF(Inskrivning!D146&gt;0,Inskrivning!Q146,0)</f>
        <v>0</v>
      </c>
      <c r="I148" s="53">
        <f>IF(Inskrivning!D146&gt;0,Inskrivning!R146,0)</f>
        <v>0</v>
      </c>
      <c r="J148" s="53">
        <f>IF(Inskrivning!D146&gt;0,Inskrivning!S146,0)</f>
        <v>0</v>
      </c>
      <c r="K148" s="53">
        <f>IF(Inskrivning!D146&gt;0,Inskrivning!T146,0)</f>
        <v>0</v>
      </c>
      <c r="L148" s="53">
        <f>IF(Inskrivning!D146&gt;0,Inskrivning!U146,0)</f>
        <v>0</v>
      </c>
      <c r="M148" s="53">
        <f>IF(Inskrivning!D146&gt;0,Inskrivning!V146,0)</f>
        <v>0</v>
      </c>
      <c r="N148" s="53">
        <f>IF(Inskrivning!D146&gt;0,Inskrivning!W146,0)</f>
        <v>0</v>
      </c>
      <c r="O148" s="53">
        <f>IF(Inskrivning!D146&gt;0,Inskrivning!X146,0)</f>
        <v>0</v>
      </c>
      <c r="P148" s="4"/>
      <c r="Q148" s="4"/>
      <c r="R148" s="4"/>
      <c r="W148" s="15">
        <f>IF(Inskrivning!D146="",0,Inskrivning!D146)</f>
        <v>0</v>
      </c>
      <c r="Y148" s="30">
        <f t="shared" si="2"/>
        <v>0</v>
      </c>
      <c r="Z148" s="4">
        <v>140</v>
      </c>
    </row>
    <row r="149" spans="1:26" ht="15" x14ac:dyDescent="0.25">
      <c r="A149" s="53">
        <f>IF(Inskrivning!D147&gt;0,Inskrivning!J147,0)</f>
        <v>0</v>
      </c>
      <c r="B149" s="53">
        <f>IF(Inskrivning!D147&gt;0,Inskrivning!K147,0)</f>
        <v>0</v>
      </c>
      <c r="C149" s="53">
        <f>IF(Inskrivning!D147&gt;0,Inskrivning!L147,0)</f>
        <v>0</v>
      </c>
      <c r="D149" s="53">
        <f>IF(Inskrivning!D147&gt;0,Inskrivning!M147,0)</f>
        <v>0</v>
      </c>
      <c r="E149" s="53">
        <f>IF(Inskrivning!D147&gt;0,Inskrivning!N147,0)</f>
        <v>0</v>
      </c>
      <c r="F149" s="53">
        <f>IF(Inskrivning!D147&gt;0,Inskrivning!O147,0)</f>
        <v>0</v>
      </c>
      <c r="G149" s="53">
        <f>IF(Inskrivning!D147&gt;0,Inskrivning!P147,0)</f>
        <v>0</v>
      </c>
      <c r="H149" s="53">
        <f>IF(Inskrivning!D147&gt;0,Inskrivning!Q147,0)</f>
        <v>0</v>
      </c>
      <c r="I149" s="53">
        <f>IF(Inskrivning!D147&gt;0,Inskrivning!R147,0)</f>
        <v>0</v>
      </c>
      <c r="J149" s="53">
        <f>IF(Inskrivning!D147&gt;0,Inskrivning!S147,0)</f>
        <v>0</v>
      </c>
      <c r="K149" s="53">
        <f>IF(Inskrivning!D147&gt;0,Inskrivning!T147,0)</f>
        <v>0</v>
      </c>
      <c r="L149" s="53">
        <f>IF(Inskrivning!D147&gt;0,Inskrivning!U147,0)</f>
        <v>0</v>
      </c>
      <c r="M149" s="53">
        <f>IF(Inskrivning!D147&gt;0,Inskrivning!V147,0)</f>
        <v>0</v>
      </c>
      <c r="N149" s="53">
        <f>IF(Inskrivning!D147&gt;0,Inskrivning!W147,0)</f>
        <v>0</v>
      </c>
      <c r="O149" s="53">
        <f>IF(Inskrivning!D147&gt;0,Inskrivning!X147,0)</f>
        <v>0</v>
      </c>
      <c r="W149" s="15">
        <f>IF(Inskrivning!D147="",0,Inskrivning!D147)</f>
        <v>0</v>
      </c>
      <c r="Y149" s="30">
        <f t="shared" si="2"/>
        <v>0</v>
      </c>
      <c r="Z149" s="104">
        <v>141</v>
      </c>
    </row>
    <row r="150" spans="1:26" ht="15" x14ac:dyDescent="0.25">
      <c r="A150" s="53">
        <f>IF(Inskrivning!D148&gt;0,Inskrivning!J148,0)</f>
        <v>0</v>
      </c>
      <c r="B150" s="53">
        <f>IF(Inskrivning!D148&gt;0,Inskrivning!K148,0)</f>
        <v>0</v>
      </c>
      <c r="C150" s="53">
        <f>IF(Inskrivning!D148&gt;0,Inskrivning!L148,0)</f>
        <v>0</v>
      </c>
      <c r="D150" s="53">
        <f>IF(Inskrivning!D148&gt;0,Inskrivning!M148,0)</f>
        <v>0</v>
      </c>
      <c r="E150" s="53">
        <f>IF(Inskrivning!D148&gt;0,Inskrivning!N148,0)</f>
        <v>0</v>
      </c>
      <c r="F150" s="53">
        <f>IF(Inskrivning!D148&gt;0,Inskrivning!O148,0)</f>
        <v>0</v>
      </c>
      <c r="G150" s="53">
        <f>IF(Inskrivning!D148&gt;0,Inskrivning!P148,0)</f>
        <v>0</v>
      </c>
      <c r="H150" s="53">
        <f>IF(Inskrivning!D148&gt;0,Inskrivning!Q148,0)</f>
        <v>0</v>
      </c>
      <c r="I150" s="53">
        <f>IF(Inskrivning!D148&gt;0,Inskrivning!R148,0)</f>
        <v>0</v>
      </c>
      <c r="J150" s="53">
        <f>IF(Inskrivning!D148&gt;0,Inskrivning!S148,0)</f>
        <v>0</v>
      </c>
      <c r="K150" s="53">
        <f>IF(Inskrivning!D148&gt;0,Inskrivning!T148,0)</f>
        <v>0</v>
      </c>
      <c r="L150" s="53">
        <f>IF(Inskrivning!D148&gt;0,Inskrivning!U148,0)</f>
        <v>0</v>
      </c>
      <c r="M150" s="53">
        <f>IF(Inskrivning!D148&gt;0,Inskrivning!V148,0)</f>
        <v>0</v>
      </c>
      <c r="N150" s="53">
        <f>IF(Inskrivning!D148&gt;0,Inskrivning!W148,0)</f>
        <v>0</v>
      </c>
      <c r="O150" s="53">
        <f>IF(Inskrivning!D148&gt;0,Inskrivning!X148,0)</f>
        <v>0</v>
      </c>
      <c r="W150" s="15">
        <f>IF(Inskrivning!D148="",0,Inskrivning!D148)</f>
        <v>0</v>
      </c>
      <c r="Y150" s="30">
        <f t="shared" si="2"/>
        <v>0</v>
      </c>
      <c r="Z150" s="4">
        <v>142</v>
      </c>
    </row>
    <row r="151" spans="1:26" ht="15" x14ac:dyDescent="0.25">
      <c r="A151" s="53">
        <f>IF(Inskrivning!D149&gt;0,Inskrivning!J149,0)</f>
        <v>0</v>
      </c>
      <c r="B151" s="53">
        <f>IF(Inskrivning!D149&gt;0,Inskrivning!K149,0)</f>
        <v>0</v>
      </c>
      <c r="C151" s="53">
        <f>IF(Inskrivning!D149&gt;0,Inskrivning!L149,0)</f>
        <v>0</v>
      </c>
      <c r="D151" s="53">
        <f>IF(Inskrivning!D149&gt;0,Inskrivning!M149,0)</f>
        <v>0</v>
      </c>
      <c r="E151" s="53">
        <f>IF(Inskrivning!D149&gt;0,Inskrivning!N149,0)</f>
        <v>0</v>
      </c>
      <c r="F151" s="53">
        <f>IF(Inskrivning!D149&gt;0,Inskrivning!O149,0)</f>
        <v>0</v>
      </c>
      <c r="G151" s="53">
        <f>IF(Inskrivning!D149&gt;0,Inskrivning!P149,0)</f>
        <v>0</v>
      </c>
      <c r="H151" s="53">
        <f>IF(Inskrivning!D149&gt;0,Inskrivning!Q149,0)</f>
        <v>0</v>
      </c>
      <c r="I151" s="53">
        <f>IF(Inskrivning!D149&gt;0,Inskrivning!R149,0)</f>
        <v>0</v>
      </c>
      <c r="J151" s="53">
        <f>IF(Inskrivning!D149&gt;0,Inskrivning!S149,0)</f>
        <v>0</v>
      </c>
      <c r="K151" s="53">
        <f>IF(Inskrivning!D149&gt;0,Inskrivning!T149,0)</f>
        <v>0</v>
      </c>
      <c r="L151" s="53">
        <f>IF(Inskrivning!D149&gt;0,Inskrivning!U149,0)</f>
        <v>0</v>
      </c>
      <c r="M151" s="53">
        <f>IF(Inskrivning!D149&gt;0,Inskrivning!V149,0)</f>
        <v>0</v>
      </c>
      <c r="N151" s="53">
        <f>IF(Inskrivning!D149&gt;0,Inskrivning!W149,0)</f>
        <v>0</v>
      </c>
      <c r="O151" s="53">
        <f>IF(Inskrivning!D149&gt;0,Inskrivning!X149,0)</f>
        <v>0</v>
      </c>
      <c r="W151" s="15">
        <f>IF(Inskrivning!D149="",0,Inskrivning!D149)</f>
        <v>0</v>
      </c>
      <c r="Y151" s="30">
        <f t="shared" si="2"/>
        <v>0</v>
      </c>
      <c r="Z151" s="104">
        <v>143</v>
      </c>
    </row>
    <row r="152" spans="1:26" ht="15" x14ac:dyDescent="0.25">
      <c r="A152" s="53">
        <f>IF(Inskrivning!D150&gt;0,Inskrivning!J150,0)</f>
        <v>0</v>
      </c>
      <c r="B152" s="53">
        <f>IF(Inskrivning!D150&gt;0,Inskrivning!K150,0)</f>
        <v>0</v>
      </c>
      <c r="C152" s="53">
        <f>IF(Inskrivning!D150&gt;0,Inskrivning!L150,0)</f>
        <v>0</v>
      </c>
      <c r="D152" s="53">
        <f>IF(Inskrivning!D150&gt;0,Inskrivning!M150,0)</f>
        <v>0</v>
      </c>
      <c r="E152" s="53">
        <f>IF(Inskrivning!D150&gt;0,Inskrivning!N150,0)</f>
        <v>0</v>
      </c>
      <c r="F152" s="53">
        <f>IF(Inskrivning!D150&gt;0,Inskrivning!O150,0)</f>
        <v>0</v>
      </c>
      <c r="G152" s="53">
        <f>IF(Inskrivning!D150&gt;0,Inskrivning!P150,0)</f>
        <v>0</v>
      </c>
      <c r="H152" s="53">
        <f>IF(Inskrivning!D150&gt;0,Inskrivning!Q150,0)</f>
        <v>0</v>
      </c>
      <c r="I152" s="53">
        <f>IF(Inskrivning!D150&gt;0,Inskrivning!R150,0)</f>
        <v>0</v>
      </c>
      <c r="J152" s="53">
        <f>IF(Inskrivning!D150&gt;0,Inskrivning!S150,0)</f>
        <v>0</v>
      </c>
      <c r="K152" s="53">
        <f>IF(Inskrivning!D150&gt;0,Inskrivning!T150,0)</f>
        <v>0</v>
      </c>
      <c r="L152" s="53">
        <f>IF(Inskrivning!D150&gt;0,Inskrivning!U150,0)</f>
        <v>0</v>
      </c>
      <c r="M152" s="53">
        <f>IF(Inskrivning!D150&gt;0,Inskrivning!V150,0)</f>
        <v>0</v>
      </c>
      <c r="N152" s="53">
        <f>IF(Inskrivning!D150&gt;0,Inskrivning!W150,0)</f>
        <v>0</v>
      </c>
      <c r="O152" s="53">
        <f>IF(Inskrivning!D150&gt;0,Inskrivning!X150,0)</f>
        <v>0</v>
      </c>
      <c r="W152" s="15">
        <f>IF(Inskrivning!D150="",0,Inskrivning!D150)</f>
        <v>0</v>
      </c>
      <c r="Y152" s="30">
        <f t="shared" si="2"/>
        <v>0</v>
      </c>
      <c r="Z152" s="4">
        <v>144</v>
      </c>
    </row>
    <row r="153" spans="1:26" ht="15" x14ac:dyDescent="0.25">
      <c r="A153" s="53">
        <f>IF(Inskrivning!D151&gt;0,Inskrivning!J151,0)</f>
        <v>0</v>
      </c>
      <c r="B153" s="53">
        <f>IF(Inskrivning!D151&gt;0,Inskrivning!K151,0)</f>
        <v>0</v>
      </c>
      <c r="C153" s="53">
        <f>IF(Inskrivning!D151&gt;0,Inskrivning!L151,0)</f>
        <v>0</v>
      </c>
      <c r="D153" s="53">
        <f>IF(Inskrivning!D151&gt;0,Inskrivning!M151,0)</f>
        <v>0</v>
      </c>
      <c r="E153" s="53">
        <f>IF(Inskrivning!D151&gt;0,Inskrivning!N151,0)</f>
        <v>0</v>
      </c>
      <c r="F153" s="53">
        <f>IF(Inskrivning!D151&gt;0,Inskrivning!O151,0)</f>
        <v>0</v>
      </c>
      <c r="G153" s="53">
        <f>IF(Inskrivning!D151&gt;0,Inskrivning!P151,0)</f>
        <v>0</v>
      </c>
      <c r="H153" s="53">
        <f>IF(Inskrivning!D151&gt;0,Inskrivning!Q151,0)</f>
        <v>0</v>
      </c>
      <c r="I153" s="53">
        <f>IF(Inskrivning!D151&gt;0,Inskrivning!R151,0)</f>
        <v>0</v>
      </c>
      <c r="J153" s="53">
        <f>IF(Inskrivning!D151&gt;0,Inskrivning!S151,0)</f>
        <v>0</v>
      </c>
      <c r="K153" s="53">
        <f>IF(Inskrivning!D151&gt;0,Inskrivning!T151,0)</f>
        <v>0</v>
      </c>
      <c r="L153" s="53">
        <f>IF(Inskrivning!D151&gt;0,Inskrivning!U151,0)</f>
        <v>0</v>
      </c>
      <c r="M153" s="53">
        <f>IF(Inskrivning!D151&gt;0,Inskrivning!V151,0)</f>
        <v>0</v>
      </c>
      <c r="N153" s="53">
        <f>IF(Inskrivning!D151&gt;0,Inskrivning!W151,0)</f>
        <v>0</v>
      </c>
      <c r="O153" s="53">
        <f>IF(Inskrivning!D151&gt;0,Inskrivning!X151,0)</f>
        <v>0</v>
      </c>
      <c r="W153" s="15">
        <f>IF(Inskrivning!D151="",0,Inskrivning!D151)</f>
        <v>0</v>
      </c>
      <c r="Y153" s="30">
        <f t="shared" si="2"/>
        <v>0</v>
      </c>
      <c r="Z153" s="104">
        <v>145</v>
      </c>
    </row>
    <row r="154" spans="1:26" ht="15" x14ac:dyDescent="0.25">
      <c r="A154" s="53">
        <f>IF(Inskrivning!D152&gt;0,Inskrivning!J152,0)</f>
        <v>0</v>
      </c>
      <c r="B154" s="53">
        <f>IF(Inskrivning!D152&gt;0,Inskrivning!K152,0)</f>
        <v>0</v>
      </c>
      <c r="C154" s="53">
        <f>IF(Inskrivning!D152&gt;0,Inskrivning!L152,0)</f>
        <v>0</v>
      </c>
      <c r="D154" s="53">
        <f>IF(Inskrivning!D152&gt;0,Inskrivning!M152,0)</f>
        <v>0</v>
      </c>
      <c r="E154" s="53">
        <f>IF(Inskrivning!D152&gt;0,Inskrivning!N152,0)</f>
        <v>0</v>
      </c>
      <c r="F154" s="53">
        <f>IF(Inskrivning!D152&gt;0,Inskrivning!O152,0)</f>
        <v>0</v>
      </c>
      <c r="G154" s="53">
        <f>IF(Inskrivning!D152&gt;0,Inskrivning!P152,0)</f>
        <v>0</v>
      </c>
      <c r="H154" s="53">
        <f>IF(Inskrivning!D152&gt;0,Inskrivning!Q152,0)</f>
        <v>0</v>
      </c>
      <c r="I154" s="53">
        <f>IF(Inskrivning!D152&gt;0,Inskrivning!R152,0)</f>
        <v>0</v>
      </c>
      <c r="J154" s="53">
        <f>IF(Inskrivning!D152&gt;0,Inskrivning!S152,0)</f>
        <v>0</v>
      </c>
      <c r="K154" s="53">
        <f>IF(Inskrivning!D152&gt;0,Inskrivning!T152,0)</f>
        <v>0</v>
      </c>
      <c r="L154" s="53">
        <f>IF(Inskrivning!D152&gt;0,Inskrivning!U152,0)</f>
        <v>0</v>
      </c>
      <c r="M154" s="53">
        <f>IF(Inskrivning!D152&gt;0,Inskrivning!V152,0)</f>
        <v>0</v>
      </c>
      <c r="N154" s="53">
        <f>IF(Inskrivning!D152&gt;0,Inskrivning!W152,0)</f>
        <v>0</v>
      </c>
      <c r="O154" s="53">
        <f>IF(Inskrivning!D152&gt;0,Inskrivning!X152,0)</f>
        <v>0</v>
      </c>
      <c r="W154" s="15">
        <f>IF(Inskrivning!D152="",0,Inskrivning!D152)</f>
        <v>0</v>
      </c>
      <c r="Y154" s="30">
        <f t="shared" si="2"/>
        <v>0</v>
      </c>
      <c r="Z154" s="4">
        <v>146</v>
      </c>
    </row>
    <row r="155" spans="1:26" ht="15" x14ac:dyDescent="0.25">
      <c r="A155" s="53">
        <f>IF(Inskrivning!D153&gt;0,Inskrivning!J153,0)</f>
        <v>0</v>
      </c>
      <c r="B155" s="53">
        <f>IF(Inskrivning!D153&gt;0,Inskrivning!K153,0)</f>
        <v>0</v>
      </c>
      <c r="C155" s="53">
        <f>IF(Inskrivning!D153&gt;0,Inskrivning!L153,0)</f>
        <v>0</v>
      </c>
      <c r="D155" s="53">
        <f>IF(Inskrivning!D153&gt;0,Inskrivning!M153,0)</f>
        <v>0</v>
      </c>
      <c r="E155" s="53">
        <f>IF(Inskrivning!D153&gt;0,Inskrivning!N153,0)</f>
        <v>0</v>
      </c>
      <c r="F155" s="53">
        <f>IF(Inskrivning!D153&gt;0,Inskrivning!O153,0)</f>
        <v>0</v>
      </c>
      <c r="G155" s="53">
        <f>IF(Inskrivning!D153&gt;0,Inskrivning!P153,0)</f>
        <v>0</v>
      </c>
      <c r="H155" s="53">
        <f>IF(Inskrivning!D153&gt;0,Inskrivning!Q153,0)</f>
        <v>0</v>
      </c>
      <c r="I155" s="53">
        <f>IF(Inskrivning!D153&gt;0,Inskrivning!R153,0)</f>
        <v>0</v>
      </c>
      <c r="J155" s="53">
        <f>IF(Inskrivning!D153&gt;0,Inskrivning!S153,0)</f>
        <v>0</v>
      </c>
      <c r="K155" s="53">
        <f>IF(Inskrivning!D153&gt;0,Inskrivning!T153,0)</f>
        <v>0</v>
      </c>
      <c r="L155" s="53">
        <f>IF(Inskrivning!D153&gt;0,Inskrivning!U153,0)</f>
        <v>0</v>
      </c>
      <c r="M155" s="53">
        <f>IF(Inskrivning!D153&gt;0,Inskrivning!V153,0)</f>
        <v>0</v>
      </c>
      <c r="N155" s="53">
        <f>IF(Inskrivning!D153&gt;0,Inskrivning!W153,0)</f>
        <v>0</v>
      </c>
      <c r="O155" s="53">
        <f>IF(Inskrivning!D153&gt;0,Inskrivning!X153,0)</f>
        <v>0</v>
      </c>
      <c r="W155" s="15">
        <f>IF(Inskrivning!D153="",0,Inskrivning!D153)</f>
        <v>0</v>
      </c>
      <c r="Y155" s="30">
        <f t="shared" si="2"/>
        <v>0</v>
      </c>
      <c r="Z155" s="104">
        <v>147</v>
      </c>
    </row>
    <row r="156" spans="1:26" ht="15" x14ac:dyDescent="0.25">
      <c r="A156" s="53">
        <f>IF(Inskrivning!D154&gt;0,Inskrivning!J154,0)</f>
        <v>0</v>
      </c>
      <c r="B156" s="53">
        <f>IF(Inskrivning!D154&gt;0,Inskrivning!K154,0)</f>
        <v>0</v>
      </c>
      <c r="C156" s="53">
        <f>IF(Inskrivning!D154&gt;0,Inskrivning!L154,0)</f>
        <v>0</v>
      </c>
      <c r="D156" s="53">
        <f>IF(Inskrivning!D154&gt;0,Inskrivning!M154,0)</f>
        <v>0</v>
      </c>
      <c r="E156" s="53">
        <f>IF(Inskrivning!D154&gt;0,Inskrivning!N154,0)</f>
        <v>0</v>
      </c>
      <c r="F156" s="53">
        <f>IF(Inskrivning!D154&gt;0,Inskrivning!O154,0)</f>
        <v>0</v>
      </c>
      <c r="G156" s="53">
        <f>IF(Inskrivning!D154&gt;0,Inskrivning!P154,0)</f>
        <v>0</v>
      </c>
      <c r="H156" s="53">
        <f>IF(Inskrivning!D154&gt;0,Inskrivning!Q154,0)</f>
        <v>0</v>
      </c>
      <c r="I156" s="53">
        <f>IF(Inskrivning!D154&gt;0,Inskrivning!R154,0)</f>
        <v>0</v>
      </c>
      <c r="J156" s="53">
        <f>IF(Inskrivning!D154&gt;0,Inskrivning!S154,0)</f>
        <v>0</v>
      </c>
      <c r="K156" s="53">
        <f>IF(Inskrivning!D154&gt;0,Inskrivning!T154,0)</f>
        <v>0</v>
      </c>
      <c r="L156" s="53">
        <f>IF(Inskrivning!D154&gt;0,Inskrivning!U154,0)</f>
        <v>0</v>
      </c>
      <c r="M156" s="53">
        <f>IF(Inskrivning!D154&gt;0,Inskrivning!V154,0)</f>
        <v>0</v>
      </c>
      <c r="N156" s="53">
        <f>IF(Inskrivning!D154&gt;0,Inskrivning!W154,0)</f>
        <v>0</v>
      </c>
      <c r="O156" s="53">
        <f>IF(Inskrivning!D154&gt;0,Inskrivning!X154,0)</f>
        <v>0</v>
      </c>
      <c r="W156" s="15">
        <f>IF(Inskrivning!D154="",0,Inskrivning!D154)</f>
        <v>0</v>
      </c>
      <c r="Y156" s="30">
        <f t="shared" si="2"/>
        <v>0</v>
      </c>
      <c r="Z156" s="4">
        <v>148</v>
      </c>
    </row>
    <row r="157" spans="1:26" ht="15" x14ac:dyDescent="0.25">
      <c r="A157" s="53">
        <f>IF(Inskrivning!D155&gt;0,Inskrivning!J155,0)</f>
        <v>0</v>
      </c>
      <c r="B157" s="53">
        <f>IF(Inskrivning!D155&gt;0,Inskrivning!K155,0)</f>
        <v>0</v>
      </c>
      <c r="C157" s="53">
        <f>IF(Inskrivning!D155&gt;0,Inskrivning!L155,0)</f>
        <v>0</v>
      </c>
      <c r="D157" s="53">
        <f>IF(Inskrivning!D155&gt;0,Inskrivning!M155,0)</f>
        <v>0</v>
      </c>
      <c r="E157" s="53">
        <f>IF(Inskrivning!D155&gt;0,Inskrivning!N155,0)</f>
        <v>0</v>
      </c>
      <c r="F157" s="53">
        <f>IF(Inskrivning!D155&gt;0,Inskrivning!O155,0)</f>
        <v>0</v>
      </c>
      <c r="G157" s="53">
        <f>IF(Inskrivning!D155&gt;0,Inskrivning!P155,0)</f>
        <v>0</v>
      </c>
      <c r="H157" s="53">
        <f>IF(Inskrivning!D155&gt;0,Inskrivning!Q155,0)</f>
        <v>0</v>
      </c>
      <c r="I157" s="53">
        <f>IF(Inskrivning!D155&gt;0,Inskrivning!R155,0)</f>
        <v>0</v>
      </c>
      <c r="J157" s="53">
        <f>IF(Inskrivning!D155&gt;0,Inskrivning!S155,0)</f>
        <v>0</v>
      </c>
      <c r="K157" s="53">
        <f>IF(Inskrivning!D155&gt;0,Inskrivning!T155,0)</f>
        <v>0</v>
      </c>
      <c r="L157" s="53">
        <f>IF(Inskrivning!D155&gt;0,Inskrivning!U155,0)</f>
        <v>0</v>
      </c>
      <c r="M157" s="53">
        <f>IF(Inskrivning!D155&gt;0,Inskrivning!V155,0)</f>
        <v>0</v>
      </c>
      <c r="N157" s="53">
        <f>IF(Inskrivning!D155&gt;0,Inskrivning!W155,0)</f>
        <v>0</v>
      </c>
      <c r="O157" s="53">
        <f>IF(Inskrivning!D155&gt;0,Inskrivning!X155,0)</f>
        <v>0</v>
      </c>
      <c r="W157" s="15">
        <f>IF(Inskrivning!D155="",0,Inskrivning!D155)</f>
        <v>0</v>
      </c>
      <c r="Y157" s="30">
        <f t="shared" si="2"/>
        <v>0</v>
      </c>
      <c r="Z157" s="104">
        <v>149</v>
      </c>
    </row>
    <row r="158" spans="1:26" ht="15" x14ac:dyDescent="0.25">
      <c r="A158" s="53">
        <f>IF(Inskrivning!D156&gt;0,Inskrivning!J156,0)</f>
        <v>0</v>
      </c>
      <c r="B158" s="53">
        <f>IF(Inskrivning!D156&gt;0,Inskrivning!K156,0)</f>
        <v>0</v>
      </c>
      <c r="C158" s="53">
        <f>IF(Inskrivning!D156&gt;0,Inskrivning!L156,0)</f>
        <v>0</v>
      </c>
      <c r="D158" s="53">
        <f>IF(Inskrivning!D156&gt;0,Inskrivning!M156,0)</f>
        <v>0</v>
      </c>
      <c r="E158" s="53">
        <f>IF(Inskrivning!D156&gt;0,Inskrivning!N156,0)</f>
        <v>0</v>
      </c>
      <c r="F158" s="53">
        <f>IF(Inskrivning!D156&gt;0,Inskrivning!O156,0)</f>
        <v>0</v>
      </c>
      <c r="G158" s="53">
        <f>IF(Inskrivning!D156&gt;0,Inskrivning!P156,0)</f>
        <v>0</v>
      </c>
      <c r="H158" s="53">
        <f>IF(Inskrivning!D156&gt;0,Inskrivning!Q156,0)</f>
        <v>0</v>
      </c>
      <c r="I158" s="53">
        <f>IF(Inskrivning!D156&gt;0,Inskrivning!R156,0)</f>
        <v>0</v>
      </c>
      <c r="J158" s="53">
        <f>IF(Inskrivning!D156&gt;0,Inskrivning!S156,0)</f>
        <v>0</v>
      </c>
      <c r="K158" s="53">
        <f>IF(Inskrivning!D156&gt;0,Inskrivning!T156,0)</f>
        <v>0</v>
      </c>
      <c r="L158" s="53">
        <f>IF(Inskrivning!D156&gt;0,Inskrivning!U156,0)</f>
        <v>0</v>
      </c>
      <c r="M158" s="53">
        <f>IF(Inskrivning!D156&gt;0,Inskrivning!V156,0)</f>
        <v>0</v>
      </c>
      <c r="N158" s="53">
        <f>IF(Inskrivning!D156&gt;0,Inskrivning!W156,0)</f>
        <v>0</v>
      </c>
      <c r="O158" s="53">
        <f>IF(Inskrivning!D156&gt;0,Inskrivning!X156,0)</f>
        <v>0</v>
      </c>
      <c r="W158" s="15">
        <f>IF(Inskrivning!D156="",0,Inskrivning!D156)</f>
        <v>0</v>
      </c>
      <c r="Y158" s="30">
        <f t="shared" si="2"/>
        <v>0</v>
      </c>
      <c r="Z158" s="4">
        <v>150</v>
      </c>
    </row>
    <row r="159" spans="1:26" ht="15" x14ac:dyDescent="0.25">
      <c r="A159" s="53">
        <f>IF(Inskrivning!D157&gt;0,Inskrivning!J157,0)</f>
        <v>0</v>
      </c>
      <c r="B159" s="53">
        <f>IF(Inskrivning!D157&gt;0,Inskrivning!K157,0)</f>
        <v>0</v>
      </c>
      <c r="C159" s="53">
        <f>IF(Inskrivning!D157&gt;0,Inskrivning!L157,0)</f>
        <v>0</v>
      </c>
      <c r="D159" s="53">
        <f>IF(Inskrivning!D157&gt;0,Inskrivning!M157,0)</f>
        <v>0</v>
      </c>
      <c r="E159" s="53">
        <f>IF(Inskrivning!D157&gt;0,Inskrivning!N157,0)</f>
        <v>0</v>
      </c>
      <c r="F159" s="53">
        <f>IF(Inskrivning!D157&gt;0,Inskrivning!O157,0)</f>
        <v>0</v>
      </c>
      <c r="G159" s="53">
        <f>IF(Inskrivning!D157&gt;0,Inskrivning!P157,0)</f>
        <v>0</v>
      </c>
      <c r="H159" s="53">
        <f>IF(Inskrivning!D157&gt;0,Inskrivning!Q157,0)</f>
        <v>0</v>
      </c>
      <c r="I159" s="53">
        <f>IF(Inskrivning!D157&gt;0,Inskrivning!R157,0)</f>
        <v>0</v>
      </c>
      <c r="J159" s="53">
        <f>IF(Inskrivning!D157&gt;0,Inskrivning!S157,0)</f>
        <v>0</v>
      </c>
      <c r="K159" s="53">
        <f>IF(Inskrivning!D157&gt;0,Inskrivning!T157,0)</f>
        <v>0</v>
      </c>
      <c r="L159" s="53">
        <f>IF(Inskrivning!D157&gt;0,Inskrivning!U157,0)</f>
        <v>0</v>
      </c>
      <c r="M159" s="53">
        <f>IF(Inskrivning!D157&gt;0,Inskrivning!V157,0)</f>
        <v>0</v>
      </c>
      <c r="N159" s="53">
        <f>IF(Inskrivning!D157&gt;0,Inskrivning!W157,0)</f>
        <v>0</v>
      </c>
      <c r="O159" s="53">
        <f>IF(Inskrivning!D157&gt;0,Inskrivning!X157,0)</f>
        <v>0</v>
      </c>
      <c r="W159" s="15">
        <f>IF(Inskrivning!D157="",0,Inskrivning!D157)</f>
        <v>0</v>
      </c>
      <c r="Y159" s="30">
        <f t="shared" si="2"/>
        <v>0</v>
      </c>
      <c r="Z159" s="104">
        <v>151</v>
      </c>
    </row>
    <row r="160" spans="1:26" ht="15" x14ac:dyDescent="0.25">
      <c r="A160" s="53">
        <f>IF(Inskrivning!D158&gt;0,Inskrivning!J158,0)</f>
        <v>0</v>
      </c>
      <c r="B160" s="53">
        <f>IF(Inskrivning!D158&gt;0,Inskrivning!K158,0)</f>
        <v>0</v>
      </c>
      <c r="C160" s="53">
        <f>IF(Inskrivning!D158&gt;0,Inskrivning!L158,0)</f>
        <v>0</v>
      </c>
      <c r="D160" s="53">
        <f>IF(Inskrivning!D158&gt;0,Inskrivning!M158,0)</f>
        <v>0</v>
      </c>
      <c r="E160" s="53">
        <f>IF(Inskrivning!D158&gt;0,Inskrivning!N158,0)</f>
        <v>0</v>
      </c>
      <c r="F160" s="53">
        <f>IF(Inskrivning!D158&gt;0,Inskrivning!O158,0)</f>
        <v>0</v>
      </c>
      <c r="G160" s="53">
        <f>IF(Inskrivning!D158&gt;0,Inskrivning!P158,0)</f>
        <v>0</v>
      </c>
      <c r="H160" s="53">
        <f>IF(Inskrivning!D158&gt;0,Inskrivning!Q158,0)</f>
        <v>0</v>
      </c>
      <c r="I160" s="53">
        <f>IF(Inskrivning!D158&gt;0,Inskrivning!R158,0)</f>
        <v>0</v>
      </c>
      <c r="J160" s="53">
        <f>IF(Inskrivning!D158&gt;0,Inskrivning!S158,0)</f>
        <v>0</v>
      </c>
      <c r="K160" s="53">
        <f>IF(Inskrivning!D158&gt;0,Inskrivning!T158,0)</f>
        <v>0</v>
      </c>
      <c r="L160" s="53">
        <f>IF(Inskrivning!D158&gt;0,Inskrivning!U158,0)</f>
        <v>0</v>
      </c>
      <c r="M160" s="53">
        <f>IF(Inskrivning!D158&gt;0,Inskrivning!V158,0)</f>
        <v>0</v>
      </c>
      <c r="N160" s="53">
        <f>IF(Inskrivning!D158&gt;0,Inskrivning!W158,0)</f>
        <v>0</v>
      </c>
      <c r="O160" s="53">
        <f>IF(Inskrivning!D158&gt;0,Inskrivning!X158,0)</f>
        <v>0</v>
      </c>
      <c r="W160" s="15">
        <f>IF(Inskrivning!D158="",0,Inskrivning!D158)</f>
        <v>0</v>
      </c>
      <c r="Y160" s="30">
        <f t="shared" si="2"/>
        <v>0</v>
      </c>
      <c r="Z160" s="4">
        <v>152</v>
      </c>
    </row>
    <row r="161" spans="1:26" ht="15" x14ac:dyDescent="0.25">
      <c r="A161" s="53">
        <f>IF(Inskrivning!D159&gt;0,Inskrivning!J159,0)</f>
        <v>0</v>
      </c>
      <c r="B161" s="53">
        <f>IF(Inskrivning!D159&gt;0,Inskrivning!K159,0)</f>
        <v>0</v>
      </c>
      <c r="C161" s="53">
        <f>IF(Inskrivning!D159&gt;0,Inskrivning!L159,0)</f>
        <v>0</v>
      </c>
      <c r="D161" s="53">
        <f>IF(Inskrivning!D159&gt;0,Inskrivning!M159,0)</f>
        <v>0</v>
      </c>
      <c r="E161" s="53">
        <f>IF(Inskrivning!D159&gt;0,Inskrivning!N159,0)</f>
        <v>0</v>
      </c>
      <c r="F161" s="53">
        <f>IF(Inskrivning!D159&gt;0,Inskrivning!O159,0)</f>
        <v>0</v>
      </c>
      <c r="G161" s="53">
        <f>IF(Inskrivning!D159&gt;0,Inskrivning!P159,0)</f>
        <v>0</v>
      </c>
      <c r="H161" s="53">
        <f>IF(Inskrivning!D159&gt;0,Inskrivning!Q159,0)</f>
        <v>0</v>
      </c>
      <c r="I161" s="53">
        <f>IF(Inskrivning!D159&gt;0,Inskrivning!R159,0)</f>
        <v>0</v>
      </c>
      <c r="J161" s="53">
        <f>IF(Inskrivning!D159&gt;0,Inskrivning!S159,0)</f>
        <v>0</v>
      </c>
      <c r="K161" s="53">
        <f>IF(Inskrivning!D159&gt;0,Inskrivning!T159,0)</f>
        <v>0</v>
      </c>
      <c r="L161" s="53">
        <f>IF(Inskrivning!D159&gt;0,Inskrivning!U159,0)</f>
        <v>0</v>
      </c>
      <c r="M161" s="53">
        <f>IF(Inskrivning!D159&gt;0,Inskrivning!V159,0)</f>
        <v>0</v>
      </c>
      <c r="N161" s="53">
        <f>IF(Inskrivning!D159&gt;0,Inskrivning!W159,0)</f>
        <v>0</v>
      </c>
      <c r="O161" s="53">
        <f>IF(Inskrivning!D159&gt;0,Inskrivning!X159,0)</f>
        <v>0</v>
      </c>
      <c r="W161" s="15">
        <f>IF(Inskrivning!D159="",0,Inskrivning!D159)</f>
        <v>0</v>
      </c>
      <c r="Y161" s="30">
        <f t="shared" si="2"/>
        <v>0</v>
      </c>
      <c r="Z161" s="104">
        <v>153</v>
      </c>
    </row>
    <row r="162" spans="1:26" ht="15" x14ac:dyDescent="0.25">
      <c r="A162" s="53">
        <f>IF(Inskrivning!D160&gt;0,Inskrivning!J160,0)</f>
        <v>0</v>
      </c>
      <c r="B162" s="53">
        <f>IF(Inskrivning!D160&gt;0,Inskrivning!K160,0)</f>
        <v>0</v>
      </c>
      <c r="C162" s="53">
        <f>IF(Inskrivning!D160&gt;0,Inskrivning!L160,0)</f>
        <v>0</v>
      </c>
      <c r="D162" s="53">
        <f>IF(Inskrivning!D160&gt;0,Inskrivning!M160,0)</f>
        <v>0</v>
      </c>
      <c r="E162" s="53">
        <f>IF(Inskrivning!D160&gt;0,Inskrivning!N160,0)</f>
        <v>0</v>
      </c>
      <c r="F162" s="53">
        <f>IF(Inskrivning!D160&gt;0,Inskrivning!O160,0)</f>
        <v>0</v>
      </c>
      <c r="G162" s="53">
        <f>IF(Inskrivning!D160&gt;0,Inskrivning!P160,0)</f>
        <v>0</v>
      </c>
      <c r="H162" s="53">
        <f>IF(Inskrivning!D160&gt;0,Inskrivning!Q160,0)</f>
        <v>0</v>
      </c>
      <c r="I162" s="53">
        <f>IF(Inskrivning!D160&gt;0,Inskrivning!R160,0)</f>
        <v>0</v>
      </c>
      <c r="J162" s="53">
        <f>IF(Inskrivning!D160&gt;0,Inskrivning!S160,0)</f>
        <v>0</v>
      </c>
      <c r="K162" s="53">
        <f>IF(Inskrivning!D160&gt;0,Inskrivning!T160,0)</f>
        <v>0</v>
      </c>
      <c r="L162" s="53">
        <f>IF(Inskrivning!D160&gt;0,Inskrivning!U160,0)</f>
        <v>0</v>
      </c>
      <c r="M162" s="53">
        <f>IF(Inskrivning!D160&gt;0,Inskrivning!V160,0)</f>
        <v>0</v>
      </c>
      <c r="N162" s="53">
        <f>IF(Inskrivning!D160&gt;0,Inskrivning!W160,0)</f>
        <v>0</v>
      </c>
      <c r="O162" s="53">
        <f>IF(Inskrivning!D160&gt;0,Inskrivning!X160,0)</f>
        <v>0</v>
      </c>
      <c r="W162" s="15">
        <f>IF(Inskrivning!D160="",0,Inskrivning!D160)</f>
        <v>0</v>
      </c>
      <c r="Y162" s="30">
        <f t="shared" si="2"/>
        <v>0</v>
      </c>
      <c r="Z162" s="4">
        <v>154</v>
      </c>
    </row>
    <row r="163" spans="1:26" ht="15" x14ac:dyDescent="0.25">
      <c r="A163" s="53">
        <f>IF(Inskrivning!D161&gt;0,Inskrivning!J161,0)</f>
        <v>0</v>
      </c>
      <c r="B163" s="53">
        <f>IF(Inskrivning!D161&gt;0,Inskrivning!K161,0)</f>
        <v>0</v>
      </c>
      <c r="C163" s="53">
        <f>IF(Inskrivning!D161&gt;0,Inskrivning!L161,0)</f>
        <v>0</v>
      </c>
      <c r="D163" s="53">
        <f>IF(Inskrivning!D161&gt;0,Inskrivning!M161,0)</f>
        <v>0</v>
      </c>
      <c r="E163" s="53">
        <f>IF(Inskrivning!D161&gt;0,Inskrivning!N161,0)</f>
        <v>0</v>
      </c>
      <c r="F163" s="53">
        <f>IF(Inskrivning!D161&gt;0,Inskrivning!O161,0)</f>
        <v>0</v>
      </c>
      <c r="G163" s="53">
        <f>IF(Inskrivning!D161&gt;0,Inskrivning!P161,0)</f>
        <v>0</v>
      </c>
      <c r="H163" s="53">
        <f>IF(Inskrivning!D161&gt;0,Inskrivning!Q161,0)</f>
        <v>0</v>
      </c>
      <c r="I163" s="53">
        <f>IF(Inskrivning!D161&gt;0,Inskrivning!R161,0)</f>
        <v>0</v>
      </c>
      <c r="J163" s="53">
        <f>IF(Inskrivning!D161&gt;0,Inskrivning!S161,0)</f>
        <v>0</v>
      </c>
      <c r="K163" s="53">
        <f>IF(Inskrivning!D161&gt;0,Inskrivning!T161,0)</f>
        <v>0</v>
      </c>
      <c r="L163" s="53">
        <f>IF(Inskrivning!D161&gt;0,Inskrivning!U161,0)</f>
        <v>0</v>
      </c>
      <c r="M163" s="53">
        <f>IF(Inskrivning!D161&gt;0,Inskrivning!V161,0)</f>
        <v>0</v>
      </c>
      <c r="N163" s="53">
        <f>IF(Inskrivning!D161&gt;0,Inskrivning!W161,0)</f>
        <v>0</v>
      </c>
      <c r="O163" s="53">
        <f>IF(Inskrivning!D161&gt;0,Inskrivning!X161,0)</f>
        <v>0</v>
      </c>
      <c r="W163" s="15">
        <f>IF(Inskrivning!D161="",0,Inskrivning!D161)</f>
        <v>0</v>
      </c>
      <c r="Y163" s="30">
        <f t="shared" si="2"/>
        <v>0</v>
      </c>
      <c r="Z163" s="104">
        <v>155</v>
      </c>
    </row>
    <row r="164" spans="1:26" ht="15" x14ac:dyDescent="0.25">
      <c r="A164" s="53">
        <f>IF(Inskrivning!D162&gt;0,Inskrivning!J162,0)</f>
        <v>0</v>
      </c>
      <c r="B164" s="53">
        <f>IF(Inskrivning!D162&gt;0,Inskrivning!K162,0)</f>
        <v>0</v>
      </c>
      <c r="C164" s="53">
        <f>IF(Inskrivning!D162&gt;0,Inskrivning!L162,0)</f>
        <v>0</v>
      </c>
      <c r="D164" s="53">
        <f>IF(Inskrivning!D162&gt;0,Inskrivning!M162,0)</f>
        <v>0</v>
      </c>
      <c r="E164" s="53">
        <f>IF(Inskrivning!D162&gt;0,Inskrivning!N162,0)</f>
        <v>0</v>
      </c>
      <c r="F164" s="53">
        <f>IF(Inskrivning!D162&gt;0,Inskrivning!O162,0)</f>
        <v>0</v>
      </c>
      <c r="G164" s="53">
        <f>IF(Inskrivning!D162&gt;0,Inskrivning!P162,0)</f>
        <v>0</v>
      </c>
      <c r="H164" s="53">
        <f>IF(Inskrivning!D162&gt;0,Inskrivning!Q162,0)</f>
        <v>0</v>
      </c>
      <c r="I164" s="53">
        <f>IF(Inskrivning!D162&gt;0,Inskrivning!R162,0)</f>
        <v>0</v>
      </c>
      <c r="J164" s="53">
        <f>IF(Inskrivning!D162&gt;0,Inskrivning!S162,0)</f>
        <v>0</v>
      </c>
      <c r="K164" s="53">
        <f>IF(Inskrivning!D162&gt;0,Inskrivning!T162,0)</f>
        <v>0</v>
      </c>
      <c r="L164" s="53">
        <f>IF(Inskrivning!D162&gt;0,Inskrivning!U162,0)</f>
        <v>0</v>
      </c>
      <c r="M164" s="53">
        <f>IF(Inskrivning!D162&gt;0,Inskrivning!V162,0)</f>
        <v>0</v>
      </c>
      <c r="N164" s="53">
        <f>IF(Inskrivning!D162&gt;0,Inskrivning!W162,0)</f>
        <v>0</v>
      </c>
      <c r="O164" s="53">
        <f>IF(Inskrivning!D162&gt;0,Inskrivning!X162,0)</f>
        <v>0</v>
      </c>
      <c r="W164" s="15">
        <f>IF(Inskrivning!D162="",0,Inskrivning!D162)</f>
        <v>0</v>
      </c>
      <c r="Y164" s="30">
        <f t="shared" si="2"/>
        <v>0</v>
      </c>
      <c r="Z164" s="4">
        <v>156</v>
      </c>
    </row>
    <row r="165" spans="1:26" ht="15" x14ac:dyDescent="0.25">
      <c r="A165" s="53">
        <f>IF(Inskrivning!D163&gt;0,Inskrivning!J163,0)</f>
        <v>0</v>
      </c>
      <c r="B165" s="53">
        <f>IF(Inskrivning!D163&gt;0,Inskrivning!K163,0)</f>
        <v>0</v>
      </c>
      <c r="C165" s="53">
        <f>IF(Inskrivning!D163&gt;0,Inskrivning!L163,0)</f>
        <v>0</v>
      </c>
      <c r="D165" s="53">
        <f>IF(Inskrivning!D163&gt;0,Inskrivning!M163,0)</f>
        <v>0</v>
      </c>
      <c r="E165" s="53">
        <f>IF(Inskrivning!D163&gt;0,Inskrivning!N163,0)</f>
        <v>0</v>
      </c>
      <c r="F165" s="53">
        <f>IF(Inskrivning!D163&gt;0,Inskrivning!O163,0)</f>
        <v>0</v>
      </c>
      <c r="G165" s="53">
        <f>IF(Inskrivning!D163&gt;0,Inskrivning!P163,0)</f>
        <v>0</v>
      </c>
      <c r="H165" s="53">
        <f>IF(Inskrivning!D163&gt;0,Inskrivning!Q163,0)</f>
        <v>0</v>
      </c>
      <c r="I165" s="53">
        <f>IF(Inskrivning!D163&gt;0,Inskrivning!R163,0)</f>
        <v>0</v>
      </c>
      <c r="J165" s="53">
        <f>IF(Inskrivning!D163&gt;0,Inskrivning!S163,0)</f>
        <v>0</v>
      </c>
      <c r="K165" s="53">
        <f>IF(Inskrivning!D163&gt;0,Inskrivning!T163,0)</f>
        <v>0</v>
      </c>
      <c r="L165" s="53">
        <f>IF(Inskrivning!D163&gt;0,Inskrivning!U163,0)</f>
        <v>0</v>
      </c>
      <c r="M165" s="53">
        <f>IF(Inskrivning!D163&gt;0,Inskrivning!V163,0)</f>
        <v>0</v>
      </c>
      <c r="N165" s="53">
        <f>IF(Inskrivning!D163&gt;0,Inskrivning!W163,0)</f>
        <v>0</v>
      </c>
      <c r="O165" s="53">
        <f>IF(Inskrivning!D163&gt;0,Inskrivning!X163,0)</f>
        <v>0</v>
      </c>
      <c r="W165" s="15">
        <f>IF(Inskrivning!D163="",0,Inskrivning!D163)</f>
        <v>0</v>
      </c>
      <c r="Y165" s="30">
        <f t="shared" si="2"/>
        <v>0</v>
      </c>
      <c r="Z165" s="104">
        <v>157</v>
      </c>
    </row>
    <row r="166" spans="1:26" ht="15" x14ac:dyDescent="0.25">
      <c r="A166" s="53">
        <f>IF(Inskrivning!D164&gt;0,Inskrivning!J164,0)</f>
        <v>0</v>
      </c>
      <c r="B166" s="53">
        <f>IF(Inskrivning!D164&gt;0,Inskrivning!K164,0)</f>
        <v>0</v>
      </c>
      <c r="C166" s="53">
        <f>IF(Inskrivning!D164&gt;0,Inskrivning!L164,0)</f>
        <v>0</v>
      </c>
      <c r="D166" s="53">
        <f>IF(Inskrivning!D164&gt;0,Inskrivning!M164,0)</f>
        <v>0</v>
      </c>
      <c r="E166" s="53">
        <f>IF(Inskrivning!D164&gt;0,Inskrivning!N164,0)</f>
        <v>0</v>
      </c>
      <c r="F166" s="53">
        <f>IF(Inskrivning!D164&gt;0,Inskrivning!O164,0)</f>
        <v>0</v>
      </c>
      <c r="G166" s="53">
        <f>IF(Inskrivning!D164&gt;0,Inskrivning!P164,0)</f>
        <v>0</v>
      </c>
      <c r="H166" s="53">
        <f>IF(Inskrivning!D164&gt;0,Inskrivning!Q164,0)</f>
        <v>0</v>
      </c>
      <c r="I166" s="53">
        <f>IF(Inskrivning!D164&gt;0,Inskrivning!R164,0)</f>
        <v>0</v>
      </c>
      <c r="J166" s="53">
        <f>IF(Inskrivning!D164&gt;0,Inskrivning!S164,0)</f>
        <v>0</v>
      </c>
      <c r="K166" s="53">
        <f>IF(Inskrivning!D164&gt;0,Inskrivning!T164,0)</f>
        <v>0</v>
      </c>
      <c r="L166" s="53">
        <f>IF(Inskrivning!D164&gt;0,Inskrivning!U164,0)</f>
        <v>0</v>
      </c>
      <c r="M166" s="53">
        <f>IF(Inskrivning!D164&gt;0,Inskrivning!V164,0)</f>
        <v>0</v>
      </c>
      <c r="N166" s="53">
        <f>IF(Inskrivning!D164&gt;0,Inskrivning!W164,0)</f>
        <v>0</v>
      </c>
      <c r="O166" s="53">
        <f>IF(Inskrivning!D164&gt;0,Inskrivning!X164,0)</f>
        <v>0</v>
      </c>
      <c r="W166" s="15">
        <f>IF(Inskrivning!D164="",0,Inskrivning!D164)</f>
        <v>0</v>
      </c>
      <c r="Y166" s="30">
        <f t="shared" si="2"/>
        <v>0</v>
      </c>
      <c r="Z166" s="4">
        <v>158</v>
      </c>
    </row>
    <row r="167" spans="1:26" ht="15" x14ac:dyDescent="0.25">
      <c r="A167" s="53">
        <f>IF(Inskrivning!D165&gt;0,Inskrivning!J165,0)</f>
        <v>0</v>
      </c>
      <c r="B167" s="53">
        <f>IF(Inskrivning!D165&gt;0,Inskrivning!K165,0)</f>
        <v>0</v>
      </c>
      <c r="C167" s="53">
        <f>IF(Inskrivning!D165&gt;0,Inskrivning!L165,0)</f>
        <v>0</v>
      </c>
      <c r="D167" s="53">
        <f>IF(Inskrivning!D165&gt;0,Inskrivning!M165,0)</f>
        <v>0</v>
      </c>
      <c r="E167" s="53">
        <f>IF(Inskrivning!D165&gt;0,Inskrivning!N165,0)</f>
        <v>0</v>
      </c>
      <c r="F167" s="53">
        <f>IF(Inskrivning!D165&gt;0,Inskrivning!O165,0)</f>
        <v>0</v>
      </c>
      <c r="G167" s="53">
        <f>IF(Inskrivning!D165&gt;0,Inskrivning!P165,0)</f>
        <v>0</v>
      </c>
      <c r="H167" s="53">
        <f>IF(Inskrivning!D165&gt;0,Inskrivning!Q165,0)</f>
        <v>0</v>
      </c>
      <c r="I167" s="53">
        <f>IF(Inskrivning!D165&gt;0,Inskrivning!R165,0)</f>
        <v>0</v>
      </c>
      <c r="J167" s="53">
        <f>IF(Inskrivning!D165&gt;0,Inskrivning!S165,0)</f>
        <v>0</v>
      </c>
      <c r="K167" s="53">
        <f>IF(Inskrivning!D165&gt;0,Inskrivning!T165,0)</f>
        <v>0</v>
      </c>
      <c r="L167" s="53">
        <f>IF(Inskrivning!D165&gt;0,Inskrivning!U165,0)</f>
        <v>0</v>
      </c>
      <c r="M167" s="53">
        <f>IF(Inskrivning!D165&gt;0,Inskrivning!V165,0)</f>
        <v>0</v>
      </c>
      <c r="N167" s="53">
        <f>IF(Inskrivning!D165&gt;0,Inskrivning!W165,0)</f>
        <v>0</v>
      </c>
      <c r="O167" s="53">
        <f>IF(Inskrivning!D165&gt;0,Inskrivning!X165,0)</f>
        <v>0</v>
      </c>
      <c r="W167" s="15">
        <f>IF(Inskrivning!D165="",0,Inskrivning!D165)</f>
        <v>0</v>
      </c>
      <c r="Y167" s="30">
        <f t="shared" si="2"/>
        <v>0</v>
      </c>
      <c r="Z167" s="104">
        <v>159</v>
      </c>
    </row>
    <row r="168" spans="1:26" ht="15" x14ac:dyDescent="0.25">
      <c r="A168" s="53">
        <f>IF(Inskrivning!D166&gt;0,Inskrivning!J166,0)</f>
        <v>0</v>
      </c>
      <c r="B168" s="53">
        <f>IF(Inskrivning!D166&gt;0,Inskrivning!K166,0)</f>
        <v>0</v>
      </c>
      <c r="C168" s="53">
        <f>IF(Inskrivning!D166&gt;0,Inskrivning!L166,0)</f>
        <v>0</v>
      </c>
      <c r="D168" s="53">
        <f>IF(Inskrivning!D166&gt;0,Inskrivning!M166,0)</f>
        <v>0</v>
      </c>
      <c r="E168" s="53">
        <f>IF(Inskrivning!D166&gt;0,Inskrivning!N166,0)</f>
        <v>0</v>
      </c>
      <c r="F168" s="53">
        <f>IF(Inskrivning!D166&gt;0,Inskrivning!O166,0)</f>
        <v>0</v>
      </c>
      <c r="G168" s="53">
        <f>IF(Inskrivning!D166&gt;0,Inskrivning!P166,0)</f>
        <v>0</v>
      </c>
      <c r="H168" s="53">
        <f>IF(Inskrivning!D166&gt;0,Inskrivning!Q166,0)</f>
        <v>0</v>
      </c>
      <c r="I168" s="53">
        <f>IF(Inskrivning!D166&gt;0,Inskrivning!R166,0)</f>
        <v>0</v>
      </c>
      <c r="J168" s="53">
        <f>IF(Inskrivning!D166&gt;0,Inskrivning!S166,0)</f>
        <v>0</v>
      </c>
      <c r="K168" s="53">
        <f>IF(Inskrivning!D166&gt;0,Inskrivning!T166,0)</f>
        <v>0</v>
      </c>
      <c r="L168" s="53">
        <f>IF(Inskrivning!D166&gt;0,Inskrivning!U166,0)</f>
        <v>0</v>
      </c>
      <c r="M168" s="53">
        <f>IF(Inskrivning!D166&gt;0,Inskrivning!V166,0)</f>
        <v>0</v>
      </c>
      <c r="N168" s="53">
        <f>IF(Inskrivning!D166&gt;0,Inskrivning!W166,0)</f>
        <v>0</v>
      </c>
      <c r="O168" s="53">
        <f>IF(Inskrivning!D166&gt;0,Inskrivning!X166,0)</f>
        <v>0</v>
      </c>
      <c r="W168" s="15">
        <f>IF(Inskrivning!D166="",0,Inskrivning!D166)</f>
        <v>0</v>
      </c>
      <c r="Y168" s="30">
        <f t="shared" si="2"/>
        <v>0</v>
      </c>
      <c r="Z168" s="4">
        <v>160</v>
      </c>
    </row>
    <row r="169" spans="1:26" ht="15" x14ac:dyDescent="0.25">
      <c r="A169" s="53">
        <f>IF(Inskrivning!D167&gt;0,Inskrivning!J167,0)</f>
        <v>0</v>
      </c>
      <c r="B169" s="53">
        <f>IF(Inskrivning!D167&gt;0,Inskrivning!K167,0)</f>
        <v>0</v>
      </c>
      <c r="C169" s="53">
        <f>IF(Inskrivning!D167&gt;0,Inskrivning!L167,0)</f>
        <v>0</v>
      </c>
      <c r="D169" s="53">
        <f>IF(Inskrivning!D167&gt;0,Inskrivning!M167,0)</f>
        <v>0</v>
      </c>
      <c r="E169" s="53">
        <f>IF(Inskrivning!D167&gt;0,Inskrivning!N167,0)</f>
        <v>0</v>
      </c>
      <c r="F169" s="53">
        <f>IF(Inskrivning!D167&gt;0,Inskrivning!O167,0)</f>
        <v>0</v>
      </c>
      <c r="G169" s="53">
        <f>IF(Inskrivning!D167&gt;0,Inskrivning!P167,0)</f>
        <v>0</v>
      </c>
      <c r="H169" s="53">
        <f>IF(Inskrivning!D167&gt;0,Inskrivning!Q167,0)</f>
        <v>0</v>
      </c>
      <c r="I169" s="53">
        <f>IF(Inskrivning!D167&gt;0,Inskrivning!R167,0)</f>
        <v>0</v>
      </c>
      <c r="J169" s="53">
        <f>IF(Inskrivning!D167&gt;0,Inskrivning!S167,0)</f>
        <v>0</v>
      </c>
      <c r="K169" s="53">
        <f>IF(Inskrivning!D167&gt;0,Inskrivning!T167,0)</f>
        <v>0</v>
      </c>
      <c r="L169" s="53">
        <f>IF(Inskrivning!D167&gt;0,Inskrivning!U167,0)</f>
        <v>0</v>
      </c>
      <c r="M169" s="53">
        <f>IF(Inskrivning!D167&gt;0,Inskrivning!V167,0)</f>
        <v>0</v>
      </c>
      <c r="N169" s="53">
        <f>IF(Inskrivning!D167&gt;0,Inskrivning!W167,0)</f>
        <v>0</v>
      </c>
      <c r="O169" s="53">
        <f>IF(Inskrivning!D167&gt;0,Inskrivning!X167,0)</f>
        <v>0</v>
      </c>
      <c r="W169" s="15">
        <f>IF(Inskrivning!D167="",0,Inskrivning!D167)</f>
        <v>0</v>
      </c>
      <c r="Y169" s="30">
        <f t="shared" si="2"/>
        <v>0</v>
      </c>
      <c r="Z169" s="104">
        <v>161</v>
      </c>
    </row>
    <row r="170" spans="1:26" ht="15" x14ac:dyDescent="0.25">
      <c r="A170" s="53">
        <f>IF(Inskrivning!D168&gt;0,Inskrivning!J168,0)</f>
        <v>0</v>
      </c>
      <c r="B170" s="53">
        <f>IF(Inskrivning!D168&gt;0,Inskrivning!K168,0)</f>
        <v>0</v>
      </c>
      <c r="C170" s="53">
        <f>IF(Inskrivning!D168&gt;0,Inskrivning!L168,0)</f>
        <v>0</v>
      </c>
      <c r="D170" s="53">
        <f>IF(Inskrivning!D168&gt;0,Inskrivning!M168,0)</f>
        <v>0</v>
      </c>
      <c r="E170" s="53">
        <f>IF(Inskrivning!D168&gt;0,Inskrivning!N168,0)</f>
        <v>0</v>
      </c>
      <c r="F170" s="53">
        <f>IF(Inskrivning!D168&gt;0,Inskrivning!O168,0)</f>
        <v>0</v>
      </c>
      <c r="G170" s="53">
        <f>IF(Inskrivning!D168&gt;0,Inskrivning!P168,0)</f>
        <v>0</v>
      </c>
      <c r="H170" s="53">
        <f>IF(Inskrivning!D168&gt;0,Inskrivning!Q168,0)</f>
        <v>0</v>
      </c>
      <c r="I170" s="53">
        <f>IF(Inskrivning!D168&gt;0,Inskrivning!R168,0)</f>
        <v>0</v>
      </c>
      <c r="J170" s="53">
        <f>IF(Inskrivning!D168&gt;0,Inskrivning!S168,0)</f>
        <v>0</v>
      </c>
      <c r="K170" s="53">
        <f>IF(Inskrivning!D168&gt;0,Inskrivning!T168,0)</f>
        <v>0</v>
      </c>
      <c r="L170" s="53">
        <f>IF(Inskrivning!D168&gt;0,Inskrivning!U168,0)</f>
        <v>0</v>
      </c>
      <c r="M170" s="53">
        <f>IF(Inskrivning!D168&gt;0,Inskrivning!V168,0)</f>
        <v>0</v>
      </c>
      <c r="N170" s="53">
        <f>IF(Inskrivning!D168&gt;0,Inskrivning!W168,0)</f>
        <v>0</v>
      </c>
      <c r="O170" s="53">
        <f>IF(Inskrivning!D168&gt;0,Inskrivning!X168,0)</f>
        <v>0</v>
      </c>
      <c r="W170" s="15">
        <f>IF(Inskrivning!D168="",0,Inskrivning!D168)</f>
        <v>0</v>
      </c>
      <c r="Y170" s="30">
        <f t="shared" si="2"/>
        <v>0</v>
      </c>
      <c r="Z170" s="4">
        <v>162</v>
      </c>
    </row>
    <row r="171" spans="1:26" ht="15" x14ac:dyDescent="0.25">
      <c r="A171" s="53">
        <f>IF(Inskrivning!D169&gt;0,Inskrivning!J169,0)</f>
        <v>0</v>
      </c>
      <c r="B171" s="53">
        <f>IF(Inskrivning!D169&gt;0,Inskrivning!K169,0)</f>
        <v>0</v>
      </c>
      <c r="C171" s="53">
        <f>IF(Inskrivning!D169&gt;0,Inskrivning!L169,0)</f>
        <v>0</v>
      </c>
      <c r="D171" s="53">
        <f>IF(Inskrivning!D169&gt;0,Inskrivning!M169,0)</f>
        <v>0</v>
      </c>
      <c r="E171" s="53">
        <f>IF(Inskrivning!D169&gt;0,Inskrivning!N169,0)</f>
        <v>0</v>
      </c>
      <c r="F171" s="53">
        <f>IF(Inskrivning!D169&gt;0,Inskrivning!O169,0)</f>
        <v>0</v>
      </c>
      <c r="G171" s="53">
        <f>IF(Inskrivning!D169&gt;0,Inskrivning!P169,0)</f>
        <v>0</v>
      </c>
      <c r="H171" s="53">
        <f>IF(Inskrivning!D169&gt;0,Inskrivning!Q169,0)</f>
        <v>0</v>
      </c>
      <c r="I171" s="53">
        <f>IF(Inskrivning!D169&gt;0,Inskrivning!R169,0)</f>
        <v>0</v>
      </c>
      <c r="J171" s="53">
        <f>IF(Inskrivning!D169&gt;0,Inskrivning!S169,0)</f>
        <v>0</v>
      </c>
      <c r="K171" s="53">
        <f>IF(Inskrivning!D169&gt;0,Inskrivning!T169,0)</f>
        <v>0</v>
      </c>
      <c r="L171" s="53">
        <f>IF(Inskrivning!D169&gt;0,Inskrivning!U169,0)</f>
        <v>0</v>
      </c>
      <c r="M171" s="53">
        <f>IF(Inskrivning!D169&gt;0,Inskrivning!V169,0)</f>
        <v>0</v>
      </c>
      <c r="N171" s="53">
        <f>IF(Inskrivning!D169&gt;0,Inskrivning!W169,0)</f>
        <v>0</v>
      </c>
      <c r="O171" s="53">
        <f>IF(Inskrivning!D169&gt;0,Inskrivning!X169,0)</f>
        <v>0</v>
      </c>
      <c r="W171" s="15">
        <f>IF(Inskrivning!D169="",0,Inskrivning!D169)</f>
        <v>0</v>
      </c>
      <c r="Y171" s="30">
        <f t="shared" si="2"/>
        <v>0</v>
      </c>
      <c r="Z171" s="104">
        <v>163</v>
      </c>
    </row>
    <row r="172" spans="1:26" ht="15" x14ac:dyDescent="0.25">
      <c r="A172" s="53">
        <f>IF(Inskrivning!D170&gt;0,Inskrivning!J170,0)</f>
        <v>0</v>
      </c>
      <c r="B172" s="53">
        <f>IF(Inskrivning!D170&gt;0,Inskrivning!K170,0)</f>
        <v>0</v>
      </c>
      <c r="C172" s="53">
        <f>IF(Inskrivning!D170&gt;0,Inskrivning!L170,0)</f>
        <v>0</v>
      </c>
      <c r="D172" s="53">
        <f>IF(Inskrivning!D170&gt;0,Inskrivning!M170,0)</f>
        <v>0</v>
      </c>
      <c r="E172" s="53">
        <f>IF(Inskrivning!D170&gt;0,Inskrivning!N170,0)</f>
        <v>0</v>
      </c>
      <c r="F172" s="53">
        <f>IF(Inskrivning!D170&gt;0,Inskrivning!O170,0)</f>
        <v>0</v>
      </c>
      <c r="G172" s="53">
        <f>IF(Inskrivning!D170&gt;0,Inskrivning!P170,0)</f>
        <v>0</v>
      </c>
      <c r="H172" s="53">
        <f>IF(Inskrivning!D170&gt;0,Inskrivning!Q170,0)</f>
        <v>0</v>
      </c>
      <c r="I172" s="53">
        <f>IF(Inskrivning!D170&gt;0,Inskrivning!R170,0)</f>
        <v>0</v>
      </c>
      <c r="J172" s="53">
        <f>IF(Inskrivning!D170&gt;0,Inskrivning!S170,0)</f>
        <v>0</v>
      </c>
      <c r="K172" s="53">
        <f>IF(Inskrivning!D170&gt;0,Inskrivning!T170,0)</f>
        <v>0</v>
      </c>
      <c r="L172" s="53">
        <f>IF(Inskrivning!D170&gt;0,Inskrivning!U170,0)</f>
        <v>0</v>
      </c>
      <c r="M172" s="53">
        <f>IF(Inskrivning!D170&gt;0,Inskrivning!V170,0)</f>
        <v>0</v>
      </c>
      <c r="N172" s="53">
        <f>IF(Inskrivning!D170&gt;0,Inskrivning!W170,0)</f>
        <v>0</v>
      </c>
      <c r="O172" s="53">
        <f>IF(Inskrivning!D170&gt;0,Inskrivning!X170,0)</f>
        <v>0</v>
      </c>
      <c r="W172" s="15">
        <f>IF(Inskrivning!D170="",0,Inskrivning!D170)</f>
        <v>0</v>
      </c>
      <c r="Y172" s="30">
        <f t="shared" si="2"/>
        <v>0</v>
      </c>
      <c r="Z172" s="4">
        <v>164</v>
      </c>
    </row>
    <row r="173" spans="1:26" ht="15" x14ac:dyDescent="0.25">
      <c r="A173" s="53">
        <f>IF(Inskrivning!D171&gt;0,Inskrivning!J171,0)</f>
        <v>0</v>
      </c>
      <c r="B173" s="53">
        <f>IF(Inskrivning!D171&gt;0,Inskrivning!K171,0)</f>
        <v>0</v>
      </c>
      <c r="C173" s="53">
        <f>IF(Inskrivning!D171&gt;0,Inskrivning!L171,0)</f>
        <v>0</v>
      </c>
      <c r="D173" s="53">
        <f>IF(Inskrivning!D171&gt;0,Inskrivning!M171,0)</f>
        <v>0</v>
      </c>
      <c r="E173" s="53">
        <f>IF(Inskrivning!D171&gt;0,Inskrivning!N171,0)</f>
        <v>0</v>
      </c>
      <c r="F173" s="53">
        <f>IF(Inskrivning!D171&gt;0,Inskrivning!O171,0)</f>
        <v>0</v>
      </c>
      <c r="G173" s="53">
        <f>IF(Inskrivning!D171&gt;0,Inskrivning!P171,0)</f>
        <v>0</v>
      </c>
      <c r="H173" s="53">
        <f>IF(Inskrivning!D171&gt;0,Inskrivning!Q171,0)</f>
        <v>0</v>
      </c>
      <c r="I173" s="53">
        <f>IF(Inskrivning!D171&gt;0,Inskrivning!R171,0)</f>
        <v>0</v>
      </c>
      <c r="J173" s="53">
        <f>IF(Inskrivning!D171&gt;0,Inskrivning!S171,0)</f>
        <v>0</v>
      </c>
      <c r="K173" s="53">
        <f>IF(Inskrivning!D171&gt;0,Inskrivning!T171,0)</f>
        <v>0</v>
      </c>
      <c r="L173" s="53">
        <f>IF(Inskrivning!D171&gt;0,Inskrivning!U171,0)</f>
        <v>0</v>
      </c>
      <c r="M173" s="53">
        <f>IF(Inskrivning!D171&gt;0,Inskrivning!V171,0)</f>
        <v>0</v>
      </c>
      <c r="N173" s="53">
        <f>IF(Inskrivning!D171&gt;0,Inskrivning!W171,0)</f>
        <v>0</v>
      </c>
      <c r="O173" s="53">
        <f>IF(Inskrivning!D171&gt;0,Inskrivning!X171,0)</f>
        <v>0</v>
      </c>
      <c r="W173" s="15">
        <f>IF(Inskrivning!D171="",0,Inskrivning!D171)</f>
        <v>0</v>
      </c>
      <c r="Y173" s="30">
        <f t="shared" si="2"/>
        <v>0</v>
      </c>
      <c r="Z173" s="104">
        <v>165</v>
      </c>
    </row>
    <row r="174" spans="1:26" ht="15" x14ac:dyDescent="0.25">
      <c r="A174" s="53">
        <f>IF(Inskrivning!D172&gt;0,Inskrivning!J172,0)</f>
        <v>0</v>
      </c>
      <c r="B174" s="53">
        <f>IF(Inskrivning!D172&gt;0,Inskrivning!K172,0)</f>
        <v>0</v>
      </c>
      <c r="C174" s="53">
        <f>IF(Inskrivning!D172&gt;0,Inskrivning!L172,0)</f>
        <v>0</v>
      </c>
      <c r="D174" s="53">
        <f>IF(Inskrivning!D172&gt;0,Inskrivning!M172,0)</f>
        <v>0</v>
      </c>
      <c r="E174" s="53">
        <f>IF(Inskrivning!D172&gt;0,Inskrivning!N172,0)</f>
        <v>0</v>
      </c>
      <c r="F174" s="53">
        <f>IF(Inskrivning!D172&gt;0,Inskrivning!O172,0)</f>
        <v>0</v>
      </c>
      <c r="G174" s="53">
        <f>IF(Inskrivning!D172&gt;0,Inskrivning!P172,0)</f>
        <v>0</v>
      </c>
      <c r="H174" s="53">
        <f>IF(Inskrivning!D172&gt;0,Inskrivning!Q172,0)</f>
        <v>0</v>
      </c>
      <c r="I174" s="53">
        <f>IF(Inskrivning!D172&gt;0,Inskrivning!R172,0)</f>
        <v>0</v>
      </c>
      <c r="J174" s="53">
        <f>IF(Inskrivning!D172&gt;0,Inskrivning!S172,0)</f>
        <v>0</v>
      </c>
      <c r="K174" s="53">
        <f>IF(Inskrivning!D172&gt;0,Inskrivning!T172,0)</f>
        <v>0</v>
      </c>
      <c r="L174" s="53">
        <f>IF(Inskrivning!D172&gt;0,Inskrivning!U172,0)</f>
        <v>0</v>
      </c>
      <c r="M174" s="53">
        <f>IF(Inskrivning!D172&gt;0,Inskrivning!V172,0)</f>
        <v>0</v>
      </c>
      <c r="N174" s="53">
        <f>IF(Inskrivning!D172&gt;0,Inskrivning!W172,0)</f>
        <v>0</v>
      </c>
      <c r="O174" s="53">
        <f>IF(Inskrivning!D172&gt;0,Inskrivning!X172,0)</f>
        <v>0</v>
      </c>
      <c r="W174" s="15">
        <f>IF(Inskrivning!D172="",0,Inskrivning!D172)</f>
        <v>0</v>
      </c>
      <c r="Y174" s="30">
        <f t="shared" si="2"/>
        <v>0</v>
      </c>
      <c r="Z174" s="4">
        <v>166</v>
      </c>
    </row>
    <row r="175" spans="1:26" ht="15" x14ac:dyDescent="0.25">
      <c r="A175" s="53">
        <f>IF(Inskrivning!D173&gt;0,Inskrivning!J173,0)</f>
        <v>0</v>
      </c>
      <c r="B175" s="53">
        <f>IF(Inskrivning!D173&gt;0,Inskrivning!K173,0)</f>
        <v>0</v>
      </c>
      <c r="C175" s="53">
        <f>IF(Inskrivning!D173&gt;0,Inskrivning!L173,0)</f>
        <v>0</v>
      </c>
      <c r="D175" s="53">
        <f>IF(Inskrivning!D173&gt;0,Inskrivning!M173,0)</f>
        <v>0</v>
      </c>
      <c r="E175" s="53">
        <f>IF(Inskrivning!D173&gt;0,Inskrivning!N173,0)</f>
        <v>0</v>
      </c>
      <c r="F175" s="53">
        <f>IF(Inskrivning!D173&gt;0,Inskrivning!O173,0)</f>
        <v>0</v>
      </c>
      <c r="G175" s="53">
        <f>IF(Inskrivning!D173&gt;0,Inskrivning!P173,0)</f>
        <v>0</v>
      </c>
      <c r="H175" s="53">
        <f>IF(Inskrivning!D173&gt;0,Inskrivning!Q173,0)</f>
        <v>0</v>
      </c>
      <c r="I175" s="53">
        <f>IF(Inskrivning!D173&gt;0,Inskrivning!R173,0)</f>
        <v>0</v>
      </c>
      <c r="J175" s="53">
        <f>IF(Inskrivning!D173&gt;0,Inskrivning!S173,0)</f>
        <v>0</v>
      </c>
      <c r="K175" s="53">
        <f>IF(Inskrivning!D173&gt;0,Inskrivning!T173,0)</f>
        <v>0</v>
      </c>
      <c r="L175" s="53">
        <f>IF(Inskrivning!D173&gt;0,Inskrivning!U173,0)</f>
        <v>0</v>
      </c>
      <c r="M175" s="53">
        <f>IF(Inskrivning!D173&gt;0,Inskrivning!V173,0)</f>
        <v>0</v>
      </c>
      <c r="N175" s="53">
        <f>IF(Inskrivning!D173&gt;0,Inskrivning!W173,0)</f>
        <v>0</v>
      </c>
      <c r="O175" s="53">
        <f>IF(Inskrivning!D173&gt;0,Inskrivning!X173,0)</f>
        <v>0</v>
      </c>
      <c r="W175" s="15">
        <f>IF(Inskrivning!D173="",0,Inskrivning!D173)</f>
        <v>0</v>
      </c>
      <c r="Y175" s="30">
        <f t="shared" si="2"/>
        <v>0</v>
      </c>
      <c r="Z175" s="104">
        <v>167</v>
      </c>
    </row>
    <row r="176" spans="1:26" ht="15" x14ac:dyDescent="0.25">
      <c r="A176" s="53">
        <f>IF(Inskrivning!D174&gt;0,Inskrivning!J174,0)</f>
        <v>0</v>
      </c>
      <c r="B176" s="53">
        <f>IF(Inskrivning!D174&gt;0,Inskrivning!K174,0)</f>
        <v>0</v>
      </c>
      <c r="C176" s="53">
        <f>IF(Inskrivning!D174&gt;0,Inskrivning!L174,0)</f>
        <v>0</v>
      </c>
      <c r="D176" s="53">
        <f>IF(Inskrivning!D174&gt;0,Inskrivning!M174,0)</f>
        <v>0</v>
      </c>
      <c r="E176" s="53">
        <f>IF(Inskrivning!D174&gt;0,Inskrivning!N174,0)</f>
        <v>0</v>
      </c>
      <c r="F176" s="53">
        <f>IF(Inskrivning!D174&gt;0,Inskrivning!O174,0)</f>
        <v>0</v>
      </c>
      <c r="G176" s="53">
        <f>IF(Inskrivning!D174&gt;0,Inskrivning!P174,0)</f>
        <v>0</v>
      </c>
      <c r="H176" s="53">
        <f>IF(Inskrivning!D174&gt;0,Inskrivning!Q174,0)</f>
        <v>0</v>
      </c>
      <c r="I176" s="53">
        <f>IF(Inskrivning!D174&gt;0,Inskrivning!R174,0)</f>
        <v>0</v>
      </c>
      <c r="J176" s="53">
        <f>IF(Inskrivning!D174&gt;0,Inskrivning!S174,0)</f>
        <v>0</v>
      </c>
      <c r="K176" s="53">
        <f>IF(Inskrivning!D174&gt;0,Inskrivning!T174,0)</f>
        <v>0</v>
      </c>
      <c r="L176" s="53">
        <f>IF(Inskrivning!D174&gt;0,Inskrivning!U174,0)</f>
        <v>0</v>
      </c>
      <c r="M176" s="53">
        <f>IF(Inskrivning!D174&gt;0,Inskrivning!V174,0)</f>
        <v>0</v>
      </c>
      <c r="N176" s="53">
        <f>IF(Inskrivning!D174&gt;0,Inskrivning!W174,0)</f>
        <v>0</v>
      </c>
      <c r="O176" s="53">
        <f>IF(Inskrivning!D174&gt;0,Inskrivning!X174,0)</f>
        <v>0</v>
      </c>
      <c r="W176" s="15">
        <f>IF(Inskrivning!D174="",0,Inskrivning!D174)</f>
        <v>0</v>
      </c>
      <c r="Y176" s="30">
        <f t="shared" si="2"/>
        <v>0</v>
      </c>
      <c r="Z176" s="4">
        <v>168</v>
      </c>
    </row>
    <row r="177" spans="1:26" ht="15" x14ac:dyDescent="0.25">
      <c r="A177" s="53">
        <f>IF(Inskrivning!D175&gt;0,Inskrivning!J175,0)</f>
        <v>0</v>
      </c>
      <c r="B177" s="53">
        <f>IF(Inskrivning!D175&gt;0,Inskrivning!K175,0)</f>
        <v>0</v>
      </c>
      <c r="C177" s="53">
        <f>IF(Inskrivning!D175&gt;0,Inskrivning!L175,0)</f>
        <v>0</v>
      </c>
      <c r="D177" s="53">
        <f>IF(Inskrivning!D175&gt;0,Inskrivning!M175,0)</f>
        <v>0</v>
      </c>
      <c r="E177" s="53">
        <f>IF(Inskrivning!D175&gt;0,Inskrivning!N175,0)</f>
        <v>0</v>
      </c>
      <c r="F177" s="53">
        <f>IF(Inskrivning!D175&gt;0,Inskrivning!O175,0)</f>
        <v>0</v>
      </c>
      <c r="G177" s="53">
        <f>IF(Inskrivning!D175&gt;0,Inskrivning!P175,0)</f>
        <v>0</v>
      </c>
      <c r="H177" s="53">
        <f>IF(Inskrivning!D175&gt;0,Inskrivning!Q175,0)</f>
        <v>0</v>
      </c>
      <c r="I177" s="53">
        <f>IF(Inskrivning!D175&gt;0,Inskrivning!R175,0)</f>
        <v>0</v>
      </c>
      <c r="J177" s="53">
        <f>IF(Inskrivning!D175&gt;0,Inskrivning!S175,0)</f>
        <v>0</v>
      </c>
      <c r="K177" s="53">
        <f>IF(Inskrivning!D175&gt;0,Inskrivning!T175,0)</f>
        <v>0</v>
      </c>
      <c r="L177" s="53">
        <f>IF(Inskrivning!D175&gt;0,Inskrivning!U175,0)</f>
        <v>0</v>
      </c>
      <c r="M177" s="53">
        <f>IF(Inskrivning!D175&gt;0,Inskrivning!V175,0)</f>
        <v>0</v>
      </c>
      <c r="N177" s="53">
        <f>IF(Inskrivning!D175&gt;0,Inskrivning!W175,0)</f>
        <v>0</v>
      </c>
      <c r="O177" s="53">
        <f>IF(Inskrivning!D175&gt;0,Inskrivning!X175,0)</f>
        <v>0</v>
      </c>
      <c r="W177" s="15">
        <f>IF(Inskrivning!D175="",0,Inskrivning!D175)</f>
        <v>0</v>
      </c>
      <c r="Y177" s="30">
        <f t="shared" si="2"/>
        <v>0</v>
      </c>
      <c r="Z177" s="104">
        <v>169</v>
      </c>
    </row>
    <row r="178" spans="1:26" ht="15" x14ac:dyDescent="0.25">
      <c r="A178" s="53">
        <f>IF(Inskrivning!D176&gt;0,Inskrivning!J176,0)</f>
        <v>0</v>
      </c>
      <c r="B178" s="53">
        <f>IF(Inskrivning!D176&gt;0,Inskrivning!K176,0)</f>
        <v>0</v>
      </c>
      <c r="C178" s="53">
        <f>IF(Inskrivning!D176&gt;0,Inskrivning!L176,0)</f>
        <v>0</v>
      </c>
      <c r="D178" s="53">
        <f>IF(Inskrivning!D176&gt;0,Inskrivning!M176,0)</f>
        <v>0</v>
      </c>
      <c r="E178" s="53">
        <f>IF(Inskrivning!D176&gt;0,Inskrivning!N176,0)</f>
        <v>0</v>
      </c>
      <c r="F178" s="53">
        <f>IF(Inskrivning!D176&gt;0,Inskrivning!O176,0)</f>
        <v>0</v>
      </c>
      <c r="G178" s="53">
        <f>IF(Inskrivning!D176&gt;0,Inskrivning!P176,0)</f>
        <v>0</v>
      </c>
      <c r="H178" s="53">
        <f>IF(Inskrivning!D176&gt;0,Inskrivning!Q176,0)</f>
        <v>0</v>
      </c>
      <c r="I178" s="53">
        <f>IF(Inskrivning!D176&gt;0,Inskrivning!R176,0)</f>
        <v>0</v>
      </c>
      <c r="J178" s="53">
        <f>IF(Inskrivning!D176&gt;0,Inskrivning!S176,0)</f>
        <v>0</v>
      </c>
      <c r="K178" s="53">
        <f>IF(Inskrivning!D176&gt;0,Inskrivning!T176,0)</f>
        <v>0</v>
      </c>
      <c r="L178" s="53">
        <f>IF(Inskrivning!D176&gt;0,Inskrivning!U176,0)</f>
        <v>0</v>
      </c>
      <c r="M178" s="53">
        <f>IF(Inskrivning!D176&gt;0,Inskrivning!V176,0)</f>
        <v>0</v>
      </c>
      <c r="N178" s="53">
        <f>IF(Inskrivning!D176&gt;0,Inskrivning!W176,0)</f>
        <v>0</v>
      </c>
      <c r="O178" s="53">
        <f>IF(Inskrivning!D176&gt;0,Inskrivning!X176,0)</f>
        <v>0</v>
      </c>
      <c r="W178" s="15">
        <f>IF(Inskrivning!D176="",0,Inskrivning!D176)</f>
        <v>0</v>
      </c>
      <c r="Y178" s="30">
        <f t="shared" si="2"/>
        <v>0</v>
      </c>
      <c r="Z178" s="4">
        <v>170</v>
      </c>
    </row>
    <row r="179" spans="1:26" ht="15" x14ac:dyDescent="0.25">
      <c r="A179" s="53">
        <f>IF(Inskrivning!D177&gt;0,Inskrivning!J177,0)</f>
        <v>0</v>
      </c>
      <c r="B179" s="53">
        <f>IF(Inskrivning!D177&gt;0,Inskrivning!K177,0)</f>
        <v>0</v>
      </c>
      <c r="C179" s="53">
        <f>IF(Inskrivning!D177&gt;0,Inskrivning!L177,0)</f>
        <v>0</v>
      </c>
      <c r="D179" s="53">
        <f>IF(Inskrivning!D177&gt;0,Inskrivning!M177,0)</f>
        <v>0</v>
      </c>
      <c r="E179" s="53">
        <f>IF(Inskrivning!D177&gt;0,Inskrivning!N177,0)</f>
        <v>0</v>
      </c>
      <c r="F179" s="53">
        <f>IF(Inskrivning!D177&gt;0,Inskrivning!O177,0)</f>
        <v>0</v>
      </c>
      <c r="G179" s="53">
        <f>IF(Inskrivning!D177&gt;0,Inskrivning!P177,0)</f>
        <v>0</v>
      </c>
      <c r="H179" s="53">
        <f>IF(Inskrivning!D177&gt;0,Inskrivning!Q177,0)</f>
        <v>0</v>
      </c>
      <c r="I179" s="53">
        <f>IF(Inskrivning!D177&gt;0,Inskrivning!R177,0)</f>
        <v>0</v>
      </c>
      <c r="J179" s="53">
        <f>IF(Inskrivning!D177&gt;0,Inskrivning!S177,0)</f>
        <v>0</v>
      </c>
      <c r="K179" s="53">
        <f>IF(Inskrivning!D177&gt;0,Inskrivning!T177,0)</f>
        <v>0</v>
      </c>
      <c r="L179" s="53">
        <f>IF(Inskrivning!D177&gt;0,Inskrivning!U177,0)</f>
        <v>0</v>
      </c>
      <c r="M179" s="53">
        <f>IF(Inskrivning!D177&gt;0,Inskrivning!V177,0)</f>
        <v>0</v>
      </c>
      <c r="N179" s="53">
        <f>IF(Inskrivning!D177&gt;0,Inskrivning!W177,0)</f>
        <v>0</v>
      </c>
      <c r="O179" s="53">
        <f>IF(Inskrivning!D177&gt;0,Inskrivning!X177,0)</f>
        <v>0</v>
      </c>
      <c r="W179" s="15">
        <f>IF(Inskrivning!D177="",0,Inskrivning!D177)</f>
        <v>0</v>
      </c>
      <c r="Y179" s="30">
        <f t="shared" si="2"/>
        <v>0</v>
      </c>
      <c r="Z179" s="104">
        <v>171</v>
      </c>
    </row>
    <row r="180" spans="1:26" ht="15" x14ac:dyDescent="0.25">
      <c r="A180" s="53">
        <f>IF(Inskrivning!D178&gt;0,Inskrivning!J178,0)</f>
        <v>0</v>
      </c>
      <c r="B180" s="53">
        <f>IF(Inskrivning!D178&gt;0,Inskrivning!K178,0)</f>
        <v>0</v>
      </c>
      <c r="C180" s="53">
        <f>IF(Inskrivning!D178&gt;0,Inskrivning!L178,0)</f>
        <v>0</v>
      </c>
      <c r="D180" s="53">
        <f>IF(Inskrivning!D178&gt;0,Inskrivning!M178,0)</f>
        <v>0</v>
      </c>
      <c r="E180" s="53">
        <f>IF(Inskrivning!D178&gt;0,Inskrivning!N178,0)</f>
        <v>0</v>
      </c>
      <c r="F180" s="53">
        <f>IF(Inskrivning!D178&gt;0,Inskrivning!O178,0)</f>
        <v>0</v>
      </c>
      <c r="G180" s="53">
        <f>IF(Inskrivning!D178&gt;0,Inskrivning!P178,0)</f>
        <v>0</v>
      </c>
      <c r="H180" s="53">
        <f>IF(Inskrivning!D178&gt;0,Inskrivning!Q178,0)</f>
        <v>0</v>
      </c>
      <c r="I180" s="53">
        <f>IF(Inskrivning!D178&gt;0,Inskrivning!R178,0)</f>
        <v>0</v>
      </c>
      <c r="J180" s="53">
        <f>IF(Inskrivning!D178&gt;0,Inskrivning!S178,0)</f>
        <v>0</v>
      </c>
      <c r="K180" s="53">
        <f>IF(Inskrivning!D178&gt;0,Inskrivning!T178,0)</f>
        <v>0</v>
      </c>
      <c r="L180" s="53">
        <f>IF(Inskrivning!D178&gt;0,Inskrivning!U178,0)</f>
        <v>0</v>
      </c>
      <c r="M180" s="53">
        <f>IF(Inskrivning!D178&gt;0,Inskrivning!V178,0)</f>
        <v>0</v>
      </c>
      <c r="N180" s="53">
        <f>IF(Inskrivning!D178&gt;0,Inskrivning!W178,0)</f>
        <v>0</v>
      </c>
      <c r="O180" s="53">
        <f>IF(Inskrivning!D178&gt;0,Inskrivning!X178,0)</f>
        <v>0</v>
      </c>
      <c r="W180" s="15">
        <f>IF(Inskrivning!D178="",0,Inskrivning!D178)</f>
        <v>0</v>
      </c>
      <c r="Y180" s="30">
        <f t="shared" si="2"/>
        <v>0</v>
      </c>
      <c r="Z180" s="4">
        <v>172</v>
      </c>
    </row>
    <row r="181" spans="1:26" ht="15" x14ac:dyDescent="0.25">
      <c r="A181" s="53">
        <f>IF(Inskrivning!D179&gt;0,Inskrivning!J179,0)</f>
        <v>0</v>
      </c>
      <c r="B181" s="53">
        <f>IF(Inskrivning!D179&gt;0,Inskrivning!K179,0)</f>
        <v>0</v>
      </c>
      <c r="C181" s="53">
        <f>IF(Inskrivning!D179&gt;0,Inskrivning!L179,0)</f>
        <v>0</v>
      </c>
      <c r="D181" s="53">
        <f>IF(Inskrivning!D179&gt;0,Inskrivning!M179,0)</f>
        <v>0</v>
      </c>
      <c r="E181" s="53">
        <f>IF(Inskrivning!D179&gt;0,Inskrivning!N179,0)</f>
        <v>0</v>
      </c>
      <c r="F181" s="53">
        <f>IF(Inskrivning!D179&gt;0,Inskrivning!O179,0)</f>
        <v>0</v>
      </c>
      <c r="G181" s="53">
        <f>IF(Inskrivning!D179&gt;0,Inskrivning!P179,0)</f>
        <v>0</v>
      </c>
      <c r="H181" s="53">
        <f>IF(Inskrivning!D179&gt;0,Inskrivning!Q179,0)</f>
        <v>0</v>
      </c>
      <c r="I181" s="53">
        <f>IF(Inskrivning!D179&gt;0,Inskrivning!R179,0)</f>
        <v>0</v>
      </c>
      <c r="J181" s="53">
        <f>IF(Inskrivning!D179&gt;0,Inskrivning!S179,0)</f>
        <v>0</v>
      </c>
      <c r="K181" s="53">
        <f>IF(Inskrivning!D179&gt;0,Inskrivning!T179,0)</f>
        <v>0</v>
      </c>
      <c r="L181" s="53">
        <f>IF(Inskrivning!D179&gt;0,Inskrivning!U179,0)</f>
        <v>0</v>
      </c>
      <c r="M181" s="53">
        <f>IF(Inskrivning!D179&gt;0,Inskrivning!V179,0)</f>
        <v>0</v>
      </c>
      <c r="N181" s="53">
        <f>IF(Inskrivning!D179&gt;0,Inskrivning!W179,0)</f>
        <v>0</v>
      </c>
      <c r="O181" s="53">
        <f>IF(Inskrivning!D179&gt;0,Inskrivning!X179,0)</f>
        <v>0</v>
      </c>
      <c r="W181" s="15">
        <f>IF(Inskrivning!D179="",0,Inskrivning!D179)</f>
        <v>0</v>
      </c>
      <c r="Y181" s="30">
        <f t="shared" si="2"/>
        <v>0</v>
      </c>
      <c r="Z181" s="104">
        <v>173</v>
      </c>
    </row>
    <row r="182" spans="1:26" ht="15" x14ac:dyDescent="0.25">
      <c r="A182" s="53">
        <f>IF(Inskrivning!D180&gt;0,Inskrivning!J180,0)</f>
        <v>0</v>
      </c>
      <c r="B182" s="53">
        <f>IF(Inskrivning!D180&gt;0,Inskrivning!K180,0)</f>
        <v>0</v>
      </c>
      <c r="C182" s="53">
        <f>IF(Inskrivning!D180&gt;0,Inskrivning!L180,0)</f>
        <v>0</v>
      </c>
      <c r="D182" s="53">
        <f>IF(Inskrivning!D180&gt;0,Inskrivning!M180,0)</f>
        <v>0</v>
      </c>
      <c r="E182" s="53">
        <f>IF(Inskrivning!D180&gt;0,Inskrivning!N180,0)</f>
        <v>0</v>
      </c>
      <c r="F182" s="53">
        <f>IF(Inskrivning!D180&gt;0,Inskrivning!O180,0)</f>
        <v>0</v>
      </c>
      <c r="G182" s="53">
        <f>IF(Inskrivning!D180&gt;0,Inskrivning!P180,0)</f>
        <v>0</v>
      </c>
      <c r="H182" s="53">
        <f>IF(Inskrivning!D180&gt;0,Inskrivning!Q180,0)</f>
        <v>0</v>
      </c>
      <c r="I182" s="53">
        <f>IF(Inskrivning!D180&gt;0,Inskrivning!R180,0)</f>
        <v>0</v>
      </c>
      <c r="J182" s="53">
        <f>IF(Inskrivning!D180&gt;0,Inskrivning!S180,0)</f>
        <v>0</v>
      </c>
      <c r="K182" s="53">
        <f>IF(Inskrivning!D180&gt;0,Inskrivning!T180,0)</f>
        <v>0</v>
      </c>
      <c r="L182" s="53">
        <f>IF(Inskrivning!D180&gt;0,Inskrivning!U180,0)</f>
        <v>0</v>
      </c>
      <c r="M182" s="53">
        <f>IF(Inskrivning!D180&gt;0,Inskrivning!V180,0)</f>
        <v>0</v>
      </c>
      <c r="N182" s="53">
        <f>IF(Inskrivning!D180&gt;0,Inskrivning!W180,0)</f>
        <v>0</v>
      </c>
      <c r="O182" s="53">
        <f>IF(Inskrivning!D180&gt;0,Inskrivning!X180,0)</f>
        <v>0</v>
      </c>
      <c r="W182" s="15">
        <f>IF(Inskrivning!D180="",0,Inskrivning!D180)</f>
        <v>0</v>
      </c>
      <c r="Y182" s="30">
        <f t="shared" si="2"/>
        <v>0</v>
      </c>
      <c r="Z182" s="4">
        <v>174</v>
      </c>
    </row>
    <row r="183" spans="1:26" ht="15" x14ac:dyDescent="0.25">
      <c r="A183" s="53">
        <f>IF(Inskrivning!D181&gt;0,Inskrivning!J181,0)</f>
        <v>0</v>
      </c>
      <c r="B183" s="53">
        <f>IF(Inskrivning!D181&gt;0,Inskrivning!K181,0)</f>
        <v>0</v>
      </c>
      <c r="C183" s="53">
        <f>IF(Inskrivning!D181&gt;0,Inskrivning!L181,0)</f>
        <v>0</v>
      </c>
      <c r="D183" s="53">
        <f>IF(Inskrivning!D181&gt;0,Inskrivning!M181,0)</f>
        <v>0</v>
      </c>
      <c r="E183" s="53">
        <f>IF(Inskrivning!D181&gt;0,Inskrivning!N181,0)</f>
        <v>0</v>
      </c>
      <c r="F183" s="53">
        <f>IF(Inskrivning!D181&gt;0,Inskrivning!O181,0)</f>
        <v>0</v>
      </c>
      <c r="G183" s="53">
        <f>IF(Inskrivning!D181&gt;0,Inskrivning!P181,0)</f>
        <v>0</v>
      </c>
      <c r="H183" s="53">
        <f>IF(Inskrivning!D181&gt;0,Inskrivning!Q181,0)</f>
        <v>0</v>
      </c>
      <c r="I183" s="53">
        <f>IF(Inskrivning!D181&gt;0,Inskrivning!R181,0)</f>
        <v>0</v>
      </c>
      <c r="J183" s="53">
        <f>IF(Inskrivning!D181&gt;0,Inskrivning!S181,0)</f>
        <v>0</v>
      </c>
      <c r="K183" s="53">
        <f>IF(Inskrivning!D181&gt;0,Inskrivning!T181,0)</f>
        <v>0</v>
      </c>
      <c r="L183" s="53">
        <f>IF(Inskrivning!D181&gt;0,Inskrivning!U181,0)</f>
        <v>0</v>
      </c>
      <c r="M183" s="53">
        <f>IF(Inskrivning!D181&gt;0,Inskrivning!V181,0)</f>
        <v>0</v>
      </c>
      <c r="N183" s="53">
        <f>IF(Inskrivning!D181&gt;0,Inskrivning!W181,0)</f>
        <v>0</v>
      </c>
      <c r="O183" s="53">
        <f>IF(Inskrivning!D181&gt;0,Inskrivning!X181,0)</f>
        <v>0</v>
      </c>
      <c r="W183" s="15">
        <f>IF(Inskrivning!D181="",0,Inskrivning!D181)</f>
        <v>0</v>
      </c>
      <c r="Y183" s="30">
        <f t="shared" si="2"/>
        <v>0</v>
      </c>
      <c r="Z183" s="104">
        <v>175</v>
      </c>
    </row>
    <row r="184" spans="1:26" ht="15" x14ac:dyDescent="0.25">
      <c r="A184" s="53">
        <f>IF(Inskrivning!D182&gt;0,Inskrivning!J182,0)</f>
        <v>0</v>
      </c>
      <c r="B184" s="53">
        <f>IF(Inskrivning!D182&gt;0,Inskrivning!K182,0)</f>
        <v>0</v>
      </c>
      <c r="C184" s="53">
        <f>IF(Inskrivning!D182&gt;0,Inskrivning!L182,0)</f>
        <v>0</v>
      </c>
      <c r="D184" s="53">
        <f>IF(Inskrivning!D182&gt;0,Inskrivning!M182,0)</f>
        <v>0</v>
      </c>
      <c r="E184" s="53">
        <f>IF(Inskrivning!D182&gt;0,Inskrivning!N182,0)</f>
        <v>0</v>
      </c>
      <c r="F184" s="53">
        <f>IF(Inskrivning!D182&gt;0,Inskrivning!O182,0)</f>
        <v>0</v>
      </c>
      <c r="G184" s="53">
        <f>IF(Inskrivning!D182&gt;0,Inskrivning!P182,0)</f>
        <v>0</v>
      </c>
      <c r="H184" s="53">
        <f>IF(Inskrivning!D182&gt;0,Inskrivning!Q182,0)</f>
        <v>0</v>
      </c>
      <c r="I184" s="53">
        <f>IF(Inskrivning!D182&gt;0,Inskrivning!R182,0)</f>
        <v>0</v>
      </c>
      <c r="J184" s="53">
        <f>IF(Inskrivning!D182&gt;0,Inskrivning!S182,0)</f>
        <v>0</v>
      </c>
      <c r="K184" s="53">
        <f>IF(Inskrivning!D182&gt;0,Inskrivning!T182,0)</f>
        <v>0</v>
      </c>
      <c r="L184" s="53">
        <f>IF(Inskrivning!D182&gt;0,Inskrivning!U182,0)</f>
        <v>0</v>
      </c>
      <c r="M184" s="53">
        <f>IF(Inskrivning!D182&gt;0,Inskrivning!V182,0)</f>
        <v>0</v>
      </c>
      <c r="N184" s="53">
        <f>IF(Inskrivning!D182&gt;0,Inskrivning!W182,0)</f>
        <v>0</v>
      </c>
      <c r="O184" s="53">
        <f>IF(Inskrivning!D182&gt;0,Inskrivning!X182,0)</f>
        <v>0</v>
      </c>
      <c r="W184" s="15">
        <f>IF(Inskrivning!D182="",0,Inskrivning!D182)</f>
        <v>0</v>
      </c>
      <c r="Y184" s="30">
        <f t="shared" si="2"/>
        <v>0</v>
      </c>
      <c r="Z184" s="4">
        <v>176</v>
      </c>
    </row>
    <row r="185" spans="1:26" ht="15" x14ac:dyDescent="0.25">
      <c r="A185" s="53">
        <f>IF(Inskrivning!D183&gt;0,Inskrivning!J183,0)</f>
        <v>0</v>
      </c>
      <c r="B185" s="53">
        <f>IF(Inskrivning!D183&gt;0,Inskrivning!K183,0)</f>
        <v>0</v>
      </c>
      <c r="C185" s="53">
        <f>IF(Inskrivning!D183&gt;0,Inskrivning!L183,0)</f>
        <v>0</v>
      </c>
      <c r="D185" s="53">
        <f>IF(Inskrivning!D183&gt;0,Inskrivning!M183,0)</f>
        <v>0</v>
      </c>
      <c r="E185" s="53">
        <f>IF(Inskrivning!D183&gt;0,Inskrivning!N183,0)</f>
        <v>0</v>
      </c>
      <c r="F185" s="53">
        <f>IF(Inskrivning!D183&gt;0,Inskrivning!O183,0)</f>
        <v>0</v>
      </c>
      <c r="G185" s="53">
        <f>IF(Inskrivning!D183&gt;0,Inskrivning!P183,0)</f>
        <v>0</v>
      </c>
      <c r="H185" s="53">
        <f>IF(Inskrivning!D183&gt;0,Inskrivning!Q183,0)</f>
        <v>0</v>
      </c>
      <c r="I185" s="53">
        <f>IF(Inskrivning!D183&gt;0,Inskrivning!R183,0)</f>
        <v>0</v>
      </c>
      <c r="J185" s="53">
        <f>IF(Inskrivning!D183&gt;0,Inskrivning!S183,0)</f>
        <v>0</v>
      </c>
      <c r="K185" s="53">
        <f>IF(Inskrivning!D183&gt;0,Inskrivning!T183,0)</f>
        <v>0</v>
      </c>
      <c r="L185" s="53">
        <f>IF(Inskrivning!D183&gt;0,Inskrivning!U183,0)</f>
        <v>0</v>
      </c>
      <c r="M185" s="53">
        <f>IF(Inskrivning!D183&gt;0,Inskrivning!V183,0)</f>
        <v>0</v>
      </c>
      <c r="N185" s="53">
        <f>IF(Inskrivning!D183&gt;0,Inskrivning!W183,0)</f>
        <v>0</v>
      </c>
      <c r="O185" s="53">
        <f>IF(Inskrivning!D183&gt;0,Inskrivning!X183,0)</f>
        <v>0</v>
      </c>
      <c r="W185" s="15">
        <f>IF(Inskrivning!D183="",0,Inskrivning!D183)</f>
        <v>0</v>
      </c>
      <c r="Y185" s="30">
        <f t="shared" si="2"/>
        <v>0</v>
      </c>
      <c r="Z185" s="104">
        <v>177</v>
      </c>
    </row>
    <row r="186" spans="1:26" ht="15" x14ac:dyDescent="0.25">
      <c r="A186" s="53">
        <f>IF(Inskrivning!D184&gt;0,Inskrivning!J184,0)</f>
        <v>0</v>
      </c>
      <c r="B186" s="53">
        <f>IF(Inskrivning!D184&gt;0,Inskrivning!K184,0)</f>
        <v>0</v>
      </c>
      <c r="C186" s="53">
        <f>IF(Inskrivning!D184&gt;0,Inskrivning!L184,0)</f>
        <v>0</v>
      </c>
      <c r="D186" s="53">
        <f>IF(Inskrivning!D184&gt;0,Inskrivning!M184,0)</f>
        <v>0</v>
      </c>
      <c r="E186" s="53">
        <f>IF(Inskrivning!D184&gt;0,Inskrivning!N184,0)</f>
        <v>0</v>
      </c>
      <c r="F186" s="53">
        <f>IF(Inskrivning!D184&gt;0,Inskrivning!O184,0)</f>
        <v>0</v>
      </c>
      <c r="G186" s="53">
        <f>IF(Inskrivning!D184&gt;0,Inskrivning!P184,0)</f>
        <v>0</v>
      </c>
      <c r="H186" s="53">
        <f>IF(Inskrivning!D184&gt;0,Inskrivning!Q184,0)</f>
        <v>0</v>
      </c>
      <c r="I186" s="53">
        <f>IF(Inskrivning!D184&gt;0,Inskrivning!R184,0)</f>
        <v>0</v>
      </c>
      <c r="J186" s="53">
        <f>IF(Inskrivning!D184&gt;0,Inskrivning!S184,0)</f>
        <v>0</v>
      </c>
      <c r="K186" s="53">
        <f>IF(Inskrivning!D184&gt;0,Inskrivning!T184,0)</f>
        <v>0</v>
      </c>
      <c r="L186" s="53">
        <f>IF(Inskrivning!D184&gt;0,Inskrivning!U184,0)</f>
        <v>0</v>
      </c>
      <c r="M186" s="53">
        <f>IF(Inskrivning!D184&gt;0,Inskrivning!V184,0)</f>
        <v>0</v>
      </c>
      <c r="N186" s="53">
        <f>IF(Inskrivning!D184&gt;0,Inskrivning!W184,0)</f>
        <v>0</v>
      </c>
      <c r="O186" s="53">
        <f>IF(Inskrivning!D184&gt;0,Inskrivning!X184,0)</f>
        <v>0</v>
      </c>
      <c r="W186" s="15">
        <f>IF(Inskrivning!D184="",0,Inskrivning!D184)</f>
        <v>0</v>
      </c>
      <c r="Y186" s="30">
        <f t="shared" si="2"/>
        <v>0</v>
      </c>
      <c r="Z186" s="4">
        <v>178</v>
      </c>
    </row>
    <row r="187" spans="1:26" ht="15" x14ac:dyDescent="0.25">
      <c r="A187" s="53">
        <f>IF(Inskrivning!D185&gt;0,Inskrivning!J185,0)</f>
        <v>0</v>
      </c>
      <c r="B187" s="53">
        <f>IF(Inskrivning!D185&gt;0,Inskrivning!K185,0)</f>
        <v>0</v>
      </c>
      <c r="C187" s="53">
        <f>IF(Inskrivning!D185&gt;0,Inskrivning!L185,0)</f>
        <v>0</v>
      </c>
      <c r="D187" s="53">
        <f>IF(Inskrivning!D185&gt;0,Inskrivning!M185,0)</f>
        <v>0</v>
      </c>
      <c r="E187" s="53">
        <f>IF(Inskrivning!D185&gt;0,Inskrivning!N185,0)</f>
        <v>0</v>
      </c>
      <c r="F187" s="53">
        <f>IF(Inskrivning!D185&gt;0,Inskrivning!O185,0)</f>
        <v>0</v>
      </c>
      <c r="G187" s="53">
        <f>IF(Inskrivning!D185&gt;0,Inskrivning!P185,0)</f>
        <v>0</v>
      </c>
      <c r="H187" s="53">
        <f>IF(Inskrivning!D185&gt;0,Inskrivning!Q185,0)</f>
        <v>0</v>
      </c>
      <c r="I187" s="53">
        <f>IF(Inskrivning!D185&gt;0,Inskrivning!R185,0)</f>
        <v>0</v>
      </c>
      <c r="J187" s="53">
        <f>IF(Inskrivning!D185&gt;0,Inskrivning!S185,0)</f>
        <v>0</v>
      </c>
      <c r="K187" s="53">
        <f>IF(Inskrivning!D185&gt;0,Inskrivning!T185,0)</f>
        <v>0</v>
      </c>
      <c r="L187" s="53">
        <f>IF(Inskrivning!D185&gt;0,Inskrivning!U185,0)</f>
        <v>0</v>
      </c>
      <c r="M187" s="53">
        <f>IF(Inskrivning!D185&gt;0,Inskrivning!V185,0)</f>
        <v>0</v>
      </c>
      <c r="N187" s="53">
        <f>IF(Inskrivning!D185&gt;0,Inskrivning!W185,0)</f>
        <v>0</v>
      </c>
      <c r="O187" s="53">
        <f>IF(Inskrivning!D185&gt;0,Inskrivning!X185,0)</f>
        <v>0</v>
      </c>
      <c r="W187" s="15">
        <f>IF(Inskrivning!D185="",0,Inskrivning!D185)</f>
        <v>0</v>
      </c>
      <c r="Y187" s="30">
        <f t="shared" si="2"/>
        <v>0</v>
      </c>
      <c r="Z187" s="104">
        <v>179</v>
      </c>
    </row>
    <row r="188" spans="1:26" ht="15" x14ac:dyDescent="0.25">
      <c r="A188" s="53">
        <f>IF(Inskrivning!D186&gt;0,Inskrivning!J186,0)</f>
        <v>0</v>
      </c>
      <c r="B188" s="53">
        <f>IF(Inskrivning!D186&gt;0,Inskrivning!K186,0)</f>
        <v>0</v>
      </c>
      <c r="C188" s="53">
        <f>IF(Inskrivning!D186&gt;0,Inskrivning!L186,0)</f>
        <v>0</v>
      </c>
      <c r="D188" s="53">
        <f>IF(Inskrivning!D186&gt;0,Inskrivning!M186,0)</f>
        <v>0</v>
      </c>
      <c r="E188" s="53">
        <f>IF(Inskrivning!D186&gt;0,Inskrivning!N186,0)</f>
        <v>0</v>
      </c>
      <c r="F188" s="53">
        <f>IF(Inskrivning!D186&gt;0,Inskrivning!O186,0)</f>
        <v>0</v>
      </c>
      <c r="G188" s="53">
        <f>IF(Inskrivning!D186&gt;0,Inskrivning!P186,0)</f>
        <v>0</v>
      </c>
      <c r="H188" s="53">
        <f>IF(Inskrivning!D186&gt;0,Inskrivning!Q186,0)</f>
        <v>0</v>
      </c>
      <c r="I188" s="53">
        <f>IF(Inskrivning!D186&gt;0,Inskrivning!R186,0)</f>
        <v>0</v>
      </c>
      <c r="J188" s="53">
        <f>IF(Inskrivning!D186&gt;0,Inskrivning!S186,0)</f>
        <v>0</v>
      </c>
      <c r="K188" s="53">
        <f>IF(Inskrivning!D186&gt;0,Inskrivning!T186,0)</f>
        <v>0</v>
      </c>
      <c r="L188" s="53">
        <f>IF(Inskrivning!D186&gt;0,Inskrivning!U186,0)</f>
        <v>0</v>
      </c>
      <c r="M188" s="53">
        <f>IF(Inskrivning!D186&gt;0,Inskrivning!V186,0)</f>
        <v>0</v>
      </c>
      <c r="N188" s="53">
        <f>IF(Inskrivning!D186&gt;0,Inskrivning!W186,0)</f>
        <v>0</v>
      </c>
      <c r="O188" s="53">
        <f>IF(Inskrivning!D186&gt;0,Inskrivning!X186,0)</f>
        <v>0</v>
      </c>
      <c r="W188" s="15">
        <f>IF(Inskrivning!D186="",0,Inskrivning!D186)</f>
        <v>0</v>
      </c>
      <c r="Y188" s="30">
        <f t="shared" si="2"/>
        <v>0</v>
      </c>
      <c r="Z188" s="4">
        <v>180</v>
      </c>
    </row>
    <row r="189" spans="1:26" ht="15" x14ac:dyDescent="0.25">
      <c r="A189" s="53">
        <f>IF(Inskrivning!D187&gt;0,Inskrivning!J187,0)</f>
        <v>0</v>
      </c>
      <c r="B189" s="53">
        <f>IF(Inskrivning!D187&gt;0,Inskrivning!K187,0)</f>
        <v>0</v>
      </c>
      <c r="C189" s="53">
        <f>IF(Inskrivning!D187&gt;0,Inskrivning!L187,0)</f>
        <v>0</v>
      </c>
      <c r="D189" s="53">
        <f>IF(Inskrivning!D187&gt;0,Inskrivning!M187,0)</f>
        <v>0</v>
      </c>
      <c r="E189" s="53">
        <f>IF(Inskrivning!D187&gt;0,Inskrivning!N187,0)</f>
        <v>0</v>
      </c>
      <c r="F189" s="53">
        <f>IF(Inskrivning!D187&gt;0,Inskrivning!O187,0)</f>
        <v>0</v>
      </c>
      <c r="G189" s="53">
        <f>IF(Inskrivning!D187&gt;0,Inskrivning!P187,0)</f>
        <v>0</v>
      </c>
      <c r="H189" s="53">
        <f>IF(Inskrivning!D187&gt;0,Inskrivning!Q187,0)</f>
        <v>0</v>
      </c>
      <c r="I189" s="53">
        <f>IF(Inskrivning!D187&gt;0,Inskrivning!R187,0)</f>
        <v>0</v>
      </c>
      <c r="J189" s="53">
        <f>IF(Inskrivning!D187&gt;0,Inskrivning!S187,0)</f>
        <v>0</v>
      </c>
      <c r="K189" s="53">
        <f>IF(Inskrivning!D187&gt;0,Inskrivning!T187,0)</f>
        <v>0</v>
      </c>
      <c r="L189" s="53">
        <f>IF(Inskrivning!D187&gt;0,Inskrivning!U187,0)</f>
        <v>0</v>
      </c>
      <c r="M189" s="53">
        <f>IF(Inskrivning!D187&gt;0,Inskrivning!V187,0)</f>
        <v>0</v>
      </c>
      <c r="N189" s="53">
        <f>IF(Inskrivning!D187&gt;0,Inskrivning!W187,0)</f>
        <v>0</v>
      </c>
      <c r="O189" s="53">
        <f>IF(Inskrivning!D187&gt;0,Inskrivning!X187,0)</f>
        <v>0</v>
      </c>
      <c r="W189" s="15">
        <f>IF(Inskrivning!D187="",0,Inskrivning!D187)</f>
        <v>0</v>
      </c>
      <c r="Y189" s="30">
        <f t="shared" si="2"/>
        <v>0</v>
      </c>
      <c r="Z189" s="104">
        <v>181</v>
      </c>
    </row>
    <row r="190" spans="1:26" ht="15" x14ac:dyDescent="0.25">
      <c r="A190" s="53">
        <f>IF(Inskrivning!D188&gt;0,Inskrivning!J188,0)</f>
        <v>0</v>
      </c>
      <c r="B190" s="53">
        <f>IF(Inskrivning!D188&gt;0,Inskrivning!K188,0)</f>
        <v>0</v>
      </c>
      <c r="C190" s="53">
        <f>IF(Inskrivning!D188&gt;0,Inskrivning!L188,0)</f>
        <v>0</v>
      </c>
      <c r="D190" s="53">
        <f>IF(Inskrivning!D188&gt;0,Inskrivning!M188,0)</f>
        <v>0</v>
      </c>
      <c r="E190" s="53">
        <f>IF(Inskrivning!D188&gt;0,Inskrivning!N188,0)</f>
        <v>0</v>
      </c>
      <c r="F190" s="53">
        <f>IF(Inskrivning!D188&gt;0,Inskrivning!O188,0)</f>
        <v>0</v>
      </c>
      <c r="G190" s="53">
        <f>IF(Inskrivning!D188&gt;0,Inskrivning!P188,0)</f>
        <v>0</v>
      </c>
      <c r="H190" s="53">
        <f>IF(Inskrivning!D188&gt;0,Inskrivning!Q188,0)</f>
        <v>0</v>
      </c>
      <c r="I190" s="53">
        <f>IF(Inskrivning!D188&gt;0,Inskrivning!R188,0)</f>
        <v>0</v>
      </c>
      <c r="J190" s="53">
        <f>IF(Inskrivning!D188&gt;0,Inskrivning!S188,0)</f>
        <v>0</v>
      </c>
      <c r="K190" s="53">
        <f>IF(Inskrivning!D188&gt;0,Inskrivning!T188,0)</f>
        <v>0</v>
      </c>
      <c r="L190" s="53">
        <f>IF(Inskrivning!D188&gt;0,Inskrivning!U188,0)</f>
        <v>0</v>
      </c>
      <c r="M190" s="53">
        <f>IF(Inskrivning!D188&gt;0,Inskrivning!V188,0)</f>
        <v>0</v>
      </c>
      <c r="N190" s="53">
        <f>IF(Inskrivning!D188&gt;0,Inskrivning!W188,0)</f>
        <v>0</v>
      </c>
      <c r="O190" s="53">
        <f>IF(Inskrivning!D188&gt;0,Inskrivning!X188,0)</f>
        <v>0</v>
      </c>
      <c r="W190" s="15">
        <f>IF(Inskrivning!D188="",0,Inskrivning!D188)</f>
        <v>0</v>
      </c>
      <c r="Y190" s="30">
        <f t="shared" si="2"/>
        <v>0</v>
      </c>
      <c r="Z190" s="4">
        <v>182</v>
      </c>
    </row>
    <row r="191" spans="1:26" ht="15" x14ac:dyDescent="0.25">
      <c r="A191" s="53">
        <f>IF(Inskrivning!D189&gt;0,Inskrivning!J189,0)</f>
        <v>0</v>
      </c>
      <c r="B191" s="53">
        <f>IF(Inskrivning!D189&gt;0,Inskrivning!K189,0)</f>
        <v>0</v>
      </c>
      <c r="C191" s="53">
        <f>IF(Inskrivning!D189&gt;0,Inskrivning!L189,0)</f>
        <v>0</v>
      </c>
      <c r="D191" s="53">
        <f>IF(Inskrivning!D189&gt;0,Inskrivning!M189,0)</f>
        <v>0</v>
      </c>
      <c r="E191" s="53">
        <f>IF(Inskrivning!D189&gt;0,Inskrivning!N189,0)</f>
        <v>0</v>
      </c>
      <c r="F191" s="53">
        <f>IF(Inskrivning!D189&gt;0,Inskrivning!O189,0)</f>
        <v>0</v>
      </c>
      <c r="G191" s="53">
        <f>IF(Inskrivning!D189&gt;0,Inskrivning!P189,0)</f>
        <v>0</v>
      </c>
      <c r="H191" s="53">
        <f>IF(Inskrivning!D189&gt;0,Inskrivning!Q189,0)</f>
        <v>0</v>
      </c>
      <c r="I191" s="53">
        <f>IF(Inskrivning!D189&gt;0,Inskrivning!R189,0)</f>
        <v>0</v>
      </c>
      <c r="J191" s="53">
        <f>IF(Inskrivning!D189&gt;0,Inskrivning!S189,0)</f>
        <v>0</v>
      </c>
      <c r="K191" s="53">
        <f>IF(Inskrivning!D189&gt;0,Inskrivning!T189,0)</f>
        <v>0</v>
      </c>
      <c r="L191" s="53">
        <f>IF(Inskrivning!D189&gt;0,Inskrivning!U189,0)</f>
        <v>0</v>
      </c>
      <c r="M191" s="53">
        <f>IF(Inskrivning!D189&gt;0,Inskrivning!V189,0)</f>
        <v>0</v>
      </c>
      <c r="N191" s="53">
        <f>IF(Inskrivning!D189&gt;0,Inskrivning!W189,0)</f>
        <v>0</v>
      </c>
      <c r="O191" s="53">
        <f>IF(Inskrivning!D189&gt;0,Inskrivning!X189,0)</f>
        <v>0</v>
      </c>
      <c r="W191" s="15">
        <f>IF(Inskrivning!D189="",0,Inskrivning!D189)</f>
        <v>0</v>
      </c>
      <c r="Y191" s="30">
        <f t="shared" si="2"/>
        <v>0</v>
      </c>
      <c r="Z191" s="104">
        <v>183</v>
      </c>
    </row>
    <row r="192" spans="1:26" ht="15" x14ac:dyDescent="0.25">
      <c r="A192" s="53">
        <f>IF(Inskrivning!D190&gt;0,Inskrivning!J190,0)</f>
        <v>0</v>
      </c>
      <c r="B192" s="53">
        <f>IF(Inskrivning!D190&gt;0,Inskrivning!K190,0)</f>
        <v>0</v>
      </c>
      <c r="C192" s="53">
        <f>IF(Inskrivning!D190&gt;0,Inskrivning!L190,0)</f>
        <v>0</v>
      </c>
      <c r="D192" s="53">
        <f>IF(Inskrivning!D190&gt;0,Inskrivning!M190,0)</f>
        <v>0</v>
      </c>
      <c r="E192" s="53">
        <f>IF(Inskrivning!D190&gt;0,Inskrivning!N190,0)</f>
        <v>0</v>
      </c>
      <c r="F192" s="53">
        <f>IF(Inskrivning!D190&gt;0,Inskrivning!O190,0)</f>
        <v>0</v>
      </c>
      <c r="G192" s="53">
        <f>IF(Inskrivning!D190&gt;0,Inskrivning!P190,0)</f>
        <v>0</v>
      </c>
      <c r="H192" s="53">
        <f>IF(Inskrivning!D190&gt;0,Inskrivning!Q190,0)</f>
        <v>0</v>
      </c>
      <c r="I192" s="53">
        <f>IF(Inskrivning!D190&gt;0,Inskrivning!R190,0)</f>
        <v>0</v>
      </c>
      <c r="J192" s="53">
        <f>IF(Inskrivning!D190&gt;0,Inskrivning!S190,0)</f>
        <v>0</v>
      </c>
      <c r="K192" s="53">
        <f>IF(Inskrivning!D190&gt;0,Inskrivning!T190,0)</f>
        <v>0</v>
      </c>
      <c r="L192" s="53">
        <f>IF(Inskrivning!D190&gt;0,Inskrivning!U190,0)</f>
        <v>0</v>
      </c>
      <c r="M192" s="53">
        <f>IF(Inskrivning!D190&gt;0,Inskrivning!V190,0)</f>
        <v>0</v>
      </c>
      <c r="N192" s="53">
        <f>IF(Inskrivning!D190&gt;0,Inskrivning!W190,0)</f>
        <v>0</v>
      </c>
      <c r="O192" s="53">
        <f>IF(Inskrivning!D190&gt;0,Inskrivning!X190,0)</f>
        <v>0</v>
      </c>
      <c r="W192" s="15">
        <f>IF(Inskrivning!D190="",0,Inskrivning!D190)</f>
        <v>0</v>
      </c>
      <c r="Y192" s="30">
        <f t="shared" si="2"/>
        <v>0</v>
      </c>
      <c r="Z192" s="4">
        <v>184</v>
      </c>
    </row>
    <row r="193" spans="1:26" ht="15" x14ac:dyDescent="0.25">
      <c r="A193" s="53">
        <f>IF(Inskrivning!D191&gt;0,Inskrivning!J191,0)</f>
        <v>0</v>
      </c>
      <c r="B193" s="53">
        <f>IF(Inskrivning!D191&gt;0,Inskrivning!K191,0)</f>
        <v>0</v>
      </c>
      <c r="C193" s="53">
        <f>IF(Inskrivning!D191&gt;0,Inskrivning!L191,0)</f>
        <v>0</v>
      </c>
      <c r="D193" s="53">
        <f>IF(Inskrivning!D191&gt;0,Inskrivning!M191,0)</f>
        <v>0</v>
      </c>
      <c r="E193" s="53">
        <f>IF(Inskrivning!D191&gt;0,Inskrivning!N191,0)</f>
        <v>0</v>
      </c>
      <c r="F193" s="53">
        <f>IF(Inskrivning!D191&gt;0,Inskrivning!O191,0)</f>
        <v>0</v>
      </c>
      <c r="G193" s="53">
        <f>IF(Inskrivning!D191&gt;0,Inskrivning!P191,0)</f>
        <v>0</v>
      </c>
      <c r="H193" s="53">
        <f>IF(Inskrivning!D191&gt;0,Inskrivning!Q191,0)</f>
        <v>0</v>
      </c>
      <c r="I193" s="53">
        <f>IF(Inskrivning!D191&gt;0,Inskrivning!R191,0)</f>
        <v>0</v>
      </c>
      <c r="J193" s="53">
        <f>IF(Inskrivning!D191&gt;0,Inskrivning!S191,0)</f>
        <v>0</v>
      </c>
      <c r="K193" s="53">
        <f>IF(Inskrivning!D191&gt;0,Inskrivning!T191,0)</f>
        <v>0</v>
      </c>
      <c r="L193" s="53">
        <f>IF(Inskrivning!D191&gt;0,Inskrivning!U191,0)</f>
        <v>0</v>
      </c>
      <c r="M193" s="53">
        <f>IF(Inskrivning!D191&gt;0,Inskrivning!V191,0)</f>
        <v>0</v>
      </c>
      <c r="N193" s="53">
        <f>IF(Inskrivning!D191&gt;0,Inskrivning!W191,0)</f>
        <v>0</v>
      </c>
      <c r="O193" s="53">
        <f>IF(Inskrivning!D191&gt;0,Inskrivning!X191,0)</f>
        <v>0</v>
      </c>
      <c r="W193" s="15">
        <f>IF(Inskrivning!D191="",0,Inskrivning!D191)</f>
        <v>0</v>
      </c>
      <c r="Y193" s="30">
        <f t="shared" si="2"/>
        <v>0</v>
      </c>
      <c r="Z193" s="104">
        <v>185</v>
      </c>
    </row>
    <row r="194" spans="1:26" ht="15" x14ac:dyDescent="0.25">
      <c r="A194" s="53">
        <f>IF(Inskrivning!D192&gt;0,Inskrivning!J192,0)</f>
        <v>0</v>
      </c>
      <c r="B194" s="53">
        <f>IF(Inskrivning!D192&gt;0,Inskrivning!K192,0)</f>
        <v>0</v>
      </c>
      <c r="C194" s="53">
        <f>IF(Inskrivning!D192&gt;0,Inskrivning!L192,0)</f>
        <v>0</v>
      </c>
      <c r="D194" s="53">
        <f>IF(Inskrivning!D192&gt;0,Inskrivning!M192,0)</f>
        <v>0</v>
      </c>
      <c r="E194" s="53">
        <f>IF(Inskrivning!D192&gt;0,Inskrivning!N192,0)</f>
        <v>0</v>
      </c>
      <c r="F194" s="53">
        <f>IF(Inskrivning!D192&gt;0,Inskrivning!O192,0)</f>
        <v>0</v>
      </c>
      <c r="G194" s="53">
        <f>IF(Inskrivning!D192&gt;0,Inskrivning!P192,0)</f>
        <v>0</v>
      </c>
      <c r="H194" s="53">
        <f>IF(Inskrivning!D192&gt;0,Inskrivning!Q192,0)</f>
        <v>0</v>
      </c>
      <c r="I194" s="53">
        <f>IF(Inskrivning!D192&gt;0,Inskrivning!R192,0)</f>
        <v>0</v>
      </c>
      <c r="J194" s="53">
        <f>IF(Inskrivning!D192&gt;0,Inskrivning!S192,0)</f>
        <v>0</v>
      </c>
      <c r="K194" s="53">
        <f>IF(Inskrivning!D192&gt;0,Inskrivning!T192,0)</f>
        <v>0</v>
      </c>
      <c r="L194" s="53">
        <f>IF(Inskrivning!D192&gt;0,Inskrivning!U192,0)</f>
        <v>0</v>
      </c>
      <c r="M194" s="53">
        <f>IF(Inskrivning!D192&gt;0,Inskrivning!V192,0)</f>
        <v>0</v>
      </c>
      <c r="N194" s="53">
        <f>IF(Inskrivning!D192&gt;0,Inskrivning!W192,0)</f>
        <v>0</v>
      </c>
      <c r="O194" s="53">
        <f>IF(Inskrivning!D192&gt;0,Inskrivning!X192,0)</f>
        <v>0</v>
      </c>
      <c r="W194" s="15">
        <f>IF(Inskrivning!D192="",0,Inskrivning!D192)</f>
        <v>0</v>
      </c>
      <c r="Y194" s="30">
        <f t="shared" si="2"/>
        <v>0</v>
      </c>
      <c r="Z194" s="4">
        <v>186</v>
      </c>
    </row>
    <row r="195" spans="1:26" ht="15" x14ac:dyDescent="0.25">
      <c r="A195" s="53">
        <f>IF(Inskrivning!D193&gt;0,Inskrivning!J193,0)</f>
        <v>0</v>
      </c>
      <c r="B195" s="53">
        <f>IF(Inskrivning!D193&gt;0,Inskrivning!K193,0)</f>
        <v>0</v>
      </c>
      <c r="C195" s="53">
        <f>IF(Inskrivning!D193&gt;0,Inskrivning!L193,0)</f>
        <v>0</v>
      </c>
      <c r="D195" s="53">
        <f>IF(Inskrivning!D193&gt;0,Inskrivning!M193,0)</f>
        <v>0</v>
      </c>
      <c r="E195" s="53">
        <f>IF(Inskrivning!D193&gt;0,Inskrivning!N193,0)</f>
        <v>0</v>
      </c>
      <c r="F195" s="53">
        <f>IF(Inskrivning!D193&gt;0,Inskrivning!O193,0)</f>
        <v>0</v>
      </c>
      <c r="G195" s="53">
        <f>IF(Inskrivning!D193&gt;0,Inskrivning!P193,0)</f>
        <v>0</v>
      </c>
      <c r="H195" s="53">
        <f>IF(Inskrivning!D193&gt;0,Inskrivning!Q193,0)</f>
        <v>0</v>
      </c>
      <c r="I195" s="53">
        <f>IF(Inskrivning!D193&gt;0,Inskrivning!R193,0)</f>
        <v>0</v>
      </c>
      <c r="J195" s="53">
        <f>IF(Inskrivning!D193&gt;0,Inskrivning!S193,0)</f>
        <v>0</v>
      </c>
      <c r="K195" s="53">
        <f>IF(Inskrivning!D193&gt;0,Inskrivning!T193,0)</f>
        <v>0</v>
      </c>
      <c r="L195" s="53">
        <f>IF(Inskrivning!D193&gt;0,Inskrivning!U193,0)</f>
        <v>0</v>
      </c>
      <c r="M195" s="53">
        <f>IF(Inskrivning!D193&gt;0,Inskrivning!V193,0)</f>
        <v>0</v>
      </c>
      <c r="N195" s="53">
        <f>IF(Inskrivning!D193&gt;0,Inskrivning!W193,0)</f>
        <v>0</v>
      </c>
      <c r="O195" s="53">
        <f>IF(Inskrivning!D193&gt;0,Inskrivning!X193,0)</f>
        <v>0</v>
      </c>
      <c r="W195" s="15">
        <f>IF(Inskrivning!D193="",0,Inskrivning!D193)</f>
        <v>0</v>
      </c>
      <c r="Y195" s="30">
        <f t="shared" si="2"/>
        <v>0</v>
      </c>
      <c r="Z195" s="104">
        <v>187</v>
      </c>
    </row>
    <row r="196" spans="1:26" ht="15" x14ac:dyDescent="0.25">
      <c r="A196" s="53">
        <f>IF(Inskrivning!D194&gt;0,Inskrivning!J194,0)</f>
        <v>0</v>
      </c>
      <c r="B196" s="53">
        <f>IF(Inskrivning!D194&gt;0,Inskrivning!K194,0)</f>
        <v>0</v>
      </c>
      <c r="C196" s="53">
        <f>IF(Inskrivning!D194&gt;0,Inskrivning!L194,0)</f>
        <v>0</v>
      </c>
      <c r="D196" s="53">
        <f>IF(Inskrivning!D194&gt;0,Inskrivning!M194,0)</f>
        <v>0</v>
      </c>
      <c r="E196" s="53">
        <f>IF(Inskrivning!D194&gt;0,Inskrivning!N194,0)</f>
        <v>0</v>
      </c>
      <c r="F196" s="53">
        <f>IF(Inskrivning!D194&gt;0,Inskrivning!O194,0)</f>
        <v>0</v>
      </c>
      <c r="G196" s="53">
        <f>IF(Inskrivning!D194&gt;0,Inskrivning!P194,0)</f>
        <v>0</v>
      </c>
      <c r="H196" s="53">
        <f>IF(Inskrivning!D194&gt;0,Inskrivning!Q194,0)</f>
        <v>0</v>
      </c>
      <c r="I196" s="53">
        <f>IF(Inskrivning!D194&gt;0,Inskrivning!R194,0)</f>
        <v>0</v>
      </c>
      <c r="J196" s="53">
        <f>IF(Inskrivning!D194&gt;0,Inskrivning!S194,0)</f>
        <v>0</v>
      </c>
      <c r="K196" s="53">
        <f>IF(Inskrivning!D194&gt;0,Inskrivning!T194,0)</f>
        <v>0</v>
      </c>
      <c r="L196" s="53">
        <f>IF(Inskrivning!D194&gt;0,Inskrivning!U194,0)</f>
        <v>0</v>
      </c>
      <c r="M196" s="53">
        <f>IF(Inskrivning!D194&gt;0,Inskrivning!V194,0)</f>
        <v>0</v>
      </c>
      <c r="N196" s="53">
        <f>IF(Inskrivning!D194&gt;0,Inskrivning!W194,0)</f>
        <v>0</v>
      </c>
      <c r="O196" s="53">
        <f>IF(Inskrivning!D194&gt;0,Inskrivning!X194,0)</f>
        <v>0</v>
      </c>
      <c r="W196" s="15">
        <f>IF(Inskrivning!D194="",0,Inskrivning!D194)</f>
        <v>0</v>
      </c>
      <c r="Y196" s="30">
        <f t="shared" si="2"/>
        <v>0</v>
      </c>
      <c r="Z196" s="4">
        <v>188</v>
      </c>
    </row>
    <row r="197" spans="1:26" ht="15" x14ac:dyDescent="0.25">
      <c r="A197" s="53">
        <f>IF(Inskrivning!D195&gt;0,Inskrivning!J195,0)</f>
        <v>0</v>
      </c>
      <c r="B197" s="53">
        <f>IF(Inskrivning!D195&gt;0,Inskrivning!K195,0)</f>
        <v>0</v>
      </c>
      <c r="C197" s="53">
        <f>IF(Inskrivning!D195&gt;0,Inskrivning!L195,0)</f>
        <v>0</v>
      </c>
      <c r="D197" s="53">
        <f>IF(Inskrivning!D195&gt;0,Inskrivning!M195,0)</f>
        <v>0</v>
      </c>
      <c r="E197" s="53">
        <f>IF(Inskrivning!D195&gt;0,Inskrivning!N195,0)</f>
        <v>0</v>
      </c>
      <c r="F197" s="53">
        <f>IF(Inskrivning!D195&gt;0,Inskrivning!O195,0)</f>
        <v>0</v>
      </c>
      <c r="G197" s="53">
        <f>IF(Inskrivning!D195&gt;0,Inskrivning!P195,0)</f>
        <v>0</v>
      </c>
      <c r="H197" s="53">
        <f>IF(Inskrivning!D195&gt;0,Inskrivning!Q195,0)</f>
        <v>0</v>
      </c>
      <c r="I197" s="53">
        <f>IF(Inskrivning!D195&gt;0,Inskrivning!R195,0)</f>
        <v>0</v>
      </c>
      <c r="J197" s="53">
        <f>IF(Inskrivning!D195&gt;0,Inskrivning!S195,0)</f>
        <v>0</v>
      </c>
      <c r="K197" s="53">
        <f>IF(Inskrivning!D195&gt;0,Inskrivning!T195,0)</f>
        <v>0</v>
      </c>
      <c r="L197" s="53">
        <f>IF(Inskrivning!D195&gt;0,Inskrivning!U195,0)</f>
        <v>0</v>
      </c>
      <c r="M197" s="53">
        <f>IF(Inskrivning!D195&gt;0,Inskrivning!V195,0)</f>
        <v>0</v>
      </c>
      <c r="N197" s="53">
        <f>IF(Inskrivning!D195&gt;0,Inskrivning!W195,0)</f>
        <v>0</v>
      </c>
      <c r="O197" s="53">
        <f>IF(Inskrivning!D195&gt;0,Inskrivning!X195,0)</f>
        <v>0</v>
      </c>
      <c r="W197" s="15">
        <f>IF(Inskrivning!D195="",0,Inskrivning!D195)</f>
        <v>0</v>
      </c>
      <c r="Y197" s="30">
        <f t="shared" si="2"/>
        <v>0</v>
      </c>
      <c r="Z197" s="104">
        <v>189</v>
      </c>
    </row>
    <row r="198" spans="1:26" ht="15" x14ac:dyDescent="0.25">
      <c r="A198" s="53">
        <f>IF(Inskrivning!D196&gt;0,Inskrivning!J196,0)</f>
        <v>0</v>
      </c>
      <c r="B198" s="53">
        <f>IF(Inskrivning!D196&gt;0,Inskrivning!K196,0)</f>
        <v>0</v>
      </c>
      <c r="C198" s="53">
        <f>IF(Inskrivning!D196&gt;0,Inskrivning!L196,0)</f>
        <v>0</v>
      </c>
      <c r="D198" s="53">
        <f>IF(Inskrivning!D196&gt;0,Inskrivning!M196,0)</f>
        <v>0</v>
      </c>
      <c r="E198" s="53">
        <f>IF(Inskrivning!D196&gt;0,Inskrivning!N196,0)</f>
        <v>0</v>
      </c>
      <c r="F198" s="53">
        <f>IF(Inskrivning!D196&gt;0,Inskrivning!O196,0)</f>
        <v>0</v>
      </c>
      <c r="G198" s="53">
        <f>IF(Inskrivning!D196&gt;0,Inskrivning!P196,0)</f>
        <v>0</v>
      </c>
      <c r="H198" s="53">
        <f>IF(Inskrivning!D196&gt;0,Inskrivning!Q196,0)</f>
        <v>0</v>
      </c>
      <c r="I198" s="53">
        <f>IF(Inskrivning!D196&gt;0,Inskrivning!R196,0)</f>
        <v>0</v>
      </c>
      <c r="J198" s="53">
        <f>IF(Inskrivning!D196&gt;0,Inskrivning!S196,0)</f>
        <v>0</v>
      </c>
      <c r="K198" s="53">
        <f>IF(Inskrivning!D196&gt;0,Inskrivning!T196,0)</f>
        <v>0</v>
      </c>
      <c r="L198" s="53">
        <f>IF(Inskrivning!D196&gt;0,Inskrivning!U196,0)</f>
        <v>0</v>
      </c>
      <c r="M198" s="53">
        <f>IF(Inskrivning!D196&gt;0,Inskrivning!V196,0)</f>
        <v>0</v>
      </c>
      <c r="N198" s="53">
        <f>IF(Inskrivning!D196&gt;0,Inskrivning!W196,0)</f>
        <v>0</v>
      </c>
      <c r="O198" s="53">
        <f>IF(Inskrivning!D196&gt;0,Inskrivning!X196,0)</f>
        <v>0</v>
      </c>
      <c r="W198" s="15">
        <f>IF(Inskrivning!D196="",0,Inskrivning!D196)</f>
        <v>0</v>
      </c>
      <c r="Y198" s="30">
        <f t="shared" si="2"/>
        <v>0</v>
      </c>
      <c r="Z198" s="4">
        <v>190</v>
      </c>
    </row>
    <row r="199" spans="1:26" ht="15" x14ac:dyDescent="0.25">
      <c r="A199" s="53">
        <f>IF(Inskrivning!D197&gt;0,Inskrivning!J197,0)</f>
        <v>0</v>
      </c>
      <c r="B199" s="53">
        <f>IF(Inskrivning!D197&gt;0,Inskrivning!K197,0)</f>
        <v>0</v>
      </c>
      <c r="C199" s="53">
        <f>IF(Inskrivning!D197&gt;0,Inskrivning!L197,0)</f>
        <v>0</v>
      </c>
      <c r="D199" s="53">
        <f>IF(Inskrivning!D197&gt;0,Inskrivning!M197,0)</f>
        <v>0</v>
      </c>
      <c r="E199" s="53">
        <f>IF(Inskrivning!D197&gt;0,Inskrivning!N197,0)</f>
        <v>0</v>
      </c>
      <c r="F199" s="53">
        <f>IF(Inskrivning!D197&gt;0,Inskrivning!O197,0)</f>
        <v>0</v>
      </c>
      <c r="G199" s="53">
        <f>IF(Inskrivning!D197&gt;0,Inskrivning!P197,0)</f>
        <v>0</v>
      </c>
      <c r="H199" s="53">
        <f>IF(Inskrivning!D197&gt;0,Inskrivning!Q197,0)</f>
        <v>0</v>
      </c>
      <c r="I199" s="53">
        <f>IF(Inskrivning!D197&gt;0,Inskrivning!R197,0)</f>
        <v>0</v>
      </c>
      <c r="J199" s="53">
        <f>IF(Inskrivning!D197&gt;0,Inskrivning!S197,0)</f>
        <v>0</v>
      </c>
      <c r="K199" s="53">
        <f>IF(Inskrivning!D197&gt;0,Inskrivning!T197,0)</f>
        <v>0</v>
      </c>
      <c r="L199" s="53">
        <f>IF(Inskrivning!D197&gt;0,Inskrivning!U197,0)</f>
        <v>0</v>
      </c>
      <c r="M199" s="53">
        <f>IF(Inskrivning!D197&gt;0,Inskrivning!V197,0)</f>
        <v>0</v>
      </c>
      <c r="N199" s="53">
        <f>IF(Inskrivning!D197&gt;0,Inskrivning!W197,0)</f>
        <v>0</v>
      </c>
      <c r="O199" s="53">
        <f>IF(Inskrivning!D197&gt;0,Inskrivning!X197,0)</f>
        <v>0</v>
      </c>
      <c r="W199" s="15">
        <f>IF(Inskrivning!D197="",0,Inskrivning!D197)</f>
        <v>0</v>
      </c>
      <c r="Y199" s="30">
        <f t="shared" si="2"/>
        <v>0</v>
      </c>
      <c r="Z199" s="104">
        <v>191</v>
      </c>
    </row>
    <row r="200" spans="1:26" ht="15" x14ac:dyDescent="0.25">
      <c r="A200" s="53">
        <f>IF(Inskrivning!D198&gt;0,Inskrivning!J198,0)</f>
        <v>0</v>
      </c>
      <c r="B200" s="53">
        <f>IF(Inskrivning!D198&gt;0,Inskrivning!K198,0)</f>
        <v>0</v>
      </c>
      <c r="C200" s="53">
        <f>IF(Inskrivning!D198&gt;0,Inskrivning!L198,0)</f>
        <v>0</v>
      </c>
      <c r="D200" s="53">
        <f>IF(Inskrivning!D198&gt;0,Inskrivning!M198,0)</f>
        <v>0</v>
      </c>
      <c r="E200" s="53">
        <f>IF(Inskrivning!D198&gt;0,Inskrivning!N198,0)</f>
        <v>0</v>
      </c>
      <c r="F200" s="53">
        <f>IF(Inskrivning!D198&gt;0,Inskrivning!O198,0)</f>
        <v>0</v>
      </c>
      <c r="G200" s="53">
        <f>IF(Inskrivning!D198&gt;0,Inskrivning!P198,0)</f>
        <v>0</v>
      </c>
      <c r="H200" s="53">
        <f>IF(Inskrivning!D198&gt;0,Inskrivning!Q198,0)</f>
        <v>0</v>
      </c>
      <c r="I200" s="53">
        <f>IF(Inskrivning!D198&gt;0,Inskrivning!R198,0)</f>
        <v>0</v>
      </c>
      <c r="J200" s="53">
        <f>IF(Inskrivning!D198&gt;0,Inskrivning!S198,0)</f>
        <v>0</v>
      </c>
      <c r="K200" s="53">
        <f>IF(Inskrivning!D198&gt;0,Inskrivning!T198,0)</f>
        <v>0</v>
      </c>
      <c r="L200" s="53">
        <f>IF(Inskrivning!D198&gt;0,Inskrivning!U198,0)</f>
        <v>0</v>
      </c>
      <c r="M200" s="53">
        <f>IF(Inskrivning!D198&gt;0,Inskrivning!V198,0)</f>
        <v>0</v>
      </c>
      <c r="N200" s="53">
        <f>IF(Inskrivning!D198&gt;0,Inskrivning!W198,0)</f>
        <v>0</v>
      </c>
      <c r="O200" s="53">
        <f>IF(Inskrivning!D198&gt;0,Inskrivning!X198,0)</f>
        <v>0</v>
      </c>
      <c r="W200" s="15">
        <f>IF(Inskrivning!D198="",0,Inskrivning!D198)</f>
        <v>0</v>
      </c>
      <c r="Y200" s="30">
        <f t="shared" si="2"/>
        <v>0</v>
      </c>
      <c r="Z200" s="4">
        <v>192</v>
      </c>
    </row>
    <row r="201" spans="1:26" ht="15" x14ac:dyDescent="0.25">
      <c r="A201" s="53">
        <f>IF(Inskrivning!D199&gt;0,Inskrivning!J199,0)</f>
        <v>0</v>
      </c>
      <c r="B201" s="53">
        <f>IF(Inskrivning!D199&gt;0,Inskrivning!K199,0)</f>
        <v>0</v>
      </c>
      <c r="C201" s="53">
        <f>IF(Inskrivning!D199&gt;0,Inskrivning!L199,0)</f>
        <v>0</v>
      </c>
      <c r="D201" s="53">
        <f>IF(Inskrivning!D199&gt;0,Inskrivning!M199,0)</f>
        <v>0</v>
      </c>
      <c r="E201" s="53">
        <f>IF(Inskrivning!D199&gt;0,Inskrivning!N199,0)</f>
        <v>0</v>
      </c>
      <c r="F201" s="53">
        <f>IF(Inskrivning!D199&gt;0,Inskrivning!O199,0)</f>
        <v>0</v>
      </c>
      <c r="G201" s="53">
        <f>IF(Inskrivning!D199&gt;0,Inskrivning!P199,0)</f>
        <v>0</v>
      </c>
      <c r="H201" s="53">
        <f>IF(Inskrivning!D199&gt;0,Inskrivning!Q199,0)</f>
        <v>0</v>
      </c>
      <c r="I201" s="53">
        <f>IF(Inskrivning!D199&gt;0,Inskrivning!R199,0)</f>
        <v>0</v>
      </c>
      <c r="J201" s="53">
        <f>IF(Inskrivning!D199&gt;0,Inskrivning!S199,0)</f>
        <v>0</v>
      </c>
      <c r="K201" s="53">
        <f>IF(Inskrivning!D199&gt;0,Inskrivning!T199,0)</f>
        <v>0</v>
      </c>
      <c r="L201" s="53">
        <f>IF(Inskrivning!D199&gt;0,Inskrivning!U199,0)</f>
        <v>0</v>
      </c>
      <c r="M201" s="53">
        <f>IF(Inskrivning!D199&gt;0,Inskrivning!V199,0)</f>
        <v>0</v>
      </c>
      <c r="N201" s="53">
        <f>IF(Inskrivning!D199&gt;0,Inskrivning!W199,0)</f>
        <v>0</v>
      </c>
      <c r="O201" s="53">
        <f>IF(Inskrivning!D199&gt;0,Inskrivning!X199,0)</f>
        <v>0</v>
      </c>
      <c r="W201" s="15">
        <f>IF(Inskrivning!D199="",0,Inskrivning!D199)</f>
        <v>0</v>
      </c>
      <c r="Y201" s="30">
        <f t="shared" si="2"/>
        <v>0</v>
      </c>
      <c r="Z201" s="104">
        <v>193</v>
      </c>
    </row>
    <row r="202" spans="1:26" ht="15" x14ac:dyDescent="0.25">
      <c r="A202" s="53">
        <f>IF(Inskrivning!D200&gt;0,Inskrivning!J200,0)</f>
        <v>0</v>
      </c>
      <c r="B202" s="53">
        <f>IF(Inskrivning!D200&gt;0,Inskrivning!K200,0)</f>
        <v>0</v>
      </c>
      <c r="C202" s="53">
        <f>IF(Inskrivning!D200&gt;0,Inskrivning!L200,0)</f>
        <v>0</v>
      </c>
      <c r="D202" s="53">
        <f>IF(Inskrivning!D200&gt;0,Inskrivning!M200,0)</f>
        <v>0</v>
      </c>
      <c r="E202" s="53">
        <f>IF(Inskrivning!D200&gt;0,Inskrivning!N200,0)</f>
        <v>0</v>
      </c>
      <c r="F202" s="53">
        <f>IF(Inskrivning!D200&gt;0,Inskrivning!O200,0)</f>
        <v>0</v>
      </c>
      <c r="G202" s="53">
        <f>IF(Inskrivning!D200&gt;0,Inskrivning!P200,0)</f>
        <v>0</v>
      </c>
      <c r="H202" s="53">
        <f>IF(Inskrivning!D200&gt;0,Inskrivning!Q200,0)</f>
        <v>0</v>
      </c>
      <c r="I202" s="53">
        <f>IF(Inskrivning!D200&gt;0,Inskrivning!R200,0)</f>
        <v>0</v>
      </c>
      <c r="J202" s="53">
        <f>IF(Inskrivning!D200&gt;0,Inskrivning!S200,0)</f>
        <v>0</v>
      </c>
      <c r="K202" s="53">
        <f>IF(Inskrivning!D200&gt;0,Inskrivning!T200,0)</f>
        <v>0</v>
      </c>
      <c r="L202" s="53">
        <f>IF(Inskrivning!D200&gt;0,Inskrivning!U200,0)</f>
        <v>0</v>
      </c>
      <c r="M202" s="53">
        <f>IF(Inskrivning!D200&gt;0,Inskrivning!V200,0)</f>
        <v>0</v>
      </c>
      <c r="N202" s="53">
        <f>IF(Inskrivning!D200&gt;0,Inskrivning!W200,0)</f>
        <v>0</v>
      </c>
      <c r="O202" s="53">
        <f>IF(Inskrivning!D200&gt;0,Inskrivning!X200,0)</f>
        <v>0</v>
      </c>
      <c r="W202" s="15">
        <f>IF(Inskrivning!D200="",0,Inskrivning!D200)</f>
        <v>0</v>
      </c>
      <c r="Y202" s="30">
        <f t="shared" ref="Y202:Y208" si="3">COUNTIF($W$9:$W$208,Z202)</f>
        <v>0</v>
      </c>
      <c r="Z202" s="4">
        <v>194</v>
      </c>
    </row>
    <row r="203" spans="1:26" ht="15" x14ac:dyDescent="0.25">
      <c r="A203" s="53">
        <f>IF(Inskrivning!D201&gt;0,Inskrivning!J201,0)</f>
        <v>0</v>
      </c>
      <c r="B203" s="53">
        <f>IF(Inskrivning!D201&gt;0,Inskrivning!K201,0)</f>
        <v>0</v>
      </c>
      <c r="C203" s="53">
        <f>IF(Inskrivning!D201&gt;0,Inskrivning!L201,0)</f>
        <v>0</v>
      </c>
      <c r="D203" s="53">
        <f>IF(Inskrivning!D201&gt;0,Inskrivning!M201,0)</f>
        <v>0</v>
      </c>
      <c r="E203" s="53">
        <f>IF(Inskrivning!D201&gt;0,Inskrivning!N201,0)</f>
        <v>0</v>
      </c>
      <c r="F203" s="53">
        <f>IF(Inskrivning!D201&gt;0,Inskrivning!O201,0)</f>
        <v>0</v>
      </c>
      <c r="G203" s="53">
        <f>IF(Inskrivning!D201&gt;0,Inskrivning!P201,0)</f>
        <v>0</v>
      </c>
      <c r="H203" s="53">
        <f>IF(Inskrivning!D201&gt;0,Inskrivning!Q201,0)</f>
        <v>0</v>
      </c>
      <c r="I203" s="53">
        <f>IF(Inskrivning!D201&gt;0,Inskrivning!R201,0)</f>
        <v>0</v>
      </c>
      <c r="J203" s="53">
        <f>IF(Inskrivning!D201&gt;0,Inskrivning!S201,0)</f>
        <v>0</v>
      </c>
      <c r="K203" s="53">
        <f>IF(Inskrivning!D201&gt;0,Inskrivning!T201,0)</f>
        <v>0</v>
      </c>
      <c r="L203" s="53">
        <f>IF(Inskrivning!D201&gt;0,Inskrivning!U201,0)</f>
        <v>0</v>
      </c>
      <c r="M203" s="53">
        <f>IF(Inskrivning!D201&gt;0,Inskrivning!V201,0)</f>
        <v>0</v>
      </c>
      <c r="N203" s="53">
        <f>IF(Inskrivning!D201&gt;0,Inskrivning!W201,0)</f>
        <v>0</v>
      </c>
      <c r="O203" s="53">
        <f>IF(Inskrivning!D201&gt;0,Inskrivning!X201,0)</f>
        <v>0</v>
      </c>
      <c r="W203" s="15">
        <f>IF(Inskrivning!D201="",0,Inskrivning!D201)</f>
        <v>0</v>
      </c>
      <c r="Y203" s="30">
        <f t="shared" si="3"/>
        <v>0</v>
      </c>
      <c r="Z203" s="104">
        <v>195</v>
      </c>
    </row>
    <row r="204" spans="1:26" ht="15" x14ac:dyDescent="0.25">
      <c r="A204" s="53">
        <f>IF(Inskrivning!D202&gt;0,Inskrivning!J202,0)</f>
        <v>0</v>
      </c>
      <c r="B204" s="53">
        <f>IF(Inskrivning!D202&gt;0,Inskrivning!K202,0)</f>
        <v>0</v>
      </c>
      <c r="C204" s="53">
        <f>IF(Inskrivning!D202&gt;0,Inskrivning!L202,0)</f>
        <v>0</v>
      </c>
      <c r="D204" s="53">
        <f>IF(Inskrivning!D202&gt;0,Inskrivning!M202,0)</f>
        <v>0</v>
      </c>
      <c r="E204" s="53">
        <f>IF(Inskrivning!D202&gt;0,Inskrivning!N202,0)</f>
        <v>0</v>
      </c>
      <c r="F204" s="53">
        <f>IF(Inskrivning!D202&gt;0,Inskrivning!O202,0)</f>
        <v>0</v>
      </c>
      <c r="G204" s="53">
        <f>IF(Inskrivning!D202&gt;0,Inskrivning!P202,0)</f>
        <v>0</v>
      </c>
      <c r="H204" s="53">
        <f>IF(Inskrivning!D202&gt;0,Inskrivning!Q202,0)</f>
        <v>0</v>
      </c>
      <c r="I204" s="53">
        <f>IF(Inskrivning!D202&gt;0,Inskrivning!R202,0)</f>
        <v>0</v>
      </c>
      <c r="J204" s="53">
        <f>IF(Inskrivning!D202&gt;0,Inskrivning!S202,0)</f>
        <v>0</v>
      </c>
      <c r="K204" s="53">
        <f>IF(Inskrivning!D202&gt;0,Inskrivning!T202,0)</f>
        <v>0</v>
      </c>
      <c r="L204" s="53">
        <f>IF(Inskrivning!D202&gt;0,Inskrivning!U202,0)</f>
        <v>0</v>
      </c>
      <c r="M204" s="53">
        <f>IF(Inskrivning!D202&gt;0,Inskrivning!V202,0)</f>
        <v>0</v>
      </c>
      <c r="N204" s="53">
        <f>IF(Inskrivning!D202&gt;0,Inskrivning!W202,0)</f>
        <v>0</v>
      </c>
      <c r="O204" s="53">
        <f>IF(Inskrivning!D202&gt;0,Inskrivning!X202,0)</f>
        <v>0</v>
      </c>
      <c r="W204" s="15">
        <f>IF(Inskrivning!D202="",0,Inskrivning!D202)</f>
        <v>0</v>
      </c>
      <c r="Y204" s="30">
        <f t="shared" si="3"/>
        <v>0</v>
      </c>
      <c r="Z204" s="4">
        <v>196</v>
      </c>
    </row>
    <row r="205" spans="1:26" ht="15" x14ac:dyDescent="0.25">
      <c r="A205" s="53">
        <f>IF(Inskrivning!D203&gt;0,Inskrivning!J203,0)</f>
        <v>0</v>
      </c>
      <c r="B205" s="53">
        <f>IF(Inskrivning!D203&gt;0,Inskrivning!K203,0)</f>
        <v>0</v>
      </c>
      <c r="C205" s="53">
        <f>IF(Inskrivning!D203&gt;0,Inskrivning!L203,0)</f>
        <v>0</v>
      </c>
      <c r="D205" s="53">
        <f>IF(Inskrivning!D203&gt;0,Inskrivning!M203,0)</f>
        <v>0</v>
      </c>
      <c r="E205" s="53">
        <f>IF(Inskrivning!D203&gt;0,Inskrivning!N203,0)</f>
        <v>0</v>
      </c>
      <c r="F205" s="53">
        <f>IF(Inskrivning!D203&gt;0,Inskrivning!O203,0)</f>
        <v>0</v>
      </c>
      <c r="G205" s="53">
        <f>IF(Inskrivning!D203&gt;0,Inskrivning!P203,0)</f>
        <v>0</v>
      </c>
      <c r="H205" s="53">
        <f>IF(Inskrivning!D203&gt;0,Inskrivning!Q203,0)</f>
        <v>0</v>
      </c>
      <c r="I205" s="53">
        <f>IF(Inskrivning!D203&gt;0,Inskrivning!R203,0)</f>
        <v>0</v>
      </c>
      <c r="J205" s="53">
        <f>IF(Inskrivning!D203&gt;0,Inskrivning!S203,0)</f>
        <v>0</v>
      </c>
      <c r="K205" s="53">
        <f>IF(Inskrivning!D203&gt;0,Inskrivning!T203,0)</f>
        <v>0</v>
      </c>
      <c r="L205" s="53">
        <f>IF(Inskrivning!D203&gt;0,Inskrivning!U203,0)</f>
        <v>0</v>
      </c>
      <c r="M205" s="53">
        <f>IF(Inskrivning!D203&gt;0,Inskrivning!V203,0)</f>
        <v>0</v>
      </c>
      <c r="N205" s="53">
        <f>IF(Inskrivning!D203&gt;0,Inskrivning!W203,0)</f>
        <v>0</v>
      </c>
      <c r="O205" s="53">
        <f>IF(Inskrivning!D203&gt;0,Inskrivning!X203,0)</f>
        <v>0</v>
      </c>
      <c r="W205" s="15">
        <f>IF(Inskrivning!D203="",0,Inskrivning!D203)</f>
        <v>0</v>
      </c>
      <c r="Y205" s="30">
        <f t="shared" si="3"/>
        <v>0</v>
      </c>
      <c r="Z205" s="104">
        <v>197</v>
      </c>
    </row>
    <row r="206" spans="1:26" ht="15" x14ac:dyDescent="0.25">
      <c r="A206" s="53">
        <f>IF(Inskrivning!D204&gt;0,Inskrivning!J204,0)</f>
        <v>0</v>
      </c>
      <c r="B206" s="53">
        <f>IF(Inskrivning!D204&gt;0,Inskrivning!K204,0)</f>
        <v>0</v>
      </c>
      <c r="C206" s="53">
        <f>IF(Inskrivning!D204&gt;0,Inskrivning!L204,0)</f>
        <v>0</v>
      </c>
      <c r="D206" s="53">
        <f>IF(Inskrivning!D204&gt;0,Inskrivning!M204,0)</f>
        <v>0</v>
      </c>
      <c r="E206" s="53">
        <f>IF(Inskrivning!D204&gt;0,Inskrivning!N204,0)</f>
        <v>0</v>
      </c>
      <c r="F206" s="53">
        <f>IF(Inskrivning!D204&gt;0,Inskrivning!O204,0)</f>
        <v>0</v>
      </c>
      <c r="G206" s="53">
        <f>IF(Inskrivning!D204&gt;0,Inskrivning!P204,0)</f>
        <v>0</v>
      </c>
      <c r="H206" s="53">
        <f>IF(Inskrivning!D204&gt;0,Inskrivning!Q204,0)</f>
        <v>0</v>
      </c>
      <c r="I206" s="53">
        <f>IF(Inskrivning!D204&gt;0,Inskrivning!R204,0)</f>
        <v>0</v>
      </c>
      <c r="J206" s="53">
        <f>IF(Inskrivning!D204&gt;0,Inskrivning!S204,0)</f>
        <v>0</v>
      </c>
      <c r="K206" s="53">
        <f>IF(Inskrivning!D204&gt;0,Inskrivning!T204,0)</f>
        <v>0</v>
      </c>
      <c r="L206" s="53">
        <f>IF(Inskrivning!D204&gt;0,Inskrivning!U204,0)</f>
        <v>0</v>
      </c>
      <c r="M206" s="53">
        <f>IF(Inskrivning!D204&gt;0,Inskrivning!V204,0)</f>
        <v>0</v>
      </c>
      <c r="N206" s="53">
        <f>IF(Inskrivning!D204&gt;0,Inskrivning!W204,0)</f>
        <v>0</v>
      </c>
      <c r="O206" s="53">
        <f>IF(Inskrivning!D204&gt;0,Inskrivning!X204,0)</f>
        <v>0</v>
      </c>
      <c r="W206" s="15">
        <f>IF(Inskrivning!D204="",0,Inskrivning!D204)</f>
        <v>0</v>
      </c>
      <c r="Y206" s="30">
        <f t="shared" si="3"/>
        <v>0</v>
      </c>
      <c r="Z206" s="4">
        <v>198</v>
      </c>
    </row>
    <row r="207" spans="1:26" ht="15" x14ac:dyDescent="0.25">
      <c r="A207" s="53">
        <f>IF(Inskrivning!D205&gt;0,Inskrivning!J205,0)</f>
        <v>0</v>
      </c>
      <c r="B207" s="53">
        <f>IF(Inskrivning!D205&gt;0,Inskrivning!K205,0)</f>
        <v>0</v>
      </c>
      <c r="C207" s="53">
        <f>IF(Inskrivning!D205&gt;0,Inskrivning!L205,0)</f>
        <v>0</v>
      </c>
      <c r="D207" s="53">
        <f>IF(Inskrivning!D205&gt;0,Inskrivning!M205,0)</f>
        <v>0</v>
      </c>
      <c r="E207" s="53">
        <f>IF(Inskrivning!D205&gt;0,Inskrivning!N205,0)</f>
        <v>0</v>
      </c>
      <c r="F207" s="53">
        <f>IF(Inskrivning!D205&gt;0,Inskrivning!O205,0)</f>
        <v>0</v>
      </c>
      <c r="G207" s="53">
        <f>IF(Inskrivning!D205&gt;0,Inskrivning!P205,0)</f>
        <v>0</v>
      </c>
      <c r="H207" s="53">
        <f>IF(Inskrivning!D205&gt;0,Inskrivning!Q205,0)</f>
        <v>0</v>
      </c>
      <c r="I207" s="53">
        <f>IF(Inskrivning!D205&gt;0,Inskrivning!R205,0)</f>
        <v>0</v>
      </c>
      <c r="J207" s="53">
        <f>IF(Inskrivning!D205&gt;0,Inskrivning!S205,0)</f>
        <v>0</v>
      </c>
      <c r="K207" s="53">
        <f>IF(Inskrivning!D205&gt;0,Inskrivning!T205,0)</f>
        <v>0</v>
      </c>
      <c r="L207" s="53">
        <f>IF(Inskrivning!D205&gt;0,Inskrivning!U205,0)</f>
        <v>0</v>
      </c>
      <c r="M207" s="53">
        <f>IF(Inskrivning!D205&gt;0,Inskrivning!V205,0)</f>
        <v>0</v>
      </c>
      <c r="N207" s="53">
        <f>IF(Inskrivning!D205&gt;0,Inskrivning!W205,0)</f>
        <v>0</v>
      </c>
      <c r="O207" s="53">
        <f>IF(Inskrivning!D205&gt;0,Inskrivning!X205,0)</f>
        <v>0</v>
      </c>
      <c r="W207" s="15">
        <f>IF(Inskrivning!D205="",0,Inskrivning!D205)</f>
        <v>0</v>
      </c>
      <c r="Y207" s="30">
        <f t="shared" si="3"/>
        <v>0</v>
      </c>
      <c r="Z207" s="104">
        <v>199</v>
      </c>
    </row>
    <row r="208" spans="1:26" ht="15" x14ac:dyDescent="0.25">
      <c r="A208" s="53">
        <f>IF(Inskrivning!D206&gt;0,Inskrivning!J206,0)</f>
        <v>0</v>
      </c>
      <c r="B208" s="53">
        <f>IF(Inskrivning!D206&gt;0,Inskrivning!K206,0)</f>
        <v>0</v>
      </c>
      <c r="C208" s="53">
        <f>IF(Inskrivning!D206&gt;0,Inskrivning!L206,0)</f>
        <v>0</v>
      </c>
      <c r="D208" s="53">
        <f>IF(Inskrivning!D206&gt;0,Inskrivning!M206,0)</f>
        <v>0</v>
      </c>
      <c r="E208" s="53">
        <f>IF(Inskrivning!D206&gt;0,Inskrivning!N206,0)</f>
        <v>0</v>
      </c>
      <c r="F208" s="53">
        <f>IF(Inskrivning!D206&gt;0,Inskrivning!O206,0)</f>
        <v>0</v>
      </c>
      <c r="G208" s="53">
        <f>IF(Inskrivning!D206&gt;0,Inskrivning!P206,0)</f>
        <v>0</v>
      </c>
      <c r="H208" s="53">
        <f>IF(Inskrivning!D206&gt;0,Inskrivning!Q206,0)</f>
        <v>0</v>
      </c>
      <c r="I208" s="53">
        <f>IF(Inskrivning!D206&gt;0,Inskrivning!R206,0)</f>
        <v>0</v>
      </c>
      <c r="J208" s="53">
        <f>IF(Inskrivning!D206&gt;0,Inskrivning!S206,0)</f>
        <v>0</v>
      </c>
      <c r="K208" s="53">
        <f>IF(Inskrivning!D206&gt;0,Inskrivning!T206,0)</f>
        <v>0</v>
      </c>
      <c r="L208" s="53">
        <f>IF(Inskrivning!D206&gt;0,Inskrivning!U206,0)</f>
        <v>0</v>
      </c>
      <c r="M208" s="53">
        <f>IF(Inskrivning!D206&gt;0,Inskrivning!V206,0)</f>
        <v>0</v>
      </c>
      <c r="N208" s="53">
        <f>IF(Inskrivning!D206&gt;0,Inskrivning!W206,0)</f>
        <v>0</v>
      </c>
      <c r="O208" s="53">
        <f>IF(Inskrivning!D206&gt;0,Inskrivning!X206,0)</f>
        <v>0</v>
      </c>
      <c r="W208" s="15">
        <f>IF(Inskrivning!D206="",0,Inskrivning!D206)</f>
        <v>0</v>
      </c>
      <c r="Y208" s="30">
        <f t="shared" si="3"/>
        <v>0</v>
      </c>
      <c r="Z208" s="4">
        <v>200</v>
      </c>
    </row>
  </sheetData>
  <sortState xmlns:xlrd2="http://schemas.microsoft.com/office/spreadsheetml/2017/richdata2" ref="A9:W208">
    <sortCondition descending="1" ref="W9"/>
  </sortState>
  <conditionalFormatting sqref="Y9:Y208">
    <cfRule type="cellIs" dxfId="7" priority="2" operator="equal">
      <formula>1</formula>
    </cfRule>
  </conditionalFormatting>
  <conditionalFormatting sqref="Y9:Y208">
    <cfRule type="cellIs" dxfId="6" priority="1" operator="between">
      <formula>3</formula>
      <formula>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3" r:id="rId3" name="Button 3">
              <controlPr defaultSize="0" print="0" autoFill="0" autoPict="0" macro="[0]!Tillbakatillinskrivningsbladet">
                <anchor moveWithCells="1" sizeWithCells="1">
                  <from>
                    <xdr:col>12</xdr:col>
                    <xdr:colOff>312420</xdr:colOff>
                    <xdr:row>0</xdr:row>
                    <xdr:rowOff>114300</xdr:rowOff>
                  </from>
                  <to>
                    <xdr:col>15</xdr:col>
                    <xdr:colOff>137160</xdr:colOff>
                    <xdr:row>3</xdr:row>
                    <xdr:rowOff>68580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3007C-509C-42D1-9F9C-B823BAA4DE68}">
  <sheetPr codeName="Blad38"/>
  <dimension ref="A1:O303"/>
  <sheetViews>
    <sheetView topLeftCell="A276" workbookViewId="0">
      <selection activeCell="B303" sqref="B303"/>
    </sheetView>
  </sheetViews>
  <sheetFormatPr defaultRowHeight="13.2" x14ac:dyDescent="0.25"/>
  <cols>
    <col min="1" max="1" width="25.6640625" customWidth="1"/>
    <col min="2" max="2" width="15.6640625" customWidth="1"/>
    <col min="3" max="3" width="5.5546875" customWidth="1"/>
    <col min="4" max="7" width="5.5546875" bestFit="1" customWidth="1"/>
    <col min="8" max="8" width="8" bestFit="1" customWidth="1"/>
    <col min="9" max="11" width="5.5546875" bestFit="1" customWidth="1"/>
    <col min="12" max="12" width="6.109375" bestFit="1" customWidth="1"/>
    <col min="13" max="13" width="5.5546875" bestFit="1" customWidth="1"/>
    <col min="14" max="14" width="8" bestFit="1" customWidth="1"/>
    <col min="15" max="15" width="7.6640625" bestFit="1" customWidth="1"/>
  </cols>
  <sheetData>
    <row r="1" spans="1:15" ht="13.8" x14ac:dyDescent="0.25">
      <c r="A1" s="67" t="s">
        <v>53</v>
      </c>
      <c r="C1" s="4"/>
      <c r="D1" s="4"/>
      <c r="E1" s="4"/>
      <c r="F1" s="4"/>
      <c r="G1" s="4"/>
      <c r="H1" s="5"/>
      <c r="I1" s="4"/>
      <c r="J1" s="4"/>
      <c r="K1" s="4"/>
      <c r="L1" s="4"/>
      <c r="M1" s="4"/>
      <c r="N1" s="5"/>
      <c r="O1" s="5"/>
    </row>
    <row r="2" spans="1:15" x14ac:dyDescent="0.25">
      <c r="A2" s="2"/>
      <c r="B2" s="2"/>
      <c r="C2" s="2" t="str">
        <f>Inskrivning!L5</f>
        <v xml:space="preserve">Omg </v>
      </c>
      <c r="D2" s="2" t="str">
        <f>Inskrivning!M5</f>
        <v xml:space="preserve">Omg </v>
      </c>
      <c r="E2" s="2" t="str">
        <f>Inskrivning!N5</f>
        <v xml:space="preserve">Omg </v>
      </c>
      <c r="F2" s="2" t="str">
        <f>Inskrivning!O5</f>
        <v xml:space="preserve">Omg </v>
      </c>
      <c r="G2" s="2" t="str">
        <f>Inskrivning!P5</f>
        <v xml:space="preserve">Omg </v>
      </c>
      <c r="H2" s="1" t="str">
        <f>Inskrivning!Q5</f>
        <v>Summa</v>
      </c>
      <c r="I2" s="2" t="str">
        <f>Inskrivning!R5</f>
        <v xml:space="preserve">Omg </v>
      </c>
      <c r="J2" s="2" t="str">
        <f>Inskrivning!S5</f>
        <v xml:space="preserve">Omg </v>
      </c>
      <c r="K2" s="2" t="str">
        <f>Inskrivning!T5</f>
        <v xml:space="preserve">Omg </v>
      </c>
      <c r="L2" s="2" t="str">
        <f>Inskrivning!U5</f>
        <v xml:space="preserve">Omg  </v>
      </c>
      <c r="M2" s="2" t="str">
        <f>Inskrivning!V5</f>
        <v xml:space="preserve">Omg </v>
      </c>
      <c r="N2" s="1" t="str">
        <f>Inskrivning!W5</f>
        <v>Summa</v>
      </c>
      <c r="O2" s="1"/>
    </row>
    <row r="3" spans="1:15" x14ac:dyDescent="0.25">
      <c r="A3" s="2" t="str">
        <f>Inskrivning!J6</f>
        <v>Namn</v>
      </c>
      <c r="B3" s="2" t="str">
        <f>Inskrivning!K6</f>
        <v>Klubb</v>
      </c>
      <c r="C3" s="2">
        <f>Inskrivning!L6</f>
        <v>1</v>
      </c>
      <c r="D3" s="2">
        <f>Inskrivning!M6</f>
        <v>2</v>
      </c>
      <c r="E3" s="2">
        <f>Inskrivning!N6</f>
        <v>3</v>
      </c>
      <c r="F3" s="2">
        <f>Inskrivning!O6</f>
        <v>4</v>
      </c>
      <c r="G3" s="2">
        <f>Inskrivning!P6</f>
        <v>5</v>
      </c>
      <c r="H3" s="3" t="str">
        <f>Inskrivning!Q6</f>
        <v>1-5</v>
      </c>
      <c r="I3" s="2">
        <f>Inskrivning!R6</f>
        <v>6</v>
      </c>
      <c r="J3" s="2">
        <f>Inskrivning!S6</f>
        <v>7</v>
      </c>
      <c r="K3" s="2">
        <f>Inskrivning!T6</f>
        <v>8</v>
      </c>
      <c r="L3" s="2">
        <f>Inskrivning!U6</f>
        <v>9</v>
      </c>
      <c r="M3" s="2">
        <f>Inskrivning!V6</f>
        <v>10</v>
      </c>
      <c r="N3" s="3" t="str">
        <f>Inskrivning!W6</f>
        <v>6-10</v>
      </c>
      <c r="O3" s="1" t="str">
        <f>Inskrivning!X6</f>
        <v>TOTALT</v>
      </c>
    </row>
    <row r="4" spans="1:15" x14ac:dyDescent="0.25">
      <c r="A4" s="9">
        <f>Herrdubbel2!A9</f>
        <v>0</v>
      </c>
      <c r="B4" s="9">
        <f>Herrdubbel2!B9</f>
        <v>0</v>
      </c>
      <c r="C4" s="9">
        <f>Herrdubbel2!C9</f>
        <v>0</v>
      </c>
      <c r="D4" s="9">
        <f>Herrdubbel2!D9</f>
        <v>0</v>
      </c>
      <c r="E4" s="9">
        <f>Herrdubbel2!E9</f>
        <v>0</v>
      </c>
      <c r="F4" s="9">
        <f>Herrdubbel2!F9</f>
        <v>0</v>
      </c>
      <c r="G4" s="9">
        <f>Herrdubbel2!G9</f>
        <v>0</v>
      </c>
      <c r="H4" s="1">
        <f>Herrdubbel2!H9</f>
        <v>0</v>
      </c>
      <c r="I4" s="9">
        <f>Herrdubbel2!I9</f>
        <v>0</v>
      </c>
      <c r="J4" s="9">
        <f>Herrdubbel2!J9</f>
        <v>0</v>
      </c>
      <c r="K4" s="9">
        <f>Herrdubbel2!K9</f>
        <v>0</v>
      </c>
      <c r="L4" s="9">
        <f>Herrdubbel2!L9</f>
        <v>0</v>
      </c>
      <c r="M4" s="9">
        <f>Herrdubbel2!M9</f>
        <v>0</v>
      </c>
      <c r="N4" s="1">
        <f>Herrdubbel2!N9</f>
        <v>0</v>
      </c>
      <c r="O4" s="1">
        <f>Herrdubbel2!O9</f>
        <v>0</v>
      </c>
    </row>
    <row r="5" spans="1:15" x14ac:dyDescent="0.25">
      <c r="A5" s="9">
        <f>Herrdubbel2!A10</f>
        <v>0</v>
      </c>
      <c r="B5" s="9">
        <f>Herrdubbel2!B10</f>
        <v>0</v>
      </c>
      <c r="C5" s="9">
        <f>Herrdubbel2!C10</f>
        <v>0</v>
      </c>
      <c r="D5" s="9">
        <f>Herrdubbel2!D10</f>
        <v>0</v>
      </c>
      <c r="E5" s="9">
        <f>Herrdubbel2!E10</f>
        <v>0</v>
      </c>
      <c r="F5" s="9">
        <f>Herrdubbel2!F10</f>
        <v>0</v>
      </c>
      <c r="G5" s="9">
        <f>Herrdubbel2!G10</f>
        <v>0</v>
      </c>
      <c r="H5" s="1">
        <f>Herrdubbel2!H10</f>
        <v>0</v>
      </c>
      <c r="I5" s="9">
        <f>Herrdubbel2!I10</f>
        <v>0</v>
      </c>
      <c r="J5" s="9">
        <f>Herrdubbel2!J10</f>
        <v>0</v>
      </c>
      <c r="K5" s="9">
        <f>Herrdubbel2!K10</f>
        <v>0</v>
      </c>
      <c r="L5" s="9">
        <f>Herrdubbel2!L10</f>
        <v>0</v>
      </c>
      <c r="M5" s="9">
        <f>Herrdubbel2!M10</f>
        <v>0</v>
      </c>
      <c r="N5" s="1">
        <f>Herrdubbel2!N10</f>
        <v>0</v>
      </c>
      <c r="O5" s="1">
        <f>Herrdubbel2!O10</f>
        <v>0</v>
      </c>
    </row>
    <row r="6" spans="1:15" x14ac:dyDescent="0.25">
      <c r="A6" s="9" t="str">
        <f>A4&amp;"/"&amp;A5</f>
        <v>0/0</v>
      </c>
      <c r="B6" s="37">
        <f>IF(B4=B5,B5,B4&amp;"/"&amp;B5)</f>
        <v>0</v>
      </c>
      <c r="C6" s="9">
        <f t="shared" ref="C6:O6" si="0">SUM(C4:C5)</f>
        <v>0</v>
      </c>
      <c r="D6" s="9">
        <f t="shared" si="0"/>
        <v>0</v>
      </c>
      <c r="E6" s="9">
        <f t="shared" si="0"/>
        <v>0</v>
      </c>
      <c r="F6" s="9">
        <f t="shared" si="0"/>
        <v>0</v>
      </c>
      <c r="G6" s="9">
        <f t="shared" si="0"/>
        <v>0</v>
      </c>
      <c r="H6" s="1">
        <f t="shared" si="0"/>
        <v>0</v>
      </c>
      <c r="I6" s="9">
        <f t="shared" si="0"/>
        <v>0</v>
      </c>
      <c r="J6" s="9">
        <f t="shared" si="0"/>
        <v>0</v>
      </c>
      <c r="K6" s="9">
        <f t="shared" si="0"/>
        <v>0</v>
      </c>
      <c r="L6" s="9">
        <f t="shared" si="0"/>
        <v>0</v>
      </c>
      <c r="M6" s="9">
        <f t="shared" si="0"/>
        <v>0</v>
      </c>
      <c r="N6" s="1">
        <f t="shared" si="0"/>
        <v>0</v>
      </c>
      <c r="O6" s="1">
        <f t="shared" si="0"/>
        <v>0</v>
      </c>
    </row>
    <row r="7" spans="1:15" x14ac:dyDescent="0.25">
      <c r="A7" s="9">
        <f>Herrdubbel2!A11</f>
        <v>0</v>
      </c>
      <c r="B7" s="9">
        <f>Herrdubbel2!B11</f>
        <v>0</v>
      </c>
      <c r="C7" s="9">
        <f>Herrdubbel2!C11</f>
        <v>0</v>
      </c>
      <c r="D7" s="9">
        <f>Herrdubbel2!D11</f>
        <v>0</v>
      </c>
      <c r="E7" s="9">
        <f>Herrdubbel2!E11</f>
        <v>0</v>
      </c>
      <c r="F7" s="9">
        <f>Herrdubbel2!F11</f>
        <v>0</v>
      </c>
      <c r="G7" s="9">
        <f>Herrdubbel2!G11</f>
        <v>0</v>
      </c>
      <c r="H7" s="1">
        <f>Herrdubbel2!H11</f>
        <v>0</v>
      </c>
      <c r="I7" s="9">
        <f>Herrdubbel2!I11</f>
        <v>0</v>
      </c>
      <c r="J7" s="9">
        <f>Herrdubbel2!J11</f>
        <v>0</v>
      </c>
      <c r="K7" s="9">
        <f>Herrdubbel2!K11</f>
        <v>0</v>
      </c>
      <c r="L7" s="9">
        <f>Herrdubbel2!L11</f>
        <v>0</v>
      </c>
      <c r="M7" s="9">
        <f>Herrdubbel2!M11</f>
        <v>0</v>
      </c>
      <c r="N7" s="1">
        <f>Herrdubbel2!N11</f>
        <v>0</v>
      </c>
      <c r="O7" s="1">
        <f>Herrdubbel2!O11</f>
        <v>0</v>
      </c>
    </row>
    <row r="8" spans="1:15" x14ac:dyDescent="0.25">
      <c r="A8" s="9">
        <f>Herrdubbel2!A12</f>
        <v>0</v>
      </c>
      <c r="B8" s="9">
        <f>Herrdubbel2!B12</f>
        <v>0</v>
      </c>
      <c r="C8" s="9">
        <f>Herrdubbel2!C12</f>
        <v>0</v>
      </c>
      <c r="D8" s="9">
        <f>Herrdubbel2!D12</f>
        <v>0</v>
      </c>
      <c r="E8" s="9">
        <f>Herrdubbel2!E12</f>
        <v>0</v>
      </c>
      <c r="F8" s="9">
        <f>Herrdubbel2!F12</f>
        <v>0</v>
      </c>
      <c r="G8" s="9">
        <f>Herrdubbel2!G12</f>
        <v>0</v>
      </c>
      <c r="H8" s="1">
        <f>Herrdubbel2!H12</f>
        <v>0</v>
      </c>
      <c r="I8" s="9">
        <f>Herrdubbel2!I12</f>
        <v>0</v>
      </c>
      <c r="J8" s="9">
        <f>Herrdubbel2!J12</f>
        <v>0</v>
      </c>
      <c r="K8" s="9">
        <f>Herrdubbel2!K12</f>
        <v>0</v>
      </c>
      <c r="L8" s="9">
        <f>Herrdubbel2!L12</f>
        <v>0</v>
      </c>
      <c r="M8" s="9">
        <f>Herrdubbel2!M12</f>
        <v>0</v>
      </c>
      <c r="N8" s="1">
        <f>Herrdubbel2!N12</f>
        <v>0</v>
      </c>
      <c r="O8" s="1">
        <f>Herrdubbel2!O12</f>
        <v>0</v>
      </c>
    </row>
    <row r="9" spans="1:15" x14ac:dyDescent="0.25">
      <c r="A9" s="9" t="str">
        <f>A7&amp;"/"&amp;A8</f>
        <v>0/0</v>
      </c>
      <c r="B9" s="37">
        <f>IF(B7=B8,B8,B7&amp;"/"&amp;B8)</f>
        <v>0</v>
      </c>
      <c r="C9" s="9">
        <f t="shared" ref="C9:O9" si="1">SUM(C7:C8)</f>
        <v>0</v>
      </c>
      <c r="D9" s="9">
        <f t="shared" si="1"/>
        <v>0</v>
      </c>
      <c r="E9" s="9">
        <f t="shared" si="1"/>
        <v>0</v>
      </c>
      <c r="F9" s="9">
        <f t="shared" si="1"/>
        <v>0</v>
      </c>
      <c r="G9" s="9">
        <f t="shared" si="1"/>
        <v>0</v>
      </c>
      <c r="H9" s="1">
        <f t="shared" si="1"/>
        <v>0</v>
      </c>
      <c r="I9" s="9">
        <f t="shared" si="1"/>
        <v>0</v>
      </c>
      <c r="J9" s="9">
        <f t="shared" si="1"/>
        <v>0</v>
      </c>
      <c r="K9" s="9">
        <f t="shared" si="1"/>
        <v>0</v>
      </c>
      <c r="L9" s="9">
        <f t="shared" si="1"/>
        <v>0</v>
      </c>
      <c r="M9" s="9">
        <f t="shared" si="1"/>
        <v>0</v>
      </c>
      <c r="N9" s="1">
        <f t="shared" si="1"/>
        <v>0</v>
      </c>
      <c r="O9" s="1">
        <f t="shared" si="1"/>
        <v>0</v>
      </c>
    </row>
    <row r="10" spans="1:15" x14ac:dyDescent="0.25">
      <c r="A10" s="9">
        <f>Herrdubbel2!A13</f>
        <v>0</v>
      </c>
      <c r="B10" s="9">
        <f>Herrdubbel2!B13</f>
        <v>0</v>
      </c>
      <c r="C10" s="9">
        <f>Herrdubbel2!C13</f>
        <v>0</v>
      </c>
      <c r="D10" s="9">
        <f>Herrdubbel2!D13</f>
        <v>0</v>
      </c>
      <c r="E10" s="9">
        <f>Herrdubbel2!E13</f>
        <v>0</v>
      </c>
      <c r="F10" s="9">
        <f>Herrdubbel2!F13</f>
        <v>0</v>
      </c>
      <c r="G10" s="9">
        <f>Herrdubbel2!G13</f>
        <v>0</v>
      </c>
      <c r="H10" s="1">
        <f>Herrdubbel2!H13</f>
        <v>0</v>
      </c>
      <c r="I10" s="9">
        <f>Herrdubbel2!I13</f>
        <v>0</v>
      </c>
      <c r="J10" s="9">
        <f>Herrdubbel2!J13</f>
        <v>0</v>
      </c>
      <c r="K10" s="9">
        <f>Herrdubbel2!K13</f>
        <v>0</v>
      </c>
      <c r="L10" s="9">
        <f>Herrdubbel2!L13</f>
        <v>0</v>
      </c>
      <c r="M10" s="9">
        <f>Herrdubbel2!M13</f>
        <v>0</v>
      </c>
      <c r="N10" s="1">
        <f>Herrdubbel2!N13</f>
        <v>0</v>
      </c>
      <c r="O10" s="1">
        <f>Herrdubbel2!O13</f>
        <v>0</v>
      </c>
    </row>
    <row r="11" spans="1:15" x14ac:dyDescent="0.25">
      <c r="A11" s="9">
        <f>Herrdubbel2!A14</f>
        <v>0</v>
      </c>
      <c r="B11" s="9">
        <f>Herrdubbel2!B14</f>
        <v>0</v>
      </c>
      <c r="C11" s="9">
        <f>Herrdubbel2!C14</f>
        <v>0</v>
      </c>
      <c r="D11" s="9">
        <f>Herrdubbel2!D14</f>
        <v>0</v>
      </c>
      <c r="E11" s="9">
        <f>Herrdubbel2!E14</f>
        <v>0</v>
      </c>
      <c r="F11" s="9">
        <f>Herrdubbel2!F14</f>
        <v>0</v>
      </c>
      <c r="G11" s="9">
        <f>Herrdubbel2!G14</f>
        <v>0</v>
      </c>
      <c r="H11" s="1">
        <f>Herrdubbel2!H14</f>
        <v>0</v>
      </c>
      <c r="I11" s="9">
        <f>Herrdubbel2!I14</f>
        <v>0</v>
      </c>
      <c r="J11" s="9">
        <f>Herrdubbel2!J14</f>
        <v>0</v>
      </c>
      <c r="K11" s="9">
        <f>Herrdubbel2!K14</f>
        <v>0</v>
      </c>
      <c r="L11" s="9">
        <f>Herrdubbel2!L14</f>
        <v>0</v>
      </c>
      <c r="M11" s="9">
        <f>Herrdubbel2!M14</f>
        <v>0</v>
      </c>
      <c r="N11" s="1">
        <f>Herrdubbel2!N14</f>
        <v>0</v>
      </c>
      <c r="O11" s="1">
        <f>Herrdubbel2!O14</f>
        <v>0</v>
      </c>
    </row>
    <row r="12" spans="1:15" x14ac:dyDescent="0.25">
      <c r="A12" s="9" t="str">
        <f>A10&amp;"/"&amp;A11</f>
        <v>0/0</v>
      </c>
      <c r="B12" s="37">
        <f>IF(B10=B11,B11,B10&amp;"/"&amp;B11)</f>
        <v>0</v>
      </c>
      <c r="C12" s="9">
        <f t="shared" ref="C12:O12" si="2">SUM(C10:C11)</f>
        <v>0</v>
      </c>
      <c r="D12" s="9">
        <f t="shared" si="2"/>
        <v>0</v>
      </c>
      <c r="E12" s="9">
        <f t="shared" si="2"/>
        <v>0</v>
      </c>
      <c r="F12" s="9">
        <f t="shared" si="2"/>
        <v>0</v>
      </c>
      <c r="G12" s="9">
        <f t="shared" si="2"/>
        <v>0</v>
      </c>
      <c r="H12" s="1">
        <f t="shared" si="2"/>
        <v>0</v>
      </c>
      <c r="I12" s="9">
        <f t="shared" si="2"/>
        <v>0</v>
      </c>
      <c r="J12" s="9">
        <f t="shared" si="2"/>
        <v>0</v>
      </c>
      <c r="K12" s="9">
        <f t="shared" si="2"/>
        <v>0</v>
      </c>
      <c r="L12" s="9">
        <f t="shared" si="2"/>
        <v>0</v>
      </c>
      <c r="M12" s="9">
        <f t="shared" si="2"/>
        <v>0</v>
      </c>
      <c r="N12" s="1">
        <f t="shared" si="2"/>
        <v>0</v>
      </c>
      <c r="O12" s="1">
        <f t="shared" si="2"/>
        <v>0</v>
      </c>
    </row>
    <row r="13" spans="1:15" x14ac:dyDescent="0.25">
      <c r="A13" s="9">
        <f>Herrdubbel2!A15</f>
        <v>0</v>
      </c>
      <c r="B13" s="9">
        <f>Herrdubbel2!B15</f>
        <v>0</v>
      </c>
      <c r="C13" s="9">
        <f>Herrdubbel2!C15</f>
        <v>0</v>
      </c>
      <c r="D13" s="9">
        <f>Herrdubbel2!D15</f>
        <v>0</v>
      </c>
      <c r="E13" s="9">
        <f>Herrdubbel2!E15</f>
        <v>0</v>
      </c>
      <c r="F13" s="9">
        <f>Herrdubbel2!F15</f>
        <v>0</v>
      </c>
      <c r="G13" s="9">
        <f>Herrdubbel2!G15</f>
        <v>0</v>
      </c>
      <c r="H13" s="1">
        <f>Herrdubbel2!H15</f>
        <v>0</v>
      </c>
      <c r="I13" s="9">
        <f>Herrdubbel2!I15</f>
        <v>0</v>
      </c>
      <c r="J13" s="9">
        <f>Herrdubbel2!J15</f>
        <v>0</v>
      </c>
      <c r="K13" s="9">
        <f>Herrdubbel2!K15</f>
        <v>0</v>
      </c>
      <c r="L13" s="9">
        <f>Herrdubbel2!L15</f>
        <v>0</v>
      </c>
      <c r="M13" s="9">
        <f>Herrdubbel2!M15</f>
        <v>0</v>
      </c>
      <c r="N13" s="1">
        <f>Herrdubbel2!N15</f>
        <v>0</v>
      </c>
      <c r="O13" s="1">
        <f>Herrdubbel2!O15</f>
        <v>0</v>
      </c>
    </row>
    <row r="14" spans="1:15" x14ac:dyDescent="0.25">
      <c r="A14" s="9">
        <f>Herrdubbel2!A16</f>
        <v>0</v>
      </c>
      <c r="B14" s="9">
        <f>Herrdubbel2!B16</f>
        <v>0</v>
      </c>
      <c r="C14" s="9">
        <f>Herrdubbel2!C16</f>
        <v>0</v>
      </c>
      <c r="D14" s="9">
        <f>Herrdubbel2!D16</f>
        <v>0</v>
      </c>
      <c r="E14" s="9">
        <f>Herrdubbel2!E16</f>
        <v>0</v>
      </c>
      <c r="F14" s="9">
        <f>Herrdubbel2!F16</f>
        <v>0</v>
      </c>
      <c r="G14" s="9">
        <f>Herrdubbel2!G16</f>
        <v>0</v>
      </c>
      <c r="H14" s="1">
        <f>Herrdubbel2!H16</f>
        <v>0</v>
      </c>
      <c r="I14" s="9">
        <f>Herrdubbel2!I16</f>
        <v>0</v>
      </c>
      <c r="J14" s="9">
        <f>Herrdubbel2!J16</f>
        <v>0</v>
      </c>
      <c r="K14" s="9">
        <f>Herrdubbel2!K16</f>
        <v>0</v>
      </c>
      <c r="L14" s="9">
        <f>Herrdubbel2!L16</f>
        <v>0</v>
      </c>
      <c r="M14" s="9">
        <f>Herrdubbel2!M16</f>
        <v>0</v>
      </c>
      <c r="N14" s="1">
        <f>Herrdubbel2!N16</f>
        <v>0</v>
      </c>
      <c r="O14" s="1">
        <f>Herrdubbel2!O16</f>
        <v>0</v>
      </c>
    </row>
    <row r="15" spans="1:15" x14ac:dyDescent="0.25">
      <c r="A15" s="9" t="str">
        <f>A13&amp;"/"&amp;A14</f>
        <v>0/0</v>
      </c>
      <c r="B15" s="37">
        <f>IF(B13=B14,B14,B13&amp;"/"&amp;B14)</f>
        <v>0</v>
      </c>
      <c r="C15" s="9">
        <f t="shared" ref="C15:O15" si="3">SUM(C13:C14)</f>
        <v>0</v>
      </c>
      <c r="D15" s="9">
        <f t="shared" si="3"/>
        <v>0</v>
      </c>
      <c r="E15" s="9">
        <f t="shared" si="3"/>
        <v>0</v>
      </c>
      <c r="F15" s="9">
        <f t="shared" si="3"/>
        <v>0</v>
      </c>
      <c r="G15" s="9">
        <f t="shared" si="3"/>
        <v>0</v>
      </c>
      <c r="H15" s="1">
        <f t="shared" si="3"/>
        <v>0</v>
      </c>
      <c r="I15" s="9">
        <f t="shared" si="3"/>
        <v>0</v>
      </c>
      <c r="J15" s="9">
        <f t="shared" si="3"/>
        <v>0</v>
      </c>
      <c r="K15" s="9">
        <f t="shared" si="3"/>
        <v>0</v>
      </c>
      <c r="L15" s="9">
        <f t="shared" si="3"/>
        <v>0</v>
      </c>
      <c r="M15" s="9">
        <f t="shared" si="3"/>
        <v>0</v>
      </c>
      <c r="N15" s="1">
        <f t="shared" si="3"/>
        <v>0</v>
      </c>
      <c r="O15" s="1">
        <f t="shared" si="3"/>
        <v>0</v>
      </c>
    </row>
    <row r="16" spans="1:15" x14ac:dyDescent="0.25">
      <c r="A16" s="9">
        <f>Herrdubbel2!A17</f>
        <v>0</v>
      </c>
      <c r="B16" s="9">
        <f>Herrdubbel2!B17</f>
        <v>0</v>
      </c>
      <c r="C16" s="9">
        <f>Herrdubbel2!C17</f>
        <v>0</v>
      </c>
      <c r="D16" s="9">
        <f>Herrdubbel2!D17</f>
        <v>0</v>
      </c>
      <c r="E16" s="9">
        <f>Herrdubbel2!E17</f>
        <v>0</v>
      </c>
      <c r="F16" s="9">
        <f>Herrdubbel2!F17</f>
        <v>0</v>
      </c>
      <c r="G16" s="9">
        <f>Herrdubbel2!G17</f>
        <v>0</v>
      </c>
      <c r="H16" s="1">
        <f>Herrdubbel2!H17</f>
        <v>0</v>
      </c>
      <c r="I16" s="9">
        <f>Herrdubbel2!I17</f>
        <v>0</v>
      </c>
      <c r="J16" s="9">
        <f>Herrdubbel2!J17</f>
        <v>0</v>
      </c>
      <c r="K16" s="9">
        <f>Herrdubbel2!K17</f>
        <v>0</v>
      </c>
      <c r="L16" s="9">
        <f>Herrdubbel2!L17</f>
        <v>0</v>
      </c>
      <c r="M16" s="9">
        <f>Herrdubbel2!M17</f>
        <v>0</v>
      </c>
      <c r="N16" s="1">
        <f>Herrdubbel2!N17</f>
        <v>0</v>
      </c>
      <c r="O16" s="1">
        <f>Herrdubbel2!O17</f>
        <v>0</v>
      </c>
    </row>
    <row r="17" spans="1:15" x14ac:dyDescent="0.25">
      <c r="A17" s="9">
        <f>Herrdubbel2!A18</f>
        <v>0</v>
      </c>
      <c r="B17" s="9">
        <f>Herrdubbel2!B18</f>
        <v>0</v>
      </c>
      <c r="C17" s="9">
        <f>Herrdubbel2!C18</f>
        <v>0</v>
      </c>
      <c r="D17" s="9">
        <f>Herrdubbel2!D18</f>
        <v>0</v>
      </c>
      <c r="E17" s="9">
        <f>Herrdubbel2!E18</f>
        <v>0</v>
      </c>
      <c r="F17" s="9">
        <f>Herrdubbel2!F18</f>
        <v>0</v>
      </c>
      <c r="G17" s="9">
        <f>Herrdubbel2!G18</f>
        <v>0</v>
      </c>
      <c r="H17" s="1">
        <f>Herrdubbel2!H18</f>
        <v>0</v>
      </c>
      <c r="I17" s="9">
        <f>Herrdubbel2!I18</f>
        <v>0</v>
      </c>
      <c r="J17" s="9">
        <f>Herrdubbel2!J18</f>
        <v>0</v>
      </c>
      <c r="K17" s="9">
        <f>Herrdubbel2!K18</f>
        <v>0</v>
      </c>
      <c r="L17" s="9">
        <f>Herrdubbel2!L18</f>
        <v>0</v>
      </c>
      <c r="M17" s="9">
        <f>Herrdubbel2!M18</f>
        <v>0</v>
      </c>
      <c r="N17" s="1">
        <f>Herrdubbel2!N18</f>
        <v>0</v>
      </c>
      <c r="O17" s="1">
        <f>Herrdubbel2!O18</f>
        <v>0</v>
      </c>
    </row>
    <row r="18" spans="1:15" x14ac:dyDescent="0.25">
      <c r="A18" s="9" t="str">
        <f>A16&amp;"/"&amp;A17</f>
        <v>0/0</v>
      </c>
      <c r="B18" s="37">
        <f>IF(B16=B17,B17,B16&amp;"/"&amp;B17)</f>
        <v>0</v>
      </c>
      <c r="C18" s="9">
        <f t="shared" ref="C18:O18" si="4">SUM(C16:C17)</f>
        <v>0</v>
      </c>
      <c r="D18" s="9">
        <f t="shared" si="4"/>
        <v>0</v>
      </c>
      <c r="E18" s="9">
        <f t="shared" si="4"/>
        <v>0</v>
      </c>
      <c r="F18" s="9">
        <f t="shared" si="4"/>
        <v>0</v>
      </c>
      <c r="G18" s="9">
        <f t="shared" si="4"/>
        <v>0</v>
      </c>
      <c r="H18" s="1">
        <f t="shared" si="4"/>
        <v>0</v>
      </c>
      <c r="I18" s="9">
        <f t="shared" si="4"/>
        <v>0</v>
      </c>
      <c r="J18" s="9">
        <f t="shared" si="4"/>
        <v>0</v>
      </c>
      <c r="K18" s="9">
        <f t="shared" si="4"/>
        <v>0</v>
      </c>
      <c r="L18" s="9">
        <f t="shared" si="4"/>
        <v>0</v>
      </c>
      <c r="M18" s="9">
        <f t="shared" si="4"/>
        <v>0</v>
      </c>
      <c r="N18" s="1">
        <f t="shared" si="4"/>
        <v>0</v>
      </c>
      <c r="O18" s="1">
        <f t="shared" si="4"/>
        <v>0</v>
      </c>
    </row>
    <row r="19" spans="1:15" x14ac:dyDescent="0.25">
      <c r="A19" s="9">
        <f>Herrdubbel2!A19</f>
        <v>0</v>
      </c>
      <c r="B19" s="9">
        <f>Herrdubbel2!B19</f>
        <v>0</v>
      </c>
      <c r="C19" s="9">
        <f>Herrdubbel2!C19</f>
        <v>0</v>
      </c>
      <c r="D19" s="9">
        <f>Herrdubbel2!D19</f>
        <v>0</v>
      </c>
      <c r="E19" s="9">
        <f>Herrdubbel2!E19</f>
        <v>0</v>
      </c>
      <c r="F19" s="9">
        <f>Herrdubbel2!F19</f>
        <v>0</v>
      </c>
      <c r="G19" s="9">
        <f>Herrdubbel2!G19</f>
        <v>0</v>
      </c>
      <c r="H19" s="1">
        <f>Herrdubbel2!H19</f>
        <v>0</v>
      </c>
      <c r="I19" s="9">
        <f>Herrdubbel2!I19</f>
        <v>0</v>
      </c>
      <c r="J19" s="9">
        <f>Herrdubbel2!J19</f>
        <v>0</v>
      </c>
      <c r="K19" s="9">
        <f>Herrdubbel2!K19</f>
        <v>0</v>
      </c>
      <c r="L19" s="9">
        <f>Herrdubbel2!L19</f>
        <v>0</v>
      </c>
      <c r="M19" s="9">
        <f>Herrdubbel2!M19</f>
        <v>0</v>
      </c>
      <c r="N19" s="1">
        <f>Herrdubbel2!N19</f>
        <v>0</v>
      </c>
      <c r="O19" s="1">
        <f>Herrdubbel2!O19</f>
        <v>0</v>
      </c>
    </row>
    <row r="20" spans="1:15" x14ac:dyDescent="0.25">
      <c r="A20" s="9">
        <f>Herrdubbel2!A20</f>
        <v>0</v>
      </c>
      <c r="B20" s="9">
        <f>Herrdubbel2!B20</f>
        <v>0</v>
      </c>
      <c r="C20" s="9">
        <f>Herrdubbel2!C20</f>
        <v>0</v>
      </c>
      <c r="D20" s="9">
        <f>Herrdubbel2!D20</f>
        <v>0</v>
      </c>
      <c r="E20" s="9">
        <f>Herrdubbel2!E20</f>
        <v>0</v>
      </c>
      <c r="F20" s="9">
        <f>Herrdubbel2!F20</f>
        <v>0</v>
      </c>
      <c r="G20" s="9">
        <f>Herrdubbel2!G20</f>
        <v>0</v>
      </c>
      <c r="H20" s="1">
        <f>Herrdubbel2!H20</f>
        <v>0</v>
      </c>
      <c r="I20" s="9">
        <f>Herrdubbel2!I20</f>
        <v>0</v>
      </c>
      <c r="J20" s="9">
        <f>Herrdubbel2!J20</f>
        <v>0</v>
      </c>
      <c r="K20" s="9">
        <f>Herrdubbel2!K20</f>
        <v>0</v>
      </c>
      <c r="L20" s="9">
        <f>Herrdubbel2!L20</f>
        <v>0</v>
      </c>
      <c r="M20" s="9">
        <f>Herrdubbel2!M20</f>
        <v>0</v>
      </c>
      <c r="N20" s="1">
        <f>Herrdubbel2!N20</f>
        <v>0</v>
      </c>
      <c r="O20" s="1">
        <f>Herrdubbel2!O20</f>
        <v>0</v>
      </c>
    </row>
    <row r="21" spans="1:15" x14ac:dyDescent="0.25">
      <c r="A21" s="9" t="str">
        <f>A19&amp;"/"&amp;A20</f>
        <v>0/0</v>
      </c>
      <c r="B21" s="37">
        <f>IF(B19=B20,B20,B19&amp;"/"&amp;B20)</f>
        <v>0</v>
      </c>
      <c r="C21" s="9">
        <f t="shared" ref="C21:O21" si="5">SUM(C19:C20)</f>
        <v>0</v>
      </c>
      <c r="D21" s="9">
        <f t="shared" si="5"/>
        <v>0</v>
      </c>
      <c r="E21" s="9">
        <f t="shared" si="5"/>
        <v>0</v>
      </c>
      <c r="F21" s="9">
        <f t="shared" si="5"/>
        <v>0</v>
      </c>
      <c r="G21" s="9">
        <f t="shared" si="5"/>
        <v>0</v>
      </c>
      <c r="H21" s="1">
        <f t="shared" si="5"/>
        <v>0</v>
      </c>
      <c r="I21" s="9">
        <f t="shared" si="5"/>
        <v>0</v>
      </c>
      <c r="J21" s="9">
        <f t="shared" si="5"/>
        <v>0</v>
      </c>
      <c r="K21" s="9">
        <f t="shared" si="5"/>
        <v>0</v>
      </c>
      <c r="L21" s="9">
        <f t="shared" si="5"/>
        <v>0</v>
      </c>
      <c r="M21" s="9">
        <f t="shared" si="5"/>
        <v>0</v>
      </c>
      <c r="N21" s="1">
        <f t="shared" si="5"/>
        <v>0</v>
      </c>
      <c r="O21" s="1">
        <f t="shared" si="5"/>
        <v>0</v>
      </c>
    </row>
    <row r="22" spans="1:15" x14ac:dyDescent="0.25">
      <c r="A22" s="9">
        <f>Herrdubbel2!A21</f>
        <v>0</v>
      </c>
      <c r="B22" s="9">
        <f>Herrdubbel2!B21</f>
        <v>0</v>
      </c>
      <c r="C22" s="9">
        <f>Herrdubbel2!C21</f>
        <v>0</v>
      </c>
      <c r="D22" s="9">
        <f>Herrdubbel2!D21</f>
        <v>0</v>
      </c>
      <c r="E22" s="9">
        <f>Herrdubbel2!E21</f>
        <v>0</v>
      </c>
      <c r="F22" s="9">
        <f>Herrdubbel2!F21</f>
        <v>0</v>
      </c>
      <c r="G22" s="9">
        <f>Herrdubbel2!G21</f>
        <v>0</v>
      </c>
      <c r="H22" s="1">
        <f>Herrdubbel2!H21</f>
        <v>0</v>
      </c>
      <c r="I22" s="9">
        <f>Herrdubbel2!I21</f>
        <v>0</v>
      </c>
      <c r="J22" s="9">
        <f>Herrdubbel2!J21</f>
        <v>0</v>
      </c>
      <c r="K22" s="9">
        <f>Herrdubbel2!K21</f>
        <v>0</v>
      </c>
      <c r="L22" s="9">
        <f>Herrdubbel2!L21</f>
        <v>0</v>
      </c>
      <c r="M22" s="9">
        <f>Herrdubbel2!M21</f>
        <v>0</v>
      </c>
      <c r="N22" s="1">
        <f>Herrdubbel2!N21</f>
        <v>0</v>
      </c>
      <c r="O22" s="1">
        <f>Herrdubbel2!O21</f>
        <v>0</v>
      </c>
    </row>
    <row r="23" spans="1:15" x14ac:dyDescent="0.25">
      <c r="A23" s="9">
        <f>Herrdubbel2!A22</f>
        <v>0</v>
      </c>
      <c r="B23" s="9">
        <f>Herrdubbel2!B22</f>
        <v>0</v>
      </c>
      <c r="C23" s="9">
        <f>Herrdubbel2!C22</f>
        <v>0</v>
      </c>
      <c r="D23" s="9">
        <f>Herrdubbel2!D22</f>
        <v>0</v>
      </c>
      <c r="E23" s="9">
        <f>Herrdubbel2!E22</f>
        <v>0</v>
      </c>
      <c r="F23" s="9">
        <f>Herrdubbel2!F22</f>
        <v>0</v>
      </c>
      <c r="G23" s="9">
        <f>Herrdubbel2!G22</f>
        <v>0</v>
      </c>
      <c r="H23" s="1">
        <f>Herrdubbel2!H22</f>
        <v>0</v>
      </c>
      <c r="I23" s="9">
        <f>Herrdubbel2!I22</f>
        <v>0</v>
      </c>
      <c r="J23" s="9">
        <f>Herrdubbel2!J22</f>
        <v>0</v>
      </c>
      <c r="K23" s="9">
        <f>Herrdubbel2!K22</f>
        <v>0</v>
      </c>
      <c r="L23" s="9">
        <f>Herrdubbel2!L22</f>
        <v>0</v>
      </c>
      <c r="M23" s="9">
        <f>Herrdubbel2!M22</f>
        <v>0</v>
      </c>
      <c r="N23" s="1">
        <f>Herrdubbel2!N22</f>
        <v>0</v>
      </c>
      <c r="O23" s="1">
        <f>Herrdubbel2!O22</f>
        <v>0</v>
      </c>
    </row>
    <row r="24" spans="1:15" x14ac:dyDescent="0.25">
      <c r="A24" s="9" t="str">
        <f>A22&amp;"/"&amp;A23</f>
        <v>0/0</v>
      </c>
      <c r="B24" s="37">
        <f>IF(B22=B23,B23,B22&amp;"/"&amp;B23)</f>
        <v>0</v>
      </c>
      <c r="C24" s="9">
        <f t="shared" ref="C24:O24" si="6">SUM(C22:C23)</f>
        <v>0</v>
      </c>
      <c r="D24" s="9">
        <f t="shared" si="6"/>
        <v>0</v>
      </c>
      <c r="E24" s="9">
        <f t="shared" si="6"/>
        <v>0</v>
      </c>
      <c r="F24" s="9">
        <f t="shared" si="6"/>
        <v>0</v>
      </c>
      <c r="G24" s="9">
        <f t="shared" si="6"/>
        <v>0</v>
      </c>
      <c r="H24" s="1">
        <f t="shared" si="6"/>
        <v>0</v>
      </c>
      <c r="I24" s="9">
        <f t="shared" si="6"/>
        <v>0</v>
      </c>
      <c r="J24" s="9">
        <f t="shared" si="6"/>
        <v>0</v>
      </c>
      <c r="K24" s="9">
        <f t="shared" si="6"/>
        <v>0</v>
      </c>
      <c r="L24" s="9">
        <f t="shared" si="6"/>
        <v>0</v>
      </c>
      <c r="M24" s="9">
        <f t="shared" si="6"/>
        <v>0</v>
      </c>
      <c r="N24" s="1">
        <f t="shared" si="6"/>
        <v>0</v>
      </c>
      <c r="O24" s="1">
        <f t="shared" si="6"/>
        <v>0</v>
      </c>
    </row>
    <row r="25" spans="1:15" x14ac:dyDescent="0.25">
      <c r="A25" s="9">
        <f>Herrdubbel2!A23</f>
        <v>0</v>
      </c>
      <c r="B25" s="9">
        <f>Herrdubbel2!B23</f>
        <v>0</v>
      </c>
      <c r="C25" s="9">
        <f>Herrdubbel2!C23</f>
        <v>0</v>
      </c>
      <c r="D25" s="9">
        <f>Herrdubbel2!D23</f>
        <v>0</v>
      </c>
      <c r="E25" s="9">
        <f>Herrdubbel2!E23</f>
        <v>0</v>
      </c>
      <c r="F25" s="9">
        <f>Herrdubbel2!F23</f>
        <v>0</v>
      </c>
      <c r="G25" s="9">
        <f>Herrdubbel2!G23</f>
        <v>0</v>
      </c>
      <c r="H25" s="1">
        <f>Herrdubbel2!H23</f>
        <v>0</v>
      </c>
      <c r="I25" s="9">
        <f>Herrdubbel2!I23</f>
        <v>0</v>
      </c>
      <c r="J25" s="9">
        <f>Herrdubbel2!J23</f>
        <v>0</v>
      </c>
      <c r="K25" s="9">
        <f>Herrdubbel2!K23</f>
        <v>0</v>
      </c>
      <c r="L25" s="9">
        <f>Herrdubbel2!L23</f>
        <v>0</v>
      </c>
      <c r="M25" s="9">
        <f>Herrdubbel2!M23</f>
        <v>0</v>
      </c>
      <c r="N25" s="1">
        <f>Herrdubbel2!N23</f>
        <v>0</v>
      </c>
      <c r="O25" s="1">
        <f>Herrdubbel2!O23</f>
        <v>0</v>
      </c>
    </row>
    <row r="26" spans="1:15" x14ac:dyDescent="0.25">
      <c r="A26" s="9">
        <f>Herrdubbel2!A24</f>
        <v>0</v>
      </c>
      <c r="B26" s="9">
        <f>Herrdubbel2!B24</f>
        <v>0</v>
      </c>
      <c r="C26" s="9">
        <f>Herrdubbel2!C24</f>
        <v>0</v>
      </c>
      <c r="D26" s="9">
        <f>Herrdubbel2!D24</f>
        <v>0</v>
      </c>
      <c r="E26" s="9">
        <f>Herrdubbel2!E24</f>
        <v>0</v>
      </c>
      <c r="F26" s="9">
        <f>Herrdubbel2!F24</f>
        <v>0</v>
      </c>
      <c r="G26" s="9">
        <f>Herrdubbel2!G24</f>
        <v>0</v>
      </c>
      <c r="H26" s="1">
        <f>Herrdubbel2!H24</f>
        <v>0</v>
      </c>
      <c r="I26" s="9">
        <f>Herrdubbel2!I24</f>
        <v>0</v>
      </c>
      <c r="J26" s="9">
        <f>Herrdubbel2!J24</f>
        <v>0</v>
      </c>
      <c r="K26" s="9">
        <f>Herrdubbel2!K24</f>
        <v>0</v>
      </c>
      <c r="L26" s="9">
        <f>Herrdubbel2!L24</f>
        <v>0</v>
      </c>
      <c r="M26" s="9">
        <f>Herrdubbel2!M24</f>
        <v>0</v>
      </c>
      <c r="N26" s="1">
        <f>Herrdubbel2!N24</f>
        <v>0</v>
      </c>
      <c r="O26" s="1">
        <f>Herrdubbel2!O24</f>
        <v>0</v>
      </c>
    </row>
    <row r="27" spans="1:15" x14ac:dyDescent="0.25">
      <c r="A27" s="9" t="str">
        <f>A25&amp;"/"&amp;A26</f>
        <v>0/0</v>
      </c>
      <c r="B27" s="37">
        <f>IF(B25=B26,B26,B25&amp;"/"&amp;B26)</f>
        <v>0</v>
      </c>
      <c r="C27" s="9">
        <f t="shared" ref="C27:O27" si="7">SUM(C25:C26)</f>
        <v>0</v>
      </c>
      <c r="D27" s="9">
        <f t="shared" si="7"/>
        <v>0</v>
      </c>
      <c r="E27" s="9">
        <f t="shared" si="7"/>
        <v>0</v>
      </c>
      <c r="F27" s="9">
        <f t="shared" si="7"/>
        <v>0</v>
      </c>
      <c r="G27" s="9">
        <f t="shared" si="7"/>
        <v>0</v>
      </c>
      <c r="H27" s="1">
        <f t="shared" si="7"/>
        <v>0</v>
      </c>
      <c r="I27" s="9">
        <f t="shared" si="7"/>
        <v>0</v>
      </c>
      <c r="J27" s="9">
        <f t="shared" si="7"/>
        <v>0</v>
      </c>
      <c r="K27" s="9">
        <f t="shared" si="7"/>
        <v>0</v>
      </c>
      <c r="L27" s="9">
        <f t="shared" si="7"/>
        <v>0</v>
      </c>
      <c r="M27" s="9">
        <f t="shared" si="7"/>
        <v>0</v>
      </c>
      <c r="N27" s="1">
        <f t="shared" si="7"/>
        <v>0</v>
      </c>
      <c r="O27" s="1">
        <f t="shared" si="7"/>
        <v>0</v>
      </c>
    </row>
    <row r="28" spans="1:15" x14ac:dyDescent="0.25">
      <c r="A28" s="9">
        <f>Herrdubbel2!A25</f>
        <v>0</v>
      </c>
      <c r="B28" s="9">
        <f>Herrdubbel2!B25</f>
        <v>0</v>
      </c>
      <c r="C28" s="9">
        <f>Herrdubbel2!C25</f>
        <v>0</v>
      </c>
      <c r="D28" s="9">
        <f>Herrdubbel2!D25</f>
        <v>0</v>
      </c>
      <c r="E28" s="9">
        <f>Herrdubbel2!E25</f>
        <v>0</v>
      </c>
      <c r="F28" s="9">
        <f>Herrdubbel2!F25</f>
        <v>0</v>
      </c>
      <c r="G28" s="9">
        <f>Herrdubbel2!G25</f>
        <v>0</v>
      </c>
      <c r="H28" s="1">
        <f>Herrdubbel2!H25</f>
        <v>0</v>
      </c>
      <c r="I28" s="9">
        <f>Herrdubbel2!I25</f>
        <v>0</v>
      </c>
      <c r="J28" s="9">
        <f>Herrdubbel2!J25</f>
        <v>0</v>
      </c>
      <c r="K28" s="9">
        <f>Herrdubbel2!K25</f>
        <v>0</v>
      </c>
      <c r="L28" s="9">
        <f>Herrdubbel2!L25</f>
        <v>0</v>
      </c>
      <c r="M28" s="9">
        <f>Herrdubbel2!M25</f>
        <v>0</v>
      </c>
      <c r="N28" s="1">
        <f>Herrdubbel2!N25</f>
        <v>0</v>
      </c>
      <c r="O28" s="1">
        <f>Herrdubbel2!O25</f>
        <v>0</v>
      </c>
    </row>
    <row r="29" spans="1:15" x14ac:dyDescent="0.25">
      <c r="A29" s="9">
        <f>Herrdubbel2!A26</f>
        <v>0</v>
      </c>
      <c r="B29" s="9">
        <f>Herrdubbel2!B26</f>
        <v>0</v>
      </c>
      <c r="C29" s="9">
        <f>Herrdubbel2!C26</f>
        <v>0</v>
      </c>
      <c r="D29" s="9">
        <f>Herrdubbel2!D26</f>
        <v>0</v>
      </c>
      <c r="E29" s="9">
        <f>Herrdubbel2!E26</f>
        <v>0</v>
      </c>
      <c r="F29" s="9">
        <f>Herrdubbel2!F26</f>
        <v>0</v>
      </c>
      <c r="G29" s="9">
        <f>Herrdubbel2!G26</f>
        <v>0</v>
      </c>
      <c r="H29" s="1">
        <f>Herrdubbel2!H26</f>
        <v>0</v>
      </c>
      <c r="I29" s="9">
        <f>Herrdubbel2!I26</f>
        <v>0</v>
      </c>
      <c r="J29" s="9">
        <f>Herrdubbel2!J26</f>
        <v>0</v>
      </c>
      <c r="K29" s="9">
        <f>Herrdubbel2!K26</f>
        <v>0</v>
      </c>
      <c r="L29" s="9">
        <f>Herrdubbel2!L26</f>
        <v>0</v>
      </c>
      <c r="M29" s="9">
        <f>Herrdubbel2!M26</f>
        <v>0</v>
      </c>
      <c r="N29" s="1">
        <f>Herrdubbel2!N26</f>
        <v>0</v>
      </c>
      <c r="O29" s="1">
        <f>Herrdubbel2!O26</f>
        <v>0</v>
      </c>
    </row>
    <row r="30" spans="1:15" x14ac:dyDescent="0.25">
      <c r="A30" s="9" t="str">
        <f>A28&amp;"/"&amp;A29</f>
        <v>0/0</v>
      </c>
      <c r="B30" s="37">
        <f>IF(B28=B29,B29,B28&amp;"/"&amp;B29)</f>
        <v>0</v>
      </c>
      <c r="C30" s="9">
        <f t="shared" ref="C30:O30" si="8">SUM(C28:C29)</f>
        <v>0</v>
      </c>
      <c r="D30" s="9">
        <f t="shared" si="8"/>
        <v>0</v>
      </c>
      <c r="E30" s="9">
        <f t="shared" si="8"/>
        <v>0</v>
      </c>
      <c r="F30" s="9">
        <f t="shared" si="8"/>
        <v>0</v>
      </c>
      <c r="G30" s="9">
        <f t="shared" si="8"/>
        <v>0</v>
      </c>
      <c r="H30" s="1">
        <f t="shared" si="8"/>
        <v>0</v>
      </c>
      <c r="I30" s="9">
        <f t="shared" si="8"/>
        <v>0</v>
      </c>
      <c r="J30" s="9">
        <f t="shared" si="8"/>
        <v>0</v>
      </c>
      <c r="K30" s="9">
        <f t="shared" si="8"/>
        <v>0</v>
      </c>
      <c r="L30" s="9">
        <f t="shared" si="8"/>
        <v>0</v>
      </c>
      <c r="M30" s="9">
        <f t="shared" si="8"/>
        <v>0</v>
      </c>
      <c r="N30" s="1">
        <f t="shared" si="8"/>
        <v>0</v>
      </c>
      <c r="O30" s="1">
        <f t="shared" si="8"/>
        <v>0</v>
      </c>
    </row>
    <row r="31" spans="1:15" x14ac:dyDescent="0.25">
      <c r="A31" s="9">
        <f>Herrdubbel2!A27</f>
        <v>0</v>
      </c>
      <c r="B31" s="9">
        <f>Herrdubbel2!B27</f>
        <v>0</v>
      </c>
      <c r="C31" s="9">
        <f>Herrdubbel2!C27</f>
        <v>0</v>
      </c>
      <c r="D31" s="9">
        <f>Herrdubbel2!D27</f>
        <v>0</v>
      </c>
      <c r="E31" s="9">
        <f>Herrdubbel2!E27</f>
        <v>0</v>
      </c>
      <c r="F31" s="9">
        <f>Herrdubbel2!F27</f>
        <v>0</v>
      </c>
      <c r="G31" s="9">
        <f>Herrdubbel2!G27</f>
        <v>0</v>
      </c>
      <c r="H31" s="1">
        <f>Herrdubbel2!H27</f>
        <v>0</v>
      </c>
      <c r="I31" s="9">
        <f>Herrdubbel2!I27</f>
        <v>0</v>
      </c>
      <c r="J31" s="9">
        <f>Herrdubbel2!J27</f>
        <v>0</v>
      </c>
      <c r="K31" s="9">
        <f>Herrdubbel2!K27</f>
        <v>0</v>
      </c>
      <c r="L31" s="9">
        <f>Herrdubbel2!L27</f>
        <v>0</v>
      </c>
      <c r="M31" s="9">
        <f>Herrdubbel2!M27</f>
        <v>0</v>
      </c>
      <c r="N31" s="1">
        <f>Herrdubbel2!N27</f>
        <v>0</v>
      </c>
      <c r="O31" s="1">
        <f>Herrdubbel2!O27</f>
        <v>0</v>
      </c>
    </row>
    <row r="32" spans="1:15" x14ac:dyDescent="0.25">
      <c r="A32" s="9">
        <f>Herrdubbel2!A28</f>
        <v>0</v>
      </c>
      <c r="B32" s="9">
        <f>Herrdubbel2!B28</f>
        <v>0</v>
      </c>
      <c r="C32" s="9">
        <f>Herrdubbel2!C28</f>
        <v>0</v>
      </c>
      <c r="D32" s="9">
        <f>Herrdubbel2!D28</f>
        <v>0</v>
      </c>
      <c r="E32" s="9">
        <f>Herrdubbel2!E28</f>
        <v>0</v>
      </c>
      <c r="F32" s="9">
        <f>Herrdubbel2!F28</f>
        <v>0</v>
      </c>
      <c r="G32" s="9">
        <f>Herrdubbel2!G28</f>
        <v>0</v>
      </c>
      <c r="H32" s="1">
        <f>Herrdubbel2!H28</f>
        <v>0</v>
      </c>
      <c r="I32" s="9">
        <f>Herrdubbel2!I28</f>
        <v>0</v>
      </c>
      <c r="J32" s="9">
        <f>Herrdubbel2!J28</f>
        <v>0</v>
      </c>
      <c r="K32" s="9">
        <f>Herrdubbel2!K28</f>
        <v>0</v>
      </c>
      <c r="L32" s="9">
        <f>Herrdubbel2!L28</f>
        <v>0</v>
      </c>
      <c r="M32" s="9">
        <f>Herrdubbel2!M28</f>
        <v>0</v>
      </c>
      <c r="N32" s="1">
        <f>Herrdubbel2!N28</f>
        <v>0</v>
      </c>
      <c r="O32" s="1">
        <f>Herrdubbel2!O28</f>
        <v>0</v>
      </c>
    </row>
    <row r="33" spans="1:15" x14ac:dyDescent="0.25">
      <c r="A33" s="9" t="str">
        <f>A31&amp;"/"&amp;A32</f>
        <v>0/0</v>
      </c>
      <c r="B33" s="37">
        <f>IF(B31=B32,B32,B31&amp;"/"&amp;B32)</f>
        <v>0</v>
      </c>
      <c r="C33" s="9">
        <f t="shared" ref="C33:O33" si="9">SUM(C31:C32)</f>
        <v>0</v>
      </c>
      <c r="D33" s="9">
        <f t="shared" si="9"/>
        <v>0</v>
      </c>
      <c r="E33" s="9">
        <f t="shared" si="9"/>
        <v>0</v>
      </c>
      <c r="F33" s="9">
        <f t="shared" si="9"/>
        <v>0</v>
      </c>
      <c r="G33" s="9">
        <f t="shared" si="9"/>
        <v>0</v>
      </c>
      <c r="H33" s="1">
        <f t="shared" si="9"/>
        <v>0</v>
      </c>
      <c r="I33" s="9">
        <f t="shared" si="9"/>
        <v>0</v>
      </c>
      <c r="J33" s="9">
        <f t="shared" si="9"/>
        <v>0</v>
      </c>
      <c r="K33" s="9">
        <f t="shared" si="9"/>
        <v>0</v>
      </c>
      <c r="L33" s="9">
        <f t="shared" si="9"/>
        <v>0</v>
      </c>
      <c r="M33" s="9">
        <f t="shared" si="9"/>
        <v>0</v>
      </c>
      <c r="N33" s="1">
        <f t="shared" si="9"/>
        <v>0</v>
      </c>
      <c r="O33" s="1">
        <f t="shared" si="9"/>
        <v>0</v>
      </c>
    </row>
    <row r="34" spans="1:15" x14ac:dyDescent="0.25">
      <c r="A34" s="9">
        <f>Herrdubbel2!A29</f>
        <v>0</v>
      </c>
      <c r="B34" s="9">
        <f>Herrdubbel2!B29</f>
        <v>0</v>
      </c>
      <c r="C34" s="9">
        <f>Herrdubbel2!C29</f>
        <v>0</v>
      </c>
      <c r="D34" s="9">
        <f>Herrdubbel2!D29</f>
        <v>0</v>
      </c>
      <c r="E34" s="9">
        <f>Herrdubbel2!E29</f>
        <v>0</v>
      </c>
      <c r="F34" s="9">
        <f>Herrdubbel2!F29</f>
        <v>0</v>
      </c>
      <c r="G34" s="9">
        <f>Herrdubbel2!G29</f>
        <v>0</v>
      </c>
      <c r="H34" s="1">
        <f>Herrdubbel2!H29</f>
        <v>0</v>
      </c>
      <c r="I34" s="9">
        <f>Herrdubbel2!I29</f>
        <v>0</v>
      </c>
      <c r="J34" s="9">
        <f>Herrdubbel2!J29</f>
        <v>0</v>
      </c>
      <c r="K34" s="9">
        <f>Herrdubbel2!K29</f>
        <v>0</v>
      </c>
      <c r="L34" s="9">
        <f>Herrdubbel2!L29</f>
        <v>0</v>
      </c>
      <c r="M34" s="9">
        <f>Herrdubbel2!M29</f>
        <v>0</v>
      </c>
      <c r="N34" s="1">
        <f>Herrdubbel2!N29</f>
        <v>0</v>
      </c>
      <c r="O34" s="1">
        <f>Herrdubbel2!O29</f>
        <v>0</v>
      </c>
    </row>
    <row r="35" spans="1:15" x14ac:dyDescent="0.25">
      <c r="A35" s="9">
        <f>Herrdubbel2!A30</f>
        <v>0</v>
      </c>
      <c r="B35" s="9">
        <f>Herrdubbel2!B30</f>
        <v>0</v>
      </c>
      <c r="C35" s="9">
        <f>Herrdubbel2!C30</f>
        <v>0</v>
      </c>
      <c r="D35" s="9">
        <f>Herrdubbel2!D30</f>
        <v>0</v>
      </c>
      <c r="E35" s="9">
        <f>Herrdubbel2!E30</f>
        <v>0</v>
      </c>
      <c r="F35" s="9">
        <f>Herrdubbel2!F30</f>
        <v>0</v>
      </c>
      <c r="G35" s="9">
        <f>Herrdubbel2!G30</f>
        <v>0</v>
      </c>
      <c r="H35" s="1">
        <f>Herrdubbel2!H30</f>
        <v>0</v>
      </c>
      <c r="I35" s="9">
        <f>Herrdubbel2!I30</f>
        <v>0</v>
      </c>
      <c r="J35" s="9">
        <f>Herrdubbel2!J30</f>
        <v>0</v>
      </c>
      <c r="K35" s="9">
        <f>Herrdubbel2!K30</f>
        <v>0</v>
      </c>
      <c r="L35" s="9">
        <f>Herrdubbel2!L30</f>
        <v>0</v>
      </c>
      <c r="M35" s="9">
        <f>Herrdubbel2!M30</f>
        <v>0</v>
      </c>
      <c r="N35" s="1">
        <f>Herrdubbel2!N30</f>
        <v>0</v>
      </c>
      <c r="O35" s="1">
        <f>Herrdubbel2!O30</f>
        <v>0</v>
      </c>
    </row>
    <row r="36" spans="1:15" x14ac:dyDescent="0.25">
      <c r="A36" s="9" t="str">
        <f>A34&amp;"/"&amp;A35</f>
        <v>0/0</v>
      </c>
      <c r="B36" s="37">
        <f>IF(B34=B35,B35,B34&amp;"/"&amp;B35)</f>
        <v>0</v>
      </c>
      <c r="C36" s="9">
        <f t="shared" ref="C36:O36" si="10">SUM(C34:C35)</f>
        <v>0</v>
      </c>
      <c r="D36" s="9">
        <f t="shared" si="10"/>
        <v>0</v>
      </c>
      <c r="E36" s="9">
        <f t="shared" si="10"/>
        <v>0</v>
      </c>
      <c r="F36" s="9">
        <f t="shared" si="10"/>
        <v>0</v>
      </c>
      <c r="G36" s="9">
        <f t="shared" si="10"/>
        <v>0</v>
      </c>
      <c r="H36" s="1">
        <f t="shared" si="10"/>
        <v>0</v>
      </c>
      <c r="I36" s="9">
        <f t="shared" si="10"/>
        <v>0</v>
      </c>
      <c r="J36" s="9">
        <f t="shared" si="10"/>
        <v>0</v>
      </c>
      <c r="K36" s="9">
        <f t="shared" si="10"/>
        <v>0</v>
      </c>
      <c r="L36" s="9">
        <f t="shared" si="10"/>
        <v>0</v>
      </c>
      <c r="M36" s="9">
        <f t="shared" si="10"/>
        <v>0</v>
      </c>
      <c r="N36" s="1">
        <f t="shared" si="10"/>
        <v>0</v>
      </c>
      <c r="O36" s="1">
        <f t="shared" si="10"/>
        <v>0</v>
      </c>
    </row>
    <row r="37" spans="1:15" x14ac:dyDescent="0.25">
      <c r="A37" s="9">
        <f>Herrdubbel2!A31</f>
        <v>0</v>
      </c>
      <c r="B37" s="9">
        <f>Herrdubbel2!B31</f>
        <v>0</v>
      </c>
      <c r="C37" s="9">
        <f>Herrdubbel2!C31</f>
        <v>0</v>
      </c>
      <c r="D37" s="9">
        <f>Herrdubbel2!D31</f>
        <v>0</v>
      </c>
      <c r="E37" s="9">
        <f>Herrdubbel2!E31</f>
        <v>0</v>
      </c>
      <c r="F37" s="9">
        <f>Herrdubbel2!F31</f>
        <v>0</v>
      </c>
      <c r="G37" s="9">
        <f>Herrdubbel2!G31</f>
        <v>0</v>
      </c>
      <c r="H37" s="1">
        <f>Herrdubbel2!H31</f>
        <v>0</v>
      </c>
      <c r="I37" s="9">
        <f>Herrdubbel2!I31</f>
        <v>0</v>
      </c>
      <c r="J37" s="9">
        <f>Herrdubbel2!J31</f>
        <v>0</v>
      </c>
      <c r="K37" s="9">
        <f>Herrdubbel2!K31</f>
        <v>0</v>
      </c>
      <c r="L37" s="9">
        <f>Herrdubbel2!L31</f>
        <v>0</v>
      </c>
      <c r="M37" s="9">
        <f>Herrdubbel2!M31</f>
        <v>0</v>
      </c>
      <c r="N37" s="1">
        <f>Herrdubbel2!N31</f>
        <v>0</v>
      </c>
      <c r="O37" s="1">
        <f>Herrdubbel2!O31</f>
        <v>0</v>
      </c>
    </row>
    <row r="38" spans="1:15" x14ac:dyDescent="0.25">
      <c r="A38" s="9">
        <f>Herrdubbel2!A32</f>
        <v>0</v>
      </c>
      <c r="B38" s="9">
        <f>Herrdubbel2!B32</f>
        <v>0</v>
      </c>
      <c r="C38" s="9">
        <f>Herrdubbel2!C32</f>
        <v>0</v>
      </c>
      <c r="D38" s="9">
        <f>Herrdubbel2!D32</f>
        <v>0</v>
      </c>
      <c r="E38" s="9">
        <f>Herrdubbel2!E32</f>
        <v>0</v>
      </c>
      <c r="F38" s="9">
        <f>Herrdubbel2!F32</f>
        <v>0</v>
      </c>
      <c r="G38" s="9">
        <f>Herrdubbel2!G32</f>
        <v>0</v>
      </c>
      <c r="H38" s="1">
        <f>Herrdubbel2!H32</f>
        <v>0</v>
      </c>
      <c r="I38" s="9">
        <f>Herrdubbel2!I32</f>
        <v>0</v>
      </c>
      <c r="J38" s="9">
        <f>Herrdubbel2!J32</f>
        <v>0</v>
      </c>
      <c r="K38" s="9">
        <f>Herrdubbel2!K32</f>
        <v>0</v>
      </c>
      <c r="L38" s="9">
        <f>Herrdubbel2!L32</f>
        <v>0</v>
      </c>
      <c r="M38" s="9">
        <f>Herrdubbel2!M32</f>
        <v>0</v>
      </c>
      <c r="N38" s="1">
        <f>Herrdubbel2!N32</f>
        <v>0</v>
      </c>
      <c r="O38" s="1">
        <f>Herrdubbel2!O32</f>
        <v>0</v>
      </c>
    </row>
    <row r="39" spans="1:15" x14ac:dyDescent="0.25">
      <c r="A39" s="9" t="str">
        <f>A37&amp;"/"&amp;A38</f>
        <v>0/0</v>
      </c>
      <c r="B39" s="37">
        <f>IF(B37=B38,B38,B37&amp;"/"&amp;B38)</f>
        <v>0</v>
      </c>
      <c r="C39" s="9">
        <f t="shared" ref="C39:O39" si="11">SUM(C37:C38)</f>
        <v>0</v>
      </c>
      <c r="D39" s="9">
        <f t="shared" si="11"/>
        <v>0</v>
      </c>
      <c r="E39" s="9">
        <f t="shared" si="11"/>
        <v>0</v>
      </c>
      <c r="F39" s="9">
        <f t="shared" si="11"/>
        <v>0</v>
      </c>
      <c r="G39" s="9">
        <f t="shared" si="11"/>
        <v>0</v>
      </c>
      <c r="H39" s="1">
        <f t="shared" si="11"/>
        <v>0</v>
      </c>
      <c r="I39" s="9">
        <f t="shared" si="11"/>
        <v>0</v>
      </c>
      <c r="J39" s="9">
        <f t="shared" si="11"/>
        <v>0</v>
      </c>
      <c r="K39" s="9">
        <f t="shared" si="11"/>
        <v>0</v>
      </c>
      <c r="L39" s="9">
        <f t="shared" si="11"/>
        <v>0</v>
      </c>
      <c r="M39" s="9">
        <f t="shared" si="11"/>
        <v>0</v>
      </c>
      <c r="N39" s="1">
        <f t="shared" si="11"/>
        <v>0</v>
      </c>
      <c r="O39" s="1">
        <f t="shared" si="11"/>
        <v>0</v>
      </c>
    </row>
    <row r="40" spans="1:15" x14ac:dyDescent="0.25">
      <c r="A40" s="9">
        <f>Herrdubbel2!A33</f>
        <v>0</v>
      </c>
      <c r="B40" s="9">
        <f>Herrdubbel2!B33</f>
        <v>0</v>
      </c>
      <c r="C40" s="9">
        <f>Herrdubbel2!C33</f>
        <v>0</v>
      </c>
      <c r="D40" s="9">
        <f>Herrdubbel2!D33</f>
        <v>0</v>
      </c>
      <c r="E40" s="9">
        <f>Herrdubbel2!E33</f>
        <v>0</v>
      </c>
      <c r="F40" s="9">
        <f>Herrdubbel2!F33</f>
        <v>0</v>
      </c>
      <c r="G40" s="9">
        <f>Herrdubbel2!G33</f>
        <v>0</v>
      </c>
      <c r="H40" s="1">
        <f>Herrdubbel2!H33</f>
        <v>0</v>
      </c>
      <c r="I40" s="9">
        <f>Herrdubbel2!I33</f>
        <v>0</v>
      </c>
      <c r="J40" s="9">
        <f>Herrdubbel2!J33</f>
        <v>0</v>
      </c>
      <c r="K40" s="9">
        <f>Herrdubbel2!K33</f>
        <v>0</v>
      </c>
      <c r="L40" s="9">
        <f>Herrdubbel2!L33</f>
        <v>0</v>
      </c>
      <c r="M40" s="9">
        <f>Herrdubbel2!M33</f>
        <v>0</v>
      </c>
      <c r="N40" s="1">
        <f>Herrdubbel2!N33</f>
        <v>0</v>
      </c>
      <c r="O40" s="1">
        <f>Herrdubbel2!O33</f>
        <v>0</v>
      </c>
    </row>
    <row r="41" spans="1:15" x14ac:dyDescent="0.25">
      <c r="A41" s="9">
        <f>Herrdubbel2!A34</f>
        <v>0</v>
      </c>
      <c r="B41" s="9">
        <f>Herrdubbel2!B34</f>
        <v>0</v>
      </c>
      <c r="C41" s="9">
        <f>Herrdubbel2!C34</f>
        <v>0</v>
      </c>
      <c r="D41" s="9">
        <f>Herrdubbel2!D34</f>
        <v>0</v>
      </c>
      <c r="E41" s="9">
        <f>Herrdubbel2!E34</f>
        <v>0</v>
      </c>
      <c r="F41" s="9">
        <f>Herrdubbel2!F34</f>
        <v>0</v>
      </c>
      <c r="G41" s="9">
        <f>Herrdubbel2!G34</f>
        <v>0</v>
      </c>
      <c r="H41" s="1">
        <f>Herrdubbel2!H34</f>
        <v>0</v>
      </c>
      <c r="I41" s="9">
        <f>Herrdubbel2!I34</f>
        <v>0</v>
      </c>
      <c r="J41" s="9">
        <f>Herrdubbel2!J34</f>
        <v>0</v>
      </c>
      <c r="K41" s="9">
        <f>Herrdubbel2!K34</f>
        <v>0</v>
      </c>
      <c r="L41" s="9">
        <f>Herrdubbel2!L34</f>
        <v>0</v>
      </c>
      <c r="M41" s="9">
        <f>Herrdubbel2!M34</f>
        <v>0</v>
      </c>
      <c r="N41" s="1">
        <f>Herrdubbel2!N34</f>
        <v>0</v>
      </c>
      <c r="O41" s="1">
        <f>Herrdubbel2!O34</f>
        <v>0</v>
      </c>
    </row>
    <row r="42" spans="1:15" x14ac:dyDescent="0.25">
      <c r="A42" s="9" t="str">
        <f>A40&amp;"/"&amp;A41</f>
        <v>0/0</v>
      </c>
      <c r="B42" s="37">
        <f>IF(B40=B41,B41,B40&amp;"/"&amp;B41)</f>
        <v>0</v>
      </c>
      <c r="C42" s="9">
        <f t="shared" ref="C42:O42" si="12">SUM(C40:C41)</f>
        <v>0</v>
      </c>
      <c r="D42" s="9">
        <f t="shared" si="12"/>
        <v>0</v>
      </c>
      <c r="E42" s="9">
        <f t="shared" si="12"/>
        <v>0</v>
      </c>
      <c r="F42" s="9">
        <f t="shared" si="12"/>
        <v>0</v>
      </c>
      <c r="G42" s="9">
        <f t="shared" si="12"/>
        <v>0</v>
      </c>
      <c r="H42" s="1">
        <f t="shared" si="12"/>
        <v>0</v>
      </c>
      <c r="I42" s="9">
        <f t="shared" si="12"/>
        <v>0</v>
      </c>
      <c r="J42" s="9">
        <f t="shared" si="12"/>
        <v>0</v>
      </c>
      <c r="K42" s="9">
        <f t="shared" si="12"/>
        <v>0</v>
      </c>
      <c r="L42" s="9">
        <f t="shared" si="12"/>
        <v>0</v>
      </c>
      <c r="M42" s="9">
        <f t="shared" si="12"/>
        <v>0</v>
      </c>
      <c r="N42" s="1">
        <f t="shared" si="12"/>
        <v>0</v>
      </c>
      <c r="O42" s="1">
        <f t="shared" si="12"/>
        <v>0</v>
      </c>
    </row>
    <row r="43" spans="1:15" x14ac:dyDescent="0.25">
      <c r="A43" s="9">
        <f>Herrdubbel2!A35</f>
        <v>0</v>
      </c>
      <c r="B43" s="9">
        <f>Herrdubbel2!B35</f>
        <v>0</v>
      </c>
      <c r="C43" s="9">
        <f>Herrdubbel2!C35</f>
        <v>0</v>
      </c>
      <c r="D43" s="9">
        <f>Herrdubbel2!D35</f>
        <v>0</v>
      </c>
      <c r="E43" s="9">
        <f>Herrdubbel2!E35</f>
        <v>0</v>
      </c>
      <c r="F43" s="9">
        <f>Herrdubbel2!F35</f>
        <v>0</v>
      </c>
      <c r="G43" s="9">
        <f>Herrdubbel2!G35</f>
        <v>0</v>
      </c>
      <c r="H43" s="1">
        <f>Herrdubbel2!H35</f>
        <v>0</v>
      </c>
      <c r="I43" s="9">
        <f>Herrdubbel2!I35</f>
        <v>0</v>
      </c>
      <c r="J43" s="9">
        <f>Herrdubbel2!J35</f>
        <v>0</v>
      </c>
      <c r="K43" s="9">
        <f>Herrdubbel2!K35</f>
        <v>0</v>
      </c>
      <c r="L43" s="9">
        <f>Herrdubbel2!L35</f>
        <v>0</v>
      </c>
      <c r="M43" s="9">
        <f>Herrdubbel2!M35</f>
        <v>0</v>
      </c>
      <c r="N43" s="1">
        <f>Herrdubbel2!N35</f>
        <v>0</v>
      </c>
      <c r="O43" s="1">
        <f>Herrdubbel2!O35</f>
        <v>0</v>
      </c>
    </row>
    <row r="44" spans="1:15" x14ac:dyDescent="0.25">
      <c r="A44" s="9">
        <f>Herrdubbel2!A36</f>
        <v>0</v>
      </c>
      <c r="B44" s="9">
        <f>Herrdubbel2!B36</f>
        <v>0</v>
      </c>
      <c r="C44" s="9">
        <f>Herrdubbel2!C36</f>
        <v>0</v>
      </c>
      <c r="D44" s="9">
        <f>Herrdubbel2!D36</f>
        <v>0</v>
      </c>
      <c r="E44" s="9">
        <f>Herrdubbel2!E36</f>
        <v>0</v>
      </c>
      <c r="F44" s="9">
        <f>Herrdubbel2!F36</f>
        <v>0</v>
      </c>
      <c r="G44" s="9">
        <f>Herrdubbel2!G36</f>
        <v>0</v>
      </c>
      <c r="H44" s="1">
        <f>Herrdubbel2!H36</f>
        <v>0</v>
      </c>
      <c r="I44" s="9">
        <f>Herrdubbel2!I36</f>
        <v>0</v>
      </c>
      <c r="J44" s="9">
        <f>Herrdubbel2!J36</f>
        <v>0</v>
      </c>
      <c r="K44" s="9">
        <f>Herrdubbel2!K36</f>
        <v>0</v>
      </c>
      <c r="L44" s="9">
        <f>Herrdubbel2!L36</f>
        <v>0</v>
      </c>
      <c r="M44" s="9">
        <f>Herrdubbel2!M36</f>
        <v>0</v>
      </c>
      <c r="N44" s="1">
        <f>Herrdubbel2!N36</f>
        <v>0</v>
      </c>
      <c r="O44" s="1">
        <f>Herrdubbel2!O36</f>
        <v>0</v>
      </c>
    </row>
    <row r="45" spans="1:15" x14ac:dyDescent="0.25">
      <c r="A45" s="9" t="str">
        <f>A43&amp;"/"&amp;A44</f>
        <v>0/0</v>
      </c>
      <c r="B45" s="37">
        <f>IF(B43=B44,B44,B43&amp;"/"&amp;B44)</f>
        <v>0</v>
      </c>
      <c r="C45" s="9">
        <f t="shared" ref="C45:O45" si="13">SUM(C43:C44)</f>
        <v>0</v>
      </c>
      <c r="D45" s="9">
        <f t="shared" si="13"/>
        <v>0</v>
      </c>
      <c r="E45" s="9">
        <f t="shared" si="13"/>
        <v>0</v>
      </c>
      <c r="F45" s="9">
        <f t="shared" si="13"/>
        <v>0</v>
      </c>
      <c r="G45" s="9">
        <f t="shared" si="13"/>
        <v>0</v>
      </c>
      <c r="H45" s="1">
        <f t="shared" si="13"/>
        <v>0</v>
      </c>
      <c r="I45" s="9">
        <f t="shared" si="13"/>
        <v>0</v>
      </c>
      <c r="J45" s="9">
        <f t="shared" si="13"/>
        <v>0</v>
      </c>
      <c r="K45" s="9">
        <f t="shared" si="13"/>
        <v>0</v>
      </c>
      <c r="L45" s="9">
        <f t="shared" si="13"/>
        <v>0</v>
      </c>
      <c r="M45" s="9">
        <f t="shared" si="13"/>
        <v>0</v>
      </c>
      <c r="N45" s="1">
        <f t="shared" si="13"/>
        <v>0</v>
      </c>
      <c r="O45" s="1">
        <f t="shared" si="13"/>
        <v>0</v>
      </c>
    </row>
    <row r="46" spans="1:15" x14ac:dyDescent="0.25">
      <c r="A46" s="9">
        <f>Herrdubbel2!A37</f>
        <v>0</v>
      </c>
      <c r="B46" s="9">
        <f>Herrdubbel2!B37</f>
        <v>0</v>
      </c>
      <c r="C46" s="9">
        <f>Herrdubbel2!C37</f>
        <v>0</v>
      </c>
      <c r="D46" s="9">
        <f>Herrdubbel2!D37</f>
        <v>0</v>
      </c>
      <c r="E46" s="9">
        <f>Herrdubbel2!E37</f>
        <v>0</v>
      </c>
      <c r="F46" s="9">
        <f>Herrdubbel2!F37</f>
        <v>0</v>
      </c>
      <c r="G46" s="9">
        <f>Herrdubbel2!G37</f>
        <v>0</v>
      </c>
      <c r="H46" s="1">
        <f>Herrdubbel2!H37</f>
        <v>0</v>
      </c>
      <c r="I46" s="9">
        <f>Herrdubbel2!I37</f>
        <v>0</v>
      </c>
      <c r="J46" s="9">
        <f>Herrdubbel2!J37</f>
        <v>0</v>
      </c>
      <c r="K46" s="9">
        <f>Herrdubbel2!K37</f>
        <v>0</v>
      </c>
      <c r="L46" s="9">
        <f>Herrdubbel2!L37</f>
        <v>0</v>
      </c>
      <c r="M46" s="9">
        <f>Herrdubbel2!M37</f>
        <v>0</v>
      </c>
      <c r="N46" s="1">
        <f>Herrdubbel2!N37</f>
        <v>0</v>
      </c>
      <c r="O46" s="1">
        <f>Herrdubbel2!O37</f>
        <v>0</v>
      </c>
    </row>
    <row r="47" spans="1:15" x14ac:dyDescent="0.25">
      <c r="A47" s="9">
        <f>Herrdubbel2!A38</f>
        <v>0</v>
      </c>
      <c r="B47" s="9">
        <f>Herrdubbel2!B38</f>
        <v>0</v>
      </c>
      <c r="C47" s="9">
        <f>Herrdubbel2!C38</f>
        <v>0</v>
      </c>
      <c r="D47" s="9">
        <f>Herrdubbel2!D38</f>
        <v>0</v>
      </c>
      <c r="E47" s="9">
        <f>Herrdubbel2!E38</f>
        <v>0</v>
      </c>
      <c r="F47" s="9">
        <f>Herrdubbel2!F38</f>
        <v>0</v>
      </c>
      <c r="G47" s="9">
        <f>Herrdubbel2!G38</f>
        <v>0</v>
      </c>
      <c r="H47" s="1">
        <f>Herrdubbel2!H38</f>
        <v>0</v>
      </c>
      <c r="I47" s="9">
        <f>Herrdubbel2!I38</f>
        <v>0</v>
      </c>
      <c r="J47" s="9">
        <f>Herrdubbel2!J38</f>
        <v>0</v>
      </c>
      <c r="K47" s="9">
        <f>Herrdubbel2!K38</f>
        <v>0</v>
      </c>
      <c r="L47" s="9">
        <f>Herrdubbel2!L38</f>
        <v>0</v>
      </c>
      <c r="M47" s="9">
        <f>Herrdubbel2!M38</f>
        <v>0</v>
      </c>
      <c r="N47" s="1">
        <f>Herrdubbel2!N38</f>
        <v>0</v>
      </c>
      <c r="O47" s="1">
        <f>Herrdubbel2!O38</f>
        <v>0</v>
      </c>
    </row>
    <row r="48" spans="1:15" x14ac:dyDescent="0.25">
      <c r="A48" s="9" t="str">
        <f>A46&amp;"/"&amp;A47</f>
        <v>0/0</v>
      </c>
      <c r="B48" s="37">
        <f>IF(B46=B47,B47,B46&amp;"/"&amp;B47)</f>
        <v>0</v>
      </c>
      <c r="C48" s="9">
        <f t="shared" ref="C48:O48" si="14">SUM(C46:C47)</f>
        <v>0</v>
      </c>
      <c r="D48" s="9">
        <f t="shared" si="14"/>
        <v>0</v>
      </c>
      <c r="E48" s="9">
        <f t="shared" si="14"/>
        <v>0</v>
      </c>
      <c r="F48" s="9">
        <f t="shared" si="14"/>
        <v>0</v>
      </c>
      <c r="G48" s="9">
        <f t="shared" si="14"/>
        <v>0</v>
      </c>
      <c r="H48" s="1">
        <f t="shared" si="14"/>
        <v>0</v>
      </c>
      <c r="I48" s="9">
        <f t="shared" si="14"/>
        <v>0</v>
      </c>
      <c r="J48" s="9">
        <f t="shared" si="14"/>
        <v>0</v>
      </c>
      <c r="K48" s="9">
        <f t="shared" si="14"/>
        <v>0</v>
      </c>
      <c r="L48" s="9">
        <f t="shared" si="14"/>
        <v>0</v>
      </c>
      <c r="M48" s="9">
        <f t="shared" si="14"/>
        <v>0</v>
      </c>
      <c r="N48" s="1">
        <f t="shared" si="14"/>
        <v>0</v>
      </c>
      <c r="O48" s="1">
        <f t="shared" si="14"/>
        <v>0</v>
      </c>
    </row>
    <row r="49" spans="1:15" x14ac:dyDescent="0.25">
      <c r="A49" s="9">
        <f>Herrdubbel2!A39</f>
        <v>0</v>
      </c>
      <c r="B49" s="9">
        <f>Herrdubbel2!B39</f>
        <v>0</v>
      </c>
      <c r="C49" s="9">
        <f>Herrdubbel2!C39</f>
        <v>0</v>
      </c>
      <c r="D49" s="9">
        <f>Herrdubbel2!D39</f>
        <v>0</v>
      </c>
      <c r="E49" s="9">
        <f>Herrdubbel2!E39</f>
        <v>0</v>
      </c>
      <c r="F49" s="9">
        <f>Herrdubbel2!F39</f>
        <v>0</v>
      </c>
      <c r="G49" s="9">
        <f>Herrdubbel2!G39</f>
        <v>0</v>
      </c>
      <c r="H49" s="1">
        <f>Herrdubbel2!H39</f>
        <v>0</v>
      </c>
      <c r="I49" s="9">
        <f>Herrdubbel2!I39</f>
        <v>0</v>
      </c>
      <c r="J49" s="9">
        <f>Herrdubbel2!J39</f>
        <v>0</v>
      </c>
      <c r="K49" s="9">
        <f>Herrdubbel2!K39</f>
        <v>0</v>
      </c>
      <c r="L49" s="9">
        <f>Herrdubbel2!L39</f>
        <v>0</v>
      </c>
      <c r="M49" s="9">
        <f>Herrdubbel2!M39</f>
        <v>0</v>
      </c>
      <c r="N49" s="1">
        <f>Herrdubbel2!N39</f>
        <v>0</v>
      </c>
      <c r="O49" s="1">
        <f>Herrdubbel2!O39</f>
        <v>0</v>
      </c>
    </row>
    <row r="50" spans="1:15" x14ac:dyDescent="0.25">
      <c r="A50" s="9">
        <f>Herrdubbel2!A40</f>
        <v>0</v>
      </c>
      <c r="B50" s="9">
        <f>Herrdubbel2!B40</f>
        <v>0</v>
      </c>
      <c r="C50" s="9">
        <f>Herrdubbel2!C40</f>
        <v>0</v>
      </c>
      <c r="D50" s="9">
        <f>Herrdubbel2!D40</f>
        <v>0</v>
      </c>
      <c r="E50" s="9">
        <f>Herrdubbel2!E40</f>
        <v>0</v>
      </c>
      <c r="F50" s="9">
        <f>Herrdubbel2!F40</f>
        <v>0</v>
      </c>
      <c r="G50" s="9">
        <f>Herrdubbel2!G40</f>
        <v>0</v>
      </c>
      <c r="H50" s="1">
        <f>Herrdubbel2!H40</f>
        <v>0</v>
      </c>
      <c r="I50" s="9">
        <f>Herrdubbel2!I40</f>
        <v>0</v>
      </c>
      <c r="J50" s="9">
        <f>Herrdubbel2!J40</f>
        <v>0</v>
      </c>
      <c r="K50" s="9">
        <f>Herrdubbel2!K40</f>
        <v>0</v>
      </c>
      <c r="L50" s="9">
        <f>Herrdubbel2!L40</f>
        <v>0</v>
      </c>
      <c r="M50" s="9">
        <f>Herrdubbel2!M40</f>
        <v>0</v>
      </c>
      <c r="N50" s="1">
        <f>Herrdubbel2!N40</f>
        <v>0</v>
      </c>
      <c r="O50" s="1">
        <f>Herrdubbel2!O40</f>
        <v>0</v>
      </c>
    </row>
    <row r="51" spans="1:15" x14ac:dyDescent="0.25">
      <c r="A51" s="9" t="str">
        <f>A49&amp;"/"&amp;A50</f>
        <v>0/0</v>
      </c>
      <c r="B51" s="37">
        <f>IF(B49=B50,B50,B49&amp;"/"&amp;B50)</f>
        <v>0</v>
      </c>
      <c r="C51" s="9">
        <f t="shared" ref="C51:O51" si="15">SUM(C49:C50)</f>
        <v>0</v>
      </c>
      <c r="D51" s="9">
        <f t="shared" si="15"/>
        <v>0</v>
      </c>
      <c r="E51" s="9">
        <f t="shared" si="15"/>
        <v>0</v>
      </c>
      <c r="F51" s="9">
        <f t="shared" si="15"/>
        <v>0</v>
      </c>
      <c r="G51" s="9">
        <f t="shared" si="15"/>
        <v>0</v>
      </c>
      <c r="H51" s="1">
        <f t="shared" si="15"/>
        <v>0</v>
      </c>
      <c r="I51" s="9">
        <f t="shared" si="15"/>
        <v>0</v>
      </c>
      <c r="J51" s="9">
        <f t="shared" si="15"/>
        <v>0</v>
      </c>
      <c r="K51" s="9">
        <f t="shared" si="15"/>
        <v>0</v>
      </c>
      <c r="L51" s="9">
        <f t="shared" si="15"/>
        <v>0</v>
      </c>
      <c r="M51" s="9">
        <f t="shared" si="15"/>
        <v>0</v>
      </c>
      <c r="N51" s="1">
        <f t="shared" si="15"/>
        <v>0</v>
      </c>
      <c r="O51" s="1">
        <f t="shared" si="15"/>
        <v>0</v>
      </c>
    </row>
    <row r="52" spans="1:15" x14ac:dyDescent="0.25">
      <c r="A52" s="9">
        <f>Herrdubbel2!A41</f>
        <v>0</v>
      </c>
      <c r="B52" s="9">
        <f>Herrdubbel2!B41</f>
        <v>0</v>
      </c>
      <c r="C52" s="9">
        <f>Herrdubbel2!C41</f>
        <v>0</v>
      </c>
      <c r="D52" s="9">
        <f>Herrdubbel2!D41</f>
        <v>0</v>
      </c>
      <c r="E52" s="9">
        <f>Herrdubbel2!E41</f>
        <v>0</v>
      </c>
      <c r="F52" s="9">
        <f>Herrdubbel2!F41</f>
        <v>0</v>
      </c>
      <c r="G52" s="9">
        <f>Herrdubbel2!G41</f>
        <v>0</v>
      </c>
      <c r="H52" s="1">
        <f>Herrdubbel2!H41</f>
        <v>0</v>
      </c>
      <c r="I52" s="9">
        <f>Herrdubbel2!I41</f>
        <v>0</v>
      </c>
      <c r="J52" s="9">
        <f>Herrdubbel2!J41</f>
        <v>0</v>
      </c>
      <c r="K52" s="9">
        <f>Herrdubbel2!K41</f>
        <v>0</v>
      </c>
      <c r="L52" s="9">
        <f>Herrdubbel2!L41</f>
        <v>0</v>
      </c>
      <c r="M52" s="9">
        <f>Herrdubbel2!M41</f>
        <v>0</v>
      </c>
      <c r="N52" s="1">
        <f>Herrdubbel2!N41</f>
        <v>0</v>
      </c>
      <c r="O52" s="1">
        <f>Herrdubbel2!O41</f>
        <v>0</v>
      </c>
    </row>
    <row r="53" spans="1:15" x14ac:dyDescent="0.25">
      <c r="A53" s="9">
        <f>Herrdubbel2!A42</f>
        <v>0</v>
      </c>
      <c r="B53" s="9">
        <f>Herrdubbel2!B42</f>
        <v>0</v>
      </c>
      <c r="C53" s="9">
        <f>Herrdubbel2!C42</f>
        <v>0</v>
      </c>
      <c r="D53" s="9">
        <f>Herrdubbel2!D42</f>
        <v>0</v>
      </c>
      <c r="E53" s="9">
        <f>Herrdubbel2!E42</f>
        <v>0</v>
      </c>
      <c r="F53" s="9">
        <f>Herrdubbel2!F42</f>
        <v>0</v>
      </c>
      <c r="G53" s="9">
        <f>Herrdubbel2!G42</f>
        <v>0</v>
      </c>
      <c r="H53" s="1">
        <f>Herrdubbel2!H42</f>
        <v>0</v>
      </c>
      <c r="I53" s="9">
        <f>Herrdubbel2!I42</f>
        <v>0</v>
      </c>
      <c r="J53" s="9">
        <f>Herrdubbel2!J42</f>
        <v>0</v>
      </c>
      <c r="K53" s="9">
        <f>Herrdubbel2!K42</f>
        <v>0</v>
      </c>
      <c r="L53" s="9">
        <f>Herrdubbel2!L42</f>
        <v>0</v>
      </c>
      <c r="M53" s="9">
        <f>Herrdubbel2!M42</f>
        <v>0</v>
      </c>
      <c r="N53" s="1">
        <f>Herrdubbel2!N42</f>
        <v>0</v>
      </c>
      <c r="O53" s="1">
        <f>Herrdubbel2!O42</f>
        <v>0</v>
      </c>
    </row>
    <row r="54" spans="1:15" x14ac:dyDescent="0.25">
      <c r="A54" s="9" t="str">
        <f>A52&amp;"/"&amp;A53</f>
        <v>0/0</v>
      </c>
      <c r="B54" s="37">
        <f>IF(B52=B53,B53,B52&amp;"/"&amp;B53)</f>
        <v>0</v>
      </c>
      <c r="C54" s="9">
        <f t="shared" ref="C54:O54" si="16">SUM(C52:C53)</f>
        <v>0</v>
      </c>
      <c r="D54" s="9">
        <f t="shared" si="16"/>
        <v>0</v>
      </c>
      <c r="E54" s="9">
        <f t="shared" si="16"/>
        <v>0</v>
      </c>
      <c r="F54" s="9">
        <f t="shared" si="16"/>
        <v>0</v>
      </c>
      <c r="G54" s="9">
        <f t="shared" si="16"/>
        <v>0</v>
      </c>
      <c r="H54" s="1">
        <f t="shared" si="16"/>
        <v>0</v>
      </c>
      <c r="I54" s="9">
        <f t="shared" si="16"/>
        <v>0</v>
      </c>
      <c r="J54" s="9">
        <f t="shared" si="16"/>
        <v>0</v>
      </c>
      <c r="K54" s="9">
        <f t="shared" si="16"/>
        <v>0</v>
      </c>
      <c r="L54" s="9">
        <f t="shared" si="16"/>
        <v>0</v>
      </c>
      <c r="M54" s="9">
        <f t="shared" si="16"/>
        <v>0</v>
      </c>
      <c r="N54" s="1">
        <f t="shared" si="16"/>
        <v>0</v>
      </c>
      <c r="O54" s="1">
        <f t="shared" si="16"/>
        <v>0</v>
      </c>
    </row>
    <row r="55" spans="1:15" x14ac:dyDescent="0.25">
      <c r="A55" s="9">
        <f>Herrdubbel2!A43</f>
        <v>0</v>
      </c>
      <c r="B55" s="9">
        <f>Herrdubbel2!B43</f>
        <v>0</v>
      </c>
      <c r="C55" s="9">
        <f>Herrdubbel2!C43</f>
        <v>0</v>
      </c>
      <c r="D55" s="9">
        <f>Herrdubbel2!D43</f>
        <v>0</v>
      </c>
      <c r="E55" s="9">
        <f>Herrdubbel2!E43</f>
        <v>0</v>
      </c>
      <c r="F55" s="9">
        <f>Herrdubbel2!F43</f>
        <v>0</v>
      </c>
      <c r="G55" s="9">
        <f>Herrdubbel2!G43</f>
        <v>0</v>
      </c>
      <c r="H55" s="1">
        <f>Herrdubbel2!H43</f>
        <v>0</v>
      </c>
      <c r="I55" s="9">
        <f>Herrdubbel2!I43</f>
        <v>0</v>
      </c>
      <c r="J55" s="9">
        <f>Herrdubbel2!J43</f>
        <v>0</v>
      </c>
      <c r="K55" s="9">
        <f>Herrdubbel2!K43</f>
        <v>0</v>
      </c>
      <c r="L55" s="9">
        <f>Herrdubbel2!L43</f>
        <v>0</v>
      </c>
      <c r="M55" s="9">
        <f>Herrdubbel2!M43</f>
        <v>0</v>
      </c>
      <c r="N55" s="1">
        <f>Herrdubbel2!N43</f>
        <v>0</v>
      </c>
      <c r="O55" s="1">
        <f>Herrdubbel2!O43</f>
        <v>0</v>
      </c>
    </row>
    <row r="56" spans="1:15" x14ac:dyDescent="0.25">
      <c r="A56" s="9">
        <f>Herrdubbel2!A44</f>
        <v>0</v>
      </c>
      <c r="B56" s="9">
        <f>Herrdubbel2!B44</f>
        <v>0</v>
      </c>
      <c r="C56" s="9">
        <f>Herrdubbel2!C44</f>
        <v>0</v>
      </c>
      <c r="D56" s="9">
        <f>Herrdubbel2!D44</f>
        <v>0</v>
      </c>
      <c r="E56" s="9">
        <f>Herrdubbel2!E44</f>
        <v>0</v>
      </c>
      <c r="F56" s="9">
        <f>Herrdubbel2!F44</f>
        <v>0</v>
      </c>
      <c r="G56" s="9">
        <f>Herrdubbel2!G44</f>
        <v>0</v>
      </c>
      <c r="H56" s="1">
        <f>Herrdubbel2!H44</f>
        <v>0</v>
      </c>
      <c r="I56" s="9">
        <f>Herrdubbel2!I44</f>
        <v>0</v>
      </c>
      <c r="J56" s="9">
        <f>Herrdubbel2!J44</f>
        <v>0</v>
      </c>
      <c r="K56" s="9">
        <f>Herrdubbel2!K44</f>
        <v>0</v>
      </c>
      <c r="L56" s="9">
        <f>Herrdubbel2!L44</f>
        <v>0</v>
      </c>
      <c r="M56" s="9">
        <f>Herrdubbel2!M44</f>
        <v>0</v>
      </c>
      <c r="N56" s="1">
        <f>Herrdubbel2!N44</f>
        <v>0</v>
      </c>
      <c r="O56" s="1">
        <f>Herrdubbel2!O44</f>
        <v>0</v>
      </c>
    </row>
    <row r="57" spans="1:15" x14ac:dyDescent="0.25">
      <c r="A57" s="9" t="str">
        <f>A55&amp;"/"&amp;A56</f>
        <v>0/0</v>
      </c>
      <c r="B57" s="37">
        <f>IF(B55=B56,B56,B55&amp;"/"&amp;B56)</f>
        <v>0</v>
      </c>
      <c r="C57" s="9">
        <f t="shared" ref="C57:O57" si="17">SUM(C55:C56)</f>
        <v>0</v>
      </c>
      <c r="D57" s="9">
        <f t="shared" si="17"/>
        <v>0</v>
      </c>
      <c r="E57" s="9">
        <f t="shared" si="17"/>
        <v>0</v>
      </c>
      <c r="F57" s="9">
        <f t="shared" si="17"/>
        <v>0</v>
      </c>
      <c r="G57" s="9">
        <f t="shared" si="17"/>
        <v>0</v>
      </c>
      <c r="H57" s="1">
        <f t="shared" si="17"/>
        <v>0</v>
      </c>
      <c r="I57" s="9">
        <f t="shared" si="17"/>
        <v>0</v>
      </c>
      <c r="J57" s="9">
        <f t="shared" si="17"/>
        <v>0</v>
      </c>
      <c r="K57" s="9">
        <f t="shared" si="17"/>
        <v>0</v>
      </c>
      <c r="L57" s="9">
        <f t="shared" si="17"/>
        <v>0</v>
      </c>
      <c r="M57" s="9">
        <f t="shared" si="17"/>
        <v>0</v>
      </c>
      <c r="N57" s="1">
        <f t="shared" si="17"/>
        <v>0</v>
      </c>
      <c r="O57" s="1">
        <f t="shared" si="17"/>
        <v>0</v>
      </c>
    </row>
    <row r="58" spans="1:15" x14ac:dyDescent="0.25">
      <c r="A58" s="9">
        <f>Herrdubbel2!A45</f>
        <v>0</v>
      </c>
      <c r="B58" s="9">
        <f>Herrdubbel2!B45</f>
        <v>0</v>
      </c>
      <c r="C58" s="9">
        <f>Herrdubbel2!C45</f>
        <v>0</v>
      </c>
      <c r="D58" s="9">
        <f>Herrdubbel2!D45</f>
        <v>0</v>
      </c>
      <c r="E58" s="9">
        <f>Herrdubbel2!E45</f>
        <v>0</v>
      </c>
      <c r="F58" s="9">
        <f>Herrdubbel2!F45</f>
        <v>0</v>
      </c>
      <c r="G58" s="9">
        <f>Herrdubbel2!G45</f>
        <v>0</v>
      </c>
      <c r="H58" s="1">
        <f>Herrdubbel2!H45</f>
        <v>0</v>
      </c>
      <c r="I58" s="9">
        <f>Herrdubbel2!I45</f>
        <v>0</v>
      </c>
      <c r="J58" s="9">
        <f>Herrdubbel2!J45</f>
        <v>0</v>
      </c>
      <c r="K58" s="9">
        <f>Herrdubbel2!K45</f>
        <v>0</v>
      </c>
      <c r="L58" s="9">
        <f>Herrdubbel2!L45</f>
        <v>0</v>
      </c>
      <c r="M58" s="9">
        <f>Herrdubbel2!M45</f>
        <v>0</v>
      </c>
      <c r="N58" s="1">
        <f>Herrdubbel2!N45</f>
        <v>0</v>
      </c>
      <c r="O58" s="1">
        <f>Herrdubbel2!O45</f>
        <v>0</v>
      </c>
    </row>
    <row r="59" spans="1:15" x14ac:dyDescent="0.25">
      <c r="A59" s="9">
        <f>Herrdubbel2!A46</f>
        <v>0</v>
      </c>
      <c r="B59" s="9">
        <f>Herrdubbel2!B46</f>
        <v>0</v>
      </c>
      <c r="C59" s="9">
        <f>Herrdubbel2!C46</f>
        <v>0</v>
      </c>
      <c r="D59" s="9">
        <f>Herrdubbel2!D46</f>
        <v>0</v>
      </c>
      <c r="E59" s="9">
        <f>Herrdubbel2!E46</f>
        <v>0</v>
      </c>
      <c r="F59" s="9">
        <f>Herrdubbel2!F46</f>
        <v>0</v>
      </c>
      <c r="G59" s="9">
        <f>Herrdubbel2!G46</f>
        <v>0</v>
      </c>
      <c r="H59" s="1">
        <f>Herrdubbel2!H46</f>
        <v>0</v>
      </c>
      <c r="I59" s="9">
        <f>Herrdubbel2!I46</f>
        <v>0</v>
      </c>
      <c r="J59" s="9">
        <f>Herrdubbel2!J46</f>
        <v>0</v>
      </c>
      <c r="K59" s="9">
        <f>Herrdubbel2!K46</f>
        <v>0</v>
      </c>
      <c r="L59" s="9">
        <f>Herrdubbel2!L46</f>
        <v>0</v>
      </c>
      <c r="M59" s="9">
        <f>Herrdubbel2!M46</f>
        <v>0</v>
      </c>
      <c r="N59" s="1">
        <f>Herrdubbel2!N46</f>
        <v>0</v>
      </c>
      <c r="O59" s="1">
        <f>Herrdubbel2!O46</f>
        <v>0</v>
      </c>
    </row>
    <row r="60" spans="1:15" x14ac:dyDescent="0.25">
      <c r="A60" s="9" t="str">
        <f>A58&amp;"/"&amp;A59</f>
        <v>0/0</v>
      </c>
      <c r="B60" s="37">
        <f>IF(B58=B59,B59,B58&amp;"/"&amp;B59)</f>
        <v>0</v>
      </c>
      <c r="C60" s="9">
        <f t="shared" ref="C60:O60" si="18">SUM(C58:C59)</f>
        <v>0</v>
      </c>
      <c r="D60" s="9">
        <f t="shared" si="18"/>
        <v>0</v>
      </c>
      <c r="E60" s="9">
        <f t="shared" si="18"/>
        <v>0</v>
      </c>
      <c r="F60" s="9">
        <f t="shared" si="18"/>
        <v>0</v>
      </c>
      <c r="G60" s="9">
        <f t="shared" si="18"/>
        <v>0</v>
      </c>
      <c r="H60" s="1">
        <f t="shared" si="18"/>
        <v>0</v>
      </c>
      <c r="I60" s="9">
        <f t="shared" si="18"/>
        <v>0</v>
      </c>
      <c r="J60" s="9">
        <f t="shared" si="18"/>
        <v>0</v>
      </c>
      <c r="K60" s="9">
        <f t="shared" si="18"/>
        <v>0</v>
      </c>
      <c r="L60" s="9">
        <f t="shared" si="18"/>
        <v>0</v>
      </c>
      <c r="M60" s="9">
        <f t="shared" si="18"/>
        <v>0</v>
      </c>
      <c r="N60" s="1">
        <f t="shared" si="18"/>
        <v>0</v>
      </c>
      <c r="O60" s="1">
        <f t="shared" si="18"/>
        <v>0</v>
      </c>
    </row>
    <row r="61" spans="1:15" x14ac:dyDescent="0.25">
      <c r="A61" s="9">
        <f>Herrdubbel2!A47</f>
        <v>0</v>
      </c>
      <c r="B61" s="9">
        <f>Herrdubbel2!B47</f>
        <v>0</v>
      </c>
      <c r="C61" s="9">
        <f>Herrdubbel2!C47</f>
        <v>0</v>
      </c>
      <c r="D61" s="9">
        <f>Herrdubbel2!D47</f>
        <v>0</v>
      </c>
      <c r="E61" s="9">
        <f>Herrdubbel2!E47</f>
        <v>0</v>
      </c>
      <c r="F61" s="9">
        <f>Herrdubbel2!F47</f>
        <v>0</v>
      </c>
      <c r="G61" s="9">
        <f>Herrdubbel2!G47</f>
        <v>0</v>
      </c>
      <c r="H61" s="1">
        <f>Herrdubbel2!H47</f>
        <v>0</v>
      </c>
      <c r="I61" s="9">
        <f>Herrdubbel2!I47</f>
        <v>0</v>
      </c>
      <c r="J61" s="9">
        <f>Herrdubbel2!J47</f>
        <v>0</v>
      </c>
      <c r="K61" s="9">
        <f>Herrdubbel2!K47</f>
        <v>0</v>
      </c>
      <c r="L61" s="9">
        <f>Herrdubbel2!L47</f>
        <v>0</v>
      </c>
      <c r="M61" s="9">
        <f>Herrdubbel2!M47</f>
        <v>0</v>
      </c>
      <c r="N61" s="1">
        <f>Herrdubbel2!N47</f>
        <v>0</v>
      </c>
      <c r="O61" s="1">
        <f>Herrdubbel2!O47</f>
        <v>0</v>
      </c>
    </row>
    <row r="62" spans="1:15" x14ac:dyDescent="0.25">
      <c r="A62" s="9">
        <f>Herrdubbel2!A48</f>
        <v>0</v>
      </c>
      <c r="B62" s="9">
        <f>Herrdubbel2!B48</f>
        <v>0</v>
      </c>
      <c r="C62" s="9">
        <f>Herrdubbel2!C48</f>
        <v>0</v>
      </c>
      <c r="D62" s="9">
        <f>Herrdubbel2!D48</f>
        <v>0</v>
      </c>
      <c r="E62" s="9">
        <f>Herrdubbel2!E48</f>
        <v>0</v>
      </c>
      <c r="F62" s="9">
        <f>Herrdubbel2!F48</f>
        <v>0</v>
      </c>
      <c r="G62" s="9">
        <f>Herrdubbel2!G48</f>
        <v>0</v>
      </c>
      <c r="H62" s="1">
        <f>Herrdubbel2!H48</f>
        <v>0</v>
      </c>
      <c r="I62" s="9">
        <f>Herrdubbel2!I48</f>
        <v>0</v>
      </c>
      <c r="J62" s="9">
        <f>Herrdubbel2!J48</f>
        <v>0</v>
      </c>
      <c r="K62" s="9">
        <f>Herrdubbel2!K48</f>
        <v>0</v>
      </c>
      <c r="L62" s="9">
        <f>Herrdubbel2!L48</f>
        <v>0</v>
      </c>
      <c r="M62" s="9">
        <f>Herrdubbel2!M48</f>
        <v>0</v>
      </c>
      <c r="N62" s="1">
        <f>Herrdubbel2!N48</f>
        <v>0</v>
      </c>
      <c r="O62" s="1">
        <f>Herrdubbel2!O48</f>
        <v>0</v>
      </c>
    </row>
    <row r="63" spans="1:15" x14ac:dyDescent="0.25">
      <c r="A63" s="9" t="str">
        <f>A61&amp;"/"&amp;A62</f>
        <v>0/0</v>
      </c>
      <c r="B63" s="37">
        <f>IF(B61=B62,B62,B61&amp;"/"&amp;B62)</f>
        <v>0</v>
      </c>
      <c r="C63" s="9">
        <f t="shared" ref="C63:O63" si="19">SUM(C61:C62)</f>
        <v>0</v>
      </c>
      <c r="D63" s="9">
        <f t="shared" si="19"/>
        <v>0</v>
      </c>
      <c r="E63" s="9">
        <f t="shared" si="19"/>
        <v>0</v>
      </c>
      <c r="F63" s="9">
        <f t="shared" si="19"/>
        <v>0</v>
      </c>
      <c r="G63" s="9">
        <f t="shared" si="19"/>
        <v>0</v>
      </c>
      <c r="H63" s="1">
        <f t="shared" si="19"/>
        <v>0</v>
      </c>
      <c r="I63" s="9">
        <f t="shared" si="19"/>
        <v>0</v>
      </c>
      <c r="J63" s="9">
        <f t="shared" si="19"/>
        <v>0</v>
      </c>
      <c r="K63" s="9">
        <f t="shared" si="19"/>
        <v>0</v>
      </c>
      <c r="L63" s="9">
        <f t="shared" si="19"/>
        <v>0</v>
      </c>
      <c r="M63" s="9">
        <f t="shared" si="19"/>
        <v>0</v>
      </c>
      <c r="N63" s="1">
        <f t="shared" si="19"/>
        <v>0</v>
      </c>
      <c r="O63" s="1">
        <f t="shared" si="19"/>
        <v>0</v>
      </c>
    </row>
    <row r="64" spans="1:15" x14ac:dyDescent="0.25">
      <c r="A64" s="9">
        <f>Herrdubbel2!A49</f>
        <v>0</v>
      </c>
      <c r="B64" s="9">
        <f>Herrdubbel2!B49</f>
        <v>0</v>
      </c>
      <c r="C64" s="9">
        <f>Herrdubbel2!C49</f>
        <v>0</v>
      </c>
      <c r="D64" s="9">
        <f>Herrdubbel2!D49</f>
        <v>0</v>
      </c>
      <c r="E64" s="9">
        <f>Herrdubbel2!E49</f>
        <v>0</v>
      </c>
      <c r="F64" s="9">
        <f>Herrdubbel2!F49</f>
        <v>0</v>
      </c>
      <c r="G64" s="9">
        <f>Herrdubbel2!G49</f>
        <v>0</v>
      </c>
      <c r="H64" s="1">
        <f>Herrdubbel2!H49</f>
        <v>0</v>
      </c>
      <c r="I64" s="9">
        <f>Herrdubbel2!I49</f>
        <v>0</v>
      </c>
      <c r="J64" s="9">
        <f>Herrdubbel2!J49</f>
        <v>0</v>
      </c>
      <c r="K64" s="9">
        <f>Herrdubbel2!K49</f>
        <v>0</v>
      </c>
      <c r="L64" s="9">
        <f>Herrdubbel2!L49</f>
        <v>0</v>
      </c>
      <c r="M64" s="9">
        <f>Herrdubbel2!M49</f>
        <v>0</v>
      </c>
      <c r="N64" s="1">
        <f>Herrdubbel2!N49</f>
        <v>0</v>
      </c>
      <c r="O64" s="1">
        <f>Herrdubbel2!O49</f>
        <v>0</v>
      </c>
    </row>
    <row r="65" spans="1:15" x14ac:dyDescent="0.25">
      <c r="A65" s="9">
        <f>Herrdubbel2!A50</f>
        <v>0</v>
      </c>
      <c r="B65" s="9">
        <f>Herrdubbel2!B50</f>
        <v>0</v>
      </c>
      <c r="C65" s="9">
        <f>Herrdubbel2!C50</f>
        <v>0</v>
      </c>
      <c r="D65" s="9">
        <f>Herrdubbel2!D50</f>
        <v>0</v>
      </c>
      <c r="E65" s="9">
        <f>Herrdubbel2!E50</f>
        <v>0</v>
      </c>
      <c r="F65" s="9">
        <f>Herrdubbel2!F50</f>
        <v>0</v>
      </c>
      <c r="G65" s="9">
        <f>Herrdubbel2!G50</f>
        <v>0</v>
      </c>
      <c r="H65" s="1">
        <f>Herrdubbel2!H50</f>
        <v>0</v>
      </c>
      <c r="I65" s="9">
        <f>Herrdubbel2!I50</f>
        <v>0</v>
      </c>
      <c r="J65" s="9">
        <f>Herrdubbel2!J50</f>
        <v>0</v>
      </c>
      <c r="K65" s="9">
        <f>Herrdubbel2!K50</f>
        <v>0</v>
      </c>
      <c r="L65" s="9">
        <f>Herrdubbel2!L50</f>
        <v>0</v>
      </c>
      <c r="M65" s="9">
        <f>Herrdubbel2!M50</f>
        <v>0</v>
      </c>
      <c r="N65" s="1">
        <f>Herrdubbel2!N50</f>
        <v>0</v>
      </c>
      <c r="O65" s="1">
        <f>Herrdubbel2!O50</f>
        <v>0</v>
      </c>
    </row>
    <row r="66" spans="1:15" x14ac:dyDescent="0.25">
      <c r="A66" s="9" t="str">
        <f>A64&amp;"/"&amp;A65</f>
        <v>0/0</v>
      </c>
      <c r="B66" s="37">
        <f>IF(B64=B65,B65,B64&amp;"/"&amp;B65)</f>
        <v>0</v>
      </c>
      <c r="C66" s="9">
        <f t="shared" ref="C66:O66" si="20">SUM(C64:C65)</f>
        <v>0</v>
      </c>
      <c r="D66" s="9">
        <f t="shared" si="20"/>
        <v>0</v>
      </c>
      <c r="E66" s="9">
        <f t="shared" si="20"/>
        <v>0</v>
      </c>
      <c r="F66" s="9">
        <f t="shared" si="20"/>
        <v>0</v>
      </c>
      <c r="G66" s="9">
        <f t="shared" si="20"/>
        <v>0</v>
      </c>
      <c r="H66" s="1">
        <f t="shared" si="20"/>
        <v>0</v>
      </c>
      <c r="I66" s="9">
        <f t="shared" si="20"/>
        <v>0</v>
      </c>
      <c r="J66" s="9">
        <f t="shared" si="20"/>
        <v>0</v>
      </c>
      <c r="K66" s="9">
        <f t="shared" si="20"/>
        <v>0</v>
      </c>
      <c r="L66" s="9">
        <f t="shared" si="20"/>
        <v>0</v>
      </c>
      <c r="M66" s="9">
        <f t="shared" si="20"/>
        <v>0</v>
      </c>
      <c r="N66" s="1">
        <f t="shared" si="20"/>
        <v>0</v>
      </c>
      <c r="O66" s="1">
        <f t="shared" si="20"/>
        <v>0</v>
      </c>
    </row>
    <row r="67" spans="1:15" x14ac:dyDescent="0.25">
      <c r="A67" s="9">
        <f>Herrdubbel2!A51</f>
        <v>0</v>
      </c>
      <c r="B67" s="9">
        <f>Herrdubbel2!B51</f>
        <v>0</v>
      </c>
      <c r="C67" s="9">
        <f>Herrdubbel2!C51</f>
        <v>0</v>
      </c>
      <c r="D67" s="9">
        <f>Herrdubbel2!D51</f>
        <v>0</v>
      </c>
      <c r="E67" s="9">
        <f>Herrdubbel2!E51</f>
        <v>0</v>
      </c>
      <c r="F67" s="9">
        <f>Herrdubbel2!F51</f>
        <v>0</v>
      </c>
      <c r="G67" s="9">
        <f>Herrdubbel2!G51</f>
        <v>0</v>
      </c>
      <c r="H67" s="1">
        <f>Herrdubbel2!H51</f>
        <v>0</v>
      </c>
      <c r="I67" s="9">
        <f>Herrdubbel2!I51</f>
        <v>0</v>
      </c>
      <c r="J67" s="9">
        <f>Herrdubbel2!J51</f>
        <v>0</v>
      </c>
      <c r="K67" s="9">
        <f>Herrdubbel2!K51</f>
        <v>0</v>
      </c>
      <c r="L67" s="9">
        <f>Herrdubbel2!L51</f>
        <v>0</v>
      </c>
      <c r="M67" s="9">
        <f>Herrdubbel2!M51</f>
        <v>0</v>
      </c>
      <c r="N67" s="1">
        <f>Herrdubbel2!N51</f>
        <v>0</v>
      </c>
      <c r="O67" s="1">
        <f>Herrdubbel2!O51</f>
        <v>0</v>
      </c>
    </row>
    <row r="68" spans="1:15" x14ac:dyDescent="0.25">
      <c r="A68" s="9">
        <f>Herrdubbel2!A52</f>
        <v>0</v>
      </c>
      <c r="B68" s="9">
        <f>Herrdubbel2!B52</f>
        <v>0</v>
      </c>
      <c r="C68" s="9">
        <f>Herrdubbel2!C52</f>
        <v>0</v>
      </c>
      <c r="D68" s="9">
        <f>Herrdubbel2!D52</f>
        <v>0</v>
      </c>
      <c r="E68" s="9">
        <f>Herrdubbel2!E52</f>
        <v>0</v>
      </c>
      <c r="F68" s="9">
        <f>Herrdubbel2!F52</f>
        <v>0</v>
      </c>
      <c r="G68" s="9">
        <f>Herrdubbel2!G52</f>
        <v>0</v>
      </c>
      <c r="H68" s="1">
        <f>Herrdubbel2!H52</f>
        <v>0</v>
      </c>
      <c r="I68" s="9">
        <f>Herrdubbel2!I52</f>
        <v>0</v>
      </c>
      <c r="J68" s="9">
        <f>Herrdubbel2!J52</f>
        <v>0</v>
      </c>
      <c r="K68" s="9">
        <f>Herrdubbel2!K52</f>
        <v>0</v>
      </c>
      <c r="L68" s="9">
        <f>Herrdubbel2!L52</f>
        <v>0</v>
      </c>
      <c r="M68" s="9">
        <f>Herrdubbel2!M52</f>
        <v>0</v>
      </c>
      <c r="N68" s="1">
        <f>Herrdubbel2!N52</f>
        <v>0</v>
      </c>
      <c r="O68" s="1">
        <f>Herrdubbel2!O52</f>
        <v>0</v>
      </c>
    </row>
    <row r="69" spans="1:15" x14ac:dyDescent="0.25">
      <c r="A69" s="9" t="str">
        <f>A67&amp;"/"&amp;A68</f>
        <v>0/0</v>
      </c>
      <c r="B69" s="37">
        <f>IF(B67=B68,B68,B67&amp;"/"&amp;B68)</f>
        <v>0</v>
      </c>
      <c r="C69" s="9">
        <f t="shared" ref="C69:O69" si="21">SUM(C67:C68)</f>
        <v>0</v>
      </c>
      <c r="D69" s="9">
        <f t="shared" si="21"/>
        <v>0</v>
      </c>
      <c r="E69" s="9">
        <f t="shared" si="21"/>
        <v>0</v>
      </c>
      <c r="F69" s="9">
        <f t="shared" si="21"/>
        <v>0</v>
      </c>
      <c r="G69" s="9">
        <f t="shared" si="21"/>
        <v>0</v>
      </c>
      <c r="H69" s="1">
        <f t="shared" si="21"/>
        <v>0</v>
      </c>
      <c r="I69" s="9">
        <f t="shared" si="21"/>
        <v>0</v>
      </c>
      <c r="J69" s="9">
        <f t="shared" si="21"/>
        <v>0</v>
      </c>
      <c r="K69" s="9">
        <f t="shared" si="21"/>
        <v>0</v>
      </c>
      <c r="L69" s="9">
        <f t="shared" si="21"/>
        <v>0</v>
      </c>
      <c r="M69" s="9">
        <f t="shared" si="21"/>
        <v>0</v>
      </c>
      <c r="N69" s="1">
        <f t="shared" si="21"/>
        <v>0</v>
      </c>
      <c r="O69" s="1">
        <f t="shared" si="21"/>
        <v>0</v>
      </c>
    </row>
    <row r="70" spans="1:15" x14ac:dyDescent="0.25">
      <c r="A70" s="9">
        <f>Herrdubbel2!A53</f>
        <v>0</v>
      </c>
      <c r="B70" s="9">
        <f>Herrdubbel2!B53</f>
        <v>0</v>
      </c>
      <c r="C70" s="9">
        <f>Herrdubbel2!C53</f>
        <v>0</v>
      </c>
      <c r="D70" s="9">
        <f>Herrdubbel2!D53</f>
        <v>0</v>
      </c>
      <c r="E70" s="9">
        <f>Herrdubbel2!E53</f>
        <v>0</v>
      </c>
      <c r="F70" s="9">
        <f>Herrdubbel2!F53</f>
        <v>0</v>
      </c>
      <c r="G70" s="9">
        <f>Herrdubbel2!G53</f>
        <v>0</v>
      </c>
      <c r="H70" s="1">
        <f>Herrdubbel2!H53</f>
        <v>0</v>
      </c>
      <c r="I70" s="9">
        <f>Herrdubbel2!I53</f>
        <v>0</v>
      </c>
      <c r="J70" s="9">
        <f>Herrdubbel2!J53</f>
        <v>0</v>
      </c>
      <c r="K70" s="9">
        <f>Herrdubbel2!K53</f>
        <v>0</v>
      </c>
      <c r="L70" s="9">
        <f>Herrdubbel2!L53</f>
        <v>0</v>
      </c>
      <c r="M70" s="9">
        <f>Herrdubbel2!M53</f>
        <v>0</v>
      </c>
      <c r="N70" s="1">
        <f>Herrdubbel2!N53</f>
        <v>0</v>
      </c>
      <c r="O70" s="1">
        <f>Herrdubbel2!O53</f>
        <v>0</v>
      </c>
    </row>
    <row r="71" spans="1:15" x14ac:dyDescent="0.25">
      <c r="A71" s="9">
        <f>Herrdubbel2!A54</f>
        <v>0</v>
      </c>
      <c r="B71" s="9">
        <f>Herrdubbel2!B54</f>
        <v>0</v>
      </c>
      <c r="C71" s="9">
        <f>Herrdubbel2!C54</f>
        <v>0</v>
      </c>
      <c r="D71" s="9">
        <f>Herrdubbel2!D54</f>
        <v>0</v>
      </c>
      <c r="E71" s="9">
        <f>Herrdubbel2!E54</f>
        <v>0</v>
      </c>
      <c r="F71" s="9">
        <f>Herrdubbel2!F54</f>
        <v>0</v>
      </c>
      <c r="G71" s="9">
        <f>Herrdubbel2!G54</f>
        <v>0</v>
      </c>
      <c r="H71" s="1">
        <f>Herrdubbel2!H54</f>
        <v>0</v>
      </c>
      <c r="I71" s="9">
        <f>Herrdubbel2!I54</f>
        <v>0</v>
      </c>
      <c r="J71" s="9">
        <f>Herrdubbel2!J54</f>
        <v>0</v>
      </c>
      <c r="K71" s="9">
        <f>Herrdubbel2!K54</f>
        <v>0</v>
      </c>
      <c r="L71" s="9">
        <f>Herrdubbel2!L54</f>
        <v>0</v>
      </c>
      <c r="M71" s="9">
        <f>Herrdubbel2!M54</f>
        <v>0</v>
      </c>
      <c r="N71" s="1">
        <f>Herrdubbel2!N54</f>
        <v>0</v>
      </c>
      <c r="O71" s="1">
        <f>Herrdubbel2!O54</f>
        <v>0</v>
      </c>
    </row>
    <row r="72" spans="1:15" x14ac:dyDescent="0.25">
      <c r="A72" s="9" t="str">
        <f>A70&amp;"/"&amp;A71</f>
        <v>0/0</v>
      </c>
      <c r="B72" s="37">
        <f>IF(B70=B71,B71,B70&amp;"/"&amp;B71)</f>
        <v>0</v>
      </c>
      <c r="C72" s="9">
        <f t="shared" ref="C72:O72" si="22">SUM(C70:C71)</f>
        <v>0</v>
      </c>
      <c r="D72" s="9">
        <f t="shared" si="22"/>
        <v>0</v>
      </c>
      <c r="E72" s="9">
        <f t="shared" si="22"/>
        <v>0</v>
      </c>
      <c r="F72" s="9">
        <f t="shared" si="22"/>
        <v>0</v>
      </c>
      <c r="G72" s="9">
        <f t="shared" si="22"/>
        <v>0</v>
      </c>
      <c r="H72" s="1">
        <f t="shared" si="22"/>
        <v>0</v>
      </c>
      <c r="I72" s="9">
        <f t="shared" si="22"/>
        <v>0</v>
      </c>
      <c r="J72" s="9">
        <f t="shared" si="22"/>
        <v>0</v>
      </c>
      <c r="K72" s="9">
        <f t="shared" si="22"/>
        <v>0</v>
      </c>
      <c r="L72" s="9">
        <f t="shared" si="22"/>
        <v>0</v>
      </c>
      <c r="M72" s="9">
        <f t="shared" si="22"/>
        <v>0</v>
      </c>
      <c r="N72" s="1">
        <f t="shared" si="22"/>
        <v>0</v>
      </c>
      <c r="O72" s="1">
        <f t="shared" si="22"/>
        <v>0</v>
      </c>
    </row>
    <row r="73" spans="1:15" x14ac:dyDescent="0.25">
      <c r="A73" s="9">
        <f>Herrdubbel2!A55</f>
        <v>0</v>
      </c>
      <c r="B73" s="9">
        <f>Herrdubbel2!B55</f>
        <v>0</v>
      </c>
      <c r="C73" s="9">
        <f>Herrdubbel2!C55</f>
        <v>0</v>
      </c>
      <c r="D73" s="9">
        <f>Herrdubbel2!D55</f>
        <v>0</v>
      </c>
      <c r="E73" s="9">
        <f>Herrdubbel2!E55</f>
        <v>0</v>
      </c>
      <c r="F73" s="9">
        <f>Herrdubbel2!F55</f>
        <v>0</v>
      </c>
      <c r="G73" s="9">
        <f>Herrdubbel2!G55</f>
        <v>0</v>
      </c>
      <c r="H73" s="1">
        <f>Herrdubbel2!H55</f>
        <v>0</v>
      </c>
      <c r="I73" s="9">
        <f>Herrdubbel2!I55</f>
        <v>0</v>
      </c>
      <c r="J73" s="9">
        <f>Herrdubbel2!J55</f>
        <v>0</v>
      </c>
      <c r="K73" s="9">
        <f>Herrdubbel2!K55</f>
        <v>0</v>
      </c>
      <c r="L73" s="9">
        <f>Herrdubbel2!L55</f>
        <v>0</v>
      </c>
      <c r="M73" s="9">
        <f>Herrdubbel2!M55</f>
        <v>0</v>
      </c>
      <c r="N73" s="1">
        <f>Herrdubbel2!N55</f>
        <v>0</v>
      </c>
      <c r="O73" s="1">
        <f>Herrdubbel2!O55</f>
        <v>0</v>
      </c>
    </row>
    <row r="74" spans="1:15" x14ac:dyDescent="0.25">
      <c r="A74" s="9">
        <f>Herrdubbel2!A56</f>
        <v>0</v>
      </c>
      <c r="B74" s="9">
        <f>Herrdubbel2!B56</f>
        <v>0</v>
      </c>
      <c r="C74" s="9">
        <f>Herrdubbel2!C56</f>
        <v>0</v>
      </c>
      <c r="D74" s="9">
        <f>Herrdubbel2!D56</f>
        <v>0</v>
      </c>
      <c r="E74" s="9">
        <f>Herrdubbel2!E56</f>
        <v>0</v>
      </c>
      <c r="F74" s="9">
        <f>Herrdubbel2!F56</f>
        <v>0</v>
      </c>
      <c r="G74" s="9">
        <f>Herrdubbel2!G56</f>
        <v>0</v>
      </c>
      <c r="H74" s="1">
        <f>Herrdubbel2!H56</f>
        <v>0</v>
      </c>
      <c r="I74" s="9">
        <f>Herrdubbel2!I56</f>
        <v>0</v>
      </c>
      <c r="J74" s="9">
        <f>Herrdubbel2!J56</f>
        <v>0</v>
      </c>
      <c r="K74" s="9">
        <f>Herrdubbel2!K56</f>
        <v>0</v>
      </c>
      <c r="L74" s="9">
        <f>Herrdubbel2!L56</f>
        <v>0</v>
      </c>
      <c r="M74" s="9">
        <f>Herrdubbel2!M56</f>
        <v>0</v>
      </c>
      <c r="N74" s="1">
        <f>Herrdubbel2!N56</f>
        <v>0</v>
      </c>
      <c r="O74" s="1">
        <f>Herrdubbel2!O56</f>
        <v>0</v>
      </c>
    </row>
    <row r="75" spans="1:15" x14ac:dyDescent="0.25">
      <c r="A75" s="9" t="str">
        <f>A73&amp;"/"&amp;A74</f>
        <v>0/0</v>
      </c>
      <c r="B75" s="37">
        <f>IF(B73=B74,B74,B73&amp;"/"&amp;B74)</f>
        <v>0</v>
      </c>
      <c r="C75" s="9">
        <f t="shared" ref="C75:O75" si="23">SUM(C73:C74)</f>
        <v>0</v>
      </c>
      <c r="D75" s="9">
        <f t="shared" si="23"/>
        <v>0</v>
      </c>
      <c r="E75" s="9">
        <f t="shared" si="23"/>
        <v>0</v>
      </c>
      <c r="F75" s="9">
        <f t="shared" si="23"/>
        <v>0</v>
      </c>
      <c r="G75" s="9">
        <f t="shared" si="23"/>
        <v>0</v>
      </c>
      <c r="H75" s="1">
        <f t="shared" si="23"/>
        <v>0</v>
      </c>
      <c r="I75" s="9">
        <f t="shared" si="23"/>
        <v>0</v>
      </c>
      <c r="J75" s="9">
        <f t="shared" si="23"/>
        <v>0</v>
      </c>
      <c r="K75" s="9">
        <f t="shared" si="23"/>
        <v>0</v>
      </c>
      <c r="L75" s="9">
        <f t="shared" si="23"/>
        <v>0</v>
      </c>
      <c r="M75" s="9">
        <f t="shared" si="23"/>
        <v>0</v>
      </c>
      <c r="N75" s="1">
        <f t="shared" si="23"/>
        <v>0</v>
      </c>
      <c r="O75" s="1">
        <f t="shared" si="23"/>
        <v>0</v>
      </c>
    </row>
    <row r="76" spans="1:15" x14ac:dyDescent="0.25">
      <c r="A76" s="9">
        <f>Herrdubbel2!A57</f>
        <v>0</v>
      </c>
      <c r="B76" s="9">
        <f>Herrdubbel2!B57</f>
        <v>0</v>
      </c>
      <c r="C76" s="9">
        <f>Herrdubbel2!C57</f>
        <v>0</v>
      </c>
      <c r="D76" s="9">
        <f>Herrdubbel2!D57</f>
        <v>0</v>
      </c>
      <c r="E76" s="9">
        <f>Herrdubbel2!E57</f>
        <v>0</v>
      </c>
      <c r="F76" s="9">
        <f>Herrdubbel2!F57</f>
        <v>0</v>
      </c>
      <c r="G76" s="9">
        <f>Herrdubbel2!G57</f>
        <v>0</v>
      </c>
      <c r="H76" s="1">
        <f>Herrdubbel2!H57</f>
        <v>0</v>
      </c>
      <c r="I76" s="9">
        <f>Herrdubbel2!I57</f>
        <v>0</v>
      </c>
      <c r="J76" s="9">
        <f>Herrdubbel2!J57</f>
        <v>0</v>
      </c>
      <c r="K76" s="9">
        <f>Herrdubbel2!K57</f>
        <v>0</v>
      </c>
      <c r="L76" s="9">
        <f>Herrdubbel2!L57</f>
        <v>0</v>
      </c>
      <c r="M76" s="9">
        <f>Herrdubbel2!M57</f>
        <v>0</v>
      </c>
      <c r="N76" s="1">
        <f>Herrdubbel2!N57</f>
        <v>0</v>
      </c>
      <c r="O76" s="1">
        <f>Herrdubbel2!O57</f>
        <v>0</v>
      </c>
    </row>
    <row r="77" spans="1:15" x14ac:dyDescent="0.25">
      <c r="A77" s="9">
        <f>Herrdubbel2!A58</f>
        <v>0</v>
      </c>
      <c r="B77" s="9">
        <f>Herrdubbel2!B58</f>
        <v>0</v>
      </c>
      <c r="C77" s="9">
        <f>Herrdubbel2!C58</f>
        <v>0</v>
      </c>
      <c r="D77" s="9">
        <f>Herrdubbel2!D58</f>
        <v>0</v>
      </c>
      <c r="E77" s="9">
        <f>Herrdubbel2!E58</f>
        <v>0</v>
      </c>
      <c r="F77" s="9">
        <f>Herrdubbel2!F58</f>
        <v>0</v>
      </c>
      <c r="G77" s="9">
        <f>Herrdubbel2!G58</f>
        <v>0</v>
      </c>
      <c r="H77" s="1">
        <f>Herrdubbel2!H58</f>
        <v>0</v>
      </c>
      <c r="I77" s="9">
        <f>Herrdubbel2!I58</f>
        <v>0</v>
      </c>
      <c r="J77" s="9">
        <f>Herrdubbel2!J58</f>
        <v>0</v>
      </c>
      <c r="K77" s="9">
        <f>Herrdubbel2!K58</f>
        <v>0</v>
      </c>
      <c r="L77" s="9">
        <f>Herrdubbel2!L58</f>
        <v>0</v>
      </c>
      <c r="M77" s="9">
        <f>Herrdubbel2!M58</f>
        <v>0</v>
      </c>
      <c r="N77" s="1">
        <f>Herrdubbel2!N58</f>
        <v>0</v>
      </c>
      <c r="O77" s="1">
        <f>Herrdubbel2!O58</f>
        <v>0</v>
      </c>
    </row>
    <row r="78" spans="1:15" x14ac:dyDescent="0.25">
      <c r="A78" s="9" t="str">
        <f>A76&amp;"/"&amp;A77</f>
        <v>0/0</v>
      </c>
      <c r="B78" s="37">
        <f>IF(B76=B77,B77,B76&amp;"/"&amp;B77)</f>
        <v>0</v>
      </c>
      <c r="C78" s="9">
        <f t="shared" ref="C78:O78" si="24">SUM(C76:C77)</f>
        <v>0</v>
      </c>
      <c r="D78" s="9">
        <f t="shared" si="24"/>
        <v>0</v>
      </c>
      <c r="E78" s="9">
        <f t="shared" si="24"/>
        <v>0</v>
      </c>
      <c r="F78" s="9">
        <f t="shared" si="24"/>
        <v>0</v>
      </c>
      <c r="G78" s="9">
        <f t="shared" si="24"/>
        <v>0</v>
      </c>
      <c r="H78" s="1">
        <f t="shared" si="24"/>
        <v>0</v>
      </c>
      <c r="I78" s="9">
        <f t="shared" si="24"/>
        <v>0</v>
      </c>
      <c r="J78" s="9">
        <f t="shared" si="24"/>
        <v>0</v>
      </c>
      <c r="K78" s="9">
        <f t="shared" si="24"/>
        <v>0</v>
      </c>
      <c r="L78" s="9">
        <f t="shared" si="24"/>
        <v>0</v>
      </c>
      <c r="M78" s="9">
        <f t="shared" si="24"/>
        <v>0</v>
      </c>
      <c r="N78" s="1">
        <f t="shared" si="24"/>
        <v>0</v>
      </c>
      <c r="O78" s="1">
        <f t="shared" si="24"/>
        <v>0</v>
      </c>
    </row>
    <row r="79" spans="1:15" x14ac:dyDescent="0.25">
      <c r="A79" s="9">
        <f>Herrdubbel2!A59</f>
        <v>0</v>
      </c>
      <c r="B79" s="9">
        <f>Herrdubbel2!B59</f>
        <v>0</v>
      </c>
      <c r="C79" s="9">
        <f>Herrdubbel2!C59</f>
        <v>0</v>
      </c>
      <c r="D79" s="9">
        <f>Herrdubbel2!D59</f>
        <v>0</v>
      </c>
      <c r="E79" s="9">
        <f>Herrdubbel2!E59</f>
        <v>0</v>
      </c>
      <c r="F79" s="9">
        <f>Herrdubbel2!F59</f>
        <v>0</v>
      </c>
      <c r="G79" s="9">
        <f>Herrdubbel2!G59</f>
        <v>0</v>
      </c>
      <c r="H79" s="1">
        <f>Herrdubbel2!H59</f>
        <v>0</v>
      </c>
      <c r="I79" s="9">
        <f>Herrdubbel2!I59</f>
        <v>0</v>
      </c>
      <c r="J79" s="9">
        <f>Herrdubbel2!J59</f>
        <v>0</v>
      </c>
      <c r="K79" s="9">
        <f>Herrdubbel2!K59</f>
        <v>0</v>
      </c>
      <c r="L79" s="9">
        <f>Herrdubbel2!L59</f>
        <v>0</v>
      </c>
      <c r="M79" s="9">
        <f>Herrdubbel2!M59</f>
        <v>0</v>
      </c>
      <c r="N79" s="1">
        <f>Herrdubbel2!N59</f>
        <v>0</v>
      </c>
      <c r="O79" s="1">
        <f>Herrdubbel2!O59</f>
        <v>0</v>
      </c>
    </row>
    <row r="80" spans="1:15" x14ac:dyDescent="0.25">
      <c r="A80" s="9">
        <f>Herrdubbel2!A60</f>
        <v>0</v>
      </c>
      <c r="B80" s="9">
        <f>Herrdubbel2!B60</f>
        <v>0</v>
      </c>
      <c r="C80" s="9">
        <f>Herrdubbel2!C60</f>
        <v>0</v>
      </c>
      <c r="D80" s="9">
        <f>Herrdubbel2!D60</f>
        <v>0</v>
      </c>
      <c r="E80" s="9">
        <f>Herrdubbel2!E60</f>
        <v>0</v>
      </c>
      <c r="F80" s="9">
        <f>Herrdubbel2!F60</f>
        <v>0</v>
      </c>
      <c r="G80" s="9">
        <f>Herrdubbel2!G60</f>
        <v>0</v>
      </c>
      <c r="H80" s="1">
        <f>Herrdubbel2!H60</f>
        <v>0</v>
      </c>
      <c r="I80" s="9">
        <f>Herrdubbel2!I60</f>
        <v>0</v>
      </c>
      <c r="J80" s="9">
        <f>Herrdubbel2!J60</f>
        <v>0</v>
      </c>
      <c r="K80" s="9">
        <f>Herrdubbel2!K60</f>
        <v>0</v>
      </c>
      <c r="L80" s="9">
        <f>Herrdubbel2!L60</f>
        <v>0</v>
      </c>
      <c r="M80" s="9">
        <f>Herrdubbel2!M60</f>
        <v>0</v>
      </c>
      <c r="N80" s="1">
        <f>Herrdubbel2!N60</f>
        <v>0</v>
      </c>
      <c r="O80" s="1">
        <f>Herrdubbel2!O60</f>
        <v>0</v>
      </c>
    </row>
    <row r="81" spans="1:15" x14ac:dyDescent="0.25">
      <c r="A81" s="9" t="str">
        <f>A79&amp;"/"&amp;A80</f>
        <v>0/0</v>
      </c>
      <c r="B81" s="37">
        <f>IF(B79=B80,B80,B79&amp;"/"&amp;B80)</f>
        <v>0</v>
      </c>
      <c r="C81" s="9">
        <f t="shared" ref="C81:O81" si="25">SUM(C79:C80)</f>
        <v>0</v>
      </c>
      <c r="D81" s="9">
        <f t="shared" si="25"/>
        <v>0</v>
      </c>
      <c r="E81" s="9">
        <f t="shared" si="25"/>
        <v>0</v>
      </c>
      <c r="F81" s="9">
        <f t="shared" si="25"/>
        <v>0</v>
      </c>
      <c r="G81" s="9">
        <f t="shared" si="25"/>
        <v>0</v>
      </c>
      <c r="H81" s="1">
        <f t="shared" si="25"/>
        <v>0</v>
      </c>
      <c r="I81" s="9">
        <f t="shared" si="25"/>
        <v>0</v>
      </c>
      <c r="J81" s="9">
        <f t="shared" si="25"/>
        <v>0</v>
      </c>
      <c r="K81" s="9">
        <f t="shared" si="25"/>
        <v>0</v>
      </c>
      <c r="L81" s="9">
        <f t="shared" si="25"/>
        <v>0</v>
      </c>
      <c r="M81" s="9">
        <f t="shared" si="25"/>
        <v>0</v>
      </c>
      <c r="N81" s="1">
        <f t="shared" si="25"/>
        <v>0</v>
      </c>
      <c r="O81" s="1">
        <f t="shared" si="25"/>
        <v>0</v>
      </c>
    </row>
    <row r="82" spans="1:15" x14ac:dyDescent="0.25">
      <c r="A82" s="9">
        <f>Herrdubbel2!A61</f>
        <v>0</v>
      </c>
      <c r="B82" s="9">
        <f>Herrdubbel2!B61</f>
        <v>0</v>
      </c>
      <c r="C82" s="9">
        <f>Herrdubbel2!C61</f>
        <v>0</v>
      </c>
      <c r="D82" s="9">
        <f>Herrdubbel2!D61</f>
        <v>0</v>
      </c>
      <c r="E82" s="9">
        <f>Herrdubbel2!E61</f>
        <v>0</v>
      </c>
      <c r="F82" s="9">
        <f>Herrdubbel2!F61</f>
        <v>0</v>
      </c>
      <c r="G82" s="9">
        <f>Herrdubbel2!G61</f>
        <v>0</v>
      </c>
      <c r="H82" s="1">
        <f>Herrdubbel2!H61</f>
        <v>0</v>
      </c>
      <c r="I82" s="9">
        <f>Herrdubbel2!I61</f>
        <v>0</v>
      </c>
      <c r="J82" s="9">
        <f>Herrdubbel2!J61</f>
        <v>0</v>
      </c>
      <c r="K82" s="9">
        <f>Herrdubbel2!K61</f>
        <v>0</v>
      </c>
      <c r="L82" s="9">
        <f>Herrdubbel2!L61</f>
        <v>0</v>
      </c>
      <c r="M82" s="9">
        <f>Herrdubbel2!M61</f>
        <v>0</v>
      </c>
      <c r="N82" s="1">
        <f>Herrdubbel2!N61</f>
        <v>0</v>
      </c>
      <c r="O82" s="1">
        <f>Herrdubbel2!O61</f>
        <v>0</v>
      </c>
    </row>
    <row r="83" spans="1:15" x14ac:dyDescent="0.25">
      <c r="A83" s="9">
        <f>Herrdubbel2!A62</f>
        <v>0</v>
      </c>
      <c r="B83" s="9">
        <f>Herrdubbel2!B62</f>
        <v>0</v>
      </c>
      <c r="C83" s="9">
        <f>Herrdubbel2!C62</f>
        <v>0</v>
      </c>
      <c r="D83" s="9">
        <f>Herrdubbel2!D62</f>
        <v>0</v>
      </c>
      <c r="E83" s="9">
        <f>Herrdubbel2!E62</f>
        <v>0</v>
      </c>
      <c r="F83" s="9">
        <f>Herrdubbel2!F62</f>
        <v>0</v>
      </c>
      <c r="G83" s="9">
        <f>Herrdubbel2!G62</f>
        <v>0</v>
      </c>
      <c r="H83" s="1">
        <f>Herrdubbel2!H62</f>
        <v>0</v>
      </c>
      <c r="I83" s="9">
        <f>Herrdubbel2!I62</f>
        <v>0</v>
      </c>
      <c r="J83" s="9">
        <f>Herrdubbel2!J62</f>
        <v>0</v>
      </c>
      <c r="K83" s="9">
        <f>Herrdubbel2!K62</f>
        <v>0</v>
      </c>
      <c r="L83" s="9">
        <f>Herrdubbel2!L62</f>
        <v>0</v>
      </c>
      <c r="M83" s="9">
        <f>Herrdubbel2!M62</f>
        <v>0</v>
      </c>
      <c r="N83" s="1">
        <f>Herrdubbel2!N62</f>
        <v>0</v>
      </c>
      <c r="O83" s="1">
        <f>Herrdubbel2!O62</f>
        <v>0</v>
      </c>
    </row>
    <row r="84" spans="1:15" x14ac:dyDescent="0.25">
      <c r="A84" s="9" t="str">
        <f>A82&amp;"/"&amp;A83</f>
        <v>0/0</v>
      </c>
      <c r="B84" s="37">
        <f>IF(B82=B83,B83,B82&amp;"/"&amp;B83)</f>
        <v>0</v>
      </c>
      <c r="C84" s="9">
        <f t="shared" ref="C84:O84" si="26">SUM(C82:C83)</f>
        <v>0</v>
      </c>
      <c r="D84" s="9">
        <f t="shared" si="26"/>
        <v>0</v>
      </c>
      <c r="E84" s="9">
        <f t="shared" si="26"/>
        <v>0</v>
      </c>
      <c r="F84" s="9">
        <f t="shared" si="26"/>
        <v>0</v>
      </c>
      <c r="G84" s="9">
        <f t="shared" si="26"/>
        <v>0</v>
      </c>
      <c r="H84" s="1">
        <f t="shared" si="26"/>
        <v>0</v>
      </c>
      <c r="I84" s="9">
        <f t="shared" si="26"/>
        <v>0</v>
      </c>
      <c r="J84" s="9">
        <f t="shared" si="26"/>
        <v>0</v>
      </c>
      <c r="K84" s="9">
        <f t="shared" si="26"/>
        <v>0</v>
      </c>
      <c r="L84" s="9">
        <f t="shared" si="26"/>
        <v>0</v>
      </c>
      <c r="M84" s="9">
        <f t="shared" si="26"/>
        <v>0</v>
      </c>
      <c r="N84" s="1">
        <f t="shared" si="26"/>
        <v>0</v>
      </c>
      <c r="O84" s="1">
        <f t="shared" si="26"/>
        <v>0</v>
      </c>
    </row>
    <row r="85" spans="1:15" x14ac:dyDescent="0.25">
      <c r="A85" s="9">
        <f>Herrdubbel2!A63</f>
        <v>0</v>
      </c>
      <c r="B85" s="9">
        <f>Herrdubbel2!B63</f>
        <v>0</v>
      </c>
      <c r="C85" s="9">
        <f>Herrdubbel2!C63</f>
        <v>0</v>
      </c>
      <c r="D85" s="9">
        <f>Herrdubbel2!D63</f>
        <v>0</v>
      </c>
      <c r="E85" s="9">
        <f>Herrdubbel2!E63</f>
        <v>0</v>
      </c>
      <c r="F85" s="9">
        <f>Herrdubbel2!F63</f>
        <v>0</v>
      </c>
      <c r="G85" s="9">
        <f>Herrdubbel2!G63</f>
        <v>0</v>
      </c>
      <c r="H85" s="1">
        <f>Herrdubbel2!H63</f>
        <v>0</v>
      </c>
      <c r="I85" s="9">
        <f>Herrdubbel2!I63</f>
        <v>0</v>
      </c>
      <c r="J85" s="9">
        <f>Herrdubbel2!J63</f>
        <v>0</v>
      </c>
      <c r="K85" s="9">
        <f>Herrdubbel2!K63</f>
        <v>0</v>
      </c>
      <c r="L85" s="9">
        <f>Herrdubbel2!L63</f>
        <v>0</v>
      </c>
      <c r="M85" s="9">
        <f>Herrdubbel2!M63</f>
        <v>0</v>
      </c>
      <c r="N85" s="1">
        <f>Herrdubbel2!N63</f>
        <v>0</v>
      </c>
      <c r="O85" s="1">
        <f>Herrdubbel2!O63</f>
        <v>0</v>
      </c>
    </row>
    <row r="86" spans="1:15" x14ac:dyDescent="0.25">
      <c r="A86" s="9">
        <f>Herrdubbel2!A64</f>
        <v>0</v>
      </c>
      <c r="B86" s="9">
        <f>Herrdubbel2!B64</f>
        <v>0</v>
      </c>
      <c r="C86" s="9">
        <f>Herrdubbel2!C64</f>
        <v>0</v>
      </c>
      <c r="D86" s="9">
        <f>Herrdubbel2!D64</f>
        <v>0</v>
      </c>
      <c r="E86" s="9">
        <f>Herrdubbel2!E64</f>
        <v>0</v>
      </c>
      <c r="F86" s="9">
        <f>Herrdubbel2!F64</f>
        <v>0</v>
      </c>
      <c r="G86" s="9">
        <f>Herrdubbel2!G64</f>
        <v>0</v>
      </c>
      <c r="H86" s="1">
        <f>Herrdubbel2!H64</f>
        <v>0</v>
      </c>
      <c r="I86" s="9">
        <f>Herrdubbel2!I64</f>
        <v>0</v>
      </c>
      <c r="J86" s="9">
        <f>Herrdubbel2!J64</f>
        <v>0</v>
      </c>
      <c r="K86" s="9">
        <f>Herrdubbel2!K64</f>
        <v>0</v>
      </c>
      <c r="L86" s="9">
        <f>Herrdubbel2!L64</f>
        <v>0</v>
      </c>
      <c r="M86" s="9">
        <f>Herrdubbel2!M64</f>
        <v>0</v>
      </c>
      <c r="N86" s="1">
        <f>Herrdubbel2!N64</f>
        <v>0</v>
      </c>
      <c r="O86" s="1">
        <f>Herrdubbel2!O64</f>
        <v>0</v>
      </c>
    </row>
    <row r="87" spans="1:15" x14ac:dyDescent="0.25">
      <c r="A87" s="9" t="str">
        <f>A85&amp;"/"&amp;A86</f>
        <v>0/0</v>
      </c>
      <c r="B87" s="37">
        <f>IF(B85=B86,B86,B85&amp;"/"&amp;B86)</f>
        <v>0</v>
      </c>
      <c r="C87" s="9">
        <f t="shared" ref="C87:O87" si="27">SUM(C85:C86)</f>
        <v>0</v>
      </c>
      <c r="D87" s="9">
        <f t="shared" si="27"/>
        <v>0</v>
      </c>
      <c r="E87" s="9">
        <f t="shared" si="27"/>
        <v>0</v>
      </c>
      <c r="F87" s="9">
        <f t="shared" si="27"/>
        <v>0</v>
      </c>
      <c r="G87" s="9">
        <f t="shared" si="27"/>
        <v>0</v>
      </c>
      <c r="H87" s="1">
        <f t="shared" si="27"/>
        <v>0</v>
      </c>
      <c r="I87" s="9">
        <f t="shared" si="27"/>
        <v>0</v>
      </c>
      <c r="J87" s="9">
        <f t="shared" si="27"/>
        <v>0</v>
      </c>
      <c r="K87" s="9">
        <f t="shared" si="27"/>
        <v>0</v>
      </c>
      <c r="L87" s="9">
        <f t="shared" si="27"/>
        <v>0</v>
      </c>
      <c r="M87" s="9">
        <f t="shared" si="27"/>
        <v>0</v>
      </c>
      <c r="N87" s="1">
        <f t="shared" si="27"/>
        <v>0</v>
      </c>
      <c r="O87" s="1">
        <f t="shared" si="27"/>
        <v>0</v>
      </c>
    </row>
    <row r="88" spans="1:15" x14ac:dyDescent="0.25">
      <c r="A88" s="9">
        <f>Herrdubbel2!A65</f>
        <v>0</v>
      </c>
      <c r="B88" s="9">
        <f>Herrdubbel2!B65</f>
        <v>0</v>
      </c>
      <c r="C88" s="9">
        <f>Herrdubbel2!C65</f>
        <v>0</v>
      </c>
      <c r="D88" s="9">
        <f>Herrdubbel2!D65</f>
        <v>0</v>
      </c>
      <c r="E88" s="9">
        <f>Herrdubbel2!E65</f>
        <v>0</v>
      </c>
      <c r="F88" s="9">
        <f>Herrdubbel2!F65</f>
        <v>0</v>
      </c>
      <c r="G88" s="9">
        <f>Herrdubbel2!G65</f>
        <v>0</v>
      </c>
      <c r="H88" s="1">
        <f>Herrdubbel2!H65</f>
        <v>0</v>
      </c>
      <c r="I88" s="9">
        <f>Herrdubbel2!I65</f>
        <v>0</v>
      </c>
      <c r="J88" s="9">
        <f>Herrdubbel2!J65</f>
        <v>0</v>
      </c>
      <c r="K88" s="9">
        <f>Herrdubbel2!K65</f>
        <v>0</v>
      </c>
      <c r="L88" s="9">
        <f>Herrdubbel2!L65</f>
        <v>0</v>
      </c>
      <c r="M88" s="9">
        <f>Herrdubbel2!M65</f>
        <v>0</v>
      </c>
      <c r="N88" s="1">
        <f>Herrdubbel2!N65</f>
        <v>0</v>
      </c>
      <c r="O88" s="1">
        <f>Herrdubbel2!O65</f>
        <v>0</v>
      </c>
    </row>
    <row r="89" spans="1:15" x14ac:dyDescent="0.25">
      <c r="A89" s="9">
        <f>Herrdubbel2!A66</f>
        <v>0</v>
      </c>
      <c r="B89" s="9">
        <f>Herrdubbel2!B66</f>
        <v>0</v>
      </c>
      <c r="C89" s="9">
        <f>Herrdubbel2!C66</f>
        <v>0</v>
      </c>
      <c r="D89" s="9">
        <f>Herrdubbel2!D66</f>
        <v>0</v>
      </c>
      <c r="E89" s="9">
        <f>Herrdubbel2!E66</f>
        <v>0</v>
      </c>
      <c r="F89" s="9">
        <f>Herrdubbel2!F66</f>
        <v>0</v>
      </c>
      <c r="G89" s="9">
        <f>Herrdubbel2!G66</f>
        <v>0</v>
      </c>
      <c r="H89" s="1">
        <f>Herrdubbel2!H66</f>
        <v>0</v>
      </c>
      <c r="I89" s="9">
        <f>Herrdubbel2!I66</f>
        <v>0</v>
      </c>
      <c r="J89" s="9">
        <f>Herrdubbel2!J66</f>
        <v>0</v>
      </c>
      <c r="K89" s="9">
        <f>Herrdubbel2!K66</f>
        <v>0</v>
      </c>
      <c r="L89" s="9">
        <f>Herrdubbel2!L66</f>
        <v>0</v>
      </c>
      <c r="M89" s="9">
        <f>Herrdubbel2!M66</f>
        <v>0</v>
      </c>
      <c r="N89" s="1">
        <f>Herrdubbel2!N66</f>
        <v>0</v>
      </c>
      <c r="O89" s="1">
        <f>Herrdubbel2!O66</f>
        <v>0</v>
      </c>
    </row>
    <row r="90" spans="1:15" x14ac:dyDescent="0.25">
      <c r="A90" s="9" t="str">
        <f>A88&amp;"/"&amp;A89</f>
        <v>0/0</v>
      </c>
      <c r="B90" s="37">
        <f>IF(B88=B89,B89,B88&amp;"/"&amp;B89)</f>
        <v>0</v>
      </c>
      <c r="C90" s="9">
        <f t="shared" ref="C90:O90" si="28">SUM(C88:C89)</f>
        <v>0</v>
      </c>
      <c r="D90" s="9">
        <f t="shared" si="28"/>
        <v>0</v>
      </c>
      <c r="E90" s="9">
        <f t="shared" si="28"/>
        <v>0</v>
      </c>
      <c r="F90" s="9">
        <f t="shared" si="28"/>
        <v>0</v>
      </c>
      <c r="G90" s="9">
        <f t="shared" si="28"/>
        <v>0</v>
      </c>
      <c r="H90" s="1">
        <f t="shared" si="28"/>
        <v>0</v>
      </c>
      <c r="I90" s="9">
        <f t="shared" si="28"/>
        <v>0</v>
      </c>
      <c r="J90" s="9">
        <f t="shared" si="28"/>
        <v>0</v>
      </c>
      <c r="K90" s="9">
        <f t="shared" si="28"/>
        <v>0</v>
      </c>
      <c r="L90" s="9">
        <f t="shared" si="28"/>
        <v>0</v>
      </c>
      <c r="M90" s="9">
        <f t="shared" si="28"/>
        <v>0</v>
      </c>
      <c r="N90" s="1">
        <f t="shared" si="28"/>
        <v>0</v>
      </c>
      <c r="O90" s="1">
        <f t="shared" si="28"/>
        <v>0</v>
      </c>
    </row>
    <row r="91" spans="1:15" x14ac:dyDescent="0.25">
      <c r="A91" s="9">
        <f>Herrdubbel2!A67</f>
        <v>0</v>
      </c>
      <c r="B91" s="9">
        <f>Herrdubbel2!B67</f>
        <v>0</v>
      </c>
      <c r="C91" s="9">
        <f>Herrdubbel2!C67</f>
        <v>0</v>
      </c>
      <c r="D91" s="9">
        <f>Herrdubbel2!D67</f>
        <v>0</v>
      </c>
      <c r="E91" s="9">
        <f>Herrdubbel2!E67</f>
        <v>0</v>
      </c>
      <c r="F91" s="9">
        <f>Herrdubbel2!F67</f>
        <v>0</v>
      </c>
      <c r="G91" s="9">
        <f>Herrdubbel2!G67</f>
        <v>0</v>
      </c>
      <c r="H91" s="1">
        <f>Herrdubbel2!H67</f>
        <v>0</v>
      </c>
      <c r="I91" s="9">
        <f>Herrdubbel2!I67</f>
        <v>0</v>
      </c>
      <c r="J91" s="9">
        <f>Herrdubbel2!J67</f>
        <v>0</v>
      </c>
      <c r="K91" s="9">
        <f>Herrdubbel2!K67</f>
        <v>0</v>
      </c>
      <c r="L91" s="9">
        <f>Herrdubbel2!L67</f>
        <v>0</v>
      </c>
      <c r="M91" s="9">
        <f>Herrdubbel2!M67</f>
        <v>0</v>
      </c>
      <c r="N91" s="1">
        <f>Herrdubbel2!N67</f>
        <v>0</v>
      </c>
      <c r="O91" s="1">
        <f>Herrdubbel2!O67</f>
        <v>0</v>
      </c>
    </row>
    <row r="92" spans="1:15" x14ac:dyDescent="0.25">
      <c r="A92" s="9">
        <f>Herrdubbel2!A68</f>
        <v>0</v>
      </c>
      <c r="B92" s="9">
        <f>Herrdubbel2!B68</f>
        <v>0</v>
      </c>
      <c r="C92" s="9">
        <f>Herrdubbel2!C68</f>
        <v>0</v>
      </c>
      <c r="D92" s="9">
        <f>Herrdubbel2!D68</f>
        <v>0</v>
      </c>
      <c r="E92" s="9">
        <f>Herrdubbel2!E68</f>
        <v>0</v>
      </c>
      <c r="F92" s="9">
        <f>Herrdubbel2!F68</f>
        <v>0</v>
      </c>
      <c r="G92" s="9">
        <f>Herrdubbel2!G68</f>
        <v>0</v>
      </c>
      <c r="H92" s="1">
        <f>Herrdubbel2!H68</f>
        <v>0</v>
      </c>
      <c r="I92" s="9">
        <f>Herrdubbel2!I68</f>
        <v>0</v>
      </c>
      <c r="J92" s="9">
        <f>Herrdubbel2!J68</f>
        <v>0</v>
      </c>
      <c r="K92" s="9">
        <f>Herrdubbel2!K68</f>
        <v>0</v>
      </c>
      <c r="L92" s="9">
        <f>Herrdubbel2!L68</f>
        <v>0</v>
      </c>
      <c r="M92" s="9">
        <f>Herrdubbel2!M68</f>
        <v>0</v>
      </c>
      <c r="N92" s="1">
        <f>Herrdubbel2!N68</f>
        <v>0</v>
      </c>
      <c r="O92" s="1">
        <f>Herrdubbel2!O68</f>
        <v>0</v>
      </c>
    </row>
    <row r="93" spans="1:15" x14ac:dyDescent="0.25">
      <c r="A93" s="9" t="str">
        <f>A91&amp;"/"&amp;A92</f>
        <v>0/0</v>
      </c>
      <c r="B93" s="37">
        <f>IF(B91=B92,B92,B91&amp;"/"&amp;B92)</f>
        <v>0</v>
      </c>
      <c r="C93" s="9">
        <f t="shared" ref="C93:O93" si="29">SUM(C91:C92)</f>
        <v>0</v>
      </c>
      <c r="D93" s="9">
        <f t="shared" si="29"/>
        <v>0</v>
      </c>
      <c r="E93" s="9">
        <f t="shared" si="29"/>
        <v>0</v>
      </c>
      <c r="F93" s="9">
        <f t="shared" si="29"/>
        <v>0</v>
      </c>
      <c r="G93" s="9">
        <f t="shared" si="29"/>
        <v>0</v>
      </c>
      <c r="H93" s="1">
        <f t="shared" si="29"/>
        <v>0</v>
      </c>
      <c r="I93" s="9">
        <f t="shared" si="29"/>
        <v>0</v>
      </c>
      <c r="J93" s="9">
        <f t="shared" si="29"/>
        <v>0</v>
      </c>
      <c r="K93" s="9">
        <f t="shared" si="29"/>
        <v>0</v>
      </c>
      <c r="L93" s="9">
        <f t="shared" si="29"/>
        <v>0</v>
      </c>
      <c r="M93" s="9">
        <f t="shared" si="29"/>
        <v>0</v>
      </c>
      <c r="N93" s="1">
        <f t="shared" si="29"/>
        <v>0</v>
      </c>
      <c r="O93" s="1">
        <f t="shared" si="29"/>
        <v>0</v>
      </c>
    </row>
    <row r="94" spans="1:15" x14ac:dyDescent="0.25">
      <c r="A94" s="9">
        <f>Herrdubbel2!A69</f>
        <v>0</v>
      </c>
      <c r="B94" s="9">
        <f>Herrdubbel2!B69</f>
        <v>0</v>
      </c>
      <c r="C94" s="9">
        <f>Herrdubbel2!C69</f>
        <v>0</v>
      </c>
      <c r="D94" s="9">
        <f>Herrdubbel2!D69</f>
        <v>0</v>
      </c>
      <c r="E94" s="9">
        <f>Herrdubbel2!E69</f>
        <v>0</v>
      </c>
      <c r="F94" s="9">
        <f>Herrdubbel2!F69</f>
        <v>0</v>
      </c>
      <c r="G94" s="9">
        <f>Herrdubbel2!G69</f>
        <v>0</v>
      </c>
      <c r="H94" s="1">
        <f>Herrdubbel2!H69</f>
        <v>0</v>
      </c>
      <c r="I94" s="9">
        <f>Herrdubbel2!I69</f>
        <v>0</v>
      </c>
      <c r="J94" s="9">
        <f>Herrdubbel2!J69</f>
        <v>0</v>
      </c>
      <c r="K94" s="9">
        <f>Herrdubbel2!K69</f>
        <v>0</v>
      </c>
      <c r="L94" s="9">
        <f>Herrdubbel2!L69</f>
        <v>0</v>
      </c>
      <c r="M94" s="9">
        <f>Herrdubbel2!M69</f>
        <v>0</v>
      </c>
      <c r="N94" s="1">
        <f>Herrdubbel2!N69</f>
        <v>0</v>
      </c>
      <c r="O94" s="1">
        <f>Herrdubbel2!O69</f>
        <v>0</v>
      </c>
    </row>
    <row r="95" spans="1:15" x14ac:dyDescent="0.25">
      <c r="A95" s="9">
        <f>Herrdubbel2!A70</f>
        <v>0</v>
      </c>
      <c r="B95" s="9">
        <f>Herrdubbel2!B70</f>
        <v>0</v>
      </c>
      <c r="C95" s="9">
        <f>Herrdubbel2!C70</f>
        <v>0</v>
      </c>
      <c r="D95" s="9">
        <f>Herrdubbel2!D70</f>
        <v>0</v>
      </c>
      <c r="E95" s="9">
        <f>Herrdubbel2!E70</f>
        <v>0</v>
      </c>
      <c r="F95" s="9">
        <f>Herrdubbel2!F70</f>
        <v>0</v>
      </c>
      <c r="G95" s="9">
        <f>Herrdubbel2!G70</f>
        <v>0</v>
      </c>
      <c r="H95" s="1">
        <f>Herrdubbel2!H70</f>
        <v>0</v>
      </c>
      <c r="I95" s="9">
        <f>Herrdubbel2!I70</f>
        <v>0</v>
      </c>
      <c r="J95" s="9">
        <f>Herrdubbel2!J70</f>
        <v>0</v>
      </c>
      <c r="K95" s="9">
        <f>Herrdubbel2!K70</f>
        <v>0</v>
      </c>
      <c r="L95" s="9">
        <f>Herrdubbel2!L70</f>
        <v>0</v>
      </c>
      <c r="M95" s="9">
        <f>Herrdubbel2!M70</f>
        <v>0</v>
      </c>
      <c r="N95" s="1">
        <f>Herrdubbel2!N70</f>
        <v>0</v>
      </c>
      <c r="O95" s="1">
        <f>Herrdubbel2!O70</f>
        <v>0</v>
      </c>
    </row>
    <row r="96" spans="1:15" x14ac:dyDescent="0.25">
      <c r="A96" s="9" t="str">
        <f>A94&amp;"/"&amp;A95</f>
        <v>0/0</v>
      </c>
      <c r="B96" s="37">
        <f>IF(B94=B95,B95,B94&amp;"/"&amp;B95)</f>
        <v>0</v>
      </c>
      <c r="C96" s="9">
        <f t="shared" ref="C96:O96" si="30">SUM(C94:C95)</f>
        <v>0</v>
      </c>
      <c r="D96" s="9">
        <f t="shared" si="30"/>
        <v>0</v>
      </c>
      <c r="E96" s="9">
        <f t="shared" si="30"/>
        <v>0</v>
      </c>
      <c r="F96" s="9">
        <f t="shared" si="30"/>
        <v>0</v>
      </c>
      <c r="G96" s="9">
        <f t="shared" si="30"/>
        <v>0</v>
      </c>
      <c r="H96" s="1">
        <f t="shared" si="30"/>
        <v>0</v>
      </c>
      <c r="I96" s="9">
        <f t="shared" si="30"/>
        <v>0</v>
      </c>
      <c r="J96" s="9">
        <f t="shared" si="30"/>
        <v>0</v>
      </c>
      <c r="K96" s="9">
        <f t="shared" si="30"/>
        <v>0</v>
      </c>
      <c r="L96" s="9">
        <f t="shared" si="30"/>
        <v>0</v>
      </c>
      <c r="M96" s="9">
        <f t="shared" si="30"/>
        <v>0</v>
      </c>
      <c r="N96" s="1">
        <f t="shared" si="30"/>
        <v>0</v>
      </c>
      <c r="O96" s="1">
        <f t="shared" si="30"/>
        <v>0</v>
      </c>
    </row>
    <row r="97" spans="1:15" x14ac:dyDescent="0.25">
      <c r="A97" s="9">
        <f>Herrdubbel2!A71</f>
        <v>0</v>
      </c>
      <c r="B97" s="9">
        <f>Herrdubbel2!B71</f>
        <v>0</v>
      </c>
      <c r="C97" s="9">
        <f>Herrdubbel2!C71</f>
        <v>0</v>
      </c>
      <c r="D97" s="9">
        <f>Herrdubbel2!D71</f>
        <v>0</v>
      </c>
      <c r="E97" s="9">
        <f>Herrdubbel2!E71</f>
        <v>0</v>
      </c>
      <c r="F97" s="9">
        <f>Herrdubbel2!F71</f>
        <v>0</v>
      </c>
      <c r="G97" s="9">
        <f>Herrdubbel2!G71</f>
        <v>0</v>
      </c>
      <c r="H97" s="1">
        <f>Herrdubbel2!H71</f>
        <v>0</v>
      </c>
      <c r="I97" s="9">
        <f>Herrdubbel2!I71</f>
        <v>0</v>
      </c>
      <c r="J97" s="9">
        <f>Herrdubbel2!J71</f>
        <v>0</v>
      </c>
      <c r="K97" s="9">
        <f>Herrdubbel2!K71</f>
        <v>0</v>
      </c>
      <c r="L97" s="9">
        <f>Herrdubbel2!L71</f>
        <v>0</v>
      </c>
      <c r="M97" s="9">
        <f>Herrdubbel2!M71</f>
        <v>0</v>
      </c>
      <c r="N97" s="1">
        <f>Herrdubbel2!N71</f>
        <v>0</v>
      </c>
      <c r="O97" s="1">
        <f>Herrdubbel2!O71</f>
        <v>0</v>
      </c>
    </row>
    <row r="98" spans="1:15" x14ac:dyDescent="0.25">
      <c r="A98" s="9">
        <f>Herrdubbel2!A72</f>
        <v>0</v>
      </c>
      <c r="B98" s="9">
        <f>Herrdubbel2!B72</f>
        <v>0</v>
      </c>
      <c r="C98" s="9">
        <f>Herrdubbel2!C72</f>
        <v>0</v>
      </c>
      <c r="D98" s="9">
        <f>Herrdubbel2!D72</f>
        <v>0</v>
      </c>
      <c r="E98" s="9">
        <f>Herrdubbel2!E72</f>
        <v>0</v>
      </c>
      <c r="F98" s="9">
        <f>Herrdubbel2!F72</f>
        <v>0</v>
      </c>
      <c r="G98" s="9">
        <f>Herrdubbel2!G72</f>
        <v>0</v>
      </c>
      <c r="H98" s="1">
        <f>Herrdubbel2!H72</f>
        <v>0</v>
      </c>
      <c r="I98" s="9">
        <f>Herrdubbel2!I72</f>
        <v>0</v>
      </c>
      <c r="J98" s="9">
        <f>Herrdubbel2!J72</f>
        <v>0</v>
      </c>
      <c r="K98" s="9">
        <f>Herrdubbel2!K72</f>
        <v>0</v>
      </c>
      <c r="L98" s="9">
        <f>Herrdubbel2!L72</f>
        <v>0</v>
      </c>
      <c r="M98" s="9">
        <f>Herrdubbel2!M72</f>
        <v>0</v>
      </c>
      <c r="N98" s="1">
        <f>Herrdubbel2!N72</f>
        <v>0</v>
      </c>
      <c r="O98" s="1">
        <f>Herrdubbel2!O72</f>
        <v>0</v>
      </c>
    </row>
    <row r="99" spans="1:15" x14ac:dyDescent="0.25">
      <c r="A99" s="9" t="str">
        <f>A97&amp;"/"&amp;A98</f>
        <v>0/0</v>
      </c>
      <c r="B99" s="37">
        <f>IF(B97=B98,B98,B97&amp;"/"&amp;B98)</f>
        <v>0</v>
      </c>
      <c r="C99" s="9">
        <f t="shared" ref="C99:O99" si="31">SUM(C97:C98)</f>
        <v>0</v>
      </c>
      <c r="D99" s="9">
        <f t="shared" si="31"/>
        <v>0</v>
      </c>
      <c r="E99" s="9">
        <f t="shared" si="31"/>
        <v>0</v>
      </c>
      <c r="F99" s="9">
        <f t="shared" si="31"/>
        <v>0</v>
      </c>
      <c r="G99" s="9">
        <f t="shared" si="31"/>
        <v>0</v>
      </c>
      <c r="H99" s="1">
        <f t="shared" si="31"/>
        <v>0</v>
      </c>
      <c r="I99" s="9">
        <f t="shared" si="31"/>
        <v>0</v>
      </c>
      <c r="J99" s="9">
        <f t="shared" si="31"/>
        <v>0</v>
      </c>
      <c r="K99" s="9">
        <f t="shared" si="31"/>
        <v>0</v>
      </c>
      <c r="L99" s="9">
        <f t="shared" si="31"/>
        <v>0</v>
      </c>
      <c r="M99" s="9">
        <f t="shared" si="31"/>
        <v>0</v>
      </c>
      <c r="N99" s="1">
        <f t="shared" si="31"/>
        <v>0</v>
      </c>
      <c r="O99" s="1">
        <f t="shared" si="31"/>
        <v>0</v>
      </c>
    </row>
    <row r="100" spans="1:15" x14ac:dyDescent="0.25">
      <c r="A100" s="9">
        <f>Herrdubbel2!A73</f>
        <v>0</v>
      </c>
      <c r="B100" s="9">
        <f>Herrdubbel2!B73</f>
        <v>0</v>
      </c>
      <c r="C100" s="9">
        <f>Herrdubbel2!C73</f>
        <v>0</v>
      </c>
      <c r="D100" s="9">
        <f>Herrdubbel2!D73</f>
        <v>0</v>
      </c>
      <c r="E100" s="9">
        <f>Herrdubbel2!E73</f>
        <v>0</v>
      </c>
      <c r="F100" s="9">
        <f>Herrdubbel2!F73</f>
        <v>0</v>
      </c>
      <c r="G100" s="9">
        <f>Herrdubbel2!G73</f>
        <v>0</v>
      </c>
      <c r="H100" s="1">
        <f>Herrdubbel2!H73</f>
        <v>0</v>
      </c>
      <c r="I100" s="9">
        <f>Herrdubbel2!I73</f>
        <v>0</v>
      </c>
      <c r="J100" s="9">
        <f>Herrdubbel2!J73</f>
        <v>0</v>
      </c>
      <c r="K100" s="9">
        <f>Herrdubbel2!K73</f>
        <v>0</v>
      </c>
      <c r="L100" s="9">
        <f>Herrdubbel2!L73</f>
        <v>0</v>
      </c>
      <c r="M100" s="9">
        <f>Herrdubbel2!M73</f>
        <v>0</v>
      </c>
      <c r="N100" s="1">
        <f>Herrdubbel2!N73</f>
        <v>0</v>
      </c>
      <c r="O100" s="1">
        <f>Herrdubbel2!O73</f>
        <v>0</v>
      </c>
    </row>
    <row r="101" spans="1:15" x14ac:dyDescent="0.25">
      <c r="A101" s="9">
        <f>Herrdubbel2!A74</f>
        <v>0</v>
      </c>
      <c r="B101" s="9">
        <f>Herrdubbel2!B74</f>
        <v>0</v>
      </c>
      <c r="C101" s="9">
        <f>Herrdubbel2!C74</f>
        <v>0</v>
      </c>
      <c r="D101" s="9">
        <f>Herrdubbel2!D74</f>
        <v>0</v>
      </c>
      <c r="E101" s="9">
        <f>Herrdubbel2!E74</f>
        <v>0</v>
      </c>
      <c r="F101" s="9">
        <f>Herrdubbel2!F74</f>
        <v>0</v>
      </c>
      <c r="G101" s="9">
        <f>Herrdubbel2!G74</f>
        <v>0</v>
      </c>
      <c r="H101" s="1">
        <f>Herrdubbel2!H74</f>
        <v>0</v>
      </c>
      <c r="I101" s="9">
        <f>Herrdubbel2!I74</f>
        <v>0</v>
      </c>
      <c r="J101" s="9">
        <f>Herrdubbel2!J74</f>
        <v>0</v>
      </c>
      <c r="K101" s="9">
        <f>Herrdubbel2!K74</f>
        <v>0</v>
      </c>
      <c r="L101" s="9">
        <f>Herrdubbel2!L74</f>
        <v>0</v>
      </c>
      <c r="M101" s="9">
        <f>Herrdubbel2!M74</f>
        <v>0</v>
      </c>
      <c r="N101" s="1">
        <f>Herrdubbel2!N74</f>
        <v>0</v>
      </c>
      <c r="O101" s="1">
        <f>Herrdubbel2!O74</f>
        <v>0</v>
      </c>
    </row>
    <row r="102" spans="1:15" x14ac:dyDescent="0.25">
      <c r="A102" s="9" t="str">
        <f>A100&amp;"/"&amp;A101</f>
        <v>0/0</v>
      </c>
      <c r="B102" s="37">
        <f>IF(B100=B101,B101,B100&amp;"/"&amp;B101)</f>
        <v>0</v>
      </c>
      <c r="C102" s="9">
        <f t="shared" ref="C102:O102" si="32">SUM(C100:C101)</f>
        <v>0</v>
      </c>
      <c r="D102" s="9">
        <f t="shared" si="32"/>
        <v>0</v>
      </c>
      <c r="E102" s="9">
        <f t="shared" si="32"/>
        <v>0</v>
      </c>
      <c r="F102" s="9">
        <f t="shared" si="32"/>
        <v>0</v>
      </c>
      <c r="G102" s="9">
        <f t="shared" si="32"/>
        <v>0</v>
      </c>
      <c r="H102" s="1">
        <f t="shared" si="32"/>
        <v>0</v>
      </c>
      <c r="I102" s="9">
        <f t="shared" si="32"/>
        <v>0</v>
      </c>
      <c r="J102" s="9">
        <f t="shared" si="32"/>
        <v>0</v>
      </c>
      <c r="K102" s="9">
        <f t="shared" si="32"/>
        <v>0</v>
      </c>
      <c r="L102" s="9">
        <f t="shared" si="32"/>
        <v>0</v>
      </c>
      <c r="M102" s="9">
        <f t="shared" si="32"/>
        <v>0</v>
      </c>
      <c r="N102" s="1">
        <f t="shared" si="32"/>
        <v>0</v>
      </c>
      <c r="O102" s="1">
        <f t="shared" si="32"/>
        <v>0</v>
      </c>
    </row>
    <row r="103" spans="1:15" x14ac:dyDescent="0.25">
      <c r="A103" s="9">
        <f>Herrdubbel2!A75</f>
        <v>0</v>
      </c>
      <c r="B103" s="9">
        <f>Herrdubbel2!B75</f>
        <v>0</v>
      </c>
      <c r="C103" s="9">
        <f>Herrdubbel2!C75</f>
        <v>0</v>
      </c>
      <c r="D103" s="9">
        <f>Herrdubbel2!D75</f>
        <v>0</v>
      </c>
      <c r="E103" s="9">
        <f>Herrdubbel2!E75</f>
        <v>0</v>
      </c>
      <c r="F103" s="9">
        <f>Herrdubbel2!F75</f>
        <v>0</v>
      </c>
      <c r="G103" s="9">
        <f>Herrdubbel2!G75</f>
        <v>0</v>
      </c>
      <c r="H103" s="1">
        <f>Herrdubbel2!H75</f>
        <v>0</v>
      </c>
      <c r="I103" s="9">
        <f>Herrdubbel2!I75</f>
        <v>0</v>
      </c>
      <c r="J103" s="9">
        <f>Herrdubbel2!J75</f>
        <v>0</v>
      </c>
      <c r="K103" s="9">
        <f>Herrdubbel2!K75</f>
        <v>0</v>
      </c>
      <c r="L103" s="9">
        <f>Herrdubbel2!L75</f>
        <v>0</v>
      </c>
      <c r="M103" s="9">
        <f>Herrdubbel2!M75</f>
        <v>0</v>
      </c>
      <c r="N103" s="1">
        <f>Herrdubbel2!N75</f>
        <v>0</v>
      </c>
      <c r="O103" s="1">
        <f>Herrdubbel2!O75</f>
        <v>0</v>
      </c>
    </row>
    <row r="104" spans="1:15" x14ac:dyDescent="0.25">
      <c r="A104" s="9">
        <f>Herrdubbel2!A76</f>
        <v>0</v>
      </c>
      <c r="B104" s="9">
        <f>Herrdubbel2!B76</f>
        <v>0</v>
      </c>
      <c r="C104" s="9">
        <f>Herrdubbel2!C76</f>
        <v>0</v>
      </c>
      <c r="D104" s="9">
        <f>Herrdubbel2!D76</f>
        <v>0</v>
      </c>
      <c r="E104" s="9">
        <f>Herrdubbel2!E76</f>
        <v>0</v>
      </c>
      <c r="F104" s="9">
        <f>Herrdubbel2!F76</f>
        <v>0</v>
      </c>
      <c r="G104" s="9">
        <f>Herrdubbel2!G76</f>
        <v>0</v>
      </c>
      <c r="H104" s="1">
        <f>Herrdubbel2!H76</f>
        <v>0</v>
      </c>
      <c r="I104" s="9">
        <f>Herrdubbel2!I76</f>
        <v>0</v>
      </c>
      <c r="J104" s="9">
        <f>Herrdubbel2!J76</f>
        <v>0</v>
      </c>
      <c r="K104" s="9">
        <f>Herrdubbel2!K76</f>
        <v>0</v>
      </c>
      <c r="L104" s="9">
        <f>Herrdubbel2!L76</f>
        <v>0</v>
      </c>
      <c r="M104" s="9">
        <f>Herrdubbel2!M76</f>
        <v>0</v>
      </c>
      <c r="N104" s="1">
        <f>Herrdubbel2!N76</f>
        <v>0</v>
      </c>
      <c r="O104" s="1">
        <f>Herrdubbel2!O76</f>
        <v>0</v>
      </c>
    </row>
    <row r="105" spans="1:15" x14ac:dyDescent="0.25">
      <c r="A105" s="9" t="str">
        <f>A103&amp;"/"&amp;A104</f>
        <v>0/0</v>
      </c>
      <c r="B105" s="37">
        <f>IF(B103=B104,B104,B103&amp;"/"&amp;B104)</f>
        <v>0</v>
      </c>
      <c r="C105" s="9">
        <f t="shared" ref="C105:O105" si="33">SUM(C103:C104)</f>
        <v>0</v>
      </c>
      <c r="D105" s="9">
        <f t="shared" si="33"/>
        <v>0</v>
      </c>
      <c r="E105" s="9">
        <f t="shared" si="33"/>
        <v>0</v>
      </c>
      <c r="F105" s="9">
        <f t="shared" si="33"/>
        <v>0</v>
      </c>
      <c r="G105" s="9">
        <f t="shared" si="33"/>
        <v>0</v>
      </c>
      <c r="H105" s="1">
        <f t="shared" si="33"/>
        <v>0</v>
      </c>
      <c r="I105" s="9">
        <f t="shared" si="33"/>
        <v>0</v>
      </c>
      <c r="J105" s="9">
        <f t="shared" si="33"/>
        <v>0</v>
      </c>
      <c r="K105" s="9">
        <f t="shared" si="33"/>
        <v>0</v>
      </c>
      <c r="L105" s="9">
        <f t="shared" si="33"/>
        <v>0</v>
      </c>
      <c r="M105" s="9">
        <f t="shared" si="33"/>
        <v>0</v>
      </c>
      <c r="N105" s="1">
        <f t="shared" si="33"/>
        <v>0</v>
      </c>
      <c r="O105" s="1">
        <f t="shared" si="33"/>
        <v>0</v>
      </c>
    </row>
    <row r="106" spans="1:15" x14ac:dyDescent="0.25">
      <c r="A106" s="9">
        <f>Herrdubbel2!A77</f>
        <v>0</v>
      </c>
      <c r="B106" s="9">
        <f>Herrdubbel2!B77</f>
        <v>0</v>
      </c>
      <c r="C106" s="9">
        <f>Herrdubbel2!C77</f>
        <v>0</v>
      </c>
      <c r="D106" s="9">
        <f>Herrdubbel2!D77</f>
        <v>0</v>
      </c>
      <c r="E106" s="9">
        <f>Herrdubbel2!E77</f>
        <v>0</v>
      </c>
      <c r="F106" s="9">
        <f>Herrdubbel2!F77</f>
        <v>0</v>
      </c>
      <c r="G106" s="9">
        <f>Herrdubbel2!G77</f>
        <v>0</v>
      </c>
      <c r="H106" s="1">
        <f>Herrdubbel2!H77</f>
        <v>0</v>
      </c>
      <c r="I106" s="9">
        <f>Herrdubbel2!I77</f>
        <v>0</v>
      </c>
      <c r="J106" s="9">
        <f>Herrdubbel2!J77</f>
        <v>0</v>
      </c>
      <c r="K106" s="9">
        <f>Herrdubbel2!K77</f>
        <v>0</v>
      </c>
      <c r="L106" s="9">
        <f>Herrdubbel2!L77</f>
        <v>0</v>
      </c>
      <c r="M106" s="9">
        <f>Herrdubbel2!M77</f>
        <v>0</v>
      </c>
      <c r="N106" s="1">
        <f>Herrdubbel2!N77</f>
        <v>0</v>
      </c>
      <c r="O106" s="1">
        <f>Herrdubbel2!O77</f>
        <v>0</v>
      </c>
    </row>
    <row r="107" spans="1:15" x14ac:dyDescent="0.25">
      <c r="A107" s="9">
        <f>Herrdubbel2!A78</f>
        <v>0</v>
      </c>
      <c r="B107" s="9">
        <f>Herrdubbel2!B78</f>
        <v>0</v>
      </c>
      <c r="C107" s="9">
        <f>Herrdubbel2!C78</f>
        <v>0</v>
      </c>
      <c r="D107" s="9">
        <f>Herrdubbel2!D78</f>
        <v>0</v>
      </c>
      <c r="E107" s="9">
        <f>Herrdubbel2!E78</f>
        <v>0</v>
      </c>
      <c r="F107" s="9">
        <f>Herrdubbel2!F78</f>
        <v>0</v>
      </c>
      <c r="G107" s="9">
        <f>Herrdubbel2!G78</f>
        <v>0</v>
      </c>
      <c r="H107" s="1">
        <f>Herrdubbel2!H78</f>
        <v>0</v>
      </c>
      <c r="I107" s="9">
        <f>Herrdubbel2!I78</f>
        <v>0</v>
      </c>
      <c r="J107" s="9">
        <f>Herrdubbel2!J78</f>
        <v>0</v>
      </c>
      <c r="K107" s="9">
        <f>Herrdubbel2!K78</f>
        <v>0</v>
      </c>
      <c r="L107" s="9">
        <f>Herrdubbel2!L78</f>
        <v>0</v>
      </c>
      <c r="M107" s="9">
        <f>Herrdubbel2!M78</f>
        <v>0</v>
      </c>
      <c r="N107" s="1">
        <f>Herrdubbel2!N78</f>
        <v>0</v>
      </c>
      <c r="O107" s="1">
        <f>Herrdubbel2!O78</f>
        <v>0</v>
      </c>
    </row>
    <row r="108" spans="1:15" x14ac:dyDescent="0.25">
      <c r="A108" s="9" t="str">
        <f>A106&amp;"/"&amp;A107</f>
        <v>0/0</v>
      </c>
      <c r="B108" s="37">
        <f>IF(B106=B107,B107,B106&amp;"/"&amp;B107)</f>
        <v>0</v>
      </c>
      <c r="C108" s="9">
        <f t="shared" ref="C108:O108" si="34">SUM(C106:C107)</f>
        <v>0</v>
      </c>
      <c r="D108" s="9">
        <f t="shared" si="34"/>
        <v>0</v>
      </c>
      <c r="E108" s="9">
        <f t="shared" si="34"/>
        <v>0</v>
      </c>
      <c r="F108" s="9">
        <f t="shared" si="34"/>
        <v>0</v>
      </c>
      <c r="G108" s="9">
        <f t="shared" si="34"/>
        <v>0</v>
      </c>
      <c r="H108" s="1">
        <f t="shared" si="34"/>
        <v>0</v>
      </c>
      <c r="I108" s="9">
        <f t="shared" si="34"/>
        <v>0</v>
      </c>
      <c r="J108" s="9">
        <f t="shared" si="34"/>
        <v>0</v>
      </c>
      <c r="K108" s="9">
        <f t="shared" si="34"/>
        <v>0</v>
      </c>
      <c r="L108" s="9">
        <f t="shared" si="34"/>
        <v>0</v>
      </c>
      <c r="M108" s="9">
        <f t="shared" si="34"/>
        <v>0</v>
      </c>
      <c r="N108" s="1">
        <f t="shared" si="34"/>
        <v>0</v>
      </c>
      <c r="O108" s="1">
        <f t="shared" si="34"/>
        <v>0</v>
      </c>
    </row>
    <row r="109" spans="1:15" x14ac:dyDescent="0.25">
      <c r="A109" s="9">
        <f>Herrdubbel2!A79</f>
        <v>0</v>
      </c>
      <c r="B109" s="9">
        <f>Herrdubbel2!B79</f>
        <v>0</v>
      </c>
      <c r="C109" s="9">
        <f>Herrdubbel2!C79</f>
        <v>0</v>
      </c>
      <c r="D109" s="9">
        <f>Herrdubbel2!D79</f>
        <v>0</v>
      </c>
      <c r="E109" s="9">
        <f>Herrdubbel2!E79</f>
        <v>0</v>
      </c>
      <c r="F109" s="9">
        <f>Herrdubbel2!F79</f>
        <v>0</v>
      </c>
      <c r="G109" s="9">
        <f>Herrdubbel2!G79</f>
        <v>0</v>
      </c>
      <c r="H109" s="1">
        <f>Herrdubbel2!H79</f>
        <v>0</v>
      </c>
      <c r="I109" s="9">
        <f>Herrdubbel2!I79</f>
        <v>0</v>
      </c>
      <c r="J109" s="9">
        <f>Herrdubbel2!J79</f>
        <v>0</v>
      </c>
      <c r="K109" s="9">
        <f>Herrdubbel2!K79</f>
        <v>0</v>
      </c>
      <c r="L109" s="9">
        <f>Herrdubbel2!L79</f>
        <v>0</v>
      </c>
      <c r="M109" s="9">
        <f>Herrdubbel2!M79</f>
        <v>0</v>
      </c>
      <c r="N109" s="1">
        <f>Herrdubbel2!N79</f>
        <v>0</v>
      </c>
      <c r="O109" s="1">
        <f>Herrdubbel2!O79</f>
        <v>0</v>
      </c>
    </row>
    <row r="110" spans="1:15" x14ac:dyDescent="0.25">
      <c r="A110" s="9">
        <f>Herrdubbel2!A80</f>
        <v>0</v>
      </c>
      <c r="B110" s="9">
        <f>Herrdubbel2!B80</f>
        <v>0</v>
      </c>
      <c r="C110" s="9">
        <f>Herrdubbel2!C80</f>
        <v>0</v>
      </c>
      <c r="D110" s="9">
        <f>Herrdubbel2!D80</f>
        <v>0</v>
      </c>
      <c r="E110" s="9">
        <f>Herrdubbel2!E80</f>
        <v>0</v>
      </c>
      <c r="F110" s="9">
        <f>Herrdubbel2!F80</f>
        <v>0</v>
      </c>
      <c r="G110" s="9">
        <f>Herrdubbel2!G80</f>
        <v>0</v>
      </c>
      <c r="H110" s="1">
        <f>Herrdubbel2!H80</f>
        <v>0</v>
      </c>
      <c r="I110" s="9">
        <f>Herrdubbel2!I80</f>
        <v>0</v>
      </c>
      <c r="J110" s="9">
        <f>Herrdubbel2!J80</f>
        <v>0</v>
      </c>
      <c r="K110" s="9">
        <f>Herrdubbel2!K80</f>
        <v>0</v>
      </c>
      <c r="L110" s="9">
        <f>Herrdubbel2!L80</f>
        <v>0</v>
      </c>
      <c r="M110" s="9">
        <f>Herrdubbel2!M80</f>
        <v>0</v>
      </c>
      <c r="N110" s="1">
        <f>Herrdubbel2!N80</f>
        <v>0</v>
      </c>
      <c r="O110" s="1">
        <f>Herrdubbel2!O80</f>
        <v>0</v>
      </c>
    </row>
    <row r="111" spans="1:15" x14ac:dyDescent="0.25">
      <c r="A111" s="9" t="str">
        <f>A109&amp;"/"&amp;A110</f>
        <v>0/0</v>
      </c>
      <c r="B111" s="37">
        <f>IF(B109=B110,B110,B109&amp;"/"&amp;B110)</f>
        <v>0</v>
      </c>
      <c r="C111" s="9">
        <f t="shared" ref="C111:O111" si="35">SUM(C109:C110)</f>
        <v>0</v>
      </c>
      <c r="D111" s="9">
        <f t="shared" si="35"/>
        <v>0</v>
      </c>
      <c r="E111" s="9">
        <f t="shared" si="35"/>
        <v>0</v>
      </c>
      <c r="F111" s="9">
        <f t="shared" si="35"/>
        <v>0</v>
      </c>
      <c r="G111" s="9">
        <f t="shared" si="35"/>
        <v>0</v>
      </c>
      <c r="H111" s="1">
        <f t="shared" si="35"/>
        <v>0</v>
      </c>
      <c r="I111" s="9">
        <f t="shared" si="35"/>
        <v>0</v>
      </c>
      <c r="J111" s="9">
        <f t="shared" si="35"/>
        <v>0</v>
      </c>
      <c r="K111" s="9">
        <f t="shared" si="35"/>
        <v>0</v>
      </c>
      <c r="L111" s="9">
        <f t="shared" si="35"/>
        <v>0</v>
      </c>
      <c r="M111" s="9">
        <f t="shared" si="35"/>
        <v>0</v>
      </c>
      <c r="N111" s="1">
        <f t="shared" si="35"/>
        <v>0</v>
      </c>
      <c r="O111" s="1">
        <f t="shared" si="35"/>
        <v>0</v>
      </c>
    </row>
    <row r="112" spans="1:15" x14ac:dyDescent="0.25">
      <c r="A112" s="9">
        <f>Herrdubbel2!A81</f>
        <v>0</v>
      </c>
      <c r="B112" s="9">
        <f>Herrdubbel2!B81</f>
        <v>0</v>
      </c>
      <c r="C112" s="9">
        <f>Herrdubbel2!C81</f>
        <v>0</v>
      </c>
      <c r="D112" s="9">
        <f>Herrdubbel2!D81</f>
        <v>0</v>
      </c>
      <c r="E112" s="9">
        <f>Herrdubbel2!E81</f>
        <v>0</v>
      </c>
      <c r="F112" s="9">
        <f>Herrdubbel2!F81</f>
        <v>0</v>
      </c>
      <c r="G112" s="9">
        <f>Herrdubbel2!G81</f>
        <v>0</v>
      </c>
      <c r="H112" s="1">
        <f>Herrdubbel2!H81</f>
        <v>0</v>
      </c>
      <c r="I112" s="9">
        <f>Herrdubbel2!I81</f>
        <v>0</v>
      </c>
      <c r="J112" s="9">
        <f>Herrdubbel2!J81</f>
        <v>0</v>
      </c>
      <c r="K112" s="9">
        <f>Herrdubbel2!K81</f>
        <v>0</v>
      </c>
      <c r="L112" s="9">
        <f>Herrdubbel2!L81</f>
        <v>0</v>
      </c>
      <c r="M112" s="9">
        <f>Herrdubbel2!M81</f>
        <v>0</v>
      </c>
      <c r="N112" s="1">
        <f>Herrdubbel2!N81</f>
        <v>0</v>
      </c>
      <c r="O112" s="1">
        <f>Herrdubbel2!O81</f>
        <v>0</v>
      </c>
    </row>
    <row r="113" spans="1:15" x14ac:dyDescent="0.25">
      <c r="A113" s="9">
        <f>Herrdubbel2!A82</f>
        <v>0</v>
      </c>
      <c r="B113" s="9">
        <f>Herrdubbel2!B82</f>
        <v>0</v>
      </c>
      <c r="C113" s="9">
        <f>Herrdubbel2!C82</f>
        <v>0</v>
      </c>
      <c r="D113" s="9">
        <f>Herrdubbel2!D82</f>
        <v>0</v>
      </c>
      <c r="E113" s="9">
        <f>Herrdubbel2!E82</f>
        <v>0</v>
      </c>
      <c r="F113" s="9">
        <f>Herrdubbel2!F82</f>
        <v>0</v>
      </c>
      <c r="G113" s="9">
        <f>Herrdubbel2!G82</f>
        <v>0</v>
      </c>
      <c r="H113" s="1">
        <f>Herrdubbel2!H82</f>
        <v>0</v>
      </c>
      <c r="I113" s="9">
        <f>Herrdubbel2!I82</f>
        <v>0</v>
      </c>
      <c r="J113" s="9">
        <f>Herrdubbel2!J82</f>
        <v>0</v>
      </c>
      <c r="K113" s="9">
        <f>Herrdubbel2!K82</f>
        <v>0</v>
      </c>
      <c r="L113" s="9">
        <f>Herrdubbel2!L82</f>
        <v>0</v>
      </c>
      <c r="M113" s="9">
        <f>Herrdubbel2!M82</f>
        <v>0</v>
      </c>
      <c r="N113" s="1">
        <f>Herrdubbel2!N82</f>
        <v>0</v>
      </c>
      <c r="O113" s="1">
        <f>Herrdubbel2!O82</f>
        <v>0</v>
      </c>
    </row>
    <row r="114" spans="1:15" x14ac:dyDescent="0.25">
      <c r="A114" s="9" t="str">
        <f>A112&amp;"/"&amp;A113</f>
        <v>0/0</v>
      </c>
      <c r="B114" s="37">
        <f>IF(B112=B113,B113,B112&amp;"/"&amp;B113)</f>
        <v>0</v>
      </c>
      <c r="C114" s="9">
        <f t="shared" ref="C114:O114" si="36">SUM(C112:C113)</f>
        <v>0</v>
      </c>
      <c r="D114" s="9">
        <f t="shared" si="36"/>
        <v>0</v>
      </c>
      <c r="E114" s="9">
        <f t="shared" si="36"/>
        <v>0</v>
      </c>
      <c r="F114" s="9">
        <f t="shared" si="36"/>
        <v>0</v>
      </c>
      <c r="G114" s="9">
        <f t="shared" si="36"/>
        <v>0</v>
      </c>
      <c r="H114" s="1">
        <f t="shared" si="36"/>
        <v>0</v>
      </c>
      <c r="I114" s="9">
        <f t="shared" si="36"/>
        <v>0</v>
      </c>
      <c r="J114" s="9">
        <f t="shared" si="36"/>
        <v>0</v>
      </c>
      <c r="K114" s="9">
        <f t="shared" si="36"/>
        <v>0</v>
      </c>
      <c r="L114" s="9">
        <f t="shared" si="36"/>
        <v>0</v>
      </c>
      <c r="M114" s="9">
        <f t="shared" si="36"/>
        <v>0</v>
      </c>
      <c r="N114" s="1">
        <f t="shared" si="36"/>
        <v>0</v>
      </c>
      <c r="O114" s="1">
        <f t="shared" si="36"/>
        <v>0</v>
      </c>
    </row>
    <row r="115" spans="1:15" x14ac:dyDescent="0.25">
      <c r="A115" s="9">
        <f>Herrdubbel2!A83</f>
        <v>0</v>
      </c>
      <c r="B115" s="9">
        <f>Herrdubbel2!B83</f>
        <v>0</v>
      </c>
      <c r="C115" s="9">
        <f>Herrdubbel2!C83</f>
        <v>0</v>
      </c>
      <c r="D115" s="9">
        <f>Herrdubbel2!D83</f>
        <v>0</v>
      </c>
      <c r="E115" s="9">
        <f>Herrdubbel2!E83</f>
        <v>0</v>
      </c>
      <c r="F115" s="9">
        <f>Herrdubbel2!F83</f>
        <v>0</v>
      </c>
      <c r="G115" s="9">
        <f>Herrdubbel2!G83</f>
        <v>0</v>
      </c>
      <c r="H115" s="1">
        <f>Herrdubbel2!H83</f>
        <v>0</v>
      </c>
      <c r="I115" s="9">
        <f>Herrdubbel2!I83</f>
        <v>0</v>
      </c>
      <c r="J115" s="9">
        <f>Herrdubbel2!J83</f>
        <v>0</v>
      </c>
      <c r="K115" s="9">
        <f>Herrdubbel2!K83</f>
        <v>0</v>
      </c>
      <c r="L115" s="9">
        <f>Herrdubbel2!L83</f>
        <v>0</v>
      </c>
      <c r="M115" s="9">
        <f>Herrdubbel2!M83</f>
        <v>0</v>
      </c>
      <c r="N115" s="1">
        <f>Herrdubbel2!N83</f>
        <v>0</v>
      </c>
      <c r="O115" s="1">
        <f>Herrdubbel2!O83</f>
        <v>0</v>
      </c>
    </row>
    <row r="116" spans="1:15" x14ac:dyDescent="0.25">
      <c r="A116" s="9">
        <f>Herrdubbel2!A84</f>
        <v>0</v>
      </c>
      <c r="B116" s="9">
        <f>Herrdubbel2!B84</f>
        <v>0</v>
      </c>
      <c r="C116" s="9">
        <f>Herrdubbel2!C84</f>
        <v>0</v>
      </c>
      <c r="D116" s="9">
        <f>Herrdubbel2!D84</f>
        <v>0</v>
      </c>
      <c r="E116" s="9">
        <f>Herrdubbel2!E84</f>
        <v>0</v>
      </c>
      <c r="F116" s="9">
        <f>Herrdubbel2!F84</f>
        <v>0</v>
      </c>
      <c r="G116" s="9">
        <f>Herrdubbel2!G84</f>
        <v>0</v>
      </c>
      <c r="H116" s="1">
        <f>Herrdubbel2!H84</f>
        <v>0</v>
      </c>
      <c r="I116" s="9">
        <f>Herrdubbel2!I84</f>
        <v>0</v>
      </c>
      <c r="J116" s="9">
        <f>Herrdubbel2!J84</f>
        <v>0</v>
      </c>
      <c r="K116" s="9">
        <f>Herrdubbel2!K84</f>
        <v>0</v>
      </c>
      <c r="L116" s="9">
        <f>Herrdubbel2!L84</f>
        <v>0</v>
      </c>
      <c r="M116" s="9">
        <f>Herrdubbel2!M84</f>
        <v>0</v>
      </c>
      <c r="N116" s="1">
        <f>Herrdubbel2!N84</f>
        <v>0</v>
      </c>
      <c r="O116" s="1">
        <f>Herrdubbel2!O84</f>
        <v>0</v>
      </c>
    </row>
    <row r="117" spans="1:15" x14ac:dyDescent="0.25">
      <c r="A117" s="9" t="str">
        <f>A115&amp;"/"&amp;A116</f>
        <v>0/0</v>
      </c>
      <c r="B117" s="37">
        <f>IF(B115=B116,B116,B115&amp;"/"&amp;B116)</f>
        <v>0</v>
      </c>
      <c r="C117" s="9">
        <f t="shared" ref="C117:O117" si="37">SUM(C115:C116)</f>
        <v>0</v>
      </c>
      <c r="D117" s="9">
        <f t="shared" si="37"/>
        <v>0</v>
      </c>
      <c r="E117" s="9">
        <f t="shared" si="37"/>
        <v>0</v>
      </c>
      <c r="F117" s="9">
        <f t="shared" si="37"/>
        <v>0</v>
      </c>
      <c r="G117" s="9">
        <f t="shared" si="37"/>
        <v>0</v>
      </c>
      <c r="H117" s="1">
        <f t="shared" si="37"/>
        <v>0</v>
      </c>
      <c r="I117" s="9">
        <f t="shared" si="37"/>
        <v>0</v>
      </c>
      <c r="J117" s="9">
        <f t="shared" si="37"/>
        <v>0</v>
      </c>
      <c r="K117" s="9">
        <f t="shared" si="37"/>
        <v>0</v>
      </c>
      <c r="L117" s="9">
        <f t="shared" si="37"/>
        <v>0</v>
      </c>
      <c r="M117" s="9">
        <f t="shared" si="37"/>
        <v>0</v>
      </c>
      <c r="N117" s="1">
        <f t="shared" si="37"/>
        <v>0</v>
      </c>
      <c r="O117" s="1">
        <f t="shared" si="37"/>
        <v>0</v>
      </c>
    </row>
    <row r="118" spans="1:15" x14ac:dyDescent="0.25">
      <c r="A118" s="9">
        <f>Herrdubbel2!A85</f>
        <v>0</v>
      </c>
      <c r="B118" s="9">
        <f>Herrdubbel2!B85</f>
        <v>0</v>
      </c>
      <c r="C118" s="9">
        <f>Herrdubbel2!C85</f>
        <v>0</v>
      </c>
      <c r="D118" s="9">
        <f>Herrdubbel2!D85</f>
        <v>0</v>
      </c>
      <c r="E118" s="9">
        <f>Herrdubbel2!E85</f>
        <v>0</v>
      </c>
      <c r="F118" s="9">
        <f>Herrdubbel2!F85</f>
        <v>0</v>
      </c>
      <c r="G118" s="9">
        <f>Herrdubbel2!G85</f>
        <v>0</v>
      </c>
      <c r="H118" s="1">
        <f>Herrdubbel2!H85</f>
        <v>0</v>
      </c>
      <c r="I118" s="9">
        <f>Herrdubbel2!I85</f>
        <v>0</v>
      </c>
      <c r="J118" s="9">
        <f>Herrdubbel2!J85</f>
        <v>0</v>
      </c>
      <c r="K118" s="9">
        <f>Herrdubbel2!K85</f>
        <v>0</v>
      </c>
      <c r="L118" s="9">
        <f>Herrdubbel2!L85</f>
        <v>0</v>
      </c>
      <c r="M118" s="9">
        <f>Herrdubbel2!M85</f>
        <v>0</v>
      </c>
      <c r="N118" s="1">
        <f>Herrdubbel2!N85</f>
        <v>0</v>
      </c>
      <c r="O118" s="1">
        <f>Herrdubbel2!O85</f>
        <v>0</v>
      </c>
    </row>
    <row r="119" spans="1:15" x14ac:dyDescent="0.25">
      <c r="A119" s="9">
        <f>Herrdubbel2!A86</f>
        <v>0</v>
      </c>
      <c r="B119" s="9">
        <f>Herrdubbel2!B86</f>
        <v>0</v>
      </c>
      <c r="C119" s="9">
        <f>Herrdubbel2!C86</f>
        <v>0</v>
      </c>
      <c r="D119" s="9">
        <f>Herrdubbel2!D86</f>
        <v>0</v>
      </c>
      <c r="E119" s="9">
        <f>Herrdubbel2!E86</f>
        <v>0</v>
      </c>
      <c r="F119" s="9">
        <f>Herrdubbel2!F86</f>
        <v>0</v>
      </c>
      <c r="G119" s="9">
        <f>Herrdubbel2!G86</f>
        <v>0</v>
      </c>
      <c r="H119" s="1">
        <f>Herrdubbel2!H86</f>
        <v>0</v>
      </c>
      <c r="I119" s="9">
        <f>Herrdubbel2!I86</f>
        <v>0</v>
      </c>
      <c r="J119" s="9">
        <f>Herrdubbel2!J86</f>
        <v>0</v>
      </c>
      <c r="K119" s="9">
        <f>Herrdubbel2!K86</f>
        <v>0</v>
      </c>
      <c r="L119" s="9">
        <f>Herrdubbel2!L86</f>
        <v>0</v>
      </c>
      <c r="M119" s="9">
        <f>Herrdubbel2!M86</f>
        <v>0</v>
      </c>
      <c r="N119" s="1">
        <f>Herrdubbel2!N86</f>
        <v>0</v>
      </c>
      <c r="O119" s="1">
        <f>Herrdubbel2!O86</f>
        <v>0</v>
      </c>
    </row>
    <row r="120" spans="1:15" x14ac:dyDescent="0.25">
      <c r="A120" s="9" t="str">
        <f>A118&amp;"/"&amp;A119</f>
        <v>0/0</v>
      </c>
      <c r="B120" s="37">
        <f>IF(B118=B119,B119,B118&amp;"/"&amp;B119)</f>
        <v>0</v>
      </c>
      <c r="C120" s="9">
        <f t="shared" ref="C120:O120" si="38">SUM(C118:C119)</f>
        <v>0</v>
      </c>
      <c r="D120" s="9">
        <f t="shared" si="38"/>
        <v>0</v>
      </c>
      <c r="E120" s="9">
        <f t="shared" si="38"/>
        <v>0</v>
      </c>
      <c r="F120" s="9">
        <f t="shared" si="38"/>
        <v>0</v>
      </c>
      <c r="G120" s="9">
        <f t="shared" si="38"/>
        <v>0</v>
      </c>
      <c r="H120" s="1">
        <f t="shared" si="38"/>
        <v>0</v>
      </c>
      <c r="I120" s="9">
        <f t="shared" si="38"/>
        <v>0</v>
      </c>
      <c r="J120" s="9">
        <f t="shared" si="38"/>
        <v>0</v>
      </c>
      <c r="K120" s="9">
        <f t="shared" si="38"/>
        <v>0</v>
      </c>
      <c r="L120" s="9">
        <f t="shared" si="38"/>
        <v>0</v>
      </c>
      <c r="M120" s="9">
        <f t="shared" si="38"/>
        <v>0</v>
      </c>
      <c r="N120" s="1">
        <f t="shared" si="38"/>
        <v>0</v>
      </c>
      <c r="O120" s="1">
        <f t="shared" si="38"/>
        <v>0</v>
      </c>
    </row>
    <row r="121" spans="1:15" x14ac:dyDescent="0.25">
      <c r="A121" s="9">
        <f>Herrdubbel2!A87</f>
        <v>0</v>
      </c>
      <c r="B121" s="9">
        <f>Herrdubbel2!B87</f>
        <v>0</v>
      </c>
      <c r="C121" s="9">
        <f>Herrdubbel2!C87</f>
        <v>0</v>
      </c>
      <c r="D121" s="9">
        <f>Herrdubbel2!D87</f>
        <v>0</v>
      </c>
      <c r="E121" s="9">
        <f>Herrdubbel2!E87</f>
        <v>0</v>
      </c>
      <c r="F121" s="9">
        <f>Herrdubbel2!F87</f>
        <v>0</v>
      </c>
      <c r="G121" s="9">
        <f>Herrdubbel2!G87</f>
        <v>0</v>
      </c>
      <c r="H121" s="1">
        <f>Herrdubbel2!H87</f>
        <v>0</v>
      </c>
      <c r="I121" s="9">
        <f>Herrdubbel2!I87</f>
        <v>0</v>
      </c>
      <c r="J121" s="9">
        <f>Herrdubbel2!J87</f>
        <v>0</v>
      </c>
      <c r="K121" s="9">
        <f>Herrdubbel2!K87</f>
        <v>0</v>
      </c>
      <c r="L121" s="9">
        <f>Herrdubbel2!L87</f>
        <v>0</v>
      </c>
      <c r="M121" s="9">
        <f>Herrdubbel2!M87</f>
        <v>0</v>
      </c>
      <c r="N121" s="1">
        <f>Herrdubbel2!N87</f>
        <v>0</v>
      </c>
      <c r="O121" s="1">
        <f>Herrdubbel2!O87</f>
        <v>0</v>
      </c>
    </row>
    <row r="122" spans="1:15" x14ac:dyDescent="0.25">
      <c r="A122" s="9">
        <f>Herrdubbel2!A88</f>
        <v>0</v>
      </c>
      <c r="B122" s="9">
        <f>Herrdubbel2!B88</f>
        <v>0</v>
      </c>
      <c r="C122" s="9">
        <f>Herrdubbel2!C88</f>
        <v>0</v>
      </c>
      <c r="D122" s="9">
        <f>Herrdubbel2!D88</f>
        <v>0</v>
      </c>
      <c r="E122" s="9">
        <f>Herrdubbel2!E88</f>
        <v>0</v>
      </c>
      <c r="F122" s="9">
        <f>Herrdubbel2!F88</f>
        <v>0</v>
      </c>
      <c r="G122" s="9">
        <f>Herrdubbel2!G88</f>
        <v>0</v>
      </c>
      <c r="H122" s="1">
        <f>Herrdubbel2!H88</f>
        <v>0</v>
      </c>
      <c r="I122" s="9">
        <f>Herrdubbel2!I88</f>
        <v>0</v>
      </c>
      <c r="J122" s="9">
        <f>Herrdubbel2!J88</f>
        <v>0</v>
      </c>
      <c r="K122" s="9">
        <f>Herrdubbel2!K88</f>
        <v>0</v>
      </c>
      <c r="L122" s="9">
        <f>Herrdubbel2!L88</f>
        <v>0</v>
      </c>
      <c r="M122" s="9">
        <f>Herrdubbel2!M88</f>
        <v>0</v>
      </c>
      <c r="N122" s="1">
        <f>Herrdubbel2!N88</f>
        <v>0</v>
      </c>
      <c r="O122" s="1">
        <f>Herrdubbel2!O88</f>
        <v>0</v>
      </c>
    </row>
    <row r="123" spans="1:15" x14ac:dyDescent="0.25">
      <c r="A123" s="9" t="str">
        <f>A121&amp;"/"&amp;A122</f>
        <v>0/0</v>
      </c>
      <c r="B123" s="37">
        <f>IF(B121=B122,B122,B121&amp;"/"&amp;B122)</f>
        <v>0</v>
      </c>
      <c r="C123" s="9">
        <f t="shared" ref="C123:O123" si="39">SUM(C121:C122)</f>
        <v>0</v>
      </c>
      <c r="D123" s="9">
        <f t="shared" si="39"/>
        <v>0</v>
      </c>
      <c r="E123" s="9">
        <f t="shared" si="39"/>
        <v>0</v>
      </c>
      <c r="F123" s="9">
        <f t="shared" si="39"/>
        <v>0</v>
      </c>
      <c r="G123" s="9">
        <f t="shared" si="39"/>
        <v>0</v>
      </c>
      <c r="H123" s="1">
        <f t="shared" si="39"/>
        <v>0</v>
      </c>
      <c r="I123" s="9">
        <f t="shared" si="39"/>
        <v>0</v>
      </c>
      <c r="J123" s="9">
        <f t="shared" si="39"/>
        <v>0</v>
      </c>
      <c r="K123" s="9">
        <f t="shared" si="39"/>
        <v>0</v>
      </c>
      <c r="L123" s="9">
        <f t="shared" si="39"/>
        <v>0</v>
      </c>
      <c r="M123" s="9">
        <f t="shared" si="39"/>
        <v>0</v>
      </c>
      <c r="N123" s="1">
        <f t="shared" si="39"/>
        <v>0</v>
      </c>
      <c r="O123" s="1">
        <f t="shared" si="39"/>
        <v>0</v>
      </c>
    </row>
    <row r="124" spans="1:15" x14ac:dyDescent="0.25">
      <c r="A124" s="9">
        <f>Herrdubbel2!A89</f>
        <v>0</v>
      </c>
      <c r="B124" s="9">
        <f>Herrdubbel2!B89</f>
        <v>0</v>
      </c>
      <c r="C124" s="9">
        <f>Herrdubbel2!C89</f>
        <v>0</v>
      </c>
      <c r="D124" s="9">
        <f>Herrdubbel2!D89</f>
        <v>0</v>
      </c>
      <c r="E124" s="9">
        <f>Herrdubbel2!E89</f>
        <v>0</v>
      </c>
      <c r="F124" s="9">
        <f>Herrdubbel2!F89</f>
        <v>0</v>
      </c>
      <c r="G124" s="9">
        <f>Herrdubbel2!G89</f>
        <v>0</v>
      </c>
      <c r="H124" s="1">
        <f>Herrdubbel2!H89</f>
        <v>0</v>
      </c>
      <c r="I124" s="9">
        <f>Herrdubbel2!I89</f>
        <v>0</v>
      </c>
      <c r="J124" s="9">
        <f>Herrdubbel2!J89</f>
        <v>0</v>
      </c>
      <c r="K124" s="9">
        <f>Herrdubbel2!K89</f>
        <v>0</v>
      </c>
      <c r="L124" s="9">
        <f>Herrdubbel2!L89</f>
        <v>0</v>
      </c>
      <c r="M124" s="9">
        <f>Herrdubbel2!M89</f>
        <v>0</v>
      </c>
      <c r="N124" s="1">
        <f>Herrdubbel2!N89</f>
        <v>0</v>
      </c>
      <c r="O124" s="1">
        <f>Herrdubbel2!O89</f>
        <v>0</v>
      </c>
    </row>
    <row r="125" spans="1:15" x14ac:dyDescent="0.25">
      <c r="A125" s="9">
        <f>Herrdubbel2!A90</f>
        <v>0</v>
      </c>
      <c r="B125" s="9">
        <f>Herrdubbel2!B90</f>
        <v>0</v>
      </c>
      <c r="C125" s="9">
        <f>Herrdubbel2!C90</f>
        <v>0</v>
      </c>
      <c r="D125" s="9">
        <f>Herrdubbel2!D90</f>
        <v>0</v>
      </c>
      <c r="E125" s="9">
        <f>Herrdubbel2!E90</f>
        <v>0</v>
      </c>
      <c r="F125" s="9">
        <f>Herrdubbel2!F90</f>
        <v>0</v>
      </c>
      <c r="G125" s="9">
        <f>Herrdubbel2!G90</f>
        <v>0</v>
      </c>
      <c r="H125" s="1">
        <f>Herrdubbel2!H90</f>
        <v>0</v>
      </c>
      <c r="I125" s="9">
        <f>Herrdubbel2!I90</f>
        <v>0</v>
      </c>
      <c r="J125" s="9">
        <f>Herrdubbel2!J90</f>
        <v>0</v>
      </c>
      <c r="K125" s="9">
        <f>Herrdubbel2!K90</f>
        <v>0</v>
      </c>
      <c r="L125" s="9">
        <f>Herrdubbel2!L90</f>
        <v>0</v>
      </c>
      <c r="M125" s="9">
        <f>Herrdubbel2!M90</f>
        <v>0</v>
      </c>
      <c r="N125" s="1">
        <f>Herrdubbel2!N90</f>
        <v>0</v>
      </c>
      <c r="O125" s="1">
        <f>Herrdubbel2!O90</f>
        <v>0</v>
      </c>
    </row>
    <row r="126" spans="1:15" x14ac:dyDescent="0.25">
      <c r="A126" s="9" t="str">
        <f>A124&amp;"/"&amp;A125</f>
        <v>0/0</v>
      </c>
      <c r="B126" s="37">
        <f>IF(B124=B125,B125,B124&amp;"/"&amp;B125)</f>
        <v>0</v>
      </c>
      <c r="C126" s="9">
        <f t="shared" ref="C126:O126" si="40">SUM(C124:C125)</f>
        <v>0</v>
      </c>
      <c r="D126" s="9">
        <f t="shared" si="40"/>
        <v>0</v>
      </c>
      <c r="E126" s="9">
        <f t="shared" si="40"/>
        <v>0</v>
      </c>
      <c r="F126" s="9">
        <f t="shared" si="40"/>
        <v>0</v>
      </c>
      <c r="G126" s="9">
        <f t="shared" si="40"/>
        <v>0</v>
      </c>
      <c r="H126" s="1">
        <f t="shared" si="40"/>
        <v>0</v>
      </c>
      <c r="I126" s="9">
        <f t="shared" si="40"/>
        <v>0</v>
      </c>
      <c r="J126" s="9">
        <f t="shared" si="40"/>
        <v>0</v>
      </c>
      <c r="K126" s="9">
        <f t="shared" si="40"/>
        <v>0</v>
      </c>
      <c r="L126" s="9">
        <f t="shared" si="40"/>
        <v>0</v>
      </c>
      <c r="M126" s="9">
        <f t="shared" si="40"/>
        <v>0</v>
      </c>
      <c r="N126" s="1">
        <f t="shared" si="40"/>
        <v>0</v>
      </c>
      <c r="O126" s="1">
        <f t="shared" si="40"/>
        <v>0</v>
      </c>
    </row>
    <row r="127" spans="1:15" x14ac:dyDescent="0.25">
      <c r="A127" s="9">
        <f>Herrdubbel2!A91</f>
        <v>0</v>
      </c>
      <c r="B127" s="9">
        <f>Herrdubbel2!B91</f>
        <v>0</v>
      </c>
      <c r="C127" s="9">
        <f>Herrdubbel2!C91</f>
        <v>0</v>
      </c>
      <c r="D127" s="9">
        <f>Herrdubbel2!D91</f>
        <v>0</v>
      </c>
      <c r="E127" s="9">
        <f>Herrdubbel2!E91</f>
        <v>0</v>
      </c>
      <c r="F127" s="9">
        <f>Herrdubbel2!F91</f>
        <v>0</v>
      </c>
      <c r="G127" s="9">
        <f>Herrdubbel2!G91</f>
        <v>0</v>
      </c>
      <c r="H127" s="1">
        <f>Herrdubbel2!H91</f>
        <v>0</v>
      </c>
      <c r="I127" s="9">
        <f>Herrdubbel2!I91</f>
        <v>0</v>
      </c>
      <c r="J127" s="9">
        <f>Herrdubbel2!J91</f>
        <v>0</v>
      </c>
      <c r="K127" s="9">
        <f>Herrdubbel2!K91</f>
        <v>0</v>
      </c>
      <c r="L127" s="9">
        <f>Herrdubbel2!L91</f>
        <v>0</v>
      </c>
      <c r="M127" s="9">
        <f>Herrdubbel2!M91</f>
        <v>0</v>
      </c>
      <c r="N127" s="1">
        <f>Herrdubbel2!N91</f>
        <v>0</v>
      </c>
      <c r="O127" s="1">
        <f>Herrdubbel2!O91</f>
        <v>0</v>
      </c>
    </row>
    <row r="128" spans="1:15" x14ac:dyDescent="0.25">
      <c r="A128" s="9">
        <f>Herrdubbel2!A92</f>
        <v>0</v>
      </c>
      <c r="B128" s="9">
        <f>Herrdubbel2!B92</f>
        <v>0</v>
      </c>
      <c r="C128" s="9">
        <f>Herrdubbel2!C92</f>
        <v>0</v>
      </c>
      <c r="D128" s="9">
        <f>Herrdubbel2!D92</f>
        <v>0</v>
      </c>
      <c r="E128" s="9">
        <f>Herrdubbel2!E92</f>
        <v>0</v>
      </c>
      <c r="F128" s="9">
        <f>Herrdubbel2!F92</f>
        <v>0</v>
      </c>
      <c r="G128" s="9">
        <f>Herrdubbel2!G92</f>
        <v>0</v>
      </c>
      <c r="H128" s="1">
        <f>Herrdubbel2!H92</f>
        <v>0</v>
      </c>
      <c r="I128" s="9">
        <f>Herrdubbel2!I92</f>
        <v>0</v>
      </c>
      <c r="J128" s="9">
        <f>Herrdubbel2!J92</f>
        <v>0</v>
      </c>
      <c r="K128" s="9">
        <f>Herrdubbel2!K92</f>
        <v>0</v>
      </c>
      <c r="L128" s="9">
        <f>Herrdubbel2!L92</f>
        <v>0</v>
      </c>
      <c r="M128" s="9">
        <f>Herrdubbel2!M92</f>
        <v>0</v>
      </c>
      <c r="N128" s="1">
        <f>Herrdubbel2!N92</f>
        <v>0</v>
      </c>
      <c r="O128" s="1">
        <f>Herrdubbel2!O92</f>
        <v>0</v>
      </c>
    </row>
    <row r="129" spans="1:15" x14ac:dyDescent="0.25">
      <c r="A129" s="9" t="str">
        <f>A127&amp;"/"&amp;A128</f>
        <v>0/0</v>
      </c>
      <c r="B129" s="37">
        <f>IF(B127=B128,B128,B127&amp;"/"&amp;B128)</f>
        <v>0</v>
      </c>
      <c r="C129" s="9">
        <f t="shared" ref="C129:O129" si="41">SUM(C127:C128)</f>
        <v>0</v>
      </c>
      <c r="D129" s="9">
        <f t="shared" si="41"/>
        <v>0</v>
      </c>
      <c r="E129" s="9">
        <f t="shared" si="41"/>
        <v>0</v>
      </c>
      <c r="F129" s="9">
        <f t="shared" si="41"/>
        <v>0</v>
      </c>
      <c r="G129" s="9">
        <f t="shared" si="41"/>
        <v>0</v>
      </c>
      <c r="H129" s="1">
        <f t="shared" si="41"/>
        <v>0</v>
      </c>
      <c r="I129" s="9">
        <f t="shared" si="41"/>
        <v>0</v>
      </c>
      <c r="J129" s="9">
        <f t="shared" si="41"/>
        <v>0</v>
      </c>
      <c r="K129" s="9">
        <f t="shared" si="41"/>
        <v>0</v>
      </c>
      <c r="L129" s="9">
        <f t="shared" si="41"/>
        <v>0</v>
      </c>
      <c r="M129" s="9">
        <f t="shared" si="41"/>
        <v>0</v>
      </c>
      <c r="N129" s="1">
        <f t="shared" si="41"/>
        <v>0</v>
      </c>
      <c r="O129" s="1">
        <f t="shared" si="41"/>
        <v>0</v>
      </c>
    </row>
    <row r="130" spans="1:15" x14ac:dyDescent="0.25">
      <c r="A130" s="9">
        <f>Herrdubbel2!A93</f>
        <v>0</v>
      </c>
      <c r="B130" s="9">
        <f>Herrdubbel2!B93</f>
        <v>0</v>
      </c>
      <c r="C130" s="9">
        <f>Herrdubbel2!C93</f>
        <v>0</v>
      </c>
      <c r="D130" s="9">
        <f>Herrdubbel2!D93</f>
        <v>0</v>
      </c>
      <c r="E130" s="9">
        <f>Herrdubbel2!E93</f>
        <v>0</v>
      </c>
      <c r="F130" s="9">
        <f>Herrdubbel2!F93</f>
        <v>0</v>
      </c>
      <c r="G130" s="9">
        <f>Herrdubbel2!G93</f>
        <v>0</v>
      </c>
      <c r="H130" s="1">
        <f>Herrdubbel2!H93</f>
        <v>0</v>
      </c>
      <c r="I130" s="9">
        <f>Herrdubbel2!I93</f>
        <v>0</v>
      </c>
      <c r="J130" s="9">
        <f>Herrdubbel2!J93</f>
        <v>0</v>
      </c>
      <c r="K130" s="9">
        <f>Herrdubbel2!K93</f>
        <v>0</v>
      </c>
      <c r="L130" s="9">
        <f>Herrdubbel2!L93</f>
        <v>0</v>
      </c>
      <c r="M130" s="9">
        <f>Herrdubbel2!M93</f>
        <v>0</v>
      </c>
      <c r="N130" s="1">
        <f>Herrdubbel2!N93</f>
        <v>0</v>
      </c>
      <c r="O130" s="1">
        <f>Herrdubbel2!O93</f>
        <v>0</v>
      </c>
    </row>
    <row r="131" spans="1:15" x14ac:dyDescent="0.25">
      <c r="A131" s="9">
        <f>Herrdubbel2!A94</f>
        <v>0</v>
      </c>
      <c r="B131" s="9">
        <f>Herrdubbel2!B94</f>
        <v>0</v>
      </c>
      <c r="C131" s="9">
        <f>Herrdubbel2!C94</f>
        <v>0</v>
      </c>
      <c r="D131" s="9">
        <f>Herrdubbel2!D94</f>
        <v>0</v>
      </c>
      <c r="E131" s="9">
        <f>Herrdubbel2!E94</f>
        <v>0</v>
      </c>
      <c r="F131" s="9">
        <f>Herrdubbel2!F94</f>
        <v>0</v>
      </c>
      <c r="G131" s="9">
        <f>Herrdubbel2!G94</f>
        <v>0</v>
      </c>
      <c r="H131" s="1">
        <f>Herrdubbel2!H94</f>
        <v>0</v>
      </c>
      <c r="I131" s="9">
        <f>Herrdubbel2!I94</f>
        <v>0</v>
      </c>
      <c r="J131" s="9">
        <f>Herrdubbel2!J94</f>
        <v>0</v>
      </c>
      <c r="K131" s="9">
        <f>Herrdubbel2!K94</f>
        <v>0</v>
      </c>
      <c r="L131" s="9">
        <f>Herrdubbel2!L94</f>
        <v>0</v>
      </c>
      <c r="M131" s="9">
        <f>Herrdubbel2!M94</f>
        <v>0</v>
      </c>
      <c r="N131" s="1">
        <f>Herrdubbel2!N94</f>
        <v>0</v>
      </c>
      <c r="O131" s="1">
        <f>Herrdubbel2!O94</f>
        <v>0</v>
      </c>
    </row>
    <row r="132" spans="1:15" x14ac:dyDescent="0.25">
      <c r="A132" s="9" t="str">
        <f>A130&amp;"/"&amp;A131</f>
        <v>0/0</v>
      </c>
      <c r="B132" s="37">
        <f>IF(B130=B131,B131,B130&amp;"/"&amp;B131)</f>
        <v>0</v>
      </c>
      <c r="C132" s="9">
        <f t="shared" ref="C132:O132" si="42">SUM(C130:C131)</f>
        <v>0</v>
      </c>
      <c r="D132" s="9">
        <f t="shared" si="42"/>
        <v>0</v>
      </c>
      <c r="E132" s="9">
        <f t="shared" si="42"/>
        <v>0</v>
      </c>
      <c r="F132" s="9">
        <f t="shared" si="42"/>
        <v>0</v>
      </c>
      <c r="G132" s="9">
        <f t="shared" si="42"/>
        <v>0</v>
      </c>
      <c r="H132" s="1">
        <f t="shared" si="42"/>
        <v>0</v>
      </c>
      <c r="I132" s="9">
        <f t="shared" si="42"/>
        <v>0</v>
      </c>
      <c r="J132" s="9">
        <f t="shared" si="42"/>
        <v>0</v>
      </c>
      <c r="K132" s="9">
        <f t="shared" si="42"/>
        <v>0</v>
      </c>
      <c r="L132" s="9">
        <f t="shared" si="42"/>
        <v>0</v>
      </c>
      <c r="M132" s="9">
        <f t="shared" si="42"/>
        <v>0</v>
      </c>
      <c r="N132" s="1">
        <f t="shared" si="42"/>
        <v>0</v>
      </c>
      <c r="O132" s="1">
        <f t="shared" si="42"/>
        <v>0</v>
      </c>
    </row>
    <row r="133" spans="1:15" x14ac:dyDescent="0.25">
      <c r="A133" s="9">
        <f>Herrdubbel2!A95</f>
        <v>0</v>
      </c>
      <c r="B133" s="9">
        <f>Herrdubbel2!B95</f>
        <v>0</v>
      </c>
      <c r="C133" s="9">
        <f>Herrdubbel2!C95</f>
        <v>0</v>
      </c>
      <c r="D133" s="9">
        <f>Herrdubbel2!D95</f>
        <v>0</v>
      </c>
      <c r="E133" s="9">
        <f>Herrdubbel2!E95</f>
        <v>0</v>
      </c>
      <c r="F133" s="9">
        <f>Herrdubbel2!F95</f>
        <v>0</v>
      </c>
      <c r="G133" s="9">
        <f>Herrdubbel2!G95</f>
        <v>0</v>
      </c>
      <c r="H133" s="1">
        <f>Herrdubbel2!H95</f>
        <v>0</v>
      </c>
      <c r="I133" s="9">
        <f>Herrdubbel2!I95</f>
        <v>0</v>
      </c>
      <c r="J133" s="9">
        <f>Herrdubbel2!J95</f>
        <v>0</v>
      </c>
      <c r="K133" s="9">
        <f>Herrdubbel2!K95</f>
        <v>0</v>
      </c>
      <c r="L133" s="9">
        <f>Herrdubbel2!L95</f>
        <v>0</v>
      </c>
      <c r="M133" s="9">
        <f>Herrdubbel2!M95</f>
        <v>0</v>
      </c>
      <c r="N133" s="1">
        <f>Herrdubbel2!N95</f>
        <v>0</v>
      </c>
      <c r="O133" s="1">
        <f>Herrdubbel2!O95</f>
        <v>0</v>
      </c>
    </row>
    <row r="134" spans="1:15" x14ac:dyDescent="0.25">
      <c r="A134" s="9">
        <f>Herrdubbel2!A96</f>
        <v>0</v>
      </c>
      <c r="B134" s="9">
        <f>Herrdubbel2!B96</f>
        <v>0</v>
      </c>
      <c r="C134" s="9">
        <f>Herrdubbel2!C96</f>
        <v>0</v>
      </c>
      <c r="D134" s="9">
        <f>Herrdubbel2!D96</f>
        <v>0</v>
      </c>
      <c r="E134" s="9">
        <f>Herrdubbel2!E96</f>
        <v>0</v>
      </c>
      <c r="F134" s="9">
        <f>Herrdubbel2!F96</f>
        <v>0</v>
      </c>
      <c r="G134" s="9">
        <f>Herrdubbel2!G96</f>
        <v>0</v>
      </c>
      <c r="H134" s="1">
        <f>Herrdubbel2!H96</f>
        <v>0</v>
      </c>
      <c r="I134" s="9">
        <f>Herrdubbel2!I96</f>
        <v>0</v>
      </c>
      <c r="J134" s="9">
        <f>Herrdubbel2!J96</f>
        <v>0</v>
      </c>
      <c r="K134" s="9">
        <f>Herrdubbel2!K96</f>
        <v>0</v>
      </c>
      <c r="L134" s="9">
        <f>Herrdubbel2!L96</f>
        <v>0</v>
      </c>
      <c r="M134" s="9">
        <f>Herrdubbel2!M96</f>
        <v>0</v>
      </c>
      <c r="N134" s="1">
        <f>Herrdubbel2!N96</f>
        <v>0</v>
      </c>
      <c r="O134" s="1">
        <f>Herrdubbel2!O96</f>
        <v>0</v>
      </c>
    </row>
    <row r="135" spans="1:15" x14ac:dyDescent="0.25">
      <c r="A135" s="9" t="str">
        <f>A133&amp;"/"&amp;A134</f>
        <v>0/0</v>
      </c>
      <c r="B135" s="37">
        <f>IF(B133=B134,B134,B133&amp;"/"&amp;B134)</f>
        <v>0</v>
      </c>
      <c r="C135" s="9">
        <f t="shared" ref="C135:O135" si="43">SUM(C133:C134)</f>
        <v>0</v>
      </c>
      <c r="D135" s="9">
        <f t="shared" si="43"/>
        <v>0</v>
      </c>
      <c r="E135" s="9">
        <f t="shared" si="43"/>
        <v>0</v>
      </c>
      <c r="F135" s="9">
        <f t="shared" si="43"/>
        <v>0</v>
      </c>
      <c r="G135" s="9">
        <f t="shared" si="43"/>
        <v>0</v>
      </c>
      <c r="H135" s="1">
        <f t="shared" si="43"/>
        <v>0</v>
      </c>
      <c r="I135" s="9">
        <f t="shared" si="43"/>
        <v>0</v>
      </c>
      <c r="J135" s="9">
        <f t="shared" si="43"/>
        <v>0</v>
      </c>
      <c r="K135" s="9">
        <f t="shared" si="43"/>
        <v>0</v>
      </c>
      <c r="L135" s="9">
        <f t="shared" si="43"/>
        <v>0</v>
      </c>
      <c r="M135" s="9">
        <f t="shared" si="43"/>
        <v>0</v>
      </c>
      <c r="N135" s="1">
        <f t="shared" si="43"/>
        <v>0</v>
      </c>
      <c r="O135" s="1">
        <f t="shared" si="43"/>
        <v>0</v>
      </c>
    </row>
    <row r="136" spans="1:15" x14ac:dyDescent="0.25">
      <c r="A136" s="9">
        <f>Herrdubbel2!A97</f>
        <v>0</v>
      </c>
      <c r="B136" s="9">
        <f>Herrdubbel2!B97</f>
        <v>0</v>
      </c>
      <c r="C136" s="9">
        <f>Herrdubbel2!C97</f>
        <v>0</v>
      </c>
      <c r="D136" s="9">
        <f>Herrdubbel2!D97</f>
        <v>0</v>
      </c>
      <c r="E136" s="9">
        <f>Herrdubbel2!E97</f>
        <v>0</v>
      </c>
      <c r="F136" s="9">
        <f>Herrdubbel2!F97</f>
        <v>0</v>
      </c>
      <c r="G136" s="9">
        <f>Herrdubbel2!G97</f>
        <v>0</v>
      </c>
      <c r="H136" s="1">
        <f>Herrdubbel2!H97</f>
        <v>0</v>
      </c>
      <c r="I136" s="9">
        <f>Herrdubbel2!I97</f>
        <v>0</v>
      </c>
      <c r="J136" s="9">
        <f>Herrdubbel2!J97</f>
        <v>0</v>
      </c>
      <c r="K136" s="9">
        <f>Herrdubbel2!K97</f>
        <v>0</v>
      </c>
      <c r="L136" s="9">
        <f>Herrdubbel2!L97</f>
        <v>0</v>
      </c>
      <c r="M136" s="9">
        <f>Herrdubbel2!M97</f>
        <v>0</v>
      </c>
      <c r="N136" s="1">
        <f>Herrdubbel2!N97</f>
        <v>0</v>
      </c>
      <c r="O136" s="1">
        <f>Herrdubbel2!O97</f>
        <v>0</v>
      </c>
    </row>
    <row r="137" spans="1:15" x14ac:dyDescent="0.25">
      <c r="A137" s="9">
        <f>Herrdubbel2!A98</f>
        <v>0</v>
      </c>
      <c r="B137" s="9">
        <f>Herrdubbel2!B98</f>
        <v>0</v>
      </c>
      <c r="C137" s="9">
        <f>Herrdubbel2!C98</f>
        <v>0</v>
      </c>
      <c r="D137" s="9">
        <f>Herrdubbel2!D98</f>
        <v>0</v>
      </c>
      <c r="E137" s="9">
        <f>Herrdubbel2!E98</f>
        <v>0</v>
      </c>
      <c r="F137" s="9">
        <f>Herrdubbel2!F98</f>
        <v>0</v>
      </c>
      <c r="G137" s="9">
        <f>Herrdubbel2!G98</f>
        <v>0</v>
      </c>
      <c r="H137" s="1">
        <f>Herrdubbel2!H98</f>
        <v>0</v>
      </c>
      <c r="I137" s="9">
        <f>Herrdubbel2!I98</f>
        <v>0</v>
      </c>
      <c r="J137" s="9">
        <f>Herrdubbel2!J98</f>
        <v>0</v>
      </c>
      <c r="K137" s="9">
        <f>Herrdubbel2!K98</f>
        <v>0</v>
      </c>
      <c r="L137" s="9">
        <f>Herrdubbel2!L98</f>
        <v>0</v>
      </c>
      <c r="M137" s="9">
        <f>Herrdubbel2!M98</f>
        <v>0</v>
      </c>
      <c r="N137" s="1">
        <f>Herrdubbel2!N98</f>
        <v>0</v>
      </c>
      <c r="O137" s="1">
        <f>Herrdubbel2!O98</f>
        <v>0</v>
      </c>
    </row>
    <row r="138" spans="1:15" x14ac:dyDescent="0.25">
      <c r="A138" s="9" t="str">
        <f>A136&amp;"/"&amp;A137</f>
        <v>0/0</v>
      </c>
      <c r="B138" s="37">
        <f>IF(B136=B137,B137,B136&amp;"/"&amp;B137)</f>
        <v>0</v>
      </c>
      <c r="C138" s="9">
        <f t="shared" ref="C138:O138" si="44">SUM(C136:C137)</f>
        <v>0</v>
      </c>
      <c r="D138" s="9">
        <f t="shared" si="44"/>
        <v>0</v>
      </c>
      <c r="E138" s="9">
        <f t="shared" si="44"/>
        <v>0</v>
      </c>
      <c r="F138" s="9">
        <f t="shared" si="44"/>
        <v>0</v>
      </c>
      <c r="G138" s="9">
        <f t="shared" si="44"/>
        <v>0</v>
      </c>
      <c r="H138" s="1">
        <f t="shared" si="44"/>
        <v>0</v>
      </c>
      <c r="I138" s="9">
        <f t="shared" si="44"/>
        <v>0</v>
      </c>
      <c r="J138" s="9">
        <f t="shared" si="44"/>
        <v>0</v>
      </c>
      <c r="K138" s="9">
        <f t="shared" si="44"/>
        <v>0</v>
      </c>
      <c r="L138" s="9">
        <f t="shared" si="44"/>
        <v>0</v>
      </c>
      <c r="M138" s="9">
        <f t="shared" si="44"/>
        <v>0</v>
      </c>
      <c r="N138" s="1">
        <f t="shared" si="44"/>
        <v>0</v>
      </c>
      <c r="O138" s="1">
        <f t="shared" si="44"/>
        <v>0</v>
      </c>
    </row>
    <row r="139" spans="1:15" x14ac:dyDescent="0.25">
      <c r="A139" s="9">
        <f>Herrdubbel2!A99</f>
        <v>0</v>
      </c>
      <c r="B139" s="9">
        <f>Herrdubbel2!B99</f>
        <v>0</v>
      </c>
      <c r="C139" s="9">
        <f>Herrdubbel2!C99</f>
        <v>0</v>
      </c>
      <c r="D139" s="9">
        <f>Herrdubbel2!D99</f>
        <v>0</v>
      </c>
      <c r="E139" s="9">
        <f>Herrdubbel2!E99</f>
        <v>0</v>
      </c>
      <c r="F139" s="9">
        <f>Herrdubbel2!F99</f>
        <v>0</v>
      </c>
      <c r="G139" s="9">
        <f>Herrdubbel2!G99</f>
        <v>0</v>
      </c>
      <c r="H139" s="1">
        <f>Herrdubbel2!H99</f>
        <v>0</v>
      </c>
      <c r="I139" s="9">
        <f>Herrdubbel2!I99</f>
        <v>0</v>
      </c>
      <c r="J139" s="9">
        <f>Herrdubbel2!J99</f>
        <v>0</v>
      </c>
      <c r="K139" s="9">
        <f>Herrdubbel2!K99</f>
        <v>0</v>
      </c>
      <c r="L139" s="9">
        <f>Herrdubbel2!L99</f>
        <v>0</v>
      </c>
      <c r="M139" s="9">
        <f>Herrdubbel2!M99</f>
        <v>0</v>
      </c>
      <c r="N139" s="1">
        <f>Herrdubbel2!N99</f>
        <v>0</v>
      </c>
      <c r="O139" s="1">
        <f>Herrdubbel2!O99</f>
        <v>0</v>
      </c>
    </row>
    <row r="140" spans="1:15" x14ac:dyDescent="0.25">
      <c r="A140" s="9">
        <f>Herrdubbel2!A100</f>
        <v>0</v>
      </c>
      <c r="B140" s="9">
        <f>Herrdubbel2!B100</f>
        <v>0</v>
      </c>
      <c r="C140" s="9">
        <f>Herrdubbel2!C100</f>
        <v>0</v>
      </c>
      <c r="D140" s="9">
        <f>Herrdubbel2!D100</f>
        <v>0</v>
      </c>
      <c r="E140" s="9">
        <f>Herrdubbel2!E100</f>
        <v>0</v>
      </c>
      <c r="F140" s="9">
        <f>Herrdubbel2!F100</f>
        <v>0</v>
      </c>
      <c r="G140" s="9">
        <f>Herrdubbel2!G100</f>
        <v>0</v>
      </c>
      <c r="H140" s="1">
        <f>Herrdubbel2!H100</f>
        <v>0</v>
      </c>
      <c r="I140" s="9">
        <f>Herrdubbel2!I100</f>
        <v>0</v>
      </c>
      <c r="J140" s="9">
        <f>Herrdubbel2!J100</f>
        <v>0</v>
      </c>
      <c r="K140" s="9">
        <f>Herrdubbel2!K100</f>
        <v>0</v>
      </c>
      <c r="L140" s="9">
        <f>Herrdubbel2!L100</f>
        <v>0</v>
      </c>
      <c r="M140" s="9">
        <f>Herrdubbel2!M100</f>
        <v>0</v>
      </c>
      <c r="N140" s="1">
        <f>Herrdubbel2!N100</f>
        <v>0</v>
      </c>
      <c r="O140" s="1">
        <f>Herrdubbel2!O100</f>
        <v>0</v>
      </c>
    </row>
    <row r="141" spans="1:15" x14ac:dyDescent="0.25">
      <c r="A141" s="9" t="str">
        <f>A139&amp;"/"&amp;A140</f>
        <v>0/0</v>
      </c>
      <c r="B141" s="37">
        <f>IF(B139=B140,B140,B139&amp;"/"&amp;B140)</f>
        <v>0</v>
      </c>
      <c r="C141" s="9">
        <f t="shared" ref="C141:O141" si="45">SUM(C139:C140)</f>
        <v>0</v>
      </c>
      <c r="D141" s="9">
        <f t="shared" si="45"/>
        <v>0</v>
      </c>
      <c r="E141" s="9">
        <f t="shared" si="45"/>
        <v>0</v>
      </c>
      <c r="F141" s="9">
        <f t="shared" si="45"/>
        <v>0</v>
      </c>
      <c r="G141" s="9">
        <f t="shared" si="45"/>
        <v>0</v>
      </c>
      <c r="H141" s="1">
        <f t="shared" si="45"/>
        <v>0</v>
      </c>
      <c r="I141" s="9">
        <f t="shared" si="45"/>
        <v>0</v>
      </c>
      <c r="J141" s="9">
        <f t="shared" si="45"/>
        <v>0</v>
      </c>
      <c r="K141" s="9">
        <f t="shared" si="45"/>
        <v>0</v>
      </c>
      <c r="L141" s="9">
        <f t="shared" si="45"/>
        <v>0</v>
      </c>
      <c r="M141" s="9">
        <f t="shared" si="45"/>
        <v>0</v>
      </c>
      <c r="N141" s="1">
        <f t="shared" si="45"/>
        <v>0</v>
      </c>
      <c r="O141" s="1">
        <f t="shared" si="45"/>
        <v>0</v>
      </c>
    </row>
    <row r="142" spans="1:15" x14ac:dyDescent="0.25">
      <c r="A142" s="9">
        <f>Herrdubbel2!A101</f>
        <v>0</v>
      </c>
      <c r="B142" s="9">
        <f>Herrdubbel2!B101</f>
        <v>0</v>
      </c>
      <c r="C142" s="9">
        <f>Herrdubbel2!C101</f>
        <v>0</v>
      </c>
      <c r="D142" s="9">
        <f>Herrdubbel2!D101</f>
        <v>0</v>
      </c>
      <c r="E142" s="9">
        <f>Herrdubbel2!E101</f>
        <v>0</v>
      </c>
      <c r="F142" s="9">
        <f>Herrdubbel2!F101</f>
        <v>0</v>
      </c>
      <c r="G142" s="9">
        <f>Herrdubbel2!G101</f>
        <v>0</v>
      </c>
      <c r="H142" s="1">
        <f>Herrdubbel2!H101</f>
        <v>0</v>
      </c>
      <c r="I142" s="9">
        <f>Herrdubbel2!I101</f>
        <v>0</v>
      </c>
      <c r="J142" s="9">
        <f>Herrdubbel2!J101</f>
        <v>0</v>
      </c>
      <c r="K142" s="9">
        <f>Herrdubbel2!K101</f>
        <v>0</v>
      </c>
      <c r="L142" s="9">
        <f>Herrdubbel2!L101</f>
        <v>0</v>
      </c>
      <c r="M142" s="9">
        <f>Herrdubbel2!M101</f>
        <v>0</v>
      </c>
      <c r="N142" s="1">
        <f>Herrdubbel2!N101</f>
        <v>0</v>
      </c>
      <c r="O142" s="1">
        <f>Herrdubbel2!O101</f>
        <v>0</v>
      </c>
    </row>
    <row r="143" spans="1:15" x14ac:dyDescent="0.25">
      <c r="A143" s="9">
        <f>Herrdubbel2!A102</f>
        <v>0</v>
      </c>
      <c r="B143" s="9">
        <f>Herrdubbel2!B102</f>
        <v>0</v>
      </c>
      <c r="C143" s="9">
        <f>Herrdubbel2!C102</f>
        <v>0</v>
      </c>
      <c r="D143" s="9">
        <f>Herrdubbel2!D102</f>
        <v>0</v>
      </c>
      <c r="E143" s="9">
        <f>Herrdubbel2!E102</f>
        <v>0</v>
      </c>
      <c r="F143" s="9">
        <f>Herrdubbel2!F102</f>
        <v>0</v>
      </c>
      <c r="G143" s="9">
        <f>Herrdubbel2!G102</f>
        <v>0</v>
      </c>
      <c r="H143" s="1">
        <f>Herrdubbel2!H102</f>
        <v>0</v>
      </c>
      <c r="I143" s="9">
        <f>Herrdubbel2!I102</f>
        <v>0</v>
      </c>
      <c r="J143" s="9">
        <f>Herrdubbel2!J102</f>
        <v>0</v>
      </c>
      <c r="K143" s="9">
        <f>Herrdubbel2!K102</f>
        <v>0</v>
      </c>
      <c r="L143" s="9">
        <f>Herrdubbel2!L102</f>
        <v>0</v>
      </c>
      <c r="M143" s="9">
        <f>Herrdubbel2!M102</f>
        <v>0</v>
      </c>
      <c r="N143" s="1">
        <f>Herrdubbel2!N102</f>
        <v>0</v>
      </c>
      <c r="O143" s="1">
        <f>Herrdubbel2!O102</f>
        <v>0</v>
      </c>
    </row>
    <row r="144" spans="1:15" x14ac:dyDescent="0.25">
      <c r="A144" s="9" t="str">
        <f>A142&amp;"/"&amp;A143</f>
        <v>0/0</v>
      </c>
      <c r="B144" s="37">
        <f>IF(B142=B143,B143,B142&amp;"/"&amp;B143)</f>
        <v>0</v>
      </c>
      <c r="C144" s="9">
        <f t="shared" ref="C144:O144" si="46">SUM(C142:C143)</f>
        <v>0</v>
      </c>
      <c r="D144" s="9">
        <f t="shared" si="46"/>
        <v>0</v>
      </c>
      <c r="E144" s="9">
        <f t="shared" si="46"/>
        <v>0</v>
      </c>
      <c r="F144" s="9">
        <f t="shared" si="46"/>
        <v>0</v>
      </c>
      <c r="G144" s="9">
        <f t="shared" si="46"/>
        <v>0</v>
      </c>
      <c r="H144" s="1">
        <f t="shared" si="46"/>
        <v>0</v>
      </c>
      <c r="I144" s="9">
        <f t="shared" si="46"/>
        <v>0</v>
      </c>
      <c r="J144" s="9">
        <f t="shared" si="46"/>
        <v>0</v>
      </c>
      <c r="K144" s="9">
        <f t="shared" si="46"/>
        <v>0</v>
      </c>
      <c r="L144" s="9">
        <f t="shared" si="46"/>
        <v>0</v>
      </c>
      <c r="M144" s="9">
        <f t="shared" si="46"/>
        <v>0</v>
      </c>
      <c r="N144" s="1">
        <f t="shared" si="46"/>
        <v>0</v>
      </c>
      <c r="O144" s="1">
        <f t="shared" si="46"/>
        <v>0</v>
      </c>
    </row>
    <row r="145" spans="1:15" x14ac:dyDescent="0.25">
      <c r="A145" s="9">
        <f>Herrdubbel2!A103</f>
        <v>0</v>
      </c>
      <c r="B145" s="9">
        <f>Herrdubbel2!B103</f>
        <v>0</v>
      </c>
      <c r="C145" s="9">
        <f>Herrdubbel2!C103</f>
        <v>0</v>
      </c>
      <c r="D145" s="9">
        <f>Herrdubbel2!D103</f>
        <v>0</v>
      </c>
      <c r="E145" s="9">
        <f>Herrdubbel2!E103</f>
        <v>0</v>
      </c>
      <c r="F145" s="9">
        <f>Herrdubbel2!F103</f>
        <v>0</v>
      </c>
      <c r="G145" s="9">
        <f>Herrdubbel2!G103</f>
        <v>0</v>
      </c>
      <c r="H145" s="1">
        <f>Herrdubbel2!H103</f>
        <v>0</v>
      </c>
      <c r="I145" s="9">
        <f>Herrdubbel2!I103</f>
        <v>0</v>
      </c>
      <c r="J145" s="9">
        <f>Herrdubbel2!J103</f>
        <v>0</v>
      </c>
      <c r="K145" s="9">
        <f>Herrdubbel2!K103</f>
        <v>0</v>
      </c>
      <c r="L145" s="9">
        <f>Herrdubbel2!L103</f>
        <v>0</v>
      </c>
      <c r="M145" s="9">
        <f>Herrdubbel2!M103</f>
        <v>0</v>
      </c>
      <c r="N145" s="1">
        <f>Herrdubbel2!N103</f>
        <v>0</v>
      </c>
      <c r="O145" s="1">
        <f>Herrdubbel2!O103</f>
        <v>0</v>
      </c>
    </row>
    <row r="146" spans="1:15" x14ac:dyDescent="0.25">
      <c r="A146" s="9">
        <f>Herrdubbel2!A104</f>
        <v>0</v>
      </c>
      <c r="B146" s="9">
        <f>Herrdubbel2!B104</f>
        <v>0</v>
      </c>
      <c r="C146" s="9">
        <f>Herrdubbel2!C104</f>
        <v>0</v>
      </c>
      <c r="D146" s="9">
        <f>Herrdubbel2!D104</f>
        <v>0</v>
      </c>
      <c r="E146" s="9">
        <f>Herrdubbel2!E104</f>
        <v>0</v>
      </c>
      <c r="F146" s="9">
        <f>Herrdubbel2!F104</f>
        <v>0</v>
      </c>
      <c r="G146" s="9">
        <f>Herrdubbel2!G104</f>
        <v>0</v>
      </c>
      <c r="H146" s="1">
        <f>Herrdubbel2!H104</f>
        <v>0</v>
      </c>
      <c r="I146" s="9">
        <f>Herrdubbel2!I104</f>
        <v>0</v>
      </c>
      <c r="J146" s="9">
        <f>Herrdubbel2!J104</f>
        <v>0</v>
      </c>
      <c r="K146" s="9">
        <f>Herrdubbel2!K104</f>
        <v>0</v>
      </c>
      <c r="L146" s="9">
        <f>Herrdubbel2!L104</f>
        <v>0</v>
      </c>
      <c r="M146" s="9">
        <f>Herrdubbel2!M104</f>
        <v>0</v>
      </c>
      <c r="N146" s="1">
        <f>Herrdubbel2!N104</f>
        <v>0</v>
      </c>
      <c r="O146" s="1">
        <f>Herrdubbel2!O104</f>
        <v>0</v>
      </c>
    </row>
    <row r="147" spans="1:15" x14ac:dyDescent="0.25">
      <c r="A147" s="9" t="str">
        <f>A145&amp;"/"&amp;A146</f>
        <v>0/0</v>
      </c>
      <c r="B147" s="37">
        <f>IF(B145=B146,B146,B145&amp;"/"&amp;B146)</f>
        <v>0</v>
      </c>
      <c r="C147" s="9">
        <f t="shared" ref="C147:O147" si="47">SUM(C145:C146)</f>
        <v>0</v>
      </c>
      <c r="D147" s="9">
        <f t="shared" si="47"/>
        <v>0</v>
      </c>
      <c r="E147" s="9">
        <f t="shared" si="47"/>
        <v>0</v>
      </c>
      <c r="F147" s="9">
        <f t="shared" si="47"/>
        <v>0</v>
      </c>
      <c r="G147" s="9">
        <f t="shared" si="47"/>
        <v>0</v>
      </c>
      <c r="H147" s="1">
        <f t="shared" si="47"/>
        <v>0</v>
      </c>
      <c r="I147" s="9">
        <f t="shared" si="47"/>
        <v>0</v>
      </c>
      <c r="J147" s="9">
        <f t="shared" si="47"/>
        <v>0</v>
      </c>
      <c r="K147" s="9">
        <f t="shared" si="47"/>
        <v>0</v>
      </c>
      <c r="L147" s="9">
        <f t="shared" si="47"/>
        <v>0</v>
      </c>
      <c r="M147" s="9">
        <f t="shared" si="47"/>
        <v>0</v>
      </c>
      <c r="N147" s="1">
        <f t="shared" si="47"/>
        <v>0</v>
      </c>
      <c r="O147" s="1">
        <f t="shared" si="47"/>
        <v>0</v>
      </c>
    </row>
    <row r="148" spans="1:15" x14ac:dyDescent="0.25">
      <c r="A148" s="9">
        <f>Herrdubbel2!A105</f>
        <v>0</v>
      </c>
      <c r="B148" s="9">
        <f>Herrdubbel2!B105</f>
        <v>0</v>
      </c>
      <c r="C148" s="9">
        <f>Herrdubbel2!C105</f>
        <v>0</v>
      </c>
      <c r="D148" s="9">
        <f>Herrdubbel2!D105</f>
        <v>0</v>
      </c>
      <c r="E148" s="9">
        <f>Herrdubbel2!E105</f>
        <v>0</v>
      </c>
      <c r="F148" s="9">
        <f>Herrdubbel2!F105</f>
        <v>0</v>
      </c>
      <c r="G148" s="9">
        <f>Herrdubbel2!G105</f>
        <v>0</v>
      </c>
      <c r="H148" s="1">
        <f>Herrdubbel2!H105</f>
        <v>0</v>
      </c>
      <c r="I148" s="9">
        <f>Herrdubbel2!I105</f>
        <v>0</v>
      </c>
      <c r="J148" s="9">
        <f>Herrdubbel2!J105</f>
        <v>0</v>
      </c>
      <c r="K148" s="9">
        <f>Herrdubbel2!K105</f>
        <v>0</v>
      </c>
      <c r="L148" s="9">
        <f>Herrdubbel2!L105</f>
        <v>0</v>
      </c>
      <c r="M148" s="9">
        <f>Herrdubbel2!M105</f>
        <v>0</v>
      </c>
      <c r="N148" s="1">
        <f>Herrdubbel2!N105</f>
        <v>0</v>
      </c>
      <c r="O148" s="1">
        <f>Herrdubbel2!O105</f>
        <v>0</v>
      </c>
    </row>
    <row r="149" spans="1:15" x14ac:dyDescent="0.25">
      <c r="A149" s="9">
        <f>Herrdubbel2!A106</f>
        <v>0</v>
      </c>
      <c r="B149" s="9">
        <f>Herrdubbel2!B106</f>
        <v>0</v>
      </c>
      <c r="C149" s="9">
        <f>Herrdubbel2!C106</f>
        <v>0</v>
      </c>
      <c r="D149" s="9">
        <f>Herrdubbel2!D106</f>
        <v>0</v>
      </c>
      <c r="E149" s="9">
        <f>Herrdubbel2!E106</f>
        <v>0</v>
      </c>
      <c r="F149" s="9">
        <f>Herrdubbel2!F106</f>
        <v>0</v>
      </c>
      <c r="G149" s="9">
        <f>Herrdubbel2!G106</f>
        <v>0</v>
      </c>
      <c r="H149" s="1">
        <f>Herrdubbel2!H106</f>
        <v>0</v>
      </c>
      <c r="I149" s="9">
        <f>Herrdubbel2!I106</f>
        <v>0</v>
      </c>
      <c r="J149" s="9">
        <f>Herrdubbel2!J106</f>
        <v>0</v>
      </c>
      <c r="K149" s="9">
        <f>Herrdubbel2!K106</f>
        <v>0</v>
      </c>
      <c r="L149" s="9">
        <f>Herrdubbel2!L106</f>
        <v>0</v>
      </c>
      <c r="M149" s="9">
        <f>Herrdubbel2!M106</f>
        <v>0</v>
      </c>
      <c r="N149" s="1">
        <f>Herrdubbel2!N106</f>
        <v>0</v>
      </c>
      <c r="O149" s="1">
        <f>Herrdubbel2!O106</f>
        <v>0</v>
      </c>
    </row>
    <row r="150" spans="1:15" x14ac:dyDescent="0.25">
      <c r="A150" s="9" t="str">
        <f>A148&amp;"/"&amp;A149</f>
        <v>0/0</v>
      </c>
      <c r="B150" s="37">
        <f>IF(B148=B149,B149,B148&amp;"/"&amp;B149)</f>
        <v>0</v>
      </c>
      <c r="C150" s="9">
        <f t="shared" ref="C150:O150" si="48">SUM(C148:C149)</f>
        <v>0</v>
      </c>
      <c r="D150" s="9">
        <f t="shared" si="48"/>
        <v>0</v>
      </c>
      <c r="E150" s="9">
        <f t="shared" si="48"/>
        <v>0</v>
      </c>
      <c r="F150" s="9">
        <f t="shared" si="48"/>
        <v>0</v>
      </c>
      <c r="G150" s="9">
        <f t="shared" si="48"/>
        <v>0</v>
      </c>
      <c r="H150" s="1">
        <f t="shared" si="48"/>
        <v>0</v>
      </c>
      <c r="I150" s="9">
        <f t="shared" si="48"/>
        <v>0</v>
      </c>
      <c r="J150" s="9">
        <f t="shared" si="48"/>
        <v>0</v>
      </c>
      <c r="K150" s="9">
        <f t="shared" si="48"/>
        <v>0</v>
      </c>
      <c r="L150" s="9">
        <f t="shared" si="48"/>
        <v>0</v>
      </c>
      <c r="M150" s="9">
        <f t="shared" si="48"/>
        <v>0</v>
      </c>
      <c r="N150" s="1">
        <f t="shared" si="48"/>
        <v>0</v>
      </c>
      <c r="O150" s="1">
        <f t="shared" si="48"/>
        <v>0</v>
      </c>
    </row>
    <row r="151" spans="1:15" x14ac:dyDescent="0.25">
      <c r="A151" s="9">
        <f>Herrdubbel2!A107</f>
        <v>0</v>
      </c>
      <c r="B151" s="9">
        <f>Herrdubbel2!B107</f>
        <v>0</v>
      </c>
      <c r="C151" s="9">
        <f>Herrdubbel2!C107</f>
        <v>0</v>
      </c>
      <c r="D151" s="9">
        <f>Herrdubbel2!D107</f>
        <v>0</v>
      </c>
      <c r="E151" s="9">
        <f>Herrdubbel2!E107</f>
        <v>0</v>
      </c>
      <c r="F151" s="9">
        <f>Herrdubbel2!F107</f>
        <v>0</v>
      </c>
      <c r="G151" s="9">
        <f>Herrdubbel2!G107</f>
        <v>0</v>
      </c>
      <c r="H151" s="1">
        <f>Herrdubbel2!H107</f>
        <v>0</v>
      </c>
      <c r="I151" s="9">
        <f>Herrdubbel2!I107</f>
        <v>0</v>
      </c>
      <c r="J151" s="9">
        <f>Herrdubbel2!J107</f>
        <v>0</v>
      </c>
      <c r="K151" s="9">
        <f>Herrdubbel2!K107</f>
        <v>0</v>
      </c>
      <c r="L151" s="9">
        <f>Herrdubbel2!L107</f>
        <v>0</v>
      </c>
      <c r="M151" s="9">
        <f>Herrdubbel2!M107</f>
        <v>0</v>
      </c>
      <c r="N151" s="1">
        <f>Herrdubbel2!N107</f>
        <v>0</v>
      </c>
      <c r="O151" s="1">
        <f>Herrdubbel2!O107</f>
        <v>0</v>
      </c>
    </row>
    <row r="152" spans="1:15" x14ac:dyDescent="0.25">
      <c r="A152" s="9">
        <f>Herrdubbel2!A108</f>
        <v>0</v>
      </c>
      <c r="B152" s="9">
        <f>Herrdubbel2!B108</f>
        <v>0</v>
      </c>
      <c r="C152" s="9">
        <f>Herrdubbel2!C108</f>
        <v>0</v>
      </c>
      <c r="D152" s="9">
        <f>Herrdubbel2!D108</f>
        <v>0</v>
      </c>
      <c r="E152" s="9">
        <f>Herrdubbel2!E108</f>
        <v>0</v>
      </c>
      <c r="F152" s="9">
        <f>Herrdubbel2!F108</f>
        <v>0</v>
      </c>
      <c r="G152" s="9">
        <f>Herrdubbel2!G108</f>
        <v>0</v>
      </c>
      <c r="H152" s="1">
        <f>Herrdubbel2!H108</f>
        <v>0</v>
      </c>
      <c r="I152" s="9">
        <f>Herrdubbel2!I108</f>
        <v>0</v>
      </c>
      <c r="J152" s="9">
        <f>Herrdubbel2!J108</f>
        <v>0</v>
      </c>
      <c r="K152" s="9">
        <f>Herrdubbel2!K108</f>
        <v>0</v>
      </c>
      <c r="L152" s="9">
        <f>Herrdubbel2!L108</f>
        <v>0</v>
      </c>
      <c r="M152" s="9">
        <f>Herrdubbel2!M108</f>
        <v>0</v>
      </c>
      <c r="N152" s="1">
        <f>Herrdubbel2!N108</f>
        <v>0</v>
      </c>
      <c r="O152" s="1">
        <f>Herrdubbel2!O108</f>
        <v>0</v>
      </c>
    </row>
    <row r="153" spans="1:15" x14ac:dyDescent="0.25">
      <c r="A153" s="9" t="str">
        <f>A151&amp;"/"&amp;A152</f>
        <v>0/0</v>
      </c>
      <c r="B153" s="37">
        <f>IF(B151=B152,B152,B151&amp;"/"&amp;B152)</f>
        <v>0</v>
      </c>
      <c r="C153" s="9">
        <f t="shared" ref="C153:O153" si="49">SUM(C151:C152)</f>
        <v>0</v>
      </c>
      <c r="D153" s="9">
        <f t="shared" si="49"/>
        <v>0</v>
      </c>
      <c r="E153" s="9">
        <f t="shared" si="49"/>
        <v>0</v>
      </c>
      <c r="F153" s="9">
        <f t="shared" si="49"/>
        <v>0</v>
      </c>
      <c r="G153" s="9">
        <f t="shared" si="49"/>
        <v>0</v>
      </c>
      <c r="H153" s="1">
        <f t="shared" si="49"/>
        <v>0</v>
      </c>
      <c r="I153" s="9">
        <f t="shared" si="49"/>
        <v>0</v>
      </c>
      <c r="J153" s="9">
        <f t="shared" si="49"/>
        <v>0</v>
      </c>
      <c r="K153" s="9">
        <f t="shared" si="49"/>
        <v>0</v>
      </c>
      <c r="L153" s="9">
        <f t="shared" si="49"/>
        <v>0</v>
      </c>
      <c r="M153" s="9">
        <f t="shared" si="49"/>
        <v>0</v>
      </c>
      <c r="N153" s="1">
        <f t="shared" si="49"/>
        <v>0</v>
      </c>
      <c r="O153" s="1">
        <f t="shared" si="49"/>
        <v>0</v>
      </c>
    </row>
    <row r="154" spans="1:15" x14ac:dyDescent="0.25">
      <c r="A154" s="9">
        <f>Herrdubbel2!A109</f>
        <v>0</v>
      </c>
      <c r="B154" s="9">
        <f>Herrdubbel2!B109</f>
        <v>0</v>
      </c>
      <c r="C154" s="9">
        <f>Herrdubbel2!C109</f>
        <v>0</v>
      </c>
      <c r="D154" s="9">
        <f>Herrdubbel2!D109</f>
        <v>0</v>
      </c>
      <c r="E154" s="9">
        <f>Herrdubbel2!E109</f>
        <v>0</v>
      </c>
      <c r="F154" s="9">
        <f>Herrdubbel2!F109</f>
        <v>0</v>
      </c>
      <c r="G154" s="9">
        <f>Herrdubbel2!G109</f>
        <v>0</v>
      </c>
      <c r="H154" s="1">
        <f>Herrdubbel2!H109</f>
        <v>0</v>
      </c>
      <c r="I154" s="9">
        <f>Herrdubbel2!I109</f>
        <v>0</v>
      </c>
      <c r="J154" s="9">
        <f>Herrdubbel2!J109</f>
        <v>0</v>
      </c>
      <c r="K154" s="9">
        <f>Herrdubbel2!K109</f>
        <v>0</v>
      </c>
      <c r="L154" s="9">
        <f>Herrdubbel2!L109</f>
        <v>0</v>
      </c>
      <c r="M154" s="9">
        <f>Herrdubbel2!M109</f>
        <v>0</v>
      </c>
      <c r="N154" s="1">
        <f>Herrdubbel2!N109</f>
        <v>0</v>
      </c>
      <c r="O154" s="1">
        <f>Herrdubbel2!O109</f>
        <v>0</v>
      </c>
    </row>
    <row r="155" spans="1:15" x14ac:dyDescent="0.25">
      <c r="A155" s="9">
        <f>Herrdubbel2!A110</f>
        <v>0</v>
      </c>
      <c r="B155" s="9">
        <f>Herrdubbel2!B110</f>
        <v>0</v>
      </c>
      <c r="C155" s="9">
        <f>Herrdubbel2!C110</f>
        <v>0</v>
      </c>
      <c r="D155" s="9">
        <f>Herrdubbel2!D110</f>
        <v>0</v>
      </c>
      <c r="E155" s="9">
        <f>Herrdubbel2!E110</f>
        <v>0</v>
      </c>
      <c r="F155" s="9">
        <f>Herrdubbel2!F110</f>
        <v>0</v>
      </c>
      <c r="G155" s="9">
        <f>Herrdubbel2!G110</f>
        <v>0</v>
      </c>
      <c r="H155" s="1">
        <f>Herrdubbel2!H110</f>
        <v>0</v>
      </c>
      <c r="I155" s="9">
        <f>Herrdubbel2!I110</f>
        <v>0</v>
      </c>
      <c r="J155" s="9">
        <f>Herrdubbel2!J110</f>
        <v>0</v>
      </c>
      <c r="K155" s="9">
        <f>Herrdubbel2!K110</f>
        <v>0</v>
      </c>
      <c r="L155" s="9">
        <f>Herrdubbel2!L110</f>
        <v>0</v>
      </c>
      <c r="M155" s="9">
        <f>Herrdubbel2!M110</f>
        <v>0</v>
      </c>
      <c r="N155" s="1">
        <f>Herrdubbel2!N110</f>
        <v>0</v>
      </c>
      <c r="O155" s="1">
        <f>Herrdubbel2!O110</f>
        <v>0</v>
      </c>
    </row>
    <row r="156" spans="1:15" x14ac:dyDescent="0.25">
      <c r="A156" s="9" t="str">
        <f>A154&amp;"/"&amp;A155</f>
        <v>0/0</v>
      </c>
      <c r="B156" s="37">
        <f>IF(B154=B155,B155,B154&amp;"/"&amp;B155)</f>
        <v>0</v>
      </c>
      <c r="C156" s="9">
        <f t="shared" ref="C156:O156" si="50">SUM(C154:C155)</f>
        <v>0</v>
      </c>
      <c r="D156" s="9">
        <f t="shared" si="50"/>
        <v>0</v>
      </c>
      <c r="E156" s="9">
        <f t="shared" si="50"/>
        <v>0</v>
      </c>
      <c r="F156" s="9">
        <f t="shared" si="50"/>
        <v>0</v>
      </c>
      <c r="G156" s="9">
        <f t="shared" si="50"/>
        <v>0</v>
      </c>
      <c r="H156" s="1">
        <f t="shared" si="50"/>
        <v>0</v>
      </c>
      <c r="I156" s="9">
        <f t="shared" si="50"/>
        <v>0</v>
      </c>
      <c r="J156" s="9">
        <f t="shared" si="50"/>
        <v>0</v>
      </c>
      <c r="K156" s="9">
        <f t="shared" si="50"/>
        <v>0</v>
      </c>
      <c r="L156" s="9">
        <f t="shared" si="50"/>
        <v>0</v>
      </c>
      <c r="M156" s="9">
        <f t="shared" si="50"/>
        <v>0</v>
      </c>
      <c r="N156" s="1">
        <f t="shared" si="50"/>
        <v>0</v>
      </c>
      <c r="O156" s="1">
        <f t="shared" si="50"/>
        <v>0</v>
      </c>
    </row>
    <row r="157" spans="1:15" x14ac:dyDescent="0.25">
      <c r="A157" s="9">
        <f>Herrdubbel2!A111</f>
        <v>0</v>
      </c>
      <c r="B157" s="9">
        <f>Herrdubbel2!B111</f>
        <v>0</v>
      </c>
      <c r="C157" s="9">
        <f>Herrdubbel2!C111</f>
        <v>0</v>
      </c>
      <c r="D157" s="9">
        <f>Herrdubbel2!D111</f>
        <v>0</v>
      </c>
      <c r="E157" s="9">
        <f>Herrdubbel2!E111</f>
        <v>0</v>
      </c>
      <c r="F157" s="9">
        <f>Herrdubbel2!F111</f>
        <v>0</v>
      </c>
      <c r="G157" s="9">
        <f>Herrdubbel2!G111</f>
        <v>0</v>
      </c>
      <c r="H157" s="1">
        <f>Herrdubbel2!H111</f>
        <v>0</v>
      </c>
      <c r="I157" s="9">
        <f>Herrdubbel2!I111</f>
        <v>0</v>
      </c>
      <c r="J157" s="9">
        <f>Herrdubbel2!J111</f>
        <v>0</v>
      </c>
      <c r="K157" s="9">
        <f>Herrdubbel2!K111</f>
        <v>0</v>
      </c>
      <c r="L157" s="9">
        <f>Herrdubbel2!L111</f>
        <v>0</v>
      </c>
      <c r="M157" s="9">
        <f>Herrdubbel2!M111</f>
        <v>0</v>
      </c>
      <c r="N157" s="1">
        <f>Herrdubbel2!N111</f>
        <v>0</v>
      </c>
      <c r="O157" s="1">
        <f>Herrdubbel2!O111</f>
        <v>0</v>
      </c>
    </row>
    <row r="158" spans="1:15" x14ac:dyDescent="0.25">
      <c r="A158" s="9">
        <f>Herrdubbel2!A112</f>
        <v>0</v>
      </c>
      <c r="B158" s="9">
        <f>Herrdubbel2!B112</f>
        <v>0</v>
      </c>
      <c r="C158" s="9">
        <f>Herrdubbel2!C112</f>
        <v>0</v>
      </c>
      <c r="D158" s="9">
        <f>Herrdubbel2!D112</f>
        <v>0</v>
      </c>
      <c r="E158" s="9">
        <f>Herrdubbel2!E112</f>
        <v>0</v>
      </c>
      <c r="F158" s="9">
        <f>Herrdubbel2!F112</f>
        <v>0</v>
      </c>
      <c r="G158" s="9">
        <f>Herrdubbel2!G112</f>
        <v>0</v>
      </c>
      <c r="H158" s="1">
        <f>Herrdubbel2!H112</f>
        <v>0</v>
      </c>
      <c r="I158" s="9">
        <f>Herrdubbel2!I112</f>
        <v>0</v>
      </c>
      <c r="J158" s="9">
        <f>Herrdubbel2!J112</f>
        <v>0</v>
      </c>
      <c r="K158" s="9">
        <f>Herrdubbel2!K112</f>
        <v>0</v>
      </c>
      <c r="L158" s="9">
        <f>Herrdubbel2!L112</f>
        <v>0</v>
      </c>
      <c r="M158" s="9">
        <f>Herrdubbel2!M112</f>
        <v>0</v>
      </c>
      <c r="N158" s="1">
        <f>Herrdubbel2!N112</f>
        <v>0</v>
      </c>
      <c r="O158" s="1">
        <f>Herrdubbel2!O112</f>
        <v>0</v>
      </c>
    </row>
    <row r="159" spans="1:15" x14ac:dyDescent="0.25">
      <c r="A159" s="9" t="str">
        <f>A157&amp;"/"&amp;A158</f>
        <v>0/0</v>
      </c>
      <c r="B159" s="37">
        <f>IF(B157=B158,B158,B157&amp;"/"&amp;B158)</f>
        <v>0</v>
      </c>
      <c r="C159" s="9">
        <f t="shared" ref="C159:O159" si="51">SUM(C157:C158)</f>
        <v>0</v>
      </c>
      <c r="D159" s="9">
        <f t="shared" si="51"/>
        <v>0</v>
      </c>
      <c r="E159" s="9">
        <f t="shared" si="51"/>
        <v>0</v>
      </c>
      <c r="F159" s="9">
        <f t="shared" si="51"/>
        <v>0</v>
      </c>
      <c r="G159" s="9">
        <f t="shared" si="51"/>
        <v>0</v>
      </c>
      <c r="H159" s="1">
        <f t="shared" si="51"/>
        <v>0</v>
      </c>
      <c r="I159" s="9">
        <f t="shared" si="51"/>
        <v>0</v>
      </c>
      <c r="J159" s="9">
        <f t="shared" si="51"/>
        <v>0</v>
      </c>
      <c r="K159" s="9">
        <f t="shared" si="51"/>
        <v>0</v>
      </c>
      <c r="L159" s="9">
        <f t="shared" si="51"/>
        <v>0</v>
      </c>
      <c r="M159" s="9">
        <f t="shared" si="51"/>
        <v>0</v>
      </c>
      <c r="N159" s="1">
        <f t="shared" si="51"/>
        <v>0</v>
      </c>
      <c r="O159" s="1">
        <f t="shared" si="51"/>
        <v>0</v>
      </c>
    </row>
    <row r="160" spans="1:15" x14ac:dyDescent="0.25">
      <c r="A160" s="9">
        <f>Herrdubbel2!A113</f>
        <v>0</v>
      </c>
      <c r="B160" s="9">
        <f>Herrdubbel2!B113</f>
        <v>0</v>
      </c>
      <c r="C160" s="9">
        <f>Herrdubbel2!C113</f>
        <v>0</v>
      </c>
      <c r="D160" s="9">
        <f>Herrdubbel2!D113</f>
        <v>0</v>
      </c>
      <c r="E160" s="9">
        <f>Herrdubbel2!E113</f>
        <v>0</v>
      </c>
      <c r="F160" s="9">
        <f>Herrdubbel2!F113</f>
        <v>0</v>
      </c>
      <c r="G160" s="9">
        <f>Herrdubbel2!G113</f>
        <v>0</v>
      </c>
      <c r="H160" s="1">
        <f>Herrdubbel2!H113</f>
        <v>0</v>
      </c>
      <c r="I160" s="9">
        <f>Herrdubbel2!I113</f>
        <v>0</v>
      </c>
      <c r="J160" s="9">
        <f>Herrdubbel2!J113</f>
        <v>0</v>
      </c>
      <c r="K160" s="9">
        <f>Herrdubbel2!K113</f>
        <v>0</v>
      </c>
      <c r="L160" s="9">
        <f>Herrdubbel2!L113</f>
        <v>0</v>
      </c>
      <c r="M160" s="9">
        <f>Herrdubbel2!M113</f>
        <v>0</v>
      </c>
      <c r="N160" s="1">
        <f>Herrdubbel2!N113</f>
        <v>0</v>
      </c>
      <c r="O160" s="1">
        <f>Herrdubbel2!O113</f>
        <v>0</v>
      </c>
    </row>
    <row r="161" spans="1:15" x14ac:dyDescent="0.25">
      <c r="A161" s="9">
        <f>Herrdubbel2!A114</f>
        <v>0</v>
      </c>
      <c r="B161" s="9">
        <f>Herrdubbel2!B114</f>
        <v>0</v>
      </c>
      <c r="C161" s="9">
        <f>Herrdubbel2!C114</f>
        <v>0</v>
      </c>
      <c r="D161" s="9">
        <f>Herrdubbel2!D114</f>
        <v>0</v>
      </c>
      <c r="E161" s="9">
        <f>Herrdubbel2!E114</f>
        <v>0</v>
      </c>
      <c r="F161" s="9">
        <f>Herrdubbel2!F114</f>
        <v>0</v>
      </c>
      <c r="G161" s="9">
        <f>Herrdubbel2!G114</f>
        <v>0</v>
      </c>
      <c r="H161" s="1">
        <f>Herrdubbel2!H114</f>
        <v>0</v>
      </c>
      <c r="I161" s="9">
        <f>Herrdubbel2!I114</f>
        <v>0</v>
      </c>
      <c r="J161" s="9">
        <f>Herrdubbel2!J114</f>
        <v>0</v>
      </c>
      <c r="K161" s="9">
        <f>Herrdubbel2!K114</f>
        <v>0</v>
      </c>
      <c r="L161" s="9">
        <f>Herrdubbel2!L114</f>
        <v>0</v>
      </c>
      <c r="M161" s="9">
        <f>Herrdubbel2!M114</f>
        <v>0</v>
      </c>
      <c r="N161" s="1">
        <f>Herrdubbel2!N114</f>
        <v>0</v>
      </c>
      <c r="O161" s="1">
        <f>Herrdubbel2!O114</f>
        <v>0</v>
      </c>
    </row>
    <row r="162" spans="1:15" x14ac:dyDescent="0.25">
      <c r="A162" s="9" t="str">
        <f>A160&amp;"/"&amp;A161</f>
        <v>0/0</v>
      </c>
      <c r="B162" s="37">
        <f>IF(B160=B161,B161,B160&amp;"/"&amp;B161)</f>
        <v>0</v>
      </c>
      <c r="C162" s="9">
        <f t="shared" ref="C162:O162" si="52">SUM(C160:C161)</f>
        <v>0</v>
      </c>
      <c r="D162" s="9">
        <f t="shared" si="52"/>
        <v>0</v>
      </c>
      <c r="E162" s="9">
        <f t="shared" si="52"/>
        <v>0</v>
      </c>
      <c r="F162" s="9">
        <f t="shared" si="52"/>
        <v>0</v>
      </c>
      <c r="G162" s="9">
        <f t="shared" si="52"/>
        <v>0</v>
      </c>
      <c r="H162" s="1">
        <f t="shared" si="52"/>
        <v>0</v>
      </c>
      <c r="I162" s="9">
        <f t="shared" si="52"/>
        <v>0</v>
      </c>
      <c r="J162" s="9">
        <f t="shared" si="52"/>
        <v>0</v>
      </c>
      <c r="K162" s="9">
        <f t="shared" si="52"/>
        <v>0</v>
      </c>
      <c r="L162" s="9">
        <f t="shared" si="52"/>
        <v>0</v>
      </c>
      <c r="M162" s="9">
        <f t="shared" si="52"/>
        <v>0</v>
      </c>
      <c r="N162" s="1">
        <f t="shared" si="52"/>
        <v>0</v>
      </c>
      <c r="O162" s="1">
        <f t="shared" si="52"/>
        <v>0</v>
      </c>
    </row>
    <row r="163" spans="1:15" x14ac:dyDescent="0.25">
      <c r="A163" s="9">
        <f>Herrdubbel2!A115</f>
        <v>0</v>
      </c>
      <c r="B163" s="9">
        <f>Herrdubbel2!B115</f>
        <v>0</v>
      </c>
      <c r="C163" s="9">
        <f>Herrdubbel2!C115</f>
        <v>0</v>
      </c>
      <c r="D163" s="9">
        <f>Herrdubbel2!D115</f>
        <v>0</v>
      </c>
      <c r="E163" s="9">
        <f>Herrdubbel2!E115</f>
        <v>0</v>
      </c>
      <c r="F163" s="9">
        <f>Herrdubbel2!F115</f>
        <v>0</v>
      </c>
      <c r="G163" s="9">
        <f>Herrdubbel2!G115</f>
        <v>0</v>
      </c>
      <c r="H163" s="1">
        <f>Herrdubbel2!H115</f>
        <v>0</v>
      </c>
      <c r="I163" s="9">
        <f>Herrdubbel2!I115</f>
        <v>0</v>
      </c>
      <c r="J163" s="9">
        <f>Herrdubbel2!J115</f>
        <v>0</v>
      </c>
      <c r="K163" s="9">
        <f>Herrdubbel2!K115</f>
        <v>0</v>
      </c>
      <c r="L163" s="9">
        <f>Herrdubbel2!L115</f>
        <v>0</v>
      </c>
      <c r="M163" s="9">
        <f>Herrdubbel2!M115</f>
        <v>0</v>
      </c>
      <c r="N163" s="1">
        <f>Herrdubbel2!N115</f>
        <v>0</v>
      </c>
      <c r="O163" s="1">
        <f>Herrdubbel2!O115</f>
        <v>0</v>
      </c>
    </row>
    <row r="164" spans="1:15" x14ac:dyDescent="0.25">
      <c r="A164" s="9">
        <f>Herrdubbel2!A116</f>
        <v>0</v>
      </c>
      <c r="B164" s="9">
        <f>Herrdubbel2!B116</f>
        <v>0</v>
      </c>
      <c r="C164" s="9">
        <f>Herrdubbel2!C116</f>
        <v>0</v>
      </c>
      <c r="D164" s="9">
        <f>Herrdubbel2!D116</f>
        <v>0</v>
      </c>
      <c r="E164" s="9">
        <f>Herrdubbel2!E116</f>
        <v>0</v>
      </c>
      <c r="F164" s="9">
        <f>Herrdubbel2!F116</f>
        <v>0</v>
      </c>
      <c r="G164" s="9">
        <f>Herrdubbel2!G116</f>
        <v>0</v>
      </c>
      <c r="H164" s="1">
        <f>Herrdubbel2!H116</f>
        <v>0</v>
      </c>
      <c r="I164" s="9">
        <f>Herrdubbel2!I116</f>
        <v>0</v>
      </c>
      <c r="J164" s="9">
        <f>Herrdubbel2!J116</f>
        <v>0</v>
      </c>
      <c r="K164" s="9">
        <f>Herrdubbel2!K116</f>
        <v>0</v>
      </c>
      <c r="L164" s="9">
        <f>Herrdubbel2!L116</f>
        <v>0</v>
      </c>
      <c r="M164" s="9">
        <f>Herrdubbel2!M116</f>
        <v>0</v>
      </c>
      <c r="N164" s="1">
        <f>Herrdubbel2!N116</f>
        <v>0</v>
      </c>
      <c r="O164" s="1">
        <f>Herrdubbel2!O116</f>
        <v>0</v>
      </c>
    </row>
    <row r="165" spans="1:15" x14ac:dyDescent="0.25">
      <c r="A165" s="9" t="str">
        <f>A163&amp;"/"&amp;A164</f>
        <v>0/0</v>
      </c>
      <c r="B165" s="37">
        <f>IF(B163=B164,B164,B163&amp;"/"&amp;B164)</f>
        <v>0</v>
      </c>
      <c r="C165" s="9">
        <f t="shared" ref="C165:O165" si="53">SUM(C163:C164)</f>
        <v>0</v>
      </c>
      <c r="D165" s="9">
        <f t="shared" si="53"/>
        <v>0</v>
      </c>
      <c r="E165" s="9">
        <f t="shared" si="53"/>
        <v>0</v>
      </c>
      <c r="F165" s="9">
        <f t="shared" si="53"/>
        <v>0</v>
      </c>
      <c r="G165" s="9">
        <f t="shared" si="53"/>
        <v>0</v>
      </c>
      <c r="H165" s="1">
        <f t="shared" si="53"/>
        <v>0</v>
      </c>
      <c r="I165" s="9">
        <f t="shared" si="53"/>
        <v>0</v>
      </c>
      <c r="J165" s="9">
        <f t="shared" si="53"/>
        <v>0</v>
      </c>
      <c r="K165" s="9">
        <f t="shared" si="53"/>
        <v>0</v>
      </c>
      <c r="L165" s="9">
        <f t="shared" si="53"/>
        <v>0</v>
      </c>
      <c r="M165" s="9">
        <f t="shared" si="53"/>
        <v>0</v>
      </c>
      <c r="N165" s="1">
        <f t="shared" si="53"/>
        <v>0</v>
      </c>
      <c r="O165" s="1">
        <f t="shared" si="53"/>
        <v>0</v>
      </c>
    </row>
    <row r="166" spans="1:15" x14ac:dyDescent="0.25">
      <c r="A166" s="9">
        <f>Herrdubbel2!A117</f>
        <v>0</v>
      </c>
      <c r="B166" s="9">
        <f>Herrdubbel2!B117</f>
        <v>0</v>
      </c>
      <c r="C166" s="9">
        <f>Herrdubbel2!C117</f>
        <v>0</v>
      </c>
      <c r="D166" s="9">
        <f>Herrdubbel2!D117</f>
        <v>0</v>
      </c>
      <c r="E166" s="9">
        <f>Herrdubbel2!E117</f>
        <v>0</v>
      </c>
      <c r="F166" s="9">
        <f>Herrdubbel2!F117</f>
        <v>0</v>
      </c>
      <c r="G166" s="9">
        <f>Herrdubbel2!G117</f>
        <v>0</v>
      </c>
      <c r="H166" s="1">
        <f>Herrdubbel2!H117</f>
        <v>0</v>
      </c>
      <c r="I166" s="9">
        <f>Herrdubbel2!I117</f>
        <v>0</v>
      </c>
      <c r="J166" s="9">
        <f>Herrdubbel2!J117</f>
        <v>0</v>
      </c>
      <c r="K166" s="9">
        <f>Herrdubbel2!K117</f>
        <v>0</v>
      </c>
      <c r="L166" s="9">
        <f>Herrdubbel2!L117</f>
        <v>0</v>
      </c>
      <c r="M166" s="9">
        <f>Herrdubbel2!M117</f>
        <v>0</v>
      </c>
      <c r="N166" s="1">
        <f>Herrdubbel2!N117</f>
        <v>0</v>
      </c>
      <c r="O166" s="1">
        <f>Herrdubbel2!O117</f>
        <v>0</v>
      </c>
    </row>
    <row r="167" spans="1:15" x14ac:dyDescent="0.25">
      <c r="A167" s="9">
        <f>Herrdubbel2!A118</f>
        <v>0</v>
      </c>
      <c r="B167" s="9">
        <f>Herrdubbel2!B118</f>
        <v>0</v>
      </c>
      <c r="C167" s="9">
        <f>Herrdubbel2!C118</f>
        <v>0</v>
      </c>
      <c r="D167" s="9">
        <f>Herrdubbel2!D118</f>
        <v>0</v>
      </c>
      <c r="E167" s="9">
        <f>Herrdubbel2!E118</f>
        <v>0</v>
      </c>
      <c r="F167" s="9">
        <f>Herrdubbel2!F118</f>
        <v>0</v>
      </c>
      <c r="G167" s="9">
        <f>Herrdubbel2!G118</f>
        <v>0</v>
      </c>
      <c r="H167" s="1">
        <f>Herrdubbel2!H118</f>
        <v>0</v>
      </c>
      <c r="I167" s="9">
        <f>Herrdubbel2!I118</f>
        <v>0</v>
      </c>
      <c r="J167" s="9">
        <f>Herrdubbel2!J118</f>
        <v>0</v>
      </c>
      <c r="K167" s="9">
        <f>Herrdubbel2!K118</f>
        <v>0</v>
      </c>
      <c r="L167" s="9">
        <f>Herrdubbel2!L118</f>
        <v>0</v>
      </c>
      <c r="M167" s="9">
        <f>Herrdubbel2!M118</f>
        <v>0</v>
      </c>
      <c r="N167" s="1">
        <f>Herrdubbel2!N118</f>
        <v>0</v>
      </c>
      <c r="O167" s="1">
        <f>Herrdubbel2!O118</f>
        <v>0</v>
      </c>
    </row>
    <row r="168" spans="1:15" x14ac:dyDescent="0.25">
      <c r="A168" s="9" t="str">
        <f>A166&amp;"/"&amp;A167</f>
        <v>0/0</v>
      </c>
      <c r="B168" s="37">
        <f>IF(B166=B167,B167,B166&amp;"/"&amp;B167)</f>
        <v>0</v>
      </c>
      <c r="C168" s="9">
        <f t="shared" ref="C168:O168" si="54">SUM(C166:C167)</f>
        <v>0</v>
      </c>
      <c r="D168" s="9">
        <f t="shared" si="54"/>
        <v>0</v>
      </c>
      <c r="E168" s="9">
        <f t="shared" si="54"/>
        <v>0</v>
      </c>
      <c r="F168" s="9">
        <f t="shared" si="54"/>
        <v>0</v>
      </c>
      <c r="G168" s="9">
        <f t="shared" si="54"/>
        <v>0</v>
      </c>
      <c r="H168" s="1">
        <f t="shared" si="54"/>
        <v>0</v>
      </c>
      <c r="I168" s="9">
        <f t="shared" si="54"/>
        <v>0</v>
      </c>
      <c r="J168" s="9">
        <f t="shared" si="54"/>
        <v>0</v>
      </c>
      <c r="K168" s="9">
        <f t="shared" si="54"/>
        <v>0</v>
      </c>
      <c r="L168" s="9">
        <f t="shared" si="54"/>
        <v>0</v>
      </c>
      <c r="M168" s="9">
        <f t="shared" si="54"/>
        <v>0</v>
      </c>
      <c r="N168" s="1">
        <f t="shared" si="54"/>
        <v>0</v>
      </c>
      <c r="O168" s="1">
        <f t="shared" si="54"/>
        <v>0</v>
      </c>
    </row>
    <row r="169" spans="1:15" x14ac:dyDescent="0.25">
      <c r="A169" s="9">
        <f>Herrdubbel2!A119</f>
        <v>0</v>
      </c>
      <c r="B169" s="9">
        <f>Herrdubbel2!B119</f>
        <v>0</v>
      </c>
      <c r="C169" s="9">
        <f>Herrdubbel2!C119</f>
        <v>0</v>
      </c>
      <c r="D169" s="9">
        <f>Herrdubbel2!D119</f>
        <v>0</v>
      </c>
      <c r="E169" s="9">
        <f>Herrdubbel2!E119</f>
        <v>0</v>
      </c>
      <c r="F169" s="9">
        <f>Herrdubbel2!F119</f>
        <v>0</v>
      </c>
      <c r="G169" s="9">
        <f>Herrdubbel2!G119</f>
        <v>0</v>
      </c>
      <c r="H169" s="1">
        <f>Herrdubbel2!H119</f>
        <v>0</v>
      </c>
      <c r="I169" s="9">
        <f>Herrdubbel2!I119</f>
        <v>0</v>
      </c>
      <c r="J169" s="9">
        <f>Herrdubbel2!J119</f>
        <v>0</v>
      </c>
      <c r="K169" s="9">
        <f>Herrdubbel2!K119</f>
        <v>0</v>
      </c>
      <c r="L169" s="9">
        <f>Herrdubbel2!L119</f>
        <v>0</v>
      </c>
      <c r="M169" s="9">
        <f>Herrdubbel2!M119</f>
        <v>0</v>
      </c>
      <c r="N169" s="1">
        <f>Herrdubbel2!N119</f>
        <v>0</v>
      </c>
      <c r="O169" s="1">
        <f>Herrdubbel2!O119</f>
        <v>0</v>
      </c>
    </row>
    <row r="170" spans="1:15" x14ac:dyDescent="0.25">
      <c r="A170" s="9">
        <f>Herrdubbel2!A120</f>
        <v>0</v>
      </c>
      <c r="B170" s="9">
        <f>Herrdubbel2!B120</f>
        <v>0</v>
      </c>
      <c r="C170" s="9">
        <f>Herrdubbel2!C120</f>
        <v>0</v>
      </c>
      <c r="D170" s="9">
        <f>Herrdubbel2!D120</f>
        <v>0</v>
      </c>
      <c r="E170" s="9">
        <f>Herrdubbel2!E120</f>
        <v>0</v>
      </c>
      <c r="F170" s="9">
        <f>Herrdubbel2!F120</f>
        <v>0</v>
      </c>
      <c r="G170" s="9">
        <f>Herrdubbel2!G120</f>
        <v>0</v>
      </c>
      <c r="H170" s="1">
        <f>Herrdubbel2!H120</f>
        <v>0</v>
      </c>
      <c r="I170" s="9">
        <f>Herrdubbel2!I120</f>
        <v>0</v>
      </c>
      <c r="J170" s="9">
        <f>Herrdubbel2!J120</f>
        <v>0</v>
      </c>
      <c r="K170" s="9">
        <f>Herrdubbel2!K120</f>
        <v>0</v>
      </c>
      <c r="L170" s="9">
        <f>Herrdubbel2!L120</f>
        <v>0</v>
      </c>
      <c r="M170" s="9">
        <f>Herrdubbel2!M120</f>
        <v>0</v>
      </c>
      <c r="N170" s="1">
        <f>Herrdubbel2!N120</f>
        <v>0</v>
      </c>
      <c r="O170" s="1">
        <f>Herrdubbel2!O120</f>
        <v>0</v>
      </c>
    </row>
    <row r="171" spans="1:15" x14ac:dyDescent="0.25">
      <c r="A171" s="9" t="str">
        <f>A169&amp;"/"&amp;A170</f>
        <v>0/0</v>
      </c>
      <c r="B171" s="37">
        <f>IF(B169=B170,B170,B169&amp;"/"&amp;B170)</f>
        <v>0</v>
      </c>
      <c r="C171" s="9">
        <f t="shared" ref="C171:O171" si="55">SUM(C169:C170)</f>
        <v>0</v>
      </c>
      <c r="D171" s="9">
        <f t="shared" si="55"/>
        <v>0</v>
      </c>
      <c r="E171" s="9">
        <f t="shared" si="55"/>
        <v>0</v>
      </c>
      <c r="F171" s="9">
        <f t="shared" si="55"/>
        <v>0</v>
      </c>
      <c r="G171" s="9">
        <f t="shared" si="55"/>
        <v>0</v>
      </c>
      <c r="H171" s="1">
        <f t="shared" si="55"/>
        <v>0</v>
      </c>
      <c r="I171" s="9">
        <f t="shared" si="55"/>
        <v>0</v>
      </c>
      <c r="J171" s="9">
        <f t="shared" si="55"/>
        <v>0</v>
      </c>
      <c r="K171" s="9">
        <f t="shared" si="55"/>
        <v>0</v>
      </c>
      <c r="L171" s="9">
        <f t="shared" si="55"/>
        <v>0</v>
      </c>
      <c r="M171" s="9">
        <f t="shared" si="55"/>
        <v>0</v>
      </c>
      <c r="N171" s="1">
        <f t="shared" si="55"/>
        <v>0</v>
      </c>
      <c r="O171" s="1">
        <f t="shared" si="55"/>
        <v>0</v>
      </c>
    </row>
    <row r="172" spans="1:15" x14ac:dyDescent="0.25">
      <c r="A172" s="9">
        <f>Herrdubbel2!A121</f>
        <v>0</v>
      </c>
      <c r="B172" s="9">
        <f>Herrdubbel2!B121</f>
        <v>0</v>
      </c>
      <c r="C172" s="9">
        <f>Herrdubbel2!C121</f>
        <v>0</v>
      </c>
      <c r="D172" s="9">
        <f>Herrdubbel2!D121</f>
        <v>0</v>
      </c>
      <c r="E172" s="9">
        <f>Herrdubbel2!E121</f>
        <v>0</v>
      </c>
      <c r="F172" s="9">
        <f>Herrdubbel2!F121</f>
        <v>0</v>
      </c>
      <c r="G172" s="9">
        <f>Herrdubbel2!G121</f>
        <v>0</v>
      </c>
      <c r="H172" s="1">
        <f>Herrdubbel2!H121</f>
        <v>0</v>
      </c>
      <c r="I172" s="9">
        <f>Herrdubbel2!I121</f>
        <v>0</v>
      </c>
      <c r="J172" s="9">
        <f>Herrdubbel2!J121</f>
        <v>0</v>
      </c>
      <c r="K172" s="9">
        <f>Herrdubbel2!K121</f>
        <v>0</v>
      </c>
      <c r="L172" s="9">
        <f>Herrdubbel2!L121</f>
        <v>0</v>
      </c>
      <c r="M172" s="9">
        <f>Herrdubbel2!M121</f>
        <v>0</v>
      </c>
      <c r="N172" s="1">
        <f>Herrdubbel2!N121</f>
        <v>0</v>
      </c>
      <c r="O172" s="1">
        <f>Herrdubbel2!O121</f>
        <v>0</v>
      </c>
    </row>
    <row r="173" spans="1:15" x14ac:dyDescent="0.25">
      <c r="A173" s="9">
        <f>Herrdubbel2!A122</f>
        <v>0</v>
      </c>
      <c r="B173" s="9">
        <f>Herrdubbel2!B122</f>
        <v>0</v>
      </c>
      <c r="C173" s="9">
        <f>Herrdubbel2!C122</f>
        <v>0</v>
      </c>
      <c r="D173" s="9">
        <f>Herrdubbel2!D122</f>
        <v>0</v>
      </c>
      <c r="E173" s="9">
        <f>Herrdubbel2!E122</f>
        <v>0</v>
      </c>
      <c r="F173" s="9">
        <f>Herrdubbel2!F122</f>
        <v>0</v>
      </c>
      <c r="G173" s="9">
        <f>Herrdubbel2!G122</f>
        <v>0</v>
      </c>
      <c r="H173" s="1">
        <f>Herrdubbel2!H122</f>
        <v>0</v>
      </c>
      <c r="I173" s="9">
        <f>Herrdubbel2!I122</f>
        <v>0</v>
      </c>
      <c r="J173" s="9">
        <f>Herrdubbel2!J122</f>
        <v>0</v>
      </c>
      <c r="K173" s="9">
        <f>Herrdubbel2!K122</f>
        <v>0</v>
      </c>
      <c r="L173" s="9">
        <f>Herrdubbel2!L122</f>
        <v>0</v>
      </c>
      <c r="M173" s="9">
        <f>Herrdubbel2!M122</f>
        <v>0</v>
      </c>
      <c r="N173" s="1">
        <f>Herrdubbel2!N122</f>
        <v>0</v>
      </c>
      <c r="O173" s="1">
        <f>Herrdubbel2!O122</f>
        <v>0</v>
      </c>
    </row>
    <row r="174" spans="1:15" x14ac:dyDescent="0.25">
      <c r="A174" s="9" t="str">
        <f>A172&amp;"/"&amp;A173</f>
        <v>0/0</v>
      </c>
      <c r="B174" s="37">
        <f>IF(B172=B173,B173,B172&amp;"/"&amp;B173)</f>
        <v>0</v>
      </c>
      <c r="C174" s="9">
        <f t="shared" ref="C174:O174" si="56">SUM(C172:C173)</f>
        <v>0</v>
      </c>
      <c r="D174" s="9">
        <f t="shared" si="56"/>
        <v>0</v>
      </c>
      <c r="E174" s="9">
        <f t="shared" si="56"/>
        <v>0</v>
      </c>
      <c r="F174" s="9">
        <f t="shared" si="56"/>
        <v>0</v>
      </c>
      <c r="G174" s="9">
        <f t="shared" si="56"/>
        <v>0</v>
      </c>
      <c r="H174" s="1">
        <f t="shared" si="56"/>
        <v>0</v>
      </c>
      <c r="I174" s="9">
        <f t="shared" si="56"/>
        <v>0</v>
      </c>
      <c r="J174" s="9">
        <f t="shared" si="56"/>
        <v>0</v>
      </c>
      <c r="K174" s="9">
        <f t="shared" si="56"/>
        <v>0</v>
      </c>
      <c r="L174" s="9">
        <f t="shared" si="56"/>
        <v>0</v>
      </c>
      <c r="M174" s="9">
        <f t="shared" si="56"/>
        <v>0</v>
      </c>
      <c r="N174" s="1">
        <f t="shared" si="56"/>
        <v>0</v>
      </c>
      <c r="O174" s="1">
        <f t="shared" si="56"/>
        <v>0</v>
      </c>
    </row>
    <row r="175" spans="1:15" x14ac:dyDescent="0.25">
      <c r="A175" s="9">
        <f>Herrdubbel2!A123</f>
        <v>0</v>
      </c>
      <c r="B175" s="9">
        <f>Herrdubbel2!B123</f>
        <v>0</v>
      </c>
      <c r="C175" s="9">
        <f>Herrdubbel2!C123</f>
        <v>0</v>
      </c>
      <c r="D175" s="9">
        <f>Herrdubbel2!D123</f>
        <v>0</v>
      </c>
      <c r="E175" s="9">
        <f>Herrdubbel2!E123</f>
        <v>0</v>
      </c>
      <c r="F175" s="9">
        <f>Herrdubbel2!F123</f>
        <v>0</v>
      </c>
      <c r="G175" s="9">
        <f>Herrdubbel2!G123</f>
        <v>0</v>
      </c>
      <c r="H175" s="1">
        <f>Herrdubbel2!H123</f>
        <v>0</v>
      </c>
      <c r="I175" s="9">
        <f>Herrdubbel2!I123</f>
        <v>0</v>
      </c>
      <c r="J175" s="9">
        <f>Herrdubbel2!J123</f>
        <v>0</v>
      </c>
      <c r="K175" s="9">
        <f>Herrdubbel2!K123</f>
        <v>0</v>
      </c>
      <c r="L175" s="9">
        <f>Herrdubbel2!L123</f>
        <v>0</v>
      </c>
      <c r="M175" s="9">
        <f>Herrdubbel2!M123</f>
        <v>0</v>
      </c>
      <c r="N175" s="1">
        <f>Herrdubbel2!N123</f>
        <v>0</v>
      </c>
      <c r="O175" s="1">
        <f>Herrdubbel2!O123</f>
        <v>0</v>
      </c>
    </row>
    <row r="176" spans="1:15" x14ac:dyDescent="0.25">
      <c r="A176" s="9">
        <f>Herrdubbel2!A124</f>
        <v>0</v>
      </c>
      <c r="B176" s="9">
        <f>Herrdubbel2!B124</f>
        <v>0</v>
      </c>
      <c r="C176" s="9">
        <f>Herrdubbel2!C124</f>
        <v>0</v>
      </c>
      <c r="D176" s="9">
        <f>Herrdubbel2!D124</f>
        <v>0</v>
      </c>
      <c r="E176" s="9">
        <f>Herrdubbel2!E124</f>
        <v>0</v>
      </c>
      <c r="F176" s="9">
        <f>Herrdubbel2!F124</f>
        <v>0</v>
      </c>
      <c r="G176" s="9">
        <f>Herrdubbel2!G124</f>
        <v>0</v>
      </c>
      <c r="H176" s="1">
        <f>Herrdubbel2!H124</f>
        <v>0</v>
      </c>
      <c r="I176" s="9">
        <f>Herrdubbel2!I124</f>
        <v>0</v>
      </c>
      <c r="J176" s="9">
        <f>Herrdubbel2!J124</f>
        <v>0</v>
      </c>
      <c r="K176" s="9">
        <f>Herrdubbel2!K124</f>
        <v>0</v>
      </c>
      <c r="L176" s="9">
        <f>Herrdubbel2!L124</f>
        <v>0</v>
      </c>
      <c r="M176" s="9">
        <f>Herrdubbel2!M124</f>
        <v>0</v>
      </c>
      <c r="N176" s="1">
        <f>Herrdubbel2!N124</f>
        <v>0</v>
      </c>
      <c r="O176" s="1">
        <f>Herrdubbel2!O124</f>
        <v>0</v>
      </c>
    </row>
    <row r="177" spans="1:15" x14ac:dyDescent="0.25">
      <c r="A177" s="9" t="str">
        <f>A175&amp;"/"&amp;A176</f>
        <v>0/0</v>
      </c>
      <c r="B177" s="37">
        <f>IF(B175=B176,B176,B175&amp;"/"&amp;B176)</f>
        <v>0</v>
      </c>
      <c r="C177" s="9">
        <f t="shared" ref="C177:O177" si="57">SUM(C175:C176)</f>
        <v>0</v>
      </c>
      <c r="D177" s="9">
        <f t="shared" si="57"/>
        <v>0</v>
      </c>
      <c r="E177" s="9">
        <f t="shared" si="57"/>
        <v>0</v>
      </c>
      <c r="F177" s="9">
        <f t="shared" si="57"/>
        <v>0</v>
      </c>
      <c r="G177" s="9">
        <f t="shared" si="57"/>
        <v>0</v>
      </c>
      <c r="H177" s="1">
        <f t="shared" si="57"/>
        <v>0</v>
      </c>
      <c r="I177" s="9">
        <f t="shared" si="57"/>
        <v>0</v>
      </c>
      <c r="J177" s="9">
        <f t="shared" si="57"/>
        <v>0</v>
      </c>
      <c r="K177" s="9">
        <f t="shared" si="57"/>
        <v>0</v>
      </c>
      <c r="L177" s="9">
        <f t="shared" si="57"/>
        <v>0</v>
      </c>
      <c r="M177" s="9">
        <f t="shared" si="57"/>
        <v>0</v>
      </c>
      <c r="N177" s="1">
        <f t="shared" si="57"/>
        <v>0</v>
      </c>
      <c r="O177" s="1">
        <f t="shared" si="57"/>
        <v>0</v>
      </c>
    </row>
    <row r="178" spans="1:15" x14ac:dyDescent="0.25">
      <c r="A178" s="9">
        <f>Herrdubbel2!A125</f>
        <v>0</v>
      </c>
      <c r="B178" s="9">
        <f>Herrdubbel2!B125</f>
        <v>0</v>
      </c>
      <c r="C178" s="9">
        <f>Herrdubbel2!C125</f>
        <v>0</v>
      </c>
      <c r="D178" s="9">
        <f>Herrdubbel2!D125</f>
        <v>0</v>
      </c>
      <c r="E178" s="9">
        <f>Herrdubbel2!E125</f>
        <v>0</v>
      </c>
      <c r="F178" s="9">
        <f>Herrdubbel2!F125</f>
        <v>0</v>
      </c>
      <c r="G178" s="9">
        <f>Herrdubbel2!G125</f>
        <v>0</v>
      </c>
      <c r="H178" s="1">
        <f>Herrdubbel2!H125</f>
        <v>0</v>
      </c>
      <c r="I178" s="9">
        <f>Herrdubbel2!I125</f>
        <v>0</v>
      </c>
      <c r="J178" s="9">
        <f>Herrdubbel2!J125</f>
        <v>0</v>
      </c>
      <c r="K178" s="9">
        <f>Herrdubbel2!K125</f>
        <v>0</v>
      </c>
      <c r="L178" s="9">
        <f>Herrdubbel2!L125</f>
        <v>0</v>
      </c>
      <c r="M178" s="9">
        <f>Herrdubbel2!M125</f>
        <v>0</v>
      </c>
      <c r="N178" s="1">
        <f>Herrdubbel2!N125</f>
        <v>0</v>
      </c>
      <c r="O178" s="1">
        <f>Herrdubbel2!O125</f>
        <v>0</v>
      </c>
    </row>
    <row r="179" spans="1:15" x14ac:dyDescent="0.25">
      <c r="A179" s="9">
        <f>Herrdubbel2!A126</f>
        <v>0</v>
      </c>
      <c r="B179" s="9">
        <f>Herrdubbel2!B126</f>
        <v>0</v>
      </c>
      <c r="C179" s="9">
        <f>Herrdubbel2!C126</f>
        <v>0</v>
      </c>
      <c r="D179" s="9">
        <f>Herrdubbel2!D126</f>
        <v>0</v>
      </c>
      <c r="E179" s="9">
        <f>Herrdubbel2!E126</f>
        <v>0</v>
      </c>
      <c r="F179" s="9">
        <f>Herrdubbel2!F126</f>
        <v>0</v>
      </c>
      <c r="G179" s="9">
        <f>Herrdubbel2!G126</f>
        <v>0</v>
      </c>
      <c r="H179" s="1">
        <f>Herrdubbel2!H126</f>
        <v>0</v>
      </c>
      <c r="I179" s="9">
        <f>Herrdubbel2!I126</f>
        <v>0</v>
      </c>
      <c r="J179" s="9">
        <f>Herrdubbel2!J126</f>
        <v>0</v>
      </c>
      <c r="K179" s="9">
        <f>Herrdubbel2!K126</f>
        <v>0</v>
      </c>
      <c r="L179" s="9">
        <f>Herrdubbel2!L126</f>
        <v>0</v>
      </c>
      <c r="M179" s="9">
        <f>Herrdubbel2!M126</f>
        <v>0</v>
      </c>
      <c r="N179" s="1">
        <f>Herrdubbel2!N126</f>
        <v>0</v>
      </c>
      <c r="O179" s="1">
        <f>Herrdubbel2!O126</f>
        <v>0</v>
      </c>
    </row>
    <row r="180" spans="1:15" x14ac:dyDescent="0.25">
      <c r="A180" s="9" t="str">
        <f>A178&amp;"/"&amp;A179</f>
        <v>0/0</v>
      </c>
      <c r="B180" s="37">
        <f>IF(B178=B179,B179,B178&amp;"/"&amp;B179)</f>
        <v>0</v>
      </c>
      <c r="C180" s="9">
        <f t="shared" ref="C180:O180" si="58">SUM(C178:C179)</f>
        <v>0</v>
      </c>
      <c r="D180" s="9">
        <f t="shared" si="58"/>
        <v>0</v>
      </c>
      <c r="E180" s="9">
        <f t="shared" si="58"/>
        <v>0</v>
      </c>
      <c r="F180" s="9">
        <f t="shared" si="58"/>
        <v>0</v>
      </c>
      <c r="G180" s="9">
        <f t="shared" si="58"/>
        <v>0</v>
      </c>
      <c r="H180" s="1">
        <f t="shared" si="58"/>
        <v>0</v>
      </c>
      <c r="I180" s="9">
        <f t="shared" si="58"/>
        <v>0</v>
      </c>
      <c r="J180" s="9">
        <f t="shared" si="58"/>
        <v>0</v>
      </c>
      <c r="K180" s="9">
        <f t="shared" si="58"/>
        <v>0</v>
      </c>
      <c r="L180" s="9">
        <f t="shared" si="58"/>
        <v>0</v>
      </c>
      <c r="M180" s="9">
        <f t="shared" si="58"/>
        <v>0</v>
      </c>
      <c r="N180" s="1">
        <f t="shared" si="58"/>
        <v>0</v>
      </c>
      <c r="O180" s="1">
        <f t="shared" si="58"/>
        <v>0</v>
      </c>
    </row>
    <row r="181" spans="1:15" x14ac:dyDescent="0.25">
      <c r="A181" s="9">
        <f>Herrdubbel2!A127</f>
        <v>0</v>
      </c>
      <c r="B181" s="9">
        <f>Herrdubbel2!B127</f>
        <v>0</v>
      </c>
      <c r="C181" s="9">
        <f>Herrdubbel2!C127</f>
        <v>0</v>
      </c>
      <c r="D181" s="9">
        <f>Herrdubbel2!D127</f>
        <v>0</v>
      </c>
      <c r="E181" s="9">
        <f>Herrdubbel2!E127</f>
        <v>0</v>
      </c>
      <c r="F181" s="9">
        <f>Herrdubbel2!F127</f>
        <v>0</v>
      </c>
      <c r="G181" s="9">
        <f>Herrdubbel2!G127</f>
        <v>0</v>
      </c>
      <c r="H181" s="1">
        <f>Herrdubbel2!H127</f>
        <v>0</v>
      </c>
      <c r="I181" s="9">
        <f>Herrdubbel2!I127</f>
        <v>0</v>
      </c>
      <c r="J181" s="9">
        <f>Herrdubbel2!J127</f>
        <v>0</v>
      </c>
      <c r="K181" s="9">
        <f>Herrdubbel2!K127</f>
        <v>0</v>
      </c>
      <c r="L181" s="9">
        <f>Herrdubbel2!L127</f>
        <v>0</v>
      </c>
      <c r="M181" s="9">
        <f>Herrdubbel2!M127</f>
        <v>0</v>
      </c>
      <c r="N181" s="1">
        <f>Herrdubbel2!N127</f>
        <v>0</v>
      </c>
      <c r="O181" s="1">
        <f>Herrdubbel2!O127</f>
        <v>0</v>
      </c>
    </row>
    <row r="182" spans="1:15" x14ac:dyDescent="0.25">
      <c r="A182" s="9">
        <f>Herrdubbel2!A128</f>
        <v>0</v>
      </c>
      <c r="B182" s="9">
        <f>Herrdubbel2!B128</f>
        <v>0</v>
      </c>
      <c r="C182" s="9">
        <f>Herrdubbel2!C128</f>
        <v>0</v>
      </c>
      <c r="D182" s="9">
        <f>Herrdubbel2!D128</f>
        <v>0</v>
      </c>
      <c r="E182" s="9">
        <f>Herrdubbel2!E128</f>
        <v>0</v>
      </c>
      <c r="F182" s="9">
        <f>Herrdubbel2!F128</f>
        <v>0</v>
      </c>
      <c r="G182" s="9">
        <f>Herrdubbel2!G128</f>
        <v>0</v>
      </c>
      <c r="H182" s="1">
        <f>Herrdubbel2!H128</f>
        <v>0</v>
      </c>
      <c r="I182" s="9">
        <f>Herrdubbel2!I128</f>
        <v>0</v>
      </c>
      <c r="J182" s="9">
        <f>Herrdubbel2!J128</f>
        <v>0</v>
      </c>
      <c r="K182" s="9">
        <f>Herrdubbel2!K128</f>
        <v>0</v>
      </c>
      <c r="L182" s="9">
        <f>Herrdubbel2!L128</f>
        <v>0</v>
      </c>
      <c r="M182" s="9">
        <f>Herrdubbel2!M128</f>
        <v>0</v>
      </c>
      <c r="N182" s="1">
        <f>Herrdubbel2!N128</f>
        <v>0</v>
      </c>
      <c r="O182" s="1">
        <f>Herrdubbel2!O128</f>
        <v>0</v>
      </c>
    </row>
    <row r="183" spans="1:15" x14ac:dyDescent="0.25">
      <c r="A183" s="9" t="str">
        <f>A181&amp;"/"&amp;A182</f>
        <v>0/0</v>
      </c>
      <c r="B183" s="37">
        <f>IF(B181=B182,B182,B181&amp;"/"&amp;B182)</f>
        <v>0</v>
      </c>
      <c r="C183" s="9">
        <f t="shared" ref="C183:O183" si="59">SUM(C181:C182)</f>
        <v>0</v>
      </c>
      <c r="D183" s="9">
        <f t="shared" si="59"/>
        <v>0</v>
      </c>
      <c r="E183" s="9">
        <f t="shared" si="59"/>
        <v>0</v>
      </c>
      <c r="F183" s="9">
        <f t="shared" si="59"/>
        <v>0</v>
      </c>
      <c r="G183" s="9">
        <f t="shared" si="59"/>
        <v>0</v>
      </c>
      <c r="H183" s="1">
        <f t="shared" si="59"/>
        <v>0</v>
      </c>
      <c r="I183" s="9">
        <f t="shared" si="59"/>
        <v>0</v>
      </c>
      <c r="J183" s="9">
        <f t="shared" si="59"/>
        <v>0</v>
      </c>
      <c r="K183" s="9">
        <f t="shared" si="59"/>
        <v>0</v>
      </c>
      <c r="L183" s="9">
        <f t="shared" si="59"/>
        <v>0</v>
      </c>
      <c r="M183" s="9">
        <f t="shared" si="59"/>
        <v>0</v>
      </c>
      <c r="N183" s="1">
        <f t="shared" si="59"/>
        <v>0</v>
      </c>
      <c r="O183" s="1">
        <f t="shared" si="59"/>
        <v>0</v>
      </c>
    </row>
    <row r="184" spans="1:15" x14ac:dyDescent="0.25">
      <c r="A184" s="9">
        <f>Herrdubbel2!A129</f>
        <v>0</v>
      </c>
      <c r="B184" s="9">
        <f>Herrdubbel2!B129</f>
        <v>0</v>
      </c>
      <c r="C184" s="9">
        <f>Herrdubbel2!C129</f>
        <v>0</v>
      </c>
      <c r="D184" s="9">
        <f>Herrdubbel2!D129</f>
        <v>0</v>
      </c>
      <c r="E184" s="9">
        <f>Herrdubbel2!E129</f>
        <v>0</v>
      </c>
      <c r="F184" s="9">
        <f>Herrdubbel2!F129</f>
        <v>0</v>
      </c>
      <c r="G184" s="9">
        <f>Herrdubbel2!G129</f>
        <v>0</v>
      </c>
      <c r="H184" s="1">
        <f>Herrdubbel2!H129</f>
        <v>0</v>
      </c>
      <c r="I184" s="9">
        <f>Herrdubbel2!I129</f>
        <v>0</v>
      </c>
      <c r="J184" s="9">
        <f>Herrdubbel2!J129</f>
        <v>0</v>
      </c>
      <c r="K184" s="9">
        <f>Herrdubbel2!K129</f>
        <v>0</v>
      </c>
      <c r="L184" s="9">
        <f>Herrdubbel2!L129</f>
        <v>0</v>
      </c>
      <c r="M184" s="9">
        <f>Herrdubbel2!M129</f>
        <v>0</v>
      </c>
      <c r="N184" s="1">
        <f>Herrdubbel2!N129</f>
        <v>0</v>
      </c>
      <c r="O184" s="1">
        <f>Herrdubbel2!O129</f>
        <v>0</v>
      </c>
    </row>
    <row r="185" spans="1:15" x14ac:dyDescent="0.25">
      <c r="A185" s="9">
        <f>Herrdubbel2!A130</f>
        <v>0</v>
      </c>
      <c r="B185" s="9">
        <f>Herrdubbel2!B130</f>
        <v>0</v>
      </c>
      <c r="C185" s="9">
        <f>Herrdubbel2!C130</f>
        <v>0</v>
      </c>
      <c r="D185" s="9">
        <f>Herrdubbel2!D130</f>
        <v>0</v>
      </c>
      <c r="E185" s="9">
        <f>Herrdubbel2!E130</f>
        <v>0</v>
      </c>
      <c r="F185" s="9">
        <f>Herrdubbel2!F130</f>
        <v>0</v>
      </c>
      <c r="G185" s="9">
        <f>Herrdubbel2!G130</f>
        <v>0</v>
      </c>
      <c r="H185" s="1">
        <f>Herrdubbel2!H130</f>
        <v>0</v>
      </c>
      <c r="I185" s="9">
        <f>Herrdubbel2!I130</f>
        <v>0</v>
      </c>
      <c r="J185" s="9">
        <f>Herrdubbel2!J130</f>
        <v>0</v>
      </c>
      <c r="K185" s="9">
        <f>Herrdubbel2!K130</f>
        <v>0</v>
      </c>
      <c r="L185" s="9">
        <f>Herrdubbel2!L130</f>
        <v>0</v>
      </c>
      <c r="M185" s="9">
        <f>Herrdubbel2!M130</f>
        <v>0</v>
      </c>
      <c r="N185" s="1">
        <f>Herrdubbel2!N130</f>
        <v>0</v>
      </c>
      <c r="O185" s="1">
        <f>Herrdubbel2!O130</f>
        <v>0</v>
      </c>
    </row>
    <row r="186" spans="1:15" x14ac:dyDescent="0.25">
      <c r="A186" s="9" t="str">
        <f>A184&amp;"/"&amp;A185</f>
        <v>0/0</v>
      </c>
      <c r="B186" s="37">
        <f>IF(B184=B185,B185,B184&amp;"/"&amp;B185)</f>
        <v>0</v>
      </c>
      <c r="C186" s="9">
        <f t="shared" ref="C186:O186" si="60">SUM(C184:C185)</f>
        <v>0</v>
      </c>
      <c r="D186" s="9">
        <f t="shared" si="60"/>
        <v>0</v>
      </c>
      <c r="E186" s="9">
        <f t="shared" si="60"/>
        <v>0</v>
      </c>
      <c r="F186" s="9">
        <f t="shared" si="60"/>
        <v>0</v>
      </c>
      <c r="G186" s="9">
        <f t="shared" si="60"/>
        <v>0</v>
      </c>
      <c r="H186" s="1">
        <f t="shared" si="60"/>
        <v>0</v>
      </c>
      <c r="I186" s="9">
        <f t="shared" si="60"/>
        <v>0</v>
      </c>
      <c r="J186" s="9">
        <f t="shared" si="60"/>
        <v>0</v>
      </c>
      <c r="K186" s="9">
        <f t="shared" si="60"/>
        <v>0</v>
      </c>
      <c r="L186" s="9">
        <f t="shared" si="60"/>
        <v>0</v>
      </c>
      <c r="M186" s="9">
        <f t="shared" si="60"/>
        <v>0</v>
      </c>
      <c r="N186" s="1">
        <f t="shared" si="60"/>
        <v>0</v>
      </c>
      <c r="O186" s="1">
        <f t="shared" si="60"/>
        <v>0</v>
      </c>
    </row>
    <row r="187" spans="1:15" x14ac:dyDescent="0.25">
      <c r="A187" s="9">
        <f>Herrdubbel2!A131</f>
        <v>0</v>
      </c>
      <c r="B187" s="9">
        <f>Herrdubbel2!B131</f>
        <v>0</v>
      </c>
      <c r="C187" s="9">
        <f>Herrdubbel2!C131</f>
        <v>0</v>
      </c>
      <c r="D187" s="9">
        <f>Herrdubbel2!D131</f>
        <v>0</v>
      </c>
      <c r="E187" s="9">
        <f>Herrdubbel2!E131</f>
        <v>0</v>
      </c>
      <c r="F187" s="9">
        <f>Herrdubbel2!F131</f>
        <v>0</v>
      </c>
      <c r="G187" s="9">
        <f>Herrdubbel2!G131</f>
        <v>0</v>
      </c>
      <c r="H187" s="1">
        <f>Herrdubbel2!H131</f>
        <v>0</v>
      </c>
      <c r="I187" s="9">
        <f>Herrdubbel2!I131</f>
        <v>0</v>
      </c>
      <c r="J187" s="9">
        <f>Herrdubbel2!J131</f>
        <v>0</v>
      </c>
      <c r="K187" s="9">
        <f>Herrdubbel2!K131</f>
        <v>0</v>
      </c>
      <c r="L187" s="9">
        <f>Herrdubbel2!L131</f>
        <v>0</v>
      </c>
      <c r="M187" s="9">
        <f>Herrdubbel2!M131</f>
        <v>0</v>
      </c>
      <c r="N187" s="1">
        <f>Herrdubbel2!N131</f>
        <v>0</v>
      </c>
      <c r="O187" s="1">
        <f>Herrdubbel2!O131</f>
        <v>0</v>
      </c>
    </row>
    <row r="188" spans="1:15" x14ac:dyDescent="0.25">
      <c r="A188" s="9">
        <f>Herrdubbel2!A132</f>
        <v>0</v>
      </c>
      <c r="B188" s="9">
        <f>Herrdubbel2!B132</f>
        <v>0</v>
      </c>
      <c r="C188" s="9">
        <f>Herrdubbel2!C132</f>
        <v>0</v>
      </c>
      <c r="D188" s="9">
        <f>Herrdubbel2!D132</f>
        <v>0</v>
      </c>
      <c r="E188" s="9">
        <f>Herrdubbel2!E132</f>
        <v>0</v>
      </c>
      <c r="F188" s="9">
        <f>Herrdubbel2!F132</f>
        <v>0</v>
      </c>
      <c r="G188" s="9">
        <f>Herrdubbel2!G132</f>
        <v>0</v>
      </c>
      <c r="H188" s="1">
        <f>Herrdubbel2!H132</f>
        <v>0</v>
      </c>
      <c r="I188" s="9">
        <f>Herrdubbel2!I132</f>
        <v>0</v>
      </c>
      <c r="J188" s="9">
        <f>Herrdubbel2!J132</f>
        <v>0</v>
      </c>
      <c r="K188" s="9">
        <f>Herrdubbel2!K132</f>
        <v>0</v>
      </c>
      <c r="L188" s="9">
        <f>Herrdubbel2!L132</f>
        <v>0</v>
      </c>
      <c r="M188" s="9">
        <f>Herrdubbel2!M132</f>
        <v>0</v>
      </c>
      <c r="N188" s="1">
        <f>Herrdubbel2!N132</f>
        <v>0</v>
      </c>
      <c r="O188" s="1">
        <f>Herrdubbel2!O132</f>
        <v>0</v>
      </c>
    </row>
    <row r="189" spans="1:15" x14ac:dyDescent="0.25">
      <c r="A189" s="9" t="str">
        <f>A187&amp;"/"&amp;A188</f>
        <v>0/0</v>
      </c>
      <c r="B189" s="37">
        <f>IF(B187=B188,B188,B187&amp;"/"&amp;B188)</f>
        <v>0</v>
      </c>
      <c r="C189" s="9">
        <f t="shared" ref="C189:O189" si="61">SUM(C187:C188)</f>
        <v>0</v>
      </c>
      <c r="D189" s="9">
        <f t="shared" si="61"/>
        <v>0</v>
      </c>
      <c r="E189" s="9">
        <f t="shared" si="61"/>
        <v>0</v>
      </c>
      <c r="F189" s="9">
        <f t="shared" si="61"/>
        <v>0</v>
      </c>
      <c r="G189" s="9">
        <f t="shared" si="61"/>
        <v>0</v>
      </c>
      <c r="H189" s="1">
        <f t="shared" si="61"/>
        <v>0</v>
      </c>
      <c r="I189" s="9">
        <f t="shared" si="61"/>
        <v>0</v>
      </c>
      <c r="J189" s="9">
        <f t="shared" si="61"/>
        <v>0</v>
      </c>
      <c r="K189" s="9">
        <f t="shared" si="61"/>
        <v>0</v>
      </c>
      <c r="L189" s="9">
        <f t="shared" si="61"/>
        <v>0</v>
      </c>
      <c r="M189" s="9">
        <f t="shared" si="61"/>
        <v>0</v>
      </c>
      <c r="N189" s="1">
        <f t="shared" si="61"/>
        <v>0</v>
      </c>
      <c r="O189" s="1">
        <f t="shared" si="61"/>
        <v>0</v>
      </c>
    </row>
    <row r="190" spans="1:15" x14ac:dyDescent="0.25">
      <c r="A190" s="9">
        <f>Herrdubbel2!A133</f>
        <v>0</v>
      </c>
      <c r="B190" s="9">
        <f>Herrdubbel2!B133</f>
        <v>0</v>
      </c>
      <c r="C190" s="9">
        <f>Herrdubbel2!C133</f>
        <v>0</v>
      </c>
      <c r="D190" s="9">
        <f>Herrdubbel2!D133</f>
        <v>0</v>
      </c>
      <c r="E190" s="9">
        <f>Herrdubbel2!E133</f>
        <v>0</v>
      </c>
      <c r="F190" s="9">
        <f>Herrdubbel2!F133</f>
        <v>0</v>
      </c>
      <c r="G190" s="9">
        <f>Herrdubbel2!G133</f>
        <v>0</v>
      </c>
      <c r="H190" s="1">
        <f>Herrdubbel2!H133</f>
        <v>0</v>
      </c>
      <c r="I190" s="9">
        <f>Herrdubbel2!I133</f>
        <v>0</v>
      </c>
      <c r="J190" s="9">
        <f>Herrdubbel2!J133</f>
        <v>0</v>
      </c>
      <c r="K190" s="9">
        <f>Herrdubbel2!K133</f>
        <v>0</v>
      </c>
      <c r="L190" s="9">
        <f>Herrdubbel2!L133</f>
        <v>0</v>
      </c>
      <c r="M190" s="9">
        <f>Herrdubbel2!M133</f>
        <v>0</v>
      </c>
      <c r="N190" s="1">
        <f>Herrdubbel2!N133</f>
        <v>0</v>
      </c>
      <c r="O190" s="1">
        <f>Herrdubbel2!O133</f>
        <v>0</v>
      </c>
    </row>
    <row r="191" spans="1:15" x14ac:dyDescent="0.25">
      <c r="A191" s="9">
        <f>Herrdubbel2!A134</f>
        <v>0</v>
      </c>
      <c r="B191" s="9">
        <f>Herrdubbel2!B134</f>
        <v>0</v>
      </c>
      <c r="C191" s="9">
        <f>Herrdubbel2!C134</f>
        <v>0</v>
      </c>
      <c r="D191" s="9">
        <f>Herrdubbel2!D134</f>
        <v>0</v>
      </c>
      <c r="E191" s="9">
        <f>Herrdubbel2!E134</f>
        <v>0</v>
      </c>
      <c r="F191" s="9">
        <f>Herrdubbel2!F134</f>
        <v>0</v>
      </c>
      <c r="G191" s="9">
        <f>Herrdubbel2!G134</f>
        <v>0</v>
      </c>
      <c r="H191" s="1">
        <f>Herrdubbel2!H134</f>
        <v>0</v>
      </c>
      <c r="I191" s="9">
        <f>Herrdubbel2!I134</f>
        <v>0</v>
      </c>
      <c r="J191" s="9">
        <f>Herrdubbel2!J134</f>
        <v>0</v>
      </c>
      <c r="K191" s="9">
        <f>Herrdubbel2!K134</f>
        <v>0</v>
      </c>
      <c r="L191" s="9">
        <f>Herrdubbel2!L134</f>
        <v>0</v>
      </c>
      <c r="M191" s="9">
        <f>Herrdubbel2!M134</f>
        <v>0</v>
      </c>
      <c r="N191" s="1">
        <f>Herrdubbel2!N134</f>
        <v>0</v>
      </c>
      <c r="O191" s="1">
        <f>Herrdubbel2!O134</f>
        <v>0</v>
      </c>
    </row>
    <row r="192" spans="1:15" x14ac:dyDescent="0.25">
      <c r="A192" s="9" t="str">
        <f>A190&amp;"/"&amp;A191</f>
        <v>0/0</v>
      </c>
      <c r="B192" s="37">
        <f>IF(B190=B191,B191,B190&amp;"/"&amp;B191)</f>
        <v>0</v>
      </c>
      <c r="C192" s="9">
        <f t="shared" ref="C192:O192" si="62">SUM(C190:C191)</f>
        <v>0</v>
      </c>
      <c r="D192" s="9">
        <f t="shared" si="62"/>
        <v>0</v>
      </c>
      <c r="E192" s="9">
        <f t="shared" si="62"/>
        <v>0</v>
      </c>
      <c r="F192" s="9">
        <f t="shared" si="62"/>
        <v>0</v>
      </c>
      <c r="G192" s="9">
        <f t="shared" si="62"/>
        <v>0</v>
      </c>
      <c r="H192" s="1">
        <f t="shared" si="62"/>
        <v>0</v>
      </c>
      <c r="I192" s="9">
        <f t="shared" si="62"/>
        <v>0</v>
      </c>
      <c r="J192" s="9">
        <f t="shared" si="62"/>
        <v>0</v>
      </c>
      <c r="K192" s="9">
        <f t="shared" si="62"/>
        <v>0</v>
      </c>
      <c r="L192" s="9">
        <f t="shared" si="62"/>
        <v>0</v>
      </c>
      <c r="M192" s="9">
        <f t="shared" si="62"/>
        <v>0</v>
      </c>
      <c r="N192" s="1">
        <f t="shared" si="62"/>
        <v>0</v>
      </c>
      <c r="O192" s="1">
        <f t="shared" si="62"/>
        <v>0</v>
      </c>
    </row>
    <row r="193" spans="1:15" x14ac:dyDescent="0.25">
      <c r="A193" s="9">
        <f>Herrdubbel2!A135</f>
        <v>0</v>
      </c>
      <c r="B193" s="9">
        <f>Herrdubbel2!B135</f>
        <v>0</v>
      </c>
      <c r="C193" s="9">
        <f>Herrdubbel2!C135</f>
        <v>0</v>
      </c>
      <c r="D193" s="9">
        <f>Herrdubbel2!D135</f>
        <v>0</v>
      </c>
      <c r="E193" s="9">
        <f>Herrdubbel2!E135</f>
        <v>0</v>
      </c>
      <c r="F193" s="9">
        <f>Herrdubbel2!F135</f>
        <v>0</v>
      </c>
      <c r="G193" s="9">
        <f>Herrdubbel2!G135</f>
        <v>0</v>
      </c>
      <c r="H193" s="1">
        <f>Herrdubbel2!H135</f>
        <v>0</v>
      </c>
      <c r="I193" s="9">
        <f>Herrdubbel2!I135</f>
        <v>0</v>
      </c>
      <c r="J193" s="9">
        <f>Herrdubbel2!J135</f>
        <v>0</v>
      </c>
      <c r="K193" s="9">
        <f>Herrdubbel2!K135</f>
        <v>0</v>
      </c>
      <c r="L193" s="9">
        <f>Herrdubbel2!L135</f>
        <v>0</v>
      </c>
      <c r="M193" s="9">
        <f>Herrdubbel2!M135</f>
        <v>0</v>
      </c>
      <c r="N193" s="1">
        <f>Herrdubbel2!N135</f>
        <v>0</v>
      </c>
      <c r="O193" s="1">
        <f>Herrdubbel2!O135</f>
        <v>0</v>
      </c>
    </row>
    <row r="194" spans="1:15" x14ac:dyDescent="0.25">
      <c r="A194" s="9">
        <f>Herrdubbel2!A136</f>
        <v>0</v>
      </c>
      <c r="B194" s="9">
        <f>Herrdubbel2!B136</f>
        <v>0</v>
      </c>
      <c r="C194" s="9">
        <f>Herrdubbel2!C136</f>
        <v>0</v>
      </c>
      <c r="D194" s="9">
        <f>Herrdubbel2!D136</f>
        <v>0</v>
      </c>
      <c r="E194" s="9">
        <f>Herrdubbel2!E136</f>
        <v>0</v>
      </c>
      <c r="F194" s="9">
        <f>Herrdubbel2!F136</f>
        <v>0</v>
      </c>
      <c r="G194" s="9">
        <f>Herrdubbel2!G136</f>
        <v>0</v>
      </c>
      <c r="H194" s="1">
        <f>Herrdubbel2!H136</f>
        <v>0</v>
      </c>
      <c r="I194" s="9">
        <f>Herrdubbel2!I136</f>
        <v>0</v>
      </c>
      <c r="J194" s="9">
        <f>Herrdubbel2!J136</f>
        <v>0</v>
      </c>
      <c r="K194" s="9">
        <f>Herrdubbel2!K136</f>
        <v>0</v>
      </c>
      <c r="L194" s="9">
        <f>Herrdubbel2!L136</f>
        <v>0</v>
      </c>
      <c r="M194" s="9">
        <f>Herrdubbel2!M136</f>
        <v>0</v>
      </c>
      <c r="N194" s="1">
        <f>Herrdubbel2!N136</f>
        <v>0</v>
      </c>
      <c r="O194" s="1">
        <f>Herrdubbel2!O136</f>
        <v>0</v>
      </c>
    </row>
    <row r="195" spans="1:15" x14ac:dyDescent="0.25">
      <c r="A195" s="9" t="str">
        <f>A193&amp;"/"&amp;A194</f>
        <v>0/0</v>
      </c>
      <c r="B195" s="37">
        <f>IF(B193=B194,B194,B193&amp;"/"&amp;B194)</f>
        <v>0</v>
      </c>
      <c r="C195" s="9">
        <f t="shared" ref="C195:O195" si="63">SUM(C193:C194)</f>
        <v>0</v>
      </c>
      <c r="D195" s="9">
        <f t="shared" si="63"/>
        <v>0</v>
      </c>
      <c r="E195" s="9">
        <f t="shared" si="63"/>
        <v>0</v>
      </c>
      <c r="F195" s="9">
        <f t="shared" si="63"/>
        <v>0</v>
      </c>
      <c r="G195" s="9">
        <f t="shared" si="63"/>
        <v>0</v>
      </c>
      <c r="H195" s="1">
        <f t="shared" si="63"/>
        <v>0</v>
      </c>
      <c r="I195" s="9">
        <f t="shared" si="63"/>
        <v>0</v>
      </c>
      <c r="J195" s="9">
        <f t="shared" si="63"/>
        <v>0</v>
      </c>
      <c r="K195" s="9">
        <f t="shared" si="63"/>
        <v>0</v>
      </c>
      <c r="L195" s="9">
        <f t="shared" si="63"/>
        <v>0</v>
      </c>
      <c r="M195" s="9">
        <f t="shared" si="63"/>
        <v>0</v>
      </c>
      <c r="N195" s="1">
        <f t="shared" si="63"/>
        <v>0</v>
      </c>
      <c r="O195" s="1">
        <f t="shared" si="63"/>
        <v>0</v>
      </c>
    </row>
    <row r="196" spans="1:15" x14ac:dyDescent="0.25">
      <c r="A196" s="9">
        <f>Herrdubbel2!A137</f>
        <v>0</v>
      </c>
      <c r="B196" s="9">
        <f>Herrdubbel2!B137</f>
        <v>0</v>
      </c>
      <c r="C196" s="9">
        <f>Herrdubbel2!C137</f>
        <v>0</v>
      </c>
      <c r="D196" s="9">
        <f>Herrdubbel2!D137</f>
        <v>0</v>
      </c>
      <c r="E196" s="9">
        <f>Herrdubbel2!E137</f>
        <v>0</v>
      </c>
      <c r="F196" s="9">
        <f>Herrdubbel2!F137</f>
        <v>0</v>
      </c>
      <c r="G196" s="9">
        <f>Herrdubbel2!G137</f>
        <v>0</v>
      </c>
      <c r="H196" s="1">
        <f>Herrdubbel2!H137</f>
        <v>0</v>
      </c>
      <c r="I196" s="9">
        <f>Herrdubbel2!I137</f>
        <v>0</v>
      </c>
      <c r="J196" s="9">
        <f>Herrdubbel2!J137</f>
        <v>0</v>
      </c>
      <c r="K196" s="9">
        <f>Herrdubbel2!K137</f>
        <v>0</v>
      </c>
      <c r="L196" s="9">
        <f>Herrdubbel2!L137</f>
        <v>0</v>
      </c>
      <c r="M196" s="9">
        <f>Herrdubbel2!M137</f>
        <v>0</v>
      </c>
      <c r="N196" s="1">
        <f>Herrdubbel2!N137</f>
        <v>0</v>
      </c>
      <c r="O196" s="1">
        <f>Herrdubbel2!O137</f>
        <v>0</v>
      </c>
    </row>
    <row r="197" spans="1:15" x14ac:dyDescent="0.25">
      <c r="A197" s="9">
        <f>Herrdubbel2!A138</f>
        <v>0</v>
      </c>
      <c r="B197" s="9">
        <f>Herrdubbel2!B138</f>
        <v>0</v>
      </c>
      <c r="C197" s="9">
        <f>Herrdubbel2!C138</f>
        <v>0</v>
      </c>
      <c r="D197" s="9">
        <f>Herrdubbel2!D138</f>
        <v>0</v>
      </c>
      <c r="E197" s="9">
        <f>Herrdubbel2!E138</f>
        <v>0</v>
      </c>
      <c r="F197" s="9">
        <f>Herrdubbel2!F138</f>
        <v>0</v>
      </c>
      <c r="G197" s="9">
        <f>Herrdubbel2!G138</f>
        <v>0</v>
      </c>
      <c r="H197" s="1">
        <f>Herrdubbel2!H138</f>
        <v>0</v>
      </c>
      <c r="I197" s="9">
        <f>Herrdubbel2!I138</f>
        <v>0</v>
      </c>
      <c r="J197" s="9">
        <f>Herrdubbel2!J138</f>
        <v>0</v>
      </c>
      <c r="K197" s="9">
        <f>Herrdubbel2!K138</f>
        <v>0</v>
      </c>
      <c r="L197" s="9">
        <f>Herrdubbel2!L138</f>
        <v>0</v>
      </c>
      <c r="M197" s="9">
        <f>Herrdubbel2!M138</f>
        <v>0</v>
      </c>
      <c r="N197" s="1">
        <f>Herrdubbel2!N138</f>
        <v>0</v>
      </c>
      <c r="O197" s="1">
        <f>Herrdubbel2!O138</f>
        <v>0</v>
      </c>
    </row>
    <row r="198" spans="1:15" x14ac:dyDescent="0.25">
      <c r="A198" s="9" t="str">
        <f>A196&amp;"/"&amp;A197</f>
        <v>0/0</v>
      </c>
      <c r="B198" s="37">
        <f>IF(B196=B197,B197,B196&amp;"/"&amp;B197)</f>
        <v>0</v>
      </c>
      <c r="C198" s="9">
        <f t="shared" ref="C198:O198" si="64">SUM(C196:C197)</f>
        <v>0</v>
      </c>
      <c r="D198" s="9">
        <f t="shared" si="64"/>
        <v>0</v>
      </c>
      <c r="E198" s="9">
        <f t="shared" si="64"/>
        <v>0</v>
      </c>
      <c r="F198" s="9">
        <f t="shared" si="64"/>
        <v>0</v>
      </c>
      <c r="G198" s="9">
        <f t="shared" si="64"/>
        <v>0</v>
      </c>
      <c r="H198" s="1">
        <f t="shared" si="64"/>
        <v>0</v>
      </c>
      <c r="I198" s="9">
        <f t="shared" si="64"/>
        <v>0</v>
      </c>
      <c r="J198" s="9">
        <f t="shared" si="64"/>
        <v>0</v>
      </c>
      <c r="K198" s="9">
        <f t="shared" si="64"/>
        <v>0</v>
      </c>
      <c r="L198" s="9">
        <f t="shared" si="64"/>
        <v>0</v>
      </c>
      <c r="M198" s="9">
        <f t="shared" si="64"/>
        <v>0</v>
      </c>
      <c r="N198" s="1">
        <f t="shared" si="64"/>
        <v>0</v>
      </c>
      <c r="O198" s="1">
        <f t="shared" si="64"/>
        <v>0</v>
      </c>
    </row>
    <row r="199" spans="1:15" x14ac:dyDescent="0.25">
      <c r="A199" s="9">
        <f>Herrdubbel2!A139</f>
        <v>0</v>
      </c>
      <c r="B199" s="9">
        <f>Herrdubbel2!B139</f>
        <v>0</v>
      </c>
      <c r="C199" s="9">
        <f>Herrdubbel2!C139</f>
        <v>0</v>
      </c>
      <c r="D199" s="9">
        <f>Herrdubbel2!D139</f>
        <v>0</v>
      </c>
      <c r="E199" s="9">
        <f>Herrdubbel2!E139</f>
        <v>0</v>
      </c>
      <c r="F199" s="9">
        <f>Herrdubbel2!F139</f>
        <v>0</v>
      </c>
      <c r="G199" s="9">
        <f>Herrdubbel2!G139</f>
        <v>0</v>
      </c>
      <c r="H199" s="1">
        <f>Herrdubbel2!H139</f>
        <v>0</v>
      </c>
      <c r="I199" s="9">
        <f>Herrdubbel2!I139</f>
        <v>0</v>
      </c>
      <c r="J199" s="9">
        <f>Herrdubbel2!J139</f>
        <v>0</v>
      </c>
      <c r="K199" s="9">
        <f>Herrdubbel2!K139</f>
        <v>0</v>
      </c>
      <c r="L199" s="9">
        <f>Herrdubbel2!L139</f>
        <v>0</v>
      </c>
      <c r="M199" s="9">
        <f>Herrdubbel2!M139</f>
        <v>0</v>
      </c>
      <c r="N199" s="1">
        <f>Herrdubbel2!N139</f>
        <v>0</v>
      </c>
      <c r="O199" s="1">
        <f>Herrdubbel2!O139</f>
        <v>0</v>
      </c>
    </row>
    <row r="200" spans="1:15" x14ac:dyDescent="0.25">
      <c r="A200" s="9">
        <f>Herrdubbel2!A140</f>
        <v>0</v>
      </c>
      <c r="B200" s="9">
        <f>Herrdubbel2!B140</f>
        <v>0</v>
      </c>
      <c r="C200" s="9">
        <f>Herrdubbel2!C140</f>
        <v>0</v>
      </c>
      <c r="D200" s="9">
        <f>Herrdubbel2!D140</f>
        <v>0</v>
      </c>
      <c r="E200" s="9">
        <f>Herrdubbel2!E140</f>
        <v>0</v>
      </c>
      <c r="F200" s="9">
        <f>Herrdubbel2!F140</f>
        <v>0</v>
      </c>
      <c r="G200" s="9">
        <f>Herrdubbel2!G140</f>
        <v>0</v>
      </c>
      <c r="H200" s="1">
        <f>Herrdubbel2!H140</f>
        <v>0</v>
      </c>
      <c r="I200" s="9">
        <f>Herrdubbel2!I140</f>
        <v>0</v>
      </c>
      <c r="J200" s="9">
        <f>Herrdubbel2!J140</f>
        <v>0</v>
      </c>
      <c r="K200" s="9">
        <f>Herrdubbel2!K140</f>
        <v>0</v>
      </c>
      <c r="L200" s="9">
        <f>Herrdubbel2!L140</f>
        <v>0</v>
      </c>
      <c r="M200" s="9">
        <f>Herrdubbel2!M140</f>
        <v>0</v>
      </c>
      <c r="N200" s="1">
        <f>Herrdubbel2!N140</f>
        <v>0</v>
      </c>
      <c r="O200" s="1">
        <f>Herrdubbel2!O140</f>
        <v>0</v>
      </c>
    </row>
    <row r="201" spans="1:15" x14ac:dyDescent="0.25">
      <c r="A201" s="9" t="str">
        <f>A199&amp;"/"&amp;A200</f>
        <v>0/0</v>
      </c>
      <c r="B201" s="37">
        <f>IF(B199=B200,B200,B199&amp;"/"&amp;B200)</f>
        <v>0</v>
      </c>
      <c r="C201" s="9">
        <f t="shared" ref="C201:O201" si="65">SUM(C199:C200)</f>
        <v>0</v>
      </c>
      <c r="D201" s="9">
        <f t="shared" si="65"/>
        <v>0</v>
      </c>
      <c r="E201" s="9">
        <f t="shared" si="65"/>
        <v>0</v>
      </c>
      <c r="F201" s="9">
        <f t="shared" si="65"/>
        <v>0</v>
      </c>
      <c r="G201" s="9">
        <f t="shared" si="65"/>
        <v>0</v>
      </c>
      <c r="H201" s="1">
        <f t="shared" si="65"/>
        <v>0</v>
      </c>
      <c r="I201" s="9">
        <f t="shared" si="65"/>
        <v>0</v>
      </c>
      <c r="J201" s="9">
        <f t="shared" si="65"/>
        <v>0</v>
      </c>
      <c r="K201" s="9">
        <f t="shared" si="65"/>
        <v>0</v>
      </c>
      <c r="L201" s="9">
        <f t="shared" si="65"/>
        <v>0</v>
      </c>
      <c r="M201" s="9">
        <f t="shared" si="65"/>
        <v>0</v>
      </c>
      <c r="N201" s="1">
        <f t="shared" si="65"/>
        <v>0</v>
      </c>
      <c r="O201" s="1">
        <f t="shared" si="65"/>
        <v>0</v>
      </c>
    </row>
    <row r="202" spans="1:15" x14ac:dyDescent="0.25">
      <c r="A202" s="9">
        <f>Herrdubbel2!A141</f>
        <v>0</v>
      </c>
      <c r="B202" s="9">
        <f>Herrdubbel2!B141</f>
        <v>0</v>
      </c>
      <c r="C202" s="9">
        <f>Herrdubbel2!C141</f>
        <v>0</v>
      </c>
      <c r="D202" s="9">
        <f>Herrdubbel2!D141</f>
        <v>0</v>
      </c>
      <c r="E202" s="9">
        <f>Herrdubbel2!E141</f>
        <v>0</v>
      </c>
      <c r="F202" s="9">
        <f>Herrdubbel2!F141</f>
        <v>0</v>
      </c>
      <c r="G202" s="9">
        <f>Herrdubbel2!G141</f>
        <v>0</v>
      </c>
      <c r="H202" s="1">
        <f>Herrdubbel2!H141</f>
        <v>0</v>
      </c>
      <c r="I202" s="9">
        <f>Herrdubbel2!I141</f>
        <v>0</v>
      </c>
      <c r="J202" s="9">
        <f>Herrdubbel2!J141</f>
        <v>0</v>
      </c>
      <c r="K202" s="9">
        <f>Herrdubbel2!K141</f>
        <v>0</v>
      </c>
      <c r="L202" s="9">
        <f>Herrdubbel2!L141</f>
        <v>0</v>
      </c>
      <c r="M202" s="9">
        <f>Herrdubbel2!M141</f>
        <v>0</v>
      </c>
      <c r="N202" s="1">
        <f>Herrdubbel2!N141</f>
        <v>0</v>
      </c>
      <c r="O202" s="1">
        <f>Herrdubbel2!O141</f>
        <v>0</v>
      </c>
    </row>
    <row r="203" spans="1:15" x14ac:dyDescent="0.25">
      <c r="A203" s="9">
        <f>Herrdubbel2!A142</f>
        <v>0</v>
      </c>
      <c r="B203" s="9">
        <f>Herrdubbel2!B142</f>
        <v>0</v>
      </c>
      <c r="C203" s="9">
        <f>Herrdubbel2!C142</f>
        <v>0</v>
      </c>
      <c r="D203" s="9">
        <f>Herrdubbel2!D142</f>
        <v>0</v>
      </c>
      <c r="E203" s="9">
        <f>Herrdubbel2!E142</f>
        <v>0</v>
      </c>
      <c r="F203" s="9">
        <f>Herrdubbel2!F142</f>
        <v>0</v>
      </c>
      <c r="G203" s="9">
        <f>Herrdubbel2!G142</f>
        <v>0</v>
      </c>
      <c r="H203" s="1">
        <f>Herrdubbel2!H142</f>
        <v>0</v>
      </c>
      <c r="I203" s="9">
        <f>Herrdubbel2!I142</f>
        <v>0</v>
      </c>
      <c r="J203" s="9">
        <f>Herrdubbel2!J142</f>
        <v>0</v>
      </c>
      <c r="K203" s="9">
        <f>Herrdubbel2!K142</f>
        <v>0</v>
      </c>
      <c r="L203" s="9">
        <f>Herrdubbel2!L142</f>
        <v>0</v>
      </c>
      <c r="M203" s="9">
        <f>Herrdubbel2!M142</f>
        <v>0</v>
      </c>
      <c r="N203" s="1">
        <f>Herrdubbel2!N142</f>
        <v>0</v>
      </c>
      <c r="O203" s="1">
        <f>Herrdubbel2!O142</f>
        <v>0</v>
      </c>
    </row>
    <row r="204" spans="1:15" x14ac:dyDescent="0.25">
      <c r="A204" s="9" t="str">
        <f>A202&amp;"/"&amp;A203</f>
        <v>0/0</v>
      </c>
      <c r="B204" s="37">
        <f>IF(B202=B203,B203,B202&amp;"/"&amp;B203)</f>
        <v>0</v>
      </c>
      <c r="C204" s="9">
        <f t="shared" ref="C204:O204" si="66">SUM(C202:C203)</f>
        <v>0</v>
      </c>
      <c r="D204" s="9">
        <f t="shared" si="66"/>
        <v>0</v>
      </c>
      <c r="E204" s="9">
        <f t="shared" si="66"/>
        <v>0</v>
      </c>
      <c r="F204" s="9">
        <f t="shared" si="66"/>
        <v>0</v>
      </c>
      <c r="G204" s="9">
        <f t="shared" si="66"/>
        <v>0</v>
      </c>
      <c r="H204" s="1">
        <f t="shared" si="66"/>
        <v>0</v>
      </c>
      <c r="I204" s="9">
        <f t="shared" si="66"/>
        <v>0</v>
      </c>
      <c r="J204" s="9">
        <f t="shared" si="66"/>
        <v>0</v>
      </c>
      <c r="K204" s="9">
        <f t="shared" si="66"/>
        <v>0</v>
      </c>
      <c r="L204" s="9">
        <f t="shared" si="66"/>
        <v>0</v>
      </c>
      <c r="M204" s="9">
        <f t="shared" si="66"/>
        <v>0</v>
      </c>
      <c r="N204" s="1">
        <f t="shared" si="66"/>
        <v>0</v>
      </c>
      <c r="O204" s="1">
        <f t="shared" si="66"/>
        <v>0</v>
      </c>
    </row>
    <row r="205" spans="1:15" x14ac:dyDescent="0.25">
      <c r="A205" s="9">
        <f>Herrdubbel2!A143</f>
        <v>0</v>
      </c>
      <c r="B205" s="9">
        <f>Herrdubbel2!B143</f>
        <v>0</v>
      </c>
      <c r="C205" s="9">
        <f>Herrdubbel2!C143</f>
        <v>0</v>
      </c>
      <c r="D205" s="9">
        <f>Herrdubbel2!D143</f>
        <v>0</v>
      </c>
      <c r="E205" s="9">
        <f>Herrdubbel2!E143</f>
        <v>0</v>
      </c>
      <c r="F205" s="9">
        <f>Herrdubbel2!F143</f>
        <v>0</v>
      </c>
      <c r="G205" s="9">
        <f>Herrdubbel2!G143</f>
        <v>0</v>
      </c>
      <c r="H205" s="1">
        <f>Herrdubbel2!H143</f>
        <v>0</v>
      </c>
      <c r="I205" s="9">
        <f>Herrdubbel2!I143</f>
        <v>0</v>
      </c>
      <c r="J205" s="9">
        <f>Herrdubbel2!J143</f>
        <v>0</v>
      </c>
      <c r="K205" s="9">
        <f>Herrdubbel2!K143</f>
        <v>0</v>
      </c>
      <c r="L205" s="9">
        <f>Herrdubbel2!L143</f>
        <v>0</v>
      </c>
      <c r="M205" s="9">
        <f>Herrdubbel2!M143</f>
        <v>0</v>
      </c>
      <c r="N205" s="1">
        <f>Herrdubbel2!N143</f>
        <v>0</v>
      </c>
      <c r="O205" s="1">
        <f>Herrdubbel2!O143</f>
        <v>0</v>
      </c>
    </row>
    <row r="206" spans="1:15" x14ac:dyDescent="0.25">
      <c r="A206" s="9">
        <f>Herrdubbel2!A144</f>
        <v>0</v>
      </c>
      <c r="B206" s="9">
        <f>Herrdubbel2!B144</f>
        <v>0</v>
      </c>
      <c r="C206" s="9">
        <f>Herrdubbel2!C144</f>
        <v>0</v>
      </c>
      <c r="D206" s="9">
        <f>Herrdubbel2!D144</f>
        <v>0</v>
      </c>
      <c r="E206" s="9">
        <f>Herrdubbel2!E144</f>
        <v>0</v>
      </c>
      <c r="F206" s="9">
        <f>Herrdubbel2!F144</f>
        <v>0</v>
      </c>
      <c r="G206" s="9">
        <f>Herrdubbel2!G144</f>
        <v>0</v>
      </c>
      <c r="H206" s="1">
        <f>Herrdubbel2!H144</f>
        <v>0</v>
      </c>
      <c r="I206" s="9">
        <f>Herrdubbel2!I144</f>
        <v>0</v>
      </c>
      <c r="J206" s="9">
        <f>Herrdubbel2!J144</f>
        <v>0</v>
      </c>
      <c r="K206" s="9">
        <f>Herrdubbel2!K144</f>
        <v>0</v>
      </c>
      <c r="L206" s="9">
        <f>Herrdubbel2!L144</f>
        <v>0</v>
      </c>
      <c r="M206" s="9">
        <f>Herrdubbel2!M144</f>
        <v>0</v>
      </c>
      <c r="N206" s="1">
        <f>Herrdubbel2!N144</f>
        <v>0</v>
      </c>
      <c r="O206" s="1">
        <f>Herrdubbel2!O144</f>
        <v>0</v>
      </c>
    </row>
    <row r="207" spans="1:15" x14ac:dyDescent="0.25">
      <c r="A207" s="9" t="str">
        <f>A205&amp;"/"&amp;A206</f>
        <v>0/0</v>
      </c>
      <c r="B207" s="37">
        <f>IF(B205=B206,B206,B205&amp;"/"&amp;B206)</f>
        <v>0</v>
      </c>
      <c r="C207" s="9">
        <f t="shared" ref="C207:O207" si="67">SUM(C205:C206)</f>
        <v>0</v>
      </c>
      <c r="D207" s="9">
        <f t="shared" si="67"/>
        <v>0</v>
      </c>
      <c r="E207" s="9">
        <f t="shared" si="67"/>
        <v>0</v>
      </c>
      <c r="F207" s="9">
        <f t="shared" si="67"/>
        <v>0</v>
      </c>
      <c r="G207" s="9">
        <f t="shared" si="67"/>
        <v>0</v>
      </c>
      <c r="H207" s="1">
        <f t="shared" si="67"/>
        <v>0</v>
      </c>
      <c r="I207" s="9">
        <f t="shared" si="67"/>
        <v>0</v>
      </c>
      <c r="J207" s="9">
        <f t="shared" si="67"/>
        <v>0</v>
      </c>
      <c r="K207" s="9">
        <f t="shared" si="67"/>
        <v>0</v>
      </c>
      <c r="L207" s="9">
        <f t="shared" si="67"/>
        <v>0</v>
      </c>
      <c r="M207" s="9">
        <f t="shared" si="67"/>
        <v>0</v>
      </c>
      <c r="N207" s="1">
        <f t="shared" si="67"/>
        <v>0</v>
      </c>
      <c r="O207" s="1">
        <f t="shared" si="67"/>
        <v>0</v>
      </c>
    </row>
    <row r="208" spans="1:15" x14ac:dyDescent="0.25">
      <c r="A208" s="9">
        <f>Herrdubbel2!A145</f>
        <v>0</v>
      </c>
      <c r="B208" s="9">
        <f>Herrdubbel2!B145</f>
        <v>0</v>
      </c>
      <c r="C208" s="9">
        <f>Herrdubbel2!C145</f>
        <v>0</v>
      </c>
      <c r="D208" s="9">
        <f>Herrdubbel2!D145</f>
        <v>0</v>
      </c>
      <c r="E208" s="9">
        <f>Herrdubbel2!E145</f>
        <v>0</v>
      </c>
      <c r="F208" s="9">
        <f>Herrdubbel2!F145</f>
        <v>0</v>
      </c>
      <c r="G208" s="9">
        <f>Herrdubbel2!G145</f>
        <v>0</v>
      </c>
      <c r="H208" s="1">
        <f>Herrdubbel2!H145</f>
        <v>0</v>
      </c>
      <c r="I208" s="9">
        <f>Herrdubbel2!I145</f>
        <v>0</v>
      </c>
      <c r="J208" s="9">
        <f>Herrdubbel2!J145</f>
        <v>0</v>
      </c>
      <c r="K208" s="9">
        <f>Herrdubbel2!K145</f>
        <v>0</v>
      </c>
      <c r="L208" s="9">
        <f>Herrdubbel2!L145</f>
        <v>0</v>
      </c>
      <c r="M208" s="9">
        <f>Herrdubbel2!M145</f>
        <v>0</v>
      </c>
      <c r="N208" s="1">
        <f>Herrdubbel2!N145</f>
        <v>0</v>
      </c>
      <c r="O208" s="1">
        <f>Herrdubbel2!O145</f>
        <v>0</v>
      </c>
    </row>
    <row r="209" spans="1:15" x14ac:dyDescent="0.25">
      <c r="A209" s="9">
        <f>Herrdubbel2!A146</f>
        <v>0</v>
      </c>
      <c r="B209" s="9">
        <f>Herrdubbel2!B146</f>
        <v>0</v>
      </c>
      <c r="C209" s="9">
        <f>Herrdubbel2!C146</f>
        <v>0</v>
      </c>
      <c r="D209" s="9">
        <f>Herrdubbel2!D146</f>
        <v>0</v>
      </c>
      <c r="E209" s="9">
        <f>Herrdubbel2!E146</f>
        <v>0</v>
      </c>
      <c r="F209" s="9">
        <f>Herrdubbel2!F146</f>
        <v>0</v>
      </c>
      <c r="G209" s="9">
        <f>Herrdubbel2!G146</f>
        <v>0</v>
      </c>
      <c r="H209" s="1">
        <f>Herrdubbel2!H146</f>
        <v>0</v>
      </c>
      <c r="I209" s="9">
        <f>Herrdubbel2!I146</f>
        <v>0</v>
      </c>
      <c r="J209" s="9">
        <f>Herrdubbel2!J146</f>
        <v>0</v>
      </c>
      <c r="K209" s="9">
        <f>Herrdubbel2!K146</f>
        <v>0</v>
      </c>
      <c r="L209" s="9">
        <f>Herrdubbel2!L146</f>
        <v>0</v>
      </c>
      <c r="M209" s="9">
        <f>Herrdubbel2!M146</f>
        <v>0</v>
      </c>
      <c r="N209" s="1">
        <f>Herrdubbel2!N146</f>
        <v>0</v>
      </c>
      <c r="O209" s="1">
        <f>Herrdubbel2!O146</f>
        <v>0</v>
      </c>
    </row>
    <row r="210" spans="1:15" x14ac:dyDescent="0.25">
      <c r="A210" s="9" t="str">
        <f>A208&amp;"/"&amp;A209</f>
        <v>0/0</v>
      </c>
      <c r="B210" s="37">
        <f>IF(B208=B209,B209,B208&amp;"/"&amp;B209)</f>
        <v>0</v>
      </c>
      <c r="C210" s="9">
        <f t="shared" ref="C210:O210" si="68">SUM(C208:C209)</f>
        <v>0</v>
      </c>
      <c r="D210" s="9">
        <f t="shared" si="68"/>
        <v>0</v>
      </c>
      <c r="E210" s="9">
        <f t="shared" si="68"/>
        <v>0</v>
      </c>
      <c r="F210" s="9">
        <f t="shared" si="68"/>
        <v>0</v>
      </c>
      <c r="G210" s="9">
        <f t="shared" si="68"/>
        <v>0</v>
      </c>
      <c r="H210" s="1">
        <f t="shared" si="68"/>
        <v>0</v>
      </c>
      <c r="I210" s="9">
        <f t="shared" si="68"/>
        <v>0</v>
      </c>
      <c r="J210" s="9">
        <f t="shared" si="68"/>
        <v>0</v>
      </c>
      <c r="K210" s="9">
        <f t="shared" si="68"/>
        <v>0</v>
      </c>
      <c r="L210" s="9">
        <f t="shared" si="68"/>
        <v>0</v>
      </c>
      <c r="M210" s="9">
        <f t="shared" si="68"/>
        <v>0</v>
      </c>
      <c r="N210" s="1">
        <f t="shared" si="68"/>
        <v>0</v>
      </c>
      <c r="O210" s="1">
        <f t="shared" si="68"/>
        <v>0</v>
      </c>
    </row>
    <row r="211" spans="1:15" x14ac:dyDescent="0.25">
      <c r="A211" s="9">
        <f>Herrdubbel2!A147</f>
        <v>0</v>
      </c>
      <c r="B211" s="9">
        <f>Herrdubbel2!B147</f>
        <v>0</v>
      </c>
      <c r="C211" s="9">
        <f>Herrdubbel2!C147</f>
        <v>0</v>
      </c>
      <c r="D211" s="9">
        <f>Herrdubbel2!D147</f>
        <v>0</v>
      </c>
      <c r="E211" s="9">
        <f>Herrdubbel2!E147</f>
        <v>0</v>
      </c>
      <c r="F211" s="9">
        <f>Herrdubbel2!F147</f>
        <v>0</v>
      </c>
      <c r="G211" s="9">
        <f>Herrdubbel2!G147</f>
        <v>0</v>
      </c>
      <c r="H211" s="1">
        <f>Herrdubbel2!H147</f>
        <v>0</v>
      </c>
      <c r="I211" s="9">
        <f>Herrdubbel2!I147</f>
        <v>0</v>
      </c>
      <c r="J211" s="9">
        <f>Herrdubbel2!J147</f>
        <v>0</v>
      </c>
      <c r="K211" s="9">
        <f>Herrdubbel2!K147</f>
        <v>0</v>
      </c>
      <c r="L211" s="9">
        <f>Herrdubbel2!L147</f>
        <v>0</v>
      </c>
      <c r="M211" s="9">
        <f>Herrdubbel2!M147</f>
        <v>0</v>
      </c>
      <c r="N211" s="1">
        <f>Herrdubbel2!N147</f>
        <v>0</v>
      </c>
      <c r="O211" s="1">
        <f>Herrdubbel2!O147</f>
        <v>0</v>
      </c>
    </row>
    <row r="212" spans="1:15" x14ac:dyDescent="0.25">
      <c r="A212" s="9">
        <f>Herrdubbel2!A148</f>
        <v>0</v>
      </c>
      <c r="B212" s="9">
        <f>Herrdubbel2!B148</f>
        <v>0</v>
      </c>
      <c r="C212" s="9">
        <f>Herrdubbel2!C148</f>
        <v>0</v>
      </c>
      <c r="D212" s="9">
        <f>Herrdubbel2!D148</f>
        <v>0</v>
      </c>
      <c r="E212" s="9">
        <f>Herrdubbel2!E148</f>
        <v>0</v>
      </c>
      <c r="F212" s="9">
        <f>Herrdubbel2!F148</f>
        <v>0</v>
      </c>
      <c r="G212" s="9">
        <f>Herrdubbel2!G148</f>
        <v>0</v>
      </c>
      <c r="H212" s="1">
        <f>Herrdubbel2!H148</f>
        <v>0</v>
      </c>
      <c r="I212" s="9">
        <f>Herrdubbel2!I148</f>
        <v>0</v>
      </c>
      <c r="J212" s="9">
        <f>Herrdubbel2!J148</f>
        <v>0</v>
      </c>
      <c r="K212" s="9">
        <f>Herrdubbel2!K148</f>
        <v>0</v>
      </c>
      <c r="L212" s="9">
        <f>Herrdubbel2!L148</f>
        <v>0</v>
      </c>
      <c r="M212" s="9">
        <f>Herrdubbel2!M148</f>
        <v>0</v>
      </c>
      <c r="N212" s="1">
        <f>Herrdubbel2!N148</f>
        <v>0</v>
      </c>
      <c r="O212" s="1">
        <f>Herrdubbel2!O148</f>
        <v>0</v>
      </c>
    </row>
    <row r="213" spans="1:15" x14ac:dyDescent="0.25">
      <c r="A213" s="9" t="str">
        <f>A211&amp;"/"&amp;A212</f>
        <v>0/0</v>
      </c>
      <c r="B213" s="37">
        <f>IF(B211=B212,B212,B211&amp;"/"&amp;B212)</f>
        <v>0</v>
      </c>
      <c r="C213" s="9">
        <f t="shared" ref="C213:O213" si="69">SUM(C211:C212)</f>
        <v>0</v>
      </c>
      <c r="D213" s="9">
        <f t="shared" si="69"/>
        <v>0</v>
      </c>
      <c r="E213" s="9">
        <f t="shared" si="69"/>
        <v>0</v>
      </c>
      <c r="F213" s="9">
        <f t="shared" si="69"/>
        <v>0</v>
      </c>
      <c r="G213" s="9">
        <f t="shared" si="69"/>
        <v>0</v>
      </c>
      <c r="H213" s="1">
        <f t="shared" si="69"/>
        <v>0</v>
      </c>
      <c r="I213" s="9">
        <f t="shared" si="69"/>
        <v>0</v>
      </c>
      <c r="J213" s="9">
        <f t="shared" si="69"/>
        <v>0</v>
      </c>
      <c r="K213" s="9">
        <f t="shared" si="69"/>
        <v>0</v>
      </c>
      <c r="L213" s="9">
        <f t="shared" si="69"/>
        <v>0</v>
      </c>
      <c r="M213" s="9">
        <f t="shared" si="69"/>
        <v>0</v>
      </c>
      <c r="N213" s="1">
        <f t="shared" si="69"/>
        <v>0</v>
      </c>
      <c r="O213" s="1">
        <f t="shared" si="69"/>
        <v>0</v>
      </c>
    </row>
    <row r="214" spans="1:15" x14ac:dyDescent="0.25">
      <c r="A214" s="9">
        <f>Herrdubbel2!A149</f>
        <v>0</v>
      </c>
      <c r="B214" s="9">
        <f>Herrdubbel2!B149</f>
        <v>0</v>
      </c>
      <c r="C214" s="9">
        <f>Herrdubbel2!C149</f>
        <v>0</v>
      </c>
      <c r="D214" s="9">
        <f>Herrdubbel2!D149</f>
        <v>0</v>
      </c>
      <c r="E214" s="9">
        <f>Herrdubbel2!E149</f>
        <v>0</v>
      </c>
      <c r="F214" s="9">
        <f>Herrdubbel2!F149</f>
        <v>0</v>
      </c>
      <c r="G214" s="9">
        <f>Herrdubbel2!G149</f>
        <v>0</v>
      </c>
      <c r="H214" s="1">
        <f>Herrdubbel2!H149</f>
        <v>0</v>
      </c>
      <c r="I214" s="9">
        <f>Herrdubbel2!I149</f>
        <v>0</v>
      </c>
      <c r="J214" s="9">
        <f>Herrdubbel2!J149</f>
        <v>0</v>
      </c>
      <c r="K214" s="9">
        <f>Herrdubbel2!K149</f>
        <v>0</v>
      </c>
      <c r="L214" s="9">
        <f>Herrdubbel2!L149</f>
        <v>0</v>
      </c>
      <c r="M214" s="9">
        <f>Herrdubbel2!M149</f>
        <v>0</v>
      </c>
      <c r="N214" s="1">
        <f>Herrdubbel2!N149</f>
        <v>0</v>
      </c>
      <c r="O214" s="1">
        <f>Herrdubbel2!O149</f>
        <v>0</v>
      </c>
    </row>
    <row r="215" spans="1:15" x14ac:dyDescent="0.25">
      <c r="A215" s="9">
        <f>Herrdubbel2!A150</f>
        <v>0</v>
      </c>
      <c r="B215" s="9">
        <f>Herrdubbel2!B150</f>
        <v>0</v>
      </c>
      <c r="C215" s="9">
        <f>Herrdubbel2!C150</f>
        <v>0</v>
      </c>
      <c r="D215" s="9">
        <f>Herrdubbel2!D150</f>
        <v>0</v>
      </c>
      <c r="E215" s="9">
        <f>Herrdubbel2!E150</f>
        <v>0</v>
      </c>
      <c r="F215" s="9">
        <f>Herrdubbel2!F150</f>
        <v>0</v>
      </c>
      <c r="G215" s="9">
        <f>Herrdubbel2!G150</f>
        <v>0</v>
      </c>
      <c r="H215" s="1">
        <f>Herrdubbel2!H150</f>
        <v>0</v>
      </c>
      <c r="I215" s="9">
        <f>Herrdubbel2!I150</f>
        <v>0</v>
      </c>
      <c r="J215" s="9">
        <f>Herrdubbel2!J150</f>
        <v>0</v>
      </c>
      <c r="K215" s="9">
        <f>Herrdubbel2!K150</f>
        <v>0</v>
      </c>
      <c r="L215" s="9">
        <f>Herrdubbel2!L150</f>
        <v>0</v>
      </c>
      <c r="M215" s="9">
        <f>Herrdubbel2!M150</f>
        <v>0</v>
      </c>
      <c r="N215" s="1">
        <f>Herrdubbel2!N150</f>
        <v>0</v>
      </c>
      <c r="O215" s="1">
        <f>Herrdubbel2!O150</f>
        <v>0</v>
      </c>
    </row>
    <row r="216" spans="1:15" x14ac:dyDescent="0.25">
      <c r="A216" s="9" t="str">
        <f>A214&amp;"/"&amp;A215</f>
        <v>0/0</v>
      </c>
      <c r="B216" s="37">
        <f>IF(B214=B215,B215,B214&amp;"/"&amp;B215)</f>
        <v>0</v>
      </c>
      <c r="C216" s="9">
        <f t="shared" ref="C216:O216" si="70">SUM(C214:C215)</f>
        <v>0</v>
      </c>
      <c r="D216" s="9">
        <f t="shared" si="70"/>
        <v>0</v>
      </c>
      <c r="E216" s="9">
        <f t="shared" si="70"/>
        <v>0</v>
      </c>
      <c r="F216" s="9">
        <f t="shared" si="70"/>
        <v>0</v>
      </c>
      <c r="G216" s="9">
        <f t="shared" si="70"/>
        <v>0</v>
      </c>
      <c r="H216" s="1">
        <f t="shared" si="70"/>
        <v>0</v>
      </c>
      <c r="I216" s="9">
        <f t="shared" si="70"/>
        <v>0</v>
      </c>
      <c r="J216" s="9">
        <f t="shared" si="70"/>
        <v>0</v>
      </c>
      <c r="K216" s="9">
        <f t="shared" si="70"/>
        <v>0</v>
      </c>
      <c r="L216" s="9">
        <f t="shared" si="70"/>
        <v>0</v>
      </c>
      <c r="M216" s="9">
        <f t="shared" si="70"/>
        <v>0</v>
      </c>
      <c r="N216" s="1">
        <f t="shared" si="70"/>
        <v>0</v>
      </c>
      <c r="O216" s="1">
        <f t="shared" si="70"/>
        <v>0</v>
      </c>
    </row>
    <row r="217" spans="1:15" x14ac:dyDescent="0.25">
      <c r="A217" s="9">
        <f>Herrdubbel2!A151</f>
        <v>0</v>
      </c>
      <c r="B217" s="9">
        <f>Herrdubbel2!B151</f>
        <v>0</v>
      </c>
      <c r="C217" s="9">
        <f>Herrdubbel2!C151</f>
        <v>0</v>
      </c>
      <c r="D217" s="9">
        <f>Herrdubbel2!D151</f>
        <v>0</v>
      </c>
      <c r="E217" s="9">
        <f>Herrdubbel2!E151</f>
        <v>0</v>
      </c>
      <c r="F217" s="9">
        <f>Herrdubbel2!F151</f>
        <v>0</v>
      </c>
      <c r="G217" s="9">
        <f>Herrdubbel2!G151</f>
        <v>0</v>
      </c>
      <c r="H217" s="1">
        <f>Herrdubbel2!H151</f>
        <v>0</v>
      </c>
      <c r="I217" s="9">
        <f>Herrdubbel2!I151</f>
        <v>0</v>
      </c>
      <c r="J217" s="9">
        <f>Herrdubbel2!J151</f>
        <v>0</v>
      </c>
      <c r="K217" s="9">
        <f>Herrdubbel2!K151</f>
        <v>0</v>
      </c>
      <c r="L217" s="9">
        <f>Herrdubbel2!L151</f>
        <v>0</v>
      </c>
      <c r="M217" s="9">
        <f>Herrdubbel2!M151</f>
        <v>0</v>
      </c>
      <c r="N217" s="1">
        <f>Herrdubbel2!N151</f>
        <v>0</v>
      </c>
      <c r="O217" s="1">
        <f>Herrdubbel2!O151</f>
        <v>0</v>
      </c>
    </row>
    <row r="218" spans="1:15" x14ac:dyDescent="0.25">
      <c r="A218" s="9">
        <f>Herrdubbel2!A152</f>
        <v>0</v>
      </c>
      <c r="B218" s="9">
        <f>Herrdubbel2!B152</f>
        <v>0</v>
      </c>
      <c r="C218" s="9">
        <f>Herrdubbel2!C152</f>
        <v>0</v>
      </c>
      <c r="D218" s="9">
        <f>Herrdubbel2!D152</f>
        <v>0</v>
      </c>
      <c r="E218" s="9">
        <f>Herrdubbel2!E152</f>
        <v>0</v>
      </c>
      <c r="F218" s="9">
        <f>Herrdubbel2!F152</f>
        <v>0</v>
      </c>
      <c r="G218" s="9">
        <f>Herrdubbel2!G152</f>
        <v>0</v>
      </c>
      <c r="H218" s="1">
        <f>Herrdubbel2!H152</f>
        <v>0</v>
      </c>
      <c r="I218" s="9">
        <f>Herrdubbel2!I152</f>
        <v>0</v>
      </c>
      <c r="J218" s="9">
        <f>Herrdubbel2!J152</f>
        <v>0</v>
      </c>
      <c r="K218" s="9">
        <f>Herrdubbel2!K152</f>
        <v>0</v>
      </c>
      <c r="L218" s="9">
        <f>Herrdubbel2!L152</f>
        <v>0</v>
      </c>
      <c r="M218" s="9">
        <f>Herrdubbel2!M152</f>
        <v>0</v>
      </c>
      <c r="N218" s="1">
        <f>Herrdubbel2!N152</f>
        <v>0</v>
      </c>
      <c r="O218" s="1">
        <f>Herrdubbel2!O152</f>
        <v>0</v>
      </c>
    </row>
    <row r="219" spans="1:15" x14ac:dyDescent="0.25">
      <c r="A219" s="9" t="str">
        <f>A217&amp;"/"&amp;A218</f>
        <v>0/0</v>
      </c>
      <c r="B219" s="37">
        <f>IF(B217=B218,B218,B217&amp;"/"&amp;B218)</f>
        <v>0</v>
      </c>
      <c r="C219" s="9">
        <f t="shared" ref="C219:O219" si="71">SUM(C217:C218)</f>
        <v>0</v>
      </c>
      <c r="D219" s="9">
        <f t="shared" si="71"/>
        <v>0</v>
      </c>
      <c r="E219" s="9">
        <f t="shared" si="71"/>
        <v>0</v>
      </c>
      <c r="F219" s="9">
        <f t="shared" si="71"/>
        <v>0</v>
      </c>
      <c r="G219" s="9">
        <f t="shared" si="71"/>
        <v>0</v>
      </c>
      <c r="H219" s="1">
        <f t="shared" si="71"/>
        <v>0</v>
      </c>
      <c r="I219" s="9">
        <f t="shared" si="71"/>
        <v>0</v>
      </c>
      <c r="J219" s="9">
        <f t="shared" si="71"/>
        <v>0</v>
      </c>
      <c r="K219" s="9">
        <f t="shared" si="71"/>
        <v>0</v>
      </c>
      <c r="L219" s="9">
        <f t="shared" si="71"/>
        <v>0</v>
      </c>
      <c r="M219" s="9">
        <f t="shared" si="71"/>
        <v>0</v>
      </c>
      <c r="N219" s="1">
        <f t="shared" si="71"/>
        <v>0</v>
      </c>
      <c r="O219" s="1">
        <f t="shared" si="71"/>
        <v>0</v>
      </c>
    </row>
    <row r="220" spans="1:15" x14ac:dyDescent="0.25">
      <c r="A220" s="9">
        <f>Herrdubbel2!A153</f>
        <v>0</v>
      </c>
      <c r="B220" s="9">
        <f>Herrdubbel2!B153</f>
        <v>0</v>
      </c>
      <c r="C220" s="9">
        <f>Herrdubbel2!C153</f>
        <v>0</v>
      </c>
      <c r="D220" s="9">
        <f>Herrdubbel2!D153</f>
        <v>0</v>
      </c>
      <c r="E220" s="9">
        <f>Herrdubbel2!E153</f>
        <v>0</v>
      </c>
      <c r="F220" s="9">
        <f>Herrdubbel2!F153</f>
        <v>0</v>
      </c>
      <c r="G220" s="9">
        <f>Herrdubbel2!G153</f>
        <v>0</v>
      </c>
      <c r="H220" s="1">
        <f>Herrdubbel2!H153</f>
        <v>0</v>
      </c>
      <c r="I220" s="9">
        <f>Herrdubbel2!I153</f>
        <v>0</v>
      </c>
      <c r="J220" s="9">
        <f>Herrdubbel2!J153</f>
        <v>0</v>
      </c>
      <c r="K220" s="9">
        <f>Herrdubbel2!K153</f>
        <v>0</v>
      </c>
      <c r="L220" s="9">
        <f>Herrdubbel2!L153</f>
        <v>0</v>
      </c>
      <c r="M220" s="9">
        <f>Herrdubbel2!M153</f>
        <v>0</v>
      </c>
      <c r="N220" s="1">
        <f>Herrdubbel2!N153</f>
        <v>0</v>
      </c>
      <c r="O220" s="1">
        <f>Herrdubbel2!O153</f>
        <v>0</v>
      </c>
    </row>
    <row r="221" spans="1:15" x14ac:dyDescent="0.25">
      <c r="A221" s="9">
        <f>Herrdubbel2!A154</f>
        <v>0</v>
      </c>
      <c r="B221" s="9">
        <f>Herrdubbel2!B154</f>
        <v>0</v>
      </c>
      <c r="C221" s="9">
        <f>Herrdubbel2!C154</f>
        <v>0</v>
      </c>
      <c r="D221" s="9">
        <f>Herrdubbel2!D154</f>
        <v>0</v>
      </c>
      <c r="E221" s="9">
        <f>Herrdubbel2!E154</f>
        <v>0</v>
      </c>
      <c r="F221" s="9">
        <f>Herrdubbel2!F154</f>
        <v>0</v>
      </c>
      <c r="G221" s="9">
        <f>Herrdubbel2!G154</f>
        <v>0</v>
      </c>
      <c r="H221" s="1">
        <f>Herrdubbel2!H154</f>
        <v>0</v>
      </c>
      <c r="I221" s="9">
        <f>Herrdubbel2!I154</f>
        <v>0</v>
      </c>
      <c r="J221" s="9">
        <f>Herrdubbel2!J154</f>
        <v>0</v>
      </c>
      <c r="K221" s="9">
        <f>Herrdubbel2!K154</f>
        <v>0</v>
      </c>
      <c r="L221" s="9">
        <f>Herrdubbel2!L154</f>
        <v>0</v>
      </c>
      <c r="M221" s="9">
        <f>Herrdubbel2!M154</f>
        <v>0</v>
      </c>
      <c r="N221" s="1">
        <f>Herrdubbel2!N154</f>
        <v>0</v>
      </c>
      <c r="O221" s="1">
        <f>Herrdubbel2!O154</f>
        <v>0</v>
      </c>
    </row>
    <row r="222" spans="1:15" x14ac:dyDescent="0.25">
      <c r="A222" s="9" t="str">
        <f>A220&amp;"/"&amp;A221</f>
        <v>0/0</v>
      </c>
      <c r="B222" s="37">
        <f>IF(B220=B221,B221,B220&amp;"/"&amp;B221)</f>
        <v>0</v>
      </c>
      <c r="C222" s="9">
        <f t="shared" ref="C222:O222" si="72">SUM(C220:C221)</f>
        <v>0</v>
      </c>
      <c r="D222" s="9">
        <f t="shared" si="72"/>
        <v>0</v>
      </c>
      <c r="E222" s="9">
        <f t="shared" si="72"/>
        <v>0</v>
      </c>
      <c r="F222" s="9">
        <f t="shared" si="72"/>
        <v>0</v>
      </c>
      <c r="G222" s="9">
        <f t="shared" si="72"/>
        <v>0</v>
      </c>
      <c r="H222" s="1">
        <f t="shared" si="72"/>
        <v>0</v>
      </c>
      <c r="I222" s="9">
        <f t="shared" si="72"/>
        <v>0</v>
      </c>
      <c r="J222" s="9">
        <f t="shared" si="72"/>
        <v>0</v>
      </c>
      <c r="K222" s="9">
        <f t="shared" si="72"/>
        <v>0</v>
      </c>
      <c r="L222" s="9">
        <f t="shared" si="72"/>
        <v>0</v>
      </c>
      <c r="M222" s="9">
        <f t="shared" si="72"/>
        <v>0</v>
      </c>
      <c r="N222" s="1">
        <f t="shared" si="72"/>
        <v>0</v>
      </c>
      <c r="O222" s="1">
        <f t="shared" si="72"/>
        <v>0</v>
      </c>
    </row>
    <row r="223" spans="1:15" x14ac:dyDescent="0.25">
      <c r="A223" s="9">
        <f>Herrdubbel2!A155</f>
        <v>0</v>
      </c>
      <c r="B223" s="9">
        <f>Herrdubbel2!B155</f>
        <v>0</v>
      </c>
      <c r="C223" s="9">
        <f>Herrdubbel2!C155</f>
        <v>0</v>
      </c>
      <c r="D223" s="9">
        <f>Herrdubbel2!D155</f>
        <v>0</v>
      </c>
      <c r="E223" s="9">
        <f>Herrdubbel2!E155</f>
        <v>0</v>
      </c>
      <c r="F223" s="9">
        <f>Herrdubbel2!F155</f>
        <v>0</v>
      </c>
      <c r="G223" s="9">
        <f>Herrdubbel2!G155</f>
        <v>0</v>
      </c>
      <c r="H223" s="1">
        <f>Herrdubbel2!H155</f>
        <v>0</v>
      </c>
      <c r="I223" s="9">
        <f>Herrdubbel2!I155</f>
        <v>0</v>
      </c>
      <c r="J223" s="9">
        <f>Herrdubbel2!J155</f>
        <v>0</v>
      </c>
      <c r="K223" s="9">
        <f>Herrdubbel2!K155</f>
        <v>0</v>
      </c>
      <c r="L223" s="9">
        <f>Herrdubbel2!L155</f>
        <v>0</v>
      </c>
      <c r="M223" s="9">
        <f>Herrdubbel2!M155</f>
        <v>0</v>
      </c>
      <c r="N223" s="1">
        <f>Herrdubbel2!N155</f>
        <v>0</v>
      </c>
      <c r="O223" s="1">
        <f>Herrdubbel2!O155</f>
        <v>0</v>
      </c>
    </row>
    <row r="224" spans="1:15" x14ac:dyDescent="0.25">
      <c r="A224" s="9">
        <f>Herrdubbel2!A156</f>
        <v>0</v>
      </c>
      <c r="B224" s="9">
        <f>Herrdubbel2!B156</f>
        <v>0</v>
      </c>
      <c r="C224" s="9">
        <f>Herrdubbel2!C156</f>
        <v>0</v>
      </c>
      <c r="D224" s="9">
        <f>Herrdubbel2!D156</f>
        <v>0</v>
      </c>
      <c r="E224" s="9">
        <f>Herrdubbel2!E156</f>
        <v>0</v>
      </c>
      <c r="F224" s="9">
        <f>Herrdubbel2!F156</f>
        <v>0</v>
      </c>
      <c r="G224" s="9">
        <f>Herrdubbel2!G156</f>
        <v>0</v>
      </c>
      <c r="H224" s="1">
        <f>Herrdubbel2!H156</f>
        <v>0</v>
      </c>
      <c r="I224" s="9">
        <f>Herrdubbel2!I156</f>
        <v>0</v>
      </c>
      <c r="J224" s="9">
        <f>Herrdubbel2!J156</f>
        <v>0</v>
      </c>
      <c r="K224" s="9">
        <f>Herrdubbel2!K156</f>
        <v>0</v>
      </c>
      <c r="L224" s="9">
        <f>Herrdubbel2!L156</f>
        <v>0</v>
      </c>
      <c r="M224" s="9">
        <f>Herrdubbel2!M156</f>
        <v>0</v>
      </c>
      <c r="N224" s="1">
        <f>Herrdubbel2!N156</f>
        <v>0</v>
      </c>
      <c r="O224" s="1">
        <f>Herrdubbel2!O156</f>
        <v>0</v>
      </c>
    </row>
    <row r="225" spans="1:15" x14ac:dyDescent="0.25">
      <c r="A225" s="9" t="str">
        <f>A223&amp;"/"&amp;A224</f>
        <v>0/0</v>
      </c>
      <c r="B225" s="37">
        <f>IF(B223=B224,B224,B223&amp;"/"&amp;B224)</f>
        <v>0</v>
      </c>
      <c r="C225" s="9">
        <f t="shared" ref="C225:O225" si="73">SUM(C223:C224)</f>
        <v>0</v>
      </c>
      <c r="D225" s="9">
        <f t="shared" si="73"/>
        <v>0</v>
      </c>
      <c r="E225" s="9">
        <f t="shared" si="73"/>
        <v>0</v>
      </c>
      <c r="F225" s="9">
        <f t="shared" si="73"/>
        <v>0</v>
      </c>
      <c r="G225" s="9">
        <f t="shared" si="73"/>
        <v>0</v>
      </c>
      <c r="H225" s="1">
        <f t="shared" si="73"/>
        <v>0</v>
      </c>
      <c r="I225" s="9">
        <f t="shared" si="73"/>
        <v>0</v>
      </c>
      <c r="J225" s="9">
        <f t="shared" si="73"/>
        <v>0</v>
      </c>
      <c r="K225" s="9">
        <f t="shared" si="73"/>
        <v>0</v>
      </c>
      <c r="L225" s="9">
        <f t="shared" si="73"/>
        <v>0</v>
      </c>
      <c r="M225" s="9">
        <f t="shared" si="73"/>
        <v>0</v>
      </c>
      <c r="N225" s="1">
        <f t="shared" si="73"/>
        <v>0</v>
      </c>
      <c r="O225" s="1">
        <f t="shared" si="73"/>
        <v>0</v>
      </c>
    </row>
    <row r="226" spans="1:15" x14ac:dyDescent="0.25">
      <c r="A226" s="9">
        <f>Herrdubbel2!A157</f>
        <v>0</v>
      </c>
      <c r="B226" s="9">
        <f>Herrdubbel2!B157</f>
        <v>0</v>
      </c>
      <c r="C226" s="9">
        <f>Herrdubbel2!C157</f>
        <v>0</v>
      </c>
      <c r="D226" s="9">
        <f>Herrdubbel2!D157</f>
        <v>0</v>
      </c>
      <c r="E226" s="9">
        <f>Herrdubbel2!E157</f>
        <v>0</v>
      </c>
      <c r="F226" s="9">
        <f>Herrdubbel2!F157</f>
        <v>0</v>
      </c>
      <c r="G226" s="9">
        <f>Herrdubbel2!G157</f>
        <v>0</v>
      </c>
      <c r="H226" s="1">
        <f>Herrdubbel2!H157</f>
        <v>0</v>
      </c>
      <c r="I226" s="9">
        <f>Herrdubbel2!I157</f>
        <v>0</v>
      </c>
      <c r="J226" s="9">
        <f>Herrdubbel2!J157</f>
        <v>0</v>
      </c>
      <c r="K226" s="9">
        <f>Herrdubbel2!K157</f>
        <v>0</v>
      </c>
      <c r="L226" s="9">
        <f>Herrdubbel2!L157</f>
        <v>0</v>
      </c>
      <c r="M226" s="9">
        <f>Herrdubbel2!M157</f>
        <v>0</v>
      </c>
      <c r="N226" s="1">
        <f>Herrdubbel2!N157</f>
        <v>0</v>
      </c>
      <c r="O226" s="1">
        <f>Herrdubbel2!O157</f>
        <v>0</v>
      </c>
    </row>
    <row r="227" spans="1:15" x14ac:dyDescent="0.25">
      <c r="A227" s="9">
        <f>Herrdubbel2!A158</f>
        <v>0</v>
      </c>
      <c r="B227" s="9">
        <f>Herrdubbel2!B158</f>
        <v>0</v>
      </c>
      <c r="C227" s="9">
        <f>Herrdubbel2!C158</f>
        <v>0</v>
      </c>
      <c r="D227" s="9">
        <f>Herrdubbel2!D158</f>
        <v>0</v>
      </c>
      <c r="E227" s="9">
        <f>Herrdubbel2!E158</f>
        <v>0</v>
      </c>
      <c r="F227" s="9">
        <f>Herrdubbel2!F158</f>
        <v>0</v>
      </c>
      <c r="G227" s="9">
        <f>Herrdubbel2!G158</f>
        <v>0</v>
      </c>
      <c r="H227" s="1">
        <f>Herrdubbel2!H158</f>
        <v>0</v>
      </c>
      <c r="I227" s="9">
        <f>Herrdubbel2!I158</f>
        <v>0</v>
      </c>
      <c r="J227" s="9">
        <f>Herrdubbel2!J158</f>
        <v>0</v>
      </c>
      <c r="K227" s="9">
        <f>Herrdubbel2!K158</f>
        <v>0</v>
      </c>
      <c r="L227" s="9">
        <f>Herrdubbel2!L158</f>
        <v>0</v>
      </c>
      <c r="M227" s="9">
        <f>Herrdubbel2!M158</f>
        <v>0</v>
      </c>
      <c r="N227" s="1">
        <f>Herrdubbel2!N158</f>
        <v>0</v>
      </c>
      <c r="O227" s="1">
        <f>Herrdubbel2!O158</f>
        <v>0</v>
      </c>
    </row>
    <row r="228" spans="1:15" x14ac:dyDescent="0.25">
      <c r="A228" s="9" t="str">
        <f>A226&amp;"/"&amp;A227</f>
        <v>0/0</v>
      </c>
      <c r="B228" s="37">
        <f>IF(B226=B227,B227,B226&amp;"/"&amp;B227)</f>
        <v>0</v>
      </c>
      <c r="C228" s="9">
        <f t="shared" ref="C228:O228" si="74">SUM(C226:C227)</f>
        <v>0</v>
      </c>
      <c r="D228" s="9">
        <f t="shared" si="74"/>
        <v>0</v>
      </c>
      <c r="E228" s="9">
        <f t="shared" si="74"/>
        <v>0</v>
      </c>
      <c r="F228" s="9">
        <f t="shared" si="74"/>
        <v>0</v>
      </c>
      <c r="G228" s="9">
        <f t="shared" si="74"/>
        <v>0</v>
      </c>
      <c r="H228" s="1">
        <f t="shared" si="74"/>
        <v>0</v>
      </c>
      <c r="I228" s="9">
        <f t="shared" si="74"/>
        <v>0</v>
      </c>
      <c r="J228" s="9">
        <f t="shared" si="74"/>
        <v>0</v>
      </c>
      <c r="K228" s="9">
        <f t="shared" si="74"/>
        <v>0</v>
      </c>
      <c r="L228" s="9">
        <f t="shared" si="74"/>
        <v>0</v>
      </c>
      <c r="M228" s="9">
        <f t="shared" si="74"/>
        <v>0</v>
      </c>
      <c r="N228" s="1">
        <f t="shared" si="74"/>
        <v>0</v>
      </c>
      <c r="O228" s="1">
        <f t="shared" si="74"/>
        <v>0</v>
      </c>
    </row>
    <row r="229" spans="1:15" x14ac:dyDescent="0.25">
      <c r="A229" s="9">
        <f>Herrdubbel2!A159</f>
        <v>0</v>
      </c>
      <c r="B229" s="9">
        <f>Herrdubbel2!B159</f>
        <v>0</v>
      </c>
      <c r="C229" s="9">
        <f>Herrdubbel2!C159</f>
        <v>0</v>
      </c>
      <c r="D229" s="9">
        <f>Herrdubbel2!D159</f>
        <v>0</v>
      </c>
      <c r="E229" s="9">
        <f>Herrdubbel2!E159</f>
        <v>0</v>
      </c>
      <c r="F229" s="9">
        <f>Herrdubbel2!F159</f>
        <v>0</v>
      </c>
      <c r="G229" s="9">
        <f>Herrdubbel2!G159</f>
        <v>0</v>
      </c>
      <c r="H229" s="1">
        <f>Herrdubbel2!H159</f>
        <v>0</v>
      </c>
      <c r="I229" s="9">
        <f>Herrdubbel2!I159</f>
        <v>0</v>
      </c>
      <c r="J229" s="9">
        <f>Herrdubbel2!J159</f>
        <v>0</v>
      </c>
      <c r="K229" s="9">
        <f>Herrdubbel2!K159</f>
        <v>0</v>
      </c>
      <c r="L229" s="9">
        <f>Herrdubbel2!L159</f>
        <v>0</v>
      </c>
      <c r="M229" s="9">
        <f>Herrdubbel2!M159</f>
        <v>0</v>
      </c>
      <c r="N229" s="1">
        <f>Herrdubbel2!N159</f>
        <v>0</v>
      </c>
      <c r="O229" s="1">
        <f>Herrdubbel2!O159</f>
        <v>0</v>
      </c>
    </row>
    <row r="230" spans="1:15" x14ac:dyDescent="0.25">
      <c r="A230" s="9">
        <f>Herrdubbel2!A160</f>
        <v>0</v>
      </c>
      <c r="B230" s="9">
        <f>Herrdubbel2!B160</f>
        <v>0</v>
      </c>
      <c r="C230" s="9">
        <f>Herrdubbel2!C160</f>
        <v>0</v>
      </c>
      <c r="D230" s="9">
        <f>Herrdubbel2!D160</f>
        <v>0</v>
      </c>
      <c r="E230" s="9">
        <f>Herrdubbel2!E160</f>
        <v>0</v>
      </c>
      <c r="F230" s="9">
        <f>Herrdubbel2!F160</f>
        <v>0</v>
      </c>
      <c r="G230" s="9">
        <f>Herrdubbel2!G160</f>
        <v>0</v>
      </c>
      <c r="H230" s="1">
        <f>Herrdubbel2!H160</f>
        <v>0</v>
      </c>
      <c r="I230" s="9">
        <f>Herrdubbel2!I160</f>
        <v>0</v>
      </c>
      <c r="J230" s="9">
        <f>Herrdubbel2!J160</f>
        <v>0</v>
      </c>
      <c r="K230" s="9">
        <f>Herrdubbel2!K160</f>
        <v>0</v>
      </c>
      <c r="L230" s="9">
        <f>Herrdubbel2!L160</f>
        <v>0</v>
      </c>
      <c r="M230" s="9">
        <f>Herrdubbel2!M160</f>
        <v>0</v>
      </c>
      <c r="N230" s="1">
        <f>Herrdubbel2!N160</f>
        <v>0</v>
      </c>
      <c r="O230" s="1">
        <f>Herrdubbel2!O160</f>
        <v>0</v>
      </c>
    </row>
    <row r="231" spans="1:15" x14ac:dyDescent="0.25">
      <c r="A231" s="9" t="str">
        <f>A229&amp;"/"&amp;A230</f>
        <v>0/0</v>
      </c>
      <c r="B231" s="37">
        <f>IF(B229=B230,B230,B229&amp;"/"&amp;B230)</f>
        <v>0</v>
      </c>
      <c r="C231" s="9">
        <f t="shared" ref="C231:O231" si="75">SUM(C229:C230)</f>
        <v>0</v>
      </c>
      <c r="D231" s="9">
        <f t="shared" si="75"/>
        <v>0</v>
      </c>
      <c r="E231" s="9">
        <f t="shared" si="75"/>
        <v>0</v>
      </c>
      <c r="F231" s="9">
        <f t="shared" si="75"/>
        <v>0</v>
      </c>
      <c r="G231" s="9">
        <f t="shared" si="75"/>
        <v>0</v>
      </c>
      <c r="H231" s="1">
        <f t="shared" si="75"/>
        <v>0</v>
      </c>
      <c r="I231" s="9">
        <f t="shared" si="75"/>
        <v>0</v>
      </c>
      <c r="J231" s="9">
        <f t="shared" si="75"/>
        <v>0</v>
      </c>
      <c r="K231" s="9">
        <f t="shared" si="75"/>
        <v>0</v>
      </c>
      <c r="L231" s="9">
        <f t="shared" si="75"/>
        <v>0</v>
      </c>
      <c r="M231" s="9">
        <f t="shared" si="75"/>
        <v>0</v>
      </c>
      <c r="N231" s="1">
        <f t="shared" si="75"/>
        <v>0</v>
      </c>
      <c r="O231" s="1">
        <f t="shared" si="75"/>
        <v>0</v>
      </c>
    </row>
    <row r="232" spans="1:15" x14ac:dyDescent="0.25">
      <c r="A232" s="9">
        <f>Herrdubbel2!A161</f>
        <v>0</v>
      </c>
      <c r="B232" s="9">
        <f>Herrdubbel2!B161</f>
        <v>0</v>
      </c>
      <c r="C232" s="9">
        <f>Herrdubbel2!C161</f>
        <v>0</v>
      </c>
      <c r="D232" s="9">
        <f>Herrdubbel2!D161</f>
        <v>0</v>
      </c>
      <c r="E232" s="9">
        <f>Herrdubbel2!E161</f>
        <v>0</v>
      </c>
      <c r="F232" s="9">
        <f>Herrdubbel2!F161</f>
        <v>0</v>
      </c>
      <c r="G232" s="9">
        <f>Herrdubbel2!G161</f>
        <v>0</v>
      </c>
      <c r="H232" s="1">
        <f>Herrdubbel2!H161</f>
        <v>0</v>
      </c>
      <c r="I232" s="9">
        <f>Herrdubbel2!I161</f>
        <v>0</v>
      </c>
      <c r="J232" s="9">
        <f>Herrdubbel2!J161</f>
        <v>0</v>
      </c>
      <c r="K232" s="9">
        <f>Herrdubbel2!K161</f>
        <v>0</v>
      </c>
      <c r="L232" s="9">
        <f>Herrdubbel2!L161</f>
        <v>0</v>
      </c>
      <c r="M232" s="9">
        <f>Herrdubbel2!M161</f>
        <v>0</v>
      </c>
      <c r="N232" s="1">
        <f>Herrdubbel2!N161</f>
        <v>0</v>
      </c>
      <c r="O232" s="1">
        <f>Herrdubbel2!O161</f>
        <v>0</v>
      </c>
    </row>
    <row r="233" spans="1:15" x14ac:dyDescent="0.25">
      <c r="A233" s="9">
        <f>Herrdubbel2!A162</f>
        <v>0</v>
      </c>
      <c r="B233" s="9">
        <f>Herrdubbel2!B162</f>
        <v>0</v>
      </c>
      <c r="C233" s="9">
        <f>Herrdubbel2!C162</f>
        <v>0</v>
      </c>
      <c r="D233" s="9">
        <f>Herrdubbel2!D162</f>
        <v>0</v>
      </c>
      <c r="E233" s="9">
        <f>Herrdubbel2!E162</f>
        <v>0</v>
      </c>
      <c r="F233" s="9">
        <f>Herrdubbel2!F162</f>
        <v>0</v>
      </c>
      <c r="G233" s="9">
        <f>Herrdubbel2!G162</f>
        <v>0</v>
      </c>
      <c r="H233" s="1">
        <f>Herrdubbel2!H162</f>
        <v>0</v>
      </c>
      <c r="I233" s="9">
        <f>Herrdubbel2!I162</f>
        <v>0</v>
      </c>
      <c r="J233" s="9">
        <f>Herrdubbel2!J162</f>
        <v>0</v>
      </c>
      <c r="K233" s="9">
        <f>Herrdubbel2!K162</f>
        <v>0</v>
      </c>
      <c r="L233" s="9">
        <f>Herrdubbel2!L162</f>
        <v>0</v>
      </c>
      <c r="M233" s="9">
        <f>Herrdubbel2!M162</f>
        <v>0</v>
      </c>
      <c r="N233" s="1">
        <f>Herrdubbel2!N162</f>
        <v>0</v>
      </c>
      <c r="O233" s="1">
        <f>Herrdubbel2!O162</f>
        <v>0</v>
      </c>
    </row>
    <row r="234" spans="1:15" x14ac:dyDescent="0.25">
      <c r="A234" s="9" t="str">
        <f>A232&amp;"/"&amp;A233</f>
        <v>0/0</v>
      </c>
      <c r="B234" s="37">
        <f>IF(B232=B233,B233,B232&amp;"/"&amp;B233)</f>
        <v>0</v>
      </c>
      <c r="C234" s="9">
        <f t="shared" ref="C234:O234" si="76">SUM(C232:C233)</f>
        <v>0</v>
      </c>
      <c r="D234" s="9">
        <f t="shared" si="76"/>
        <v>0</v>
      </c>
      <c r="E234" s="9">
        <f t="shared" si="76"/>
        <v>0</v>
      </c>
      <c r="F234" s="9">
        <f t="shared" si="76"/>
        <v>0</v>
      </c>
      <c r="G234" s="9">
        <f t="shared" si="76"/>
        <v>0</v>
      </c>
      <c r="H234" s="1">
        <f t="shared" si="76"/>
        <v>0</v>
      </c>
      <c r="I234" s="9">
        <f t="shared" si="76"/>
        <v>0</v>
      </c>
      <c r="J234" s="9">
        <f t="shared" si="76"/>
        <v>0</v>
      </c>
      <c r="K234" s="9">
        <f t="shared" si="76"/>
        <v>0</v>
      </c>
      <c r="L234" s="9">
        <f t="shared" si="76"/>
        <v>0</v>
      </c>
      <c r="M234" s="9">
        <f t="shared" si="76"/>
        <v>0</v>
      </c>
      <c r="N234" s="1">
        <f t="shared" si="76"/>
        <v>0</v>
      </c>
      <c r="O234" s="1">
        <f t="shared" si="76"/>
        <v>0</v>
      </c>
    </row>
    <row r="235" spans="1:15" x14ac:dyDescent="0.25">
      <c r="A235" s="9">
        <f>Herrdubbel2!A163</f>
        <v>0</v>
      </c>
      <c r="B235" s="9">
        <f>Herrdubbel2!B163</f>
        <v>0</v>
      </c>
      <c r="C235" s="9">
        <f>Herrdubbel2!C163</f>
        <v>0</v>
      </c>
      <c r="D235" s="9">
        <f>Herrdubbel2!D163</f>
        <v>0</v>
      </c>
      <c r="E235" s="9">
        <f>Herrdubbel2!E163</f>
        <v>0</v>
      </c>
      <c r="F235" s="9">
        <f>Herrdubbel2!F163</f>
        <v>0</v>
      </c>
      <c r="G235" s="9">
        <f>Herrdubbel2!G163</f>
        <v>0</v>
      </c>
      <c r="H235" s="1">
        <f>Herrdubbel2!H163</f>
        <v>0</v>
      </c>
      <c r="I235" s="9">
        <f>Herrdubbel2!I163</f>
        <v>0</v>
      </c>
      <c r="J235" s="9">
        <f>Herrdubbel2!J163</f>
        <v>0</v>
      </c>
      <c r="K235" s="9">
        <f>Herrdubbel2!K163</f>
        <v>0</v>
      </c>
      <c r="L235" s="9">
        <f>Herrdubbel2!L163</f>
        <v>0</v>
      </c>
      <c r="M235" s="9">
        <f>Herrdubbel2!M163</f>
        <v>0</v>
      </c>
      <c r="N235" s="1">
        <f>Herrdubbel2!N163</f>
        <v>0</v>
      </c>
      <c r="O235" s="1">
        <f>Herrdubbel2!O163</f>
        <v>0</v>
      </c>
    </row>
    <row r="236" spans="1:15" x14ac:dyDescent="0.25">
      <c r="A236" s="9">
        <f>Herrdubbel2!A164</f>
        <v>0</v>
      </c>
      <c r="B236" s="9">
        <f>Herrdubbel2!B164</f>
        <v>0</v>
      </c>
      <c r="C236" s="9">
        <f>Herrdubbel2!C164</f>
        <v>0</v>
      </c>
      <c r="D236" s="9">
        <f>Herrdubbel2!D164</f>
        <v>0</v>
      </c>
      <c r="E236" s="9">
        <f>Herrdubbel2!E164</f>
        <v>0</v>
      </c>
      <c r="F236" s="9">
        <f>Herrdubbel2!F164</f>
        <v>0</v>
      </c>
      <c r="G236" s="9">
        <f>Herrdubbel2!G164</f>
        <v>0</v>
      </c>
      <c r="H236" s="1">
        <f>Herrdubbel2!H164</f>
        <v>0</v>
      </c>
      <c r="I236" s="9">
        <f>Herrdubbel2!I164</f>
        <v>0</v>
      </c>
      <c r="J236" s="9">
        <f>Herrdubbel2!J164</f>
        <v>0</v>
      </c>
      <c r="K236" s="9">
        <f>Herrdubbel2!K164</f>
        <v>0</v>
      </c>
      <c r="L236" s="9">
        <f>Herrdubbel2!L164</f>
        <v>0</v>
      </c>
      <c r="M236" s="9">
        <f>Herrdubbel2!M164</f>
        <v>0</v>
      </c>
      <c r="N236" s="1">
        <f>Herrdubbel2!N164</f>
        <v>0</v>
      </c>
      <c r="O236" s="1">
        <f>Herrdubbel2!O164</f>
        <v>0</v>
      </c>
    </row>
    <row r="237" spans="1:15" x14ac:dyDescent="0.25">
      <c r="A237" s="9" t="str">
        <f>A235&amp;"/"&amp;A236</f>
        <v>0/0</v>
      </c>
      <c r="B237" s="37">
        <f>IF(B235=B236,B236,B235&amp;"/"&amp;B236)</f>
        <v>0</v>
      </c>
      <c r="C237" s="9">
        <f t="shared" ref="C237:O237" si="77">SUM(C235:C236)</f>
        <v>0</v>
      </c>
      <c r="D237" s="9">
        <f t="shared" si="77"/>
        <v>0</v>
      </c>
      <c r="E237" s="9">
        <f t="shared" si="77"/>
        <v>0</v>
      </c>
      <c r="F237" s="9">
        <f t="shared" si="77"/>
        <v>0</v>
      </c>
      <c r="G237" s="9">
        <f t="shared" si="77"/>
        <v>0</v>
      </c>
      <c r="H237" s="1">
        <f t="shared" si="77"/>
        <v>0</v>
      </c>
      <c r="I237" s="9">
        <f t="shared" si="77"/>
        <v>0</v>
      </c>
      <c r="J237" s="9">
        <f t="shared" si="77"/>
        <v>0</v>
      </c>
      <c r="K237" s="9">
        <f t="shared" si="77"/>
        <v>0</v>
      </c>
      <c r="L237" s="9">
        <f t="shared" si="77"/>
        <v>0</v>
      </c>
      <c r="M237" s="9">
        <f t="shared" si="77"/>
        <v>0</v>
      </c>
      <c r="N237" s="1">
        <f t="shared" si="77"/>
        <v>0</v>
      </c>
      <c r="O237" s="1">
        <f t="shared" si="77"/>
        <v>0</v>
      </c>
    </row>
    <row r="238" spans="1:15" x14ac:dyDescent="0.25">
      <c r="A238" s="9">
        <f>Herrdubbel2!A165</f>
        <v>0</v>
      </c>
      <c r="B238" s="9">
        <f>Herrdubbel2!B165</f>
        <v>0</v>
      </c>
      <c r="C238" s="9">
        <f>Herrdubbel2!C165</f>
        <v>0</v>
      </c>
      <c r="D238" s="9">
        <f>Herrdubbel2!D165</f>
        <v>0</v>
      </c>
      <c r="E238" s="9">
        <f>Herrdubbel2!E165</f>
        <v>0</v>
      </c>
      <c r="F238" s="9">
        <f>Herrdubbel2!F165</f>
        <v>0</v>
      </c>
      <c r="G238" s="9">
        <f>Herrdubbel2!G165</f>
        <v>0</v>
      </c>
      <c r="H238" s="1">
        <f>Herrdubbel2!H165</f>
        <v>0</v>
      </c>
      <c r="I238" s="9">
        <f>Herrdubbel2!I165</f>
        <v>0</v>
      </c>
      <c r="J238" s="9">
        <f>Herrdubbel2!J165</f>
        <v>0</v>
      </c>
      <c r="K238" s="9">
        <f>Herrdubbel2!K165</f>
        <v>0</v>
      </c>
      <c r="L238" s="9">
        <f>Herrdubbel2!L165</f>
        <v>0</v>
      </c>
      <c r="M238" s="9">
        <f>Herrdubbel2!M165</f>
        <v>0</v>
      </c>
      <c r="N238" s="1">
        <f>Herrdubbel2!N165</f>
        <v>0</v>
      </c>
      <c r="O238" s="1">
        <f>Herrdubbel2!O165</f>
        <v>0</v>
      </c>
    </row>
    <row r="239" spans="1:15" x14ac:dyDescent="0.25">
      <c r="A239" s="9">
        <f>Herrdubbel2!A166</f>
        <v>0</v>
      </c>
      <c r="B239" s="9">
        <f>Herrdubbel2!B166</f>
        <v>0</v>
      </c>
      <c r="C239" s="9">
        <f>Herrdubbel2!C166</f>
        <v>0</v>
      </c>
      <c r="D239" s="9">
        <f>Herrdubbel2!D166</f>
        <v>0</v>
      </c>
      <c r="E239" s="9">
        <f>Herrdubbel2!E166</f>
        <v>0</v>
      </c>
      <c r="F239" s="9">
        <f>Herrdubbel2!F166</f>
        <v>0</v>
      </c>
      <c r="G239" s="9">
        <f>Herrdubbel2!G166</f>
        <v>0</v>
      </c>
      <c r="H239" s="1">
        <f>Herrdubbel2!H166</f>
        <v>0</v>
      </c>
      <c r="I239" s="9">
        <f>Herrdubbel2!I166</f>
        <v>0</v>
      </c>
      <c r="J239" s="9">
        <f>Herrdubbel2!J166</f>
        <v>0</v>
      </c>
      <c r="K239" s="9">
        <f>Herrdubbel2!K166</f>
        <v>0</v>
      </c>
      <c r="L239" s="9">
        <f>Herrdubbel2!L166</f>
        <v>0</v>
      </c>
      <c r="M239" s="9">
        <f>Herrdubbel2!M166</f>
        <v>0</v>
      </c>
      <c r="N239" s="1">
        <f>Herrdubbel2!N166</f>
        <v>0</v>
      </c>
      <c r="O239" s="1">
        <f>Herrdubbel2!O166</f>
        <v>0</v>
      </c>
    </row>
    <row r="240" spans="1:15" x14ac:dyDescent="0.25">
      <c r="A240" s="9" t="str">
        <f>A238&amp;"/"&amp;A239</f>
        <v>0/0</v>
      </c>
      <c r="B240" s="37">
        <f>IF(B238=B239,B239,B238&amp;"/"&amp;B239)</f>
        <v>0</v>
      </c>
      <c r="C240" s="9">
        <f t="shared" ref="C240:O240" si="78">SUM(C238:C239)</f>
        <v>0</v>
      </c>
      <c r="D240" s="9">
        <f t="shared" si="78"/>
        <v>0</v>
      </c>
      <c r="E240" s="9">
        <f t="shared" si="78"/>
        <v>0</v>
      </c>
      <c r="F240" s="9">
        <f t="shared" si="78"/>
        <v>0</v>
      </c>
      <c r="G240" s="9">
        <f t="shared" si="78"/>
        <v>0</v>
      </c>
      <c r="H240" s="1">
        <f t="shared" si="78"/>
        <v>0</v>
      </c>
      <c r="I240" s="9">
        <f t="shared" si="78"/>
        <v>0</v>
      </c>
      <c r="J240" s="9">
        <f t="shared" si="78"/>
        <v>0</v>
      </c>
      <c r="K240" s="9">
        <f t="shared" si="78"/>
        <v>0</v>
      </c>
      <c r="L240" s="9">
        <f t="shared" si="78"/>
        <v>0</v>
      </c>
      <c r="M240" s="9">
        <f t="shared" si="78"/>
        <v>0</v>
      </c>
      <c r="N240" s="1">
        <f t="shared" si="78"/>
        <v>0</v>
      </c>
      <c r="O240" s="1">
        <f t="shared" si="78"/>
        <v>0</v>
      </c>
    </row>
    <row r="241" spans="1:15" x14ac:dyDescent="0.25">
      <c r="A241" s="9">
        <f>Herrdubbel2!A167</f>
        <v>0</v>
      </c>
      <c r="B241" s="9">
        <f>Herrdubbel2!B167</f>
        <v>0</v>
      </c>
      <c r="C241" s="9">
        <f>Herrdubbel2!C167</f>
        <v>0</v>
      </c>
      <c r="D241" s="9">
        <f>Herrdubbel2!D167</f>
        <v>0</v>
      </c>
      <c r="E241" s="9">
        <f>Herrdubbel2!E167</f>
        <v>0</v>
      </c>
      <c r="F241" s="9">
        <f>Herrdubbel2!F167</f>
        <v>0</v>
      </c>
      <c r="G241" s="9">
        <f>Herrdubbel2!G167</f>
        <v>0</v>
      </c>
      <c r="H241" s="1">
        <f>Herrdubbel2!H167</f>
        <v>0</v>
      </c>
      <c r="I241" s="9">
        <f>Herrdubbel2!I167</f>
        <v>0</v>
      </c>
      <c r="J241" s="9">
        <f>Herrdubbel2!J167</f>
        <v>0</v>
      </c>
      <c r="K241" s="9">
        <f>Herrdubbel2!K167</f>
        <v>0</v>
      </c>
      <c r="L241" s="9">
        <f>Herrdubbel2!L167</f>
        <v>0</v>
      </c>
      <c r="M241" s="9">
        <f>Herrdubbel2!M167</f>
        <v>0</v>
      </c>
      <c r="N241" s="1">
        <f>Herrdubbel2!N167</f>
        <v>0</v>
      </c>
      <c r="O241" s="1">
        <f>Herrdubbel2!O167</f>
        <v>0</v>
      </c>
    </row>
    <row r="242" spans="1:15" x14ac:dyDescent="0.25">
      <c r="A242" s="9">
        <f>Herrdubbel2!A168</f>
        <v>0</v>
      </c>
      <c r="B242" s="9">
        <f>Herrdubbel2!B168</f>
        <v>0</v>
      </c>
      <c r="C242" s="9">
        <f>Herrdubbel2!C168</f>
        <v>0</v>
      </c>
      <c r="D242" s="9">
        <f>Herrdubbel2!D168</f>
        <v>0</v>
      </c>
      <c r="E242" s="9">
        <f>Herrdubbel2!E168</f>
        <v>0</v>
      </c>
      <c r="F242" s="9">
        <f>Herrdubbel2!F168</f>
        <v>0</v>
      </c>
      <c r="G242" s="9">
        <f>Herrdubbel2!G168</f>
        <v>0</v>
      </c>
      <c r="H242" s="1">
        <f>Herrdubbel2!H168</f>
        <v>0</v>
      </c>
      <c r="I242" s="9">
        <f>Herrdubbel2!I168</f>
        <v>0</v>
      </c>
      <c r="J242" s="9">
        <f>Herrdubbel2!J168</f>
        <v>0</v>
      </c>
      <c r="K242" s="9">
        <f>Herrdubbel2!K168</f>
        <v>0</v>
      </c>
      <c r="L242" s="9">
        <f>Herrdubbel2!L168</f>
        <v>0</v>
      </c>
      <c r="M242" s="9">
        <f>Herrdubbel2!M168</f>
        <v>0</v>
      </c>
      <c r="N242" s="1">
        <f>Herrdubbel2!N168</f>
        <v>0</v>
      </c>
      <c r="O242" s="1">
        <f>Herrdubbel2!O168</f>
        <v>0</v>
      </c>
    </row>
    <row r="243" spans="1:15" x14ac:dyDescent="0.25">
      <c r="A243" s="9" t="str">
        <f>A241&amp;"/"&amp;A242</f>
        <v>0/0</v>
      </c>
      <c r="B243" s="37">
        <f>IF(B241=B242,B242,B241&amp;"/"&amp;B242)</f>
        <v>0</v>
      </c>
      <c r="C243" s="9">
        <f t="shared" ref="C243:O243" si="79">SUM(C241:C242)</f>
        <v>0</v>
      </c>
      <c r="D243" s="9">
        <f t="shared" si="79"/>
        <v>0</v>
      </c>
      <c r="E243" s="9">
        <f t="shared" si="79"/>
        <v>0</v>
      </c>
      <c r="F243" s="9">
        <f t="shared" si="79"/>
        <v>0</v>
      </c>
      <c r="G243" s="9">
        <f t="shared" si="79"/>
        <v>0</v>
      </c>
      <c r="H243" s="1">
        <f t="shared" si="79"/>
        <v>0</v>
      </c>
      <c r="I243" s="9">
        <f t="shared" si="79"/>
        <v>0</v>
      </c>
      <c r="J243" s="9">
        <f t="shared" si="79"/>
        <v>0</v>
      </c>
      <c r="K243" s="9">
        <f t="shared" si="79"/>
        <v>0</v>
      </c>
      <c r="L243" s="9">
        <f t="shared" si="79"/>
        <v>0</v>
      </c>
      <c r="M243" s="9">
        <f t="shared" si="79"/>
        <v>0</v>
      </c>
      <c r="N243" s="1">
        <f t="shared" si="79"/>
        <v>0</v>
      </c>
      <c r="O243" s="1">
        <f t="shared" si="79"/>
        <v>0</v>
      </c>
    </row>
    <row r="244" spans="1:15" x14ac:dyDescent="0.25">
      <c r="A244" s="9">
        <f>Herrdubbel2!A169</f>
        <v>0</v>
      </c>
      <c r="B244" s="9">
        <f>Herrdubbel2!B169</f>
        <v>0</v>
      </c>
      <c r="C244" s="9">
        <f>Herrdubbel2!C169</f>
        <v>0</v>
      </c>
      <c r="D244" s="9">
        <f>Herrdubbel2!D169</f>
        <v>0</v>
      </c>
      <c r="E244" s="9">
        <f>Herrdubbel2!E169</f>
        <v>0</v>
      </c>
      <c r="F244" s="9">
        <f>Herrdubbel2!F169</f>
        <v>0</v>
      </c>
      <c r="G244" s="9">
        <f>Herrdubbel2!G169</f>
        <v>0</v>
      </c>
      <c r="H244" s="1">
        <f>Herrdubbel2!H169</f>
        <v>0</v>
      </c>
      <c r="I244" s="9">
        <f>Herrdubbel2!I169</f>
        <v>0</v>
      </c>
      <c r="J244" s="9">
        <f>Herrdubbel2!J169</f>
        <v>0</v>
      </c>
      <c r="K244" s="9">
        <f>Herrdubbel2!K169</f>
        <v>0</v>
      </c>
      <c r="L244" s="9">
        <f>Herrdubbel2!L169</f>
        <v>0</v>
      </c>
      <c r="M244" s="9">
        <f>Herrdubbel2!M169</f>
        <v>0</v>
      </c>
      <c r="N244" s="1">
        <f>Herrdubbel2!N169</f>
        <v>0</v>
      </c>
      <c r="O244" s="1">
        <f>Herrdubbel2!O169</f>
        <v>0</v>
      </c>
    </row>
    <row r="245" spans="1:15" x14ac:dyDescent="0.25">
      <c r="A245" s="9">
        <f>Herrdubbel2!A170</f>
        <v>0</v>
      </c>
      <c r="B245" s="9">
        <f>Herrdubbel2!B170</f>
        <v>0</v>
      </c>
      <c r="C245" s="9">
        <f>Herrdubbel2!C170</f>
        <v>0</v>
      </c>
      <c r="D245" s="9">
        <f>Herrdubbel2!D170</f>
        <v>0</v>
      </c>
      <c r="E245" s="9">
        <f>Herrdubbel2!E170</f>
        <v>0</v>
      </c>
      <c r="F245" s="9">
        <f>Herrdubbel2!F170</f>
        <v>0</v>
      </c>
      <c r="G245" s="9">
        <f>Herrdubbel2!G170</f>
        <v>0</v>
      </c>
      <c r="H245" s="1">
        <f>Herrdubbel2!H170</f>
        <v>0</v>
      </c>
      <c r="I245" s="9">
        <f>Herrdubbel2!I170</f>
        <v>0</v>
      </c>
      <c r="J245" s="9">
        <f>Herrdubbel2!J170</f>
        <v>0</v>
      </c>
      <c r="K245" s="9">
        <f>Herrdubbel2!K170</f>
        <v>0</v>
      </c>
      <c r="L245" s="9">
        <f>Herrdubbel2!L170</f>
        <v>0</v>
      </c>
      <c r="M245" s="9">
        <f>Herrdubbel2!M170</f>
        <v>0</v>
      </c>
      <c r="N245" s="1">
        <f>Herrdubbel2!N170</f>
        <v>0</v>
      </c>
      <c r="O245" s="1">
        <f>Herrdubbel2!O170</f>
        <v>0</v>
      </c>
    </row>
    <row r="246" spans="1:15" x14ac:dyDescent="0.25">
      <c r="A246" s="9" t="str">
        <f>A244&amp;"/"&amp;A245</f>
        <v>0/0</v>
      </c>
      <c r="B246" s="37">
        <f>IF(B244=B245,B245,B244&amp;"/"&amp;B245)</f>
        <v>0</v>
      </c>
      <c r="C246" s="9">
        <f t="shared" ref="C246:O246" si="80">SUM(C244:C245)</f>
        <v>0</v>
      </c>
      <c r="D246" s="9">
        <f t="shared" si="80"/>
        <v>0</v>
      </c>
      <c r="E246" s="9">
        <f t="shared" si="80"/>
        <v>0</v>
      </c>
      <c r="F246" s="9">
        <f t="shared" si="80"/>
        <v>0</v>
      </c>
      <c r="G246" s="9">
        <f t="shared" si="80"/>
        <v>0</v>
      </c>
      <c r="H246" s="1">
        <f t="shared" si="80"/>
        <v>0</v>
      </c>
      <c r="I246" s="9">
        <f t="shared" si="80"/>
        <v>0</v>
      </c>
      <c r="J246" s="9">
        <f t="shared" si="80"/>
        <v>0</v>
      </c>
      <c r="K246" s="9">
        <f t="shared" si="80"/>
        <v>0</v>
      </c>
      <c r="L246" s="9">
        <f t="shared" si="80"/>
        <v>0</v>
      </c>
      <c r="M246" s="9">
        <f t="shared" si="80"/>
        <v>0</v>
      </c>
      <c r="N246" s="1">
        <f t="shared" si="80"/>
        <v>0</v>
      </c>
      <c r="O246" s="1">
        <f t="shared" si="80"/>
        <v>0</v>
      </c>
    </row>
    <row r="247" spans="1:15" x14ac:dyDescent="0.25">
      <c r="A247" s="9">
        <f>Herrdubbel2!A171</f>
        <v>0</v>
      </c>
      <c r="B247" s="9">
        <f>Herrdubbel2!B171</f>
        <v>0</v>
      </c>
      <c r="C247" s="9">
        <f>Herrdubbel2!C171</f>
        <v>0</v>
      </c>
      <c r="D247" s="9">
        <f>Herrdubbel2!D171</f>
        <v>0</v>
      </c>
      <c r="E247" s="9">
        <f>Herrdubbel2!E171</f>
        <v>0</v>
      </c>
      <c r="F247" s="9">
        <f>Herrdubbel2!F171</f>
        <v>0</v>
      </c>
      <c r="G247" s="9">
        <f>Herrdubbel2!G171</f>
        <v>0</v>
      </c>
      <c r="H247" s="1">
        <f>Herrdubbel2!H171</f>
        <v>0</v>
      </c>
      <c r="I247" s="9">
        <f>Herrdubbel2!I171</f>
        <v>0</v>
      </c>
      <c r="J247" s="9">
        <f>Herrdubbel2!J171</f>
        <v>0</v>
      </c>
      <c r="K247" s="9">
        <f>Herrdubbel2!K171</f>
        <v>0</v>
      </c>
      <c r="L247" s="9">
        <f>Herrdubbel2!L171</f>
        <v>0</v>
      </c>
      <c r="M247" s="9">
        <f>Herrdubbel2!M171</f>
        <v>0</v>
      </c>
      <c r="N247" s="1">
        <f>Herrdubbel2!N171</f>
        <v>0</v>
      </c>
      <c r="O247" s="1">
        <f>Herrdubbel2!O171</f>
        <v>0</v>
      </c>
    </row>
    <row r="248" spans="1:15" x14ac:dyDescent="0.25">
      <c r="A248" s="9">
        <f>Herrdubbel2!A172</f>
        <v>0</v>
      </c>
      <c r="B248" s="9">
        <f>Herrdubbel2!B172</f>
        <v>0</v>
      </c>
      <c r="C248" s="9">
        <f>Herrdubbel2!C172</f>
        <v>0</v>
      </c>
      <c r="D248" s="9">
        <f>Herrdubbel2!D172</f>
        <v>0</v>
      </c>
      <c r="E248" s="9">
        <f>Herrdubbel2!E172</f>
        <v>0</v>
      </c>
      <c r="F248" s="9">
        <f>Herrdubbel2!F172</f>
        <v>0</v>
      </c>
      <c r="G248" s="9">
        <f>Herrdubbel2!G172</f>
        <v>0</v>
      </c>
      <c r="H248" s="1">
        <f>Herrdubbel2!H172</f>
        <v>0</v>
      </c>
      <c r="I248" s="9">
        <f>Herrdubbel2!I172</f>
        <v>0</v>
      </c>
      <c r="J248" s="9">
        <f>Herrdubbel2!J172</f>
        <v>0</v>
      </c>
      <c r="K248" s="9">
        <f>Herrdubbel2!K172</f>
        <v>0</v>
      </c>
      <c r="L248" s="9">
        <f>Herrdubbel2!L172</f>
        <v>0</v>
      </c>
      <c r="M248" s="9">
        <f>Herrdubbel2!M172</f>
        <v>0</v>
      </c>
      <c r="N248" s="1">
        <f>Herrdubbel2!N172</f>
        <v>0</v>
      </c>
      <c r="O248" s="1">
        <f>Herrdubbel2!O172</f>
        <v>0</v>
      </c>
    </row>
    <row r="249" spans="1:15" x14ac:dyDescent="0.25">
      <c r="A249" s="9" t="str">
        <f>A247&amp;"/"&amp;A248</f>
        <v>0/0</v>
      </c>
      <c r="B249" s="37">
        <f>IF(B247=B248,B248,B247&amp;"/"&amp;B248)</f>
        <v>0</v>
      </c>
      <c r="C249" s="9">
        <f t="shared" ref="C249:O249" si="81">SUM(C247:C248)</f>
        <v>0</v>
      </c>
      <c r="D249" s="9">
        <f t="shared" si="81"/>
        <v>0</v>
      </c>
      <c r="E249" s="9">
        <f t="shared" si="81"/>
        <v>0</v>
      </c>
      <c r="F249" s="9">
        <f t="shared" si="81"/>
        <v>0</v>
      </c>
      <c r="G249" s="9">
        <f t="shared" si="81"/>
        <v>0</v>
      </c>
      <c r="H249" s="1">
        <f t="shared" si="81"/>
        <v>0</v>
      </c>
      <c r="I249" s="9">
        <f t="shared" si="81"/>
        <v>0</v>
      </c>
      <c r="J249" s="9">
        <f t="shared" si="81"/>
        <v>0</v>
      </c>
      <c r="K249" s="9">
        <f t="shared" si="81"/>
        <v>0</v>
      </c>
      <c r="L249" s="9">
        <f t="shared" si="81"/>
        <v>0</v>
      </c>
      <c r="M249" s="9">
        <f t="shared" si="81"/>
        <v>0</v>
      </c>
      <c r="N249" s="1">
        <f t="shared" si="81"/>
        <v>0</v>
      </c>
      <c r="O249" s="1">
        <f t="shared" si="81"/>
        <v>0</v>
      </c>
    </row>
    <row r="250" spans="1:15" x14ac:dyDescent="0.25">
      <c r="A250" s="9">
        <f>Herrdubbel2!A173</f>
        <v>0</v>
      </c>
      <c r="B250" s="9">
        <f>Herrdubbel2!B173</f>
        <v>0</v>
      </c>
      <c r="C250" s="9">
        <f>Herrdubbel2!C173</f>
        <v>0</v>
      </c>
      <c r="D250" s="9">
        <f>Herrdubbel2!D173</f>
        <v>0</v>
      </c>
      <c r="E250" s="9">
        <f>Herrdubbel2!E173</f>
        <v>0</v>
      </c>
      <c r="F250" s="9">
        <f>Herrdubbel2!F173</f>
        <v>0</v>
      </c>
      <c r="G250" s="9">
        <f>Herrdubbel2!G173</f>
        <v>0</v>
      </c>
      <c r="H250" s="1">
        <f>Herrdubbel2!H173</f>
        <v>0</v>
      </c>
      <c r="I250" s="9">
        <f>Herrdubbel2!I173</f>
        <v>0</v>
      </c>
      <c r="J250" s="9">
        <f>Herrdubbel2!J173</f>
        <v>0</v>
      </c>
      <c r="K250" s="9">
        <f>Herrdubbel2!K173</f>
        <v>0</v>
      </c>
      <c r="L250" s="9">
        <f>Herrdubbel2!L173</f>
        <v>0</v>
      </c>
      <c r="M250" s="9">
        <f>Herrdubbel2!M173</f>
        <v>0</v>
      </c>
      <c r="N250" s="1">
        <f>Herrdubbel2!N173</f>
        <v>0</v>
      </c>
      <c r="O250" s="1">
        <f>Herrdubbel2!O173</f>
        <v>0</v>
      </c>
    </row>
    <row r="251" spans="1:15" x14ac:dyDescent="0.25">
      <c r="A251" s="9">
        <f>Herrdubbel2!A174</f>
        <v>0</v>
      </c>
      <c r="B251" s="9">
        <f>Herrdubbel2!B174</f>
        <v>0</v>
      </c>
      <c r="C251" s="9">
        <f>Herrdubbel2!C174</f>
        <v>0</v>
      </c>
      <c r="D251" s="9">
        <f>Herrdubbel2!D174</f>
        <v>0</v>
      </c>
      <c r="E251" s="9">
        <f>Herrdubbel2!E174</f>
        <v>0</v>
      </c>
      <c r="F251" s="9">
        <f>Herrdubbel2!F174</f>
        <v>0</v>
      </c>
      <c r="G251" s="9">
        <f>Herrdubbel2!G174</f>
        <v>0</v>
      </c>
      <c r="H251" s="1">
        <f>Herrdubbel2!H174</f>
        <v>0</v>
      </c>
      <c r="I251" s="9">
        <f>Herrdubbel2!I174</f>
        <v>0</v>
      </c>
      <c r="J251" s="9">
        <f>Herrdubbel2!J174</f>
        <v>0</v>
      </c>
      <c r="K251" s="9">
        <f>Herrdubbel2!K174</f>
        <v>0</v>
      </c>
      <c r="L251" s="9">
        <f>Herrdubbel2!L174</f>
        <v>0</v>
      </c>
      <c r="M251" s="9">
        <f>Herrdubbel2!M174</f>
        <v>0</v>
      </c>
      <c r="N251" s="1">
        <f>Herrdubbel2!N174</f>
        <v>0</v>
      </c>
      <c r="O251" s="1">
        <f>Herrdubbel2!O174</f>
        <v>0</v>
      </c>
    </row>
    <row r="252" spans="1:15" x14ac:dyDescent="0.25">
      <c r="A252" s="9" t="str">
        <f>A250&amp;"/"&amp;A251</f>
        <v>0/0</v>
      </c>
      <c r="B252" s="37">
        <f>IF(B250=B251,B251,B250&amp;"/"&amp;B251)</f>
        <v>0</v>
      </c>
      <c r="C252" s="9">
        <f t="shared" ref="C252:O252" si="82">SUM(C250:C251)</f>
        <v>0</v>
      </c>
      <c r="D252" s="9">
        <f t="shared" si="82"/>
        <v>0</v>
      </c>
      <c r="E252" s="9">
        <f t="shared" si="82"/>
        <v>0</v>
      </c>
      <c r="F252" s="9">
        <f t="shared" si="82"/>
        <v>0</v>
      </c>
      <c r="G252" s="9">
        <f t="shared" si="82"/>
        <v>0</v>
      </c>
      <c r="H252" s="1">
        <f t="shared" si="82"/>
        <v>0</v>
      </c>
      <c r="I252" s="9">
        <f t="shared" si="82"/>
        <v>0</v>
      </c>
      <c r="J252" s="9">
        <f t="shared" si="82"/>
        <v>0</v>
      </c>
      <c r="K252" s="9">
        <f t="shared" si="82"/>
        <v>0</v>
      </c>
      <c r="L252" s="9">
        <f t="shared" si="82"/>
        <v>0</v>
      </c>
      <c r="M252" s="9">
        <f t="shared" si="82"/>
        <v>0</v>
      </c>
      <c r="N252" s="1">
        <f t="shared" si="82"/>
        <v>0</v>
      </c>
      <c r="O252" s="1">
        <f t="shared" si="82"/>
        <v>0</v>
      </c>
    </row>
    <row r="253" spans="1:15" x14ac:dyDescent="0.25">
      <c r="A253" s="9">
        <f>Herrdubbel2!A175</f>
        <v>0</v>
      </c>
      <c r="B253" s="9">
        <f>Herrdubbel2!B175</f>
        <v>0</v>
      </c>
      <c r="C253" s="9">
        <f>Herrdubbel2!C175</f>
        <v>0</v>
      </c>
      <c r="D253" s="9">
        <f>Herrdubbel2!D175</f>
        <v>0</v>
      </c>
      <c r="E253" s="9">
        <f>Herrdubbel2!E175</f>
        <v>0</v>
      </c>
      <c r="F253" s="9">
        <f>Herrdubbel2!F175</f>
        <v>0</v>
      </c>
      <c r="G253" s="9">
        <f>Herrdubbel2!G175</f>
        <v>0</v>
      </c>
      <c r="H253" s="1">
        <f>Herrdubbel2!H175</f>
        <v>0</v>
      </c>
      <c r="I253" s="9">
        <f>Herrdubbel2!I175</f>
        <v>0</v>
      </c>
      <c r="J253" s="9">
        <f>Herrdubbel2!J175</f>
        <v>0</v>
      </c>
      <c r="K253" s="9">
        <f>Herrdubbel2!K175</f>
        <v>0</v>
      </c>
      <c r="L253" s="9">
        <f>Herrdubbel2!L175</f>
        <v>0</v>
      </c>
      <c r="M253" s="9">
        <f>Herrdubbel2!M175</f>
        <v>0</v>
      </c>
      <c r="N253" s="1">
        <f>Herrdubbel2!N175</f>
        <v>0</v>
      </c>
      <c r="O253" s="1">
        <f>Herrdubbel2!O175</f>
        <v>0</v>
      </c>
    </row>
    <row r="254" spans="1:15" x14ac:dyDescent="0.25">
      <c r="A254" s="9">
        <f>Herrdubbel2!A176</f>
        <v>0</v>
      </c>
      <c r="B254" s="9">
        <f>Herrdubbel2!B176</f>
        <v>0</v>
      </c>
      <c r="C254" s="9">
        <f>Herrdubbel2!C176</f>
        <v>0</v>
      </c>
      <c r="D254" s="9">
        <f>Herrdubbel2!D176</f>
        <v>0</v>
      </c>
      <c r="E254" s="9">
        <f>Herrdubbel2!E176</f>
        <v>0</v>
      </c>
      <c r="F254" s="9">
        <f>Herrdubbel2!F176</f>
        <v>0</v>
      </c>
      <c r="G254" s="9">
        <f>Herrdubbel2!G176</f>
        <v>0</v>
      </c>
      <c r="H254" s="1">
        <f>Herrdubbel2!H176</f>
        <v>0</v>
      </c>
      <c r="I254" s="9">
        <f>Herrdubbel2!I176</f>
        <v>0</v>
      </c>
      <c r="J254" s="9">
        <f>Herrdubbel2!J176</f>
        <v>0</v>
      </c>
      <c r="K254" s="9">
        <f>Herrdubbel2!K176</f>
        <v>0</v>
      </c>
      <c r="L254" s="9">
        <f>Herrdubbel2!L176</f>
        <v>0</v>
      </c>
      <c r="M254" s="9">
        <f>Herrdubbel2!M176</f>
        <v>0</v>
      </c>
      <c r="N254" s="1">
        <f>Herrdubbel2!N176</f>
        <v>0</v>
      </c>
      <c r="O254" s="1">
        <f>Herrdubbel2!O176</f>
        <v>0</v>
      </c>
    </row>
    <row r="255" spans="1:15" x14ac:dyDescent="0.25">
      <c r="A255" s="9" t="str">
        <f>A253&amp;"/"&amp;A254</f>
        <v>0/0</v>
      </c>
      <c r="B255" s="37">
        <f>IF(B253=B254,B254,B253&amp;"/"&amp;B254)</f>
        <v>0</v>
      </c>
      <c r="C255" s="9">
        <f t="shared" ref="C255:O255" si="83">SUM(C253:C254)</f>
        <v>0</v>
      </c>
      <c r="D255" s="9">
        <f t="shared" si="83"/>
        <v>0</v>
      </c>
      <c r="E255" s="9">
        <f t="shared" si="83"/>
        <v>0</v>
      </c>
      <c r="F255" s="9">
        <f t="shared" si="83"/>
        <v>0</v>
      </c>
      <c r="G255" s="9">
        <f t="shared" si="83"/>
        <v>0</v>
      </c>
      <c r="H255" s="1">
        <f t="shared" si="83"/>
        <v>0</v>
      </c>
      <c r="I255" s="9">
        <f t="shared" si="83"/>
        <v>0</v>
      </c>
      <c r="J255" s="9">
        <f t="shared" si="83"/>
        <v>0</v>
      </c>
      <c r="K255" s="9">
        <f t="shared" si="83"/>
        <v>0</v>
      </c>
      <c r="L255" s="9">
        <f t="shared" si="83"/>
        <v>0</v>
      </c>
      <c r="M255" s="9">
        <f t="shared" si="83"/>
        <v>0</v>
      </c>
      <c r="N255" s="1">
        <f t="shared" si="83"/>
        <v>0</v>
      </c>
      <c r="O255" s="1">
        <f t="shared" si="83"/>
        <v>0</v>
      </c>
    </row>
    <row r="256" spans="1:15" x14ac:dyDescent="0.25">
      <c r="A256" s="9">
        <f>Herrdubbel2!A177</f>
        <v>0</v>
      </c>
      <c r="B256" s="9">
        <f>Herrdubbel2!B177</f>
        <v>0</v>
      </c>
      <c r="C256" s="9">
        <f>Herrdubbel2!C177</f>
        <v>0</v>
      </c>
      <c r="D256" s="9">
        <f>Herrdubbel2!D177</f>
        <v>0</v>
      </c>
      <c r="E256" s="9">
        <f>Herrdubbel2!E177</f>
        <v>0</v>
      </c>
      <c r="F256" s="9">
        <f>Herrdubbel2!F177</f>
        <v>0</v>
      </c>
      <c r="G256" s="9">
        <f>Herrdubbel2!G177</f>
        <v>0</v>
      </c>
      <c r="H256" s="1">
        <f>Herrdubbel2!H177</f>
        <v>0</v>
      </c>
      <c r="I256" s="9">
        <f>Herrdubbel2!I177</f>
        <v>0</v>
      </c>
      <c r="J256" s="9">
        <f>Herrdubbel2!J177</f>
        <v>0</v>
      </c>
      <c r="K256" s="9">
        <f>Herrdubbel2!K177</f>
        <v>0</v>
      </c>
      <c r="L256" s="9">
        <f>Herrdubbel2!L177</f>
        <v>0</v>
      </c>
      <c r="M256" s="9">
        <f>Herrdubbel2!M177</f>
        <v>0</v>
      </c>
      <c r="N256" s="1">
        <f>Herrdubbel2!N177</f>
        <v>0</v>
      </c>
      <c r="O256" s="1">
        <f>Herrdubbel2!O177</f>
        <v>0</v>
      </c>
    </row>
    <row r="257" spans="1:15" x14ac:dyDescent="0.25">
      <c r="A257" s="9">
        <f>Herrdubbel2!A178</f>
        <v>0</v>
      </c>
      <c r="B257" s="9">
        <f>Herrdubbel2!B178</f>
        <v>0</v>
      </c>
      <c r="C257" s="9">
        <f>Herrdubbel2!C178</f>
        <v>0</v>
      </c>
      <c r="D257" s="9">
        <f>Herrdubbel2!D178</f>
        <v>0</v>
      </c>
      <c r="E257" s="9">
        <f>Herrdubbel2!E178</f>
        <v>0</v>
      </c>
      <c r="F257" s="9">
        <f>Herrdubbel2!F178</f>
        <v>0</v>
      </c>
      <c r="G257" s="9">
        <f>Herrdubbel2!G178</f>
        <v>0</v>
      </c>
      <c r="H257" s="1">
        <f>Herrdubbel2!H178</f>
        <v>0</v>
      </c>
      <c r="I257" s="9">
        <f>Herrdubbel2!I178</f>
        <v>0</v>
      </c>
      <c r="J257" s="9">
        <f>Herrdubbel2!J178</f>
        <v>0</v>
      </c>
      <c r="K257" s="9">
        <f>Herrdubbel2!K178</f>
        <v>0</v>
      </c>
      <c r="L257" s="9">
        <f>Herrdubbel2!L178</f>
        <v>0</v>
      </c>
      <c r="M257" s="9">
        <f>Herrdubbel2!M178</f>
        <v>0</v>
      </c>
      <c r="N257" s="1">
        <f>Herrdubbel2!N178</f>
        <v>0</v>
      </c>
      <c r="O257" s="1">
        <f>Herrdubbel2!O178</f>
        <v>0</v>
      </c>
    </row>
    <row r="258" spans="1:15" x14ac:dyDescent="0.25">
      <c r="A258" s="9" t="str">
        <f>A256&amp;"/"&amp;A257</f>
        <v>0/0</v>
      </c>
      <c r="B258" s="37">
        <f>IF(B256=B257,B257,B256&amp;"/"&amp;B257)</f>
        <v>0</v>
      </c>
      <c r="C258" s="9">
        <f t="shared" ref="C258:O258" si="84">SUM(C256:C257)</f>
        <v>0</v>
      </c>
      <c r="D258" s="9">
        <f t="shared" si="84"/>
        <v>0</v>
      </c>
      <c r="E258" s="9">
        <f t="shared" si="84"/>
        <v>0</v>
      </c>
      <c r="F258" s="9">
        <f t="shared" si="84"/>
        <v>0</v>
      </c>
      <c r="G258" s="9">
        <f t="shared" si="84"/>
        <v>0</v>
      </c>
      <c r="H258" s="1">
        <f t="shared" si="84"/>
        <v>0</v>
      </c>
      <c r="I258" s="9">
        <f t="shared" si="84"/>
        <v>0</v>
      </c>
      <c r="J258" s="9">
        <f t="shared" si="84"/>
        <v>0</v>
      </c>
      <c r="K258" s="9">
        <f t="shared" si="84"/>
        <v>0</v>
      </c>
      <c r="L258" s="9">
        <f t="shared" si="84"/>
        <v>0</v>
      </c>
      <c r="M258" s="9">
        <f t="shared" si="84"/>
        <v>0</v>
      </c>
      <c r="N258" s="1">
        <f t="shared" si="84"/>
        <v>0</v>
      </c>
      <c r="O258" s="1">
        <f t="shared" si="84"/>
        <v>0</v>
      </c>
    </row>
    <row r="259" spans="1:15" x14ac:dyDescent="0.25">
      <c r="A259" s="9">
        <f>Herrdubbel2!A179</f>
        <v>0</v>
      </c>
      <c r="B259" s="9">
        <f>Herrdubbel2!B179</f>
        <v>0</v>
      </c>
      <c r="C259" s="9">
        <f>Herrdubbel2!C179</f>
        <v>0</v>
      </c>
      <c r="D259" s="9">
        <f>Herrdubbel2!D179</f>
        <v>0</v>
      </c>
      <c r="E259" s="9">
        <f>Herrdubbel2!E179</f>
        <v>0</v>
      </c>
      <c r="F259" s="9">
        <f>Herrdubbel2!F179</f>
        <v>0</v>
      </c>
      <c r="G259" s="9">
        <f>Herrdubbel2!G179</f>
        <v>0</v>
      </c>
      <c r="H259" s="1">
        <f>Herrdubbel2!H179</f>
        <v>0</v>
      </c>
      <c r="I259" s="9">
        <f>Herrdubbel2!I179</f>
        <v>0</v>
      </c>
      <c r="J259" s="9">
        <f>Herrdubbel2!J179</f>
        <v>0</v>
      </c>
      <c r="K259" s="9">
        <f>Herrdubbel2!K179</f>
        <v>0</v>
      </c>
      <c r="L259" s="9">
        <f>Herrdubbel2!L179</f>
        <v>0</v>
      </c>
      <c r="M259" s="9">
        <f>Herrdubbel2!M179</f>
        <v>0</v>
      </c>
      <c r="N259" s="1">
        <f>Herrdubbel2!N179</f>
        <v>0</v>
      </c>
      <c r="O259" s="1">
        <f>Herrdubbel2!O179</f>
        <v>0</v>
      </c>
    </row>
    <row r="260" spans="1:15" x14ac:dyDescent="0.25">
      <c r="A260" s="9">
        <f>Herrdubbel2!A180</f>
        <v>0</v>
      </c>
      <c r="B260" s="9">
        <f>Herrdubbel2!B180</f>
        <v>0</v>
      </c>
      <c r="C260" s="9">
        <f>Herrdubbel2!C180</f>
        <v>0</v>
      </c>
      <c r="D260" s="9">
        <f>Herrdubbel2!D180</f>
        <v>0</v>
      </c>
      <c r="E260" s="9">
        <f>Herrdubbel2!E180</f>
        <v>0</v>
      </c>
      <c r="F260" s="9">
        <f>Herrdubbel2!F180</f>
        <v>0</v>
      </c>
      <c r="G260" s="9">
        <f>Herrdubbel2!G180</f>
        <v>0</v>
      </c>
      <c r="H260" s="1">
        <f>Herrdubbel2!H180</f>
        <v>0</v>
      </c>
      <c r="I260" s="9">
        <f>Herrdubbel2!I180</f>
        <v>0</v>
      </c>
      <c r="J260" s="9">
        <f>Herrdubbel2!J180</f>
        <v>0</v>
      </c>
      <c r="K260" s="9">
        <f>Herrdubbel2!K180</f>
        <v>0</v>
      </c>
      <c r="L260" s="9">
        <f>Herrdubbel2!L180</f>
        <v>0</v>
      </c>
      <c r="M260" s="9">
        <f>Herrdubbel2!M180</f>
        <v>0</v>
      </c>
      <c r="N260" s="1">
        <f>Herrdubbel2!N180</f>
        <v>0</v>
      </c>
      <c r="O260" s="1">
        <f>Herrdubbel2!O180</f>
        <v>0</v>
      </c>
    </row>
    <row r="261" spans="1:15" x14ac:dyDescent="0.25">
      <c r="A261" s="9" t="str">
        <f>A259&amp;"/"&amp;A260</f>
        <v>0/0</v>
      </c>
      <c r="B261" s="37">
        <f>IF(B259=B260,B260,B259&amp;"/"&amp;B260)</f>
        <v>0</v>
      </c>
      <c r="C261" s="9">
        <f t="shared" ref="C261:O261" si="85">SUM(C259:C260)</f>
        <v>0</v>
      </c>
      <c r="D261" s="9">
        <f t="shared" si="85"/>
        <v>0</v>
      </c>
      <c r="E261" s="9">
        <f t="shared" si="85"/>
        <v>0</v>
      </c>
      <c r="F261" s="9">
        <f t="shared" si="85"/>
        <v>0</v>
      </c>
      <c r="G261" s="9">
        <f t="shared" si="85"/>
        <v>0</v>
      </c>
      <c r="H261" s="1">
        <f t="shared" si="85"/>
        <v>0</v>
      </c>
      <c r="I261" s="9">
        <f t="shared" si="85"/>
        <v>0</v>
      </c>
      <c r="J261" s="9">
        <f t="shared" si="85"/>
        <v>0</v>
      </c>
      <c r="K261" s="9">
        <f t="shared" si="85"/>
        <v>0</v>
      </c>
      <c r="L261" s="9">
        <f t="shared" si="85"/>
        <v>0</v>
      </c>
      <c r="M261" s="9">
        <f t="shared" si="85"/>
        <v>0</v>
      </c>
      <c r="N261" s="1">
        <f t="shared" si="85"/>
        <v>0</v>
      </c>
      <c r="O261" s="1">
        <f t="shared" si="85"/>
        <v>0</v>
      </c>
    </row>
    <row r="262" spans="1:15" x14ac:dyDescent="0.25">
      <c r="A262" s="9">
        <f>Herrdubbel2!A181</f>
        <v>0</v>
      </c>
      <c r="B262" s="9">
        <f>Herrdubbel2!B181</f>
        <v>0</v>
      </c>
      <c r="C262" s="9">
        <f>Herrdubbel2!C181</f>
        <v>0</v>
      </c>
      <c r="D262" s="9">
        <f>Herrdubbel2!D181</f>
        <v>0</v>
      </c>
      <c r="E262" s="9">
        <f>Herrdubbel2!E181</f>
        <v>0</v>
      </c>
      <c r="F262" s="9">
        <f>Herrdubbel2!F181</f>
        <v>0</v>
      </c>
      <c r="G262" s="9">
        <f>Herrdubbel2!G181</f>
        <v>0</v>
      </c>
      <c r="H262" s="1">
        <f>Herrdubbel2!H181</f>
        <v>0</v>
      </c>
      <c r="I262" s="9">
        <f>Herrdubbel2!I181</f>
        <v>0</v>
      </c>
      <c r="J262" s="9">
        <f>Herrdubbel2!J181</f>
        <v>0</v>
      </c>
      <c r="K262" s="9">
        <f>Herrdubbel2!K181</f>
        <v>0</v>
      </c>
      <c r="L262" s="9">
        <f>Herrdubbel2!L181</f>
        <v>0</v>
      </c>
      <c r="M262" s="9">
        <f>Herrdubbel2!M181</f>
        <v>0</v>
      </c>
      <c r="N262" s="1">
        <f>Herrdubbel2!N181</f>
        <v>0</v>
      </c>
      <c r="O262" s="1">
        <f>Herrdubbel2!O181</f>
        <v>0</v>
      </c>
    </row>
    <row r="263" spans="1:15" x14ac:dyDescent="0.25">
      <c r="A263" s="9">
        <f>Herrdubbel2!A182</f>
        <v>0</v>
      </c>
      <c r="B263" s="9">
        <f>Herrdubbel2!B182</f>
        <v>0</v>
      </c>
      <c r="C263" s="9">
        <f>Herrdubbel2!C182</f>
        <v>0</v>
      </c>
      <c r="D263" s="9">
        <f>Herrdubbel2!D182</f>
        <v>0</v>
      </c>
      <c r="E263" s="9">
        <f>Herrdubbel2!E182</f>
        <v>0</v>
      </c>
      <c r="F263" s="9">
        <f>Herrdubbel2!F182</f>
        <v>0</v>
      </c>
      <c r="G263" s="9">
        <f>Herrdubbel2!G182</f>
        <v>0</v>
      </c>
      <c r="H263" s="1">
        <f>Herrdubbel2!H182</f>
        <v>0</v>
      </c>
      <c r="I263" s="9">
        <f>Herrdubbel2!I182</f>
        <v>0</v>
      </c>
      <c r="J263" s="9">
        <f>Herrdubbel2!J182</f>
        <v>0</v>
      </c>
      <c r="K263" s="9">
        <f>Herrdubbel2!K182</f>
        <v>0</v>
      </c>
      <c r="L263" s="9">
        <f>Herrdubbel2!L182</f>
        <v>0</v>
      </c>
      <c r="M263" s="9">
        <f>Herrdubbel2!M182</f>
        <v>0</v>
      </c>
      <c r="N263" s="1">
        <f>Herrdubbel2!N182</f>
        <v>0</v>
      </c>
      <c r="O263" s="1">
        <f>Herrdubbel2!O182</f>
        <v>0</v>
      </c>
    </row>
    <row r="264" spans="1:15" x14ac:dyDescent="0.25">
      <c r="A264" s="9" t="str">
        <f>A262&amp;"/"&amp;A263</f>
        <v>0/0</v>
      </c>
      <c r="B264" s="37">
        <f>IF(B262=B263,B263,B262&amp;"/"&amp;B263)</f>
        <v>0</v>
      </c>
      <c r="C264" s="9">
        <f t="shared" ref="C264:O264" si="86">SUM(C262:C263)</f>
        <v>0</v>
      </c>
      <c r="D264" s="9">
        <f t="shared" si="86"/>
        <v>0</v>
      </c>
      <c r="E264" s="9">
        <f t="shared" si="86"/>
        <v>0</v>
      </c>
      <c r="F264" s="9">
        <f t="shared" si="86"/>
        <v>0</v>
      </c>
      <c r="G264" s="9">
        <f t="shared" si="86"/>
        <v>0</v>
      </c>
      <c r="H264" s="1">
        <f t="shared" si="86"/>
        <v>0</v>
      </c>
      <c r="I264" s="9">
        <f t="shared" si="86"/>
        <v>0</v>
      </c>
      <c r="J264" s="9">
        <f t="shared" si="86"/>
        <v>0</v>
      </c>
      <c r="K264" s="9">
        <f t="shared" si="86"/>
        <v>0</v>
      </c>
      <c r="L264" s="9">
        <f t="shared" si="86"/>
        <v>0</v>
      </c>
      <c r="M264" s="9">
        <f t="shared" si="86"/>
        <v>0</v>
      </c>
      <c r="N264" s="1">
        <f t="shared" si="86"/>
        <v>0</v>
      </c>
      <c r="O264" s="1">
        <f t="shared" si="86"/>
        <v>0</v>
      </c>
    </row>
    <row r="265" spans="1:15" x14ac:dyDescent="0.25">
      <c r="A265" s="9">
        <f>Herrdubbel2!A183</f>
        <v>0</v>
      </c>
      <c r="B265" s="9">
        <f>Herrdubbel2!B183</f>
        <v>0</v>
      </c>
      <c r="C265" s="9">
        <f>Herrdubbel2!C183</f>
        <v>0</v>
      </c>
      <c r="D265" s="9">
        <f>Herrdubbel2!D183</f>
        <v>0</v>
      </c>
      <c r="E265" s="9">
        <f>Herrdubbel2!E183</f>
        <v>0</v>
      </c>
      <c r="F265" s="9">
        <f>Herrdubbel2!F183</f>
        <v>0</v>
      </c>
      <c r="G265" s="9">
        <f>Herrdubbel2!G183</f>
        <v>0</v>
      </c>
      <c r="H265" s="1">
        <f>Herrdubbel2!H183</f>
        <v>0</v>
      </c>
      <c r="I265" s="9">
        <f>Herrdubbel2!I183</f>
        <v>0</v>
      </c>
      <c r="J265" s="9">
        <f>Herrdubbel2!J183</f>
        <v>0</v>
      </c>
      <c r="K265" s="9">
        <f>Herrdubbel2!K183</f>
        <v>0</v>
      </c>
      <c r="L265" s="9">
        <f>Herrdubbel2!L183</f>
        <v>0</v>
      </c>
      <c r="M265" s="9">
        <f>Herrdubbel2!M183</f>
        <v>0</v>
      </c>
      <c r="N265" s="1">
        <f>Herrdubbel2!N183</f>
        <v>0</v>
      </c>
      <c r="O265" s="1">
        <f>Herrdubbel2!O183</f>
        <v>0</v>
      </c>
    </row>
    <row r="266" spans="1:15" x14ac:dyDescent="0.25">
      <c r="A266" s="9">
        <f>Herrdubbel2!A184</f>
        <v>0</v>
      </c>
      <c r="B266" s="9">
        <f>Herrdubbel2!B184</f>
        <v>0</v>
      </c>
      <c r="C266" s="9">
        <f>Herrdubbel2!C184</f>
        <v>0</v>
      </c>
      <c r="D266" s="9">
        <f>Herrdubbel2!D184</f>
        <v>0</v>
      </c>
      <c r="E266" s="9">
        <f>Herrdubbel2!E184</f>
        <v>0</v>
      </c>
      <c r="F266" s="9">
        <f>Herrdubbel2!F184</f>
        <v>0</v>
      </c>
      <c r="G266" s="9">
        <f>Herrdubbel2!G184</f>
        <v>0</v>
      </c>
      <c r="H266" s="1">
        <f>Herrdubbel2!H184</f>
        <v>0</v>
      </c>
      <c r="I266" s="9">
        <f>Herrdubbel2!I184</f>
        <v>0</v>
      </c>
      <c r="J266" s="9">
        <f>Herrdubbel2!J184</f>
        <v>0</v>
      </c>
      <c r="K266" s="9">
        <f>Herrdubbel2!K184</f>
        <v>0</v>
      </c>
      <c r="L266" s="9">
        <f>Herrdubbel2!L184</f>
        <v>0</v>
      </c>
      <c r="M266" s="9">
        <f>Herrdubbel2!M184</f>
        <v>0</v>
      </c>
      <c r="N266" s="1">
        <f>Herrdubbel2!N184</f>
        <v>0</v>
      </c>
      <c r="O266" s="1">
        <f>Herrdubbel2!O184</f>
        <v>0</v>
      </c>
    </row>
    <row r="267" spans="1:15" x14ac:dyDescent="0.25">
      <c r="A267" s="9" t="str">
        <f>A265&amp;"/"&amp;A266</f>
        <v>0/0</v>
      </c>
      <c r="B267" s="37">
        <f>IF(B265=B266,B266,B265&amp;"/"&amp;B266)</f>
        <v>0</v>
      </c>
      <c r="C267" s="9">
        <f t="shared" ref="C267:O267" si="87">SUM(C265:C266)</f>
        <v>0</v>
      </c>
      <c r="D267" s="9">
        <f t="shared" si="87"/>
        <v>0</v>
      </c>
      <c r="E267" s="9">
        <f t="shared" si="87"/>
        <v>0</v>
      </c>
      <c r="F267" s="9">
        <f t="shared" si="87"/>
        <v>0</v>
      </c>
      <c r="G267" s="9">
        <f t="shared" si="87"/>
        <v>0</v>
      </c>
      <c r="H267" s="1">
        <f t="shared" si="87"/>
        <v>0</v>
      </c>
      <c r="I267" s="9">
        <f t="shared" si="87"/>
        <v>0</v>
      </c>
      <c r="J267" s="9">
        <f t="shared" si="87"/>
        <v>0</v>
      </c>
      <c r="K267" s="9">
        <f t="shared" si="87"/>
        <v>0</v>
      </c>
      <c r="L267" s="9">
        <f t="shared" si="87"/>
        <v>0</v>
      </c>
      <c r="M267" s="9">
        <f t="shared" si="87"/>
        <v>0</v>
      </c>
      <c r="N267" s="1">
        <f t="shared" si="87"/>
        <v>0</v>
      </c>
      <c r="O267" s="1">
        <f t="shared" si="87"/>
        <v>0</v>
      </c>
    </row>
    <row r="268" spans="1:15" x14ac:dyDescent="0.25">
      <c r="A268" s="9">
        <f>Herrdubbel2!A185</f>
        <v>0</v>
      </c>
      <c r="B268" s="9">
        <f>Herrdubbel2!B185</f>
        <v>0</v>
      </c>
      <c r="C268" s="9">
        <f>Herrdubbel2!C185</f>
        <v>0</v>
      </c>
      <c r="D268" s="9">
        <f>Herrdubbel2!D185</f>
        <v>0</v>
      </c>
      <c r="E268" s="9">
        <f>Herrdubbel2!E185</f>
        <v>0</v>
      </c>
      <c r="F268" s="9">
        <f>Herrdubbel2!F185</f>
        <v>0</v>
      </c>
      <c r="G268" s="9">
        <f>Herrdubbel2!G185</f>
        <v>0</v>
      </c>
      <c r="H268" s="1">
        <f>Herrdubbel2!H185</f>
        <v>0</v>
      </c>
      <c r="I268" s="9">
        <f>Herrdubbel2!I185</f>
        <v>0</v>
      </c>
      <c r="J268" s="9">
        <f>Herrdubbel2!J185</f>
        <v>0</v>
      </c>
      <c r="K268" s="9">
        <f>Herrdubbel2!K185</f>
        <v>0</v>
      </c>
      <c r="L268" s="9">
        <f>Herrdubbel2!L185</f>
        <v>0</v>
      </c>
      <c r="M268" s="9">
        <f>Herrdubbel2!M185</f>
        <v>0</v>
      </c>
      <c r="N268" s="1">
        <f>Herrdubbel2!N185</f>
        <v>0</v>
      </c>
      <c r="O268" s="1">
        <f>Herrdubbel2!O185</f>
        <v>0</v>
      </c>
    </row>
    <row r="269" spans="1:15" x14ac:dyDescent="0.25">
      <c r="A269" s="9">
        <f>Herrdubbel2!A186</f>
        <v>0</v>
      </c>
      <c r="B269" s="9">
        <f>Herrdubbel2!B186</f>
        <v>0</v>
      </c>
      <c r="C269" s="9">
        <f>Herrdubbel2!C186</f>
        <v>0</v>
      </c>
      <c r="D269" s="9">
        <f>Herrdubbel2!D186</f>
        <v>0</v>
      </c>
      <c r="E269" s="9">
        <f>Herrdubbel2!E186</f>
        <v>0</v>
      </c>
      <c r="F269" s="9">
        <f>Herrdubbel2!F186</f>
        <v>0</v>
      </c>
      <c r="G269" s="9">
        <f>Herrdubbel2!G186</f>
        <v>0</v>
      </c>
      <c r="H269" s="1">
        <f>Herrdubbel2!H186</f>
        <v>0</v>
      </c>
      <c r="I269" s="9">
        <f>Herrdubbel2!I186</f>
        <v>0</v>
      </c>
      <c r="J269" s="9">
        <f>Herrdubbel2!J186</f>
        <v>0</v>
      </c>
      <c r="K269" s="9">
        <f>Herrdubbel2!K186</f>
        <v>0</v>
      </c>
      <c r="L269" s="9">
        <f>Herrdubbel2!L186</f>
        <v>0</v>
      </c>
      <c r="M269" s="9">
        <f>Herrdubbel2!M186</f>
        <v>0</v>
      </c>
      <c r="N269" s="1">
        <f>Herrdubbel2!N186</f>
        <v>0</v>
      </c>
      <c r="O269" s="1">
        <f>Herrdubbel2!O186</f>
        <v>0</v>
      </c>
    </row>
    <row r="270" spans="1:15" x14ac:dyDescent="0.25">
      <c r="A270" s="9" t="str">
        <f>A268&amp;"/"&amp;A269</f>
        <v>0/0</v>
      </c>
      <c r="B270" s="37">
        <f>IF(B268=B269,B269,B268&amp;"/"&amp;B269)</f>
        <v>0</v>
      </c>
      <c r="C270" s="9">
        <f t="shared" ref="C270:O270" si="88">SUM(C268:C269)</f>
        <v>0</v>
      </c>
      <c r="D270" s="9">
        <f t="shared" si="88"/>
        <v>0</v>
      </c>
      <c r="E270" s="9">
        <f t="shared" si="88"/>
        <v>0</v>
      </c>
      <c r="F270" s="9">
        <f t="shared" si="88"/>
        <v>0</v>
      </c>
      <c r="G270" s="9">
        <f t="shared" si="88"/>
        <v>0</v>
      </c>
      <c r="H270" s="1">
        <f t="shared" si="88"/>
        <v>0</v>
      </c>
      <c r="I270" s="9">
        <f t="shared" si="88"/>
        <v>0</v>
      </c>
      <c r="J270" s="9">
        <f t="shared" si="88"/>
        <v>0</v>
      </c>
      <c r="K270" s="9">
        <f t="shared" si="88"/>
        <v>0</v>
      </c>
      <c r="L270" s="9">
        <f t="shared" si="88"/>
        <v>0</v>
      </c>
      <c r="M270" s="9">
        <f t="shared" si="88"/>
        <v>0</v>
      </c>
      <c r="N270" s="1">
        <f t="shared" si="88"/>
        <v>0</v>
      </c>
      <c r="O270" s="1">
        <f t="shared" si="88"/>
        <v>0</v>
      </c>
    </row>
    <row r="271" spans="1:15" x14ac:dyDescent="0.25">
      <c r="A271" s="9">
        <f>Herrdubbel2!A187</f>
        <v>0</v>
      </c>
      <c r="B271" s="9">
        <f>Herrdubbel2!B187</f>
        <v>0</v>
      </c>
      <c r="C271" s="9">
        <f>Herrdubbel2!C187</f>
        <v>0</v>
      </c>
      <c r="D271" s="9">
        <f>Herrdubbel2!D187</f>
        <v>0</v>
      </c>
      <c r="E271" s="9">
        <f>Herrdubbel2!E187</f>
        <v>0</v>
      </c>
      <c r="F271" s="9">
        <f>Herrdubbel2!F187</f>
        <v>0</v>
      </c>
      <c r="G271" s="9">
        <f>Herrdubbel2!G187</f>
        <v>0</v>
      </c>
      <c r="H271" s="1">
        <f>Herrdubbel2!H187</f>
        <v>0</v>
      </c>
      <c r="I271" s="9">
        <f>Herrdubbel2!I187</f>
        <v>0</v>
      </c>
      <c r="J271" s="9">
        <f>Herrdubbel2!J187</f>
        <v>0</v>
      </c>
      <c r="K271" s="9">
        <f>Herrdubbel2!K187</f>
        <v>0</v>
      </c>
      <c r="L271" s="9">
        <f>Herrdubbel2!L187</f>
        <v>0</v>
      </c>
      <c r="M271" s="9">
        <f>Herrdubbel2!M187</f>
        <v>0</v>
      </c>
      <c r="N271" s="1">
        <f>Herrdubbel2!N187</f>
        <v>0</v>
      </c>
      <c r="O271" s="1">
        <f>Herrdubbel2!O187</f>
        <v>0</v>
      </c>
    </row>
    <row r="272" spans="1:15" x14ac:dyDescent="0.25">
      <c r="A272" s="9">
        <f>Herrdubbel2!A188</f>
        <v>0</v>
      </c>
      <c r="B272" s="9">
        <f>Herrdubbel2!B188</f>
        <v>0</v>
      </c>
      <c r="C272" s="9">
        <f>Herrdubbel2!C188</f>
        <v>0</v>
      </c>
      <c r="D272" s="9">
        <f>Herrdubbel2!D188</f>
        <v>0</v>
      </c>
      <c r="E272" s="9">
        <f>Herrdubbel2!E188</f>
        <v>0</v>
      </c>
      <c r="F272" s="9">
        <f>Herrdubbel2!F188</f>
        <v>0</v>
      </c>
      <c r="G272" s="9">
        <f>Herrdubbel2!G188</f>
        <v>0</v>
      </c>
      <c r="H272" s="1">
        <f>Herrdubbel2!H188</f>
        <v>0</v>
      </c>
      <c r="I272" s="9">
        <f>Herrdubbel2!I188</f>
        <v>0</v>
      </c>
      <c r="J272" s="9">
        <f>Herrdubbel2!J188</f>
        <v>0</v>
      </c>
      <c r="K272" s="9">
        <f>Herrdubbel2!K188</f>
        <v>0</v>
      </c>
      <c r="L272" s="9">
        <f>Herrdubbel2!L188</f>
        <v>0</v>
      </c>
      <c r="M272" s="9">
        <f>Herrdubbel2!M188</f>
        <v>0</v>
      </c>
      <c r="N272" s="1">
        <f>Herrdubbel2!N188</f>
        <v>0</v>
      </c>
      <c r="O272" s="1">
        <f>Herrdubbel2!O188</f>
        <v>0</v>
      </c>
    </row>
    <row r="273" spans="1:15" x14ac:dyDescent="0.25">
      <c r="A273" s="9" t="str">
        <f>A271&amp;"/"&amp;A272</f>
        <v>0/0</v>
      </c>
      <c r="B273" s="37">
        <f>IF(B271=B272,B272,B271&amp;"/"&amp;B272)</f>
        <v>0</v>
      </c>
      <c r="C273" s="9">
        <f t="shared" ref="C273:O273" si="89">SUM(C271:C272)</f>
        <v>0</v>
      </c>
      <c r="D273" s="9">
        <f t="shared" si="89"/>
        <v>0</v>
      </c>
      <c r="E273" s="9">
        <f t="shared" si="89"/>
        <v>0</v>
      </c>
      <c r="F273" s="9">
        <f t="shared" si="89"/>
        <v>0</v>
      </c>
      <c r="G273" s="9">
        <f t="shared" si="89"/>
        <v>0</v>
      </c>
      <c r="H273" s="1">
        <f t="shared" si="89"/>
        <v>0</v>
      </c>
      <c r="I273" s="9">
        <f t="shared" si="89"/>
        <v>0</v>
      </c>
      <c r="J273" s="9">
        <f t="shared" si="89"/>
        <v>0</v>
      </c>
      <c r="K273" s="9">
        <f t="shared" si="89"/>
        <v>0</v>
      </c>
      <c r="L273" s="9">
        <f t="shared" si="89"/>
        <v>0</v>
      </c>
      <c r="M273" s="9">
        <f t="shared" si="89"/>
        <v>0</v>
      </c>
      <c r="N273" s="1">
        <f t="shared" si="89"/>
        <v>0</v>
      </c>
      <c r="O273" s="1">
        <f t="shared" si="89"/>
        <v>0</v>
      </c>
    </row>
    <row r="274" spans="1:15" x14ac:dyDescent="0.25">
      <c r="A274" s="9">
        <f>Herrdubbel2!A189</f>
        <v>0</v>
      </c>
      <c r="B274" s="9">
        <f>Herrdubbel2!B189</f>
        <v>0</v>
      </c>
      <c r="C274" s="9">
        <f>Herrdubbel2!C189</f>
        <v>0</v>
      </c>
      <c r="D274" s="9">
        <f>Herrdubbel2!D189</f>
        <v>0</v>
      </c>
      <c r="E274" s="9">
        <f>Herrdubbel2!E189</f>
        <v>0</v>
      </c>
      <c r="F274" s="9">
        <f>Herrdubbel2!F189</f>
        <v>0</v>
      </c>
      <c r="G274" s="9">
        <f>Herrdubbel2!G189</f>
        <v>0</v>
      </c>
      <c r="H274" s="1">
        <f>Herrdubbel2!H189</f>
        <v>0</v>
      </c>
      <c r="I274" s="9">
        <f>Herrdubbel2!I189</f>
        <v>0</v>
      </c>
      <c r="J274" s="9">
        <f>Herrdubbel2!J189</f>
        <v>0</v>
      </c>
      <c r="K274" s="9">
        <f>Herrdubbel2!K189</f>
        <v>0</v>
      </c>
      <c r="L274" s="9">
        <f>Herrdubbel2!L189</f>
        <v>0</v>
      </c>
      <c r="M274" s="9">
        <f>Herrdubbel2!M189</f>
        <v>0</v>
      </c>
      <c r="N274" s="1">
        <f>Herrdubbel2!N189</f>
        <v>0</v>
      </c>
      <c r="O274" s="1">
        <f>Herrdubbel2!O189</f>
        <v>0</v>
      </c>
    </row>
    <row r="275" spans="1:15" x14ac:dyDescent="0.25">
      <c r="A275" s="9">
        <f>Herrdubbel2!A190</f>
        <v>0</v>
      </c>
      <c r="B275" s="9">
        <f>Herrdubbel2!B190</f>
        <v>0</v>
      </c>
      <c r="C275" s="9">
        <f>Herrdubbel2!C190</f>
        <v>0</v>
      </c>
      <c r="D275" s="9">
        <f>Herrdubbel2!D190</f>
        <v>0</v>
      </c>
      <c r="E275" s="9">
        <f>Herrdubbel2!E190</f>
        <v>0</v>
      </c>
      <c r="F275" s="9">
        <f>Herrdubbel2!F190</f>
        <v>0</v>
      </c>
      <c r="G275" s="9">
        <f>Herrdubbel2!G190</f>
        <v>0</v>
      </c>
      <c r="H275" s="1">
        <f>Herrdubbel2!H190</f>
        <v>0</v>
      </c>
      <c r="I275" s="9">
        <f>Herrdubbel2!I190</f>
        <v>0</v>
      </c>
      <c r="J275" s="9">
        <f>Herrdubbel2!J190</f>
        <v>0</v>
      </c>
      <c r="K275" s="9">
        <f>Herrdubbel2!K190</f>
        <v>0</v>
      </c>
      <c r="L275" s="9">
        <f>Herrdubbel2!L190</f>
        <v>0</v>
      </c>
      <c r="M275" s="9">
        <f>Herrdubbel2!M190</f>
        <v>0</v>
      </c>
      <c r="N275" s="1">
        <f>Herrdubbel2!N190</f>
        <v>0</v>
      </c>
      <c r="O275" s="1">
        <f>Herrdubbel2!O190</f>
        <v>0</v>
      </c>
    </row>
    <row r="276" spans="1:15" x14ac:dyDescent="0.25">
      <c r="A276" s="9" t="str">
        <f>A274&amp;"/"&amp;A275</f>
        <v>0/0</v>
      </c>
      <c r="B276" s="37">
        <f>IF(B274=B275,B275,B274&amp;"/"&amp;B275)</f>
        <v>0</v>
      </c>
      <c r="C276" s="9">
        <f t="shared" ref="C276:O276" si="90">SUM(C274:C275)</f>
        <v>0</v>
      </c>
      <c r="D276" s="9">
        <f t="shared" si="90"/>
        <v>0</v>
      </c>
      <c r="E276" s="9">
        <f t="shared" si="90"/>
        <v>0</v>
      </c>
      <c r="F276" s="9">
        <f t="shared" si="90"/>
        <v>0</v>
      </c>
      <c r="G276" s="9">
        <f t="shared" si="90"/>
        <v>0</v>
      </c>
      <c r="H276" s="1">
        <f t="shared" si="90"/>
        <v>0</v>
      </c>
      <c r="I276" s="9">
        <f t="shared" si="90"/>
        <v>0</v>
      </c>
      <c r="J276" s="9">
        <f t="shared" si="90"/>
        <v>0</v>
      </c>
      <c r="K276" s="9">
        <f t="shared" si="90"/>
        <v>0</v>
      </c>
      <c r="L276" s="9">
        <f t="shared" si="90"/>
        <v>0</v>
      </c>
      <c r="M276" s="9">
        <f t="shared" si="90"/>
        <v>0</v>
      </c>
      <c r="N276" s="1">
        <f t="shared" si="90"/>
        <v>0</v>
      </c>
      <c r="O276" s="1">
        <f t="shared" si="90"/>
        <v>0</v>
      </c>
    </row>
    <row r="277" spans="1:15" x14ac:dyDescent="0.25">
      <c r="A277" s="9">
        <f>Herrdubbel2!A191</f>
        <v>0</v>
      </c>
      <c r="B277" s="9">
        <f>Herrdubbel2!B191</f>
        <v>0</v>
      </c>
      <c r="C277" s="9">
        <f>Herrdubbel2!C191</f>
        <v>0</v>
      </c>
      <c r="D277" s="9">
        <f>Herrdubbel2!D191</f>
        <v>0</v>
      </c>
      <c r="E277" s="9">
        <f>Herrdubbel2!E191</f>
        <v>0</v>
      </c>
      <c r="F277" s="9">
        <f>Herrdubbel2!F191</f>
        <v>0</v>
      </c>
      <c r="G277" s="9">
        <f>Herrdubbel2!G191</f>
        <v>0</v>
      </c>
      <c r="H277" s="1">
        <f>Herrdubbel2!H191</f>
        <v>0</v>
      </c>
      <c r="I277" s="9">
        <f>Herrdubbel2!I191</f>
        <v>0</v>
      </c>
      <c r="J277" s="9">
        <f>Herrdubbel2!J191</f>
        <v>0</v>
      </c>
      <c r="K277" s="9">
        <f>Herrdubbel2!K191</f>
        <v>0</v>
      </c>
      <c r="L277" s="9">
        <f>Herrdubbel2!L191</f>
        <v>0</v>
      </c>
      <c r="M277" s="9">
        <f>Herrdubbel2!M191</f>
        <v>0</v>
      </c>
      <c r="N277" s="1">
        <f>Herrdubbel2!N191</f>
        <v>0</v>
      </c>
      <c r="O277" s="1">
        <f>Herrdubbel2!O191</f>
        <v>0</v>
      </c>
    </row>
    <row r="278" spans="1:15" x14ac:dyDescent="0.25">
      <c r="A278" s="9">
        <f>Herrdubbel2!A192</f>
        <v>0</v>
      </c>
      <c r="B278" s="9">
        <f>Herrdubbel2!B192</f>
        <v>0</v>
      </c>
      <c r="C278" s="9">
        <f>Herrdubbel2!C192</f>
        <v>0</v>
      </c>
      <c r="D278" s="9">
        <f>Herrdubbel2!D192</f>
        <v>0</v>
      </c>
      <c r="E278" s="9">
        <f>Herrdubbel2!E192</f>
        <v>0</v>
      </c>
      <c r="F278" s="9">
        <f>Herrdubbel2!F192</f>
        <v>0</v>
      </c>
      <c r="G278" s="9">
        <f>Herrdubbel2!G192</f>
        <v>0</v>
      </c>
      <c r="H278" s="1">
        <f>Herrdubbel2!H192</f>
        <v>0</v>
      </c>
      <c r="I278" s="9">
        <f>Herrdubbel2!I192</f>
        <v>0</v>
      </c>
      <c r="J278" s="9">
        <f>Herrdubbel2!J192</f>
        <v>0</v>
      </c>
      <c r="K278" s="9">
        <f>Herrdubbel2!K192</f>
        <v>0</v>
      </c>
      <c r="L278" s="9">
        <f>Herrdubbel2!L192</f>
        <v>0</v>
      </c>
      <c r="M278" s="9">
        <f>Herrdubbel2!M192</f>
        <v>0</v>
      </c>
      <c r="N278" s="1">
        <f>Herrdubbel2!N192</f>
        <v>0</v>
      </c>
      <c r="O278" s="1">
        <f>Herrdubbel2!O192</f>
        <v>0</v>
      </c>
    </row>
    <row r="279" spans="1:15" x14ac:dyDescent="0.25">
      <c r="A279" s="9" t="str">
        <f>A277&amp;"/"&amp;A278</f>
        <v>0/0</v>
      </c>
      <c r="B279" s="37">
        <f>IF(B277=B278,B278,B277&amp;"/"&amp;B278)</f>
        <v>0</v>
      </c>
      <c r="C279" s="9">
        <f t="shared" ref="C279:O279" si="91">SUM(C277:C278)</f>
        <v>0</v>
      </c>
      <c r="D279" s="9">
        <f t="shared" si="91"/>
        <v>0</v>
      </c>
      <c r="E279" s="9">
        <f t="shared" si="91"/>
        <v>0</v>
      </c>
      <c r="F279" s="9">
        <f t="shared" si="91"/>
        <v>0</v>
      </c>
      <c r="G279" s="9">
        <f t="shared" si="91"/>
        <v>0</v>
      </c>
      <c r="H279" s="1">
        <f t="shared" si="91"/>
        <v>0</v>
      </c>
      <c r="I279" s="9">
        <f t="shared" si="91"/>
        <v>0</v>
      </c>
      <c r="J279" s="9">
        <f t="shared" si="91"/>
        <v>0</v>
      </c>
      <c r="K279" s="9">
        <f t="shared" si="91"/>
        <v>0</v>
      </c>
      <c r="L279" s="9">
        <f t="shared" si="91"/>
        <v>0</v>
      </c>
      <c r="M279" s="9">
        <f t="shared" si="91"/>
        <v>0</v>
      </c>
      <c r="N279" s="1">
        <f t="shared" si="91"/>
        <v>0</v>
      </c>
      <c r="O279" s="1">
        <f t="shared" si="91"/>
        <v>0</v>
      </c>
    </row>
    <row r="280" spans="1:15" x14ac:dyDescent="0.25">
      <c r="A280" s="9">
        <f>Herrdubbel2!A193</f>
        <v>0</v>
      </c>
      <c r="B280" s="9">
        <f>Herrdubbel2!B193</f>
        <v>0</v>
      </c>
      <c r="C280" s="9">
        <f>Herrdubbel2!C193</f>
        <v>0</v>
      </c>
      <c r="D280" s="9">
        <f>Herrdubbel2!D193</f>
        <v>0</v>
      </c>
      <c r="E280" s="9">
        <f>Herrdubbel2!E193</f>
        <v>0</v>
      </c>
      <c r="F280" s="9">
        <f>Herrdubbel2!F193</f>
        <v>0</v>
      </c>
      <c r="G280" s="9">
        <f>Herrdubbel2!G193</f>
        <v>0</v>
      </c>
      <c r="H280" s="1">
        <f>Herrdubbel2!H193</f>
        <v>0</v>
      </c>
      <c r="I280" s="9">
        <f>Herrdubbel2!I193</f>
        <v>0</v>
      </c>
      <c r="J280" s="9">
        <f>Herrdubbel2!J193</f>
        <v>0</v>
      </c>
      <c r="K280" s="9">
        <f>Herrdubbel2!K193</f>
        <v>0</v>
      </c>
      <c r="L280" s="9">
        <f>Herrdubbel2!L193</f>
        <v>0</v>
      </c>
      <c r="M280" s="9">
        <f>Herrdubbel2!M193</f>
        <v>0</v>
      </c>
      <c r="N280" s="1">
        <f>Herrdubbel2!N193</f>
        <v>0</v>
      </c>
      <c r="O280" s="1">
        <f>Herrdubbel2!O193</f>
        <v>0</v>
      </c>
    </row>
    <row r="281" spans="1:15" x14ac:dyDescent="0.25">
      <c r="A281" s="9">
        <f>Herrdubbel2!A194</f>
        <v>0</v>
      </c>
      <c r="B281" s="9">
        <f>Herrdubbel2!B194</f>
        <v>0</v>
      </c>
      <c r="C281" s="9">
        <f>Herrdubbel2!C194</f>
        <v>0</v>
      </c>
      <c r="D281" s="9">
        <f>Herrdubbel2!D194</f>
        <v>0</v>
      </c>
      <c r="E281" s="9">
        <f>Herrdubbel2!E194</f>
        <v>0</v>
      </c>
      <c r="F281" s="9">
        <f>Herrdubbel2!F194</f>
        <v>0</v>
      </c>
      <c r="G281" s="9">
        <f>Herrdubbel2!G194</f>
        <v>0</v>
      </c>
      <c r="H281" s="1">
        <f>Herrdubbel2!H194</f>
        <v>0</v>
      </c>
      <c r="I281" s="9">
        <f>Herrdubbel2!I194</f>
        <v>0</v>
      </c>
      <c r="J281" s="9">
        <f>Herrdubbel2!J194</f>
        <v>0</v>
      </c>
      <c r="K281" s="9">
        <f>Herrdubbel2!K194</f>
        <v>0</v>
      </c>
      <c r="L281" s="9">
        <f>Herrdubbel2!L194</f>
        <v>0</v>
      </c>
      <c r="M281" s="9">
        <f>Herrdubbel2!M194</f>
        <v>0</v>
      </c>
      <c r="N281" s="1">
        <f>Herrdubbel2!N194</f>
        <v>0</v>
      </c>
      <c r="O281" s="1">
        <f>Herrdubbel2!O194</f>
        <v>0</v>
      </c>
    </row>
    <row r="282" spans="1:15" x14ac:dyDescent="0.25">
      <c r="A282" s="9" t="str">
        <f>A280&amp;"/"&amp;A281</f>
        <v>0/0</v>
      </c>
      <c r="B282" s="37">
        <f>IF(B280=B281,B281,B280&amp;"/"&amp;B281)</f>
        <v>0</v>
      </c>
      <c r="C282" s="9">
        <f t="shared" ref="C282:O282" si="92">SUM(C280:C281)</f>
        <v>0</v>
      </c>
      <c r="D282" s="9">
        <f t="shared" si="92"/>
        <v>0</v>
      </c>
      <c r="E282" s="9">
        <f t="shared" si="92"/>
        <v>0</v>
      </c>
      <c r="F282" s="9">
        <f t="shared" si="92"/>
        <v>0</v>
      </c>
      <c r="G282" s="9">
        <f t="shared" si="92"/>
        <v>0</v>
      </c>
      <c r="H282" s="1">
        <f t="shared" si="92"/>
        <v>0</v>
      </c>
      <c r="I282" s="9">
        <f t="shared" si="92"/>
        <v>0</v>
      </c>
      <c r="J282" s="9">
        <f t="shared" si="92"/>
        <v>0</v>
      </c>
      <c r="K282" s="9">
        <f t="shared" si="92"/>
        <v>0</v>
      </c>
      <c r="L282" s="9">
        <f t="shared" si="92"/>
        <v>0</v>
      </c>
      <c r="M282" s="9">
        <f t="shared" si="92"/>
        <v>0</v>
      </c>
      <c r="N282" s="1">
        <f t="shared" si="92"/>
        <v>0</v>
      </c>
      <c r="O282" s="1">
        <f t="shared" si="92"/>
        <v>0</v>
      </c>
    </row>
    <row r="283" spans="1:15" x14ac:dyDescent="0.25">
      <c r="A283" s="9">
        <f>Herrdubbel2!A195</f>
        <v>0</v>
      </c>
      <c r="B283" s="9">
        <f>Herrdubbel2!B195</f>
        <v>0</v>
      </c>
      <c r="C283" s="9">
        <f>Herrdubbel2!C195</f>
        <v>0</v>
      </c>
      <c r="D283" s="9">
        <f>Herrdubbel2!D195</f>
        <v>0</v>
      </c>
      <c r="E283" s="9">
        <f>Herrdubbel2!E195</f>
        <v>0</v>
      </c>
      <c r="F283" s="9">
        <f>Herrdubbel2!F195</f>
        <v>0</v>
      </c>
      <c r="G283" s="9">
        <f>Herrdubbel2!G195</f>
        <v>0</v>
      </c>
      <c r="H283" s="1">
        <f>Herrdubbel2!H195</f>
        <v>0</v>
      </c>
      <c r="I283" s="9">
        <f>Herrdubbel2!I195</f>
        <v>0</v>
      </c>
      <c r="J283" s="9">
        <f>Herrdubbel2!J195</f>
        <v>0</v>
      </c>
      <c r="K283" s="9">
        <f>Herrdubbel2!K195</f>
        <v>0</v>
      </c>
      <c r="L283" s="9">
        <f>Herrdubbel2!L195</f>
        <v>0</v>
      </c>
      <c r="M283" s="9">
        <f>Herrdubbel2!M195</f>
        <v>0</v>
      </c>
      <c r="N283" s="1">
        <f>Herrdubbel2!N195</f>
        <v>0</v>
      </c>
      <c r="O283" s="1">
        <f>Herrdubbel2!O195</f>
        <v>0</v>
      </c>
    </row>
    <row r="284" spans="1:15" x14ac:dyDescent="0.25">
      <c r="A284" s="9">
        <f>Herrdubbel2!A196</f>
        <v>0</v>
      </c>
      <c r="B284" s="9">
        <f>Herrdubbel2!B196</f>
        <v>0</v>
      </c>
      <c r="C284" s="9">
        <f>Herrdubbel2!C196</f>
        <v>0</v>
      </c>
      <c r="D284" s="9">
        <f>Herrdubbel2!D196</f>
        <v>0</v>
      </c>
      <c r="E284" s="9">
        <f>Herrdubbel2!E196</f>
        <v>0</v>
      </c>
      <c r="F284" s="9">
        <f>Herrdubbel2!F196</f>
        <v>0</v>
      </c>
      <c r="G284" s="9">
        <f>Herrdubbel2!G196</f>
        <v>0</v>
      </c>
      <c r="H284" s="1">
        <f>Herrdubbel2!H196</f>
        <v>0</v>
      </c>
      <c r="I284" s="9">
        <f>Herrdubbel2!I196</f>
        <v>0</v>
      </c>
      <c r="J284" s="9">
        <f>Herrdubbel2!J196</f>
        <v>0</v>
      </c>
      <c r="K284" s="9">
        <f>Herrdubbel2!K196</f>
        <v>0</v>
      </c>
      <c r="L284" s="9">
        <f>Herrdubbel2!L196</f>
        <v>0</v>
      </c>
      <c r="M284" s="9">
        <f>Herrdubbel2!M196</f>
        <v>0</v>
      </c>
      <c r="N284" s="1">
        <f>Herrdubbel2!N196</f>
        <v>0</v>
      </c>
      <c r="O284" s="1">
        <f>Herrdubbel2!O196</f>
        <v>0</v>
      </c>
    </row>
    <row r="285" spans="1:15" x14ac:dyDescent="0.25">
      <c r="A285" s="9" t="str">
        <f>A283&amp;"/"&amp;A284</f>
        <v>0/0</v>
      </c>
      <c r="B285" s="37">
        <f>IF(B283=B284,B284,B283&amp;"/"&amp;B284)</f>
        <v>0</v>
      </c>
      <c r="C285" s="9">
        <f t="shared" ref="C285:O285" si="93">SUM(C283:C284)</f>
        <v>0</v>
      </c>
      <c r="D285" s="9">
        <f t="shared" si="93"/>
        <v>0</v>
      </c>
      <c r="E285" s="9">
        <f t="shared" si="93"/>
        <v>0</v>
      </c>
      <c r="F285" s="9">
        <f t="shared" si="93"/>
        <v>0</v>
      </c>
      <c r="G285" s="9">
        <f t="shared" si="93"/>
        <v>0</v>
      </c>
      <c r="H285" s="1">
        <f t="shared" si="93"/>
        <v>0</v>
      </c>
      <c r="I285" s="9">
        <f t="shared" si="93"/>
        <v>0</v>
      </c>
      <c r="J285" s="9">
        <f t="shared" si="93"/>
        <v>0</v>
      </c>
      <c r="K285" s="9">
        <f t="shared" si="93"/>
        <v>0</v>
      </c>
      <c r="L285" s="9">
        <f t="shared" si="93"/>
        <v>0</v>
      </c>
      <c r="M285" s="9">
        <f t="shared" si="93"/>
        <v>0</v>
      </c>
      <c r="N285" s="1">
        <f t="shared" si="93"/>
        <v>0</v>
      </c>
      <c r="O285" s="1">
        <f t="shared" si="93"/>
        <v>0</v>
      </c>
    </row>
    <row r="286" spans="1:15" x14ac:dyDescent="0.25">
      <c r="A286" s="9">
        <f>Herrdubbel2!A197</f>
        <v>0</v>
      </c>
      <c r="B286" s="9">
        <f>Herrdubbel2!B197</f>
        <v>0</v>
      </c>
      <c r="C286" s="9">
        <f>Herrdubbel2!C197</f>
        <v>0</v>
      </c>
      <c r="D286" s="9">
        <f>Herrdubbel2!D197</f>
        <v>0</v>
      </c>
      <c r="E286" s="9">
        <f>Herrdubbel2!E197</f>
        <v>0</v>
      </c>
      <c r="F286" s="9">
        <f>Herrdubbel2!F197</f>
        <v>0</v>
      </c>
      <c r="G286" s="9">
        <f>Herrdubbel2!G197</f>
        <v>0</v>
      </c>
      <c r="H286" s="1">
        <f>Herrdubbel2!H197</f>
        <v>0</v>
      </c>
      <c r="I286" s="9">
        <f>Herrdubbel2!I197</f>
        <v>0</v>
      </c>
      <c r="J286" s="9">
        <f>Herrdubbel2!J197</f>
        <v>0</v>
      </c>
      <c r="K286" s="9">
        <f>Herrdubbel2!K197</f>
        <v>0</v>
      </c>
      <c r="L286" s="9">
        <f>Herrdubbel2!L197</f>
        <v>0</v>
      </c>
      <c r="M286" s="9">
        <f>Herrdubbel2!M197</f>
        <v>0</v>
      </c>
      <c r="N286" s="1">
        <f>Herrdubbel2!N197</f>
        <v>0</v>
      </c>
      <c r="O286" s="1">
        <f>Herrdubbel2!O197</f>
        <v>0</v>
      </c>
    </row>
    <row r="287" spans="1:15" x14ac:dyDescent="0.25">
      <c r="A287" s="9">
        <f>Herrdubbel2!A198</f>
        <v>0</v>
      </c>
      <c r="B287" s="9">
        <f>Herrdubbel2!B198</f>
        <v>0</v>
      </c>
      <c r="C287" s="9">
        <f>Herrdubbel2!C198</f>
        <v>0</v>
      </c>
      <c r="D287" s="9">
        <f>Herrdubbel2!D198</f>
        <v>0</v>
      </c>
      <c r="E287" s="9">
        <f>Herrdubbel2!E198</f>
        <v>0</v>
      </c>
      <c r="F287" s="9">
        <f>Herrdubbel2!F198</f>
        <v>0</v>
      </c>
      <c r="G287" s="9">
        <f>Herrdubbel2!G198</f>
        <v>0</v>
      </c>
      <c r="H287" s="1">
        <f>Herrdubbel2!H198</f>
        <v>0</v>
      </c>
      <c r="I287" s="9">
        <f>Herrdubbel2!I198</f>
        <v>0</v>
      </c>
      <c r="J287" s="9">
        <f>Herrdubbel2!J198</f>
        <v>0</v>
      </c>
      <c r="K287" s="9">
        <f>Herrdubbel2!K198</f>
        <v>0</v>
      </c>
      <c r="L287" s="9">
        <f>Herrdubbel2!L198</f>
        <v>0</v>
      </c>
      <c r="M287" s="9">
        <f>Herrdubbel2!M198</f>
        <v>0</v>
      </c>
      <c r="N287" s="1">
        <f>Herrdubbel2!N198</f>
        <v>0</v>
      </c>
      <c r="O287" s="1">
        <f>Herrdubbel2!O198</f>
        <v>0</v>
      </c>
    </row>
    <row r="288" spans="1:15" x14ac:dyDescent="0.25">
      <c r="A288" s="9" t="str">
        <f>A286&amp;"/"&amp;A287</f>
        <v>0/0</v>
      </c>
      <c r="B288" s="37">
        <f>IF(B286=B287,B287,B286&amp;"/"&amp;B287)</f>
        <v>0</v>
      </c>
      <c r="C288" s="9">
        <f t="shared" ref="C288:O288" si="94">SUM(C286:C287)</f>
        <v>0</v>
      </c>
      <c r="D288" s="9">
        <f t="shared" si="94"/>
        <v>0</v>
      </c>
      <c r="E288" s="9">
        <f t="shared" si="94"/>
        <v>0</v>
      </c>
      <c r="F288" s="9">
        <f t="shared" si="94"/>
        <v>0</v>
      </c>
      <c r="G288" s="9">
        <f t="shared" si="94"/>
        <v>0</v>
      </c>
      <c r="H288" s="1">
        <f t="shared" si="94"/>
        <v>0</v>
      </c>
      <c r="I288" s="9">
        <f t="shared" si="94"/>
        <v>0</v>
      </c>
      <c r="J288" s="9">
        <f t="shared" si="94"/>
        <v>0</v>
      </c>
      <c r="K288" s="9">
        <f t="shared" si="94"/>
        <v>0</v>
      </c>
      <c r="L288" s="9">
        <f t="shared" si="94"/>
        <v>0</v>
      </c>
      <c r="M288" s="9">
        <f t="shared" si="94"/>
        <v>0</v>
      </c>
      <c r="N288" s="1">
        <f t="shared" si="94"/>
        <v>0</v>
      </c>
      <c r="O288" s="1">
        <f t="shared" si="94"/>
        <v>0</v>
      </c>
    </row>
    <row r="289" spans="1:15" x14ac:dyDescent="0.25">
      <c r="A289" s="9">
        <f>Herrdubbel2!A199</f>
        <v>0</v>
      </c>
      <c r="B289" s="9">
        <f>Herrdubbel2!B199</f>
        <v>0</v>
      </c>
      <c r="C289" s="9">
        <f>Herrdubbel2!C199</f>
        <v>0</v>
      </c>
      <c r="D289" s="9">
        <f>Herrdubbel2!D199</f>
        <v>0</v>
      </c>
      <c r="E289" s="9">
        <f>Herrdubbel2!E199</f>
        <v>0</v>
      </c>
      <c r="F289" s="9">
        <f>Herrdubbel2!F199</f>
        <v>0</v>
      </c>
      <c r="G289" s="9">
        <f>Herrdubbel2!G199</f>
        <v>0</v>
      </c>
      <c r="H289" s="1">
        <f>Herrdubbel2!H199</f>
        <v>0</v>
      </c>
      <c r="I289" s="9">
        <f>Herrdubbel2!I199</f>
        <v>0</v>
      </c>
      <c r="J289" s="9">
        <f>Herrdubbel2!J199</f>
        <v>0</v>
      </c>
      <c r="K289" s="9">
        <f>Herrdubbel2!K199</f>
        <v>0</v>
      </c>
      <c r="L289" s="9">
        <f>Herrdubbel2!L199</f>
        <v>0</v>
      </c>
      <c r="M289" s="9">
        <f>Herrdubbel2!M199</f>
        <v>0</v>
      </c>
      <c r="N289" s="1">
        <f>Herrdubbel2!N199</f>
        <v>0</v>
      </c>
      <c r="O289" s="1">
        <f>Herrdubbel2!O199</f>
        <v>0</v>
      </c>
    </row>
    <row r="290" spans="1:15" x14ac:dyDescent="0.25">
      <c r="A290" s="9">
        <f>Herrdubbel2!A200</f>
        <v>0</v>
      </c>
      <c r="B290" s="9">
        <f>Herrdubbel2!B200</f>
        <v>0</v>
      </c>
      <c r="C290" s="9">
        <f>Herrdubbel2!C200</f>
        <v>0</v>
      </c>
      <c r="D290" s="9">
        <f>Herrdubbel2!D200</f>
        <v>0</v>
      </c>
      <c r="E290" s="9">
        <f>Herrdubbel2!E200</f>
        <v>0</v>
      </c>
      <c r="F290" s="9">
        <f>Herrdubbel2!F200</f>
        <v>0</v>
      </c>
      <c r="G290" s="9">
        <f>Herrdubbel2!G200</f>
        <v>0</v>
      </c>
      <c r="H290" s="1">
        <f>Herrdubbel2!H200</f>
        <v>0</v>
      </c>
      <c r="I290" s="9">
        <f>Herrdubbel2!I200</f>
        <v>0</v>
      </c>
      <c r="J290" s="9">
        <f>Herrdubbel2!J200</f>
        <v>0</v>
      </c>
      <c r="K290" s="9">
        <f>Herrdubbel2!K200</f>
        <v>0</v>
      </c>
      <c r="L290" s="9">
        <f>Herrdubbel2!L200</f>
        <v>0</v>
      </c>
      <c r="M290" s="9">
        <f>Herrdubbel2!M200</f>
        <v>0</v>
      </c>
      <c r="N290" s="1">
        <f>Herrdubbel2!N200</f>
        <v>0</v>
      </c>
      <c r="O290" s="1">
        <f>Herrdubbel2!O200</f>
        <v>0</v>
      </c>
    </row>
    <row r="291" spans="1:15" x14ac:dyDescent="0.25">
      <c r="A291" s="9" t="str">
        <f>A289&amp;"/"&amp;A290</f>
        <v>0/0</v>
      </c>
      <c r="B291" s="37">
        <f>IF(B289=B290,B290,B289&amp;"/"&amp;B290)</f>
        <v>0</v>
      </c>
      <c r="C291" s="9">
        <f t="shared" ref="C291:O291" si="95">SUM(C289:C290)</f>
        <v>0</v>
      </c>
      <c r="D291" s="9">
        <f t="shared" si="95"/>
        <v>0</v>
      </c>
      <c r="E291" s="9">
        <f t="shared" si="95"/>
        <v>0</v>
      </c>
      <c r="F291" s="9">
        <f t="shared" si="95"/>
        <v>0</v>
      </c>
      <c r="G291" s="9">
        <f t="shared" si="95"/>
        <v>0</v>
      </c>
      <c r="H291" s="1">
        <f t="shared" si="95"/>
        <v>0</v>
      </c>
      <c r="I291" s="9">
        <f t="shared" si="95"/>
        <v>0</v>
      </c>
      <c r="J291" s="9">
        <f t="shared" si="95"/>
        <v>0</v>
      </c>
      <c r="K291" s="9">
        <f t="shared" si="95"/>
        <v>0</v>
      </c>
      <c r="L291" s="9">
        <f t="shared" si="95"/>
        <v>0</v>
      </c>
      <c r="M291" s="9">
        <f t="shared" si="95"/>
        <v>0</v>
      </c>
      <c r="N291" s="1">
        <f t="shared" si="95"/>
        <v>0</v>
      </c>
      <c r="O291" s="1">
        <f t="shared" si="95"/>
        <v>0</v>
      </c>
    </row>
    <row r="292" spans="1:15" x14ac:dyDescent="0.25">
      <c r="A292" s="9">
        <f>Herrdubbel2!A201</f>
        <v>0</v>
      </c>
      <c r="B292" s="9">
        <f>Herrdubbel2!B201</f>
        <v>0</v>
      </c>
      <c r="C292" s="9">
        <f>Herrdubbel2!C201</f>
        <v>0</v>
      </c>
      <c r="D292" s="9">
        <f>Herrdubbel2!D201</f>
        <v>0</v>
      </c>
      <c r="E292" s="9">
        <f>Herrdubbel2!E201</f>
        <v>0</v>
      </c>
      <c r="F292" s="9">
        <f>Herrdubbel2!F201</f>
        <v>0</v>
      </c>
      <c r="G292" s="9">
        <f>Herrdubbel2!G201</f>
        <v>0</v>
      </c>
      <c r="H292" s="1">
        <f>Herrdubbel2!H201</f>
        <v>0</v>
      </c>
      <c r="I292" s="9">
        <f>Herrdubbel2!I201</f>
        <v>0</v>
      </c>
      <c r="J292" s="9">
        <f>Herrdubbel2!J201</f>
        <v>0</v>
      </c>
      <c r="K292" s="9">
        <f>Herrdubbel2!K201</f>
        <v>0</v>
      </c>
      <c r="L292" s="9">
        <f>Herrdubbel2!L201</f>
        <v>0</v>
      </c>
      <c r="M292" s="9">
        <f>Herrdubbel2!M201</f>
        <v>0</v>
      </c>
      <c r="N292" s="1">
        <f>Herrdubbel2!N201</f>
        <v>0</v>
      </c>
      <c r="O292" s="1">
        <f>Herrdubbel2!O201</f>
        <v>0</v>
      </c>
    </row>
    <row r="293" spans="1:15" x14ac:dyDescent="0.25">
      <c r="A293" s="9">
        <f>Herrdubbel2!A202</f>
        <v>0</v>
      </c>
      <c r="B293" s="9">
        <f>Herrdubbel2!B202</f>
        <v>0</v>
      </c>
      <c r="C293" s="9">
        <f>Herrdubbel2!C202</f>
        <v>0</v>
      </c>
      <c r="D293" s="9">
        <f>Herrdubbel2!D202</f>
        <v>0</v>
      </c>
      <c r="E293" s="9">
        <f>Herrdubbel2!E202</f>
        <v>0</v>
      </c>
      <c r="F293" s="9">
        <f>Herrdubbel2!F202</f>
        <v>0</v>
      </c>
      <c r="G293" s="9">
        <f>Herrdubbel2!G202</f>
        <v>0</v>
      </c>
      <c r="H293" s="1">
        <f>Herrdubbel2!H202</f>
        <v>0</v>
      </c>
      <c r="I293" s="9">
        <f>Herrdubbel2!I202</f>
        <v>0</v>
      </c>
      <c r="J293" s="9">
        <f>Herrdubbel2!J202</f>
        <v>0</v>
      </c>
      <c r="K293" s="9">
        <f>Herrdubbel2!K202</f>
        <v>0</v>
      </c>
      <c r="L293" s="9">
        <f>Herrdubbel2!L202</f>
        <v>0</v>
      </c>
      <c r="M293" s="9">
        <f>Herrdubbel2!M202</f>
        <v>0</v>
      </c>
      <c r="N293" s="1">
        <f>Herrdubbel2!N202</f>
        <v>0</v>
      </c>
      <c r="O293" s="1">
        <f>Herrdubbel2!O202</f>
        <v>0</v>
      </c>
    </row>
    <row r="294" spans="1:15" x14ac:dyDescent="0.25">
      <c r="A294" s="9" t="str">
        <f>A292&amp;"/"&amp;A293</f>
        <v>0/0</v>
      </c>
      <c r="B294" s="37">
        <f>IF(B292=B293,B293,B292&amp;"/"&amp;B293)</f>
        <v>0</v>
      </c>
      <c r="C294" s="9">
        <f t="shared" ref="C294:O294" si="96">SUM(C292:C293)</f>
        <v>0</v>
      </c>
      <c r="D294" s="9">
        <f t="shared" si="96"/>
        <v>0</v>
      </c>
      <c r="E294" s="9">
        <f t="shared" si="96"/>
        <v>0</v>
      </c>
      <c r="F294" s="9">
        <f t="shared" si="96"/>
        <v>0</v>
      </c>
      <c r="G294" s="9">
        <f t="shared" si="96"/>
        <v>0</v>
      </c>
      <c r="H294" s="1">
        <f t="shared" si="96"/>
        <v>0</v>
      </c>
      <c r="I294" s="9">
        <f t="shared" si="96"/>
        <v>0</v>
      </c>
      <c r="J294" s="9">
        <f t="shared" si="96"/>
        <v>0</v>
      </c>
      <c r="K294" s="9">
        <f t="shared" si="96"/>
        <v>0</v>
      </c>
      <c r="L294" s="9">
        <f t="shared" si="96"/>
        <v>0</v>
      </c>
      <c r="M294" s="9">
        <f t="shared" si="96"/>
        <v>0</v>
      </c>
      <c r="N294" s="1">
        <f t="shared" si="96"/>
        <v>0</v>
      </c>
      <c r="O294" s="1">
        <f t="shared" si="96"/>
        <v>0</v>
      </c>
    </row>
    <row r="295" spans="1:15" x14ac:dyDescent="0.25">
      <c r="A295" s="9">
        <f>Herrdubbel2!A203</f>
        <v>0</v>
      </c>
      <c r="B295" s="9">
        <f>Herrdubbel2!B203</f>
        <v>0</v>
      </c>
      <c r="C295" s="9">
        <f>Herrdubbel2!C203</f>
        <v>0</v>
      </c>
      <c r="D295" s="9">
        <f>Herrdubbel2!D203</f>
        <v>0</v>
      </c>
      <c r="E295" s="9">
        <f>Herrdubbel2!E203</f>
        <v>0</v>
      </c>
      <c r="F295" s="9">
        <f>Herrdubbel2!F203</f>
        <v>0</v>
      </c>
      <c r="G295" s="9">
        <f>Herrdubbel2!G203</f>
        <v>0</v>
      </c>
      <c r="H295" s="1">
        <f>Herrdubbel2!H203</f>
        <v>0</v>
      </c>
      <c r="I295" s="9">
        <f>Herrdubbel2!I203</f>
        <v>0</v>
      </c>
      <c r="J295" s="9">
        <f>Herrdubbel2!J203</f>
        <v>0</v>
      </c>
      <c r="K295" s="9">
        <f>Herrdubbel2!K203</f>
        <v>0</v>
      </c>
      <c r="L295" s="9">
        <f>Herrdubbel2!L203</f>
        <v>0</v>
      </c>
      <c r="M295" s="9">
        <f>Herrdubbel2!M203</f>
        <v>0</v>
      </c>
      <c r="N295" s="1">
        <f>Herrdubbel2!N203</f>
        <v>0</v>
      </c>
      <c r="O295" s="1">
        <f>Herrdubbel2!O203</f>
        <v>0</v>
      </c>
    </row>
    <row r="296" spans="1:15" x14ac:dyDescent="0.25">
      <c r="A296" s="9">
        <f>Herrdubbel2!A204</f>
        <v>0</v>
      </c>
      <c r="B296" s="9">
        <f>Herrdubbel2!B204</f>
        <v>0</v>
      </c>
      <c r="C296" s="9">
        <f>Herrdubbel2!C204</f>
        <v>0</v>
      </c>
      <c r="D296" s="9">
        <f>Herrdubbel2!D204</f>
        <v>0</v>
      </c>
      <c r="E296" s="9">
        <f>Herrdubbel2!E204</f>
        <v>0</v>
      </c>
      <c r="F296" s="9">
        <f>Herrdubbel2!F204</f>
        <v>0</v>
      </c>
      <c r="G296" s="9">
        <f>Herrdubbel2!G204</f>
        <v>0</v>
      </c>
      <c r="H296" s="1">
        <f>Herrdubbel2!H204</f>
        <v>0</v>
      </c>
      <c r="I296" s="9">
        <f>Herrdubbel2!I204</f>
        <v>0</v>
      </c>
      <c r="J296" s="9">
        <f>Herrdubbel2!J204</f>
        <v>0</v>
      </c>
      <c r="K296" s="9">
        <f>Herrdubbel2!K204</f>
        <v>0</v>
      </c>
      <c r="L296" s="9">
        <f>Herrdubbel2!L204</f>
        <v>0</v>
      </c>
      <c r="M296" s="9">
        <f>Herrdubbel2!M204</f>
        <v>0</v>
      </c>
      <c r="N296" s="1">
        <f>Herrdubbel2!N204</f>
        <v>0</v>
      </c>
      <c r="O296" s="1">
        <f>Herrdubbel2!O204</f>
        <v>0</v>
      </c>
    </row>
    <row r="297" spans="1:15" x14ac:dyDescent="0.25">
      <c r="A297" s="9" t="str">
        <f>A295&amp;"/"&amp;A296</f>
        <v>0/0</v>
      </c>
      <c r="B297" s="37">
        <f>IF(B295=B296,B296,B295&amp;"/"&amp;B296)</f>
        <v>0</v>
      </c>
      <c r="C297" s="9">
        <f t="shared" ref="C297:O297" si="97">SUM(C295:C296)</f>
        <v>0</v>
      </c>
      <c r="D297" s="9">
        <f t="shared" si="97"/>
        <v>0</v>
      </c>
      <c r="E297" s="9">
        <f t="shared" si="97"/>
        <v>0</v>
      </c>
      <c r="F297" s="9">
        <f t="shared" si="97"/>
        <v>0</v>
      </c>
      <c r="G297" s="9">
        <f t="shared" si="97"/>
        <v>0</v>
      </c>
      <c r="H297" s="1">
        <f t="shared" si="97"/>
        <v>0</v>
      </c>
      <c r="I297" s="9">
        <f t="shared" si="97"/>
        <v>0</v>
      </c>
      <c r="J297" s="9">
        <f t="shared" si="97"/>
        <v>0</v>
      </c>
      <c r="K297" s="9">
        <f t="shared" si="97"/>
        <v>0</v>
      </c>
      <c r="L297" s="9">
        <f t="shared" si="97"/>
        <v>0</v>
      </c>
      <c r="M297" s="9">
        <f t="shared" si="97"/>
        <v>0</v>
      </c>
      <c r="N297" s="1">
        <f t="shared" si="97"/>
        <v>0</v>
      </c>
      <c r="O297" s="1">
        <f t="shared" si="97"/>
        <v>0</v>
      </c>
    </row>
    <row r="298" spans="1:15" x14ac:dyDescent="0.25">
      <c r="A298" s="9">
        <f>Herrdubbel2!A205</f>
        <v>0</v>
      </c>
      <c r="B298" s="9">
        <f>Herrdubbel2!B205</f>
        <v>0</v>
      </c>
      <c r="C298" s="9">
        <f>Herrdubbel2!C205</f>
        <v>0</v>
      </c>
      <c r="D298" s="9">
        <f>Herrdubbel2!D205</f>
        <v>0</v>
      </c>
      <c r="E298" s="9">
        <f>Herrdubbel2!E205</f>
        <v>0</v>
      </c>
      <c r="F298" s="9">
        <f>Herrdubbel2!F205</f>
        <v>0</v>
      </c>
      <c r="G298" s="9">
        <f>Herrdubbel2!G205</f>
        <v>0</v>
      </c>
      <c r="H298" s="1">
        <f>Herrdubbel2!H205</f>
        <v>0</v>
      </c>
      <c r="I298" s="9">
        <f>Herrdubbel2!I205</f>
        <v>0</v>
      </c>
      <c r="J298" s="9">
        <f>Herrdubbel2!J205</f>
        <v>0</v>
      </c>
      <c r="K298" s="9">
        <f>Herrdubbel2!K205</f>
        <v>0</v>
      </c>
      <c r="L298" s="9">
        <f>Herrdubbel2!L205</f>
        <v>0</v>
      </c>
      <c r="M298" s="9">
        <f>Herrdubbel2!M205</f>
        <v>0</v>
      </c>
      <c r="N298" s="1">
        <f>Herrdubbel2!N205</f>
        <v>0</v>
      </c>
      <c r="O298" s="1">
        <f>Herrdubbel2!O205</f>
        <v>0</v>
      </c>
    </row>
    <row r="299" spans="1:15" x14ac:dyDescent="0.25">
      <c r="A299" s="9">
        <f>Herrdubbel2!A206</f>
        <v>0</v>
      </c>
      <c r="B299" s="9">
        <f>Herrdubbel2!B206</f>
        <v>0</v>
      </c>
      <c r="C299" s="9">
        <f>Herrdubbel2!C206</f>
        <v>0</v>
      </c>
      <c r="D299" s="9">
        <f>Herrdubbel2!D206</f>
        <v>0</v>
      </c>
      <c r="E299" s="9">
        <f>Herrdubbel2!E206</f>
        <v>0</v>
      </c>
      <c r="F299" s="9">
        <f>Herrdubbel2!F206</f>
        <v>0</v>
      </c>
      <c r="G299" s="9">
        <f>Herrdubbel2!G206</f>
        <v>0</v>
      </c>
      <c r="H299" s="1">
        <f>Herrdubbel2!H206</f>
        <v>0</v>
      </c>
      <c r="I299" s="9">
        <f>Herrdubbel2!I206</f>
        <v>0</v>
      </c>
      <c r="J299" s="9">
        <f>Herrdubbel2!J206</f>
        <v>0</v>
      </c>
      <c r="K299" s="9">
        <f>Herrdubbel2!K206</f>
        <v>0</v>
      </c>
      <c r="L299" s="9">
        <f>Herrdubbel2!L206</f>
        <v>0</v>
      </c>
      <c r="M299" s="9">
        <f>Herrdubbel2!M206</f>
        <v>0</v>
      </c>
      <c r="N299" s="1">
        <f>Herrdubbel2!N206</f>
        <v>0</v>
      </c>
      <c r="O299" s="1">
        <f>Herrdubbel2!O206</f>
        <v>0</v>
      </c>
    </row>
    <row r="300" spans="1:15" x14ac:dyDescent="0.25">
      <c r="A300" s="9" t="str">
        <f>A298&amp;"/"&amp;A299</f>
        <v>0/0</v>
      </c>
      <c r="B300" s="37">
        <f>IF(B298=B299,B299,B298&amp;"/"&amp;B299)</f>
        <v>0</v>
      </c>
      <c r="C300" s="9">
        <f t="shared" ref="C300:O300" si="98">SUM(C298:C299)</f>
        <v>0</v>
      </c>
      <c r="D300" s="9">
        <f t="shared" si="98"/>
        <v>0</v>
      </c>
      <c r="E300" s="9">
        <f t="shared" si="98"/>
        <v>0</v>
      </c>
      <c r="F300" s="9">
        <f t="shared" si="98"/>
        <v>0</v>
      </c>
      <c r="G300" s="9">
        <f t="shared" si="98"/>
        <v>0</v>
      </c>
      <c r="H300" s="1">
        <f t="shared" si="98"/>
        <v>0</v>
      </c>
      <c r="I300" s="9">
        <f t="shared" si="98"/>
        <v>0</v>
      </c>
      <c r="J300" s="9">
        <f t="shared" si="98"/>
        <v>0</v>
      </c>
      <c r="K300" s="9">
        <f t="shared" si="98"/>
        <v>0</v>
      </c>
      <c r="L300" s="9">
        <f t="shared" si="98"/>
        <v>0</v>
      </c>
      <c r="M300" s="9">
        <f t="shared" si="98"/>
        <v>0</v>
      </c>
      <c r="N300" s="1">
        <f t="shared" si="98"/>
        <v>0</v>
      </c>
      <c r="O300" s="1">
        <f t="shared" si="98"/>
        <v>0</v>
      </c>
    </row>
    <row r="301" spans="1:15" x14ac:dyDescent="0.25">
      <c r="A301" s="9">
        <f>Herrdubbel2!A207</f>
        <v>0</v>
      </c>
      <c r="B301" s="9">
        <f>Herrdubbel2!B207</f>
        <v>0</v>
      </c>
      <c r="C301" s="9">
        <f>Herrdubbel2!C207</f>
        <v>0</v>
      </c>
      <c r="D301" s="9">
        <f>Herrdubbel2!D207</f>
        <v>0</v>
      </c>
      <c r="E301" s="9">
        <f>Herrdubbel2!E207</f>
        <v>0</v>
      </c>
      <c r="F301" s="9">
        <f>Herrdubbel2!F207</f>
        <v>0</v>
      </c>
      <c r="G301" s="9">
        <f>Herrdubbel2!G207</f>
        <v>0</v>
      </c>
      <c r="H301" s="1">
        <f>Herrdubbel2!H207</f>
        <v>0</v>
      </c>
      <c r="I301" s="9">
        <f>Herrdubbel2!I207</f>
        <v>0</v>
      </c>
      <c r="J301" s="9">
        <f>Herrdubbel2!J207</f>
        <v>0</v>
      </c>
      <c r="K301" s="9">
        <f>Herrdubbel2!K207</f>
        <v>0</v>
      </c>
      <c r="L301" s="9">
        <f>Herrdubbel2!L207</f>
        <v>0</v>
      </c>
      <c r="M301" s="9">
        <f>Herrdubbel2!M207</f>
        <v>0</v>
      </c>
      <c r="N301" s="1">
        <f>Herrdubbel2!N207</f>
        <v>0</v>
      </c>
      <c r="O301" s="1">
        <f>Herrdubbel2!O207</f>
        <v>0</v>
      </c>
    </row>
    <row r="302" spans="1:15" x14ac:dyDescent="0.25">
      <c r="A302" s="9">
        <f>Herrdubbel2!A208</f>
        <v>0</v>
      </c>
      <c r="B302" s="9">
        <f>Herrdubbel2!B208</f>
        <v>0</v>
      </c>
      <c r="C302" s="9">
        <f>Herrdubbel2!C208</f>
        <v>0</v>
      </c>
      <c r="D302" s="9">
        <f>Herrdubbel2!D208</f>
        <v>0</v>
      </c>
      <c r="E302" s="9">
        <f>Herrdubbel2!E208</f>
        <v>0</v>
      </c>
      <c r="F302" s="9">
        <f>Herrdubbel2!F208</f>
        <v>0</v>
      </c>
      <c r="G302" s="9">
        <f>Herrdubbel2!G208</f>
        <v>0</v>
      </c>
      <c r="H302" s="1">
        <f>Herrdubbel2!H208</f>
        <v>0</v>
      </c>
      <c r="I302" s="9">
        <f>Herrdubbel2!I208</f>
        <v>0</v>
      </c>
      <c r="J302" s="9">
        <f>Herrdubbel2!J208</f>
        <v>0</v>
      </c>
      <c r="K302" s="9">
        <f>Herrdubbel2!K208</f>
        <v>0</v>
      </c>
      <c r="L302" s="9">
        <f>Herrdubbel2!L208</f>
        <v>0</v>
      </c>
      <c r="M302" s="9">
        <f>Herrdubbel2!M208</f>
        <v>0</v>
      </c>
      <c r="N302" s="1">
        <f>Herrdubbel2!N208</f>
        <v>0</v>
      </c>
      <c r="O302" s="1">
        <f>Herrdubbel2!O208</f>
        <v>0</v>
      </c>
    </row>
    <row r="303" spans="1:15" x14ac:dyDescent="0.25">
      <c r="A303" s="9" t="str">
        <f>A301&amp;"/"&amp;A302</f>
        <v>0/0</v>
      </c>
      <c r="B303" s="37">
        <f>IF(B301=B302,B302,B301&amp;"/"&amp;B302)</f>
        <v>0</v>
      </c>
      <c r="C303" s="9">
        <f t="shared" ref="C303:O303" si="99">SUM(C301:C302)</f>
        <v>0</v>
      </c>
      <c r="D303" s="9">
        <f t="shared" si="99"/>
        <v>0</v>
      </c>
      <c r="E303" s="9">
        <f t="shared" si="99"/>
        <v>0</v>
      </c>
      <c r="F303" s="9">
        <f t="shared" si="99"/>
        <v>0</v>
      </c>
      <c r="G303" s="9">
        <f t="shared" si="99"/>
        <v>0</v>
      </c>
      <c r="H303" s="1">
        <f t="shared" si="99"/>
        <v>0</v>
      </c>
      <c r="I303" s="9">
        <f t="shared" si="99"/>
        <v>0</v>
      </c>
      <c r="J303" s="9">
        <f t="shared" si="99"/>
        <v>0</v>
      </c>
      <c r="K303" s="9">
        <f t="shared" si="99"/>
        <v>0</v>
      </c>
      <c r="L303" s="9">
        <f t="shared" si="99"/>
        <v>0</v>
      </c>
      <c r="M303" s="9">
        <f t="shared" si="99"/>
        <v>0</v>
      </c>
      <c r="N303" s="1">
        <f t="shared" si="99"/>
        <v>0</v>
      </c>
      <c r="O303" s="1">
        <f t="shared" si="99"/>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62765-4E65-476F-96BD-12E2388C6007}">
  <sheetPr codeName="Blad39"/>
  <dimension ref="A1:AA208"/>
  <sheetViews>
    <sheetView workbookViewId="0">
      <selection activeCell="A9" sqref="A9:W208"/>
    </sheetView>
  </sheetViews>
  <sheetFormatPr defaultRowHeight="13.2" x14ac:dyDescent="0.25"/>
  <cols>
    <col min="1" max="1" width="22.21875" customWidth="1"/>
    <col min="2" max="2" width="13.6640625" customWidth="1"/>
    <col min="3" max="7" width="5.33203125" customWidth="1"/>
    <col min="8" max="8" width="8" bestFit="1" customWidth="1"/>
    <col min="9" max="13" width="5.33203125" customWidth="1"/>
    <col min="14" max="14" width="8" bestFit="1" customWidth="1"/>
    <col min="15" max="15" width="7.6640625" bestFit="1" customWidth="1"/>
    <col min="16" max="16" width="1.109375" customWidth="1"/>
    <col min="17" max="17" width="5.6640625" customWidth="1"/>
    <col min="18" max="21" width="3.6640625" customWidth="1"/>
  </cols>
  <sheetData>
    <row r="1" spans="1:27" x14ac:dyDescent="0.25">
      <c r="C1" s="4"/>
      <c r="D1" s="4"/>
      <c r="E1" s="4"/>
      <c r="F1" s="4"/>
      <c r="G1" s="4"/>
      <c r="H1" s="5"/>
      <c r="I1" s="4"/>
      <c r="J1" s="4"/>
      <c r="K1" s="4"/>
      <c r="L1" s="4"/>
      <c r="M1" s="4"/>
      <c r="N1" s="5"/>
      <c r="O1" s="13"/>
      <c r="W1" s="4"/>
      <c r="Z1" s="4"/>
    </row>
    <row r="2" spans="1:27" x14ac:dyDescent="0.25">
      <c r="C2" s="4"/>
      <c r="D2" s="4"/>
      <c r="E2" s="4"/>
      <c r="F2" s="4"/>
      <c r="G2" s="4"/>
      <c r="H2" s="5"/>
      <c r="I2" s="4"/>
      <c r="J2" s="4"/>
      <c r="K2" s="4"/>
      <c r="L2" s="4"/>
      <c r="M2" s="4"/>
      <c r="N2" s="5"/>
      <c r="O2" s="13"/>
      <c r="W2" s="4"/>
      <c r="X2" s="129" t="s">
        <v>172</v>
      </c>
      <c r="Y2" s="5">
        <f>COUNTIF(Y9:Y208,1)+COUNTIF(Y9:Y208,3)+COUNTIF(Y9:Y208,4)</f>
        <v>0</v>
      </c>
      <c r="Z2" s="4"/>
    </row>
    <row r="3" spans="1:27" x14ac:dyDescent="0.25">
      <c r="C3" s="4"/>
      <c r="D3" s="4"/>
      <c r="E3" s="4"/>
      <c r="F3" s="4"/>
      <c r="G3" s="4"/>
      <c r="H3" s="5"/>
      <c r="I3" s="4"/>
      <c r="J3" s="4"/>
      <c r="K3" s="4"/>
      <c r="L3" s="4"/>
      <c r="M3" s="4"/>
      <c r="N3" s="5"/>
      <c r="O3" s="13"/>
      <c r="Q3" s="36" t="s">
        <v>230</v>
      </c>
      <c r="W3" s="4"/>
      <c r="Z3" s="4"/>
    </row>
    <row r="4" spans="1:27" ht="17.399999999999999" x14ac:dyDescent="0.3">
      <c r="C4" s="4"/>
      <c r="D4" s="132" t="s">
        <v>174</v>
      </c>
      <c r="E4" s="133"/>
      <c r="F4" s="133"/>
      <c r="G4" s="133"/>
      <c r="H4" s="134"/>
      <c r="I4" s="133"/>
      <c r="J4" s="133"/>
      <c r="K4" s="133"/>
      <c r="L4" s="133"/>
      <c r="M4" s="4"/>
      <c r="N4" s="5"/>
      <c r="O4" s="13"/>
      <c r="Q4" s="36" t="s">
        <v>178</v>
      </c>
      <c r="W4" s="4"/>
      <c r="Z4" s="4"/>
    </row>
    <row r="5" spans="1:27" x14ac:dyDescent="0.25">
      <c r="C5" s="4"/>
      <c r="D5" s="4"/>
      <c r="E5" s="4"/>
      <c r="F5" s="4"/>
      <c r="G5" s="4"/>
      <c r="H5" s="5"/>
      <c r="I5" s="4"/>
      <c r="J5" s="4"/>
      <c r="K5" s="4"/>
      <c r="L5" s="4"/>
      <c r="M5" s="4"/>
      <c r="N5" s="5"/>
      <c r="O5" s="13"/>
      <c r="W5" s="4"/>
      <c r="X5" s="36" t="s">
        <v>173</v>
      </c>
      <c r="Z5" s="4"/>
    </row>
    <row r="6" spans="1:27" ht="15.6" x14ac:dyDescent="0.3">
      <c r="A6" s="59" t="s">
        <v>43</v>
      </c>
      <c r="B6" s="9"/>
      <c r="C6" s="2"/>
      <c r="D6" s="2"/>
      <c r="E6" s="2"/>
      <c r="F6" s="2"/>
      <c r="G6" s="2"/>
      <c r="H6" s="1"/>
      <c r="I6" s="2"/>
      <c r="J6" s="2"/>
      <c r="K6" s="2"/>
      <c r="L6" s="2"/>
      <c r="M6" s="2"/>
      <c r="N6" s="1"/>
      <c r="O6" s="63"/>
      <c r="W6" s="4"/>
      <c r="X6" s="36"/>
      <c r="Z6" s="4"/>
    </row>
    <row r="7" spans="1:27" x14ac:dyDescent="0.25">
      <c r="A7" s="2"/>
      <c r="B7" s="2"/>
      <c r="C7" s="2" t="str">
        <f>Inskrivning!L5</f>
        <v xml:space="preserve">Omg </v>
      </c>
      <c r="D7" s="2" t="str">
        <f>Inskrivning!M5</f>
        <v xml:space="preserve">Omg </v>
      </c>
      <c r="E7" s="2" t="str">
        <f>Inskrivning!N5</f>
        <v xml:space="preserve">Omg </v>
      </c>
      <c r="F7" s="2" t="str">
        <f>Inskrivning!O5</f>
        <v xml:space="preserve">Omg </v>
      </c>
      <c r="G7" s="2" t="str">
        <f>Inskrivning!P5</f>
        <v xml:space="preserve">Omg </v>
      </c>
      <c r="H7" s="1" t="str">
        <f>Inskrivning!Q5</f>
        <v>Summa</v>
      </c>
      <c r="I7" s="2" t="str">
        <f>Inskrivning!R5</f>
        <v xml:space="preserve">Omg </v>
      </c>
      <c r="J7" s="2" t="str">
        <f>Inskrivning!S5</f>
        <v xml:space="preserve">Omg </v>
      </c>
      <c r="K7" s="2" t="str">
        <f>Inskrivning!T5</f>
        <v xml:space="preserve">Omg </v>
      </c>
      <c r="L7" s="2" t="str">
        <f>Inskrivning!U5</f>
        <v xml:space="preserve">Omg  </v>
      </c>
      <c r="M7" s="2" t="str">
        <f>Inskrivning!V5</f>
        <v xml:space="preserve">Omg </v>
      </c>
      <c r="N7" s="1" t="str">
        <f>Inskrivning!W5</f>
        <v>Summa</v>
      </c>
      <c r="O7" s="63"/>
      <c r="W7" s="4"/>
      <c r="X7" s="36"/>
      <c r="Z7" s="4"/>
    </row>
    <row r="8" spans="1:27" x14ac:dyDescent="0.25">
      <c r="A8" s="2" t="str">
        <f>Inskrivning!J6</f>
        <v>Namn</v>
      </c>
      <c r="B8" s="2" t="str">
        <f>Inskrivning!K6</f>
        <v>Klubb</v>
      </c>
      <c r="C8" s="2">
        <f>Inskrivning!L6</f>
        <v>1</v>
      </c>
      <c r="D8" s="2">
        <f>Inskrivning!M6</f>
        <v>2</v>
      </c>
      <c r="E8" s="2">
        <f>Inskrivning!N6</f>
        <v>3</v>
      </c>
      <c r="F8" s="2">
        <f>Inskrivning!O6</f>
        <v>4</v>
      </c>
      <c r="G8" s="2">
        <f>Inskrivning!P6</f>
        <v>5</v>
      </c>
      <c r="H8" s="3" t="str">
        <f>Inskrivning!Q6</f>
        <v>1-5</v>
      </c>
      <c r="I8" s="2">
        <f>Inskrivning!R6</f>
        <v>6</v>
      </c>
      <c r="J8" s="2">
        <f>Inskrivning!S6</f>
        <v>7</v>
      </c>
      <c r="K8" s="2">
        <f>Inskrivning!T6</f>
        <v>8</v>
      </c>
      <c r="L8" s="2">
        <f>Inskrivning!U6</f>
        <v>9</v>
      </c>
      <c r="M8" s="2">
        <f>Inskrivning!V6</f>
        <v>10</v>
      </c>
      <c r="N8" s="3" t="str">
        <f>Inskrivning!W6</f>
        <v>6-10</v>
      </c>
      <c r="O8" s="63" t="str">
        <f>Inskrivning!X6</f>
        <v>TOTALT</v>
      </c>
      <c r="P8" s="19"/>
      <c r="Q8" s="19"/>
      <c r="R8" s="4"/>
      <c r="W8" s="19" t="s">
        <v>36</v>
      </c>
      <c r="Z8" s="4"/>
    </row>
    <row r="9" spans="1:27" ht="15" x14ac:dyDescent="0.25">
      <c r="A9" s="53">
        <f>IF(Inskrivning!E7&gt;0,Inskrivning!J7,0)</f>
        <v>0</v>
      </c>
      <c r="B9" s="53">
        <f>IF(Inskrivning!E7&gt;0,Inskrivning!K7,0)</f>
        <v>0</v>
      </c>
      <c r="C9" s="53">
        <f>IF(Inskrivning!E7&gt;0,Inskrivning!L7,0)</f>
        <v>0</v>
      </c>
      <c r="D9" s="53">
        <f>IF(Inskrivning!E7&gt;0,Inskrivning!M7,0)</f>
        <v>0</v>
      </c>
      <c r="E9" s="53">
        <f>IF(Inskrivning!E7&gt;0,Inskrivning!N7,0)</f>
        <v>0</v>
      </c>
      <c r="F9" s="53">
        <f>IF(Inskrivning!E7&gt;0,Inskrivning!O7,0)</f>
        <v>0</v>
      </c>
      <c r="G9" s="53">
        <f>IF(Inskrivning!E7&gt;0,Inskrivning!P7,0)</f>
        <v>0</v>
      </c>
      <c r="H9" s="53">
        <f>IF(Inskrivning!E7&gt;0,Inskrivning!Q7,0)</f>
        <v>0</v>
      </c>
      <c r="I9" s="53">
        <f>IF(Inskrivning!E7&gt;0,Inskrivning!R7,0)</f>
        <v>0</v>
      </c>
      <c r="J9" s="53">
        <f>IF(Inskrivning!E7&gt;0,Inskrivning!S7,0)</f>
        <v>0</v>
      </c>
      <c r="K9" s="53">
        <f>IF(Inskrivning!E7&gt;0,Inskrivning!T7,0)</f>
        <v>0</v>
      </c>
      <c r="L9" s="53">
        <f>IF(Inskrivning!E7&gt;0,Inskrivning!U7,0)</f>
        <v>0</v>
      </c>
      <c r="M9" s="53">
        <f>IF(Inskrivning!E7&gt;0,Inskrivning!V7,0)</f>
        <v>0</v>
      </c>
      <c r="N9" s="53">
        <f>IF(Inskrivning!E7&gt;0,Inskrivning!W7,0)</f>
        <v>0</v>
      </c>
      <c r="O9" s="53">
        <f>IF(Inskrivning!E7&gt;0,Inskrivning!X7,0)</f>
        <v>0</v>
      </c>
      <c r="P9" s="4"/>
      <c r="Q9" s="4"/>
      <c r="R9" s="4"/>
      <c r="W9" s="15">
        <f>IF(Inskrivning!E7="",0,Inskrivning!E7)</f>
        <v>0</v>
      </c>
      <c r="Y9" s="30">
        <f>COUNTIF($W$9:$W$208,Z9)</f>
        <v>0</v>
      </c>
      <c r="Z9" s="104">
        <v>1</v>
      </c>
    </row>
    <row r="10" spans="1:27" ht="15" x14ac:dyDescent="0.25">
      <c r="A10" s="53">
        <f>IF(Inskrivning!E8&gt;0,Inskrivning!J8,0)</f>
        <v>0</v>
      </c>
      <c r="B10" s="53">
        <f>IF(Inskrivning!E8&gt;0,Inskrivning!K8,0)</f>
        <v>0</v>
      </c>
      <c r="C10" s="53">
        <f>IF(Inskrivning!E8&gt;0,Inskrivning!L8,0)</f>
        <v>0</v>
      </c>
      <c r="D10" s="53">
        <f>IF(Inskrivning!E8&gt;0,Inskrivning!M8,0)</f>
        <v>0</v>
      </c>
      <c r="E10" s="53">
        <f>IF(Inskrivning!E8&gt;0,Inskrivning!N8,0)</f>
        <v>0</v>
      </c>
      <c r="F10" s="53">
        <f>IF(Inskrivning!E8&gt;0,Inskrivning!O8,0)</f>
        <v>0</v>
      </c>
      <c r="G10" s="53">
        <f>IF(Inskrivning!E8&gt;0,Inskrivning!P8,0)</f>
        <v>0</v>
      </c>
      <c r="H10" s="53">
        <f>IF(Inskrivning!E8&gt;0,Inskrivning!Q8,0)</f>
        <v>0</v>
      </c>
      <c r="I10" s="53">
        <f>IF(Inskrivning!E8&gt;0,Inskrivning!R8,0)</f>
        <v>0</v>
      </c>
      <c r="J10" s="53">
        <f>IF(Inskrivning!E8&gt;0,Inskrivning!S8,0)</f>
        <v>0</v>
      </c>
      <c r="K10" s="53">
        <f>IF(Inskrivning!E8&gt;0,Inskrivning!T8,0)</f>
        <v>0</v>
      </c>
      <c r="L10" s="53">
        <f>IF(Inskrivning!E8&gt;0,Inskrivning!U8,0)</f>
        <v>0</v>
      </c>
      <c r="M10" s="53">
        <f>IF(Inskrivning!E8&gt;0,Inskrivning!V8,0)</f>
        <v>0</v>
      </c>
      <c r="N10" s="53">
        <f>IF(Inskrivning!E8&gt;0,Inskrivning!W8,0)</f>
        <v>0</v>
      </c>
      <c r="O10" s="53">
        <f>IF(Inskrivning!E8&gt;0,Inskrivning!X8,0)</f>
        <v>0</v>
      </c>
      <c r="P10" s="4"/>
      <c r="Q10" s="4"/>
      <c r="R10" s="4"/>
      <c r="W10" s="15">
        <f>IF(Inskrivning!E8="",0,Inskrivning!E8)</f>
        <v>0</v>
      </c>
      <c r="Y10" s="30">
        <f>COUNTIF($W$9:$W$208,Z10)</f>
        <v>0</v>
      </c>
      <c r="Z10" s="104">
        <v>2</v>
      </c>
      <c r="AA10" s="5"/>
    </row>
    <row r="11" spans="1:27" ht="15" x14ac:dyDescent="0.25">
      <c r="A11" s="53">
        <f>IF(Inskrivning!E9&gt;0,Inskrivning!J9,0)</f>
        <v>0</v>
      </c>
      <c r="B11" s="53">
        <f>IF(Inskrivning!E9&gt;0,Inskrivning!K9,0)</f>
        <v>0</v>
      </c>
      <c r="C11" s="53">
        <f>IF(Inskrivning!E9&gt;0,Inskrivning!L9,0)</f>
        <v>0</v>
      </c>
      <c r="D11" s="53">
        <f>IF(Inskrivning!E9&gt;0,Inskrivning!M9,0)</f>
        <v>0</v>
      </c>
      <c r="E11" s="53">
        <f>IF(Inskrivning!E9&gt;0,Inskrivning!N9,0)</f>
        <v>0</v>
      </c>
      <c r="F11" s="53">
        <f>IF(Inskrivning!E9&gt;0,Inskrivning!O9,0)</f>
        <v>0</v>
      </c>
      <c r="G11" s="53">
        <f>IF(Inskrivning!E9&gt;0,Inskrivning!P9,0)</f>
        <v>0</v>
      </c>
      <c r="H11" s="53">
        <f>IF(Inskrivning!E9&gt;0,Inskrivning!Q9,0)</f>
        <v>0</v>
      </c>
      <c r="I11" s="53">
        <f>IF(Inskrivning!E9&gt;0,Inskrivning!R9,0)</f>
        <v>0</v>
      </c>
      <c r="J11" s="53">
        <f>IF(Inskrivning!E9&gt;0,Inskrivning!S9,0)</f>
        <v>0</v>
      </c>
      <c r="K11" s="53">
        <f>IF(Inskrivning!E9&gt;0,Inskrivning!T9,0)</f>
        <v>0</v>
      </c>
      <c r="L11" s="53">
        <f>IF(Inskrivning!E9&gt;0,Inskrivning!U9,0)</f>
        <v>0</v>
      </c>
      <c r="M11" s="53">
        <f>IF(Inskrivning!E9&gt;0,Inskrivning!V9,0)</f>
        <v>0</v>
      </c>
      <c r="N11" s="53">
        <f>IF(Inskrivning!E9&gt;0,Inskrivning!W9,0)</f>
        <v>0</v>
      </c>
      <c r="O11" s="53">
        <f>IF(Inskrivning!E9&gt;0,Inskrivning!X9,0)</f>
        <v>0</v>
      </c>
      <c r="P11" s="4"/>
      <c r="Q11" s="4"/>
      <c r="R11" s="4"/>
      <c r="W11" s="15">
        <f>IF(Inskrivning!E9="",0,Inskrivning!E9)</f>
        <v>0</v>
      </c>
      <c r="Y11" s="30">
        <f>COUNTIF($W$9:$W$208,Z11)</f>
        <v>0</v>
      </c>
      <c r="Z11" s="104">
        <v>3</v>
      </c>
    </row>
    <row r="12" spans="1:27" ht="15" x14ac:dyDescent="0.25">
      <c r="A12" s="53">
        <f>IF(Inskrivning!E10&gt;0,Inskrivning!J10,0)</f>
        <v>0</v>
      </c>
      <c r="B12" s="53">
        <f>IF(Inskrivning!E10&gt;0,Inskrivning!K10,0)</f>
        <v>0</v>
      </c>
      <c r="C12" s="53">
        <f>IF(Inskrivning!E10&gt;0,Inskrivning!L10,0)</f>
        <v>0</v>
      </c>
      <c r="D12" s="53">
        <f>IF(Inskrivning!E10&gt;0,Inskrivning!M10,0)</f>
        <v>0</v>
      </c>
      <c r="E12" s="53">
        <f>IF(Inskrivning!E10&gt;0,Inskrivning!N10,0)</f>
        <v>0</v>
      </c>
      <c r="F12" s="53">
        <f>IF(Inskrivning!E10&gt;0,Inskrivning!O10,0)</f>
        <v>0</v>
      </c>
      <c r="G12" s="53">
        <f>IF(Inskrivning!E10&gt;0,Inskrivning!P10,0)</f>
        <v>0</v>
      </c>
      <c r="H12" s="53">
        <f>IF(Inskrivning!E10&gt;0,Inskrivning!Q10,0)</f>
        <v>0</v>
      </c>
      <c r="I12" s="53">
        <f>IF(Inskrivning!E10&gt;0,Inskrivning!R10,0)</f>
        <v>0</v>
      </c>
      <c r="J12" s="53">
        <f>IF(Inskrivning!E10&gt;0,Inskrivning!S10,0)</f>
        <v>0</v>
      </c>
      <c r="K12" s="53">
        <f>IF(Inskrivning!E10&gt;0,Inskrivning!T10,0)</f>
        <v>0</v>
      </c>
      <c r="L12" s="53">
        <f>IF(Inskrivning!E10&gt;0,Inskrivning!U10,0)</f>
        <v>0</v>
      </c>
      <c r="M12" s="53">
        <f>IF(Inskrivning!E10&gt;0,Inskrivning!V10,0)</f>
        <v>0</v>
      </c>
      <c r="N12" s="53">
        <f>IF(Inskrivning!E10&gt;0,Inskrivning!W10,0)</f>
        <v>0</v>
      </c>
      <c r="O12" s="53">
        <f>IF(Inskrivning!E10&gt;0,Inskrivning!X10,0)</f>
        <v>0</v>
      </c>
      <c r="P12" s="4"/>
      <c r="Q12" s="4"/>
      <c r="R12" s="4"/>
      <c r="W12" s="15">
        <f>IF(Inskrivning!E10="",0,Inskrivning!E10)</f>
        <v>0</v>
      </c>
      <c r="Y12" s="30">
        <f>COUNTIF($W$9:$W$208,Z12)</f>
        <v>0</v>
      </c>
      <c r="Z12" s="104">
        <v>4</v>
      </c>
    </row>
    <row r="13" spans="1:27" ht="15" x14ac:dyDescent="0.25">
      <c r="A13" s="53">
        <f>IF(Inskrivning!E11&gt;0,Inskrivning!J11,0)</f>
        <v>0</v>
      </c>
      <c r="B13" s="53">
        <f>IF(Inskrivning!E11&gt;0,Inskrivning!K11,0)</f>
        <v>0</v>
      </c>
      <c r="C13" s="53">
        <f>IF(Inskrivning!E11&gt;0,Inskrivning!L11,0)</f>
        <v>0</v>
      </c>
      <c r="D13" s="53">
        <f>IF(Inskrivning!E11&gt;0,Inskrivning!M11,0)</f>
        <v>0</v>
      </c>
      <c r="E13" s="53">
        <f>IF(Inskrivning!E11&gt;0,Inskrivning!N11,0)</f>
        <v>0</v>
      </c>
      <c r="F13" s="53">
        <f>IF(Inskrivning!E11&gt;0,Inskrivning!O11,0)</f>
        <v>0</v>
      </c>
      <c r="G13" s="53">
        <f>IF(Inskrivning!E11&gt;0,Inskrivning!P11,0)</f>
        <v>0</v>
      </c>
      <c r="H13" s="53">
        <f>IF(Inskrivning!E11&gt;0,Inskrivning!Q11,0)</f>
        <v>0</v>
      </c>
      <c r="I13" s="53">
        <f>IF(Inskrivning!E11&gt;0,Inskrivning!R11,0)</f>
        <v>0</v>
      </c>
      <c r="J13" s="53">
        <f>IF(Inskrivning!E11&gt;0,Inskrivning!S11,0)</f>
        <v>0</v>
      </c>
      <c r="K13" s="53">
        <f>IF(Inskrivning!E11&gt;0,Inskrivning!T11,0)</f>
        <v>0</v>
      </c>
      <c r="L13" s="53">
        <f>IF(Inskrivning!E11&gt;0,Inskrivning!U11,0)</f>
        <v>0</v>
      </c>
      <c r="M13" s="53">
        <f>IF(Inskrivning!E11&gt;0,Inskrivning!V11,0)</f>
        <v>0</v>
      </c>
      <c r="N13" s="53">
        <f>IF(Inskrivning!E11&gt;0,Inskrivning!W11,0)</f>
        <v>0</v>
      </c>
      <c r="O13" s="53">
        <f>IF(Inskrivning!E11&gt;0,Inskrivning!X11,0)</f>
        <v>0</v>
      </c>
      <c r="P13" s="4"/>
      <c r="Q13" s="4"/>
      <c r="R13" s="4"/>
      <c r="W13" s="15">
        <f>IF(Inskrivning!E11="",0,Inskrivning!E11)</f>
        <v>0</v>
      </c>
      <c r="Y13" s="30">
        <f>COUNTIF($W$9:$W$208,Z13)</f>
        <v>0</v>
      </c>
      <c r="Z13" s="104">
        <v>5</v>
      </c>
    </row>
    <row r="14" spans="1:27" ht="15" x14ac:dyDescent="0.25">
      <c r="A14" s="53">
        <f>IF(Inskrivning!E12&gt;0,Inskrivning!J12,0)</f>
        <v>0</v>
      </c>
      <c r="B14" s="53">
        <f>IF(Inskrivning!E12&gt;0,Inskrivning!K12,0)</f>
        <v>0</v>
      </c>
      <c r="C14" s="53">
        <f>IF(Inskrivning!E12&gt;0,Inskrivning!L12,0)</f>
        <v>0</v>
      </c>
      <c r="D14" s="53">
        <f>IF(Inskrivning!E12&gt;0,Inskrivning!M12,0)</f>
        <v>0</v>
      </c>
      <c r="E14" s="53">
        <f>IF(Inskrivning!E12&gt;0,Inskrivning!N12,0)</f>
        <v>0</v>
      </c>
      <c r="F14" s="53">
        <f>IF(Inskrivning!E12&gt;0,Inskrivning!O12,0)</f>
        <v>0</v>
      </c>
      <c r="G14" s="53">
        <f>IF(Inskrivning!E12&gt;0,Inskrivning!P12,0)</f>
        <v>0</v>
      </c>
      <c r="H14" s="53">
        <f>IF(Inskrivning!E12&gt;0,Inskrivning!Q12,0)</f>
        <v>0</v>
      </c>
      <c r="I14" s="53">
        <f>IF(Inskrivning!E12&gt;0,Inskrivning!R12,0)</f>
        <v>0</v>
      </c>
      <c r="J14" s="53">
        <f>IF(Inskrivning!E12&gt;0,Inskrivning!S12,0)</f>
        <v>0</v>
      </c>
      <c r="K14" s="53">
        <f>IF(Inskrivning!E12&gt;0,Inskrivning!T12,0)</f>
        <v>0</v>
      </c>
      <c r="L14" s="53">
        <f>IF(Inskrivning!E12&gt;0,Inskrivning!U12,0)</f>
        <v>0</v>
      </c>
      <c r="M14" s="53">
        <f>IF(Inskrivning!E12&gt;0,Inskrivning!V12,0)</f>
        <v>0</v>
      </c>
      <c r="N14" s="53">
        <f>IF(Inskrivning!E12&gt;0,Inskrivning!W12,0)</f>
        <v>0</v>
      </c>
      <c r="O14" s="53">
        <f>IF(Inskrivning!E12&gt;0,Inskrivning!X12,0)</f>
        <v>0</v>
      </c>
      <c r="P14" s="4"/>
      <c r="Q14" s="4"/>
      <c r="R14" s="4"/>
      <c r="W14" s="15">
        <f>IF(Inskrivning!E12="",0,Inskrivning!E12)</f>
        <v>0</v>
      </c>
      <c r="Y14" s="30">
        <f t="shared" ref="Y14:Y73" si="0">COUNTIF($W$9:$W$208,Z14)</f>
        <v>0</v>
      </c>
      <c r="Z14" s="4">
        <v>6</v>
      </c>
    </row>
    <row r="15" spans="1:27" ht="15" x14ac:dyDescent="0.25">
      <c r="A15" s="53">
        <f>IF(Inskrivning!E13&gt;0,Inskrivning!J13,0)</f>
        <v>0</v>
      </c>
      <c r="B15" s="53">
        <f>IF(Inskrivning!E13&gt;0,Inskrivning!K13,0)</f>
        <v>0</v>
      </c>
      <c r="C15" s="53">
        <f>IF(Inskrivning!E13&gt;0,Inskrivning!L13,0)</f>
        <v>0</v>
      </c>
      <c r="D15" s="53">
        <f>IF(Inskrivning!E13&gt;0,Inskrivning!M13,0)</f>
        <v>0</v>
      </c>
      <c r="E15" s="53">
        <f>IF(Inskrivning!E13&gt;0,Inskrivning!N13,0)</f>
        <v>0</v>
      </c>
      <c r="F15" s="53">
        <f>IF(Inskrivning!E13&gt;0,Inskrivning!O13,0)</f>
        <v>0</v>
      </c>
      <c r="G15" s="53">
        <f>IF(Inskrivning!E13&gt;0,Inskrivning!P13,0)</f>
        <v>0</v>
      </c>
      <c r="H15" s="53">
        <f>IF(Inskrivning!E13&gt;0,Inskrivning!Q13,0)</f>
        <v>0</v>
      </c>
      <c r="I15" s="53">
        <f>IF(Inskrivning!E13&gt;0,Inskrivning!R13,0)</f>
        <v>0</v>
      </c>
      <c r="J15" s="53">
        <f>IF(Inskrivning!E13&gt;0,Inskrivning!S13,0)</f>
        <v>0</v>
      </c>
      <c r="K15" s="53">
        <f>IF(Inskrivning!E13&gt;0,Inskrivning!T13,0)</f>
        <v>0</v>
      </c>
      <c r="L15" s="53">
        <f>IF(Inskrivning!E13&gt;0,Inskrivning!U13,0)</f>
        <v>0</v>
      </c>
      <c r="M15" s="53">
        <f>IF(Inskrivning!E13&gt;0,Inskrivning!V13,0)</f>
        <v>0</v>
      </c>
      <c r="N15" s="53">
        <f>IF(Inskrivning!E13&gt;0,Inskrivning!W13,0)</f>
        <v>0</v>
      </c>
      <c r="O15" s="53">
        <f>IF(Inskrivning!E13&gt;0,Inskrivning!X13,0)</f>
        <v>0</v>
      </c>
      <c r="P15" s="4"/>
      <c r="Q15" s="4"/>
      <c r="R15" s="4"/>
      <c r="W15" s="15">
        <f>IF(Inskrivning!E13="",0,Inskrivning!E13)</f>
        <v>0</v>
      </c>
      <c r="Y15" s="30">
        <f t="shared" si="0"/>
        <v>0</v>
      </c>
      <c r="Z15" s="104">
        <v>7</v>
      </c>
    </row>
    <row r="16" spans="1:27" ht="15" x14ac:dyDescent="0.25">
      <c r="A16" s="53">
        <f>IF(Inskrivning!E14&gt;0,Inskrivning!J14,0)</f>
        <v>0</v>
      </c>
      <c r="B16" s="53">
        <f>IF(Inskrivning!E14&gt;0,Inskrivning!K14,0)</f>
        <v>0</v>
      </c>
      <c r="C16" s="53">
        <f>IF(Inskrivning!E14&gt;0,Inskrivning!L14,0)</f>
        <v>0</v>
      </c>
      <c r="D16" s="53">
        <f>IF(Inskrivning!E14&gt;0,Inskrivning!M14,0)</f>
        <v>0</v>
      </c>
      <c r="E16" s="53">
        <f>IF(Inskrivning!E14&gt;0,Inskrivning!N14,0)</f>
        <v>0</v>
      </c>
      <c r="F16" s="53">
        <f>IF(Inskrivning!E14&gt;0,Inskrivning!O14,0)</f>
        <v>0</v>
      </c>
      <c r="G16" s="53">
        <f>IF(Inskrivning!E14&gt;0,Inskrivning!P14,0)</f>
        <v>0</v>
      </c>
      <c r="H16" s="53">
        <f>IF(Inskrivning!E14&gt;0,Inskrivning!Q14,0)</f>
        <v>0</v>
      </c>
      <c r="I16" s="53">
        <f>IF(Inskrivning!E14&gt;0,Inskrivning!R14,0)</f>
        <v>0</v>
      </c>
      <c r="J16" s="53">
        <f>IF(Inskrivning!E14&gt;0,Inskrivning!S14,0)</f>
        <v>0</v>
      </c>
      <c r="K16" s="53">
        <f>IF(Inskrivning!E14&gt;0,Inskrivning!T14,0)</f>
        <v>0</v>
      </c>
      <c r="L16" s="53">
        <f>IF(Inskrivning!E14&gt;0,Inskrivning!U14,0)</f>
        <v>0</v>
      </c>
      <c r="M16" s="53">
        <f>IF(Inskrivning!E14&gt;0,Inskrivning!V14,0)</f>
        <v>0</v>
      </c>
      <c r="N16" s="53">
        <f>IF(Inskrivning!E14&gt;0,Inskrivning!W14,0)</f>
        <v>0</v>
      </c>
      <c r="O16" s="53">
        <f>IF(Inskrivning!E14&gt;0,Inskrivning!X14,0)</f>
        <v>0</v>
      </c>
      <c r="P16" s="4"/>
      <c r="Q16" s="4"/>
      <c r="R16" s="4"/>
      <c r="W16" s="15">
        <f>IF(Inskrivning!E14="",0,Inskrivning!E14)</f>
        <v>0</v>
      </c>
      <c r="Y16" s="30">
        <f t="shared" si="0"/>
        <v>0</v>
      </c>
      <c r="Z16" s="4">
        <v>8</v>
      </c>
    </row>
    <row r="17" spans="1:26" ht="15" x14ac:dyDescent="0.25">
      <c r="A17" s="53">
        <f>IF(Inskrivning!E15&gt;0,Inskrivning!J15,0)</f>
        <v>0</v>
      </c>
      <c r="B17" s="53">
        <f>IF(Inskrivning!E15&gt;0,Inskrivning!K15,0)</f>
        <v>0</v>
      </c>
      <c r="C17" s="53">
        <f>IF(Inskrivning!E15&gt;0,Inskrivning!L15,0)</f>
        <v>0</v>
      </c>
      <c r="D17" s="53">
        <f>IF(Inskrivning!E15&gt;0,Inskrivning!M15,0)</f>
        <v>0</v>
      </c>
      <c r="E17" s="53">
        <f>IF(Inskrivning!E15&gt;0,Inskrivning!N15,0)</f>
        <v>0</v>
      </c>
      <c r="F17" s="53">
        <f>IF(Inskrivning!E15&gt;0,Inskrivning!O15,0)</f>
        <v>0</v>
      </c>
      <c r="G17" s="53">
        <f>IF(Inskrivning!E15&gt;0,Inskrivning!P15,0)</f>
        <v>0</v>
      </c>
      <c r="H17" s="53">
        <f>IF(Inskrivning!E15&gt;0,Inskrivning!Q15,0)</f>
        <v>0</v>
      </c>
      <c r="I17" s="53">
        <f>IF(Inskrivning!E15&gt;0,Inskrivning!R15,0)</f>
        <v>0</v>
      </c>
      <c r="J17" s="53">
        <f>IF(Inskrivning!E15&gt;0,Inskrivning!S15,0)</f>
        <v>0</v>
      </c>
      <c r="K17" s="53">
        <f>IF(Inskrivning!E15&gt;0,Inskrivning!T15,0)</f>
        <v>0</v>
      </c>
      <c r="L17" s="53">
        <f>IF(Inskrivning!E15&gt;0,Inskrivning!U15,0)</f>
        <v>0</v>
      </c>
      <c r="M17" s="53">
        <f>IF(Inskrivning!E15&gt;0,Inskrivning!V15,0)</f>
        <v>0</v>
      </c>
      <c r="N17" s="53">
        <f>IF(Inskrivning!E15&gt;0,Inskrivning!W15,0)</f>
        <v>0</v>
      </c>
      <c r="O17" s="53">
        <f>IF(Inskrivning!E15&gt;0,Inskrivning!X15,0)</f>
        <v>0</v>
      </c>
      <c r="P17" s="4"/>
      <c r="Q17" s="4"/>
      <c r="R17" s="4"/>
      <c r="W17" s="15">
        <f>IF(Inskrivning!E15="",0,Inskrivning!E15)</f>
        <v>0</v>
      </c>
      <c r="Y17" s="30">
        <f t="shared" si="0"/>
        <v>0</v>
      </c>
      <c r="Z17" s="104">
        <v>9</v>
      </c>
    </row>
    <row r="18" spans="1:26" ht="15" x14ac:dyDescent="0.25">
      <c r="A18" s="53">
        <f>IF(Inskrivning!E16&gt;0,Inskrivning!J16,0)</f>
        <v>0</v>
      </c>
      <c r="B18" s="53">
        <f>IF(Inskrivning!E16&gt;0,Inskrivning!K16,0)</f>
        <v>0</v>
      </c>
      <c r="C18" s="53">
        <f>IF(Inskrivning!E16&gt;0,Inskrivning!L16,0)</f>
        <v>0</v>
      </c>
      <c r="D18" s="53">
        <f>IF(Inskrivning!E16&gt;0,Inskrivning!M16,0)</f>
        <v>0</v>
      </c>
      <c r="E18" s="53">
        <f>IF(Inskrivning!E16&gt;0,Inskrivning!N16,0)</f>
        <v>0</v>
      </c>
      <c r="F18" s="53">
        <f>IF(Inskrivning!E16&gt;0,Inskrivning!O16,0)</f>
        <v>0</v>
      </c>
      <c r="G18" s="53">
        <f>IF(Inskrivning!E16&gt;0,Inskrivning!P16,0)</f>
        <v>0</v>
      </c>
      <c r="H18" s="53">
        <f>IF(Inskrivning!E16&gt;0,Inskrivning!Q16,0)</f>
        <v>0</v>
      </c>
      <c r="I18" s="53">
        <f>IF(Inskrivning!E16&gt;0,Inskrivning!R16,0)</f>
        <v>0</v>
      </c>
      <c r="J18" s="53">
        <f>IF(Inskrivning!E16&gt;0,Inskrivning!S16,0)</f>
        <v>0</v>
      </c>
      <c r="K18" s="53">
        <f>IF(Inskrivning!E16&gt;0,Inskrivning!T16,0)</f>
        <v>0</v>
      </c>
      <c r="L18" s="53">
        <f>IF(Inskrivning!E16&gt;0,Inskrivning!U16,0)</f>
        <v>0</v>
      </c>
      <c r="M18" s="53">
        <f>IF(Inskrivning!E16&gt;0,Inskrivning!V16,0)</f>
        <v>0</v>
      </c>
      <c r="N18" s="53">
        <f>IF(Inskrivning!E16&gt;0,Inskrivning!W16,0)</f>
        <v>0</v>
      </c>
      <c r="O18" s="53">
        <f>IF(Inskrivning!E16&gt;0,Inskrivning!X16,0)</f>
        <v>0</v>
      </c>
      <c r="P18" s="4"/>
      <c r="Q18" s="4"/>
      <c r="R18" s="4"/>
      <c r="W18" s="15">
        <f>IF(Inskrivning!E16="",0,Inskrivning!E16)</f>
        <v>0</v>
      </c>
      <c r="Y18" s="30">
        <f t="shared" si="0"/>
        <v>0</v>
      </c>
      <c r="Z18" s="4">
        <v>10</v>
      </c>
    </row>
    <row r="19" spans="1:26" ht="15" x14ac:dyDescent="0.25">
      <c r="A19" s="53">
        <f>IF(Inskrivning!E17&gt;0,Inskrivning!J17,0)</f>
        <v>0</v>
      </c>
      <c r="B19" s="53">
        <f>IF(Inskrivning!E17&gt;0,Inskrivning!K17,0)</f>
        <v>0</v>
      </c>
      <c r="C19" s="53">
        <f>IF(Inskrivning!E17&gt;0,Inskrivning!L17,0)</f>
        <v>0</v>
      </c>
      <c r="D19" s="53">
        <f>IF(Inskrivning!E17&gt;0,Inskrivning!M17,0)</f>
        <v>0</v>
      </c>
      <c r="E19" s="53">
        <f>IF(Inskrivning!E17&gt;0,Inskrivning!N17,0)</f>
        <v>0</v>
      </c>
      <c r="F19" s="53">
        <f>IF(Inskrivning!E17&gt;0,Inskrivning!O17,0)</f>
        <v>0</v>
      </c>
      <c r="G19" s="53">
        <f>IF(Inskrivning!E17&gt;0,Inskrivning!P17,0)</f>
        <v>0</v>
      </c>
      <c r="H19" s="53">
        <f>IF(Inskrivning!E17&gt;0,Inskrivning!Q17,0)</f>
        <v>0</v>
      </c>
      <c r="I19" s="53">
        <f>IF(Inskrivning!E17&gt;0,Inskrivning!R17,0)</f>
        <v>0</v>
      </c>
      <c r="J19" s="53">
        <f>IF(Inskrivning!E17&gt;0,Inskrivning!S17,0)</f>
        <v>0</v>
      </c>
      <c r="K19" s="53">
        <f>IF(Inskrivning!E17&gt;0,Inskrivning!T17,0)</f>
        <v>0</v>
      </c>
      <c r="L19" s="53">
        <f>IF(Inskrivning!E17&gt;0,Inskrivning!U17,0)</f>
        <v>0</v>
      </c>
      <c r="M19" s="53">
        <f>IF(Inskrivning!E17&gt;0,Inskrivning!V17,0)</f>
        <v>0</v>
      </c>
      <c r="N19" s="53">
        <f>IF(Inskrivning!E17&gt;0,Inskrivning!W17,0)</f>
        <v>0</v>
      </c>
      <c r="O19" s="53">
        <f>IF(Inskrivning!E17&gt;0,Inskrivning!X17,0)</f>
        <v>0</v>
      </c>
      <c r="P19" s="4"/>
      <c r="Q19" s="4"/>
      <c r="R19" s="4"/>
      <c r="W19" s="15">
        <f>IF(Inskrivning!E17="",0,Inskrivning!E17)</f>
        <v>0</v>
      </c>
      <c r="Y19" s="30">
        <f t="shared" si="0"/>
        <v>0</v>
      </c>
      <c r="Z19" s="104">
        <v>11</v>
      </c>
    </row>
    <row r="20" spans="1:26" ht="15" x14ac:dyDescent="0.25">
      <c r="A20" s="53">
        <f>IF(Inskrivning!E18&gt;0,Inskrivning!J18,0)</f>
        <v>0</v>
      </c>
      <c r="B20" s="53">
        <f>IF(Inskrivning!E18&gt;0,Inskrivning!K18,0)</f>
        <v>0</v>
      </c>
      <c r="C20" s="53">
        <f>IF(Inskrivning!E18&gt;0,Inskrivning!L18,0)</f>
        <v>0</v>
      </c>
      <c r="D20" s="53">
        <f>IF(Inskrivning!E18&gt;0,Inskrivning!M18,0)</f>
        <v>0</v>
      </c>
      <c r="E20" s="53">
        <f>IF(Inskrivning!E18&gt;0,Inskrivning!N18,0)</f>
        <v>0</v>
      </c>
      <c r="F20" s="53">
        <f>IF(Inskrivning!E18&gt;0,Inskrivning!O18,0)</f>
        <v>0</v>
      </c>
      <c r="G20" s="53">
        <f>IF(Inskrivning!E18&gt;0,Inskrivning!P18,0)</f>
        <v>0</v>
      </c>
      <c r="H20" s="53">
        <f>IF(Inskrivning!E18&gt;0,Inskrivning!Q18,0)</f>
        <v>0</v>
      </c>
      <c r="I20" s="53">
        <f>IF(Inskrivning!E18&gt;0,Inskrivning!R18,0)</f>
        <v>0</v>
      </c>
      <c r="J20" s="53">
        <f>IF(Inskrivning!E18&gt;0,Inskrivning!S18,0)</f>
        <v>0</v>
      </c>
      <c r="K20" s="53">
        <f>IF(Inskrivning!E18&gt;0,Inskrivning!T18,0)</f>
        <v>0</v>
      </c>
      <c r="L20" s="53">
        <f>IF(Inskrivning!E18&gt;0,Inskrivning!U18,0)</f>
        <v>0</v>
      </c>
      <c r="M20" s="53">
        <f>IF(Inskrivning!E18&gt;0,Inskrivning!V18,0)</f>
        <v>0</v>
      </c>
      <c r="N20" s="53">
        <f>IF(Inskrivning!E18&gt;0,Inskrivning!W18,0)</f>
        <v>0</v>
      </c>
      <c r="O20" s="53">
        <f>IF(Inskrivning!E18&gt;0,Inskrivning!X18,0)</f>
        <v>0</v>
      </c>
      <c r="P20" s="4"/>
      <c r="Q20" s="4"/>
      <c r="R20" s="4"/>
      <c r="W20" s="15">
        <f>IF(Inskrivning!E18="",0,Inskrivning!E18)</f>
        <v>0</v>
      </c>
      <c r="Y20" s="30">
        <f t="shared" si="0"/>
        <v>0</v>
      </c>
      <c r="Z20" s="4">
        <v>12</v>
      </c>
    </row>
    <row r="21" spans="1:26" ht="15" x14ac:dyDescent="0.25">
      <c r="A21" s="53">
        <f>IF(Inskrivning!E19&gt;0,Inskrivning!J19,0)</f>
        <v>0</v>
      </c>
      <c r="B21" s="53">
        <f>IF(Inskrivning!E19&gt;0,Inskrivning!K19,0)</f>
        <v>0</v>
      </c>
      <c r="C21" s="53">
        <f>IF(Inskrivning!E19&gt;0,Inskrivning!L19,0)</f>
        <v>0</v>
      </c>
      <c r="D21" s="53">
        <f>IF(Inskrivning!E19&gt;0,Inskrivning!M19,0)</f>
        <v>0</v>
      </c>
      <c r="E21" s="53">
        <f>IF(Inskrivning!E19&gt;0,Inskrivning!N19,0)</f>
        <v>0</v>
      </c>
      <c r="F21" s="53">
        <f>IF(Inskrivning!E19&gt;0,Inskrivning!O19,0)</f>
        <v>0</v>
      </c>
      <c r="G21" s="53">
        <f>IF(Inskrivning!E19&gt;0,Inskrivning!P19,0)</f>
        <v>0</v>
      </c>
      <c r="H21" s="53">
        <f>IF(Inskrivning!E19&gt;0,Inskrivning!Q19,0)</f>
        <v>0</v>
      </c>
      <c r="I21" s="53">
        <f>IF(Inskrivning!E19&gt;0,Inskrivning!R19,0)</f>
        <v>0</v>
      </c>
      <c r="J21" s="53">
        <f>IF(Inskrivning!E19&gt;0,Inskrivning!S19,0)</f>
        <v>0</v>
      </c>
      <c r="K21" s="53">
        <f>IF(Inskrivning!E19&gt;0,Inskrivning!T19,0)</f>
        <v>0</v>
      </c>
      <c r="L21" s="53">
        <f>IF(Inskrivning!E19&gt;0,Inskrivning!U19,0)</f>
        <v>0</v>
      </c>
      <c r="M21" s="53">
        <f>IF(Inskrivning!E19&gt;0,Inskrivning!V19,0)</f>
        <v>0</v>
      </c>
      <c r="N21" s="53">
        <f>IF(Inskrivning!E19&gt;0,Inskrivning!W19,0)</f>
        <v>0</v>
      </c>
      <c r="O21" s="53">
        <f>IF(Inskrivning!E19&gt;0,Inskrivning!X19,0)</f>
        <v>0</v>
      </c>
      <c r="P21" s="4"/>
      <c r="Q21" s="4"/>
      <c r="R21" s="4"/>
      <c r="W21" s="15">
        <f>IF(Inskrivning!E19="",0,Inskrivning!E19)</f>
        <v>0</v>
      </c>
      <c r="Y21" s="30">
        <f t="shared" si="0"/>
        <v>0</v>
      </c>
      <c r="Z21" s="104">
        <v>13</v>
      </c>
    </row>
    <row r="22" spans="1:26" ht="15" x14ac:dyDescent="0.25">
      <c r="A22" s="53">
        <f>IF(Inskrivning!E20&gt;0,Inskrivning!J20,0)</f>
        <v>0</v>
      </c>
      <c r="B22" s="53">
        <f>IF(Inskrivning!E20&gt;0,Inskrivning!K20,0)</f>
        <v>0</v>
      </c>
      <c r="C22" s="53">
        <f>IF(Inskrivning!E20&gt;0,Inskrivning!L20,0)</f>
        <v>0</v>
      </c>
      <c r="D22" s="53">
        <f>IF(Inskrivning!E20&gt;0,Inskrivning!M20,0)</f>
        <v>0</v>
      </c>
      <c r="E22" s="53">
        <f>IF(Inskrivning!E20&gt;0,Inskrivning!N20,0)</f>
        <v>0</v>
      </c>
      <c r="F22" s="53">
        <f>IF(Inskrivning!E20&gt;0,Inskrivning!O20,0)</f>
        <v>0</v>
      </c>
      <c r="G22" s="53">
        <f>IF(Inskrivning!E20&gt;0,Inskrivning!P20,0)</f>
        <v>0</v>
      </c>
      <c r="H22" s="53">
        <f>IF(Inskrivning!E20&gt;0,Inskrivning!Q20,0)</f>
        <v>0</v>
      </c>
      <c r="I22" s="53">
        <f>IF(Inskrivning!E20&gt;0,Inskrivning!R20,0)</f>
        <v>0</v>
      </c>
      <c r="J22" s="53">
        <f>IF(Inskrivning!E20&gt;0,Inskrivning!S20,0)</f>
        <v>0</v>
      </c>
      <c r="K22" s="53">
        <f>IF(Inskrivning!E20&gt;0,Inskrivning!T20,0)</f>
        <v>0</v>
      </c>
      <c r="L22" s="53">
        <f>IF(Inskrivning!E20&gt;0,Inskrivning!U20,0)</f>
        <v>0</v>
      </c>
      <c r="M22" s="53">
        <f>IF(Inskrivning!E20&gt;0,Inskrivning!V20,0)</f>
        <v>0</v>
      </c>
      <c r="N22" s="53">
        <f>IF(Inskrivning!E20&gt;0,Inskrivning!W20,0)</f>
        <v>0</v>
      </c>
      <c r="O22" s="53">
        <f>IF(Inskrivning!E20&gt;0,Inskrivning!X20,0)</f>
        <v>0</v>
      </c>
      <c r="P22" s="4"/>
      <c r="Q22" s="4"/>
      <c r="R22" s="4"/>
      <c r="W22" s="15">
        <f>IF(Inskrivning!E20="",0,Inskrivning!E20)</f>
        <v>0</v>
      </c>
      <c r="Y22" s="30">
        <f t="shared" si="0"/>
        <v>0</v>
      </c>
      <c r="Z22" s="4">
        <v>14</v>
      </c>
    </row>
    <row r="23" spans="1:26" ht="15" x14ac:dyDescent="0.25">
      <c r="A23" s="53">
        <f>IF(Inskrivning!E21&gt;0,Inskrivning!J21,0)</f>
        <v>0</v>
      </c>
      <c r="B23" s="53">
        <f>IF(Inskrivning!E21&gt;0,Inskrivning!K21,0)</f>
        <v>0</v>
      </c>
      <c r="C23" s="53">
        <f>IF(Inskrivning!E21&gt;0,Inskrivning!L21,0)</f>
        <v>0</v>
      </c>
      <c r="D23" s="53">
        <f>IF(Inskrivning!E21&gt;0,Inskrivning!M21,0)</f>
        <v>0</v>
      </c>
      <c r="E23" s="53">
        <f>IF(Inskrivning!E21&gt;0,Inskrivning!N21,0)</f>
        <v>0</v>
      </c>
      <c r="F23" s="53">
        <f>IF(Inskrivning!E21&gt;0,Inskrivning!O21,0)</f>
        <v>0</v>
      </c>
      <c r="G23" s="53">
        <f>IF(Inskrivning!E21&gt;0,Inskrivning!P21,0)</f>
        <v>0</v>
      </c>
      <c r="H23" s="53">
        <f>IF(Inskrivning!E21&gt;0,Inskrivning!Q21,0)</f>
        <v>0</v>
      </c>
      <c r="I23" s="53">
        <f>IF(Inskrivning!E21&gt;0,Inskrivning!R21,0)</f>
        <v>0</v>
      </c>
      <c r="J23" s="53">
        <f>IF(Inskrivning!E21&gt;0,Inskrivning!S21,0)</f>
        <v>0</v>
      </c>
      <c r="K23" s="53">
        <f>IF(Inskrivning!E21&gt;0,Inskrivning!T21,0)</f>
        <v>0</v>
      </c>
      <c r="L23" s="53">
        <f>IF(Inskrivning!E21&gt;0,Inskrivning!U21,0)</f>
        <v>0</v>
      </c>
      <c r="M23" s="53">
        <f>IF(Inskrivning!E21&gt;0,Inskrivning!V21,0)</f>
        <v>0</v>
      </c>
      <c r="N23" s="53">
        <f>IF(Inskrivning!E21&gt;0,Inskrivning!W21,0)</f>
        <v>0</v>
      </c>
      <c r="O23" s="53">
        <f>IF(Inskrivning!E21&gt;0,Inskrivning!X21,0)</f>
        <v>0</v>
      </c>
      <c r="P23" s="4"/>
      <c r="Q23" s="4"/>
      <c r="R23" s="4"/>
      <c r="W23" s="15">
        <f>IF(Inskrivning!E21="",0,Inskrivning!E21)</f>
        <v>0</v>
      </c>
      <c r="Y23" s="30">
        <f t="shared" si="0"/>
        <v>0</v>
      </c>
      <c r="Z23" s="104">
        <v>15</v>
      </c>
    </row>
    <row r="24" spans="1:26" ht="15" x14ac:dyDescent="0.25">
      <c r="A24" s="53">
        <f>IF(Inskrivning!E22&gt;0,Inskrivning!J22,0)</f>
        <v>0</v>
      </c>
      <c r="B24" s="53">
        <f>IF(Inskrivning!E22&gt;0,Inskrivning!K22,0)</f>
        <v>0</v>
      </c>
      <c r="C24" s="53">
        <f>IF(Inskrivning!E22&gt;0,Inskrivning!L22,0)</f>
        <v>0</v>
      </c>
      <c r="D24" s="53">
        <f>IF(Inskrivning!E22&gt;0,Inskrivning!M22,0)</f>
        <v>0</v>
      </c>
      <c r="E24" s="53">
        <f>IF(Inskrivning!E22&gt;0,Inskrivning!N22,0)</f>
        <v>0</v>
      </c>
      <c r="F24" s="53">
        <f>IF(Inskrivning!E22&gt;0,Inskrivning!O22,0)</f>
        <v>0</v>
      </c>
      <c r="G24" s="53">
        <f>IF(Inskrivning!E22&gt;0,Inskrivning!P22,0)</f>
        <v>0</v>
      </c>
      <c r="H24" s="53">
        <f>IF(Inskrivning!E22&gt;0,Inskrivning!Q22,0)</f>
        <v>0</v>
      </c>
      <c r="I24" s="53">
        <f>IF(Inskrivning!E22&gt;0,Inskrivning!R22,0)</f>
        <v>0</v>
      </c>
      <c r="J24" s="53">
        <f>IF(Inskrivning!E22&gt;0,Inskrivning!S22,0)</f>
        <v>0</v>
      </c>
      <c r="K24" s="53">
        <f>IF(Inskrivning!E22&gt;0,Inskrivning!T22,0)</f>
        <v>0</v>
      </c>
      <c r="L24" s="53">
        <f>IF(Inskrivning!E22&gt;0,Inskrivning!U22,0)</f>
        <v>0</v>
      </c>
      <c r="M24" s="53">
        <f>IF(Inskrivning!E22&gt;0,Inskrivning!V22,0)</f>
        <v>0</v>
      </c>
      <c r="N24" s="53">
        <f>IF(Inskrivning!E22&gt;0,Inskrivning!W22,0)</f>
        <v>0</v>
      </c>
      <c r="O24" s="53">
        <f>IF(Inskrivning!E22&gt;0,Inskrivning!X22,0)</f>
        <v>0</v>
      </c>
      <c r="P24" s="4"/>
      <c r="Q24" s="4"/>
      <c r="R24" s="4"/>
      <c r="W24" s="15">
        <f>IF(Inskrivning!E22="",0,Inskrivning!E22)</f>
        <v>0</v>
      </c>
      <c r="Y24" s="30">
        <f t="shared" si="0"/>
        <v>0</v>
      </c>
      <c r="Z24" s="4">
        <v>16</v>
      </c>
    </row>
    <row r="25" spans="1:26" ht="15" x14ac:dyDescent="0.25">
      <c r="A25" s="53">
        <f>IF(Inskrivning!E23&gt;0,Inskrivning!J23,0)</f>
        <v>0</v>
      </c>
      <c r="B25" s="53">
        <f>IF(Inskrivning!E23&gt;0,Inskrivning!K23,0)</f>
        <v>0</v>
      </c>
      <c r="C25" s="53">
        <f>IF(Inskrivning!E23&gt;0,Inskrivning!L23,0)</f>
        <v>0</v>
      </c>
      <c r="D25" s="53">
        <f>IF(Inskrivning!E23&gt;0,Inskrivning!M23,0)</f>
        <v>0</v>
      </c>
      <c r="E25" s="53">
        <f>IF(Inskrivning!E23&gt;0,Inskrivning!N23,0)</f>
        <v>0</v>
      </c>
      <c r="F25" s="53">
        <f>IF(Inskrivning!E23&gt;0,Inskrivning!O23,0)</f>
        <v>0</v>
      </c>
      <c r="G25" s="53">
        <f>IF(Inskrivning!E23&gt;0,Inskrivning!P23,0)</f>
        <v>0</v>
      </c>
      <c r="H25" s="53">
        <f>IF(Inskrivning!E23&gt;0,Inskrivning!Q23,0)</f>
        <v>0</v>
      </c>
      <c r="I25" s="53">
        <f>IF(Inskrivning!E23&gt;0,Inskrivning!R23,0)</f>
        <v>0</v>
      </c>
      <c r="J25" s="53">
        <f>IF(Inskrivning!E23&gt;0,Inskrivning!S23,0)</f>
        <v>0</v>
      </c>
      <c r="K25" s="53">
        <f>IF(Inskrivning!E23&gt;0,Inskrivning!T23,0)</f>
        <v>0</v>
      </c>
      <c r="L25" s="53">
        <f>IF(Inskrivning!E23&gt;0,Inskrivning!U23,0)</f>
        <v>0</v>
      </c>
      <c r="M25" s="53">
        <f>IF(Inskrivning!E23&gt;0,Inskrivning!V23,0)</f>
        <v>0</v>
      </c>
      <c r="N25" s="53">
        <f>IF(Inskrivning!E23&gt;0,Inskrivning!W23,0)</f>
        <v>0</v>
      </c>
      <c r="O25" s="53">
        <f>IF(Inskrivning!E23&gt;0,Inskrivning!X23,0)</f>
        <v>0</v>
      </c>
      <c r="P25" s="4"/>
      <c r="Q25" s="4"/>
      <c r="R25" s="4"/>
      <c r="W25" s="15">
        <f>IF(Inskrivning!E23="",0,Inskrivning!E23)</f>
        <v>0</v>
      </c>
      <c r="Y25" s="30">
        <f t="shared" si="0"/>
        <v>0</v>
      </c>
      <c r="Z25" s="104">
        <v>17</v>
      </c>
    </row>
    <row r="26" spans="1:26" ht="15" x14ac:dyDescent="0.25">
      <c r="A26" s="53">
        <f>IF(Inskrivning!E24&gt;0,Inskrivning!J24,0)</f>
        <v>0</v>
      </c>
      <c r="B26" s="53">
        <f>IF(Inskrivning!E24&gt;0,Inskrivning!K24,0)</f>
        <v>0</v>
      </c>
      <c r="C26" s="53">
        <f>IF(Inskrivning!E24&gt;0,Inskrivning!L24,0)</f>
        <v>0</v>
      </c>
      <c r="D26" s="53">
        <f>IF(Inskrivning!E24&gt;0,Inskrivning!M24,0)</f>
        <v>0</v>
      </c>
      <c r="E26" s="53">
        <f>IF(Inskrivning!E24&gt;0,Inskrivning!N24,0)</f>
        <v>0</v>
      </c>
      <c r="F26" s="53">
        <f>IF(Inskrivning!E24&gt;0,Inskrivning!O24,0)</f>
        <v>0</v>
      </c>
      <c r="G26" s="53">
        <f>IF(Inskrivning!E24&gt;0,Inskrivning!P24,0)</f>
        <v>0</v>
      </c>
      <c r="H26" s="53">
        <f>IF(Inskrivning!E24&gt;0,Inskrivning!Q24,0)</f>
        <v>0</v>
      </c>
      <c r="I26" s="53">
        <f>IF(Inskrivning!E24&gt;0,Inskrivning!R24,0)</f>
        <v>0</v>
      </c>
      <c r="J26" s="53">
        <f>IF(Inskrivning!E24&gt;0,Inskrivning!S24,0)</f>
        <v>0</v>
      </c>
      <c r="K26" s="53">
        <f>IF(Inskrivning!E24&gt;0,Inskrivning!T24,0)</f>
        <v>0</v>
      </c>
      <c r="L26" s="53">
        <f>IF(Inskrivning!E24&gt;0,Inskrivning!U24,0)</f>
        <v>0</v>
      </c>
      <c r="M26" s="53">
        <f>IF(Inskrivning!E24&gt;0,Inskrivning!V24,0)</f>
        <v>0</v>
      </c>
      <c r="N26" s="53">
        <f>IF(Inskrivning!E24&gt;0,Inskrivning!W24,0)</f>
        <v>0</v>
      </c>
      <c r="O26" s="53">
        <f>IF(Inskrivning!E24&gt;0,Inskrivning!X24,0)</f>
        <v>0</v>
      </c>
      <c r="P26" s="4"/>
      <c r="Q26" s="4"/>
      <c r="R26" s="4"/>
      <c r="W26" s="15">
        <f>IF(Inskrivning!E24="",0,Inskrivning!E24)</f>
        <v>0</v>
      </c>
      <c r="Y26" s="30">
        <f t="shared" si="0"/>
        <v>0</v>
      </c>
      <c r="Z26" s="4">
        <v>18</v>
      </c>
    </row>
    <row r="27" spans="1:26" ht="15" x14ac:dyDescent="0.25">
      <c r="A27" s="53">
        <f>IF(Inskrivning!E25&gt;0,Inskrivning!J25,0)</f>
        <v>0</v>
      </c>
      <c r="B27" s="53">
        <f>IF(Inskrivning!E25&gt;0,Inskrivning!K25,0)</f>
        <v>0</v>
      </c>
      <c r="C27" s="53">
        <f>IF(Inskrivning!E25&gt;0,Inskrivning!L25,0)</f>
        <v>0</v>
      </c>
      <c r="D27" s="53">
        <f>IF(Inskrivning!E25&gt;0,Inskrivning!M25,0)</f>
        <v>0</v>
      </c>
      <c r="E27" s="53">
        <f>IF(Inskrivning!E25&gt;0,Inskrivning!N25,0)</f>
        <v>0</v>
      </c>
      <c r="F27" s="53">
        <f>IF(Inskrivning!E25&gt;0,Inskrivning!O25,0)</f>
        <v>0</v>
      </c>
      <c r="G27" s="53">
        <f>IF(Inskrivning!E25&gt;0,Inskrivning!P25,0)</f>
        <v>0</v>
      </c>
      <c r="H27" s="53">
        <f>IF(Inskrivning!E25&gt;0,Inskrivning!Q25,0)</f>
        <v>0</v>
      </c>
      <c r="I27" s="53">
        <f>IF(Inskrivning!E25&gt;0,Inskrivning!R25,0)</f>
        <v>0</v>
      </c>
      <c r="J27" s="53">
        <f>IF(Inskrivning!E25&gt;0,Inskrivning!S25,0)</f>
        <v>0</v>
      </c>
      <c r="K27" s="53">
        <f>IF(Inskrivning!E25&gt;0,Inskrivning!T25,0)</f>
        <v>0</v>
      </c>
      <c r="L27" s="53">
        <f>IF(Inskrivning!E25&gt;0,Inskrivning!U25,0)</f>
        <v>0</v>
      </c>
      <c r="M27" s="53">
        <f>IF(Inskrivning!E25&gt;0,Inskrivning!V25,0)</f>
        <v>0</v>
      </c>
      <c r="N27" s="53">
        <f>IF(Inskrivning!E25&gt;0,Inskrivning!W25,0)</f>
        <v>0</v>
      </c>
      <c r="O27" s="53">
        <f>IF(Inskrivning!E25&gt;0,Inskrivning!X25,0)</f>
        <v>0</v>
      </c>
      <c r="P27" s="4"/>
      <c r="Q27" s="4"/>
      <c r="R27" s="4"/>
      <c r="W27" s="15">
        <f>IF(Inskrivning!E25="",0,Inskrivning!E25)</f>
        <v>0</v>
      </c>
      <c r="Y27" s="30">
        <f t="shared" si="0"/>
        <v>0</v>
      </c>
      <c r="Z27" s="104">
        <v>19</v>
      </c>
    </row>
    <row r="28" spans="1:26" ht="15" x14ac:dyDescent="0.25">
      <c r="A28" s="53">
        <f>IF(Inskrivning!E26&gt;0,Inskrivning!J26,0)</f>
        <v>0</v>
      </c>
      <c r="B28" s="53">
        <f>IF(Inskrivning!E26&gt;0,Inskrivning!K26,0)</f>
        <v>0</v>
      </c>
      <c r="C28" s="53">
        <f>IF(Inskrivning!E26&gt;0,Inskrivning!L26,0)</f>
        <v>0</v>
      </c>
      <c r="D28" s="53">
        <f>IF(Inskrivning!E26&gt;0,Inskrivning!M26,0)</f>
        <v>0</v>
      </c>
      <c r="E28" s="53">
        <f>IF(Inskrivning!E26&gt;0,Inskrivning!N26,0)</f>
        <v>0</v>
      </c>
      <c r="F28" s="53">
        <f>IF(Inskrivning!E26&gt;0,Inskrivning!O26,0)</f>
        <v>0</v>
      </c>
      <c r="G28" s="53">
        <f>IF(Inskrivning!E26&gt;0,Inskrivning!P26,0)</f>
        <v>0</v>
      </c>
      <c r="H28" s="53">
        <f>IF(Inskrivning!E26&gt;0,Inskrivning!Q26,0)</f>
        <v>0</v>
      </c>
      <c r="I28" s="53">
        <f>IF(Inskrivning!E26&gt;0,Inskrivning!R26,0)</f>
        <v>0</v>
      </c>
      <c r="J28" s="53">
        <f>IF(Inskrivning!E26&gt;0,Inskrivning!S26,0)</f>
        <v>0</v>
      </c>
      <c r="K28" s="53">
        <f>IF(Inskrivning!E26&gt;0,Inskrivning!T26,0)</f>
        <v>0</v>
      </c>
      <c r="L28" s="53">
        <f>IF(Inskrivning!E26&gt;0,Inskrivning!U26,0)</f>
        <v>0</v>
      </c>
      <c r="M28" s="53">
        <f>IF(Inskrivning!E26&gt;0,Inskrivning!V26,0)</f>
        <v>0</v>
      </c>
      <c r="N28" s="53">
        <f>IF(Inskrivning!E26&gt;0,Inskrivning!W26,0)</f>
        <v>0</v>
      </c>
      <c r="O28" s="53">
        <f>IF(Inskrivning!E26&gt;0,Inskrivning!X26,0)</f>
        <v>0</v>
      </c>
      <c r="P28" s="4"/>
      <c r="Q28" s="4"/>
      <c r="R28" s="4"/>
      <c r="W28" s="15">
        <f>IF(Inskrivning!E26="",0,Inskrivning!E26)</f>
        <v>0</v>
      </c>
      <c r="Y28" s="30">
        <f t="shared" si="0"/>
        <v>0</v>
      </c>
      <c r="Z28" s="4">
        <v>20</v>
      </c>
    </row>
    <row r="29" spans="1:26" ht="15" x14ac:dyDescent="0.25">
      <c r="A29" s="53">
        <f>IF(Inskrivning!E27&gt;0,Inskrivning!J27,0)</f>
        <v>0</v>
      </c>
      <c r="B29" s="53">
        <f>IF(Inskrivning!E27&gt;0,Inskrivning!K27,0)</f>
        <v>0</v>
      </c>
      <c r="C29" s="53">
        <f>IF(Inskrivning!E27&gt;0,Inskrivning!L27,0)</f>
        <v>0</v>
      </c>
      <c r="D29" s="53">
        <f>IF(Inskrivning!E27&gt;0,Inskrivning!M27,0)</f>
        <v>0</v>
      </c>
      <c r="E29" s="53">
        <f>IF(Inskrivning!E27&gt;0,Inskrivning!N27,0)</f>
        <v>0</v>
      </c>
      <c r="F29" s="53">
        <f>IF(Inskrivning!E27&gt;0,Inskrivning!O27,0)</f>
        <v>0</v>
      </c>
      <c r="G29" s="53">
        <f>IF(Inskrivning!E27&gt;0,Inskrivning!P27,0)</f>
        <v>0</v>
      </c>
      <c r="H29" s="53">
        <f>IF(Inskrivning!E27&gt;0,Inskrivning!Q27,0)</f>
        <v>0</v>
      </c>
      <c r="I29" s="53">
        <f>IF(Inskrivning!E27&gt;0,Inskrivning!R27,0)</f>
        <v>0</v>
      </c>
      <c r="J29" s="53">
        <f>IF(Inskrivning!E27&gt;0,Inskrivning!S27,0)</f>
        <v>0</v>
      </c>
      <c r="K29" s="53">
        <f>IF(Inskrivning!E27&gt;0,Inskrivning!T27,0)</f>
        <v>0</v>
      </c>
      <c r="L29" s="53">
        <f>IF(Inskrivning!E27&gt;0,Inskrivning!U27,0)</f>
        <v>0</v>
      </c>
      <c r="M29" s="53">
        <f>IF(Inskrivning!E27&gt;0,Inskrivning!V27,0)</f>
        <v>0</v>
      </c>
      <c r="N29" s="53">
        <f>IF(Inskrivning!E27&gt;0,Inskrivning!W27,0)</f>
        <v>0</v>
      </c>
      <c r="O29" s="53">
        <f>IF(Inskrivning!E27&gt;0,Inskrivning!X27,0)</f>
        <v>0</v>
      </c>
      <c r="P29" s="4"/>
      <c r="Q29" s="4"/>
      <c r="R29" s="4"/>
      <c r="W29" s="15">
        <f>IF(Inskrivning!E27="",0,Inskrivning!E27)</f>
        <v>0</v>
      </c>
      <c r="Y29" s="30">
        <f t="shared" si="0"/>
        <v>0</v>
      </c>
      <c r="Z29" s="104">
        <v>21</v>
      </c>
    </row>
    <row r="30" spans="1:26" ht="15" x14ac:dyDescent="0.25">
      <c r="A30" s="53">
        <f>IF(Inskrivning!E28&gt;0,Inskrivning!J28,0)</f>
        <v>0</v>
      </c>
      <c r="B30" s="53">
        <f>IF(Inskrivning!E28&gt;0,Inskrivning!K28,0)</f>
        <v>0</v>
      </c>
      <c r="C30" s="53">
        <f>IF(Inskrivning!E28&gt;0,Inskrivning!L28,0)</f>
        <v>0</v>
      </c>
      <c r="D30" s="53">
        <f>IF(Inskrivning!E28&gt;0,Inskrivning!M28,0)</f>
        <v>0</v>
      </c>
      <c r="E30" s="53">
        <f>IF(Inskrivning!E28&gt;0,Inskrivning!N28,0)</f>
        <v>0</v>
      </c>
      <c r="F30" s="53">
        <f>IF(Inskrivning!E28&gt;0,Inskrivning!O28,0)</f>
        <v>0</v>
      </c>
      <c r="G30" s="53">
        <f>IF(Inskrivning!E28&gt;0,Inskrivning!P28,0)</f>
        <v>0</v>
      </c>
      <c r="H30" s="53">
        <f>IF(Inskrivning!E28&gt;0,Inskrivning!Q28,0)</f>
        <v>0</v>
      </c>
      <c r="I30" s="53">
        <f>IF(Inskrivning!E28&gt;0,Inskrivning!R28,0)</f>
        <v>0</v>
      </c>
      <c r="J30" s="53">
        <f>IF(Inskrivning!E28&gt;0,Inskrivning!S28,0)</f>
        <v>0</v>
      </c>
      <c r="K30" s="53">
        <f>IF(Inskrivning!E28&gt;0,Inskrivning!T28,0)</f>
        <v>0</v>
      </c>
      <c r="L30" s="53">
        <f>IF(Inskrivning!E28&gt;0,Inskrivning!U28,0)</f>
        <v>0</v>
      </c>
      <c r="M30" s="53">
        <f>IF(Inskrivning!E28&gt;0,Inskrivning!V28,0)</f>
        <v>0</v>
      </c>
      <c r="N30" s="53">
        <f>IF(Inskrivning!E28&gt;0,Inskrivning!W28,0)</f>
        <v>0</v>
      </c>
      <c r="O30" s="53">
        <f>IF(Inskrivning!E28&gt;0,Inskrivning!X28,0)</f>
        <v>0</v>
      </c>
      <c r="P30" s="4"/>
      <c r="Q30" s="4"/>
      <c r="R30" s="4"/>
      <c r="W30" s="15">
        <f>IF(Inskrivning!E28="",0,Inskrivning!E28)</f>
        <v>0</v>
      </c>
      <c r="Y30" s="30">
        <f t="shared" si="0"/>
        <v>0</v>
      </c>
      <c r="Z30" s="4">
        <v>22</v>
      </c>
    </row>
    <row r="31" spans="1:26" ht="15" x14ac:dyDescent="0.25">
      <c r="A31" s="53">
        <f>IF(Inskrivning!E29&gt;0,Inskrivning!J29,0)</f>
        <v>0</v>
      </c>
      <c r="B31" s="53">
        <f>IF(Inskrivning!E29&gt;0,Inskrivning!K29,0)</f>
        <v>0</v>
      </c>
      <c r="C31" s="53">
        <f>IF(Inskrivning!E29&gt;0,Inskrivning!L29,0)</f>
        <v>0</v>
      </c>
      <c r="D31" s="53">
        <f>IF(Inskrivning!E29&gt;0,Inskrivning!M29,0)</f>
        <v>0</v>
      </c>
      <c r="E31" s="53">
        <f>IF(Inskrivning!E29&gt;0,Inskrivning!N29,0)</f>
        <v>0</v>
      </c>
      <c r="F31" s="53">
        <f>IF(Inskrivning!E29&gt;0,Inskrivning!O29,0)</f>
        <v>0</v>
      </c>
      <c r="G31" s="53">
        <f>IF(Inskrivning!E29&gt;0,Inskrivning!P29,0)</f>
        <v>0</v>
      </c>
      <c r="H31" s="53">
        <f>IF(Inskrivning!E29&gt;0,Inskrivning!Q29,0)</f>
        <v>0</v>
      </c>
      <c r="I31" s="53">
        <f>IF(Inskrivning!E29&gt;0,Inskrivning!R29,0)</f>
        <v>0</v>
      </c>
      <c r="J31" s="53">
        <f>IF(Inskrivning!E29&gt;0,Inskrivning!S29,0)</f>
        <v>0</v>
      </c>
      <c r="K31" s="53">
        <f>IF(Inskrivning!E29&gt;0,Inskrivning!T29,0)</f>
        <v>0</v>
      </c>
      <c r="L31" s="53">
        <f>IF(Inskrivning!E29&gt;0,Inskrivning!U29,0)</f>
        <v>0</v>
      </c>
      <c r="M31" s="53">
        <f>IF(Inskrivning!E29&gt;0,Inskrivning!V29,0)</f>
        <v>0</v>
      </c>
      <c r="N31" s="53">
        <f>IF(Inskrivning!E29&gt;0,Inskrivning!W29,0)</f>
        <v>0</v>
      </c>
      <c r="O31" s="53">
        <f>IF(Inskrivning!E29&gt;0,Inskrivning!X29,0)</f>
        <v>0</v>
      </c>
      <c r="P31" s="4"/>
      <c r="Q31" s="4"/>
      <c r="R31" s="4"/>
      <c r="W31" s="15">
        <f>IF(Inskrivning!E29="",0,Inskrivning!E29)</f>
        <v>0</v>
      </c>
      <c r="Y31" s="30">
        <f t="shared" si="0"/>
        <v>0</v>
      </c>
      <c r="Z31" s="104">
        <v>23</v>
      </c>
    </row>
    <row r="32" spans="1:26" ht="15" x14ac:dyDescent="0.25">
      <c r="A32" s="53">
        <f>IF(Inskrivning!E30&gt;0,Inskrivning!J30,0)</f>
        <v>0</v>
      </c>
      <c r="B32" s="53">
        <f>IF(Inskrivning!E30&gt;0,Inskrivning!K30,0)</f>
        <v>0</v>
      </c>
      <c r="C32" s="53">
        <f>IF(Inskrivning!E30&gt;0,Inskrivning!L30,0)</f>
        <v>0</v>
      </c>
      <c r="D32" s="53">
        <f>IF(Inskrivning!E30&gt;0,Inskrivning!M30,0)</f>
        <v>0</v>
      </c>
      <c r="E32" s="53">
        <f>IF(Inskrivning!E30&gt;0,Inskrivning!N30,0)</f>
        <v>0</v>
      </c>
      <c r="F32" s="53">
        <f>IF(Inskrivning!E30&gt;0,Inskrivning!O30,0)</f>
        <v>0</v>
      </c>
      <c r="G32" s="53">
        <f>IF(Inskrivning!E30&gt;0,Inskrivning!P30,0)</f>
        <v>0</v>
      </c>
      <c r="H32" s="53">
        <f>IF(Inskrivning!E30&gt;0,Inskrivning!Q30,0)</f>
        <v>0</v>
      </c>
      <c r="I32" s="53">
        <f>IF(Inskrivning!E30&gt;0,Inskrivning!R30,0)</f>
        <v>0</v>
      </c>
      <c r="J32" s="53">
        <f>IF(Inskrivning!E30&gt;0,Inskrivning!S30,0)</f>
        <v>0</v>
      </c>
      <c r="K32" s="53">
        <f>IF(Inskrivning!E30&gt;0,Inskrivning!T30,0)</f>
        <v>0</v>
      </c>
      <c r="L32" s="53">
        <f>IF(Inskrivning!E30&gt;0,Inskrivning!U30,0)</f>
        <v>0</v>
      </c>
      <c r="M32" s="53">
        <f>IF(Inskrivning!E30&gt;0,Inskrivning!V30,0)</f>
        <v>0</v>
      </c>
      <c r="N32" s="53">
        <f>IF(Inskrivning!E30&gt;0,Inskrivning!W30,0)</f>
        <v>0</v>
      </c>
      <c r="O32" s="53">
        <f>IF(Inskrivning!E30&gt;0,Inskrivning!X30,0)</f>
        <v>0</v>
      </c>
      <c r="P32" s="4"/>
      <c r="Q32" s="4"/>
      <c r="R32" s="4"/>
      <c r="W32" s="15">
        <f>IF(Inskrivning!E30="",0,Inskrivning!E30)</f>
        <v>0</v>
      </c>
      <c r="Y32" s="30">
        <f t="shared" si="0"/>
        <v>0</v>
      </c>
      <c r="Z32" s="4">
        <v>24</v>
      </c>
    </row>
    <row r="33" spans="1:26" ht="15" x14ac:dyDescent="0.25">
      <c r="A33" s="53">
        <f>IF(Inskrivning!E31&gt;0,Inskrivning!J31,0)</f>
        <v>0</v>
      </c>
      <c r="B33" s="53">
        <f>IF(Inskrivning!E31&gt;0,Inskrivning!K31,0)</f>
        <v>0</v>
      </c>
      <c r="C33" s="53">
        <f>IF(Inskrivning!E31&gt;0,Inskrivning!L31,0)</f>
        <v>0</v>
      </c>
      <c r="D33" s="53">
        <f>IF(Inskrivning!E31&gt;0,Inskrivning!M31,0)</f>
        <v>0</v>
      </c>
      <c r="E33" s="53">
        <f>IF(Inskrivning!E31&gt;0,Inskrivning!N31,0)</f>
        <v>0</v>
      </c>
      <c r="F33" s="53">
        <f>IF(Inskrivning!E31&gt;0,Inskrivning!O31,0)</f>
        <v>0</v>
      </c>
      <c r="G33" s="53">
        <f>IF(Inskrivning!E31&gt;0,Inskrivning!P31,0)</f>
        <v>0</v>
      </c>
      <c r="H33" s="53">
        <f>IF(Inskrivning!E31&gt;0,Inskrivning!Q31,0)</f>
        <v>0</v>
      </c>
      <c r="I33" s="53">
        <f>IF(Inskrivning!E31&gt;0,Inskrivning!R31,0)</f>
        <v>0</v>
      </c>
      <c r="J33" s="53">
        <f>IF(Inskrivning!E31&gt;0,Inskrivning!S31,0)</f>
        <v>0</v>
      </c>
      <c r="K33" s="53">
        <f>IF(Inskrivning!E31&gt;0,Inskrivning!T31,0)</f>
        <v>0</v>
      </c>
      <c r="L33" s="53">
        <f>IF(Inskrivning!E31&gt;0,Inskrivning!U31,0)</f>
        <v>0</v>
      </c>
      <c r="M33" s="53">
        <f>IF(Inskrivning!E31&gt;0,Inskrivning!V31,0)</f>
        <v>0</v>
      </c>
      <c r="N33" s="53">
        <f>IF(Inskrivning!E31&gt;0,Inskrivning!W31,0)</f>
        <v>0</v>
      </c>
      <c r="O33" s="53">
        <f>IF(Inskrivning!E31&gt;0,Inskrivning!X31,0)</f>
        <v>0</v>
      </c>
      <c r="P33" s="4"/>
      <c r="Q33" s="4"/>
      <c r="R33" s="4"/>
      <c r="W33" s="15">
        <f>IF(Inskrivning!E31="",0,Inskrivning!E31)</f>
        <v>0</v>
      </c>
      <c r="Y33" s="30">
        <f t="shared" si="0"/>
        <v>0</v>
      </c>
      <c r="Z33" s="104">
        <v>25</v>
      </c>
    </row>
    <row r="34" spans="1:26" ht="15" x14ac:dyDescent="0.25">
      <c r="A34" s="53">
        <f>IF(Inskrivning!E32&gt;0,Inskrivning!J32,0)</f>
        <v>0</v>
      </c>
      <c r="B34" s="53">
        <f>IF(Inskrivning!E32&gt;0,Inskrivning!K32,0)</f>
        <v>0</v>
      </c>
      <c r="C34" s="53">
        <f>IF(Inskrivning!E32&gt;0,Inskrivning!L32,0)</f>
        <v>0</v>
      </c>
      <c r="D34" s="53">
        <f>IF(Inskrivning!E32&gt;0,Inskrivning!M32,0)</f>
        <v>0</v>
      </c>
      <c r="E34" s="53">
        <f>IF(Inskrivning!E32&gt;0,Inskrivning!N32,0)</f>
        <v>0</v>
      </c>
      <c r="F34" s="53">
        <f>IF(Inskrivning!E32&gt;0,Inskrivning!O32,0)</f>
        <v>0</v>
      </c>
      <c r="G34" s="53">
        <f>IF(Inskrivning!E32&gt;0,Inskrivning!P32,0)</f>
        <v>0</v>
      </c>
      <c r="H34" s="53">
        <f>IF(Inskrivning!E32&gt;0,Inskrivning!Q32,0)</f>
        <v>0</v>
      </c>
      <c r="I34" s="53">
        <f>IF(Inskrivning!E32&gt;0,Inskrivning!R32,0)</f>
        <v>0</v>
      </c>
      <c r="J34" s="53">
        <f>IF(Inskrivning!E32&gt;0,Inskrivning!S32,0)</f>
        <v>0</v>
      </c>
      <c r="K34" s="53">
        <f>IF(Inskrivning!E32&gt;0,Inskrivning!T32,0)</f>
        <v>0</v>
      </c>
      <c r="L34" s="53">
        <f>IF(Inskrivning!E32&gt;0,Inskrivning!U32,0)</f>
        <v>0</v>
      </c>
      <c r="M34" s="53">
        <f>IF(Inskrivning!E32&gt;0,Inskrivning!V32,0)</f>
        <v>0</v>
      </c>
      <c r="N34" s="53">
        <f>IF(Inskrivning!E32&gt;0,Inskrivning!W32,0)</f>
        <v>0</v>
      </c>
      <c r="O34" s="53">
        <f>IF(Inskrivning!E32&gt;0,Inskrivning!X32,0)</f>
        <v>0</v>
      </c>
      <c r="P34" s="4"/>
      <c r="Q34" s="4"/>
      <c r="R34" s="4"/>
      <c r="W34" s="15">
        <f>IF(Inskrivning!E32="",0,Inskrivning!E32)</f>
        <v>0</v>
      </c>
      <c r="Y34" s="30">
        <f t="shared" si="0"/>
        <v>0</v>
      </c>
      <c r="Z34" s="4">
        <v>26</v>
      </c>
    </row>
    <row r="35" spans="1:26" ht="15" x14ac:dyDescent="0.25">
      <c r="A35" s="53">
        <f>IF(Inskrivning!E33&gt;0,Inskrivning!J33,0)</f>
        <v>0</v>
      </c>
      <c r="B35" s="53">
        <f>IF(Inskrivning!E33&gt;0,Inskrivning!K33,0)</f>
        <v>0</v>
      </c>
      <c r="C35" s="53">
        <f>IF(Inskrivning!E33&gt;0,Inskrivning!L33,0)</f>
        <v>0</v>
      </c>
      <c r="D35" s="53">
        <f>IF(Inskrivning!E33&gt;0,Inskrivning!M33,0)</f>
        <v>0</v>
      </c>
      <c r="E35" s="53">
        <f>IF(Inskrivning!E33&gt;0,Inskrivning!N33,0)</f>
        <v>0</v>
      </c>
      <c r="F35" s="53">
        <f>IF(Inskrivning!E33&gt;0,Inskrivning!O33,0)</f>
        <v>0</v>
      </c>
      <c r="G35" s="53">
        <f>IF(Inskrivning!E33&gt;0,Inskrivning!P33,0)</f>
        <v>0</v>
      </c>
      <c r="H35" s="53">
        <f>IF(Inskrivning!E33&gt;0,Inskrivning!Q33,0)</f>
        <v>0</v>
      </c>
      <c r="I35" s="53">
        <f>IF(Inskrivning!E33&gt;0,Inskrivning!R33,0)</f>
        <v>0</v>
      </c>
      <c r="J35" s="53">
        <f>IF(Inskrivning!E33&gt;0,Inskrivning!S33,0)</f>
        <v>0</v>
      </c>
      <c r="K35" s="53">
        <f>IF(Inskrivning!E33&gt;0,Inskrivning!T33,0)</f>
        <v>0</v>
      </c>
      <c r="L35" s="53">
        <f>IF(Inskrivning!E33&gt;0,Inskrivning!U33,0)</f>
        <v>0</v>
      </c>
      <c r="M35" s="53">
        <f>IF(Inskrivning!E33&gt;0,Inskrivning!V33,0)</f>
        <v>0</v>
      </c>
      <c r="N35" s="53">
        <f>IF(Inskrivning!E33&gt;0,Inskrivning!W33,0)</f>
        <v>0</v>
      </c>
      <c r="O35" s="53">
        <f>IF(Inskrivning!E33&gt;0,Inskrivning!X33,0)</f>
        <v>0</v>
      </c>
      <c r="P35" s="4"/>
      <c r="Q35" s="4"/>
      <c r="R35" s="4"/>
      <c r="W35" s="15">
        <f>IF(Inskrivning!E33="",0,Inskrivning!E33)</f>
        <v>0</v>
      </c>
      <c r="Y35" s="30">
        <f t="shared" si="0"/>
        <v>0</v>
      </c>
      <c r="Z35" s="104">
        <v>27</v>
      </c>
    </row>
    <row r="36" spans="1:26" ht="15" x14ac:dyDescent="0.25">
      <c r="A36" s="53">
        <f>IF(Inskrivning!E34&gt;0,Inskrivning!J34,0)</f>
        <v>0</v>
      </c>
      <c r="B36" s="53">
        <f>IF(Inskrivning!E34&gt;0,Inskrivning!K34,0)</f>
        <v>0</v>
      </c>
      <c r="C36" s="53">
        <f>IF(Inskrivning!E34&gt;0,Inskrivning!L34,0)</f>
        <v>0</v>
      </c>
      <c r="D36" s="53">
        <f>IF(Inskrivning!E34&gt;0,Inskrivning!M34,0)</f>
        <v>0</v>
      </c>
      <c r="E36" s="53">
        <f>IF(Inskrivning!E34&gt;0,Inskrivning!N34,0)</f>
        <v>0</v>
      </c>
      <c r="F36" s="53">
        <f>IF(Inskrivning!E34&gt;0,Inskrivning!O34,0)</f>
        <v>0</v>
      </c>
      <c r="G36" s="53">
        <f>IF(Inskrivning!E34&gt;0,Inskrivning!P34,0)</f>
        <v>0</v>
      </c>
      <c r="H36" s="53">
        <f>IF(Inskrivning!E34&gt;0,Inskrivning!Q34,0)</f>
        <v>0</v>
      </c>
      <c r="I36" s="53">
        <f>IF(Inskrivning!E34&gt;0,Inskrivning!R34,0)</f>
        <v>0</v>
      </c>
      <c r="J36" s="53">
        <f>IF(Inskrivning!E34&gt;0,Inskrivning!S34,0)</f>
        <v>0</v>
      </c>
      <c r="K36" s="53">
        <f>IF(Inskrivning!E34&gt;0,Inskrivning!T34,0)</f>
        <v>0</v>
      </c>
      <c r="L36" s="53">
        <f>IF(Inskrivning!E34&gt;0,Inskrivning!U34,0)</f>
        <v>0</v>
      </c>
      <c r="M36" s="53">
        <f>IF(Inskrivning!E34&gt;0,Inskrivning!V34,0)</f>
        <v>0</v>
      </c>
      <c r="N36" s="53">
        <f>IF(Inskrivning!E34&gt;0,Inskrivning!W34,0)</f>
        <v>0</v>
      </c>
      <c r="O36" s="53">
        <f>IF(Inskrivning!E34&gt;0,Inskrivning!X34,0)</f>
        <v>0</v>
      </c>
      <c r="P36" s="4"/>
      <c r="Q36" s="4"/>
      <c r="R36" s="4"/>
      <c r="W36" s="15">
        <f>IF(Inskrivning!E34="",0,Inskrivning!E34)</f>
        <v>0</v>
      </c>
      <c r="Y36" s="30">
        <f t="shared" si="0"/>
        <v>0</v>
      </c>
      <c r="Z36" s="4">
        <v>28</v>
      </c>
    </row>
    <row r="37" spans="1:26" ht="15" x14ac:dyDescent="0.25">
      <c r="A37" s="53">
        <f>IF(Inskrivning!E35&gt;0,Inskrivning!J35,0)</f>
        <v>0</v>
      </c>
      <c r="B37" s="53">
        <f>IF(Inskrivning!E35&gt;0,Inskrivning!K35,0)</f>
        <v>0</v>
      </c>
      <c r="C37" s="53">
        <f>IF(Inskrivning!E35&gt;0,Inskrivning!L35,0)</f>
        <v>0</v>
      </c>
      <c r="D37" s="53">
        <f>IF(Inskrivning!E35&gt;0,Inskrivning!M35,0)</f>
        <v>0</v>
      </c>
      <c r="E37" s="53">
        <f>IF(Inskrivning!E35&gt;0,Inskrivning!N35,0)</f>
        <v>0</v>
      </c>
      <c r="F37" s="53">
        <f>IF(Inskrivning!E35&gt;0,Inskrivning!O35,0)</f>
        <v>0</v>
      </c>
      <c r="G37" s="53">
        <f>IF(Inskrivning!E35&gt;0,Inskrivning!P35,0)</f>
        <v>0</v>
      </c>
      <c r="H37" s="53">
        <f>IF(Inskrivning!E35&gt;0,Inskrivning!Q35,0)</f>
        <v>0</v>
      </c>
      <c r="I37" s="53">
        <f>IF(Inskrivning!E35&gt;0,Inskrivning!R35,0)</f>
        <v>0</v>
      </c>
      <c r="J37" s="53">
        <f>IF(Inskrivning!E35&gt;0,Inskrivning!S35,0)</f>
        <v>0</v>
      </c>
      <c r="K37" s="53">
        <f>IF(Inskrivning!E35&gt;0,Inskrivning!T35,0)</f>
        <v>0</v>
      </c>
      <c r="L37" s="53">
        <f>IF(Inskrivning!E35&gt;0,Inskrivning!U35,0)</f>
        <v>0</v>
      </c>
      <c r="M37" s="53">
        <f>IF(Inskrivning!E35&gt;0,Inskrivning!V35,0)</f>
        <v>0</v>
      </c>
      <c r="N37" s="53">
        <f>IF(Inskrivning!E35&gt;0,Inskrivning!W35,0)</f>
        <v>0</v>
      </c>
      <c r="O37" s="53">
        <f>IF(Inskrivning!E35&gt;0,Inskrivning!X35,0)</f>
        <v>0</v>
      </c>
      <c r="P37" s="4"/>
      <c r="Q37" s="4"/>
      <c r="R37" s="4"/>
      <c r="W37" s="15">
        <f>IF(Inskrivning!E35="",0,Inskrivning!E35)</f>
        <v>0</v>
      </c>
      <c r="Y37" s="30">
        <f t="shared" si="0"/>
        <v>0</v>
      </c>
      <c r="Z37" s="104">
        <v>29</v>
      </c>
    </row>
    <row r="38" spans="1:26" ht="15" x14ac:dyDescent="0.25">
      <c r="A38" s="53">
        <f>IF(Inskrivning!E36&gt;0,Inskrivning!J36,0)</f>
        <v>0</v>
      </c>
      <c r="B38" s="53">
        <f>IF(Inskrivning!E36&gt;0,Inskrivning!K36,0)</f>
        <v>0</v>
      </c>
      <c r="C38" s="53">
        <f>IF(Inskrivning!E36&gt;0,Inskrivning!L36,0)</f>
        <v>0</v>
      </c>
      <c r="D38" s="53">
        <f>IF(Inskrivning!E36&gt;0,Inskrivning!M36,0)</f>
        <v>0</v>
      </c>
      <c r="E38" s="53">
        <f>IF(Inskrivning!E36&gt;0,Inskrivning!N36,0)</f>
        <v>0</v>
      </c>
      <c r="F38" s="53">
        <f>IF(Inskrivning!E36&gt;0,Inskrivning!O36,0)</f>
        <v>0</v>
      </c>
      <c r="G38" s="53">
        <f>IF(Inskrivning!E36&gt;0,Inskrivning!P36,0)</f>
        <v>0</v>
      </c>
      <c r="H38" s="53">
        <f>IF(Inskrivning!E36&gt;0,Inskrivning!Q36,0)</f>
        <v>0</v>
      </c>
      <c r="I38" s="53">
        <f>IF(Inskrivning!E36&gt;0,Inskrivning!R36,0)</f>
        <v>0</v>
      </c>
      <c r="J38" s="53">
        <f>IF(Inskrivning!E36&gt;0,Inskrivning!S36,0)</f>
        <v>0</v>
      </c>
      <c r="K38" s="53">
        <f>IF(Inskrivning!E36&gt;0,Inskrivning!T36,0)</f>
        <v>0</v>
      </c>
      <c r="L38" s="53">
        <f>IF(Inskrivning!E36&gt;0,Inskrivning!U36,0)</f>
        <v>0</v>
      </c>
      <c r="M38" s="53">
        <f>IF(Inskrivning!E36&gt;0,Inskrivning!V36,0)</f>
        <v>0</v>
      </c>
      <c r="N38" s="53">
        <f>IF(Inskrivning!E36&gt;0,Inskrivning!W36,0)</f>
        <v>0</v>
      </c>
      <c r="O38" s="53">
        <f>IF(Inskrivning!E36&gt;0,Inskrivning!X36,0)</f>
        <v>0</v>
      </c>
      <c r="P38" s="4"/>
      <c r="Q38" s="4"/>
      <c r="R38" s="4"/>
      <c r="W38" s="15">
        <f>IF(Inskrivning!E36="",0,Inskrivning!E36)</f>
        <v>0</v>
      </c>
      <c r="Y38" s="30">
        <f t="shared" si="0"/>
        <v>0</v>
      </c>
      <c r="Z38" s="4">
        <v>30</v>
      </c>
    </row>
    <row r="39" spans="1:26" ht="15" x14ac:dyDescent="0.25">
      <c r="A39" s="53">
        <f>IF(Inskrivning!E37&gt;0,Inskrivning!J37,0)</f>
        <v>0</v>
      </c>
      <c r="B39" s="53">
        <f>IF(Inskrivning!E37&gt;0,Inskrivning!K37,0)</f>
        <v>0</v>
      </c>
      <c r="C39" s="53">
        <f>IF(Inskrivning!E37&gt;0,Inskrivning!L37,0)</f>
        <v>0</v>
      </c>
      <c r="D39" s="53">
        <f>IF(Inskrivning!E37&gt;0,Inskrivning!M37,0)</f>
        <v>0</v>
      </c>
      <c r="E39" s="53">
        <f>IF(Inskrivning!E37&gt;0,Inskrivning!N37,0)</f>
        <v>0</v>
      </c>
      <c r="F39" s="53">
        <f>IF(Inskrivning!E37&gt;0,Inskrivning!O37,0)</f>
        <v>0</v>
      </c>
      <c r="G39" s="53">
        <f>IF(Inskrivning!E37&gt;0,Inskrivning!P37,0)</f>
        <v>0</v>
      </c>
      <c r="H39" s="53">
        <f>IF(Inskrivning!E37&gt;0,Inskrivning!Q37,0)</f>
        <v>0</v>
      </c>
      <c r="I39" s="53">
        <f>IF(Inskrivning!E37&gt;0,Inskrivning!R37,0)</f>
        <v>0</v>
      </c>
      <c r="J39" s="53">
        <f>IF(Inskrivning!E37&gt;0,Inskrivning!S37,0)</f>
        <v>0</v>
      </c>
      <c r="K39" s="53">
        <f>IF(Inskrivning!E37&gt;0,Inskrivning!T37,0)</f>
        <v>0</v>
      </c>
      <c r="L39" s="53">
        <f>IF(Inskrivning!E37&gt;0,Inskrivning!U37,0)</f>
        <v>0</v>
      </c>
      <c r="M39" s="53">
        <f>IF(Inskrivning!E37&gt;0,Inskrivning!V37,0)</f>
        <v>0</v>
      </c>
      <c r="N39" s="53">
        <f>IF(Inskrivning!E37&gt;0,Inskrivning!W37,0)</f>
        <v>0</v>
      </c>
      <c r="O39" s="53">
        <f>IF(Inskrivning!E37&gt;0,Inskrivning!X37,0)</f>
        <v>0</v>
      </c>
      <c r="P39" s="4"/>
      <c r="Q39" s="4"/>
      <c r="R39" s="4"/>
      <c r="W39" s="15">
        <f>IF(Inskrivning!E37="",0,Inskrivning!E37)</f>
        <v>0</v>
      </c>
      <c r="Y39" s="30">
        <f t="shared" si="0"/>
        <v>0</v>
      </c>
      <c r="Z39" s="104">
        <v>31</v>
      </c>
    </row>
    <row r="40" spans="1:26" ht="15" x14ac:dyDescent="0.25">
      <c r="A40" s="53">
        <f>IF(Inskrivning!E38&gt;0,Inskrivning!J38,0)</f>
        <v>0</v>
      </c>
      <c r="B40" s="53">
        <f>IF(Inskrivning!E38&gt;0,Inskrivning!K38,0)</f>
        <v>0</v>
      </c>
      <c r="C40" s="53">
        <f>IF(Inskrivning!E38&gt;0,Inskrivning!L38,0)</f>
        <v>0</v>
      </c>
      <c r="D40" s="53">
        <f>IF(Inskrivning!E38&gt;0,Inskrivning!M38,0)</f>
        <v>0</v>
      </c>
      <c r="E40" s="53">
        <f>IF(Inskrivning!E38&gt;0,Inskrivning!N38,0)</f>
        <v>0</v>
      </c>
      <c r="F40" s="53">
        <f>IF(Inskrivning!E38&gt;0,Inskrivning!O38,0)</f>
        <v>0</v>
      </c>
      <c r="G40" s="53">
        <f>IF(Inskrivning!E38&gt;0,Inskrivning!P38,0)</f>
        <v>0</v>
      </c>
      <c r="H40" s="53">
        <f>IF(Inskrivning!E38&gt;0,Inskrivning!Q38,0)</f>
        <v>0</v>
      </c>
      <c r="I40" s="53">
        <f>IF(Inskrivning!E38&gt;0,Inskrivning!R38,0)</f>
        <v>0</v>
      </c>
      <c r="J40" s="53">
        <f>IF(Inskrivning!E38&gt;0,Inskrivning!S38,0)</f>
        <v>0</v>
      </c>
      <c r="K40" s="53">
        <f>IF(Inskrivning!E38&gt;0,Inskrivning!T38,0)</f>
        <v>0</v>
      </c>
      <c r="L40" s="53">
        <f>IF(Inskrivning!E38&gt;0,Inskrivning!U38,0)</f>
        <v>0</v>
      </c>
      <c r="M40" s="53">
        <f>IF(Inskrivning!E38&gt;0,Inskrivning!V38,0)</f>
        <v>0</v>
      </c>
      <c r="N40" s="53">
        <f>IF(Inskrivning!E38&gt;0,Inskrivning!W38,0)</f>
        <v>0</v>
      </c>
      <c r="O40" s="53">
        <f>IF(Inskrivning!E38&gt;0,Inskrivning!X38,0)</f>
        <v>0</v>
      </c>
      <c r="P40" s="4"/>
      <c r="Q40" s="4"/>
      <c r="R40" s="4"/>
      <c r="W40" s="15">
        <f>IF(Inskrivning!E38="",0,Inskrivning!E38)</f>
        <v>0</v>
      </c>
      <c r="Y40" s="30">
        <f t="shared" si="0"/>
        <v>0</v>
      </c>
      <c r="Z40" s="4">
        <v>32</v>
      </c>
    </row>
    <row r="41" spans="1:26" ht="15" x14ac:dyDescent="0.25">
      <c r="A41" s="53">
        <f>IF(Inskrivning!E39&gt;0,Inskrivning!J39,0)</f>
        <v>0</v>
      </c>
      <c r="B41" s="53">
        <f>IF(Inskrivning!E39&gt;0,Inskrivning!K39,0)</f>
        <v>0</v>
      </c>
      <c r="C41" s="53">
        <f>IF(Inskrivning!E39&gt;0,Inskrivning!L39,0)</f>
        <v>0</v>
      </c>
      <c r="D41" s="53">
        <f>IF(Inskrivning!E39&gt;0,Inskrivning!M39,0)</f>
        <v>0</v>
      </c>
      <c r="E41" s="53">
        <f>IF(Inskrivning!E39&gt;0,Inskrivning!N39,0)</f>
        <v>0</v>
      </c>
      <c r="F41" s="53">
        <f>IF(Inskrivning!E39&gt;0,Inskrivning!O39,0)</f>
        <v>0</v>
      </c>
      <c r="G41" s="53">
        <f>IF(Inskrivning!E39&gt;0,Inskrivning!P39,0)</f>
        <v>0</v>
      </c>
      <c r="H41" s="53">
        <f>IF(Inskrivning!E39&gt;0,Inskrivning!Q39,0)</f>
        <v>0</v>
      </c>
      <c r="I41" s="53">
        <f>IF(Inskrivning!E39&gt;0,Inskrivning!R39,0)</f>
        <v>0</v>
      </c>
      <c r="J41" s="53">
        <f>IF(Inskrivning!E39&gt;0,Inskrivning!S39,0)</f>
        <v>0</v>
      </c>
      <c r="K41" s="53">
        <f>IF(Inskrivning!E39&gt;0,Inskrivning!T39,0)</f>
        <v>0</v>
      </c>
      <c r="L41" s="53">
        <f>IF(Inskrivning!E39&gt;0,Inskrivning!U39,0)</f>
        <v>0</v>
      </c>
      <c r="M41" s="53">
        <f>IF(Inskrivning!E39&gt;0,Inskrivning!V39,0)</f>
        <v>0</v>
      </c>
      <c r="N41" s="53">
        <f>IF(Inskrivning!E39&gt;0,Inskrivning!W39,0)</f>
        <v>0</v>
      </c>
      <c r="O41" s="53">
        <f>IF(Inskrivning!E39&gt;0,Inskrivning!X39,0)</f>
        <v>0</v>
      </c>
      <c r="P41" s="4"/>
      <c r="Q41" s="4"/>
      <c r="R41" s="4"/>
      <c r="W41" s="15">
        <f>IF(Inskrivning!E39="",0,Inskrivning!E39)</f>
        <v>0</v>
      </c>
      <c r="Y41" s="30">
        <f t="shared" si="0"/>
        <v>0</v>
      </c>
      <c r="Z41" s="104">
        <v>33</v>
      </c>
    </row>
    <row r="42" spans="1:26" ht="15" x14ac:dyDescent="0.25">
      <c r="A42" s="53">
        <f>IF(Inskrivning!E40&gt;0,Inskrivning!J40,0)</f>
        <v>0</v>
      </c>
      <c r="B42" s="53">
        <f>IF(Inskrivning!E40&gt;0,Inskrivning!K40,0)</f>
        <v>0</v>
      </c>
      <c r="C42" s="53">
        <f>IF(Inskrivning!E40&gt;0,Inskrivning!L40,0)</f>
        <v>0</v>
      </c>
      <c r="D42" s="53">
        <f>IF(Inskrivning!E40&gt;0,Inskrivning!M40,0)</f>
        <v>0</v>
      </c>
      <c r="E42" s="53">
        <f>IF(Inskrivning!E40&gt;0,Inskrivning!N40,0)</f>
        <v>0</v>
      </c>
      <c r="F42" s="53">
        <f>IF(Inskrivning!E40&gt;0,Inskrivning!O40,0)</f>
        <v>0</v>
      </c>
      <c r="G42" s="53">
        <f>IF(Inskrivning!E40&gt;0,Inskrivning!P40,0)</f>
        <v>0</v>
      </c>
      <c r="H42" s="53">
        <f>IF(Inskrivning!E40&gt;0,Inskrivning!Q40,0)</f>
        <v>0</v>
      </c>
      <c r="I42" s="53">
        <f>IF(Inskrivning!E40&gt;0,Inskrivning!R40,0)</f>
        <v>0</v>
      </c>
      <c r="J42" s="53">
        <f>IF(Inskrivning!E40&gt;0,Inskrivning!S40,0)</f>
        <v>0</v>
      </c>
      <c r="K42" s="53">
        <f>IF(Inskrivning!E40&gt;0,Inskrivning!T40,0)</f>
        <v>0</v>
      </c>
      <c r="L42" s="53">
        <f>IF(Inskrivning!E40&gt;0,Inskrivning!U40,0)</f>
        <v>0</v>
      </c>
      <c r="M42" s="53">
        <f>IF(Inskrivning!E40&gt;0,Inskrivning!V40,0)</f>
        <v>0</v>
      </c>
      <c r="N42" s="53">
        <f>IF(Inskrivning!E40&gt;0,Inskrivning!W40,0)</f>
        <v>0</v>
      </c>
      <c r="O42" s="53">
        <f>IF(Inskrivning!E40&gt;0,Inskrivning!X40,0)</f>
        <v>0</v>
      </c>
      <c r="P42" s="4"/>
      <c r="Q42" s="4"/>
      <c r="R42" s="4"/>
      <c r="W42" s="15">
        <f>IF(Inskrivning!E40="",0,Inskrivning!E40)</f>
        <v>0</v>
      </c>
      <c r="Y42" s="30">
        <f t="shared" si="0"/>
        <v>0</v>
      </c>
      <c r="Z42" s="4">
        <v>34</v>
      </c>
    </row>
    <row r="43" spans="1:26" ht="15" x14ac:dyDescent="0.25">
      <c r="A43" s="53">
        <f>IF(Inskrivning!E41&gt;0,Inskrivning!J41,0)</f>
        <v>0</v>
      </c>
      <c r="B43" s="53">
        <f>IF(Inskrivning!E41&gt;0,Inskrivning!K41,0)</f>
        <v>0</v>
      </c>
      <c r="C43" s="53">
        <f>IF(Inskrivning!E41&gt;0,Inskrivning!L41,0)</f>
        <v>0</v>
      </c>
      <c r="D43" s="53">
        <f>IF(Inskrivning!E41&gt;0,Inskrivning!M41,0)</f>
        <v>0</v>
      </c>
      <c r="E43" s="53">
        <f>IF(Inskrivning!E41&gt;0,Inskrivning!N41,0)</f>
        <v>0</v>
      </c>
      <c r="F43" s="53">
        <f>IF(Inskrivning!E41&gt;0,Inskrivning!O41,0)</f>
        <v>0</v>
      </c>
      <c r="G43" s="53">
        <f>IF(Inskrivning!E41&gt;0,Inskrivning!P41,0)</f>
        <v>0</v>
      </c>
      <c r="H43" s="53">
        <f>IF(Inskrivning!E41&gt;0,Inskrivning!Q41,0)</f>
        <v>0</v>
      </c>
      <c r="I43" s="53">
        <f>IF(Inskrivning!E41&gt;0,Inskrivning!R41,0)</f>
        <v>0</v>
      </c>
      <c r="J43" s="53">
        <f>IF(Inskrivning!E41&gt;0,Inskrivning!S41,0)</f>
        <v>0</v>
      </c>
      <c r="K43" s="53">
        <f>IF(Inskrivning!E41&gt;0,Inskrivning!T41,0)</f>
        <v>0</v>
      </c>
      <c r="L43" s="53">
        <f>IF(Inskrivning!E41&gt;0,Inskrivning!U41,0)</f>
        <v>0</v>
      </c>
      <c r="M43" s="53">
        <f>IF(Inskrivning!E41&gt;0,Inskrivning!V41,0)</f>
        <v>0</v>
      </c>
      <c r="N43" s="53">
        <f>IF(Inskrivning!E41&gt;0,Inskrivning!W41,0)</f>
        <v>0</v>
      </c>
      <c r="O43" s="53">
        <f>IF(Inskrivning!E41&gt;0,Inskrivning!X41,0)</f>
        <v>0</v>
      </c>
      <c r="P43" s="4"/>
      <c r="Q43" s="4"/>
      <c r="R43" s="4"/>
      <c r="W43" s="15">
        <f>IF(Inskrivning!E41="",0,Inskrivning!E41)</f>
        <v>0</v>
      </c>
      <c r="Y43" s="30">
        <f t="shared" si="0"/>
        <v>0</v>
      </c>
      <c r="Z43" s="104">
        <v>35</v>
      </c>
    </row>
    <row r="44" spans="1:26" ht="15" x14ac:dyDescent="0.25">
      <c r="A44" s="53">
        <f>IF(Inskrivning!E42&gt;0,Inskrivning!J42,0)</f>
        <v>0</v>
      </c>
      <c r="B44" s="53">
        <f>IF(Inskrivning!E42&gt;0,Inskrivning!K42,0)</f>
        <v>0</v>
      </c>
      <c r="C44" s="53">
        <f>IF(Inskrivning!E42&gt;0,Inskrivning!L42,0)</f>
        <v>0</v>
      </c>
      <c r="D44" s="53">
        <f>IF(Inskrivning!E42&gt;0,Inskrivning!M42,0)</f>
        <v>0</v>
      </c>
      <c r="E44" s="53">
        <f>IF(Inskrivning!E42&gt;0,Inskrivning!N42,0)</f>
        <v>0</v>
      </c>
      <c r="F44" s="53">
        <f>IF(Inskrivning!E42&gt;0,Inskrivning!O42,0)</f>
        <v>0</v>
      </c>
      <c r="G44" s="53">
        <f>IF(Inskrivning!E42&gt;0,Inskrivning!P42,0)</f>
        <v>0</v>
      </c>
      <c r="H44" s="53">
        <f>IF(Inskrivning!E42&gt;0,Inskrivning!Q42,0)</f>
        <v>0</v>
      </c>
      <c r="I44" s="53">
        <f>IF(Inskrivning!E42&gt;0,Inskrivning!R42,0)</f>
        <v>0</v>
      </c>
      <c r="J44" s="53">
        <f>IF(Inskrivning!E42&gt;0,Inskrivning!S42,0)</f>
        <v>0</v>
      </c>
      <c r="K44" s="53">
        <f>IF(Inskrivning!E42&gt;0,Inskrivning!T42,0)</f>
        <v>0</v>
      </c>
      <c r="L44" s="53">
        <f>IF(Inskrivning!E42&gt;0,Inskrivning!U42,0)</f>
        <v>0</v>
      </c>
      <c r="M44" s="53">
        <f>IF(Inskrivning!E42&gt;0,Inskrivning!V42,0)</f>
        <v>0</v>
      </c>
      <c r="N44" s="53">
        <f>IF(Inskrivning!E42&gt;0,Inskrivning!W42,0)</f>
        <v>0</v>
      </c>
      <c r="O44" s="53">
        <f>IF(Inskrivning!E42&gt;0,Inskrivning!X42,0)</f>
        <v>0</v>
      </c>
      <c r="P44" s="4"/>
      <c r="Q44" s="4"/>
      <c r="R44" s="4"/>
      <c r="W44" s="15">
        <f>IF(Inskrivning!E42="",0,Inskrivning!E42)</f>
        <v>0</v>
      </c>
      <c r="Y44" s="30">
        <f t="shared" si="0"/>
        <v>0</v>
      </c>
      <c r="Z44" s="4">
        <v>36</v>
      </c>
    </row>
    <row r="45" spans="1:26" ht="15" x14ac:dyDescent="0.25">
      <c r="A45" s="53">
        <f>IF(Inskrivning!E43&gt;0,Inskrivning!J43,0)</f>
        <v>0</v>
      </c>
      <c r="B45" s="53">
        <f>IF(Inskrivning!E43&gt;0,Inskrivning!K43,0)</f>
        <v>0</v>
      </c>
      <c r="C45" s="53">
        <f>IF(Inskrivning!E43&gt;0,Inskrivning!L43,0)</f>
        <v>0</v>
      </c>
      <c r="D45" s="53">
        <f>IF(Inskrivning!E43&gt;0,Inskrivning!M43,0)</f>
        <v>0</v>
      </c>
      <c r="E45" s="53">
        <f>IF(Inskrivning!E43&gt;0,Inskrivning!N43,0)</f>
        <v>0</v>
      </c>
      <c r="F45" s="53">
        <f>IF(Inskrivning!E43&gt;0,Inskrivning!O43,0)</f>
        <v>0</v>
      </c>
      <c r="G45" s="53">
        <f>IF(Inskrivning!E43&gt;0,Inskrivning!P43,0)</f>
        <v>0</v>
      </c>
      <c r="H45" s="53">
        <f>IF(Inskrivning!E43&gt;0,Inskrivning!Q43,0)</f>
        <v>0</v>
      </c>
      <c r="I45" s="53">
        <f>IF(Inskrivning!E43&gt;0,Inskrivning!R43,0)</f>
        <v>0</v>
      </c>
      <c r="J45" s="53">
        <f>IF(Inskrivning!E43&gt;0,Inskrivning!S43,0)</f>
        <v>0</v>
      </c>
      <c r="K45" s="53">
        <f>IF(Inskrivning!E43&gt;0,Inskrivning!T43,0)</f>
        <v>0</v>
      </c>
      <c r="L45" s="53">
        <f>IF(Inskrivning!E43&gt;0,Inskrivning!U43,0)</f>
        <v>0</v>
      </c>
      <c r="M45" s="53">
        <f>IF(Inskrivning!E43&gt;0,Inskrivning!V43,0)</f>
        <v>0</v>
      </c>
      <c r="N45" s="53">
        <f>IF(Inskrivning!E43&gt;0,Inskrivning!W43,0)</f>
        <v>0</v>
      </c>
      <c r="O45" s="53">
        <f>IF(Inskrivning!E43&gt;0,Inskrivning!X43,0)</f>
        <v>0</v>
      </c>
      <c r="P45" s="4"/>
      <c r="Q45" s="4"/>
      <c r="R45" s="4"/>
      <c r="W45" s="15">
        <f>IF(Inskrivning!E43="",0,Inskrivning!E43)</f>
        <v>0</v>
      </c>
      <c r="Y45" s="30">
        <f t="shared" si="0"/>
        <v>0</v>
      </c>
      <c r="Z45" s="104">
        <v>37</v>
      </c>
    </row>
    <row r="46" spans="1:26" ht="15" x14ac:dyDescent="0.25">
      <c r="A46" s="53">
        <f>IF(Inskrivning!E44&gt;0,Inskrivning!J44,0)</f>
        <v>0</v>
      </c>
      <c r="B46" s="53">
        <f>IF(Inskrivning!E44&gt;0,Inskrivning!K44,0)</f>
        <v>0</v>
      </c>
      <c r="C46" s="53">
        <f>IF(Inskrivning!E44&gt;0,Inskrivning!L44,0)</f>
        <v>0</v>
      </c>
      <c r="D46" s="53">
        <f>IF(Inskrivning!E44&gt;0,Inskrivning!M44,0)</f>
        <v>0</v>
      </c>
      <c r="E46" s="53">
        <f>IF(Inskrivning!E44&gt;0,Inskrivning!N44,0)</f>
        <v>0</v>
      </c>
      <c r="F46" s="53">
        <f>IF(Inskrivning!E44&gt;0,Inskrivning!O44,0)</f>
        <v>0</v>
      </c>
      <c r="G46" s="53">
        <f>IF(Inskrivning!E44&gt;0,Inskrivning!P44,0)</f>
        <v>0</v>
      </c>
      <c r="H46" s="53">
        <f>IF(Inskrivning!E44&gt;0,Inskrivning!Q44,0)</f>
        <v>0</v>
      </c>
      <c r="I46" s="53">
        <f>IF(Inskrivning!E44&gt;0,Inskrivning!R44,0)</f>
        <v>0</v>
      </c>
      <c r="J46" s="53">
        <f>IF(Inskrivning!E44&gt;0,Inskrivning!S44,0)</f>
        <v>0</v>
      </c>
      <c r="K46" s="53">
        <f>IF(Inskrivning!E44&gt;0,Inskrivning!T44,0)</f>
        <v>0</v>
      </c>
      <c r="L46" s="53">
        <f>IF(Inskrivning!E44&gt;0,Inskrivning!U44,0)</f>
        <v>0</v>
      </c>
      <c r="M46" s="53">
        <f>IF(Inskrivning!E44&gt;0,Inskrivning!V44,0)</f>
        <v>0</v>
      </c>
      <c r="N46" s="53">
        <f>IF(Inskrivning!E44&gt;0,Inskrivning!W44,0)</f>
        <v>0</v>
      </c>
      <c r="O46" s="53">
        <f>IF(Inskrivning!E44&gt;0,Inskrivning!X44,0)</f>
        <v>0</v>
      </c>
      <c r="P46" s="4"/>
      <c r="Q46" s="4"/>
      <c r="R46" s="4"/>
      <c r="W46" s="15">
        <f>IF(Inskrivning!E44="",0,Inskrivning!E44)</f>
        <v>0</v>
      </c>
      <c r="Y46" s="30">
        <f t="shared" si="0"/>
        <v>0</v>
      </c>
      <c r="Z46" s="4">
        <v>38</v>
      </c>
    </row>
    <row r="47" spans="1:26" ht="15" x14ac:dyDescent="0.25">
      <c r="A47" s="53">
        <f>IF(Inskrivning!E45&gt;0,Inskrivning!J45,0)</f>
        <v>0</v>
      </c>
      <c r="B47" s="53">
        <f>IF(Inskrivning!E45&gt;0,Inskrivning!K45,0)</f>
        <v>0</v>
      </c>
      <c r="C47" s="53">
        <f>IF(Inskrivning!E45&gt;0,Inskrivning!L45,0)</f>
        <v>0</v>
      </c>
      <c r="D47" s="53">
        <f>IF(Inskrivning!E45&gt;0,Inskrivning!M45,0)</f>
        <v>0</v>
      </c>
      <c r="E47" s="53">
        <f>IF(Inskrivning!E45&gt;0,Inskrivning!N45,0)</f>
        <v>0</v>
      </c>
      <c r="F47" s="53">
        <f>IF(Inskrivning!E45&gt;0,Inskrivning!O45,0)</f>
        <v>0</v>
      </c>
      <c r="G47" s="53">
        <f>IF(Inskrivning!E45&gt;0,Inskrivning!P45,0)</f>
        <v>0</v>
      </c>
      <c r="H47" s="53">
        <f>IF(Inskrivning!E45&gt;0,Inskrivning!Q45,0)</f>
        <v>0</v>
      </c>
      <c r="I47" s="53">
        <f>IF(Inskrivning!E45&gt;0,Inskrivning!R45,0)</f>
        <v>0</v>
      </c>
      <c r="J47" s="53">
        <f>IF(Inskrivning!E45&gt;0,Inskrivning!S45,0)</f>
        <v>0</v>
      </c>
      <c r="K47" s="53">
        <f>IF(Inskrivning!E45&gt;0,Inskrivning!T45,0)</f>
        <v>0</v>
      </c>
      <c r="L47" s="53">
        <f>IF(Inskrivning!E45&gt;0,Inskrivning!U45,0)</f>
        <v>0</v>
      </c>
      <c r="M47" s="53">
        <f>IF(Inskrivning!E45&gt;0,Inskrivning!V45,0)</f>
        <v>0</v>
      </c>
      <c r="N47" s="53">
        <f>IF(Inskrivning!E45&gt;0,Inskrivning!W45,0)</f>
        <v>0</v>
      </c>
      <c r="O47" s="53">
        <f>IF(Inskrivning!E45&gt;0,Inskrivning!X45,0)</f>
        <v>0</v>
      </c>
      <c r="P47" s="4"/>
      <c r="Q47" s="4"/>
      <c r="R47" s="4"/>
      <c r="W47" s="15">
        <f>IF(Inskrivning!E45="",0,Inskrivning!E45)</f>
        <v>0</v>
      </c>
      <c r="Y47" s="30">
        <f t="shared" si="0"/>
        <v>0</v>
      </c>
      <c r="Z47" s="104">
        <v>39</v>
      </c>
    </row>
    <row r="48" spans="1:26" ht="15" x14ac:dyDescent="0.25">
      <c r="A48" s="53">
        <f>IF(Inskrivning!E46&gt;0,Inskrivning!J46,0)</f>
        <v>0</v>
      </c>
      <c r="B48" s="53">
        <f>IF(Inskrivning!E46&gt;0,Inskrivning!K46,0)</f>
        <v>0</v>
      </c>
      <c r="C48" s="53">
        <f>IF(Inskrivning!E46&gt;0,Inskrivning!L46,0)</f>
        <v>0</v>
      </c>
      <c r="D48" s="53">
        <f>IF(Inskrivning!E46&gt;0,Inskrivning!M46,0)</f>
        <v>0</v>
      </c>
      <c r="E48" s="53">
        <f>IF(Inskrivning!E46&gt;0,Inskrivning!N46,0)</f>
        <v>0</v>
      </c>
      <c r="F48" s="53">
        <f>IF(Inskrivning!E46&gt;0,Inskrivning!O46,0)</f>
        <v>0</v>
      </c>
      <c r="G48" s="53">
        <f>IF(Inskrivning!E46&gt;0,Inskrivning!P46,0)</f>
        <v>0</v>
      </c>
      <c r="H48" s="53">
        <f>IF(Inskrivning!E46&gt;0,Inskrivning!Q46,0)</f>
        <v>0</v>
      </c>
      <c r="I48" s="53">
        <f>IF(Inskrivning!E46&gt;0,Inskrivning!R46,0)</f>
        <v>0</v>
      </c>
      <c r="J48" s="53">
        <f>IF(Inskrivning!E46&gt;0,Inskrivning!S46,0)</f>
        <v>0</v>
      </c>
      <c r="K48" s="53">
        <f>IF(Inskrivning!E46&gt;0,Inskrivning!T46,0)</f>
        <v>0</v>
      </c>
      <c r="L48" s="53">
        <f>IF(Inskrivning!E46&gt;0,Inskrivning!U46,0)</f>
        <v>0</v>
      </c>
      <c r="M48" s="53">
        <f>IF(Inskrivning!E46&gt;0,Inskrivning!V46,0)</f>
        <v>0</v>
      </c>
      <c r="N48" s="53">
        <f>IF(Inskrivning!E46&gt;0,Inskrivning!W46,0)</f>
        <v>0</v>
      </c>
      <c r="O48" s="53">
        <f>IF(Inskrivning!E46&gt;0,Inskrivning!X46,0)</f>
        <v>0</v>
      </c>
      <c r="P48" s="4"/>
      <c r="Q48" s="4"/>
      <c r="R48" s="4"/>
      <c r="W48" s="15">
        <f>IF(Inskrivning!E46="",0,Inskrivning!E46)</f>
        <v>0</v>
      </c>
      <c r="Y48" s="30">
        <f t="shared" si="0"/>
        <v>0</v>
      </c>
      <c r="Z48" s="4">
        <v>40</v>
      </c>
    </row>
    <row r="49" spans="1:26" ht="15" x14ac:dyDescent="0.25">
      <c r="A49" s="53">
        <f>IF(Inskrivning!E47&gt;0,Inskrivning!J47,0)</f>
        <v>0</v>
      </c>
      <c r="B49" s="53">
        <f>IF(Inskrivning!E47&gt;0,Inskrivning!K47,0)</f>
        <v>0</v>
      </c>
      <c r="C49" s="53">
        <f>IF(Inskrivning!E47&gt;0,Inskrivning!L47,0)</f>
        <v>0</v>
      </c>
      <c r="D49" s="53">
        <f>IF(Inskrivning!E47&gt;0,Inskrivning!M47,0)</f>
        <v>0</v>
      </c>
      <c r="E49" s="53">
        <f>IF(Inskrivning!E47&gt;0,Inskrivning!N47,0)</f>
        <v>0</v>
      </c>
      <c r="F49" s="53">
        <f>IF(Inskrivning!E47&gt;0,Inskrivning!O47,0)</f>
        <v>0</v>
      </c>
      <c r="G49" s="53">
        <f>IF(Inskrivning!E47&gt;0,Inskrivning!P47,0)</f>
        <v>0</v>
      </c>
      <c r="H49" s="53">
        <f>IF(Inskrivning!E47&gt;0,Inskrivning!Q47,0)</f>
        <v>0</v>
      </c>
      <c r="I49" s="53">
        <f>IF(Inskrivning!E47&gt;0,Inskrivning!R47,0)</f>
        <v>0</v>
      </c>
      <c r="J49" s="53">
        <f>IF(Inskrivning!E47&gt;0,Inskrivning!S47,0)</f>
        <v>0</v>
      </c>
      <c r="K49" s="53">
        <f>IF(Inskrivning!E47&gt;0,Inskrivning!T47,0)</f>
        <v>0</v>
      </c>
      <c r="L49" s="53">
        <f>IF(Inskrivning!E47&gt;0,Inskrivning!U47,0)</f>
        <v>0</v>
      </c>
      <c r="M49" s="53">
        <f>IF(Inskrivning!E47&gt;0,Inskrivning!V47,0)</f>
        <v>0</v>
      </c>
      <c r="N49" s="53">
        <f>IF(Inskrivning!E47&gt;0,Inskrivning!W47,0)</f>
        <v>0</v>
      </c>
      <c r="O49" s="53">
        <f>IF(Inskrivning!E47&gt;0,Inskrivning!X47,0)</f>
        <v>0</v>
      </c>
      <c r="P49" s="4"/>
      <c r="Q49" s="4"/>
      <c r="R49" s="4"/>
      <c r="W49" s="15">
        <f>IF(Inskrivning!E47="",0,Inskrivning!E47)</f>
        <v>0</v>
      </c>
      <c r="Y49" s="30">
        <f t="shared" si="0"/>
        <v>0</v>
      </c>
      <c r="Z49" s="104">
        <v>41</v>
      </c>
    </row>
    <row r="50" spans="1:26" ht="15" x14ac:dyDescent="0.25">
      <c r="A50" s="53">
        <f>IF(Inskrivning!E48&gt;0,Inskrivning!J48,0)</f>
        <v>0</v>
      </c>
      <c r="B50" s="53">
        <f>IF(Inskrivning!E48&gt;0,Inskrivning!K48,0)</f>
        <v>0</v>
      </c>
      <c r="C50" s="53">
        <f>IF(Inskrivning!E48&gt;0,Inskrivning!L48,0)</f>
        <v>0</v>
      </c>
      <c r="D50" s="53">
        <f>IF(Inskrivning!E48&gt;0,Inskrivning!M48,0)</f>
        <v>0</v>
      </c>
      <c r="E50" s="53">
        <f>IF(Inskrivning!E48&gt;0,Inskrivning!N48,0)</f>
        <v>0</v>
      </c>
      <c r="F50" s="53">
        <f>IF(Inskrivning!E48&gt;0,Inskrivning!O48,0)</f>
        <v>0</v>
      </c>
      <c r="G50" s="53">
        <f>IF(Inskrivning!E48&gt;0,Inskrivning!P48,0)</f>
        <v>0</v>
      </c>
      <c r="H50" s="53">
        <f>IF(Inskrivning!E48&gt;0,Inskrivning!Q48,0)</f>
        <v>0</v>
      </c>
      <c r="I50" s="53">
        <f>IF(Inskrivning!E48&gt;0,Inskrivning!R48,0)</f>
        <v>0</v>
      </c>
      <c r="J50" s="53">
        <f>IF(Inskrivning!E48&gt;0,Inskrivning!S48,0)</f>
        <v>0</v>
      </c>
      <c r="K50" s="53">
        <f>IF(Inskrivning!E48&gt;0,Inskrivning!T48,0)</f>
        <v>0</v>
      </c>
      <c r="L50" s="53">
        <f>IF(Inskrivning!E48&gt;0,Inskrivning!U48,0)</f>
        <v>0</v>
      </c>
      <c r="M50" s="53">
        <f>IF(Inskrivning!E48&gt;0,Inskrivning!V48,0)</f>
        <v>0</v>
      </c>
      <c r="N50" s="53">
        <f>IF(Inskrivning!E48&gt;0,Inskrivning!W48,0)</f>
        <v>0</v>
      </c>
      <c r="O50" s="53">
        <f>IF(Inskrivning!E48&gt;0,Inskrivning!X48,0)</f>
        <v>0</v>
      </c>
      <c r="P50" s="4"/>
      <c r="Q50" s="4"/>
      <c r="R50" s="4"/>
      <c r="W50" s="15">
        <f>IF(Inskrivning!E48="",0,Inskrivning!E48)</f>
        <v>0</v>
      </c>
      <c r="Y50" s="30">
        <f t="shared" si="0"/>
        <v>0</v>
      </c>
      <c r="Z50" s="4">
        <v>42</v>
      </c>
    </row>
    <row r="51" spans="1:26" ht="15" x14ac:dyDescent="0.25">
      <c r="A51" s="53">
        <f>IF(Inskrivning!E49&gt;0,Inskrivning!J49,0)</f>
        <v>0</v>
      </c>
      <c r="B51" s="53">
        <f>IF(Inskrivning!E49&gt;0,Inskrivning!K49,0)</f>
        <v>0</v>
      </c>
      <c r="C51" s="53">
        <f>IF(Inskrivning!E49&gt;0,Inskrivning!L49,0)</f>
        <v>0</v>
      </c>
      <c r="D51" s="53">
        <f>IF(Inskrivning!E49&gt;0,Inskrivning!M49,0)</f>
        <v>0</v>
      </c>
      <c r="E51" s="53">
        <f>IF(Inskrivning!E49&gt;0,Inskrivning!N49,0)</f>
        <v>0</v>
      </c>
      <c r="F51" s="53">
        <f>IF(Inskrivning!E49&gt;0,Inskrivning!O49,0)</f>
        <v>0</v>
      </c>
      <c r="G51" s="53">
        <f>IF(Inskrivning!E49&gt;0,Inskrivning!P49,0)</f>
        <v>0</v>
      </c>
      <c r="H51" s="53">
        <f>IF(Inskrivning!E49&gt;0,Inskrivning!Q49,0)</f>
        <v>0</v>
      </c>
      <c r="I51" s="53">
        <f>IF(Inskrivning!E49&gt;0,Inskrivning!R49,0)</f>
        <v>0</v>
      </c>
      <c r="J51" s="53">
        <f>IF(Inskrivning!E49&gt;0,Inskrivning!S49,0)</f>
        <v>0</v>
      </c>
      <c r="K51" s="53">
        <f>IF(Inskrivning!E49&gt;0,Inskrivning!T49,0)</f>
        <v>0</v>
      </c>
      <c r="L51" s="53">
        <f>IF(Inskrivning!E49&gt;0,Inskrivning!U49,0)</f>
        <v>0</v>
      </c>
      <c r="M51" s="53">
        <f>IF(Inskrivning!E49&gt;0,Inskrivning!V49,0)</f>
        <v>0</v>
      </c>
      <c r="N51" s="53">
        <f>IF(Inskrivning!E49&gt;0,Inskrivning!W49,0)</f>
        <v>0</v>
      </c>
      <c r="O51" s="53">
        <f>IF(Inskrivning!E49&gt;0,Inskrivning!X49,0)</f>
        <v>0</v>
      </c>
      <c r="P51" s="4"/>
      <c r="Q51" s="4"/>
      <c r="R51" s="4"/>
      <c r="W51" s="15">
        <f>IF(Inskrivning!E49="",0,Inskrivning!E49)</f>
        <v>0</v>
      </c>
      <c r="Y51" s="30">
        <f t="shared" si="0"/>
        <v>0</v>
      </c>
      <c r="Z51" s="104">
        <v>43</v>
      </c>
    </row>
    <row r="52" spans="1:26" ht="15" x14ac:dyDescent="0.25">
      <c r="A52" s="53">
        <f>IF(Inskrivning!E50&gt;0,Inskrivning!J50,0)</f>
        <v>0</v>
      </c>
      <c r="B52" s="53">
        <f>IF(Inskrivning!E50&gt;0,Inskrivning!K50,0)</f>
        <v>0</v>
      </c>
      <c r="C52" s="53">
        <f>IF(Inskrivning!E50&gt;0,Inskrivning!L50,0)</f>
        <v>0</v>
      </c>
      <c r="D52" s="53">
        <f>IF(Inskrivning!E50&gt;0,Inskrivning!M50,0)</f>
        <v>0</v>
      </c>
      <c r="E52" s="53">
        <f>IF(Inskrivning!E50&gt;0,Inskrivning!N50,0)</f>
        <v>0</v>
      </c>
      <c r="F52" s="53">
        <f>IF(Inskrivning!E50&gt;0,Inskrivning!O50,0)</f>
        <v>0</v>
      </c>
      <c r="G52" s="53">
        <f>IF(Inskrivning!E50&gt;0,Inskrivning!P50,0)</f>
        <v>0</v>
      </c>
      <c r="H52" s="53">
        <f>IF(Inskrivning!E50&gt;0,Inskrivning!Q50,0)</f>
        <v>0</v>
      </c>
      <c r="I52" s="53">
        <f>IF(Inskrivning!E50&gt;0,Inskrivning!R50,0)</f>
        <v>0</v>
      </c>
      <c r="J52" s="53">
        <f>IF(Inskrivning!E50&gt;0,Inskrivning!S50,0)</f>
        <v>0</v>
      </c>
      <c r="K52" s="53">
        <f>IF(Inskrivning!E50&gt;0,Inskrivning!T50,0)</f>
        <v>0</v>
      </c>
      <c r="L52" s="53">
        <f>IF(Inskrivning!E50&gt;0,Inskrivning!U50,0)</f>
        <v>0</v>
      </c>
      <c r="M52" s="53">
        <f>IF(Inskrivning!E50&gt;0,Inskrivning!V50,0)</f>
        <v>0</v>
      </c>
      <c r="N52" s="53">
        <f>IF(Inskrivning!E50&gt;0,Inskrivning!W50,0)</f>
        <v>0</v>
      </c>
      <c r="O52" s="53">
        <f>IF(Inskrivning!E50&gt;0,Inskrivning!X50,0)</f>
        <v>0</v>
      </c>
      <c r="P52" s="4"/>
      <c r="Q52" s="4"/>
      <c r="R52" s="4"/>
      <c r="W52" s="15">
        <f>IF(Inskrivning!E50="",0,Inskrivning!E50)</f>
        <v>0</v>
      </c>
      <c r="Y52" s="30">
        <f t="shared" si="0"/>
        <v>0</v>
      </c>
      <c r="Z52" s="4">
        <v>44</v>
      </c>
    </row>
    <row r="53" spans="1:26" ht="15" x14ac:dyDescent="0.25">
      <c r="A53" s="53">
        <f>IF(Inskrivning!E51&gt;0,Inskrivning!J51,0)</f>
        <v>0</v>
      </c>
      <c r="B53" s="53">
        <f>IF(Inskrivning!E51&gt;0,Inskrivning!K51,0)</f>
        <v>0</v>
      </c>
      <c r="C53" s="53">
        <f>IF(Inskrivning!E51&gt;0,Inskrivning!L51,0)</f>
        <v>0</v>
      </c>
      <c r="D53" s="53">
        <f>IF(Inskrivning!E51&gt;0,Inskrivning!M51,0)</f>
        <v>0</v>
      </c>
      <c r="E53" s="53">
        <f>IF(Inskrivning!E51&gt;0,Inskrivning!N51,0)</f>
        <v>0</v>
      </c>
      <c r="F53" s="53">
        <f>IF(Inskrivning!E51&gt;0,Inskrivning!O51,0)</f>
        <v>0</v>
      </c>
      <c r="G53" s="53">
        <f>IF(Inskrivning!E51&gt;0,Inskrivning!P51,0)</f>
        <v>0</v>
      </c>
      <c r="H53" s="53">
        <f>IF(Inskrivning!E51&gt;0,Inskrivning!Q51,0)</f>
        <v>0</v>
      </c>
      <c r="I53" s="53">
        <f>IF(Inskrivning!E51&gt;0,Inskrivning!R51,0)</f>
        <v>0</v>
      </c>
      <c r="J53" s="53">
        <f>IF(Inskrivning!E51&gt;0,Inskrivning!S51,0)</f>
        <v>0</v>
      </c>
      <c r="K53" s="53">
        <f>IF(Inskrivning!E51&gt;0,Inskrivning!T51,0)</f>
        <v>0</v>
      </c>
      <c r="L53" s="53">
        <f>IF(Inskrivning!E51&gt;0,Inskrivning!U51,0)</f>
        <v>0</v>
      </c>
      <c r="M53" s="53">
        <f>IF(Inskrivning!E51&gt;0,Inskrivning!V51,0)</f>
        <v>0</v>
      </c>
      <c r="N53" s="53">
        <f>IF(Inskrivning!E51&gt;0,Inskrivning!W51,0)</f>
        <v>0</v>
      </c>
      <c r="O53" s="53">
        <f>IF(Inskrivning!E51&gt;0,Inskrivning!X51,0)</f>
        <v>0</v>
      </c>
      <c r="P53" s="4"/>
      <c r="Q53" s="4"/>
      <c r="R53" s="4"/>
      <c r="W53" s="15">
        <f>IF(Inskrivning!E51="",0,Inskrivning!E51)</f>
        <v>0</v>
      </c>
      <c r="Y53" s="30">
        <f t="shared" si="0"/>
        <v>0</v>
      </c>
      <c r="Z53" s="104">
        <v>45</v>
      </c>
    </row>
    <row r="54" spans="1:26" ht="15" x14ac:dyDescent="0.25">
      <c r="A54" s="53">
        <f>IF(Inskrivning!E52&gt;0,Inskrivning!J52,0)</f>
        <v>0</v>
      </c>
      <c r="B54" s="53">
        <f>IF(Inskrivning!E52&gt;0,Inskrivning!K52,0)</f>
        <v>0</v>
      </c>
      <c r="C54" s="53">
        <f>IF(Inskrivning!E52&gt;0,Inskrivning!L52,0)</f>
        <v>0</v>
      </c>
      <c r="D54" s="53">
        <f>IF(Inskrivning!E52&gt;0,Inskrivning!M52,0)</f>
        <v>0</v>
      </c>
      <c r="E54" s="53">
        <f>IF(Inskrivning!E52&gt;0,Inskrivning!N52,0)</f>
        <v>0</v>
      </c>
      <c r="F54" s="53">
        <f>IF(Inskrivning!E52&gt;0,Inskrivning!O52,0)</f>
        <v>0</v>
      </c>
      <c r="G54" s="53">
        <f>IF(Inskrivning!E52&gt;0,Inskrivning!P52,0)</f>
        <v>0</v>
      </c>
      <c r="H54" s="53">
        <f>IF(Inskrivning!E52&gt;0,Inskrivning!Q52,0)</f>
        <v>0</v>
      </c>
      <c r="I54" s="53">
        <f>IF(Inskrivning!E52&gt;0,Inskrivning!R52,0)</f>
        <v>0</v>
      </c>
      <c r="J54" s="53">
        <f>IF(Inskrivning!E52&gt;0,Inskrivning!S52,0)</f>
        <v>0</v>
      </c>
      <c r="K54" s="53">
        <f>IF(Inskrivning!E52&gt;0,Inskrivning!T52,0)</f>
        <v>0</v>
      </c>
      <c r="L54" s="53">
        <f>IF(Inskrivning!E52&gt;0,Inskrivning!U52,0)</f>
        <v>0</v>
      </c>
      <c r="M54" s="53">
        <f>IF(Inskrivning!E52&gt;0,Inskrivning!V52,0)</f>
        <v>0</v>
      </c>
      <c r="N54" s="53">
        <f>IF(Inskrivning!E52&gt;0,Inskrivning!W52,0)</f>
        <v>0</v>
      </c>
      <c r="O54" s="53">
        <f>IF(Inskrivning!E52&gt;0,Inskrivning!X52,0)</f>
        <v>0</v>
      </c>
      <c r="P54" s="4"/>
      <c r="Q54" s="4"/>
      <c r="R54" s="4"/>
      <c r="W54" s="15">
        <f>IF(Inskrivning!E52="",0,Inskrivning!E52)</f>
        <v>0</v>
      </c>
      <c r="Y54" s="30">
        <f t="shared" si="0"/>
        <v>0</v>
      </c>
      <c r="Z54" s="4">
        <v>46</v>
      </c>
    </row>
    <row r="55" spans="1:26" ht="15" x14ac:dyDescent="0.25">
      <c r="A55" s="53">
        <f>IF(Inskrivning!E53&gt;0,Inskrivning!J53,0)</f>
        <v>0</v>
      </c>
      <c r="B55" s="53">
        <f>IF(Inskrivning!E53&gt;0,Inskrivning!K53,0)</f>
        <v>0</v>
      </c>
      <c r="C55" s="53">
        <f>IF(Inskrivning!E53&gt;0,Inskrivning!L53,0)</f>
        <v>0</v>
      </c>
      <c r="D55" s="53">
        <f>IF(Inskrivning!E53&gt;0,Inskrivning!M53,0)</f>
        <v>0</v>
      </c>
      <c r="E55" s="53">
        <f>IF(Inskrivning!E53&gt;0,Inskrivning!N53,0)</f>
        <v>0</v>
      </c>
      <c r="F55" s="53">
        <f>IF(Inskrivning!E53&gt;0,Inskrivning!O53,0)</f>
        <v>0</v>
      </c>
      <c r="G55" s="53">
        <f>IF(Inskrivning!E53&gt;0,Inskrivning!P53,0)</f>
        <v>0</v>
      </c>
      <c r="H55" s="53">
        <f>IF(Inskrivning!E53&gt;0,Inskrivning!Q53,0)</f>
        <v>0</v>
      </c>
      <c r="I55" s="53">
        <f>IF(Inskrivning!E53&gt;0,Inskrivning!R53,0)</f>
        <v>0</v>
      </c>
      <c r="J55" s="53">
        <f>IF(Inskrivning!E53&gt;0,Inskrivning!S53,0)</f>
        <v>0</v>
      </c>
      <c r="K55" s="53">
        <f>IF(Inskrivning!E53&gt;0,Inskrivning!T53,0)</f>
        <v>0</v>
      </c>
      <c r="L55" s="53">
        <f>IF(Inskrivning!E53&gt;0,Inskrivning!U53,0)</f>
        <v>0</v>
      </c>
      <c r="M55" s="53">
        <f>IF(Inskrivning!E53&gt;0,Inskrivning!V53,0)</f>
        <v>0</v>
      </c>
      <c r="N55" s="53">
        <f>IF(Inskrivning!E53&gt;0,Inskrivning!W53,0)</f>
        <v>0</v>
      </c>
      <c r="O55" s="53">
        <f>IF(Inskrivning!E53&gt;0,Inskrivning!X53,0)</f>
        <v>0</v>
      </c>
      <c r="P55" s="4"/>
      <c r="Q55" s="4"/>
      <c r="R55" s="4"/>
      <c r="W55" s="15">
        <f>IF(Inskrivning!E53="",0,Inskrivning!E53)</f>
        <v>0</v>
      </c>
      <c r="Y55" s="30">
        <f t="shared" si="0"/>
        <v>0</v>
      </c>
      <c r="Z55" s="104">
        <v>47</v>
      </c>
    </row>
    <row r="56" spans="1:26" ht="15" x14ac:dyDescent="0.25">
      <c r="A56" s="53">
        <f>IF(Inskrivning!E54&gt;0,Inskrivning!J54,0)</f>
        <v>0</v>
      </c>
      <c r="B56" s="53">
        <f>IF(Inskrivning!E54&gt;0,Inskrivning!K54,0)</f>
        <v>0</v>
      </c>
      <c r="C56" s="53">
        <f>IF(Inskrivning!E54&gt;0,Inskrivning!L54,0)</f>
        <v>0</v>
      </c>
      <c r="D56" s="53">
        <f>IF(Inskrivning!E54&gt;0,Inskrivning!M54,0)</f>
        <v>0</v>
      </c>
      <c r="E56" s="53">
        <f>IF(Inskrivning!E54&gt;0,Inskrivning!N54,0)</f>
        <v>0</v>
      </c>
      <c r="F56" s="53">
        <f>IF(Inskrivning!E54&gt;0,Inskrivning!O54,0)</f>
        <v>0</v>
      </c>
      <c r="G56" s="53">
        <f>IF(Inskrivning!E54&gt;0,Inskrivning!P54,0)</f>
        <v>0</v>
      </c>
      <c r="H56" s="53">
        <f>IF(Inskrivning!E54&gt;0,Inskrivning!Q54,0)</f>
        <v>0</v>
      </c>
      <c r="I56" s="53">
        <f>IF(Inskrivning!E54&gt;0,Inskrivning!R54,0)</f>
        <v>0</v>
      </c>
      <c r="J56" s="53">
        <f>IF(Inskrivning!E54&gt;0,Inskrivning!S54,0)</f>
        <v>0</v>
      </c>
      <c r="K56" s="53">
        <f>IF(Inskrivning!E54&gt;0,Inskrivning!T54,0)</f>
        <v>0</v>
      </c>
      <c r="L56" s="53">
        <f>IF(Inskrivning!E54&gt;0,Inskrivning!U54,0)</f>
        <v>0</v>
      </c>
      <c r="M56" s="53">
        <f>IF(Inskrivning!E54&gt;0,Inskrivning!V54,0)</f>
        <v>0</v>
      </c>
      <c r="N56" s="53">
        <f>IF(Inskrivning!E54&gt;0,Inskrivning!W54,0)</f>
        <v>0</v>
      </c>
      <c r="O56" s="53">
        <f>IF(Inskrivning!E54&gt;0,Inskrivning!X54,0)</f>
        <v>0</v>
      </c>
      <c r="P56" s="4"/>
      <c r="Q56" s="4"/>
      <c r="R56" s="4"/>
      <c r="W56" s="15">
        <f>IF(Inskrivning!E54="",0,Inskrivning!E54)</f>
        <v>0</v>
      </c>
      <c r="Y56" s="30">
        <f t="shared" si="0"/>
        <v>0</v>
      </c>
      <c r="Z56" s="4">
        <v>48</v>
      </c>
    </row>
    <row r="57" spans="1:26" ht="15" x14ac:dyDescent="0.25">
      <c r="A57" s="53">
        <f>IF(Inskrivning!E55&gt;0,Inskrivning!J55,0)</f>
        <v>0</v>
      </c>
      <c r="B57" s="53">
        <f>IF(Inskrivning!E55&gt;0,Inskrivning!K55,0)</f>
        <v>0</v>
      </c>
      <c r="C57" s="53">
        <f>IF(Inskrivning!E55&gt;0,Inskrivning!L55,0)</f>
        <v>0</v>
      </c>
      <c r="D57" s="53">
        <f>IF(Inskrivning!E55&gt;0,Inskrivning!M55,0)</f>
        <v>0</v>
      </c>
      <c r="E57" s="53">
        <f>IF(Inskrivning!E55&gt;0,Inskrivning!N55,0)</f>
        <v>0</v>
      </c>
      <c r="F57" s="53">
        <f>IF(Inskrivning!E55&gt;0,Inskrivning!O55,0)</f>
        <v>0</v>
      </c>
      <c r="G57" s="53">
        <f>IF(Inskrivning!E55&gt;0,Inskrivning!P55,0)</f>
        <v>0</v>
      </c>
      <c r="H57" s="53">
        <f>IF(Inskrivning!E55&gt;0,Inskrivning!Q55,0)</f>
        <v>0</v>
      </c>
      <c r="I57" s="53">
        <f>IF(Inskrivning!E55&gt;0,Inskrivning!R55,0)</f>
        <v>0</v>
      </c>
      <c r="J57" s="53">
        <f>IF(Inskrivning!E55&gt;0,Inskrivning!S55,0)</f>
        <v>0</v>
      </c>
      <c r="K57" s="53">
        <f>IF(Inskrivning!E55&gt;0,Inskrivning!T55,0)</f>
        <v>0</v>
      </c>
      <c r="L57" s="53">
        <f>IF(Inskrivning!E55&gt;0,Inskrivning!U55,0)</f>
        <v>0</v>
      </c>
      <c r="M57" s="53">
        <f>IF(Inskrivning!E55&gt;0,Inskrivning!V55,0)</f>
        <v>0</v>
      </c>
      <c r="N57" s="53">
        <f>IF(Inskrivning!E55&gt;0,Inskrivning!W55,0)</f>
        <v>0</v>
      </c>
      <c r="O57" s="53">
        <f>IF(Inskrivning!E55&gt;0,Inskrivning!X55,0)</f>
        <v>0</v>
      </c>
      <c r="P57" s="4"/>
      <c r="Q57" s="4"/>
      <c r="R57" s="4"/>
      <c r="W57" s="15">
        <f>IF(Inskrivning!E55="",0,Inskrivning!E55)</f>
        <v>0</v>
      </c>
      <c r="Y57" s="30">
        <f t="shared" si="0"/>
        <v>0</v>
      </c>
      <c r="Z57" s="104">
        <v>49</v>
      </c>
    </row>
    <row r="58" spans="1:26" ht="15" x14ac:dyDescent="0.25">
      <c r="A58" s="53">
        <f>IF(Inskrivning!E56&gt;0,Inskrivning!J56,0)</f>
        <v>0</v>
      </c>
      <c r="B58" s="53">
        <f>IF(Inskrivning!E56&gt;0,Inskrivning!K56,0)</f>
        <v>0</v>
      </c>
      <c r="C58" s="53">
        <f>IF(Inskrivning!E56&gt;0,Inskrivning!L56,0)</f>
        <v>0</v>
      </c>
      <c r="D58" s="53">
        <f>IF(Inskrivning!E56&gt;0,Inskrivning!M56,0)</f>
        <v>0</v>
      </c>
      <c r="E58" s="53">
        <f>IF(Inskrivning!E56&gt;0,Inskrivning!N56,0)</f>
        <v>0</v>
      </c>
      <c r="F58" s="53">
        <f>IF(Inskrivning!E56&gt;0,Inskrivning!O56,0)</f>
        <v>0</v>
      </c>
      <c r="G58" s="53">
        <f>IF(Inskrivning!E56&gt;0,Inskrivning!P56,0)</f>
        <v>0</v>
      </c>
      <c r="H58" s="53">
        <f>IF(Inskrivning!E56&gt;0,Inskrivning!Q56,0)</f>
        <v>0</v>
      </c>
      <c r="I58" s="53">
        <f>IF(Inskrivning!E56&gt;0,Inskrivning!R56,0)</f>
        <v>0</v>
      </c>
      <c r="J58" s="53">
        <f>IF(Inskrivning!E56&gt;0,Inskrivning!S56,0)</f>
        <v>0</v>
      </c>
      <c r="K58" s="53">
        <f>IF(Inskrivning!E56&gt;0,Inskrivning!T56,0)</f>
        <v>0</v>
      </c>
      <c r="L58" s="53">
        <f>IF(Inskrivning!E56&gt;0,Inskrivning!U56,0)</f>
        <v>0</v>
      </c>
      <c r="M58" s="53">
        <f>IF(Inskrivning!E56&gt;0,Inskrivning!V56,0)</f>
        <v>0</v>
      </c>
      <c r="N58" s="53">
        <f>IF(Inskrivning!E56&gt;0,Inskrivning!W56,0)</f>
        <v>0</v>
      </c>
      <c r="O58" s="53">
        <f>IF(Inskrivning!E56&gt;0,Inskrivning!X56,0)</f>
        <v>0</v>
      </c>
      <c r="P58" s="4"/>
      <c r="Q58" s="4"/>
      <c r="R58" s="4"/>
      <c r="W58" s="15">
        <f>IF(Inskrivning!E56="",0,Inskrivning!E56)</f>
        <v>0</v>
      </c>
      <c r="Y58" s="30">
        <f t="shared" si="0"/>
        <v>0</v>
      </c>
      <c r="Z58" s="4">
        <v>50</v>
      </c>
    </row>
    <row r="59" spans="1:26" ht="15" x14ac:dyDescent="0.25">
      <c r="A59" s="53">
        <f>IF(Inskrivning!E57&gt;0,Inskrivning!J57,0)</f>
        <v>0</v>
      </c>
      <c r="B59" s="53">
        <f>IF(Inskrivning!E57&gt;0,Inskrivning!K57,0)</f>
        <v>0</v>
      </c>
      <c r="C59" s="53">
        <f>IF(Inskrivning!E57&gt;0,Inskrivning!L57,0)</f>
        <v>0</v>
      </c>
      <c r="D59" s="53">
        <f>IF(Inskrivning!E57&gt;0,Inskrivning!M57,0)</f>
        <v>0</v>
      </c>
      <c r="E59" s="53">
        <f>IF(Inskrivning!E57&gt;0,Inskrivning!N57,0)</f>
        <v>0</v>
      </c>
      <c r="F59" s="53">
        <f>IF(Inskrivning!E57&gt;0,Inskrivning!O57,0)</f>
        <v>0</v>
      </c>
      <c r="G59" s="53">
        <f>IF(Inskrivning!E57&gt;0,Inskrivning!P57,0)</f>
        <v>0</v>
      </c>
      <c r="H59" s="53">
        <f>IF(Inskrivning!E57&gt;0,Inskrivning!Q57,0)</f>
        <v>0</v>
      </c>
      <c r="I59" s="53">
        <f>IF(Inskrivning!E57&gt;0,Inskrivning!R57,0)</f>
        <v>0</v>
      </c>
      <c r="J59" s="53">
        <f>IF(Inskrivning!E57&gt;0,Inskrivning!S57,0)</f>
        <v>0</v>
      </c>
      <c r="K59" s="53">
        <f>IF(Inskrivning!E57&gt;0,Inskrivning!T57,0)</f>
        <v>0</v>
      </c>
      <c r="L59" s="53">
        <f>IF(Inskrivning!E57&gt;0,Inskrivning!U57,0)</f>
        <v>0</v>
      </c>
      <c r="M59" s="53">
        <f>IF(Inskrivning!E57&gt;0,Inskrivning!V57,0)</f>
        <v>0</v>
      </c>
      <c r="N59" s="53">
        <f>IF(Inskrivning!E57&gt;0,Inskrivning!W57,0)</f>
        <v>0</v>
      </c>
      <c r="O59" s="53">
        <f>IF(Inskrivning!E57&gt;0,Inskrivning!X57,0)</f>
        <v>0</v>
      </c>
      <c r="P59" s="4"/>
      <c r="Q59" s="4"/>
      <c r="R59" s="4"/>
      <c r="W59" s="15">
        <f>IF(Inskrivning!E57="",0,Inskrivning!E57)</f>
        <v>0</v>
      </c>
      <c r="Y59" s="30">
        <f t="shared" si="0"/>
        <v>0</v>
      </c>
      <c r="Z59" s="104">
        <v>51</v>
      </c>
    </row>
    <row r="60" spans="1:26" ht="15" x14ac:dyDescent="0.25">
      <c r="A60" s="53">
        <f>IF(Inskrivning!E58&gt;0,Inskrivning!J58,0)</f>
        <v>0</v>
      </c>
      <c r="B60" s="53">
        <f>IF(Inskrivning!E58&gt;0,Inskrivning!K58,0)</f>
        <v>0</v>
      </c>
      <c r="C60" s="53">
        <f>IF(Inskrivning!E58&gt;0,Inskrivning!L58,0)</f>
        <v>0</v>
      </c>
      <c r="D60" s="53">
        <f>IF(Inskrivning!E58&gt;0,Inskrivning!M58,0)</f>
        <v>0</v>
      </c>
      <c r="E60" s="53">
        <f>IF(Inskrivning!E58&gt;0,Inskrivning!N58,0)</f>
        <v>0</v>
      </c>
      <c r="F60" s="53">
        <f>IF(Inskrivning!E58&gt;0,Inskrivning!O58,0)</f>
        <v>0</v>
      </c>
      <c r="G60" s="53">
        <f>IF(Inskrivning!E58&gt;0,Inskrivning!P58,0)</f>
        <v>0</v>
      </c>
      <c r="H60" s="53">
        <f>IF(Inskrivning!E58&gt;0,Inskrivning!Q58,0)</f>
        <v>0</v>
      </c>
      <c r="I60" s="53">
        <f>IF(Inskrivning!E58&gt;0,Inskrivning!R58,0)</f>
        <v>0</v>
      </c>
      <c r="J60" s="53">
        <f>IF(Inskrivning!E58&gt;0,Inskrivning!S58,0)</f>
        <v>0</v>
      </c>
      <c r="K60" s="53">
        <f>IF(Inskrivning!E58&gt;0,Inskrivning!T58,0)</f>
        <v>0</v>
      </c>
      <c r="L60" s="53">
        <f>IF(Inskrivning!E58&gt;0,Inskrivning!U58,0)</f>
        <v>0</v>
      </c>
      <c r="M60" s="53">
        <f>IF(Inskrivning!E58&gt;0,Inskrivning!V58,0)</f>
        <v>0</v>
      </c>
      <c r="N60" s="53">
        <f>IF(Inskrivning!E58&gt;0,Inskrivning!W58,0)</f>
        <v>0</v>
      </c>
      <c r="O60" s="53">
        <f>IF(Inskrivning!E58&gt;0,Inskrivning!X58,0)</f>
        <v>0</v>
      </c>
      <c r="P60" s="4"/>
      <c r="Q60" s="4"/>
      <c r="R60" s="4"/>
      <c r="W60" s="15">
        <f>IF(Inskrivning!E58="",0,Inskrivning!E58)</f>
        <v>0</v>
      </c>
      <c r="Y60" s="30">
        <f t="shared" si="0"/>
        <v>0</v>
      </c>
      <c r="Z60" s="4">
        <v>52</v>
      </c>
    </row>
    <row r="61" spans="1:26" ht="15" x14ac:dyDescent="0.25">
      <c r="A61" s="53">
        <f>IF(Inskrivning!E59&gt;0,Inskrivning!J59,0)</f>
        <v>0</v>
      </c>
      <c r="B61" s="53">
        <f>IF(Inskrivning!E59&gt;0,Inskrivning!K59,0)</f>
        <v>0</v>
      </c>
      <c r="C61" s="53">
        <f>IF(Inskrivning!E59&gt;0,Inskrivning!L59,0)</f>
        <v>0</v>
      </c>
      <c r="D61" s="53">
        <f>IF(Inskrivning!E59&gt;0,Inskrivning!M59,0)</f>
        <v>0</v>
      </c>
      <c r="E61" s="53">
        <f>IF(Inskrivning!E59&gt;0,Inskrivning!N59,0)</f>
        <v>0</v>
      </c>
      <c r="F61" s="53">
        <f>IF(Inskrivning!E59&gt;0,Inskrivning!O59,0)</f>
        <v>0</v>
      </c>
      <c r="G61" s="53">
        <f>IF(Inskrivning!E59&gt;0,Inskrivning!P59,0)</f>
        <v>0</v>
      </c>
      <c r="H61" s="53">
        <f>IF(Inskrivning!E59&gt;0,Inskrivning!Q59,0)</f>
        <v>0</v>
      </c>
      <c r="I61" s="53">
        <f>IF(Inskrivning!E59&gt;0,Inskrivning!R59,0)</f>
        <v>0</v>
      </c>
      <c r="J61" s="53">
        <f>IF(Inskrivning!E59&gt;0,Inskrivning!S59,0)</f>
        <v>0</v>
      </c>
      <c r="K61" s="53">
        <f>IF(Inskrivning!E59&gt;0,Inskrivning!T59,0)</f>
        <v>0</v>
      </c>
      <c r="L61" s="53">
        <f>IF(Inskrivning!E59&gt;0,Inskrivning!U59,0)</f>
        <v>0</v>
      </c>
      <c r="M61" s="53">
        <f>IF(Inskrivning!E59&gt;0,Inskrivning!V59,0)</f>
        <v>0</v>
      </c>
      <c r="N61" s="53">
        <f>IF(Inskrivning!E59&gt;0,Inskrivning!W59,0)</f>
        <v>0</v>
      </c>
      <c r="O61" s="53">
        <f>IF(Inskrivning!E59&gt;0,Inskrivning!X59,0)</f>
        <v>0</v>
      </c>
      <c r="P61" s="4"/>
      <c r="Q61" s="4"/>
      <c r="R61" s="4"/>
      <c r="W61" s="15">
        <f>IF(Inskrivning!E59="",0,Inskrivning!E59)</f>
        <v>0</v>
      </c>
      <c r="Y61" s="30">
        <f t="shared" si="0"/>
        <v>0</v>
      </c>
      <c r="Z61" s="104">
        <v>53</v>
      </c>
    </row>
    <row r="62" spans="1:26" ht="15" x14ac:dyDescent="0.25">
      <c r="A62" s="53">
        <f>IF(Inskrivning!E60&gt;0,Inskrivning!J60,0)</f>
        <v>0</v>
      </c>
      <c r="B62" s="53">
        <f>IF(Inskrivning!E60&gt;0,Inskrivning!K60,0)</f>
        <v>0</v>
      </c>
      <c r="C62" s="53">
        <f>IF(Inskrivning!E60&gt;0,Inskrivning!L60,0)</f>
        <v>0</v>
      </c>
      <c r="D62" s="53">
        <f>IF(Inskrivning!E60&gt;0,Inskrivning!M60,0)</f>
        <v>0</v>
      </c>
      <c r="E62" s="53">
        <f>IF(Inskrivning!E60&gt;0,Inskrivning!N60,0)</f>
        <v>0</v>
      </c>
      <c r="F62" s="53">
        <f>IF(Inskrivning!E60&gt;0,Inskrivning!O60,0)</f>
        <v>0</v>
      </c>
      <c r="G62" s="53">
        <f>IF(Inskrivning!E60&gt;0,Inskrivning!P60,0)</f>
        <v>0</v>
      </c>
      <c r="H62" s="53">
        <f>IF(Inskrivning!E60&gt;0,Inskrivning!Q60,0)</f>
        <v>0</v>
      </c>
      <c r="I62" s="53">
        <f>IF(Inskrivning!E60&gt;0,Inskrivning!R60,0)</f>
        <v>0</v>
      </c>
      <c r="J62" s="53">
        <f>IF(Inskrivning!E60&gt;0,Inskrivning!S60,0)</f>
        <v>0</v>
      </c>
      <c r="K62" s="53">
        <f>IF(Inskrivning!E60&gt;0,Inskrivning!T60,0)</f>
        <v>0</v>
      </c>
      <c r="L62" s="53">
        <f>IF(Inskrivning!E60&gt;0,Inskrivning!U60,0)</f>
        <v>0</v>
      </c>
      <c r="M62" s="53">
        <f>IF(Inskrivning!E60&gt;0,Inskrivning!V60,0)</f>
        <v>0</v>
      </c>
      <c r="N62" s="53">
        <f>IF(Inskrivning!E60&gt;0,Inskrivning!W60,0)</f>
        <v>0</v>
      </c>
      <c r="O62" s="53">
        <f>IF(Inskrivning!E60&gt;0,Inskrivning!X60,0)</f>
        <v>0</v>
      </c>
      <c r="P62" s="4"/>
      <c r="Q62" s="4"/>
      <c r="R62" s="4"/>
      <c r="W62" s="15">
        <f>IF(Inskrivning!E60="",0,Inskrivning!E60)</f>
        <v>0</v>
      </c>
      <c r="Y62" s="30">
        <f t="shared" si="0"/>
        <v>0</v>
      </c>
      <c r="Z62" s="4">
        <v>54</v>
      </c>
    </row>
    <row r="63" spans="1:26" ht="15" x14ac:dyDescent="0.25">
      <c r="A63" s="53">
        <f>IF(Inskrivning!E61&gt;0,Inskrivning!J61,0)</f>
        <v>0</v>
      </c>
      <c r="B63" s="53">
        <f>IF(Inskrivning!E61&gt;0,Inskrivning!K61,0)</f>
        <v>0</v>
      </c>
      <c r="C63" s="53">
        <f>IF(Inskrivning!E61&gt;0,Inskrivning!L61,0)</f>
        <v>0</v>
      </c>
      <c r="D63" s="53">
        <f>IF(Inskrivning!E61&gt;0,Inskrivning!M61,0)</f>
        <v>0</v>
      </c>
      <c r="E63" s="53">
        <f>IF(Inskrivning!E61&gt;0,Inskrivning!N61,0)</f>
        <v>0</v>
      </c>
      <c r="F63" s="53">
        <f>IF(Inskrivning!E61&gt;0,Inskrivning!O61,0)</f>
        <v>0</v>
      </c>
      <c r="G63" s="53">
        <f>IF(Inskrivning!E61&gt;0,Inskrivning!P61,0)</f>
        <v>0</v>
      </c>
      <c r="H63" s="53">
        <f>IF(Inskrivning!E61&gt;0,Inskrivning!Q61,0)</f>
        <v>0</v>
      </c>
      <c r="I63" s="53">
        <f>IF(Inskrivning!E61&gt;0,Inskrivning!R61,0)</f>
        <v>0</v>
      </c>
      <c r="J63" s="53">
        <f>IF(Inskrivning!E61&gt;0,Inskrivning!S61,0)</f>
        <v>0</v>
      </c>
      <c r="K63" s="53">
        <f>IF(Inskrivning!E61&gt;0,Inskrivning!T61,0)</f>
        <v>0</v>
      </c>
      <c r="L63" s="53">
        <f>IF(Inskrivning!E61&gt;0,Inskrivning!U61,0)</f>
        <v>0</v>
      </c>
      <c r="M63" s="53">
        <f>IF(Inskrivning!E61&gt;0,Inskrivning!V61,0)</f>
        <v>0</v>
      </c>
      <c r="N63" s="53">
        <f>IF(Inskrivning!E61&gt;0,Inskrivning!W61,0)</f>
        <v>0</v>
      </c>
      <c r="O63" s="53">
        <f>IF(Inskrivning!E61&gt;0,Inskrivning!X61,0)</f>
        <v>0</v>
      </c>
      <c r="P63" s="4"/>
      <c r="Q63" s="4"/>
      <c r="R63" s="4"/>
      <c r="W63" s="15">
        <f>IF(Inskrivning!E61="",0,Inskrivning!E61)</f>
        <v>0</v>
      </c>
      <c r="Y63" s="30">
        <f t="shared" si="0"/>
        <v>0</v>
      </c>
      <c r="Z63" s="104">
        <v>55</v>
      </c>
    </row>
    <row r="64" spans="1:26" ht="15" x14ac:dyDescent="0.25">
      <c r="A64" s="53">
        <f>IF(Inskrivning!E62&gt;0,Inskrivning!J62,0)</f>
        <v>0</v>
      </c>
      <c r="B64" s="53">
        <f>IF(Inskrivning!E62&gt;0,Inskrivning!K62,0)</f>
        <v>0</v>
      </c>
      <c r="C64" s="53">
        <f>IF(Inskrivning!E62&gt;0,Inskrivning!L62,0)</f>
        <v>0</v>
      </c>
      <c r="D64" s="53">
        <f>IF(Inskrivning!E62&gt;0,Inskrivning!M62,0)</f>
        <v>0</v>
      </c>
      <c r="E64" s="53">
        <f>IF(Inskrivning!E62&gt;0,Inskrivning!N62,0)</f>
        <v>0</v>
      </c>
      <c r="F64" s="53">
        <f>IF(Inskrivning!E62&gt;0,Inskrivning!O62,0)</f>
        <v>0</v>
      </c>
      <c r="G64" s="53">
        <f>IF(Inskrivning!E62&gt;0,Inskrivning!P62,0)</f>
        <v>0</v>
      </c>
      <c r="H64" s="53">
        <f>IF(Inskrivning!E62&gt;0,Inskrivning!Q62,0)</f>
        <v>0</v>
      </c>
      <c r="I64" s="53">
        <f>IF(Inskrivning!E62&gt;0,Inskrivning!R62,0)</f>
        <v>0</v>
      </c>
      <c r="J64" s="53">
        <f>IF(Inskrivning!E62&gt;0,Inskrivning!S62,0)</f>
        <v>0</v>
      </c>
      <c r="K64" s="53">
        <f>IF(Inskrivning!E62&gt;0,Inskrivning!T62,0)</f>
        <v>0</v>
      </c>
      <c r="L64" s="53">
        <f>IF(Inskrivning!E62&gt;0,Inskrivning!U62,0)</f>
        <v>0</v>
      </c>
      <c r="M64" s="53">
        <f>IF(Inskrivning!E62&gt;0,Inskrivning!V62,0)</f>
        <v>0</v>
      </c>
      <c r="N64" s="53">
        <f>IF(Inskrivning!E62&gt;0,Inskrivning!W62,0)</f>
        <v>0</v>
      </c>
      <c r="O64" s="53">
        <f>IF(Inskrivning!E62&gt;0,Inskrivning!X62,0)</f>
        <v>0</v>
      </c>
      <c r="P64" s="4"/>
      <c r="Q64" s="4"/>
      <c r="R64" s="4"/>
      <c r="W64" s="15">
        <f>IF(Inskrivning!E62="",0,Inskrivning!E62)</f>
        <v>0</v>
      </c>
      <c r="Y64" s="30">
        <f t="shared" si="0"/>
        <v>0</v>
      </c>
      <c r="Z64" s="4">
        <v>56</v>
      </c>
    </row>
    <row r="65" spans="1:26" ht="15" x14ac:dyDescent="0.25">
      <c r="A65" s="53">
        <f>IF(Inskrivning!E63&gt;0,Inskrivning!J63,0)</f>
        <v>0</v>
      </c>
      <c r="B65" s="53">
        <f>IF(Inskrivning!E63&gt;0,Inskrivning!K63,0)</f>
        <v>0</v>
      </c>
      <c r="C65" s="53">
        <f>IF(Inskrivning!E63&gt;0,Inskrivning!L63,0)</f>
        <v>0</v>
      </c>
      <c r="D65" s="53">
        <f>IF(Inskrivning!E63&gt;0,Inskrivning!M63,0)</f>
        <v>0</v>
      </c>
      <c r="E65" s="53">
        <f>IF(Inskrivning!E63&gt;0,Inskrivning!N63,0)</f>
        <v>0</v>
      </c>
      <c r="F65" s="53">
        <f>IF(Inskrivning!E63&gt;0,Inskrivning!O63,0)</f>
        <v>0</v>
      </c>
      <c r="G65" s="53">
        <f>IF(Inskrivning!E63&gt;0,Inskrivning!P63,0)</f>
        <v>0</v>
      </c>
      <c r="H65" s="53">
        <f>IF(Inskrivning!E63&gt;0,Inskrivning!Q63,0)</f>
        <v>0</v>
      </c>
      <c r="I65" s="53">
        <f>IF(Inskrivning!E63&gt;0,Inskrivning!R63,0)</f>
        <v>0</v>
      </c>
      <c r="J65" s="53">
        <f>IF(Inskrivning!E63&gt;0,Inskrivning!S63,0)</f>
        <v>0</v>
      </c>
      <c r="K65" s="53">
        <f>IF(Inskrivning!E63&gt;0,Inskrivning!T63,0)</f>
        <v>0</v>
      </c>
      <c r="L65" s="53">
        <f>IF(Inskrivning!E63&gt;0,Inskrivning!U63,0)</f>
        <v>0</v>
      </c>
      <c r="M65" s="53">
        <f>IF(Inskrivning!E63&gt;0,Inskrivning!V63,0)</f>
        <v>0</v>
      </c>
      <c r="N65" s="53">
        <f>IF(Inskrivning!E63&gt;0,Inskrivning!W63,0)</f>
        <v>0</v>
      </c>
      <c r="O65" s="53">
        <f>IF(Inskrivning!E63&gt;0,Inskrivning!X63,0)</f>
        <v>0</v>
      </c>
      <c r="P65" s="4"/>
      <c r="Q65" s="4"/>
      <c r="R65" s="4"/>
      <c r="W65" s="15">
        <f>IF(Inskrivning!E63="",0,Inskrivning!E63)</f>
        <v>0</v>
      </c>
      <c r="Y65" s="30">
        <f t="shared" si="0"/>
        <v>0</v>
      </c>
      <c r="Z65" s="104">
        <v>57</v>
      </c>
    </row>
    <row r="66" spans="1:26" ht="15" x14ac:dyDescent="0.25">
      <c r="A66" s="53">
        <f>IF(Inskrivning!E64&gt;0,Inskrivning!J64,0)</f>
        <v>0</v>
      </c>
      <c r="B66" s="53">
        <f>IF(Inskrivning!E64&gt;0,Inskrivning!K64,0)</f>
        <v>0</v>
      </c>
      <c r="C66" s="53">
        <f>IF(Inskrivning!E64&gt;0,Inskrivning!L64,0)</f>
        <v>0</v>
      </c>
      <c r="D66" s="53">
        <f>IF(Inskrivning!E64&gt;0,Inskrivning!M64,0)</f>
        <v>0</v>
      </c>
      <c r="E66" s="53">
        <f>IF(Inskrivning!E64&gt;0,Inskrivning!N64,0)</f>
        <v>0</v>
      </c>
      <c r="F66" s="53">
        <f>IF(Inskrivning!E64&gt;0,Inskrivning!O64,0)</f>
        <v>0</v>
      </c>
      <c r="G66" s="53">
        <f>IF(Inskrivning!E64&gt;0,Inskrivning!P64,0)</f>
        <v>0</v>
      </c>
      <c r="H66" s="53">
        <f>IF(Inskrivning!E64&gt;0,Inskrivning!Q64,0)</f>
        <v>0</v>
      </c>
      <c r="I66" s="53">
        <f>IF(Inskrivning!E64&gt;0,Inskrivning!R64,0)</f>
        <v>0</v>
      </c>
      <c r="J66" s="53">
        <f>IF(Inskrivning!E64&gt;0,Inskrivning!S64,0)</f>
        <v>0</v>
      </c>
      <c r="K66" s="53">
        <f>IF(Inskrivning!E64&gt;0,Inskrivning!T64,0)</f>
        <v>0</v>
      </c>
      <c r="L66" s="53">
        <f>IF(Inskrivning!E64&gt;0,Inskrivning!U64,0)</f>
        <v>0</v>
      </c>
      <c r="M66" s="53">
        <f>IF(Inskrivning!E64&gt;0,Inskrivning!V64,0)</f>
        <v>0</v>
      </c>
      <c r="N66" s="53">
        <f>IF(Inskrivning!E64&gt;0,Inskrivning!W64,0)</f>
        <v>0</v>
      </c>
      <c r="O66" s="53">
        <f>IF(Inskrivning!E64&gt;0,Inskrivning!X64,0)</f>
        <v>0</v>
      </c>
      <c r="P66" s="4"/>
      <c r="Q66" s="4"/>
      <c r="R66" s="4"/>
      <c r="W66" s="15">
        <f>IF(Inskrivning!E64="",0,Inskrivning!E64)</f>
        <v>0</v>
      </c>
      <c r="Y66" s="30">
        <f t="shared" si="0"/>
        <v>0</v>
      </c>
      <c r="Z66" s="4">
        <v>58</v>
      </c>
    </row>
    <row r="67" spans="1:26" ht="15" x14ac:dyDescent="0.25">
      <c r="A67" s="53">
        <f>IF(Inskrivning!E65&gt;0,Inskrivning!J65,0)</f>
        <v>0</v>
      </c>
      <c r="B67" s="53">
        <f>IF(Inskrivning!E65&gt;0,Inskrivning!K65,0)</f>
        <v>0</v>
      </c>
      <c r="C67" s="53">
        <f>IF(Inskrivning!E65&gt;0,Inskrivning!L65,0)</f>
        <v>0</v>
      </c>
      <c r="D67" s="53">
        <f>IF(Inskrivning!E65&gt;0,Inskrivning!M65,0)</f>
        <v>0</v>
      </c>
      <c r="E67" s="53">
        <f>IF(Inskrivning!E65&gt;0,Inskrivning!N65,0)</f>
        <v>0</v>
      </c>
      <c r="F67" s="53">
        <f>IF(Inskrivning!E65&gt;0,Inskrivning!O65,0)</f>
        <v>0</v>
      </c>
      <c r="G67" s="53">
        <f>IF(Inskrivning!E65&gt;0,Inskrivning!P65,0)</f>
        <v>0</v>
      </c>
      <c r="H67" s="53">
        <f>IF(Inskrivning!E65&gt;0,Inskrivning!Q65,0)</f>
        <v>0</v>
      </c>
      <c r="I67" s="53">
        <f>IF(Inskrivning!E65&gt;0,Inskrivning!R65,0)</f>
        <v>0</v>
      </c>
      <c r="J67" s="53">
        <f>IF(Inskrivning!E65&gt;0,Inskrivning!S65,0)</f>
        <v>0</v>
      </c>
      <c r="K67" s="53">
        <f>IF(Inskrivning!E65&gt;0,Inskrivning!T65,0)</f>
        <v>0</v>
      </c>
      <c r="L67" s="53">
        <f>IF(Inskrivning!E65&gt;0,Inskrivning!U65,0)</f>
        <v>0</v>
      </c>
      <c r="M67" s="53">
        <f>IF(Inskrivning!E65&gt;0,Inskrivning!V65,0)</f>
        <v>0</v>
      </c>
      <c r="N67" s="53">
        <f>IF(Inskrivning!E65&gt;0,Inskrivning!W65,0)</f>
        <v>0</v>
      </c>
      <c r="O67" s="53">
        <f>IF(Inskrivning!E65&gt;0,Inskrivning!X65,0)</f>
        <v>0</v>
      </c>
      <c r="P67" s="4"/>
      <c r="Q67" s="4"/>
      <c r="R67" s="4"/>
      <c r="W67" s="15">
        <f>IF(Inskrivning!E65="",0,Inskrivning!E65)</f>
        <v>0</v>
      </c>
      <c r="Y67" s="30">
        <f t="shared" si="0"/>
        <v>0</v>
      </c>
      <c r="Z67" s="104">
        <v>59</v>
      </c>
    </row>
    <row r="68" spans="1:26" ht="15" x14ac:dyDescent="0.25">
      <c r="A68" s="53">
        <f>IF(Inskrivning!E66&gt;0,Inskrivning!J66,0)</f>
        <v>0</v>
      </c>
      <c r="B68" s="53">
        <f>IF(Inskrivning!E66&gt;0,Inskrivning!K66,0)</f>
        <v>0</v>
      </c>
      <c r="C68" s="53">
        <f>IF(Inskrivning!E66&gt;0,Inskrivning!L66,0)</f>
        <v>0</v>
      </c>
      <c r="D68" s="53">
        <f>IF(Inskrivning!E66&gt;0,Inskrivning!M66,0)</f>
        <v>0</v>
      </c>
      <c r="E68" s="53">
        <f>IF(Inskrivning!E66&gt;0,Inskrivning!N66,0)</f>
        <v>0</v>
      </c>
      <c r="F68" s="53">
        <f>IF(Inskrivning!E66&gt;0,Inskrivning!O66,0)</f>
        <v>0</v>
      </c>
      <c r="G68" s="53">
        <f>IF(Inskrivning!E66&gt;0,Inskrivning!P66,0)</f>
        <v>0</v>
      </c>
      <c r="H68" s="53">
        <f>IF(Inskrivning!E66&gt;0,Inskrivning!Q66,0)</f>
        <v>0</v>
      </c>
      <c r="I68" s="53">
        <f>IF(Inskrivning!E66&gt;0,Inskrivning!R66,0)</f>
        <v>0</v>
      </c>
      <c r="J68" s="53">
        <f>IF(Inskrivning!E66&gt;0,Inskrivning!S66,0)</f>
        <v>0</v>
      </c>
      <c r="K68" s="53">
        <f>IF(Inskrivning!E66&gt;0,Inskrivning!T66,0)</f>
        <v>0</v>
      </c>
      <c r="L68" s="53">
        <f>IF(Inskrivning!E66&gt;0,Inskrivning!U66,0)</f>
        <v>0</v>
      </c>
      <c r="M68" s="53">
        <f>IF(Inskrivning!E66&gt;0,Inskrivning!V66,0)</f>
        <v>0</v>
      </c>
      <c r="N68" s="53">
        <f>IF(Inskrivning!E66&gt;0,Inskrivning!W66,0)</f>
        <v>0</v>
      </c>
      <c r="O68" s="53">
        <f>IF(Inskrivning!E66&gt;0,Inskrivning!X66,0)</f>
        <v>0</v>
      </c>
      <c r="P68" s="4"/>
      <c r="Q68" s="4"/>
      <c r="R68" s="4"/>
      <c r="W68" s="15">
        <f>IF(Inskrivning!E66="",0,Inskrivning!E66)</f>
        <v>0</v>
      </c>
      <c r="Y68" s="30">
        <f t="shared" si="0"/>
        <v>0</v>
      </c>
      <c r="Z68" s="4">
        <v>60</v>
      </c>
    </row>
    <row r="69" spans="1:26" ht="15" x14ac:dyDescent="0.25">
      <c r="A69" s="53">
        <f>IF(Inskrivning!E67&gt;0,Inskrivning!J67,0)</f>
        <v>0</v>
      </c>
      <c r="B69" s="53">
        <f>IF(Inskrivning!E67&gt;0,Inskrivning!K67,0)</f>
        <v>0</v>
      </c>
      <c r="C69" s="53">
        <f>IF(Inskrivning!E67&gt;0,Inskrivning!L67,0)</f>
        <v>0</v>
      </c>
      <c r="D69" s="53">
        <f>IF(Inskrivning!E67&gt;0,Inskrivning!M67,0)</f>
        <v>0</v>
      </c>
      <c r="E69" s="53">
        <f>IF(Inskrivning!E67&gt;0,Inskrivning!N67,0)</f>
        <v>0</v>
      </c>
      <c r="F69" s="53">
        <f>IF(Inskrivning!E67&gt;0,Inskrivning!O67,0)</f>
        <v>0</v>
      </c>
      <c r="G69" s="53">
        <f>IF(Inskrivning!E67&gt;0,Inskrivning!P67,0)</f>
        <v>0</v>
      </c>
      <c r="H69" s="53">
        <f>IF(Inskrivning!E67&gt;0,Inskrivning!Q67,0)</f>
        <v>0</v>
      </c>
      <c r="I69" s="53">
        <f>IF(Inskrivning!E67&gt;0,Inskrivning!R67,0)</f>
        <v>0</v>
      </c>
      <c r="J69" s="53">
        <f>IF(Inskrivning!E67&gt;0,Inskrivning!S67,0)</f>
        <v>0</v>
      </c>
      <c r="K69" s="53">
        <f>IF(Inskrivning!E67&gt;0,Inskrivning!T67,0)</f>
        <v>0</v>
      </c>
      <c r="L69" s="53">
        <f>IF(Inskrivning!E67&gt;0,Inskrivning!U67,0)</f>
        <v>0</v>
      </c>
      <c r="M69" s="53">
        <f>IF(Inskrivning!E67&gt;0,Inskrivning!V67,0)</f>
        <v>0</v>
      </c>
      <c r="N69" s="53">
        <f>IF(Inskrivning!E67&gt;0,Inskrivning!W67,0)</f>
        <v>0</v>
      </c>
      <c r="O69" s="53">
        <f>IF(Inskrivning!E67&gt;0,Inskrivning!X67,0)</f>
        <v>0</v>
      </c>
      <c r="P69" s="4"/>
      <c r="Q69" s="4"/>
      <c r="R69" s="4"/>
      <c r="W69" s="15">
        <f>IF(Inskrivning!E67="",0,Inskrivning!E67)</f>
        <v>0</v>
      </c>
      <c r="Y69" s="30">
        <f t="shared" si="0"/>
        <v>0</v>
      </c>
      <c r="Z69" s="104">
        <v>61</v>
      </c>
    </row>
    <row r="70" spans="1:26" ht="15" x14ac:dyDescent="0.25">
      <c r="A70" s="53">
        <f>IF(Inskrivning!E68&gt;0,Inskrivning!J68,0)</f>
        <v>0</v>
      </c>
      <c r="B70" s="53">
        <f>IF(Inskrivning!E68&gt;0,Inskrivning!K68,0)</f>
        <v>0</v>
      </c>
      <c r="C70" s="53">
        <f>IF(Inskrivning!E68&gt;0,Inskrivning!L68,0)</f>
        <v>0</v>
      </c>
      <c r="D70" s="53">
        <f>IF(Inskrivning!E68&gt;0,Inskrivning!M68,0)</f>
        <v>0</v>
      </c>
      <c r="E70" s="53">
        <f>IF(Inskrivning!E68&gt;0,Inskrivning!N68,0)</f>
        <v>0</v>
      </c>
      <c r="F70" s="53">
        <f>IF(Inskrivning!E68&gt;0,Inskrivning!O68,0)</f>
        <v>0</v>
      </c>
      <c r="G70" s="53">
        <f>IF(Inskrivning!E68&gt;0,Inskrivning!P68,0)</f>
        <v>0</v>
      </c>
      <c r="H70" s="53">
        <f>IF(Inskrivning!E68&gt;0,Inskrivning!Q68,0)</f>
        <v>0</v>
      </c>
      <c r="I70" s="53">
        <f>IF(Inskrivning!E68&gt;0,Inskrivning!R68,0)</f>
        <v>0</v>
      </c>
      <c r="J70" s="53">
        <f>IF(Inskrivning!E68&gt;0,Inskrivning!S68,0)</f>
        <v>0</v>
      </c>
      <c r="K70" s="53">
        <f>IF(Inskrivning!E68&gt;0,Inskrivning!T68,0)</f>
        <v>0</v>
      </c>
      <c r="L70" s="53">
        <f>IF(Inskrivning!E68&gt;0,Inskrivning!U68,0)</f>
        <v>0</v>
      </c>
      <c r="M70" s="53">
        <f>IF(Inskrivning!E68&gt;0,Inskrivning!V68,0)</f>
        <v>0</v>
      </c>
      <c r="N70" s="53">
        <f>IF(Inskrivning!E68&gt;0,Inskrivning!W68,0)</f>
        <v>0</v>
      </c>
      <c r="O70" s="53">
        <f>IF(Inskrivning!E68&gt;0,Inskrivning!X68,0)</f>
        <v>0</v>
      </c>
      <c r="P70" s="4"/>
      <c r="Q70" s="4"/>
      <c r="R70" s="4"/>
      <c r="W70" s="15">
        <f>IF(Inskrivning!E68="",0,Inskrivning!E68)</f>
        <v>0</v>
      </c>
      <c r="Y70" s="30">
        <f t="shared" si="0"/>
        <v>0</v>
      </c>
      <c r="Z70" s="4">
        <v>62</v>
      </c>
    </row>
    <row r="71" spans="1:26" ht="15" x14ac:dyDescent="0.25">
      <c r="A71" s="53">
        <f>IF(Inskrivning!E69&gt;0,Inskrivning!J69,0)</f>
        <v>0</v>
      </c>
      <c r="B71" s="53">
        <f>IF(Inskrivning!E69&gt;0,Inskrivning!K69,0)</f>
        <v>0</v>
      </c>
      <c r="C71" s="53">
        <f>IF(Inskrivning!E69&gt;0,Inskrivning!L69,0)</f>
        <v>0</v>
      </c>
      <c r="D71" s="53">
        <f>IF(Inskrivning!E69&gt;0,Inskrivning!M69,0)</f>
        <v>0</v>
      </c>
      <c r="E71" s="53">
        <f>IF(Inskrivning!E69&gt;0,Inskrivning!N69,0)</f>
        <v>0</v>
      </c>
      <c r="F71" s="53">
        <f>IF(Inskrivning!E69&gt;0,Inskrivning!O69,0)</f>
        <v>0</v>
      </c>
      <c r="G71" s="53">
        <f>IF(Inskrivning!E69&gt;0,Inskrivning!P69,0)</f>
        <v>0</v>
      </c>
      <c r="H71" s="53">
        <f>IF(Inskrivning!E69&gt;0,Inskrivning!Q69,0)</f>
        <v>0</v>
      </c>
      <c r="I71" s="53">
        <f>IF(Inskrivning!E69&gt;0,Inskrivning!R69,0)</f>
        <v>0</v>
      </c>
      <c r="J71" s="53">
        <f>IF(Inskrivning!E69&gt;0,Inskrivning!S69,0)</f>
        <v>0</v>
      </c>
      <c r="K71" s="53">
        <f>IF(Inskrivning!E69&gt;0,Inskrivning!T69,0)</f>
        <v>0</v>
      </c>
      <c r="L71" s="53">
        <f>IF(Inskrivning!E69&gt;0,Inskrivning!U69,0)</f>
        <v>0</v>
      </c>
      <c r="M71" s="53">
        <f>IF(Inskrivning!E69&gt;0,Inskrivning!V69,0)</f>
        <v>0</v>
      </c>
      <c r="N71" s="53">
        <f>IF(Inskrivning!E69&gt;0,Inskrivning!W69,0)</f>
        <v>0</v>
      </c>
      <c r="O71" s="53">
        <f>IF(Inskrivning!E69&gt;0,Inskrivning!X69,0)</f>
        <v>0</v>
      </c>
      <c r="P71" s="4"/>
      <c r="Q71" s="4"/>
      <c r="R71" s="4"/>
      <c r="W71" s="15">
        <f>IF(Inskrivning!E69="",0,Inskrivning!E69)</f>
        <v>0</v>
      </c>
      <c r="Y71" s="30">
        <f t="shared" si="0"/>
        <v>0</v>
      </c>
      <c r="Z71" s="104">
        <v>63</v>
      </c>
    </row>
    <row r="72" spans="1:26" ht="15" x14ac:dyDescent="0.25">
      <c r="A72" s="53">
        <f>IF(Inskrivning!E70&gt;0,Inskrivning!J70,0)</f>
        <v>0</v>
      </c>
      <c r="B72" s="53">
        <f>IF(Inskrivning!E70&gt;0,Inskrivning!K70,0)</f>
        <v>0</v>
      </c>
      <c r="C72" s="53">
        <f>IF(Inskrivning!E70&gt;0,Inskrivning!L70,0)</f>
        <v>0</v>
      </c>
      <c r="D72" s="53">
        <f>IF(Inskrivning!E70&gt;0,Inskrivning!M70,0)</f>
        <v>0</v>
      </c>
      <c r="E72" s="53">
        <f>IF(Inskrivning!E70&gt;0,Inskrivning!N70,0)</f>
        <v>0</v>
      </c>
      <c r="F72" s="53">
        <f>IF(Inskrivning!E70&gt;0,Inskrivning!O70,0)</f>
        <v>0</v>
      </c>
      <c r="G72" s="53">
        <f>IF(Inskrivning!E70&gt;0,Inskrivning!P70,0)</f>
        <v>0</v>
      </c>
      <c r="H72" s="53">
        <f>IF(Inskrivning!E70&gt;0,Inskrivning!Q70,0)</f>
        <v>0</v>
      </c>
      <c r="I72" s="53">
        <f>IF(Inskrivning!E70&gt;0,Inskrivning!R70,0)</f>
        <v>0</v>
      </c>
      <c r="J72" s="53">
        <f>IF(Inskrivning!E70&gt;0,Inskrivning!S70,0)</f>
        <v>0</v>
      </c>
      <c r="K72" s="53">
        <f>IF(Inskrivning!E70&gt;0,Inskrivning!T70,0)</f>
        <v>0</v>
      </c>
      <c r="L72" s="53">
        <f>IF(Inskrivning!E70&gt;0,Inskrivning!U70,0)</f>
        <v>0</v>
      </c>
      <c r="M72" s="53">
        <f>IF(Inskrivning!E70&gt;0,Inskrivning!V70,0)</f>
        <v>0</v>
      </c>
      <c r="N72" s="53">
        <f>IF(Inskrivning!E70&gt;0,Inskrivning!W70,0)</f>
        <v>0</v>
      </c>
      <c r="O72" s="53">
        <f>IF(Inskrivning!E70&gt;0,Inskrivning!X70,0)</f>
        <v>0</v>
      </c>
      <c r="P72" s="4"/>
      <c r="Q72" s="4"/>
      <c r="R72" s="4"/>
      <c r="W72" s="15">
        <f>IF(Inskrivning!E70="",0,Inskrivning!E70)</f>
        <v>0</v>
      </c>
      <c r="Y72" s="30">
        <f t="shared" si="0"/>
        <v>0</v>
      </c>
      <c r="Z72" s="4">
        <v>64</v>
      </c>
    </row>
    <row r="73" spans="1:26" ht="15" x14ac:dyDescent="0.25">
      <c r="A73" s="53">
        <f>IF(Inskrivning!E71&gt;0,Inskrivning!J71,0)</f>
        <v>0</v>
      </c>
      <c r="B73" s="53">
        <f>IF(Inskrivning!E71&gt;0,Inskrivning!K71,0)</f>
        <v>0</v>
      </c>
      <c r="C73" s="53">
        <f>IF(Inskrivning!E71&gt;0,Inskrivning!L71,0)</f>
        <v>0</v>
      </c>
      <c r="D73" s="53">
        <f>IF(Inskrivning!E71&gt;0,Inskrivning!M71,0)</f>
        <v>0</v>
      </c>
      <c r="E73" s="53">
        <f>IF(Inskrivning!E71&gt;0,Inskrivning!N71,0)</f>
        <v>0</v>
      </c>
      <c r="F73" s="53">
        <f>IF(Inskrivning!E71&gt;0,Inskrivning!O71,0)</f>
        <v>0</v>
      </c>
      <c r="G73" s="53">
        <f>IF(Inskrivning!E71&gt;0,Inskrivning!P71,0)</f>
        <v>0</v>
      </c>
      <c r="H73" s="53">
        <f>IF(Inskrivning!E71&gt;0,Inskrivning!Q71,0)</f>
        <v>0</v>
      </c>
      <c r="I73" s="53">
        <f>IF(Inskrivning!E71&gt;0,Inskrivning!R71,0)</f>
        <v>0</v>
      </c>
      <c r="J73" s="53">
        <f>IF(Inskrivning!E71&gt;0,Inskrivning!S71,0)</f>
        <v>0</v>
      </c>
      <c r="K73" s="53">
        <f>IF(Inskrivning!E71&gt;0,Inskrivning!T71,0)</f>
        <v>0</v>
      </c>
      <c r="L73" s="53">
        <f>IF(Inskrivning!E71&gt;0,Inskrivning!U71,0)</f>
        <v>0</v>
      </c>
      <c r="M73" s="53">
        <f>IF(Inskrivning!E71&gt;0,Inskrivning!V71,0)</f>
        <v>0</v>
      </c>
      <c r="N73" s="53">
        <f>IF(Inskrivning!E71&gt;0,Inskrivning!W71,0)</f>
        <v>0</v>
      </c>
      <c r="O73" s="53">
        <f>IF(Inskrivning!E71&gt;0,Inskrivning!X71,0)</f>
        <v>0</v>
      </c>
      <c r="P73" s="4"/>
      <c r="Q73" s="4"/>
      <c r="R73" s="4"/>
      <c r="W73" s="15">
        <f>IF(Inskrivning!E71="",0,Inskrivning!E71)</f>
        <v>0</v>
      </c>
      <c r="Y73" s="30">
        <f t="shared" si="0"/>
        <v>0</v>
      </c>
      <c r="Z73" s="104">
        <v>65</v>
      </c>
    </row>
    <row r="74" spans="1:26" ht="15" x14ac:dyDescent="0.25">
      <c r="A74" s="53">
        <f>IF(Inskrivning!E72&gt;0,Inskrivning!J72,0)</f>
        <v>0</v>
      </c>
      <c r="B74" s="53">
        <f>IF(Inskrivning!E72&gt;0,Inskrivning!K72,0)</f>
        <v>0</v>
      </c>
      <c r="C74" s="53">
        <f>IF(Inskrivning!E72&gt;0,Inskrivning!L72,0)</f>
        <v>0</v>
      </c>
      <c r="D74" s="53">
        <f>IF(Inskrivning!E72&gt;0,Inskrivning!M72,0)</f>
        <v>0</v>
      </c>
      <c r="E74" s="53">
        <f>IF(Inskrivning!E72&gt;0,Inskrivning!N72,0)</f>
        <v>0</v>
      </c>
      <c r="F74" s="53">
        <f>IF(Inskrivning!E72&gt;0,Inskrivning!O72,0)</f>
        <v>0</v>
      </c>
      <c r="G74" s="53">
        <f>IF(Inskrivning!E72&gt;0,Inskrivning!P72,0)</f>
        <v>0</v>
      </c>
      <c r="H74" s="53">
        <f>IF(Inskrivning!E72&gt;0,Inskrivning!Q72,0)</f>
        <v>0</v>
      </c>
      <c r="I74" s="53">
        <f>IF(Inskrivning!E72&gt;0,Inskrivning!R72,0)</f>
        <v>0</v>
      </c>
      <c r="J74" s="53">
        <f>IF(Inskrivning!E72&gt;0,Inskrivning!S72,0)</f>
        <v>0</v>
      </c>
      <c r="K74" s="53">
        <f>IF(Inskrivning!E72&gt;0,Inskrivning!T72,0)</f>
        <v>0</v>
      </c>
      <c r="L74" s="53">
        <f>IF(Inskrivning!E72&gt;0,Inskrivning!U72,0)</f>
        <v>0</v>
      </c>
      <c r="M74" s="53">
        <f>IF(Inskrivning!E72&gt;0,Inskrivning!V72,0)</f>
        <v>0</v>
      </c>
      <c r="N74" s="53">
        <f>IF(Inskrivning!E72&gt;0,Inskrivning!W72,0)</f>
        <v>0</v>
      </c>
      <c r="O74" s="53">
        <f>IF(Inskrivning!E72&gt;0,Inskrivning!X72,0)</f>
        <v>0</v>
      </c>
      <c r="P74" s="4"/>
      <c r="Q74" s="4"/>
      <c r="R74" s="4"/>
      <c r="W74" s="15">
        <f>IF(Inskrivning!E72="",0,Inskrivning!E72)</f>
        <v>0</v>
      </c>
      <c r="Y74" s="30">
        <f t="shared" ref="Y74:Y137" si="1">COUNTIF($W$9:$W$208,Z74)</f>
        <v>0</v>
      </c>
      <c r="Z74" s="4">
        <v>66</v>
      </c>
    </row>
    <row r="75" spans="1:26" ht="15" x14ac:dyDescent="0.25">
      <c r="A75" s="53">
        <f>IF(Inskrivning!E73&gt;0,Inskrivning!J73,0)</f>
        <v>0</v>
      </c>
      <c r="B75" s="53">
        <f>IF(Inskrivning!E73&gt;0,Inskrivning!K73,0)</f>
        <v>0</v>
      </c>
      <c r="C75" s="53">
        <f>IF(Inskrivning!E73&gt;0,Inskrivning!L73,0)</f>
        <v>0</v>
      </c>
      <c r="D75" s="53">
        <f>IF(Inskrivning!E73&gt;0,Inskrivning!M73,0)</f>
        <v>0</v>
      </c>
      <c r="E75" s="53">
        <f>IF(Inskrivning!E73&gt;0,Inskrivning!N73,0)</f>
        <v>0</v>
      </c>
      <c r="F75" s="53">
        <f>IF(Inskrivning!E73&gt;0,Inskrivning!O73,0)</f>
        <v>0</v>
      </c>
      <c r="G75" s="53">
        <f>IF(Inskrivning!E73&gt;0,Inskrivning!P73,0)</f>
        <v>0</v>
      </c>
      <c r="H75" s="53">
        <f>IF(Inskrivning!E73&gt;0,Inskrivning!Q73,0)</f>
        <v>0</v>
      </c>
      <c r="I75" s="53">
        <f>IF(Inskrivning!E73&gt;0,Inskrivning!R73,0)</f>
        <v>0</v>
      </c>
      <c r="J75" s="53">
        <f>IF(Inskrivning!E73&gt;0,Inskrivning!S73,0)</f>
        <v>0</v>
      </c>
      <c r="K75" s="53">
        <f>IF(Inskrivning!E73&gt;0,Inskrivning!T73,0)</f>
        <v>0</v>
      </c>
      <c r="L75" s="53">
        <f>IF(Inskrivning!E73&gt;0,Inskrivning!U73,0)</f>
        <v>0</v>
      </c>
      <c r="M75" s="53">
        <f>IF(Inskrivning!E73&gt;0,Inskrivning!V73,0)</f>
        <v>0</v>
      </c>
      <c r="N75" s="53">
        <f>IF(Inskrivning!E73&gt;0,Inskrivning!W73,0)</f>
        <v>0</v>
      </c>
      <c r="O75" s="53">
        <f>IF(Inskrivning!E73&gt;0,Inskrivning!X73,0)</f>
        <v>0</v>
      </c>
      <c r="P75" s="4"/>
      <c r="Q75" s="4"/>
      <c r="R75" s="4"/>
      <c r="W75" s="15">
        <f>IF(Inskrivning!E73="",0,Inskrivning!E73)</f>
        <v>0</v>
      </c>
      <c r="Y75" s="30">
        <f t="shared" si="1"/>
        <v>0</v>
      </c>
      <c r="Z75" s="104">
        <v>67</v>
      </c>
    </row>
    <row r="76" spans="1:26" ht="15" x14ac:dyDescent="0.25">
      <c r="A76" s="53">
        <f>IF(Inskrivning!E74&gt;0,Inskrivning!J74,0)</f>
        <v>0</v>
      </c>
      <c r="B76" s="53">
        <f>IF(Inskrivning!E74&gt;0,Inskrivning!K74,0)</f>
        <v>0</v>
      </c>
      <c r="C76" s="53">
        <f>IF(Inskrivning!E74&gt;0,Inskrivning!L74,0)</f>
        <v>0</v>
      </c>
      <c r="D76" s="53">
        <f>IF(Inskrivning!E74&gt;0,Inskrivning!M74,0)</f>
        <v>0</v>
      </c>
      <c r="E76" s="53">
        <f>IF(Inskrivning!E74&gt;0,Inskrivning!N74,0)</f>
        <v>0</v>
      </c>
      <c r="F76" s="53">
        <f>IF(Inskrivning!E74&gt;0,Inskrivning!O74,0)</f>
        <v>0</v>
      </c>
      <c r="G76" s="53">
        <f>IF(Inskrivning!E74&gt;0,Inskrivning!P74,0)</f>
        <v>0</v>
      </c>
      <c r="H76" s="53">
        <f>IF(Inskrivning!E74&gt;0,Inskrivning!Q74,0)</f>
        <v>0</v>
      </c>
      <c r="I76" s="53">
        <f>IF(Inskrivning!E74&gt;0,Inskrivning!R74,0)</f>
        <v>0</v>
      </c>
      <c r="J76" s="53">
        <f>IF(Inskrivning!E74&gt;0,Inskrivning!S74,0)</f>
        <v>0</v>
      </c>
      <c r="K76" s="53">
        <f>IF(Inskrivning!E74&gt;0,Inskrivning!T74,0)</f>
        <v>0</v>
      </c>
      <c r="L76" s="53">
        <f>IF(Inskrivning!E74&gt;0,Inskrivning!U74,0)</f>
        <v>0</v>
      </c>
      <c r="M76" s="53">
        <f>IF(Inskrivning!E74&gt;0,Inskrivning!V74,0)</f>
        <v>0</v>
      </c>
      <c r="N76" s="53">
        <f>IF(Inskrivning!E74&gt;0,Inskrivning!W74,0)</f>
        <v>0</v>
      </c>
      <c r="O76" s="53">
        <f>IF(Inskrivning!E74&gt;0,Inskrivning!X74,0)</f>
        <v>0</v>
      </c>
      <c r="P76" s="4"/>
      <c r="Q76" s="4"/>
      <c r="R76" s="4"/>
      <c r="W76" s="15">
        <f>IF(Inskrivning!E74="",0,Inskrivning!E74)</f>
        <v>0</v>
      </c>
      <c r="Y76" s="30">
        <f t="shared" si="1"/>
        <v>0</v>
      </c>
      <c r="Z76" s="4">
        <v>68</v>
      </c>
    </row>
    <row r="77" spans="1:26" ht="15" x14ac:dyDescent="0.25">
      <c r="A77" s="53">
        <f>IF(Inskrivning!E75&gt;0,Inskrivning!J75,0)</f>
        <v>0</v>
      </c>
      <c r="B77" s="53">
        <f>IF(Inskrivning!E75&gt;0,Inskrivning!K75,0)</f>
        <v>0</v>
      </c>
      <c r="C77" s="53">
        <f>IF(Inskrivning!E75&gt;0,Inskrivning!L75,0)</f>
        <v>0</v>
      </c>
      <c r="D77" s="53">
        <f>IF(Inskrivning!E75&gt;0,Inskrivning!M75,0)</f>
        <v>0</v>
      </c>
      <c r="E77" s="53">
        <f>IF(Inskrivning!E75&gt;0,Inskrivning!N75,0)</f>
        <v>0</v>
      </c>
      <c r="F77" s="53">
        <f>IF(Inskrivning!E75&gt;0,Inskrivning!O75,0)</f>
        <v>0</v>
      </c>
      <c r="G77" s="53">
        <f>IF(Inskrivning!E75&gt;0,Inskrivning!P75,0)</f>
        <v>0</v>
      </c>
      <c r="H77" s="53">
        <f>IF(Inskrivning!E75&gt;0,Inskrivning!Q75,0)</f>
        <v>0</v>
      </c>
      <c r="I77" s="53">
        <f>IF(Inskrivning!E75&gt;0,Inskrivning!R75,0)</f>
        <v>0</v>
      </c>
      <c r="J77" s="53">
        <f>IF(Inskrivning!E75&gt;0,Inskrivning!S75,0)</f>
        <v>0</v>
      </c>
      <c r="K77" s="53">
        <f>IF(Inskrivning!E75&gt;0,Inskrivning!T75,0)</f>
        <v>0</v>
      </c>
      <c r="L77" s="53">
        <f>IF(Inskrivning!E75&gt;0,Inskrivning!U75,0)</f>
        <v>0</v>
      </c>
      <c r="M77" s="53">
        <f>IF(Inskrivning!E75&gt;0,Inskrivning!V75,0)</f>
        <v>0</v>
      </c>
      <c r="N77" s="53">
        <f>IF(Inskrivning!E75&gt;0,Inskrivning!W75,0)</f>
        <v>0</v>
      </c>
      <c r="O77" s="53">
        <f>IF(Inskrivning!E75&gt;0,Inskrivning!X75,0)</f>
        <v>0</v>
      </c>
      <c r="P77" s="4"/>
      <c r="Q77" s="4"/>
      <c r="R77" s="4"/>
      <c r="W77" s="15">
        <f>IF(Inskrivning!E75="",0,Inskrivning!E75)</f>
        <v>0</v>
      </c>
      <c r="Y77" s="30">
        <f t="shared" si="1"/>
        <v>0</v>
      </c>
      <c r="Z77" s="104">
        <v>69</v>
      </c>
    </row>
    <row r="78" spans="1:26" ht="15" x14ac:dyDescent="0.25">
      <c r="A78" s="53">
        <f>IF(Inskrivning!E76&gt;0,Inskrivning!J76,0)</f>
        <v>0</v>
      </c>
      <c r="B78" s="53">
        <f>IF(Inskrivning!E76&gt;0,Inskrivning!K76,0)</f>
        <v>0</v>
      </c>
      <c r="C78" s="53">
        <f>IF(Inskrivning!E76&gt;0,Inskrivning!L76,0)</f>
        <v>0</v>
      </c>
      <c r="D78" s="53">
        <f>IF(Inskrivning!E76&gt;0,Inskrivning!M76,0)</f>
        <v>0</v>
      </c>
      <c r="E78" s="53">
        <f>IF(Inskrivning!E76&gt;0,Inskrivning!N76,0)</f>
        <v>0</v>
      </c>
      <c r="F78" s="53">
        <f>IF(Inskrivning!E76&gt;0,Inskrivning!O76,0)</f>
        <v>0</v>
      </c>
      <c r="G78" s="53">
        <f>IF(Inskrivning!E76&gt;0,Inskrivning!P76,0)</f>
        <v>0</v>
      </c>
      <c r="H78" s="53">
        <f>IF(Inskrivning!E76&gt;0,Inskrivning!Q76,0)</f>
        <v>0</v>
      </c>
      <c r="I78" s="53">
        <f>IF(Inskrivning!E76&gt;0,Inskrivning!R76,0)</f>
        <v>0</v>
      </c>
      <c r="J78" s="53">
        <f>IF(Inskrivning!E76&gt;0,Inskrivning!S76,0)</f>
        <v>0</v>
      </c>
      <c r="K78" s="53">
        <f>IF(Inskrivning!E76&gt;0,Inskrivning!T76,0)</f>
        <v>0</v>
      </c>
      <c r="L78" s="53">
        <f>IF(Inskrivning!E76&gt;0,Inskrivning!U76,0)</f>
        <v>0</v>
      </c>
      <c r="M78" s="53">
        <f>IF(Inskrivning!E76&gt;0,Inskrivning!V76,0)</f>
        <v>0</v>
      </c>
      <c r="N78" s="53">
        <f>IF(Inskrivning!E76&gt;0,Inskrivning!W76,0)</f>
        <v>0</v>
      </c>
      <c r="O78" s="53">
        <f>IF(Inskrivning!E76&gt;0,Inskrivning!X76,0)</f>
        <v>0</v>
      </c>
      <c r="P78" s="4"/>
      <c r="Q78" s="4"/>
      <c r="R78" s="4"/>
      <c r="W78" s="15">
        <f>IF(Inskrivning!E76="",0,Inskrivning!E76)</f>
        <v>0</v>
      </c>
      <c r="Y78" s="30">
        <f t="shared" si="1"/>
        <v>0</v>
      </c>
      <c r="Z78" s="4">
        <v>70</v>
      </c>
    </row>
    <row r="79" spans="1:26" ht="15" x14ac:dyDescent="0.25">
      <c r="A79" s="53">
        <f>IF(Inskrivning!E77&gt;0,Inskrivning!J77,0)</f>
        <v>0</v>
      </c>
      <c r="B79" s="53">
        <f>IF(Inskrivning!E77&gt;0,Inskrivning!K77,0)</f>
        <v>0</v>
      </c>
      <c r="C79" s="53">
        <f>IF(Inskrivning!E77&gt;0,Inskrivning!L77,0)</f>
        <v>0</v>
      </c>
      <c r="D79" s="53">
        <f>IF(Inskrivning!E77&gt;0,Inskrivning!M77,0)</f>
        <v>0</v>
      </c>
      <c r="E79" s="53">
        <f>IF(Inskrivning!E77&gt;0,Inskrivning!N77,0)</f>
        <v>0</v>
      </c>
      <c r="F79" s="53">
        <f>IF(Inskrivning!E77&gt;0,Inskrivning!O77,0)</f>
        <v>0</v>
      </c>
      <c r="G79" s="53">
        <f>IF(Inskrivning!E77&gt;0,Inskrivning!P77,0)</f>
        <v>0</v>
      </c>
      <c r="H79" s="53">
        <f>IF(Inskrivning!E77&gt;0,Inskrivning!Q77,0)</f>
        <v>0</v>
      </c>
      <c r="I79" s="53">
        <f>IF(Inskrivning!E77&gt;0,Inskrivning!R77,0)</f>
        <v>0</v>
      </c>
      <c r="J79" s="53">
        <f>IF(Inskrivning!E77&gt;0,Inskrivning!S77,0)</f>
        <v>0</v>
      </c>
      <c r="K79" s="53">
        <f>IF(Inskrivning!E77&gt;0,Inskrivning!T77,0)</f>
        <v>0</v>
      </c>
      <c r="L79" s="53">
        <f>IF(Inskrivning!E77&gt;0,Inskrivning!U77,0)</f>
        <v>0</v>
      </c>
      <c r="M79" s="53">
        <f>IF(Inskrivning!E77&gt;0,Inskrivning!V77,0)</f>
        <v>0</v>
      </c>
      <c r="N79" s="53">
        <f>IF(Inskrivning!E77&gt;0,Inskrivning!W77,0)</f>
        <v>0</v>
      </c>
      <c r="O79" s="53">
        <f>IF(Inskrivning!E77&gt;0,Inskrivning!X77,0)</f>
        <v>0</v>
      </c>
      <c r="P79" s="4"/>
      <c r="Q79" s="4"/>
      <c r="R79" s="4"/>
      <c r="W79" s="15">
        <f>IF(Inskrivning!E77="",0,Inskrivning!E77)</f>
        <v>0</v>
      </c>
      <c r="Y79" s="30">
        <f t="shared" si="1"/>
        <v>0</v>
      </c>
      <c r="Z79" s="104">
        <v>71</v>
      </c>
    </row>
    <row r="80" spans="1:26" ht="15" x14ac:dyDescent="0.25">
      <c r="A80" s="53">
        <f>IF(Inskrivning!E78&gt;0,Inskrivning!J78,0)</f>
        <v>0</v>
      </c>
      <c r="B80" s="53">
        <f>IF(Inskrivning!E78&gt;0,Inskrivning!K78,0)</f>
        <v>0</v>
      </c>
      <c r="C80" s="53">
        <f>IF(Inskrivning!E78&gt;0,Inskrivning!L78,0)</f>
        <v>0</v>
      </c>
      <c r="D80" s="53">
        <f>IF(Inskrivning!E78&gt;0,Inskrivning!M78,0)</f>
        <v>0</v>
      </c>
      <c r="E80" s="53">
        <f>IF(Inskrivning!E78&gt;0,Inskrivning!N78,0)</f>
        <v>0</v>
      </c>
      <c r="F80" s="53">
        <f>IF(Inskrivning!E78&gt;0,Inskrivning!O78,0)</f>
        <v>0</v>
      </c>
      <c r="G80" s="53">
        <f>IF(Inskrivning!E78&gt;0,Inskrivning!P78,0)</f>
        <v>0</v>
      </c>
      <c r="H80" s="53">
        <f>IF(Inskrivning!E78&gt;0,Inskrivning!Q78,0)</f>
        <v>0</v>
      </c>
      <c r="I80" s="53">
        <f>IF(Inskrivning!E78&gt;0,Inskrivning!R78,0)</f>
        <v>0</v>
      </c>
      <c r="J80" s="53">
        <f>IF(Inskrivning!E78&gt;0,Inskrivning!S78,0)</f>
        <v>0</v>
      </c>
      <c r="K80" s="53">
        <f>IF(Inskrivning!E78&gt;0,Inskrivning!T78,0)</f>
        <v>0</v>
      </c>
      <c r="L80" s="53">
        <f>IF(Inskrivning!E78&gt;0,Inskrivning!U78,0)</f>
        <v>0</v>
      </c>
      <c r="M80" s="53">
        <f>IF(Inskrivning!E78&gt;0,Inskrivning!V78,0)</f>
        <v>0</v>
      </c>
      <c r="N80" s="53">
        <f>IF(Inskrivning!E78&gt;0,Inskrivning!W78,0)</f>
        <v>0</v>
      </c>
      <c r="O80" s="53">
        <f>IF(Inskrivning!E78&gt;0,Inskrivning!X78,0)</f>
        <v>0</v>
      </c>
      <c r="P80" s="4"/>
      <c r="Q80" s="4"/>
      <c r="R80" s="4"/>
      <c r="W80" s="15">
        <f>IF(Inskrivning!E78="",0,Inskrivning!E78)</f>
        <v>0</v>
      </c>
      <c r="Y80" s="30">
        <f t="shared" si="1"/>
        <v>0</v>
      </c>
      <c r="Z80" s="4">
        <v>72</v>
      </c>
    </row>
    <row r="81" spans="1:26" ht="15" x14ac:dyDescent="0.25">
      <c r="A81" s="53">
        <f>IF(Inskrivning!E79&gt;0,Inskrivning!J79,0)</f>
        <v>0</v>
      </c>
      <c r="B81" s="53">
        <f>IF(Inskrivning!E79&gt;0,Inskrivning!K79,0)</f>
        <v>0</v>
      </c>
      <c r="C81" s="53">
        <f>IF(Inskrivning!E79&gt;0,Inskrivning!L79,0)</f>
        <v>0</v>
      </c>
      <c r="D81" s="53">
        <f>IF(Inskrivning!E79&gt;0,Inskrivning!M79,0)</f>
        <v>0</v>
      </c>
      <c r="E81" s="53">
        <f>IF(Inskrivning!E79&gt;0,Inskrivning!N79,0)</f>
        <v>0</v>
      </c>
      <c r="F81" s="53">
        <f>IF(Inskrivning!E79&gt;0,Inskrivning!O79,0)</f>
        <v>0</v>
      </c>
      <c r="G81" s="53">
        <f>IF(Inskrivning!E79&gt;0,Inskrivning!P79,0)</f>
        <v>0</v>
      </c>
      <c r="H81" s="53">
        <f>IF(Inskrivning!E79&gt;0,Inskrivning!Q79,0)</f>
        <v>0</v>
      </c>
      <c r="I81" s="53">
        <f>IF(Inskrivning!E79&gt;0,Inskrivning!R79,0)</f>
        <v>0</v>
      </c>
      <c r="J81" s="53">
        <f>IF(Inskrivning!E79&gt;0,Inskrivning!S79,0)</f>
        <v>0</v>
      </c>
      <c r="K81" s="53">
        <f>IF(Inskrivning!E79&gt;0,Inskrivning!T79,0)</f>
        <v>0</v>
      </c>
      <c r="L81" s="53">
        <f>IF(Inskrivning!E79&gt;0,Inskrivning!U79,0)</f>
        <v>0</v>
      </c>
      <c r="M81" s="53">
        <f>IF(Inskrivning!E79&gt;0,Inskrivning!V79,0)</f>
        <v>0</v>
      </c>
      <c r="N81" s="53">
        <f>IF(Inskrivning!E79&gt;0,Inskrivning!W79,0)</f>
        <v>0</v>
      </c>
      <c r="O81" s="53">
        <f>IF(Inskrivning!E79&gt;0,Inskrivning!X79,0)</f>
        <v>0</v>
      </c>
      <c r="P81" s="4"/>
      <c r="Q81" s="4"/>
      <c r="R81" s="4"/>
      <c r="W81" s="15">
        <f>IF(Inskrivning!E79="",0,Inskrivning!E79)</f>
        <v>0</v>
      </c>
      <c r="Y81" s="30">
        <f t="shared" si="1"/>
        <v>0</v>
      </c>
      <c r="Z81" s="104">
        <v>73</v>
      </c>
    </row>
    <row r="82" spans="1:26" ht="15" x14ac:dyDescent="0.25">
      <c r="A82" s="53">
        <f>IF(Inskrivning!E80&gt;0,Inskrivning!J80,0)</f>
        <v>0</v>
      </c>
      <c r="B82" s="53">
        <f>IF(Inskrivning!E80&gt;0,Inskrivning!K80,0)</f>
        <v>0</v>
      </c>
      <c r="C82" s="53">
        <f>IF(Inskrivning!E80&gt;0,Inskrivning!L80,0)</f>
        <v>0</v>
      </c>
      <c r="D82" s="53">
        <f>IF(Inskrivning!E80&gt;0,Inskrivning!M80,0)</f>
        <v>0</v>
      </c>
      <c r="E82" s="53">
        <f>IF(Inskrivning!E80&gt;0,Inskrivning!N80,0)</f>
        <v>0</v>
      </c>
      <c r="F82" s="53">
        <f>IF(Inskrivning!E80&gt;0,Inskrivning!O80,0)</f>
        <v>0</v>
      </c>
      <c r="G82" s="53">
        <f>IF(Inskrivning!E80&gt;0,Inskrivning!P80,0)</f>
        <v>0</v>
      </c>
      <c r="H82" s="53">
        <f>IF(Inskrivning!E80&gt;0,Inskrivning!Q80,0)</f>
        <v>0</v>
      </c>
      <c r="I82" s="53">
        <f>IF(Inskrivning!E80&gt;0,Inskrivning!R80,0)</f>
        <v>0</v>
      </c>
      <c r="J82" s="53">
        <f>IF(Inskrivning!E80&gt;0,Inskrivning!S80,0)</f>
        <v>0</v>
      </c>
      <c r="K82" s="53">
        <f>IF(Inskrivning!E80&gt;0,Inskrivning!T80,0)</f>
        <v>0</v>
      </c>
      <c r="L82" s="53">
        <f>IF(Inskrivning!E80&gt;0,Inskrivning!U80,0)</f>
        <v>0</v>
      </c>
      <c r="M82" s="53">
        <f>IF(Inskrivning!E80&gt;0,Inskrivning!V80,0)</f>
        <v>0</v>
      </c>
      <c r="N82" s="53">
        <f>IF(Inskrivning!E80&gt;0,Inskrivning!W80,0)</f>
        <v>0</v>
      </c>
      <c r="O82" s="53">
        <f>IF(Inskrivning!E80&gt;0,Inskrivning!X80,0)</f>
        <v>0</v>
      </c>
      <c r="P82" s="4"/>
      <c r="Q82" s="4"/>
      <c r="R82" s="4"/>
      <c r="W82" s="15">
        <f>IF(Inskrivning!E80="",0,Inskrivning!E80)</f>
        <v>0</v>
      </c>
      <c r="Y82" s="30">
        <f t="shared" si="1"/>
        <v>0</v>
      </c>
      <c r="Z82" s="4">
        <v>74</v>
      </c>
    </row>
    <row r="83" spans="1:26" ht="15" x14ac:dyDescent="0.25">
      <c r="A83" s="53">
        <f>IF(Inskrivning!E81&gt;0,Inskrivning!J81,0)</f>
        <v>0</v>
      </c>
      <c r="B83" s="53">
        <f>IF(Inskrivning!E81&gt;0,Inskrivning!K81,0)</f>
        <v>0</v>
      </c>
      <c r="C83" s="53">
        <f>IF(Inskrivning!E81&gt;0,Inskrivning!L81,0)</f>
        <v>0</v>
      </c>
      <c r="D83" s="53">
        <f>IF(Inskrivning!E81&gt;0,Inskrivning!M81,0)</f>
        <v>0</v>
      </c>
      <c r="E83" s="53">
        <f>IF(Inskrivning!E81&gt;0,Inskrivning!N81,0)</f>
        <v>0</v>
      </c>
      <c r="F83" s="53">
        <f>IF(Inskrivning!E81&gt;0,Inskrivning!O81,0)</f>
        <v>0</v>
      </c>
      <c r="G83" s="53">
        <f>IF(Inskrivning!E81&gt;0,Inskrivning!P81,0)</f>
        <v>0</v>
      </c>
      <c r="H83" s="53">
        <f>IF(Inskrivning!E81&gt;0,Inskrivning!Q81,0)</f>
        <v>0</v>
      </c>
      <c r="I83" s="53">
        <f>IF(Inskrivning!E81&gt;0,Inskrivning!R81,0)</f>
        <v>0</v>
      </c>
      <c r="J83" s="53">
        <f>IF(Inskrivning!E81&gt;0,Inskrivning!S81,0)</f>
        <v>0</v>
      </c>
      <c r="K83" s="53">
        <f>IF(Inskrivning!E81&gt;0,Inskrivning!T81,0)</f>
        <v>0</v>
      </c>
      <c r="L83" s="53">
        <f>IF(Inskrivning!E81&gt;0,Inskrivning!U81,0)</f>
        <v>0</v>
      </c>
      <c r="M83" s="53">
        <f>IF(Inskrivning!E81&gt;0,Inskrivning!V81,0)</f>
        <v>0</v>
      </c>
      <c r="N83" s="53">
        <f>IF(Inskrivning!E81&gt;0,Inskrivning!W81,0)</f>
        <v>0</v>
      </c>
      <c r="O83" s="53">
        <f>IF(Inskrivning!E81&gt;0,Inskrivning!X81,0)</f>
        <v>0</v>
      </c>
      <c r="P83" s="4"/>
      <c r="Q83" s="4"/>
      <c r="R83" s="4"/>
      <c r="W83" s="15">
        <f>IF(Inskrivning!E81="",0,Inskrivning!E81)</f>
        <v>0</v>
      </c>
      <c r="Y83" s="30">
        <f t="shared" si="1"/>
        <v>0</v>
      </c>
      <c r="Z83" s="104">
        <v>75</v>
      </c>
    </row>
    <row r="84" spans="1:26" ht="15" x14ac:dyDescent="0.25">
      <c r="A84" s="53">
        <f>IF(Inskrivning!E82&gt;0,Inskrivning!J82,0)</f>
        <v>0</v>
      </c>
      <c r="B84" s="53">
        <f>IF(Inskrivning!E82&gt;0,Inskrivning!K82,0)</f>
        <v>0</v>
      </c>
      <c r="C84" s="53">
        <f>IF(Inskrivning!E82&gt;0,Inskrivning!L82,0)</f>
        <v>0</v>
      </c>
      <c r="D84" s="53">
        <f>IF(Inskrivning!E82&gt;0,Inskrivning!M82,0)</f>
        <v>0</v>
      </c>
      <c r="E84" s="53">
        <f>IF(Inskrivning!E82&gt;0,Inskrivning!N82,0)</f>
        <v>0</v>
      </c>
      <c r="F84" s="53">
        <f>IF(Inskrivning!E82&gt;0,Inskrivning!O82,0)</f>
        <v>0</v>
      </c>
      <c r="G84" s="53">
        <f>IF(Inskrivning!E82&gt;0,Inskrivning!P82,0)</f>
        <v>0</v>
      </c>
      <c r="H84" s="53">
        <f>IF(Inskrivning!E82&gt;0,Inskrivning!Q82,0)</f>
        <v>0</v>
      </c>
      <c r="I84" s="53">
        <f>IF(Inskrivning!E82&gt;0,Inskrivning!R82,0)</f>
        <v>0</v>
      </c>
      <c r="J84" s="53">
        <f>IF(Inskrivning!E82&gt;0,Inskrivning!S82,0)</f>
        <v>0</v>
      </c>
      <c r="K84" s="53">
        <f>IF(Inskrivning!E82&gt;0,Inskrivning!T82,0)</f>
        <v>0</v>
      </c>
      <c r="L84" s="53">
        <f>IF(Inskrivning!E82&gt;0,Inskrivning!U82,0)</f>
        <v>0</v>
      </c>
      <c r="M84" s="53">
        <f>IF(Inskrivning!E82&gt;0,Inskrivning!V82,0)</f>
        <v>0</v>
      </c>
      <c r="N84" s="53">
        <f>IF(Inskrivning!E82&gt;0,Inskrivning!W82,0)</f>
        <v>0</v>
      </c>
      <c r="O84" s="53">
        <f>IF(Inskrivning!E82&gt;0,Inskrivning!X82,0)</f>
        <v>0</v>
      </c>
      <c r="P84" s="4"/>
      <c r="Q84" s="4"/>
      <c r="R84" s="4"/>
      <c r="W84" s="15">
        <f>IF(Inskrivning!E82="",0,Inskrivning!E82)</f>
        <v>0</v>
      </c>
      <c r="Y84" s="30">
        <f t="shared" si="1"/>
        <v>0</v>
      </c>
      <c r="Z84" s="4">
        <v>76</v>
      </c>
    </row>
    <row r="85" spans="1:26" ht="15" x14ac:dyDescent="0.25">
      <c r="A85" s="53">
        <f>IF(Inskrivning!E83&gt;0,Inskrivning!J83,0)</f>
        <v>0</v>
      </c>
      <c r="B85" s="53">
        <f>IF(Inskrivning!E83&gt;0,Inskrivning!K83,0)</f>
        <v>0</v>
      </c>
      <c r="C85" s="53">
        <f>IF(Inskrivning!E83&gt;0,Inskrivning!L83,0)</f>
        <v>0</v>
      </c>
      <c r="D85" s="53">
        <f>IF(Inskrivning!E83&gt;0,Inskrivning!M83,0)</f>
        <v>0</v>
      </c>
      <c r="E85" s="53">
        <f>IF(Inskrivning!E83&gt;0,Inskrivning!N83,0)</f>
        <v>0</v>
      </c>
      <c r="F85" s="53">
        <f>IF(Inskrivning!E83&gt;0,Inskrivning!O83,0)</f>
        <v>0</v>
      </c>
      <c r="G85" s="53">
        <f>IF(Inskrivning!E83&gt;0,Inskrivning!P83,0)</f>
        <v>0</v>
      </c>
      <c r="H85" s="53">
        <f>IF(Inskrivning!E83&gt;0,Inskrivning!Q83,0)</f>
        <v>0</v>
      </c>
      <c r="I85" s="53">
        <f>IF(Inskrivning!E83&gt;0,Inskrivning!R83,0)</f>
        <v>0</v>
      </c>
      <c r="J85" s="53">
        <f>IF(Inskrivning!E83&gt;0,Inskrivning!S83,0)</f>
        <v>0</v>
      </c>
      <c r="K85" s="53">
        <f>IF(Inskrivning!E83&gt;0,Inskrivning!T83,0)</f>
        <v>0</v>
      </c>
      <c r="L85" s="53">
        <f>IF(Inskrivning!E83&gt;0,Inskrivning!U83,0)</f>
        <v>0</v>
      </c>
      <c r="M85" s="53">
        <f>IF(Inskrivning!E83&gt;0,Inskrivning!V83,0)</f>
        <v>0</v>
      </c>
      <c r="N85" s="53">
        <f>IF(Inskrivning!E83&gt;0,Inskrivning!W83,0)</f>
        <v>0</v>
      </c>
      <c r="O85" s="53">
        <f>IF(Inskrivning!E83&gt;0,Inskrivning!X83,0)</f>
        <v>0</v>
      </c>
      <c r="P85" s="4"/>
      <c r="Q85" s="4"/>
      <c r="R85" s="4"/>
      <c r="W85" s="15">
        <f>IF(Inskrivning!E83="",0,Inskrivning!E83)</f>
        <v>0</v>
      </c>
      <c r="Y85" s="30">
        <f t="shared" si="1"/>
        <v>0</v>
      </c>
      <c r="Z85" s="104">
        <v>77</v>
      </c>
    </row>
    <row r="86" spans="1:26" ht="15" x14ac:dyDescent="0.25">
      <c r="A86" s="53">
        <f>IF(Inskrivning!E84&gt;0,Inskrivning!J84,0)</f>
        <v>0</v>
      </c>
      <c r="B86" s="53">
        <f>IF(Inskrivning!E84&gt;0,Inskrivning!K84,0)</f>
        <v>0</v>
      </c>
      <c r="C86" s="53">
        <f>IF(Inskrivning!E84&gt;0,Inskrivning!L84,0)</f>
        <v>0</v>
      </c>
      <c r="D86" s="53">
        <f>IF(Inskrivning!E84&gt;0,Inskrivning!M84,0)</f>
        <v>0</v>
      </c>
      <c r="E86" s="53">
        <f>IF(Inskrivning!E84&gt;0,Inskrivning!N84,0)</f>
        <v>0</v>
      </c>
      <c r="F86" s="53">
        <f>IF(Inskrivning!E84&gt;0,Inskrivning!O84,0)</f>
        <v>0</v>
      </c>
      <c r="G86" s="53">
        <f>IF(Inskrivning!E84&gt;0,Inskrivning!P84,0)</f>
        <v>0</v>
      </c>
      <c r="H86" s="53">
        <f>IF(Inskrivning!E84&gt;0,Inskrivning!Q84,0)</f>
        <v>0</v>
      </c>
      <c r="I86" s="53">
        <f>IF(Inskrivning!E84&gt;0,Inskrivning!R84,0)</f>
        <v>0</v>
      </c>
      <c r="J86" s="53">
        <f>IF(Inskrivning!E84&gt;0,Inskrivning!S84,0)</f>
        <v>0</v>
      </c>
      <c r="K86" s="53">
        <f>IF(Inskrivning!E84&gt;0,Inskrivning!T84,0)</f>
        <v>0</v>
      </c>
      <c r="L86" s="53">
        <f>IF(Inskrivning!E84&gt;0,Inskrivning!U84,0)</f>
        <v>0</v>
      </c>
      <c r="M86" s="53">
        <f>IF(Inskrivning!E84&gt;0,Inskrivning!V84,0)</f>
        <v>0</v>
      </c>
      <c r="N86" s="53">
        <f>IF(Inskrivning!E84&gt;0,Inskrivning!W84,0)</f>
        <v>0</v>
      </c>
      <c r="O86" s="53">
        <f>IF(Inskrivning!E84&gt;0,Inskrivning!X84,0)</f>
        <v>0</v>
      </c>
      <c r="P86" s="4"/>
      <c r="Q86" s="4"/>
      <c r="R86" s="4"/>
      <c r="W86" s="15">
        <f>IF(Inskrivning!E84="",0,Inskrivning!E84)</f>
        <v>0</v>
      </c>
      <c r="Y86" s="30">
        <f t="shared" si="1"/>
        <v>0</v>
      </c>
      <c r="Z86" s="4">
        <v>78</v>
      </c>
    </row>
    <row r="87" spans="1:26" ht="15" x14ac:dyDescent="0.25">
      <c r="A87" s="53">
        <f>IF(Inskrivning!E85&gt;0,Inskrivning!J85,0)</f>
        <v>0</v>
      </c>
      <c r="B87" s="53">
        <f>IF(Inskrivning!E85&gt;0,Inskrivning!K85,0)</f>
        <v>0</v>
      </c>
      <c r="C87" s="53">
        <f>IF(Inskrivning!E85&gt;0,Inskrivning!L85,0)</f>
        <v>0</v>
      </c>
      <c r="D87" s="53">
        <f>IF(Inskrivning!E85&gt;0,Inskrivning!M85,0)</f>
        <v>0</v>
      </c>
      <c r="E87" s="53">
        <f>IF(Inskrivning!E85&gt;0,Inskrivning!N85,0)</f>
        <v>0</v>
      </c>
      <c r="F87" s="53">
        <f>IF(Inskrivning!E85&gt;0,Inskrivning!O85,0)</f>
        <v>0</v>
      </c>
      <c r="G87" s="53">
        <f>IF(Inskrivning!E85&gt;0,Inskrivning!P85,0)</f>
        <v>0</v>
      </c>
      <c r="H87" s="53">
        <f>IF(Inskrivning!E85&gt;0,Inskrivning!Q85,0)</f>
        <v>0</v>
      </c>
      <c r="I87" s="53">
        <f>IF(Inskrivning!E85&gt;0,Inskrivning!R85,0)</f>
        <v>0</v>
      </c>
      <c r="J87" s="53">
        <f>IF(Inskrivning!E85&gt;0,Inskrivning!S85,0)</f>
        <v>0</v>
      </c>
      <c r="K87" s="53">
        <f>IF(Inskrivning!E85&gt;0,Inskrivning!T85,0)</f>
        <v>0</v>
      </c>
      <c r="L87" s="53">
        <f>IF(Inskrivning!E85&gt;0,Inskrivning!U85,0)</f>
        <v>0</v>
      </c>
      <c r="M87" s="53">
        <f>IF(Inskrivning!E85&gt;0,Inskrivning!V85,0)</f>
        <v>0</v>
      </c>
      <c r="N87" s="53">
        <f>IF(Inskrivning!E85&gt;0,Inskrivning!W85,0)</f>
        <v>0</v>
      </c>
      <c r="O87" s="53">
        <f>IF(Inskrivning!E85&gt;0,Inskrivning!X85,0)</f>
        <v>0</v>
      </c>
      <c r="P87" s="4"/>
      <c r="Q87" s="4"/>
      <c r="R87" s="4"/>
      <c r="W87" s="15">
        <f>IF(Inskrivning!E85="",0,Inskrivning!E85)</f>
        <v>0</v>
      </c>
      <c r="Y87" s="30">
        <f t="shared" si="1"/>
        <v>0</v>
      </c>
      <c r="Z87" s="104">
        <v>79</v>
      </c>
    </row>
    <row r="88" spans="1:26" ht="15" x14ac:dyDescent="0.25">
      <c r="A88" s="53">
        <f>IF(Inskrivning!E86&gt;0,Inskrivning!J86,0)</f>
        <v>0</v>
      </c>
      <c r="B88" s="53">
        <f>IF(Inskrivning!E86&gt;0,Inskrivning!K86,0)</f>
        <v>0</v>
      </c>
      <c r="C88" s="53">
        <f>IF(Inskrivning!E86&gt;0,Inskrivning!L86,0)</f>
        <v>0</v>
      </c>
      <c r="D88" s="53">
        <f>IF(Inskrivning!E86&gt;0,Inskrivning!M86,0)</f>
        <v>0</v>
      </c>
      <c r="E88" s="53">
        <f>IF(Inskrivning!E86&gt;0,Inskrivning!N86,0)</f>
        <v>0</v>
      </c>
      <c r="F88" s="53">
        <f>IF(Inskrivning!E86&gt;0,Inskrivning!O86,0)</f>
        <v>0</v>
      </c>
      <c r="G88" s="53">
        <f>IF(Inskrivning!E86&gt;0,Inskrivning!P86,0)</f>
        <v>0</v>
      </c>
      <c r="H88" s="53">
        <f>IF(Inskrivning!E86&gt;0,Inskrivning!Q86,0)</f>
        <v>0</v>
      </c>
      <c r="I88" s="53">
        <f>IF(Inskrivning!E86&gt;0,Inskrivning!R86,0)</f>
        <v>0</v>
      </c>
      <c r="J88" s="53">
        <f>IF(Inskrivning!E86&gt;0,Inskrivning!S86,0)</f>
        <v>0</v>
      </c>
      <c r="K88" s="53">
        <f>IF(Inskrivning!E86&gt;0,Inskrivning!T86,0)</f>
        <v>0</v>
      </c>
      <c r="L88" s="53">
        <f>IF(Inskrivning!E86&gt;0,Inskrivning!U86,0)</f>
        <v>0</v>
      </c>
      <c r="M88" s="53">
        <f>IF(Inskrivning!E86&gt;0,Inskrivning!V86,0)</f>
        <v>0</v>
      </c>
      <c r="N88" s="53">
        <f>IF(Inskrivning!E86&gt;0,Inskrivning!W86,0)</f>
        <v>0</v>
      </c>
      <c r="O88" s="53">
        <f>IF(Inskrivning!E86&gt;0,Inskrivning!X86,0)</f>
        <v>0</v>
      </c>
      <c r="P88" s="4"/>
      <c r="Q88" s="4"/>
      <c r="R88" s="4"/>
      <c r="W88" s="15">
        <f>IF(Inskrivning!E86="",0,Inskrivning!E86)</f>
        <v>0</v>
      </c>
      <c r="Y88" s="30">
        <f t="shared" si="1"/>
        <v>0</v>
      </c>
      <c r="Z88" s="4">
        <v>80</v>
      </c>
    </row>
    <row r="89" spans="1:26" ht="15" x14ac:dyDescent="0.25">
      <c r="A89" s="53">
        <f>IF(Inskrivning!E87&gt;0,Inskrivning!J87,0)</f>
        <v>0</v>
      </c>
      <c r="B89" s="53">
        <f>IF(Inskrivning!E87&gt;0,Inskrivning!K87,0)</f>
        <v>0</v>
      </c>
      <c r="C89" s="53">
        <f>IF(Inskrivning!E87&gt;0,Inskrivning!L87,0)</f>
        <v>0</v>
      </c>
      <c r="D89" s="53">
        <f>IF(Inskrivning!E87&gt;0,Inskrivning!M87,0)</f>
        <v>0</v>
      </c>
      <c r="E89" s="53">
        <f>IF(Inskrivning!E87&gt;0,Inskrivning!N87,0)</f>
        <v>0</v>
      </c>
      <c r="F89" s="53">
        <f>IF(Inskrivning!E87&gt;0,Inskrivning!O87,0)</f>
        <v>0</v>
      </c>
      <c r="G89" s="53">
        <f>IF(Inskrivning!E87&gt;0,Inskrivning!P87,0)</f>
        <v>0</v>
      </c>
      <c r="H89" s="53">
        <f>IF(Inskrivning!E87&gt;0,Inskrivning!Q87,0)</f>
        <v>0</v>
      </c>
      <c r="I89" s="53">
        <f>IF(Inskrivning!E87&gt;0,Inskrivning!R87,0)</f>
        <v>0</v>
      </c>
      <c r="J89" s="53">
        <f>IF(Inskrivning!E87&gt;0,Inskrivning!S87,0)</f>
        <v>0</v>
      </c>
      <c r="K89" s="53">
        <f>IF(Inskrivning!E87&gt;0,Inskrivning!T87,0)</f>
        <v>0</v>
      </c>
      <c r="L89" s="53">
        <f>IF(Inskrivning!E87&gt;0,Inskrivning!U87,0)</f>
        <v>0</v>
      </c>
      <c r="M89" s="53">
        <f>IF(Inskrivning!E87&gt;0,Inskrivning!V87,0)</f>
        <v>0</v>
      </c>
      <c r="N89" s="53">
        <f>IF(Inskrivning!E87&gt;0,Inskrivning!W87,0)</f>
        <v>0</v>
      </c>
      <c r="O89" s="53">
        <f>IF(Inskrivning!E87&gt;0,Inskrivning!X87,0)</f>
        <v>0</v>
      </c>
      <c r="P89" s="4"/>
      <c r="Q89" s="4"/>
      <c r="R89" s="4"/>
      <c r="W89" s="15">
        <f>IF(Inskrivning!E87="",0,Inskrivning!E87)</f>
        <v>0</v>
      </c>
      <c r="Y89" s="30">
        <f t="shared" si="1"/>
        <v>0</v>
      </c>
      <c r="Z89" s="104">
        <v>81</v>
      </c>
    </row>
    <row r="90" spans="1:26" ht="15" x14ac:dyDescent="0.25">
      <c r="A90" s="53">
        <f>IF(Inskrivning!E88&gt;0,Inskrivning!J88,0)</f>
        <v>0</v>
      </c>
      <c r="B90" s="53">
        <f>IF(Inskrivning!E88&gt;0,Inskrivning!K88,0)</f>
        <v>0</v>
      </c>
      <c r="C90" s="53">
        <f>IF(Inskrivning!E88&gt;0,Inskrivning!L88,0)</f>
        <v>0</v>
      </c>
      <c r="D90" s="53">
        <f>IF(Inskrivning!E88&gt;0,Inskrivning!M88,0)</f>
        <v>0</v>
      </c>
      <c r="E90" s="53">
        <f>IF(Inskrivning!E88&gt;0,Inskrivning!N88,0)</f>
        <v>0</v>
      </c>
      <c r="F90" s="53">
        <f>IF(Inskrivning!E88&gt;0,Inskrivning!O88,0)</f>
        <v>0</v>
      </c>
      <c r="G90" s="53">
        <f>IF(Inskrivning!E88&gt;0,Inskrivning!P88,0)</f>
        <v>0</v>
      </c>
      <c r="H90" s="53">
        <f>IF(Inskrivning!E88&gt;0,Inskrivning!Q88,0)</f>
        <v>0</v>
      </c>
      <c r="I90" s="53">
        <f>IF(Inskrivning!E88&gt;0,Inskrivning!R88,0)</f>
        <v>0</v>
      </c>
      <c r="J90" s="53">
        <f>IF(Inskrivning!E88&gt;0,Inskrivning!S88,0)</f>
        <v>0</v>
      </c>
      <c r="K90" s="53">
        <f>IF(Inskrivning!E88&gt;0,Inskrivning!T88,0)</f>
        <v>0</v>
      </c>
      <c r="L90" s="53">
        <f>IF(Inskrivning!E88&gt;0,Inskrivning!U88,0)</f>
        <v>0</v>
      </c>
      <c r="M90" s="53">
        <f>IF(Inskrivning!E88&gt;0,Inskrivning!V88,0)</f>
        <v>0</v>
      </c>
      <c r="N90" s="53">
        <f>IF(Inskrivning!E88&gt;0,Inskrivning!W88,0)</f>
        <v>0</v>
      </c>
      <c r="O90" s="53">
        <f>IF(Inskrivning!E88&gt;0,Inskrivning!X88,0)</f>
        <v>0</v>
      </c>
      <c r="P90" s="4"/>
      <c r="Q90" s="4"/>
      <c r="R90" s="4"/>
      <c r="W90" s="15">
        <f>IF(Inskrivning!E88="",0,Inskrivning!E88)</f>
        <v>0</v>
      </c>
      <c r="Y90" s="30">
        <f t="shared" si="1"/>
        <v>0</v>
      </c>
      <c r="Z90" s="4">
        <v>82</v>
      </c>
    </row>
    <row r="91" spans="1:26" ht="15" x14ac:dyDescent="0.25">
      <c r="A91" s="53">
        <f>IF(Inskrivning!E89&gt;0,Inskrivning!J89,0)</f>
        <v>0</v>
      </c>
      <c r="B91" s="53">
        <f>IF(Inskrivning!E89&gt;0,Inskrivning!K89,0)</f>
        <v>0</v>
      </c>
      <c r="C91" s="53">
        <f>IF(Inskrivning!E89&gt;0,Inskrivning!L89,0)</f>
        <v>0</v>
      </c>
      <c r="D91" s="53">
        <f>IF(Inskrivning!E89&gt;0,Inskrivning!M89,0)</f>
        <v>0</v>
      </c>
      <c r="E91" s="53">
        <f>IF(Inskrivning!E89&gt;0,Inskrivning!N89,0)</f>
        <v>0</v>
      </c>
      <c r="F91" s="53">
        <f>IF(Inskrivning!E89&gt;0,Inskrivning!O89,0)</f>
        <v>0</v>
      </c>
      <c r="G91" s="53">
        <f>IF(Inskrivning!E89&gt;0,Inskrivning!P89,0)</f>
        <v>0</v>
      </c>
      <c r="H91" s="53">
        <f>IF(Inskrivning!E89&gt;0,Inskrivning!Q89,0)</f>
        <v>0</v>
      </c>
      <c r="I91" s="53">
        <f>IF(Inskrivning!E89&gt;0,Inskrivning!R89,0)</f>
        <v>0</v>
      </c>
      <c r="J91" s="53">
        <f>IF(Inskrivning!E89&gt;0,Inskrivning!S89,0)</f>
        <v>0</v>
      </c>
      <c r="K91" s="53">
        <f>IF(Inskrivning!E89&gt;0,Inskrivning!T89,0)</f>
        <v>0</v>
      </c>
      <c r="L91" s="53">
        <f>IF(Inskrivning!E89&gt;0,Inskrivning!U89,0)</f>
        <v>0</v>
      </c>
      <c r="M91" s="53">
        <f>IF(Inskrivning!E89&gt;0,Inskrivning!V89,0)</f>
        <v>0</v>
      </c>
      <c r="N91" s="53">
        <f>IF(Inskrivning!E89&gt;0,Inskrivning!W89,0)</f>
        <v>0</v>
      </c>
      <c r="O91" s="53">
        <f>IF(Inskrivning!E89&gt;0,Inskrivning!X89,0)</f>
        <v>0</v>
      </c>
      <c r="P91" s="4"/>
      <c r="Q91" s="4"/>
      <c r="R91" s="4"/>
      <c r="W91" s="15">
        <f>IF(Inskrivning!E89="",0,Inskrivning!E89)</f>
        <v>0</v>
      </c>
      <c r="Y91" s="30">
        <f t="shared" si="1"/>
        <v>0</v>
      </c>
      <c r="Z91" s="104">
        <v>83</v>
      </c>
    </row>
    <row r="92" spans="1:26" ht="15" x14ac:dyDescent="0.25">
      <c r="A92" s="53">
        <f>IF(Inskrivning!E90&gt;0,Inskrivning!J90,0)</f>
        <v>0</v>
      </c>
      <c r="B92" s="53">
        <f>IF(Inskrivning!E90&gt;0,Inskrivning!K90,0)</f>
        <v>0</v>
      </c>
      <c r="C92" s="53">
        <f>IF(Inskrivning!E90&gt;0,Inskrivning!L90,0)</f>
        <v>0</v>
      </c>
      <c r="D92" s="53">
        <f>IF(Inskrivning!E90&gt;0,Inskrivning!M90,0)</f>
        <v>0</v>
      </c>
      <c r="E92" s="53">
        <f>IF(Inskrivning!E90&gt;0,Inskrivning!N90,0)</f>
        <v>0</v>
      </c>
      <c r="F92" s="53">
        <f>IF(Inskrivning!E90&gt;0,Inskrivning!O90,0)</f>
        <v>0</v>
      </c>
      <c r="G92" s="53">
        <f>IF(Inskrivning!E90&gt;0,Inskrivning!P90,0)</f>
        <v>0</v>
      </c>
      <c r="H92" s="53">
        <f>IF(Inskrivning!E90&gt;0,Inskrivning!Q90,0)</f>
        <v>0</v>
      </c>
      <c r="I92" s="53">
        <f>IF(Inskrivning!E90&gt;0,Inskrivning!R90,0)</f>
        <v>0</v>
      </c>
      <c r="J92" s="53">
        <f>IF(Inskrivning!E90&gt;0,Inskrivning!S90,0)</f>
        <v>0</v>
      </c>
      <c r="K92" s="53">
        <f>IF(Inskrivning!E90&gt;0,Inskrivning!T90,0)</f>
        <v>0</v>
      </c>
      <c r="L92" s="53">
        <f>IF(Inskrivning!E90&gt;0,Inskrivning!U90,0)</f>
        <v>0</v>
      </c>
      <c r="M92" s="53">
        <f>IF(Inskrivning!E90&gt;0,Inskrivning!V90,0)</f>
        <v>0</v>
      </c>
      <c r="N92" s="53">
        <f>IF(Inskrivning!E90&gt;0,Inskrivning!W90,0)</f>
        <v>0</v>
      </c>
      <c r="O92" s="53">
        <f>IF(Inskrivning!E90&gt;0,Inskrivning!X90,0)</f>
        <v>0</v>
      </c>
      <c r="P92" s="4"/>
      <c r="Q92" s="4"/>
      <c r="R92" s="4"/>
      <c r="W92" s="15">
        <f>IF(Inskrivning!E90="",0,Inskrivning!E90)</f>
        <v>0</v>
      </c>
      <c r="Y92" s="30">
        <f t="shared" si="1"/>
        <v>0</v>
      </c>
      <c r="Z92" s="4">
        <v>84</v>
      </c>
    </row>
    <row r="93" spans="1:26" ht="15" x14ac:dyDescent="0.25">
      <c r="A93" s="53">
        <f>IF(Inskrivning!E91&gt;0,Inskrivning!J91,0)</f>
        <v>0</v>
      </c>
      <c r="B93" s="53">
        <f>IF(Inskrivning!E91&gt;0,Inskrivning!K91,0)</f>
        <v>0</v>
      </c>
      <c r="C93" s="53">
        <f>IF(Inskrivning!E91&gt;0,Inskrivning!L91,0)</f>
        <v>0</v>
      </c>
      <c r="D93" s="53">
        <f>IF(Inskrivning!E91&gt;0,Inskrivning!M91,0)</f>
        <v>0</v>
      </c>
      <c r="E93" s="53">
        <f>IF(Inskrivning!E91&gt;0,Inskrivning!N91,0)</f>
        <v>0</v>
      </c>
      <c r="F93" s="53">
        <f>IF(Inskrivning!E91&gt;0,Inskrivning!O91,0)</f>
        <v>0</v>
      </c>
      <c r="G93" s="53">
        <f>IF(Inskrivning!E91&gt;0,Inskrivning!P91,0)</f>
        <v>0</v>
      </c>
      <c r="H93" s="53">
        <f>IF(Inskrivning!E91&gt;0,Inskrivning!Q91,0)</f>
        <v>0</v>
      </c>
      <c r="I93" s="53">
        <f>IF(Inskrivning!E91&gt;0,Inskrivning!R91,0)</f>
        <v>0</v>
      </c>
      <c r="J93" s="53">
        <f>IF(Inskrivning!E91&gt;0,Inskrivning!S91,0)</f>
        <v>0</v>
      </c>
      <c r="K93" s="53">
        <f>IF(Inskrivning!E91&gt;0,Inskrivning!T91,0)</f>
        <v>0</v>
      </c>
      <c r="L93" s="53">
        <f>IF(Inskrivning!E91&gt;0,Inskrivning!U91,0)</f>
        <v>0</v>
      </c>
      <c r="M93" s="53">
        <f>IF(Inskrivning!E91&gt;0,Inskrivning!V91,0)</f>
        <v>0</v>
      </c>
      <c r="N93" s="53">
        <f>IF(Inskrivning!E91&gt;0,Inskrivning!W91,0)</f>
        <v>0</v>
      </c>
      <c r="O93" s="53">
        <f>IF(Inskrivning!E91&gt;0,Inskrivning!X91,0)</f>
        <v>0</v>
      </c>
      <c r="P93" s="4"/>
      <c r="Q93" s="4"/>
      <c r="R93" s="4"/>
      <c r="W93" s="15">
        <f>IF(Inskrivning!E91="",0,Inskrivning!E91)</f>
        <v>0</v>
      </c>
      <c r="Y93" s="30">
        <f t="shared" si="1"/>
        <v>0</v>
      </c>
      <c r="Z93" s="104">
        <v>85</v>
      </c>
    </row>
    <row r="94" spans="1:26" ht="15" x14ac:dyDescent="0.25">
      <c r="A94" s="53">
        <f>IF(Inskrivning!E92&gt;0,Inskrivning!J92,0)</f>
        <v>0</v>
      </c>
      <c r="B94" s="53">
        <f>IF(Inskrivning!E92&gt;0,Inskrivning!K92,0)</f>
        <v>0</v>
      </c>
      <c r="C94" s="53">
        <f>IF(Inskrivning!E92&gt;0,Inskrivning!L92,0)</f>
        <v>0</v>
      </c>
      <c r="D94" s="53">
        <f>IF(Inskrivning!E92&gt;0,Inskrivning!M92,0)</f>
        <v>0</v>
      </c>
      <c r="E94" s="53">
        <f>IF(Inskrivning!E92&gt;0,Inskrivning!N92,0)</f>
        <v>0</v>
      </c>
      <c r="F94" s="53">
        <f>IF(Inskrivning!E92&gt;0,Inskrivning!O92,0)</f>
        <v>0</v>
      </c>
      <c r="G94" s="53">
        <f>IF(Inskrivning!E92&gt;0,Inskrivning!P92,0)</f>
        <v>0</v>
      </c>
      <c r="H94" s="53">
        <f>IF(Inskrivning!E92&gt;0,Inskrivning!Q92,0)</f>
        <v>0</v>
      </c>
      <c r="I94" s="53">
        <f>IF(Inskrivning!E92&gt;0,Inskrivning!R92,0)</f>
        <v>0</v>
      </c>
      <c r="J94" s="53">
        <f>IF(Inskrivning!E92&gt;0,Inskrivning!S92,0)</f>
        <v>0</v>
      </c>
      <c r="K94" s="53">
        <f>IF(Inskrivning!E92&gt;0,Inskrivning!T92,0)</f>
        <v>0</v>
      </c>
      <c r="L94" s="53">
        <f>IF(Inskrivning!E92&gt;0,Inskrivning!U92,0)</f>
        <v>0</v>
      </c>
      <c r="M94" s="53">
        <f>IF(Inskrivning!E92&gt;0,Inskrivning!V92,0)</f>
        <v>0</v>
      </c>
      <c r="N94" s="53">
        <f>IF(Inskrivning!E92&gt;0,Inskrivning!W92,0)</f>
        <v>0</v>
      </c>
      <c r="O94" s="53">
        <f>IF(Inskrivning!E92&gt;0,Inskrivning!X92,0)</f>
        <v>0</v>
      </c>
      <c r="P94" s="4"/>
      <c r="Q94" s="4"/>
      <c r="R94" s="4"/>
      <c r="W94" s="15">
        <f>IF(Inskrivning!E92="",0,Inskrivning!E92)</f>
        <v>0</v>
      </c>
      <c r="Y94" s="30">
        <f t="shared" si="1"/>
        <v>0</v>
      </c>
      <c r="Z94" s="4">
        <v>86</v>
      </c>
    </row>
    <row r="95" spans="1:26" ht="15" x14ac:dyDescent="0.25">
      <c r="A95" s="53">
        <f>IF(Inskrivning!E93&gt;0,Inskrivning!J93,0)</f>
        <v>0</v>
      </c>
      <c r="B95" s="53">
        <f>IF(Inskrivning!E93&gt;0,Inskrivning!K93,0)</f>
        <v>0</v>
      </c>
      <c r="C95" s="53">
        <f>IF(Inskrivning!E93&gt;0,Inskrivning!L93,0)</f>
        <v>0</v>
      </c>
      <c r="D95" s="53">
        <f>IF(Inskrivning!E93&gt;0,Inskrivning!M93,0)</f>
        <v>0</v>
      </c>
      <c r="E95" s="53">
        <f>IF(Inskrivning!E93&gt;0,Inskrivning!N93,0)</f>
        <v>0</v>
      </c>
      <c r="F95" s="53">
        <f>IF(Inskrivning!E93&gt;0,Inskrivning!O93,0)</f>
        <v>0</v>
      </c>
      <c r="G95" s="53">
        <f>IF(Inskrivning!E93&gt;0,Inskrivning!P93,0)</f>
        <v>0</v>
      </c>
      <c r="H95" s="53">
        <f>IF(Inskrivning!E93&gt;0,Inskrivning!Q93,0)</f>
        <v>0</v>
      </c>
      <c r="I95" s="53">
        <f>IF(Inskrivning!E93&gt;0,Inskrivning!R93,0)</f>
        <v>0</v>
      </c>
      <c r="J95" s="53">
        <f>IF(Inskrivning!E93&gt;0,Inskrivning!S93,0)</f>
        <v>0</v>
      </c>
      <c r="K95" s="53">
        <f>IF(Inskrivning!E93&gt;0,Inskrivning!T93,0)</f>
        <v>0</v>
      </c>
      <c r="L95" s="53">
        <f>IF(Inskrivning!E93&gt;0,Inskrivning!U93,0)</f>
        <v>0</v>
      </c>
      <c r="M95" s="53">
        <f>IF(Inskrivning!E93&gt;0,Inskrivning!V93,0)</f>
        <v>0</v>
      </c>
      <c r="N95" s="53">
        <f>IF(Inskrivning!E93&gt;0,Inskrivning!W93,0)</f>
        <v>0</v>
      </c>
      <c r="O95" s="53">
        <f>IF(Inskrivning!E93&gt;0,Inskrivning!X93,0)</f>
        <v>0</v>
      </c>
      <c r="P95" s="4"/>
      <c r="Q95" s="4"/>
      <c r="R95" s="4"/>
      <c r="W95" s="15">
        <f>IF(Inskrivning!E93="",0,Inskrivning!E93)</f>
        <v>0</v>
      </c>
      <c r="Y95" s="30">
        <f t="shared" si="1"/>
        <v>0</v>
      </c>
      <c r="Z95" s="104">
        <v>87</v>
      </c>
    </row>
    <row r="96" spans="1:26" ht="15" x14ac:dyDescent="0.25">
      <c r="A96" s="53">
        <f>IF(Inskrivning!E94&gt;0,Inskrivning!J94,0)</f>
        <v>0</v>
      </c>
      <c r="B96" s="53">
        <f>IF(Inskrivning!E94&gt;0,Inskrivning!K94,0)</f>
        <v>0</v>
      </c>
      <c r="C96" s="53">
        <f>IF(Inskrivning!E94&gt;0,Inskrivning!L94,0)</f>
        <v>0</v>
      </c>
      <c r="D96" s="53">
        <f>IF(Inskrivning!E94&gt;0,Inskrivning!M94,0)</f>
        <v>0</v>
      </c>
      <c r="E96" s="53">
        <f>IF(Inskrivning!E94&gt;0,Inskrivning!N94,0)</f>
        <v>0</v>
      </c>
      <c r="F96" s="53">
        <f>IF(Inskrivning!E94&gt;0,Inskrivning!O94,0)</f>
        <v>0</v>
      </c>
      <c r="G96" s="53">
        <f>IF(Inskrivning!E94&gt;0,Inskrivning!P94,0)</f>
        <v>0</v>
      </c>
      <c r="H96" s="53">
        <f>IF(Inskrivning!E94&gt;0,Inskrivning!Q94,0)</f>
        <v>0</v>
      </c>
      <c r="I96" s="53">
        <f>IF(Inskrivning!E94&gt;0,Inskrivning!R94,0)</f>
        <v>0</v>
      </c>
      <c r="J96" s="53">
        <f>IF(Inskrivning!E94&gt;0,Inskrivning!S94,0)</f>
        <v>0</v>
      </c>
      <c r="K96" s="53">
        <f>IF(Inskrivning!E94&gt;0,Inskrivning!T94,0)</f>
        <v>0</v>
      </c>
      <c r="L96" s="53">
        <f>IF(Inskrivning!E94&gt;0,Inskrivning!U94,0)</f>
        <v>0</v>
      </c>
      <c r="M96" s="53">
        <f>IF(Inskrivning!E94&gt;0,Inskrivning!V94,0)</f>
        <v>0</v>
      </c>
      <c r="N96" s="53">
        <f>IF(Inskrivning!E94&gt;0,Inskrivning!W94,0)</f>
        <v>0</v>
      </c>
      <c r="O96" s="53">
        <f>IF(Inskrivning!E94&gt;0,Inskrivning!X94,0)</f>
        <v>0</v>
      </c>
      <c r="P96" s="4"/>
      <c r="Q96" s="4"/>
      <c r="R96" s="4"/>
      <c r="W96" s="15">
        <f>IF(Inskrivning!E94="",0,Inskrivning!E94)</f>
        <v>0</v>
      </c>
      <c r="Y96" s="30">
        <f t="shared" si="1"/>
        <v>0</v>
      </c>
      <c r="Z96" s="4">
        <v>88</v>
      </c>
    </row>
    <row r="97" spans="1:26" ht="15" x14ac:dyDescent="0.25">
      <c r="A97" s="53">
        <f>IF(Inskrivning!E95&gt;0,Inskrivning!J95,0)</f>
        <v>0</v>
      </c>
      <c r="B97" s="53">
        <f>IF(Inskrivning!E95&gt;0,Inskrivning!K95,0)</f>
        <v>0</v>
      </c>
      <c r="C97" s="53">
        <f>IF(Inskrivning!E95&gt;0,Inskrivning!L95,0)</f>
        <v>0</v>
      </c>
      <c r="D97" s="53">
        <f>IF(Inskrivning!E95&gt;0,Inskrivning!M95,0)</f>
        <v>0</v>
      </c>
      <c r="E97" s="53">
        <f>IF(Inskrivning!E95&gt;0,Inskrivning!N95,0)</f>
        <v>0</v>
      </c>
      <c r="F97" s="53">
        <f>IF(Inskrivning!E95&gt;0,Inskrivning!O95,0)</f>
        <v>0</v>
      </c>
      <c r="G97" s="53">
        <f>IF(Inskrivning!E95&gt;0,Inskrivning!P95,0)</f>
        <v>0</v>
      </c>
      <c r="H97" s="53">
        <f>IF(Inskrivning!E95&gt;0,Inskrivning!Q95,0)</f>
        <v>0</v>
      </c>
      <c r="I97" s="53">
        <f>IF(Inskrivning!E95&gt;0,Inskrivning!R95,0)</f>
        <v>0</v>
      </c>
      <c r="J97" s="53">
        <f>IF(Inskrivning!E95&gt;0,Inskrivning!S95,0)</f>
        <v>0</v>
      </c>
      <c r="K97" s="53">
        <f>IF(Inskrivning!E95&gt;0,Inskrivning!T95,0)</f>
        <v>0</v>
      </c>
      <c r="L97" s="53">
        <f>IF(Inskrivning!E95&gt;0,Inskrivning!U95,0)</f>
        <v>0</v>
      </c>
      <c r="M97" s="53">
        <f>IF(Inskrivning!E95&gt;0,Inskrivning!V95,0)</f>
        <v>0</v>
      </c>
      <c r="N97" s="53">
        <f>IF(Inskrivning!E95&gt;0,Inskrivning!W95,0)</f>
        <v>0</v>
      </c>
      <c r="O97" s="53">
        <f>IF(Inskrivning!E95&gt;0,Inskrivning!X95,0)</f>
        <v>0</v>
      </c>
      <c r="P97" s="4"/>
      <c r="Q97" s="4"/>
      <c r="R97" s="4"/>
      <c r="W97" s="15">
        <f>IF(Inskrivning!E95="",0,Inskrivning!E95)</f>
        <v>0</v>
      </c>
      <c r="Y97" s="30">
        <f t="shared" si="1"/>
        <v>0</v>
      </c>
      <c r="Z97" s="104">
        <v>89</v>
      </c>
    </row>
    <row r="98" spans="1:26" ht="15" x14ac:dyDescent="0.25">
      <c r="A98" s="53">
        <f>IF(Inskrivning!E96&gt;0,Inskrivning!J96,0)</f>
        <v>0</v>
      </c>
      <c r="B98" s="53">
        <f>IF(Inskrivning!E96&gt;0,Inskrivning!K96,0)</f>
        <v>0</v>
      </c>
      <c r="C98" s="53">
        <f>IF(Inskrivning!E96&gt;0,Inskrivning!L96,0)</f>
        <v>0</v>
      </c>
      <c r="D98" s="53">
        <f>IF(Inskrivning!E96&gt;0,Inskrivning!M96,0)</f>
        <v>0</v>
      </c>
      <c r="E98" s="53">
        <f>IF(Inskrivning!E96&gt;0,Inskrivning!N96,0)</f>
        <v>0</v>
      </c>
      <c r="F98" s="53">
        <f>IF(Inskrivning!E96&gt;0,Inskrivning!O96,0)</f>
        <v>0</v>
      </c>
      <c r="G98" s="53">
        <f>IF(Inskrivning!E96&gt;0,Inskrivning!P96,0)</f>
        <v>0</v>
      </c>
      <c r="H98" s="53">
        <f>IF(Inskrivning!E96&gt;0,Inskrivning!Q96,0)</f>
        <v>0</v>
      </c>
      <c r="I98" s="53">
        <f>IF(Inskrivning!E96&gt;0,Inskrivning!R96,0)</f>
        <v>0</v>
      </c>
      <c r="J98" s="53">
        <f>IF(Inskrivning!E96&gt;0,Inskrivning!S96,0)</f>
        <v>0</v>
      </c>
      <c r="K98" s="53">
        <f>IF(Inskrivning!E96&gt;0,Inskrivning!T96,0)</f>
        <v>0</v>
      </c>
      <c r="L98" s="53">
        <f>IF(Inskrivning!E96&gt;0,Inskrivning!U96,0)</f>
        <v>0</v>
      </c>
      <c r="M98" s="53">
        <f>IF(Inskrivning!E96&gt;0,Inskrivning!V96,0)</f>
        <v>0</v>
      </c>
      <c r="N98" s="53">
        <f>IF(Inskrivning!E96&gt;0,Inskrivning!W96,0)</f>
        <v>0</v>
      </c>
      <c r="O98" s="53">
        <f>IF(Inskrivning!E96&gt;0,Inskrivning!X96,0)</f>
        <v>0</v>
      </c>
      <c r="P98" s="4"/>
      <c r="Q98" s="4"/>
      <c r="R98" s="4"/>
      <c r="W98" s="15">
        <f>IF(Inskrivning!E96="",0,Inskrivning!E96)</f>
        <v>0</v>
      </c>
      <c r="Y98" s="30">
        <f t="shared" si="1"/>
        <v>0</v>
      </c>
      <c r="Z98" s="4">
        <v>90</v>
      </c>
    </row>
    <row r="99" spans="1:26" ht="15" x14ac:dyDescent="0.25">
      <c r="A99" s="53">
        <f>IF(Inskrivning!E97&gt;0,Inskrivning!J97,0)</f>
        <v>0</v>
      </c>
      <c r="B99" s="53">
        <f>IF(Inskrivning!E97&gt;0,Inskrivning!K97,0)</f>
        <v>0</v>
      </c>
      <c r="C99" s="53">
        <f>IF(Inskrivning!E97&gt;0,Inskrivning!L97,0)</f>
        <v>0</v>
      </c>
      <c r="D99" s="53">
        <f>IF(Inskrivning!E97&gt;0,Inskrivning!M97,0)</f>
        <v>0</v>
      </c>
      <c r="E99" s="53">
        <f>IF(Inskrivning!E97&gt;0,Inskrivning!N97,0)</f>
        <v>0</v>
      </c>
      <c r="F99" s="53">
        <f>IF(Inskrivning!E97&gt;0,Inskrivning!O97,0)</f>
        <v>0</v>
      </c>
      <c r="G99" s="53">
        <f>IF(Inskrivning!E97&gt;0,Inskrivning!P97,0)</f>
        <v>0</v>
      </c>
      <c r="H99" s="53">
        <f>IF(Inskrivning!E97&gt;0,Inskrivning!Q97,0)</f>
        <v>0</v>
      </c>
      <c r="I99" s="53">
        <f>IF(Inskrivning!E97&gt;0,Inskrivning!R97,0)</f>
        <v>0</v>
      </c>
      <c r="J99" s="53">
        <f>IF(Inskrivning!E97&gt;0,Inskrivning!S97,0)</f>
        <v>0</v>
      </c>
      <c r="K99" s="53">
        <f>IF(Inskrivning!E97&gt;0,Inskrivning!T97,0)</f>
        <v>0</v>
      </c>
      <c r="L99" s="53">
        <f>IF(Inskrivning!E97&gt;0,Inskrivning!U97,0)</f>
        <v>0</v>
      </c>
      <c r="M99" s="53">
        <f>IF(Inskrivning!E97&gt;0,Inskrivning!V97,0)</f>
        <v>0</v>
      </c>
      <c r="N99" s="53">
        <f>IF(Inskrivning!E97&gt;0,Inskrivning!W97,0)</f>
        <v>0</v>
      </c>
      <c r="O99" s="53">
        <f>IF(Inskrivning!E97&gt;0,Inskrivning!X97,0)</f>
        <v>0</v>
      </c>
      <c r="P99" s="4"/>
      <c r="Q99" s="4"/>
      <c r="R99" s="4"/>
      <c r="W99" s="15">
        <f>IF(Inskrivning!E97="",0,Inskrivning!E97)</f>
        <v>0</v>
      </c>
      <c r="Y99" s="30">
        <f t="shared" si="1"/>
        <v>0</v>
      </c>
      <c r="Z99" s="104">
        <v>91</v>
      </c>
    </row>
    <row r="100" spans="1:26" ht="15" x14ac:dyDescent="0.25">
      <c r="A100" s="53">
        <f>IF(Inskrivning!E98&gt;0,Inskrivning!J98,0)</f>
        <v>0</v>
      </c>
      <c r="B100" s="53">
        <f>IF(Inskrivning!E98&gt;0,Inskrivning!K98,0)</f>
        <v>0</v>
      </c>
      <c r="C100" s="53">
        <f>IF(Inskrivning!E98&gt;0,Inskrivning!L98,0)</f>
        <v>0</v>
      </c>
      <c r="D100" s="53">
        <f>IF(Inskrivning!E98&gt;0,Inskrivning!M98,0)</f>
        <v>0</v>
      </c>
      <c r="E100" s="53">
        <f>IF(Inskrivning!E98&gt;0,Inskrivning!N98,0)</f>
        <v>0</v>
      </c>
      <c r="F100" s="53">
        <f>IF(Inskrivning!E98&gt;0,Inskrivning!O98,0)</f>
        <v>0</v>
      </c>
      <c r="G100" s="53">
        <f>IF(Inskrivning!E98&gt;0,Inskrivning!P98,0)</f>
        <v>0</v>
      </c>
      <c r="H100" s="53">
        <f>IF(Inskrivning!E98&gt;0,Inskrivning!Q98,0)</f>
        <v>0</v>
      </c>
      <c r="I100" s="53">
        <f>IF(Inskrivning!E98&gt;0,Inskrivning!R98,0)</f>
        <v>0</v>
      </c>
      <c r="J100" s="53">
        <f>IF(Inskrivning!E98&gt;0,Inskrivning!S98,0)</f>
        <v>0</v>
      </c>
      <c r="K100" s="53">
        <f>IF(Inskrivning!E98&gt;0,Inskrivning!T98,0)</f>
        <v>0</v>
      </c>
      <c r="L100" s="53">
        <f>IF(Inskrivning!E98&gt;0,Inskrivning!U98,0)</f>
        <v>0</v>
      </c>
      <c r="M100" s="53">
        <f>IF(Inskrivning!E98&gt;0,Inskrivning!V98,0)</f>
        <v>0</v>
      </c>
      <c r="N100" s="53">
        <f>IF(Inskrivning!E98&gt;0,Inskrivning!W98,0)</f>
        <v>0</v>
      </c>
      <c r="O100" s="53">
        <f>IF(Inskrivning!E98&gt;0,Inskrivning!X98,0)</f>
        <v>0</v>
      </c>
      <c r="P100" s="4"/>
      <c r="Q100" s="4"/>
      <c r="R100" s="4"/>
      <c r="W100" s="15">
        <f>IF(Inskrivning!E98="",0,Inskrivning!E98)</f>
        <v>0</v>
      </c>
      <c r="Y100" s="30">
        <f t="shared" si="1"/>
        <v>0</v>
      </c>
      <c r="Z100" s="4">
        <v>92</v>
      </c>
    </row>
    <row r="101" spans="1:26" ht="15" x14ac:dyDescent="0.25">
      <c r="A101" s="53">
        <f>IF(Inskrivning!E99&gt;0,Inskrivning!J99,0)</f>
        <v>0</v>
      </c>
      <c r="B101" s="53">
        <f>IF(Inskrivning!E99&gt;0,Inskrivning!K99,0)</f>
        <v>0</v>
      </c>
      <c r="C101" s="53">
        <f>IF(Inskrivning!E99&gt;0,Inskrivning!L99,0)</f>
        <v>0</v>
      </c>
      <c r="D101" s="53">
        <f>IF(Inskrivning!E99&gt;0,Inskrivning!M99,0)</f>
        <v>0</v>
      </c>
      <c r="E101" s="53">
        <f>IF(Inskrivning!E99&gt;0,Inskrivning!N99,0)</f>
        <v>0</v>
      </c>
      <c r="F101" s="53">
        <f>IF(Inskrivning!E99&gt;0,Inskrivning!O99,0)</f>
        <v>0</v>
      </c>
      <c r="G101" s="53">
        <f>IF(Inskrivning!E99&gt;0,Inskrivning!P99,0)</f>
        <v>0</v>
      </c>
      <c r="H101" s="53">
        <f>IF(Inskrivning!E99&gt;0,Inskrivning!Q99,0)</f>
        <v>0</v>
      </c>
      <c r="I101" s="53">
        <f>IF(Inskrivning!E99&gt;0,Inskrivning!R99,0)</f>
        <v>0</v>
      </c>
      <c r="J101" s="53">
        <f>IF(Inskrivning!E99&gt;0,Inskrivning!S99,0)</f>
        <v>0</v>
      </c>
      <c r="K101" s="53">
        <f>IF(Inskrivning!E99&gt;0,Inskrivning!T99,0)</f>
        <v>0</v>
      </c>
      <c r="L101" s="53">
        <f>IF(Inskrivning!E99&gt;0,Inskrivning!U99,0)</f>
        <v>0</v>
      </c>
      <c r="M101" s="53">
        <f>IF(Inskrivning!E99&gt;0,Inskrivning!V99,0)</f>
        <v>0</v>
      </c>
      <c r="N101" s="53">
        <f>IF(Inskrivning!E99&gt;0,Inskrivning!W99,0)</f>
        <v>0</v>
      </c>
      <c r="O101" s="53">
        <f>IF(Inskrivning!E99&gt;0,Inskrivning!X99,0)</f>
        <v>0</v>
      </c>
      <c r="P101" s="4"/>
      <c r="Q101" s="4"/>
      <c r="R101" s="4"/>
      <c r="W101" s="15">
        <f>IF(Inskrivning!E99="",0,Inskrivning!E99)</f>
        <v>0</v>
      </c>
      <c r="Y101" s="30">
        <f t="shared" si="1"/>
        <v>0</v>
      </c>
      <c r="Z101" s="104">
        <v>93</v>
      </c>
    </row>
    <row r="102" spans="1:26" ht="15" x14ac:dyDescent="0.25">
      <c r="A102" s="53">
        <f>IF(Inskrivning!E100&gt;0,Inskrivning!J100,0)</f>
        <v>0</v>
      </c>
      <c r="B102" s="53">
        <f>IF(Inskrivning!E100&gt;0,Inskrivning!K100,0)</f>
        <v>0</v>
      </c>
      <c r="C102" s="53">
        <f>IF(Inskrivning!E100&gt;0,Inskrivning!L100,0)</f>
        <v>0</v>
      </c>
      <c r="D102" s="53">
        <f>IF(Inskrivning!E100&gt;0,Inskrivning!M100,0)</f>
        <v>0</v>
      </c>
      <c r="E102" s="53">
        <f>IF(Inskrivning!E100&gt;0,Inskrivning!N100,0)</f>
        <v>0</v>
      </c>
      <c r="F102" s="53">
        <f>IF(Inskrivning!E100&gt;0,Inskrivning!O100,0)</f>
        <v>0</v>
      </c>
      <c r="G102" s="53">
        <f>IF(Inskrivning!E100&gt;0,Inskrivning!P100,0)</f>
        <v>0</v>
      </c>
      <c r="H102" s="53">
        <f>IF(Inskrivning!E100&gt;0,Inskrivning!Q100,0)</f>
        <v>0</v>
      </c>
      <c r="I102" s="53">
        <f>IF(Inskrivning!E100&gt;0,Inskrivning!R100,0)</f>
        <v>0</v>
      </c>
      <c r="J102" s="53">
        <f>IF(Inskrivning!E100&gt;0,Inskrivning!S100,0)</f>
        <v>0</v>
      </c>
      <c r="K102" s="53">
        <f>IF(Inskrivning!E100&gt;0,Inskrivning!T100,0)</f>
        <v>0</v>
      </c>
      <c r="L102" s="53">
        <f>IF(Inskrivning!E100&gt;0,Inskrivning!U100,0)</f>
        <v>0</v>
      </c>
      <c r="M102" s="53">
        <f>IF(Inskrivning!E100&gt;0,Inskrivning!V100,0)</f>
        <v>0</v>
      </c>
      <c r="N102" s="53">
        <f>IF(Inskrivning!E100&gt;0,Inskrivning!W100,0)</f>
        <v>0</v>
      </c>
      <c r="O102" s="53">
        <f>IF(Inskrivning!E100&gt;0,Inskrivning!X100,0)</f>
        <v>0</v>
      </c>
      <c r="P102" s="4"/>
      <c r="Q102" s="4"/>
      <c r="R102" s="4"/>
      <c r="W102" s="15">
        <f>IF(Inskrivning!E100="",0,Inskrivning!E100)</f>
        <v>0</v>
      </c>
      <c r="Y102" s="30">
        <f t="shared" si="1"/>
        <v>0</v>
      </c>
      <c r="Z102" s="4">
        <v>94</v>
      </c>
    </row>
    <row r="103" spans="1:26" ht="15" x14ac:dyDescent="0.25">
      <c r="A103" s="53">
        <f>IF(Inskrivning!E101&gt;0,Inskrivning!J101,0)</f>
        <v>0</v>
      </c>
      <c r="B103" s="53">
        <f>IF(Inskrivning!E101&gt;0,Inskrivning!K101,0)</f>
        <v>0</v>
      </c>
      <c r="C103" s="53">
        <f>IF(Inskrivning!E101&gt;0,Inskrivning!L101,0)</f>
        <v>0</v>
      </c>
      <c r="D103" s="53">
        <f>IF(Inskrivning!E101&gt;0,Inskrivning!M101,0)</f>
        <v>0</v>
      </c>
      <c r="E103" s="53">
        <f>IF(Inskrivning!E101&gt;0,Inskrivning!N101,0)</f>
        <v>0</v>
      </c>
      <c r="F103" s="53">
        <f>IF(Inskrivning!E101&gt;0,Inskrivning!O101,0)</f>
        <v>0</v>
      </c>
      <c r="G103" s="53">
        <f>IF(Inskrivning!E101&gt;0,Inskrivning!P101,0)</f>
        <v>0</v>
      </c>
      <c r="H103" s="53">
        <f>IF(Inskrivning!E101&gt;0,Inskrivning!Q101,0)</f>
        <v>0</v>
      </c>
      <c r="I103" s="53">
        <f>IF(Inskrivning!E101&gt;0,Inskrivning!R101,0)</f>
        <v>0</v>
      </c>
      <c r="J103" s="53">
        <f>IF(Inskrivning!E101&gt;0,Inskrivning!S101,0)</f>
        <v>0</v>
      </c>
      <c r="K103" s="53">
        <f>IF(Inskrivning!E101&gt;0,Inskrivning!T101,0)</f>
        <v>0</v>
      </c>
      <c r="L103" s="53">
        <f>IF(Inskrivning!E101&gt;0,Inskrivning!U101,0)</f>
        <v>0</v>
      </c>
      <c r="M103" s="53">
        <f>IF(Inskrivning!E101&gt;0,Inskrivning!V101,0)</f>
        <v>0</v>
      </c>
      <c r="N103" s="53">
        <f>IF(Inskrivning!E101&gt;0,Inskrivning!W101,0)</f>
        <v>0</v>
      </c>
      <c r="O103" s="53">
        <f>IF(Inskrivning!E101&gt;0,Inskrivning!X101,0)</f>
        <v>0</v>
      </c>
      <c r="P103" s="4"/>
      <c r="Q103" s="4"/>
      <c r="R103" s="4"/>
      <c r="W103" s="15">
        <f>IF(Inskrivning!E101="",0,Inskrivning!E101)</f>
        <v>0</v>
      </c>
      <c r="Y103" s="30">
        <f t="shared" si="1"/>
        <v>0</v>
      </c>
      <c r="Z103" s="104">
        <v>95</v>
      </c>
    </row>
    <row r="104" spans="1:26" ht="15" x14ac:dyDescent="0.25">
      <c r="A104" s="53">
        <f>IF(Inskrivning!E102&gt;0,Inskrivning!J102,0)</f>
        <v>0</v>
      </c>
      <c r="B104" s="53">
        <f>IF(Inskrivning!E102&gt;0,Inskrivning!K102,0)</f>
        <v>0</v>
      </c>
      <c r="C104" s="53">
        <f>IF(Inskrivning!E102&gt;0,Inskrivning!L102,0)</f>
        <v>0</v>
      </c>
      <c r="D104" s="53">
        <f>IF(Inskrivning!E102&gt;0,Inskrivning!M102,0)</f>
        <v>0</v>
      </c>
      <c r="E104" s="53">
        <f>IF(Inskrivning!E102&gt;0,Inskrivning!N102,0)</f>
        <v>0</v>
      </c>
      <c r="F104" s="53">
        <f>IF(Inskrivning!E102&gt;0,Inskrivning!O102,0)</f>
        <v>0</v>
      </c>
      <c r="G104" s="53">
        <f>IF(Inskrivning!E102&gt;0,Inskrivning!P102,0)</f>
        <v>0</v>
      </c>
      <c r="H104" s="53">
        <f>IF(Inskrivning!E102&gt;0,Inskrivning!Q102,0)</f>
        <v>0</v>
      </c>
      <c r="I104" s="53">
        <f>IF(Inskrivning!E102&gt;0,Inskrivning!R102,0)</f>
        <v>0</v>
      </c>
      <c r="J104" s="53">
        <f>IF(Inskrivning!E102&gt;0,Inskrivning!S102,0)</f>
        <v>0</v>
      </c>
      <c r="K104" s="53">
        <f>IF(Inskrivning!E102&gt;0,Inskrivning!T102,0)</f>
        <v>0</v>
      </c>
      <c r="L104" s="53">
        <f>IF(Inskrivning!E102&gt;0,Inskrivning!U102,0)</f>
        <v>0</v>
      </c>
      <c r="M104" s="53">
        <f>IF(Inskrivning!E102&gt;0,Inskrivning!V102,0)</f>
        <v>0</v>
      </c>
      <c r="N104" s="53">
        <f>IF(Inskrivning!E102&gt;0,Inskrivning!W102,0)</f>
        <v>0</v>
      </c>
      <c r="O104" s="53">
        <f>IF(Inskrivning!E102&gt;0,Inskrivning!X102,0)</f>
        <v>0</v>
      </c>
      <c r="P104" s="4"/>
      <c r="Q104" s="4"/>
      <c r="R104" s="4"/>
      <c r="W104" s="15">
        <f>IF(Inskrivning!E102="",0,Inskrivning!E102)</f>
        <v>0</v>
      </c>
      <c r="Y104" s="30">
        <f t="shared" si="1"/>
        <v>0</v>
      </c>
      <c r="Z104" s="4">
        <v>96</v>
      </c>
    </row>
    <row r="105" spans="1:26" ht="15" x14ac:dyDescent="0.25">
      <c r="A105" s="53">
        <f>IF(Inskrivning!E103&gt;0,Inskrivning!J103,0)</f>
        <v>0</v>
      </c>
      <c r="B105" s="53">
        <f>IF(Inskrivning!E103&gt;0,Inskrivning!K103,0)</f>
        <v>0</v>
      </c>
      <c r="C105" s="53">
        <f>IF(Inskrivning!E103&gt;0,Inskrivning!L103,0)</f>
        <v>0</v>
      </c>
      <c r="D105" s="53">
        <f>IF(Inskrivning!E103&gt;0,Inskrivning!M103,0)</f>
        <v>0</v>
      </c>
      <c r="E105" s="53">
        <f>IF(Inskrivning!E103&gt;0,Inskrivning!N103,0)</f>
        <v>0</v>
      </c>
      <c r="F105" s="53">
        <f>IF(Inskrivning!E103&gt;0,Inskrivning!O103,0)</f>
        <v>0</v>
      </c>
      <c r="G105" s="53">
        <f>IF(Inskrivning!E103&gt;0,Inskrivning!P103,0)</f>
        <v>0</v>
      </c>
      <c r="H105" s="53">
        <f>IF(Inskrivning!E103&gt;0,Inskrivning!Q103,0)</f>
        <v>0</v>
      </c>
      <c r="I105" s="53">
        <f>IF(Inskrivning!E103&gt;0,Inskrivning!R103,0)</f>
        <v>0</v>
      </c>
      <c r="J105" s="53">
        <f>IF(Inskrivning!E103&gt;0,Inskrivning!S103,0)</f>
        <v>0</v>
      </c>
      <c r="K105" s="53">
        <f>IF(Inskrivning!E103&gt;0,Inskrivning!T103,0)</f>
        <v>0</v>
      </c>
      <c r="L105" s="53">
        <f>IF(Inskrivning!E103&gt;0,Inskrivning!U103,0)</f>
        <v>0</v>
      </c>
      <c r="M105" s="53">
        <f>IF(Inskrivning!E103&gt;0,Inskrivning!V103,0)</f>
        <v>0</v>
      </c>
      <c r="N105" s="53">
        <f>IF(Inskrivning!E103&gt;0,Inskrivning!W103,0)</f>
        <v>0</v>
      </c>
      <c r="O105" s="53">
        <f>IF(Inskrivning!E103&gt;0,Inskrivning!X103,0)</f>
        <v>0</v>
      </c>
      <c r="P105" s="4"/>
      <c r="Q105" s="4"/>
      <c r="R105" s="4"/>
      <c r="W105" s="15">
        <f>IF(Inskrivning!E103="",0,Inskrivning!E103)</f>
        <v>0</v>
      </c>
      <c r="Y105" s="30">
        <f t="shared" si="1"/>
        <v>0</v>
      </c>
      <c r="Z105" s="104">
        <v>97</v>
      </c>
    </row>
    <row r="106" spans="1:26" ht="15" x14ac:dyDescent="0.25">
      <c r="A106" s="53">
        <f>IF(Inskrivning!E104&gt;0,Inskrivning!J104,0)</f>
        <v>0</v>
      </c>
      <c r="B106" s="53">
        <f>IF(Inskrivning!E104&gt;0,Inskrivning!K104,0)</f>
        <v>0</v>
      </c>
      <c r="C106" s="53">
        <f>IF(Inskrivning!E104&gt;0,Inskrivning!L104,0)</f>
        <v>0</v>
      </c>
      <c r="D106" s="53">
        <f>IF(Inskrivning!E104&gt;0,Inskrivning!M104,0)</f>
        <v>0</v>
      </c>
      <c r="E106" s="53">
        <f>IF(Inskrivning!E104&gt;0,Inskrivning!N104,0)</f>
        <v>0</v>
      </c>
      <c r="F106" s="53">
        <f>IF(Inskrivning!E104&gt;0,Inskrivning!O104,0)</f>
        <v>0</v>
      </c>
      <c r="G106" s="53">
        <f>IF(Inskrivning!E104&gt;0,Inskrivning!P104,0)</f>
        <v>0</v>
      </c>
      <c r="H106" s="53">
        <f>IF(Inskrivning!E104&gt;0,Inskrivning!Q104,0)</f>
        <v>0</v>
      </c>
      <c r="I106" s="53">
        <f>IF(Inskrivning!E104&gt;0,Inskrivning!R104,0)</f>
        <v>0</v>
      </c>
      <c r="J106" s="53">
        <f>IF(Inskrivning!E104&gt;0,Inskrivning!S104,0)</f>
        <v>0</v>
      </c>
      <c r="K106" s="53">
        <f>IF(Inskrivning!E104&gt;0,Inskrivning!T104,0)</f>
        <v>0</v>
      </c>
      <c r="L106" s="53">
        <f>IF(Inskrivning!E104&gt;0,Inskrivning!U104,0)</f>
        <v>0</v>
      </c>
      <c r="M106" s="53">
        <f>IF(Inskrivning!E104&gt;0,Inskrivning!V104,0)</f>
        <v>0</v>
      </c>
      <c r="N106" s="53">
        <f>IF(Inskrivning!E104&gt;0,Inskrivning!W104,0)</f>
        <v>0</v>
      </c>
      <c r="O106" s="53">
        <f>IF(Inskrivning!E104&gt;0,Inskrivning!X104,0)</f>
        <v>0</v>
      </c>
      <c r="P106" s="4"/>
      <c r="Q106" s="4"/>
      <c r="R106" s="4"/>
      <c r="W106" s="15">
        <f>IF(Inskrivning!E104="",0,Inskrivning!E104)</f>
        <v>0</v>
      </c>
      <c r="Y106" s="30">
        <f t="shared" si="1"/>
        <v>0</v>
      </c>
      <c r="Z106" s="4">
        <v>98</v>
      </c>
    </row>
    <row r="107" spans="1:26" ht="15" x14ac:dyDescent="0.25">
      <c r="A107" s="53">
        <f>IF(Inskrivning!E105&gt;0,Inskrivning!J105,0)</f>
        <v>0</v>
      </c>
      <c r="B107" s="53">
        <f>IF(Inskrivning!E105&gt;0,Inskrivning!K105,0)</f>
        <v>0</v>
      </c>
      <c r="C107" s="53">
        <f>IF(Inskrivning!E105&gt;0,Inskrivning!L105,0)</f>
        <v>0</v>
      </c>
      <c r="D107" s="53">
        <f>IF(Inskrivning!E105&gt;0,Inskrivning!M105,0)</f>
        <v>0</v>
      </c>
      <c r="E107" s="53">
        <f>IF(Inskrivning!E105&gt;0,Inskrivning!N105,0)</f>
        <v>0</v>
      </c>
      <c r="F107" s="53">
        <f>IF(Inskrivning!E105&gt;0,Inskrivning!O105,0)</f>
        <v>0</v>
      </c>
      <c r="G107" s="53">
        <f>IF(Inskrivning!E105&gt;0,Inskrivning!P105,0)</f>
        <v>0</v>
      </c>
      <c r="H107" s="53">
        <f>IF(Inskrivning!E105&gt;0,Inskrivning!Q105,0)</f>
        <v>0</v>
      </c>
      <c r="I107" s="53">
        <f>IF(Inskrivning!E105&gt;0,Inskrivning!R105,0)</f>
        <v>0</v>
      </c>
      <c r="J107" s="53">
        <f>IF(Inskrivning!E105&gt;0,Inskrivning!S105,0)</f>
        <v>0</v>
      </c>
      <c r="K107" s="53">
        <f>IF(Inskrivning!E105&gt;0,Inskrivning!T105,0)</f>
        <v>0</v>
      </c>
      <c r="L107" s="53">
        <f>IF(Inskrivning!E105&gt;0,Inskrivning!U105,0)</f>
        <v>0</v>
      </c>
      <c r="M107" s="53">
        <f>IF(Inskrivning!E105&gt;0,Inskrivning!V105,0)</f>
        <v>0</v>
      </c>
      <c r="N107" s="53">
        <f>IF(Inskrivning!E105&gt;0,Inskrivning!W105,0)</f>
        <v>0</v>
      </c>
      <c r="O107" s="53">
        <f>IF(Inskrivning!E105&gt;0,Inskrivning!X105,0)</f>
        <v>0</v>
      </c>
      <c r="P107" s="4"/>
      <c r="Q107" s="4"/>
      <c r="R107" s="4"/>
      <c r="W107" s="15">
        <f>IF(Inskrivning!E105="",0,Inskrivning!E105)</f>
        <v>0</v>
      </c>
      <c r="Y107" s="30">
        <f t="shared" si="1"/>
        <v>0</v>
      </c>
      <c r="Z107" s="104">
        <v>99</v>
      </c>
    </row>
    <row r="108" spans="1:26" ht="15" x14ac:dyDescent="0.25">
      <c r="A108" s="53">
        <f>IF(Inskrivning!E106&gt;0,Inskrivning!J106,0)</f>
        <v>0</v>
      </c>
      <c r="B108" s="53">
        <f>IF(Inskrivning!E106&gt;0,Inskrivning!K106,0)</f>
        <v>0</v>
      </c>
      <c r="C108" s="53">
        <f>IF(Inskrivning!E106&gt;0,Inskrivning!L106,0)</f>
        <v>0</v>
      </c>
      <c r="D108" s="53">
        <f>IF(Inskrivning!E106&gt;0,Inskrivning!M106,0)</f>
        <v>0</v>
      </c>
      <c r="E108" s="53">
        <f>IF(Inskrivning!E106&gt;0,Inskrivning!N106,0)</f>
        <v>0</v>
      </c>
      <c r="F108" s="53">
        <f>IF(Inskrivning!E106&gt;0,Inskrivning!O106,0)</f>
        <v>0</v>
      </c>
      <c r="G108" s="53">
        <f>IF(Inskrivning!E106&gt;0,Inskrivning!P106,0)</f>
        <v>0</v>
      </c>
      <c r="H108" s="53">
        <f>IF(Inskrivning!E106&gt;0,Inskrivning!Q106,0)</f>
        <v>0</v>
      </c>
      <c r="I108" s="53">
        <f>IF(Inskrivning!E106&gt;0,Inskrivning!R106,0)</f>
        <v>0</v>
      </c>
      <c r="J108" s="53">
        <f>IF(Inskrivning!E106&gt;0,Inskrivning!S106,0)</f>
        <v>0</v>
      </c>
      <c r="K108" s="53">
        <f>IF(Inskrivning!E106&gt;0,Inskrivning!T106,0)</f>
        <v>0</v>
      </c>
      <c r="L108" s="53">
        <f>IF(Inskrivning!E106&gt;0,Inskrivning!U106,0)</f>
        <v>0</v>
      </c>
      <c r="M108" s="53">
        <f>IF(Inskrivning!E106&gt;0,Inskrivning!V106,0)</f>
        <v>0</v>
      </c>
      <c r="N108" s="53">
        <f>IF(Inskrivning!E106&gt;0,Inskrivning!W106,0)</f>
        <v>0</v>
      </c>
      <c r="O108" s="53">
        <f>IF(Inskrivning!E106&gt;0,Inskrivning!X106,0)</f>
        <v>0</v>
      </c>
      <c r="P108" s="4"/>
      <c r="Q108" s="4"/>
      <c r="R108" s="4"/>
      <c r="W108" s="15">
        <f>IF(Inskrivning!E106="",0,Inskrivning!E106)</f>
        <v>0</v>
      </c>
      <c r="Y108" s="30">
        <f t="shared" si="1"/>
        <v>0</v>
      </c>
      <c r="Z108" s="4">
        <v>100</v>
      </c>
    </row>
    <row r="109" spans="1:26" ht="15" x14ac:dyDescent="0.25">
      <c r="A109" s="53">
        <f>IF(Inskrivning!E107&gt;0,Inskrivning!J107,0)</f>
        <v>0</v>
      </c>
      <c r="B109" s="53">
        <f>IF(Inskrivning!E107&gt;0,Inskrivning!K107,0)</f>
        <v>0</v>
      </c>
      <c r="C109" s="53">
        <f>IF(Inskrivning!E107&gt;0,Inskrivning!L107,0)</f>
        <v>0</v>
      </c>
      <c r="D109" s="53">
        <f>IF(Inskrivning!E107&gt;0,Inskrivning!M107,0)</f>
        <v>0</v>
      </c>
      <c r="E109" s="53">
        <f>IF(Inskrivning!E107&gt;0,Inskrivning!N107,0)</f>
        <v>0</v>
      </c>
      <c r="F109" s="53">
        <f>IF(Inskrivning!E107&gt;0,Inskrivning!O107,0)</f>
        <v>0</v>
      </c>
      <c r="G109" s="53">
        <f>IF(Inskrivning!E107&gt;0,Inskrivning!P107,0)</f>
        <v>0</v>
      </c>
      <c r="H109" s="53">
        <f>IF(Inskrivning!E107&gt;0,Inskrivning!Q107,0)</f>
        <v>0</v>
      </c>
      <c r="I109" s="53">
        <f>IF(Inskrivning!E107&gt;0,Inskrivning!R107,0)</f>
        <v>0</v>
      </c>
      <c r="J109" s="53">
        <f>IF(Inskrivning!E107&gt;0,Inskrivning!S107,0)</f>
        <v>0</v>
      </c>
      <c r="K109" s="53">
        <f>IF(Inskrivning!E107&gt;0,Inskrivning!T107,0)</f>
        <v>0</v>
      </c>
      <c r="L109" s="53">
        <f>IF(Inskrivning!E107&gt;0,Inskrivning!U107,0)</f>
        <v>0</v>
      </c>
      <c r="M109" s="53">
        <f>IF(Inskrivning!E107&gt;0,Inskrivning!V107,0)</f>
        <v>0</v>
      </c>
      <c r="N109" s="53">
        <f>IF(Inskrivning!E107&gt;0,Inskrivning!W107,0)</f>
        <v>0</v>
      </c>
      <c r="O109" s="53">
        <f>IF(Inskrivning!E107&gt;0,Inskrivning!X107,0)</f>
        <v>0</v>
      </c>
      <c r="P109" s="4"/>
      <c r="Q109" s="4"/>
      <c r="R109" s="4"/>
      <c r="W109" s="15">
        <f>IF(Inskrivning!E107="",0,Inskrivning!E107)</f>
        <v>0</v>
      </c>
      <c r="Y109" s="30">
        <f t="shared" si="1"/>
        <v>0</v>
      </c>
      <c r="Z109" s="104">
        <v>101</v>
      </c>
    </row>
    <row r="110" spans="1:26" ht="15" x14ac:dyDescent="0.25">
      <c r="A110" s="53">
        <f>IF(Inskrivning!E108&gt;0,Inskrivning!J108,0)</f>
        <v>0</v>
      </c>
      <c r="B110" s="53">
        <f>IF(Inskrivning!E108&gt;0,Inskrivning!K108,0)</f>
        <v>0</v>
      </c>
      <c r="C110" s="53">
        <f>IF(Inskrivning!E108&gt;0,Inskrivning!L108,0)</f>
        <v>0</v>
      </c>
      <c r="D110" s="53">
        <f>IF(Inskrivning!E108&gt;0,Inskrivning!M108,0)</f>
        <v>0</v>
      </c>
      <c r="E110" s="53">
        <f>IF(Inskrivning!E108&gt;0,Inskrivning!N108,0)</f>
        <v>0</v>
      </c>
      <c r="F110" s="53">
        <f>IF(Inskrivning!E108&gt;0,Inskrivning!O108,0)</f>
        <v>0</v>
      </c>
      <c r="G110" s="53">
        <f>IF(Inskrivning!E108&gt;0,Inskrivning!P108,0)</f>
        <v>0</v>
      </c>
      <c r="H110" s="53">
        <f>IF(Inskrivning!E108&gt;0,Inskrivning!Q108,0)</f>
        <v>0</v>
      </c>
      <c r="I110" s="53">
        <f>IF(Inskrivning!E108&gt;0,Inskrivning!R108,0)</f>
        <v>0</v>
      </c>
      <c r="J110" s="53">
        <f>IF(Inskrivning!E108&gt;0,Inskrivning!S108,0)</f>
        <v>0</v>
      </c>
      <c r="K110" s="53">
        <f>IF(Inskrivning!E108&gt;0,Inskrivning!T108,0)</f>
        <v>0</v>
      </c>
      <c r="L110" s="53">
        <f>IF(Inskrivning!E108&gt;0,Inskrivning!U108,0)</f>
        <v>0</v>
      </c>
      <c r="M110" s="53">
        <f>IF(Inskrivning!E108&gt;0,Inskrivning!V108,0)</f>
        <v>0</v>
      </c>
      <c r="N110" s="53">
        <f>IF(Inskrivning!E108&gt;0,Inskrivning!W108,0)</f>
        <v>0</v>
      </c>
      <c r="O110" s="53">
        <f>IF(Inskrivning!E108&gt;0,Inskrivning!X108,0)</f>
        <v>0</v>
      </c>
      <c r="P110" s="4"/>
      <c r="Q110" s="4"/>
      <c r="R110" s="4"/>
      <c r="W110" s="15">
        <f>IF(Inskrivning!E108="",0,Inskrivning!E108)</f>
        <v>0</v>
      </c>
      <c r="Y110" s="30">
        <f t="shared" si="1"/>
        <v>0</v>
      </c>
      <c r="Z110" s="4">
        <v>102</v>
      </c>
    </row>
    <row r="111" spans="1:26" ht="15" x14ac:dyDescent="0.25">
      <c r="A111" s="53">
        <f>IF(Inskrivning!E109&gt;0,Inskrivning!J109,0)</f>
        <v>0</v>
      </c>
      <c r="B111" s="53">
        <f>IF(Inskrivning!E109&gt;0,Inskrivning!K109,0)</f>
        <v>0</v>
      </c>
      <c r="C111" s="53">
        <f>IF(Inskrivning!E109&gt;0,Inskrivning!L109,0)</f>
        <v>0</v>
      </c>
      <c r="D111" s="53">
        <f>IF(Inskrivning!E109&gt;0,Inskrivning!M109,0)</f>
        <v>0</v>
      </c>
      <c r="E111" s="53">
        <f>IF(Inskrivning!E109&gt;0,Inskrivning!N109,0)</f>
        <v>0</v>
      </c>
      <c r="F111" s="53">
        <f>IF(Inskrivning!E109&gt;0,Inskrivning!O109,0)</f>
        <v>0</v>
      </c>
      <c r="G111" s="53">
        <f>IF(Inskrivning!E109&gt;0,Inskrivning!P109,0)</f>
        <v>0</v>
      </c>
      <c r="H111" s="53">
        <f>IF(Inskrivning!E109&gt;0,Inskrivning!Q109,0)</f>
        <v>0</v>
      </c>
      <c r="I111" s="53">
        <f>IF(Inskrivning!E109&gt;0,Inskrivning!R109,0)</f>
        <v>0</v>
      </c>
      <c r="J111" s="53">
        <f>IF(Inskrivning!E109&gt;0,Inskrivning!S109,0)</f>
        <v>0</v>
      </c>
      <c r="K111" s="53">
        <f>IF(Inskrivning!E109&gt;0,Inskrivning!T109,0)</f>
        <v>0</v>
      </c>
      <c r="L111" s="53">
        <f>IF(Inskrivning!E109&gt;0,Inskrivning!U109,0)</f>
        <v>0</v>
      </c>
      <c r="M111" s="53">
        <f>IF(Inskrivning!E109&gt;0,Inskrivning!V109,0)</f>
        <v>0</v>
      </c>
      <c r="N111" s="53">
        <f>IF(Inskrivning!E109&gt;0,Inskrivning!W109,0)</f>
        <v>0</v>
      </c>
      <c r="O111" s="53">
        <f>IF(Inskrivning!E109&gt;0,Inskrivning!X109,0)</f>
        <v>0</v>
      </c>
      <c r="P111" s="4"/>
      <c r="Q111" s="4"/>
      <c r="R111" s="4"/>
      <c r="W111" s="15">
        <f>IF(Inskrivning!E109="",0,Inskrivning!E109)</f>
        <v>0</v>
      </c>
      <c r="Y111" s="30">
        <f t="shared" si="1"/>
        <v>0</v>
      </c>
      <c r="Z111" s="104">
        <v>103</v>
      </c>
    </row>
    <row r="112" spans="1:26" ht="15" x14ac:dyDescent="0.25">
      <c r="A112" s="53">
        <f>IF(Inskrivning!E110&gt;0,Inskrivning!J110,0)</f>
        <v>0</v>
      </c>
      <c r="B112" s="53">
        <f>IF(Inskrivning!E110&gt;0,Inskrivning!K110,0)</f>
        <v>0</v>
      </c>
      <c r="C112" s="53">
        <f>IF(Inskrivning!E110&gt;0,Inskrivning!L110,0)</f>
        <v>0</v>
      </c>
      <c r="D112" s="53">
        <f>IF(Inskrivning!E110&gt;0,Inskrivning!M110,0)</f>
        <v>0</v>
      </c>
      <c r="E112" s="53">
        <f>IF(Inskrivning!E110&gt;0,Inskrivning!N110,0)</f>
        <v>0</v>
      </c>
      <c r="F112" s="53">
        <f>IF(Inskrivning!E110&gt;0,Inskrivning!O110,0)</f>
        <v>0</v>
      </c>
      <c r="G112" s="53">
        <f>IF(Inskrivning!E110&gt;0,Inskrivning!P110,0)</f>
        <v>0</v>
      </c>
      <c r="H112" s="53">
        <f>IF(Inskrivning!E110&gt;0,Inskrivning!Q110,0)</f>
        <v>0</v>
      </c>
      <c r="I112" s="53">
        <f>IF(Inskrivning!E110&gt;0,Inskrivning!R110,0)</f>
        <v>0</v>
      </c>
      <c r="J112" s="53">
        <f>IF(Inskrivning!E110&gt;0,Inskrivning!S110,0)</f>
        <v>0</v>
      </c>
      <c r="K112" s="53">
        <f>IF(Inskrivning!E110&gt;0,Inskrivning!T110,0)</f>
        <v>0</v>
      </c>
      <c r="L112" s="53">
        <f>IF(Inskrivning!E110&gt;0,Inskrivning!U110,0)</f>
        <v>0</v>
      </c>
      <c r="M112" s="53">
        <f>IF(Inskrivning!E110&gt;0,Inskrivning!V110,0)</f>
        <v>0</v>
      </c>
      <c r="N112" s="53">
        <f>IF(Inskrivning!E110&gt;0,Inskrivning!W110,0)</f>
        <v>0</v>
      </c>
      <c r="O112" s="53">
        <f>IF(Inskrivning!E110&gt;0,Inskrivning!X110,0)</f>
        <v>0</v>
      </c>
      <c r="P112" s="4"/>
      <c r="Q112" s="4"/>
      <c r="R112" s="4"/>
      <c r="W112" s="15">
        <f>IF(Inskrivning!E110="",0,Inskrivning!E110)</f>
        <v>0</v>
      </c>
      <c r="Y112" s="30">
        <f t="shared" si="1"/>
        <v>0</v>
      </c>
      <c r="Z112" s="4">
        <v>104</v>
      </c>
    </row>
    <row r="113" spans="1:26" ht="15" x14ac:dyDescent="0.25">
      <c r="A113" s="53">
        <f>IF(Inskrivning!E111&gt;0,Inskrivning!J111,0)</f>
        <v>0</v>
      </c>
      <c r="B113" s="53">
        <f>IF(Inskrivning!E111&gt;0,Inskrivning!K111,0)</f>
        <v>0</v>
      </c>
      <c r="C113" s="53">
        <f>IF(Inskrivning!E111&gt;0,Inskrivning!L111,0)</f>
        <v>0</v>
      </c>
      <c r="D113" s="53">
        <f>IF(Inskrivning!E111&gt;0,Inskrivning!M111,0)</f>
        <v>0</v>
      </c>
      <c r="E113" s="53">
        <f>IF(Inskrivning!E111&gt;0,Inskrivning!N111,0)</f>
        <v>0</v>
      </c>
      <c r="F113" s="53">
        <f>IF(Inskrivning!E111&gt;0,Inskrivning!O111,0)</f>
        <v>0</v>
      </c>
      <c r="G113" s="53">
        <f>IF(Inskrivning!E111&gt;0,Inskrivning!P111,0)</f>
        <v>0</v>
      </c>
      <c r="H113" s="53">
        <f>IF(Inskrivning!E111&gt;0,Inskrivning!Q111,0)</f>
        <v>0</v>
      </c>
      <c r="I113" s="53">
        <f>IF(Inskrivning!E111&gt;0,Inskrivning!R111,0)</f>
        <v>0</v>
      </c>
      <c r="J113" s="53">
        <f>IF(Inskrivning!E111&gt;0,Inskrivning!S111,0)</f>
        <v>0</v>
      </c>
      <c r="K113" s="53">
        <f>IF(Inskrivning!E111&gt;0,Inskrivning!T111,0)</f>
        <v>0</v>
      </c>
      <c r="L113" s="53">
        <f>IF(Inskrivning!E111&gt;0,Inskrivning!U111,0)</f>
        <v>0</v>
      </c>
      <c r="M113" s="53">
        <f>IF(Inskrivning!E111&gt;0,Inskrivning!V111,0)</f>
        <v>0</v>
      </c>
      <c r="N113" s="53">
        <f>IF(Inskrivning!E111&gt;0,Inskrivning!W111,0)</f>
        <v>0</v>
      </c>
      <c r="O113" s="53">
        <f>IF(Inskrivning!E111&gt;0,Inskrivning!X111,0)</f>
        <v>0</v>
      </c>
      <c r="P113" s="4"/>
      <c r="Q113" s="4"/>
      <c r="R113" s="4"/>
      <c r="W113" s="15">
        <f>IF(Inskrivning!E111="",0,Inskrivning!E111)</f>
        <v>0</v>
      </c>
      <c r="Y113" s="30">
        <f t="shared" si="1"/>
        <v>0</v>
      </c>
      <c r="Z113" s="104">
        <v>105</v>
      </c>
    </row>
    <row r="114" spans="1:26" ht="15" x14ac:dyDescent="0.25">
      <c r="A114" s="53">
        <f>IF(Inskrivning!E112&gt;0,Inskrivning!J112,0)</f>
        <v>0</v>
      </c>
      <c r="B114" s="53">
        <f>IF(Inskrivning!E112&gt;0,Inskrivning!K112,0)</f>
        <v>0</v>
      </c>
      <c r="C114" s="53">
        <f>IF(Inskrivning!E112&gt;0,Inskrivning!L112,0)</f>
        <v>0</v>
      </c>
      <c r="D114" s="53">
        <f>IF(Inskrivning!E112&gt;0,Inskrivning!M112,0)</f>
        <v>0</v>
      </c>
      <c r="E114" s="53">
        <f>IF(Inskrivning!E112&gt;0,Inskrivning!N112,0)</f>
        <v>0</v>
      </c>
      <c r="F114" s="53">
        <f>IF(Inskrivning!E112&gt;0,Inskrivning!O112,0)</f>
        <v>0</v>
      </c>
      <c r="G114" s="53">
        <f>IF(Inskrivning!E112&gt;0,Inskrivning!P112,0)</f>
        <v>0</v>
      </c>
      <c r="H114" s="53">
        <f>IF(Inskrivning!E112&gt;0,Inskrivning!Q112,0)</f>
        <v>0</v>
      </c>
      <c r="I114" s="53">
        <f>IF(Inskrivning!E112&gt;0,Inskrivning!R112,0)</f>
        <v>0</v>
      </c>
      <c r="J114" s="53">
        <f>IF(Inskrivning!E112&gt;0,Inskrivning!S112,0)</f>
        <v>0</v>
      </c>
      <c r="K114" s="53">
        <f>IF(Inskrivning!E112&gt;0,Inskrivning!T112,0)</f>
        <v>0</v>
      </c>
      <c r="L114" s="53">
        <f>IF(Inskrivning!E112&gt;0,Inskrivning!U112,0)</f>
        <v>0</v>
      </c>
      <c r="M114" s="53">
        <f>IF(Inskrivning!E112&gt;0,Inskrivning!V112,0)</f>
        <v>0</v>
      </c>
      <c r="N114" s="53">
        <f>IF(Inskrivning!E112&gt;0,Inskrivning!W112,0)</f>
        <v>0</v>
      </c>
      <c r="O114" s="53">
        <f>IF(Inskrivning!E112&gt;0,Inskrivning!X112,0)</f>
        <v>0</v>
      </c>
      <c r="P114" s="4"/>
      <c r="Q114" s="4"/>
      <c r="R114" s="4"/>
      <c r="W114" s="15">
        <f>IF(Inskrivning!E112="",0,Inskrivning!E112)</f>
        <v>0</v>
      </c>
      <c r="Y114" s="30">
        <f t="shared" si="1"/>
        <v>0</v>
      </c>
      <c r="Z114" s="4">
        <v>106</v>
      </c>
    </row>
    <row r="115" spans="1:26" ht="15" x14ac:dyDescent="0.25">
      <c r="A115" s="53">
        <f>IF(Inskrivning!E113&gt;0,Inskrivning!J113,0)</f>
        <v>0</v>
      </c>
      <c r="B115" s="53">
        <f>IF(Inskrivning!E113&gt;0,Inskrivning!K113,0)</f>
        <v>0</v>
      </c>
      <c r="C115" s="53">
        <f>IF(Inskrivning!E113&gt;0,Inskrivning!L113,0)</f>
        <v>0</v>
      </c>
      <c r="D115" s="53">
        <f>IF(Inskrivning!E113&gt;0,Inskrivning!M113,0)</f>
        <v>0</v>
      </c>
      <c r="E115" s="53">
        <f>IF(Inskrivning!E113&gt;0,Inskrivning!N113,0)</f>
        <v>0</v>
      </c>
      <c r="F115" s="53">
        <f>IF(Inskrivning!E113&gt;0,Inskrivning!O113,0)</f>
        <v>0</v>
      </c>
      <c r="G115" s="53">
        <f>IF(Inskrivning!E113&gt;0,Inskrivning!P113,0)</f>
        <v>0</v>
      </c>
      <c r="H115" s="53">
        <f>IF(Inskrivning!E113&gt;0,Inskrivning!Q113,0)</f>
        <v>0</v>
      </c>
      <c r="I115" s="53">
        <f>IF(Inskrivning!E113&gt;0,Inskrivning!R113,0)</f>
        <v>0</v>
      </c>
      <c r="J115" s="53">
        <f>IF(Inskrivning!E113&gt;0,Inskrivning!S113,0)</f>
        <v>0</v>
      </c>
      <c r="K115" s="53">
        <f>IF(Inskrivning!E113&gt;0,Inskrivning!T113,0)</f>
        <v>0</v>
      </c>
      <c r="L115" s="53">
        <f>IF(Inskrivning!E113&gt;0,Inskrivning!U113,0)</f>
        <v>0</v>
      </c>
      <c r="M115" s="53">
        <f>IF(Inskrivning!E113&gt;0,Inskrivning!V113,0)</f>
        <v>0</v>
      </c>
      <c r="N115" s="53">
        <f>IF(Inskrivning!E113&gt;0,Inskrivning!W113,0)</f>
        <v>0</v>
      </c>
      <c r="O115" s="53">
        <f>IF(Inskrivning!E113&gt;0,Inskrivning!X113,0)</f>
        <v>0</v>
      </c>
      <c r="P115" s="4"/>
      <c r="Q115" s="4"/>
      <c r="R115" s="4"/>
      <c r="W115" s="15">
        <f>IF(Inskrivning!E113="",0,Inskrivning!E113)</f>
        <v>0</v>
      </c>
      <c r="Y115" s="30">
        <f t="shared" si="1"/>
        <v>0</v>
      </c>
      <c r="Z115" s="104">
        <v>107</v>
      </c>
    </row>
    <row r="116" spans="1:26" ht="15" x14ac:dyDescent="0.25">
      <c r="A116" s="53">
        <f>IF(Inskrivning!E114&gt;0,Inskrivning!J114,0)</f>
        <v>0</v>
      </c>
      <c r="B116" s="53">
        <f>IF(Inskrivning!E114&gt;0,Inskrivning!K114,0)</f>
        <v>0</v>
      </c>
      <c r="C116" s="53">
        <f>IF(Inskrivning!E114&gt;0,Inskrivning!L114,0)</f>
        <v>0</v>
      </c>
      <c r="D116" s="53">
        <f>IF(Inskrivning!E114&gt;0,Inskrivning!M114,0)</f>
        <v>0</v>
      </c>
      <c r="E116" s="53">
        <f>IF(Inskrivning!E114&gt;0,Inskrivning!N114,0)</f>
        <v>0</v>
      </c>
      <c r="F116" s="53">
        <f>IF(Inskrivning!E114&gt;0,Inskrivning!O114,0)</f>
        <v>0</v>
      </c>
      <c r="G116" s="53">
        <f>IF(Inskrivning!E114&gt;0,Inskrivning!P114,0)</f>
        <v>0</v>
      </c>
      <c r="H116" s="53">
        <f>IF(Inskrivning!E114&gt;0,Inskrivning!Q114,0)</f>
        <v>0</v>
      </c>
      <c r="I116" s="53">
        <f>IF(Inskrivning!E114&gt;0,Inskrivning!R114,0)</f>
        <v>0</v>
      </c>
      <c r="J116" s="53">
        <f>IF(Inskrivning!E114&gt;0,Inskrivning!S114,0)</f>
        <v>0</v>
      </c>
      <c r="K116" s="53">
        <f>IF(Inskrivning!E114&gt;0,Inskrivning!T114,0)</f>
        <v>0</v>
      </c>
      <c r="L116" s="53">
        <f>IF(Inskrivning!E114&gt;0,Inskrivning!U114,0)</f>
        <v>0</v>
      </c>
      <c r="M116" s="53">
        <f>IF(Inskrivning!E114&gt;0,Inskrivning!V114,0)</f>
        <v>0</v>
      </c>
      <c r="N116" s="53">
        <f>IF(Inskrivning!E114&gt;0,Inskrivning!W114,0)</f>
        <v>0</v>
      </c>
      <c r="O116" s="53">
        <f>IF(Inskrivning!E114&gt;0,Inskrivning!X114,0)</f>
        <v>0</v>
      </c>
      <c r="P116" s="4"/>
      <c r="Q116" s="4"/>
      <c r="R116" s="4"/>
      <c r="W116" s="15">
        <f>IF(Inskrivning!E114="",0,Inskrivning!E114)</f>
        <v>0</v>
      </c>
      <c r="Y116" s="30">
        <f t="shared" si="1"/>
        <v>0</v>
      </c>
      <c r="Z116" s="4">
        <v>108</v>
      </c>
    </row>
    <row r="117" spans="1:26" ht="15" x14ac:dyDescent="0.25">
      <c r="A117" s="53">
        <f>IF(Inskrivning!E115&gt;0,Inskrivning!J115,0)</f>
        <v>0</v>
      </c>
      <c r="B117" s="53">
        <f>IF(Inskrivning!E115&gt;0,Inskrivning!K115,0)</f>
        <v>0</v>
      </c>
      <c r="C117" s="53">
        <f>IF(Inskrivning!E115&gt;0,Inskrivning!L115,0)</f>
        <v>0</v>
      </c>
      <c r="D117" s="53">
        <f>IF(Inskrivning!E115&gt;0,Inskrivning!M115,0)</f>
        <v>0</v>
      </c>
      <c r="E117" s="53">
        <f>IF(Inskrivning!E115&gt;0,Inskrivning!N115,0)</f>
        <v>0</v>
      </c>
      <c r="F117" s="53">
        <f>IF(Inskrivning!E115&gt;0,Inskrivning!O115,0)</f>
        <v>0</v>
      </c>
      <c r="G117" s="53">
        <f>IF(Inskrivning!E115&gt;0,Inskrivning!P115,0)</f>
        <v>0</v>
      </c>
      <c r="H117" s="53">
        <f>IF(Inskrivning!E115&gt;0,Inskrivning!Q115,0)</f>
        <v>0</v>
      </c>
      <c r="I117" s="53">
        <f>IF(Inskrivning!E115&gt;0,Inskrivning!R115,0)</f>
        <v>0</v>
      </c>
      <c r="J117" s="53">
        <f>IF(Inskrivning!E115&gt;0,Inskrivning!S115,0)</f>
        <v>0</v>
      </c>
      <c r="K117" s="53">
        <f>IF(Inskrivning!E115&gt;0,Inskrivning!T115,0)</f>
        <v>0</v>
      </c>
      <c r="L117" s="53">
        <f>IF(Inskrivning!E115&gt;0,Inskrivning!U115,0)</f>
        <v>0</v>
      </c>
      <c r="M117" s="53">
        <f>IF(Inskrivning!E115&gt;0,Inskrivning!V115,0)</f>
        <v>0</v>
      </c>
      <c r="N117" s="53">
        <f>IF(Inskrivning!E115&gt;0,Inskrivning!W115,0)</f>
        <v>0</v>
      </c>
      <c r="O117" s="53">
        <f>IF(Inskrivning!E115&gt;0,Inskrivning!X115,0)</f>
        <v>0</v>
      </c>
      <c r="P117" s="4"/>
      <c r="Q117" s="4"/>
      <c r="R117" s="4"/>
      <c r="W117" s="15">
        <f>IF(Inskrivning!E115="",0,Inskrivning!E115)</f>
        <v>0</v>
      </c>
      <c r="Y117" s="30">
        <f t="shared" si="1"/>
        <v>0</v>
      </c>
      <c r="Z117" s="104">
        <v>109</v>
      </c>
    </row>
    <row r="118" spans="1:26" ht="15" x14ac:dyDescent="0.25">
      <c r="A118" s="53">
        <f>IF(Inskrivning!E116&gt;0,Inskrivning!J116,0)</f>
        <v>0</v>
      </c>
      <c r="B118" s="53">
        <f>IF(Inskrivning!E116&gt;0,Inskrivning!K116,0)</f>
        <v>0</v>
      </c>
      <c r="C118" s="53">
        <f>IF(Inskrivning!E116&gt;0,Inskrivning!L116,0)</f>
        <v>0</v>
      </c>
      <c r="D118" s="53">
        <f>IF(Inskrivning!E116&gt;0,Inskrivning!M116,0)</f>
        <v>0</v>
      </c>
      <c r="E118" s="53">
        <f>IF(Inskrivning!E116&gt;0,Inskrivning!N116,0)</f>
        <v>0</v>
      </c>
      <c r="F118" s="53">
        <f>IF(Inskrivning!E116&gt;0,Inskrivning!O116,0)</f>
        <v>0</v>
      </c>
      <c r="G118" s="53">
        <f>IF(Inskrivning!E116&gt;0,Inskrivning!P116,0)</f>
        <v>0</v>
      </c>
      <c r="H118" s="53">
        <f>IF(Inskrivning!E116&gt;0,Inskrivning!Q116,0)</f>
        <v>0</v>
      </c>
      <c r="I118" s="53">
        <f>IF(Inskrivning!E116&gt;0,Inskrivning!R116,0)</f>
        <v>0</v>
      </c>
      <c r="J118" s="53">
        <f>IF(Inskrivning!E116&gt;0,Inskrivning!S116,0)</f>
        <v>0</v>
      </c>
      <c r="K118" s="53">
        <f>IF(Inskrivning!E116&gt;0,Inskrivning!T116,0)</f>
        <v>0</v>
      </c>
      <c r="L118" s="53">
        <f>IF(Inskrivning!E116&gt;0,Inskrivning!U116,0)</f>
        <v>0</v>
      </c>
      <c r="M118" s="53">
        <f>IF(Inskrivning!E116&gt;0,Inskrivning!V116,0)</f>
        <v>0</v>
      </c>
      <c r="N118" s="53">
        <f>IF(Inskrivning!E116&gt;0,Inskrivning!W116,0)</f>
        <v>0</v>
      </c>
      <c r="O118" s="53">
        <f>IF(Inskrivning!E116&gt;0,Inskrivning!X116,0)</f>
        <v>0</v>
      </c>
      <c r="P118" s="4"/>
      <c r="Q118" s="4"/>
      <c r="R118" s="4"/>
      <c r="W118" s="15">
        <f>IF(Inskrivning!E116="",0,Inskrivning!E116)</f>
        <v>0</v>
      </c>
      <c r="Y118" s="30">
        <f t="shared" si="1"/>
        <v>0</v>
      </c>
      <c r="Z118" s="4">
        <v>110</v>
      </c>
    </row>
    <row r="119" spans="1:26" ht="15" x14ac:dyDescent="0.25">
      <c r="A119" s="53">
        <f>IF(Inskrivning!E117&gt;0,Inskrivning!J117,0)</f>
        <v>0</v>
      </c>
      <c r="B119" s="53">
        <f>IF(Inskrivning!E117&gt;0,Inskrivning!K117,0)</f>
        <v>0</v>
      </c>
      <c r="C119" s="53">
        <f>IF(Inskrivning!E117&gt;0,Inskrivning!L117,0)</f>
        <v>0</v>
      </c>
      <c r="D119" s="53">
        <f>IF(Inskrivning!E117&gt;0,Inskrivning!M117,0)</f>
        <v>0</v>
      </c>
      <c r="E119" s="53">
        <f>IF(Inskrivning!E117&gt;0,Inskrivning!N117,0)</f>
        <v>0</v>
      </c>
      <c r="F119" s="53">
        <f>IF(Inskrivning!E117&gt;0,Inskrivning!O117,0)</f>
        <v>0</v>
      </c>
      <c r="G119" s="53">
        <f>IF(Inskrivning!E117&gt;0,Inskrivning!P117,0)</f>
        <v>0</v>
      </c>
      <c r="H119" s="53">
        <f>IF(Inskrivning!E117&gt;0,Inskrivning!Q117,0)</f>
        <v>0</v>
      </c>
      <c r="I119" s="53">
        <f>IF(Inskrivning!E117&gt;0,Inskrivning!R117,0)</f>
        <v>0</v>
      </c>
      <c r="J119" s="53">
        <f>IF(Inskrivning!E117&gt;0,Inskrivning!S117,0)</f>
        <v>0</v>
      </c>
      <c r="K119" s="53">
        <f>IF(Inskrivning!E117&gt;0,Inskrivning!T117,0)</f>
        <v>0</v>
      </c>
      <c r="L119" s="53">
        <f>IF(Inskrivning!E117&gt;0,Inskrivning!U117,0)</f>
        <v>0</v>
      </c>
      <c r="M119" s="53">
        <f>IF(Inskrivning!E117&gt;0,Inskrivning!V117,0)</f>
        <v>0</v>
      </c>
      <c r="N119" s="53">
        <f>IF(Inskrivning!E117&gt;0,Inskrivning!W117,0)</f>
        <v>0</v>
      </c>
      <c r="O119" s="53">
        <f>IF(Inskrivning!E117&gt;0,Inskrivning!X117,0)</f>
        <v>0</v>
      </c>
      <c r="P119" s="4"/>
      <c r="Q119" s="4"/>
      <c r="R119" s="4"/>
      <c r="W119" s="15">
        <f>IF(Inskrivning!E117="",0,Inskrivning!E117)</f>
        <v>0</v>
      </c>
      <c r="Y119" s="30">
        <f t="shared" si="1"/>
        <v>0</v>
      </c>
      <c r="Z119" s="104">
        <v>111</v>
      </c>
    </row>
    <row r="120" spans="1:26" ht="15" x14ac:dyDescent="0.25">
      <c r="A120" s="53">
        <f>IF(Inskrivning!E118&gt;0,Inskrivning!J118,0)</f>
        <v>0</v>
      </c>
      <c r="B120" s="53">
        <f>IF(Inskrivning!E118&gt;0,Inskrivning!K118,0)</f>
        <v>0</v>
      </c>
      <c r="C120" s="53">
        <f>IF(Inskrivning!E118&gt;0,Inskrivning!L118,0)</f>
        <v>0</v>
      </c>
      <c r="D120" s="53">
        <f>IF(Inskrivning!E118&gt;0,Inskrivning!M118,0)</f>
        <v>0</v>
      </c>
      <c r="E120" s="53">
        <f>IF(Inskrivning!E118&gt;0,Inskrivning!N118,0)</f>
        <v>0</v>
      </c>
      <c r="F120" s="53">
        <f>IF(Inskrivning!E118&gt;0,Inskrivning!O118,0)</f>
        <v>0</v>
      </c>
      <c r="G120" s="53">
        <f>IF(Inskrivning!E118&gt;0,Inskrivning!P118,0)</f>
        <v>0</v>
      </c>
      <c r="H120" s="53">
        <f>IF(Inskrivning!E118&gt;0,Inskrivning!Q118,0)</f>
        <v>0</v>
      </c>
      <c r="I120" s="53">
        <f>IF(Inskrivning!E118&gt;0,Inskrivning!R118,0)</f>
        <v>0</v>
      </c>
      <c r="J120" s="53">
        <f>IF(Inskrivning!E118&gt;0,Inskrivning!S118,0)</f>
        <v>0</v>
      </c>
      <c r="K120" s="53">
        <f>IF(Inskrivning!E118&gt;0,Inskrivning!T118,0)</f>
        <v>0</v>
      </c>
      <c r="L120" s="53">
        <f>IF(Inskrivning!E118&gt;0,Inskrivning!U118,0)</f>
        <v>0</v>
      </c>
      <c r="M120" s="53">
        <f>IF(Inskrivning!E118&gt;0,Inskrivning!V118,0)</f>
        <v>0</v>
      </c>
      <c r="N120" s="53">
        <f>IF(Inskrivning!E118&gt;0,Inskrivning!W118,0)</f>
        <v>0</v>
      </c>
      <c r="O120" s="53">
        <f>IF(Inskrivning!E118&gt;0,Inskrivning!X118,0)</f>
        <v>0</v>
      </c>
      <c r="P120" s="4"/>
      <c r="Q120" s="4"/>
      <c r="R120" s="4"/>
      <c r="W120" s="15">
        <f>IF(Inskrivning!E118="",0,Inskrivning!E118)</f>
        <v>0</v>
      </c>
      <c r="Y120" s="30">
        <f t="shared" si="1"/>
        <v>0</v>
      </c>
      <c r="Z120" s="4">
        <v>112</v>
      </c>
    </row>
    <row r="121" spans="1:26" ht="15" x14ac:dyDescent="0.25">
      <c r="A121" s="53">
        <f>IF(Inskrivning!E119&gt;0,Inskrivning!J119,0)</f>
        <v>0</v>
      </c>
      <c r="B121" s="53">
        <f>IF(Inskrivning!E119&gt;0,Inskrivning!K119,0)</f>
        <v>0</v>
      </c>
      <c r="C121" s="53">
        <f>IF(Inskrivning!E119&gt;0,Inskrivning!L119,0)</f>
        <v>0</v>
      </c>
      <c r="D121" s="53">
        <f>IF(Inskrivning!E119&gt;0,Inskrivning!M119,0)</f>
        <v>0</v>
      </c>
      <c r="E121" s="53">
        <f>IF(Inskrivning!E119&gt;0,Inskrivning!N119,0)</f>
        <v>0</v>
      </c>
      <c r="F121" s="53">
        <f>IF(Inskrivning!E119&gt;0,Inskrivning!O119,0)</f>
        <v>0</v>
      </c>
      <c r="G121" s="53">
        <f>IF(Inskrivning!E119&gt;0,Inskrivning!P119,0)</f>
        <v>0</v>
      </c>
      <c r="H121" s="53">
        <f>IF(Inskrivning!E119&gt;0,Inskrivning!Q119,0)</f>
        <v>0</v>
      </c>
      <c r="I121" s="53">
        <f>IF(Inskrivning!E119&gt;0,Inskrivning!R119,0)</f>
        <v>0</v>
      </c>
      <c r="J121" s="53">
        <f>IF(Inskrivning!E119&gt;0,Inskrivning!S119,0)</f>
        <v>0</v>
      </c>
      <c r="K121" s="53">
        <f>IF(Inskrivning!E119&gt;0,Inskrivning!T119,0)</f>
        <v>0</v>
      </c>
      <c r="L121" s="53">
        <f>IF(Inskrivning!E119&gt;0,Inskrivning!U119,0)</f>
        <v>0</v>
      </c>
      <c r="M121" s="53">
        <f>IF(Inskrivning!E119&gt;0,Inskrivning!V119,0)</f>
        <v>0</v>
      </c>
      <c r="N121" s="53">
        <f>IF(Inskrivning!E119&gt;0,Inskrivning!W119,0)</f>
        <v>0</v>
      </c>
      <c r="O121" s="53">
        <f>IF(Inskrivning!E119&gt;0,Inskrivning!X119,0)</f>
        <v>0</v>
      </c>
      <c r="P121" s="4"/>
      <c r="Q121" s="4"/>
      <c r="R121" s="4"/>
      <c r="W121" s="15">
        <f>IF(Inskrivning!E119="",0,Inskrivning!E119)</f>
        <v>0</v>
      </c>
      <c r="Y121" s="30">
        <f t="shared" si="1"/>
        <v>0</v>
      </c>
      <c r="Z121" s="104">
        <v>113</v>
      </c>
    </row>
    <row r="122" spans="1:26" ht="15" x14ac:dyDescent="0.25">
      <c r="A122" s="53">
        <f>IF(Inskrivning!E120&gt;0,Inskrivning!J120,0)</f>
        <v>0</v>
      </c>
      <c r="B122" s="53">
        <f>IF(Inskrivning!E120&gt;0,Inskrivning!K120,0)</f>
        <v>0</v>
      </c>
      <c r="C122" s="53">
        <f>IF(Inskrivning!E120&gt;0,Inskrivning!L120,0)</f>
        <v>0</v>
      </c>
      <c r="D122" s="53">
        <f>IF(Inskrivning!E120&gt;0,Inskrivning!M120,0)</f>
        <v>0</v>
      </c>
      <c r="E122" s="53">
        <f>IF(Inskrivning!E120&gt;0,Inskrivning!N120,0)</f>
        <v>0</v>
      </c>
      <c r="F122" s="53">
        <f>IF(Inskrivning!E120&gt;0,Inskrivning!O120,0)</f>
        <v>0</v>
      </c>
      <c r="G122" s="53">
        <f>IF(Inskrivning!E120&gt;0,Inskrivning!P120,0)</f>
        <v>0</v>
      </c>
      <c r="H122" s="53">
        <f>IF(Inskrivning!E120&gt;0,Inskrivning!Q120,0)</f>
        <v>0</v>
      </c>
      <c r="I122" s="53">
        <f>IF(Inskrivning!E120&gt;0,Inskrivning!R120,0)</f>
        <v>0</v>
      </c>
      <c r="J122" s="53">
        <f>IF(Inskrivning!E120&gt;0,Inskrivning!S120,0)</f>
        <v>0</v>
      </c>
      <c r="K122" s="53">
        <f>IF(Inskrivning!E120&gt;0,Inskrivning!T120,0)</f>
        <v>0</v>
      </c>
      <c r="L122" s="53">
        <f>IF(Inskrivning!E120&gt;0,Inskrivning!U120,0)</f>
        <v>0</v>
      </c>
      <c r="M122" s="53">
        <f>IF(Inskrivning!E120&gt;0,Inskrivning!V120,0)</f>
        <v>0</v>
      </c>
      <c r="N122" s="53">
        <f>IF(Inskrivning!E120&gt;0,Inskrivning!W120,0)</f>
        <v>0</v>
      </c>
      <c r="O122" s="53">
        <f>IF(Inskrivning!E120&gt;0,Inskrivning!X120,0)</f>
        <v>0</v>
      </c>
      <c r="P122" s="4"/>
      <c r="Q122" s="4"/>
      <c r="R122" s="4"/>
      <c r="W122" s="15">
        <f>IF(Inskrivning!E120="",0,Inskrivning!E120)</f>
        <v>0</v>
      </c>
      <c r="Y122" s="30">
        <f t="shared" si="1"/>
        <v>0</v>
      </c>
      <c r="Z122" s="4">
        <v>114</v>
      </c>
    </row>
    <row r="123" spans="1:26" ht="15" x14ac:dyDescent="0.25">
      <c r="A123" s="53">
        <f>IF(Inskrivning!E121&gt;0,Inskrivning!J121,0)</f>
        <v>0</v>
      </c>
      <c r="B123" s="53">
        <f>IF(Inskrivning!E121&gt;0,Inskrivning!K121,0)</f>
        <v>0</v>
      </c>
      <c r="C123" s="53">
        <f>IF(Inskrivning!E121&gt;0,Inskrivning!L121,0)</f>
        <v>0</v>
      </c>
      <c r="D123" s="53">
        <f>IF(Inskrivning!E121&gt;0,Inskrivning!M121,0)</f>
        <v>0</v>
      </c>
      <c r="E123" s="53">
        <f>IF(Inskrivning!E121&gt;0,Inskrivning!N121,0)</f>
        <v>0</v>
      </c>
      <c r="F123" s="53">
        <f>IF(Inskrivning!E121&gt;0,Inskrivning!O121,0)</f>
        <v>0</v>
      </c>
      <c r="G123" s="53">
        <f>IF(Inskrivning!E121&gt;0,Inskrivning!P121,0)</f>
        <v>0</v>
      </c>
      <c r="H123" s="53">
        <f>IF(Inskrivning!E121&gt;0,Inskrivning!Q121,0)</f>
        <v>0</v>
      </c>
      <c r="I123" s="53">
        <f>IF(Inskrivning!E121&gt;0,Inskrivning!R121,0)</f>
        <v>0</v>
      </c>
      <c r="J123" s="53">
        <f>IF(Inskrivning!E121&gt;0,Inskrivning!S121,0)</f>
        <v>0</v>
      </c>
      <c r="K123" s="53">
        <f>IF(Inskrivning!E121&gt;0,Inskrivning!T121,0)</f>
        <v>0</v>
      </c>
      <c r="L123" s="53">
        <f>IF(Inskrivning!E121&gt;0,Inskrivning!U121,0)</f>
        <v>0</v>
      </c>
      <c r="M123" s="53">
        <f>IF(Inskrivning!E121&gt;0,Inskrivning!V121,0)</f>
        <v>0</v>
      </c>
      <c r="N123" s="53">
        <f>IF(Inskrivning!E121&gt;0,Inskrivning!W121,0)</f>
        <v>0</v>
      </c>
      <c r="O123" s="53">
        <f>IF(Inskrivning!E121&gt;0,Inskrivning!X121,0)</f>
        <v>0</v>
      </c>
      <c r="P123" s="4"/>
      <c r="Q123" s="4"/>
      <c r="R123" s="4"/>
      <c r="W123" s="15">
        <f>IF(Inskrivning!E121="",0,Inskrivning!E121)</f>
        <v>0</v>
      </c>
      <c r="Y123" s="30">
        <f t="shared" si="1"/>
        <v>0</v>
      </c>
      <c r="Z123" s="104">
        <v>115</v>
      </c>
    </row>
    <row r="124" spans="1:26" ht="15" x14ac:dyDescent="0.25">
      <c r="A124" s="53">
        <f>IF(Inskrivning!E122&gt;0,Inskrivning!J122,0)</f>
        <v>0</v>
      </c>
      <c r="B124" s="53">
        <f>IF(Inskrivning!E122&gt;0,Inskrivning!K122,0)</f>
        <v>0</v>
      </c>
      <c r="C124" s="53">
        <f>IF(Inskrivning!E122&gt;0,Inskrivning!L122,0)</f>
        <v>0</v>
      </c>
      <c r="D124" s="53">
        <f>IF(Inskrivning!E122&gt;0,Inskrivning!M122,0)</f>
        <v>0</v>
      </c>
      <c r="E124" s="53">
        <f>IF(Inskrivning!E122&gt;0,Inskrivning!N122,0)</f>
        <v>0</v>
      </c>
      <c r="F124" s="53">
        <f>IF(Inskrivning!E122&gt;0,Inskrivning!O122,0)</f>
        <v>0</v>
      </c>
      <c r="G124" s="53">
        <f>IF(Inskrivning!E122&gt;0,Inskrivning!P122,0)</f>
        <v>0</v>
      </c>
      <c r="H124" s="53">
        <f>IF(Inskrivning!E122&gt;0,Inskrivning!Q122,0)</f>
        <v>0</v>
      </c>
      <c r="I124" s="53">
        <f>IF(Inskrivning!E122&gt;0,Inskrivning!R122,0)</f>
        <v>0</v>
      </c>
      <c r="J124" s="53">
        <f>IF(Inskrivning!E122&gt;0,Inskrivning!S122,0)</f>
        <v>0</v>
      </c>
      <c r="K124" s="53">
        <f>IF(Inskrivning!E122&gt;0,Inskrivning!T122,0)</f>
        <v>0</v>
      </c>
      <c r="L124" s="53">
        <f>IF(Inskrivning!E122&gt;0,Inskrivning!U122,0)</f>
        <v>0</v>
      </c>
      <c r="M124" s="53">
        <f>IF(Inskrivning!E122&gt;0,Inskrivning!V122,0)</f>
        <v>0</v>
      </c>
      <c r="N124" s="53">
        <f>IF(Inskrivning!E122&gt;0,Inskrivning!W122,0)</f>
        <v>0</v>
      </c>
      <c r="O124" s="53">
        <f>IF(Inskrivning!E122&gt;0,Inskrivning!X122,0)</f>
        <v>0</v>
      </c>
      <c r="P124" s="4"/>
      <c r="Q124" s="4"/>
      <c r="R124" s="4"/>
      <c r="W124" s="15">
        <f>IF(Inskrivning!E122="",0,Inskrivning!E122)</f>
        <v>0</v>
      </c>
      <c r="Y124" s="30">
        <f t="shared" si="1"/>
        <v>0</v>
      </c>
      <c r="Z124" s="4">
        <v>116</v>
      </c>
    </row>
    <row r="125" spans="1:26" ht="15" x14ac:dyDescent="0.25">
      <c r="A125" s="53">
        <f>IF(Inskrivning!E123&gt;0,Inskrivning!J123,0)</f>
        <v>0</v>
      </c>
      <c r="B125" s="53">
        <f>IF(Inskrivning!E123&gt;0,Inskrivning!K123,0)</f>
        <v>0</v>
      </c>
      <c r="C125" s="53">
        <f>IF(Inskrivning!E123&gt;0,Inskrivning!L123,0)</f>
        <v>0</v>
      </c>
      <c r="D125" s="53">
        <f>IF(Inskrivning!E123&gt;0,Inskrivning!M123,0)</f>
        <v>0</v>
      </c>
      <c r="E125" s="53">
        <f>IF(Inskrivning!E123&gt;0,Inskrivning!N123,0)</f>
        <v>0</v>
      </c>
      <c r="F125" s="53">
        <f>IF(Inskrivning!E123&gt;0,Inskrivning!O123,0)</f>
        <v>0</v>
      </c>
      <c r="G125" s="53">
        <f>IF(Inskrivning!E123&gt;0,Inskrivning!P123,0)</f>
        <v>0</v>
      </c>
      <c r="H125" s="53">
        <f>IF(Inskrivning!E123&gt;0,Inskrivning!Q123,0)</f>
        <v>0</v>
      </c>
      <c r="I125" s="53">
        <f>IF(Inskrivning!E123&gt;0,Inskrivning!R123,0)</f>
        <v>0</v>
      </c>
      <c r="J125" s="53">
        <f>IF(Inskrivning!E123&gt;0,Inskrivning!S123,0)</f>
        <v>0</v>
      </c>
      <c r="K125" s="53">
        <f>IF(Inskrivning!E123&gt;0,Inskrivning!T123,0)</f>
        <v>0</v>
      </c>
      <c r="L125" s="53">
        <f>IF(Inskrivning!E123&gt;0,Inskrivning!U123,0)</f>
        <v>0</v>
      </c>
      <c r="M125" s="53">
        <f>IF(Inskrivning!E123&gt;0,Inskrivning!V123,0)</f>
        <v>0</v>
      </c>
      <c r="N125" s="53">
        <f>IF(Inskrivning!E123&gt;0,Inskrivning!W123,0)</f>
        <v>0</v>
      </c>
      <c r="O125" s="53">
        <f>IF(Inskrivning!E123&gt;0,Inskrivning!X123,0)</f>
        <v>0</v>
      </c>
      <c r="P125" s="4"/>
      <c r="Q125" s="4"/>
      <c r="R125" s="4"/>
      <c r="W125" s="15">
        <f>IF(Inskrivning!E123="",0,Inskrivning!E123)</f>
        <v>0</v>
      </c>
      <c r="Y125" s="30">
        <f t="shared" si="1"/>
        <v>0</v>
      </c>
      <c r="Z125" s="104">
        <v>117</v>
      </c>
    </row>
    <row r="126" spans="1:26" ht="15" x14ac:dyDescent="0.25">
      <c r="A126" s="53">
        <f>IF(Inskrivning!E124&gt;0,Inskrivning!J124,0)</f>
        <v>0</v>
      </c>
      <c r="B126" s="53">
        <f>IF(Inskrivning!E124&gt;0,Inskrivning!K124,0)</f>
        <v>0</v>
      </c>
      <c r="C126" s="53">
        <f>IF(Inskrivning!E124&gt;0,Inskrivning!L124,0)</f>
        <v>0</v>
      </c>
      <c r="D126" s="53">
        <f>IF(Inskrivning!E124&gt;0,Inskrivning!M124,0)</f>
        <v>0</v>
      </c>
      <c r="E126" s="53">
        <f>IF(Inskrivning!E124&gt;0,Inskrivning!N124,0)</f>
        <v>0</v>
      </c>
      <c r="F126" s="53">
        <f>IF(Inskrivning!E124&gt;0,Inskrivning!O124,0)</f>
        <v>0</v>
      </c>
      <c r="G126" s="53">
        <f>IF(Inskrivning!E124&gt;0,Inskrivning!P124,0)</f>
        <v>0</v>
      </c>
      <c r="H126" s="53">
        <f>IF(Inskrivning!E124&gt;0,Inskrivning!Q124,0)</f>
        <v>0</v>
      </c>
      <c r="I126" s="53">
        <f>IF(Inskrivning!E124&gt;0,Inskrivning!R124,0)</f>
        <v>0</v>
      </c>
      <c r="J126" s="53">
        <f>IF(Inskrivning!E124&gt;0,Inskrivning!S124,0)</f>
        <v>0</v>
      </c>
      <c r="K126" s="53">
        <f>IF(Inskrivning!E124&gt;0,Inskrivning!T124,0)</f>
        <v>0</v>
      </c>
      <c r="L126" s="53">
        <f>IF(Inskrivning!E124&gt;0,Inskrivning!U124,0)</f>
        <v>0</v>
      </c>
      <c r="M126" s="53">
        <f>IF(Inskrivning!E124&gt;0,Inskrivning!V124,0)</f>
        <v>0</v>
      </c>
      <c r="N126" s="53">
        <f>IF(Inskrivning!E124&gt;0,Inskrivning!W124,0)</f>
        <v>0</v>
      </c>
      <c r="O126" s="53">
        <f>IF(Inskrivning!E124&gt;0,Inskrivning!X124,0)</f>
        <v>0</v>
      </c>
      <c r="P126" s="4"/>
      <c r="Q126" s="4"/>
      <c r="R126" s="4"/>
      <c r="W126" s="15">
        <f>IF(Inskrivning!E124="",0,Inskrivning!E124)</f>
        <v>0</v>
      </c>
      <c r="Y126" s="30">
        <f t="shared" si="1"/>
        <v>0</v>
      </c>
      <c r="Z126" s="4">
        <v>118</v>
      </c>
    </row>
    <row r="127" spans="1:26" ht="15" x14ac:dyDescent="0.25">
      <c r="A127" s="53">
        <f>IF(Inskrivning!E125&gt;0,Inskrivning!J125,0)</f>
        <v>0</v>
      </c>
      <c r="B127" s="53">
        <f>IF(Inskrivning!E125&gt;0,Inskrivning!K125,0)</f>
        <v>0</v>
      </c>
      <c r="C127" s="53">
        <f>IF(Inskrivning!E125&gt;0,Inskrivning!L125,0)</f>
        <v>0</v>
      </c>
      <c r="D127" s="53">
        <f>IF(Inskrivning!E125&gt;0,Inskrivning!M125,0)</f>
        <v>0</v>
      </c>
      <c r="E127" s="53">
        <f>IF(Inskrivning!E125&gt;0,Inskrivning!N125,0)</f>
        <v>0</v>
      </c>
      <c r="F127" s="53">
        <f>IF(Inskrivning!E125&gt;0,Inskrivning!O125,0)</f>
        <v>0</v>
      </c>
      <c r="G127" s="53">
        <f>IF(Inskrivning!E125&gt;0,Inskrivning!P125,0)</f>
        <v>0</v>
      </c>
      <c r="H127" s="53">
        <f>IF(Inskrivning!E125&gt;0,Inskrivning!Q125,0)</f>
        <v>0</v>
      </c>
      <c r="I127" s="53">
        <f>IF(Inskrivning!E125&gt;0,Inskrivning!R125,0)</f>
        <v>0</v>
      </c>
      <c r="J127" s="53">
        <f>IF(Inskrivning!E125&gt;0,Inskrivning!S125,0)</f>
        <v>0</v>
      </c>
      <c r="K127" s="53">
        <f>IF(Inskrivning!E125&gt;0,Inskrivning!T125,0)</f>
        <v>0</v>
      </c>
      <c r="L127" s="53">
        <f>IF(Inskrivning!E125&gt;0,Inskrivning!U125,0)</f>
        <v>0</v>
      </c>
      <c r="M127" s="53">
        <f>IF(Inskrivning!E125&gt;0,Inskrivning!V125,0)</f>
        <v>0</v>
      </c>
      <c r="N127" s="53">
        <f>IF(Inskrivning!E125&gt;0,Inskrivning!W125,0)</f>
        <v>0</v>
      </c>
      <c r="O127" s="53">
        <f>IF(Inskrivning!E125&gt;0,Inskrivning!X125,0)</f>
        <v>0</v>
      </c>
      <c r="P127" s="4"/>
      <c r="Q127" s="4"/>
      <c r="R127" s="4"/>
      <c r="W127" s="15">
        <f>IF(Inskrivning!E125="",0,Inskrivning!E125)</f>
        <v>0</v>
      </c>
      <c r="Y127" s="30">
        <f t="shared" si="1"/>
        <v>0</v>
      </c>
      <c r="Z127" s="104">
        <v>119</v>
      </c>
    </row>
    <row r="128" spans="1:26" ht="15" x14ac:dyDescent="0.25">
      <c r="A128" s="53">
        <f>IF(Inskrivning!E126&gt;0,Inskrivning!J126,0)</f>
        <v>0</v>
      </c>
      <c r="B128" s="53">
        <f>IF(Inskrivning!E126&gt;0,Inskrivning!K126,0)</f>
        <v>0</v>
      </c>
      <c r="C128" s="53">
        <f>IF(Inskrivning!E126&gt;0,Inskrivning!L126,0)</f>
        <v>0</v>
      </c>
      <c r="D128" s="53">
        <f>IF(Inskrivning!E126&gt;0,Inskrivning!M126,0)</f>
        <v>0</v>
      </c>
      <c r="E128" s="53">
        <f>IF(Inskrivning!E126&gt;0,Inskrivning!N126,0)</f>
        <v>0</v>
      </c>
      <c r="F128" s="53">
        <f>IF(Inskrivning!E126&gt;0,Inskrivning!O126,0)</f>
        <v>0</v>
      </c>
      <c r="G128" s="53">
        <f>IF(Inskrivning!E126&gt;0,Inskrivning!P126,0)</f>
        <v>0</v>
      </c>
      <c r="H128" s="53">
        <f>IF(Inskrivning!E126&gt;0,Inskrivning!Q126,0)</f>
        <v>0</v>
      </c>
      <c r="I128" s="53">
        <f>IF(Inskrivning!E126&gt;0,Inskrivning!R126,0)</f>
        <v>0</v>
      </c>
      <c r="J128" s="53">
        <f>IF(Inskrivning!E126&gt;0,Inskrivning!S126,0)</f>
        <v>0</v>
      </c>
      <c r="K128" s="53">
        <f>IF(Inskrivning!E126&gt;0,Inskrivning!T126,0)</f>
        <v>0</v>
      </c>
      <c r="L128" s="53">
        <f>IF(Inskrivning!E126&gt;0,Inskrivning!U126,0)</f>
        <v>0</v>
      </c>
      <c r="M128" s="53">
        <f>IF(Inskrivning!E126&gt;0,Inskrivning!V126,0)</f>
        <v>0</v>
      </c>
      <c r="N128" s="53">
        <f>IF(Inskrivning!E126&gt;0,Inskrivning!W126,0)</f>
        <v>0</v>
      </c>
      <c r="O128" s="53">
        <f>IF(Inskrivning!E126&gt;0,Inskrivning!X126,0)</f>
        <v>0</v>
      </c>
      <c r="P128" s="4"/>
      <c r="Q128" s="4"/>
      <c r="R128" s="4"/>
      <c r="W128" s="15">
        <f>IF(Inskrivning!E126="",0,Inskrivning!E126)</f>
        <v>0</v>
      </c>
      <c r="Y128" s="30">
        <f t="shared" si="1"/>
        <v>0</v>
      </c>
      <c r="Z128" s="4">
        <v>120</v>
      </c>
    </row>
    <row r="129" spans="1:26" ht="15" x14ac:dyDescent="0.25">
      <c r="A129" s="53">
        <f>IF(Inskrivning!E127&gt;0,Inskrivning!J127,0)</f>
        <v>0</v>
      </c>
      <c r="B129" s="53">
        <f>IF(Inskrivning!E127&gt;0,Inskrivning!K127,0)</f>
        <v>0</v>
      </c>
      <c r="C129" s="53">
        <f>IF(Inskrivning!E127&gt;0,Inskrivning!L127,0)</f>
        <v>0</v>
      </c>
      <c r="D129" s="53">
        <f>IF(Inskrivning!E127&gt;0,Inskrivning!M127,0)</f>
        <v>0</v>
      </c>
      <c r="E129" s="53">
        <f>IF(Inskrivning!E127&gt;0,Inskrivning!N127,0)</f>
        <v>0</v>
      </c>
      <c r="F129" s="53">
        <f>IF(Inskrivning!E127&gt;0,Inskrivning!O127,0)</f>
        <v>0</v>
      </c>
      <c r="G129" s="53">
        <f>IF(Inskrivning!E127&gt;0,Inskrivning!P127,0)</f>
        <v>0</v>
      </c>
      <c r="H129" s="53">
        <f>IF(Inskrivning!E127&gt;0,Inskrivning!Q127,0)</f>
        <v>0</v>
      </c>
      <c r="I129" s="53">
        <f>IF(Inskrivning!E127&gt;0,Inskrivning!R127,0)</f>
        <v>0</v>
      </c>
      <c r="J129" s="53">
        <f>IF(Inskrivning!E127&gt;0,Inskrivning!S127,0)</f>
        <v>0</v>
      </c>
      <c r="K129" s="53">
        <f>IF(Inskrivning!E127&gt;0,Inskrivning!T127,0)</f>
        <v>0</v>
      </c>
      <c r="L129" s="53">
        <f>IF(Inskrivning!E127&gt;0,Inskrivning!U127,0)</f>
        <v>0</v>
      </c>
      <c r="M129" s="53">
        <f>IF(Inskrivning!E127&gt;0,Inskrivning!V127,0)</f>
        <v>0</v>
      </c>
      <c r="N129" s="53">
        <f>IF(Inskrivning!E127&gt;0,Inskrivning!W127,0)</f>
        <v>0</v>
      </c>
      <c r="O129" s="53">
        <f>IF(Inskrivning!E127&gt;0,Inskrivning!X127,0)</f>
        <v>0</v>
      </c>
      <c r="P129" s="4"/>
      <c r="Q129" s="4"/>
      <c r="R129" s="4"/>
      <c r="W129" s="15">
        <f>IF(Inskrivning!E127="",0,Inskrivning!E127)</f>
        <v>0</v>
      </c>
      <c r="Y129" s="30">
        <f t="shared" si="1"/>
        <v>0</v>
      </c>
      <c r="Z129" s="104">
        <v>121</v>
      </c>
    </row>
    <row r="130" spans="1:26" ht="15" x14ac:dyDescent="0.25">
      <c r="A130" s="53">
        <f>IF(Inskrivning!E128&gt;0,Inskrivning!J128,0)</f>
        <v>0</v>
      </c>
      <c r="B130" s="53">
        <f>IF(Inskrivning!E128&gt;0,Inskrivning!K128,0)</f>
        <v>0</v>
      </c>
      <c r="C130" s="53">
        <f>IF(Inskrivning!E128&gt;0,Inskrivning!L128,0)</f>
        <v>0</v>
      </c>
      <c r="D130" s="53">
        <f>IF(Inskrivning!E128&gt;0,Inskrivning!M128,0)</f>
        <v>0</v>
      </c>
      <c r="E130" s="53">
        <f>IF(Inskrivning!E128&gt;0,Inskrivning!N128,0)</f>
        <v>0</v>
      </c>
      <c r="F130" s="53">
        <f>IF(Inskrivning!E128&gt;0,Inskrivning!O128,0)</f>
        <v>0</v>
      </c>
      <c r="G130" s="53">
        <f>IF(Inskrivning!E128&gt;0,Inskrivning!P128,0)</f>
        <v>0</v>
      </c>
      <c r="H130" s="53">
        <f>IF(Inskrivning!E128&gt;0,Inskrivning!Q128,0)</f>
        <v>0</v>
      </c>
      <c r="I130" s="53">
        <f>IF(Inskrivning!E128&gt;0,Inskrivning!R128,0)</f>
        <v>0</v>
      </c>
      <c r="J130" s="53">
        <f>IF(Inskrivning!E128&gt;0,Inskrivning!S128,0)</f>
        <v>0</v>
      </c>
      <c r="K130" s="53">
        <f>IF(Inskrivning!E128&gt;0,Inskrivning!T128,0)</f>
        <v>0</v>
      </c>
      <c r="L130" s="53">
        <f>IF(Inskrivning!E128&gt;0,Inskrivning!U128,0)</f>
        <v>0</v>
      </c>
      <c r="M130" s="53">
        <f>IF(Inskrivning!E128&gt;0,Inskrivning!V128,0)</f>
        <v>0</v>
      </c>
      <c r="N130" s="53">
        <f>IF(Inskrivning!E128&gt;0,Inskrivning!W128,0)</f>
        <v>0</v>
      </c>
      <c r="O130" s="53">
        <f>IF(Inskrivning!E128&gt;0,Inskrivning!X128,0)</f>
        <v>0</v>
      </c>
      <c r="P130" s="4"/>
      <c r="Q130" s="4"/>
      <c r="R130" s="4"/>
      <c r="W130" s="15">
        <f>IF(Inskrivning!E128="",0,Inskrivning!E128)</f>
        <v>0</v>
      </c>
      <c r="Y130" s="30">
        <f t="shared" si="1"/>
        <v>0</v>
      </c>
      <c r="Z130" s="4">
        <v>122</v>
      </c>
    </row>
    <row r="131" spans="1:26" ht="15" x14ac:dyDescent="0.25">
      <c r="A131" s="53">
        <f>IF(Inskrivning!E129&gt;0,Inskrivning!J129,0)</f>
        <v>0</v>
      </c>
      <c r="B131" s="53">
        <f>IF(Inskrivning!E129&gt;0,Inskrivning!K129,0)</f>
        <v>0</v>
      </c>
      <c r="C131" s="53">
        <f>IF(Inskrivning!E129&gt;0,Inskrivning!L129,0)</f>
        <v>0</v>
      </c>
      <c r="D131" s="53">
        <f>IF(Inskrivning!E129&gt;0,Inskrivning!M129,0)</f>
        <v>0</v>
      </c>
      <c r="E131" s="53">
        <f>IF(Inskrivning!E129&gt;0,Inskrivning!N129,0)</f>
        <v>0</v>
      </c>
      <c r="F131" s="53">
        <f>IF(Inskrivning!E129&gt;0,Inskrivning!O129,0)</f>
        <v>0</v>
      </c>
      <c r="G131" s="53">
        <f>IF(Inskrivning!E129&gt;0,Inskrivning!P129,0)</f>
        <v>0</v>
      </c>
      <c r="H131" s="53">
        <f>IF(Inskrivning!E129&gt;0,Inskrivning!Q129,0)</f>
        <v>0</v>
      </c>
      <c r="I131" s="53">
        <f>IF(Inskrivning!E129&gt;0,Inskrivning!R129,0)</f>
        <v>0</v>
      </c>
      <c r="J131" s="53">
        <f>IF(Inskrivning!E129&gt;0,Inskrivning!S129,0)</f>
        <v>0</v>
      </c>
      <c r="K131" s="53">
        <f>IF(Inskrivning!E129&gt;0,Inskrivning!T129,0)</f>
        <v>0</v>
      </c>
      <c r="L131" s="53">
        <f>IF(Inskrivning!E129&gt;0,Inskrivning!U129,0)</f>
        <v>0</v>
      </c>
      <c r="M131" s="53">
        <f>IF(Inskrivning!E129&gt;0,Inskrivning!V129,0)</f>
        <v>0</v>
      </c>
      <c r="N131" s="53">
        <f>IF(Inskrivning!E129&gt;0,Inskrivning!W129,0)</f>
        <v>0</v>
      </c>
      <c r="O131" s="53">
        <f>IF(Inskrivning!E129&gt;0,Inskrivning!X129,0)</f>
        <v>0</v>
      </c>
      <c r="P131" s="4"/>
      <c r="Q131" s="4"/>
      <c r="R131" s="4"/>
      <c r="W131" s="15">
        <f>IF(Inskrivning!E129="",0,Inskrivning!E129)</f>
        <v>0</v>
      </c>
      <c r="Y131" s="30">
        <f t="shared" si="1"/>
        <v>0</v>
      </c>
      <c r="Z131" s="104">
        <v>123</v>
      </c>
    </row>
    <row r="132" spans="1:26" ht="15" x14ac:dyDescent="0.25">
      <c r="A132" s="53">
        <f>IF(Inskrivning!E130&gt;0,Inskrivning!J130,0)</f>
        <v>0</v>
      </c>
      <c r="B132" s="53">
        <f>IF(Inskrivning!E130&gt;0,Inskrivning!K130,0)</f>
        <v>0</v>
      </c>
      <c r="C132" s="53">
        <f>IF(Inskrivning!E130&gt;0,Inskrivning!L130,0)</f>
        <v>0</v>
      </c>
      <c r="D132" s="53">
        <f>IF(Inskrivning!E130&gt;0,Inskrivning!M130,0)</f>
        <v>0</v>
      </c>
      <c r="E132" s="53">
        <f>IF(Inskrivning!E130&gt;0,Inskrivning!N130,0)</f>
        <v>0</v>
      </c>
      <c r="F132" s="53">
        <f>IF(Inskrivning!E130&gt;0,Inskrivning!O130,0)</f>
        <v>0</v>
      </c>
      <c r="G132" s="53">
        <f>IF(Inskrivning!E130&gt;0,Inskrivning!P130,0)</f>
        <v>0</v>
      </c>
      <c r="H132" s="53">
        <f>IF(Inskrivning!E130&gt;0,Inskrivning!Q130,0)</f>
        <v>0</v>
      </c>
      <c r="I132" s="53">
        <f>IF(Inskrivning!E130&gt;0,Inskrivning!R130,0)</f>
        <v>0</v>
      </c>
      <c r="J132" s="53">
        <f>IF(Inskrivning!E130&gt;0,Inskrivning!S130,0)</f>
        <v>0</v>
      </c>
      <c r="K132" s="53">
        <f>IF(Inskrivning!E130&gt;0,Inskrivning!T130,0)</f>
        <v>0</v>
      </c>
      <c r="L132" s="53">
        <f>IF(Inskrivning!E130&gt;0,Inskrivning!U130,0)</f>
        <v>0</v>
      </c>
      <c r="M132" s="53">
        <f>IF(Inskrivning!E130&gt;0,Inskrivning!V130,0)</f>
        <v>0</v>
      </c>
      <c r="N132" s="53">
        <f>IF(Inskrivning!E130&gt;0,Inskrivning!W130,0)</f>
        <v>0</v>
      </c>
      <c r="O132" s="53">
        <f>IF(Inskrivning!E130&gt;0,Inskrivning!X130,0)</f>
        <v>0</v>
      </c>
      <c r="P132" s="4"/>
      <c r="Q132" s="4"/>
      <c r="R132" s="4"/>
      <c r="W132" s="15">
        <f>IF(Inskrivning!E130="",0,Inskrivning!E130)</f>
        <v>0</v>
      </c>
      <c r="Y132" s="30">
        <f t="shared" si="1"/>
        <v>0</v>
      </c>
      <c r="Z132" s="4">
        <v>124</v>
      </c>
    </row>
    <row r="133" spans="1:26" ht="15" x14ac:dyDescent="0.25">
      <c r="A133" s="53">
        <f>IF(Inskrivning!E131&gt;0,Inskrivning!J131,0)</f>
        <v>0</v>
      </c>
      <c r="B133" s="53">
        <f>IF(Inskrivning!E131&gt;0,Inskrivning!K131,0)</f>
        <v>0</v>
      </c>
      <c r="C133" s="53">
        <f>IF(Inskrivning!E131&gt;0,Inskrivning!L131,0)</f>
        <v>0</v>
      </c>
      <c r="D133" s="53">
        <f>IF(Inskrivning!E131&gt;0,Inskrivning!M131,0)</f>
        <v>0</v>
      </c>
      <c r="E133" s="53">
        <f>IF(Inskrivning!E131&gt;0,Inskrivning!N131,0)</f>
        <v>0</v>
      </c>
      <c r="F133" s="53">
        <f>IF(Inskrivning!E131&gt;0,Inskrivning!O131,0)</f>
        <v>0</v>
      </c>
      <c r="G133" s="53">
        <f>IF(Inskrivning!E131&gt;0,Inskrivning!P131,0)</f>
        <v>0</v>
      </c>
      <c r="H133" s="53">
        <f>IF(Inskrivning!E131&gt;0,Inskrivning!Q131,0)</f>
        <v>0</v>
      </c>
      <c r="I133" s="53">
        <f>IF(Inskrivning!E131&gt;0,Inskrivning!R131,0)</f>
        <v>0</v>
      </c>
      <c r="J133" s="53">
        <f>IF(Inskrivning!E131&gt;0,Inskrivning!S131,0)</f>
        <v>0</v>
      </c>
      <c r="K133" s="53">
        <f>IF(Inskrivning!E131&gt;0,Inskrivning!T131,0)</f>
        <v>0</v>
      </c>
      <c r="L133" s="53">
        <f>IF(Inskrivning!E131&gt;0,Inskrivning!U131,0)</f>
        <v>0</v>
      </c>
      <c r="M133" s="53">
        <f>IF(Inskrivning!E131&gt;0,Inskrivning!V131,0)</f>
        <v>0</v>
      </c>
      <c r="N133" s="53">
        <f>IF(Inskrivning!E131&gt;0,Inskrivning!W131,0)</f>
        <v>0</v>
      </c>
      <c r="O133" s="53">
        <f>IF(Inskrivning!E131&gt;0,Inskrivning!X131,0)</f>
        <v>0</v>
      </c>
      <c r="P133" s="4"/>
      <c r="Q133" s="4"/>
      <c r="R133" s="4"/>
      <c r="W133" s="15">
        <f>IF(Inskrivning!E131="",0,Inskrivning!E131)</f>
        <v>0</v>
      </c>
      <c r="Y133" s="30">
        <f t="shared" si="1"/>
        <v>0</v>
      </c>
      <c r="Z133" s="104">
        <v>125</v>
      </c>
    </row>
    <row r="134" spans="1:26" ht="15" x14ac:dyDescent="0.25">
      <c r="A134" s="53">
        <f>IF(Inskrivning!E132&gt;0,Inskrivning!J132,0)</f>
        <v>0</v>
      </c>
      <c r="B134" s="53">
        <f>IF(Inskrivning!E132&gt;0,Inskrivning!K132,0)</f>
        <v>0</v>
      </c>
      <c r="C134" s="53">
        <f>IF(Inskrivning!E132&gt;0,Inskrivning!L132,0)</f>
        <v>0</v>
      </c>
      <c r="D134" s="53">
        <f>IF(Inskrivning!E132&gt;0,Inskrivning!M132,0)</f>
        <v>0</v>
      </c>
      <c r="E134" s="53">
        <f>IF(Inskrivning!E132&gt;0,Inskrivning!N132,0)</f>
        <v>0</v>
      </c>
      <c r="F134" s="53">
        <f>IF(Inskrivning!E132&gt;0,Inskrivning!O132,0)</f>
        <v>0</v>
      </c>
      <c r="G134" s="53">
        <f>IF(Inskrivning!E132&gt;0,Inskrivning!P132,0)</f>
        <v>0</v>
      </c>
      <c r="H134" s="53">
        <f>IF(Inskrivning!E132&gt;0,Inskrivning!Q132,0)</f>
        <v>0</v>
      </c>
      <c r="I134" s="53">
        <f>IF(Inskrivning!E132&gt;0,Inskrivning!R132,0)</f>
        <v>0</v>
      </c>
      <c r="J134" s="53">
        <f>IF(Inskrivning!E132&gt;0,Inskrivning!S132,0)</f>
        <v>0</v>
      </c>
      <c r="K134" s="53">
        <f>IF(Inskrivning!E132&gt;0,Inskrivning!T132,0)</f>
        <v>0</v>
      </c>
      <c r="L134" s="53">
        <f>IF(Inskrivning!E132&gt;0,Inskrivning!U132,0)</f>
        <v>0</v>
      </c>
      <c r="M134" s="53">
        <f>IF(Inskrivning!E132&gt;0,Inskrivning!V132,0)</f>
        <v>0</v>
      </c>
      <c r="N134" s="53">
        <f>IF(Inskrivning!E132&gt;0,Inskrivning!W132,0)</f>
        <v>0</v>
      </c>
      <c r="O134" s="53">
        <f>IF(Inskrivning!E132&gt;0,Inskrivning!X132,0)</f>
        <v>0</v>
      </c>
      <c r="P134" s="4"/>
      <c r="Q134" s="4"/>
      <c r="R134" s="4"/>
      <c r="W134" s="15">
        <f>IF(Inskrivning!E132="",0,Inskrivning!E132)</f>
        <v>0</v>
      </c>
      <c r="Y134" s="30">
        <f t="shared" si="1"/>
        <v>0</v>
      </c>
      <c r="Z134" s="4">
        <v>126</v>
      </c>
    </row>
    <row r="135" spans="1:26" ht="15" x14ac:dyDescent="0.25">
      <c r="A135" s="53">
        <f>IF(Inskrivning!E133&gt;0,Inskrivning!J133,0)</f>
        <v>0</v>
      </c>
      <c r="B135" s="53">
        <f>IF(Inskrivning!E133&gt;0,Inskrivning!K133,0)</f>
        <v>0</v>
      </c>
      <c r="C135" s="53">
        <f>IF(Inskrivning!E133&gt;0,Inskrivning!L133,0)</f>
        <v>0</v>
      </c>
      <c r="D135" s="53">
        <f>IF(Inskrivning!E133&gt;0,Inskrivning!M133,0)</f>
        <v>0</v>
      </c>
      <c r="E135" s="53">
        <f>IF(Inskrivning!E133&gt;0,Inskrivning!N133,0)</f>
        <v>0</v>
      </c>
      <c r="F135" s="53">
        <f>IF(Inskrivning!E133&gt;0,Inskrivning!O133,0)</f>
        <v>0</v>
      </c>
      <c r="G135" s="53">
        <f>IF(Inskrivning!E133&gt;0,Inskrivning!P133,0)</f>
        <v>0</v>
      </c>
      <c r="H135" s="53">
        <f>IF(Inskrivning!E133&gt;0,Inskrivning!Q133,0)</f>
        <v>0</v>
      </c>
      <c r="I135" s="53">
        <f>IF(Inskrivning!E133&gt;0,Inskrivning!R133,0)</f>
        <v>0</v>
      </c>
      <c r="J135" s="53">
        <f>IF(Inskrivning!E133&gt;0,Inskrivning!S133,0)</f>
        <v>0</v>
      </c>
      <c r="K135" s="53">
        <f>IF(Inskrivning!E133&gt;0,Inskrivning!T133,0)</f>
        <v>0</v>
      </c>
      <c r="L135" s="53">
        <f>IF(Inskrivning!E133&gt;0,Inskrivning!U133,0)</f>
        <v>0</v>
      </c>
      <c r="M135" s="53">
        <f>IF(Inskrivning!E133&gt;0,Inskrivning!V133,0)</f>
        <v>0</v>
      </c>
      <c r="N135" s="53">
        <f>IF(Inskrivning!E133&gt;0,Inskrivning!W133,0)</f>
        <v>0</v>
      </c>
      <c r="O135" s="53">
        <f>IF(Inskrivning!E133&gt;0,Inskrivning!X133,0)</f>
        <v>0</v>
      </c>
      <c r="P135" s="4"/>
      <c r="Q135" s="4"/>
      <c r="R135" s="4"/>
      <c r="W135" s="15">
        <f>IF(Inskrivning!E133="",0,Inskrivning!E133)</f>
        <v>0</v>
      </c>
      <c r="Y135" s="30">
        <f t="shared" si="1"/>
        <v>0</v>
      </c>
      <c r="Z135" s="104">
        <v>127</v>
      </c>
    </row>
    <row r="136" spans="1:26" ht="15" x14ac:dyDescent="0.25">
      <c r="A136" s="53">
        <f>IF(Inskrivning!E134&gt;0,Inskrivning!J134,0)</f>
        <v>0</v>
      </c>
      <c r="B136" s="53">
        <f>IF(Inskrivning!E134&gt;0,Inskrivning!K134,0)</f>
        <v>0</v>
      </c>
      <c r="C136" s="53">
        <f>IF(Inskrivning!E134&gt;0,Inskrivning!L134,0)</f>
        <v>0</v>
      </c>
      <c r="D136" s="53">
        <f>IF(Inskrivning!E134&gt;0,Inskrivning!M134,0)</f>
        <v>0</v>
      </c>
      <c r="E136" s="53">
        <f>IF(Inskrivning!E134&gt;0,Inskrivning!N134,0)</f>
        <v>0</v>
      </c>
      <c r="F136" s="53">
        <f>IF(Inskrivning!E134&gt;0,Inskrivning!O134,0)</f>
        <v>0</v>
      </c>
      <c r="G136" s="53">
        <f>IF(Inskrivning!E134&gt;0,Inskrivning!P134,0)</f>
        <v>0</v>
      </c>
      <c r="H136" s="53">
        <f>IF(Inskrivning!E134&gt;0,Inskrivning!Q134,0)</f>
        <v>0</v>
      </c>
      <c r="I136" s="53">
        <f>IF(Inskrivning!E134&gt;0,Inskrivning!R134,0)</f>
        <v>0</v>
      </c>
      <c r="J136" s="53">
        <f>IF(Inskrivning!E134&gt;0,Inskrivning!S134,0)</f>
        <v>0</v>
      </c>
      <c r="K136" s="53">
        <f>IF(Inskrivning!E134&gt;0,Inskrivning!T134,0)</f>
        <v>0</v>
      </c>
      <c r="L136" s="53">
        <f>IF(Inskrivning!E134&gt;0,Inskrivning!U134,0)</f>
        <v>0</v>
      </c>
      <c r="M136" s="53">
        <f>IF(Inskrivning!E134&gt;0,Inskrivning!V134,0)</f>
        <v>0</v>
      </c>
      <c r="N136" s="53">
        <f>IF(Inskrivning!E134&gt;0,Inskrivning!W134,0)</f>
        <v>0</v>
      </c>
      <c r="O136" s="53">
        <f>IF(Inskrivning!E134&gt;0,Inskrivning!X134,0)</f>
        <v>0</v>
      </c>
      <c r="P136" s="4"/>
      <c r="Q136" s="4"/>
      <c r="R136" s="4"/>
      <c r="W136" s="15">
        <f>IF(Inskrivning!E134="",0,Inskrivning!E134)</f>
        <v>0</v>
      </c>
      <c r="Y136" s="30">
        <f t="shared" si="1"/>
        <v>0</v>
      </c>
      <c r="Z136" s="4">
        <v>128</v>
      </c>
    </row>
    <row r="137" spans="1:26" ht="15" x14ac:dyDescent="0.25">
      <c r="A137" s="53">
        <f>IF(Inskrivning!E135&gt;0,Inskrivning!J135,0)</f>
        <v>0</v>
      </c>
      <c r="B137" s="53">
        <f>IF(Inskrivning!E135&gt;0,Inskrivning!K135,0)</f>
        <v>0</v>
      </c>
      <c r="C137" s="53">
        <f>IF(Inskrivning!E135&gt;0,Inskrivning!L135,0)</f>
        <v>0</v>
      </c>
      <c r="D137" s="53">
        <f>IF(Inskrivning!E135&gt;0,Inskrivning!M135,0)</f>
        <v>0</v>
      </c>
      <c r="E137" s="53">
        <f>IF(Inskrivning!E135&gt;0,Inskrivning!N135,0)</f>
        <v>0</v>
      </c>
      <c r="F137" s="53">
        <f>IF(Inskrivning!E135&gt;0,Inskrivning!O135,0)</f>
        <v>0</v>
      </c>
      <c r="G137" s="53">
        <f>IF(Inskrivning!E135&gt;0,Inskrivning!P135,0)</f>
        <v>0</v>
      </c>
      <c r="H137" s="53">
        <f>IF(Inskrivning!E135&gt;0,Inskrivning!Q135,0)</f>
        <v>0</v>
      </c>
      <c r="I137" s="53">
        <f>IF(Inskrivning!E135&gt;0,Inskrivning!R135,0)</f>
        <v>0</v>
      </c>
      <c r="J137" s="53">
        <f>IF(Inskrivning!E135&gt;0,Inskrivning!S135,0)</f>
        <v>0</v>
      </c>
      <c r="K137" s="53">
        <f>IF(Inskrivning!E135&gt;0,Inskrivning!T135,0)</f>
        <v>0</v>
      </c>
      <c r="L137" s="53">
        <f>IF(Inskrivning!E135&gt;0,Inskrivning!U135,0)</f>
        <v>0</v>
      </c>
      <c r="M137" s="53">
        <f>IF(Inskrivning!E135&gt;0,Inskrivning!V135,0)</f>
        <v>0</v>
      </c>
      <c r="N137" s="53">
        <f>IF(Inskrivning!E135&gt;0,Inskrivning!W135,0)</f>
        <v>0</v>
      </c>
      <c r="O137" s="53">
        <f>IF(Inskrivning!E135&gt;0,Inskrivning!X135,0)</f>
        <v>0</v>
      </c>
      <c r="P137" s="4"/>
      <c r="Q137" s="4"/>
      <c r="R137" s="4"/>
      <c r="W137" s="15">
        <f>IF(Inskrivning!E135="",0,Inskrivning!E135)</f>
        <v>0</v>
      </c>
      <c r="Y137" s="30">
        <f t="shared" si="1"/>
        <v>0</v>
      </c>
      <c r="Z137" s="104">
        <v>129</v>
      </c>
    </row>
    <row r="138" spans="1:26" ht="15" x14ac:dyDescent="0.25">
      <c r="A138" s="53">
        <f>IF(Inskrivning!E136&gt;0,Inskrivning!J136,0)</f>
        <v>0</v>
      </c>
      <c r="B138" s="53">
        <f>IF(Inskrivning!E136&gt;0,Inskrivning!K136,0)</f>
        <v>0</v>
      </c>
      <c r="C138" s="53">
        <f>IF(Inskrivning!E136&gt;0,Inskrivning!L136,0)</f>
        <v>0</v>
      </c>
      <c r="D138" s="53">
        <f>IF(Inskrivning!E136&gt;0,Inskrivning!M136,0)</f>
        <v>0</v>
      </c>
      <c r="E138" s="53">
        <f>IF(Inskrivning!E136&gt;0,Inskrivning!N136,0)</f>
        <v>0</v>
      </c>
      <c r="F138" s="53">
        <f>IF(Inskrivning!E136&gt;0,Inskrivning!O136,0)</f>
        <v>0</v>
      </c>
      <c r="G138" s="53">
        <f>IF(Inskrivning!E136&gt;0,Inskrivning!P136,0)</f>
        <v>0</v>
      </c>
      <c r="H138" s="53">
        <f>IF(Inskrivning!E136&gt;0,Inskrivning!Q136,0)</f>
        <v>0</v>
      </c>
      <c r="I138" s="53">
        <f>IF(Inskrivning!E136&gt;0,Inskrivning!R136,0)</f>
        <v>0</v>
      </c>
      <c r="J138" s="53">
        <f>IF(Inskrivning!E136&gt;0,Inskrivning!S136,0)</f>
        <v>0</v>
      </c>
      <c r="K138" s="53">
        <f>IF(Inskrivning!E136&gt;0,Inskrivning!T136,0)</f>
        <v>0</v>
      </c>
      <c r="L138" s="53">
        <f>IF(Inskrivning!E136&gt;0,Inskrivning!U136,0)</f>
        <v>0</v>
      </c>
      <c r="M138" s="53">
        <f>IF(Inskrivning!E136&gt;0,Inskrivning!V136,0)</f>
        <v>0</v>
      </c>
      <c r="N138" s="53">
        <f>IF(Inskrivning!E136&gt;0,Inskrivning!W136,0)</f>
        <v>0</v>
      </c>
      <c r="O138" s="53">
        <f>IF(Inskrivning!E136&gt;0,Inskrivning!X136,0)</f>
        <v>0</v>
      </c>
      <c r="P138" s="4"/>
      <c r="Q138" s="4"/>
      <c r="R138" s="4"/>
      <c r="W138" s="15">
        <f>IF(Inskrivning!E136="",0,Inskrivning!E136)</f>
        <v>0</v>
      </c>
      <c r="Y138" s="30">
        <f t="shared" ref="Y138:Y201" si="2">COUNTIF($W$9:$W$208,Z138)</f>
        <v>0</v>
      </c>
      <c r="Z138" s="4">
        <v>130</v>
      </c>
    </row>
    <row r="139" spans="1:26" ht="15" x14ac:dyDescent="0.25">
      <c r="A139" s="53">
        <f>IF(Inskrivning!E137&gt;0,Inskrivning!J137,0)</f>
        <v>0</v>
      </c>
      <c r="B139" s="53">
        <f>IF(Inskrivning!E137&gt;0,Inskrivning!K137,0)</f>
        <v>0</v>
      </c>
      <c r="C139" s="53">
        <f>IF(Inskrivning!E137&gt;0,Inskrivning!L137,0)</f>
        <v>0</v>
      </c>
      <c r="D139" s="53">
        <f>IF(Inskrivning!E137&gt;0,Inskrivning!M137,0)</f>
        <v>0</v>
      </c>
      <c r="E139" s="53">
        <f>IF(Inskrivning!E137&gt;0,Inskrivning!N137,0)</f>
        <v>0</v>
      </c>
      <c r="F139" s="53">
        <f>IF(Inskrivning!E137&gt;0,Inskrivning!O137,0)</f>
        <v>0</v>
      </c>
      <c r="G139" s="53">
        <f>IF(Inskrivning!E137&gt;0,Inskrivning!P137,0)</f>
        <v>0</v>
      </c>
      <c r="H139" s="53">
        <f>IF(Inskrivning!E137&gt;0,Inskrivning!Q137,0)</f>
        <v>0</v>
      </c>
      <c r="I139" s="53">
        <f>IF(Inskrivning!E137&gt;0,Inskrivning!R137,0)</f>
        <v>0</v>
      </c>
      <c r="J139" s="53">
        <f>IF(Inskrivning!E137&gt;0,Inskrivning!S137,0)</f>
        <v>0</v>
      </c>
      <c r="K139" s="53">
        <f>IF(Inskrivning!E137&gt;0,Inskrivning!T137,0)</f>
        <v>0</v>
      </c>
      <c r="L139" s="53">
        <f>IF(Inskrivning!E137&gt;0,Inskrivning!U137,0)</f>
        <v>0</v>
      </c>
      <c r="M139" s="53">
        <f>IF(Inskrivning!E137&gt;0,Inskrivning!V137,0)</f>
        <v>0</v>
      </c>
      <c r="N139" s="53">
        <f>IF(Inskrivning!E137&gt;0,Inskrivning!W137,0)</f>
        <v>0</v>
      </c>
      <c r="O139" s="53">
        <f>IF(Inskrivning!E137&gt;0,Inskrivning!X137,0)</f>
        <v>0</v>
      </c>
      <c r="P139" s="4"/>
      <c r="Q139" s="4"/>
      <c r="R139" s="4"/>
      <c r="W139" s="15">
        <f>IF(Inskrivning!E137="",0,Inskrivning!E137)</f>
        <v>0</v>
      </c>
      <c r="Y139" s="30">
        <f t="shared" si="2"/>
        <v>0</v>
      </c>
      <c r="Z139" s="104">
        <v>131</v>
      </c>
    </row>
    <row r="140" spans="1:26" ht="15" x14ac:dyDescent="0.25">
      <c r="A140" s="53">
        <f>IF(Inskrivning!E138&gt;0,Inskrivning!J138,0)</f>
        <v>0</v>
      </c>
      <c r="B140" s="53">
        <f>IF(Inskrivning!E138&gt;0,Inskrivning!K138,0)</f>
        <v>0</v>
      </c>
      <c r="C140" s="53">
        <f>IF(Inskrivning!E138&gt;0,Inskrivning!L138,0)</f>
        <v>0</v>
      </c>
      <c r="D140" s="53">
        <f>IF(Inskrivning!E138&gt;0,Inskrivning!M138,0)</f>
        <v>0</v>
      </c>
      <c r="E140" s="53">
        <f>IF(Inskrivning!E138&gt;0,Inskrivning!N138,0)</f>
        <v>0</v>
      </c>
      <c r="F140" s="53">
        <f>IF(Inskrivning!E138&gt;0,Inskrivning!O138,0)</f>
        <v>0</v>
      </c>
      <c r="G140" s="53">
        <f>IF(Inskrivning!E138&gt;0,Inskrivning!P138,0)</f>
        <v>0</v>
      </c>
      <c r="H140" s="53">
        <f>IF(Inskrivning!E138&gt;0,Inskrivning!Q138,0)</f>
        <v>0</v>
      </c>
      <c r="I140" s="53">
        <f>IF(Inskrivning!E138&gt;0,Inskrivning!R138,0)</f>
        <v>0</v>
      </c>
      <c r="J140" s="53">
        <f>IF(Inskrivning!E138&gt;0,Inskrivning!S138,0)</f>
        <v>0</v>
      </c>
      <c r="K140" s="53">
        <f>IF(Inskrivning!E138&gt;0,Inskrivning!T138,0)</f>
        <v>0</v>
      </c>
      <c r="L140" s="53">
        <f>IF(Inskrivning!E138&gt;0,Inskrivning!U138,0)</f>
        <v>0</v>
      </c>
      <c r="M140" s="53">
        <f>IF(Inskrivning!E138&gt;0,Inskrivning!V138,0)</f>
        <v>0</v>
      </c>
      <c r="N140" s="53">
        <f>IF(Inskrivning!E138&gt;0,Inskrivning!W138,0)</f>
        <v>0</v>
      </c>
      <c r="O140" s="53">
        <f>IF(Inskrivning!E138&gt;0,Inskrivning!X138,0)</f>
        <v>0</v>
      </c>
      <c r="P140" s="4"/>
      <c r="Q140" s="4"/>
      <c r="R140" s="4"/>
      <c r="W140" s="15">
        <f>IF(Inskrivning!E138="",0,Inskrivning!E138)</f>
        <v>0</v>
      </c>
      <c r="Y140" s="30">
        <f t="shared" si="2"/>
        <v>0</v>
      </c>
      <c r="Z140" s="4">
        <v>132</v>
      </c>
    </row>
    <row r="141" spans="1:26" ht="15" x14ac:dyDescent="0.25">
      <c r="A141" s="53">
        <f>IF(Inskrivning!E139&gt;0,Inskrivning!J139,0)</f>
        <v>0</v>
      </c>
      <c r="B141" s="53">
        <f>IF(Inskrivning!E139&gt;0,Inskrivning!K139,0)</f>
        <v>0</v>
      </c>
      <c r="C141" s="53">
        <f>IF(Inskrivning!E139&gt;0,Inskrivning!L139,0)</f>
        <v>0</v>
      </c>
      <c r="D141" s="53">
        <f>IF(Inskrivning!E139&gt;0,Inskrivning!M139,0)</f>
        <v>0</v>
      </c>
      <c r="E141" s="53">
        <f>IF(Inskrivning!E139&gt;0,Inskrivning!N139,0)</f>
        <v>0</v>
      </c>
      <c r="F141" s="53">
        <f>IF(Inskrivning!E139&gt;0,Inskrivning!O139,0)</f>
        <v>0</v>
      </c>
      <c r="G141" s="53">
        <f>IF(Inskrivning!E139&gt;0,Inskrivning!P139,0)</f>
        <v>0</v>
      </c>
      <c r="H141" s="53">
        <f>IF(Inskrivning!E139&gt;0,Inskrivning!Q139,0)</f>
        <v>0</v>
      </c>
      <c r="I141" s="53">
        <f>IF(Inskrivning!E139&gt;0,Inskrivning!R139,0)</f>
        <v>0</v>
      </c>
      <c r="J141" s="53">
        <f>IF(Inskrivning!E139&gt;0,Inskrivning!S139,0)</f>
        <v>0</v>
      </c>
      <c r="K141" s="53">
        <f>IF(Inskrivning!E139&gt;0,Inskrivning!T139,0)</f>
        <v>0</v>
      </c>
      <c r="L141" s="53">
        <f>IF(Inskrivning!E139&gt;0,Inskrivning!U139,0)</f>
        <v>0</v>
      </c>
      <c r="M141" s="53">
        <f>IF(Inskrivning!E139&gt;0,Inskrivning!V139,0)</f>
        <v>0</v>
      </c>
      <c r="N141" s="53">
        <f>IF(Inskrivning!E139&gt;0,Inskrivning!W139,0)</f>
        <v>0</v>
      </c>
      <c r="O141" s="53">
        <f>IF(Inskrivning!E139&gt;0,Inskrivning!X139,0)</f>
        <v>0</v>
      </c>
      <c r="P141" s="4"/>
      <c r="Q141" s="4"/>
      <c r="R141" s="4"/>
      <c r="W141" s="15">
        <f>IF(Inskrivning!E139="",0,Inskrivning!E139)</f>
        <v>0</v>
      </c>
      <c r="Y141" s="30">
        <f t="shared" si="2"/>
        <v>0</v>
      </c>
      <c r="Z141" s="104">
        <v>133</v>
      </c>
    </row>
    <row r="142" spans="1:26" ht="15" x14ac:dyDescent="0.25">
      <c r="A142" s="53">
        <f>IF(Inskrivning!E140&gt;0,Inskrivning!J140,0)</f>
        <v>0</v>
      </c>
      <c r="B142" s="53">
        <f>IF(Inskrivning!E140&gt;0,Inskrivning!K140,0)</f>
        <v>0</v>
      </c>
      <c r="C142" s="53">
        <f>IF(Inskrivning!E140&gt;0,Inskrivning!L140,0)</f>
        <v>0</v>
      </c>
      <c r="D142" s="53">
        <f>IF(Inskrivning!E140&gt;0,Inskrivning!M140,0)</f>
        <v>0</v>
      </c>
      <c r="E142" s="53">
        <f>IF(Inskrivning!E140&gt;0,Inskrivning!N140,0)</f>
        <v>0</v>
      </c>
      <c r="F142" s="53">
        <f>IF(Inskrivning!E140&gt;0,Inskrivning!O140,0)</f>
        <v>0</v>
      </c>
      <c r="G142" s="53">
        <f>IF(Inskrivning!E140&gt;0,Inskrivning!P140,0)</f>
        <v>0</v>
      </c>
      <c r="H142" s="53">
        <f>IF(Inskrivning!E140&gt;0,Inskrivning!Q140,0)</f>
        <v>0</v>
      </c>
      <c r="I142" s="53">
        <f>IF(Inskrivning!E140&gt;0,Inskrivning!R140,0)</f>
        <v>0</v>
      </c>
      <c r="J142" s="53">
        <f>IF(Inskrivning!E140&gt;0,Inskrivning!S140,0)</f>
        <v>0</v>
      </c>
      <c r="K142" s="53">
        <f>IF(Inskrivning!E140&gt;0,Inskrivning!T140,0)</f>
        <v>0</v>
      </c>
      <c r="L142" s="53">
        <f>IF(Inskrivning!E140&gt;0,Inskrivning!U140,0)</f>
        <v>0</v>
      </c>
      <c r="M142" s="53">
        <f>IF(Inskrivning!E140&gt;0,Inskrivning!V140,0)</f>
        <v>0</v>
      </c>
      <c r="N142" s="53">
        <f>IF(Inskrivning!E140&gt;0,Inskrivning!W140,0)</f>
        <v>0</v>
      </c>
      <c r="O142" s="53">
        <f>IF(Inskrivning!E140&gt;0,Inskrivning!X140,0)</f>
        <v>0</v>
      </c>
      <c r="P142" s="4"/>
      <c r="Q142" s="4"/>
      <c r="R142" s="4"/>
      <c r="W142" s="15">
        <f>IF(Inskrivning!E140="",0,Inskrivning!E140)</f>
        <v>0</v>
      </c>
      <c r="Y142" s="30">
        <f t="shared" si="2"/>
        <v>0</v>
      </c>
      <c r="Z142" s="4">
        <v>134</v>
      </c>
    </row>
    <row r="143" spans="1:26" ht="15" x14ac:dyDescent="0.25">
      <c r="A143" s="53">
        <f>IF(Inskrivning!E141&gt;0,Inskrivning!J141,0)</f>
        <v>0</v>
      </c>
      <c r="B143" s="53">
        <f>IF(Inskrivning!E141&gt;0,Inskrivning!K141,0)</f>
        <v>0</v>
      </c>
      <c r="C143" s="53">
        <f>IF(Inskrivning!E141&gt;0,Inskrivning!L141,0)</f>
        <v>0</v>
      </c>
      <c r="D143" s="53">
        <f>IF(Inskrivning!E141&gt;0,Inskrivning!M141,0)</f>
        <v>0</v>
      </c>
      <c r="E143" s="53">
        <f>IF(Inskrivning!E141&gt;0,Inskrivning!N141,0)</f>
        <v>0</v>
      </c>
      <c r="F143" s="53">
        <f>IF(Inskrivning!E141&gt;0,Inskrivning!O141,0)</f>
        <v>0</v>
      </c>
      <c r="G143" s="53">
        <f>IF(Inskrivning!E141&gt;0,Inskrivning!P141,0)</f>
        <v>0</v>
      </c>
      <c r="H143" s="53">
        <f>IF(Inskrivning!E141&gt;0,Inskrivning!Q141,0)</f>
        <v>0</v>
      </c>
      <c r="I143" s="53">
        <f>IF(Inskrivning!E141&gt;0,Inskrivning!R141,0)</f>
        <v>0</v>
      </c>
      <c r="J143" s="53">
        <f>IF(Inskrivning!E141&gt;0,Inskrivning!S141,0)</f>
        <v>0</v>
      </c>
      <c r="K143" s="53">
        <f>IF(Inskrivning!E141&gt;0,Inskrivning!T141,0)</f>
        <v>0</v>
      </c>
      <c r="L143" s="53">
        <f>IF(Inskrivning!E141&gt;0,Inskrivning!U141,0)</f>
        <v>0</v>
      </c>
      <c r="M143" s="53">
        <f>IF(Inskrivning!E141&gt;0,Inskrivning!V141,0)</f>
        <v>0</v>
      </c>
      <c r="N143" s="53">
        <f>IF(Inskrivning!E141&gt;0,Inskrivning!W141,0)</f>
        <v>0</v>
      </c>
      <c r="O143" s="53">
        <f>IF(Inskrivning!E141&gt;0,Inskrivning!X141,0)</f>
        <v>0</v>
      </c>
      <c r="P143" s="4"/>
      <c r="Q143" s="4"/>
      <c r="R143" s="4"/>
      <c r="W143" s="15">
        <f>IF(Inskrivning!E141="",0,Inskrivning!E141)</f>
        <v>0</v>
      </c>
      <c r="Y143" s="30">
        <f t="shared" si="2"/>
        <v>0</v>
      </c>
      <c r="Z143" s="104">
        <v>135</v>
      </c>
    </row>
    <row r="144" spans="1:26" ht="15" x14ac:dyDescent="0.25">
      <c r="A144" s="53">
        <f>IF(Inskrivning!E142&gt;0,Inskrivning!J142,0)</f>
        <v>0</v>
      </c>
      <c r="B144" s="53">
        <f>IF(Inskrivning!E142&gt;0,Inskrivning!K142,0)</f>
        <v>0</v>
      </c>
      <c r="C144" s="53">
        <f>IF(Inskrivning!E142&gt;0,Inskrivning!L142,0)</f>
        <v>0</v>
      </c>
      <c r="D144" s="53">
        <f>IF(Inskrivning!E142&gt;0,Inskrivning!M142,0)</f>
        <v>0</v>
      </c>
      <c r="E144" s="53">
        <f>IF(Inskrivning!E142&gt;0,Inskrivning!N142,0)</f>
        <v>0</v>
      </c>
      <c r="F144" s="53">
        <f>IF(Inskrivning!E142&gt;0,Inskrivning!O142,0)</f>
        <v>0</v>
      </c>
      <c r="G144" s="53">
        <f>IF(Inskrivning!E142&gt;0,Inskrivning!P142,0)</f>
        <v>0</v>
      </c>
      <c r="H144" s="53">
        <f>IF(Inskrivning!E142&gt;0,Inskrivning!Q142,0)</f>
        <v>0</v>
      </c>
      <c r="I144" s="53">
        <f>IF(Inskrivning!E142&gt;0,Inskrivning!R142,0)</f>
        <v>0</v>
      </c>
      <c r="J144" s="53">
        <f>IF(Inskrivning!E142&gt;0,Inskrivning!S142,0)</f>
        <v>0</v>
      </c>
      <c r="K144" s="53">
        <f>IF(Inskrivning!E142&gt;0,Inskrivning!T142,0)</f>
        <v>0</v>
      </c>
      <c r="L144" s="53">
        <f>IF(Inskrivning!E142&gt;0,Inskrivning!U142,0)</f>
        <v>0</v>
      </c>
      <c r="M144" s="53">
        <f>IF(Inskrivning!E142&gt;0,Inskrivning!V142,0)</f>
        <v>0</v>
      </c>
      <c r="N144" s="53">
        <f>IF(Inskrivning!E142&gt;0,Inskrivning!W142,0)</f>
        <v>0</v>
      </c>
      <c r="O144" s="53">
        <f>IF(Inskrivning!E142&gt;0,Inskrivning!X142,0)</f>
        <v>0</v>
      </c>
      <c r="P144" s="4"/>
      <c r="Q144" s="4"/>
      <c r="R144" s="4"/>
      <c r="W144" s="15">
        <f>IF(Inskrivning!E142="",0,Inskrivning!E142)</f>
        <v>0</v>
      </c>
      <c r="Y144" s="30">
        <f t="shared" si="2"/>
        <v>0</v>
      </c>
      <c r="Z144" s="4">
        <v>136</v>
      </c>
    </row>
    <row r="145" spans="1:26" ht="15" x14ac:dyDescent="0.25">
      <c r="A145" s="53">
        <f>IF(Inskrivning!E143&gt;0,Inskrivning!J143,0)</f>
        <v>0</v>
      </c>
      <c r="B145" s="53">
        <f>IF(Inskrivning!E143&gt;0,Inskrivning!K143,0)</f>
        <v>0</v>
      </c>
      <c r="C145" s="53">
        <f>IF(Inskrivning!E143&gt;0,Inskrivning!L143,0)</f>
        <v>0</v>
      </c>
      <c r="D145" s="53">
        <f>IF(Inskrivning!E143&gt;0,Inskrivning!M143,0)</f>
        <v>0</v>
      </c>
      <c r="E145" s="53">
        <f>IF(Inskrivning!E143&gt;0,Inskrivning!N143,0)</f>
        <v>0</v>
      </c>
      <c r="F145" s="53">
        <f>IF(Inskrivning!E143&gt;0,Inskrivning!O143,0)</f>
        <v>0</v>
      </c>
      <c r="G145" s="53">
        <f>IF(Inskrivning!E143&gt;0,Inskrivning!P143,0)</f>
        <v>0</v>
      </c>
      <c r="H145" s="53">
        <f>IF(Inskrivning!E143&gt;0,Inskrivning!Q143,0)</f>
        <v>0</v>
      </c>
      <c r="I145" s="53">
        <f>IF(Inskrivning!E143&gt;0,Inskrivning!R143,0)</f>
        <v>0</v>
      </c>
      <c r="J145" s="53">
        <f>IF(Inskrivning!E143&gt;0,Inskrivning!S143,0)</f>
        <v>0</v>
      </c>
      <c r="K145" s="53">
        <f>IF(Inskrivning!E143&gt;0,Inskrivning!T143,0)</f>
        <v>0</v>
      </c>
      <c r="L145" s="53">
        <f>IF(Inskrivning!E143&gt;0,Inskrivning!U143,0)</f>
        <v>0</v>
      </c>
      <c r="M145" s="53">
        <f>IF(Inskrivning!E143&gt;0,Inskrivning!V143,0)</f>
        <v>0</v>
      </c>
      <c r="N145" s="53">
        <f>IF(Inskrivning!E143&gt;0,Inskrivning!W143,0)</f>
        <v>0</v>
      </c>
      <c r="O145" s="53">
        <f>IF(Inskrivning!E143&gt;0,Inskrivning!X143,0)</f>
        <v>0</v>
      </c>
      <c r="P145" s="4"/>
      <c r="Q145" s="4"/>
      <c r="R145" s="4"/>
      <c r="W145" s="15">
        <f>IF(Inskrivning!E143="",0,Inskrivning!E143)</f>
        <v>0</v>
      </c>
      <c r="Y145" s="30">
        <f t="shared" si="2"/>
        <v>0</v>
      </c>
      <c r="Z145" s="104">
        <v>137</v>
      </c>
    </row>
    <row r="146" spans="1:26" ht="15" x14ac:dyDescent="0.25">
      <c r="A146" s="53">
        <f>IF(Inskrivning!E144&gt;0,Inskrivning!J144,0)</f>
        <v>0</v>
      </c>
      <c r="B146" s="53">
        <f>IF(Inskrivning!E144&gt;0,Inskrivning!K144,0)</f>
        <v>0</v>
      </c>
      <c r="C146" s="53">
        <f>IF(Inskrivning!E144&gt;0,Inskrivning!L144,0)</f>
        <v>0</v>
      </c>
      <c r="D146" s="53">
        <f>IF(Inskrivning!E144&gt;0,Inskrivning!M144,0)</f>
        <v>0</v>
      </c>
      <c r="E146" s="53">
        <f>IF(Inskrivning!E144&gt;0,Inskrivning!N144,0)</f>
        <v>0</v>
      </c>
      <c r="F146" s="53">
        <f>IF(Inskrivning!E144&gt;0,Inskrivning!O144,0)</f>
        <v>0</v>
      </c>
      <c r="G146" s="53">
        <f>IF(Inskrivning!E144&gt;0,Inskrivning!P144,0)</f>
        <v>0</v>
      </c>
      <c r="H146" s="53">
        <f>IF(Inskrivning!E144&gt;0,Inskrivning!Q144,0)</f>
        <v>0</v>
      </c>
      <c r="I146" s="53">
        <f>IF(Inskrivning!E144&gt;0,Inskrivning!R144,0)</f>
        <v>0</v>
      </c>
      <c r="J146" s="53">
        <f>IF(Inskrivning!E144&gt;0,Inskrivning!S144,0)</f>
        <v>0</v>
      </c>
      <c r="K146" s="53">
        <f>IF(Inskrivning!E144&gt;0,Inskrivning!T144,0)</f>
        <v>0</v>
      </c>
      <c r="L146" s="53">
        <f>IF(Inskrivning!E144&gt;0,Inskrivning!U144,0)</f>
        <v>0</v>
      </c>
      <c r="M146" s="53">
        <f>IF(Inskrivning!E144&gt;0,Inskrivning!V144,0)</f>
        <v>0</v>
      </c>
      <c r="N146" s="53">
        <f>IF(Inskrivning!E144&gt;0,Inskrivning!W144,0)</f>
        <v>0</v>
      </c>
      <c r="O146" s="53">
        <f>IF(Inskrivning!E144&gt;0,Inskrivning!X144,0)</f>
        <v>0</v>
      </c>
      <c r="P146" s="4"/>
      <c r="Q146" s="4"/>
      <c r="R146" s="4"/>
      <c r="W146" s="15">
        <f>IF(Inskrivning!E144="",0,Inskrivning!E144)</f>
        <v>0</v>
      </c>
      <c r="Y146" s="30">
        <f t="shared" si="2"/>
        <v>0</v>
      </c>
      <c r="Z146" s="4">
        <v>138</v>
      </c>
    </row>
    <row r="147" spans="1:26" ht="15" x14ac:dyDescent="0.25">
      <c r="A147" s="53">
        <f>IF(Inskrivning!E145&gt;0,Inskrivning!J145,0)</f>
        <v>0</v>
      </c>
      <c r="B147" s="53">
        <f>IF(Inskrivning!E145&gt;0,Inskrivning!K145,0)</f>
        <v>0</v>
      </c>
      <c r="C147" s="53">
        <f>IF(Inskrivning!E145&gt;0,Inskrivning!L145,0)</f>
        <v>0</v>
      </c>
      <c r="D147" s="53">
        <f>IF(Inskrivning!E145&gt;0,Inskrivning!M145,0)</f>
        <v>0</v>
      </c>
      <c r="E147" s="53">
        <f>IF(Inskrivning!E145&gt;0,Inskrivning!N145,0)</f>
        <v>0</v>
      </c>
      <c r="F147" s="53">
        <f>IF(Inskrivning!E145&gt;0,Inskrivning!O145,0)</f>
        <v>0</v>
      </c>
      <c r="G147" s="53">
        <f>IF(Inskrivning!E145&gt;0,Inskrivning!P145,0)</f>
        <v>0</v>
      </c>
      <c r="H147" s="53">
        <f>IF(Inskrivning!E145&gt;0,Inskrivning!Q145,0)</f>
        <v>0</v>
      </c>
      <c r="I147" s="53">
        <f>IF(Inskrivning!E145&gt;0,Inskrivning!R145,0)</f>
        <v>0</v>
      </c>
      <c r="J147" s="53">
        <f>IF(Inskrivning!E145&gt;0,Inskrivning!S145,0)</f>
        <v>0</v>
      </c>
      <c r="K147" s="53">
        <f>IF(Inskrivning!E145&gt;0,Inskrivning!T145,0)</f>
        <v>0</v>
      </c>
      <c r="L147" s="53">
        <f>IF(Inskrivning!E145&gt;0,Inskrivning!U145,0)</f>
        <v>0</v>
      </c>
      <c r="M147" s="53">
        <f>IF(Inskrivning!E145&gt;0,Inskrivning!V145,0)</f>
        <v>0</v>
      </c>
      <c r="N147" s="53">
        <f>IF(Inskrivning!E145&gt;0,Inskrivning!W145,0)</f>
        <v>0</v>
      </c>
      <c r="O147" s="53">
        <f>IF(Inskrivning!E145&gt;0,Inskrivning!X145,0)</f>
        <v>0</v>
      </c>
      <c r="P147" s="4"/>
      <c r="Q147" s="4"/>
      <c r="R147" s="4"/>
      <c r="W147" s="15">
        <f>IF(Inskrivning!E145="",0,Inskrivning!E145)</f>
        <v>0</v>
      </c>
      <c r="Y147" s="30">
        <f t="shared" si="2"/>
        <v>0</v>
      </c>
      <c r="Z147" s="104">
        <v>139</v>
      </c>
    </row>
    <row r="148" spans="1:26" ht="15" x14ac:dyDescent="0.25">
      <c r="A148" s="53">
        <f>IF(Inskrivning!E146&gt;0,Inskrivning!J146,0)</f>
        <v>0</v>
      </c>
      <c r="B148" s="53">
        <f>IF(Inskrivning!E146&gt;0,Inskrivning!K146,0)</f>
        <v>0</v>
      </c>
      <c r="C148" s="53">
        <f>IF(Inskrivning!E146&gt;0,Inskrivning!L146,0)</f>
        <v>0</v>
      </c>
      <c r="D148" s="53">
        <f>IF(Inskrivning!E146&gt;0,Inskrivning!M146,0)</f>
        <v>0</v>
      </c>
      <c r="E148" s="53">
        <f>IF(Inskrivning!E146&gt;0,Inskrivning!N146,0)</f>
        <v>0</v>
      </c>
      <c r="F148" s="53">
        <f>IF(Inskrivning!E146&gt;0,Inskrivning!O146,0)</f>
        <v>0</v>
      </c>
      <c r="G148" s="53">
        <f>IF(Inskrivning!E146&gt;0,Inskrivning!P146,0)</f>
        <v>0</v>
      </c>
      <c r="H148" s="53">
        <f>IF(Inskrivning!E146&gt;0,Inskrivning!Q146,0)</f>
        <v>0</v>
      </c>
      <c r="I148" s="53">
        <f>IF(Inskrivning!E146&gt;0,Inskrivning!R146,0)</f>
        <v>0</v>
      </c>
      <c r="J148" s="53">
        <f>IF(Inskrivning!E146&gt;0,Inskrivning!S146,0)</f>
        <v>0</v>
      </c>
      <c r="K148" s="53">
        <f>IF(Inskrivning!E146&gt;0,Inskrivning!T146,0)</f>
        <v>0</v>
      </c>
      <c r="L148" s="53">
        <f>IF(Inskrivning!E146&gt;0,Inskrivning!U146,0)</f>
        <v>0</v>
      </c>
      <c r="M148" s="53">
        <f>IF(Inskrivning!E146&gt;0,Inskrivning!V146,0)</f>
        <v>0</v>
      </c>
      <c r="N148" s="53">
        <f>IF(Inskrivning!E146&gt;0,Inskrivning!W146,0)</f>
        <v>0</v>
      </c>
      <c r="O148" s="53">
        <f>IF(Inskrivning!E146&gt;0,Inskrivning!X146,0)</f>
        <v>0</v>
      </c>
      <c r="P148" s="4"/>
      <c r="Q148" s="4"/>
      <c r="R148" s="4"/>
      <c r="W148" s="15">
        <f>IF(Inskrivning!E146="",0,Inskrivning!E146)</f>
        <v>0</v>
      </c>
      <c r="Y148" s="30">
        <f t="shared" si="2"/>
        <v>0</v>
      </c>
      <c r="Z148" s="4">
        <v>140</v>
      </c>
    </row>
    <row r="149" spans="1:26" ht="15" x14ac:dyDescent="0.25">
      <c r="A149" s="53">
        <f>IF(Inskrivning!E147&gt;0,Inskrivning!J147,0)</f>
        <v>0</v>
      </c>
      <c r="B149" s="53">
        <f>IF(Inskrivning!E147&gt;0,Inskrivning!K147,0)</f>
        <v>0</v>
      </c>
      <c r="C149" s="53">
        <f>IF(Inskrivning!E147&gt;0,Inskrivning!L147,0)</f>
        <v>0</v>
      </c>
      <c r="D149" s="53">
        <f>IF(Inskrivning!E147&gt;0,Inskrivning!M147,0)</f>
        <v>0</v>
      </c>
      <c r="E149" s="53">
        <f>IF(Inskrivning!E147&gt;0,Inskrivning!N147,0)</f>
        <v>0</v>
      </c>
      <c r="F149" s="53">
        <f>IF(Inskrivning!E147&gt;0,Inskrivning!O147,0)</f>
        <v>0</v>
      </c>
      <c r="G149" s="53">
        <f>IF(Inskrivning!E147&gt;0,Inskrivning!P147,0)</f>
        <v>0</v>
      </c>
      <c r="H149" s="53">
        <f>IF(Inskrivning!E147&gt;0,Inskrivning!Q147,0)</f>
        <v>0</v>
      </c>
      <c r="I149" s="53">
        <f>IF(Inskrivning!E147&gt;0,Inskrivning!R147,0)</f>
        <v>0</v>
      </c>
      <c r="J149" s="53">
        <f>IF(Inskrivning!E147&gt;0,Inskrivning!S147,0)</f>
        <v>0</v>
      </c>
      <c r="K149" s="53">
        <f>IF(Inskrivning!E147&gt;0,Inskrivning!T147,0)</f>
        <v>0</v>
      </c>
      <c r="L149" s="53">
        <f>IF(Inskrivning!E147&gt;0,Inskrivning!U147,0)</f>
        <v>0</v>
      </c>
      <c r="M149" s="53">
        <f>IF(Inskrivning!E147&gt;0,Inskrivning!V147,0)</f>
        <v>0</v>
      </c>
      <c r="N149" s="53">
        <f>IF(Inskrivning!E147&gt;0,Inskrivning!W147,0)</f>
        <v>0</v>
      </c>
      <c r="O149" s="53">
        <f>IF(Inskrivning!E147&gt;0,Inskrivning!X147,0)</f>
        <v>0</v>
      </c>
      <c r="P149" s="4"/>
      <c r="Q149" s="4"/>
      <c r="R149" s="4"/>
      <c r="W149" s="15">
        <f>IF(Inskrivning!E147="",0,Inskrivning!E147)</f>
        <v>0</v>
      </c>
      <c r="Y149" s="30">
        <f t="shared" si="2"/>
        <v>0</v>
      </c>
      <c r="Z149" s="104">
        <v>141</v>
      </c>
    </row>
    <row r="150" spans="1:26" ht="15" x14ac:dyDescent="0.25">
      <c r="A150" s="53">
        <f>IF(Inskrivning!E148&gt;0,Inskrivning!J148,0)</f>
        <v>0</v>
      </c>
      <c r="B150" s="53">
        <f>IF(Inskrivning!E148&gt;0,Inskrivning!K148,0)</f>
        <v>0</v>
      </c>
      <c r="C150" s="53">
        <f>IF(Inskrivning!E148&gt;0,Inskrivning!L148,0)</f>
        <v>0</v>
      </c>
      <c r="D150" s="53">
        <f>IF(Inskrivning!E148&gt;0,Inskrivning!M148,0)</f>
        <v>0</v>
      </c>
      <c r="E150" s="53">
        <f>IF(Inskrivning!E148&gt;0,Inskrivning!N148,0)</f>
        <v>0</v>
      </c>
      <c r="F150" s="53">
        <f>IF(Inskrivning!E148&gt;0,Inskrivning!O148,0)</f>
        <v>0</v>
      </c>
      <c r="G150" s="53">
        <f>IF(Inskrivning!E148&gt;0,Inskrivning!P148,0)</f>
        <v>0</v>
      </c>
      <c r="H150" s="53">
        <f>IF(Inskrivning!E148&gt;0,Inskrivning!Q148,0)</f>
        <v>0</v>
      </c>
      <c r="I150" s="53">
        <f>IF(Inskrivning!E148&gt;0,Inskrivning!R148,0)</f>
        <v>0</v>
      </c>
      <c r="J150" s="53">
        <f>IF(Inskrivning!E148&gt;0,Inskrivning!S148,0)</f>
        <v>0</v>
      </c>
      <c r="K150" s="53">
        <f>IF(Inskrivning!E148&gt;0,Inskrivning!T148,0)</f>
        <v>0</v>
      </c>
      <c r="L150" s="53">
        <f>IF(Inskrivning!E148&gt;0,Inskrivning!U148,0)</f>
        <v>0</v>
      </c>
      <c r="M150" s="53">
        <f>IF(Inskrivning!E148&gt;0,Inskrivning!V148,0)</f>
        <v>0</v>
      </c>
      <c r="N150" s="53">
        <f>IF(Inskrivning!E148&gt;0,Inskrivning!W148,0)</f>
        <v>0</v>
      </c>
      <c r="O150" s="53">
        <f>IF(Inskrivning!E148&gt;0,Inskrivning!X148,0)</f>
        <v>0</v>
      </c>
      <c r="P150" s="4"/>
      <c r="Q150" s="4"/>
      <c r="R150" s="4"/>
      <c r="W150" s="15">
        <f>IF(Inskrivning!E148="",0,Inskrivning!E148)</f>
        <v>0</v>
      </c>
      <c r="Y150" s="30">
        <f t="shared" si="2"/>
        <v>0</v>
      </c>
      <c r="Z150" s="4">
        <v>142</v>
      </c>
    </row>
    <row r="151" spans="1:26" ht="15" x14ac:dyDescent="0.25">
      <c r="A151" s="53">
        <f>IF(Inskrivning!E149&gt;0,Inskrivning!J149,0)</f>
        <v>0</v>
      </c>
      <c r="B151" s="53">
        <f>IF(Inskrivning!E149&gt;0,Inskrivning!K149,0)</f>
        <v>0</v>
      </c>
      <c r="C151" s="53">
        <f>IF(Inskrivning!E149&gt;0,Inskrivning!L149,0)</f>
        <v>0</v>
      </c>
      <c r="D151" s="53">
        <f>IF(Inskrivning!E149&gt;0,Inskrivning!M149,0)</f>
        <v>0</v>
      </c>
      <c r="E151" s="53">
        <f>IF(Inskrivning!E149&gt;0,Inskrivning!N149,0)</f>
        <v>0</v>
      </c>
      <c r="F151" s="53">
        <f>IF(Inskrivning!E149&gt;0,Inskrivning!O149,0)</f>
        <v>0</v>
      </c>
      <c r="G151" s="53">
        <f>IF(Inskrivning!E149&gt;0,Inskrivning!P149,0)</f>
        <v>0</v>
      </c>
      <c r="H151" s="53">
        <f>IF(Inskrivning!E149&gt;0,Inskrivning!Q149,0)</f>
        <v>0</v>
      </c>
      <c r="I151" s="53">
        <f>IF(Inskrivning!E149&gt;0,Inskrivning!R149,0)</f>
        <v>0</v>
      </c>
      <c r="J151" s="53">
        <f>IF(Inskrivning!E149&gt;0,Inskrivning!S149,0)</f>
        <v>0</v>
      </c>
      <c r="K151" s="53">
        <f>IF(Inskrivning!E149&gt;0,Inskrivning!T149,0)</f>
        <v>0</v>
      </c>
      <c r="L151" s="53">
        <f>IF(Inskrivning!E149&gt;0,Inskrivning!U149,0)</f>
        <v>0</v>
      </c>
      <c r="M151" s="53">
        <f>IF(Inskrivning!E149&gt;0,Inskrivning!V149,0)</f>
        <v>0</v>
      </c>
      <c r="N151" s="53">
        <f>IF(Inskrivning!E149&gt;0,Inskrivning!W149,0)</f>
        <v>0</v>
      </c>
      <c r="O151" s="53">
        <f>IF(Inskrivning!E149&gt;0,Inskrivning!X149,0)</f>
        <v>0</v>
      </c>
      <c r="P151" s="4"/>
      <c r="Q151" s="4"/>
      <c r="R151" s="4"/>
      <c r="W151" s="15">
        <f>IF(Inskrivning!E149="",0,Inskrivning!E149)</f>
        <v>0</v>
      </c>
      <c r="Y151" s="30">
        <f t="shared" si="2"/>
        <v>0</v>
      </c>
      <c r="Z151" s="104">
        <v>143</v>
      </c>
    </row>
    <row r="152" spans="1:26" ht="15" x14ac:dyDescent="0.25">
      <c r="A152" s="53">
        <f>IF(Inskrivning!E150&gt;0,Inskrivning!J150,0)</f>
        <v>0</v>
      </c>
      <c r="B152" s="53">
        <f>IF(Inskrivning!E150&gt;0,Inskrivning!K150,0)</f>
        <v>0</v>
      </c>
      <c r="C152" s="53">
        <f>IF(Inskrivning!E150&gt;0,Inskrivning!L150,0)</f>
        <v>0</v>
      </c>
      <c r="D152" s="53">
        <f>IF(Inskrivning!E150&gt;0,Inskrivning!M150,0)</f>
        <v>0</v>
      </c>
      <c r="E152" s="53">
        <f>IF(Inskrivning!E150&gt;0,Inskrivning!N150,0)</f>
        <v>0</v>
      </c>
      <c r="F152" s="53">
        <f>IF(Inskrivning!E150&gt;0,Inskrivning!O150,0)</f>
        <v>0</v>
      </c>
      <c r="G152" s="53">
        <f>IF(Inskrivning!E150&gt;0,Inskrivning!P150,0)</f>
        <v>0</v>
      </c>
      <c r="H152" s="53">
        <f>IF(Inskrivning!E150&gt;0,Inskrivning!Q150,0)</f>
        <v>0</v>
      </c>
      <c r="I152" s="53">
        <f>IF(Inskrivning!E150&gt;0,Inskrivning!R150,0)</f>
        <v>0</v>
      </c>
      <c r="J152" s="53">
        <f>IF(Inskrivning!E150&gt;0,Inskrivning!S150,0)</f>
        <v>0</v>
      </c>
      <c r="K152" s="53">
        <f>IF(Inskrivning!E150&gt;0,Inskrivning!T150,0)</f>
        <v>0</v>
      </c>
      <c r="L152" s="53">
        <f>IF(Inskrivning!E150&gt;0,Inskrivning!U150,0)</f>
        <v>0</v>
      </c>
      <c r="M152" s="53">
        <f>IF(Inskrivning!E150&gt;0,Inskrivning!V150,0)</f>
        <v>0</v>
      </c>
      <c r="N152" s="53">
        <f>IF(Inskrivning!E150&gt;0,Inskrivning!W150,0)</f>
        <v>0</v>
      </c>
      <c r="O152" s="53">
        <f>IF(Inskrivning!E150&gt;0,Inskrivning!X150,0)</f>
        <v>0</v>
      </c>
      <c r="P152" s="4"/>
      <c r="Q152" s="4"/>
      <c r="R152" s="4"/>
      <c r="W152" s="15">
        <f>IF(Inskrivning!E150="",0,Inskrivning!E150)</f>
        <v>0</v>
      </c>
      <c r="Y152" s="30">
        <f t="shared" si="2"/>
        <v>0</v>
      </c>
      <c r="Z152" s="4">
        <v>144</v>
      </c>
    </row>
    <row r="153" spans="1:26" ht="15" x14ac:dyDescent="0.25">
      <c r="A153" s="53">
        <f>IF(Inskrivning!E151&gt;0,Inskrivning!J151,0)</f>
        <v>0</v>
      </c>
      <c r="B153" s="53">
        <f>IF(Inskrivning!E151&gt;0,Inskrivning!K151,0)</f>
        <v>0</v>
      </c>
      <c r="C153" s="53">
        <f>IF(Inskrivning!E151&gt;0,Inskrivning!L151,0)</f>
        <v>0</v>
      </c>
      <c r="D153" s="53">
        <f>IF(Inskrivning!E151&gt;0,Inskrivning!M151,0)</f>
        <v>0</v>
      </c>
      <c r="E153" s="53">
        <f>IF(Inskrivning!E151&gt;0,Inskrivning!N151,0)</f>
        <v>0</v>
      </c>
      <c r="F153" s="53">
        <f>IF(Inskrivning!E151&gt;0,Inskrivning!O151,0)</f>
        <v>0</v>
      </c>
      <c r="G153" s="53">
        <f>IF(Inskrivning!E151&gt;0,Inskrivning!P151,0)</f>
        <v>0</v>
      </c>
      <c r="H153" s="53">
        <f>IF(Inskrivning!E151&gt;0,Inskrivning!Q151,0)</f>
        <v>0</v>
      </c>
      <c r="I153" s="53">
        <f>IF(Inskrivning!E151&gt;0,Inskrivning!R151,0)</f>
        <v>0</v>
      </c>
      <c r="J153" s="53">
        <f>IF(Inskrivning!E151&gt;0,Inskrivning!S151,0)</f>
        <v>0</v>
      </c>
      <c r="K153" s="53">
        <f>IF(Inskrivning!E151&gt;0,Inskrivning!T151,0)</f>
        <v>0</v>
      </c>
      <c r="L153" s="53">
        <f>IF(Inskrivning!E151&gt;0,Inskrivning!U151,0)</f>
        <v>0</v>
      </c>
      <c r="M153" s="53">
        <f>IF(Inskrivning!E151&gt;0,Inskrivning!V151,0)</f>
        <v>0</v>
      </c>
      <c r="N153" s="53">
        <f>IF(Inskrivning!E151&gt;0,Inskrivning!W151,0)</f>
        <v>0</v>
      </c>
      <c r="O153" s="53">
        <f>IF(Inskrivning!E151&gt;0,Inskrivning!X151,0)</f>
        <v>0</v>
      </c>
      <c r="P153" s="4"/>
      <c r="Q153" s="4"/>
      <c r="R153" s="4"/>
      <c r="W153" s="15">
        <f>IF(Inskrivning!E151="",0,Inskrivning!E151)</f>
        <v>0</v>
      </c>
      <c r="Y153" s="30">
        <f t="shared" si="2"/>
        <v>0</v>
      </c>
      <c r="Z153" s="104">
        <v>145</v>
      </c>
    </row>
    <row r="154" spans="1:26" ht="15" x14ac:dyDescent="0.25">
      <c r="A154" s="53">
        <f>IF(Inskrivning!E152&gt;0,Inskrivning!J152,0)</f>
        <v>0</v>
      </c>
      <c r="B154" s="53">
        <f>IF(Inskrivning!E152&gt;0,Inskrivning!K152,0)</f>
        <v>0</v>
      </c>
      <c r="C154" s="53">
        <f>IF(Inskrivning!E152&gt;0,Inskrivning!L152,0)</f>
        <v>0</v>
      </c>
      <c r="D154" s="53">
        <f>IF(Inskrivning!E152&gt;0,Inskrivning!M152,0)</f>
        <v>0</v>
      </c>
      <c r="E154" s="53">
        <f>IF(Inskrivning!E152&gt;0,Inskrivning!N152,0)</f>
        <v>0</v>
      </c>
      <c r="F154" s="53">
        <f>IF(Inskrivning!E152&gt;0,Inskrivning!O152,0)</f>
        <v>0</v>
      </c>
      <c r="G154" s="53">
        <f>IF(Inskrivning!E152&gt;0,Inskrivning!P152,0)</f>
        <v>0</v>
      </c>
      <c r="H154" s="53">
        <f>IF(Inskrivning!E152&gt;0,Inskrivning!Q152,0)</f>
        <v>0</v>
      </c>
      <c r="I154" s="53">
        <f>IF(Inskrivning!E152&gt;0,Inskrivning!R152,0)</f>
        <v>0</v>
      </c>
      <c r="J154" s="53">
        <f>IF(Inskrivning!E152&gt;0,Inskrivning!S152,0)</f>
        <v>0</v>
      </c>
      <c r="K154" s="53">
        <f>IF(Inskrivning!E152&gt;0,Inskrivning!T152,0)</f>
        <v>0</v>
      </c>
      <c r="L154" s="53">
        <f>IF(Inskrivning!E152&gt;0,Inskrivning!U152,0)</f>
        <v>0</v>
      </c>
      <c r="M154" s="53">
        <f>IF(Inskrivning!E152&gt;0,Inskrivning!V152,0)</f>
        <v>0</v>
      </c>
      <c r="N154" s="53">
        <f>IF(Inskrivning!E152&gt;0,Inskrivning!W152,0)</f>
        <v>0</v>
      </c>
      <c r="O154" s="53">
        <f>IF(Inskrivning!E152&gt;0,Inskrivning!X152,0)</f>
        <v>0</v>
      </c>
      <c r="P154" s="4"/>
      <c r="Q154" s="4"/>
      <c r="R154" s="4"/>
      <c r="W154" s="15">
        <f>IF(Inskrivning!E152="",0,Inskrivning!E152)</f>
        <v>0</v>
      </c>
      <c r="Y154" s="30">
        <f t="shared" si="2"/>
        <v>0</v>
      </c>
      <c r="Z154" s="4">
        <v>146</v>
      </c>
    </row>
    <row r="155" spans="1:26" ht="15" x14ac:dyDescent="0.25">
      <c r="A155" s="53">
        <f>IF(Inskrivning!E153&gt;0,Inskrivning!J153,0)</f>
        <v>0</v>
      </c>
      <c r="B155" s="53">
        <f>IF(Inskrivning!E153&gt;0,Inskrivning!K153,0)</f>
        <v>0</v>
      </c>
      <c r="C155" s="53">
        <f>IF(Inskrivning!E153&gt;0,Inskrivning!L153,0)</f>
        <v>0</v>
      </c>
      <c r="D155" s="53">
        <f>IF(Inskrivning!E153&gt;0,Inskrivning!M153,0)</f>
        <v>0</v>
      </c>
      <c r="E155" s="53">
        <f>IF(Inskrivning!E153&gt;0,Inskrivning!N153,0)</f>
        <v>0</v>
      </c>
      <c r="F155" s="53">
        <f>IF(Inskrivning!E153&gt;0,Inskrivning!O153,0)</f>
        <v>0</v>
      </c>
      <c r="G155" s="53">
        <f>IF(Inskrivning!E153&gt;0,Inskrivning!P153,0)</f>
        <v>0</v>
      </c>
      <c r="H155" s="53">
        <f>IF(Inskrivning!E153&gt;0,Inskrivning!Q153,0)</f>
        <v>0</v>
      </c>
      <c r="I155" s="53">
        <f>IF(Inskrivning!E153&gt;0,Inskrivning!R153,0)</f>
        <v>0</v>
      </c>
      <c r="J155" s="53">
        <f>IF(Inskrivning!E153&gt;0,Inskrivning!S153,0)</f>
        <v>0</v>
      </c>
      <c r="K155" s="53">
        <f>IF(Inskrivning!E153&gt;0,Inskrivning!T153,0)</f>
        <v>0</v>
      </c>
      <c r="L155" s="53">
        <f>IF(Inskrivning!E153&gt;0,Inskrivning!U153,0)</f>
        <v>0</v>
      </c>
      <c r="M155" s="53">
        <f>IF(Inskrivning!E153&gt;0,Inskrivning!V153,0)</f>
        <v>0</v>
      </c>
      <c r="N155" s="53">
        <f>IF(Inskrivning!E153&gt;0,Inskrivning!W153,0)</f>
        <v>0</v>
      </c>
      <c r="O155" s="53">
        <f>IF(Inskrivning!E153&gt;0,Inskrivning!X153,0)</f>
        <v>0</v>
      </c>
      <c r="P155" s="4"/>
      <c r="Q155" s="4"/>
      <c r="R155" s="4"/>
      <c r="W155" s="15">
        <f>IF(Inskrivning!E153="",0,Inskrivning!E153)</f>
        <v>0</v>
      </c>
      <c r="Y155" s="30">
        <f t="shared" si="2"/>
        <v>0</v>
      </c>
      <c r="Z155" s="104">
        <v>147</v>
      </c>
    </row>
    <row r="156" spans="1:26" ht="15" x14ac:dyDescent="0.25">
      <c r="A156" s="53">
        <f>IF(Inskrivning!E154&gt;0,Inskrivning!J154,0)</f>
        <v>0</v>
      </c>
      <c r="B156" s="53">
        <f>IF(Inskrivning!E154&gt;0,Inskrivning!K154,0)</f>
        <v>0</v>
      </c>
      <c r="C156" s="53">
        <f>IF(Inskrivning!E154&gt;0,Inskrivning!L154,0)</f>
        <v>0</v>
      </c>
      <c r="D156" s="53">
        <f>IF(Inskrivning!E154&gt;0,Inskrivning!M154,0)</f>
        <v>0</v>
      </c>
      <c r="E156" s="53">
        <f>IF(Inskrivning!E154&gt;0,Inskrivning!N154,0)</f>
        <v>0</v>
      </c>
      <c r="F156" s="53">
        <f>IF(Inskrivning!E154&gt;0,Inskrivning!O154,0)</f>
        <v>0</v>
      </c>
      <c r="G156" s="53">
        <f>IF(Inskrivning!E154&gt;0,Inskrivning!P154,0)</f>
        <v>0</v>
      </c>
      <c r="H156" s="53">
        <f>IF(Inskrivning!E154&gt;0,Inskrivning!Q154,0)</f>
        <v>0</v>
      </c>
      <c r="I156" s="53">
        <f>IF(Inskrivning!E154&gt;0,Inskrivning!R154,0)</f>
        <v>0</v>
      </c>
      <c r="J156" s="53">
        <f>IF(Inskrivning!E154&gt;0,Inskrivning!S154,0)</f>
        <v>0</v>
      </c>
      <c r="K156" s="53">
        <f>IF(Inskrivning!E154&gt;0,Inskrivning!T154,0)</f>
        <v>0</v>
      </c>
      <c r="L156" s="53">
        <f>IF(Inskrivning!E154&gt;0,Inskrivning!U154,0)</f>
        <v>0</v>
      </c>
      <c r="M156" s="53">
        <f>IF(Inskrivning!E154&gt;0,Inskrivning!V154,0)</f>
        <v>0</v>
      </c>
      <c r="N156" s="53">
        <f>IF(Inskrivning!E154&gt;0,Inskrivning!W154,0)</f>
        <v>0</v>
      </c>
      <c r="O156" s="53">
        <f>IF(Inskrivning!E154&gt;0,Inskrivning!X154,0)</f>
        <v>0</v>
      </c>
      <c r="P156" s="4"/>
      <c r="Q156" s="4"/>
      <c r="R156" s="4"/>
      <c r="W156" s="15">
        <f>IF(Inskrivning!E154="",0,Inskrivning!E154)</f>
        <v>0</v>
      </c>
      <c r="Y156" s="30">
        <f t="shared" si="2"/>
        <v>0</v>
      </c>
      <c r="Z156" s="4">
        <v>148</v>
      </c>
    </row>
    <row r="157" spans="1:26" ht="15" x14ac:dyDescent="0.25">
      <c r="A157" s="53">
        <f>IF(Inskrivning!E155&gt;0,Inskrivning!J155,0)</f>
        <v>0</v>
      </c>
      <c r="B157" s="53">
        <f>IF(Inskrivning!E155&gt;0,Inskrivning!K155,0)</f>
        <v>0</v>
      </c>
      <c r="C157" s="53">
        <f>IF(Inskrivning!E155&gt;0,Inskrivning!L155,0)</f>
        <v>0</v>
      </c>
      <c r="D157" s="53">
        <f>IF(Inskrivning!E155&gt;0,Inskrivning!M155,0)</f>
        <v>0</v>
      </c>
      <c r="E157" s="53">
        <f>IF(Inskrivning!E155&gt;0,Inskrivning!N155,0)</f>
        <v>0</v>
      </c>
      <c r="F157" s="53">
        <f>IF(Inskrivning!E155&gt;0,Inskrivning!O155,0)</f>
        <v>0</v>
      </c>
      <c r="G157" s="53">
        <f>IF(Inskrivning!E155&gt;0,Inskrivning!P155,0)</f>
        <v>0</v>
      </c>
      <c r="H157" s="53">
        <f>IF(Inskrivning!E155&gt;0,Inskrivning!Q155,0)</f>
        <v>0</v>
      </c>
      <c r="I157" s="53">
        <f>IF(Inskrivning!E155&gt;0,Inskrivning!R155,0)</f>
        <v>0</v>
      </c>
      <c r="J157" s="53">
        <f>IF(Inskrivning!E155&gt;0,Inskrivning!S155,0)</f>
        <v>0</v>
      </c>
      <c r="K157" s="53">
        <f>IF(Inskrivning!E155&gt;0,Inskrivning!T155,0)</f>
        <v>0</v>
      </c>
      <c r="L157" s="53">
        <f>IF(Inskrivning!E155&gt;0,Inskrivning!U155,0)</f>
        <v>0</v>
      </c>
      <c r="M157" s="53">
        <f>IF(Inskrivning!E155&gt;0,Inskrivning!V155,0)</f>
        <v>0</v>
      </c>
      <c r="N157" s="53">
        <f>IF(Inskrivning!E155&gt;0,Inskrivning!W155,0)</f>
        <v>0</v>
      </c>
      <c r="O157" s="53">
        <f>IF(Inskrivning!E155&gt;0,Inskrivning!X155,0)</f>
        <v>0</v>
      </c>
      <c r="P157" s="4"/>
      <c r="Q157" s="4"/>
      <c r="R157" s="4"/>
      <c r="W157" s="15">
        <f>IF(Inskrivning!E155="",0,Inskrivning!E155)</f>
        <v>0</v>
      </c>
      <c r="Y157" s="30">
        <f t="shared" si="2"/>
        <v>0</v>
      </c>
      <c r="Z157" s="104">
        <v>149</v>
      </c>
    </row>
    <row r="158" spans="1:26" ht="15" x14ac:dyDescent="0.25">
      <c r="A158" s="53">
        <f>IF(Inskrivning!E156&gt;0,Inskrivning!J156,0)</f>
        <v>0</v>
      </c>
      <c r="B158" s="53">
        <f>IF(Inskrivning!E156&gt;0,Inskrivning!K156,0)</f>
        <v>0</v>
      </c>
      <c r="C158" s="53">
        <f>IF(Inskrivning!E156&gt;0,Inskrivning!L156,0)</f>
        <v>0</v>
      </c>
      <c r="D158" s="53">
        <f>IF(Inskrivning!E156&gt;0,Inskrivning!M156,0)</f>
        <v>0</v>
      </c>
      <c r="E158" s="53">
        <f>IF(Inskrivning!E156&gt;0,Inskrivning!N156,0)</f>
        <v>0</v>
      </c>
      <c r="F158" s="53">
        <f>IF(Inskrivning!E156&gt;0,Inskrivning!O156,0)</f>
        <v>0</v>
      </c>
      <c r="G158" s="53">
        <f>IF(Inskrivning!E156&gt;0,Inskrivning!P156,0)</f>
        <v>0</v>
      </c>
      <c r="H158" s="53">
        <f>IF(Inskrivning!E156&gt;0,Inskrivning!Q156,0)</f>
        <v>0</v>
      </c>
      <c r="I158" s="53">
        <f>IF(Inskrivning!E156&gt;0,Inskrivning!R156,0)</f>
        <v>0</v>
      </c>
      <c r="J158" s="53">
        <f>IF(Inskrivning!E156&gt;0,Inskrivning!S156,0)</f>
        <v>0</v>
      </c>
      <c r="K158" s="53">
        <f>IF(Inskrivning!E156&gt;0,Inskrivning!T156,0)</f>
        <v>0</v>
      </c>
      <c r="L158" s="53">
        <f>IF(Inskrivning!E156&gt;0,Inskrivning!U156,0)</f>
        <v>0</v>
      </c>
      <c r="M158" s="53">
        <f>IF(Inskrivning!E156&gt;0,Inskrivning!V156,0)</f>
        <v>0</v>
      </c>
      <c r="N158" s="53">
        <f>IF(Inskrivning!E156&gt;0,Inskrivning!W156,0)</f>
        <v>0</v>
      </c>
      <c r="O158" s="53">
        <f>IF(Inskrivning!E156&gt;0,Inskrivning!X156,0)</f>
        <v>0</v>
      </c>
      <c r="P158" s="4"/>
      <c r="Q158" s="4"/>
      <c r="R158" s="4"/>
      <c r="W158" s="15">
        <f>IF(Inskrivning!E156="",0,Inskrivning!E156)</f>
        <v>0</v>
      </c>
      <c r="Y158" s="30">
        <f t="shared" si="2"/>
        <v>0</v>
      </c>
      <c r="Z158" s="4">
        <v>150</v>
      </c>
    </row>
    <row r="159" spans="1:26" ht="15" x14ac:dyDescent="0.25">
      <c r="A159" s="53">
        <f>IF(Inskrivning!E157&gt;0,Inskrivning!J157,0)</f>
        <v>0</v>
      </c>
      <c r="B159" s="53">
        <f>IF(Inskrivning!E157&gt;0,Inskrivning!K157,0)</f>
        <v>0</v>
      </c>
      <c r="C159" s="53">
        <f>IF(Inskrivning!E157&gt;0,Inskrivning!L157,0)</f>
        <v>0</v>
      </c>
      <c r="D159" s="53">
        <f>IF(Inskrivning!E157&gt;0,Inskrivning!M157,0)</f>
        <v>0</v>
      </c>
      <c r="E159" s="53">
        <f>IF(Inskrivning!E157&gt;0,Inskrivning!N157,0)</f>
        <v>0</v>
      </c>
      <c r="F159" s="53">
        <f>IF(Inskrivning!E157&gt;0,Inskrivning!O157,0)</f>
        <v>0</v>
      </c>
      <c r="G159" s="53">
        <f>IF(Inskrivning!E157&gt;0,Inskrivning!P157,0)</f>
        <v>0</v>
      </c>
      <c r="H159" s="53">
        <f>IF(Inskrivning!E157&gt;0,Inskrivning!Q157,0)</f>
        <v>0</v>
      </c>
      <c r="I159" s="53">
        <f>IF(Inskrivning!E157&gt;0,Inskrivning!R157,0)</f>
        <v>0</v>
      </c>
      <c r="J159" s="53">
        <f>IF(Inskrivning!E157&gt;0,Inskrivning!S157,0)</f>
        <v>0</v>
      </c>
      <c r="K159" s="53">
        <f>IF(Inskrivning!E157&gt;0,Inskrivning!T157,0)</f>
        <v>0</v>
      </c>
      <c r="L159" s="53">
        <f>IF(Inskrivning!E157&gt;0,Inskrivning!U157,0)</f>
        <v>0</v>
      </c>
      <c r="M159" s="53">
        <f>IF(Inskrivning!E157&gt;0,Inskrivning!V157,0)</f>
        <v>0</v>
      </c>
      <c r="N159" s="53">
        <f>IF(Inskrivning!E157&gt;0,Inskrivning!W157,0)</f>
        <v>0</v>
      </c>
      <c r="O159" s="53">
        <f>IF(Inskrivning!E157&gt;0,Inskrivning!X157,0)</f>
        <v>0</v>
      </c>
      <c r="P159" s="4"/>
      <c r="Q159" s="4"/>
      <c r="R159" s="4"/>
      <c r="W159" s="15">
        <f>IF(Inskrivning!E157="",0,Inskrivning!E157)</f>
        <v>0</v>
      </c>
      <c r="Y159" s="30">
        <f t="shared" si="2"/>
        <v>0</v>
      </c>
      <c r="Z159" s="104">
        <v>151</v>
      </c>
    </row>
    <row r="160" spans="1:26" ht="15" x14ac:dyDescent="0.25">
      <c r="A160" s="53">
        <f>IF(Inskrivning!E158&gt;0,Inskrivning!J158,0)</f>
        <v>0</v>
      </c>
      <c r="B160" s="53">
        <f>IF(Inskrivning!E158&gt;0,Inskrivning!K158,0)</f>
        <v>0</v>
      </c>
      <c r="C160" s="53">
        <f>IF(Inskrivning!E158&gt;0,Inskrivning!L158,0)</f>
        <v>0</v>
      </c>
      <c r="D160" s="53">
        <f>IF(Inskrivning!E158&gt;0,Inskrivning!M158,0)</f>
        <v>0</v>
      </c>
      <c r="E160" s="53">
        <f>IF(Inskrivning!E158&gt;0,Inskrivning!N158,0)</f>
        <v>0</v>
      </c>
      <c r="F160" s="53">
        <f>IF(Inskrivning!E158&gt;0,Inskrivning!O158,0)</f>
        <v>0</v>
      </c>
      <c r="G160" s="53">
        <f>IF(Inskrivning!E158&gt;0,Inskrivning!P158,0)</f>
        <v>0</v>
      </c>
      <c r="H160" s="53">
        <f>IF(Inskrivning!E158&gt;0,Inskrivning!Q158,0)</f>
        <v>0</v>
      </c>
      <c r="I160" s="53">
        <f>IF(Inskrivning!E158&gt;0,Inskrivning!R158,0)</f>
        <v>0</v>
      </c>
      <c r="J160" s="53">
        <f>IF(Inskrivning!E158&gt;0,Inskrivning!S158,0)</f>
        <v>0</v>
      </c>
      <c r="K160" s="53">
        <f>IF(Inskrivning!E158&gt;0,Inskrivning!T158,0)</f>
        <v>0</v>
      </c>
      <c r="L160" s="53">
        <f>IF(Inskrivning!E158&gt;0,Inskrivning!U158,0)</f>
        <v>0</v>
      </c>
      <c r="M160" s="53">
        <f>IF(Inskrivning!E158&gt;0,Inskrivning!V158,0)</f>
        <v>0</v>
      </c>
      <c r="N160" s="53">
        <f>IF(Inskrivning!E158&gt;0,Inskrivning!W158,0)</f>
        <v>0</v>
      </c>
      <c r="O160" s="53">
        <f>IF(Inskrivning!E158&gt;0,Inskrivning!X158,0)</f>
        <v>0</v>
      </c>
      <c r="P160" s="4"/>
      <c r="Q160" s="4"/>
      <c r="R160" s="4"/>
      <c r="W160" s="15">
        <f>IF(Inskrivning!E158="",0,Inskrivning!E158)</f>
        <v>0</v>
      </c>
      <c r="Y160" s="30">
        <f t="shared" si="2"/>
        <v>0</v>
      </c>
      <c r="Z160" s="4">
        <v>152</v>
      </c>
    </row>
    <row r="161" spans="1:26" ht="15" x14ac:dyDescent="0.25">
      <c r="A161" s="53">
        <f>IF(Inskrivning!E159&gt;0,Inskrivning!J159,0)</f>
        <v>0</v>
      </c>
      <c r="B161" s="53">
        <f>IF(Inskrivning!E159&gt;0,Inskrivning!K159,0)</f>
        <v>0</v>
      </c>
      <c r="C161" s="53">
        <f>IF(Inskrivning!E159&gt;0,Inskrivning!L159,0)</f>
        <v>0</v>
      </c>
      <c r="D161" s="53">
        <f>IF(Inskrivning!E159&gt;0,Inskrivning!M159,0)</f>
        <v>0</v>
      </c>
      <c r="E161" s="53">
        <f>IF(Inskrivning!E159&gt;0,Inskrivning!N159,0)</f>
        <v>0</v>
      </c>
      <c r="F161" s="53">
        <f>IF(Inskrivning!E159&gt;0,Inskrivning!O159,0)</f>
        <v>0</v>
      </c>
      <c r="G161" s="53">
        <f>IF(Inskrivning!E159&gt;0,Inskrivning!P159,0)</f>
        <v>0</v>
      </c>
      <c r="H161" s="53">
        <f>IF(Inskrivning!E159&gt;0,Inskrivning!Q159,0)</f>
        <v>0</v>
      </c>
      <c r="I161" s="53">
        <f>IF(Inskrivning!E159&gt;0,Inskrivning!R159,0)</f>
        <v>0</v>
      </c>
      <c r="J161" s="53">
        <f>IF(Inskrivning!E159&gt;0,Inskrivning!S159,0)</f>
        <v>0</v>
      </c>
      <c r="K161" s="53">
        <f>IF(Inskrivning!E159&gt;0,Inskrivning!T159,0)</f>
        <v>0</v>
      </c>
      <c r="L161" s="53">
        <f>IF(Inskrivning!E159&gt;0,Inskrivning!U159,0)</f>
        <v>0</v>
      </c>
      <c r="M161" s="53">
        <f>IF(Inskrivning!E159&gt;0,Inskrivning!V159,0)</f>
        <v>0</v>
      </c>
      <c r="N161" s="53">
        <f>IF(Inskrivning!E159&gt;0,Inskrivning!W159,0)</f>
        <v>0</v>
      </c>
      <c r="O161" s="53">
        <f>IF(Inskrivning!E159&gt;0,Inskrivning!X159,0)</f>
        <v>0</v>
      </c>
      <c r="P161" s="4"/>
      <c r="Q161" s="4"/>
      <c r="R161" s="4"/>
      <c r="W161" s="15">
        <f>IF(Inskrivning!E159="",0,Inskrivning!E159)</f>
        <v>0</v>
      </c>
      <c r="Y161" s="30">
        <f t="shared" si="2"/>
        <v>0</v>
      </c>
      <c r="Z161" s="104">
        <v>153</v>
      </c>
    </row>
    <row r="162" spans="1:26" ht="15" x14ac:dyDescent="0.25">
      <c r="A162" s="53">
        <f>IF(Inskrivning!E160&gt;0,Inskrivning!J160,0)</f>
        <v>0</v>
      </c>
      <c r="B162" s="53">
        <f>IF(Inskrivning!E160&gt;0,Inskrivning!K160,0)</f>
        <v>0</v>
      </c>
      <c r="C162" s="53">
        <f>IF(Inskrivning!E160&gt;0,Inskrivning!L160,0)</f>
        <v>0</v>
      </c>
      <c r="D162" s="53">
        <f>IF(Inskrivning!E160&gt;0,Inskrivning!M160,0)</f>
        <v>0</v>
      </c>
      <c r="E162" s="53">
        <f>IF(Inskrivning!E160&gt;0,Inskrivning!N160,0)</f>
        <v>0</v>
      </c>
      <c r="F162" s="53">
        <f>IF(Inskrivning!E160&gt;0,Inskrivning!O160,0)</f>
        <v>0</v>
      </c>
      <c r="G162" s="53">
        <f>IF(Inskrivning!E160&gt;0,Inskrivning!P160,0)</f>
        <v>0</v>
      </c>
      <c r="H162" s="53">
        <f>IF(Inskrivning!E160&gt;0,Inskrivning!Q160,0)</f>
        <v>0</v>
      </c>
      <c r="I162" s="53">
        <f>IF(Inskrivning!E160&gt;0,Inskrivning!R160,0)</f>
        <v>0</v>
      </c>
      <c r="J162" s="53">
        <f>IF(Inskrivning!E160&gt;0,Inskrivning!S160,0)</f>
        <v>0</v>
      </c>
      <c r="K162" s="53">
        <f>IF(Inskrivning!E160&gt;0,Inskrivning!T160,0)</f>
        <v>0</v>
      </c>
      <c r="L162" s="53">
        <f>IF(Inskrivning!E160&gt;0,Inskrivning!U160,0)</f>
        <v>0</v>
      </c>
      <c r="M162" s="53">
        <f>IF(Inskrivning!E160&gt;0,Inskrivning!V160,0)</f>
        <v>0</v>
      </c>
      <c r="N162" s="53">
        <f>IF(Inskrivning!E160&gt;0,Inskrivning!W160,0)</f>
        <v>0</v>
      </c>
      <c r="O162" s="53">
        <f>IF(Inskrivning!E160&gt;0,Inskrivning!X160,0)</f>
        <v>0</v>
      </c>
      <c r="P162" s="4"/>
      <c r="Q162" s="4"/>
      <c r="R162" s="4"/>
      <c r="W162" s="15">
        <f>IF(Inskrivning!E160="",0,Inskrivning!E160)</f>
        <v>0</v>
      </c>
      <c r="Y162" s="30">
        <f t="shared" si="2"/>
        <v>0</v>
      </c>
      <c r="Z162" s="4">
        <v>154</v>
      </c>
    </row>
    <row r="163" spans="1:26" ht="15" x14ac:dyDescent="0.25">
      <c r="A163" s="53">
        <f>IF(Inskrivning!E161&gt;0,Inskrivning!J161,0)</f>
        <v>0</v>
      </c>
      <c r="B163" s="53">
        <f>IF(Inskrivning!E161&gt;0,Inskrivning!K161,0)</f>
        <v>0</v>
      </c>
      <c r="C163" s="53">
        <f>IF(Inskrivning!E161&gt;0,Inskrivning!L161,0)</f>
        <v>0</v>
      </c>
      <c r="D163" s="53">
        <f>IF(Inskrivning!E161&gt;0,Inskrivning!M161,0)</f>
        <v>0</v>
      </c>
      <c r="E163" s="53">
        <f>IF(Inskrivning!E161&gt;0,Inskrivning!N161,0)</f>
        <v>0</v>
      </c>
      <c r="F163" s="53">
        <f>IF(Inskrivning!E161&gt;0,Inskrivning!O161,0)</f>
        <v>0</v>
      </c>
      <c r="G163" s="53">
        <f>IF(Inskrivning!E161&gt;0,Inskrivning!P161,0)</f>
        <v>0</v>
      </c>
      <c r="H163" s="53">
        <f>IF(Inskrivning!E161&gt;0,Inskrivning!Q161,0)</f>
        <v>0</v>
      </c>
      <c r="I163" s="53">
        <f>IF(Inskrivning!E161&gt;0,Inskrivning!R161,0)</f>
        <v>0</v>
      </c>
      <c r="J163" s="53">
        <f>IF(Inskrivning!E161&gt;0,Inskrivning!S161,0)</f>
        <v>0</v>
      </c>
      <c r="K163" s="53">
        <f>IF(Inskrivning!E161&gt;0,Inskrivning!T161,0)</f>
        <v>0</v>
      </c>
      <c r="L163" s="53">
        <f>IF(Inskrivning!E161&gt;0,Inskrivning!U161,0)</f>
        <v>0</v>
      </c>
      <c r="M163" s="53">
        <f>IF(Inskrivning!E161&gt;0,Inskrivning!V161,0)</f>
        <v>0</v>
      </c>
      <c r="N163" s="53">
        <f>IF(Inskrivning!E161&gt;0,Inskrivning!W161,0)</f>
        <v>0</v>
      </c>
      <c r="O163" s="53">
        <f>IF(Inskrivning!E161&gt;0,Inskrivning!X161,0)</f>
        <v>0</v>
      </c>
      <c r="P163" s="4"/>
      <c r="Q163" s="4"/>
      <c r="R163" s="4"/>
      <c r="W163" s="15">
        <f>IF(Inskrivning!E161="",0,Inskrivning!E161)</f>
        <v>0</v>
      </c>
      <c r="Y163" s="30">
        <f t="shared" si="2"/>
        <v>0</v>
      </c>
      <c r="Z163" s="104">
        <v>155</v>
      </c>
    </row>
    <row r="164" spans="1:26" ht="15" x14ac:dyDescent="0.25">
      <c r="A164" s="53">
        <f>IF(Inskrivning!E162&gt;0,Inskrivning!J162,0)</f>
        <v>0</v>
      </c>
      <c r="B164" s="53">
        <f>IF(Inskrivning!E162&gt;0,Inskrivning!K162,0)</f>
        <v>0</v>
      </c>
      <c r="C164" s="53">
        <f>IF(Inskrivning!E162&gt;0,Inskrivning!L162,0)</f>
        <v>0</v>
      </c>
      <c r="D164" s="53">
        <f>IF(Inskrivning!E162&gt;0,Inskrivning!M162,0)</f>
        <v>0</v>
      </c>
      <c r="E164" s="53">
        <f>IF(Inskrivning!E162&gt;0,Inskrivning!N162,0)</f>
        <v>0</v>
      </c>
      <c r="F164" s="53">
        <f>IF(Inskrivning!E162&gt;0,Inskrivning!O162,0)</f>
        <v>0</v>
      </c>
      <c r="G164" s="53">
        <f>IF(Inskrivning!E162&gt;0,Inskrivning!P162,0)</f>
        <v>0</v>
      </c>
      <c r="H164" s="53">
        <f>IF(Inskrivning!E162&gt;0,Inskrivning!Q162,0)</f>
        <v>0</v>
      </c>
      <c r="I164" s="53">
        <f>IF(Inskrivning!E162&gt;0,Inskrivning!R162,0)</f>
        <v>0</v>
      </c>
      <c r="J164" s="53">
        <f>IF(Inskrivning!E162&gt;0,Inskrivning!S162,0)</f>
        <v>0</v>
      </c>
      <c r="K164" s="53">
        <f>IF(Inskrivning!E162&gt;0,Inskrivning!T162,0)</f>
        <v>0</v>
      </c>
      <c r="L164" s="53">
        <f>IF(Inskrivning!E162&gt;0,Inskrivning!U162,0)</f>
        <v>0</v>
      </c>
      <c r="M164" s="53">
        <f>IF(Inskrivning!E162&gt;0,Inskrivning!V162,0)</f>
        <v>0</v>
      </c>
      <c r="N164" s="53">
        <f>IF(Inskrivning!E162&gt;0,Inskrivning!W162,0)</f>
        <v>0</v>
      </c>
      <c r="O164" s="53">
        <f>IF(Inskrivning!E162&gt;0,Inskrivning!X162,0)</f>
        <v>0</v>
      </c>
      <c r="P164" s="4"/>
      <c r="Q164" s="4"/>
      <c r="R164" s="4"/>
      <c r="W164" s="15">
        <f>IF(Inskrivning!E162="",0,Inskrivning!E162)</f>
        <v>0</v>
      </c>
      <c r="Y164" s="30">
        <f t="shared" si="2"/>
        <v>0</v>
      </c>
      <c r="Z164" s="4">
        <v>156</v>
      </c>
    </row>
    <row r="165" spans="1:26" ht="15" x14ac:dyDescent="0.25">
      <c r="A165" s="53">
        <f>IF(Inskrivning!E163&gt;0,Inskrivning!J163,0)</f>
        <v>0</v>
      </c>
      <c r="B165" s="53">
        <f>IF(Inskrivning!E163&gt;0,Inskrivning!K163,0)</f>
        <v>0</v>
      </c>
      <c r="C165" s="53">
        <f>IF(Inskrivning!E163&gt;0,Inskrivning!L163,0)</f>
        <v>0</v>
      </c>
      <c r="D165" s="53">
        <f>IF(Inskrivning!E163&gt;0,Inskrivning!M163,0)</f>
        <v>0</v>
      </c>
      <c r="E165" s="53">
        <f>IF(Inskrivning!E163&gt;0,Inskrivning!N163,0)</f>
        <v>0</v>
      </c>
      <c r="F165" s="53">
        <f>IF(Inskrivning!E163&gt;0,Inskrivning!O163,0)</f>
        <v>0</v>
      </c>
      <c r="G165" s="53">
        <f>IF(Inskrivning!E163&gt;0,Inskrivning!P163,0)</f>
        <v>0</v>
      </c>
      <c r="H165" s="53">
        <f>IF(Inskrivning!E163&gt;0,Inskrivning!Q163,0)</f>
        <v>0</v>
      </c>
      <c r="I165" s="53">
        <f>IF(Inskrivning!E163&gt;0,Inskrivning!R163,0)</f>
        <v>0</v>
      </c>
      <c r="J165" s="53">
        <f>IF(Inskrivning!E163&gt;0,Inskrivning!S163,0)</f>
        <v>0</v>
      </c>
      <c r="K165" s="53">
        <f>IF(Inskrivning!E163&gt;0,Inskrivning!T163,0)</f>
        <v>0</v>
      </c>
      <c r="L165" s="53">
        <f>IF(Inskrivning!E163&gt;0,Inskrivning!U163,0)</f>
        <v>0</v>
      </c>
      <c r="M165" s="53">
        <f>IF(Inskrivning!E163&gt;0,Inskrivning!V163,0)</f>
        <v>0</v>
      </c>
      <c r="N165" s="53">
        <f>IF(Inskrivning!E163&gt;0,Inskrivning!W163,0)</f>
        <v>0</v>
      </c>
      <c r="O165" s="53">
        <f>IF(Inskrivning!E163&gt;0,Inskrivning!X163,0)</f>
        <v>0</v>
      </c>
      <c r="P165" s="4"/>
      <c r="Q165" s="4"/>
      <c r="R165" s="4"/>
      <c r="W165" s="15">
        <f>IF(Inskrivning!E163="",0,Inskrivning!E163)</f>
        <v>0</v>
      </c>
      <c r="Y165" s="30">
        <f t="shared" si="2"/>
        <v>0</v>
      </c>
      <c r="Z165" s="104">
        <v>157</v>
      </c>
    </row>
    <row r="166" spans="1:26" ht="15" x14ac:dyDescent="0.25">
      <c r="A166" s="53">
        <f>IF(Inskrivning!E164&gt;0,Inskrivning!J164,0)</f>
        <v>0</v>
      </c>
      <c r="B166" s="53">
        <f>IF(Inskrivning!E164&gt;0,Inskrivning!K164,0)</f>
        <v>0</v>
      </c>
      <c r="C166" s="53">
        <f>IF(Inskrivning!E164&gt;0,Inskrivning!L164,0)</f>
        <v>0</v>
      </c>
      <c r="D166" s="53">
        <f>IF(Inskrivning!E164&gt;0,Inskrivning!M164,0)</f>
        <v>0</v>
      </c>
      <c r="E166" s="53">
        <f>IF(Inskrivning!E164&gt;0,Inskrivning!N164,0)</f>
        <v>0</v>
      </c>
      <c r="F166" s="53">
        <f>IF(Inskrivning!E164&gt;0,Inskrivning!O164,0)</f>
        <v>0</v>
      </c>
      <c r="G166" s="53">
        <f>IF(Inskrivning!E164&gt;0,Inskrivning!P164,0)</f>
        <v>0</v>
      </c>
      <c r="H166" s="53">
        <f>IF(Inskrivning!E164&gt;0,Inskrivning!Q164,0)</f>
        <v>0</v>
      </c>
      <c r="I166" s="53">
        <f>IF(Inskrivning!E164&gt;0,Inskrivning!R164,0)</f>
        <v>0</v>
      </c>
      <c r="J166" s="53">
        <f>IF(Inskrivning!E164&gt;0,Inskrivning!S164,0)</f>
        <v>0</v>
      </c>
      <c r="K166" s="53">
        <f>IF(Inskrivning!E164&gt;0,Inskrivning!T164,0)</f>
        <v>0</v>
      </c>
      <c r="L166" s="53">
        <f>IF(Inskrivning!E164&gt;0,Inskrivning!U164,0)</f>
        <v>0</v>
      </c>
      <c r="M166" s="53">
        <f>IF(Inskrivning!E164&gt;0,Inskrivning!V164,0)</f>
        <v>0</v>
      </c>
      <c r="N166" s="53">
        <f>IF(Inskrivning!E164&gt;0,Inskrivning!W164,0)</f>
        <v>0</v>
      </c>
      <c r="O166" s="53">
        <f>IF(Inskrivning!E164&gt;0,Inskrivning!X164,0)</f>
        <v>0</v>
      </c>
      <c r="P166" s="4"/>
      <c r="Q166" s="4"/>
      <c r="R166" s="4"/>
      <c r="W166" s="15">
        <f>IF(Inskrivning!E164="",0,Inskrivning!E164)</f>
        <v>0</v>
      </c>
      <c r="Y166" s="30">
        <f t="shared" si="2"/>
        <v>0</v>
      </c>
      <c r="Z166" s="4">
        <v>158</v>
      </c>
    </row>
    <row r="167" spans="1:26" ht="15" x14ac:dyDescent="0.25">
      <c r="A167" s="53">
        <f>IF(Inskrivning!E165&gt;0,Inskrivning!J165,0)</f>
        <v>0</v>
      </c>
      <c r="B167" s="53">
        <f>IF(Inskrivning!E165&gt;0,Inskrivning!K165,0)</f>
        <v>0</v>
      </c>
      <c r="C167" s="53">
        <f>IF(Inskrivning!E165&gt;0,Inskrivning!L165,0)</f>
        <v>0</v>
      </c>
      <c r="D167" s="53">
        <f>IF(Inskrivning!E165&gt;0,Inskrivning!M165,0)</f>
        <v>0</v>
      </c>
      <c r="E167" s="53">
        <f>IF(Inskrivning!E165&gt;0,Inskrivning!N165,0)</f>
        <v>0</v>
      </c>
      <c r="F167" s="53">
        <f>IF(Inskrivning!E165&gt;0,Inskrivning!O165,0)</f>
        <v>0</v>
      </c>
      <c r="G167" s="53">
        <f>IF(Inskrivning!E165&gt;0,Inskrivning!P165,0)</f>
        <v>0</v>
      </c>
      <c r="H167" s="53">
        <f>IF(Inskrivning!E165&gt;0,Inskrivning!Q165,0)</f>
        <v>0</v>
      </c>
      <c r="I167" s="53">
        <f>IF(Inskrivning!E165&gt;0,Inskrivning!R165,0)</f>
        <v>0</v>
      </c>
      <c r="J167" s="53">
        <f>IF(Inskrivning!E165&gt;0,Inskrivning!S165,0)</f>
        <v>0</v>
      </c>
      <c r="K167" s="53">
        <f>IF(Inskrivning!E165&gt;0,Inskrivning!T165,0)</f>
        <v>0</v>
      </c>
      <c r="L167" s="53">
        <f>IF(Inskrivning!E165&gt;0,Inskrivning!U165,0)</f>
        <v>0</v>
      </c>
      <c r="M167" s="53">
        <f>IF(Inskrivning!E165&gt;0,Inskrivning!V165,0)</f>
        <v>0</v>
      </c>
      <c r="N167" s="53">
        <f>IF(Inskrivning!E165&gt;0,Inskrivning!W165,0)</f>
        <v>0</v>
      </c>
      <c r="O167" s="53">
        <f>IF(Inskrivning!E165&gt;0,Inskrivning!X165,0)</f>
        <v>0</v>
      </c>
      <c r="P167" s="4"/>
      <c r="Q167" s="4"/>
      <c r="R167" s="4"/>
      <c r="W167" s="15">
        <f>IF(Inskrivning!E165="",0,Inskrivning!E165)</f>
        <v>0</v>
      </c>
      <c r="Y167" s="30">
        <f t="shared" si="2"/>
        <v>0</v>
      </c>
      <c r="Z167" s="104">
        <v>159</v>
      </c>
    </row>
    <row r="168" spans="1:26" ht="15" x14ac:dyDescent="0.25">
      <c r="A168" s="53">
        <f>IF(Inskrivning!E166&gt;0,Inskrivning!J166,0)</f>
        <v>0</v>
      </c>
      <c r="B168" s="53">
        <f>IF(Inskrivning!E166&gt;0,Inskrivning!K166,0)</f>
        <v>0</v>
      </c>
      <c r="C168" s="53">
        <f>IF(Inskrivning!E166&gt;0,Inskrivning!L166,0)</f>
        <v>0</v>
      </c>
      <c r="D168" s="53">
        <f>IF(Inskrivning!E166&gt;0,Inskrivning!M166,0)</f>
        <v>0</v>
      </c>
      <c r="E168" s="53">
        <f>IF(Inskrivning!E166&gt;0,Inskrivning!N166,0)</f>
        <v>0</v>
      </c>
      <c r="F168" s="53">
        <f>IF(Inskrivning!E166&gt;0,Inskrivning!O166,0)</f>
        <v>0</v>
      </c>
      <c r="G168" s="53">
        <f>IF(Inskrivning!E166&gt;0,Inskrivning!P166,0)</f>
        <v>0</v>
      </c>
      <c r="H168" s="53">
        <f>IF(Inskrivning!E166&gt;0,Inskrivning!Q166,0)</f>
        <v>0</v>
      </c>
      <c r="I168" s="53">
        <f>IF(Inskrivning!E166&gt;0,Inskrivning!R166,0)</f>
        <v>0</v>
      </c>
      <c r="J168" s="53">
        <f>IF(Inskrivning!E166&gt;0,Inskrivning!S166,0)</f>
        <v>0</v>
      </c>
      <c r="K168" s="53">
        <f>IF(Inskrivning!E166&gt;0,Inskrivning!T166,0)</f>
        <v>0</v>
      </c>
      <c r="L168" s="53">
        <f>IF(Inskrivning!E166&gt;0,Inskrivning!U166,0)</f>
        <v>0</v>
      </c>
      <c r="M168" s="53">
        <f>IF(Inskrivning!E166&gt;0,Inskrivning!V166,0)</f>
        <v>0</v>
      </c>
      <c r="N168" s="53">
        <f>IF(Inskrivning!E166&gt;0,Inskrivning!W166,0)</f>
        <v>0</v>
      </c>
      <c r="O168" s="53">
        <f>IF(Inskrivning!E166&gt;0,Inskrivning!X166,0)</f>
        <v>0</v>
      </c>
      <c r="P168" s="4"/>
      <c r="Q168" s="4"/>
      <c r="R168" s="4"/>
      <c r="W168" s="15">
        <f>IF(Inskrivning!E166="",0,Inskrivning!E166)</f>
        <v>0</v>
      </c>
      <c r="Y168" s="30">
        <f t="shared" si="2"/>
        <v>0</v>
      </c>
      <c r="Z168" s="4">
        <v>160</v>
      </c>
    </row>
    <row r="169" spans="1:26" ht="15" x14ac:dyDescent="0.25">
      <c r="A169" s="53">
        <f>IF(Inskrivning!E167&gt;0,Inskrivning!J167,0)</f>
        <v>0</v>
      </c>
      <c r="B169" s="53">
        <f>IF(Inskrivning!E167&gt;0,Inskrivning!K167,0)</f>
        <v>0</v>
      </c>
      <c r="C169" s="53">
        <f>IF(Inskrivning!E167&gt;0,Inskrivning!L167,0)</f>
        <v>0</v>
      </c>
      <c r="D169" s="53">
        <f>IF(Inskrivning!E167&gt;0,Inskrivning!M167,0)</f>
        <v>0</v>
      </c>
      <c r="E169" s="53">
        <f>IF(Inskrivning!E167&gt;0,Inskrivning!N167,0)</f>
        <v>0</v>
      </c>
      <c r="F169" s="53">
        <f>IF(Inskrivning!E167&gt;0,Inskrivning!O167,0)</f>
        <v>0</v>
      </c>
      <c r="G169" s="53">
        <f>IF(Inskrivning!E167&gt;0,Inskrivning!P167,0)</f>
        <v>0</v>
      </c>
      <c r="H169" s="53">
        <f>IF(Inskrivning!E167&gt;0,Inskrivning!Q167,0)</f>
        <v>0</v>
      </c>
      <c r="I169" s="53">
        <f>IF(Inskrivning!E167&gt;0,Inskrivning!R167,0)</f>
        <v>0</v>
      </c>
      <c r="J169" s="53">
        <f>IF(Inskrivning!E167&gt;0,Inskrivning!S167,0)</f>
        <v>0</v>
      </c>
      <c r="K169" s="53">
        <f>IF(Inskrivning!E167&gt;0,Inskrivning!T167,0)</f>
        <v>0</v>
      </c>
      <c r="L169" s="53">
        <f>IF(Inskrivning!E167&gt;0,Inskrivning!U167,0)</f>
        <v>0</v>
      </c>
      <c r="M169" s="53">
        <f>IF(Inskrivning!E167&gt;0,Inskrivning!V167,0)</f>
        <v>0</v>
      </c>
      <c r="N169" s="53">
        <f>IF(Inskrivning!E167&gt;0,Inskrivning!W167,0)</f>
        <v>0</v>
      </c>
      <c r="O169" s="53">
        <f>IF(Inskrivning!E167&gt;0,Inskrivning!X167,0)</f>
        <v>0</v>
      </c>
      <c r="P169" s="4"/>
      <c r="Q169" s="4"/>
      <c r="R169" s="4"/>
      <c r="W169" s="15">
        <f>IF(Inskrivning!E167="",0,Inskrivning!E167)</f>
        <v>0</v>
      </c>
      <c r="Y169" s="30">
        <f t="shared" si="2"/>
        <v>0</v>
      </c>
      <c r="Z169" s="104">
        <v>161</v>
      </c>
    </row>
    <row r="170" spans="1:26" ht="15" x14ac:dyDescent="0.25">
      <c r="A170" s="53">
        <f>IF(Inskrivning!E168&gt;0,Inskrivning!J168,0)</f>
        <v>0</v>
      </c>
      <c r="B170" s="53">
        <f>IF(Inskrivning!E168&gt;0,Inskrivning!K168,0)</f>
        <v>0</v>
      </c>
      <c r="C170" s="53">
        <f>IF(Inskrivning!E168&gt;0,Inskrivning!L168,0)</f>
        <v>0</v>
      </c>
      <c r="D170" s="53">
        <f>IF(Inskrivning!E168&gt;0,Inskrivning!M168,0)</f>
        <v>0</v>
      </c>
      <c r="E170" s="53">
        <f>IF(Inskrivning!E168&gt;0,Inskrivning!N168,0)</f>
        <v>0</v>
      </c>
      <c r="F170" s="53">
        <f>IF(Inskrivning!E168&gt;0,Inskrivning!O168,0)</f>
        <v>0</v>
      </c>
      <c r="G170" s="53">
        <f>IF(Inskrivning!E168&gt;0,Inskrivning!P168,0)</f>
        <v>0</v>
      </c>
      <c r="H170" s="53">
        <f>IF(Inskrivning!E168&gt;0,Inskrivning!Q168,0)</f>
        <v>0</v>
      </c>
      <c r="I170" s="53">
        <f>IF(Inskrivning!E168&gt;0,Inskrivning!R168,0)</f>
        <v>0</v>
      </c>
      <c r="J170" s="53">
        <f>IF(Inskrivning!E168&gt;0,Inskrivning!S168,0)</f>
        <v>0</v>
      </c>
      <c r="K170" s="53">
        <f>IF(Inskrivning!E168&gt;0,Inskrivning!T168,0)</f>
        <v>0</v>
      </c>
      <c r="L170" s="53">
        <f>IF(Inskrivning!E168&gt;0,Inskrivning!U168,0)</f>
        <v>0</v>
      </c>
      <c r="M170" s="53">
        <f>IF(Inskrivning!E168&gt;0,Inskrivning!V168,0)</f>
        <v>0</v>
      </c>
      <c r="N170" s="53">
        <f>IF(Inskrivning!E168&gt;0,Inskrivning!W168,0)</f>
        <v>0</v>
      </c>
      <c r="O170" s="53">
        <f>IF(Inskrivning!E168&gt;0,Inskrivning!X168,0)</f>
        <v>0</v>
      </c>
      <c r="P170" s="4"/>
      <c r="Q170" s="4"/>
      <c r="R170" s="4"/>
      <c r="W170" s="15">
        <f>IF(Inskrivning!E168="",0,Inskrivning!E168)</f>
        <v>0</v>
      </c>
      <c r="Y170" s="30">
        <f t="shared" si="2"/>
        <v>0</v>
      </c>
      <c r="Z170" s="4">
        <v>162</v>
      </c>
    </row>
    <row r="171" spans="1:26" ht="15" x14ac:dyDescent="0.25">
      <c r="A171" s="53">
        <f>IF(Inskrivning!E169&gt;0,Inskrivning!J169,0)</f>
        <v>0</v>
      </c>
      <c r="B171" s="53">
        <f>IF(Inskrivning!E169&gt;0,Inskrivning!K169,0)</f>
        <v>0</v>
      </c>
      <c r="C171" s="53">
        <f>IF(Inskrivning!E169&gt;0,Inskrivning!L169,0)</f>
        <v>0</v>
      </c>
      <c r="D171" s="53">
        <f>IF(Inskrivning!E169&gt;0,Inskrivning!M169,0)</f>
        <v>0</v>
      </c>
      <c r="E171" s="53">
        <f>IF(Inskrivning!E169&gt;0,Inskrivning!N169,0)</f>
        <v>0</v>
      </c>
      <c r="F171" s="53">
        <f>IF(Inskrivning!E169&gt;0,Inskrivning!O169,0)</f>
        <v>0</v>
      </c>
      <c r="G171" s="53">
        <f>IF(Inskrivning!E169&gt;0,Inskrivning!P169,0)</f>
        <v>0</v>
      </c>
      <c r="H171" s="53">
        <f>IF(Inskrivning!E169&gt;0,Inskrivning!Q169,0)</f>
        <v>0</v>
      </c>
      <c r="I171" s="53">
        <f>IF(Inskrivning!E169&gt;0,Inskrivning!R169,0)</f>
        <v>0</v>
      </c>
      <c r="J171" s="53">
        <f>IF(Inskrivning!E169&gt;0,Inskrivning!S169,0)</f>
        <v>0</v>
      </c>
      <c r="K171" s="53">
        <f>IF(Inskrivning!E169&gt;0,Inskrivning!T169,0)</f>
        <v>0</v>
      </c>
      <c r="L171" s="53">
        <f>IF(Inskrivning!E169&gt;0,Inskrivning!U169,0)</f>
        <v>0</v>
      </c>
      <c r="M171" s="53">
        <f>IF(Inskrivning!E169&gt;0,Inskrivning!V169,0)</f>
        <v>0</v>
      </c>
      <c r="N171" s="53">
        <f>IF(Inskrivning!E169&gt;0,Inskrivning!W169,0)</f>
        <v>0</v>
      </c>
      <c r="O171" s="53">
        <f>IF(Inskrivning!E169&gt;0,Inskrivning!X169,0)</f>
        <v>0</v>
      </c>
      <c r="P171" s="4"/>
      <c r="Q171" s="4"/>
      <c r="R171" s="4"/>
      <c r="W171" s="15">
        <f>IF(Inskrivning!E169="",0,Inskrivning!E169)</f>
        <v>0</v>
      </c>
      <c r="Y171" s="30">
        <f t="shared" si="2"/>
        <v>0</v>
      </c>
      <c r="Z171" s="104">
        <v>163</v>
      </c>
    </row>
    <row r="172" spans="1:26" ht="15" x14ac:dyDescent="0.25">
      <c r="A172" s="53">
        <f>IF(Inskrivning!E170&gt;0,Inskrivning!J170,0)</f>
        <v>0</v>
      </c>
      <c r="B172" s="53">
        <f>IF(Inskrivning!E170&gt;0,Inskrivning!K170,0)</f>
        <v>0</v>
      </c>
      <c r="C172" s="53">
        <f>IF(Inskrivning!E170&gt;0,Inskrivning!L170,0)</f>
        <v>0</v>
      </c>
      <c r="D172" s="53">
        <f>IF(Inskrivning!E170&gt;0,Inskrivning!M170,0)</f>
        <v>0</v>
      </c>
      <c r="E172" s="53">
        <f>IF(Inskrivning!E170&gt;0,Inskrivning!N170,0)</f>
        <v>0</v>
      </c>
      <c r="F172" s="53">
        <f>IF(Inskrivning!E170&gt;0,Inskrivning!O170,0)</f>
        <v>0</v>
      </c>
      <c r="G172" s="53">
        <f>IF(Inskrivning!E170&gt;0,Inskrivning!P170,0)</f>
        <v>0</v>
      </c>
      <c r="H172" s="53">
        <f>IF(Inskrivning!E170&gt;0,Inskrivning!Q170,0)</f>
        <v>0</v>
      </c>
      <c r="I172" s="53">
        <f>IF(Inskrivning!E170&gt;0,Inskrivning!R170,0)</f>
        <v>0</v>
      </c>
      <c r="J172" s="53">
        <f>IF(Inskrivning!E170&gt;0,Inskrivning!S170,0)</f>
        <v>0</v>
      </c>
      <c r="K172" s="53">
        <f>IF(Inskrivning!E170&gt;0,Inskrivning!T170,0)</f>
        <v>0</v>
      </c>
      <c r="L172" s="53">
        <f>IF(Inskrivning!E170&gt;0,Inskrivning!U170,0)</f>
        <v>0</v>
      </c>
      <c r="M172" s="53">
        <f>IF(Inskrivning!E170&gt;0,Inskrivning!V170,0)</f>
        <v>0</v>
      </c>
      <c r="N172" s="53">
        <f>IF(Inskrivning!E170&gt;0,Inskrivning!W170,0)</f>
        <v>0</v>
      </c>
      <c r="O172" s="53">
        <f>IF(Inskrivning!E170&gt;0,Inskrivning!X170,0)</f>
        <v>0</v>
      </c>
      <c r="P172" s="4"/>
      <c r="Q172" s="4"/>
      <c r="R172" s="4"/>
      <c r="W172" s="15">
        <f>IF(Inskrivning!E170="",0,Inskrivning!E170)</f>
        <v>0</v>
      </c>
      <c r="Y172" s="30">
        <f t="shared" si="2"/>
        <v>0</v>
      </c>
      <c r="Z172" s="4">
        <v>164</v>
      </c>
    </row>
    <row r="173" spans="1:26" ht="15" x14ac:dyDescent="0.25">
      <c r="A173" s="53">
        <f>IF(Inskrivning!E171&gt;0,Inskrivning!J171,0)</f>
        <v>0</v>
      </c>
      <c r="B173" s="53">
        <f>IF(Inskrivning!E171&gt;0,Inskrivning!K171,0)</f>
        <v>0</v>
      </c>
      <c r="C173" s="53">
        <f>IF(Inskrivning!E171&gt;0,Inskrivning!L171,0)</f>
        <v>0</v>
      </c>
      <c r="D173" s="53">
        <f>IF(Inskrivning!E171&gt;0,Inskrivning!M171,0)</f>
        <v>0</v>
      </c>
      <c r="E173" s="53">
        <f>IF(Inskrivning!E171&gt;0,Inskrivning!N171,0)</f>
        <v>0</v>
      </c>
      <c r="F173" s="53">
        <f>IF(Inskrivning!E171&gt;0,Inskrivning!O171,0)</f>
        <v>0</v>
      </c>
      <c r="G173" s="53">
        <f>IF(Inskrivning!E171&gt;0,Inskrivning!P171,0)</f>
        <v>0</v>
      </c>
      <c r="H173" s="53">
        <f>IF(Inskrivning!E171&gt;0,Inskrivning!Q171,0)</f>
        <v>0</v>
      </c>
      <c r="I173" s="53">
        <f>IF(Inskrivning!E171&gt;0,Inskrivning!R171,0)</f>
        <v>0</v>
      </c>
      <c r="J173" s="53">
        <f>IF(Inskrivning!E171&gt;0,Inskrivning!S171,0)</f>
        <v>0</v>
      </c>
      <c r="K173" s="53">
        <f>IF(Inskrivning!E171&gt;0,Inskrivning!T171,0)</f>
        <v>0</v>
      </c>
      <c r="L173" s="53">
        <f>IF(Inskrivning!E171&gt;0,Inskrivning!U171,0)</f>
        <v>0</v>
      </c>
      <c r="M173" s="53">
        <f>IF(Inskrivning!E171&gt;0,Inskrivning!V171,0)</f>
        <v>0</v>
      </c>
      <c r="N173" s="53">
        <f>IF(Inskrivning!E171&gt;0,Inskrivning!W171,0)</f>
        <v>0</v>
      </c>
      <c r="O173" s="53">
        <f>IF(Inskrivning!E171&gt;0,Inskrivning!X171,0)</f>
        <v>0</v>
      </c>
      <c r="P173" s="4"/>
      <c r="Q173" s="4"/>
      <c r="R173" s="4"/>
      <c r="W173" s="15">
        <f>IF(Inskrivning!E171="",0,Inskrivning!E171)</f>
        <v>0</v>
      </c>
      <c r="Y173" s="30">
        <f t="shared" si="2"/>
        <v>0</v>
      </c>
      <c r="Z173" s="104">
        <v>165</v>
      </c>
    </row>
    <row r="174" spans="1:26" ht="15" x14ac:dyDescent="0.25">
      <c r="A174" s="53">
        <f>IF(Inskrivning!E172&gt;0,Inskrivning!J172,0)</f>
        <v>0</v>
      </c>
      <c r="B174" s="53">
        <f>IF(Inskrivning!E172&gt;0,Inskrivning!K172,0)</f>
        <v>0</v>
      </c>
      <c r="C174" s="53">
        <f>IF(Inskrivning!E172&gt;0,Inskrivning!L172,0)</f>
        <v>0</v>
      </c>
      <c r="D174" s="53">
        <f>IF(Inskrivning!E172&gt;0,Inskrivning!M172,0)</f>
        <v>0</v>
      </c>
      <c r="E174" s="53">
        <f>IF(Inskrivning!E172&gt;0,Inskrivning!N172,0)</f>
        <v>0</v>
      </c>
      <c r="F174" s="53">
        <f>IF(Inskrivning!E172&gt;0,Inskrivning!O172,0)</f>
        <v>0</v>
      </c>
      <c r="G174" s="53">
        <f>IF(Inskrivning!E172&gt;0,Inskrivning!P172,0)</f>
        <v>0</v>
      </c>
      <c r="H174" s="53">
        <f>IF(Inskrivning!E172&gt;0,Inskrivning!Q172,0)</f>
        <v>0</v>
      </c>
      <c r="I174" s="53">
        <f>IF(Inskrivning!E172&gt;0,Inskrivning!R172,0)</f>
        <v>0</v>
      </c>
      <c r="J174" s="53">
        <f>IF(Inskrivning!E172&gt;0,Inskrivning!S172,0)</f>
        <v>0</v>
      </c>
      <c r="K174" s="53">
        <f>IF(Inskrivning!E172&gt;0,Inskrivning!T172,0)</f>
        <v>0</v>
      </c>
      <c r="L174" s="53">
        <f>IF(Inskrivning!E172&gt;0,Inskrivning!U172,0)</f>
        <v>0</v>
      </c>
      <c r="M174" s="53">
        <f>IF(Inskrivning!E172&gt;0,Inskrivning!V172,0)</f>
        <v>0</v>
      </c>
      <c r="N174" s="53">
        <f>IF(Inskrivning!E172&gt;0,Inskrivning!W172,0)</f>
        <v>0</v>
      </c>
      <c r="O174" s="53">
        <f>IF(Inskrivning!E172&gt;0,Inskrivning!X172,0)</f>
        <v>0</v>
      </c>
      <c r="P174" s="4"/>
      <c r="Q174" s="4"/>
      <c r="R174" s="4"/>
      <c r="W174" s="15">
        <f>IF(Inskrivning!E172="",0,Inskrivning!E172)</f>
        <v>0</v>
      </c>
      <c r="Y174" s="30">
        <f t="shared" si="2"/>
        <v>0</v>
      </c>
      <c r="Z174" s="4">
        <v>166</v>
      </c>
    </row>
    <row r="175" spans="1:26" ht="15" x14ac:dyDescent="0.25">
      <c r="A175" s="53">
        <f>IF(Inskrivning!E173&gt;0,Inskrivning!J173,0)</f>
        <v>0</v>
      </c>
      <c r="B175" s="53">
        <f>IF(Inskrivning!E173&gt;0,Inskrivning!K173,0)</f>
        <v>0</v>
      </c>
      <c r="C175" s="53">
        <f>IF(Inskrivning!E173&gt;0,Inskrivning!L173,0)</f>
        <v>0</v>
      </c>
      <c r="D175" s="53">
        <f>IF(Inskrivning!E173&gt;0,Inskrivning!M173,0)</f>
        <v>0</v>
      </c>
      <c r="E175" s="53">
        <f>IF(Inskrivning!E173&gt;0,Inskrivning!N173,0)</f>
        <v>0</v>
      </c>
      <c r="F175" s="53">
        <f>IF(Inskrivning!E173&gt;0,Inskrivning!O173,0)</f>
        <v>0</v>
      </c>
      <c r="G175" s="53">
        <f>IF(Inskrivning!E173&gt;0,Inskrivning!P173,0)</f>
        <v>0</v>
      </c>
      <c r="H175" s="53">
        <f>IF(Inskrivning!E173&gt;0,Inskrivning!Q173,0)</f>
        <v>0</v>
      </c>
      <c r="I175" s="53">
        <f>IF(Inskrivning!E173&gt;0,Inskrivning!R173,0)</f>
        <v>0</v>
      </c>
      <c r="J175" s="53">
        <f>IF(Inskrivning!E173&gt;0,Inskrivning!S173,0)</f>
        <v>0</v>
      </c>
      <c r="K175" s="53">
        <f>IF(Inskrivning!E173&gt;0,Inskrivning!T173,0)</f>
        <v>0</v>
      </c>
      <c r="L175" s="53">
        <f>IF(Inskrivning!E173&gt;0,Inskrivning!U173,0)</f>
        <v>0</v>
      </c>
      <c r="M175" s="53">
        <f>IF(Inskrivning!E173&gt;0,Inskrivning!V173,0)</f>
        <v>0</v>
      </c>
      <c r="N175" s="53">
        <f>IF(Inskrivning!E173&gt;0,Inskrivning!W173,0)</f>
        <v>0</v>
      </c>
      <c r="O175" s="53">
        <f>IF(Inskrivning!E173&gt;0,Inskrivning!X173,0)</f>
        <v>0</v>
      </c>
      <c r="P175" s="4"/>
      <c r="Q175" s="4"/>
      <c r="R175" s="4"/>
      <c r="W175" s="15">
        <f>IF(Inskrivning!E173="",0,Inskrivning!E173)</f>
        <v>0</v>
      </c>
      <c r="Y175" s="30">
        <f t="shared" si="2"/>
        <v>0</v>
      </c>
      <c r="Z175" s="104">
        <v>167</v>
      </c>
    </row>
    <row r="176" spans="1:26" ht="15" x14ac:dyDescent="0.25">
      <c r="A176" s="53">
        <f>IF(Inskrivning!E174&gt;0,Inskrivning!J174,0)</f>
        <v>0</v>
      </c>
      <c r="B176" s="53">
        <f>IF(Inskrivning!E174&gt;0,Inskrivning!K174,0)</f>
        <v>0</v>
      </c>
      <c r="C176" s="53">
        <f>IF(Inskrivning!E174&gt;0,Inskrivning!L174,0)</f>
        <v>0</v>
      </c>
      <c r="D176" s="53">
        <f>IF(Inskrivning!E174&gt;0,Inskrivning!M174,0)</f>
        <v>0</v>
      </c>
      <c r="E176" s="53">
        <f>IF(Inskrivning!E174&gt;0,Inskrivning!N174,0)</f>
        <v>0</v>
      </c>
      <c r="F176" s="53">
        <f>IF(Inskrivning!E174&gt;0,Inskrivning!O174,0)</f>
        <v>0</v>
      </c>
      <c r="G176" s="53">
        <f>IF(Inskrivning!E174&gt;0,Inskrivning!P174,0)</f>
        <v>0</v>
      </c>
      <c r="H176" s="53">
        <f>IF(Inskrivning!E174&gt;0,Inskrivning!Q174,0)</f>
        <v>0</v>
      </c>
      <c r="I176" s="53">
        <f>IF(Inskrivning!E174&gt;0,Inskrivning!R174,0)</f>
        <v>0</v>
      </c>
      <c r="J176" s="53">
        <f>IF(Inskrivning!E174&gt;0,Inskrivning!S174,0)</f>
        <v>0</v>
      </c>
      <c r="K176" s="53">
        <f>IF(Inskrivning!E174&gt;0,Inskrivning!T174,0)</f>
        <v>0</v>
      </c>
      <c r="L176" s="53">
        <f>IF(Inskrivning!E174&gt;0,Inskrivning!U174,0)</f>
        <v>0</v>
      </c>
      <c r="M176" s="53">
        <f>IF(Inskrivning!E174&gt;0,Inskrivning!V174,0)</f>
        <v>0</v>
      </c>
      <c r="N176" s="53">
        <f>IF(Inskrivning!E174&gt;0,Inskrivning!W174,0)</f>
        <v>0</v>
      </c>
      <c r="O176" s="53">
        <f>IF(Inskrivning!E174&gt;0,Inskrivning!X174,0)</f>
        <v>0</v>
      </c>
      <c r="P176" s="4"/>
      <c r="Q176" s="4"/>
      <c r="R176" s="4"/>
      <c r="W176" s="15">
        <f>IF(Inskrivning!E174="",0,Inskrivning!E174)</f>
        <v>0</v>
      </c>
      <c r="Y176" s="30">
        <f t="shared" si="2"/>
        <v>0</v>
      </c>
      <c r="Z176" s="4">
        <v>168</v>
      </c>
    </row>
    <row r="177" spans="1:26" ht="15" x14ac:dyDescent="0.25">
      <c r="A177" s="53">
        <f>IF(Inskrivning!E175&gt;0,Inskrivning!J175,0)</f>
        <v>0</v>
      </c>
      <c r="B177" s="53">
        <f>IF(Inskrivning!E175&gt;0,Inskrivning!K175,0)</f>
        <v>0</v>
      </c>
      <c r="C177" s="53">
        <f>IF(Inskrivning!E175&gt;0,Inskrivning!L175,0)</f>
        <v>0</v>
      </c>
      <c r="D177" s="53">
        <f>IF(Inskrivning!E175&gt;0,Inskrivning!M175,0)</f>
        <v>0</v>
      </c>
      <c r="E177" s="53">
        <f>IF(Inskrivning!E175&gt;0,Inskrivning!N175,0)</f>
        <v>0</v>
      </c>
      <c r="F177" s="53">
        <f>IF(Inskrivning!E175&gt;0,Inskrivning!O175,0)</f>
        <v>0</v>
      </c>
      <c r="G177" s="53">
        <f>IF(Inskrivning!E175&gt;0,Inskrivning!P175,0)</f>
        <v>0</v>
      </c>
      <c r="H177" s="53">
        <f>IF(Inskrivning!E175&gt;0,Inskrivning!Q175,0)</f>
        <v>0</v>
      </c>
      <c r="I177" s="53">
        <f>IF(Inskrivning!E175&gt;0,Inskrivning!R175,0)</f>
        <v>0</v>
      </c>
      <c r="J177" s="53">
        <f>IF(Inskrivning!E175&gt;0,Inskrivning!S175,0)</f>
        <v>0</v>
      </c>
      <c r="K177" s="53">
        <f>IF(Inskrivning!E175&gt;0,Inskrivning!T175,0)</f>
        <v>0</v>
      </c>
      <c r="L177" s="53">
        <f>IF(Inskrivning!E175&gt;0,Inskrivning!U175,0)</f>
        <v>0</v>
      </c>
      <c r="M177" s="53">
        <f>IF(Inskrivning!E175&gt;0,Inskrivning!V175,0)</f>
        <v>0</v>
      </c>
      <c r="N177" s="53">
        <f>IF(Inskrivning!E175&gt;0,Inskrivning!W175,0)</f>
        <v>0</v>
      </c>
      <c r="O177" s="53">
        <f>IF(Inskrivning!E175&gt;0,Inskrivning!X175,0)</f>
        <v>0</v>
      </c>
      <c r="P177" s="4"/>
      <c r="Q177" s="4"/>
      <c r="R177" s="4"/>
      <c r="W177" s="15">
        <f>IF(Inskrivning!E175="",0,Inskrivning!E175)</f>
        <v>0</v>
      </c>
      <c r="Y177" s="30">
        <f t="shared" si="2"/>
        <v>0</v>
      </c>
      <c r="Z177" s="104">
        <v>169</v>
      </c>
    </row>
    <row r="178" spans="1:26" ht="15" x14ac:dyDescent="0.25">
      <c r="A178" s="53">
        <f>IF(Inskrivning!E176&gt;0,Inskrivning!J176,0)</f>
        <v>0</v>
      </c>
      <c r="B178" s="53">
        <f>IF(Inskrivning!E176&gt;0,Inskrivning!K176,0)</f>
        <v>0</v>
      </c>
      <c r="C178" s="53">
        <f>IF(Inskrivning!E176&gt;0,Inskrivning!L176,0)</f>
        <v>0</v>
      </c>
      <c r="D178" s="53">
        <f>IF(Inskrivning!E176&gt;0,Inskrivning!M176,0)</f>
        <v>0</v>
      </c>
      <c r="E178" s="53">
        <f>IF(Inskrivning!E176&gt;0,Inskrivning!N176,0)</f>
        <v>0</v>
      </c>
      <c r="F178" s="53">
        <f>IF(Inskrivning!E176&gt;0,Inskrivning!O176,0)</f>
        <v>0</v>
      </c>
      <c r="G178" s="53">
        <f>IF(Inskrivning!E176&gt;0,Inskrivning!P176,0)</f>
        <v>0</v>
      </c>
      <c r="H178" s="53">
        <f>IF(Inskrivning!E176&gt;0,Inskrivning!Q176,0)</f>
        <v>0</v>
      </c>
      <c r="I178" s="53">
        <f>IF(Inskrivning!E176&gt;0,Inskrivning!R176,0)</f>
        <v>0</v>
      </c>
      <c r="J178" s="53">
        <f>IF(Inskrivning!E176&gt;0,Inskrivning!S176,0)</f>
        <v>0</v>
      </c>
      <c r="K178" s="53">
        <f>IF(Inskrivning!E176&gt;0,Inskrivning!T176,0)</f>
        <v>0</v>
      </c>
      <c r="L178" s="53">
        <f>IF(Inskrivning!E176&gt;0,Inskrivning!U176,0)</f>
        <v>0</v>
      </c>
      <c r="M178" s="53">
        <f>IF(Inskrivning!E176&gt;0,Inskrivning!V176,0)</f>
        <v>0</v>
      </c>
      <c r="N178" s="53">
        <f>IF(Inskrivning!E176&gt;0,Inskrivning!W176,0)</f>
        <v>0</v>
      </c>
      <c r="O178" s="53">
        <f>IF(Inskrivning!E176&gt;0,Inskrivning!X176,0)</f>
        <v>0</v>
      </c>
      <c r="P178" s="4"/>
      <c r="Q178" s="4"/>
      <c r="R178" s="4"/>
      <c r="W178" s="15">
        <f>IF(Inskrivning!E176="",0,Inskrivning!E176)</f>
        <v>0</v>
      </c>
      <c r="Y178" s="30">
        <f t="shared" si="2"/>
        <v>0</v>
      </c>
      <c r="Z178" s="4">
        <v>170</v>
      </c>
    </row>
    <row r="179" spans="1:26" ht="15" x14ac:dyDescent="0.25">
      <c r="A179" s="53">
        <f>IF(Inskrivning!E177&gt;0,Inskrivning!J177,0)</f>
        <v>0</v>
      </c>
      <c r="B179" s="53">
        <f>IF(Inskrivning!E177&gt;0,Inskrivning!K177,0)</f>
        <v>0</v>
      </c>
      <c r="C179" s="53">
        <f>IF(Inskrivning!E177&gt;0,Inskrivning!L177,0)</f>
        <v>0</v>
      </c>
      <c r="D179" s="53">
        <f>IF(Inskrivning!E177&gt;0,Inskrivning!M177,0)</f>
        <v>0</v>
      </c>
      <c r="E179" s="53">
        <f>IF(Inskrivning!E177&gt;0,Inskrivning!N177,0)</f>
        <v>0</v>
      </c>
      <c r="F179" s="53">
        <f>IF(Inskrivning!E177&gt;0,Inskrivning!O177,0)</f>
        <v>0</v>
      </c>
      <c r="G179" s="53">
        <f>IF(Inskrivning!E177&gt;0,Inskrivning!P177,0)</f>
        <v>0</v>
      </c>
      <c r="H179" s="53">
        <f>IF(Inskrivning!E177&gt;0,Inskrivning!Q177,0)</f>
        <v>0</v>
      </c>
      <c r="I179" s="53">
        <f>IF(Inskrivning!E177&gt;0,Inskrivning!R177,0)</f>
        <v>0</v>
      </c>
      <c r="J179" s="53">
        <f>IF(Inskrivning!E177&gt;0,Inskrivning!S177,0)</f>
        <v>0</v>
      </c>
      <c r="K179" s="53">
        <f>IF(Inskrivning!E177&gt;0,Inskrivning!T177,0)</f>
        <v>0</v>
      </c>
      <c r="L179" s="53">
        <f>IF(Inskrivning!E177&gt;0,Inskrivning!U177,0)</f>
        <v>0</v>
      </c>
      <c r="M179" s="53">
        <f>IF(Inskrivning!E177&gt;0,Inskrivning!V177,0)</f>
        <v>0</v>
      </c>
      <c r="N179" s="53">
        <f>IF(Inskrivning!E177&gt;0,Inskrivning!W177,0)</f>
        <v>0</v>
      </c>
      <c r="O179" s="53">
        <f>IF(Inskrivning!E177&gt;0,Inskrivning!X177,0)</f>
        <v>0</v>
      </c>
      <c r="P179" s="4"/>
      <c r="Q179" s="4"/>
      <c r="R179" s="4"/>
      <c r="W179" s="15">
        <f>IF(Inskrivning!E177="",0,Inskrivning!E177)</f>
        <v>0</v>
      </c>
      <c r="Y179" s="30">
        <f t="shared" si="2"/>
        <v>0</v>
      </c>
      <c r="Z179" s="104">
        <v>171</v>
      </c>
    </row>
    <row r="180" spans="1:26" ht="15" x14ac:dyDescent="0.25">
      <c r="A180" s="53">
        <f>IF(Inskrivning!E178&gt;0,Inskrivning!J178,0)</f>
        <v>0</v>
      </c>
      <c r="B180" s="53">
        <f>IF(Inskrivning!E178&gt;0,Inskrivning!K178,0)</f>
        <v>0</v>
      </c>
      <c r="C180" s="53">
        <f>IF(Inskrivning!E178&gt;0,Inskrivning!L178,0)</f>
        <v>0</v>
      </c>
      <c r="D180" s="53">
        <f>IF(Inskrivning!E178&gt;0,Inskrivning!M178,0)</f>
        <v>0</v>
      </c>
      <c r="E180" s="53">
        <f>IF(Inskrivning!E178&gt;0,Inskrivning!N178,0)</f>
        <v>0</v>
      </c>
      <c r="F180" s="53">
        <f>IF(Inskrivning!E178&gt;0,Inskrivning!O178,0)</f>
        <v>0</v>
      </c>
      <c r="G180" s="53">
        <f>IF(Inskrivning!E178&gt;0,Inskrivning!P178,0)</f>
        <v>0</v>
      </c>
      <c r="H180" s="53">
        <f>IF(Inskrivning!E178&gt;0,Inskrivning!Q178,0)</f>
        <v>0</v>
      </c>
      <c r="I180" s="53">
        <f>IF(Inskrivning!E178&gt;0,Inskrivning!R178,0)</f>
        <v>0</v>
      </c>
      <c r="J180" s="53">
        <f>IF(Inskrivning!E178&gt;0,Inskrivning!S178,0)</f>
        <v>0</v>
      </c>
      <c r="K180" s="53">
        <f>IF(Inskrivning!E178&gt;0,Inskrivning!T178,0)</f>
        <v>0</v>
      </c>
      <c r="L180" s="53">
        <f>IF(Inskrivning!E178&gt;0,Inskrivning!U178,0)</f>
        <v>0</v>
      </c>
      <c r="M180" s="53">
        <f>IF(Inskrivning!E178&gt;0,Inskrivning!V178,0)</f>
        <v>0</v>
      </c>
      <c r="N180" s="53">
        <f>IF(Inskrivning!E178&gt;0,Inskrivning!W178,0)</f>
        <v>0</v>
      </c>
      <c r="O180" s="53">
        <f>IF(Inskrivning!E178&gt;0,Inskrivning!X178,0)</f>
        <v>0</v>
      </c>
      <c r="P180" s="4"/>
      <c r="Q180" s="4"/>
      <c r="R180" s="4"/>
      <c r="W180" s="15">
        <f>IF(Inskrivning!E178="",0,Inskrivning!E178)</f>
        <v>0</v>
      </c>
      <c r="Y180" s="30">
        <f t="shared" si="2"/>
        <v>0</v>
      </c>
      <c r="Z180" s="4">
        <v>172</v>
      </c>
    </row>
    <row r="181" spans="1:26" ht="15" x14ac:dyDescent="0.25">
      <c r="A181" s="53">
        <f>IF(Inskrivning!E179&gt;0,Inskrivning!J179,0)</f>
        <v>0</v>
      </c>
      <c r="B181" s="53">
        <f>IF(Inskrivning!E179&gt;0,Inskrivning!K179,0)</f>
        <v>0</v>
      </c>
      <c r="C181" s="53">
        <f>IF(Inskrivning!E179&gt;0,Inskrivning!L179,0)</f>
        <v>0</v>
      </c>
      <c r="D181" s="53">
        <f>IF(Inskrivning!E179&gt;0,Inskrivning!M179,0)</f>
        <v>0</v>
      </c>
      <c r="E181" s="53">
        <f>IF(Inskrivning!E179&gt;0,Inskrivning!N179,0)</f>
        <v>0</v>
      </c>
      <c r="F181" s="53">
        <f>IF(Inskrivning!E179&gt;0,Inskrivning!O179,0)</f>
        <v>0</v>
      </c>
      <c r="G181" s="53">
        <f>IF(Inskrivning!E179&gt;0,Inskrivning!P179,0)</f>
        <v>0</v>
      </c>
      <c r="H181" s="53">
        <f>IF(Inskrivning!E179&gt;0,Inskrivning!Q179,0)</f>
        <v>0</v>
      </c>
      <c r="I181" s="53">
        <f>IF(Inskrivning!E179&gt;0,Inskrivning!R179,0)</f>
        <v>0</v>
      </c>
      <c r="J181" s="53">
        <f>IF(Inskrivning!E179&gt;0,Inskrivning!S179,0)</f>
        <v>0</v>
      </c>
      <c r="K181" s="53">
        <f>IF(Inskrivning!E179&gt;0,Inskrivning!T179,0)</f>
        <v>0</v>
      </c>
      <c r="L181" s="53">
        <f>IF(Inskrivning!E179&gt;0,Inskrivning!U179,0)</f>
        <v>0</v>
      </c>
      <c r="M181" s="53">
        <f>IF(Inskrivning!E179&gt;0,Inskrivning!V179,0)</f>
        <v>0</v>
      </c>
      <c r="N181" s="53">
        <f>IF(Inskrivning!E179&gt;0,Inskrivning!W179,0)</f>
        <v>0</v>
      </c>
      <c r="O181" s="53">
        <f>IF(Inskrivning!E179&gt;0,Inskrivning!X179,0)</f>
        <v>0</v>
      </c>
      <c r="P181" s="4"/>
      <c r="Q181" s="4"/>
      <c r="R181" s="4"/>
      <c r="W181" s="15">
        <f>IF(Inskrivning!E179="",0,Inskrivning!E179)</f>
        <v>0</v>
      </c>
      <c r="Y181" s="30">
        <f t="shared" si="2"/>
        <v>0</v>
      </c>
      <c r="Z181" s="104">
        <v>173</v>
      </c>
    </row>
    <row r="182" spans="1:26" ht="15" x14ac:dyDescent="0.25">
      <c r="A182" s="53">
        <f>IF(Inskrivning!E180&gt;0,Inskrivning!J180,0)</f>
        <v>0</v>
      </c>
      <c r="B182" s="53">
        <f>IF(Inskrivning!E180&gt;0,Inskrivning!K180,0)</f>
        <v>0</v>
      </c>
      <c r="C182" s="53">
        <f>IF(Inskrivning!E180&gt;0,Inskrivning!L180,0)</f>
        <v>0</v>
      </c>
      <c r="D182" s="53">
        <f>IF(Inskrivning!E180&gt;0,Inskrivning!M180,0)</f>
        <v>0</v>
      </c>
      <c r="E182" s="53">
        <f>IF(Inskrivning!E180&gt;0,Inskrivning!N180,0)</f>
        <v>0</v>
      </c>
      <c r="F182" s="53">
        <f>IF(Inskrivning!E180&gt;0,Inskrivning!O180,0)</f>
        <v>0</v>
      </c>
      <c r="G182" s="53">
        <f>IF(Inskrivning!E180&gt;0,Inskrivning!P180,0)</f>
        <v>0</v>
      </c>
      <c r="H182" s="53">
        <f>IF(Inskrivning!E180&gt;0,Inskrivning!Q180,0)</f>
        <v>0</v>
      </c>
      <c r="I182" s="53">
        <f>IF(Inskrivning!E180&gt;0,Inskrivning!R180,0)</f>
        <v>0</v>
      </c>
      <c r="J182" s="53">
        <f>IF(Inskrivning!E180&gt;0,Inskrivning!S180,0)</f>
        <v>0</v>
      </c>
      <c r="K182" s="53">
        <f>IF(Inskrivning!E180&gt;0,Inskrivning!T180,0)</f>
        <v>0</v>
      </c>
      <c r="L182" s="53">
        <f>IF(Inskrivning!E180&gt;0,Inskrivning!U180,0)</f>
        <v>0</v>
      </c>
      <c r="M182" s="53">
        <f>IF(Inskrivning!E180&gt;0,Inskrivning!V180,0)</f>
        <v>0</v>
      </c>
      <c r="N182" s="53">
        <f>IF(Inskrivning!E180&gt;0,Inskrivning!W180,0)</f>
        <v>0</v>
      </c>
      <c r="O182" s="53">
        <f>IF(Inskrivning!E180&gt;0,Inskrivning!X180,0)</f>
        <v>0</v>
      </c>
      <c r="P182" s="4"/>
      <c r="Q182" s="4"/>
      <c r="R182" s="4"/>
      <c r="W182" s="15">
        <f>IF(Inskrivning!E180="",0,Inskrivning!E180)</f>
        <v>0</v>
      </c>
      <c r="Y182" s="30">
        <f t="shared" si="2"/>
        <v>0</v>
      </c>
      <c r="Z182" s="4">
        <v>174</v>
      </c>
    </row>
    <row r="183" spans="1:26" ht="15" x14ac:dyDescent="0.25">
      <c r="A183" s="53">
        <f>IF(Inskrivning!E181&gt;0,Inskrivning!J181,0)</f>
        <v>0</v>
      </c>
      <c r="B183" s="53">
        <f>IF(Inskrivning!E181&gt;0,Inskrivning!K181,0)</f>
        <v>0</v>
      </c>
      <c r="C183" s="53">
        <f>IF(Inskrivning!E181&gt;0,Inskrivning!L181,0)</f>
        <v>0</v>
      </c>
      <c r="D183" s="53">
        <f>IF(Inskrivning!E181&gt;0,Inskrivning!M181,0)</f>
        <v>0</v>
      </c>
      <c r="E183" s="53">
        <f>IF(Inskrivning!E181&gt;0,Inskrivning!N181,0)</f>
        <v>0</v>
      </c>
      <c r="F183" s="53">
        <f>IF(Inskrivning!E181&gt;0,Inskrivning!O181,0)</f>
        <v>0</v>
      </c>
      <c r="G183" s="53">
        <f>IF(Inskrivning!E181&gt;0,Inskrivning!P181,0)</f>
        <v>0</v>
      </c>
      <c r="H183" s="53">
        <f>IF(Inskrivning!E181&gt;0,Inskrivning!Q181,0)</f>
        <v>0</v>
      </c>
      <c r="I183" s="53">
        <f>IF(Inskrivning!E181&gt;0,Inskrivning!R181,0)</f>
        <v>0</v>
      </c>
      <c r="J183" s="53">
        <f>IF(Inskrivning!E181&gt;0,Inskrivning!S181,0)</f>
        <v>0</v>
      </c>
      <c r="K183" s="53">
        <f>IF(Inskrivning!E181&gt;0,Inskrivning!T181,0)</f>
        <v>0</v>
      </c>
      <c r="L183" s="53">
        <f>IF(Inskrivning!E181&gt;0,Inskrivning!U181,0)</f>
        <v>0</v>
      </c>
      <c r="M183" s="53">
        <f>IF(Inskrivning!E181&gt;0,Inskrivning!V181,0)</f>
        <v>0</v>
      </c>
      <c r="N183" s="53">
        <f>IF(Inskrivning!E181&gt;0,Inskrivning!W181,0)</f>
        <v>0</v>
      </c>
      <c r="O183" s="53">
        <f>IF(Inskrivning!E181&gt;0,Inskrivning!X181,0)</f>
        <v>0</v>
      </c>
      <c r="P183" s="4"/>
      <c r="Q183" s="4"/>
      <c r="R183" s="4"/>
      <c r="W183" s="15">
        <f>IF(Inskrivning!E181="",0,Inskrivning!E181)</f>
        <v>0</v>
      </c>
      <c r="Y183" s="30">
        <f t="shared" si="2"/>
        <v>0</v>
      </c>
      <c r="Z183" s="104">
        <v>175</v>
      </c>
    </row>
    <row r="184" spans="1:26" ht="15" x14ac:dyDescent="0.25">
      <c r="A184" s="53">
        <f>IF(Inskrivning!E182&gt;0,Inskrivning!J182,0)</f>
        <v>0</v>
      </c>
      <c r="B184" s="53">
        <f>IF(Inskrivning!E182&gt;0,Inskrivning!K182,0)</f>
        <v>0</v>
      </c>
      <c r="C184" s="53">
        <f>IF(Inskrivning!E182&gt;0,Inskrivning!L182,0)</f>
        <v>0</v>
      </c>
      <c r="D184" s="53">
        <f>IF(Inskrivning!E182&gt;0,Inskrivning!M182,0)</f>
        <v>0</v>
      </c>
      <c r="E184" s="53">
        <f>IF(Inskrivning!E182&gt;0,Inskrivning!N182,0)</f>
        <v>0</v>
      </c>
      <c r="F184" s="53">
        <f>IF(Inskrivning!E182&gt;0,Inskrivning!O182,0)</f>
        <v>0</v>
      </c>
      <c r="G184" s="53">
        <f>IF(Inskrivning!E182&gt;0,Inskrivning!P182,0)</f>
        <v>0</v>
      </c>
      <c r="H184" s="53">
        <f>IF(Inskrivning!E182&gt;0,Inskrivning!Q182,0)</f>
        <v>0</v>
      </c>
      <c r="I184" s="53">
        <f>IF(Inskrivning!E182&gt;0,Inskrivning!R182,0)</f>
        <v>0</v>
      </c>
      <c r="J184" s="53">
        <f>IF(Inskrivning!E182&gt;0,Inskrivning!S182,0)</f>
        <v>0</v>
      </c>
      <c r="K184" s="53">
        <f>IF(Inskrivning!E182&gt;0,Inskrivning!T182,0)</f>
        <v>0</v>
      </c>
      <c r="L184" s="53">
        <f>IF(Inskrivning!E182&gt;0,Inskrivning!U182,0)</f>
        <v>0</v>
      </c>
      <c r="M184" s="53">
        <f>IF(Inskrivning!E182&gt;0,Inskrivning!V182,0)</f>
        <v>0</v>
      </c>
      <c r="N184" s="53">
        <f>IF(Inskrivning!E182&gt;0,Inskrivning!W182,0)</f>
        <v>0</v>
      </c>
      <c r="O184" s="53">
        <f>IF(Inskrivning!E182&gt;0,Inskrivning!X182,0)</f>
        <v>0</v>
      </c>
      <c r="P184" s="4"/>
      <c r="Q184" s="4"/>
      <c r="R184" s="4"/>
      <c r="W184" s="15">
        <f>IF(Inskrivning!E182="",0,Inskrivning!E182)</f>
        <v>0</v>
      </c>
      <c r="Y184" s="30">
        <f t="shared" si="2"/>
        <v>0</v>
      </c>
      <c r="Z184" s="4">
        <v>176</v>
      </c>
    </row>
    <row r="185" spans="1:26" ht="15" x14ac:dyDescent="0.25">
      <c r="A185" s="53">
        <f>IF(Inskrivning!E183&gt;0,Inskrivning!J183,0)</f>
        <v>0</v>
      </c>
      <c r="B185" s="53">
        <f>IF(Inskrivning!E183&gt;0,Inskrivning!K183,0)</f>
        <v>0</v>
      </c>
      <c r="C185" s="53">
        <f>IF(Inskrivning!E183&gt;0,Inskrivning!L183,0)</f>
        <v>0</v>
      </c>
      <c r="D185" s="53">
        <f>IF(Inskrivning!E183&gt;0,Inskrivning!M183,0)</f>
        <v>0</v>
      </c>
      <c r="E185" s="53">
        <f>IF(Inskrivning!E183&gt;0,Inskrivning!N183,0)</f>
        <v>0</v>
      </c>
      <c r="F185" s="53">
        <f>IF(Inskrivning!E183&gt;0,Inskrivning!O183,0)</f>
        <v>0</v>
      </c>
      <c r="G185" s="53">
        <f>IF(Inskrivning!E183&gt;0,Inskrivning!P183,0)</f>
        <v>0</v>
      </c>
      <c r="H185" s="53">
        <f>IF(Inskrivning!E183&gt;0,Inskrivning!Q183,0)</f>
        <v>0</v>
      </c>
      <c r="I185" s="53">
        <f>IF(Inskrivning!E183&gt;0,Inskrivning!R183,0)</f>
        <v>0</v>
      </c>
      <c r="J185" s="53">
        <f>IF(Inskrivning!E183&gt;0,Inskrivning!S183,0)</f>
        <v>0</v>
      </c>
      <c r="K185" s="53">
        <f>IF(Inskrivning!E183&gt;0,Inskrivning!T183,0)</f>
        <v>0</v>
      </c>
      <c r="L185" s="53">
        <f>IF(Inskrivning!E183&gt;0,Inskrivning!U183,0)</f>
        <v>0</v>
      </c>
      <c r="M185" s="53">
        <f>IF(Inskrivning!E183&gt;0,Inskrivning!V183,0)</f>
        <v>0</v>
      </c>
      <c r="N185" s="53">
        <f>IF(Inskrivning!E183&gt;0,Inskrivning!W183,0)</f>
        <v>0</v>
      </c>
      <c r="O185" s="53">
        <f>IF(Inskrivning!E183&gt;0,Inskrivning!X183,0)</f>
        <v>0</v>
      </c>
      <c r="P185" s="4"/>
      <c r="Q185" s="4"/>
      <c r="R185" s="4"/>
      <c r="W185" s="15">
        <f>IF(Inskrivning!E183="",0,Inskrivning!E183)</f>
        <v>0</v>
      </c>
      <c r="Y185" s="30">
        <f t="shared" si="2"/>
        <v>0</v>
      </c>
      <c r="Z185" s="104">
        <v>177</v>
      </c>
    </row>
    <row r="186" spans="1:26" ht="15" x14ac:dyDescent="0.25">
      <c r="A186" s="53">
        <f>IF(Inskrivning!E184&gt;0,Inskrivning!J184,0)</f>
        <v>0</v>
      </c>
      <c r="B186" s="53">
        <f>IF(Inskrivning!E184&gt;0,Inskrivning!K184,0)</f>
        <v>0</v>
      </c>
      <c r="C186" s="53">
        <f>IF(Inskrivning!E184&gt;0,Inskrivning!L184,0)</f>
        <v>0</v>
      </c>
      <c r="D186" s="53">
        <f>IF(Inskrivning!E184&gt;0,Inskrivning!M184,0)</f>
        <v>0</v>
      </c>
      <c r="E186" s="53">
        <f>IF(Inskrivning!E184&gt;0,Inskrivning!N184,0)</f>
        <v>0</v>
      </c>
      <c r="F186" s="53">
        <f>IF(Inskrivning!E184&gt;0,Inskrivning!O184,0)</f>
        <v>0</v>
      </c>
      <c r="G186" s="53">
        <f>IF(Inskrivning!E184&gt;0,Inskrivning!P184,0)</f>
        <v>0</v>
      </c>
      <c r="H186" s="53">
        <f>IF(Inskrivning!E184&gt;0,Inskrivning!Q184,0)</f>
        <v>0</v>
      </c>
      <c r="I186" s="53">
        <f>IF(Inskrivning!E184&gt;0,Inskrivning!R184,0)</f>
        <v>0</v>
      </c>
      <c r="J186" s="53">
        <f>IF(Inskrivning!E184&gt;0,Inskrivning!S184,0)</f>
        <v>0</v>
      </c>
      <c r="K186" s="53">
        <f>IF(Inskrivning!E184&gt;0,Inskrivning!T184,0)</f>
        <v>0</v>
      </c>
      <c r="L186" s="53">
        <f>IF(Inskrivning!E184&gt;0,Inskrivning!U184,0)</f>
        <v>0</v>
      </c>
      <c r="M186" s="53">
        <f>IF(Inskrivning!E184&gt;0,Inskrivning!V184,0)</f>
        <v>0</v>
      </c>
      <c r="N186" s="53">
        <f>IF(Inskrivning!E184&gt;0,Inskrivning!W184,0)</f>
        <v>0</v>
      </c>
      <c r="O186" s="53">
        <f>IF(Inskrivning!E184&gt;0,Inskrivning!X184,0)</f>
        <v>0</v>
      </c>
      <c r="P186" s="4"/>
      <c r="Q186" s="4"/>
      <c r="R186" s="4"/>
      <c r="W186" s="15">
        <f>IF(Inskrivning!E184="",0,Inskrivning!E184)</f>
        <v>0</v>
      </c>
      <c r="Y186" s="30">
        <f t="shared" si="2"/>
        <v>0</v>
      </c>
      <c r="Z186" s="4">
        <v>178</v>
      </c>
    </row>
    <row r="187" spans="1:26" ht="15" x14ac:dyDescent="0.25">
      <c r="A187" s="53">
        <f>IF(Inskrivning!E185&gt;0,Inskrivning!J185,0)</f>
        <v>0</v>
      </c>
      <c r="B187" s="53">
        <f>IF(Inskrivning!E185&gt;0,Inskrivning!K185,0)</f>
        <v>0</v>
      </c>
      <c r="C187" s="53">
        <f>IF(Inskrivning!E185&gt;0,Inskrivning!L185,0)</f>
        <v>0</v>
      </c>
      <c r="D187" s="53">
        <f>IF(Inskrivning!E185&gt;0,Inskrivning!M185,0)</f>
        <v>0</v>
      </c>
      <c r="E187" s="53">
        <f>IF(Inskrivning!E185&gt;0,Inskrivning!N185,0)</f>
        <v>0</v>
      </c>
      <c r="F187" s="53">
        <f>IF(Inskrivning!E185&gt;0,Inskrivning!O185,0)</f>
        <v>0</v>
      </c>
      <c r="G187" s="53">
        <f>IF(Inskrivning!E185&gt;0,Inskrivning!P185,0)</f>
        <v>0</v>
      </c>
      <c r="H187" s="53">
        <f>IF(Inskrivning!E185&gt;0,Inskrivning!Q185,0)</f>
        <v>0</v>
      </c>
      <c r="I187" s="53">
        <f>IF(Inskrivning!E185&gt;0,Inskrivning!R185,0)</f>
        <v>0</v>
      </c>
      <c r="J187" s="53">
        <f>IF(Inskrivning!E185&gt;0,Inskrivning!S185,0)</f>
        <v>0</v>
      </c>
      <c r="K187" s="53">
        <f>IF(Inskrivning!E185&gt;0,Inskrivning!T185,0)</f>
        <v>0</v>
      </c>
      <c r="L187" s="53">
        <f>IF(Inskrivning!E185&gt;0,Inskrivning!U185,0)</f>
        <v>0</v>
      </c>
      <c r="M187" s="53">
        <f>IF(Inskrivning!E185&gt;0,Inskrivning!V185,0)</f>
        <v>0</v>
      </c>
      <c r="N187" s="53">
        <f>IF(Inskrivning!E185&gt;0,Inskrivning!W185,0)</f>
        <v>0</v>
      </c>
      <c r="O187" s="53">
        <f>IF(Inskrivning!E185&gt;0,Inskrivning!X185,0)</f>
        <v>0</v>
      </c>
      <c r="P187" s="4"/>
      <c r="Q187" s="4"/>
      <c r="R187" s="4"/>
      <c r="W187" s="15">
        <f>IF(Inskrivning!E185="",0,Inskrivning!E185)</f>
        <v>0</v>
      </c>
      <c r="Y187" s="30">
        <f t="shared" si="2"/>
        <v>0</v>
      </c>
      <c r="Z187" s="104">
        <v>179</v>
      </c>
    </row>
    <row r="188" spans="1:26" ht="15" x14ac:dyDescent="0.25">
      <c r="A188" s="53">
        <f>IF(Inskrivning!E186&gt;0,Inskrivning!J186,0)</f>
        <v>0</v>
      </c>
      <c r="B188" s="53">
        <f>IF(Inskrivning!E186&gt;0,Inskrivning!K186,0)</f>
        <v>0</v>
      </c>
      <c r="C188" s="53">
        <f>IF(Inskrivning!E186&gt;0,Inskrivning!L186,0)</f>
        <v>0</v>
      </c>
      <c r="D188" s="53">
        <f>IF(Inskrivning!E186&gt;0,Inskrivning!M186,0)</f>
        <v>0</v>
      </c>
      <c r="E188" s="53">
        <f>IF(Inskrivning!E186&gt;0,Inskrivning!N186,0)</f>
        <v>0</v>
      </c>
      <c r="F188" s="53">
        <f>IF(Inskrivning!E186&gt;0,Inskrivning!O186,0)</f>
        <v>0</v>
      </c>
      <c r="G188" s="53">
        <f>IF(Inskrivning!E186&gt;0,Inskrivning!P186,0)</f>
        <v>0</v>
      </c>
      <c r="H188" s="53">
        <f>IF(Inskrivning!E186&gt;0,Inskrivning!Q186,0)</f>
        <v>0</v>
      </c>
      <c r="I188" s="53">
        <f>IF(Inskrivning!E186&gt;0,Inskrivning!R186,0)</f>
        <v>0</v>
      </c>
      <c r="J188" s="53">
        <f>IF(Inskrivning!E186&gt;0,Inskrivning!S186,0)</f>
        <v>0</v>
      </c>
      <c r="K188" s="53">
        <f>IF(Inskrivning!E186&gt;0,Inskrivning!T186,0)</f>
        <v>0</v>
      </c>
      <c r="L188" s="53">
        <f>IF(Inskrivning!E186&gt;0,Inskrivning!U186,0)</f>
        <v>0</v>
      </c>
      <c r="M188" s="53">
        <f>IF(Inskrivning!E186&gt;0,Inskrivning!V186,0)</f>
        <v>0</v>
      </c>
      <c r="N188" s="53">
        <f>IF(Inskrivning!E186&gt;0,Inskrivning!W186,0)</f>
        <v>0</v>
      </c>
      <c r="O188" s="53">
        <f>IF(Inskrivning!E186&gt;0,Inskrivning!X186,0)</f>
        <v>0</v>
      </c>
      <c r="P188" s="4"/>
      <c r="Q188" s="4"/>
      <c r="R188" s="4"/>
      <c r="W188" s="15">
        <f>IF(Inskrivning!E186="",0,Inskrivning!E186)</f>
        <v>0</v>
      </c>
      <c r="Y188" s="30">
        <f t="shared" si="2"/>
        <v>0</v>
      </c>
      <c r="Z188" s="4">
        <v>180</v>
      </c>
    </row>
    <row r="189" spans="1:26" ht="15" x14ac:dyDescent="0.25">
      <c r="A189" s="53">
        <f>IF(Inskrivning!E187&gt;0,Inskrivning!J187,0)</f>
        <v>0</v>
      </c>
      <c r="B189" s="53">
        <f>IF(Inskrivning!E187&gt;0,Inskrivning!K187,0)</f>
        <v>0</v>
      </c>
      <c r="C189" s="53">
        <f>IF(Inskrivning!E187&gt;0,Inskrivning!L187,0)</f>
        <v>0</v>
      </c>
      <c r="D189" s="53">
        <f>IF(Inskrivning!E187&gt;0,Inskrivning!M187,0)</f>
        <v>0</v>
      </c>
      <c r="E189" s="53">
        <f>IF(Inskrivning!E187&gt;0,Inskrivning!N187,0)</f>
        <v>0</v>
      </c>
      <c r="F189" s="53">
        <f>IF(Inskrivning!E187&gt;0,Inskrivning!O187,0)</f>
        <v>0</v>
      </c>
      <c r="G189" s="53">
        <f>IF(Inskrivning!E187&gt;0,Inskrivning!P187,0)</f>
        <v>0</v>
      </c>
      <c r="H189" s="53">
        <f>IF(Inskrivning!E187&gt;0,Inskrivning!Q187,0)</f>
        <v>0</v>
      </c>
      <c r="I189" s="53">
        <f>IF(Inskrivning!E187&gt;0,Inskrivning!R187,0)</f>
        <v>0</v>
      </c>
      <c r="J189" s="53">
        <f>IF(Inskrivning!E187&gt;0,Inskrivning!S187,0)</f>
        <v>0</v>
      </c>
      <c r="K189" s="53">
        <f>IF(Inskrivning!E187&gt;0,Inskrivning!T187,0)</f>
        <v>0</v>
      </c>
      <c r="L189" s="53">
        <f>IF(Inskrivning!E187&gt;0,Inskrivning!U187,0)</f>
        <v>0</v>
      </c>
      <c r="M189" s="53">
        <f>IF(Inskrivning!E187&gt;0,Inskrivning!V187,0)</f>
        <v>0</v>
      </c>
      <c r="N189" s="53">
        <f>IF(Inskrivning!E187&gt;0,Inskrivning!W187,0)</f>
        <v>0</v>
      </c>
      <c r="O189" s="53">
        <f>IF(Inskrivning!E187&gt;0,Inskrivning!X187,0)</f>
        <v>0</v>
      </c>
      <c r="P189" s="4"/>
      <c r="Q189" s="4"/>
      <c r="R189" s="4"/>
      <c r="W189" s="15">
        <f>IF(Inskrivning!E187="",0,Inskrivning!E187)</f>
        <v>0</v>
      </c>
      <c r="Y189" s="30">
        <f t="shared" si="2"/>
        <v>0</v>
      </c>
      <c r="Z189" s="104">
        <v>181</v>
      </c>
    </row>
    <row r="190" spans="1:26" ht="15" x14ac:dyDescent="0.25">
      <c r="A190" s="53">
        <f>IF(Inskrivning!E188&gt;0,Inskrivning!J188,0)</f>
        <v>0</v>
      </c>
      <c r="B190" s="53">
        <f>IF(Inskrivning!E188&gt;0,Inskrivning!K188,0)</f>
        <v>0</v>
      </c>
      <c r="C190" s="53">
        <f>IF(Inskrivning!E188&gt;0,Inskrivning!L188,0)</f>
        <v>0</v>
      </c>
      <c r="D190" s="53">
        <f>IF(Inskrivning!E188&gt;0,Inskrivning!M188,0)</f>
        <v>0</v>
      </c>
      <c r="E190" s="53">
        <f>IF(Inskrivning!E188&gt;0,Inskrivning!N188,0)</f>
        <v>0</v>
      </c>
      <c r="F190" s="53">
        <f>IF(Inskrivning!E188&gt;0,Inskrivning!O188,0)</f>
        <v>0</v>
      </c>
      <c r="G190" s="53">
        <f>IF(Inskrivning!E188&gt;0,Inskrivning!P188,0)</f>
        <v>0</v>
      </c>
      <c r="H190" s="53">
        <f>IF(Inskrivning!E188&gt;0,Inskrivning!Q188,0)</f>
        <v>0</v>
      </c>
      <c r="I190" s="53">
        <f>IF(Inskrivning!E188&gt;0,Inskrivning!R188,0)</f>
        <v>0</v>
      </c>
      <c r="J190" s="53">
        <f>IF(Inskrivning!E188&gt;0,Inskrivning!S188,0)</f>
        <v>0</v>
      </c>
      <c r="K190" s="53">
        <f>IF(Inskrivning!E188&gt;0,Inskrivning!T188,0)</f>
        <v>0</v>
      </c>
      <c r="L190" s="53">
        <f>IF(Inskrivning!E188&gt;0,Inskrivning!U188,0)</f>
        <v>0</v>
      </c>
      <c r="M190" s="53">
        <f>IF(Inskrivning!E188&gt;0,Inskrivning!V188,0)</f>
        <v>0</v>
      </c>
      <c r="N190" s="53">
        <f>IF(Inskrivning!E188&gt;0,Inskrivning!W188,0)</f>
        <v>0</v>
      </c>
      <c r="O190" s="53">
        <f>IF(Inskrivning!E188&gt;0,Inskrivning!X188,0)</f>
        <v>0</v>
      </c>
      <c r="P190" s="4"/>
      <c r="Q190" s="4"/>
      <c r="R190" s="4"/>
      <c r="W190" s="15">
        <f>IF(Inskrivning!E188="",0,Inskrivning!E188)</f>
        <v>0</v>
      </c>
      <c r="Y190" s="30">
        <f t="shared" si="2"/>
        <v>0</v>
      </c>
      <c r="Z190" s="4">
        <v>182</v>
      </c>
    </row>
    <row r="191" spans="1:26" ht="15" x14ac:dyDescent="0.25">
      <c r="A191" s="53">
        <f>IF(Inskrivning!E189&gt;0,Inskrivning!J189,0)</f>
        <v>0</v>
      </c>
      <c r="B191" s="53">
        <f>IF(Inskrivning!E189&gt;0,Inskrivning!K189,0)</f>
        <v>0</v>
      </c>
      <c r="C191" s="53">
        <f>IF(Inskrivning!E189&gt;0,Inskrivning!L189,0)</f>
        <v>0</v>
      </c>
      <c r="D191" s="53">
        <f>IF(Inskrivning!E189&gt;0,Inskrivning!M189,0)</f>
        <v>0</v>
      </c>
      <c r="E191" s="53">
        <f>IF(Inskrivning!E189&gt;0,Inskrivning!N189,0)</f>
        <v>0</v>
      </c>
      <c r="F191" s="53">
        <f>IF(Inskrivning!E189&gt;0,Inskrivning!O189,0)</f>
        <v>0</v>
      </c>
      <c r="G191" s="53">
        <f>IF(Inskrivning!E189&gt;0,Inskrivning!P189,0)</f>
        <v>0</v>
      </c>
      <c r="H191" s="53">
        <f>IF(Inskrivning!E189&gt;0,Inskrivning!Q189,0)</f>
        <v>0</v>
      </c>
      <c r="I191" s="53">
        <f>IF(Inskrivning!E189&gt;0,Inskrivning!R189,0)</f>
        <v>0</v>
      </c>
      <c r="J191" s="53">
        <f>IF(Inskrivning!E189&gt;0,Inskrivning!S189,0)</f>
        <v>0</v>
      </c>
      <c r="K191" s="53">
        <f>IF(Inskrivning!E189&gt;0,Inskrivning!T189,0)</f>
        <v>0</v>
      </c>
      <c r="L191" s="53">
        <f>IF(Inskrivning!E189&gt;0,Inskrivning!U189,0)</f>
        <v>0</v>
      </c>
      <c r="M191" s="53">
        <f>IF(Inskrivning!E189&gt;0,Inskrivning!V189,0)</f>
        <v>0</v>
      </c>
      <c r="N191" s="53">
        <f>IF(Inskrivning!E189&gt;0,Inskrivning!W189,0)</f>
        <v>0</v>
      </c>
      <c r="O191" s="53">
        <f>IF(Inskrivning!E189&gt;0,Inskrivning!X189,0)</f>
        <v>0</v>
      </c>
      <c r="P191" s="4"/>
      <c r="Q191" s="4"/>
      <c r="R191" s="4"/>
      <c r="W191" s="15">
        <f>IF(Inskrivning!E189="",0,Inskrivning!E189)</f>
        <v>0</v>
      </c>
      <c r="Y191" s="30">
        <f t="shared" si="2"/>
        <v>0</v>
      </c>
      <c r="Z191" s="104">
        <v>183</v>
      </c>
    </row>
    <row r="192" spans="1:26" ht="15" x14ac:dyDescent="0.25">
      <c r="A192" s="53">
        <f>IF(Inskrivning!E190&gt;0,Inskrivning!J190,0)</f>
        <v>0</v>
      </c>
      <c r="B192" s="53">
        <f>IF(Inskrivning!E190&gt;0,Inskrivning!K190,0)</f>
        <v>0</v>
      </c>
      <c r="C192" s="53">
        <f>IF(Inskrivning!E190&gt;0,Inskrivning!L190,0)</f>
        <v>0</v>
      </c>
      <c r="D192" s="53">
        <f>IF(Inskrivning!E190&gt;0,Inskrivning!M190,0)</f>
        <v>0</v>
      </c>
      <c r="E192" s="53">
        <f>IF(Inskrivning!E190&gt;0,Inskrivning!N190,0)</f>
        <v>0</v>
      </c>
      <c r="F192" s="53">
        <f>IF(Inskrivning!E190&gt;0,Inskrivning!O190,0)</f>
        <v>0</v>
      </c>
      <c r="G192" s="53">
        <f>IF(Inskrivning!E190&gt;0,Inskrivning!P190,0)</f>
        <v>0</v>
      </c>
      <c r="H192" s="53">
        <f>IF(Inskrivning!E190&gt;0,Inskrivning!Q190,0)</f>
        <v>0</v>
      </c>
      <c r="I192" s="53">
        <f>IF(Inskrivning!E190&gt;0,Inskrivning!R190,0)</f>
        <v>0</v>
      </c>
      <c r="J192" s="53">
        <f>IF(Inskrivning!E190&gt;0,Inskrivning!S190,0)</f>
        <v>0</v>
      </c>
      <c r="K192" s="53">
        <f>IF(Inskrivning!E190&gt;0,Inskrivning!T190,0)</f>
        <v>0</v>
      </c>
      <c r="L192" s="53">
        <f>IF(Inskrivning!E190&gt;0,Inskrivning!U190,0)</f>
        <v>0</v>
      </c>
      <c r="M192" s="53">
        <f>IF(Inskrivning!E190&gt;0,Inskrivning!V190,0)</f>
        <v>0</v>
      </c>
      <c r="N192" s="53">
        <f>IF(Inskrivning!E190&gt;0,Inskrivning!W190,0)</f>
        <v>0</v>
      </c>
      <c r="O192" s="53">
        <f>IF(Inskrivning!E190&gt;0,Inskrivning!X190,0)</f>
        <v>0</v>
      </c>
      <c r="P192" s="4"/>
      <c r="Q192" s="4"/>
      <c r="R192" s="4"/>
      <c r="W192" s="15">
        <f>IF(Inskrivning!E190="",0,Inskrivning!E190)</f>
        <v>0</v>
      </c>
      <c r="Y192" s="30">
        <f t="shared" si="2"/>
        <v>0</v>
      </c>
      <c r="Z192" s="4">
        <v>184</v>
      </c>
    </row>
    <row r="193" spans="1:26" ht="15" x14ac:dyDescent="0.25">
      <c r="A193" s="53">
        <f>IF(Inskrivning!E191&gt;0,Inskrivning!J191,0)</f>
        <v>0</v>
      </c>
      <c r="B193" s="53">
        <f>IF(Inskrivning!E191&gt;0,Inskrivning!K191,0)</f>
        <v>0</v>
      </c>
      <c r="C193" s="53">
        <f>IF(Inskrivning!E191&gt;0,Inskrivning!L191,0)</f>
        <v>0</v>
      </c>
      <c r="D193" s="53">
        <f>IF(Inskrivning!E191&gt;0,Inskrivning!M191,0)</f>
        <v>0</v>
      </c>
      <c r="E193" s="53">
        <f>IF(Inskrivning!E191&gt;0,Inskrivning!N191,0)</f>
        <v>0</v>
      </c>
      <c r="F193" s="53">
        <f>IF(Inskrivning!E191&gt;0,Inskrivning!O191,0)</f>
        <v>0</v>
      </c>
      <c r="G193" s="53">
        <f>IF(Inskrivning!E191&gt;0,Inskrivning!P191,0)</f>
        <v>0</v>
      </c>
      <c r="H193" s="53">
        <f>IF(Inskrivning!E191&gt;0,Inskrivning!Q191,0)</f>
        <v>0</v>
      </c>
      <c r="I193" s="53">
        <f>IF(Inskrivning!E191&gt;0,Inskrivning!R191,0)</f>
        <v>0</v>
      </c>
      <c r="J193" s="53">
        <f>IF(Inskrivning!E191&gt;0,Inskrivning!S191,0)</f>
        <v>0</v>
      </c>
      <c r="K193" s="53">
        <f>IF(Inskrivning!E191&gt;0,Inskrivning!T191,0)</f>
        <v>0</v>
      </c>
      <c r="L193" s="53">
        <f>IF(Inskrivning!E191&gt;0,Inskrivning!U191,0)</f>
        <v>0</v>
      </c>
      <c r="M193" s="53">
        <f>IF(Inskrivning!E191&gt;0,Inskrivning!V191,0)</f>
        <v>0</v>
      </c>
      <c r="N193" s="53">
        <f>IF(Inskrivning!E191&gt;0,Inskrivning!W191,0)</f>
        <v>0</v>
      </c>
      <c r="O193" s="53">
        <f>IF(Inskrivning!E191&gt;0,Inskrivning!X191,0)</f>
        <v>0</v>
      </c>
      <c r="P193" s="4"/>
      <c r="Q193" s="4"/>
      <c r="R193" s="4"/>
      <c r="W193" s="15">
        <f>IF(Inskrivning!E191="",0,Inskrivning!E191)</f>
        <v>0</v>
      </c>
      <c r="Y193" s="30">
        <f t="shared" si="2"/>
        <v>0</v>
      </c>
      <c r="Z193" s="104">
        <v>185</v>
      </c>
    </row>
    <row r="194" spans="1:26" ht="15" x14ac:dyDescent="0.25">
      <c r="A194" s="53">
        <f>IF(Inskrivning!E192&gt;0,Inskrivning!J192,0)</f>
        <v>0</v>
      </c>
      <c r="B194" s="53">
        <f>IF(Inskrivning!E192&gt;0,Inskrivning!K192,0)</f>
        <v>0</v>
      </c>
      <c r="C194" s="53">
        <f>IF(Inskrivning!E192&gt;0,Inskrivning!L192,0)</f>
        <v>0</v>
      </c>
      <c r="D194" s="53">
        <f>IF(Inskrivning!E192&gt;0,Inskrivning!M192,0)</f>
        <v>0</v>
      </c>
      <c r="E194" s="53">
        <f>IF(Inskrivning!E192&gt;0,Inskrivning!N192,0)</f>
        <v>0</v>
      </c>
      <c r="F194" s="53">
        <f>IF(Inskrivning!E192&gt;0,Inskrivning!O192,0)</f>
        <v>0</v>
      </c>
      <c r="G194" s="53">
        <f>IF(Inskrivning!E192&gt;0,Inskrivning!P192,0)</f>
        <v>0</v>
      </c>
      <c r="H194" s="53">
        <f>IF(Inskrivning!E192&gt;0,Inskrivning!Q192,0)</f>
        <v>0</v>
      </c>
      <c r="I194" s="53">
        <f>IF(Inskrivning!E192&gt;0,Inskrivning!R192,0)</f>
        <v>0</v>
      </c>
      <c r="J194" s="53">
        <f>IF(Inskrivning!E192&gt;0,Inskrivning!S192,0)</f>
        <v>0</v>
      </c>
      <c r="K194" s="53">
        <f>IF(Inskrivning!E192&gt;0,Inskrivning!T192,0)</f>
        <v>0</v>
      </c>
      <c r="L194" s="53">
        <f>IF(Inskrivning!E192&gt;0,Inskrivning!U192,0)</f>
        <v>0</v>
      </c>
      <c r="M194" s="53">
        <f>IF(Inskrivning!E192&gt;0,Inskrivning!V192,0)</f>
        <v>0</v>
      </c>
      <c r="N194" s="53">
        <f>IF(Inskrivning!E192&gt;0,Inskrivning!W192,0)</f>
        <v>0</v>
      </c>
      <c r="O194" s="53">
        <f>IF(Inskrivning!E192&gt;0,Inskrivning!X192,0)</f>
        <v>0</v>
      </c>
      <c r="P194" s="4"/>
      <c r="Q194" s="4"/>
      <c r="R194" s="4"/>
      <c r="W194" s="15">
        <f>IF(Inskrivning!E192="",0,Inskrivning!E192)</f>
        <v>0</v>
      </c>
      <c r="Y194" s="30">
        <f t="shared" si="2"/>
        <v>0</v>
      </c>
      <c r="Z194" s="4">
        <v>186</v>
      </c>
    </row>
    <row r="195" spans="1:26" ht="15" x14ac:dyDescent="0.25">
      <c r="A195" s="53">
        <f>IF(Inskrivning!E193&gt;0,Inskrivning!J193,0)</f>
        <v>0</v>
      </c>
      <c r="B195" s="53">
        <f>IF(Inskrivning!E193&gt;0,Inskrivning!K193,0)</f>
        <v>0</v>
      </c>
      <c r="C195" s="53">
        <f>IF(Inskrivning!E193&gt;0,Inskrivning!L193,0)</f>
        <v>0</v>
      </c>
      <c r="D195" s="53">
        <f>IF(Inskrivning!E193&gt;0,Inskrivning!M193,0)</f>
        <v>0</v>
      </c>
      <c r="E195" s="53">
        <f>IF(Inskrivning!E193&gt;0,Inskrivning!N193,0)</f>
        <v>0</v>
      </c>
      <c r="F195" s="53">
        <f>IF(Inskrivning!E193&gt;0,Inskrivning!O193,0)</f>
        <v>0</v>
      </c>
      <c r="G195" s="53">
        <f>IF(Inskrivning!E193&gt;0,Inskrivning!P193,0)</f>
        <v>0</v>
      </c>
      <c r="H195" s="53">
        <f>IF(Inskrivning!E193&gt;0,Inskrivning!Q193,0)</f>
        <v>0</v>
      </c>
      <c r="I195" s="53">
        <f>IF(Inskrivning!E193&gt;0,Inskrivning!R193,0)</f>
        <v>0</v>
      </c>
      <c r="J195" s="53">
        <f>IF(Inskrivning!E193&gt;0,Inskrivning!S193,0)</f>
        <v>0</v>
      </c>
      <c r="K195" s="53">
        <f>IF(Inskrivning!E193&gt;0,Inskrivning!T193,0)</f>
        <v>0</v>
      </c>
      <c r="L195" s="53">
        <f>IF(Inskrivning!E193&gt;0,Inskrivning!U193,0)</f>
        <v>0</v>
      </c>
      <c r="M195" s="53">
        <f>IF(Inskrivning!E193&gt;0,Inskrivning!V193,0)</f>
        <v>0</v>
      </c>
      <c r="N195" s="53">
        <f>IF(Inskrivning!E193&gt;0,Inskrivning!W193,0)</f>
        <v>0</v>
      </c>
      <c r="O195" s="53">
        <f>IF(Inskrivning!E193&gt;0,Inskrivning!X193,0)</f>
        <v>0</v>
      </c>
      <c r="P195" s="4"/>
      <c r="Q195" s="4"/>
      <c r="R195" s="4"/>
      <c r="W195" s="15">
        <f>IF(Inskrivning!E193="",0,Inskrivning!E193)</f>
        <v>0</v>
      </c>
      <c r="Y195" s="30">
        <f t="shared" si="2"/>
        <v>0</v>
      </c>
      <c r="Z195" s="104">
        <v>187</v>
      </c>
    </row>
    <row r="196" spans="1:26" ht="15" x14ac:dyDescent="0.25">
      <c r="A196" s="53">
        <f>IF(Inskrivning!E194&gt;0,Inskrivning!J194,0)</f>
        <v>0</v>
      </c>
      <c r="B196" s="53">
        <f>IF(Inskrivning!E194&gt;0,Inskrivning!K194,0)</f>
        <v>0</v>
      </c>
      <c r="C196" s="53">
        <f>IF(Inskrivning!E194&gt;0,Inskrivning!L194,0)</f>
        <v>0</v>
      </c>
      <c r="D196" s="53">
        <f>IF(Inskrivning!E194&gt;0,Inskrivning!M194,0)</f>
        <v>0</v>
      </c>
      <c r="E196" s="53">
        <f>IF(Inskrivning!E194&gt;0,Inskrivning!N194,0)</f>
        <v>0</v>
      </c>
      <c r="F196" s="53">
        <f>IF(Inskrivning!E194&gt;0,Inskrivning!O194,0)</f>
        <v>0</v>
      </c>
      <c r="G196" s="53">
        <f>IF(Inskrivning!E194&gt;0,Inskrivning!P194,0)</f>
        <v>0</v>
      </c>
      <c r="H196" s="53">
        <f>IF(Inskrivning!E194&gt;0,Inskrivning!Q194,0)</f>
        <v>0</v>
      </c>
      <c r="I196" s="53">
        <f>IF(Inskrivning!E194&gt;0,Inskrivning!R194,0)</f>
        <v>0</v>
      </c>
      <c r="J196" s="53">
        <f>IF(Inskrivning!E194&gt;0,Inskrivning!S194,0)</f>
        <v>0</v>
      </c>
      <c r="K196" s="53">
        <f>IF(Inskrivning!E194&gt;0,Inskrivning!T194,0)</f>
        <v>0</v>
      </c>
      <c r="L196" s="53">
        <f>IF(Inskrivning!E194&gt;0,Inskrivning!U194,0)</f>
        <v>0</v>
      </c>
      <c r="M196" s="53">
        <f>IF(Inskrivning!E194&gt;0,Inskrivning!V194,0)</f>
        <v>0</v>
      </c>
      <c r="N196" s="53">
        <f>IF(Inskrivning!E194&gt;0,Inskrivning!W194,0)</f>
        <v>0</v>
      </c>
      <c r="O196" s="53">
        <f>IF(Inskrivning!E194&gt;0,Inskrivning!X194,0)</f>
        <v>0</v>
      </c>
      <c r="P196" s="4"/>
      <c r="Q196" s="4"/>
      <c r="R196" s="4"/>
      <c r="W196" s="15">
        <f>IF(Inskrivning!E194="",0,Inskrivning!E194)</f>
        <v>0</v>
      </c>
      <c r="Y196" s="30">
        <f t="shared" si="2"/>
        <v>0</v>
      </c>
      <c r="Z196" s="4">
        <v>188</v>
      </c>
    </row>
    <row r="197" spans="1:26" ht="15" x14ac:dyDescent="0.25">
      <c r="A197" s="53">
        <f>IF(Inskrivning!E195&gt;0,Inskrivning!J195,0)</f>
        <v>0</v>
      </c>
      <c r="B197" s="53">
        <f>IF(Inskrivning!E195&gt;0,Inskrivning!K195,0)</f>
        <v>0</v>
      </c>
      <c r="C197" s="53">
        <f>IF(Inskrivning!E195&gt;0,Inskrivning!L195,0)</f>
        <v>0</v>
      </c>
      <c r="D197" s="53">
        <f>IF(Inskrivning!E195&gt;0,Inskrivning!M195,0)</f>
        <v>0</v>
      </c>
      <c r="E197" s="53">
        <f>IF(Inskrivning!E195&gt;0,Inskrivning!N195,0)</f>
        <v>0</v>
      </c>
      <c r="F197" s="53">
        <f>IF(Inskrivning!E195&gt;0,Inskrivning!O195,0)</f>
        <v>0</v>
      </c>
      <c r="G197" s="53">
        <f>IF(Inskrivning!E195&gt;0,Inskrivning!P195,0)</f>
        <v>0</v>
      </c>
      <c r="H197" s="53">
        <f>IF(Inskrivning!E195&gt;0,Inskrivning!Q195,0)</f>
        <v>0</v>
      </c>
      <c r="I197" s="53">
        <f>IF(Inskrivning!E195&gt;0,Inskrivning!R195,0)</f>
        <v>0</v>
      </c>
      <c r="J197" s="53">
        <f>IF(Inskrivning!E195&gt;0,Inskrivning!S195,0)</f>
        <v>0</v>
      </c>
      <c r="K197" s="53">
        <f>IF(Inskrivning!E195&gt;0,Inskrivning!T195,0)</f>
        <v>0</v>
      </c>
      <c r="L197" s="53">
        <f>IF(Inskrivning!E195&gt;0,Inskrivning!U195,0)</f>
        <v>0</v>
      </c>
      <c r="M197" s="53">
        <f>IF(Inskrivning!E195&gt;0,Inskrivning!V195,0)</f>
        <v>0</v>
      </c>
      <c r="N197" s="53">
        <f>IF(Inskrivning!E195&gt;0,Inskrivning!W195,0)</f>
        <v>0</v>
      </c>
      <c r="O197" s="53">
        <f>IF(Inskrivning!E195&gt;0,Inskrivning!X195,0)</f>
        <v>0</v>
      </c>
      <c r="P197" s="4"/>
      <c r="Q197" s="4"/>
      <c r="R197" s="4"/>
      <c r="W197" s="15">
        <f>IF(Inskrivning!E195="",0,Inskrivning!E195)</f>
        <v>0</v>
      </c>
      <c r="Y197" s="30">
        <f t="shared" si="2"/>
        <v>0</v>
      </c>
      <c r="Z197" s="104">
        <v>189</v>
      </c>
    </row>
    <row r="198" spans="1:26" ht="15" x14ac:dyDescent="0.25">
      <c r="A198" s="53">
        <f>IF(Inskrivning!E196&gt;0,Inskrivning!J196,0)</f>
        <v>0</v>
      </c>
      <c r="B198" s="53">
        <f>IF(Inskrivning!E196&gt;0,Inskrivning!K196,0)</f>
        <v>0</v>
      </c>
      <c r="C198" s="53">
        <f>IF(Inskrivning!E196&gt;0,Inskrivning!L196,0)</f>
        <v>0</v>
      </c>
      <c r="D198" s="53">
        <f>IF(Inskrivning!E196&gt;0,Inskrivning!M196,0)</f>
        <v>0</v>
      </c>
      <c r="E198" s="53">
        <f>IF(Inskrivning!E196&gt;0,Inskrivning!N196,0)</f>
        <v>0</v>
      </c>
      <c r="F198" s="53">
        <f>IF(Inskrivning!E196&gt;0,Inskrivning!O196,0)</f>
        <v>0</v>
      </c>
      <c r="G198" s="53">
        <f>IF(Inskrivning!E196&gt;0,Inskrivning!P196,0)</f>
        <v>0</v>
      </c>
      <c r="H198" s="53">
        <f>IF(Inskrivning!E196&gt;0,Inskrivning!Q196,0)</f>
        <v>0</v>
      </c>
      <c r="I198" s="53">
        <f>IF(Inskrivning!E196&gt;0,Inskrivning!R196,0)</f>
        <v>0</v>
      </c>
      <c r="J198" s="53">
        <f>IF(Inskrivning!E196&gt;0,Inskrivning!S196,0)</f>
        <v>0</v>
      </c>
      <c r="K198" s="53">
        <f>IF(Inskrivning!E196&gt;0,Inskrivning!T196,0)</f>
        <v>0</v>
      </c>
      <c r="L198" s="53">
        <f>IF(Inskrivning!E196&gt;0,Inskrivning!U196,0)</f>
        <v>0</v>
      </c>
      <c r="M198" s="53">
        <f>IF(Inskrivning!E196&gt;0,Inskrivning!V196,0)</f>
        <v>0</v>
      </c>
      <c r="N198" s="53">
        <f>IF(Inskrivning!E196&gt;0,Inskrivning!W196,0)</f>
        <v>0</v>
      </c>
      <c r="O198" s="53">
        <f>IF(Inskrivning!E196&gt;0,Inskrivning!X196,0)</f>
        <v>0</v>
      </c>
      <c r="P198" s="4"/>
      <c r="Q198" s="4"/>
      <c r="R198" s="4"/>
      <c r="W198" s="15">
        <f>IF(Inskrivning!E196="",0,Inskrivning!E196)</f>
        <v>0</v>
      </c>
      <c r="Y198" s="30">
        <f t="shared" si="2"/>
        <v>0</v>
      </c>
      <c r="Z198" s="4">
        <v>190</v>
      </c>
    </row>
    <row r="199" spans="1:26" ht="15" x14ac:dyDescent="0.25">
      <c r="A199" s="53">
        <f>IF(Inskrivning!E197&gt;0,Inskrivning!J197,0)</f>
        <v>0</v>
      </c>
      <c r="B199" s="53">
        <f>IF(Inskrivning!E197&gt;0,Inskrivning!K197,0)</f>
        <v>0</v>
      </c>
      <c r="C199" s="53">
        <f>IF(Inskrivning!E197&gt;0,Inskrivning!L197,0)</f>
        <v>0</v>
      </c>
      <c r="D199" s="53">
        <f>IF(Inskrivning!E197&gt;0,Inskrivning!M197,0)</f>
        <v>0</v>
      </c>
      <c r="E199" s="53">
        <f>IF(Inskrivning!E197&gt;0,Inskrivning!N197,0)</f>
        <v>0</v>
      </c>
      <c r="F199" s="53">
        <f>IF(Inskrivning!E197&gt;0,Inskrivning!O197,0)</f>
        <v>0</v>
      </c>
      <c r="G199" s="53">
        <f>IF(Inskrivning!E197&gt;0,Inskrivning!P197,0)</f>
        <v>0</v>
      </c>
      <c r="H199" s="53">
        <f>IF(Inskrivning!E197&gt;0,Inskrivning!Q197,0)</f>
        <v>0</v>
      </c>
      <c r="I199" s="53">
        <f>IF(Inskrivning!E197&gt;0,Inskrivning!R197,0)</f>
        <v>0</v>
      </c>
      <c r="J199" s="53">
        <f>IF(Inskrivning!E197&gt;0,Inskrivning!S197,0)</f>
        <v>0</v>
      </c>
      <c r="K199" s="53">
        <f>IF(Inskrivning!E197&gt;0,Inskrivning!T197,0)</f>
        <v>0</v>
      </c>
      <c r="L199" s="53">
        <f>IF(Inskrivning!E197&gt;0,Inskrivning!U197,0)</f>
        <v>0</v>
      </c>
      <c r="M199" s="53">
        <f>IF(Inskrivning!E197&gt;0,Inskrivning!V197,0)</f>
        <v>0</v>
      </c>
      <c r="N199" s="53">
        <f>IF(Inskrivning!E197&gt;0,Inskrivning!W197,0)</f>
        <v>0</v>
      </c>
      <c r="O199" s="53">
        <f>IF(Inskrivning!E197&gt;0,Inskrivning!X197,0)</f>
        <v>0</v>
      </c>
      <c r="P199" s="4"/>
      <c r="Q199" s="4"/>
      <c r="R199" s="4"/>
      <c r="W199" s="15">
        <f>IF(Inskrivning!E197="",0,Inskrivning!E197)</f>
        <v>0</v>
      </c>
      <c r="Y199" s="30">
        <f t="shared" si="2"/>
        <v>0</v>
      </c>
      <c r="Z199" s="104">
        <v>191</v>
      </c>
    </row>
    <row r="200" spans="1:26" ht="15" x14ac:dyDescent="0.25">
      <c r="A200" s="53">
        <f>IF(Inskrivning!E198&gt;0,Inskrivning!J198,0)</f>
        <v>0</v>
      </c>
      <c r="B200" s="53">
        <f>IF(Inskrivning!E198&gt;0,Inskrivning!K198,0)</f>
        <v>0</v>
      </c>
      <c r="C200" s="53">
        <f>IF(Inskrivning!E198&gt;0,Inskrivning!L198,0)</f>
        <v>0</v>
      </c>
      <c r="D200" s="53">
        <f>IF(Inskrivning!E198&gt;0,Inskrivning!M198,0)</f>
        <v>0</v>
      </c>
      <c r="E200" s="53">
        <f>IF(Inskrivning!E198&gt;0,Inskrivning!N198,0)</f>
        <v>0</v>
      </c>
      <c r="F200" s="53">
        <f>IF(Inskrivning!E198&gt;0,Inskrivning!O198,0)</f>
        <v>0</v>
      </c>
      <c r="G200" s="53">
        <f>IF(Inskrivning!E198&gt;0,Inskrivning!P198,0)</f>
        <v>0</v>
      </c>
      <c r="H200" s="53">
        <f>IF(Inskrivning!E198&gt;0,Inskrivning!Q198,0)</f>
        <v>0</v>
      </c>
      <c r="I200" s="53">
        <f>IF(Inskrivning!E198&gt;0,Inskrivning!R198,0)</f>
        <v>0</v>
      </c>
      <c r="J200" s="53">
        <f>IF(Inskrivning!E198&gt;0,Inskrivning!S198,0)</f>
        <v>0</v>
      </c>
      <c r="K200" s="53">
        <f>IF(Inskrivning!E198&gt;0,Inskrivning!T198,0)</f>
        <v>0</v>
      </c>
      <c r="L200" s="53">
        <f>IF(Inskrivning!E198&gt;0,Inskrivning!U198,0)</f>
        <v>0</v>
      </c>
      <c r="M200" s="53">
        <f>IF(Inskrivning!E198&gt;0,Inskrivning!V198,0)</f>
        <v>0</v>
      </c>
      <c r="N200" s="53">
        <f>IF(Inskrivning!E198&gt;0,Inskrivning!W198,0)</f>
        <v>0</v>
      </c>
      <c r="O200" s="53">
        <f>IF(Inskrivning!E198&gt;0,Inskrivning!X198,0)</f>
        <v>0</v>
      </c>
      <c r="P200" s="4"/>
      <c r="Q200" s="4"/>
      <c r="R200" s="4"/>
      <c r="W200" s="15">
        <f>IF(Inskrivning!E198="",0,Inskrivning!E198)</f>
        <v>0</v>
      </c>
      <c r="Y200" s="30">
        <f t="shared" si="2"/>
        <v>0</v>
      </c>
      <c r="Z200" s="4">
        <v>192</v>
      </c>
    </row>
    <row r="201" spans="1:26" ht="15" x14ac:dyDescent="0.25">
      <c r="A201" s="53">
        <f>IF(Inskrivning!E199&gt;0,Inskrivning!J199,0)</f>
        <v>0</v>
      </c>
      <c r="B201" s="53">
        <f>IF(Inskrivning!E199&gt;0,Inskrivning!K199,0)</f>
        <v>0</v>
      </c>
      <c r="C201" s="53">
        <f>IF(Inskrivning!E199&gt;0,Inskrivning!L199,0)</f>
        <v>0</v>
      </c>
      <c r="D201" s="53">
        <f>IF(Inskrivning!E199&gt;0,Inskrivning!M199,0)</f>
        <v>0</v>
      </c>
      <c r="E201" s="53">
        <f>IF(Inskrivning!E199&gt;0,Inskrivning!N199,0)</f>
        <v>0</v>
      </c>
      <c r="F201" s="53">
        <f>IF(Inskrivning!E199&gt;0,Inskrivning!O199,0)</f>
        <v>0</v>
      </c>
      <c r="G201" s="53">
        <f>IF(Inskrivning!E199&gt;0,Inskrivning!P199,0)</f>
        <v>0</v>
      </c>
      <c r="H201" s="53">
        <f>IF(Inskrivning!E199&gt;0,Inskrivning!Q199,0)</f>
        <v>0</v>
      </c>
      <c r="I201" s="53">
        <f>IF(Inskrivning!E199&gt;0,Inskrivning!R199,0)</f>
        <v>0</v>
      </c>
      <c r="J201" s="53">
        <f>IF(Inskrivning!E199&gt;0,Inskrivning!S199,0)</f>
        <v>0</v>
      </c>
      <c r="K201" s="53">
        <f>IF(Inskrivning!E199&gt;0,Inskrivning!T199,0)</f>
        <v>0</v>
      </c>
      <c r="L201" s="53">
        <f>IF(Inskrivning!E199&gt;0,Inskrivning!U199,0)</f>
        <v>0</v>
      </c>
      <c r="M201" s="53">
        <f>IF(Inskrivning!E199&gt;0,Inskrivning!V199,0)</f>
        <v>0</v>
      </c>
      <c r="N201" s="53">
        <f>IF(Inskrivning!E199&gt;0,Inskrivning!W199,0)</f>
        <v>0</v>
      </c>
      <c r="O201" s="53">
        <f>IF(Inskrivning!E199&gt;0,Inskrivning!X199,0)</f>
        <v>0</v>
      </c>
      <c r="P201" s="4"/>
      <c r="Q201" s="4"/>
      <c r="R201" s="4"/>
      <c r="W201" s="15">
        <f>IF(Inskrivning!E199="",0,Inskrivning!E199)</f>
        <v>0</v>
      </c>
      <c r="Y201" s="30">
        <f t="shared" si="2"/>
        <v>0</v>
      </c>
      <c r="Z201" s="104">
        <v>193</v>
      </c>
    </row>
    <row r="202" spans="1:26" ht="15" x14ac:dyDescent="0.25">
      <c r="A202" s="53">
        <f>IF(Inskrivning!E200&gt;0,Inskrivning!J200,0)</f>
        <v>0</v>
      </c>
      <c r="B202" s="53">
        <f>IF(Inskrivning!E200&gt;0,Inskrivning!K200,0)</f>
        <v>0</v>
      </c>
      <c r="C202" s="53">
        <f>IF(Inskrivning!E200&gt;0,Inskrivning!L200,0)</f>
        <v>0</v>
      </c>
      <c r="D202" s="53">
        <f>IF(Inskrivning!E200&gt;0,Inskrivning!M200,0)</f>
        <v>0</v>
      </c>
      <c r="E202" s="53">
        <f>IF(Inskrivning!E200&gt;0,Inskrivning!N200,0)</f>
        <v>0</v>
      </c>
      <c r="F202" s="53">
        <f>IF(Inskrivning!E200&gt;0,Inskrivning!O200,0)</f>
        <v>0</v>
      </c>
      <c r="G202" s="53">
        <f>IF(Inskrivning!E200&gt;0,Inskrivning!P200,0)</f>
        <v>0</v>
      </c>
      <c r="H202" s="53">
        <f>IF(Inskrivning!E200&gt;0,Inskrivning!Q200,0)</f>
        <v>0</v>
      </c>
      <c r="I202" s="53">
        <f>IF(Inskrivning!E200&gt;0,Inskrivning!R200,0)</f>
        <v>0</v>
      </c>
      <c r="J202" s="53">
        <f>IF(Inskrivning!E200&gt;0,Inskrivning!S200,0)</f>
        <v>0</v>
      </c>
      <c r="K202" s="53">
        <f>IF(Inskrivning!E200&gt;0,Inskrivning!T200,0)</f>
        <v>0</v>
      </c>
      <c r="L202" s="53">
        <f>IF(Inskrivning!E200&gt;0,Inskrivning!U200,0)</f>
        <v>0</v>
      </c>
      <c r="M202" s="53">
        <f>IF(Inskrivning!E200&gt;0,Inskrivning!V200,0)</f>
        <v>0</v>
      </c>
      <c r="N202" s="53">
        <f>IF(Inskrivning!E200&gt;0,Inskrivning!W200,0)</f>
        <v>0</v>
      </c>
      <c r="O202" s="53">
        <f>IF(Inskrivning!E200&gt;0,Inskrivning!X200,0)</f>
        <v>0</v>
      </c>
      <c r="P202" s="4"/>
      <c r="Q202" s="4"/>
      <c r="R202" s="4"/>
      <c r="W202" s="15">
        <f>IF(Inskrivning!E200="",0,Inskrivning!E200)</f>
        <v>0</v>
      </c>
      <c r="Y202" s="30">
        <f t="shared" ref="Y202:Y208" si="3">COUNTIF($W$9:$W$208,Z202)</f>
        <v>0</v>
      </c>
      <c r="Z202" s="4">
        <v>194</v>
      </c>
    </row>
    <row r="203" spans="1:26" ht="15" x14ac:dyDescent="0.25">
      <c r="A203" s="53">
        <f>IF(Inskrivning!E201&gt;0,Inskrivning!J201,0)</f>
        <v>0</v>
      </c>
      <c r="B203" s="53">
        <f>IF(Inskrivning!E201&gt;0,Inskrivning!K201,0)</f>
        <v>0</v>
      </c>
      <c r="C203" s="53">
        <f>IF(Inskrivning!E201&gt;0,Inskrivning!L201,0)</f>
        <v>0</v>
      </c>
      <c r="D203" s="53">
        <f>IF(Inskrivning!E201&gt;0,Inskrivning!M201,0)</f>
        <v>0</v>
      </c>
      <c r="E203" s="53">
        <f>IF(Inskrivning!E201&gt;0,Inskrivning!N201,0)</f>
        <v>0</v>
      </c>
      <c r="F203" s="53">
        <f>IF(Inskrivning!E201&gt;0,Inskrivning!O201,0)</f>
        <v>0</v>
      </c>
      <c r="G203" s="53">
        <f>IF(Inskrivning!E201&gt;0,Inskrivning!P201,0)</f>
        <v>0</v>
      </c>
      <c r="H203" s="53">
        <f>IF(Inskrivning!E201&gt;0,Inskrivning!Q201,0)</f>
        <v>0</v>
      </c>
      <c r="I203" s="53">
        <f>IF(Inskrivning!E201&gt;0,Inskrivning!R201,0)</f>
        <v>0</v>
      </c>
      <c r="J203" s="53">
        <f>IF(Inskrivning!E201&gt;0,Inskrivning!S201,0)</f>
        <v>0</v>
      </c>
      <c r="K203" s="53">
        <f>IF(Inskrivning!E201&gt;0,Inskrivning!T201,0)</f>
        <v>0</v>
      </c>
      <c r="L203" s="53">
        <f>IF(Inskrivning!E201&gt;0,Inskrivning!U201,0)</f>
        <v>0</v>
      </c>
      <c r="M203" s="53">
        <f>IF(Inskrivning!E201&gt;0,Inskrivning!V201,0)</f>
        <v>0</v>
      </c>
      <c r="N203" s="53">
        <f>IF(Inskrivning!E201&gt;0,Inskrivning!W201,0)</f>
        <v>0</v>
      </c>
      <c r="O203" s="53">
        <f>IF(Inskrivning!E201&gt;0,Inskrivning!X201,0)</f>
        <v>0</v>
      </c>
      <c r="P203" s="4"/>
      <c r="Q203" s="4"/>
      <c r="R203" s="4"/>
      <c r="W203" s="15">
        <f>IF(Inskrivning!E201="",0,Inskrivning!E201)</f>
        <v>0</v>
      </c>
      <c r="Y203" s="30">
        <f t="shared" si="3"/>
        <v>0</v>
      </c>
      <c r="Z203" s="104">
        <v>195</v>
      </c>
    </row>
    <row r="204" spans="1:26" ht="15" x14ac:dyDescent="0.25">
      <c r="A204" s="53">
        <f>IF(Inskrivning!E202&gt;0,Inskrivning!J202,0)</f>
        <v>0</v>
      </c>
      <c r="B204" s="53">
        <f>IF(Inskrivning!E202&gt;0,Inskrivning!K202,0)</f>
        <v>0</v>
      </c>
      <c r="C204" s="53">
        <f>IF(Inskrivning!E202&gt;0,Inskrivning!L202,0)</f>
        <v>0</v>
      </c>
      <c r="D204" s="53">
        <f>IF(Inskrivning!E202&gt;0,Inskrivning!M202,0)</f>
        <v>0</v>
      </c>
      <c r="E204" s="53">
        <f>IF(Inskrivning!E202&gt;0,Inskrivning!N202,0)</f>
        <v>0</v>
      </c>
      <c r="F204" s="53">
        <f>IF(Inskrivning!E202&gt;0,Inskrivning!O202,0)</f>
        <v>0</v>
      </c>
      <c r="G204" s="53">
        <f>IF(Inskrivning!E202&gt;0,Inskrivning!P202,0)</f>
        <v>0</v>
      </c>
      <c r="H204" s="53">
        <f>IF(Inskrivning!E202&gt;0,Inskrivning!Q202,0)</f>
        <v>0</v>
      </c>
      <c r="I204" s="53">
        <f>IF(Inskrivning!E202&gt;0,Inskrivning!R202,0)</f>
        <v>0</v>
      </c>
      <c r="J204" s="53">
        <f>IF(Inskrivning!E202&gt;0,Inskrivning!S202,0)</f>
        <v>0</v>
      </c>
      <c r="K204" s="53">
        <f>IF(Inskrivning!E202&gt;0,Inskrivning!T202,0)</f>
        <v>0</v>
      </c>
      <c r="L204" s="53">
        <f>IF(Inskrivning!E202&gt;0,Inskrivning!U202,0)</f>
        <v>0</v>
      </c>
      <c r="M204" s="53">
        <f>IF(Inskrivning!E202&gt;0,Inskrivning!V202,0)</f>
        <v>0</v>
      </c>
      <c r="N204" s="53">
        <f>IF(Inskrivning!E202&gt;0,Inskrivning!W202,0)</f>
        <v>0</v>
      </c>
      <c r="O204" s="53">
        <f>IF(Inskrivning!E202&gt;0,Inskrivning!X202,0)</f>
        <v>0</v>
      </c>
      <c r="P204" s="4"/>
      <c r="Q204" s="4"/>
      <c r="R204" s="4"/>
      <c r="W204" s="15">
        <f>IF(Inskrivning!E202="",0,Inskrivning!E202)</f>
        <v>0</v>
      </c>
      <c r="Y204" s="30">
        <f t="shared" si="3"/>
        <v>0</v>
      </c>
      <c r="Z204" s="4">
        <v>196</v>
      </c>
    </row>
    <row r="205" spans="1:26" ht="15" x14ac:dyDescent="0.25">
      <c r="A205" s="53">
        <f>IF(Inskrivning!E203&gt;0,Inskrivning!J203,0)</f>
        <v>0</v>
      </c>
      <c r="B205" s="53">
        <f>IF(Inskrivning!E203&gt;0,Inskrivning!K203,0)</f>
        <v>0</v>
      </c>
      <c r="C205" s="53">
        <f>IF(Inskrivning!E203&gt;0,Inskrivning!L203,0)</f>
        <v>0</v>
      </c>
      <c r="D205" s="53">
        <f>IF(Inskrivning!E203&gt;0,Inskrivning!M203,0)</f>
        <v>0</v>
      </c>
      <c r="E205" s="53">
        <f>IF(Inskrivning!E203&gt;0,Inskrivning!N203,0)</f>
        <v>0</v>
      </c>
      <c r="F205" s="53">
        <f>IF(Inskrivning!E203&gt;0,Inskrivning!O203,0)</f>
        <v>0</v>
      </c>
      <c r="G205" s="53">
        <f>IF(Inskrivning!E203&gt;0,Inskrivning!P203,0)</f>
        <v>0</v>
      </c>
      <c r="H205" s="53">
        <f>IF(Inskrivning!E203&gt;0,Inskrivning!Q203,0)</f>
        <v>0</v>
      </c>
      <c r="I205" s="53">
        <f>IF(Inskrivning!E203&gt;0,Inskrivning!R203,0)</f>
        <v>0</v>
      </c>
      <c r="J205" s="53">
        <f>IF(Inskrivning!E203&gt;0,Inskrivning!S203,0)</f>
        <v>0</v>
      </c>
      <c r="K205" s="53">
        <f>IF(Inskrivning!E203&gt;0,Inskrivning!T203,0)</f>
        <v>0</v>
      </c>
      <c r="L205" s="53">
        <f>IF(Inskrivning!E203&gt;0,Inskrivning!U203,0)</f>
        <v>0</v>
      </c>
      <c r="M205" s="53">
        <f>IF(Inskrivning!E203&gt;0,Inskrivning!V203,0)</f>
        <v>0</v>
      </c>
      <c r="N205" s="53">
        <f>IF(Inskrivning!E203&gt;0,Inskrivning!W203,0)</f>
        <v>0</v>
      </c>
      <c r="O205" s="53">
        <f>IF(Inskrivning!E203&gt;0,Inskrivning!X203,0)</f>
        <v>0</v>
      </c>
      <c r="P205" s="4"/>
      <c r="Q205" s="4"/>
      <c r="R205" s="4"/>
      <c r="W205" s="15">
        <f>IF(Inskrivning!E203="",0,Inskrivning!E203)</f>
        <v>0</v>
      </c>
      <c r="Y205" s="30">
        <f t="shared" si="3"/>
        <v>0</v>
      </c>
      <c r="Z205" s="104">
        <v>197</v>
      </c>
    </row>
    <row r="206" spans="1:26" ht="15" x14ac:dyDescent="0.25">
      <c r="A206" s="53">
        <f>IF(Inskrivning!E204&gt;0,Inskrivning!J204,0)</f>
        <v>0</v>
      </c>
      <c r="B206" s="53">
        <f>IF(Inskrivning!E204&gt;0,Inskrivning!K204,0)</f>
        <v>0</v>
      </c>
      <c r="C206" s="53">
        <f>IF(Inskrivning!E204&gt;0,Inskrivning!L204,0)</f>
        <v>0</v>
      </c>
      <c r="D206" s="53">
        <f>IF(Inskrivning!E204&gt;0,Inskrivning!M204,0)</f>
        <v>0</v>
      </c>
      <c r="E206" s="53">
        <f>IF(Inskrivning!E204&gt;0,Inskrivning!N204,0)</f>
        <v>0</v>
      </c>
      <c r="F206" s="53">
        <f>IF(Inskrivning!E204&gt;0,Inskrivning!O204,0)</f>
        <v>0</v>
      </c>
      <c r="G206" s="53">
        <f>IF(Inskrivning!E204&gt;0,Inskrivning!P204,0)</f>
        <v>0</v>
      </c>
      <c r="H206" s="53">
        <f>IF(Inskrivning!E204&gt;0,Inskrivning!Q204,0)</f>
        <v>0</v>
      </c>
      <c r="I206" s="53">
        <f>IF(Inskrivning!E204&gt;0,Inskrivning!R204,0)</f>
        <v>0</v>
      </c>
      <c r="J206" s="53">
        <f>IF(Inskrivning!E204&gt;0,Inskrivning!S204,0)</f>
        <v>0</v>
      </c>
      <c r="K206" s="53">
        <f>IF(Inskrivning!E204&gt;0,Inskrivning!T204,0)</f>
        <v>0</v>
      </c>
      <c r="L206" s="53">
        <f>IF(Inskrivning!E204&gt;0,Inskrivning!U204,0)</f>
        <v>0</v>
      </c>
      <c r="M206" s="53">
        <f>IF(Inskrivning!E204&gt;0,Inskrivning!V204,0)</f>
        <v>0</v>
      </c>
      <c r="N206" s="53">
        <f>IF(Inskrivning!E204&gt;0,Inskrivning!W204,0)</f>
        <v>0</v>
      </c>
      <c r="O206" s="53">
        <f>IF(Inskrivning!E204&gt;0,Inskrivning!X204,0)</f>
        <v>0</v>
      </c>
      <c r="P206" s="4"/>
      <c r="Q206" s="4"/>
      <c r="R206" s="4"/>
      <c r="W206" s="15">
        <f>IF(Inskrivning!E204="",0,Inskrivning!E204)</f>
        <v>0</v>
      </c>
      <c r="Y206" s="30">
        <f t="shared" si="3"/>
        <v>0</v>
      </c>
      <c r="Z206" s="4">
        <v>198</v>
      </c>
    </row>
    <row r="207" spans="1:26" ht="15" x14ac:dyDescent="0.25">
      <c r="A207" s="53">
        <f>IF(Inskrivning!E205&gt;0,Inskrivning!J205,0)</f>
        <v>0</v>
      </c>
      <c r="B207" s="53">
        <f>IF(Inskrivning!E205&gt;0,Inskrivning!K205,0)</f>
        <v>0</v>
      </c>
      <c r="C207" s="53">
        <f>IF(Inskrivning!E205&gt;0,Inskrivning!L205,0)</f>
        <v>0</v>
      </c>
      <c r="D207" s="53">
        <f>IF(Inskrivning!E205&gt;0,Inskrivning!M205,0)</f>
        <v>0</v>
      </c>
      <c r="E207" s="53">
        <f>IF(Inskrivning!E205&gt;0,Inskrivning!N205,0)</f>
        <v>0</v>
      </c>
      <c r="F207" s="53">
        <f>IF(Inskrivning!E205&gt;0,Inskrivning!O205,0)</f>
        <v>0</v>
      </c>
      <c r="G207" s="53">
        <f>IF(Inskrivning!E205&gt;0,Inskrivning!P205,0)</f>
        <v>0</v>
      </c>
      <c r="H207" s="53">
        <f>IF(Inskrivning!E205&gt;0,Inskrivning!Q205,0)</f>
        <v>0</v>
      </c>
      <c r="I207" s="53">
        <f>IF(Inskrivning!E205&gt;0,Inskrivning!R205,0)</f>
        <v>0</v>
      </c>
      <c r="J207" s="53">
        <f>IF(Inskrivning!E205&gt;0,Inskrivning!S205,0)</f>
        <v>0</v>
      </c>
      <c r="K207" s="53">
        <f>IF(Inskrivning!E205&gt;0,Inskrivning!T205,0)</f>
        <v>0</v>
      </c>
      <c r="L207" s="53">
        <f>IF(Inskrivning!E205&gt;0,Inskrivning!U205,0)</f>
        <v>0</v>
      </c>
      <c r="M207" s="53">
        <f>IF(Inskrivning!E205&gt;0,Inskrivning!V205,0)</f>
        <v>0</v>
      </c>
      <c r="N207" s="53">
        <f>IF(Inskrivning!E205&gt;0,Inskrivning!W205,0)</f>
        <v>0</v>
      </c>
      <c r="O207" s="53">
        <f>IF(Inskrivning!E205&gt;0,Inskrivning!X205,0)</f>
        <v>0</v>
      </c>
      <c r="P207" s="4"/>
      <c r="Q207" s="4"/>
      <c r="R207" s="4"/>
      <c r="W207" s="15">
        <f>IF(Inskrivning!E205="",0,Inskrivning!E205)</f>
        <v>0</v>
      </c>
      <c r="Y207" s="30">
        <f t="shared" si="3"/>
        <v>0</v>
      </c>
      <c r="Z207" s="104">
        <v>199</v>
      </c>
    </row>
    <row r="208" spans="1:26" ht="15" x14ac:dyDescent="0.25">
      <c r="A208" s="53">
        <f>IF(Inskrivning!E206&gt;0,Inskrivning!J206,0)</f>
        <v>0</v>
      </c>
      <c r="B208" s="53">
        <f>IF(Inskrivning!E206&gt;0,Inskrivning!K206,0)</f>
        <v>0</v>
      </c>
      <c r="C208" s="53">
        <f>IF(Inskrivning!E206&gt;0,Inskrivning!L206,0)</f>
        <v>0</v>
      </c>
      <c r="D208" s="53">
        <f>IF(Inskrivning!E206&gt;0,Inskrivning!M206,0)</f>
        <v>0</v>
      </c>
      <c r="E208" s="53">
        <f>IF(Inskrivning!E206&gt;0,Inskrivning!N206,0)</f>
        <v>0</v>
      </c>
      <c r="F208" s="53">
        <f>IF(Inskrivning!E206&gt;0,Inskrivning!O206,0)</f>
        <v>0</v>
      </c>
      <c r="G208" s="53">
        <f>IF(Inskrivning!E206&gt;0,Inskrivning!P206,0)</f>
        <v>0</v>
      </c>
      <c r="H208" s="53">
        <f>IF(Inskrivning!E206&gt;0,Inskrivning!Q206,0)</f>
        <v>0</v>
      </c>
      <c r="I208" s="53">
        <f>IF(Inskrivning!E206&gt;0,Inskrivning!R206,0)</f>
        <v>0</v>
      </c>
      <c r="J208" s="53">
        <f>IF(Inskrivning!E206&gt;0,Inskrivning!S206,0)</f>
        <v>0</v>
      </c>
      <c r="K208" s="53">
        <f>IF(Inskrivning!E206&gt;0,Inskrivning!T206,0)</f>
        <v>0</v>
      </c>
      <c r="L208" s="53">
        <f>IF(Inskrivning!E206&gt;0,Inskrivning!U206,0)</f>
        <v>0</v>
      </c>
      <c r="M208" s="53">
        <f>IF(Inskrivning!E206&gt;0,Inskrivning!V206,0)</f>
        <v>0</v>
      </c>
      <c r="N208" s="53">
        <f>IF(Inskrivning!E206&gt;0,Inskrivning!W206,0)</f>
        <v>0</v>
      </c>
      <c r="O208" s="53">
        <f>IF(Inskrivning!E206&gt;0,Inskrivning!X206,0)</f>
        <v>0</v>
      </c>
      <c r="P208" s="4"/>
      <c r="Q208" s="4"/>
      <c r="R208" s="4"/>
      <c r="W208" s="15">
        <f>IF(Inskrivning!E206="",0,Inskrivning!E206)</f>
        <v>0</v>
      </c>
      <c r="Y208" s="30">
        <f t="shared" si="3"/>
        <v>0</v>
      </c>
      <c r="Z208" s="4">
        <v>200</v>
      </c>
    </row>
  </sheetData>
  <sortState xmlns:xlrd2="http://schemas.microsoft.com/office/spreadsheetml/2017/richdata2" ref="A9:W208">
    <sortCondition descending="1" ref="W9"/>
  </sortState>
  <conditionalFormatting sqref="Y9:Y208">
    <cfRule type="cellIs" dxfId="5" priority="2" operator="equal">
      <formula>1</formula>
    </cfRule>
  </conditionalFormatting>
  <conditionalFormatting sqref="Y9:Y208">
    <cfRule type="cellIs" dxfId="4" priority="1" operator="between">
      <formula>3</formula>
      <formula>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Tillbakatillinskrivningsbladet">
                <anchor moveWithCells="1" sizeWithCells="1">
                  <from>
                    <xdr:col>12</xdr:col>
                    <xdr:colOff>358140</xdr:colOff>
                    <xdr:row>1</xdr:row>
                    <xdr:rowOff>53340</xdr:rowOff>
                  </from>
                  <to>
                    <xdr:col>15</xdr:col>
                    <xdr:colOff>182880</xdr:colOff>
                    <xdr:row>3</xdr:row>
                    <xdr:rowOff>129540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89FAD-C994-40AB-BE21-B693BE8DB362}">
  <sheetPr codeName="Blad40"/>
  <dimension ref="A1:O303"/>
  <sheetViews>
    <sheetView topLeftCell="A276" workbookViewId="0">
      <selection activeCell="B305" sqref="B305"/>
    </sheetView>
  </sheetViews>
  <sheetFormatPr defaultRowHeight="13.2" x14ac:dyDescent="0.25"/>
  <cols>
    <col min="1" max="1" width="25.6640625" customWidth="1"/>
    <col min="2" max="2" width="15.6640625" customWidth="1"/>
    <col min="3" max="3" width="5.5546875" customWidth="1"/>
    <col min="4" max="7" width="5.5546875" bestFit="1" customWidth="1"/>
    <col min="8" max="8" width="8" bestFit="1" customWidth="1"/>
    <col min="9" max="11" width="5.5546875" bestFit="1" customWidth="1"/>
    <col min="12" max="12" width="6.109375" bestFit="1" customWidth="1"/>
    <col min="13" max="13" width="5.5546875" bestFit="1" customWidth="1"/>
    <col min="14" max="14" width="8" bestFit="1" customWidth="1"/>
    <col min="15" max="15" width="7.6640625" bestFit="1" customWidth="1"/>
  </cols>
  <sheetData>
    <row r="1" spans="1:15" ht="13.8" x14ac:dyDescent="0.25">
      <c r="A1" s="67" t="s">
        <v>53</v>
      </c>
      <c r="C1" s="4"/>
      <c r="D1" s="4"/>
      <c r="E1" s="4"/>
      <c r="F1" s="4"/>
      <c r="G1" s="4"/>
      <c r="H1" s="5"/>
      <c r="I1" s="4"/>
      <c r="J1" s="4"/>
      <c r="K1" s="4"/>
      <c r="L1" s="4"/>
      <c r="M1" s="4"/>
      <c r="N1" s="5"/>
      <c r="O1" s="5"/>
    </row>
    <row r="2" spans="1:15" x14ac:dyDescent="0.25">
      <c r="A2" s="2"/>
      <c r="B2" s="2"/>
      <c r="C2" s="2" t="str">
        <f>Inskrivning!L5</f>
        <v xml:space="preserve">Omg </v>
      </c>
      <c r="D2" s="2" t="str">
        <f>Inskrivning!M5</f>
        <v xml:space="preserve">Omg </v>
      </c>
      <c r="E2" s="2" t="str">
        <f>Inskrivning!N5</f>
        <v xml:space="preserve">Omg </v>
      </c>
      <c r="F2" s="2" t="str">
        <f>Inskrivning!O5</f>
        <v xml:space="preserve">Omg </v>
      </c>
      <c r="G2" s="2" t="str">
        <f>Inskrivning!P5</f>
        <v xml:space="preserve">Omg </v>
      </c>
      <c r="H2" s="1" t="str">
        <f>Inskrivning!Q5</f>
        <v>Summa</v>
      </c>
      <c r="I2" s="2" t="str">
        <f>Inskrivning!R5</f>
        <v xml:space="preserve">Omg </v>
      </c>
      <c r="J2" s="2" t="str">
        <f>Inskrivning!S5</f>
        <v xml:space="preserve">Omg </v>
      </c>
      <c r="K2" s="2" t="str">
        <f>Inskrivning!T5</f>
        <v xml:space="preserve">Omg </v>
      </c>
      <c r="L2" s="2" t="str">
        <f>Inskrivning!U5</f>
        <v xml:space="preserve">Omg  </v>
      </c>
      <c r="M2" s="2" t="str">
        <f>Inskrivning!V5</f>
        <v xml:space="preserve">Omg </v>
      </c>
      <c r="N2" s="1" t="str">
        <f>Inskrivning!W5</f>
        <v>Summa</v>
      </c>
      <c r="O2" s="1"/>
    </row>
    <row r="3" spans="1:15" x14ac:dyDescent="0.25">
      <c r="A3" s="2" t="str">
        <f>Inskrivning!J6</f>
        <v>Namn</v>
      </c>
      <c r="B3" s="2" t="str">
        <f>Inskrivning!K6</f>
        <v>Klubb</v>
      </c>
      <c r="C3" s="2">
        <f>Inskrivning!L6</f>
        <v>1</v>
      </c>
      <c r="D3" s="2">
        <f>Inskrivning!M6</f>
        <v>2</v>
      </c>
      <c r="E3" s="2">
        <f>Inskrivning!N6</f>
        <v>3</v>
      </c>
      <c r="F3" s="2">
        <f>Inskrivning!O6</f>
        <v>4</v>
      </c>
      <c r="G3" s="2">
        <f>Inskrivning!P6</f>
        <v>5</v>
      </c>
      <c r="H3" s="3" t="str">
        <f>Inskrivning!Q6</f>
        <v>1-5</v>
      </c>
      <c r="I3" s="2">
        <f>Inskrivning!R6</f>
        <v>6</v>
      </c>
      <c r="J3" s="2">
        <f>Inskrivning!S6</f>
        <v>7</v>
      </c>
      <c r="K3" s="2">
        <f>Inskrivning!T6</f>
        <v>8</v>
      </c>
      <c r="L3" s="2">
        <f>Inskrivning!U6</f>
        <v>9</v>
      </c>
      <c r="M3" s="2">
        <f>Inskrivning!V6</f>
        <v>10</v>
      </c>
      <c r="N3" s="3" t="str">
        <f>Inskrivning!W6</f>
        <v>6-10</v>
      </c>
      <c r="O3" s="1" t="str">
        <f>Inskrivning!X6</f>
        <v>TOTALT</v>
      </c>
    </row>
    <row r="4" spans="1:15" x14ac:dyDescent="0.25">
      <c r="A4" s="9">
        <f>Damdubbel2!A9</f>
        <v>0</v>
      </c>
      <c r="B4" s="9">
        <f>Damdubbel2!B9</f>
        <v>0</v>
      </c>
      <c r="C4" s="9">
        <f>Damdubbel2!C9</f>
        <v>0</v>
      </c>
      <c r="D4" s="9">
        <f>Damdubbel2!D9</f>
        <v>0</v>
      </c>
      <c r="E4" s="9">
        <f>Damdubbel2!E9</f>
        <v>0</v>
      </c>
      <c r="F4" s="9">
        <f>Damdubbel2!F9</f>
        <v>0</v>
      </c>
      <c r="G4" s="9">
        <f>Damdubbel2!G9</f>
        <v>0</v>
      </c>
      <c r="H4" s="1">
        <f>Damdubbel2!H9</f>
        <v>0</v>
      </c>
      <c r="I4" s="9">
        <f>Damdubbel2!I9</f>
        <v>0</v>
      </c>
      <c r="J4" s="9">
        <f>Damdubbel2!J9</f>
        <v>0</v>
      </c>
      <c r="K4" s="9">
        <f>Damdubbel2!K9</f>
        <v>0</v>
      </c>
      <c r="L4" s="9">
        <f>Damdubbel2!L9</f>
        <v>0</v>
      </c>
      <c r="M4" s="9">
        <f>Damdubbel2!M9</f>
        <v>0</v>
      </c>
      <c r="N4" s="1">
        <f>Damdubbel2!N9</f>
        <v>0</v>
      </c>
      <c r="O4" s="1">
        <f>Damdubbel2!O9</f>
        <v>0</v>
      </c>
    </row>
    <row r="5" spans="1:15" x14ac:dyDescent="0.25">
      <c r="A5" s="9">
        <f>Damdubbel2!A10</f>
        <v>0</v>
      </c>
      <c r="B5" s="9">
        <f>Damdubbel2!B10</f>
        <v>0</v>
      </c>
      <c r="C5" s="9">
        <f>Damdubbel2!C10</f>
        <v>0</v>
      </c>
      <c r="D5" s="9">
        <f>Damdubbel2!D10</f>
        <v>0</v>
      </c>
      <c r="E5" s="9">
        <f>Damdubbel2!E10</f>
        <v>0</v>
      </c>
      <c r="F5" s="9">
        <f>Damdubbel2!F10</f>
        <v>0</v>
      </c>
      <c r="G5" s="9">
        <f>Damdubbel2!G10</f>
        <v>0</v>
      </c>
      <c r="H5" s="1">
        <f>Damdubbel2!H10</f>
        <v>0</v>
      </c>
      <c r="I5" s="9">
        <f>Damdubbel2!I10</f>
        <v>0</v>
      </c>
      <c r="J5" s="9">
        <f>Damdubbel2!J10</f>
        <v>0</v>
      </c>
      <c r="K5" s="9">
        <f>Damdubbel2!K10</f>
        <v>0</v>
      </c>
      <c r="L5" s="9">
        <f>Damdubbel2!L10</f>
        <v>0</v>
      </c>
      <c r="M5" s="9">
        <f>Damdubbel2!M10</f>
        <v>0</v>
      </c>
      <c r="N5" s="1">
        <f>Damdubbel2!N10</f>
        <v>0</v>
      </c>
      <c r="O5" s="1">
        <f>Damdubbel2!O10</f>
        <v>0</v>
      </c>
    </row>
    <row r="6" spans="1:15" x14ac:dyDescent="0.25">
      <c r="A6" s="9" t="str">
        <f>A4&amp;"/"&amp;A5</f>
        <v>0/0</v>
      </c>
      <c r="B6" s="37">
        <f>IF(B4=B5,B5,B4&amp;"/"&amp;B5)</f>
        <v>0</v>
      </c>
      <c r="C6" s="9">
        <f t="shared" ref="C6:O6" si="0">SUM(C4:C5)</f>
        <v>0</v>
      </c>
      <c r="D6" s="9">
        <f t="shared" si="0"/>
        <v>0</v>
      </c>
      <c r="E6" s="9">
        <f t="shared" si="0"/>
        <v>0</v>
      </c>
      <c r="F6" s="9">
        <f t="shared" si="0"/>
        <v>0</v>
      </c>
      <c r="G6" s="9">
        <f t="shared" si="0"/>
        <v>0</v>
      </c>
      <c r="H6" s="1">
        <f t="shared" si="0"/>
        <v>0</v>
      </c>
      <c r="I6" s="9">
        <f t="shared" si="0"/>
        <v>0</v>
      </c>
      <c r="J6" s="9">
        <f t="shared" si="0"/>
        <v>0</v>
      </c>
      <c r="K6" s="9">
        <f t="shared" si="0"/>
        <v>0</v>
      </c>
      <c r="L6" s="9">
        <f t="shared" si="0"/>
        <v>0</v>
      </c>
      <c r="M6" s="9">
        <f t="shared" si="0"/>
        <v>0</v>
      </c>
      <c r="N6" s="1">
        <f t="shared" si="0"/>
        <v>0</v>
      </c>
      <c r="O6" s="1">
        <f t="shared" si="0"/>
        <v>0</v>
      </c>
    </row>
    <row r="7" spans="1:15" x14ac:dyDescent="0.25">
      <c r="A7" s="9">
        <f>Damdubbel2!A11</f>
        <v>0</v>
      </c>
      <c r="B7" s="9">
        <f>Damdubbel2!B11</f>
        <v>0</v>
      </c>
      <c r="C7" s="9">
        <f>Damdubbel2!C11</f>
        <v>0</v>
      </c>
      <c r="D7" s="9">
        <f>Damdubbel2!D11</f>
        <v>0</v>
      </c>
      <c r="E7" s="9">
        <f>Damdubbel2!E11</f>
        <v>0</v>
      </c>
      <c r="F7" s="9">
        <f>Damdubbel2!F11</f>
        <v>0</v>
      </c>
      <c r="G7" s="9">
        <f>Damdubbel2!G11</f>
        <v>0</v>
      </c>
      <c r="H7" s="1">
        <f>Damdubbel2!H11</f>
        <v>0</v>
      </c>
      <c r="I7" s="9">
        <f>Damdubbel2!I11</f>
        <v>0</v>
      </c>
      <c r="J7" s="9">
        <f>Damdubbel2!J11</f>
        <v>0</v>
      </c>
      <c r="K7" s="9">
        <f>Damdubbel2!K11</f>
        <v>0</v>
      </c>
      <c r="L7" s="9">
        <f>Damdubbel2!L11</f>
        <v>0</v>
      </c>
      <c r="M7" s="9">
        <f>Damdubbel2!M11</f>
        <v>0</v>
      </c>
      <c r="N7" s="1">
        <f>Damdubbel2!N11</f>
        <v>0</v>
      </c>
      <c r="O7" s="1">
        <f>Damdubbel2!O11</f>
        <v>0</v>
      </c>
    </row>
    <row r="8" spans="1:15" x14ac:dyDescent="0.25">
      <c r="A8" s="9">
        <f>Damdubbel2!A12</f>
        <v>0</v>
      </c>
      <c r="B8" s="9">
        <f>Damdubbel2!B12</f>
        <v>0</v>
      </c>
      <c r="C8" s="9">
        <f>Damdubbel2!C12</f>
        <v>0</v>
      </c>
      <c r="D8" s="9">
        <f>Damdubbel2!D12</f>
        <v>0</v>
      </c>
      <c r="E8" s="9">
        <f>Damdubbel2!E12</f>
        <v>0</v>
      </c>
      <c r="F8" s="9">
        <f>Damdubbel2!F12</f>
        <v>0</v>
      </c>
      <c r="G8" s="9">
        <f>Damdubbel2!G12</f>
        <v>0</v>
      </c>
      <c r="H8" s="1">
        <f>Damdubbel2!H12</f>
        <v>0</v>
      </c>
      <c r="I8" s="9">
        <f>Damdubbel2!I12</f>
        <v>0</v>
      </c>
      <c r="J8" s="9">
        <f>Damdubbel2!J12</f>
        <v>0</v>
      </c>
      <c r="K8" s="9">
        <f>Damdubbel2!K12</f>
        <v>0</v>
      </c>
      <c r="L8" s="9">
        <f>Damdubbel2!L12</f>
        <v>0</v>
      </c>
      <c r="M8" s="9">
        <f>Damdubbel2!M12</f>
        <v>0</v>
      </c>
      <c r="N8" s="1">
        <f>Damdubbel2!N12</f>
        <v>0</v>
      </c>
      <c r="O8" s="1">
        <f>Damdubbel2!O12</f>
        <v>0</v>
      </c>
    </row>
    <row r="9" spans="1:15" x14ac:dyDescent="0.25">
      <c r="A9" s="9" t="str">
        <f>A7&amp;"/"&amp;A8</f>
        <v>0/0</v>
      </c>
      <c r="B9" s="37">
        <f>IF(B7=B8,B8,B7&amp;"/"&amp;B8)</f>
        <v>0</v>
      </c>
      <c r="C9" s="9">
        <f t="shared" ref="C9:O9" si="1">SUM(C7:C8)</f>
        <v>0</v>
      </c>
      <c r="D9" s="9">
        <f t="shared" si="1"/>
        <v>0</v>
      </c>
      <c r="E9" s="9">
        <f t="shared" si="1"/>
        <v>0</v>
      </c>
      <c r="F9" s="9">
        <f t="shared" si="1"/>
        <v>0</v>
      </c>
      <c r="G9" s="9">
        <f t="shared" si="1"/>
        <v>0</v>
      </c>
      <c r="H9" s="1">
        <f t="shared" si="1"/>
        <v>0</v>
      </c>
      <c r="I9" s="9">
        <f t="shared" si="1"/>
        <v>0</v>
      </c>
      <c r="J9" s="9">
        <f t="shared" si="1"/>
        <v>0</v>
      </c>
      <c r="K9" s="9">
        <f t="shared" si="1"/>
        <v>0</v>
      </c>
      <c r="L9" s="9">
        <f t="shared" si="1"/>
        <v>0</v>
      </c>
      <c r="M9" s="9">
        <f t="shared" si="1"/>
        <v>0</v>
      </c>
      <c r="N9" s="1">
        <f t="shared" si="1"/>
        <v>0</v>
      </c>
      <c r="O9" s="1">
        <f t="shared" si="1"/>
        <v>0</v>
      </c>
    </row>
    <row r="10" spans="1:15" x14ac:dyDescent="0.25">
      <c r="A10" s="9">
        <f>Damdubbel2!A13</f>
        <v>0</v>
      </c>
      <c r="B10" s="9">
        <f>Damdubbel2!B13</f>
        <v>0</v>
      </c>
      <c r="C10" s="9">
        <f>Damdubbel2!C13</f>
        <v>0</v>
      </c>
      <c r="D10" s="9">
        <f>Damdubbel2!D13</f>
        <v>0</v>
      </c>
      <c r="E10" s="9">
        <f>Damdubbel2!E13</f>
        <v>0</v>
      </c>
      <c r="F10" s="9">
        <f>Damdubbel2!F13</f>
        <v>0</v>
      </c>
      <c r="G10" s="9">
        <f>Damdubbel2!G13</f>
        <v>0</v>
      </c>
      <c r="H10" s="1">
        <f>Damdubbel2!H13</f>
        <v>0</v>
      </c>
      <c r="I10" s="9">
        <f>Damdubbel2!I13</f>
        <v>0</v>
      </c>
      <c r="J10" s="9">
        <f>Damdubbel2!J13</f>
        <v>0</v>
      </c>
      <c r="K10" s="9">
        <f>Damdubbel2!K13</f>
        <v>0</v>
      </c>
      <c r="L10" s="9">
        <f>Damdubbel2!L13</f>
        <v>0</v>
      </c>
      <c r="M10" s="9">
        <f>Damdubbel2!M13</f>
        <v>0</v>
      </c>
      <c r="N10" s="1">
        <f>Damdubbel2!N13</f>
        <v>0</v>
      </c>
      <c r="O10" s="1">
        <f>Damdubbel2!O13</f>
        <v>0</v>
      </c>
    </row>
    <row r="11" spans="1:15" x14ac:dyDescent="0.25">
      <c r="A11" s="9">
        <f>Damdubbel2!A14</f>
        <v>0</v>
      </c>
      <c r="B11" s="9">
        <f>Damdubbel2!B14</f>
        <v>0</v>
      </c>
      <c r="C11" s="9">
        <f>Damdubbel2!C14</f>
        <v>0</v>
      </c>
      <c r="D11" s="9">
        <f>Damdubbel2!D14</f>
        <v>0</v>
      </c>
      <c r="E11" s="9">
        <f>Damdubbel2!E14</f>
        <v>0</v>
      </c>
      <c r="F11" s="9">
        <f>Damdubbel2!F14</f>
        <v>0</v>
      </c>
      <c r="G11" s="9">
        <f>Damdubbel2!G14</f>
        <v>0</v>
      </c>
      <c r="H11" s="1">
        <f>Damdubbel2!H14</f>
        <v>0</v>
      </c>
      <c r="I11" s="9">
        <f>Damdubbel2!I14</f>
        <v>0</v>
      </c>
      <c r="J11" s="9">
        <f>Damdubbel2!J14</f>
        <v>0</v>
      </c>
      <c r="K11" s="9">
        <f>Damdubbel2!K14</f>
        <v>0</v>
      </c>
      <c r="L11" s="9">
        <f>Damdubbel2!L14</f>
        <v>0</v>
      </c>
      <c r="M11" s="9">
        <f>Damdubbel2!M14</f>
        <v>0</v>
      </c>
      <c r="N11" s="1">
        <f>Damdubbel2!N14</f>
        <v>0</v>
      </c>
      <c r="O11" s="1">
        <f>Damdubbel2!O14</f>
        <v>0</v>
      </c>
    </row>
    <row r="12" spans="1:15" x14ac:dyDescent="0.25">
      <c r="A12" s="9" t="str">
        <f>A10&amp;"/"&amp;A11</f>
        <v>0/0</v>
      </c>
      <c r="B12" s="37">
        <f>IF(B10=B11,B11,B10&amp;"/"&amp;B11)</f>
        <v>0</v>
      </c>
      <c r="C12" s="9">
        <f t="shared" ref="C12:O12" si="2">SUM(C10:C11)</f>
        <v>0</v>
      </c>
      <c r="D12" s="9">
        <f t="shared" si="2"/>
        <v>0</v>
      </c>
      <c r="E12" s="9">
        <f t="shared" si="2"/>
        <v>0</v>
      </c>
      <c r="F12" s="9">
        <f t="shared" si="2"/>
        <v>0</v>
      </c>
      <c r="G12" s="9">
        <f t="shared" si="2"/>
        <v>0</v>
      </c>
      <c r="H12" s="1">
        <f t="shared" si="2"/>
        <v>0</v>
      </c>
      <c r="I12" s="9">
        <f t="shared" si="2"/>
        <v>0</v>
      </c>
      <c r="J12" s="9">
        <f t="shared" si="2"/>
        <v>0</v>
      </c>
      <c r="K12" s="9">
        <f t="shared" si="2"/>
        <v>0</v>
      </c>
      <c r="L12" s="9">
        <f t="shared" si="2"/>
        <v>0</v>
      </c>
      <c r="M12" s="9">
        <f t="shared" si="2"/>
        <v>0</v>
      </c>
      <c r="N12" s="1">
        <f t="shared" si="2"/>
        <v>0</v>
      </c>
      <c r="O12" s="1">
        <f t="shared" si="2"/>
        <v>0</v>
      </c>
    </row>
    <row r="13" spans="1:15" x14ac:dyDescent="0.25">
      <c r="A13" s="9">
        <f>Damdubbel2!A15</f>
        <v>0</v>
      </c>
      <c r="B13" s="9">
        <f>Damdubbel2!B15</f>
        <v>0</v>
      </c>
      <c r="C13" s="9">
        <f>Damdubbel2!C15</f>
        <v>0</v>
      </c>
      <c r="D13" s="9">
        <f>Damdubbel2!D15</f>
        <v>0</v>
      </c>
      <c r="E13" s="9">
        <f>Damdubbel2!E15</f>
        <v>0</v>
      </c>
      <c r="F13" s="9">
        <f>Damdubbel2!F15</f>
        <v>0</v>
      </c>
      <c r="G13" s="9">
        <f>Damdubbel2!G15</f>
        <v>0</v>
      </c>
      <c r="H13" s="1">
        <f>Damdubbel2!H15</f>
        <v>0</v>
      </c>
      <c r="I13" s="9">
        <f>Damdubbel2!I15</f>
        <v>0</v>
      </c>
      <c r="J13" s="9">
        <f>Damdubbel2!J15</f>
        <v>0</v>
      </c>
      <c r="K13" s="9">
        <f>Damdubbel2!K15</f>
        <v>0</v>
      </c>
      <c r="L13" s="9">
        <f>Damdubbel2!L15</f>
        <v>0</v>
      </c>
      <c r="M13" s="9">
        <f>Damdubbel2!M15</f>
        <v>0</v>
      </c>
      <c r="N13" s="1">
        <f>Damdubbel2!N15</f>
        <v>0</v>
      </c>
      <c r="O13" s="1">
        <f>Damdubbel2!O15</f>
        <v>0</v>
      </c>
    </row>
    <row r="14" spans="1:15" x14ac:dyDescent="0.25">
      <c r="A14" s="9">
        <f>Damdubbel2!A16</f>
        <v>0</v>
      </c>
      <c r="B14" s="9">
        <f>Damdubbel2!B16</f>
        <v>0</v>
      </c>
      <c r="C14" s="9">
        <f>Damdubbel2!C16</f>
        <v>0</v>
      </c>
      <c r="D14" s="9">
        <f>Damdubbel2!D16</f>
        <v>0</v>
      </c>
      <c r="E14" s="9">
        <f>Damdubbel2!E16</f>
        <v>0</v>
      </c>
      <c r="F14" s="9">
        <f>Damdubbel2!F16</f>
        <v>0</v>
      </c>
      <c r="G14" s="9">
        <f>Damdubbel2!G16</f>
        <v>0</v>
      </c>
      <c r="H14" s="1">
        <f>Damdubbel2!H16</f>
        <v>0</v>
      </c>
      <c r="I14" s="9">
        <f>Damdubbel2!I16</f>
        <v>0</v>
      </c>
      <c r="J14" s="9">
        <f>Damdubbel2!J16</f>
        <v>0</v>
      </c>
      <c r="K14" s="9">
        <f>Damdubbel2!K16</f>
        <v>0</v>
      </c>
      <c r="L14" s="9">
        <f>Damdubbel2!L16</f>
        <v>0</v>
      </c>
      <c r="M14" s="9">
        <f>Damdubbel2!M16</f>
        <v>0</v>
      </c>
      <c r="N14" s="1">
        <f>Damdubbel2!N16</f>
        <v>0</v>
      </c>
      <c r="O14" s="1">
        <f>Damdubbel2!O16</f>
        <v>0</v>
      </c>
    </row>
    <row r="15" spans="1:15" x14ac:dyDescent="0.25">
      <c r="A15" s="9" t="str">
        <f>A13&amp;"/"&amp;A14</f>
        <v>0/0</v>
      </c>
      <c r="B15" s="37">
        <f>IF(B13=B14,B14,B13&amp;"/"&amp;B14)</f>
        <v>0</v>
      </c>
      <c r="C15" s="9">
        <f t="shared" ref="C15:O15" si="3">SUM(C13:C14)</f>
        <v>0</v>
      </c>
      <c r="D15" s="9">
        <f t="shared" si="3"/>
        <v>0</v>
      </c>
      <c r="E15" s="9">
        <f t="shared" si="3"/>
        <v>0</v>
      </c>
      <c r="F15" s="9">
        <f t="shared" si="3"/>
        <v>0</v>
      </c>
      <c r="G15" s="9">
        <f t="shared" si="3"/>
        <v>0</v>
      </c>
      <c r="H15" s="1">
        <f t="shared" si="3"/>
        <v>0</v>
      </c>
      <c r="I15" s="9">
        <f t="shared" si="3"/>
        <v>0</v>
      </c>
      <c r="J15" s="9">
        <f t="shared" si="3"/>
        <v>0</v>
      </c>
      <c r="K15" s="9">
        <f t="shared" si="3"/>
        <v>0</v>
      </c>
      <c r="L15" s="9">
        <f t="shared" si="3"/>
        <v>0</v>
      </c>
      <c r="M15" s="9">
        <f t="shared" si="3"/>
        <v>0</v>
      </c>
      <c r="N15" s="1">
        <f t="shared" si="3"/>
        <v>0</v>
      </c>
      <c r="O15" s="1">
        <f t="shared" si="3"/>
        <v>0</v>
      </c>
    </row>
    <row r="16" spans="1:15" x14ac:dyDescent="0.25">
      <c r="A16" s="9">
        <f>Damdubbel2!A17</f>
        <v>0</v>
      </c>
      <c r="B16" s="9">
        <f>Damdubbel2!B17</f>
        <v>0</v>
      </c>
      <c r="C16" s="9">
        <f>Damdubbel2!C17</f>
        <v>0</v>
      </c>
      <c r="D16" s="9">
        <f>Damdubbel2!D17</f>
        <v>0</v>
      </c>
      <c r="E16" s="9">
        <f>Damdubbel2!E17</f>
        <v>0</v>
      </c>
      <c r="F16" s="9">
        <f>Damdubbel2!F17</f>
        <v>0</v>
      </c>
      <c r="G16" s="9">
        <f>Damdubbel2!G17</f>
        <v>0</v>
      </c>
      <c r="H16" s="1">
        <f>Damdubbel2!H17</f>
        <v>0</v>
      </c>
      <c r="I16" s="9">
        <f>Damdubbel2!I17</f>
        <v>0</v>
      </c>
      <c r="J16" s="9">
        <f>Damdubbel2!J17</f>
        <v>0</v>
      </c>
      <c r="K16" s="9">
        <f>Damdubbel2!K17</f>
        <v>0</v>
      </c>
      <c r="L16" s="9">
        <f>Damdubbel2!L17</f>
        <v>0</v>
      </c>
      <c r="M16" s="9">
        <f>Damdubbel2!M17</f>
        <v>0</v>
      </c>
      <c r="N16" s="1">
        <f>Damdubbel2!N17</f>
        <v>0</v>
      </c>
      <c r="O16" s="1">
        <f>Damdubbel2!O17</f>
        <v>0</v>
      </c>
    </row>
    <row r="17" spans="1:15" x14ac:dyDescent="0.25">
      <c r="A17" s="9">
        <f>Damdubbel2!A18</f>
        <v>0</v>
      </c>
      <c r="B17" s="9">
        <f>Damdubbel2!B18</f>
        <v>0</v>
      </c>
      <c r="C17" s="9">
        <f>Damdubbel2!C18</f>
        <v>0</v>
      </c>
      <c r="D17" s="9">
        <f>Damdubbel2!D18</f>
        <v>0</v>
      </c>
      <c r="E17" s="9">
        <f>Damdubbel2!E18</f>
        <v>0</v>
      </c>
      <c r="F17" s="9">
        <f>Damdubbel2!F18</f>
        <v>0</v>
      </c>
      <c r="G17" s="9">
        <f>Damdubbel2!G18</f>
        <v>0</v>
      </c>
      <c r="H17" s="1">
        <f>Damdubbel2!H18</f>
        <v>0</v>
      </c>
      <c r="I17" s="9">
        <f>Damdubbel2!I18</f>
        <v>0</v>
      </c>
      <c r="J17" s="9">
        <f>Damdubbel2!J18</f>
        <v>0</v>
      </c>
      <c r="K17" s="9">
        <f>Damdubbel2!K18</f>
        <v>0</v>
      </c>
      <c r="L17" s="9">
        <f>Damdubbel2!L18</f>
        <v>0</v>
      </c>
      <c r="M17" s="9">
        <f>Damdubbel2!M18</f>
        <v>0</v>
      </c>
      <c r="N17" s="1">
        <f>Damdubbel2!N18</f>
        <v>0</v>
      </c>
      <c r="O17" s="1">
        <f>Damdubbel2!O18</f>
        <v>0</v>
      </c>
    </row>
    <row r="18" spans="1:15" x14ac:dyDescent="0.25">
      <c r="A18" s="9" t="str">
        <f>A16&amp;"/"&amp;A17</f>
        <v>0/0</v>
      </c>
      <c r="B18" s="37">
        <f>IF(B16=B17,B17,B16&amp;"/"&amp;B17)</f>
        <v>0</v>
      </c>
      <c r="C18" s="9">
        <f t="shared" ref="C18:O18" si="4">SUM(C16:C17)</f>
        <v>0</v>
      </c>
      <c r="D18" s="9">
        <f t="shared" si="4"/>
        <v>0</v>
      </c>
      <c r="E18" s="9">
        <f t="shared" si="4"/>
        <v>0</v>
      </c>
      <c r="F18" s="9">
        <f t="shared" si="4"/>
        <v>0</v>
      </c>
      <c r="G18" s="9">
        <f t="shared" si="4"/>
        <v>0</v>
      </c>
      <c r="H18" s="1">
        <f t="shared" si="4"/>
        <v>0</v>
      </c>
      <c r="I18" s="9">
        <f t="shared" si="4"/>
        <v>0</v>
      </c>
      <c r="J18" s="9">
        <f t="shared" si="4"/>
        <v>0</v>
      </c>
      <c r="K18" s="9">
        <f t="shared" si="4"/>
        <v>0</v>
      </c>
      <c r="L18" s="9">
        <f t="shared" si="4"/>
        <v>0</v>
      </c>
      <c r="M18" s="9">
        <f t="shared" si="4"/>
        <v>0</v>
      </c>
      <c r="N18" s="1">
        <f t="shared" si="4"/>
        <v>0</v>
      </c>
      <c r="O18" s="1">
        <f t="shared" si="4"/>
        <v>0</v>
      </c>
    </row>
    <row r="19" spans="1:15" x14ac:dyDescent="0.25">
      <c r="A19" s="9">
        <f>Damdubbel2!A19</f>
        <v>0</v>
      </c>
      <c r="B19" s="9">
        <f>Damdubbel2!B19</f>
        <v>0</v>
      </c>
      <c r="C19" s="9">
        <f>Damdubbel2!C19</f>
        <v>0</v>
      </c>
      <c r="D19" s="9">
        <f>Damdubbel2!D19</f>
        <v>0</v>
      </c>
      <c r="E19" s="9">
        <f>Damdubbel2!E19</f>
        <v>0</v>
      </c>
      <c r="F19" s="9">
        <f>Damdubbel2!F19</f>
        <v>0</v>
      </c>
      <c r="G19" s="9">
        <f>Damdubbel2!G19</f>
        <v>0</v>
      </c>
      <c r="H19" s="1">
        <f>Damdubbel2!H19</f>
        <v>0</v>
      </c>
      <c r="I19" s="9">
        <f>Damdubbel2!I19</f>
        <v>0</v>
      </c>
      <c r="J19" s="9">
        <f>Damdubbel2!J19</f>
        <v>0</v>
      </c>
      <c r="K19" s="9">
        <f>Damdubbel2!K19</f>
        <v>0</v>
      </c>
      <c r="L19" s="9">
        <f>Damdubbel2!L19</f>
        <v>0</v>
      </c>
      <c r="M19" s="9">
        <f>Damdubbel2!M19</f>
        <v>0</v>
      </c>
      <c r="N19" s="1">
        <f>Damdubbel2!N19</f>
        <v>0</v>
      </c>
      <c r="O19" s="1">
        <f>Damdubbel2!O19</f>
        <v>0</v>
      </c>
    </row>
    <row r="20" spans="1:15" x14ac:dyDescent="0.25">
      <c r="A20" s="9">
        <f>Damdubbel2!A20</f>
        <v>0</v>
      </c>
      <c r="B20" s="9">
        <f>Damdubbel2!B20</f>
        <v>0</v>
      </c>
      <c r="C20" s="9">
        <f>Damdubbel2!C20</f>
        <v>0</v>
      </c>
      <c r="D20" s="9">
        <f>Damdubbel2!D20</f>
        <v>0</v>
      </c>
      <c r="E20" s="9">
        <f>Damdubbel2!E20</f>
        <v>0</v>
      </c>
      <c r="F20" s="9">
        <f>Damdubbel2!F20</f>
        <v>0</v>
      </c>
      <c r="G20" s="9">
        <f>Damdubbel2!G20</f>
        <v>0</v>
      </c>
      <c r="H20" s="1">
        <f>Damdubbel2!H20</f>
        <v>0</v>
      </c>
      <c r="I20" s="9">
        <f>Damdubbel2!I20</f>
        <v>0</v>
      </c>
      <c r="J20" s="9">
        <f>Damdubbel2!J20</f>
        <v>0</v>
      </c>
      <c r="K20" s="9">
        <f>Damdubbel2!K20</f>
        <v>0</v>
      </c>
      <c r="L20" s="9">
        <f>Damdubbel2!L20</f>
        <v>0</v>
      </c>
      <c r="M20" s="9">
        <f>Damdubbel2!M20</f>
        <v>0</v>
      </c>
      <c r="N20" s="1">
        <f>Damdubbel2!N20</f>
        <v>0</v>
      </c>
      <c r="O20" s="1">
        <f>Damdubbel2!O20</f>
        <v>0</v>
      </c>
    </row>
    <row r="21" spans="1:15" x14ac:dyDescent="0.25">
      <c r="A21" s="9" t="str">
        <f>A19&amp;"/"&amp;A20</f>
        <v>0/0</v>
      </c>
      <c r="B21" s="37">
        <f>IF(B19=B20,B20,B19&amp;"/"&amp;B20)</f>
        <v>0</v>
      </c>
      <c r="C21" s="9">
        <f t="shared" ref="C21:O21" si="5">SUM(C19:C20)</f>
        <v>0</v>
      </c>
      <c r="D21" s="9">
        <f t="shared" si="5"/>
        <v>0</v>
      </c>
      <c r="E21" s="9">
        <f t="shared" si="5"/>
        <v>0</v>
      </c>
      <c r="F21" s="9">
        <f t="shared" si="5"/>
        <v>0</v>
      </c>
      <c r="G21" s="9">
        <f t="shared" si="5"/>
        <v>0</v>
      </c>
      <c r="H21" s="1">
        <f t="shared" si="5"/>
        <v>0</v>
      </c>
      <c r="I21" s="9">
        <f t="shared" si="5"/>
        <v>0</v>
      </c>
      <c r="J21" s="9">
        <f t="shared" si="5"/>
        <v>0</v>
      </c>
      <c r="K21" s="9">
        <f t="shared" si="5"/>
        <v>0</v>
      </c>
      <c r="L21" s="9">
        <f t="shared" si="5"/>
        <v>0</v>
      </c>
      <c r="M21" s="9">
        <f t="shared" si="5"/>
        <v>0</v>
      </c>
      <c r="N21" s="1">
        <f t="shared" si="5"/>
        <v>0</v>
      </c>
      <c r="O21" s="1">
        <f t="shared" si="5"/>
        <v>0</v>
      </c>
    </row>
    <row r="22" spans="1:15" x14ac:dyDescent="0.25">
      <c r="A22" s="9">
        <f>Damdubbel2!A21</f>
        <v>0</v>
      </c>
      <c r="B22" s="9">
        <f>Damdubbel2!B21</f>
        <v>0</v>
      </c>
      <c r="C22" s="9">
        <f>Damdubbel2!C21</f>
        <v>0</v>
      </c>
      <c r="D22" s="9">
        <f>Damdubbel2!D21</f>
        <v>0</v>
      </c>
      <c r="E22" s="9">
        <f>Damdubbel2!E21</f>
        <v>0</v>
      </c>
      <c r="F22" s="9">
        <f>Damdubbel2!F21</f>
        <v>0</v>
      </c>
      <c r="G22" s="9">
        <f>Damdubbel2!G21</f>
        <v>0</v>
      </c>
      <c r="H22" s="1">
        <f>Damdubbel2!H21</f>
        <v>0</v>
      </c>
      <c r="I22" s="9">
        <f>Damdubbel2!I21</f>
        <v>0</v>
      </c>
      <c r="J22" s="9">
        <f>Damdubbel2!J21</f>
        <v>0</v>
      </c>
      <c r="K22" s="9">
        <f>Damdubbel2!K21</f>
        <v>0</v>
      </c>
      <c r="L22" s="9">
        <f>Damdubbel2!L21</f>
        <v>0</v>
      </c>
      <c r="M22" s="9">
        <f>Damdubbel2!M21</f>
        <v>0</v>
      </c>
      <c r="N22" s="1">
        <f>Damdubbel2!N21</f>
        <v>0</v>
      </c>
      <c r="O22" s="1">
        <f>Damdubbel2!O21</f>
        <v>0</v>
      </c>
    </row>
    <row r="23" spans="1:15" x14ac:dyDescent="0.25">
      <c r="A23" s="9">
        <f>Damdubbel2!A22</f>
        <v>0</v>
      </c>
      <c r="B23" s="9">
        <f>Damdubbel2!B22</f>
        <v>0</v>
      </c>
      <c r="C23" s="9">
        <f>Damdubbel2!C22</f>
        <v>0</v>
      </c>
      <c r="D23" s="9">
        <f>Damdubbel2!D22</f>
        <v>0</v>
      </c>
      <c r="E23" s="9">
        <f>Damdubbel2!E22</f>
        <v>0</v>
      </c>
      <c r="F23" s="9">
        <f>Damdubbel2!F22</f>
        <v>0</v>
      </c>
      <c r="G23" s="9">
        <f>Damdubbel2!G22</f>
        <v>0</v>
      </c>
      <c r="H23" s="1">
        <f>Damdubbel2!H22</f>
        <v>0</v>
      </c>
      <c r="I23" s="9">
        <f>Damdubbel2!I22</f>
        <v>0</v>
      </c>
      <c r="J23" s="9">
        <f>Damdubbel2!J22</f>
        <v>0</v>
      </c>
      <c r="K23" s="9">
        <f>Damdubbel2!K22</f>
        <v>0</v>
      </c>
      <c r="L23" s="9">
        <f>Damdubbel2!L22</f>
        <v>0</v>
      </c>
      <c r="M23" s="9">
        <f>Damdubbel2!M22</f>
        <v>0</v>
      </c>
      <c r="N23" s="1">
        <f>Damdubbel2!N22</f>
        <v>0</v>
      </c>
      <c r="O23" s="1">
        <f>Damdubbel2!O22</f>
        <v>0</v>
      </c>
    </row>
    <row r="24" spans="1:15" x14ac:dyDescent="0.25">
      <c r="A24" s="9" t="str">
        <f>A22&amp;"/"&amp;A23</f>
        <v>0/0</v>
      </c>
      <c r="B24" s="37">
        <f>IF(B22=B23,B23,B22&amp;"/"&amp;B23)</f>
        <v>0</v>
      </c>
      <c r="C24" s="9">
        <f t="shared" ref="C24:O24" si="6">SUM(C22:C23)</f>
        <v>0</v>
      </c>
      <c r="D24" s="9">
        <f t="shared" si="6"/>
        <v>0</v>
      </c>
      <c r="E24" s="9">
        <f t="shared" si="6"/>
        <v>0</v>
      </c>
      <c r="F24" s="9">
        <f t="shared" si="6"/>
        <v>0</v>
      </c>
      <c r="G24" s="9">
        <f t="shared" si="6"/>
        <v>0</v>
      </c>
      <c r="H24" s="1">
        <f t="shared" si="6"/>
        <v>0</v>
      </c>
      <c r="I24" s="9">
        <f t="shared" si="6"/>
        <v>0</v>
      </c>
      <c r="J24" s="9">
        <f t="shared" si="6"/>
        <v>0</v>
      </c>
      <c r="K24" s="9">
        <f t="shared" si="6"/>
        <v>0</v>
      </c>
      <c r="L24" s="9">
        <f t="shared" si="6"/>
        <v>0</v>
      </c>
      <c r="M24" s="9">
        <f t="shared" si="6"/>
        <v>0</v>
      </c>
      <c r="N24" s="1">
        <f t="shared" si="6"/>
        <v>0</v>
      </c>
      <c r="O24" s="1">
        <f t="shared" si="6"/>
        <v>0</v>
      </c>
    </row>
    <row r="25" spans="1:15" x14ac:dyDescent="0.25">
      <c r="A25" s="9">
        <f>Damdubbel2!A23</f>
        <v>0</v>
      </c>
      <c r="B25" s="9">
        <f>Damdubbel2!B23</f>
        <v>0</v>
      </c>
      <c r="C25" s="9">
        <f>Damdubbel2!C23</f>
        <v>0</v>
      </c>
      <c r="D25" s="9">
        <f>Damdubbel2!D23</f>
        <v>0</v>
      </c>
      <c r="E25" s="9">
        <f>Damdubbel2!E23</f>
        <v>0</v>
      </c>
      <c r="F25" s="9">
        <f>Damdubbel2!F23</f>
        <v>0</v>
      </c>
      <c r="G25" s="9">
        <f>Damdubbel2!G23</f>
        <v>0</v>
      </c>
      <c r="H25" s="1">
        <f>Damdubbel2!H23</f>
        <v>0</v>
      </c>
      <c r="I25" s="9">
        <f>Damdubbel2!I23</f>
        <v>0</v>
      </c>
      <c r="J25" s="9">
        <f>Damdubbel2!J23</f>
        <v>0</v>
      </c>
      <c r="K25" s="9">
        <f>Damdubbel2!K23</f>
        <v>0</v>
      </c>
      <c r="L25" s="9">
        <f>Damdubbel2!L23</f>
        <v>0</v>
      </c>
      <c r="M25" s="9">
        <f>Damdubbel2!M23</f>
        <v>0</v>
      </c>
      <c r="N25" s="1">
        <f>Damdubbel2!N23</f>
        <v>0</v>
      </c>
      <c r="O25" s="1">
        <f>Damdubbel2!O23</f>
        <v>0</v>
      </c>
    </row>
    <row r="26" spans="1:15" x14ac:dyDescent="0.25">
      <c r="A26" s="9">
        <f>Damdubbel2!A24</f>
        <v>0</v>
      </c>
      <c r="B26" s="9">
        <f>Damdubbel2!B24</f>
        <v>0</v>
      </c>
      <c r="C26" s="9">
        <f>Damdubbel2!C24</f>
        <v>0</v>
      </c>
      <c r="D26" s="9">
        <f>Damdubbel2!D24</f>
        <v>0</v>
      </c>
      <c r="E26" s="9">
        <f>Damdubbel2!E24</f>
        <v>0</v>
      </c>
      <c r="F26" s="9">
        <f>Damdubbel2!F24</f>
        <v>0</v>
      </c>
      <c r="G26" s="9">
        <f>Damdubbel2!G24</f>
        <v>0</v>
      </c>
      <c r="H26" s="1">
        <f>Damdubbel2!H24</f>
        <v>0</v>
      </c>
      <c r="I26" s="9">
        <f>Damdubbel2!I24</f>
        <v>0</v>
      </c>
      <c r="J26" s="9">
        <f>Damdubbel2!J24</f>
        <v>0</v>
      </c>
      <c r="K26" s="9">
        <f>Damdubbel2!K24</f>
        <v>0</v>
      </c>
      <c r="L26" s="9">
        <f>Damdubbel2!L24</f>
        <v>0</v>
      </c>
      <c r="M26" s="9">
        <f>Damdubbel2!M24</f>
        <v>0</v>
      </c>
      <c r="N26" s="1">
        <f>Damdubbel2!N24</f>
        <v>0</v>
      </c>
      <c r="O26" s="1">
        <f>Damdubbel2!O24</f>
        <v>0</v>
      </c>
    </row>
    <row r="27" spans="1:15" x14ac:dyDescent="0.25">
      <c r="A27" s="9" t="str">
        <f>A25&amp;"/"&amp;A26</f>
        <v>0/0</v>
      </c>
      <c r="B27" s="37">
        <f>IF(B25=B26,B26,B25&amp;"/"&amp;B26)</f>
        <v>0</v>
      </c>
      <c r="C27" s="9">
        <f t="shared" ref="C27:O27" si="7">SUM(C25:C26)</f>
        <v>0</v>
      </c>
      <c r="D27" s="9">
        <f t="shared" si="7"/>
        <v>0</v>
      </c>
      <c r="E27" s="9">
        <f t="shared" si="7"/>
        <v>0</v>
      </c>
      <c r="F27" s="9">
        <f t="shared" si="7"/>
        <v>0</v>
      </c>
      <c r="G27" s="9">
        <f t="shared" si="7"/>
        <v>0</v>
      </c>
      <c r="H27" s="1">
        <f t="shared" si="7"/>
        <v>0</v>
      </c>
      <c r="I27" s="9">
        <f t="shared" si="7"/>
        <v>0</v>
      </c>
      <c r="J27" s="9">
        <f t="shared" si="7"/>
        <v>0</v>
      </c>
      <c r="K27" s="9">
        <f t="shared" si="7"/>
        <v>0</v>
      </c>
      <c r="L27" s="9">
        <f t="shared" si="7"/>
        <v>0</v>
      </c>
      <c r="M27" s="9">
        <f t="shared" si="7"/>
        <v>0</v>
      </c>
      <c r="N27" s="1">
        <f t="shared" si="7"/>
        <v>0</v>
      </c>
      <c r="O27" s="1">
        <f t="shared" si="7"/>
        <v>0</v>
      </c>
    </row>
    <row r="28" spans="1:15" x14ac:dyDescent="0.25">
      <c r="A28" s="9">
        <f>Damdubbel2!A25</f>
        <v>0</v>
      </c>
      <c r="B28" s="9">
        <f>Damdubbel2!B25</f>
        <v>0</v>
      </c>
      <c r="C28" s="9">
        <f>Damdubbel2!C25</f>
        <v>0</v>
      </c>
      <c r="D28" s="9">
        <f>Damdubbel2!D25</f>
        <v>0</v>
      </c>
      <c r="E28" s="9">
        <f>Damdubbel2!E25</f>
        <v>0</v>
      </c>
      <c r="F28" s="9">
        <f>Damdubbel2!F25</f>
        <v>0</v>
      </c>
      <c r="G28" s="9">
        <f>Damdubbel2!G25</f>
        <v>0</v>
      </c>
      <c r="H28" s="1">
        <f>Damdubbel2!H25</f>
        <v>0</v>
      </c>
      <c r="I28" s="9">
        <f>Damdubbel2!I25</f>
        <v>0</v>
      </c>
      <c r="J28" s="9">
        <f>Damdubbel2!J25</f>
        <v>0</v>
      </c>
      <c r="K28" s="9">
        <f>Damdubbel2!K25</f>
        <v>0</v>
      </c>
      <c r="L28" s="9">
        <f>Damdubbel2!L25</f>
        <v>0</v>
      </c>
      <c r="M28" s="9">
        <f>Damdubbel2!M25</f>
        <v>0</v>
      </c>
      <c r="N28" s="1">
        <f>Damdubbel2!N25</f>
        <v>0</v>
      </c>
      <c r="O28" s="1">
        <f>Damdubbel2!O25</f>
        <v>0</v>
      </c>
    </row>
    <row r="29" spans="1:15" x14ac:dyDescent="0.25">
      <c r="A29" s="9">
        <f>Damdubbel2!A26</f>
        <v>0</v>
      </c>
      <c r="B29" s="9">
        <f>Damdubbel2!B26</f>
        <v>0</v>
      </c>
      <c r="C29" s="9">
        <f>Damdubbel2!C26</f>
        <v>0</v>
      </c>
      <c r="D29" s="9">
        <f>Damdubbel2!D26</f>
        <v>0</v>
      </c>
      <c r="E29" s="9">
        <f>Damdubbel2!E26</f>
        <v>0</v>
      </c>
      <c r="F29" s="9">
        <f>Damdubbel2!F26</f>
        <v>0</v>
      </c>
      <c r="G29" s="9">
        <f>Damdubbel2!G26</f>
        <v>0</v>
      </c>
      <c r="H29" s="1">
        <f>Damdubbel2!H26</f>
        <v>0</v>
      </c>
      <c r="I29" s="9">
        <f>Damdubbel2!I26</f>
        <v>0</v>
      </c>
      <c r="J29" s="9">
        <f>Damdubbel2!J26</f>
        <v>0</v>
      </c>
      <c r="K29" s="9">
        <f>Damdubbel2!K26</f>
        <v>0</v>
      </c>
      <c r="L29" s="9">
        <f>Damdubbel2!L26</f>
        <v>0</v>
      </c>
      <c r="M29" s="9">
        <f>Damdubbel2!M26</f>
        <v>0</v>
      </c>
      <c r="N29" s="1">
        <f>Damdubbel2!N26</f>
        <v>0</v>
      </c>
      <c r="O29" s="1">
        <f>Damdubbel2!O26</f>
        <v>0</v>
      </c>
    </row>
    <row r="30" spans="1:15" x14ac:dyDescent="0.25">
      <c r="A30" s="9" t="str">
        <f>A28&amp;"/"&amp;A29</f>
        <v>0/0</v>
      </c>
      <c r="B30" s="37">
        <f>IF(B28=B29,B29,B28&amp;"/"&amp;B29)</f>
        <v>0</v>
      </c>
      <c r="C30" s="9">
        <f t="shared" ref="C30:O30" si="8">SUM(C28:C29)</f>
        <v>0</v>
      </c>
      <c r="D30" s="9">
        <f t="shared" si="8"/>
        <v>0</v>
      </c>
      <c r="E30" s="9">
        <f t="shared" si="8"/>
        <v>0</v>
      </c>
      <c r="F30" s="9">
        <f t="shared" si="8"/>
        <v>0</v>
      </c>
      <c r="G30" s="9">
        <f t="shared" si="8"/>
        <v>0</v>
      </c>
      <c r="H30" s="1">
        <f t="shared" si="8"/>
        <v>0</v>
      </c>
      <c r="I30" s="9">
        <f t="shared" si="8"/>
        <v>0</v>
      </c>
      <c r="J30" s="9">
        <f t="shared" si="8"/>
        <v>0</v>
      </c>
      <c r="K30" s="9">
        <f t="shared" si="8"/>
        <v>0</v>
      </c>
      <c r="L30" s="9">
        <f t="shared" si="8"/>
        <v>0</v>
      </c>
      <c r="M30" s="9">
        <f t="shared" si="8"/>
        <v>0</v>
      </c>
      <c r="N30" s="1">
        <f t="shared" si="8"/>
        <v>0</v>
      </c>
      <c r="O30" s="1">
        <f t="shared" si="8"/>
        <v>0</v>
      </c>
    </row>
    <row r="31" spans="1:15" x14ac:dyDescent="0.25">
      <c r="A31" s="9">
        <f>Damdubbel2!A27</f>
        <v>0</v>
      </c>
      <c r="B31" s="9">
        <f>Damdubbel2!B27</f>
        <v>0</v>
      </c>
      <c r="C31" s="9">
        <f>Damdubbel2!C27</f>
        <v>0</v>
      </c>
      <c r="D31" s="9">
        <f>Damdubbel2!D27</f>
        <v>0</v>
      </c>
      <c r="E31" s="9">
        <f>Damdubbel2!E27</f>
        <v>0</v>
      </c>
      <c r="F31" s="9">
        <f>Damdubbel2!F27</f>
        <v>0</v>
      </c>
      <c r="G31" s="9">
        <f>Damdubbel2!G27</f>
        <v>0</v>
      </c>
      <c r="H31" s="1">
        <f>Damdubbel2!H27</f>
        <v>0</v>
      </c>
      <c r="I31" s="9">
        <f>Damdubbel2!I27</f>
        <v>0</v>
      </c>
      <c r="J31" s="9">
        <f>Damdubbel2!J27</f>
        <v>0</v>
      </c>
      <c r="K31" s="9">
        <f>Damdubbel2!K27</f>
        <v>0</v>
      </c>
      <c r="L31" s="9">
        <f>Damdubbel2!L27</f>
        <v>0</v>
      </c>
      <c r="M31" s="9">
        <f>Damdubbel2!M27</f>
        <v>0</v>
      </c>
      <c r="N31" s="1">
        <f>Damdubbel2!N27</f>
        <v>0</v>
      </c>
      <c r="O31" s="1">
        <f>Damdubbel2!O27</f>
        <v>0</v>
      </c>
    </row>
    <row r="32" spans="1:15" x14ac:dyDescent="0.25">
      <c r="A32" s="9">
        <f>Damdubbel2!A28</f>
        <v>0</v>
      </c>
      <c r="B32" s="9">
        <f>Damdubbel2!B28</f>
        <v>0</v>
      </c>
      <c r="C32" s="9">
        <f>Damdubbel2!C28</f>
        <v>0</v>
      </c>
      <c r="D32" s="9">
        <f>Damdubbel2!D28</f>
        <v>0</v>
      </c>
      <c r="E32" s="9">
        <f>Damdubbel2!E28</f>
        <v>0</v>
      </c>
      <c r="F32" s="9">
        <f>Damdubbel2!F28</f>
        <v>0</v>
      </c>
      <c r="G32" s="9">
        <f>Damdubbel2!G28</f>
        <v>0</v>
      </c>
      <c r="H32" s="1">
        <f>Damdubbel2!H28</f>
        <v>0</v>
      </c>
      <c r="I32" s="9">
        <f>Damdubbel2!I28</f>
        <v>0</v>
      </c>
      <c r="J32" s="9">
        <f>Damdubbel2!J28</f>
        <v>0</v>
      </c>
      <c r="K32" s="9">
        <f>Damdubbel2!K28</f>
        <v>0</v>
      </c>
      <c r="L32" s="9">
        <f>Damdubbel2!L28</f>
        <v>0</v>
      </c>
      <c r="M32" s="9">
        <f>Damdubbel2!M28</f>
        <v>0</v>
      </c>
      <c r="N32" s="1">
        <f>Damdubbel2!N28</f>
        <v>0</v>
      </c>
      <c r="O32" s="1">
        <f>Damdubbel2!O28</f>
        <v>0</v>
      </c>
    </row>
    <row r="33" spans="1:15" x14ac:dyDescent="0.25">
      <c r="A33" s="9" t="str">
        <f>A31&amp;"/"&amp;A32</f>
        <v>0/0</v>
      </c>
      <c r="B33" s="37">
        <f>IF(B31=B32,B32,B31&amp;"/"&amp;B32)</f>
        <v>0</v>
      </c>
      <c r="C33" s="9">
        <f t="shared" ref="C33:O33" si="9">SUM(C31:C32)</f>
        <v>0</v>
      </c>
      <c r="D33" s="9">
        <f t="shared" si="9"/>
        <v>0</v>
      </c>
      <c r="E33" s="9">
        <f t="shared" si="9"/>
        <v>0</v>
      </c>
      <c r="F33" s="9">
        <f t="shared" si="9"/>
        <v>0</v>
      </c>
      <c r="G33" s="9">
        <f t="shared" si="9"/>
        <v>0</v>
      </c>
      <c r="H33" s="1">
        <f t="shared" si="9"/>
        <v>0</v>
      </c>
      <c r="I33" s="9">
        <f t="shared" si="9"/>
        <v>0</v>
      </c>
      <c r="J33" s="9">
        <f t="shared" si="9"/>
        <v>0</v>
      </c>
      <c r="K33" s="9">
        <f t="shared" si="9"/>
        <v>0</v>
      </c>
      <c r="L33" s="9">
        <f t="shared" si="9"/>
        <v>0</v>
      </c>
      <c r="M33" s="9">
        <f t="shared" si="9"/>
        <v>0</v>
      </c>
      <c r="N33" s="1">
        <f t="shared" si="9"/>
        <v>0</v>
      </c>
      <c r="O33" s="1">
        <f t="shared" si="9"/>
        <v>0</v>
      </c>
    </row>
    <row r="34" spans="1:15" x14ac:dyDescent="0.25">
      <c r="A34" s="9">
        <f>Damdubbel2!A29</f>
        <v>0</v>
      </c>
      <c r="B34" s="9">
        <f>Damdubbel2!B29</f>
        <v>0</v>
      </c>
      <c r="C34" s="9">
        <f>Damdubbel2!C29</f>
        <v>0</v>
      </c>
      <c r="D34" s="9">
        <f>Damdubbel2!D29</f>
        <v>0</v>
      </c>
      <c r="E34" s="9">
        <f>Damdubbel2!E29</f>
        <v>0</v>
      </c>
      <c r="F34" s="9">
        <f>Damdubbel2!F29</f>
        <v>0</v>
      </c>
      <c r="G34" s="9">
        <f>Damdubbel2!G29</f>
        <v>0</v>
      </c>
      <c r="H34" s="1">
        <f>Damdubbel2!H29</f>
        <v>0</v>
      </c>
      <c r="I34" s="9">
        <f>Damdubbel2!I29</f>
        <v>0</v>
      </c>
      <c r="J34" s="9">
        <f>Damdubbel2!J29</f>
        <v>0</v>
      </c>
      <c r="K34" s="9">
        <f>Damdubbel2!K29</f>
        <v>0</v>
      </c>
      <c r="L34" s="9">
        <f>Damdubbel2!L29</f>
        <v>0</v>
      </c>
      <c r="M34" s="9">
        <f>Damdubbel2!M29</f>
        <v>0</v>
      </c>
      <c r="N34" s="1">
        <f>Damdubbel2!N29</f>
        <v>0</v>
      </c>
      <c r="O34" s="1">
        <f>Damdubbel2!O29</f>
        <v>0</v>
      </c>
    </row>
    <row r="35" spans="1:15" x14ac:dyDescent="0.25">
      <c r="A35" s="9">
        <f>Damdubbel2!A30</f>
        <v>0</v>
      </c>
      <c r="B35" s="9">
        <f>Damdubbel2!B30</f>
        <v>0</v>
      </c>
      <c r="C35" s="9">
        <f>Damdubbel2!C30</f>
        <v>0</v>
      </c>
      <c r="D35" s="9">
        <f>Damdubbel2!D30</f>
        <v>0</v>
      </c>
      <c r="E35" s="9">
        <f>Damdubbel2!E30</f>
        <v>0</v>
      </c>
      <c r="F35" s="9">
        <f>Damdubbel2!F30</f>
        <v>0</v>
      </c>
      <c r="G35" s="9">
        <f>Damdubbel2!G30</f>
        <v>0</v>
      </c>
      <c r="H35" s="1">
        <f>Damdubbel2!H30</f>
        <v>0</v>
      </c>
      <c r="I35" s="9">
        <f>Damdubbel2!I30</f>
        <v>0</v>
      </c>
      <c r="J35" s="9">
        <f>Damdubbel2!J30</f>
        <v>0</v>
      </c>
      <c r="K35" s="9">
        <f>Damdubbel2!K30</f>
        <v>0</v>
      </c>
      <c r="L35" s="9">
        <f>Damdubbel2!L30</f>
        <v>0</v>
      </c>
      <c r="M35" s="9">
        <f>Damdubbel2!M30</f>
        <v>0</v>
      </c>
      <c r="N35" s="1">
        <f>Damdubbel2!N30</f>
        <v>0</v>
      </c>
      <c r="O35" s="1">
        <f>Damdubbel2!O30</f>
        <v>0</v>
      </c>
    </row>
    <row r="36" spans="1:15" x14ac:dyDescent="0.25">
      <c r="A36" s="9" t="str">
        <f>A34&amp;"/"&amp;A35</f>
        <v>0/0</v>
      </c>
      <c r="B36" s="37">
        <f>IF(B34=B35,B35,B34&amp;"/"&amp;B35)</f>
        <v>0</v>
      </c>
      <c r="C36" s="9">
        <f t="shared" ref="C36:O36" si="10">SUM(C34:C35)</f>
        <v>0</v>
      </c>
      <c r="D36" s="9">
        <f t="shared" si="10"/>
        <v>0</v>
      </c>
      <c r="E36" s="9">
        <f t="shared" si="10"/>
        <v>0</v>
      </c>
      <c r="F36" s="9">
        <f t="shared" si="10"/>
        <v>0</v>
      </c>
      <c r="G36" s="9">
        <f t="shared" si="10"/>
        <v>0</v>
      </c>
      <c r="H36" s="1">
        <f t="shared" si="10"/>
        <v>0</v>
      </c>
      <c r="I36" s="9">
        <f t="shared" si="10"/>
        <v>0</v>
      </c>
      <c r="J36" s="9">
        <f t="shared" si="10"/>
        <v>0</v>
      </c>
      <c r="K36" s="9">
        <f t="shared" si="10"/>
        <v>0</v>
      </c>
      <c r="L36" s="9">
        <f t="shared" si="10"/>
        <v>0</v>
      </c>
      <c r="M36" s="9">
        <f t="shared" si="10"/>
        <v>0</v>
      </c>
      <c r="N36" s="1">
        <f t="shared" si="10"/>
        <v>0</v>
      </c>
      <c r="O36" s="1">
        <f t="shared" si="10"/>
        <v>0</v>
      </c>
    </row>
    <row r="37" spans="1:15" x14ac:dyDescent="0.25">
      <c r="A37" s="9">
        <f>Damdubbel2!A31</f>
        <v>0</v>
      </c>
      <c r="B37" s="9">
        <f>Damdubbel2!B31</f>
        <v>0</v>
      </c>
      <c r="C37" s="9">
        <f>Damdubbel2!C31</f>
        <v>0</v>
      </c>
      <c r="D37" s="9">
        <f>Damdubbel2!D31</f>
        <v>0</v>
      </c>
      <c r="E37" s="9">
        <f>Damdubbel2!E31</f>
        <v>0</v>
      </c>
      <c r="F37" s="9">
        <f>Damdubbel2!F31</f>
        <v>0</v>
      </c>
      <c r="G37" s="9">
        <f>Damdubbel2!G31</f>
        <v>0</v>
      </c>
      <c r="H37" s="1">
        <f>Damdubbel2!H31</f>
        <v>0</v>
      </c>
      <c r="I37" s="9">
        <f>Damdubbel2!I31</f>
        <v>0</v>
      </c>
      <c r="J37" s="9">
        <f>Damdubbel2!J31</f>
        <v>0</v>
      </c>
      <c r="K37" s="9">
        <f>Damdubbel2!K31</f>
        <v>0</v>
      </c>
      <c r="L37" s="9">
        <f>Damdubbel2!L31</f>
        <v>0</v>
      </c>
      <c r="M37" s="9">
        <f>Damdubbel2!M31</f>
        <v>0</v>
      </c>
      <c r="N37" s="1">
        <f>Damdubbel2!N31</f>
        <v>0</v>
      </c>
      <c r="O37" s="1">
        <f>Damdubbel2!O31</f>
        <v>0</v>
      </c>
    </row>
    <row r="38" spans="1:15" x14ac:dyDescent="0.25">
      <c r="A38" s="9">
        <f>Damdubbel2!A32</f>
        <v>0</v>
      </c>
      <c r="B38" s="9">
        <f>Damdubbel2!B32</f>
        <v>0</v>
      </c>
      <c r="C38" s="9">
        <f>Damdubbel2!C32</f>
        <v>0</v>
      </c>
      <c r="D38" s="9">
        <f>Damdubbel2!D32</f>
        <v>0</v>
      </c>
      <c r="E38" s="9">
        <f>Damdubbel2!E32</f>
        <v>0</v>
      </c>
      <c r="F38" s="9">
        <f>Damdubbel2!F32</f>
        <v>0</v>
      </c>
      <c r="G38" s="9">
        <f>Damdubbel2!G32</f>
        <v>0</v>
      </c>
      <c r="H38" s="1">
        <f>Damdubbel2!H32</f>
        <v>0</v>
      </c>
      <c r="I38" s="9">
        <f>Damdubbel2!I32</f>
        <v>0</v>
      </c>
      <c r="J38" s="9">
        <f>Damdubbel2!J32</f>
        <v>0</v>
      </c>
      <c r="K38" s="9">
        <f>Damdubbel2!K32</f>
        <v>0</v>
      </c>
      <c r="L38" s="9">
        <f>Damdubbel2!L32</f>
        <v>0</v>
      </c>
      <c r="M38" s="9">
        <f>Damdubbel2!M32</f>
        <v>0</v>
      </c>
      <c r="N38" s="1">
        <f>Damdubbel2!N32</f>
        <v>0</v>
      </c>
      <c r="O38" s="1">
        <f>Damdubbel2!O32</f>
        <v>0</v>
      </c>
    </row>
    <row r="39" spans="1:15" x14ac:dyDescent="0.25">
      <c r="A39" s="9" t="str">
        <f>A37&amp;"/"&amp;A38</f>
        <v>0/0</v>
      </c>
      <c r="B39" s="37">
        <f>IF(B37=B38,B38,B37&amp;"/"&amp;B38)</f>
        <v>0</v>
      </c>
      <c r="C39" s="9">
        <f t="shared" ref="C39:O39" si="11">SUM(C37:C38)</f>
        <v>0</v>
      </c>
      <c r="D39" s="9">
        <f t="shared" si="11"/>
        <v>0</v>
      </c>
      <c r="E39" s="9">
        <f t="shared" si="11"/>
        <v>0</v>
      </c>
      <c r="F39" s="9">
        <f t="shared" si="11"/>
        <v>0</v>
      </c>
      <c r="G39" s="9">
        <f t="shared" si="11"/>
        <v>0</v>
      </c>
      <c r="H39" s="1">
        <f t="shared" si="11"/>
        <v>0</v>
      </c>
      <c r="I39" s="9">
        <f t="shared" si="11"/>
        <v>0</v>
      </c>
      <c r="J39" s="9">
        <f t="shared" si="11"/>
        <v>0</v>
      </c>
      <c r="K39" s="9">
        <f t="shared" si="11"/>
        <v>0</v>
      </c>
      <c r="L39" s="9">
        <f t="shared" si="11"/>
        <v>0</v>
      </c>
      <c r="M39" s="9">
        <f t="shared" si="11"/>
        <v>0</v>
      </c>
      <c r="N39" s="1">
        <f t="shared" si="11"/>
        <v>0</v>
      </c>
      <c r="O39" s="1">
        <f t="shared" si="11"/>
        <v>0</v>
      </c>
    </row>
    <row r="40" spans="1:15" x14ac:dyDescent="0.25">
      <c r="A40" s="9">
        <f>Damdubbel2!A33</f>
        <v>0</v>
      </c>
      <c r="B40" s="9">
        <f>Damdubbel2!B33</f>
        <v>0</v>
      </c>
      <c r="C40" s="9">
        <f>Damdubbel2!C33</f>
        <v>0</v>
      </c>
      <c r="D40" s="9">
        <f>Damdubbel2!D33</f>
        <v>0</v>
      </c>
      <c r="E40" s="9">
        <f>Damdubbel2!E33</f>
        <v>0</v>
      </c>
      <c r="F40" s="9">
        <f>Damdubbel2!F33</f>
        <v>0</v>
      </c>
      <c r="G40" s="9">
        <f>Damdubbel2!G33</f>
        <v>0</v>
      </c>
      <c r="H40" s="1">
        <f>Damdubbel2!H33</f>
        <v>0</v>
      </c>
      <c r="I40" s="9">
        <f>Damdubbel2!I33</f>
        <v>0</v>
      </c>
      <c r="J40" s="9">
        <f>Damdubbel2!J33</f>
        <v>0</v>
      </c>
      <c r="K40" s="9">
        <f>Damdubbel2!K33</f>
        <v>0</v>
      </c>
      <c r="L40" s="9">
        <f>Damdubbel2!L33</f>
        <v>0</v>
      </c>
      <c r="M40" s="9">
        <f>Damdubbel2!M33</f>
        <v>0</v>
      </c>
      <c r="N40" s="1">
        <f>Damdubbel2!N33</f>
        <v>0</v>
      </c>
      <c r="O40" s="1">
        <f>Damdubbel2!O33</f>
        <v>0</v>
      </c>
    </row>
    <row r="41" spans="1:15" x14ac:dyDescent="0.25">
      <c r="A41" s="9">
        <f>Damdubbel2!A34</f>
        <v>0</v>
      </c>
      <c r="B41" s="9">
        <f>Damdubbel2!B34</f>
        <v>0</v>
      </c>
      <c r="C41" s="9">
        <f>Damdubbel2!C34</f>
        <v>0</v>
      </c>
      <c r="D41" s="9">
        <f>Damdubbel2!D34</f>
        <v>0</v>
      </c>
      <c r="E41" s="9">
        <f>Damdubbel2!E34</f>
        <v>0</v>
      </c>
      <c r="F41" s="9">
        <f>Damdubbel2!F34</f>
        <v>0</v>
      </c>
      <c r="G41" s="9">
        <f>Damdubbel2!G34</f>
        <v>0</v>
      </c>
      <c r="H41" s="1">
        <f>Damdubbel2!H34</f>
        <v>0</v>
      </c>
      <c r="I41" s="9">
        <f>Damdubbel2!I34</f>
        <v>0</v>
      </c>
      <c r="J41" s="9">
        <f>Damdubbel2!J34</f>
        <v>0</v>
      </c>
      <c r="K41" s="9">
        <f>Damdubbel2!K34</f>
        <v>0</v>
      </c>
      <c r="L41" s="9">
        <f>Damdubbel2!L34</f>
        <v>0</v>
      </c>
      <c r="M41" s="9">
        <f>Damdubbel2!M34</f>
        <v>0</v>
      </c>
      <c r="N41" s="1">
        <f>Damdubbel2!N34</f>
        <v>0</v>
      </c>
      <c r="O41" s="1">
        <f>Damdubbel2!O34</f>
        <v>0</v>
      </c>
    </row>
    <row r="42" spans="1:15" x14ac:dyDescent="0.25">
      <c r="A42" s="9" t="str">
        <f>A40&amp;"/"&amp;A41</f>
        <v>0/0</v>
      </c>
      <c r="B42" s="37">
        <f>IF(B40=B41,B41,B40&amp;"/"&amp;B41)</f>
        <v>0</v>
      </c>
      <c r="C42" s="9">
        <f t="shared" ref="C42:O42" si="12">SUM(C40:C41)</f>
        <v>0</v>
      </c>
      <c r="D42" s="9">
        <f t="shared" si="12"/>
        <v>0</v>
      </c>
      <c r="E42" s="9">
        <f t="shared" si="12"/>
        <v>0</v>
      </c>
      <c r="F42" s="9">
        <f t="shared" si="12"/>
        <v>0</v>
      </c>
      <c r="G42" s="9">
        <f t="shared" si="12"/>
        <v>0</v>
      </c>
      <c r="H42" s="1">
        <f t="shared" si="12"/>
        <v>0</v>
      </c>
      <c r="I42" s="9">
        <f t="shared" si="12"/>
        <v>0</v>
      </c>
      <c r="J42" s="9">
        <f t="shared" si="12"/>
        <v>0</v>
      </c>
      <c r="K42" s="9">
        <f t="shared" si="12"/>
        <v>0</v>
      </c>
      <c r="L42" s="9">
        <f t="shared" si="12"/>
        <v>0</v>
      </c>
      <c r="M42" s="9">
        <f t="shared" si="12"/>
        <v>0</v>
      </c>
      <c r="N42" s="1">
        <f t="shared" si="12"/>
        <v>0</v>
      </c>
      <c r="O42" s="1">
        <f t="shared" si="12"/>
        <v>0</v>
      </c>
    </row>
    <row r="43" spans="1:15" x14ac:dyDescent="0.25">
      <c r="A43" s="9">
        <f>Damdubbel2!A35</f>
        <v>0</v>
      </c>
      <c r="B43" s="9">
        <f>Damdubbel2!B35</f>
        <v>0</v>
      </c>
      <c r="C43" s="9">
        <f>Damdubbel2!C35</f>
        <v>0</v>
      </c>
      <c r="D43" s="9">
        <f>Damdubbel2!D35</f>
        <v>0</v>
      </c>
      <c r="E43" s="9">
        <f>Damdubbel2!E35</f>
        <v>0</v>
      </c>
      <c r="F43" s="9">
        <f>Damdubbel2!F35</f>
        <v>0</v>
      </c>
      <c r="G43" s="9">
        <f>Damdubbel2!G35</f>
        <v>0</v>
      </c>
      <c r="H43" s="1">
        <f>Damdubbel2!H35</f>
        <v>0</v>
      </c>
      <c r="I43" s="9">
        <f>Damdubbel2!I35</f>
        <v>0</v>
      </c>
      <c r="J43" s="9">
        <f>Damdubbel2!J35</f>
        <v>0</v>
      </c>
      <c r="K43" s="9">
        <f>Damdubbel2!K35</f>
        <v>0</v>
      </c>
      <c r="L43" s="9">
        <f>Damdubbel2!L35</f>
        <v>0</v>
      </c>
      <c r="M43" s="9">
        <f>Damdubbel2!M35</f>
        <v>0</v>
      </c>
      <c r="N43" s="1">
        <f>Damdubbel2!N35</f>
        <v>0</v>
      </c>
      <c r="O43" s="1">
        <f>Damdubbel2!O35</f>
        <v>0</v>
      </c>
    </row>
    <row r="44" spans="1:15" x14ac:dyDescent="0.25">
      <c r="A44" s="9">
        <f>Damdubbel2!A36</f>
        <v>0</v>
      </c>
      <c r="B44" s="9">
        <f>Damdubbel2!B36</f>
        <v>0</v>
      </c>
      <c r="C44" s="9">
        <f>Damdubbel2!C36</f>
        <v>0</v>
      </c>
      <c r="D44" s="9">
        <f>Damdubbel2!D36</f>
        <v>0</v>
      </c>
      <c r="E44" s="9">
        <f>Damdubbel2!E36</f>
        <v>0</v>
      </c>
      <c r="F44" s="9">
        <f>Damdubbel2!F36</f>
        <v>0</v>
      </c>
      <c r="G44" s="9">
        <f>Damdubbel2!G36</f>
        <v>0</v>
      </c>
      <c r="H44" s="1">
        <f>Damdubbel2!H36</f>
        <v>0</v>
      </c>
      <c r="I44" s="9">
        <f>Damdubbel2!I36</f>
        <v>0</v>
      </c>
      <c r="J44" s="9">
        <f>Damdubbel2!J36</f>
        <v>0</v>
      </c>
      <c r="K44" s="9">
        <f>Damdubbel2!K36</f>
        <v>0</v>
      </c>
      <c r="L44" s="9">
        <f>Damdubbel2!L36</f>
        <v>0</v>
      </c>
      <c r="M44" s="9">
        <f>Damdubbel2!M36</f>
        <v>0</v>
      </c>
      <c r="N44" s="1">
        <f>Damdubbel2!N36</f>
        <v>0</v>
      </c>
      <c r="O44" s="1">
        <f>Damdubbel2!O36</f>
        <v>0</v>
      </c>
    </row>
    <row r="45" spans="1:15" x14ac:dyDescent="0.25">
      <c r="A45" s="9" t="str">
        <f>A43&amp;"/"&amp;A44</f>
        <v>0/0</v>
      </c>
      <c r="B45" s="37">
        <f>IF(B43=B44,B44,B43&amp;"/"&amp;B44)</f>
        <v>0</v>
      </c>
      <c r="C45" s="9">
        <f t="shared" ref="C45:O45" si="13">SUM(C43:C44)</f>
        <v>0</v>
      </c>
      <c r="D45" s="9">
        <f t="shared" si="13"/>
        <v>0</v>
      </c>
      <c r="E45" s="9">
        <f t="shared" si="13"/>
        <v>0</v>
      </c>
      <c r="F45" s="9">
        <f t="shared" si="13"/>
        <v>0</v>
      </c>
      <c r="G45" s="9">
        <f t="shared" si="13"/>
        <v>0</v>
      </c>
      <c r="H45" s="1">
        <f t="shared" si="13"/>
        <v>0</v>
      </c>
      <c r="I45" s="9">
        <f t="shared" si="13"/>
        <v>0</v>
      </c>
      <c r="J45" s="9">
        <f t="shared" si="13"/>
        <v>0</v>
      </c>
      <c r="K45" s="9">
        <f t="shared" si="13"/>
        <v>0</v>
      </c>
      <c r="L45" s="9">
        <f t="shared" si="13"/>
        <v>0</v>
      </c>
      <c r="M45" s="9">
        <f t="shared" si="13"/>
        <v>0</v>
      </c>
      <c r="N45" s="1">
        <f t="shared" si="13"/>
        <v>0</v>
      </c>
      <c r="O45" s="1">
        <f t="shared" si="13"/>
        <v>0</v>
      </c>
    </row>
    <row r="46" spans="1:15" x14ac:dyDescent="0.25">
      <c r="A46" s="9">
        <f>Damdubbel2!A37</f>
        <v>0</v>
      </c>
      <c r="B46" s="9">
        <f>Damdubbel2!B37</f>
        <v>0</v>
      </c>
      <c r="C46" s="9">
        <f>Damdubbel2!C37</f>
        <v>0</v>
      </c>
      <c r="D46" s="9">
        <f>Damdubbel2!D37</f>
        <v>0</v>
      </c>
      <c r="E46" s="9">
        <f>Damdubbel2!E37</f>
        <v>0</v>
      </c>
      <c r="F46" s="9">
        <f>Damdubbel2!F37</f>
        <v>0</v>
      </c>
      <c r="G46" s="9">
        <f>Damdubbel2!G37</f>
        <v>0</v>
      </c>
      <c r="H46" s="1">
        <f>Damdubbel2!H37</f>
        <v>0</v>
      </c>
      <c r="I46" s="9">
        <f>Damdubbel2!I37</f>
        <v>0</v>
      </c>
      <c r="J46" s="9">
        <f>Damdubbel2!J37</f>
        <v>0</v>
      </c>
      <c r="K46" s="9">
        <f>Damdubbel2!K37</f>
        <v>0</v>
      </c>
      <c r="L46" s="9">
        <f>Damdubbel2!L37</f>
        <v>0</v>
      </c>
      <c r="M46" s="9">
        <f>Damdubbel2!M37</f>
        <v>0</v>
      </c>
      <c r="N46" s="1">
        <f>Damdubbel2!N37</f>
        <v>0</v>
      </c>
      <c r="O46" s="1">
        <f>Damdubbel2!O37</f>
        <v>0</v>
      </c>
    </row>
    <row r="47" spans="1:15" x14ac:dyDescent="0.25">
      <c r="A47" s="9">
        <f>Damdubbel2!A38</f>
        <v>0</v>
      </c>
      <c r="B47" s="9">
        <f>Damdubbel2!B38</f>
        <v>0</v>
      </c>
      <c r="C47" s="9">
        <f>Damdubbel2!C38</f>
        <v>0</v>
      </c>
      <c r="D47" s="9">
        <f>Damdubbel2!D38</f>
        <v>0</v>
      </c>
      <c r="E47" s="9">
        <f>Damdubbel2!E38</f>
        <v>0</v>
      </c>
      <c r="F47" s="9">
        <f>Damdubbel2!F38</f>
        <v>0</v>
      </c>
      <c r="G47" s="9">
        <f>Damdubbel2!G38</f>
        <v>0</v>
      </c>
      <c r="H47" s="1">
        <f>Damdubbel2!H38</f>
        <v>0</v>
      </c>
      <c r="I47" s="9">
        <f>Damdubbel2!I38</f>
        <v>0</v>
      </c>
      <c r="J47" s="9">
        <f>Damdubbel2!J38</f>
        <v>0</v>
      </c>
      <c r="K47" s="9">
        <f>Damdubbel2!K38</f>
        <v>0</v>
      </c>
      <c r="L47" s="9">
        <f>Damdubbel2!L38</f>
        <v>0</v>
      </c>
      <c r="M47" s="9">
        <f>Damdubbel2!M38</f>
        <v>0</v>
      </c>
      <c r="N47" s="1">
        <f>Damdubbel2!N38</f>
        <v>0</v>
      </c>
      <c r="O47" s="1">
        <f>Damdubbel2!O38</f>
        <v>0</v>
      </c>
    </row>
    <row r="48" spans="1:15" x14ac:dyDescent="0.25">
      <c r="A48" s="9" t="str">
        <f>A46&amp;"/"&amp;A47</f>
        <v>0/0</v>
      </c>
      <c r="B48" s="37">
        <f>IF(B46=B47,B47,B46&amp;"/"&amp;B47)</f>
        <v>0</v>
      </c>
      <c r="C48" s="9">
        <f t="shared" ref="C48:O48" si="14">SUM(C46:C47)</f>
        <v>0</v>
      </c>
      <c r="D48" s="9">
        <f t="shared" si="14"/>
        <v>0</v>
      </c>
      <c r="E48" s="9">
        <f t="shared" si="14"/>
        <v>0</v>
      </c>
      <c r="F48" s="9">
        <f t="shared" si="14"/>
        <v>0</v>
      </c>
      <c r="G48" s="9">
        <f t="shared" si="14"/>
        <v>0</v>
      </c>
      <c r="H48" s="1">
        <f t="shared" si="14"/>
        <v>0</v>
      </c>
      <c r="I48" s="9">
        <f t="shared" si="14"/>
        <v>0</v>
      </c>
      <c r="J48" s="9">
        <f t="shared" si="14"/>
        <v>0</v>
      </c>
      <c r="K48" s="9">
        <f t="shared" si="14"/>
        <v>0</v>
      </c>
      <c r="L48" s="9">
        <f t="shared" si="14"/>
        <v>0</v>
      </c>
      <c r="M48" s="9">
        <f t="shared" si="14"/>
        <v>0</v>
      </c>
      <c r="N48" s="1">
        <f t="shared" si="14"/>
        <v>0</v>
      </c>
      <c r="O48" s="1">
        <f t="shared" si="14"/>
        <v>0</v>
      </c>
    </row>
    <row r="49" spans="1:15" x14ac:dyDescent="0.25">
      <c r="A49" s="9">
        <f>Damdubbel2!A39</f>
        <v>0</v>
      </c>
      <c r="B49" s="9">
        <f>Damdubbel2!B39</f>
        <v>0</v>
      </c>
      <c r="C49" s="9">
        <f>Damdubbel2!C39</f>
        <v>0</v>
      </c>
      <c r="D49" s="9">
        <f>Damdubbel2!D39</f>
        <v>0</v>
      </c>
      <c r="E49" s="9">
        <f>Damdubbel2!E39</f>
        <v>0</v>
      </c>
      <c r="F49" s="9">
        <f>Damdubbel2!F39</f>
        <v>0</v>
      </c>
      <c r="G49" s="9">
        <f>Damdubbel2!G39</f>
        <v>0</v>
      </c>
      <c r="H49" s="1">
        <f>Damdubbel2!H39</f>
        <v>0</v>
      </c>
      <c r="I49" s="9">
        <f>Damdubbel2!I39</f>
        <v>0</v>
      </c>
      <c r="J49" s="9">
        <f>Damdubbel2!J39</f>
        <v>0</v>
      </c>
      <c r="K49" s="9">
        <f>Damdubbel2!K39</f>
        <v>0</v>
      </c>
      <c r="L49" s="9">
        <f>Damdubbel2!L39</f>
        <v>0</v>
      </c>
      <c r="M49" s="9">
        <f>Damdubbel2!M39</f>
        <v>0</v>
      </c>
      <c r="N49" s="1">
        <f>Damdubbel2!N39</f>
        <v>0</v>
      </c>
      <c r="O49" s="1">
        <f>Damdubbel2!O39</f>
        <v>0</v>
      </c>
    </row>
    <row r="50" spans="1:15" x14ac:dyDescent="0.25">
      <c r="A50" s="9">
        <f>Damdubbel2!A40</f>
        <v>0</v>
      </c>
      <c r="B50" s="9">
        <f>Damdubbel2!B40</f>
        <v>0</v>
      </c>
      <c r="C50" s="9">
        <f>Damdubbel2!C40</f>
        <v>0</v>
      </c>
      <c r="D50" s="9">
        <f>Damdubbel2!D40</f>
        <v>0</v>
      </c>
      <c r="E50" s="9">
        <f>Damdubbel2!E40</f>
        <v>0</v>
      </c>
      <c r="F50" s="9">
        <f>Damdubbel2!F40</f>
        <v>0</v>
      </c>
      <c r="G50" s="9">
        <f>Damdubbel2!G40</f>
        <v>0</v>
      </c>
      <c r="H50" s="1">
        <f>Damdubbel2!H40</f>
        <v>0</v>
      </c>
      <c r="I50" s="9">
        <f>Damdubbel2!I40</f>
        <v>0</v>
      </c>
      <c r="J50" s="9">
        <f>Damdubbel2!J40</f>
        <v>0</v>
      </c>
      <c r="K50" s="9">
        <f>Damdubbel2!K40</f>
        <v>0</v>
      </c>
      <c r="L50" s="9">
        <f>Damdubbel2!L40</f>
        <v>0</v>
      </c>
      <c r="M50" s="9">
        <f>Damdubbel2!M40</f>
        <v>0</v>
      </c>
      <c r="N50" s="1">
        <f>Damdubbel2!N40</f>
        <v>0</v>
      </c>
      <c r="O50" s="1">
        <f>Damdubbel2!O40</f>
        <v>0</v>
      </c>
    </row>
    <row r="51" spans="1:15" x14ac:dyDescent="0.25">
      <c r="A51" s="9" t="str">
        <f>A49&amp;"/"&amp;A50</f>
        <v>0/0</v>
      </c>
      <c r="B51" s="37">
        <f>IF(B49=B50,B50,B49&amp;"/"&amp;B50)</f>
        <v>0</v>
      </c>
      <c r="C51" s="9">
        <f t="shared" ref="C51:O51" si="15">SUM(C49:C50)</f>
        <v>0</v>
      </c>
      <c r="D51" s="9">
        <f t="shared" si="15"/>
        <v>0</v>
      </c>
      <c r="E51" s="9">
        <f t="shared" si="15"/>
        <v>0</v>
      </c>
      <c r="F51" s="9">
        <f t="shared" si="15"/>
        <v>0</v>
      </c>
      <c r="G51" s="9">
        <f t="shared" si="15"/>
        <v>0</v>
      </c>
      <c r="H51" s="1">
        <f t="shared" si="15"/>
        <v>0</v>
      </c>
      <c r="I51" s="9">
        <f t="shared" si="15"/>
        <v>0</v>
      </c>
      <c r="J51" s="9">
        <f t="shared" si="15"/>
        <v>0</v>
      </c>
      <c r="K51" s="9">
        <f t="shared" si="15"/>
        <v>0</v>
      </c>
      <c r="L51" s="9">
        <f t="shared" si="15"/>
        <v>0</v>
      </c>
      <c r="M51" s="9">
        <f t="shared" si="15"/>
        <v>0</v>
      </c>
      <c r="N51" s="1">
        <f t="shared" si="15"/>
        <v>0</v>
      </c>
      <c r="O51" s="1">
        <f t="shared" si="15"/>
        <v>0</v>
      </c>
    </row>
    <row r="52" spans="1:15" x14ac:dyDescent="0.25">
      <c r="A52" s="9">
        <f>Damdubbel2!A41</f>
        <v>0</v>
      </c>
      <c r="B52" s="9">
        <f>Damdubbel2!B41</f>
        <v>0</v>
      </c>
      <c r="C52" s="9">
        <f>Damdubbel2!C41</f>
        <v>0</v>
      </c>
      <c r="D52" s="9">
        <f>Damdubbel2!D41</f>
        <v>0</v>
      </c>
      <c r="E52" s="9">
        <f>Damdubbel2!E41</f>
        <v>0</v>
      </c>
      <c r="F52" s="9">
        <f>Damdubbel2!F41</f>
        <v>0</v>
      </c>
      <c r="G52" s="9">
        <f>Damdubbel2!G41</f>
        <v>0</v>
      </c>
      <c r="H52" s="1">
        <f>Damdubbel2!H41</f>
        <v>0</v>
      </c>
      <c r="I52" s="9">
        <f>Damdubbel2!I41</f>
        <v>0</v>
      </c>
      <c r="J52" s="9">
        <f>Damdubbel2!J41</f>
        <v>0</v>
      </c>
      <c r="K52" s="9">
        <f>Damdubbel2!K41</f>
        <v>0</v>
      </c>
      <c r="L52" s="9">
        <f>Damdubbel2!L41</f>
        <v>0</v>
      </c>
      <c r="M52" s="9">
        <f>Damdubbel2!M41</f>
        <v>0</v>
      </c>
      <c r="N52" s="1">
        <f>Damdubbel2!N41</f>
        <v>0</v>
      </c>
      <c r="O52" s="1">
        <f>Damdubbel2!O41</f>
        <v>0</v>
      </c>
    </row>
    <row r="53" spans="1:15" x14ac:dyDescent="0.25">
      <c r="A53" s="9">
        <f>Damdubbel2!A42</f>
        <v>0</v>
      </c>
      <c r="B53" s="9">
        <f>Damdubbel2!B42</f>
        <v>0</v>
      </c>
      <c r="C53" s="9">
        <f>Damdubbel2!C42</f>
        <v>0</v>
      </c>
      <c r="D53" s="9">
        <f>Damdubbel2!D42</f>
        <v>0</v>
      </c>
      <c r="E53" s="9">
        <f>Damdubbel2!E42</f>
        <v>0</v>
      </c>
      <c r="F53" s="9">
        <f>Damdubbel2!F42</f>
        <v>0</v>
      </c>
      <c r="G53" s="9">
        <f>Damdubbel2!G42</f>
        <v>0</v>
      </c>
      <c r="H53" s="1">
        <f>Damdubbel2!H42</f>
        <v>0</v>
      </c>
      <c r="I53" s="9">
        <f>Damdubbel2!I42</f>
        <v>0</v>
      </c>
      <c r="J53" s="9">
        <f>Damdubbel2!J42</f>
        <v>0</v>
      </c>
      <c r="K53" s="9">
        <f>Damdubbel2!K42</f>
        <v>0</v>
      </c>
      <c r="L53" s="9">
        <f>Damdubbel2!L42</f>
        <v>0</v>
      </c>
      <c r="M53" s="9">
        <f>Damdubbel2!M42</f>
        <v>0</v>
      </c>
      <c r="N53" s="1">
        <f>Damdubbel2!N42</f>
        <v>0</v>
      </c>
      <c r="O53" s="1">
        <f>Damdubbel2!O42</f>
        <v>0</v>
      </c>
    </row>
    <row r="54" spans="1:15" x14ac:dyDescent="0.25">
      <c r="A54" s="9" t="str">
        <f>A52&amp;"/"&amp;A53</f>
        <v>0/0</v>
      </c>
      <c r="B54" s="37">
        <f>IF(B52=B53,B53,B52&amp;"/"&amp;B53)</f>
        <v>0</v>
      </c>
      <c r="C54" s="9">
        <f t="shared" ref="C54:O54" si="16">SUM(C52:C53)</f>
        <v>0</v>
      </c>
      <c r="D54" s="9">
        <f t="shared" si="16"/>
        <v>0</v>
      </c>
      <c r="E54" s="9">
        <f t="shared" si="16"/>
        <v>0</v>
      </c>
      <c r="F54" s="9">
        <f t="shared" si="16"/>
        <v>0</v>
      </c>
      <c r="G54" s="9">
        <f t="shared" si="16"/>
        <v>0</v>
      </c>
      <c r="H54" s="1">
        <f t="shared" si="16"/>
        <v>0</v>
      </c>
      <c r="I54" s="9">
        <f t="shared" si="16"/>
        <v>0</v>
      </c>
      <c r="J54" s="9">
        <f t="shared" si="16"/>
        <v>0</v>
      </c>
      <c r="K54" s="9">
        <f t="shared" si="16"/>
        <v>0</v>
      </c>
      <c r="L54" s="9">
        <f t="shared" si="16"/>
        <v>0</v>
      </c>
      <c r="M54" s="9">
        <f t="shared" si="16"/>
        <v>0</v>
      </c>
      <c r="N54" s="1">
        <f t="shared" si="16"/>
        <v>0</v>
      </c>
      <c r="O54" s="1">
        <f t="shared" si="16"/>
        <v>0</v>
      </c>
    </row>
    <row r="55" spans="1:15" x14ac:dyDescent="0.25">
      <c r="A55" s="9">
        <f>Damdubbel2!A43</f>
        <v>0</v>
      </c>
      <c r="B55" s="9">
        <f>Damdubbel2!B43</f>
        <v>0</v>
      </c>
      <c r="C55" s="9">
        <f>Damdubbel2!C43</f>
        <v>0</v>
      </c>
      <c r="D55" s="9">
        <f>Damdubbel2!D43</f>
        <v>0</v>
      </c>
      <c r="E55" s="9">
        <f>Damdubbel2!E43</f>
        <v>0</v>
      </c>
      <c r="F55" s="9">
        <f>Damdubbel2!F43</f>
        <v>0</v>
      </c>
      <c r="G55" s="9">
        <f>Damdubbel2!G43</f>
        <v>0</v>
      </c>
      <c r="H55" s="1">
        <f>Damdubbel2!H43</f>
        <v>0</v>
      </c>
      <c r="I55" s="9">
        <f>Damdubbel2!I43</f>
        <v>0</v>
      </c>
      <c r="J55" s="9">
        <f>Damdubbel2!J43</f>
        <v>0</v>
      </c>
      <c r="K55" s="9">
        <f>Damdubbel2!K43</f>
        <v>0</v>
      </c>
      <c r="L55" s="9">
        <f>Damdubbel2!L43</f>
        <v>0</v>
      </c>
      <c r="M55" s="9">
        <f>Damdubbel2!M43</f>
        <v>0</v>
      </c>
      <c r="N55" s="1">
        <f>Damdubbel2!N43</f>
        <v>0</v>
      </c>
      <c r="O55" s="1">
        <f>Damdubbel2!O43</f>
        <v>0</v>
      </c>
    </row>
    <row r="56" spans="1:15" x14ac:dyDescent="0.25">
      <c r="A56" s="9">
        <f>Damdubbel2!A44</f>
        <v>0</v>
      </c>
      <c r="B56" s="9">
        <f>Damdubbel2!B44</f>
        <v>0</v>
      </c>
      <c r="C56" s="9">
        <f>Damdubbel2!C44</f>
        <v>0</v>
      </c>
      <c r="D56" s="9">
        <f>Damdubbel2!D44</f>
        <v>0</v>
      </c>
      <c r="E56" s="9">
        <f>Damdubbel2!E44</f>
        <v>0</v>
      </c>
      <c r="F56" s="9">
        <f>Damdubbel2!F44</f>
        <v>0</v>
      </c>
      <c r="G56" s="9">
        <f>Damdubbel2!G44</f>
        <v>0</v>
      </c>
      <c r="H56" s="1">
        <f>Damdubbel2!H44</f>
        <v>0</v>
      </c>
      <c r="I56" s="9">
        <f>Damdubbel2!I44</f>
        <v>0</v>
      </c>
      <c r="J56" s="9">
        <f>Damdubbel2!J44</f>
        <v>0</v>
      </c>
      <c r="K56" s="9">
        <f>Damdubbel2!K44</f>
        <v>0</v>
      </c>
      <c r="L56" s="9">
        <f>Damdubbel2!L44</f>
        <v>0</v>
      </c>
      <c r="M56" s="9">
        <f>Damdubbel2!M44</f>
        <v>0</v>
      </c>
      <c r="N56" s="1">
        <f>Damdubbel2!N44</f>
        <v>0</v>
      </c>
      <c r="O56" s="1">
        <f>Damdubbel2!O44</f>
        <v>0</v>
      </c>
    </row>
    <row r="57" spans="1:15" x14ac:dyDescent="0.25">
      <c r="A57" s="9" t="str">
        <f>A55&amp;"/"&amp;A56</f>
        <v>0/0</v>
      </c>
      <c r="B57" s="37">
        <f>IF(B55=B56,B56,B55&amp;"/"&amp;B56)</f>
        <v>0</v>
      </c>
      <c r="C57" s="9">
        <f t="shared" ref="C57:O57" si="17">SUM(C55:C56)</f>
        <v>0</v>
      </c>
      <c r="D57" s="9">
        <f t="shared" si="17"/>
        <v>0</v>
      </c>
      <c r="E57" s="9">
        <f t="shared" si="17"/>
        <v>0</v>
      </c>
      <c r="F57" s="9">
        <f t="shared" si="17"/>
        <v>0</v>
      </c>
      <c r="G57" s="9">
        <f t="shared" si="17"/>
        <v>0</v>
      </c>
      <c r="H57" s="1">
        <f t="shared" si="17"/>
        <v>0</v>
      </c>
      <c r="I57" s="9">
        <f t="shared" si="17"/>
        <v>0</v>
      </c>
      <c r="J57" s="9">
        <f t="shared" si="17"/>
        <v>0</v>
      </c>
      <c r="K57" s="9">
        <f t="shared" si="17"/>
        <v>0</v>
      </c>
      <c r="L57" s="9">
        <f t="shared" si="17"/>
        <v>0</v>
      </c>
      <c r="M57" s="9">
        <f t="shared" si="17"/>
        <v>0</v>
      </c>
      <c r="N57" s="1">
        <f t="shared" si="17"/>
        <v>0</v>
      </c>
      <c r="O57" s="1">
        <f t="shared" si="17"/>
        <v>0</v>
      </c>
    </row>
    <row r="58" spans="1:15" x14ac:dyDescent="0.25">
      <c r="A58" s="9">
        <f>Damdubbel2!A45</f>
        <v>0</v>
      </c>
      <c r="B58" s="9">
        <f>Damdubbel2!B45</f>
        <v>0</v>
      </c>
      <c r="C58" s="9">
        <f>Damdubbel2!C45</f>
        <v>0</v>
      </c>
      <c r="D58" s="9">
        <f>Damdubbel2!D45</f>
        <v>0</v>
      </c>
      <c r="E58" s="9">
        <f>Damdubbel2!E45</f>
        <v>0</v>
      </c>
      <c r="F58" s="9">
        <f>Damdubbel2!F45</f>
        <v>0</v>
      </c>
      <c r="G58" s="9">
        <f>Damdubbel2!G45</f>
        <v>0</v>
      </c>
      <c r="H58" s="1">
        <f>Damdubbel2!H45</f>
        <v>0</v>
      </c>
      <c r="I58" s="9">
        <f>Damdubbel2!I45</f>
        <v>0</v>
      </c>
      <c r="J58" s="9">
        <f>Damdubbel2!J45</f>
        <v>0</v>
      </c>
      <c r="K58" s="9">
        <f>Damdubbel2!K45</f>
        <v>0</v>
      </c>
      <c r="L58" s="9">
        <f>Damdubbel2!L45</f>
        <v>0</v>
      </c>
      <c r="M58" s="9">
        <f>Damdubbel2!M45</f>
        <v>0</v>
      </c>
      <c r="N58" s="1">
        <f>Damdubbel2!N45</f>
        <v>0</v>
      </c>
      <c r="O58" s="1">
        <f>Damdubbel2!O45</f>
        <v>0</v>
      </c>
    </row>
    <row r="59" spans="1:15" x14ac:dyDescent="0.25">
      <c r="A59" s="9">
        <f>Damdubbel2!A46</f>
        <v>0</v>
      </c>
      <c r="B59" s="9">
        <f>Damdubbel2!B46</f>
        <v>0</v>
      </c>
      <c r="C59" s="9">
        <f>Damdubbel2!C46</f>
        <v>0</v>
      </c>
      <c r="D59" s="9">
        <f>Damdubbel2!D46</f>
        <v>0</v>
      </c>
      <c r="E59" s="9">
        <f>Damdubbel2!E46</f>
        <v>0</v>
      </c>
      <c r="F59" s="9">
        <f>Damdubbel2!F46</f>
        <v>0</v>
      </c>
      <c r="G59" s="9">
        <f>Damdubbel2!G46</f>
        <v>0</v>
      </c>
      <c r="H59" s="1">
        <f>Damdubbel2!H46</f>
        <v>0</v>
      </c>
      <c r="I59" s="9">
        <f>Damdubbel2!I46</f>
        <v>0</v>
      </c>
      <c r="J59" s="9">
        <f>Damdubbel2!J46</f>
        <v>0</v>
      </c>
      <c r="K59" s="9">
        <f>Damdubbel2!K46</f>
        <v>0</v>
      </c>
      <c r="L59" s="9">
        <f>Damdubbel2!L46</f>
        <v>0</v>
      </c>
      <c r="M59" s="9">
        <f>Damdubbel2!M46</f>
        <v>0</v>
      </c>
      <c r="N59" s="1">
        <f>Damdubbel2!N46</f>
        <v>0</v>
      </c>
      <c r="O59" s="1">
        <f>Damdubbel2!O46</f>
        <v>0</v>
      </c>
    </row>
    <row r="60" spans="1:15" x14ac:dyDescent="0.25">
      <c r="A60" s="9" t="str">
        <f>A58&amp;"/"&amp;A59</f>
        <v>0/0</v>
      </c>
      <c r="B60" s="37">
        <f>IF(B58=B59,B59,B58&amp;"/"&amp;B59)</f>
        <v>0</v>
      </c>
      <c r="C60" s="9">
        <f t="shared" ref="C60:O60" si="18">SUM(C58:C59)</f>
        <v>0</v>
      </c>
      <c r="D60" s="9">
        <f t="shared" si="18"/>
        <v>0</v>
      </c>
      <c r="E60" s="9">
        <f t="shared" si="18"/>
        <v>0</v>
      </c>
      <c r="F60" s="9">
        <f t="shared" si="18"/>
        <v>0</v>
      </c>
      <c r="G60" s="9">
        <f t="shared" si="18"/>
        <v>0</v>
      </c>
      <c r="H60" s="1">
        <f t="shared" si="18"/>
        <v>0</v>
      </c>
      <c r="I60" s="9">
        <f t="shared" si="18"/>
        <v>0</v>
      </c>
      <c r="J60" s="9">
        <f t="shared" si="18"/>
        <v>0</v>
      </c>
      <c r="K60" s="9">
        <f t="shared" si="18"/>
        <v>0</v>
      </c>
      <c r="L60" s="9">
        <f t="shared" si="18"/>
        <v>0</v>
      </c>
      <c r="M60" s="9">
        <f t="shared" si="18"/>
        <v>0</v>
      </c>
      <c r="N60" s="1">
        <f t="shared" si="18"/>
        <v>0</v>
      </c>
      <c r="O60" s="1">
        <f t="shared" si="18"/>
        <v>0</v>
      </c>
    </row>
    <row r="61" spans="1:15" x14ac:dyDescent="0.25">
      <c r="A61" s="9">
        <f>Damdubbel2!A47</f>
        <v>0</v>
      </c>
      <c r="B61" s="9">
        <f>Damdubbel2!B47</f>
        <v>0</v>
      </c>
      <c r="C61" s="9">
        <f>Damdubbel2!C47</f>
        <v>0</v>
      </c>
      <c r="D61" s="9">
        <f>Damdubbel2!D47</f>
        <v>0</v>
      </c>
      <c r="E61" s="9">
        <f>Damdubbel2!E47</f>
        <v>0</v>
      </c>
      <c r="F61" s="9">
        <f>Damdubbel2!F47</f>
        <v>0</v>
      </c>
      <c r="G61" s="9">
        <f>Damdubbel2!G47</f>
        <v>0</v>
      </c>
      <c r="H61" s="1">
        <f>Damdubbel2!H47</f>
        <v>0</v>
      </c>
      <c r="I61" s="9">
        <f>Damdubbel2!I47</f>
        <v>0</v>
      </c>
      <c r="J61" s="9">
        <f>Damdubbel2!J47</f>
        <v>0</v>
      </c>
      <c r="K61" s="9">
        <f>Damdubbel2!K47</f>
        <v>0</v>
      </c>
      <c r="L61" s="9">
        <f>Damdubbel2!L47</f>
        <v>0</v>
      </c>
      <c r="M61" s="9">
        <f>Damdubbel2!M47</f>
        <v>0</v>
      </c>
      <c r="N61" s="1">
        <f>Damdubbel2!N47</f>
        <v>0</v>
      </c>
      <c r="O61" s="1">
        <f>Damdubbel2!O47</f>
        <v>0</v>
      </c>
    </row>
    <row r="62" spans="1:15" x14ac:dyDescent="0.25">
      <c r="A62" s="9">
        <f>Damdubbel2!A48</f>
        <v>0</v>
      </c>
      <c r="B62" s="9">
        <f>Damdubbel2!B48</f>
        <v>0</v>
      </c>
      <c r="C62" s="9">
        <f>Damdubbel2!C48</f>
        <v>0</v>
      </c>
      <c r="D62" s="9">
        <f>Damdubbel2!D48</f>
        <v>0</v>
      </c>
      <c r="E62" s="9">
        <f>Damdubbel2!E48</f>
        <v>0</v>
      </c>
      <c r="F62" s="9">
        <f>Damdubbel2!F48</f>
        <v>0</v>
      </c>
      <c r="G62" s="9">
        <f>Damdubbel2!G48</f>
        <v>0</v>
      </c>
      <c r="H62" s="1">
        <f>Damdubbel2!H48</f>
        <v>0</v>
      </c>
      <c r="I62" s="9">
        <f>Damdubbel2!I48</f>
        <v>0</v>
      </c>
      <c r="J62" s="9">
        <f>Damdubbel2!J48</f>
        <v>0</v>
      </c>
      <c r="K62" s="9">
        <f>Damdubbel2!K48</f>
        <v>0</v>
      </c>
      <c r="L62" s="9">
        <f>Damdubbel2!L48</f>
        <v>0</v>
      </c>
      <c r="M62" s="9">
        <f>Damdubbel2!M48</f>
        <v>0</v>
      </c>
      <c r="N62" s="1">
        <f>Damdubbel2!N48</f>
        <v>0</v>
      </c>
      <c r="O62" s="1">
        <f>Damdubbel2!O48</f>
        <v>0</v>
      </c>
    </row>
    <row r="63" spans="1:15" x14ac:dyDescent="0.25">
      <c r="A63" s="9" t="str">
        <f>A61&amp;"/"&amp;A62</f>
        <v>0/0</v>
      </c>
      <c r="B63" s="37">
        <f>IF(B61=B62,B62,B61&amp;"/"&amp;B62)</f>
        <v>0</v>
      </c>
      <c r="C63" s="9">
        <f t="shared" ref="C63:O63" si="19">SUM(C61:C62)</f>
        <v>0</v>
      </c>
      <c r="D63" s="9">
        <f t="shared" si="19"/>
        <v>0</v>
      </c>
      <c r="E63" s="9">
        <f t="shared" si="19"/>
        <v>0</v>
      </c>
      <c r="F63" s="9">
        <f t="shared" si="19"/>
        <v>0</v>
      </c>
      <c r="G63" s="9">
        <f t="shared" si="19"/>
        <v>0</v>
      </c>
      <c r="H63" s="1">
        <f t="shared" si="19"/>
        <v>0</v>
      </c>
      <c r="I63" s="9">
        <f t="shared" si="19"/>
        <v>0</v>
      </c>
      <c r="J63" s="9">
        <f t="shared" si="19"/>
        <v>0</v>
      </c>
      <c r="K63" s="9">
        <f t="shared" si="19"/>
        <v>0</v>
      </c>
      <c r="L63" s="9">
        <f t="shared" si="19"/>
        <v>0</v>
      </c>
      <c r="M63" s="9">
        <f t="shared" si="19"/>
        <v>0</v>
      </c>
      <c r="N63" s="1">
        <f t="shared" si="19"/>
        <v>0</v>
      </c>
      <c r="O63" s="1">
        <f t="shared" si="19"/>
        <v>0</v>
      </c>
    </row>
    <row r="64" spans="1:15" x14ac:dyDescent="0.25">
      <c r="A64" s="9">
        <f>Damdubbel2!A49</f>
        <v>0</v>
      </c>
      <c r="B64" s="9">
        <f>Damdubbel2!B49</f>
        <v>0</v>
      </c>
      <c r="C64" s="9">
        <f>Damdubbel2!C49</f>
        <v>0</v>
      </c>
      <c r="D64" s="9">
        <f>Damdubbel2!D49</f>
        <v>0</v>
      </c>
      <c r="E64" s="9">
        <f>Damdubbel2!E49</f>
        <v>0</v>
      </c>
      <c r="F64" s="9">
        <f>Damdubbel2!F49</f>
        <v>0</v>
      </c>
      <c r="G64" s="9">
        <f>Damdubbel2!G49</f>
        <v>0</v>
      </c>
      <c r="H64" s="1">
        <f>Damdubbel2!H49</f>
        <v>0</v>
      </c>
      <c r="I64" s="9">
        <f>Damdubbel2!I49</f>
        <v>0</v>
      </c>
      <c r="J64" s="9">
        <f>Damdubbel2!J49</f>
        <v>0</v>
      </c>
      <c r="K64" s="9">
        <f>Damdubbel2!K49</f>
        <v>0</v>
      </c>
      <c r="L64" s="9">
        <f>Damdubbel2!L49</f>
        <v>0</v>
      </c>
      <c r="M64" s="9">
        <f>Damdubbel2!M49</f>
        <v>0</v>
      </c>
      <c r="N64" s="1">
        <f>Damdubbel2!N49</f>
        <v>0</v>
      </c>
      <c r="O64" s="1">
        <f>Damdubbel2!O49</f>
        <v>0</v>
      </c>
    </row>
    <row r="65" spans="1:15" x14ac:dyDescent="0.25">
      <c r="A65" s="9">
        <f>Damdubbel2!A50</f>
        <v>0</v>
      </c>
      <c r="B65" s="9">
        <f>Damdubbel2!B50</f>
        <v>0</v>
      </c>
      <c r="C65" s="9">
        <f>Damdubbel2!C50</f>
        <v>0</v>
      </c>
      <c r="D65" s="9">
        <f>Damdubbel2!D50</f>
        <v>0</v>
      </c>
      <c r="E65" s="9">
        <f>Damdubbel2!E50</f>
        <v>0</v>
      </c>
      <c r="F65" s="9">
        <f>Damdubbel2!F50</f>
        <v>0</v>
      </c>
      <c r="G65" s="9">
        <f>Damdubbel2!G50</f>
        <v>0</v>
      </c>
      <c r="H65" s="1">
        <f>Damdubbel2!H50</f>
        <v>0</v>
      </c>
      <c r="I65" s="9">
        <f>Damdubbel2!I50</f>
        <v>0</v>
      </c>
      <c r="J65" s="9">
        <f>Damdubbel2!J50</f>
        <v>0</v>
      </c>
      <c r="K65" s="9">
        <f>Damdubbel2!K50</f>
        <v>0</v>
      </c>
      <c r="L65" s="9">
        <f>Damdubbel2!L50</f>
        <v>0</v>
      </c>
      <c r="M65" s="9">
        <f>Damdubbel2!M50</f>
        <v>0</v>
      </c>
      <c r="N65" s="1">
        <f>Damdubbel2!N50</f>
        <v>0</v>
      </c>
      <c r="O65" s="1">
        <f>Damdubbel2!O50</f>
        <v>0</v>
      </c>
    </row>
    <row r="66" spans="1:15" x14ac:dyDescent="0.25">
      <c r="A66" s="9" t="str">
        <f>A64&amp;"/"&amp;A65</f>
        <v>0/0</v>
      </c>
      <c r="B66" s="37">
        <f>IF(B64=B65,B65,B64&amp;"/"&amp;B65)</f>
        <v>0</v>
      </c>
      <c r="C66" s="9">
        <f t="shared" ref="C66:O66" si="20">SUM(C64:C65)</f>
        <v>0</v>
      </c>
      <c r="D66" s="9">
        <f t="shared" si="20"/>
        <v>0</v>
      </c>
      <c r="E66" s="9">
        <f t="shared" si="20"/>
        <v>0</v>
      </c>
      <c r="F66" s="9">
        <f t="shared" si="20"/>
        <v>0</v>
      </c>
      <c r="G66" s="9">
        <f t="shared" si="20"/>
        <v>0</v>
      </c>
      <c r="H66" s="1">
        <f t="shared" si="20"/>
        <v>0</v>
      </c>
      <c r="I66" s="9">
        <f t="shared" si="20"/>
        <v>0</v>
      </c>
      <c r="J66" s="9">
        <f t="shared" si="20"/>
        <v>0</v>
      </c>
      <c r="K66" s="9">
        <f t="shared" si="20"/>
        <v>0</v>
      </c>
      <c r="L66" s="9">
        <f t="shared" si="20"/>
        <v>0</v>
      </c>
      <c r="M66" s="9">
        <f t="shared" si="20"/>
        <v>0</v>
      </c>
      <c r="N66" s="1">
        <f t="shared" si="20"/>
        <v>0</v>
      </c>
      <c r="O66" s="1">
        <f t="shared" si="20"/>
        <v>0</v>
      </c>
    </row>
    <row r="67" spans="1:15" x14ac:dyDescent="0.25">
      <c r="A67" s="9">
        <f>Damdubbel2!A51</f>
        <v>0</v>
      </c>
      <c r="B67" s="9">
        <f>Damdubbel2!B51</f>
        <v>0</v>
      </c>
      <c r="C67" s="9">
        <f>Damdubbel2!C51</f>
        <v>0</v>
      </c>
      <c r="D67" s="9">
        <f>Damdubbel2!D51</f>
        <v>0</v>
      </c>
      <c r="E67" s="9">
        <f>Damdubbel2!E51</f>
        <v>0</v>
      </c>
      <c r="F67" s="9">
        <f>Damdubbel2!F51</f>
        <v>0</v>
      </c>
      <c r="G67" s="9">
        <f>Damdubbel2!G51</f>
        <v>0</v>
      </c>
      <c r="H67" s="1">
        <f>Damdubbel2!H51</f>
        <v>0</v>
      </c>
      <c r="I67" s="9">
        <f>Damdubbel2!I51</f>
        <v>0</v>
      </c>
      <c r="J67" s="9">
        <f>Damdubbel2!J51</f>
        <v>0</v>
      </c>
      <c r="K67" s="9">
        <f>Damdubbel2!K51</f>
        <v>0</v>
      </c>
      <c r="L67" s="9">
        <f>Damdubbel2!L51</f>
        <v>0</v>
      </c>
      <c r="M67" s="9">
        <f>Damdubbel2!M51</f>
        <v>0</v>
      </c>
      <c r="N67" s="1">
        <f>Damdubbel2!N51</f>
        <v>0</v>
      </c>
      <c r="O67" s="1">
        <f>Damdubbel2!O51</f>
        <v>0</v>
      </c>
    </row>
    <row r="68" spans="1:15" x14ac:dyDescent="0.25">
      <c r="A68" s="9">
        <f>Damdubbel2!A52</f>
        <v>0</v>
      </c>
      <c r="B68" s="9">
        <f>Damdubbel2!B52</f>
        <v>0</v>
      </c>
      <c r="C68" s="9">
        <f>Damdubbel2!C52</f>
        <v>0</v>
      </c>
      <c r="D68" s="9">
        <f>Damdubbel2!D52</f>
        <v>0</v>
      </c>
      <c r="E68" s="9">
        <f>Damdubbel2!E52</f>
        <v>0</v>
      </c>
      <c r="F68" s="9">
        <f>Damdubbel2!F52</f>
        <v>0</v>
      </c>
      <c r="G68" s="9">
        <f>Damdubbel2!G52</f>
        <v>0</v>
      </c>
      <c r="H68" s="1">
        <f>Damdubbel2!H52</f>
        <v>0</v>
      </c>
      <c r="I68" s="9">
        <f>Damdubbel2!I52</f>
        <v>0</v>
      </c>
      <c r="J68" s="9">
        <f>Damdubbel2!J52</f>
        <v>0</v>
      </c>
      <c r="K68" s="9">
        <f>Damdubbel2!K52</f>
        <v>0</v>
      </c>
      <c r="L68" s="9">
        <f>Damdubbel2!L52</f>
        <v>0</v>
      </c>
      <c r="M68" s="9">
        <f>Damdubbel2!M52</f>
        <v>0</v>
      </c>
      <c r="N68" s="1">
        <f>Damdubbel2!N52</f>
        <v>0</v>
      </c>
      <c r="O68" s="1">
        <f>Damdubbel2!O52</f>
        <v>0</v>
      </c>
    </row>
    <row r="69" spans="1:15" x14ac:dyDescent="0.25">
      <c r="A69" s="9" t="str">
        <f>A67&amp;"/"&amp;A68</f>
        <v>0/0</v>
      </c>
      <c r="B69" s="37">
        <f>IF(B67=B68,B68,B67&amp;"/"&amp;B68)</f>
        <v>0</v>
      </c>
      <c r="C69" s="9">
        <f t="shared" ref="C69:O69" si="21">SUM(C67:C68)</f>
        <v>0</v>
      </c>
      <c r="D69" s="9">
        <f t="shared" si="21"/>
        <v>0</v>
      </c>
      <c r="E69" s="9">
        <f t="shared" si="21"/>
        <v>0</v>
      </c>
      <c r="F69" s="9">
        <f t="shared" si="21"/>
        <v>0</v>
      </c>
      <c r="G69" s="9">
        <f t="shared" si="21"/>
        <v>0</v>
      </c>
      <c r="H69" s="1">
        <f t="shared" si="21"/>
        <v>0</v>
      </c>
      <c r="I69" s="9">
        <f t="shared" si="21"/>
        <v>0</v>
      </c>
      <c r="J69" s="9">
        <f t="shared" si="21"/>
        <v>0</v>
      </c>
      <c r="K69" s="9">
        <f t="shared" si="21"/>
        <v>0</v>
      </c>
      <c r="L69" s="9">
        <f t="shared" si="21"/>
        <v>0</v>
      </c>
      <c r="M69" s="9">
        <f t="shared" si="21"/>
        <v>0</v>
      </c>
      <c r="N69" s="1">
        <f t="shared" si="21"/>
        <v>0</v>
      </c>
      <c r="O69" s="1">
        <f t="shared" si="21"/>
        <v>0</v>
      </c>
    </row>
    <row r="70" spans="1:15" x14ac:dyDescent="0.25">
      <c r="A70" s="9">
        <f>Damdubbel2!A53</f>
        <v>0</v>
      </c>
      <c r="B70" s="9">
        <f>Damdubbel2!B53</f>
        <v>0</v>
      </c>
      <c r="C70" s="9">
        <f>Damdubbel2!C53</f>
        <v>0</v>
      </c>
      <c r="D70" s="9">
        <f>Damdubbel2!D53</f>
        <v>0</v>
      </c>
      <c r="E70" s="9">
        <f>Damdubbel2!E53</f>
        <v>0</v>
      </c>
      <c r="F70" s="9">
        <f>Damdubbel2!F53</f>
        <v>0</v>
      </c>
      <c r="G70" s="9">
        <f>Damdubbel2!G53</f>
        <v>0</v>
      </c>
      <c r="H70" s="1">
        <f>Damdubbel2!H53</f>
        <v>0</v>
      </c>
      <c r="I70" s="9">
        <f>Damdubbel2!I53</f>
        <v>0</v>
      </c>
      <c r="J70" s="9">
        <f>Damdubbel2!J53</f>
        <v>0</v>
      </c>
      <c r="K70" s="9">
        <f>Damdubbel2!K53</f>
        <v>0</v>
      </c>
      <c r="L70" s="9">
        <f>Damdubbel2!L53</f>
        <v>0</v>
      </c>
      <c r="M70" s="9">
        <f>Damdubbel2!M53</f>
        <v>0</v>
      </c>
      <c r="N70" s="1">
        <f>Damdubbel2!N53</f>
        <v>0</v>
      </c>
      <c r="O70" s="1">
        <f>Damdubbel2!O53</f>
        <v>0</v>
      </c>
    </row>
    <row r="71" spans="1:15" x14ac:dyDescent="0.25">
      <c r="A71" s="9">
        <f>Damdubbel2!A54</f>
        <v>0</v>
      </c>
      <c r="B71" s="9">
        <f>Damdubbel2!B54</f>
        <v>0</v>
      </c>
      <c r="C71" s="9">
        <f>Damdubbel2!C54</f>
        <v>0</v>
      </c>
      <c r="D71" s="9">
        <f>Damdubbel2!D54</f>
        <v>0</v>
      </c>
      <c r="E71" s="9">
        <f>Damdubbel2!E54</f>
        <v>0</v>
      </c>
      <c r="F71" s="9">
        <f>Damdubbel2!F54</f>
        <v>0</v>
      </c>
      <c r="G71" s="9">
        <f>Damdubbel2!G54</f>
        <v>0</v>
      </c>
      <c r="H71" s="1">
        <f>Damdubbel2!H54</f>
        <v>0</v>
      </c>
      <c r="I71" s="9">
        <f>Damdubbel2!I54</f>
        <v>0</v>
      </c>
      <c r="J71" s="9">
        <f>Damdubbel2!J54</f>
        <v>0</v>
      </c>
      <c r="K71" s="9">
        <f>Damdubbel2!K54</f>
        <v>0</v>
      </c>
      <c r="L71" s="9">
        <f>Damdubbel2!L54</f>
        <v>0</v>
      </c>
      <c r="M71" s="9">
        <f>Damdubbel2!M54</f>
        <v>0</v>
      </c>
      <c r="N71" s="1">
        <f>Damdubbel2!N54</f>
        <v>0</v>
      </c>
      <c r="O71" s="1">
        <f>Damdubbel2!O54</f>
        <v>0</v>
      </c>
    </row>
    <row r="72" spans="1:15" x14ac:dyDescent="0.25">
      <c r="A72" s="9" t="str">
        <f>A70&amp;"/"&amp;A71</f>
        <v>0/0</v>
      </c>
      <c r="B72" s="37">
        <f>IF(B70=B71,B71,B70&amp;"/"&amp;B71)</f>
        <v>0</v>
      </c>
      <c r="C72" s="9">
        <f t="shared" ref="C72:O72" si="22">SUM(C70:C71)</f>
        <v>0</v>
      </c>
      <c r="D72" s="9">
        <f t="shared" si="22"/>
        <v>0</v>
      </c>
      <c r="E72" s="9">
        <f t="shared" si="22"/>
        <v>0</v>
      </c>
      <c r="F72" s="9">
        <f t="shared" si="22"/>
        <v>0</v>
      </c>
      <c r="G72" s="9">
        <f t="shared" si="22"/>
        <v>0</v>
      </c>
      <c r="H72" s="1">
        <f t="shared" si="22"/>
        <v>0</v>
      </c>
      <c r="I72" s="9">
        <f t="shared" si="22"/>
        <v>0</v>
      </c>
      <c r="J72" s="9">
        <f t="shared" si="22"/>
        <v>0</v>
      </c>
      <c r="K72" s="9">
        <f t="shared" si="22"/>
        <v>0</v>
      </c>
      <c r="L72" s="9">
        <f t="shared" si="22"/>
        <v>0</v>
      </c>
      <c r="M72" s="9">
        <f t="shared" si="22"/>
        <v>0</v>
      </c>
      <c r="N72" s="1">
        <f t="shared" si="22"/>
        <v>0</v>
      </c>
      <c r="O72" s="1">
        <f t="shared" si="22"/>
        <v>0</v>
      </c>
    </row>
    <row r="73" spans="1:15" x14ac:dyDescent="0.25">
      <c r="A73" s="9">
        <f>Damdubbel2!A55</f>
        <v>0</v>
      </c>
      <c r="B73" s="9">
        <f>Damdubbel2!B55</f>
        <v>0</v>
      </c>
      <c r="C73" s="9">
        <f>Damdubbel2!C55</f>
        <v>0</v>
      </c>
      <c r="D73" s="9">
        <f>Damdubbel2!D55</f>
        <v>0</v>
      </c>
      <c r="E73" s="9">
        <f>Damdubbel2!E55</f>
        <v>0</v>
      </c>
      <c r="F73" s="9">
        <f>Damdubbel2!F55</f>
        <v>0</v>
      </c>
      <c r="G73" s="9">
        <f>Damdubbel2!G55</f>
        <v>0</v>
      </c>
      <c r="H73" s="1">
        <f>Damdubbel2!H55</f>
        <v>0</v>
      </c>
      <c r="I73" s="9">
        <f>Damdubbel2!I55</f>
        <v>0</v>
      </c>
      <c r="J73" s="9">
        <f>Damdubbel2!J55</f>
        <v>0</v>
      </c>
      <c r="K73" s="9">
        <f>Damdubbel2!K55</f>
        <v>0</v>
      </c>
      <c r="L73" s="9">
        <f>Damdubbel2!L55</f>
        <v>0</v>
      </c>
      <c r="M73" s="9">
        <f>Damdubbel2!M55</f>
        <v>0</v>
      </c>
      <c r="N73" s="1">
        <f>Damdubbel2!N55</f>
        <v>0</v>
      </c>
      <c r="O73" s="1">
        <f>Damdubbel2!O55</f>
        <v>0</v>
      </c>
    </row>
    <row r="74" spans="1:15" x14ac:dyDescent="0.25">
      <c r="A74" s="9">
        <f>Damdubbel2!A56</f>
        <v>0</v>
      </c>
      <c r="B74" s="9">
        <f>Damdubbel2!B56</f>
        <v>0</v>
      </c>
      <c r="C74" s="9">
        <f>Damdubbel2!C56</f>
        <v>0</v>
      </c>
      <c r="D74" s="9">
        <f>Damdubbel2!D56</f>
        <v>0</v>
      </c>
      <c r="E74" s="9">
        <f>Damdubbel2!E56</f>
        <v>0</v>
      </c>
      <c r="F74" s="9">
        <f>Damdubbel2!F56</f>
        <v>0</v>
      </c>
      <c r="G74" s="9">
        <f>Damdubbel2!G56</f>
        <v>0</v>
      </c>
      <c r="H74" s="1">
        <f>Damdubbel2!H56</f>
        <v>0</v>
      </c>
      <c r="I74" s="9">
        <f>Damdubbel2!I56</f>
        <v>0</v>
      </c>
      <c r="J74" s="9">
        <f>Damdubbel2!J56</f>
        <v>0</v>
      </c>
      <c r="K74" s="9">
        <f>Damdubbel2!K56</f>
        <v>0</v>
      </c>
      <c r="L74" s="9">
        <f>Damdubbel2!L56</f>
        <v>0</v>
      </c>
      <c r="M74" s="9">
        <f>Damdubbel2!M56</f>
        <v>0</v>
      </c>
      <c r="N74" s="1">
        <f>Damdubbel2!N56</f>
        <v>0</v>
      </c>
      <c r="O74" s="1">
        <f>Damdubbel2!O56</f>
        <v>0</v>
      </c>
    </row>
    <row r="75" spans="1:15" x14ac:dyDescent="0.25">
      <c r="A75" s="9" t="str">
        <f>A73&amp;"/"&amp;A74</f>
        <v>0/0</v>
      </c>
      <c r="B75" s="37">
        <f>IF(B73=B74,B74,B73&amp;"/"&amp;B74)</f>
        <v>0</v>
      </c>
      <c r="C75" s="9">
        <f t="shared" ref="C75:O75" si="23">SUM(C73:C74)</f>
        <v>0</v>
      </c>
      <c r="D75" s="9">
        <f t="shared" si="23"/>
        <v>0</v>
      </c>
      <c r="E75" s="9">
        <f t="shared" si="23"/>
        <v>0</v>
      </c>
      <c r="F75" s="9">
        <f t="shared" si="23"/>
        <v>0</v>
      </c>
      <c r="G75" s="9">
        <f t="shared" si="23"/>
        <v>0</v>
      </c>
      <c r="H75" s="1">
        <f t="shared" si="23"/>
        <v>0</v>
      </c>
      <c r="I75" s="9">
        <f t="shared" si="23"/>
        <v>0</v>
      </c>
      <c r="J75" s="9">
        <f t="shared" si="23"/>
        <v>0</v>
      </c>
      <c r="K75" s="9">
        <f t="shared" si="23"/>
        <v>0</v>
      </c>
      <c r="L75" s="9">
        <f t="shared" si="23"/>
        <v>0</v>
      </c>
      <c r="M75" s="9">
        <f t="shared" si="23"/>
        <v>0</v>
      </c>
      <c r="N75" s="1">
        <f t="shared" si="23"/>
        <v>0</v>
      </c>
      <c r="O75" s="1">
        <f t="shared" si="23"/>
        <v>0</v>
      </c>
    </row>
    <row r="76" spans="1:15" x14ac:dyDescent="0.25">
      <c r="A76" s="9">
        <f>Damdubbel2!A57</f>
        <v>0</v>
      </c>
      <c r="B76" s="9">
        <f>Damdubbel2!B57</f>
        <v>0</v>
      </c>
      <c r="C76" s="9">
        <f>Damdubbel2!C57</f>
        <v>0</v>
      </c>
      <c r="D76" s="9">
        <f>Damdubbel2!D57</f>
        <v>0</v>
      </c>
      <c r="E76" s="9">
        <f>Damdubbel2!E57</f>
        <v>0</v>
      </c>
      <c r="F76" s="9">
        <f>Damdubbel2!F57</f>
        <v>0</v>
      </c>
      <c r="G76" s="9">
        <f>Damdubbel2!G57</f>
        <v>0</v>
      </c>
      <c r="H76" s="1">
        <f>Damdubbel2!H57</f>
        <v>0</v>
      </c>
      <c r="I76" s="9">
        <f>Damdubbel2!I57</f>
        <v>0</v>
      </c>
      <c r="J76" s="9">
        <f>Damdubbel2!J57</f>
        <v>0</v>
      </c>
      <c r="K76" s="9">
        <f>Damdubbel2!K57</f>
        <v>0</v>
      </c>
      <c r="L76" s="9">
        <f>Damdubbel2!L57</f>
        <v>0</v>
      </c>
      <c r="M76" s="9">
        <f>Damdubbel2!M57</f>
        <v>0</v>
      </c>
      <c r="N76" s="1">
        <f>Damdubbel2!N57</f>
        <v>0</v>
      </c>
      <c r="O76" s="1">
        <f>Damdubbel2!O57</f>
        <v>0</v>
      </c>
    </row>
    <row r="77" spans="1:15" x14ac:dyDescent="0.25">
      <c r="A77" s="9">
        <f>Damdubbel2!A58</f>
        <v>0</v>
      </c>
      <c r="B77" s="9">
        <f>Damdubbel2!B58</f>
        <v>0</v>
      </c>
      <c r="C77" s="9">
        <f>Damdubbel2!C58</f>
        <v>0</v>
      </c>
      <c r="D77" s="9">
        <f>Damdubbel2!D58</f>
        <v>0</v>
      </c>
      <c r="E77" s="9">
        <f>Damdubbel2!E58</f>
        <v>0</v>
      </c>
      <c r="F77" s="9">
        <f>Damdubbel2!F58</f>
        <v>0</v>
      </c>
      <c r="G77" s="9">
        <f>Damdubbel2!G58</f>
        <v>0</v>
      </c>
      <c r="H77" s="1">
        <f>Damdubbel2!H58</f>
        <v>0</v>
      </c>
      <c r="I77" s="9">
        <f>Damdubbel2!I58</f>
        <v>0</v>
      </c>
      <c r="J77" s="9">
        <f>Damdubbel2!J58</f>
        <v>0</v>
      </c>
      <c r="K77" s="9">
        <f>Damdubbel2!K58</f>
        <v>0</v>
      </c>
      <c r="L77" s="9">
        <f>Damdubbel2!L58</f>
        <v>0</v>
      </c>
      <c r="M77" s="9">
        <f>Damdubbel2!M58</f>
        <v>0</v>
      </c>
      <c r="N77" s="1">
        <f>Damdubbel2!N58</f>
        <v>0</v>
      </c>
      <c r="O77" s="1">
        <f>Damdubbel2!O58</f>
        <v>0</v>
      </c>
    </row>
    <row r="78" spans="1:15" x14ac:dyDescent="0.25">
      <c r="A78" s="9" t="str">
        <f>A76&amp;"/"&amp;A77</f>
        <v>0/0</v>
      </c>
      <c r="B78" s="37">
        <f>IF(B76=B77,B77,B76&amp;"/"&amp;B77)</f>
        <v>0</v>
      </c>
      <c r="C78" s="9">
        <f t="shared" ref="C78:O78" si="24">SUM(C76:C77)</f>
        <v>0</v>
      </c>
      <c r="D78" s="9">
        <f t="shared" si="24"/>
        <v>0</v>
      </c>
      <c r="E78" s="9">
        <f t="shared" si="24"/>
        <v>0</v>
      </c>
      <c r="F78" s="9">
        <f t="shared" si="24"/>
        <v>0</v>
      </c>
      <c r="G78" s="9">
        <f t="shared" si="24"/>
        <v>0</v>
      </c>
      <c r="H78" s="1">
        <f t="shared" si="24"/>
        <v>0</v>
      </c>
      <c r="I78" s="9">
        <f t="shared" si="24"/>
        <v>0</v>
      </c>
      <c r="J78" s="9">
        <f t="shared" si="24"/>
        <v>0</v>
      </c>
      <c r="K78" s="9">
        <f t="shared" si="24"/>
        <v>0</v>
      </c>
      <c r="L78" s="9">
        <f t="shared" si="24"/>
        <v>0</v>
      </c>
      <c r="M78" s="9">
        <f t="shared" si="24"/>
        <v>0</v>
      </c>
      <c r="N78" s="1">
        <f t="shared" si="24"/>
        <v>0</v>
      </c>
      <c r="O78" s="1">
        <f t="shared" si="24"/>
        <v>0</v>
      </c>
    </row>
    <row r="79" spans="1:15" x14ac:dyDescent="0.25">
      <c r="A79" s="9">
        <f>Damdubbel2!A59</f>
        <v>0</v>
      </c>
      <c r="B79" s="9">
        <f>Damdubbel2!B59</f>
        <v>0</v>
      </c>
      <c r="C79" s="9">
        <f>Damdubbel2!C59</f>
        <v>0</v>
      </c>
      <c r="D79" s="9">
        <f>Damdubbel2!D59</f>
        <v>0</v>
      </c>
      <c r="E79" s="9">
        <f>Damdubbel2!E59</f>
        <v>0</v>
      </c>
      <c r="F79" s="9">
        <f>Damdubbel2!F59</f>
        <v>0</v>
      </c>
      <c r="G79" s="9">
        <f>Damdubbel2!G59</f>
        <v>0</v>
      </c>
      <c r="H79" s="1">
        <f>Damdubbel2!H59</f>
        <v>0</v>
      </c>
      <c r="I79" s="9">
        <f>Damdubbel2!I59</f>
        <v>0</v>
      </c>
      <c r="J79" s="9">
        <f>Damdubbel2!J59</f>
        <v>0</v>
      </c>
      <c r="K79" s="9">
        <f>Damdubbel2!K59</f>
        <v>0</v>
      </c>
      <c r="L79" s="9">
        <f>Damdubbel2!L59</f>
        <v>0</v>
      </c>
      <c r="M79" s="9">
        <f>Damdubbel2!M59</f>
        <v>0</v>
      </c>
      <c r="N79" s="1">
        <f>Damdubbel2!N59</f>
        <v>0</v>
      </c>
      <c r="O79" s="1">
        <f>Damdubbel2!O59</f>
        <v>0</v>
      </c>
    </row>
    <row r="80" spans="1:15" x14ac:dyDescent="0.25">
      <c r="A80" s="9">
        <f>Damdubbel2!A60</f>
        <v>0</v>
      </c>
      <c r="B80" s="9">
        <f>Damdubbel2!B60</f>
        <v>0</v>
      </c>
      <c r="C80" s="9">
        <f>Damdubbel2!C60</f>
        <v>0</v>
      </c>
      <c r="D80" s="9">
        <f>Damdubbel2!D60</f>
        <v>0</v>
      </c>
      <c r="E80" s="9">
        <f>Damdubbel2!E60</f>
        <v>0</v>
      </c>
      <c r="F80" s="9">
        <f>Damdubbel2!F60</f>
        <v>0</v>
      </c>
      <c r="G80" s="9">
        <f>Damdubbel2!G60</f>
        <v>0</v>
      </c>
      <c r="H80" s="1">
        <f>Damdubbel2!H60</f>
        <v>0</v>
      </c>
      <c r="I80" s="9">
        <f>Damdubbel2!I60</f>
        <v>0</v>
      </c>
      <c r="J80" s="9">
        <f>Damdubbel2!J60</f>
        <v>0</v>
      </c>
      <c r="K80" s="9">
        <f>Damdubbel2!K60</f>
        <v>0</v>
      </c>
      <c r="L80" s="9">
        <f>Damdubbel2!L60</f>
        <v>0</v>
      </c>
      <c r="M80" s="9">
        <f>Damdubbel2!M60</f>
        <v>0</v>
      </c>
      <c r="N80" s="1">
        <f>Damdubbel2!N60</f>
        <v>0</v>
      </c>
      <c r="O80" s="1">
        <f>Damdubbel2!O60</f>
        <v>0</v>
      </c>
    </row>
    <row r="81" spans="1:15" x14ac:dyDescent="0.25">
      <c r="A81" s="9" t="str">
        <f>A79&amp;"/"&amp;A80</f>
        <v>0/0</v>
      </c>
      <c r="B81" s="37">
        <f>IF(B79=B80,B80,B79&amp;"/"&amp;B80)</f>
        <v>0</v>
      </c>
      <c r="C81" s="9">
        <f t="shared" ref="C81:O81" si="25">SUM(C79:C80)</f>
        <v>0</v>
      </c>
      <c r="D81" s="9">
        <f t="shared" si="25"/>
        <v>0</v>
      </c>
      <c r="E81" s="9">
        <f t="shared" si="25"/>
        <v>0</v>
      </c>
      <c r="F81" s="9">
        <f t="shared" si="25"/>
        <v>0</v>
      </c>
      <c r="G81" s="9">
        <f t="shared" si="25"/>
        <v>0</v>
      </c>
      <c r="H81" s="1">
        <f t="shared" si="25"/>
        <v>0</v>
      </c>
      <c r="I81" s="9">
        <f t="shared" si="25"/>
        <v>0</v>
      </c>
      <c r="J81" s="9">
        <f t="shared" si="25"/>
        <v>0</v>
      </c>
      <c r="K81" s="9">
        <f t="shared" si="25"/>
        <v>0</v>
      </c>
      <c r="L81" s="9">
        <f t="shared" si="25"/>
        <v>0</v>
      </c>
      <c r="M81" s="9">
        <f t="shared" si="25"/>
        <v>0</v>
      </c>
      <c r="N81" s="1">
        <f t="shared" si="25"/>
        <v>0</v>
      </c>
      <c r="O81" s="1">
        <f t="shared" si="25"/>
        <v>0</v>
      </c>
    </row>
    <row r="82" spans="1:15" x14ac:dyDescent="0.25">
      <c r="A82" s="9">
        <f>Damdubbel2!A61</f>
        <v>0</v>
      </c>
      <c r="B82" s="9">
        <f>Damdubbel2!B61</f>
        <v>0</v>
      </c>
      <c r="C82" s="9">
        <f>Damdubbel2!C61</f>
        <v>0</v>
      </c>
      <c r="D82" s="9">
        <f>Damdubbel2!D61</f>
        <v>0</v>
      </c>
      <c r="E82" s="9">
        <f>Damdubbel2!E61</f>
        <v>0</v>
      </c>
      <c r="F82" s="9">
        <f>Damdubbel2!F61</f>
        <v>0</v>
      </c>
      <c r="G82" s="9">
        <f>Damdubbel2!G61</f>
        <v>0</v>
      </c>
      <c r="H82" s="1">
        <f>Damdubbel2!H61</f>
        <v>0</v>
      </c>
      <c r="I82" s="9">
        <f>Damdubbel2!I61</f>
        <v>0</v>
      </c>
      <c r="J82" s="9">
        <f>Damdubbel2!J61</f>
        <v>0</v>
      </c>
      <c r="K82" s="9">
        <f>Damdubbel2!K61</f>
        <v>0</v>
      </c>
      <c r="L82" s="9">
        <f>Damdubbel2!L61</f>
        <v>0</v>
      </c>
      <c r="M82" s="9">
        <f>Damdubbel2!M61</f>
        <v>0</v>
      </c>
      <c r="N82" s="1">
        <f>Damdubbel2!N61</f>
        <v>0</v>
      </c>
      <c r="O82" s="1">
        <f>Damdubbel2!O61</f>
        <v>0</v>
      </c>
    </row>
    <row r="83" spans="1:15" x14ac:dyDescent="0.25">
      <c r="A83" s="9">
        <f>Damdubbel2!A62</f>
        <v>0</v>
      </c>
      <c r="B83" s="9">
        <f>Damdubbel2!B62</f>
        <v>0</v>
      </c>
      <c r="C83" s="9">
        <f>Damdubbel2!C62</f>
        <v>0</v>
      </c>
      <c r="D83" s="9">
        <f>Damdubbel2!D62</f>
        <v>0</v>
      </c>
      <c r="E83" s="9">
        <f>Damdubbel2!E62</f>
        <v>0</v>
      </c>
      <c r="F83" s="9">
        <f>Damdubbel2!F62</f>
        <v>0</v>
      </c>
      <c r="G83" s="9">
        <f>Damdubbel2!G62</f>
        <v>0</v>
      </c>
      <c r="H83" s="1">
        <f>Damdubbel2!H62</f>
        <v>0</v>
      </c>
      <c r="I83" s="9">
        <f>Damdubbel2!I62</f>
        <v>0</v>
      </c>
      <c r="J83" s="9">
        <f>Damdubbel2!J62</f>
        <v>0</v>
      </c>
      <c r="K83" s="9">
        <f>Damdubbel2!K62</f>
        <v>0</v>
      </c>
      <c r="L83" s="9">
        <f>Damdubbel2!L62</f>
        <v>0</v>
      </c>
      <c r="M83" s="9">
        <f>Damdubbel2!M62</f>
        <v>0</v>
      </c>
      <c r="N83" s="1">
        <f>Damdubbel2!N62</f>
        <v>0</v>
      </c>
      <c r="O83" s="1">
        <f>Damdubbel2!O62</f>
        <v>0</v>
      </c>
    </row>
    <row r="84" spans="1:15" x14ac:dyDescent="0.25">
      <c r="A84" s="9" t="str">
        <f>A82&amp;"/"&amp;A83</f>
        <v>0/0</v>
      </c>
      <c r="B84" s="37">
        <f>IF(B82=B83,B83,B82&amp;"/"&amp;B83)</f>
        <v>0</v>
      </c>
      <c r="C84" s="9">
        <f t="shared" ref="C84:O84" si="26">SUM(C82:C83)</f>
        <v>0</v>
      </c>
      <c r="D84" s="9">
        <f t="shared" si="26"/>
        <v>0</v>
      </c>
      <c r="E84" s="9">
        <f t="shared" si="26"/>
        <v>0</v>
      </c>
      <c r="F84" s="9">
        <f t="shared" si="26"/>
        <v>0</v>
      </c>
      <c r="G84" s="9">
        <f t="shared" si="26"/>
        <v>0</v>
      </c>
      <c r="H84" s="1">
        <f t="shared" si="26"/>
        <v>0</v>
      </c>
      <c r="I84" s="9">
        <f t="shared" si="26"/>
        <v>0</v>
      </c>
      <c r="J84" s="9">
        <f t="shared" si="26"/>
        <v>0</v>
      </c>
      <c r="K84" s="9">
        <f t="shared" si="26"/>
        <v>0</v>
      </c>
      <c r="L84" s="9">
        <f t="shared" si="26"/>
        <v>0</v>
      </c>
      <c r="M84" s="9">
        <f t="shared" si="26"/>
        <v>0</v>
      </c>
      <c r="N84" s="1">
        <f t="shared" si="26"/>
        <v>0</v>
      </c>
      <c r="O84" s="1">
        <f t="shared" si="26"/>
        <v>0</v>
      </c>
    </row>
    <row r="85" spans="1:15" x14ac:dyDescent="0.25">
      <c r="A85" s="9">
        <f>Damdubbel2!A63</f>
        <v>0</v>
      </c>
      <c r="B85" s="9">
        <f>Damdubbel2!B63</f>
        <v>0</v>
      </c>
      <c r="C85" s="9">
        <f>Damdubbel2!C63</f>
        <v>0</v>
      </c>
      <c r="D85" s="9">
        <f>Damdubbel2!D63</f>
        <v>0</v>
      </c>
      <c r="E85" s="9">
        <f>Damdubbel2!E63</f>
        <v>0</v>
      </c>
      <c r="F85" s="9">
        <f>Damdubbel2!F63</f>
        <v>0</v>
      </c>
      <c r="G85" s="9">
        <f>Damdubbel2!G63</f>
        <v>0</v>
      </c>
      <c r="H85" s="1">
        <f>Damdubbel2!H63</f>
        <v>0</v>
      </c>
      <c r="I85" s="9">
        <f>Damdubbel2!I63</f>
        <v>0</v>
      </c>
      <c r="J85" s="9">
        <f>Damdubbel2!J63</f>
        <v>0</v>
      </c>
      <c r="K85" s="9">
        <f>Damdubbel2!K63</f>
        <v>0</v>
      </c>
      <c r="L85" s="9">
        <f>Damdubbel2!L63</f>
        <v>0</v>
      </c>
      <c r="M85" s="9">
        <f>Damdubbel2!M63</f>
        <v>0</v>
      </c>
      <c r="N85" s="1">
        <f>Damdubbel2!N63</f>
        <v>0</v>
      </c>
      <c r="O85" s="1">
        <f>Damdubbel2!O63</f>
        <v>0</v>
      </c>
    </row>
    <row r="86" spans="1:15" x14ac:dyDescent="0.25">
      <c r="A86" s="9">
        <f>Damdubbel2!A64</f>
        <v>0</v>
      </c>
      <c r="B86" s="9">
        <f>Damdubbel2!B64</f>
        <v>0</v>
      </c>
      <c r="C86" s="9">
        <f>Damdubbel2!C64</f>
        <v>0</v>
      </c>
      <c r="D86" s="9">
        <f>Damdubbel2!D64</f>
        <v>0</v>
      </c>
      <c r="E86" s="9">
        <f>Damdubbel2!E64</f>
        <v>0</v>
      </c>
      <c r="F86" s="9">
        <f>Damdubbel2!F64</f>
        <v>0</v>
      </c>
      <c r="G86" s="9">
        <f>Damdubbel2!G64</f>
        <v>0</v>
      </c>
      <c r="H86" s="1">
        <f>Damdubbel2!H64</f>
        <v>0</v>
      </c>
      <c r="I86" s="9">
        <f>Damdubbel2!I64</f>
        <v>0</v>
      </c>
      <c r="J86" s="9">
        <f>Damdubbel2!J64</f>
        <v>0</v>
      </c>
      <c r="K86" s="9">
        <f>Damdubbel2!K64</f>
        <v>0</v>
      </c>
      <c r="L86" s="9">
        <f>Damdubbel2!L64</f>
        <v>0</v>
      </c>
      <c r="M86" s="9">
        <f>Damdubbel2!M64</f>
        <v>0</v>
      </c>
      <c r="N86" s="1">
        <f>Damdubbel2!N64</f>
        <v>0</v>
      </c>
      <c r="O86" s="1">
        <f>Damdubbel2!O64</f>
        <v>0</v>
      </c>
    </row>
    <row r="87" spans="1:15" x14ac:dyDescent="0.25">
      <c r="A87" s="9" t="str">
        <f>A85&amp;"/"&amp;A86</f>
        <v>0/0</v>
      </c>
      <c r="B87" s="37">
        <f>IF(B85=B86,B86,B85&amp;"/"&amp;B86)</f>
        <v>0</v>
      </c>
      <c r="C87" s="9">
        <f t="shared" ref="C87:O87" si="27">SUM(C85:C86)</f>
        <v>0</v>
      </c>
      <c r="D87" s="9">
        <f t="shared" si="27"/>
        <v>0</v>
      </c>
      <c r="E87" s="9">
        <f t="shared" si="27"/>
        <v>0</v>
      </c>
      <c r="F87" s="9">
        <f t="shared" si="27"/>
        <v>0</v>
      </c>
      <c r="G87" s="9">
        <f t="shared" si="27"/>
        <v>0</v>
      </c>
      <c r="H87" s="1">
        <f t="shared" si="27"/>
        <v>0</v>
      </c>
      <c r="I87" s="9">
        <f t="shared" si="27"/>
        <v>0</v>
      </c>
      <c r="J87" s="9">
        <f t="shared" si="27"/>
        <v>0</v>
      </c>
      <c r="K87" s="9">
        <f t="shared" si="27"/>
        <v>0</v>
      </c>
      <c r="L87" s="9">
        <f t="shared" si="27"/>
        <v>0</v>
      </c>
      <c r="M87" s="9">
        <f t="shared" si="27"/>
        <v>0</v>
      </c>
      <c r="N87" s="1">
        <f t="shared" si="27"/>
        <v>0</v>
      </c>
      <c r="O87" s="1">
        <f t="shared" si="27"/>
        <v>0</v>
      </c>
    </row>
    <row r="88" spans="1:15" x14ac:dyDescent="0.25">
      <c r="A88" s="9">
        <f>Damdubbel2!A65</f>
        <v>0</v>
      </c>
      <c r="B88" s="9">
        <f>Damdubbel2!B65</f>
        <v>0</v>
      </c>
      <c r="C88" s="9">
        <f>Damdubbel2!C65</f>
        <v>0</v>
      </c>
      <c r="D88" s="9">
        <f>Damdubbel2!D65</f>
        <v>0</v>
      </c>
      <c r="E88" s="9">
        <f>Damdubbel2!E65</f>
        <v>0</v>
      </c>
      <c r="F88" s="9">
        <f>Damdubbel2!F65</f>
        <v>0</v>
      </c>
      <c r="G88" s="9">
        <f>Damdubbel2!G65</f>
        <v>0</v>
      </c>
      <c r="H88" s="1">
        <f>Damdubbel2!H65</f>
        <v>0</v>
      </c>
      <c r="I88" s="9">
        <f>Damdubbel2!I65</f>
        <v>0</v>
      </c>
      <c r="J88" s="9">
        <f>Damdubbel2!J65</f>
        <v>0</v>
      </c>
      <c r="K88" s="9">
        <f>Damdubbel2!K65</f>
        <v>0</v>
      </c>
      <c r="L88" s="9">
        <f>Damdubbel2!L65</f>
        <v>0</v>
      </c>
      <c r="M88" s="9">
        <f>Damdubbel2!M65</f>
        <v>0</v>
      </c>
      <c r="N88" s="1">
        <f>Damdubbel2!N65</f>
        <v>0</v>
      </c>
      <c r="O88" s="1">
        <f>Damdubbel2!O65</f>
        <v>0</v>
      </c>
    </row>
    <row r="89" spans="1:15" x14ac:dyDescent="0.25">
      <c r="A89" s="9">
        <f>Damdubbel2!A66</f>
        <v>0</v>
      </c>
      <c r="B89" s="9">
        <f>Damdubbel2!B66</f>
        <v>0</v>
      </c>
      <c r="C89" s="9">
        <f>Damdubbel2!C66</f>
        <v>0</v>
      </c>
      <c r="D89" s="9">
        <f>Damdubbel2!D66</f>
        <v>0</v>
      </c>
      <c r="E89" s="9">
        <f>Damdubbel2!E66</f>
        <v>0</v>
      </c>
      <c r="F89" s="9">
        <f>Damdubbel2!F66</f>
        <v>0</v>
      </c>
      <c r="G89" s="9">
        <f>Damdubbel2!G66</f>
        <v>0</v>
      </c>
      <c r="H89" s="1">
        <f>Damdubbel2!H66</f>
        <v>0</v>
      </c>
      <c r="I89" s="9">
        <f>Damdubbel2!I66</f>
        <v>0</v>
      </c>
      <c r="J89" s="9">
        <f>Damdubbel2!J66</f>
        <v>0</v>
      </c>
      <c r="K89" s="9">
        <f>Damdubbel2!K66</f>
        <v>0</v>
      </c>
      <c r="L89" s="9">
        <f>Damdubbel2!L66</f>
        <v>0</v>
      </c>
      <c r="M89" s="9">
        <f>Damdubbel2!M66</f>
        <v>0</v>
      </c>
      <c r="N89" s="1">
        <f>Damdubbel2!N66</f>
        <v>0</v>
      </c>
      <c r="O89" s="1">
        <f>Damdubbel2!O66</f>
        <v>0</v>
      </c>
    </row>
    <row r="90" spans="1:15" x14ac:dyDescent="0.25">
      <c r="A90" s="9" t="str">
        <f>A88&amp;"/"&amp;A89</f>
        <v>0/0</v>
      </c>
      <c r="B90" s="37">
        <f>IF(B88=B89,B89,B88&amp;"/"&amp;B89)</f>
        <v>0</v>
      </c>
      <c r="C90" s="9">
        <f t="shared" ref="C90:O90" si="28">SUM(C88:C89)</f>
        <v>0</v>
      </c>
      <c r="D90" s="9">
        <f t="shared" si="28"/>
        <v>0</v>
      </c>
      <c r="E90" s="9">
        <f t="shared" si="28"/>
        <v>0</v>
      </c>
      <c r="F90" s="9">
        <f t="shared" si="28"/>
        <v>0</v>
      </c>
      <c r="G90" s="9">
        <f t="shared" si="28"/>
        <v>0</v>
      </c>
      <c r="H90" s="1">
        <f t="shared" si="28"/>
        <v>0</v>
      </c>
      <c r="I90" s="9">
        <f t="shared" si="28"/>
        <v>0</v>
      </c>
      <c r="J90" s="9">
        <f t="shared" si="28"/>
        <v>0</v>
      </c>
      <c r="K90" s="9">
        <f t="shared" si="28"/>
        <v>0</v>
      </c>
      <c r="L90" s="9">
        <f t="shared" si="28"/>
        <v>0</v>
      </c>
      <c r="M90" s="9">
        <f t="shared" si="28"/>
        <v>0</v>
      </c>
      <c r="N90" s="1">
        <f t="shared" si="28"/>
        <v>0</v>
      </c>
      <c r="O90" s="1">
        <f t="shared" si="28"/>
        <v>0</v>
      </c>
    </row>
    <row r="91" spans="1:15" x14ac:dyDescent="0.25">
      <c r="A91" s="9">
        <f>Damdubbel2!A67</f>
        <v>0</v>
      </c>
      <c r="B91" s="9">
        <f>Damdubbel2!B67</f>
        <v>0</v>
      </c>
      <c r="C91" s="9">
        <f>Damdubbel2!C67</f>
        <v>0</v>
      </c>
      <c r="D91" s="9">
        <f>Damdubbel2!D67</f>
        <v>0</v>
      </c>
      <c r="E91" s="9">
        <f>Damdubbel2!E67</f>
        <v>0</v>
      </c>
      <c r="F91" s="9">
        <f>Damdubbel2!F67</f>
        <v>0</v>
      </c>
      <c r="G91" s="9">
        <f>Damdubbel2!G67</f>
        <v>0</v>
      </c>
      <c r="H91" s="1">
        <f>Damdubbel2!H67</f>
        <v>0</v>
      </c>
      <c r="I91" s="9">
        <f>Damdubbel2!I67</f>
        <v>0</v>
      </c>
      <c r="J91" s="9">
        <f>Damdubbel2!J67</f>
        <v>0</v>
      </c>
      <c r="K91" s="9">
        <f>Damdubbel2!K67</f>
        <v>0</v>
      </c>
      <c r="L91" s="9">
        <f>Damdubbel2!L67</f>
        <v>0</v>
      </c>
      <c r="M91" s="9">
        <f>Damdubbel2!M67</f>
        <v>0</v>
      </c>
      <c r="N91" s="1">
        <f>Damdubbel2!N67</f>
        <v>0</v>
      </c>
      <c r="O91" s="1">
        <f>Damdubbel2!O67</f>
        <v>0</v>
      </c>
    </row>
    <row r="92" spans="1:15" x14ac:dyDescent="0.25">
      <c r="A92" s="9">
        <f>Damdubbel2!A68</f>
        <v>0</v>
      </c>
      <c r="B92" s="9">
        <f>Damdubbel2!B68</f>
        <v>0</v>
      </c>
      <c r="C92" s="9">
        <f>Damdubbel2!C68</f>
        <v>0</v>
      </c>
      <c r="D92" s="9">
        <f>Damdubbel2!D68</f>
        <v>0</v>
      </c>
      <c r="E92" s="9">
        <f>Damdubbel2!E68</f>
        <v>0</v>
      </c>
      <c r="F92" s="9">
        <f>Damdubbel2!F68</f>
        <v>0</v>
      </c>
      <c r="G92" s="9">
        <f>Damdubbel2!G68</f>
        <v>0</v>
      </c>
      <c r="H92" s="1">
        <f>Damdubbel2!H68</f>
        <v>0</v>
      </c>
      <c r="I92" s="9">
        <f>Damdubbel2!I68</f>
        <v>0</v>
      </c>
      <c r="J92" s="9">
        <f>Damdubbel2!J68</f>
        <v>0</v>
      </c>
      <c r="K92" s="9">
        <f>Damdubbel2!K68</f>
        <v>0</v>
      </c>
      <c r="L92" s="9">
        <f>Damdubbel2!L68</f>
        <v>0</v>
      </c>
      <c r="M92" s="9">
        <f>Damdubbel2!M68</f>
        <v>0</v>
      </c>
      <c r="N92" s="1">
        <f>Damdubbel2!N68</f>
        <v>0</v>
      </c>
      <c r="O92" s="1">
        <f>Damdubbel2!O68</f>
        <v>0</v>
      </c>
    </row>
    <row r="93" spans="1:15" x14ac:dyDescent="0.25">
      <c r="A93" s="9" t="str">
        <f>A91&amp;"/"&amp;A92</f>
        <v>0/0</v>
      </c>
      <c r="B93" s="37">
        <f>IF(B91=B92,B92,B91&amp;"/"&amp;B92)</f>
        <v>0</v>
      </c>
      <c r="C93" s="9">
        <f t="shared" ref="C93:O93" si="29">SUM(C91:C92)</f>
        <v>0</v>
      </c>
      <c r="D93" s="9">
        <f t="shared" si="29"/>
        <v>0</v>
      </c>
      <c r="E93" s="9">
        <f t="shared" si="29"/>
        <v>0</v>
      </c>
      <c r="F93" s="9">
        <f t="shared" si="29"/>
        <v>0</v>
      </c>
      <c r="G93" s="9">
        <f t="shared" si="29"/>
        <v>0</v>
      </c>
      <c r="H93" s="1">
        <f t="shared" si="29"/>
        <v>0</v>
      </c>
      <c r="I93" s="9">
        <f t="shared" si="29"/>
        <v>0</v>
      </c>
      <c r="J93" s="9">
        <f t="shared" si="29"/>
        <v>0</v>
      </c>
      <c r="K93" s="9">
        <f t="shared" si="29"/>
        <v>0</v>
      </c>
      <c r="L93" s="9">
        <f t="shared" si="29"/>
        <v>0</v>
      </c>
      <c r="M93" s="9">
        <f t="shared" si="29"/>
        <v>0</v>
      </c>
      <c r="N93" s="1">
        <f t="shared" si="29"/>
        <v>0</v>
      </c>
      <c r="O93" s="1">
        <f t="shared" si="29"/>
        <v>0</v>
      </c>
    </row>
    <row r="94" spans="1:15" x14ac:dyDescent="0.25">
      <c r="A94" s="9">
        <f>Damdubbel2!A69</f>
        <v>0</v>
      </c>
      <c r="B94" s="9">
        <f>Damdubbel2!B69</f>
        <v>0</v>
      </c>
      <c r="C94" s="9">
        <f>Damdubbel2!C69</f>
        <v>0</v>
      </c>
      <c r="D94" s="9">
        <f>Damdubbel2!D69</f>
        <v>0</v>
      </c>
      <c r="E94" s="9">
        <f>Damdubbel2!E69</f>
        <v>0</v>
      </c>
      <c r="F94" s="9">
        <f>Damdubbel2!F69</f>
        <v>0</v>
      </c>
      <c r="G94" s="9">
        <f>Damdubbel2!G69</f>
        <v>0</v>
      </c>
      <c r="H94" s="1">
        <f>Damdubbel2!H69</f>
        <v>0</v>
      </c>
      <c r="I94" s="9">
        <f>Damdubbel2!I69</f>
        <v>0</v>
      </c>
      <c r="J94" s="9">
        <f>Damdubbel2!J69</f>
        <v>0</v>
      </c>
      <c r="K94" s="9">
        <f>Damdubbel2!K69</f>
        <v>0</v>
      </c>
      <c r="L94" s="9">
        <f>Damdubbel2!L69</f>
        <v>0</v>
      </c>
      <c r="M94" s="9">
        <f>Damdubbel2!M69</f>
        <v>0</v>
      </c>
      <c r="N94" s="1">
        <f>Damdubbel2!N69</f>
        <v>0</v>
      </c>
      <c r="O94" s="1">
        <f>Damdubbel2!O69</f>
        <v>0</v>
      </c>
    </row>
    <row r="95" spans="1:15" x14ac:dyDescent="0.25">
      <c r="A95" s="9">
        <f>Damdubbel2!A70</f>
        <v>0</v>
      </c>
      <c r="B95" s="9">
        <f>Damdubbel2!B70</f>
        <v>0</v>
      </c>
      <c r="C95" s="9">
        <f>Damdubbel2!C70</f>
        <v>0</v>
      </c>
      <c r="D95" s="9">
        <f>Damdubbel2!D70</f>
        <v>0</v>
      </c>
      <c r="E95" s="9">
        <f>Damdubbel2!E70</f>
        <v>0</v>
      </c>
      <c r="F95" s="9">
        <f>Damdubbel2!F70</f>
        <v>0</v>
      </c>
      <c r="G95" s="9">
        <f>Damdubbel2!G70</f>
        <v>0</v>
      </c>
      <c r="H95" s="1">
        <f>Damdubbel2!H70</f>
        <v>0</v>
      </c>
      <c r="I95" s="9">
        <f>Damdubbel2!I70</f>
        <v>0</v>
      </c>
      <c r="J95" s="9">
        <f>Damdubbel2!J70</f>
        <v>0</v>
      </c>
      <c r="K95" s="9">
        <f>Damdubbel2!K70</f>
        <v>0</v>
      </c>
      <c r="L95" s="9">
        <f>Damdubbel2!L70</f>
        <v>0</v>
      </c>
      <c r="M95" s="9">
        <f>Damdubbel2!M70</f>
        <v>0</v>
      </c>
      <c r="N95" s="1">
        <f>Damdubbel2!N70</f>
        <v>0</v>
      </c>
      <c r="O95" s="1">
        <f>Damdubbel2!O70</f>
        <v>0</v>
      </c>
    </row>
    <row r="96" spans="1:15" x14ac:dyDescent="0.25">
      <c r="A96" s="9" t="str">
        <f>A94&amp;"/"&amp;A95</f>
        <v>0/0</v>
      </c>
      <c r="B96" s="37">
        <f>IF(B94=B95,B95,B94&amp;"/"&amp;B95)</f>
        <v>0</v>
      </c>
      <c r="C96" s="9">
        <f t="shared" ref="C96:O96" si="30">SUM(C94:C95)</f>
        <v>0</v>
      </c>
      <c r="D96" s="9">
        <f t="shared" si="30"/>
        <v>0</v>
      </c>
      <c r="E96" s="9">
        <f t="shared" si="30"/>
        <v>0</v>
      </c>
      <c r="F96" s="9">
        <f t="shared" si="30"/>
        <v>0</v>
      </c>
      <c r="G96" s="9">
        <f t="shared" si="30"/>
        <v>0</v>
      </c>
      <c r="H96" s="1">
        <f t="shared" si="30"/>
        <v>0</v>
      </c>
      <c r="I96" s="9">
        <f t="shared" si="30"/>
        <v>0</v>
      </c>
      <c r="J96" s="9">
        <f t="shared" si="30"/>
        <v>0</v>
      </c>
      <c r="K96" s="9">
        <f t="shared" si="30"/>
        <v>0</v>
      </c>
      <c r="L96" s="9">
        <f t="shared" si="30"/>
        <v>0</v>
      </c>
      <c r="M96" s="9">
        <f t="shared" si="30"/>
        <v>0</v>
      </c>
      <c r="N96" s="1">
        <f t="shared" si="30"/>
        <v>0</v>
      </c>
      <c r="O96" s="1">
        <f t="shared" si="30"/>
        <v>0</v>
      </c>
    </row>
    <row r="97" spans="1:15" x14ac:dyDescent="0.25">
      <c r="A97" s="9">
        <f>Damdubbel2!A71</f>
        <v>0</v>
      </c>
      <c r="B97" s="9">
        <f>Damdubbel2!B71</f>
        <v>0</v>
      </c>
      <c r="C97" s="9">
        <f>Damdubbel2!C71</f>
        <v>0</v>
      </c>
      <c r="D97" s="9">
        <f>Damdubbel2!D71</f>
        <v>0</v>
      </c>
      <c r="E97" s="9">
        <f>Damdubbel2!E71</f>
        <v>0</v>
      </c>
      <c r="F97" s="9">
        <f>Damdubbel2!F71</f>
        <v>0</v>
      </c>
      <c r="G97" s="9">
        <f>Damdubbel2!G71</f>
        <v>0</v>
      </c>
      <c r="H97" s="1">
        <f>Damdubbel2!H71</f>
        <v>0</v>
      </c>
      <c r="I97" s="9">
        <f>Damdubbel2!I71</f>
        <v>0</v>
      </c>
      <c r="J97" s="9">
        <f>Damdubbel2!J71</f>
        <v>0</v>
      </c>
      <c r="K97" s="9">
        <f>Damdubbel2!K71</f>
        <v>0</v>
      </c>
      <c r="L97" s="9">
        <f>Damdubbel2!L71</f>
        <v>0</v>
      </c>
      <c r="M97" s="9">
        <f>Damdubbel2!M71</f>
        <v>0</v>
      </c>
      <c r="N97" s="1">
        <f>Damdubbel2!N71</f>
        <v>0</v>
      </c>
      <c r="O97" s="1">
        <f>Damdubbel2!O71</f>
        <v>0</v>
      </c>
    </row>
    <row r="98" spans="1:15" x14ac:dyDescent="0.25">
      <c r="A98" s="9">
        <f>Damdubbel2!A72</f>
        <v>0</v>
      </c>
      <c r="B98" s="9">
        <f>Damdubbel2!B72</f>
        <v>0</v>
      </c>
      <c r="C98" s="9">
        <f>Damdubbel2!C72</f>
        <v>0</v>
      </c>
      <c r="D98" s="9">
        <f>Damdubbel2!D72</f>
        <v>0</v>
      </c>
      <c r="E98" s="9">
        <f>Damdubbel2!E72</f>
        <v>0</v>
      </c>
      <c r="F98" s="9">
        <f>Damdubbel2!F72</f>
        <v>0</v>
      </c>
      <c r="G98" s="9">
        <f>Damdubbel2!G72</f>
        <v>0</v>
      </c>
      <c r="H98" s="1">
        <f>Damdubbel2!H72</f>
        <v>0</v>
      </c>
      <c r="I98" s="9">
        <f>Damdubbel2!I72</f>
        <v>0</v>
      </c>
      <c r="J98" s="9">
        <f>Damdubbel2!J72</f>
        <v>0</v>
      </c>
      <c r="K98" s="9">
        <f>Damdubbel2!K72</f>
        <v>0</v>
      </c>
      <c r="L98" s="9">
        <f>Damdubbel2!L72</f>
        <v>0</v>
      </c>
      <c r="M98" s="9">
        <f>Damdubbel2!M72</f>
        <v>0</v>
      </c>
      <c r="N98" s="1">
        <f>Damdubbel2!N72</f>
        <v>0</v>
      </c>
      <c r="O98" s="1">
        <f>Damdubbel2!O72</f>
        <v>0</v>
      </c>
    </row>
    <row r="99" spans="1:15" x14ac:dyDescent="0.25">
      <c r="A99" s="9" t="str">
        <f>A97&amp;"/"&amp;A98</f>
        <v>0/0</v>
      </c>
      <c r="B99" s="37">
        <f>IF(B97=B98,B98,B97&amp;"/"&amp;B98)</f>
        <v>0</v>
      </c>
      <c r="C99" s="9">
        <f t="shared" ref="C99:O99" si="31">SUM(C97:C98)</f>
        <v>0</v>
      </c>
      <c r="D99" s="9">
        <f t="shared" si="31"/>
        <v>0</v>
      </c>
      <c r="E99" s="9">
        <f t="shared" si="31"/>
        <v>0</v>
      </c>
      <c r="F99" s="9">
        <f t="shared" si="31"/>
        <v>0</v>
      </c>
      <c r="G99" s="9">
        <f t="shared" si="31"/>
        <v>0</v>
      </c>
      <c r="H99" s="1">
        <f t="shared" si="31"/>
        <v>0</v>
      </c>
      <c r="I99" s="9">
        <f t="shared" si="31"/>
        <v>0</v>
      </c>
      <c r="J99" s="9">
        <f t="shared" si="31"/>
        <v>0</v>
      </c>
      <c r="K99" s="9">
        <f t="shared" si="31"/>
        <v>0</v>
      </c>
      <c r="L99" s="9">
        <f t="shared" si="31"/>
        <v>0</v>
      </c>
      <c r="M99" s="9">
        <f t="shared" si="31"/>
        <v>0</v>
      </c>
      <c r="N99" s="1">
        <f t="shared" si="31"/>
        <v>0</v>
      </c>
      <c r="O99" s="1">
        <f t="shared" si="31"/>
        <v>0</v>
      </c>
    </row>
    <row r="100" spans="1:15" x14ac:dyDescent="0.25">
      <c r="A100" s="9">
        <f>Damdubbel2!A73</f>
        <v>0</v>
      </c>
      <c r="B100" s="9">
        <f>Damdubbel2!B73</f>
        <v>0</v>
      </c>
      <c r="C100" s="9">
        <f>Damdubbel2!C73</f>
        <v>0</v>
      </c>
      <c r="D100" s="9">
        <f>Damdubbel2!D73</f>
        <v>0</v>
      </c>
      <c r="E100" s="9">
        <f>Damdubbel2!E73</f>
        <v>0</v>
      </c>
      <c r="F100" s="9">
        <f>Damdubbel2!F73</f>
        <v>0</v>
      </c>
      <c r="G100" s="9">
        <f>Damdubbel2!G73</f>
        <v>0</v>
      </c>
      <c r="H100" s="1">
        <f>Damdubbel2!H73</f>
        <v>0</v>
      </c>
      <c r="I100" s="9">
        <f>Damdubbel2!I73</f>
        <v>0</v>
      </c>
      <c r="J100" s="9">
        <f>Damdubbel2!J73</f>
        <v>0</v>
      </c>
      <c r="K100" s="9">
        <f>Damdubbel2!K73</f>
        <v>0</v>
      </c>
      <c r="L100" s="9">
        <f>Damdubbel2!L73</f>
        <v>0</v>
      </c>
      <c r="M100" s="9">
        <f>Damdubbel2!M73</f>
        <v>0</v>
      </c>
      <c r="N100" s="1">
        <f>Damdubbel2!N73</f>
        <v>0</v>
      </c>
      <c r="O100" s="1">
        <f>Damdubbel2!O73</f>
        <v>0</v>
      </c>
    </row>
    <row r="101" spans="1:15" x14ac:dyDescent="0.25">
      <c r="A101" s="9">
        <f>Damdubbel2!A74</f>
        <v>0</v>
      </c>
      <c r="B101" s="9">
        <f>Damdubbel2!B74</f>
        <v>0</v>
      </c>
      <c r="C101" s="9">
        <f>Damdubbel2!C74</f>
        <v>0</v>
      </c>
      <c r="D101" s="9">
        <f>Damdubbel2!D74</f>
        <v>0</v>
      </c>
      <c r="E101" s="9">
        <f>Damdubbel2!E74</f>
        <v>0</v>
      </c>
      <c r="F101" s="9">
        <f>Damdubbel2!F74</f>
        <v>0</v>
      </c>
      <c r="G101" s="9">
        <f>Damdubbel2!G74</f>
        <v>0</v>
      </c>
      <c r="H101" s="1">
        <f>Damdubbel2!H74</f>
        <v>0</v>
      </c>
      <c r="I101" s="9">
        <f>Damdubbel2!I74</f>
        <v>0</v>
      </c>
      <c r="J101" s="9">
        <f>Damdubbel2!J74</f>
        <v>0</v>
      </c>
      <c r="K101" s="9">
        <f>Damdubbel2!K74</f>
        <v>0</v>
      </c>
      <c r="L101" s="9">
        <f>Damdubbel2!L74</f>
        <v>0</v>
      </c>
      <c r="M101" s="9">
        <f>Damdubbel2!M74</f>
        <v>0</v>
      </c>
      <c r="N101" s="1">
        <f>Damdubbel2!N74</f>
        <v>0</v>
      </c>
      <c r="O101" s="1">
        <f>Damdubbel2!O74</f>
        <v>0</v>
      </c>
    </row>
    <row r="102" spans="1:15" x14ac:dyDescent="0.25">
      <c r="A102" s="9" t="str">
        <f>A100&amp;"/"&amp;A101</f>
        <v>0/0</v>
      </c>
      <c r="B102" s="37">
        <f>IF(B100=B101,B101,B100&amp;"/"&amp;B101)</f>
        <v>0</v>
      </c>
      <c r="C102" s="9">
        <f t="shared" ref="C102:O102" si="32">SUM(C100:C101)</f>
        <v>0</v>
      </c>
      <c r="D102" s="9">
        <f t="shared" si="32"/>
        <v>0</v>
      </c>
      <c r="E102" s="9">
        <f t="shared" si="32"/>
        <v>0</v>
      </c>
      <c r="F102" s="9">
        <f t="shared" si="32"/>
        <v>0</v>
      </c>
      <c r="G102" s="9">
        <f t="shared" si="32"/>
        <v>0</v>
      </c>
      <c r="H102" s="1">
        <f t="shared" si="32"/>
        <v>0</v>
      </c>
      <c r="I102" s="9">
        <f t="shared" si="32"/>
        <v>0</v>
      </c>
      <c r="J102" s="9">
        <f t="shared" si="32"/>
        <v>0</v>
      </c>
      <c r="K102" s="9">
        <f t="shared" si="32"/>
        <v>0</v>
      </c>
      <c r="L102" s="9">
        <f t="shared" si="32"/>
        <v>0</v>
      </c>
      <c r="M102" s="9">
        <f t="shared" si="32"/>
        <v>0</v>
      </c>
      <c r="N102" s="1">
        <f t="shared" si="32"/>
        <v>0</v>
      </c>
      <c r="O102" s="1">
        <f t="shared" si="32"/>
        <v>0</v>
      </c>
    </row>
    <row r="103" spans="1:15" x14ac:dyDescent="0.25">
      <c r="A103" s="9">
        <f>Damdubbel2!A75</f>
        <v>0</v>
      </c>
      <c r="B103" s="9">
        <f>Damdubbel2!B75</f>
        <v>0</v>
      </c>
      <c r="C103" s="9">
        <f>Damdubbel2!C75</f>
        <v>0</v>
      </c>
      <c r="D103" s="9">
        <f>Damdubbel2!D75</f>
        <v>0</v>
      </c>
      <c r="E103" s="9">
        <f>Damdubbel2!E75</f>
        <v>0</v>
      </c>
      <c r="F103" s="9">
        <f>Damdubbel2!F75</f>
        <v>0</v>
      </c>
      <c r="G103" s="9">
        <f>Damdubbel2!G75</f>
        <v>0</v>
      </c>
      <c r="H103" s="1">
        <f>Damdubbel2!H75</f>
        <v>0</v>
      </c>
      <c r="I103" s="9">
        <f>Damdubbel2!I75</f>
        <v>0</v>
      </c>
      <c r="J103" s="9">
        <f>Damdubbel2!J75</f>
        <v>0</v>
      </c>
      <c r="K103" s="9">
        <f>Damdubbel2!K75</f>
        <v>0</v>
      </c>
      <c r="L103" s="9">
        <f>Damdubbel2!L75</f>
        <v>0</v>
      </c>
      <c r="M103" s="9">
        <f>Damdubbel2!M75</f>
        <v>0</v>
      </c>
      <c r="N103" s="1">
        <f>Damdubbel2!N75</f>
        <v>0</v>
      </c>
      <c r="O103" s="1">
        <f>Damdubbel2!O75</f>
        <v>0</v>
      </c>
    </row>
    <row r="104" spans="1:15" x14ac:dyDescent="0.25">
      <c r="A104" s="9">
        <f>Damdubbel2!A76</f>
        <v>0</v>
      </c>
      <c r="B104" s="9">
        <f>Damdubbel2!B76</f>
        <v>0</v>
      </c>
      <c r="C104" s="9">
        <f>Damdubbel2!C76</f>
        <v>0</v>
      </c>
      <c r="D104" s="9">
        <f>Damdubbel2!D76</f>
        <v>0</v>
      </c>
      <c r="E104" s="9">
        <f>Damdubbel2!E76</f>
        <v>0</v>
      </c>
      <c r="F104" s="9">
        <f>Damdubbel2!F76</f>
        <v>0</v>
      </c>
      <c r="G104" s="9">
        <f>Damdubbel2!G76</f>
        <v>0</v>
      </c>
      <c r="H104" s="1">
        <f>Damdubbel2!H76</f>
        <v>0</v>
      </c>
      <c r="I104" s="9">
        <f>Damdubbel2!I76</f>
        <v>0</v>
      </c>
      <c r="J104" s="9">
        <f>Damdubbel2!J76</f>
        <v>0</v>
      </c>
      <c r="K104" s="9">
        <f>Damdubbel2!K76</f>
        <v>0</v>
      </c>
      <c r="L104" s="9">
        <f>Damdubbel2!L76</f>
        <v>0</v>
      </c>
      <c r="M104" s="9">
        <f>Damdubbel2!M76</f>
        <v>0</v>
      </c>
      <c r="N104" s="1">
        <f>Damdubbel2!N76</f>
        <v>0</v>
      </c>
      <c r="O104" s="1">
        <f>Damdubbel2!O76</f>
        <v>0</v>
      </c>
    </row>
    <row r="105" spans="1:15" x14ac:dyDescent="0.25">
      <c r="A105" s="9" t="str">
        <f>A103&amp;"/"&amp;A104</f>
        <v>0/0</v>
      </c>
      <c r="B105" s="37">
        <f>IF(B103=B104,B104,B103&amp;"/"&amp;B104)</f>
        <v>0</v>
      </c>
      <c r="C105" s="9">
        <f t="shared" ref="C105:O105" si="33">SUM(C103:C104)</f>
        <v>0</v>
      </c>
      <c r="D105" s="9">
        <f t="shared" si="33"/>
        <v>0</v>
      </c>
      <c r="E105" s="9">
        <f t="shared" si="33"/>
        <v>0</v>
      </c>
      <c r="F105" s="9">
        <f t="shared" si="33"/>
        <v>0</v>
      </c>
      <c r="G105" s="9">
        <f t="shared" si="33"/>
        <v>0</v>
      </c>
      <c r="H105" s="1">
        <f t="shared" si="33"/>
        <v>0</v>
      </c>
      <c r="I105" s="9">
        <f t="shared" si="33"/>
        <v>0</v>
      </c>
      <c r="J105" s="9">
        <f t="shared" si="33"/>
        <v>0</v>
      </c>
      <c r="K105" s="9">
        <f t="shared" si="33"/>
        <v>0</v>
      </c>
      <c r="L105" s="9">
        <f t="shared" si="33"/>
        <v>0</v>
      </c>
      <c r="M105" s="9">
        <f t="shared" si="33"/>
        <v>0</v>
      </c>
      <c r="N105" s="1">
        <f t="shared" si="33"/>
        <v>0</v>
      </c>
      <c r="O105" s="1">
        <f t="shared" si="33"/>
        <v>0</v>
      </c>
    </row>
    <row r="106" spans="1:15" x14ac:dyDescent="0.25">
      <c r="A106" s="9">
        <f>Damdubbel2!A77</f>
        <v>0</v>
      </c>
      <c r="B106" s="9">
        <f>Damdubbel2!B77</f>
        <v>0</v>
      </c>
      <c r="C106" s="9">
        <f>Damdubbel2!C77</f>
        <v>0</v>
      </c>
      <c r="D106" s="9">
        <f>Damdubbel2!D77</f>
        <v>0</v>
      </c>
      <c r="E106" s="9">
        <f>Damdubbel2!E77</f>
        <v>0</v>
      </c>
      <c r="F106" s="9">
        <f>Damdubbel2!F77</f>
        <v>0</v>
      </c>
      <c r="G106" s="9">
        <f>Damdubbel2!G77</f>
        <v>0</v>
      </c>
      <c r="H106" s="1">
        <f>Damdubbel2!H77</f>
        <v>0</v>
      </c>
      <c r="I106" s="9">
        <f>Damdubbel2!I77</f>
        <v>0</v>
      </c>
      <c r="J106" s="9">
        <f>Damdubbel2!J77</f>
        <v>0</v>
      </c>
      <c r="K106" s="9">
        <f>Damdubbel2!K77</f>
        <v>0</v>
      </c>
      <c r="L106" s="9">
        <f>Damdubbel2!L77</f>
        <v>0</v>
      </c>
      <c r="M106" s="9">
        <f>Damdubbel2!M77</f>
        <v>0</v>
      </c>
      <c r="N106" s="1">
        <f>Damdubbel2!N77</f>
        <v>0</v>
      </c>
      <c r="O106" s="1">
        <f>Damdubbel2!O77</f>
        <v>0</v>
      </c>
    </row>
    <row r="107" spans="1:15" x14ac:dyDescent="0.25">
      <c r="A107" s="9">
        <f>Damdubbel2!A78</f>
        <v>0</v>
      </c>
      <c r="B107" s="9">
        <f>Damdubbel2!B78</f>
        <v>0</v>
      </c>
      <c r="C107" s="9">
        <f>Damdubbel2!C78</f>
        <v>0</v>
      </c>
      <c r="D107" s="9">
        <f>Damdubbel2!D78</f>
        <v>0</v>
      </c>
      <c r="E107" s="9">
        <f>Damdubbel2!E78</f>
        <v>0</v>
      </c>
      <c r="F107" s="9">
        <f>Damdubbel2!F78</f>
        <v>0</v>
      </c>
      <c r="G107" s="9">
        <f>Damdubbel2!G78</f>
        <v>0</v>
      </c>
      <c r="H107" s="1">
        <f>Damdubbel2!H78</f>
        <v>0</v>
      </c>
      <c r="I107" s="9">
        <f>Damdubbel2!I78</f>
        <v>0</v>
      </c>
      <c r="J107" s="9">
        <f>Damdubbel2!J78</f>
        <v>0</v>
      </c>
      <c r="K107" s="9">
        <f>Damdubbel2!K78</f>
        <v>0</v>
      </c>
      <c r="L107" s="9">
        <f>Damdubbel2!L78</f>
        <v>0</v>
      </c>
      <c r="M107" s="9">
        <f>Damdubbel2!M78</f>
        <v>0</v>
      </c>
      <c r="N107" s="1">
        <f>Damdubbel2!N78</f>
        <v>0</v>
      </c>
      <c r="O107" s="1">
        <f>Damdubbel2!O78</f>
        <v>0</v>
      </c>
    </row>
    <row r="108" spans="1:15" x14ac:dyDescent="0.25">
      <c r="A108" s="9" t="str">
        <f>A106&amp;"/"&amp;A107</f>
        <v>0/0</v>
      </c>
      <c r="B108" s="37">
        <f>IF(B106=B107,B107,B106&amp;"/"&amp;B107)</f>
        <v>0</v>
      </c>
      <c r="C108" s="9">
        <f t="shared" ref="C108:O108" si="34">SUM(C106:C107)</f>
        <v>0</v>
      </c>
      <c r="D108" s="9">
        <f t="shared" si="34"/>
        <v>0</v>
      </c>
      <c r="E108" s="9">
        <f t="shared" si="34"/>
        <v>0</v>
      </c>
      <c r="F108" s="9">
        <f t="shared" si="34"/>
        <v>0</v>
      </c>
      <c r="G108" s="9">
        <f t="shared" si="34"/>
        <v>0</v>
      </c>
      <c r="H108" s="1">
        <f t="shared" si="34"/>
        <v>0</v>
      </c>
      <c r="I108" s="9">
        <f t="shared" si="34"/>
        <v>0</v>
      </c>
      <c r="J108" s="9">
        <f t="shared" si="34"/>
        <v>0</v>
      </c>
      <c r="K108" s="9">
        <f t="shared" si="34"/>
        <v>0</v>
      </c>
      <c r="L108" s="9">
        <f t="shared" si="34"/>
        <v>0</v>
      </c>
      <c r="M108" s="9">
        <f t="shared" si="34"/>
        <v>0</v>
      </c>
      <c r="N108" s="1">
        <f t="shared" si="34"/>
        <v>0</v>
      </c>
      <c r="O108" s="1">
        <f t="shared" si="34"/>
        <v>0</v>
      </c>
    </row>
    <row r="109" spans="1:15" x14ac:dyDescent="0.25">
      <c r="A109" s="9">
        <f>Damdubbel2!A79</f>
        <v>0</v>
      </c>
      <c r="B109" s="9">
        <f>Damdubbel2!B79</f>
        <v>0</v>
      </c>
      <c r="C109" s="9">
        <f>Damdubbel2!C79</f>
        <v>0</v>
      </c>
      <c r="D109" s="9">
        <f>Damdubbel2!D79</f>
        <v>0</v>
      </c>
      <c r="E109" s="9">
        <f>Damdubbel2!E79</f>
        <v>0</v>
      </c>
      <c r="F109" s="9">
        <f>Damdubbel2!F79</f>
        <v>0</v>
      </c>
      <c r="G109" s="9">
        <f>Damdubbel2!G79</f>
        <v>0</v>
      </c>
      <c r="H109" s="1">
        <f>Damdubbel2!H79</f>
        <v>0</v>
      </c>
      <c r="I109" s="9">
        <f>Damdubbel2!I79</f>
        <v>0</v>
      </c>
      <c r="J109" s="9">
        <f>Damdubbel2!J79</f>
        <v>0</v>
      </c>
      <c r="K109" s="9">
        <f>Damdubbel2!K79</f>
        <v>0</v>
      </c>
      <c r="L109" s="9">
        <f>Damdubbel2!L79</f>
        <v>0</v>
      </c>
      <c r="M109" s="9">
        <f>Damdubbel2!M79</f>
        <v>0</v>
      </c>
      <c r="N109" s="1">
        <f>Damdubbel2!N79</f>
        <v>0</v>
      </c>
      <c r="O109" s="1">
        <f>Damdubbel2!O79</f>
        <v>0</v>
      </c>
    </row>
    <row r="110" spans="1:15" x14ac:dyDescent="0.25">
      <c r="A110" s="9">
        <f>Damdubbel2!A80</f>
        <v>0</v>
      </c>
      <c r="B110" s="9">
        <f>Damdubbel2!B80</f>
        <v>0</v>
      </c>
      <c r="C110" s="9">
        <f>Damdubbel2!C80</f>
        <v>0</v>
      </c>
      <c r="D110" s="9">
        <f>Damdubbel2!D80</f>
        <v>0</v>
      </c>
      <c r="E110" s="9">
        <f>Damdubbel2!E80</f>
        <v>0</v>
      </c>
      <c r="F110" s="9">
        <f>Damdubbel2!F80</f>
        <v>0</v>
      </c>
      <c r="G110" s="9">
        <f>Damdubbel2!G80</f>
        <v>0</v>
      </c>
      <c r="H110" s="1">
        <f>Damdubbel2!H80</f>
        <v>0</v>
      </c>
      <c r="I110" s="9">
        <f>Damdubbel2!I80</f>
        <v>0</v>
      </c>
      <c r="J110" s="9">
        <f>Damdubbel2!J80</f>
        <v>0</v>
      </c>
      <c r="K110" s="9">
        <f>Damdubbel2!K80</f>
        <v>0</v>
      </c>
      <c r="L110" s="9">
        <f>Damdubbel2!L80</f>
        <v>0</v>
      </c>
      <c r="M110" s="9">
        <f>Damdubbel2!M80</f>
        <v>0</v>
      </c>
      <c r="N110" s="1">
        <f>Damdubbel2!N80</f>
        <v>0</v>
      </c>
      <c r="O110" s="1">
        <f>Damdubbel2!O80</f>
        <v>0</v>
      </c>
    </row>
    <row r="111" spans="1:15" x14ac:dyDescent="0.25">
      <c r="A111" s="9" t="str">
        <f>A109&amp;"/"&amp;A110</f>
        <v>0/0</v>
      </c>
      <c r="B111" s="37">
        <f>IF(B109=B110,B110,B109&amp;"/"&amp;B110)</f>
        <v>0</v>
      </c>
      <c r="C111" s="9">
        <f t="shared" ref="C111:O111" si="35">SUM(C109:C110)</f>
        <v>0</v>
      </c>
      <c r="D111" s="9">
        <f t="shared" si="35"/>
        <v>0</v>
      </c>
      <c r="E111" s="9">
        <f t="shared" si="35"/>
        <v>0</v>
      </c>
      <c r="F111" s="9">
        <f t="shared" si="35"/>
        <v>0</v>
      </c>
      <c r="G111" s="9">
        <f t="shared" si="35"/>
        <v>0</v>
      </c>
      <c r="H111" s="1">
        <f t="shared" si="35"/>
        <v>0</v>
      </c>
      <c r="I111" s="9">
        <f t="shared" si="35"/>
        <v>0</v>
      </c>
      <c r="J111" s="9">
        <f t="shared" si="35"/>
        <v>0</v>
      </c>
      <c r="K111" s="9">
        <f t="shared" si="35"/>
        <v>0</v>
      </c>
      <c r="L111" s="9">
        <f t="shared" si="35"/>
        <v>0</v>
      </c>
      <c r="M111" s="9">
        <f t="shared" si="35"/>
        <v>0</v>
      </c>
      <c r="N111" s="1">
        <f t="shared" si="35"/>
        <v>0</v>
      </c>
      <c r="O111" s="1">
        <f t="shared" si="35"/>
        <v>0</v>
      </c>
    </row>
    <row r="112" spans="1:15" x14ac:dyDescent="0.25">
      <c r="A112" s="9">
        <f>Damdubbel2!A81</f>
        <v>0</v>
      </c>
      <c r="B112" s="9">
        <f>Damdubbel2!B81</f>
        <v>0</v>
      </c>
      <c r="C112" s="9">
        <f>Damdubbel2!C81</f>
        <v>0</v>
      </c>
      <c r="D112" s="9">
        <f>Damdubbel2!D81</f>
        <v>0</v>
      </c>
      <c r="E112" s="9">
        <f>Damdubbel2!E81</f>
        <v>0</v>
      </c>
      <c r="F112" s="9">
        <f>Damdubbel2!F81</f>
        <v>0</v>
      </c>
      <c r="G112" s="9">
        <f>Damdubbel2!G81</f>
        <v>0</v>
      </c>
      <c r="H112" s="1">
        <f>Damdubbel2!H81</f>
        <v>0</v>
      </c>
      <c r="I112" s="9">
        <f>Damdubbel2!I81</f>
        <v>0</v>
      </c>
      <c r="J112" s="9">
        <f>Damdubbel2!J81</f>
        <v>0</v>
      </c>
      <c r="K112" s="9">
        <f>Damdubbel2!K81</f>
        <v>0</v>
      </c>
      <c r="L112" s="9">
        <f>Damdubbel2!L81</f>
        <v>0</v>
      </c>
      <c r="M112" s="9">
        <f>Damdubbel2!M81</f>
        <v>0</v>
      </c>
      <c r="N112" s="1">
        <f>Damdubbel2!N81</f>
        <v>0</v>
      </c>
      <c r="O112" s="1">
        <f>Damdubbel2!O81</f>
        <v>0</v>
      </c>
    </row>
    <row r="113" spans="1:15" x14ac:dyDescent="0.25">
      <c r="A113" s="9">
        <f>Damdubbel2!A82</f>
        <v>0</v>
      </c>
      <c r="B113" s="9">
        <f>Damdubbel2!B82</f>
        <v>0</v>
      </c>
      <c r="C113" s="9">
        <f>Damdubbel2!C82</f>
        <v>0</v>
      </c>
      <c r="D113" s="9">
        <f>Damdubbel2!D82</f>
        <v>0</v>
      </c>
      <c r="E113" s="9">
        <f>Damdubbel2!E82</f>
        <v>0</v>
      </c>
      <c r="F113" s="9">
        <f>Damdubbel2!F82</f>
        <v>0</v>
      </c>
      <c r="G113" s="9">
        <f>Damdubbel2!G82</f>
        <v>0</v>
      </c>
      <c r="H113" s="1">
        <f>Damdubbel2!H82</f>
        <v>0</v>
      </c>
      <c r="I113" s="9">
        <f>Damdubbel2!I82</f>
        <v>0</v>
      </c>
      <c r="J113" s="9">
        <f>Damdubbel2!J82</f>
        <v>0</v>
      </c>
      <c r="K113" s="9">
        <f>Damdubbel2!K82</f>
        <v>0</v>
      </c>
      <c r="L113" s="9">
        <f>Damdubbel2!L82</f>
        <v>0</v>
      </c>
      <c r="M113" s="9">
        <f>Damdubbel2!M82</f>
        <v>0</v>
      </c>
      <c r="N113" s="1">
        <f>Damdubbel2!N82</f>
        <v>0</v>
      </c>
      <c r="O113" s="1">
        <f>Damdubbel2!O82</f>
        <v>0</v>
      </c>
    </row>
    <row r="114" spans="1:15" x14ac:dyDescent="0.25">
      <c r="A114" s="9" t="str">
        <f>A112&amp;"/"&amp;A113</f>
        <v>0/0</v>
      </c>
      <c r="B114" s="37">
        <f>IF(B112=B113,B113,B112&amp;"/"&amp;B113)</f>
        <v>0</v>
      </c>
      <c r="C114" s="9">
        <f t="shared" ref="C114:O114" si="36">SUM(C112:C113)</f>
        <v>0</v>
      </c>
      <c r="D114" s="9">
        <f t="shared" si="36"/>
        <v>0</v>
      </c>
      <c r="E114" s="9">
        <f t="shared" si="36"/>
        <v>0</v>
      </c>
      <c r="F114" s="9">
        <f t="shared" si="36"/>
        <v>0</v>
      </c>
      <c r="G114" s="9">
        <f t="shared" si="36"/>
        <v>0</v>
      </c>
      <c r="H114" s="1">
        <f t="shared" si="36"/>
        <v>0</v>
      </c>
      <c r="I114" s="9">
        <f t="shared" si="36"/>
        <v>0</v>
      </c>
      <c r="J114" s="9">
        <f t="shared" si="36"/>
        <v>0</v>
      </c>
      <c r="K114" s="9">
        <f t="shared" si="36"/>
        <v>0</v>
      </c>
      <c r="L114" s="9">
        <f t="shared" si="36"/>
        <v>0</v>
      </c>
      <c r="M114" s="9">
        <f t="shared" si="36"/>
        <v>0</v>
      </c>
      <c r="N114" s="1">
        <f t="shared" si="36"/>
        <v>0</v>
      </c>
      <c r="O114" s="1">
        <f t="shared" si="36"/>
        <v>0</v>
      </c>
    </row>
    <row r="115" spans="1:15" x14ac:dyDescent="0.25">
      <c r="A115" s="9">
        <f>Damdubbel2!A83</f>
        <v>0</v>
      </c>
      <c r="B115" s="9">
        <f>Damdubbel2!B83</f>
        <v>0</v>
      </c>
      <c r="C115" s="9">
        <f>Damdubbel2!C83</f>
        <v>0</v>
      </c>
      <c r="D115" s="9">
        <f>Damdubbel2!D83</f>
        <v>0</v>
      </c>
      <c r="E115" s="9">
        <f>Damdubbel2!E83</f>
        <v>0</v>
      </c>
      <c r="F115" s="9">
        <f>Damdubbel2!F83</f>
        <v>0</v>
      </c>
      <c r="G115" s="9">
        <f>Damdubbel2!G83</f>
        <v>0</v>
      </c>
      <c r="H115" s="1">
        <f>Damdubbel2!H83</f>
        <v>0</v>
      </c>
      <c r="I115" s="9">
        <f>Damdubbel2!I83</f>
        <v>0</v>
      </c>
      <c r="J115" s="9">
        <f>Damdubbel2!J83</f>
        <v>0</v>
      </c>
      <c r="K115" s="9">
        <f>Damdubbel2!K83</f>
        <v>0</v>
      </c>
      <c r="L115" s="9">
        <f>Damdubbel2!L83</f>
        <v>0</v>
      </c>
      <c r="M115" s="9">
        <f>Damdubbel2!M83</f>
        <v>0</v>
      </c>
      <c r="N115" s="1">
        <f>Damdubbel2!N83</f>
        <v>0</v>
      </c>
      <c r="O115" s="1">
        <f>Damdubbel2!O83</f>
        <v>0</v>
      </c>
    </row>
    <row r="116" spans="1:15" x14ac:dyDescent="0.25">
      <c r="A116" s="9">
        <f>Damdubbel2!A84</f>
        <v>0</v>
      </c>
      <c r="B116" s="9">
        <f>Damdubbel2!B84</f>
        <v>0</v>
      </c>
      <c r="C116" s="9">
        <f>Damdubbel2!C84</f>
        <v>0</v>
      </c>
      <c r="D116" s="9">
        <f>Damdubbel2!D84</f>
        <v>0</v>
      </c>
      <c r="E116" s="9">
        <f>Damdubbel2!E84</f>
        <v>0</v>
      </c>
      <c r="F116" s="9">
        <f>Damdubbel2!F84</f>
        <v>0</v>
      </c>
      <c r="G116" s="9">
        <f>Damdubbel2!G84</f>
        <v>0</v>
      </c>
      <c r="H116" s="1">
        <f>Damdubbel2!H84</f>
        <v>0</v>
      </c>
      <c r="I116" s="9">
        <f>Damdubbel2!I84</f>
        <v>0</v>
      </c>
      <c r="J116" s="9">
        <f>Damdubbel2!J84</f>
        <v>0</v>
      </c>
      <c r="K116" s="9">
        <f>Damdubbel2!K84</f>
        <v>0</v>
      </c>
      <c r="L116" s="9">
        <f>Damdubbel2!L84</f>
        <v>0</v>
      </c>
      <c r="M116" s="9">
        <f>Damdubbel2!M84</f>
        <v>0</v>
      </c>
      <c r="N116" s="1">
        <f>Damdubbel2!N84</f>
        <v>0</v>
      </c>
      <c r="O116" s="1">
        <f>Damdubbel2!O84</f>
        <v>0</v>
      </c>
    </row>
    <row r="117" spans="1:15" x14ac:dyDescent="0.25">
      <c r="A117" s="9" t="str">
        <f>A115&amp;"/"&amp;A116</f>
        <v>0/0</v>
      </c>
      <c r="B117" s="37">
        <f>IF(B115=B116,B116,B115&amp;"/"&amp;B116)</f>
        <v>0</v>
      </c>
      <c r="C117" s="9">
        <f t="shared" ref="C117:O117" si="37">SUM(C115:C116)</f>
        <v>0</v>
      </c>
      <c r="D117" s="9">
        <f t="shared" si="37"/>
        <v>0</v>
      </c>
      <c r="E117" s="9">
        <f t="shared" si="37"/>
        <v>0</v>
      </c>
      <c r="F117" s="9">
        <f t="shared" si="37"/>
        <v>0</v>
      </c>
      <c r="G117" s="9">
        <f t="shared" si="37"/>
        <v>0</v>
      </c>
      <c r="H117" s="1">
        <f t="shared" si="37"/>
        <v>0</v>
      </c>
      <c r="I117" s="9">
        <f t="shared" si="37"/>
        <v>0</v>
      </c>
      <c r="J117" s="9">
        <f t="shared" si="37"/>
        <v>0</v>
      </c>
      <c r="K117" s="9">
        <f t="shared" si="37"/>
        <v>0</v>
      </c>
      <c r="L117" s="9">
        <f t="shared" si="37"/>
        <v>0</v>
      </c>
      <c r="M117" s="9">
        <f t="shared" si="37"/>
        <v>0</v>
      </c>
      <c r="N117" s="1">
        <f t="shared" si="37"/>
        <v>0</v>
      </c>
      <c r="O117" s="1">
        <f t="shared" si="37"/>
        <v>0</v>
      </c>
    </row>
    <row r="118" spans="1:15" x14ac:dyDescent="0.25">
      <c r="A118" s="9">
        <f>Damdubbel2!A85</f>
        <v>0</v>
      </c>
      <c r="B118" s="9">
        <f>Damdubbel2!B85</f>
        <v>0</v>
      </c>
      <c r="C118" s="9">
        <f>Damdubbel2!C85</f>
        <v>0</v>
      </c>
      <c r="D118" s="9">
        <f>Damdubbel2!D85</f>
        <v>0</v>
      </c>
      <c r="E118" s="9">
        <f>Damdubbel2!E85</f>
        <v>0</v>
      </c>
      <c r="F118" s="9">
        <f>Damdubbel2!F85</f>
        <v>0</v>
      </c>
      <c r="G118" s="9">
        <f>Damdubbel2!G85</f>
        <v>0</v>
      </c>
      <c r="H118" s="1">
        <f>Damdubbel2!H85</f>
        <v>0</v>
      </c>
      <c r="I118" s="9">
        <f>Damdubbel2!I85</f>
        <v>0</v>
      </c>
      <c r="J118" s="9">
        <f>Damdubbel2!J85</f>
        <v>0</v>
      </c>
      <c r="K118" s="9">
        <f>Damdubbel2!K85</f>
        <v>0</v>
      </c>
      <c r="L118" s="9">
        <f>Damdubbel2!L85</f>
        <v>0</v>
      </c>
      <c r="M118" s="9">
        <f>Damdubbel2!M85</f>
        <v>0</v>
      </c>
      <c r="N118" s="1">
        <f>Damdubbel2!N85</f>
        <v>0</v>
      </c>
      <c r="O118" s="1">
        <f>Damdubbel2!O85</f>
        <v>0</v>
      </c>
    </row>
    <row r="119" spans="1:15" x14ac:dyDescent="0.25">
      <c r="A119" s="9">
        <f>Damdubbel2!A86</f>
        <v>0</v>
      </c>
      <c r="B119" s="9">
        <f>Damdubbel2!B86</f>
        <v>0</v>
      </c>
      <c r="C119" s="9">
        <f>Damdubbel2!C86</f>
        <v>0</v>
      </c>
      <c r="D119" s="9">
        <f>Damdubbel2!D86</f>
        <v>0</v>
      </c>
      <c r="E119" s="9">
        <f>Damdubbel2!E86</f>
        <v>0</v>
      </c>
      <c r="F119" s="9">
        <f>Damdubbel2!F86</f>
        <v>0</v>
      </c>
      <c r="G119" s="9">
        <f>Damdubbel2!G86</f>
        <v>0</v>
      </c>
      <c r="H119" s="1">
        <f>Damdubbel2!H86</f>
        <v>0</v>
      </c>
      <c r="I119" s="9">
        <f>Damdubbel2!I86</f>
        <v>0</v>
      </c>
      <c r="J119" s="9">
        <f>Damdubbel2!J86</f>
        <v>0</v>
      </c>
      <c r="K119" s="9">
        <f>Damdubbel2!K86</f>
        <v>0</v>
      </c>
      <c r="L119" s="9">
        <f>Damdubbel2!L86</f>
        <v>0</v>
      </c>
      <c r="M119" s="9">
        <f>Damdubbel2!M86</f>
        <v>0</v>
      </c>
      <c r="N119" s="1">
        <f>Damdubbel2!N86</f>
        <v>0</v>
      </c>
      <c r="O119" s="1">
        <f>Damdubbel2!O86</f>
        <v>0</v>
      </c>
    </row>
    <row r="120" spans="1:15" x14ac:dyDescent="0.25">
      <c r="A120" s="9" t="str">
        <f>A118&amp;"/"&amp;A119</f>
        <v>0/0</v>
      </c>
      <c r="B120" s="37">
        <f>IF(B118=B119,B119,B118&amp;"/"&amp;B119)</f>
        <v>0</v>
      </c>
      <c r="C120" s="9">
        <f t="shared" ref="C120:O120" si="38">SUM(C118:C119)</f>
        <v>0</v>
      </c>
      <c r="D120" s="9">
        <f t="shared" si="38"/>
        <v>0</v>
      </c>
      <c r="E120" s="9">
        <f t="shared" si="38"/>
        <v>0</v>
      </c>
      <c r="F120" s="9">
        <f t="shared" si="38"/>
        <v>0</v>
      </c>
      <c r="G120" s="9">
        <f t="shared" si="38"/>
        <v>0</v>
      </c>
      <c r="H120" s="1">
        <f t="shared" si="38"/>
        <v>0</v>
      </c>
      <c r="I120" s="9">
        <f t="shared" si="38"/>
        <v>0</v>
      </c>
      <c r="J120" s="9">
        <f t="shared" si="38"/>
        <v>0</v>
      </c>
      <c r="K120" s="9">
        <f t="shared" si="38"/>
        <v>0</v>
      </c>
      <c r="L120" s="9">
        <f t="shared" si="38"/>
        <v>0</v>
      </c>
      <c r="M120" s="9">
        <f t="shared" si="38"/>
        <v>0</v>
      </c>
      <c r="N120" s="1">
        <f t="shared" si="38"/>
        <v>0</v>
      </c>
      <c r="O120" s="1">
        <f t="shared" si="38"/>
        <v>0</v>
      </c>
    </row>
    <row r="121" spans="1:15" x14ac:dyDescent="0.25">
      <c r="A121" s="9">
        <f>Damdubbel2!A87</f>
        <v>0</v>
      </c>
      <c r="B121" s="9">
        <f>Damdubbel2!B87</f>
        <v>0</v>
      </c>
      <c r="C121" s="9">
        <f>Damdubbel2!C87</f>
        <v>0</v>
      </c>
      <c r="D121" s="9">
        <f>Damdubbel2!D87</f>
        <v>0</v>
      </c>
      <c r="E121" s="9">
        <f>Damdubbel2!E87</f>
        <v>0</v>
      </c>
      <c r="F121" s="9">
        <f>Damdubbel2!F87</f>
        <v>0</v>
      </c>
      <c r="G121" s="9">
        <f>Damdubbel2!G87</f>
        <v>0</v>
      </c>
      <c r="H121" s="1">
        <f>Damdubbel2!H87</f>
        <v>0</v>
      </c>
      <c r="I121" s="9">
        <f>Damdubbel2!I87</f>
        <v>0</v>
      </c>
      <c r="J121" s="9">
        <f>Damdubbel2!J87</f>
        <v>0</v>
      </c>
      <c r="K121" s="9">
        <f>Damdubbel2!K87</f>
        <v>0</v>
      </c>
      <c r="L121" s="9">
        <f>Damdubbel2!L87</f>
        <v>0</v>
      </c>
      <c r="M121" s="9">
        <f>Damdubbel2!M87</f>
        <v>0</v>
      </c>
      <c r="N121" s="1">
        <f>Damdubbel2!N87</f>
        <v>0</v>
      </c>
      <c r="O121" s="1">
        <f>Damdubbel2!O87</f>
        <v>0</v>
      </c>
    </row>
    <row r="122" spans="1:15" x14ac:dyDescent="0.25">
      <c r="A122" s="9">
        <f>Damdubbel2!A88</f>
        <v>0</v>
      </c>
      <c r="B122" s="9">
        <f>Damdubbel2!B88</f>
        <v>0</v>
      </c>
      <c r="C122" s="9">
        <f>Damdubbel2!C88</f>
        <v>0</v>
      </c>
      <c r="D122" s="9">
        <f>Damdubbel2!D88</f>
        <v>0</v>
      </c>
      <c r="E122" s="9">
        <f>Damdubbel2!E88</f>
        <v>0</v>
      </c>
      <c r="F122" s="9">
        <f>Damdubbel2!F88</f>
        <v>0</v>
      </c>
      <c r="G122" s="9">
        <f>Damdubbel2!G88</f>
        <v>0</v>
      </c>
      <c r="H122" s="1">
        <f>Damdubbel2!H88</f>
        <v>0</v>
      </c>
      <c r="I122" s="9">
        <f>Damdubbel2!I88</f>
        <v>0</v>
      </c>
      <c r="J122" s="9">
        <f>Damdubbel2!J88</f>
        <v>0</v>
      </c>
      <c r="K122" s="9">
        <f>Damdubbel2!K88</f>
        <v>0</v>
      </c>
      <c r="L122" s="9">
        <f>Damdubbel2!L88</f>
        <v>0</v>
      </c>
      <c r="M122" s="9">
        <f>Damdubbel2!M88</f>
        <v>0</v>
      </c>
      <c r="N122" s="1">
        <f>Damdubbel2!N88</f>
        <v>0</v>
      </c>
      <c r="O122" s="1">
        <f>Damdubbel2!O88</f>
        <v>0</v>
      </c>
    </row>
    <row r="123" spans="1:15" x14ac:dyDescent="0.25">
      <c r="A123" s="9" t="str">
        <f>A121&amp;"/"&amp;A122</f>
        <v>0/0</v>
      </c>
      <c r="B123" s="37">
        <f>IF(B121=B122,B122,B121&amp;"/"&amp;B122)</f>
        <v>0</v>
      </c>
      <c r="C123" s="9">
        <f t="shared" ref="C123:O123" si="39">SUM(C121:C122)</f>
        <v>0</v>
      </c>
      <c r="D123" s="9">
        <f t="shared" si="39"/>
        <v>0</v>
      </c>
      <c r="E123" s="9">
        <f t="shared" si="39"/>
        <v>0</v>
      </c>
      <c r="F123" s="9">
        <f t="shared" si="39"/>
        <v>0</v>
      </c>
      <c r="G123" s="9">
        <f t="shared" si="39"/>
        <v>0</v>
      </c>
      <c r="H123" s="1">
        <f t="shared" si="39"/>
        <v>0</v>
      </c>
      <c r="I123" s="9">
        <f t="shared" si="39"/>
        <v>0</v>
      </c>
      <c r="J123" s="9">
        <f t="shared" si="39"/>
        <v>0</v>
      </c>
      <c r="K123" s="9">
        <f t="shared" si="39"/>
        <v>0</v>
      </c>
      <c r="L123" s="9">
        <f t="shared" si="39"/>
        <v>0</v>
      </c>
      <c r="M123" s="9">
        <f t="shared" si="39"/>
        <v>0</v>
      </c>
      <c r="N123" s="1">
        <f t="shared" si="39"/>
        <v>0</v>
      </c>
      <c r="O123" s="1">
        <f t="shared" si="39"/>
        <v>0</v>
      </c>
    </row>
    <row r="124" spans="1:15" x14ac:dyDescent="0.25">
      <c r="A124" s="9">
        <f>Damdubbel2!A89</f>
        <v>0</v>
      </c>
      <c r="B124" s="9">
        <f>Damdubbel2!B89</f>
        <v>0</v>
      </c>
      <c r="C124" s="9">
        <f>Damdubbel2!C89</f>
        <v>0</v>
      </c>
      <c r="D124" s="9">
        <f>Damdubbel2!D89</f>
        <v>0</v>
      </c>
      <c r="E124" s="9">
        <f>Damdubbel2!E89</f>
        <v>0</v>
      </c>
      <c r="F124" s="9">
        <f>Damdubbel2!F89</f>
        <v>0</v>
      </c>
      <c r="G124" s="9">
        <f>Damdubbel2!G89</f>
        <v>0</v>
      </c>
      <c r="H124" s="1">
        <f>Damdubbel2!H89</f>
        <v>0</v>
      </c>
      <c r="I124" s="9">
        <f>Damdubbel2!I89</f>
        <v>0</v>
      </c>
      <c r="J124" s="9">
        <f>Damdubbel2!J89</f>
        <v>0</v>
      </c>
      <c r="K124" s="9">
        <f>Damdubbel2!K89</f>
        <v>0</v>
      </c>
      <c r="L124" s="9">
        <f>Damdubbel2!L89</f>
        <v>0</v>
      </c>
      <c r="M124" s="9">
        <f>Damdubbel2!M89</f>
        <v>0</v>
      </c>
      <c r="N124" s="1">
        <f>Damdubbel2!N89</f>
        <v>0</v>
      </c>
      <c r="O124" s="1">
        <f>Damdubbel2!O89</f>
        <v>0</v>
      </c>
    </row>
    <row r="125" spans="1:15" x14ac:dyDescent="0.25">
      <c r="A125" s="9">
        <f>Damdubbel2!A90</f>
        <v>0</v>
      </c>
      <c r="B125" s="9">
        <f>Damdubbel2!B90</f>
        <v>0</v>
      </c>
      <c r="C125" s="9">
        <f>Damdubbel2!C90</f>
        <v>0</v>
      </c>
      <c r="D125" s="9">
        <f>Damdubbel2!D90</f>
        <v>0</v>
      </c>
      <c r="E125" s="9">
        <f>Damdubbel2!E90</f>
        <v>0</v>
      </c>
      <c r="F125" s="9">
        <f>Damdubbel2!F90</f>
        <v>0</v>
      </c>
      <c r="G125" s="9">
        <f>Damdubbel2!G90</f>
        <v>0</v>
      </c>
      <c r="H125" s="1">
        <f>Damdubbel2!H90</f>
        <v>0</v>
      </c>
      <c r="I125" s="9">
        <f>Damdubbel2!I90</f>
        <v>0</v>
      </c>
      <c r="J125" s="9">
        <f>Damdubbel2!J90</f>
        <v>0</v>
      </c>
      <c r="K125" s="9">
        <f>Damdubbel2!K90</f>
        <v>0</v>
      </c>
      <c r="L125" s="9">
        <f>Damdubbel2!L90</f>
        <v>0</v>
      </c>
      <c r="M125" s="9">
        <f>Damdubbel2!M90</f>
        <v>0</v>
      </c>
      <c r="N125" s="1">
        <f>Damdubbel2!N90</f>
        <v>0</v>
      </c>
      <c r="O125" s="1">
        <f>Damdubbel2!O90</f>
        <v>0</v>
      </c>
    </row>
    <row r="126" spans="1:15" x14ac:dyDescent="0.25">
      <c r="A126" s="9" t="str">
        <f>A124&amp;"/"&amp;A125</f>
        <v>0/0</v>
      </c>
      <c r="B126" s="37">
        <f>IF(B124=B125,B125,B124&amp;"/"&amp;B125)</f>
        <v>0</v>
      </c>
      <c r="C126" s="9">
        <f t="shared" ref="C126:O126" si="40">SUM(C124:C125)</f>
        <v>0</v>
      </c>
      <c r="D126" s="9">
        <f t="shared" si="40"/>
        <v>0</v>
      </c>
      <c r="E126" s="9">
        <f t="shared" si="40"/>
        <v>0</v>
      </c>
      <c r="F126" s="9">
        <f t="shared" si="40"/>
        <v>0</v>
      </c>
      <c r="G126" s="9">
        <f t="shared" si="40"/>
        <v>0</v>
      </c>
      <c r="H126" s="1">
        <f t="shared" si="40"/>
        <v>0</v>
      </c>
      <c r="I126" s="9">
        <f t="shared" si="40"/>
        <v>0</v>
      </c>
      <c r="J126" s="9">
        <f t="shared" si="40"/>
        <v>0</v>
      </c>
      <c r="K126" s="9">
        <f t="shared" si="40"/>
        <v>0</v>
      </c>
      <c r="L126" s="9">
        <f t="shared" si="40"/>
        <v>0</v>
      </c>
      <c r="M126" s="9">
        <f t="shared" si="40"/>
        <v>0</v>
      </c>
      <c r="N126" s="1">
        <f t="shared" si="40"/>
        <v>0</v>
      </c>
      <c r="O126" s="1">
        <f t="shared" si="40"/>
        <v>0</v>
      </c>
    </row>
    <row r="127" spans="1:15" x14ac:dyDescent="0.25">
      <c r="A127" s="9">
        <f>Damdubbel2!A91</f>
        <v>0</v>
      </c>
      <c r="B127" s="9">
        <f>Damdubbel2!B91</f>
        <v>0</v>
      </c>
      <c r="C127" s="9">
        <f>Damdubbel2!C91</f>
        <v>0</v>
      </c>
      <c r="D127" s="9">
        <f>Damdubbel2!D91</f>
        <v>0</v>
      </c>
      <c r="E127" s="9">
        <f>Damdubbel2!E91</f>
        <v>0</v>
      </c>
      <c r="F127" s="9">
        <f>Damdubbel2!F91</f>
        <v>0</v>
      </c>
      <c r="G127" s="9">
        <f>Damdubbel2!G91</f>
        <v>0</v>
      </c>
      <c r="H127" s="1">
        <f>Damdubbel2!H91</f>
        <v>0</v>
      </c>
      <c r="I127" s="9">
        <f>Damdubbel2!I91</f>
        <v>0</v>
      </c>
      <c r="J127" s="9">
        <f>Damdubbel2!J91</f>
        <v>0</v>
      </c>
      <c r="K127" s="9">
        <f>Damdubbel2!K91</f>
        <v>0</v>
      </c>
      <c r="L127" s="9">
        <f>Damdubbel2!L91</f>
        <v>0</v>
      </c>
      <c r="M127" s="9">
        <f>Damdubbel2!M91</f>
        <v>0</v>
      </c>
      <c r="N127" s="1">
        <f>Damdubbel2!N91</f>
        <v>0</v>
      </c>
      <c r="O127" s="1">
        <f>Damdubbel2!O91</f>
        <v>0</v>
      </c>
    </row>
    <row r="128" spans="1:15" x14ac:dyDescent="0.25">
      <c r="A128" s="9">
        <f>Damdubbel2!A92</f>
        <v>0</v>
      </c>
      <c r="B128" s="9">
        <f>Damdubbel2!B92</f>
        <v>0</v>
      </c>
      <c r="C128" s="9">
        <f>Damdubbel2!C92</f>
        <v>0</v>
      </c>
      <c r="D128" s="9">
        <f>Damdubbel2!D92</f>
        <v>0</v>
      </c>
      <c r="E128" s="9">
        <f>Damdubbel2!E92</f>
        <v>0</v>
      </c>
      <c r="F128" s="9">
        <f>Damdubbel2!F92</f>
        <v>0</v>
      </c>
      <c r="G128" s="9">
        <f>Damdubbel2!G92</f>
        <v>0</v>
      </c>
      <c r="H128" s="1">
        <f>Damdubbel2!H92</f>
        <v>0</v>
      </c>
      <c r="I128" s="9">
        <f>Damdubbel2!I92</f>
        <v>0</v>
      </c>
      <c r="J128" s="9">
        <f>Damdubbel2!J92</f>
        <v>0</v>
      </c>
      <c r="K128" s="9">
        <f>Damdubbel2!K92</f>
        <v>0</v>
      </c>
      <c r="L128" s="9">
        <f>Damdubbel2!L92</f>
        <v>0</v>
      </c>
      <c r="M128" s="9">
        <f>Damdubbel2!M92</f>
        <v>0</v>
      </c>
      <c r="N128" s="1">
        <f>Damdubbel2!N92</f>
        <v>0</v>
      </c>
      <c r="O128" s="1">
        <f>Damdubbel2!O92</f>
        <v>0</v>
      </c>
    </row>
    <row r="129" spans="1:15" x14ac:dyDescent="0.25">
      <c r="A129" s="9" t="str">
        <f>A127&amp;"/"&amp;A128</f>
        <v>0/0</v>
      </c>
      <c r="B129" s="37">
        <f>IF(B127=B128,B128,B127&amp;"/"&amp;B128)</f>
        <v>0</v>
      </c>
      <c r="C129" s="9">
        <f t="shared" ref="C129:O129" si="41">SUM(C127:C128)</f>
        <v>0</v>
      </c>
      <c r="D129" s="9">
        <f t="shared" si="41"/>
        <v>0</v>
      </c>
      <c r="E129" s="9">
        <f t="shared" si="41"/>
        <v>0</v>
      </c>
      <c r="F129" s="9">
        <f t="shared" si="41"/>
        <v>0</v>
      </c>
      <c r="G129" s="9">
        <f t="shared" si="41"/>
        <v>0</v>
      </c>
      <c r="H129" s="1">
        <f t="shared" si="41"/>
        <v>0</v>
      </c>
      <c r="I129" s="9">
        <f t="shared" si="41"/>
        <v>0</v>
      </c>
      <c r="J129" s="9">
        <f t="shared" si="41"/>
        <v>0</v>
      </c>
      <c r="K129" s="9">
        <f t="shared" si="41"/>
        <v>0</v>
      </c>
      <c r="L129" s="9">
        <f t="shared" si="41"/>
        <v>0</v>
      </c>
      <c r="M129" s="9">
        <f t="shared" si="41"/>
        <v>0</v>
      </c>
      <c r="N129" s="1">
        <f t="shared" si="41"/>
        <v>0</v>
      </c>
      <c r="O129" s="1">
        <f t="shared" si="41"/>
        <v>0</v>
      </c>
    </row>
    <row r="130" spans="1:15" x14ac:dyDescent="0.25">
      <c r="A130" s="9">
        <f>Damdubbel2!A93</f>
        <v>0</v>
      </c>
      <c r="B130" s="9">
        <f>Damdubbel2!B93</f>
        <v>0</v>
      </c>
      <c r="C130" s="9">
        <f>Damdubbel2!C93</f>
        <v>0</v>
      </c>
      <c r="D130" s="9">
        <f>Damdubbel2!D93</f>
        <v>0</v>
      </c>
      <c r="E130" s="9">
        <f>Damdubbel2!E93</f>
        <v>0</v>
      </c>
      <c r="F130" s="9">
        <f>Damdubbel2!F93</f>
        <v>0</v>
      </c>
      <c r="G130" s="9">
        <f>Damdubbel2!G93</f>
        <v>0</v>
      </c>
      <c r="H130" s="1">
        <f>Damdubbel2!H93</f>
        <v>0</v>
      </c>
      <c r="I130" s="9">
        <f>Damdubbel2!I93</f>
        <v>0</v>
      </c>
      <c r="J130" s="9">
        <f>Damdubbel2!J93</f>
        <v>0</v>
      </c>
      <c r="K130" s="9">
        <f>Damdubbel2!K93</f>
        <v>0</v>
      </c>
      <c r="L130" s="9">
        <f>Damdubbel2!L93</f>
        <v>0</v>
      </c>
      <c r="M130" s="9">
        <f>Damdubbel2!M93</f>
        <v>0</v>
      </c>
      <c r="N130" s="1">
        <f>Damdubbel2!N93</f>
        <v>0</v>
      </c>
      <c r="O130" s="1">
        <f>Damdubbel2!O93</f>
        <v>0</v>
      </c>
    </row>
    <row r="131" spans="1:15" x14ac:dyDescent="0.25">
      <c r="A131" s="9">
        <f>Damdubbel2!A94</f>
        <v>0</v>
      </c>
      <c r="B131" s="9">
        <f>Damdubbel2!B94</f>
        <v>0</v>
      </c>
      <c r="C131" s="9">
        <f>Damdubbel2!C94</f>
        <v>0</v>
      </c>
      <c r="D131" s="9">
        <f>Damdubbel2!D94</f>
        <v>0</v>
      </c>
      <c r="E131" s="9">
        <f>Damdubbel2!E94</f>
        <v>0</v>
      </c>
      <c r="F131" s="9">
        <f>Damdubbel2!F94</f>
        <v>0</v>
      </c>
      <c r="G131" s="9">
        <f>Damdubbel2!G94</f>
        <v>0</v>
      </c>
      <c r="H131" s="1">
        <f>Damdubbel2!H94</f>
        <v>0</v>
      </c>
      <c r="I131" s="9">
        <f>Damdubbel2!I94</f>
        <v>0</v>
      </c>
      <c r="J131" s="9">
        <f>Damdubbel2!J94</f>
        <v>0</v>
      </c>
      <c r="K131" s="9">
        <f>Damdubbel2!K94</f>
        <v>0</v>
      </c>
      <c r="L131" s="9">
        <f>Damdubbel2!L94</f>
        <v>0</v>
      </c>
      <c r="M131" s="9">
        <f>Damdubbel2!M94</f>
        <v>0</v>
      </c>
      <c r="N131" s="1">
        <f>Damdubbel2!N94</f>
        <v>0</v>
      </c>
      <c r="O131" s="1">
        <f>Damdubbel2!O94</f>
        <v>0</v>
      </c>
    </row>
    <row r="132" spans="1:15" x14ac:dyDescent="0.25">
      <c r="A132" s="9" t="str">
        <f>A130&amp;"/"&amp;A131</f>
        <v>0/0</v>
      </c>
      <c r="B132" s="37">
        <f>IF(B130=B131,B131,B130&amp;"/"&amp;B131)</f>
        <v>0</v>
      </c>
      <c r="C132" s="9">
        <f t="shared" ref="C132:O132" si="42">SUM(C130:C131)</f>
        <v>0</v>
      </c>
      <c r="D132" s="9">
        <f t="shared" si="42"/>
        <v>0</v>
      </c>
      <c r="E132" s="9">
        <f t="shared" si="42"/>
        <v>0</v>
      </c>
      <c r="F132" s="9">
        <f t="shared" si="42"/>
        <v>0</v>
      </c>
      <c r="G132" s="9">
        <f t="shared" si="42"/>
        <v>0</v>
      </c>
      <c r="H132" s="1">
        <f t="shared" si="42"/>
        <v>0</v>
      </c>
      <c r="I132" s="9">
        <f t="shared" si="42"/>
        <v>0</v>
      </c>
      <c r="J132" s="9">
        <f t="shared" si="42"/>
        <v>0</v>
      </c>
      <c r="K132" s="9">
        <f t="shared" si="42"/>
        <v>0</v>
      </c>
      <c r="L132" s="9">
        <f t="shared" si="42"/>
        <v>0</v>
      </c>
      <c r="M132" s="9">
        <f t="shared" si="42"/>
        <v>0</v>
      </c>
      <c r="N132" s="1">
        <f t="shared" si="42"/>
        <v>0</v>
      </c>
      <c r="O132" s="1">
        <f t="shared" si="42"/>
        <v>0</v>
      </c>
    </row>
    <row r="133" spans="1:15" x14ac:dyDescent="0.25">
      <c r="A133" s="9">
        <f>Damdubbel2!A95</f>
        <v>0</v>
      </c>
      <c r="B133" s="9">
        <f>Damdubbel2!B95</f>
        <v>0</v>
      </c>
      <c r="C133" s="9">
        <f>Damdubbel2!C95</f>
        <v>0</v>
      </c>
      <c r="D133" s="9">
        <f>Damdubbel2!D95</f>
        <v>0</v>
      </c>
      <c r="E133" s="9">
        <f>Damdubbel2!E95</f>
        <v>0</v>
      </c>
      <c r="F133" s="9">
        <f>Damdubbel2!F95</f>
        <v>0</v>
      </c>
      <c r="G133" s="9">
        <f>Damdubbel2!G95</f>
        <v>0</v>
      </c>
      <c r="H133" s="1">
        <f>Damdubbel2!H95</f>
        <v>0</v>
      </c>
      <c r="I133" s="9">
        <f>Damdubbel2!I95</f>
        <v>0</v>
      </c>
      <c r="J133" s="9">
        <f>Damdubbel2!J95</f>
        <v>0</v>
      </c>
      <c r="K133" s="9">
        <f>Damdubbel2!K95</f>
        <v>0</v>
      </c>
      <c r="L133" s="9">
        <f>Damdubbel2!L95</f>
        <v>0</v>
      </c>
      <c r="M133" s="9">
        <f>Damdubbel2!M95</f>
        <v>0</v>
      </c>
      <c r="N133" s="1">
        <f>Damdubbel2!N95</f>
        <v>0</v>
      </c>
      <c r="O133" s="1">
        <f>Damdubbel2!O95</f>
        <v>0</v>
      </c>
    </row>
    <row r="134" spans="1:15" x14ac:dyDescent="0.25">
      <c r="A134" s="9">
        <f>Damdubbel2!A96</f>
        <v>0</v>
      </c>
      <c r="B134" s="9">
        <f>Damdubbel2!B96</f>
        <v>0</v>
      </c>
      <c r="C134" s="9">
        <f>Damdubbel2!C96</f>
        <v>0</v>
      </c>
      <c r="D134" s="9">
        <f>Damdubbel2!D96</f>
        <v>0</v>
      </c>
      <c r="E134" s="9">
        <f>Damdubbel2!E96</f>
        <v>0</v>
      </c>
      <c r="F134" s="9">
        <f>Damdubbel2!F96</f>
        <v>0</v>
      </c>
      <c r="G134" s="9">
        <f>Damdubbel2!G96</f>
        <v>0</v>
      </c>
      <c r="H134" s="1">
        <f>Damdubbel2!H96</f>
        <v>0</v>
      </c>
      <c r="I134" s="9">
        <f>Damdubbel2!I96</f>
        <v>0</v>
      </c>
      <c r="J134" s="9">
        <f>Damdubbel2!J96</f>
        <v>0</v>
      </c>
      <c r="K134" s="9">
        <f>Damdubbel2!K96</f>
        <v>0</v>
      </c>
      <c r="L134" s="9">
        <f>Damdubbel2!L96</f>
        <v>0</v>
      </c>
      <c r="M134" s="9">
        <f>Damdubbel2!M96</f>
        <v>0</v>
      </c>
      <c r="N134" s="1">
        <f>Damdubbel2!N96</f>
        <v>0</v>
      </c>
      <c r="O134" s="1">
        <f>Damdubbel2!O96</f>
        <v>0</v>
      </c>
    </row>
    <row r="135" spans="1:15" x14ac:dyDescent="0.25">
      <c r="A135" s="9" t="str">
        <f>A133&amp;"/"&amp;A134</f>
        <v>0/0</v>
      </c>
      <c r="B135" s="37">
        <f>IF(B133=B134,B134,B133&amp;"/"&amp;B134)</f>
        <v>0</v>
      </c>
      <c r="C135" s="9">
        <f t="shared" ref="C135:O135" si="43">SUM(C133:C134)</f>
        <v>0</v>
      </c>
      <c r="D135" s="9">
        <f t="shared" si="43"/>
        <v>0</v>
      </c>
      <c r="E135" s="9">
        <f t="shared" si="43"/>
        <v>0</v>
      </c>
      <c r="F135" s="9">
        <f t="shared" si="43"/>
        <v>0</v>
      </c>
      <c r="G135" s="9">
        <f t="shared" si="43"/>
        <v>0</v>
      </c>
      <c r="H135" s="1">
        <f t="shared" si="43"/>
        <v>0</v>
      </c>
      <c r="I135" s="9">
        <f t="shared" si="43"/>
        <v>0</v>
      </c>
      <c r="J135" s="9">
        <f t="shared" si="43"/>
        <v>0</v>
      </c>
      <c r="K135" s="9">
        <f t="shared" si="43"/>
        <v>0</v>
      </c>
      <c r="L135" s="9">
        <f t="shared" si="43"/>
        <v>0</v>
      </c>
      <c r="M135" s="9">
        <f t="shared" si="43"/>
        <v>0</v>
      </c>
      <c r="N135" s="1">
        <f t="shared" si="43"/>
        <v>0</v>
      </c>
      <c r="O135" s="1">
        <f t="shared" si="43"/>
        <v>0</v>
      </c>
    </row>
    <row r="136" spans="1:15" x14ac:dyDescent="0.25">
      <c r="A136" s="9">
        <f>Damdubbel2!A97</f>
        <v>0</v>
      </c>
      <c r="B136" s="9">
        <f>Damdubbel2!B97</f>
        <v>0</v>
      </c>
      <c r="C136" s="9">
        <f>Damdubbel2!C97</f>
        <v>0</v>
      </c>
      <c r="D136" s="9">
        <f>Damdubbel2!D97</f>
        <v>0</v>
      </c>
      <c r="E136" s="9">
        <f>Damdubbel2!E97</f>
        <v>0</v>
      </c>
      <c r="F136" s="9">
        <f>Damdubbel2!F97</f>
        <v>0</v>
      </c>
      <c r="G136" s="9">
        <f>Damdubbel2!G97</f>
        <v>0</v>
      </c>
      <c r="H136" s="1">
        <f>Damdubbel2!H97</f>
        <v>0</v>
      </c>
      <c r="I136" s="9">
        <f>Damdubbel2!I97</f>
        <v>0</v>
      </c>
      <c r="J136" s="9">
        <f>Damdubbel2!J97</f>
        <v>0</v>
      </c>
      <c r="K136" s="9">
        <f>Damdubbel2!K97</f>
        <v>0</v>
      </c>
      <c r="L136" s="9">
        <f>Damdubbel2!L97</f>
        <v>0</v>
      </c>
      <c r="M136" s="9">
        <f>Damdubbel2!M97</f>
        <v>0</v>
      </c>
      <c r="N136" s="1">
        <f>Damdubbel2!N97</f>
        <v>0</v>
      </c>
      <c r="O136" s="1">
        <f>Damdubbel2!O97</f>
        <v>0</v>
      </c>
    </row>
    <row r="137" spans="1:15" x14ac:dyDescent="0.25">
      <c r="A137" s="9">
        <f>Damdubbel2!A98</f>
        <v>0</v>
      </c>
      <c r="B137" s="9">
        <f>Damdubbel2!B98</f>
        <v>0</v>
      </c>
      <c r="C137" s="9">
        <f>Damdubbel2!C98</f>
        <v>0</v>
      </c>
      <c r="D137" s="9">
        <f>Damdubbel2!D98</f>
        <v>0</v>
      </c>
      <c r="E137" s="9">
        <f>Damdubbel2!E98</f>
        <v>0</v>
      </c>
      <c r="F137" s="9">
        <f>Damdubbel2!F98</f>
        <v>0</v>
      </c>
      <c r="G137" s="9">
        <f>Damdubbel2!G98</f>
        <v>0</v>
      </c>
      <c r="H137" s="1">
        <f>Damdubbel2!H98</f>
        <v>0</v>
      </c>
      <c r="I137" s="9">
        <f>Damdubbel2!I98</f>
        <v>0</v>
      </c>
      <c r="J137" s="9">
        <f>Damdubbel2!J98</f>
        <v>0</v>
      </c>
      <c r="K137" s="9">
        <f>Damdubbel2!K98</f>
        <v>0</v>
      </c>
      <c r="L137" s="9">
        <f>Damdubbel2!L98</f>
        <v>0</v>
      </c>
      <c r="M137" s="9">
        <f>Damdubbel2!M98</f>
        <v>0</v>
      </c>
      <c r="N137" s="1">
        <f>Damdubbel2!N98</f>
        <v>0</v>
      </c>
      <c r="O137" s="1">
        <f>Damdubbel2!O98</f>
        <v>0</v>
      </c>
    </row>
    <row r="138" spans="1:15" x14ac:dyDescent="0.25">
      <c r="A138" s="9" t="str">
        <f>A136&amp;"/"&amp;A137</f>
        <v>0/0</v>
      </c>
      <c r="B138" s="37">
        <f>IF(B136=B137,B137,B136&amp;"/"&amp;B137)</f>
        <v>0</v>
      </c>
      <c r="C138" s="9">
        <f t="shared" ref="C138:O138" si="44">SUM(C136:C137)</f>
        <v>0</v>
      </c>
      <c r="D138" s="9">
        <f t="shared" si="44"/>
        <v>0</v>
      </c>
      <c r="E138" s="9">
        <f t="shared" si="44"/>
        <v>0</v>
      </c>
      <c r="F138" s="9">
        <f t="shared" si="44"/>
        <v>0</v>
      </c>
      <c r="G138" s="9">
        <f t="shared" si="44"/>
        <v>0</v>
      </c>
      <c r="H138" s="1">
        <f t="shared" si="44"/>
        <v>0</v>
      </c>
      <c r="I138" s="9">
        <f t="shared" si="44"/>
        <v>0</v>
      </c>
      <c r="J138" s="9">
        <f t="shared" si="44"/>
        <v>0</v>
      </c>
      <c r="K138" s="9">
        <f t="shared" si="44"/>
        <v>0</v>
      </c>
      <c r="L138" s="9">
        <f t="shared" si="44"/>
        <v>0</v>
      </c>
      <c r="M138" s="9">
        <f t="shared" si="44"/>
        <v>0</v>
      </c>
      <c r="N138" s="1">
        <f t="shared" si="44"/>
        <v>0</v>
      </c>
      <c r="O138" s="1">
        <f t="shared" si="44"/>
        <v>0</v>
      </c>
    </row>
    <row r="139" spans="1:15" x14ac:dyDescent="0.25">
      <c r="A139" s="9">
        <f>Damdubbel2!A99</f>
        <v>0</v>
      </c>
      <c r="B139" s="9">
        <f>Damdubbel2!B99</f>
        <v>0</v>
      </c>
      <c r="C139" s="9">
        <f>Damdubbel2!C99</f>
        <v>0</v>
      </c>
      <c r="D139" s="9">
        <f>Damdubbel2!D99</f>
        <v>0</v>
      </c>
      <c r="E139" s="9">
        <f>Damdubbel2!E99</f>
        <v>0</v>
      </c>
      <c r="F139" s="9">
        <f>Damdubbel2!F99</f>
        <v>0</v>
      </c>
      <c r="G139" s="9">
        <f>Damdubbel2!G99</f>
        <v>0</v>
      </c>
      <c r="H139" s="1">
        <f>Damdubbel2!H99</f>
        <v>0</v>
      </c>
      <c r="I139" s="9">
        <f>Damdubbel2!I99</f>
        <v>0</v>
      </c>
      <c r="J139" s="9">
        <f>Damdubbel2!J99</f>
        <v>0</v>
      </c>
      <c r="K139" s="9">
        <f>Damdubbel2!K99</f>
        <v>0</v>
      </c>
      <c r="L139" s="9">
        <f>Damdubbel2!L99</f>
        <v>0</v>
      </c>
      <c r="M139" s="9">
        <f>Damdubbel2!M99</f>
        <v>0</v>
      </c>
      <c r="N139" s="1">
        <f>Damdubbel2!N99</f>
        <v>0</v>
      </c>
      <c r="O139" s="1">
        <f>Damdubbel2!O99</f>
        <v>0</v>
      </c>
    </row>
    <row r="140" spans="1:15" x14ac:dyDescent="0.25">
      <c r="A140" s="9">
        <f>Damdubbel2!A100</f>
        <v>0</v>
      </c>
      <c r="B140" s="9">
        <f>Damdubbel2!B100</f>
        <v>0</v>
      </c>
      <c r="C140" s="9">
        <f>Damdubbel2!C100</f>
        <v>0</v>
      </c>
      <c r="D140" s="9">
        <f>Damdubbel2!D100</f>
        <v>0</v>
      </c>
      <c r="E140" s="9">
        <f>Damdubbel2!E100</f>
        <v>0</v>
      </c>
      <c r="F140" s="9">
        <f>Damdubbel2!F100</f>
        <v>0</v>
      </c>
      <c r="G140" s="9">
        <f>Damdubbel2!G100</f>
        <v>0</v>
      </c>
      <c r="H140" s="1">
        <f>Damdubbel2!H100</f>
        <v>0</v>
      </c>
      <c r="I140" s="9">
        <f>Damdubbel2!I100</f>
        <v>0</v>
      </c>
      <c r="J140" s="9">
        <f>Damdubbel2!J100</f>
        <v>0</v>
      </c>
      <c r="K140" s="9">
        <f>Damdubbel2!K100</f>
        <v>0</v>
      </c>
      <c r="L140" s="9">
        <f>Damdubbel2!L100</f>
        <v>0</v>
      </c>
      <c r="M140" s="9">
        <f>Damdubbel2!M100</f>
        <v>0</v>
      </c>
      <c r="N140" s="1">
        <f>Damdubbel2!N100</f>
        <v>0</v>
      </c>
      <c r="O140" s="1">
        <f>Damdubbel2!O100</f>
        <v>0</v>
      </c>
    </row>
    <row r="141" spans="1:15" x14ac:dyDescent="0.25">
      <c r="A141" s="9" t="str">
        <f>A139&amp;"/"&amp;A140</f>
        <v>0/0</v>
      </c>
      <c r="B141" s="37">
        <f>IF(B139=B140,B140,B139&amp;"/"&amp;B140)</f>
        <v>0</v>
      </c>
      <c r="C141" s="9">
        <f t="shared" ref="C141:O141" si="45">SUM(C139:C140)</f>
        <v>0</v>
      </c>
      <c r="D141" s="9">
        <f t="shared" si="45"/>
        <v>0</v>
      </c>
      <c r="E141" s="9">
        <f t="shared" si="45"/>
        <v>0</v>
      </c>
      <c r="F141" s="9">
        <f t="shared" si="45"/>
        <v>0</v>
      </c>
      <c r="G141" s="9">
        <f t="shared" si="45"/>
        <v>0</v>
      </c>
      <c r="H141" s="1">
        <f t="shared" si="45"/>
        <v>0</v>
      </c>
      <c r="I141" s="9">
        <f t="shared" si="45"/>
        <v>0</v>
      </c>
      <c r="J141" s="9">
        <f t="shared" si="45"/>
        <v>0</v>
      </c>
      <c r="K141" s="9">
        <f t="shared" si="45"/>
        <v>0</v>
      </c>
      <c r="L141" s="9">
        <f t="shared" si="45"/>
        <v>0</v>
      </c>
      <c r="M141" s="9">
        <f t="shared" si="45"/>
        <v>0</v>
      </c>
      <c r="N141" s="1">
        <f t="shared" si="45"/>
        <v>0</v>
      </c>
      <c r="O141" s="1">
        <f t="shared" si="45"/>
        <v>0</v>
      </c>
    </row>
    <row r="142" spans="1:15" x14ac:dyDescent="0.25">
      <c r="A142" s="9">
        <f>Damdubbel2!A101</f>
        <v>0</v>
      </c>
      <c r="B142" s="9">
        <f>Damdubbel2!B101</f>
        <v>0</v>
      </c>
      <c r="C142" s="9">
        <f>Damdubbel2!C101</f>
        <v>0</v>
      </c>
      <c r="D142" s="9">
        <f>Damdubbel2!D101</f>
        <v>0</v>
      </c>
      <c r="E142" s="9">
        <f>Damdubbel2!E101</f>
        <v>0</v>
      </c>
      <c r="F142" s="9">
        <f>Damdubbel2!F101</f>
        <v>0</v>
      </c>
      <c r="G142" s="9">
        <f>Damdubbel2!G101</f>
        <v>0</v>
      </c>
      <c r="H142" s="1">
        <f>Damdubbel2!H101</f>
        <v>0</v>
      </c>
      <c r="I142" s="9">
        <f>Damdubbel2!I101</f>
        <v>0</v>
      </c>
      <c r="J142" s="9">
        <f>Damdubbel2!J101</f>
        <v>0</v>
      </c>
      <c r="K142" s="9">
        <f>Damdubbel2!K101</f>
        <v>0</v>
      </c>
      <c r="L142" s="9">
        <f>Damdubbel2!L101</f>
        <v>0</v>
      </c>
      <c r="M142" s="9">
        <f>Damdubbel2!M101</f>
        <v>0</v>
      </c>
      <c r="N142" s="1">
        <f>Damdubbel2!N101</f>
        <v>0</v>
      </c>
      <c r="O142" s="1">
        <f>Damdubbel2!O101</f>
        <v>0</v>
      </c>
    </row>
    <row r="143" spans="1:15" x14ac:dyDescent="0.25">
      <c r="A143" s="9">
        <f>Damdubbel2!A102</f>
        <v>0</v>
      </c>
      <c r="B143" s="9">
        <f>Damdubbel2!B102</f>
        <v>0</v>
      </c>
      <c r="C143" s="9">
        <f>Damdubbel2!C102</f>
        <v>0</v>
      </c>
      <c r="D143" s="9">
        <f>Damdubbel2!D102</f>
        <v>0</v>
      </c>
      <c r="E143" s="9">
        <f>Damdubbel2!E102</f>
        <v>0</v>
      </c>
      <c r="F143" s="9">
        <f>Damdubbel2!F102</f>
        <v>0</v>
      </c>
      <c r="G143" s="9">
        <f>Damdubbel2!G102</f>
        <v>0</v>
      </c>
      <c r="H143" s="1">
        <f>Damdubbel2!H102</f>
        <v>0</v>
      </c>
      <c r="I143" s="9">
        <f>Damdubbel2!I102</f>
        <v>0</v>
      </c>
      <c r="J143" s="9">
        <f>Damdubbel2!J102</f>
        <v>0</v>
      </c>
      <c r="K143" s="9">
        <f>Damdubbel2!K102</f>
        <v>0</v>
      </c>
      <c r="L143" s="9">
        <f>Damdubbel2!L102</f>
        <v>0</v>
      </c>
      <c r="M143" s="9">
        <f>Damdubbel2!M102</f>
        <v>0</v>
      </c>
      <c r="N143" s="1">
        <f>Damdubbel2!N102</f>
        <v>0</v>
      </c>
      <c r="O143" s="1">
        <f>Damdubbel2!O102</f>
        <v>0</v>
      </c>
    </row>
    <row r="144" spans="1:15" x14ac:dyDescent="0.25">
      <c r="A144" s="9" t="str">
        <f>A142&amp;"/"&amp;A143</f>
        <v>0/0</v>
      </c>
      <c r="B144" s="37">
        <f>IF(B142=B143,B143,B142&amp;"/"&amp;B143)</f>
        <v>0</v>
      </c>
      <c r="C144" s="9">
        <f t="shared" ref="C144:O144" si="46">SUM(C142:C143)</f>
        <v>0</v>
      </c>
      <c r="D144" s="9">
        <f t="shared" si="46"/>
        <v>0</v>
      </c>
      <c r="E144" s="9">
        <f t="shared" si="46"/>
        <v>0</v>
      </c>
      <c r="F144" s="9">
        <f t="shared" si="46"/>
        <v>0</v>
      </c>
      <c r="G144" s="9">
        <f t="shared" si="46"/>
        <v>0</v>
      </c>
      <c r="H144" s="1">
        <f t="shared" si="46"/>
        <v>0</v>
      </c>
      <c r="I144" s="9">
        <f t="shared" si="46"/>
        <v>0</v>
      </c>
      <c r="J144" s="9">
        <f t="shared" si="46"/>
        <v>0</v>
      </c>
      <c r="K144" s="9">
        <f t="shared" si="46"/>
        <v>0</v>
      </c>
      <c r="L144" s="9">
        <f t="shared" si="46"/>
        <v>0</v>
      </c>
      <c r="M144" s="9">
        <f t="shared" si="46"/>
        <v>0</v>
      </c>
      <c r="N144" s="1">
        <f t="shared" si="46"/>
        <v>0</v>
      </c>
      <c r="O144" s="1">
        <f t="shared" si="46"/>
        <v>0</v>
      </c>
    </row>
    <row r="145" spans="1:15" x14ac:dyDescent="0.25">
      <c r="A145" s="9">
        <f>Damdubbel2!A103</f>
        <v>0</v>
      </c>
      <c r="B145" s="9">
        <f>Damdubbel2!B103</f>
        <v>0</v>
      </c>
      <c r="C145" s="9">
        <f>Damdubbel2!C103</f>
        <v>0</v>
      </c>
      <c r="D145" s="9">
        <f>Damdubbel2!D103</f>
        <v>0</v>
      </c>
      <c r="E145" s="9">
        <f>Damdubbel2!E103</f>
        <v>0</v>
      </c>
      <c r="F145" s="9">
        <f>Damdubbel2!F103</f>
        <v>0</v>
      </c>
      <c r="G145" s="9">
        <f>Damdubbel2!G103</f>
        <v>0</v>
      </c>
      <c r="H145" s="1">
        <f>Damdubbel2!H103</f>
        <v>0</v>
      </c>
      <c r="I145" s="9">
        <f>Damdubbel2!I103</f>
        <v>0</v>
      </c>
      <c r="J145" s="9">
        <f>Damdubbel2!J103</f>
        <v>0</v>
      </c>
      <c r="K145" s="9">
        <f>Damdubbel2!K103</f>
        <v>0</v>
      </c>
      <c r="L145" s="9">
        <f>Damdubbel2!L103</f>
        <v>0</v>
      </c>
      <c r="M145" s="9">
        <f>Damdubbel2!M103</f>
        <v>0</v>
      </c>
      <c r="N145" s="1">
        <f>Damdubbel2!N103</f>
        <v>0</v>
      </c>
      <c r="O145" s="1">
        <f>Damdubbel2!O103</f>
        <v>0</v>
      </c>
    </row>
    <row r="146" spans="1:15" x14ac:dyDescent="0.25">
      <c r="A146" s="9">
        <f>Damdubbel2!A104</f>
        <v>0</v>
      </c>
      <c r="B146" s="9">
        <f>Damdubbel2!B104</f>
        <v>0</v>
      </c>
      <c r="C146" s="9">
        <f>Damdubbel2!C104</f>
        <v>0</v>
      </c>
      <c r="D146" s="9">
        <f>Damdubbel2!D104</f>
        <v>0</v>
      </c>
      <c r="E146" s="9">
        <f>Damdubbel2!E104</f>
        <v>0</v>
      </c>
      <c r="F146" s="9">
        <f>Damdubbel2!F104</f>
        <v>0</v>
      </c>
      <c r="G146" s="9">
        <f>Damdubbel2!G104</f>
        <v>0</v>
      </c>
      <c r="H146" s="1">
        <f>Damdubbel2!H104</f>
        <v>0</v>
      </c>
      <c r="I146" s="9">
        <f>Damdubbel2!I104</f>
        <v>0</v>
      </c>
      <c r="J146" s="9">
        <f>Damdubbel2!J104</f>
        <v>0</v>
      </c>
      <c r="K146" s="9">
        <f>Damdubbel2!K104</f>
        <v>0</v>
      </c>
      <c r="L146" s="9">
        <f>Damdubbel2!L104</f>
        <v>0</v>
      </c>
      <c r="M146" s="9">
        <f>Damdubbel2!M104</f>
        <v>0</v>
      </c>
      <c r="N146" s="1">
        <f>Damdubbel2!N104</f>
        <v>0</v>
      </c>
      <c r="O146" s="1">
        <f>Damdubbel2!O104</f>
        <v>0</v>
      </c>
    </row>
    <row r="147" spans="1:15" x14ac:dyDescent="0.25">
      <c r="A147" s="9" t="str">
        <f>A145&amp;"/"&amp;A146</f>
        <v>0/0</v>
      </c>
      <c r="B147" s="37">
        <f>IF(B145=B146,B146,B145&amp;"/"&amp;B146)</f>
        <v>0</v>
      </c>
      <c r="C147" s="9">
        <f t="shared" ref="C147:O147" si="47">SUM(C145:C146)</f>
        <v>0</v>
      </c>
      <c r="D147" s="9">
        <f t="shared" si="47"/>
        <v>0</v>
      </c>
      <c r="E147" s="9">
        <f t="shared" si="47"/>
        <v>0</v>
      </c>
      <c r="F147" s="9">
        <f t="shared" si="47"/>
        <v>0</v>
      </c>
      <c r="G147" s="9">
        <f t="shared" si="47"/>
        <v>0</v>
      </c>
      <c r="H147" s="1">
        <f t="shared" si="47"/>
        <v>0</v>
      </c>
      <c r="I147" s="9">
        <f t="shared" si="47"/>
        <v>0</v>
      </c>
      <c r="J147" s="9">
        <f t="shared" si="47"/>
        <v>0</v>
      </c>
      <c r="K147" s="9">
        <f t="shared" si="47"/>
        <v>0</v>
      </c>
      <c r="L147" s="9">
        <f t="shared" si="47"/>
        <v>0</v>
      </c>
      <c r="M147" s="9">
        <f t="shared" si="47"/>
        <v>0</v>
      </c>
      <c r="N147" s="1">
        <f t="shared" si="47"/>
        <v>0</v>
      </c>
      <c r="O147" s="1">
        <f t="shared" si="47"/>
        <v>0</v>
      </c>
    </row>
    <row r="148" spans="1:15" x14ac:dyDescent="0.25">
      <c r="A148" s="9">
        <f>Damdubbel2!A105</f>
        <v>0</v>
      </c>
      <c r="B148" s="9">
        <f>Damdubbel2!B105</f>
        <v>0</v>
      </c>
      <c r="C148" s="9">
        <f>Damdubbel2!C105</f>
        <v>0</v>
      </c>
      <c r="D148" s="9">
        <f>Damdubbel2!D105</f>
        <v>0</v>
      </c>
      <c r="E148" s="9">
        <f>Damdubbel2!E105</f>
        <v>0</v>
      </c>
      <c r="F148" s="9">
        <f>Damdubbel2!F105</f>
        <v>0</v>
      </c>
      <c r="G148" s="9">
        <f>Damdubbel2!G105</f>
        <v>0</v>
      </c>
      <c r="H148" s="1">
        <f>Damdubbel2!H105</f>
        <v>0</v>
      </c>
      <c r="I148" s="9">
        <f>Damdubbel2!I105</f>
        <v>0</v>
      </c>
      <c r="J148" s="9">
        <f>Damdubbel2!J105</f>
        <v>0</v>
      </c>
      <c r="K148" s="9">
        <f>Damdubbel2!K105</f>
        <v>0</v>
      </c>
      <c r="L148" s="9">
        <f>Damdubbel2!L105</f>
        <v>0</v>
      </c>
      <c r="M148" s="9">
        <f>Damdubbel2!M105</f>
        <v>0</v>
      </c>
      <c r="N148" s="1">
        <f>Damdubbel2!N105</f>
        <v>0</v>
      </c>
      <c r="O148" s="1">
        <f>Damdubbel2!O105</f>
        <v>0</v>
      </c>
    </row>
    <row r="149" spans="1:15" x14ac:dyDescent="0.25">
      <c r="A149" s="9">
        <f>Damdubbel2!A106</f>
        <v>0</v>
      </c>
      <c r="B149" s="9">
        <f>Damdubbel2!B106</f>
        <v>0</v>
      </c>
      <c r="C149" s="9">
        <f>Damdubbel2!C106</f>
        <v>0</v>
      </c>
      <c r="D149" s="9">
        <f>Damdubbel2!D106</f>
        <v>0</v>
      </c>
      <c r="E149" s="9">
        <f>Damdubbel2!E106</f>
        <v>0</v>
      </c>
      <c r="F149" s="9">
        <f>Damdubbel2!F106</f>
        <v>0</v>
      </c>
      <c r="G149" s="9">
        <f>Damdubbel2!G106</f>
        <v>0</v>
      </c>
      <c r="H149" s="1">
        <f>Damdubbel2!H106</f>
        <v>0</v>
      </c>
      <c r="I149" s="9">
        <f>Damdubbel2!I106</f>
        <v>0</v>
      </c>
      <c r="J149" s="9">
        <f>Damdubbel2!J106</f>
        <v>0</v>
      </c>
      <c r="K149" s="9">
        <f>Damdubbel2!K106</f>
        <v>0</v>
      </c>
      <c r="L149" s="9">
        <f>Damdubbel2!L106</f>
        <v>0</v>
      </c>
      <c r="M149" s="9">
        <f>Damdubbel2!M106</f>
        <v>0</v>
      </c>
      <c r="N149" s="1">
        <f>Damdubbel2!N106</f>
        <v>0</v>
      </c>
      <c r="O149" s="1">
        <f>Damdubbel2!O106</f>
        <v>0</v>
      </c>
    </row>
    <row r="150" spans="1:15" x14ac:dyDescent="0.25">
      <c r="A150" s="9" t="str">
        <f>A148&amp;"/"&amp;A149</f>
        <v>0/0</v>
      </c>
      <c r="B150" s="37">
        <f>IF(B148=B149,B149,B148&amp;"/"&amp;B149)</f>
        <v>0</v>
      </c>
      <c r="C150" s="9">
        <f t="shared" ref="C150:O150" si="48">SUM(C148:C149)</f>
        <v>0</v>
      </c>
      <c r="D150" s="9">
        <f t="shared" si="48"/>
        <v>0</v>
      </c>
      <c r="E150" s="9">
        <f t="shared" si="48"/>
        <v>0</v>
      </c>
      <c r="F150" s="9">
        <f t="shared" si="48"/>
        <v>0</v>
      </c>
      <c r="G150" s="9">
        <f t="shared" si="48"/>
        <v>0</v>
      </c>
      <c r="H150" s="1">
        <f t="shared" si="48"/>
        <v>0</v>
      </c>
      <c r="I150" s="9">
        <f t="shared" si="48"/>
        <v>0</v>
      </c>
      <c r="J150" s="9">
        <f t="shared" si="48"/>
        <v>0</v>
      </c>
      <c r="K150" s="9">
        <f t="shared" si="48"/>
        <v>0</v>
      </c>
      <c r="L150" s="9">
        <f t="shared" si="48"/>
        <v>0</v>
      </c>
      <c r="M150" s="9">
        <f t="shared" si="48"/>
        <v>0</v>
      </c>
      <c r="N150" s="1">
        <f t="shared" si="48"/>
        <v>0</v>
      </c>
      <c r="O150" s="1">
        <f t="shared" si="48"/>
        <v>0</v>
      </c>
    </row>
    <row r="151" spans="1:15" x14ac:dyDescent="0.25">
      <c r="A151" s="9">
        <f>Damdubbel2!A107</f>
        <v>0</v>
      </c>
      <c r="B151" s="9">
        <f>Damdubbel2!B107</f>
        <v>0</v>
      </c>
      <c r="C151" s="9">
        <f>Damdubbel2!C107</f>
        <v>0</v>
      </c>
      <c r="D151" s="9">
        <f>Damdubbel2!D107</f>
        <v>0</v>
      </c>
      <c r="E151" s="9">
        <f>Damdubbel2!E107</f>
        <v>0</v>
      </c>
      <c r="F151" s="9">
        <f>Damdubbel2!F107</f>
        <v>0</v>
      </c>
      <c r="G151" s="9">
        <f>Damdubbel2!G107</f>
        <v>0</v>
      </c>
      <c r="H151" s="1">
        <f>Damdubbel2!H107</f>
        <v>0</v>
      </c>
      <c r="I151" s="9">
        <f>Damdubbel2!I107</f>
        <v>0</v>
      </c>
      <c r="J151" s="9">
        <f>Damdubbel2!J107</f>
        <v>0</v>
      </c>
      <c r="K151" s="9">
        <f>Damdubbel2!K107</f>
        <v>0</v>
      </c>
      <c r="L151" s="9">
        <f>Damdubbel2!L107</f>
        <v>0</v>
      </c>
      <c r="M151" s="9">
        <f>Damdubbel2!M107</f>
        <v>0</v>
      </c>
      <c r="N151" s="1">
        <f>Damdubbel2!N107</f>
        <v>0</v>
      </c>
      <c r="O151" s="1">
        <f>Damdubbel2!O107</f>
        <v>0</v>
      </c>
    </row>
    <row r="152" spans="1:15" x14ac:dyDescent="0.25">
      <c r="A152" s="9">
        <f>Damdubbel2!A108</f>
        <v>0</v>
      </c>
      <c r="B152" s="9">
        <f>Damdubbel2!B108</f>
        <v>0</v>
      </c>
      <c r="C152" s="9">
        <f>Damdubbel2!C108</f>
        <v>0</v>
      </c>
      <c r="D152" s="9">
        <f>Damdubbel2!D108</f>
        <v>0</v>
      </c>
      <c r="E152" s="9">
        <f>Damdubbel2!E108</f>
        <v>0</v>
      </c>
      <c r="F152" s="9">
        <f>Damdubbel2!F108</f>
        <v>0</v>
      </c>
      <c r="G152" s="9">
        <f>Damdubbel2!G108</f>
        <v>0</v>
      </c>
      <c r="H152" s="1">
        <f>Damdubbel2!H108</f>
        <v>0</v>
      </c>
      <c r="I152" s="9">
        <f>Damdubbel2!I108</f>
        <v>0</v>
      </c>
      <c r="J152" s="9">
        <f>Damdubbel2!J108</f>
        <v>0</v>
      </c>
      <c r="K152" s="9">
        <f>Damdubbel2!K108</f>
        <v>0</v>
      </c>
      <c r="L152" s="9">
        <f>Damdubbel2!L108</f>
        <v>0</v>
      </c>
      <c r="M152" s="9">
        <f>Damdubbel2!M108</f>
        <v>0</v>
      </c>
      <c r="N152" s="1">
        <f>Damdubbel2!N108</f>
        <v>0</v>
      </c>
      <c r="O152" s="1">
        <f>Damdubbel2!O108</f>
        <v>0</v>
      </c>
    </row>
    <row r="153" spans="1:15" x14ac:dyDescent="0.25">
      <c r="A153" s="9" t="str">
        <f>A151&amp;"/"&amp;A152</f>
        <v>0/0</v>
      </c>
      <c r="B153" s="37">
        <f>IF(B151=B152,B152,B151&amp;"/"&amp;B152)</f>
        <v>0</v>
      </c>
      <c r="C153" s="9">
        <f t="shared" ref="C153:O153" si="49">SUM(C151:C152)</f>
        <v>0</v>
      </c>
      <c r="D153" s="9">
        <f t="shared" si="49"/>
        <v>0</v>
      </c>
      <c r="E153" s="9">
        <f t="shared" si="49"/>
        <v>0</v>
      </c>
      <c r="F153" s="9">
        <f t="shared" si="49"/>
        <v>0</v>
      </c>
      <c r="G153" s="9">
        <f t="shared" si="49"/>
        <v>0</v>
      </c>
      <c r="H153" s="1">
        <f t="shared" si="49"/>
        <v>0</v>
      </c>
      <c r="I153" s="9">
        <f t="shared" si="49"/>
        <v>0</v>
      </c>
      <c r="J153" s="9">
        <f t="shared" si="49"/>
        <v>0</v>
      </c>
      <c r="K153" s="9">
        <f t="shared" si="49"/>
        <v>0</v>
      </c>
      <c r="L153" s="9">
        <f t="shared" si="49"/>
        <v>0</v>
      </c>
      <c r="M153" s="9">
        <f t="shared" si="49"/>
        <v>0</v>
      </c>
      <c r="N153" s="1">
        <f t="shared" si="49"/>
        <v>0</v>
      </c>
      <c r="O153" s="1">
        <f t="shared" si="49"/>
        <v>0</v>
      </c>
    </row>
    <row r="154" spans="1:15" x14ac:dyDescent="0.25">
      <c r="A154" s="9">
        <f>Damdubbel2!A109</f>
        <v>0</v>
      </c>
      <c r="B154" s="9">
        <f>Damdubbel2!B109</f>
        <v>0</v>
      </c>
      <c r="C154" s="9">
        <f>Damdubbel2!C109</f>
        <v>0</v>
      </c>
      <c r="D154" s="9">
        <f>Damdubbel2!D109</f>
        <v>0</v>
      </c>
      <c r="E154" s="9">
        <f>Damdubbel2!E109</f>
        <v>0</v>
      </c>
      <c r="F154" s="9">
        <f>Damdubbel2!F109</f>
        <v>0</v>
      </c>
      <c r="G154" s="9">
        <f>Damdubbel2!G109</f>
        <v>0</v>
      </c>
      <c r="H154" s="1">
        <f>Damdubbel2!H109</f>
        <v>0</v>
      </c>
      <c r="I154" s="9">
        <f>Damdubbel2!I109</f>
        <v>0</v>
      </c>
      <c r="J154" s="9">
        <f>Damdubbel2!J109</f>
        <v>0</v>
      </c>
      <c r="K154" s="9">
        <f>Damdubbel2!K109</f>
        <v>0</v>
      </c>
      <c r="L154" s="9">
        <f>Damdubbel2!L109</f>
        <v>0</v>
      </c>
      <c r="M154" s="9">
        <f>Damdubbel2!M109</f>
        <v>0</v>
      </c>
      <c r="N154" s="1">
        <f>Damdubbel2!N109</f>
        <v>0</v>
      </c>
      <c r="O154" s="1">
        <f>Damdubbel2!O109</f>
        <v>0</v>
      </c>
    </row>
    <row r="155" spans="1:15" x14ac:dyDescent="0.25">
      <c r="A155" s="9">
        <f>Damdubbel2!A110</f>
        <v>0</v>
      </c>
      <c r="B155" s="9">
        <f>Damdubbel2!B110</f>
        <v>0</v>
      </c>
      <c r="C155" s="9">
        <f>Damdubbel2!C110</f>
        <v>0</v>
      </c>
      <c r="D155" s="9">
        <f>Damdubbel2!D110</f>
        <v>0</v>
      </c>
      <c r="E155" s="9">
        <f>Damdubbel2!E110</f>
        <v>0</v>
      </c>
      <c r="F155" s="9">
        <f>Damdubbel2!F110</f>
        <v>0</v>
      </c>
      <c r="G155" s="9">
        <f>Damdubbel2!G110</f>
        <v>0</v>
      </c>
      <c r="H155" s="1">
        <f>Damdubbel2!H110</f>
        <v>0</v>
      </c>
      <c r="I155" s="9">
        <f>Damdubbel2!I110</f>
        <v>0</v>
      </c>
      <c r="J155" s="9">
        <f>Damdubbel2!J110</f>
        <v>0</v>
      </c>
      <c r="K155" s="9">
        <f>Damdubbel2!K110</f>
        <v>0</v>
      </c>
      <c r="L155" s="9">
        <f>Damdubbel2!L110</f>
        <v>0</v>
      </c>
      <c r="M155" s="9">
        <f>Damdubbel2!M110</f>
        <v>0</v>
      </c>
      <c r="N155" s="1">
        <f>Damdubbel2!N110</f>
        <v>0</v>
      </c>
      <c r="O155" s="1">
        <f>Damdubbel2!O110</f>
        <v>0</v>
      </c>
    </row>
    <row r="156" spans="1:15" x14ac:dyDescent="0.25">
      <c r="A156" s="9" t="str">
        <f>A154&amp;"/"&amp;A155</f>
        <v>0/0</v>
      </c>
      <c r="B156" s="37">
        <f>IF(B154=B155,B155,B154&amp;"/"&amp;B155)</f>
        <v>0</v>
      </c>
      <c r="C156" s="9">
        <f t="shared" ref="C156:O156" si="50">SUM(C154:C155)</f>
        <v>0</v>
      </c>
      <c r="D156" s="9">
        <f t="shared" si="50"/>
        <v>0</v>
      </c>
      <c r="E156" s="9">
        <f t="shared" si="50"/>
        <v>0</v>
      </c>
      <c r="F156" s="9">
        <f t="shared" si="50"/>
        <v>0</v>
      </c>
      <c r="G156" s="9">
        <f t="shared" si="50"/>
        <v>0</v>
      </c>
      <c r="H156" s="1">
        <f t="shared" si="50"/>
        <v>0</v>
      </c>
      <c r="I156" s="9">
        <f t="shared" si="50"/>
        <v>0</v>
      </c>
      <c r="J156" s="9">
        <f t="shared" si="50"/>
        <v>0</v>
      </c>
      <c r="K156" s="9">
        <f t="shared" si="50"/>
        <v>0</v>
      </c>
      <c r="L156" s="9">
        <f t="shared" si="50"/>
        <v>0</v>
      </c>
      <c r="M156" s="9">
        <f t="shared" si="50"/>
        <v>0</v>
      </c>
      <c r="N156" s="1">
        <f t="shared" si="50"/>
        <v>0</v>
      </c>
      <c r="O156" s="1">
        <f t="shared" si="50"/>
        <v>0</v>
      </c>
    </row>
    <row r="157" spans="1:15" x14ac:dyDescent="0.25">
      <c r="A157" s="9">
        <f>Damdubbel2!A111</f>
        <v>0</v>
      </c>
      <c r="B157" s="9">
        <f>Damdubbel2!B111</f>
        <v>0</v>
      </c>
      <c r="C157" s="9">
        <f>Damdubbel2!C111</f>
        <v>0</v>
      </c>
      <c r="D157" s="9">
        <f>Damdubbel2!D111</f>
        <v>0</v>
      </c>
      <c r="E157" s="9">
        <f>Damdubbel2!E111</f>
        <v>0</v>
      </c>
      <c r="F157" s="9">
        <f>Damdubbel2!F111</f>
        <v>0</v>
      </c>
      <c r="G157" s="9">
        <f>Damdubbel2!G111</f>
        <v>0</v>
      </c>
      <c r="H157" s="1">
        <f>Damdubbel2!H111</f>
        <v>0</v>
      </c>
      <c r="I157" s="9">
        <f>Damdubbel2!I111</f>
        <v>0</v>
      </c>
      <c r="J157" s="9">
        <f>Damdubbel2!J111</f>
        <v>0</v>
      </c>
      <c r="K157" s="9">
        <f>Damdubbel2!K111</f>
        <v>0</v>
      </c>
      <c r="L157" s="9">
        <f>Damdubbel2!L111</f>
        <v>0</v>
      </c>
      <c r="M157" s="9">
        <f>Damdubbel2!M111</f>
        <v>0</v>
      </c>
      <c r="N157" s="1">
        <f>Damdubbel2!N111</f>
        <v>0</v>
      </c>
      <c r="O157" s="1">
        <f>Damdubbel2!O111</f>
        <v>0</v>
      </c>
    </row>
    <row r="158" spans="1:15" x14ac:dyDescent="0.25">
      <c r="A158" s="9">
        <f>Damdubbel2!A112</f>
        <v>0</v>
      </c>
      <c r="B158" s="9">
        <f>Damdubbel2!B112</f>
        <v>0</v>
      </c>
      <c r="C158" s="9">
        <f>Damdubbel2!C112</f>
        <v>0</v>
      </c>
      <c r="D158" s="9">
        <f>Damdubbel2!D112</f>
        <v>0</v>
      </c>
      <c r="E158" s="9">
        <f>Damdubbel2!E112</f>
        <v>0</v>
      </c>
      <c r="F158" s="9">
        <f>Damdubbel2!F112</f>
        <v>0</v>
      </c>
      <c r="G158" s="9">
        <f>Damdubbel2!G112</f>
        <v>0</v>
      </c>
      <c r="H158" s="1">
        <f>Damdubbel2!H112</f>
        <v>0</v>
      </c>
      <c r="I158" s="9">
        <f>Damdubbel2!I112</f>
        <v>0</v>
      </c>
      <c r="J158" s="9">
        <f>Damdubbel2!J112</f>
        <v>0</v>
      </c>
      <c r="K158" s="9">
        <f>Damdubbel2!K112</f>
        <v>0</v>
      </c>
      <c r="L158" s="9">
        <f>Damdubbel2!L112</f>
        <v>0</v>
      </c>
      <c r="M158" s="9">
        <f>Damdubbel2!M112</f>
        <v>0</v>
      </c>
      <c r="N158" s="1">
        <f>Damdubbel2!N112</f>
        <v>0</v>
      </c>
      <c r="O158" s="1">
        <f>Damdubbel2!O112</f>
        <v>0</v>
      </c>
    </row>
    <row r="159" spans="1:15" x14ac:dyDescent="0.25">
      <c r="A159" s="9" t="str">
        <f>A157&amp;"/"&amp;A158</f>
        <v>0/0</v>
      </c>
      <c r="B159" s="37">
        <f>IF(B157=B158,B158,B157&amp;"/"&amp;B158)</f>
        <v>0</v>
      </c>
      <c r="C159" s="9">
        <f t="shared" ref="C159:O159" si="51">SUM(C157:C158)</f>
        <v>0</v>
      </c>
      <c r="D159" s="9">
        <f t="shared" si="51"/>
        <v>0</v>
      </c>
      <c r="E159" s="9">
        <f t="shared" si="51"/>
        <v>0</v>
      </c>
      <c r="F159" s="9">
        <f t="shared" si="51"/>
        <v>0</v>
      </c>
      <c r="G159" s="9">
        <f t="shared" si="51"/>
        <v>0</v>
      </c>
      <c r="H159" s="1">
        <f t="shared" si="51"/>
        <v>0</v>
      </c>
      <c r="I159" s="9">
        <f t="shared" si="51"/>
        <v>0</v>
      </c>
      <c r="J159" s="9">
        <f t="shared" si="51"/>
        <v>0</v>
      </c>
      <c r="K159" s="9">
        <f t="shared" si="51"/>
        <v>0</v>
      </c>
      <c r="L159" s="9">
        <f t="shared" si="51"/>
        <v>0</v>
      </c>
      <c r="M159" s="9">
        <f t="shared" si="51"/>
        <v>0</v>
      </c>
      <c r="N159" s="1">
        <f t="shared" si="51"/>
        <v>0</v>
      </c>
      <c r="O159" s="1">
        <f t="shared" si="51"/>
        <v>0</v>
      </c>
    </row>
    <row r="160" spans="1:15" x14ac:dyDescent="0.25">
      <c r="A160" s="9">
        <f>Damdubbel2!A113</f>
        <v>0</v>
      </c>
      <c r="B160" s="9">
        <f>Damdubbel2!B113</f>
        <v>0</v>
      </c>
      <c r="C160" s="9">
        <f>Damdubbel2!C113</f>
        <v>0</v>
      </c>
      <c r="D160" s="9">
        <f>Damdubbel2!D113</f>
        <v>0</v>
      </c>
      <c r="E160" s="9">
        <f>Damdubbel2!E113</f>
        <v>0</v>
      </c>
      <c r="F160" s="9">
        <f>Damdubbel2!F113</f>
        <v>0</v>
      </c>
      <c r="G160" s="9">
        <f>Damdubbel2!G113</f>
        <v>0</v>
      </c>
      <c r="H160" s="1">
        <f>Damdubbel2!H113</f>
        <v>0</v>
      </c>
      <c r="I160" s="9">
        <f>Damdubbel2!I113</f>
        <v>0</v>
      </c>
      <c r="J160" s="9">
        <f>Damdubbel2!J113</f>
        <v>0</v>
      </c>
      <c r="K160" s="9">
        <f>Damdubbel2!K113</f>
        <v>0</v>
      </c>
      <c r="L160" s="9">
        <f>Damdubbel2!L113</f>
        <v>0</v>
      </c>
      <c r="M160" s="9">
        <f>Damdubbel2!M113</f>
        <v>0</v>
      </c>
      <c r="N160" s="1">
        <f>Damdubbel2!N113</f>
        <v>0</v>
      </c>
      <c r="O160" s="1">
        <f>Damdubbel2!O113</f>
        <v>0</v>
      </c>
    </row>
    <row r="161" spans="1:15" x14ac:dyDescent="0.25">
      <c r="A161" s="9">
        <f>Damdubbel2!A114</f>
        <v>0</v>
      </c>
      <c r="B161" s="9">
        <f>Damdubbel2!B114</f>
        <v>0</v>
      </c>
      <c r="C161" s="9">
        <f>Damdubbel2!C114</f>
        <v>0</v>
      </c>
      <c r="D161" s="9">
        <f>Damdubbel2!D114</f>
        <v>0</v>
      </c>
      <c r="E161" s="9">
        <f>Damdubbel2!E114</f>
        <v>0</v>
      </c>
      <c r="F161" s="9">
        <f>Damdubbel2!F114</f>
        <v>0</v>
      </c>
      <c r="G161" s="9">
        <f>Damdubbel2!G114</f>
        <v>0</v>
      </c>
      <c r="H161" s="1">
        <f>Damdubbel2!H114</f>
        <v>0</v>
      </c>
      <c r="I161" s="9">
        <f>Damdubbel2!I114</f>
        <v>0</v>
      </c>
      <c r="J161" s="9">
        <f>Damdubbel2!J114</f>
        <v>0</v>
      </c>
      <c r="K161" s="9">
        <f>Damdubbel2!K114</f>
        <v>0</v>
      </c>
      <c r="L161" s="9">
        <f>Damdubbel2!L114</f>
        <v>0</v>
      </c>
      <c r="M161" s="9">
        <f>Damdubbel2!M114</f>
        <v>0</v>
      </c>
      <c r="N161" s="1">
        <f>Damdubbel2!N114</f>
        <v>0</v>
      </c>
      <c r="O161" s="1">
        <f>Damdubbel2!O114</f>
        <v>0</v>
      </c>
    </row>
    <row r="162" spans="1:15" x14ac:dyDescent="0.25">
      <c r="A162" s="9" t="str">
        <f>A160&amp;"/"&amp;A161</f>
        <v>0/0</v>
      </c>
      <c r="B162" s="37">
        <f>IF(B160=B161,B161,B160&amp;"/"&amp;B161)</f>
        <v>0</v>
      </c>
      <c r="C162" s="9">
        <f t="shared" ref="C162:O162" si="52">SUM(C160:C161)</f>
        <v>0</v>
      </c>
      <c r="D162" s="9">
        <f t="shared" si="52"/>
        <v>0</v>
      </c>
      <c r="E162" s="9">
        <f t="shared" si="52"/>
        <v>0</v>
      </c>
      <c r="F162" s="9">
        <f t="shared" si="52"/>
        <v>0</v>
      </c>
      <c r="G162" s="9">
        <f t="shared" si="52"/>
        <v>0</v>
      </c>
      <c r="H162" s="1">
        <f t="shared" si="52"/>
        <v>0</v>
      </c>
      <c r="I162" s="9">
        <f t="shared" si="52"/>
        <v>0</v>
      </c>
      <c r="J162" s="9">
        <f t="shared" si="52"/>
        <v>0</v>
      </c>
      <c r="K162" s="9">
        <f t="shared" si="52"/>
        <v>0</v>
      </c>
      <c r="L162" s="9">
        <f t="shared" si="52"/>
        <v>0</v>
      </c>
      <c r="M162" s="9">
        <f t="shared" si="52"/>
        <v>0</v>
      </c>
      <c r="N162" s="1">
        <f t="shared" si="52"/>
        <v>0</v>
      </c>
      <c r="O162" s="1">
        <f t="shared" si="52"/>
        <v>0</v>
      </c>
    </row>
    <row r="163" spans="1:15" x14ac:dyDescent="0.25">
      <c r="A163" s="9">
        <f>Damdubbel2!A115</f>
        <v>0</v>
      </c>
      <c r="B163" s="9">
        <f>Damdubbel2!B115</f>
        <v>0</v>
      </c>
      <c r="C163" s="9">
        <f>Damdubbel2!C115</f>
        <v>0</v>
      </c>
      <c r="D163" s="9">
        <f>Damdubbel2!D115</f>
        <v>0</v>
      </c>
      <c r="E163" s="9">
        <f>Damdubbel2!E115</f>
        <v>0</v>
      </c>
      <c r="F163" s="9">
        <f>Damdubbel2!F115</f>
        <v>0</v>
      </c>
      <c r="G163" s="9">
        <f>Damdubbel2!G115</f>
        <v>0</v>
      </c>
      <c r="H163" s="1">
        <f>Damdubbel2!H115</f>
        <v>0</v>
      </c>
      <c r="I163" s="9">
        <f>Damdubbel2!I115</f>
        <v>0</v>
      </c>
      <c r="J163" s="9">
        <f>Damdubbel2!J115</f>
        <v>0</v>
      </c>
      <c r="K163" s="9">
        <f>Damdubbel2!K115</f>
        <v>0</v>
      </c>
      <c r="L163" s="9">
        <f>Damdubbel2!L115</f>
        <v>0</v>
      </c>
      <c r="M163" s="9">
        <f>Damdubbel2!M115</f>
        <v>0</v>
      </c>
      <c r="N163" s="1">
        <f>Damdubbel2!N115</f>
        <v>0</v>
      </c>
      <c r="O163" s="1">
        <f>Damdubbel2!O115</f>
        <v>0</v>
      </c>
    </row>
    <row r="164" spans="1:15" x14ac:dyDescent="0.25">
      <c r="A164" s="9">
        <f>Damdubbel2!A116</f>
        <v>0</v>
      </c>
      <c r="B164" s="9">
        <f>Damdubbel2!B116</f>
        <v>0</v>
      </c>
      <c r="C164" s="9">
        <f>Damdubbel2!C116</f>
        <v>0</v>
      </c>
      <c r="D164" s="9">
        <f>Damdubbel2!D116</f>
        <v>0</v>
      </c>
      <c r="E164" s="9">
        <f>Damdubbel2!E116</f>
        <v>0</v>
      </c>
      <c r="F164" s="9">
        <f>Damdubbel2!F116</f>
        <v>0</v>
      </c>
      <c r="G164" s="9">
        <f>Damdubbel2!G116</f>
        <v>0</v>
      </c>
      <c r="H164" s="1">
        <f>Damdubbel2!H116</f>
        <v>0</v>
      </c>
      <c r="I164" s="9">
        <f>Damdubbel2!I116</f>
        <v>0</v>
      </c>
      <c r="J164" s="9">
        <f>Damdubbel2!J116</f>
        <v>0</v>
      </c>
      <c r="K164" s="9">
        <f>Damdubbel2!K116</f>
        <v>0</v>
      </c>
      <c r="L164" s="9">
        <f>Damdubbel2!L116</f>
        <v>0</v>
      </c>
      <c r="M164" s="9">
        <f>Damdubbel2!M116</f>
        <v>0</v>
      </c>
      <c r="N164" s="1">
        <f>Damdubbel2!N116</f>
        <v>0</v>
      </c>
      <c r="O164" s="1">
        <f>Damdubbel2!O116</f>
        <v>0</v>
      </c>
    </row>
    <row r="165" spans="1:15" x14ac:dyDescent="0.25">
      <c r="A165" s="9" t="str">
        <f>A163&amp;"/"&amp;A164</f>
        <v>0/0</v>
      </c>
      <c r="B165" s="37">
        <f>IF(B163=B164,B164,B163&amp;"/"&amp;B164)</f>
        <v>0</v>
      </c>
      <c r="C165" s="9">
        <f t="shared" ref="C165:O165" si="53">SUM(C163:C164)</f>
        <v>0</v>
      </c>
      <c r="D165" s="9">
        <f t="shared" si="53"/>
        <v>0</v>
      </c>
      <c r="E165" s="9">
        <f t="shared" si="53"/>
        <v>0</v>
      </c>
      <c r="F165" s="9">
        <f t="shared" si="53"/>
        <v>0</v>
      </c>
      <c r="G165" s="9">
        <f t="shared" si="53"/>
        <v>0</v>
      </c>
      <c r="H165" s="1">
        <f t="shared" si="53"/>
        <v>0</v>
      </c>
      <c r="I165" s="9">
        <f t="shared" si="53"/>
        <v>0</v>
      </c>
      <c r="J165" s="9">
        <f t="shared" si="53"/>
        <v>0</v>
      </c>
      <c r="K165" s="9">
        <f t="shared" si="53"/>
        <v>0</v>
      </c>
      <c r="L165" s="9">
        <f t="shared" si="53"/>
        <v>0</v>
      </c>
      <c r="M165" s="9">
        <f t="shared" si="53"/>
        <v>0</v>
      </c>
      <c r="N165" s="1">
        <f t="shared" si="53"/>
        <v>0</v>
      </c>
      <c r="O165" s="1">
        <f t="shared" si="53"/>
        <v>0</v>
      </c>
    </row>
    <row r="166" spans="1:15" x14ac:dyDescent="0.25">
      <c r="A166" s="9">
        <f>Damdubbel2!A117</f>
        <v>0</v>
      </c>
      <c r="B166" s="9">
        <f>Damdubbel2!B117</f>
        <v>0</v>
      </c>
      <c r="C166" s="9">
        <f>Damdubbel2!C117</f>
        <v>0</v>
      </c>
      <c r="D166" s="9">
        <f>Damdubbel2!D117</f>
        <v>0</v>
      </c>
      <c r="E166" s="9">
        <f>Damdubbel2!E117</f>
        <v>0</v>
      </c>
      <c r="F166" s="9">
        <f>Damdubbel2!F117</f>
        <v>0</v>
      </c>
      <c r="G166" s="9">
        <f>Damdubbel2!G117</f>
        <v>0</v>
      </c>
      <c r="H166" s="1">
        <f>Damdubbel2!H117</f>
        <v>0</v>
      </c>
      <c r="I166" s="9">
        <f>Damdubbel2!I117</f>
        <v>0</v>
      </c>
      <c r="J166" s="9">
        <f>Damdubbel2!J117</f>
        <v>0</v>
      </c>
      <c r="K166" s="9">
        <f>Damdubbel2!K117</f>
        <v>0</v>
      </c>
      <c r="L166" s="9">
        <f>Damdubbel2!L117</f>
        <v>0</v>
      </c>
      <c r="M166" s="9">
        <f>Damdubbel2!M117</f>
        <v>0</v>
      </c>
      <c r="N166" s="1">
        <f>Damdubbel2!N117</f>
        <v>0</v>
      </c>
      <c r="O166" s="1">
        <f>Damdubbel2!O117</f>
        <v>0</v>
      </c>
    </row>
    <row r="167" spans="1:15" x14ac:dyDescent="0.25">
      <c r="A167" s="9">
        <f>Damdubbel2!A118</f>
        <v>0</v>
      </c>
      <c r="B167" s="9">
        <f>Damdubbel2!B118</f>
        <v>0</v>
      </c>
      <c r="C167" s="9">
        <f>Damdubbel2!C118</f>
        <v>0</v>
      </c>
      <c r="D167" s="9">
        <f>Damdubbel2!D118</f>
        <v>0</v>
      </c>
      <c r="E167" s="9">
        <f>Damdubbel2!E118</f>
        <v>0</v>
      </c>
      <c r="F167" s="9">
        <f>Damdubbel2!F118</f>
        <v>0</v>
      </c>
      <c r="G167" s="9">
        <f>Damdubbel2!G118</f>
        <v>0</v>
      </c>
      <c r="H167" s="1">
        <f>Damdubbel2!H118</f>
        <v>0</v>
      </c>
      <c r="I167" s="9">
        <f>Damdubbel2!I118</f>
        <v>0</v>
      </c>
      <c r="J167" s="9">
        <f>Damdubbel2!J118</f>
        <v>0</v>
      </c>
      <c r="K167" s="9">
        <f>Damdubbel2!K118</f>
        <v>0</v>
      </c>
      <c r="L167" s="9">
        <f>Damdubbel2!L118</f>
        <v>0</v>
      </c>
      <c r="M167" s="9">
        <f>Damdubbel2!M118</f>
        <v>0</v>
      </c>
      <c r="N167" s="1">
        <f>Damdubbel2!N118</f>
        <v>0</v>
      </c>
      <c r="O167" s="1">
        <f>Damdubbel2!O118</f>
        <v>0</v>
      </c>
    </row>
    <row r="168" spans="1:15" x14ac:dyDescent="0.25">
      <c r="A168" s="9" t="str">
        <f>A166&amp;"/"&amp;A167</f>
        <v>0/0</v>
      </c>
      <c r="B168" s="37">
        <f>IF(B166=B167,B167,B166&amp;"/"&amp;B167)</f>
        <v>0</v>
      </c>
      <c r="C168" s="9">
        <f t="shared" ref="C168:O168" si="54">SUM(C166:C167)</f>
        <v>0</v>
      </c>
      <c r="D168" s="9">
        <f t="shared" si="54"/>
        <v>0</v>
      </c>
      <c r="E168" s="9">
        <f t="shared" si="54"/>
        <v>0</v>
      </c>
      <c r="F168" s="9">
        <f t="shared" si="54"/>
        <v>0</v>
      </c>
      <c r="G168" s="9">
        <f t="shared" si="54"/>
        <v>0</v>
      </c>
      <c r="H168" s="1">
        <f t="shared" si="54"/>
        <v>0</v>
      </c>
      <c r="I168" s="9">
        <f t="shared" si="54"/>
        <v>0</v>
      </c>
      <c r="J168" s="9">
        <f t="shared" si="54"/>
        <v>0</v>
      </c>
      <c r="K168" s="9">
        <f t="shared" si="54"/>
        <v>0</v>
      </c>
      <c r="L168" s="9">
        <f t="shared" si="54"/>
        <v>0</v>
      </c>
      <c r="M168" s="9">
        <f t="shared" si="54"/>
        <v>0</v>
      </c>
      <c r="N168" s="1">
        <f t="shared" si="54"/>
        <v>0</v>
      </c>
      <c r="O168" s="1">
        <f t="shared" si="54"/>
        <v>0</v>
      </c>
    </row>
    <row r="169" spans="1:15" x14ac:dyDescent="0.25">
      <c r="A169" s="9">
        <f>Damdubbel2!A119</f>
        <v>0</v>
      </c>
      <c r="B169" s="9">
        <f>Damdubbel2!B119</f>
        <v>0</v>
      </c>
      <c r="C169" s="9">
        <f>Damdubbel2!C119</f>
        <v>0</v>
      </c>
      <c r="D169" s="9">
        <f>Damdubbel2!D119</f>
        <v>0</v>
      </c>
      <c r="E169" s="9">
        <f>Damdubbel2!E119</f>
        <v>0</v>
      </c>
      <c r="F169" s="9">
        <f>Damdubbel2!F119</f>
        <v>0</v>
      </c>
      <c r="G169" s="9">
        <f>Damdubbel2!G119</f>
        <v>0</v>
      </c>
      <c r="H169" s="1">
        <f>Damdubbel2!H119</f>
        <v>0</v>
      </c>
      <c r="I169" s="9">
        <f>Damdubbel2!I119</f>
        <v>0</v>
      </c>
      <c r="J169" s="9">
        <f>Damdubbel2!J119</f>
        <v>0</v>
      </c>
      <c r="K169" s="9">
        <f>Damdubbel2!K119</f>
        <v>0</v>
      </c>
      <c r="L169" s="9">
        <f>Damdubbel2!L119</f>
        <v>0</v>
      </c>
      <c r="M169" s="9">
        <f>Damdubbel2!M119</f>
        <v>0</v>
      </c>
      <c r="N169" s="1">
        <f>Damdubbel2!N119</f>
        <v>0</v>
      </c>
      <c r="O169" s="1">
        <f>Damdubbel2!O119</f>
        <v>0</v>
      </c>
    </row>
    <row r="170" spans="1:15" x14ac:dyDescent="0.25">
      <c r="A170" s="9">
        <f>Damdubbel2!A120</f>
        <v>0</v>
      </c>
      <c r="B170" s="9">
        <f>Damdubbel2!B120</f>
        <v>0</v>
      </c>
      <c r="C170" s="9">
        <f>Damdubbel2!C120</f>
        <v>0</v>
      </c>
      <c r="D170" s="9">
        <f>Damdubbel2!D120</f>
        <v>0</v>
      </c>
      <c r="E170" s="9">
        <f>Damdubbel2!E120</f>
        <v>0</v>
      </c>
      <c r="F170" s="9">
        <f>Damdubbel2!F120</f>
        <v>0</v>
      </c>
      <c r="G170" s="9">
        <f>Damdubbel2!G120</f>
        <v>0</v>
      </c>
      <c r="H170" s="1">
        <f>Damdubbel2!H120</f>
        <v>0</v>
      </c>
      <c r="I170" s="9">
        <f>Damdubbel2!I120</f>
        <v>0</v>
      </c>
      <c r="J170" s="9">
        <f>Damdubbel2!J120</f>
        <v>0</v>
      </c>
      <c r="K170" s="9">
        <f>Damdubbel2!K120</f>
        <v>0</v>
      </c>
      <c r="L170" s="9">
        <f>Damdubbel2!L120</f>
        <v>0</v>
      </c>
      <c r="M170" s="9">
        <f>Damdubbel2!M120</f>
        <v>0</v>
      </c>
      <c r="N170" s="1">
        <f>Damdubbel2!N120</f>
        <v>0</v>
      </c>
      <c r="O170" s="1">
        <f>Damdubbel2!O120</f>
        <v>0</v>
      </c>
    </row>
    <row r="171" spans="1:15" x14ac:dyDescent="0.25">
      <c r="A171" s="9" t="str">
        <f>A169&amp;"/"&amp;A170</f>
        <v>0/0</v>
      </c>
      <c r="B171" s="37">
        <f>IF(B169=B170,B170,B169&amp;"/"&amp;B170)</f>
        <v>0</v>
      </c>
      <c r="C171" s="9">
        <f t="shared" ref="C171:O171" si="55">SUM(C169:C170)</f>
        <v>0</v>
      </c>
      <c r="D171" s="9">
        <f t="shared" si="55"/>
        <v>0</v>
      </c>
      <c r="E171" s="9">
        <f t="shared" si="55"/>
        <v>0</v>
      </c>
      <c r="F171" s="9">
        <f t="shared" si="55"/>
        <v>0</v>
      </c>
      <c r="G171" s="9">
        <f t="shared" si="55"/>
        <v>0</v>
      </c>
      <c r="H171" s="1">
        <f t="shared" si="55"/>
        <v>0</v>
      </c>
      <c r="I171" s="9">
        <f t="shared" si="55"/>
        <v>0</v>
      </c>
      <c r="J171" s="9">
        <f t="shared" si="55"/>
        <v>0</v>
      </c>
      <c r="K171" s="9">
        <f t="shared" si="55"/>
        <v>0</v>
      </c>
      <c r="L171" s="9">
        <f t="shared" si="55"/>
        <v>0</v>
      </c>
      <c r="M171" s="9">
        <f t="shared" si="55"/>
        <v>0</v>
      </c>
      <c r="N171" s="1">
        <f t="shared" si="55"/>
        <v>0</v>
      </c>
      <c r="O171" s="1">
        <f t="shared" si="55"/>
        <v>0</v>
      </c>
    </row>
    <row r="172" spans="1:15" x14ac:dyDescent="0.25">
      <c r="A172" s="9">
        <f>Damdubbel2!A121</f>
        <v>0</v>
      </c>
      <c r="B172" s="9">
        <f>Damdubbel2!B121</f>
        <v>0</v>
      </c>
      <c r="C172" s="9">
        <f>Damdubbel2!C121</f>
        <v>0</v>
      </c>
      <c r="D172" s="9">
        <f>Damdubbel2!D121</f>
        <v>0</v>
      </c>
      <c r="E172" s="9">
        <f>Damdubbel2!E121</f>
        <v>0</v>
      </c>
      <c r="F172" s="9">
        <f>Damdubbel2!F121</f>
        <v>0</v>
      </c>
      <c r="G172" s="9">
        <f>Damdubbel2!G121</f>
        <v>0</v>
      </c>
      <c r="H172" s="1">
        <f>Damdubbel2!H121</f>
        <v>0</v>
      </c>
      <c r="I172" s="9">
        <f>Damdubbel2!I121</f>
        <v>0</v>
      </c>
      <c r="J172" s="9">
        <f>Damdubbel2!J121</f>
        <v>0</v>
      </c>
      <c r="K172" s="9">
        <f>Damdubbel2!K121</f>
        <v>0</v>
      </c>
      <c r="L172" s="9">
        <f>Damdubbel2!L121</f>
        <v>0</v>
      </c>
      <c r="M172" s="9">
        <f>Damdubbel2!M121</f>
        <v>0</v>
      </c>
      <c r="N172" s="1">
        <f>Damdubbel2!N121</f>
        <v>0</v>
      </c>
      <c r="O172" s="1">
        <f>Damdubbel2!O121</f>
        <v>0</v>
      </c>
    </row>
    <row r="173" spans="1:15" x14ac:dyDescent="0.25">
      <c r="A173" s="9">
        <f>Damdubbel2!A122</f>
        <v>0</v>
      </c>
      <c r="B173" s="9">
        <f>Damdubbel2!B122</f>
        <v>0</v>
      </c>
      <c r="C173" s="9">
        <f>Damdubbel2!C122</f>
        <v>0</v>
      </c>
      <c r="D173" s="9">
        <f>Damdubbel2!D122</f>
        <v>0</v>
      </c>
      <c r="E173" s="9">
        <f>Damdubbel2!E122</f>
        <v>0</v>
      </c>
      <c r="F173" s="9">
        <f>Damdubbel2!F122</f>
        <v>0</v>
      </c>
      <c r="G173" s="9">
        <f>Damdubbel2!G122</f>
        <v>0</v>
      </c>
      <c r="H173" s="1">
        <f>Damdubbel2!H122</f>
        <v>0</v>
      </c>
      <c r="I173" s="9">
        <f>Damdubbel2!I122</f>
        <v>0</v>
      </c>
      <c r="J173" s="9">
        <f>Damdubbel2!J122</f>
        <v>0</v>
      </c>
      <c r="K173" s="9">
        <f>Damdubbel2!K122</f>
        <v>0</v>
      </c>
      <c r="L173" s="9">
        <f>Damdubbel2!L122</f>
        <v>0</v>
      </c>
      <c r="M173" s="9">
        <f>Damdubbel2!M122</f>
        <v>0</v>
      </c>
      <c r="N173" s="1">
        <f>Damdubbel2!N122</f>
        <v>0</v>
      </c>
      <c r="O173" s="1">
        <f>Damdubbel2!O122</f>
        <v>0</v>
      </c>
    </row>
    <row r="174" spans="1:15" x14ac:dyDescent="0.25">
      <c r="A174" s="9" t="str">
        <f>A172&amp;"/"&amp;A173</f>
        <v>0/0</v>
      </c>
      <c r="B174" s="37">
        <f>IF(B172=B173,B173,B172&amp;"/"&amp;B173)</f>
        <v>0</v>
      </c>
      <c r="C174" s="9">
        <f t="shared" ref="C174:O174" si="56">SUM(C172:C173)</f>
        <v>0</v>
      </c>
      <c r="D174" s="9">
        <f t="shared" si="56"/>
        <v>0</v>
      </c>
      <c r="E174" s="9">
        <f t="shared" si="56"/>
        <v>0</v>
      </c>
      <c r="F174" s="9">
        <f t="shared" si="56"/>
        <v>0</v>
      </c>
      <c r="G174" s="9">
        <f t="shared" si="56"/>
        <v>0</v>
      </c>
      <c r="H174" s="1">
        <f t="shared" si="56"/>
        <v>0</v>
      </c>
      <c r="I174" s="9">
        <f t="shared" si="56"/>
        <v>0</v>
      </c>
      <c r="J174" s="9">
        <f t="shared" si="56"/>
        <v>0</v>
      </c>
      <c r="K174" s="9">
        <f t="shared" si="56"/>
        <v>0</v>
      </c>
      <c r="L174" s="9">
        <f t="shared" si="56"/>
        <v>0</v>
      </c>
      <c r="M174" s="9">
        <f t="shared" si="56"/>
        <v>0</v>
      </c>
      <c r="N174" s="1">
        <f t="shared" si="56"/>
        <v>0</v>
      </c>
      <c r="O174" s="1">
        <f t="shared" si="56"/>
        <v>0</v>
      </c>
    </row>
    <row r="175" spans="1:15" x14ac:dyDescent="0.25">
      <c r="A175" s="9">
        <f>Damdubbel2!A123</f>
        <v>0</v>
      </c>
      <c r="B175" s="9">
        <f>Damdubbel2!B123</f>
        <v>0</v>
      </c>
      <c r="C175" s="9">
        <f>Damdubbel2!C123</f>
        <v>0</v>
      </c>
      <c r="D175" s="9">
        <f>Damdubbel2!D123</f>
        <v>0</v>
      </c>
      <c r="E175" s="9">
        <f>Damdubbel2!E123</f>
        <v>0</v>
      </c>
      <c r="F175" s="9">
        <f>Damdubbel2!F123</f>
        <v>0</v>
      </c>
      <c r="G175" s="9">
        <f>Damdubbel2!G123</f>
        <v>0</v>
      </c>
      <c r="H175" s="1">
        <f>Damdubbel2!H123</f>
        <v>0</v>
      </c>
      <c r="I175" s="9">
        <f>Damdubbel2!I123</f>
        <v>0</v>
      </c>
      <c r="J175" s="9">
        <f>Damdubbel2!J123</f>
        <v>0</v>
      </c>
      <c r="K175" s="9">
        <f>Damdubbel2!K123</f>
        <v>0</v>
      </c>
      <c r="L175" s="9">
        <f>Damdubbel2!L123</f>
        <v>0</v>
      </c>
      <c r="M175" s="9">
        <f>Damdubbel2!M123</f>
        <v>0</v>
      </c>
      <c r="N175" s="1">
        <f>Damdubbel2!N123</f>
        <v>0</v>
      </c>
      <c r="O175" s="1">
        <f>Damdubbel2!O123</f>
        <v>0</v>
      </c>
    </row>
    <row r="176" spans="1:15" x14ac:dyDescent="0.25">
      <c r="A176" s="9">
        <f>Damdubbel2!A124</f>
        <v>0</v>
      </c>
      <c r="B176" s="9">
        <f>Damdubbel2!B124</f>
        <v>0</v>
      </c>
      <c r="C176" s="9">
        <f>Damdubbel2!C124</f>
        <v>0</v>
      </c>
      <c r="D176" s="9">
        <f>Damdubbel2!D124</f>
        <v>0</v>
      </c>
      <c r="E176" s="9">
        <f>Damdubbel2!E124</f>
        <v>0</v>
      </c>
      <c r="F176" s="9">
        <f>Damdubbel2!F124</f>
        <v>0</v>
      </c>
      <c r="G176" s="9">
        <f>Damdubbel2!G124</f>
        <v>0</v>
      </c>
      <c r="H176" s="1">
        <f>Damdubbel2!H124</f>
        <v>0</v>
      </c>
      <c r="I176" s="9">
        <f>Damdubbel2!I124</f>
        <v>0</v>
      </c>
      <c r="J176" s="9">
        <f>Damdubbel2!J124</f>
        <v>0</v>
      </c>
      <c r="K176" s="9">
        <f>Damdubbel2!K124</f>
        <v>0</v>
      </c>
      <c r="L176" s="9">
        <f>Damdubbel2!L124</f>
        <v>0</v>
      </c>
      <c r="M176" s="9">
        <f>Damdubbel2!M124</f>
        <v>0</v>
      </c>
      <c r="N176" s="1">
        <f>Damdubbel2!N124</f>
        <v>0</v>
      </c>
      <c r="O176" s="1">
        <f>Damdubbel2!O124</f>
        <v>0</v>
      </c>
    </row>
    <row r="177" spans="1:15" x14ac:dyDescent="0.25">
      <c r="A177" s="9" t="str">
        <f>A175&amp;"/"&amp;A176</f>
        <v>0/0</v>
      </c>
      <c r="B177" s="37">
        <f>IF(B175=B176,B176,B175&amp;"/"&amp;B176)</f>
        <v>0</v>
      </c>
      <c r="C177" s="9">
        <f t="shared" ref="C177:O177" si="57">SUM(C175:C176)</f>
        <v>0</v>
      </c>
      <c r="D177" s="9">
        <f t="shared" si="57"/>
        <v>0</v>
      </c>
      <c r="E177" s="9">
        <f t="shared" si="57"/>
        <v>0</v>
      </c>
      <c r="F177" s="9">
        <f t="shared" si="57"/>
        <v>0</v>
      </c>
      <c r="G177" s="9">
        <f t="shared" si="57"/>
        <v>0</v>
      </c>
      <c r="H177" s="1">
        <f t="shared" si="57"/>
        <v>0</v>
      </c>
      <c r="I177" s="9">
        <f t="shared" si="57"/>
        <v>0</v>
      </c>
      <c r="J177" s="9">
        <f t="shared" si="57"/>
        <v>0</v>
      </c>
      <c r="K177" s="9">
        <f t="shared" si="57"/>
        <v>0</v>
      </c>
      <c r="L177" s="9">
        <f t="shared" si="57"/>
        <v>0</v>
      </c>
      <c r="M177" s="9">
        <f t="shared" si="57"/>
        <v>0</v>
      </c>
      <c r="N177" s="1">
        <f t="shared" si="57"/>
        <v>0</v>
      </c>
      <c r="O177" s="1">
        <f t="shared" si="57"/>
        <v>0</v>
      </c>
    </row>
    <row r="178" spans="1:15" x14ac:dyDescent="0.25">
      <c r="A178" s="9">
        <f>Damdubbel2!A125</f>
        <v>0</v>
      </c>
      <c r="B178" s="9">
        <f>Damdubbel2!B125</f>
        <v>0</v>
      </c>
      <c r="C178" s="9">
        <f>Damdubbel2!C125</f>
        <v>0</v>
      </c>
      <c r="D178" s="9">
        <f>Damdubbel2!D125</f>
        <v>0</v>
      </c>
      <c r="E178" s="9">
        <f>Damdubbel2!E125</f>
        <v>0</v>
      </c>
      <c r="F178" s="9">
        <f>Damdubbel2!F125</f>
        <v>0</v>
      </c>
      <c r="G178" s="9">
        <f>Damdubbel2!G125</f>
        <v>0</v>
      </c>
      <c r="H178" s="1">
        <f>Damdubbel2!H125</f>
        <v>0</v>
      </c>
      <c r="I178" s="9">
        <f>Damdubbel2!I125</f>
        <v>0</v>
      </c>
      <c r="J178" s="9">
        <f>Damdubbel2!J125</f>
        <v>0</v>
      </c>
      <c r="K178" s="9">
        <f>Damdubbel2!K125</f>
        <v>0</v>
      </c>
      <c r="L178" s="9">
        <f>Damdubbel2!L125</f>
        <v>0</v>
      </c>
      <c r="M178" s="9">
        <f>Damdubbel2!M125</f>
        <v>0</v>
      </c>
      <c r="N178" s="1">
        <f>Damdubbel2!N125</f>
        <v>0</v>
      </c>
      <c r="O178" s="1">
        <f>Damdubbel2!O125</f>
        <v>0</v>
      </c>
    </row>
    <row r="179" spans="1:15" x14ac:dyDescent="0.25">
      <c r="A179" s="9">
        <f>Damdubbel2!A126</f>
        <v>0</v>
      </c>
      <c r="B179" s="9">
        <f>Damdubbel2!B126</f>
        <v>0</v>
      </c>
      <c r="C179" s="9">
        <f>Damdubbel2!C126</f>
        <v>0</v>
      </c>
      <c r="D179" s="9">
        <f>Damdubbel2!D126</f>
        <v>0</v>
      </c>
      <c r="E179" s="9">
        <f>Damdubbel2!E126</f>
        <v>0</v>
      </c>
      <c r="F179" s="9">
        <f>Damdubbel2!F126</f>
        <v>0</v>
      </c>
      <c r="G179" s="9">
        <f>Damdubbel2!G126</f>
        <v>0</v>
      </c>
      <c r="H179" s="1">
        <f>Damdubbel2!H126</f>
        <v>0</v>
      </c>
      <c r="I179" s="9">
        <f>Damdubbel2!I126</f>
        <v>0</v>
      </c>
      <c r="J179" s="9">
        <f>Damdubbel2!J126</f>
        <v>0</v>
      </c>
      <c r="K179" s="9">
        <f>Damdubbel2!K126</f>
        <v>0</v>
      </c>
      <c r="L179" s="9">
        <f>Damdubbel2!L126</f>
        <v>0</v>
      </c>
      <c r="M179" s="9">
        <f>Damdubbel2!M126</f>
        <v>0</v>
      </c>
      <c r="N179" s="1">
        <f>Damdubbel2!N126</f>
        <v>0</v>
      </c>
      <c r="O179" s="1">
        <f>Damdubbel2!O126</f>
        <v>0</v>
      </c>
    </row>
    <row r="180" spans="1:15" x14ac:dyDescent="0.25">
      <c r="A180" s="9" t="str">
        <f>A178&amp;"/"&amp;A179</f>
        <v>0/0</v>
      </c>
      <c r="B180" s="37">
        <f>IF(B178=B179,B179,B178&amp;"/"&amp;B179)</f>
        <v>0</v>
      </c>
      <c r="C180" s="9">
        <f t="shared" ref="C180:O180" si="58">SUM(C178:C179)</f>
        <v>0</v>
      </c>
      <c r="D180" s="9">
        <f t="shared" si="58"/>
        <v>0</v>
      </c>
      <c r="E180" s="9">
        <f t="shared" si="58"/>
        <v>0</v>
      </c>
      <c r="F180" s="9">
        <f t="shared" si="58"/>
        <v>0</v>
      </c>
      <c r="G180" s="9">
        <f t="shared" si="58"/>
        <v>0</v>
      </c>
      <c r="H180" s="1">
        <f t="shared" si="58"/>
        <v>0</v>
      </c>
      <c r="I180" s="9">
        <f t="shared" si="58"/>
        <v>0</v>
      </c>
      <c r="J180" s="9">
        <f t="shared" si="58"/>
        <v>0</v>
      </c>
      <c r="K180" s="9">
        <f t="shared" si="58"/>
        <v>0</v>
      </c>
      <c r="L180" s="9">
        <f t="shared" si="58"/>
        <v>0</v>
      </c>
      <c r="M180" s="9">
        <f t="shared" si="58"/>
        <v>0</v>
      </c>
      <c r="N180" s="1">
        <f t="shared" si="58"/>
        <v>0</v>
      </c>
      <c r="O180" s="1">
        <f t="shared" si="58"/>
        <v>0</v>
      </c>
    </row>
    <row r="181" spans="1:15" x14ac:dyDescent="0.25">
      <c r="A181" s="9">
        <f>Damdubbel2!A127</f>
        <v>0</v>
      </c>
      <c r="B181" s="9">
        <f>Damdubbel2!B127</f>
        <v>0</v>
      </c>
      <c r="C181" s="9">
        <f>Damdubbel2!C127</f>
        <v>0</v>
      </c>
      <c r="D181" s="9">
        <f>Damdubbel2!D127</f>
        <v>0</v>
      </c>
      <c r="E181" s="9">
        <f>Damdubbel2!E127</f>
        <v>0</v>
      </c>
      <c r="F181" s="9">
        <f>Damdubbel2!F127</f>
        <v>0</v>
      </c>
      <c r="G181" s="9">
        <f>Damdubbel2!G127</f>
        <v>0</v>
      </c>
      <c r="H181" s="1">
        <f>Damdubbel2!H127</f>
        <v>0</v>
      </c>
      <c r="I181" s="9">
        <f>Damdubbel2!I127</f>
        <v>0</v>
      </c>
      <c r="J181" s="9">
        <f>Damdubbel2!J127</f>
        <v>0</v>
      </c>
      <c r="K181" s="9">
        <f>Damdubbel2!K127</f>
        <v>0</v>
      </c>
      <c r="L181" s="9">
        <f>Damdubbel2!L127</f>
        <v>0</v>
      </c>
      <c r="M181" s="9">
        <f>Damdubbel2!M127</f>
        <v>0</v>
      </c>
      <c r="N181" s="1">
        <f>Damdubbel2!N127</f>
        <v>0</v>
      </c>
      <c r="O181" s="1">
        <f>Damdubbel2!O127</f>
        <v>0</v>
      </c>
    </row>
    <row r="182" spans="1:15" x14ac:dyDescent="0.25">
      <c r="A182" s="9">
        <f>Damdubbel2!A128</f>
        <v>0</v>
      </c>
      <c r="B182" s="9">
        <f>Damdubbel2!B128</f>
        <v>0</v>
      </c>
      <c r="C182" s="9">
        <f>Damdubbel2!C128</f>
        <v>0</v>
      </c>
      <c r="D182" s="9">
        <f>Damdubbel2!D128</f>
        <v>0</v>
      </c>
      <c r="E182" s="9">
        <f>Damdubbel2!E128</f>
        <v>0</v>
      </c>
      <c r="F182" s="9">
        <f>Damdubbel2!F128</f>
        <v>0</v>
      </c>
      <c r="G182" s="9">
        <f>Damdubbel2!G128</f>
        <v>0</v>
      </c>
      <c r="H182" s="1">
        <f>Damdubbel2!H128</f>
        <v>0</v>
      </c>
      <c r="I182" s="9">
        <f>Damdubbel2!I128</f>
        <v>0</v>
      </c>
      <c r="J182" s="9">
        <f>Damdubbel2!J128</f>
        <v>0</v>
      </c>
      <c r="K182" s="9">
        <f>Damdubbel2!K128</f>
        <v>0</v>
      </c>
      <c r="L182" s="9">
        <f>Damdubbel2!L128</f>
        <v>0</v>
      </c>
      <c r="M182" s="9">
        <f>Damdubbel2!M128</f>
        <v>0</v>
      </c>
      <c r="N182" s="1">
        <f>Damdubbel2!N128</f>
        <v>0</v>
      </c>
      <c r="O182" s="1">
        <f>Damdubbel2!O128</f>
        <v>0</v>
      </c>
    </row>
    <row r="183" spans="1:15" x14ac:dyDescent="0.25">
      <c r="A183" s="9" t="str">
        <f>A181&amp;"/"&amp;A182</f>
        <v>0/0</v>
      </c>
      <c r="B183" s="37">
        <f>IF(B181=B182,B182,B181&amp;"/"&amp;B182)</f>
        <v>0</v>
      </c>
      <c r="C183" s="9">
        <f t="shared" ref="C183:O183" si="59">SUM(C181:C182)</f>
        <v>0</v>
      </c>
      <c r="D183" s="9">
        <f t="shared" si="59"/>
        <v>0</v>
      </c>
      <c r="E183" s="9">
        <f t="shared" si="59"/>
        <v>0</v>
      </c>
      <c r="F183" s="9">
        <f t="shared" si="59"/>
        <v>0</v>
      </c>
      <c r="G183" s="9">
        <f t="shared" si="59"/>
        <v>0</v>
      </c>
      <c r="H183" s="1">
        <f t="shared" si="59"/>
        <v>0</v>
      </c>
      <c r="I183" s="9">
        <f t="shared" si="59"/>
        <v>0</v>
      </c>
      <c r="J183" s="9">
        <f t="shared" si="59"/>
        <v>0</v>
      </c>
      <c r="K183" s="9">
        <f t="shared" si="59"/>
        <v>0</v>
      </c>
      <c r="L183" s="9">
        <f t="shared" si="59"/>
        <v>0</v>
      </c>
      <c r="M183" s="9">
        <f t="shared" si="59"/>
        <v>0</v>
      </c>
      <c r="N183" s="1">
        <f t="shared" si="59"/>
        <v>0</v>
      </c>
      <c r="O183" s="1">
        <f t="shared" si="59"/>
        <v>0</v>
      </c>
    </row>
    <row r="184" spans="1:15" x14ac:dyDescent="0.25">
      <c r="A184" s="9">
        <f>Damdubbel2!A129</f>
        <v>0</v>
      </c>
      <c r="B184" s="9">
        <f>Damdubbel2!B129</f>
        <v>0</v>
      </c>
      <c r="C184" s="9">
        <f>Damdubbel2!C129</f>
        <v>0</v>
      </c>
      <c r="D184" s="9">
        <f>Damdubbel2!D129</f>
        <v>0</v>
      </c>
      <c r="E184" s="9">
        <f>Damdubbel2!E129</f>
        <v>0</v>
      </c>
      <c r="F184" s="9">
        <f>Damdubbel2!F129</f>
        <v>0</v>
      </c>
      <c r="G184" s="9">
        <f>Damdubbel2!G129</f>
        <v>0</v>
      </c>
      <c r="H184" s="1">
        <f>Damdubbel2!H129</f>
        <v>0</v>
      </c>
      <c r="I184" s="9">
        <f>Damdubbel2!I129</f>
        <v>0</v>
      </c>
      <c r="J184" s="9">
        <f>Damdubbel2!J129</f>
        <v>0</v>
      </c>
      <c r="K184" s="9">
        <f>Damdubbel2!K129</f>
        <v>0</v>
      </c>
      <c r="L184" s="9">
        <f>Damdubbel2!L129</f>
        <v>0</v>
      </c>
      <c r="M184" s="9">
        <f>Damdubbel2!M129</f>
        <v>0</v>
      </c>
      <c r="N184" s="1">
        <f>Damdubbel2!N129</f>
        <v>0</v>
      </c>
      <c r="O184" s="1">
        <f>Damdubbel2!O129</f>
        <v>0</v>
      </c>
    </row>
    <row r="185" spans="1:15" x14ac:dyDescent="0.25">
      <c r="A185" s="9">
        <f>Damdubbel2!A130</f>
        <v>0</v>
      </c>
      <c r="B185" s="9">
        <f>Damdubbel2!B130</f>
        <v>0</v>
      </c>
      <c r="C185" s="9">
        <f>Damdubbel2!C130</f>
        <v>0</v>
      </c>
      <c r="D185" s="9">
        <f>Damdubbel2!D130</f>
        <v>0</v>
      </c>
      <c r="E185" s="9">
        <f>Damdubbel2!E130</f>
        <v>0</v>
      </c>
      <c r="F185" s="9">
        <f>Damdubbel2!F130</f>
        <v>0</v>
      </c>
      <c r="G185" s="9">
        <f>Damdubbel2!G130</f>
        <v>0</v>
      </c>
      <c r="H185" s="1">
        <f>Damdubbel2!H130</f>
        <v>0</v>
      </c>
      <c r="I185" s="9">
        <f>Damdubbel2!I130</f>
        <v>0</v>
      </c>
      <c r="J185" s="9">
        <f>Damdubbel2!J130</f>
        <v>0</v>
      </c>
      <c r="K185" s="9">
        <f>Damdubbel2!K130</f>
        <v>0</v>
      </c>
      <c r="L185" s="9">
        <f>Damdubbel2!L130</f>
        <v>0</v>
      </c>
      <c r="M185" s="9">
        <f>Damdubbel2!M130</f>
        <v>0</v>
      </c>
      <c r="N185" s="1">
        <f>Damdubbel2!N130</f>
        <v>0</v>
      </c>
      <c r="O185" s="1">
        <f>Damdubbel2!O130</f>
        <v>0</v>
      </c>
    </row>
    <row r="186" spans="1:15" x14ac:dyDescent="0.25">
      <c r="A186" s="9" t="str">
        <f>A184&amp;"/"&amp;A185</f>
        <v>0/0</v>
      </c>
      <c r="B186" s="37">
        <f>IF(B184=B185,B185,B184&amp;"/"&amp;B185)</f>
        <v>0</v>
      </c>
      <c r="C186" s="9">
        <f t="shared" ref="C186:O186" si="60">SUM(C184:C185)</f>
        <v>0</v>
      </c>
      <c r="D186" s="9">
        <f t="shared" si="60"/>
        <v>0</v>
      </c>
      <c r="E186" s="9">
        <f t="shared" si="60"/>
        <v>0</v>
      </c>
      <c r="F186" s="9">
        <f t="shared" si="60"/>
        <v>0</v>
      </c>
      <c r="G186" s="9">
        <f t="shared" si="60"/>
        <v>0</v>
      </c>
      <c r="H186" s="1">
        <f t="shared" si="60"/>
        <v>0</v>
      </c>
      <c r="I186" s="9">
        <f t="shared" si="60"/>
        <v>0</v>
      </c>
      <c r="J186" s="9">
        <f t="shared" si="60"/>
        <v>0</v>
      </c>
      <c r="K186" s="9">
        <f t="shared" si="60"/>
        <v>0</v>
      </c>
      <c r="L186" s="9">
        <f t="shared" si="60"/>
        <v>0</v>
      </c>
      <c r="M186" s="9">
        <f t="shared" si="60"/>
        <v>0</v>
      </c>
      <c r="N186" s="1">
        <f t="shared" si="60"/>
        <v>0</v>
      </c>
      <c r="O186" s="1">
        <f t="shared" si="60"/>
        <v>0</v>
      </c>
    </row>
    <row r="187" spans="1:15" x14ac:dyDescent="0.25">
      <c r="A187" s="9">
        <f>Damdubbel2!A131</f>
        <v>0</v>
      </c>
      <c r="B187" s="9">
        <f>Damdubbel2!B131</f>
        <v>0</v>
      </c>
      <c r="C187" s="9">
        <f>Damdubbel2!C131</f>
        <v>0</v>
      </c>
      <c r="D187" s="9">
        <f>Damdubbel2!D131</f>
        <v>0</v>
      </c>
      <c r="E187" s="9">
        <f>Damdubbel2!E131</f>
        <v>0</v>
      </c>
      <c r="F187" s="9">
        <f>Damdubbel2!F131</f>
        <v>0</v>
      </c>
      <c r="G187" s="9">
        <f>Damdubbel2!G131</f>
        <v>0</v>
      </c>
      <c r="H187" s="1">
        <f>Damdubbel2!H131</f>
        <v>0</v>
      </c>
      <c r="I187" s="9">
        <f>Damdubbel2!I131</f>
        <v>0</v>
      </c>
      <c r="J187" s="9">
        <f>Damdubbel2!J131</f>
        <v>0</v>
      </c>
      <c r="K187" s="9">
        <f>Damdubbel2!K131</f>
        <v>0</v>
      </c>
      <c r="L187" s="9">
        <f>Damdubbel2!L131</f>
        <v>0</v>
      </c>
      <c r="M187" s="9">
        <f>Damdubbel2!M131</f>
        <v>0</v>
      </c>
      <c r="N187" s="1">
        <f>Damdubbel2!N131</f>
        <v>0</v>
      </c>
      <c r="O187" s="1">
        <f>Damdubbel2!O131</f>
        <v>0</v>
      </c>
    </row>
    <row r="188" spans="1:15" x14ac:dyDescent="0.25">
      <c r="A188" s="9">
        <f>Damdubbel2!A132</f>
        <v>0</v>
      </c>
      <c r="B188" s="9">
        <f>Damdubbel2!B132</f>
        <v>0</v>
      </c>
      <c r="C188" s="9">
        <f>Damdubbel2!C132</f>
        <v>0</v>
      </c>
      <c r="D188" s="9">
        <f>Damdubbel2!D132</f>
        <v>0</v>
      </c>
      <c r="E188" s="9">
        <f>Damdubbel2!E132</f>
        <v>0</v>
      </c>
      <c r="F188" s="9">
        <f>Damdubbel2!F132</f>
        <v>0</v>
      </c>
      <c r="G188" s="9">
        <f>Damdubbel2!G132</f>
        <v>0</v>
      </c>
      <c r="H188" s="1">
        <f>Damdubbel2!H132</f>
        <v>0</v>
      </c>
      <c r="I188" s="9">
        <f>Damdubbel2!I132</f>
        <v>0</v>
      </c>
      <c r="J188" s="9">
        <f>Damdubbel2!J132</f>
        <v>0</v>
      </c>
      <c r="K188" s="9">
        <f>Damdubbel2!K132</f>
        <v>0</v>
      </c>
      <c r="L188" s="9">
        <f>Damdubbel2!L132</f>
        <v>0</v>
      </c>
      <c r="M188" s="9">
        <f>Damdubbel2!M132</f>
        <v>0</v>
      </c>
      <c r="N188" s="1">
        <f>Damdubbel2!N132</f>
        <v>0</v>
      </c>
      <c r="O188" s="1">
        <f>Damdubbel2!O132</f>
        <v>0</v>
      </c>
    </row>
    <row r="189" spans="1:15" x14ac:dyDescent="0.25">
      <c r="A189" s="9" t="str">
        <f>A187&amp;"/"&amp;A188</f>
        <v>0/0</v>
      </c>
      <c r="B189" s="37">
        <f>IF(B187=B188,B188,B187&amp;"/"&amp;B188)</f>
        <v>0</v>
      </c>
      <c r="C189" s="9">
        <f t="shared" ref="C189:O189" si="61">SUM(C187:C188)</f>
        <v>0</v>
      </c>
      <c r="D189" s="9">
        <f t="shared" si="61"/>
        <v>0</v>
      </c>
      <c r="E189" s="9">
        <f t="shared" si="61"/>
        <v>0</v>
      </c>
      <c r="F189" s="9">
        <f t="shared" si="61"/>
        <v>0</v>
      </c>
      <c r="G189" s="9">
        <f t="shared" si="61"/>
        <v>0</v>
      </c>
      <c r="H189" s="1">
        <f t="shared" si="61"/>
        <v>0</v>
      </c>
      <c r="I189" s="9">
        <f t="shared" si="61"/>
        <v>0</v>
      </c>
      <c r="J189" s="9">
        <f t="shared" si="61"/>
        <v>0</v>
      </c>
      <c r="K189" s="9">
        <f t="shared" si="61"/>
        <v>0</v>
      </c>
      <c r="L189" s="9">
        <f t="shared" si="61"/>
        <v>0</v>
      </c>
      <c r="M189" s="9">
        <f t="shared" si="61"/>
        <v>0</v>
      </c>
      <c r="N189" s="1">
        <f t="shared" si="61"/>
        <v>0</v>
      </c>
      <c r="O189" s="1">
        <f t="shared" si="61"/>
        <v>0</v>
      </c>
    </row>
    <row r="190" spans="1:15" x14ac:dyDescent="0.25">
      <c r="A190" s="9">
        <f>Damdubbel2!A133</f>
        <v>0</v>
      </c>
      <c r="B190" s="9">
        <f>Damdubbel2!B133</f>
        <v>0</v>
      </c>
      <c r="C190" s="9">
        <f>Damdubbel2!C133</f>
        <v>0</v>
      </c>
      <c r="D190" s="9">
        <f>Damdubbel2!D133</f>
        <v>0</v>
      </c>
      <c r="E190" s="9">
        <f>Damdubbel2!E133</f>
        <v>0</v>
      </c>
      <c r="F190" s="9">
        <f>Damdubbel2!F133</f>
        <v>0</v>
      </c>
      <c r="G190" s="9">
        <f>Damdubbel2!G133</f>
        <v>0</v>
      </c>
      <c r="H190" s="1">
        <f>Damdubbel2!H133</f>
        <v>0</v>
      </c>
      <c r="I190" s="9">
        <f>Damdubbel2!I133</f>
        <v>0</v>
      </c>
      <c r="J190" s="9">
        <f>Damdubbel2!J133</f>
        <v>0</v>
      </c>
      <c r="K190" s="9">
        <f>Damdubbel2!K133</f>
        <v>0</v>
      </c>
      <c r="L190" s="9">
        <f>Damdubbel2!L133</f>
        <v>0</v>
      </c>
      <c r="M190" s="9">
        <f>Damdubbel2!M133</f>
        <v>0</v>
      </c>
      <c r="N190" s="1">
        <f>Damdubbel2!N133</f>
        <v>0</v>
      </c>
      <c r="O190" s="1">
        <f>Damdubbel2!O133</f>
        <v>0</v>
      </c>
    </row>
    <row r="191" spans="1:15" x14ac:dyDescent="0.25">
      <c r="A191" s="9">
        <f>Damdubbel2!A134</f>
        <v>0</v>
      </c>
      <c r="B191" s="9">
        <f>Damdubbel2!B134</f>
        <v>0</v>
      </c>
      <c r="C191" s="9">
        <f>Damdubbel2!C134</f>
        <v>0</v>
      </c>
      <c r="D191" s="9">
        <f>Damdubbel2!D134</f>
        <v>0</v>
      </c>
      <c r="E191" s="9">
        <f>Damdubbel2!E134</f>
        <v>0</v>
      </c>
      <c r="F191" s="9">
        <f>Damdubbel2!F134</f>
        <v>0</v>
      </c>
      <c r="G191" s="9">
        <f>Damdubbel2!G134</f>
        <v>0</v>
      </c>
      <c r="H191" s="1">
        <f>Damdubbel2!H134</f>
        <v>0</v>
      </c>
      <c r="I191" s="9">
        <f>Damdubbel2!I134</f>
        <v>0</v>
      </c>
      <c r="J191" s="9">
        <f>Damdubbel2!J134</f>
        <v>0</v>
      </c>
      <c r="K191" s="9">
        <f>Damdubbel2!K134</f>
        <v>0</v>
      </c>
      <c r="L191" s="9">
        <f>Damdubbel2!L134</f>
        <v>0</v>
      </c>
      <c r="M191" s="9">
        <f>Damdubbel2!M134</f>
        <v>0</v>
      </c>
      <c r="N191" s="1">
        <f>Damdubbel2!N134</f>
        <v>0</v>
      </c>
      <c r="O191" s="1">
        <f>Damdubbel2!O134</f>
        <v>0</v>
      </c>
    </row>
    <row r="192" spans="1:15" x14ac:dyDescent="0.25">
      <c r="A192" s="9" t="str">
        <f>A190&amp;"/"&amp;A191</f>
        <v>0/0</v>
      </c>
      <c r="B192" s="37">
        <f>IF(B190=B191,B191,B190&amp;"/"&amp;B191)</f>
        <v>0</v>
      </c>
      <c r="C192" s="9">
        <f t="shared" ref="C192:O192" si="62">SUM(C190:C191)</f>
        <v>0</v>
      </c>
      <c r="D192" s="9">
        <f t="shared" si="62"/>
        <v>0</v>
      </c>
      <c r="E192" s="9">
        <f t="shared" si="62"/>
        <v>0</v>
      </c>
      <c r="F192" s="9">
        <f t="shared" si="62"/>
        <v>0</v>
      </c>
      <c r="G192" s="9">
        <f t="shared" si="62"/>
        <v>0</v>
      </c>
      <c r="H192" s="1">
        <f t="shared" si="62"/>
        <v>0</v>
      </c>
      <c r="I192" s="9">
        <f t="shared" si="62"/>
        <v>0</v>
      </c>
      <c r="J192" s="9">
        <f t="shared" si="62"/>
        <v>0</v>
      </c>
      <c r="K192" s="9">
        <f t="shared" si="62"/>
        <v>0</v>
      </c>
      <c r="L192" s="9">
        <f t="shared" si="62"/>
        <v>0</v>
      </c>
      <c r="M192" s="9">
        <f t="shared" si="62"/>
        <v>0</v>
      </c>
      <c r="N192" s="1">
        <f t="shared" si="62"/>
        <v>0</v>
      </c>
      <c r="O192" s="1">
        <f t="shared" si="62"/>
        <v>0</v>
      </c>
    </row>
    <row r="193" spans="1:15" x14ac:dyDescent="0.25">
      <c r="A193" s="9">
        <f>Damdubbel2!A135</f>
        <v>0</v>
      </c>
      <c r="B193" s="9">
        <f>Damdubbel2!B135</f>
        <v>0</v>
      </c>
      <c r="C193" s="9">
        <f>Damdubbel2!C135</f>
        <v>0</v>
      </c>
      <c r="D193" s="9">
        <f>Damdubbel2!D135</f>
        <v>0</v>
      </c>
      <c r="E193" s="9">
        <f>Damdubbel2!E135</f>
        <v>0</v>
      </c>
      <c r="F193" s="9">
        <f>Damdubbel2!F135</f>
        <v>0</v>
      </c>
      <c r="G193" s="9">
        <f>Damdubbel2!G135</f>
        <v>0</v>
      </c>
      <c r="H193" s="1">
        <f>Damdubbel2!H135</f>
        <v>0</v>
      </c>
      <c r="I193" s="9">
        <f>Damdubbel2!I135</f>
        <v>0</v>
      </c>
      <c r="J193" s="9">
        <f>Damdubbel2!J135</f>
        <v>0</v>
      </c>
      <c r="K193" s="9">
        <f>Damdubbel2!K135</f>
        <v>0</v>
      </c>
      <c r="L193" s="9">
        <f>Damdubbel2!L135</f>
        <v>0</v>
      </c>
      <c r="M193" s="9">
        <f>Damdubbel2!M135</f>
        <v>0</v>
      </c>
      <c r="N193" s="1">
        <f>Damdubbel2!N135</f>
        <v>0</v>
      </c>
      <c r="O193" s="1">
        <f>Damdubbel2!O135</f>
        <v>0</v>
      </c>
    </row>
    <row r="194" spans="1:15" x14ac:dyDescent="0.25">
      <c r="A194" s="9">
        <f>Damdubbel2!A136</f>
        <v>0</v>
      </c>
      <c r="B194" s="9">
        <f>Damdubbel2!B136</f>
        <v>0</v>
      </c>
      <c r="C194" s="9">
        <f>Damdubbel2!C136</f>
        <v>0</v>
      </c>
      <c r="D194" s="9">
        <f>Damdubbel2!D136</f>
        <v>0</v>
      </c>
      <c r="E194" s="9">
        <f>Damdubbel2!E136</f>
        <v>0</v>
      </c>
      <c r="F194" s="9">
        <f>Damdubbel2!F136</f>
        <v>0</v>
      </c>
      <c r="G194" s="9">
        <f>Damdubbel2!G136</f>
        <v>0</v>
      </c>
      <c r="H194" s="1">
        <f>Damdubbel2!H136</f>
        <v>0</v>
      </c>
      <c r="I194" s="9">
        <f>Damdubbel2!I136</f>
        <v>0</v>
      </c>
      <c r="J194" s="9">
        <f>Damdubbel2!J136</f>
        <v>0</v>
      </c>
      <c r="K194" s="9">
        <f>Damdubbel2!K136</f>
        <v>0</v>
      </c>
      <c r="L194" s="9">
        <f>Damdubbel2!L136</f>
        <v>0</v>
      </c>
      <c r="M194" s="9">
        <f>Damdubbel2!M136</f>
        <v>0</v>
      </c>
      <c r="N194" s="1">
        <f>Damdubbel2!N136</f>
        <v>0</v>
      </c>
      <c r="O194" s="1">
        <f>Damdubbel2!O136</f>
        <v>0</v>
      </c>
    </row>
    <row r="195" spans="1:15" x14ac:dyDescent="0.25">
      <c r="A195" s="9" t="str">
        <f>A193&amp;"/"&amp;A194</f>
        <v>0/0</v>
      </c>
      <c r="B195" s="37">
        <f>IF(B193=B194,B194,B193&amp;"/"&amp;B194)</f>
        <v>0</v>
      </c>
      <c r="C195" s="9">
        <f t="shared" ref="C195:O195" si="63">SUM(C193:C194)</f>
        <v>0</v>
      </c>
      <c r="D195" s="9">
        <f t="shared" si="63"/>
        <v>0</v>
      </c>
      <c r="E195" s="9">
        <f t="shared" si="63"/>
        <v>0</v>
      </c>
      <c r="F195" s="9">
        <f t="shared" si="63"/>
        <v>0</v>
      </c>
      <c r="G195" s="9">
        <f t="shared" si="63"/>
        <v>0</v>
      </c>
      <c r="H195" s="1">
        <f t="shared" si="63"/>
        <v>0</v>
      </c>
      <c r="I195" s="9">
        <f t="shared" si="63"/>
        <v>0</v>
      </c>
      <c r="J195" s="9">
        <f t="shared" si="63"/>
        <v>0</v>
      </c>
      <c r="K195" s="9">
        <f t="shared" si="63"/>
        <v>0</v>
      </c>
      <c r="L195" s="9">
        <f t="shared" si="63"/>
        <v>0</v>
      </c>
      <c r="M195" s="9">
        <f t="shared" si="63"/>
        <v>0</v>
      </c>
      <c r="N195" s="1">
        <f t="shared" si="63"/>
        <v>0</v>
      </c>
      <c r="O195" s="1">
        <f t="shared" si="63"/>
        <v>0</v>
      </c>
    </row>
    <row r="196" spans="1:15" x14ac:dyDescent="0.25">
      <c r="A196" s="9">
        <f>Damdubbel2!A137</f>
        <v>0</v>
      </c>
      <c r="B196" s="9">
        <f>Damdubbel2!B137</f>
        <v>0</v>
      </c>
      <c r="C196" s="9">
        <f>Damdubbel2!C137</f>
        <v>0</v>
      </c>
      <c r="D196" s="9">
        <f>Damdubbel2!D137</f>
        <v>0</v>
      </c>
      <c r="E196" s="9">
        <f>Damdubbel2!E137</f>
        <v>0</v>
      </c>
      <c r="F196" s="9">
        <f>Damdubbel2!F137</f>
        <v>0</v>
      </c>
      <c r="G196" s="9">
        <f>Damdubbel2!G137</f>
        <v>0</v>
      </c>
      <c r="H196" s="1">
        <f>Damdubbel2!H137</f>
        <v>0</v>
      </c>
      <c r="I196" s="9">
        <f>Damdubbel2!I137</f>
        <v>0</v>
      </c>
      <c r="J196" s="9">
        <f>Damdubbel2!J137</f>
        <v>0</v>
      </c>
      <c r="K196" s="9">
        <f>Damdubbel2!K137</f>
        <v>0</v>
      </c>
      <c r="L196" s="9">
        <f>Damdubbel2!L137</f>
        <v>0</v>
      </c>
      <c r="M196" s="9">
        <f>Damdubbel2!M137</f>
        <v>0</v>
      </c>
      <c r="N196" s="1">
        <f>Damdubbel2!N137</f>
        <v>0</v>
      </c>
      <c r="O196" s="1">
        <f>Damdubbel2!O137</f>
        <v>0</v>
      </c>
    </row>
    <row r="197" spans="1:15" x14ac:dyDescent="0.25">
      <c r="A197" s="9">
        <f>Damdubbel2!A138</f>
        <v>0</v>
      </c>
      <c r="B197" s="9">
        <f>Damdubbel2!B138</f>
        <v>0</v>
      </c>
      <c r="C197" s="9">
        <f>Damdubbel2!C138</f>
        <v>0</v>
      </c>
      <c r="D197" s="9">
        <f>Damdubbel2!D138</f>
        <v>0</v>
      </c>
      <c r="E197" s="9">
        <f>Damdubbel2!E138</f>
        <v>0</v>
      </c>
      <c r="F197" s="9">
        <f>Damdubbel2!F138</f>
        <v>0</v>
      </c>
      <c r="G197" s="9">
        <f>Damdubbel2!G138</f>
        <v>0</v>
      </c>
      <c r="H197" s="1">
        <f>Damdubbel2!H138</f>
        <v>0</v>
      </c>
      <c r="I197" s="9">
        <f>Damdubbel2!I138</f>
        <v>0</v>
      </c>
      <c r="J197" s="9">
        <f>Damdubbel2!J138</f>
        <v>0</v>
      </c>
      <c r="K197" s="9">
        <f>Damdubbel2!K138</f>
        <v>0</v>
      </c>
      <c r="L197" s="9">
        <f>Damdubbel2!L138</f>
        <v>0</v>
      </c>
      <c r="M197" s="9">
        <f>Damdubbel2!M138</f>
        <v>0</v>
      </c>
      <c r="N197" s="1">
        <f>Damdubbel2!N138</f>
        <v>0</v>
      </c>
      <c r="O197" s="1">
        <f>Damdubbel2!O138</f>
        <v>0</v>
      </c>
    </row>
    <row r="198" spans="1:15" x14ac:dyDescent="0.25">
      <c r="A198" s="9" t="str">
        <f>A196&amp;"/"&amp;A197</f>
        <v>0/0</v>
      </c>
      <c r="B198" s="37">
        <f>IF(B196=B197,B197,B196&amp;"/"&amp;B197)</f>
        <v>0</v>
      </c>
      <c r="C198" s="9">
        <f t="shared" ref="C198:O198" si="64">SUM(C196:C197)</f>
        <v>0</v>
      </c>
      <c r="D198" s="9">
        <f t="shared" si="64"/>
        <v>0</v>
      </c>
      <c r="E198" s="9">
        <f t="shared" si="64"/>
        <v>0</v>
      </c>
      <c r="F198" s="9">
        <f t="shared" si="64"/>
        <v>0</v>
      </c>
      <c r="G198" s="9">
        <f t="shared" si="64"/>
        <v>0</v>
      </c>
      <c r="H198" s="1">
        <f t="shared" si="64"/>
        <v>0</v>
      </c>
      <c r="I198" s="9">
        <f t="shared" si="64"/>
        <v>0</v>
      </c>
      <c r="J198" s="9">
        <f t="shared" si="64"/>
        <v>0</v>
      </c>
      <c r="K198" s="9">
        <f t="shared" si="64"/>
        <v>0</v>
      </c>
      <c r="L198" s="9">
        <f t="shared" si="64"/>
        <v>0</v>
      </c>
      <c r="M198" s="9">
        <f t="shared" si="64"/>
        <v>0</v>
      </c>
      <c r="N198" s="1">
        <f t="shared" si="64"/>
        <v>0</v>
      </c>
      <c r="O198" s="1">
        <f t="shared" si="64"/>
        <v>0</v>
      </c>
    </row>
    <row r="199" spans="1:15" x14ac:dyDescent="0.25">
      <c r="A199" s="9">
        <f>Damdubbel2!A139</f>
        <v>0</v>
      </c>
      <c r="B199" s="9">
        <f>Damdubbel2!B139</f>
        <v>0</v>
      </c>
      <c r="C199" s="9">
        <f>Damdubbel2!C139</f>
        <v>0</v>
      </c>
      <c r="D199" s="9">
        <f>Damdubbel2!D139</f>
        <v>0</v>
      </c>
      <c r="E199" s="9">
        <f>Damdubbel2!E139</f>
        <v>0</v>
      </c>
      <c r="F199" s="9">
        <f>Damdubbel2!F139</f>
        <v>0</v>
      </c>
      <c r="G199" s="9">
        <f>Damdubbel2!G139</f>
        <v>0</v>
      </c>
      <c r="H199" s="1">
        <f>Damdubbel2!H139</f>
        <v>0</v>
      </c>
      <c r="I199" s="9">
        <f>Damdubbel2!I139</f>
        <v>0</v>
      </c>
      <c r="J199" s="9">
        <f>Damdubbel2!J139</f>
        <v>0</v>
      </c>
      <c r="K199" s="9">
        <f>Damdubbel2!K139</f>
        <v>0</v>
      </c>
      <c r="L199" s="9">
        <f>Damdubbel2!L139</f>
        <v>0</v>
      </c>
      <c r="M199" s="9">
        <f>Damdubbel2!M139</f>
        <v>0</v>
      </c>
      <c r="N199" s="1">
        <f>Damdubbel2!N139</f>
        <v>0</v>
      </c>
      <c r="O199" s="1">
        <f>Damdubbel2!O139</f>
        <v>0</v>
      </c>
    </row>
    <row r="200" spans="1:15" x14ac:dyDescent="0.25">
      <c r="A200" s="9">
        <f>Damdubbel2!A140</f>
        <v>0</v>
      </c>
      <c r="B200" s="9">
        <f>Damdubbel2!B140</f>
        <v>0</v>
      </c>
      <c r="C200" s="9">
        <f>Damdubbel2!C140</f>
        <v>0</v>
      </c>
      <c r="D200" s="9">
        <f>Damdubbel2!D140</f>
        <v>0</v>
      </c>
      <c r="E200" s="9">
        <f>Damdubbel2!E140</f>
        <v>0</v>
      </c>
      <c r="F200" s="9">
        <f>Damdubbel2!F140</f>
        <v>0</v>
      </c>
      <c r="G200" s="9">
        <f>Damdubbel2!G140</f>
        <v>0</v>
      </c>
      <c r="H200" s="1">
        <f>Damdubbel2!H140</f>
        <v>0</v>
      </c>
      <c r="I200" s="9">
        <f>Damdubbel2!I140</f>
        <v>0</v>
      </c>
      <c r="J200" s="9">
        <f>Damdubbel2!J140</f>
        <v>0</v>
      </c>
      <c r="K200" s="9">
        <f>Damdubbel2!K140</f>
        <v>0</v>
      </c>
      <c r="L200" s="9">
        <f>Damdubbel2!L140</f>
        <v>0</v>
      </c>
      <c r="M200" s="9">
        <f>Damdubbel2!M140</f>
        <v>0</v>
      </c>
      <c r="N200" s="1">
        <f>Damdubbel2!N140</f>
        <v>0</v>
      </c>
      <c r="O200" s="1">
        <f>Damdubbel2!O140</f>
        <v>0</v>
      </c>
    </row>
    <row r="201" spans="1:15" x14ac:dyDescent="0.25">
      <c r="A201" s="9" t="str">
        <f>A199&amp;"/"&amp;A200</f>
        <v>0/0</v>
      </c>
      <c r="B201" s="37">
        <f>IF(B199=B200,B200,B199&amp;"/"&amp;B200)</f>
        <v>0</v>
      </c>
      <c r="C201" s="9">
        <f t="shared" ref="C201:O201" si="65">SUM(C199:C200)</f>
        <v>0</v>
      </c>
      <c r="D201" s="9">
        <f t="shared" si="65"/>
        <v>0</v>
      </c>
      <c r="E201" s="9">
        <f t="shared" si="65"/>
        <v>0</v>
      </c>
      <c r="F201" s="9">
        <f t="shared" si="65"/>
        <v>0</v>
      </c>
      <c r="G201" s="9">
        <f t="shared" si="65"/>
        <v>0</v>
      </c>
      <c r="H201" s="1">
        <f t="shared" si="65"/>
        <v>0</v>
      </c>
      <c r="I201" s="9">
        <f t="shared" si="65"/>
        <v>0</v>
      </c>
      <c r="J201" s="9">
        <f t="shared" si="65"/>
        <v>0</v>
      </c>
      <c r="K201" s="9">
        <f t="shared" si="65"/>
        <v>0</v>
      </c>
      <c r="L201" s="9">
        <f t="shared" si="65"/>
        <v>0</v>
      </c>
      <c r="M201" s="9">
        <f t="shared" si="65"/>
        <v>0</v>
      </c>
      <c r="N201" s="1">
        <f t="shared" si="65"/>
        <v>0</v>
      </c>
      <c r="O201" s="1">
        <f t="shared" si="65"/>
        <v>0</v>
      </c>
    </row>
    <row r="202" spans="1:15" x14ac:dyDescent="0.25">
      <c r="A202" s="9">
        <f>Damdubbel2!A141</f>
        <v>0</v>
      </c>
      <c r="B202" s="9">
        <f>Damdubbel2!B141</f>
        <v>0</v>
      </c>
      <c r="C202" s="9">
        <f>Damdubbel2!C141</f>
        <v>0</v>
      </c>
      <c r="D202" s="9">
        <f>Damdubbel2!D141</f>
        <v>0</v>
      </c>
      <c r="E202" s="9">
        <f>Damdubbel2!E141</f>
        <v>0</v>
      </c>
      <c r="F202" s="9">
        <f>Damdubbel2!F141</f>
        <v>0</v>
      </c>
      <c r="G202" s="9">
        <f>Damdubbel2!G141</f>
        <v>0</v>
      </c>
      <c r="H202" s="1">
        <f>Damdubbel2!H141</f>
        <v>0</v>
      </c>
      <c r="I202" s="9">
        <f>Damdubbel2!I141</f>
        <v>0</v>
      </c>
      <c r="J202" s="9">
        <f>Damdubbel2!J141</f>
        <v>0</v>
      </c>
      <c r="K202" s="9">
        <f>Damdubbel2!K141</f>
        <v>0</v>
      </c>
      <c r="L202" s="9">
        <f>Damdubbel2!L141</f>
        <v>0</v>
      </c>
      <c r="M202" s="9">
        <f>Damdubbel2!M141</f>
        <v>0</v>
      </c>
      <c r="N202" s="1">
        <f>Damdubbel2!N141</f>
        <v>0</v>
      </c>
      <c r="O202" s="1">
        <f>Damdubbel2!O141</f>
        <v>0</v>
      </c>
    </row>
    <row r="203" spans="1:15" x14ac:dyDescent="0.25">
      <c r="A203" s="9">
        <f>Damdubbel2!A142</f>
        <v>0</v>
      </c>
      <c r="B203" s="9">
        <f>Damdubbel2!B142</f>
        <v>0</v>
      </c>
      <c r="C203" s="9">
        <f>Damdubbel2!C142</f>
        <v>0</v>
      </c>
      <c r="D203" s="9">
        <f>Damdubbel2!D142</f>
        <v>0</v>
      </c>
      <c r="E203" s="9">
        <f>Damdubbel2!E142</f>
        <v>0</v>
      </c>
      <c r="F203" s="9">
        <f>Damdubbel2!F142</f>
        <v>0</v>
      </c>
      <c r="G203" s="9">
        <f>Damdubbel2!G142</f>
        <v>0</v>
      </c>
      <c r="H203" s="1">
        <f>Damdubbel2!H142</f>
        <v>0</v>
      </c>
      <c r="I203" s="9">
        <f>Damdubbel2!I142</f>
        <v>0</v>
      </c>
      <c r="J203" s="9">
        <f>Damdubbel2!J142</f>
        <v>0</v>
      </c>
      <c r="K203" s="9">
        <f>Damdubbel2!K142</f>
        <v>0</v>
      </c>
      <c r="L203" s="9">
        <f>Damdubbel2!L142</f>
        <v>0</v>
      </c>
      <c r="M203" s="9">
        <f>Damdubbel2!M142</f>
        <v>0</v>
      </c>
      <c r="N203" s="1">
        <f>Damdubbel2!N142</f>
        <v>0</v>
      </c>
      <c r="O203" s="1">
        <f>Damdubbel2!O142</f>
        <v>0</v>
      </c>
    </row>
    <row r="204" spans="1:15" x14ac:dyDescent="0.25">
      <c r="A204" s="9" t="str">
        <f>A202&amp;"/"&amp;A203</f>
        <v>0/0</v>
      </c>
      <c r="B204" s="37">
        <f>IF(B202=B203,B203,B202&amp;"/"&amp;B203)</f>
        <v>0</v>
      </c>
      <c r="C204" s="9">
        <f t="shared" ref="C204:O204" si="66">SUM(C202:C203)</f>
        <v>0</v>
      </c>
      <c r="D204" s="9">
        <f t="shared" si="66"/>
        <v>0</v>
      </c>
      <c r="E204" s="9">
        <f t="shared" si="66"/>
        <v>0</v>
      </c>
      <c r="F204" s="9">
        <f t="shared" si="66"/>
        <v>0</v>
      </c>
      <c r="G204" s="9">
        <f t="shared" si="66"/>
        <v>0</v>
      </c>
      <c r="H204" s="1">
        <f t="shared" si="66"/>
        <v>0</v>
      </c>
      <c r="I204" s="9">
        <f t="shared" si="66"/>
        <v>0</v>
      </c>
      <c r="J204" s="9">
        <f t="shared" si="66"/>
        <v>0</v>
      </c>
      <c r="K204" s="9">
        <f t="shared" si="66"/>
        <v>0</v>
      </c>
      <c r="L204" s="9">
        <f t="shared" si="66"/>
        <v>0</v>
      </c>
      <c r="M204" s="9">
        <f t="shared" si="66"/>
        <v>0</v>
      </c>
      <c r="N204" s="1">
        <f t="shared" si="66"/>
        <v>0</v>
      </c>
      <c r="O204" s="1">
        <f t="shared" si="66"/>
        <v>0</v>
      </c>
    </row>
    <row r="205" spans="1:15" x14ac:dyDescent="0.25">
      <c r="A205" s="9">
        <f>Damdubbel2!A143</f>
        <v>0</v>
      </c>
      <c r="B205" s="9">
        <f>Damdubbel2!B143</f>
        <v>0</v>
      </c>
      <c r="C205" s="9">
        <f>Damdubbel2!C143</f>
        <v>0</v>
      </c>
      <c r="D205" s="9">
        <f>Damdubbel2!D143</f>
        <v>0</v>
      </c>
      <c r="E205" s="9">
        <f>Damdubbel2!E143</f>
        <v>0</v>
      </c>
      <c r="F205" s="9">
        <f>Damdubbel2!F143</f>
        <v>0</v>
      </c>
      <c r="G205" s="9">
        <f>Damdubbel2!G143</f>
        <v>0</v>
      </c>
      <c r="H205" s="1">
        <f>Damdubbel2!H143</f>
        <v>0</v>
      </c>
      <c r="I205" s="9">
        <f>Damdubbel2!I143</f>
        <v>0</v>
      </c>
      <c r="J205" s="9">
        <f>Damdubbel2!J143</f>
        <v>0</v>
      </c>
      <c r="K205" s="9">
        <f>Damdubbel2!K143</f>
        <v>0</v>
      </c>
      <c r="L205" s="9">
        <f>Damdubbel2!L143</f>
        <v>0</v>
      </c>
      <c r="M205" s="9">
        <f>Damdubbel2!M143</f>
        <v>0</v>
      </c>
      <c r="N205" s="1">
        <f>Damdubbel2!N143</f>
        <v>0</v>
      </c>
      <c r="O205" s="1">
        <f>Damdubbel2!O143</f>
        <v>0</v>
      </c>
    </row>
    <row r="206" spans="1:15" x14ac:dyDescent="0.25">
      <c r="A206" s="9">
        <f>Damdubbel2!A144</f>
        <v>0</v>
      </c>
      <c r="B206" s="9">
        <f>Damdubbel2!B144</f>
        <v>0</v>
      </c>
      <c r="C206" s="9">
        <f>Damdubbel2!C144</f>
        <v>0</v>
      </c>
      <c r="D206" s="9">
        <f>Damdubbel2!D144</f>
        <v>0</v>
      </c>
      <c r="E206" s="9">
        <f>Damdubbel2!E144</f>
        <v>0</v>
      </c>
      <c r="F206" s="9">
        <f>Damdubbel2!F144</f>
        <v>0</v>
      </c>
      <c r="G206" s="9">
        <f>Damdubbel2!G144</f>
        <v>0</v>
      </c>
      <c r="H206" s="1">
        <f>Damdubbel2!H144</f>
        <v>0</v>
      </c>
      <c r="I206" s="9">
        <f>Damdubbel2!I144</f>
        <v>0</v>
      </c>
      <c r="J206" s="9">
        <f>Damdubbel2!J144</f>
        <v>0</v>
      </c>
      <c r="K206" s="9">
        <f>Damdubbel2!K144</f>
        <v>0</v>
      </c>
      <c r="L206" s="9">
        <f>Damdubbel2!L144</f>
        <v>0</v>
      </c>
      <c r="M206" s="9">
        <f>Damdubbel2!M144</f>
        <v>0</v>
      </c>
      <c r="N206" s="1">
        <f>Damdubbel2!N144</f>
        <v>0</v>
      </c>
      <c r="O206" s="1">
        <f>Damdubbel2!O144</f>
        <v>0</v>
      </c>
    </row>
    <row r="207" spans="1:15" x14ac:dyDescent="0.25">
      <c r="A207" s="9" t="str">
        <f>A205&amp;"/"&amp;A206</f>
        <v>0/0</v>
      </c>
      <c r="B207" s="37">
        <f>IF(B205=B206,B206,B205&amp;"/"&amp;B206)</f>
        <v>0</v>
      </c>
      <c r="C207" s="9">
        <f t="shared" ref="C207:O207" si="67">SUM(C205:C206)</f>
        <v>0</v>
      </c>
      <c r="D207" s="9">
        <f t="shared" si="67"/>
        <v>0</v>
      </c>
      <c r="E207" s="9">
        <f t="shared" si="67"/>
        <v>0</v>
      </c>
      <c r="F207" s="9">
        <f t="shared" si="67"/>
        <v>0</v>
      </c>
      <c r="G207" s="9">
        <f t="shared" si="67"/>
        <v>0</v>
      </c>
      <c r="H207" s="1">
        <f t="shared" si="67"/>
        <v>0</v>
      </c>
      <c r="I207" s="9">
        <f t="shared" si="67"/>
        <v>0</v>
      </c>
      <c r="J207" s="9">
        <f t="shared" si="67"/>
        <v>0</v>
      </c>
      <c r="K207" s="9">
        <f t="shared" si="67"/>
        <v>0</v>
      </c>
      <c r="L207" s="9">
        <f t="shared" si="67"/>
        <v>0</v>
      </c>
      <c r="M207" s="9">
        <f t="shared" si="67"/>
        <v>0</v>
      </c>
      <c r="N207" s="1">
        <f t="shared" si="67"/>
        <v>0</v>
      </c>
      <c r="O207" s="1">
        <f t="shared" si="67"/>
        <v>0</v>
      </c>
    </row>
    <row r="208" spans="1:15" x14ac:dyDescent="0.25">
      <c r="A208" s="9">
        <f>Damdubbel2!A145</f>
        <v>0</v>
      </c>
      <c r="B208" s="9">
        <f>Damdubbel2!B145</f>
        <v>0</v>
      </c>
      <c r="C208" s="9">
        <f>Damdubbel2!C145</f>
        <v>0</v>
      </c>
      <c r="D208" s="9">
        <f>Damdubbel2!D145</f>
        <v>0</v>
      </c>
      <c r="E208" s="9">
        <f>Damdubbel2!E145</f>
        <v>0</v>
      </c>
      <c r="F208" s="9">
        <f>Damdubbel2!F145</f>
        <v>0</v>
      </c>
      <c r="G208" s="9">
        <f>Damdubbel2!G145</f>
        <v>0</v>
      </c>
      <c r="H208" s="1">
        <f>Damdubbel2!H145</f>
        <v>0</v>
      </c>
      <c r="I208" s="9">
        <f>Damdubbel2!I145</f>
        <v>0</v>
      </c>
      <c r="J208" s="9">
        <f>Damdubbel2!J145</f>
        <v>0</v>
      </c>
      <c r="K208" s="9">
        <f>Damdubbel2!K145</f>
        <v>0</v>
      </c>
      <c r="L208" s="9">
        <f>Damdubbel2!L145</f>
        <v>0</v>
      </c>
      <c r="M208" s="9">
        <f>Damdubbel2!M145</f>
        <v>0</v>
      </c>
      <c r="N208" s="1">
        <f>Damdubbel2!N145</f>
        <v>0</v>
      </c>
      <c r="O208" s="1">
        <f>Damdubbel2!O145</f>
        <v>0</v>
      </c>
    </row>
    <row r="209" spans="1:15" x14ac:dyDescent="0.25">
      <c r="A209" s="9">
        <f>Damdubbel2!A146</f>
        <v>0</v>
      </c>
      <c r="B209" s="9">
        <f>Damdubbel2!B146</f>
        <v>0</v>
      </c>
      <c r="C209" s="9">
        <f>Damdubbel2!C146</f>
        <v>0</v>
      </c>
      <c r="D209" s="9">
        <f>Damdubbel2!D146</f>
        <v>0</v>
      </c>
      <c r="E209" s="9">
        <f>Damdubbel2!E146</f>
        <v>0</v>
      </c>
      <c r="F209" s="9">
        <f>Damdubbel2!F146</f>
        <v>0</v>
      </c>
      <c r="G209" s="9">
        <f>Damdubbel2!G146</f>
        <v>0</v>
      </c>
      <c r="H209" s="1">
        <f>Damdubbel2!H146</f>
        <v>0</v>
      </c>
      <c r="I209" s="9">
        <f>Damdubbel2!I146</f>
        <v>0</v>
      </c>
      <c r="J209" s="9">
        <f>Damdubbel2!J146</f>
        <v>0</v>
      </c>
      <c r="K209" s="9">
        <f>Damdubbel2!K146</f>
        <v>0</v>
      </c>
      <c r="L209" s="9">
        <f>Damdubbel2!L146</f>
        <v>0</v>
      </c>
      <c r="M209" s="9">
        <f>Damdubbel2!M146</f>
        <v>0</v>
      </c>
      <c r="N209" s="1">
        <f>Damdubbel2!N146</f>
        <v>0</v>
      </c>
      <c r="O209" s="1">
        <f>Damdubbel2!O146</f>
        <v>0</v>
      </c>
    </row>
    <row r="210" spans="1:15" x14ac:dyDescent="0.25">
      <c r="A210" s="9" t="str">
        <f>A208&amp;"/"&amp;A209</f>
        <v>0/0</v>
      </c>
      <c r="B210" s="37">
        <f>IF(B208=B209,B209,B208&amp;"/"&amp;B209)</f>
        <v>0</v>
      </c>
      <c r="C210" s="9">
        <f t="shared" ref="C210:O210" si="68">SUM(C208:C209)</f>
        <v>0</v>
      </c>
      <c r="D210" s="9">
        <f t="shared" si="68"/>
        <v>0</v>
      </c>
      <c r="E210" s="9">
        <f t="shared" si="68"/>
        <v>0</v>
      </c>
      <c r="F210" s="9">
        <f t="shared" si="68"/>
        <v>0</v>
      </c>
      <c r="G210" s="9">
        <f t="shared" si="68"/>
        <v>0</v>
      </c>
      <c r="H210" s="1">
        <f t="shared" si="68"/>
        <v>0</v>
      </c>
      <c r="I210" s="9">
        <f t="shared" si="68"/>
        <v>0</v>
      </c>
      <c r="J210" s="9">
        <f t="shared" si="68"/>
        <v>0</v>
      </c>
      <c r="K210" s="9">
        <f t="shared" si="68"/>
        <v>0</v>
      </c>
      <c r="L210" s="9">
        <f t="shared" si="68"/>
        <v>0</v>
      </c>
      <c r="M210" s="9">
        <f t="shared" si="68"/>
        <v>0</v>
      </c>
      <c r="N210" s="1">
        <f t="shared" si="68"/>
        <v>0</v>
      </c>
      <c r="O210" s="1">
        <f t="shared" si="68"/>
        <v>0</v>
      </c>
    </row>
    <row r="211" spans="1:15" x14ac:dyDescent="0.25">
      <c r="A211" s="9">
        <f>Damdubbel2!A147</f>
        <v>0</v>
      </c>
      <c r="B211" s="9">
        <f>Damdubbel2!B147</f>
        <v>0</v>
      </c>
      <c r="C211" s="9">
        <f>Damdubbel2!C147</f>
        <v>0</v>
      </c>
      <c r="D211" s="9">
        <f>Damdubbel2!D147</f>
        <v>0</v>
      </c>
      <c r="E211" s="9">
        <f>Damdubbel2!E147</f>
        <v>0</v>
      </c>
      <c r="F211" s="9">
        <f>Damdubbel2!F147</f>
        <v>0</v>
      </c>
      <c r="G211" s="9">
        <f>Damdubbel2!G147</f>
        <v>0</v>
      </c>
      <c r="H211" s="1">
        <f>Damdubbel2!H147</f>
        <v>0</v>
      </c>
      <c r="I211" s="9">
        <f>Damdubbel2!I147</f>
        <v>0</v>
      </c>
      <c r="J211" s="9">
        <f>Damdubbel2!J147</f>
        <v>0</v>
      </c>
      <c r="K211" s="9">
        <f>Damdubbel2!K147</f>
        <v>0</v>
      </c>
      <c r="L211" s="9">
        <f>Damdubbel2!L147</f>
        <v>0</v>
      </c>
      <c r="M211" s="9">
        <f>Damdubbel2!M147</f>
        <v>0</v>
      </c>
      <c r="N211" s="1">
        <f>Damdubbel2!N147</f>
        <v>0</v>
      </c>
      <c r="O211" s="1">
        <f>Damdubbel2!O147</f>
        <v>0</v>
      </c>
    </row>
    <row r="212" spans="1:15" x14ac:dyDescent="0.25">
      <c r="A212" s="9">
        <f>Damdubbel2!A148</f>
        <v>0</v>
      </c>
      <c r="B212" s="9">
        <f>Damdubbel2!B148</f>
        <v>0</v>
      </c>
      <c r="C212" s="9">
        <f>Damdubbel2!C148</f>
        <v>0</v>
      </c>
      <c r="D212" s="9">
        <f>Damdubbel2!D148</f>
        <v>0</v>
      </c>
      <c r="E212" s="9">
        <f>Damdubbel2!E148</f>
        <v>0</v>
      </c>
      <c r="F212" s="9">
        <f>Damdubbel2!F148</f>
        <v>0</v>
      </c>
      <c r="G212" s="9">
        <f>Damdubbel2!G148</f>
        <v>0</v>
      </c>
      <c r="H212" s="1">
        <f>Damdubbel2!H148</f>
        <v>0</v>
      </c>
      <c r="I212" s="9">
        <f>Damdubbel2!I148</f>
        <v>0</v>
      </c>
      <c r="J212" s="9">
        <f>Damdubbel2!J148</f>
        <v>0</v>
      </c>
      <c r="K212" s="9">
        <f>Damdubbel2!K148</f>
        <v>0</v>
      </c>
      <c r="L212" s="9">
        <f>Damdubbel2!L148</f>
        <v>0</v>
      </c>
      <c r="M212" s="9">
        <f>Damdubbel2!M148</f>
        <v>0</v>
      </c>
      <c r="N212" s="1">
        <f>Damdubbel2!N148</f>
        <v>0</v>
      </c>
      <c r="O212" s="1">
        <f>Damdubbel2!O148</f>
        <v>0</v>
      </c>
    </row>
    <row r="213" spans="1:15" x14ac:dyDescent="0.25">
      <c r="A213" s="9" t="str">
        <f>A211&amp;"/"&amp;A212</f>
        <v>0/0</v>
      </c>
      <c r="B213" s="37">
        <f>IF(B211=B212,B212,B211&amp;"/"&amp;B212)</f>
        <v>0</v>
      </c>
      <c r="C213" s="9">
        <f t="shared" ref="C213:O213" si="69">SUM(C211:C212)</f>
        <v>0</v>
      </c>
      <c r="D213" s="9">
        <f t="shared" si="69"/>
        <v>0</v>
      </c>
      <c r="E213" s="9">
        <f t="shared" si="69"/>
        <v>0</v>
      </c>
      <c r="F213" s="9">
        <f t="shared" si="69"/>
        <v>0</v>
      </c>
      <c r="G213" s="9">
        <f t="shared" si="69"/>
        <v>0</v>
      </c>
      <c r="H213" s="1">
        <f t="shared" si="69"/>
        <v>0</v>
      </c>
      <c r="I213" s="9">
        <f t="shared" si="69"/>
        <v>0</v>
      </c>
      <c r="J213" s="9">
        <f t="shared" si="69"/>
        <v>0</v>
      </c>
      <c r="K213" s="9">
        <f t="shared" si="69"/>
        <v>0</v>
      </c>
      <c r="L213" s="9">
        <f t="shared" si="69"/>
        <v>0</v>
      </c>
      <c r="M213" s="9">
        <f t="shared" si="69"/>
        <v>0</v>
      </c>
      <c r="N213" s="1">
        <f t="shared" si="69"/>
        <v>0</v>
      </c>
      <c r="O213" s="1">
        <f t="shared" si="69"/>
        <v>0</v>
      </c>
    </row>
    <row r="214" spans="1:15" x14ac:dyDescent="0.25">
      <c r="A214" s="9">
        <f>Damdubbel2!A149</f>
        <v>0</v>
      </c>
      <c r="B214" s="9">
        <f>Damdubbel2!B149</f>
        <v>0</v>
      </c>
      <c r="C214" s="9">
        <f>Damdubbel2!C149</f>
        <v>0</v>
      </c>
      <c r="D214" s="9">
        <f>Damdubbel2!D149</f>
        <v>0</v>
      </c>
      <c r="E214" s="9">
        <f>Damdubbel2!E149</f>
        <v>0</v>
      </c>
      <c r="F214" s="9">
        <f>Damdubbel2!F149</f>
        <v>0</v>
      </c>
      <c r="G214" s="9">
        <f>Damdubbel2!G149</f>
        <v>0</v>
      </c>
      <c r="H214" s="1">
        <f>Damdubbel2!H149</f>
        <v>0</v>
      </c>
      <c r="I214" s="9">
        <f>Damdubbel2!I149</f>
        <v>0</v>
      </c>
      <c r="J214" s="9">
        <f>Damdubbel2!J149</f>
        <v>0</v>
      </c>
      <c r="K214" s="9">
        <f>Damdubbel2!K149</f>
        <v>0</v>
      </c>
      <c r="L214" s="9">
        <f>Damdubbel2!L149</f>
        <v>0</v>
      </c>
      <c r="M214" s="9">
        <f>Damdubbel2!M149</f>
        <v>0</v>
      </c>
      <c r="N214" s="1">
        <f>Damdubbel2!N149</f>
        <v>0</v>
      </c>
      <c r="O214" s="1">
        <f>Damdubbel2!O149</f>
        <v>0</v>
      </c>
    </row>
    <row r="215" spans="1:15" x14ac:dyDescent="0.25">
      <c r="A215" s="9">
        <f>Damdubbel2!A150</f>
        <v>0</v>
      </c>
      <c r="B215" s="9">
        <f>Damdubbel2!B150</f>
        <v>0</v>
      </c>
      <c r="C215" s="9">
        <f>Damdubbel2!C150</f>
        <v>0</v>
      </c>
      <c r="D215" s="9">
        <f>Damdubbel2!D150</f>
        <v>0</v>
      </c>
      <c r="E215" s="9">
        <f>Damdubbel2!E150</f>
        <v>0</v>
      </c>
      <c r="F215" s="9">
        <f>Damdubbel2!F150</f>
        <v>0</v>
      </c>
      <c r="G215" s="9">
        <f>Damdubbel2!G150</f>
        <v>0</v>
      </c>
      <c r="H215" s="1">
        <f>Damdubbel2!H150</f>
        <v>0</v>
      </c>
      <c r="I215" s="9">
        <f>Damdubbel2!I150</f>
        <v>0</v>
      </c>
      <c r="J215" s="9">
        <f>Damdubbel2!J150</f>
        <v>0</v>
      </c>
      <c r="K215" s="9">
        <f>Damdubbel2!K150</f>
        <v>0</v>
      </c>
      <c r="L215" s="9">
        <f>Damdubbel2!L150</f>
        <v>0</v>
      </c>
      <c r="M215" s="9">
        <f>Damdubbel2!M150</f>
        <v>0</v>
      </c>
      <c r="N215" s="1">
        <f>Damdubbel2!N150</f>
        <v>0</v>
      </c>
      <c r="O215" s="1">
        <f>Damdubbel2!O150</f>
        <v>0</v>
      </c>
    </row>
    <row r="216" spans="1:15" x14ac:dyDescent="0.25">
      <c r="A216" s="9" t="str">
        <f>A214&amp;"/"&amp;A215</f>
        <v>0/0</v>
      </c>
      <c r="B216" s="37">
        <f>IF(B214=B215,B215,B214&amp;"/"&amp;B215)</f>
        <v>0</v>
      </c>
      <c r="C216" s="9">
        <f t="shared" ref="C216:O216" si="70">SUM(C214:C215)</f>
        <v>0</v>
      </c>
      <c r="D216" s="9">
        <f t="shared" si="70"/>
        <v>0</v>
      </c>
      <c r="E216" s="9">
        <f t="shared" si="70"/>
        <v>0</v>
      </c>
      <c r="F216" s="9">
        <f t="shared" si="70"/>
        <v>0</v>
      </c>
      <c r="G216" s="9">
        <f t="shared" si="70"/>
        <v>0</v>
      </c>
      <c r="H216" s="1">
        <f t="shared" si="70"/>
        <v>0</v>
      </c>
      <c r="I216" s="9">
        <f t="shared" si="70"/>
        <v>0</v>
      </c>
      <c r="J216" s="9">
        <f t="shared" si="70"/>
        <v>0</v>
      </c>
      <c r="K216" s="9">
        <f t="shared" si="70"/>
        <v>0</v>
      </c>
      <c r="L216" s="9">
        <f t="shared" si="70"/>
        <v>0</v>
      </c>
      <c r="M216" s="9">
        <f t="shared" si="70"/>
        <v>0</v>
      </c>
      <c r="N216" s="1">
        <f t="shared" si="70"/>
        <v>0</v>
      </c>
      <c r="O216" s="1">
        <f t="shared" si="70"/>
        <v>0</v>
      </c>
    </row>
    <row r="217" spans="1:15" x14ac:dyDescent="0.25">
      <c r="A217" s="9">
        <f>Damdubbel2!A151</f>
        <v>0</v>
      </c>
      <c r="B217" s="9">
        <f>Damdubbel2!B151</f>
        <v>0</v>
      </c>
      <c r="C217" s="9">
        <f>Damdubbel2!C151</f>
        <v>0</v>
      </c>
      <c r="D217" s="9">
        <f>Damdubbel2!D151</f>
        <v>0</v>
      </c>
      <c r="E217" s="9">
        <f>Damdubbel2!E151</f>
        <v>0</v>
      </c>
      <c r="F217" s="9">
        <f>Damdubbel2!F151</f>
        <v>0</v>
      </c>
      <c r="G217" s="9">
        <f>Damdubbel2!G151</f>
        <v>0</v>
      </c>
      <c r="H217" s="1">
        <f>Damdubbel2!H151</f>
        <v>0</v>
      </c>
      <c r="I217" s="9">
        <f>Damdubbel2!I151</f>
        <v>0</v>
      </c>
      <c r="J217" s="9">
        <f>Damdubbel2!J151</f>
        <v>0</v>
      </c>
      <c r="K217" s="9">
        <f>Damdubbel2!K151</f>
        <v>0</v>
      </c>
      <c r="L217" s="9">
        <f>Damdubbel2!L151</f>
        <v>0</v>
      </c>
      <c r="M217" s="9">
        <f>Damdubbel2!M151</f>
        <v>0</v>
      </c>
      <c r="N217" s="1">
        <f>Damdubbel2!N151</f>
        <v>0</v>
      </c>
      <c r="O217" s="1">
        <f>Damdubbel2!O151</f>
        <v>0</v>
      </c>
    </row>
    <row r="218" spans="1:15" x14ac:dyDescent="0.25">
      <c r="A218" s="9">
        <f>Damdubbel2!A152</f>
        <v>0</v>
      </c>
      <c r="B218" s="9">
        <f>Damdubbel2!B152</f>
        <v>0</v>
      </c>
      <c r="C218" s="9">
        <f>Damdubbel2!C152</f>
        <v>0</v>
      </c>
      <c r="D218" s="9">
        <f>Damdubbel2!D152</f>
        <v>0</v>
      </c>
      <c r="E218" s="9">
        <f>Damdubbel2!E152</f>
        <v>0</v>
      </c>
      <c r="F218" s="9">
        <f>Damdubbel2!F152</f>
        <v>0</v>
      </c>
      <c r="G218" s="9">
        <f>Damdubbel2!G152</f>
        <v>0</v>
      </c>
      <c r="H218" s="1">
        <f>Damdubbel2!H152</f>
        <v>0</v>
      </c>
      <c r="I218" s="9">
        <f>Damdubbel2!I152</f>
        <v>0</v>
      </c>
      <c r="J218" s="9">
        <f>Damdubbel2!J152</f>
        <v>0</v>
      </c>
      <c r="K218" s="9">
        <f>Damdubbel2!K152</f>
        <v>0</v>
      </c>
      <c r="L218" s="9">
        <f>Damdubbel2!L152</f>
        <v>0</v>
      </c>
      <c r="M218" s="9">
        <f>Damdubbel2!M152</f>
        <v>0</v>
      </c>
      <c r="N218" s="1">
        <f>Damdubbel2!N152</f>
        <v>0</v>
      </c>
      <c r="O218" s="1">
        <f>Damdubbel2!O152</f>
        <v>0</v>
      </c>
    </row>
    <row r="219" spans="1:15" x14ac:dyDescent="0.25">
      <c r="A219" s="9" t="str">
        <f>A217&amp;"/"&amp;A218</f>
        <v>0/0</v>
      </c>
      <c r="B219" s="37">
        <f>IF(B217=B218,B218,B217&amp;"/"&amp;B218)</f>
        <v>0</v>
      </c>
      <c r="C219" s="9">
        <f t="shared" ref="C219:O219" si="71">SUM(C217:C218)</f>
        <v>0</v>
      </c>
      <c r="D219" s="9">
        <f t="shared" si="71"/>
        <v>0</v>
      </c>
      <c r="E219" s="9">
        <f t="shared" si="71"/>
        <v>0</v>
      </c>
      <c r="F219" s="9">
        <f t="shared" si="71"/>
        <v>0</v>
      </c>
      <c r="G219" s="9">
        <f t="shared" si="71"/>
        <v>0</v>
      </c>
      <c r="H219" s="1">
        <f t="shared" si="71"/>
        <v>0</v>
      </c>
      <c r="I219" s="9">
        <f t="shared" si="71"/>
        <v>0</v>
      </c>
      <c r="J219" s="9">
        <f t="shared" si="71"/>
        <v>0</v>
      </c>
      <c r="K219" s="9">
        <f t="shared" si="71"/>
        <v>0</v>
      </c>
      <c r="L219" s="9">
        <f t="shared" si="71"/>
        <v>0</v>
      </c>
      <c r="M219" s="9">
        <f t="shared" si="71"/>
        <v>0</v>
      </c>
      <c r="N219" s="1">
        <f t="shared" si="71"/>
        <v>0</v>
      </c>
      <c r="O219" s="1">
        <f t="shared" si="71"/>
        <v>0</v>
      </c>
    </row>
    <row r="220" spans="1:15" x14ac:dyDescent="0.25">
      <c r="A220" s="9">
        <f>Damdubbel2!A153</f>
        <v>0</v>
      </c>
      <c r="B220" s="9">
        <f>Damdubbel2!B153</f>
        <v>0</v>
      </c>
      <c r="C220" s="9">
        <f>Damdubbel2!C153</f>
        <v>0</v>
      </c>
      <c r="D220" s="9">
        <f>Damdubbel2!D153</f>
        <v>0</v>
      </c>
      <c r="E220" s="9">
        <f>Damdubbel2!E153</f>
        <v>0</v>
      </c>
      <c r="F220" s="9">
        <f>Damdubbel2!F153</f>
        <v>0</v>
      </c>
      <c r="G220" s="9">
        <f>Damdubbel2!G153</f>
        <v>0</v>
      </c>
      <c r="H220" s="1">
        <f>Damdubbel2!H153</f>
        <v>0</v>
      </c>
      <c r="I220" s="9">
        <f>Damdubbel2!I153</f>
        <v>0</v>
      </c>
      <c r="J220" s="9">
        <f>Damdubbel2!J153</f>
        <v>0</v>
      </c>
      <c r="K220" s="9">
        <f>Damdubbel2!K153</f>
        <v>0</v>
      </c>
      <c r="L220" s="9">
        <f>Damdubbel2!L153</f>
        <v>0</v>
      </c>
      <c r="M220" s="9">
        <f>Damdubbel2!M153</f>
        <v>0</v>
      </c>
      <c r="N220" s="1">
        <f>Damdubbel2!N153</f>
        <v>0</v>
      </c>
      <c r="O220" s="1">
        <f>Damdubbel2!O153</f>
        <v>0</v>
      </c>
    </row>
    <row r="221" spans="1:15" x14ac:dyDescent="0.25">
      <c r="A221" s="9">
        <f>Damdubbel2!A154</f>
        <v>0</v>
      </c>
      <c r="B221" s="9">
        <f>Damdubbel2!B154</f>
        <v>0</v>
      </c>
      <c r="C221" s="9">
        <f>Damdubbel2!C154</f>
        <v>0</v>
      </c>
      <c r="D221" s="9">
        <f>Damdubbel2!D154</f>
        <v>0</v>
      </c>
      <c r="E221" s="9">
        <f>Damdubbel2!E154</f>
        <v>0</v>
      </c>
      <c r="F221" s="9">
        <f>Damdubbel2!F154</f>
        <v>0</v>
      </c>
      <c r="G221" s="9">
        <f>Damdubbel2!G154</f>
        <v>0</v>
      </c>
      <c r="H221" s="1">
        <f>Damdubbel2!H154</f>
        <v>0</v>
      </c>
      <c r="I221" s="9">
        <f>Damdubbel2!I154</f>
        <v>0</v>
      </c>
      <c r="J221" s="9">
        <f>Damdubbel2!J154</f>
        <v>0</v>
      </c>
      <c r="K221" s="9">
        <f>Damdubbel2!K154</f>
        <v>0</v>
      </c>
      <c r="L221" s="9">
        <f>Damdubbel2!L154</f>
        <v>0</v>
      </c>
      <c r="M221" s="9">
        <f>Damdubbel2!M154</f>
        <v>0</v>
      </c>
      <c r="N221" s="1">
        <f>Damdubbel2!N154</f>
        <v>0</v>
      </c>
      <c r="O221" s="1">
        <f>Damdubbel2!O154</f>
        <v>0</v>
      </c>
    </row>
    <row r="222" spans="1:15" x14ac:dyDescent="0.25">
      <c r="A222" s="9" t="str">
        <f>A220&amp;"/"&amp;A221</f>
        <v>0/0</v>
      </c>
      <c r="B222" s="37">
        <f>IF(B220=B221,B221,B220&amp;"/"&amp;B221)</f>
        <v>0</v>
      </c>
      <c r="C222" s="9">
        <f t="shared" ref="C222:O222" si="72">SUM(C220:C221)</f>
        <v>0</v>
      </c>
      <c r="D222" s="9">
        <f t="shared" si="72"/>
        <v>0</v>
      </c>
      <c r="E222" s="9">
        <f t="shared" si="72"/>
        <v>0</v>
      </c>
      <c r="F222" s="9">
        <f t="shared" si="72"/>
        <v>0</v>
      </c>
      <c r="G222" s="9">
        <f t="shared" si="72"/>
        <v>0</v>
      </c>
      <c r="H222" s="1">
        <f t="shared" si="72"/>
        <v>0</v>
      </c>
      <c r="I222" s="9">
        <f t="shared" si="72"/>
        <v>0</v>
      </c>
      <c r="J222" s="9">
        <f t="shared" si="72"/>
        <v>0</v>
      </c>
      <c r="K222" s="9">
        <f t="shared" si="72"/>
        <v>0</v>
      </c>
      <c r="L222" s="9">
        <f t="shared" si="72"/>
        <v>0</v>
      </c>
      <c r="M222" s="9">
        <f t="shared" si="72"/>
        <v>0</v>
      </c>
      <c r="N222" s="1">
        <f t="shared" si="72"/>
        <v>0</v>
      </c>
      <c r="O222" s="1">
        <f t="shared" si="72"/>
        <v>0</v>
      </c>
    </row>
    <row r="223" spans="1:15" x14ac:dyDescent="0.25">
      <c r="A223" s="9">
        <f>Damdubbel2!A155</f>
        <v>0</v>
      </c>
      <c r="B223" s="9">
        <f>Damdubbel2!B155</f>
        <v>0</v>
      </c>
      <c r="C223" s="9">
        <f>Damdubbel2!C155</f>
        <v>0</v>
      </c>
      <c r="D223" s="9">
        <f>Damdubbel2!D155</f>
        <v>0</v>
      </c>
      <c r="E223" s="9">
        <f>Damdubbel2!E155</f>
        <v>0</v>
      </c>
      <c r="F223" s="9">
        <f>Damdubbel2!F155</f>
        <v>0</v>
      </c>
      <c r="G223" s="9">
        <f>Damdubbel2!G155</f>
        <v>0</v>
      </c>
      <c r="H223" s="1">
        <f>Damdubbel2!H155</f>
        <v>0</v>
      </c>
      <c r="I223" s="9">
        <f>Damdubbel2!I155</f>
        <v>0</v>
      </c>
      <c r="J223" s="9">
        <f>Damdubbel2!J155</f>
        <v>0</v>
      </c>
      <c r="K223" s="9">
        <f>Damdubbel2!K155</f>
        <v>0</v>
      </c>
      <c r="L223" s="9">
        <f>Damdubbel2!L155</f>
        <v>0</v>
      </c>
      <c r="M223" s="9">
        <f>Damdubbel2!M155</f>
        <v>0</v>
      </c>
      <c r="N223" s="1">
        <f>Damdubbel2!N155</f>
        <v>0</v>
      </c>
      <c r="O223" s="1">
        <f>Damdubbel2!O155</f>
        <v>0</v>
      </c>
    </row>
    <row r="224" spans="1:15" x14ac:dyDescent="0.25">
      <c r="A224" s="9">
        <f>Damdubbel2!A156</f>
        <v>0</v>
      </c>
      <c r="B224" s="9">
        <f>Damdubbel2!B156</f>
        <v>0</v>
      </c>
      <c r="C224" s="9">
        <f>Damdubbel2!C156</f>
        <v>0</v>
      </c>
      <c r="D224" s="9">
        <f>Damdubbel2!D156</f>
        <v>0</v>
      </c>
      <c r="E224" s="9">
        <f>Damdubbel2!E156</f>
        <v>0</v>
      </c>
      <c r="F224" s="9">
        <f>Damdubbel2!F156</f>
        <v>0</v>
      </c>
      <c r="G224" s="9">
        <f>Damdubbel2!G156</f>
        <v>0</v>
      </c>
      <c r="H224" s="1">
        <f>Damdubbel2!H156</f>
        <v>0</v>
      </c>
      <c r="I224" s="9">
        <f>Damdubbel2!I156</f>
        <v>0</v>
      </c>
      <c r="J224" s="9">
        <f>Damdubbel2!J156</f>
        <v>0</v>
      </c>
      <c r="K224" s="9">
        <f>Damdubbel2!K156</f>
        <v>0</v>
      </c>
      <c r="L224" s="9">
        <f>Damdubbel2!L156</f>
        <v>0</v>
      </c>
      <c r="M224" s="9">
        <f>Damdubbel2!M156</f>
        <v>0</v>
      </c>
      <c r="N224" s="1">
        <f>Damdubbel2!N156</f>
        <v>0</v>
      </c>
      <c r="O224" s="1">
        <f>Damdubbel2!O156</f>
        <v>0</v>
      </c>
    </row>
    <row r="225" spans="1:15" x14ac:dyDescent="0.25">
      <c r="A225" s="9" t="str">
        <f>A223&amp;"/"&amp;A224</f>
        <v>0/0</v>
      </c>
      <c r="B225" s="37">
        <f>IF(B223=B224,B224,B223&amp;"/"&amp;B224)</f>
        <v>0</v>
      </c>
      <c r="C225" s="9">
        <f t="shared" ref="C225:O225" si="73">SUM(C223:C224)</f>
        <v>0</v>
      </c>
      <c r="D225" s="9">
        <f t="shared" si="73"/>
        <v>0</v>
      </c>
      <c r="E225" s="9">
        <f t="shared" si="73"/>
        <v>0</v>
      </c>
      <c r="F225" s="9">
        <f t="shared" si="73"/>
        <v>0</v>
      </c>
      <c r="G225" s="9">
        <f t="shared" si="73"/>
        <v>0</v>
      </c>
      <c r="H225" s="1">
        <f t="shared" si="73"/>
        <v>0</v>
      </c>
      <c r="I225" s="9">
        <f t="shared" si="73"/>
        <v>0</v>
      </c>
      <c r="J225" s="9">
        <f t="shared" si="73"/>
        <v>0</v>
      </c>
      <c r="K225" s="9">
        <f t="shared" si="73"/>
        <v>0</v>
      </c>
      <c r="L225" s="9">
        <f t="shared" si="73"/>
        <v>0</v>
      </c>
      <c r="M225" s="9">
        <f t="shared" si="73"/>
        <v>0</v>
      </c>
      <c r="N225" s="1">
        <f t="shared" si="73"/>
        <v>0</v>
      </c>
      <c r="O225" s="1">
        <f t="shared" si="73"/>
        <v>0</v>
      </c>
    </row>
    <row r="226" spans="1:15" x14ac:dyDescent="0.25">
      <c r="A226" s="9">
        <f>Damdubbel2!A157</f>
        <v>0</v>
      </c>
      <c r="B226" s="9">
        <f>Damdubbel2!B157</f>
        <v>0</v>
      </c>
      <c r="C226" s="9">
        <f>Damdubbel2!C157</f>
        <v>0</v>
      </c>
      <c r="D226" s="9">
        <f>Damdubbel2!D157</f>
        <v>0</v>
      </c>
      <c r="E226" s="9">
        <f>Damdubbel2!E157</f>
        <v>0</v>
      </c>
      <c r="F226" s="9">
        <f>Damdubbel2!F157</f>
        <v>0</v>
      </c>
      <c r="G226" s="9">
        <f>Damdubbel2!G157</f>
        <v>0</v>
      </c>
      <c r="H226" s="1">
        <f>Damdubbel2!H157</f>
        <v>0</v>
      </c>
      <c r="I226" s="9">
        <f>Damdubbel2!I157</f>
        <v>0</v>
      </c>
      <c r="J226" s="9">
        <f>Damdubbel2!J157</f>
        <v>0</v>
      </c>
      <c r="K226" s="9">
        <f>Damdubbel2!K157</f>
        <v>0</v>
      </c>
      <c r="L226" s="9">
        <f>Damdubbel2!L157</f>
        <v>0</v>
      </c>
      <c r="M226" s="9">
        <f>Damdubbel2!M157</f>
        <v>0</v>
      </c>
      <c r="N226" s="1">
        <f>Damdubbel2!N157</f>
        <v>0</v>
      </c>
      <c r="O226" s="1">
        <f>Damdubbel2!O157</f>
        <v>0</v>
      </c>
    </row>
    <row r="227" spans="1:15" x14ac:dyDescent="0.25">
      <c r="A227" s="9">
        <f>Damdubbel2!A158</f>
        <v>0</v>
      </c>
      <c r="B227" s="9">
        <f>Damdubbel2!B158</f>
        <v>0</v>
      </c>
      <c r="C227" s="9">
        <f>Damdubbel2!C158</f>
        <v>0</v>
      </c>
      <c r="D227" s="9">
        <f>Damdubbel2!D158</f>
        <v>0</v>
      </c>
      <c r="E227" s="9">
        <f>Damdubbel2!E158</f>
        <v>0</v>
      </c>
      <c r="F227" s="9">
        <f>Damdubbel2!F158</f>
        <v>0</v>
      </c>
      <c r="G227" s="9">
        <f>Damdubbel2!G158</f>
        <v>0</v>
      </c>
      <c r="H227" s="1">
        <f>Damdubbel2!H158</f>
        <v>0</v>
      </c>
      <c r="I227" s="9">
        <f>Damdubbel2!I158</f>
        <v>0</v>
      </c>
      <c r="J227" s="9">
        <f>Damdubbel2!J158</f>
        <v>0</v>
      </c>
      <c r="K227" s="9">
        <f>Damdubbel2!K158</f>
        <v>0</v>
      </c>
      <c r="L227" s="9">
        <f>Damdubbel2!L158</f>
        <v>0</v>
      </c>
      <c r="M227" s="9">
        <f>Damdubbel2!M158</f>
        <v>0</v>
      </c>
      <c r="N227" s="1">
        <f>Damdubbel2!N158</f>
        <v>0</v>
      </c>
      <c r="O227" s="1">
        <f>Damdubbel2!O158</f>
        <v>0</v>
      </c>
    </row>
    <row r="228" spans="1:15" x14ac:dyDescent="0.25">
      <c r="A228" s="9" t="str">
        <f>A226&amp;"/"&amp;A227</f>
        <v>0/0</v>
      </c>
      <c r="B228" s="37">
        <f>IF(B226=B227,B227,B226&amp;"/"&amp;B227)</f>
        <v>0</v>
      </c>
      <c r="C228" s="9">
        <f t="shared" ref="C228:O228" si="74">SUM(C226:C227)</f>
        <v>0</v>
      </c>
      <c r="D228" s="9">
        <f t="shared" si="74"/>
        <v>0</v>
      </c>
      <c r="E228" s="9">
        <f t="shared" si="74"/>
        <v>0</v>
      </c>
      <c r="F228" s="9">
        <f t="shared" si="74"/>
        <v>0</v>
      </c>
      <c r="G228" s="9">
        <f t="shared" si="74"/>
        <v>0</v>
      </c>
      <c r="H228" s="1">
        <f t="shared" si="74"/>
        <v>0</v>
      </c>
      <c r="I228" s="9">
        <f t="shared" si="74"/>
        <v>0</v>
      </c>
      <c r="J228" s="9">
        <f t="shared" si="74"/>
        <v>0</v>
      </c>
      <c r="K228" s="9">
        <f t="shared" si="74"/>
        <v>0</v>
      </c>
      <c r="L228" s="9">
        <f t="shared" si="74"/>
        <v>0</v>
      </c>
      <c r="M228" s="9">
        <f t="shared" si="74"/>
        <v>0</v>
      </c>
      <c r="N228" s="1">
        <f t="shared" si="74"/>
        <v>0</v>
      </c>
      <c r="O228" s="1">
        <f t="shared" si="74"/>
        <v>0</v>
      </c>
    </row>
    <row r="229" spans="1:15" x14ac:dyDescent="0.25">
      <c r="A229" s="9">
        <f>Damdubbel2!A159</f>
        <v>0</v>
      </c>
      <c r="B229" s="9">
        <f>Damdubbel2!B159</f>
        <v>0</v>
      </c>
      <c r="C229" s="9">
        <f>Damdubbel2!C159</f>
        <v>0</v>
      </c>
      <c r="D229" s="9">
        <f>Damdubbel2!D159</f>
        <v>0</v>
      </c>
      <c r="E229" s="9">
        <f>Damdubbel2!E159</f>
        <v>0</v>
      </c>
      <c r="F229" s="9">
        <f>Damdubbel2!F159</f>
        <v>0</v>
      </c>
      <c r="G229" s="9">
        <f>Damdubbel2!G159</f>
        <v>0</v>
      </c>
      <c r="H229" s="1">
        <f>Damdubbel2!H159</f>
        <v>0</v>
      </c>
      <c r="I229" s="9">
        <f>Damdubbel2!I159</f>
        <v>0</v>
      </c>
      <c r="J229" s="9">
        <f>Damdubbel2!J159</f>
        <v>0</v>
      </c>
      <c r="K229" s="9">
        <f>Damdubbel2!K159</f>
        <v>0</v>
      </c>
      <c r="L229" s="9">
        <f>Damdubbel2!L159</f>
        <v>0</v>
      </c>
      <c r="M229" s="9">
        <f>Damdubbel2!M159</f>
        <v>0</v>
      </c>
      <c r="N229" s="1">
        <f>Damdubbel2!N159</f>
        <v>0</v>
      </c>
      <c r="O229" s="1">
        <f>Damdubbel2!O159</f>
        <v>0</v>
      </c>
    </row>
    <row r="230" spans="1:15" x14ac:dyDescent="0.25">
      <c r="A230" s="9">
        <f>Damdubbel2!A160</f>
        <v>0</v>
      </c>
      <c r="B230" s="9">
        <f>Damdubbel2!B160</f>
        <v>0</v>
      </c>
      <c r="C230" s="9">
        <f>Damdubbel2!C160</f>
        <v>0</v>
      </c>
      <c r="D230" s="9">
        <f>Damdubbel2!D160</f>
        <v>0</v>
      </c>
      <c r="E230" s="9">
        <f>Damdubbel2!E160</f>
        <v>0</v>
      </c>
      <c r="F230" s="9">
        <f>Damdubbel2!F160</f>
        <v>0</v>
      </c>
      <c r="G230" s="9">
        <f>Damdubbel2!G160</f>
        <v>0</v>
      </c>
      <c r="H230" s="1">
        <f>Damdubbel2!H160</f>
        <v>0</v>
      </c>
      <c r="I230" s="9">
        <f>Damdubbel2!I160</f>
        <v>0</v>
      </c>
      <c r="J230" s="9">
        <f>Damdubbel2!J160</f>
        <v>0</v>
      </c>
      <c r="K230" s="9">
        <f>Damdubbel2!K160</f>
        <v>0</v>
      </c>
      <c r="L230" s="9">
        <f>Damdubbel2!L160</f>
        <v>0</v>
      </c>
      <c r="M230" s="9">
        <f>Damdubbel2!M160</f>
        <v>0</v>
      </c>
      <c r="N230" s="1">
        <f>Damdubbel2!N160</f>
        <v>0</v>
      </c>
      <c r="O230" s="1">
        <f>Damdubbel2!O160</f>
        <v>0</v>
      </c>
    </row>
    <row r="231" spans="1:15" x14ac:dyDescent="0.25">
      <c r="A231" s="9" t="str">
        <f>A229&amp;"/"&amp;A230</f>
        <v>0/0</v>
      </c>
      <c r="B231" s="37">
        <f>IF(B229=B230,B230,B229&amp;"/"&amp;B230)</f>
        <v>0</v>
      </c>
      <c r="C231" s="9">
        <f t="shared" ref="C231:O231" si="75">SUM(C229:C230)</f>
        <v>0</v>
      </c>
      <c r="D231" s="9">
        <f t="shared" si="75"/>
        <v>0</v>
      </c>
      <c r="E231" s="9">
        <f t="shared" si="75"/>
        <v>0</v>
      </c>
      <c r="F231" s="9">
        <f t="shared" si="75"/>
        <v>0</v>
      </c>
      <c r="G231" s="9">
        <f t="shared" si="75"/>
        <v>0</v>
      </c>
      <c r="H231" s="1">
        <f t="shared" si="75"/>
        <v>0</v>
      </c>
      <c r="I231" s="9">
        <f t="shared" si="75"/>
        <v>0</v>
      </c>
      <c r="J231" s="9">
        <f t="shared" si="75"/>
        <v>0</v>
      </c>
      <c r="K231" s="9">
        <f t="shared" si="75"/>
        <v>0</v>
      </c>
      <c r="L231" s="9">
        <f t="shared" si="75"/>
        <v>0</v>
      </c>
      <c r="M231" s="9">
        <f t="shared" si="75"/>
        <v>0</v>
      </c>
      <c r="N231" s="1">
        <f t="shared" si="75"/>
        <v>0</v>
      </c>
      <c r="O231" s="1">
        <f t="shared" si="75"/>
        <v>0</v>
      </c>
    </row>
    <row r="232" spans="1:15" x14ac:dyDescent="0.25">
      <c r="A232" s="9">
        <f>Damdubbel2!A161</f>
        <v>0</v>
      </c>
      <c r="B232" s="9">
        <f>Damdubbel2!B161</f>
        <v>0</v>
      </c>
      <c r="C232" s="9">
        <f>Damdubbel2!C161</f>
        <v>0</v>
      </c>
      <c r="D232" s="9">
        <f>Damdubbel2!D161</f>
        <v>0</v>
      </c>
      <c r="E232" s="9">
        <f>Damdubbel2!E161</f>
        <v>0</v>
      </c>
      <c r="F232" s="9">
        <f>Damdubbel2!F161</f>
        <v>0</v>
      </c>
      <c r="G232" s="9">
        <f>Damdubbel2!G161</f>
        <v>0</v>
      </c>
      <c r="H232" s="1">
        <f>Damdubbel2!H161</f>
        <v>0</v>
      </c>
      <c r="I232" s="9">
        <f>Damdubbel2!I161</f>
        <v>0</v>
      </c>
      <c r="J232" s="9">
        <f>Damdubbel2!J161</f>
        <v>0</v>
      </c>
      <c r="K232" s="9">
        <f>Damdubbel2!K161</f>
        <v>0</v>
      </c>
      <c r="L232" s="9">
        <f>Damdubbel2!L161</f>
        <v>0</v>
      </c>
      <c r="M232" s="9">
        <f>Damdubbel2!M161</f>
        <v>0</v>
      </c>
      <c r="N232" s="1">
        <f>Damdubbel2!N161</f>
        <v>0</v>
      </c>
      <c r="O232" s="1">
        <f>Damdubbel2!O161</f>
        <v>0</v>
      </c>
    </row>
    <row r="233" spans="1:15" x14ac:dyDescent="0.25">
      <c r="A233" s="9">
        <f>Damdubbel2!A162</f>
        <v>0</v>
      </c>
      <c r="B233" s="9">
        <f>Damdubbel2!B162</f>
        <v>0</v>
      </c>
      <c r="C233" s="9">
        <f>Damdubbel2!C162</f>
        <v>0</v>
      </c>
      <c r="D233" s="9">
        <f>Damdubbel2!D162</f>
        <v>0</v>
      </c>
      <c r="E233" s="9">
        <f>Damdubbel2!E162</f>
        <v>0</v>
      </c>
      <c r="F233" s="9">
        <f>Damdubbel2!F162</f>
        <v>0</v>
      </c>
      <c r="G233" s="9">
        <f>Damdubbel2!G162</f>
        <v>0</v>
      </c>
      <c r="H233" s="1">
        <f>Damdubbel2!H162</f>
        <v>0</v>
      </c>
      <c r="I233" s="9">
        <f>Damdubbel2!I162</f>
        <v>0</v>
      </c>
      <c r="J233" s="9">
        <f>Damdubbel2!J162</f>
        <v>0</v>
      </c>
      <c r="K233" s="9">
        <f>Damdubbel2!K162</f>
        <v>0</v>
      </c>
      <c r="L233" s="9">
        <f>Damdubbel2!L162</f>
        <v>0</v>
      </c>
      <c r="M233" s="9">
        <f>Damdubbel2!M162</f>
        <v>0</v>
      </c>
      <c r="N233" s="1">
        <f>Damdubbel2!N162</f>
        <v>0</v>
      </c>
      <c r="O233" s="1">
        <f>Damdubbel2!O162</f>
        <v>0</v>
      </c>
    </row>
    <row r="234" spans="1:15" x14ac:dyDescent="0.25">
      <c r="A234" s="9" t="str">
        <f>A232&amp;"/"&amp;A233</f>
        <v>0/0</v>
      </c>
      <c r="B234" s="37">
        <f>IF(B232=B233,B233,B232&amp;"/"&amp;B233)</f>
        <v>0</v>
      </c>
      <c r="C234" s="9">
        <f t="shared" ref="C234:O234" si="76">SUM(C232:C233)</f>
        <v>0</v>
      </c>
      <c r="D234" s="9">
        <f t="shared" si="76"/>
        <v>0</v>
      </c>
      <c r="E234" s="9">
        <f t="shared" si="76"/>
        <v>0</v>
      </c>
      <c r="F234" s="9">
        <f t="shared" si="76"/>
        <v>0</v>
      </c>
      <c r="G234" s="9">
        <f t="shared" si="76"/>
        <v>0</v>
      </c>
      <c r="H234" s="1">
        <f t="shared" si="76"/>
        <v>0</v>
      </c>
      <c r="I234" s="9">
        <f t="shared" si="76"/>
        <v>0</v>
      </c>
      <c r="J234" s="9">
        <f t="shared" si="76"/>
        <v>0</v>
      </c>
      <c r="K234" s="9">
        <f t="shared" si="76"/>
        <v>0</v>
      </c>
      <c r="L234" s="9">
        <f t="shared" si="76"/>
        <v>0</v>
      </c>
      <c r="M234" s="9">
        <f t="shared" si="76"/>
        <v>0</v>
      </c>
      <c r="N234" s="1">
        <f t="shared" si="76"/>
        <v>0</v>
      </c>
      <c r="O234" s="1">
        <f t="shared" si="76"/>
        <v>0</v>
      </c>
    </row>
    <row r="235" spans="1:15" x14ac:dyDescent="0.25">
      <c r="A235" s="9">
        <f>Damdubbel2!A163</f>
        <v>0</v>
      </c>
      <c r="B235" s="9">
        <f>Damdubbel2!B163</f>
        <v>0</v>
      </c>
      <c r="C235" s="9">
        <f>Damdubbel2!C163</f>
        <v>0</v>
      </c>
      <c r="D235" s="9">
        <f>Damdubbel2!D163</f>
        <v>0</v>
      </c>
      <c r="E235" s="9">
        <f>Damdubbel2!E163</f>
        <v>0</v>
      </c>
      <c r="F235" s="9">
        <f>Damdubbel2!F163</f>
        <v>0</v>
      </c>
      <c r="G235" s="9">
        <f>Damdubbel2!G163</f>
        <v>0</v>
      </c>
      <c r="H235" s="1">
        <f>Damdubbel2!H163</f>
        <v>0</v>
      </c>
      <c r="I235" s="9">
        <f>Damdubbel2!I163</f>
        <v>0</v>
      </c>
      <c r="J235" s="9">
        <f>Damdubbel2!J163</f>
        <v>0</v>
      </c>
      <c r="K235" s="9">
        <f>Damdubbel2!K163</f>
        <v>0</v>
      </c>
      <c r="L235" s="9">
        <f>Damdubbel2!L163</f>
        <v>0</v>
      </c>
      <c r="M235" s="9">
        <f>Damdubbel2!M163</f>
        <v>0</v>
      </c>
      <c r="N235" s="1">
        <f>Damdubbel2!N163</f>
        <v>0</v>
      </c>
      <c r="O235" s="1">
        <f>Damdubbel2!O163</f>
        <v>0</v>
      </c>
    </row>
    <row r="236" spans="1:15" x14ac:dyDescent="0.25">
      <c r="A236" s="9">
        <f>Damdubbel2!A164</f>
        <v>0</v>
      </c>
      <c r="B236" s="9">
        <f>Damdubbel2!B164</f>
        <v>0</v>
      </c>
      <c r="C236" s="9">
        <f>Damdubbel2!C164</f>
        <v>0</v>
      </c>
      <c r="D236" s="9">
        <f>Damdubbel2!D164</f>
        <v>0</v>
      </c>
      <c r="E236" s="9">
        <f>Damdubbel2!E164</f>
        <v>0</v>
      </c>
      <c r="F236" s="9">
        <f>Damdubbel2!F164</f>
        <v>0</v>
      </c>
      <c r="G236" s="9">
        <f>Damdubbel2!G164</f>
        <v>0</v>
      </c>
      <c r="H236" s="1">
        <f>Damdubbel2!H164</f>
        <v>0</v>
      </c>
      <c r="I236" s="9">
        <f>Damdubbel2!I164</f>
        <v>0</v>
      </c>
      <c r="J236" s="9">
        <f>Damdubbel2!J164</f>
        <v>0</v>
      </c>
      <c r="K236" s="9">
        <f>Damdubbel2!K164</f>
        <v>0</v>
      </c>
      <c r="L236" s="9">
        <f>Damdubbel2!L164</f>
        <v>0</v>
      </c>
      <c r="M236" s="9">
        <f>Damdubbel2!M164</f>
        <v>0</v>
      </c>
      <c r="N236" s="1">
        <f>Damdubbel2!N164</f>
        <v>0</v>
      </c>
      <c r="O236" s="1">
        <f>Damdubbel2!O164</f>
        <v>0</v>
      </c>
    </row>
    <row r="237" spans="1:15" x14ac:dyDescent="0.25">
      <c r="A237" s="9" t="str">
        <f>A235&amp;"/"&amp;A236</f>
        <v>0/0</v>
      </c>
      <c r="B237" s="37">
        <f>IF(B235=B236,B236,B235&amp;"/"&amp;B236)</f>
        <v>0</v>
      </c>
      <c r="C237" s="9">
        <f t="shared" ref="C237:O237" si="77">SUM(C235:C236)</f>
        <v>0</v>
      </c>
      <c r="D237" s="9">
        <f t="shared" si="77"/>
        <v>0</v>
      </c>
      <c r="E237" s="9">
        <f t="shared" si="77"/>
        <v>0</v>
      </c>
      <c r="F237" s="9">
        <f t="shared" si="77"/>
        <v>0</v>
      </c>
      <c r="G237" s="9">
        <f t="shared" si="77"/>
        <v>0</v>
      </c>
      <c r="H237" s="1">
        <f t="shared" si="77"/>
        <v>0</v>
      </c>
      <c r="I237" s="9">
        <f t="shared" si="77"/>
        <v>0</v>
      </c>
      <c r="J237" s="9">
        <f t="shared" si="77"/>
        <v>0</v>
      </c>
      <c r="K237" s="9">
        <f t="shared" si="77"/>
        <v>0</v>
      </c>
      <c r="L237" s="9">
        <f t="shared" si="77"/>
        <v>0</v>
      </c>
      <c r="M237" s="9">
        <f t="shared" si="77"/>
        <v>0</v>
      </c>
      <c r="N237" s="1">
        <f t="shared" si="77"/>
        <v>0</v>
      </c>
      <c r="O237" s="1">
        <f t="shared" si="77"/>
        <v>0</v>
      </c>
    </row>
    <row r="238" spans="1:15" x14ac:dyDescent="0.25">
      <c r="A238" s="9">
        <f>Damdubbel2!A165</f>
        <v>0</v>
      </c>
      <c r="B238" s="9">
        <f>Damdubbel2!B165</f>
        <v>0</v>
      </c>
      <c r="C238" s="9">
        <f>Damdubbel2!C165</f>
        <v>0</v>
      </c>
      <c r="D238" s="9">
        <f>Damdubbel2!D165</f>
        <v>0</v>
      </c>
      <c r="E238" s="9">
        <f>Damdubbel2!E165</f>
        <v>0</v>
      </c>
      <c r="F238" s="9">
        <f>Damdubbel2!F165</f>
        <v>0</v>
      </c>
      <c r="G238" s="9">
        <f>Damdubbel2!G165</f>
        <v>0</v>
      </c>
      <c r="H238" s="1">
        <f>Damdubbel2!H165</f>
        <v>0</v>
      </c>
      <c r="I238" s="9">
        <f>Damdubbel2!I165</f>
        <v>0</v>
      </c>
      <c r="J238" s="9">
        <f>Damdubbel2!J165</f>
        <v>0</v>
      </c>
      <c r="K238" s="9">
        <f>Damdubbel2!K165</f>
        <v>0</v>
      </c>
      <c r="L238" s="9">
        <f>Damdubbel2!L165</f>
        <v>0</v>
      </c>
      <c r="M238" s="9">
        <f>Damdubbel2!M165</f>
        <v>0</v>
      </c>
      <c r="N238" s="1">
        <f>Damdubbel2!N165</f>
        <v>0</v>
      </c>
      <c r="O238" s="1">
        <f>Damdubbel2!O165</f>
        <v>0</v>
      </c>
    </row>
    <row r="239" spans="1:15" x14ac:dyDescent="0.25">
      <c r="A239" s="9">
        <f>Damdubbel2!A166</f>
        <v>0</v>
      </c>
      <c r="B239" s="9">
        <f>Damdubbel2!B166</f>
        <v>0</v>
      </c>
      <c r="C239" s="9">
        <f>Damdubbel2!C166</f>
        <v>0</v>
      </c>
      <c r="D239" s="9">
        <f>Damdubbel2!D166</f>
        <v>0</v>
      </c>
      <c r="E239" s="9">
        <f>Damdubbel2!E166</f>
        <v>0</v>
      </c>
      <c r="F239" s="9">
        <f>Damdubbel2!F166</f>
        <v>0</v>
      </c>
      <c r="G239" s="9">
        <f>Damdubbel2!G166</f>
        <v>0</v>
      </c>
      <c r="H239" s="1">
        <f>Damdubbel2!H166</f>
        <v>0</v>
      </c>
      <c r="I239" s="9">
        <f>Damdubbel2!I166</f>
        <v>0</v>
      </c>
      <c r="J239" s="9">
        <f>Damdubbel2!J166</f>
        <v>0</v>
      </c>
      <c r="K239" s="9">
        <f>Damdubbel2!K166</f>
        <v>0</v>
      </c>
      <c r="L239" s="9">
        <f>Damdubbel2!L166</f>
        <v>0</v>
      </c>
      <c r="M239" s="9">
        <f>Damdubbel2!M166</f>
        <v>0</v>
      </c>
      <c r="N239" s="1">
        <f>Damdubbel2!N166</f>
        <v>0</v>
      </c>
      <c r="O239" s="1">
        <f>Damdubbel2!O166</f>
        <v>0</v>
      </c>
    </row>
    <row r="240" spans="1:15" x14ac:dyDescent="0.25">
      <c r="A240" s="9" t="str">
        <f>A238&amp;"/"&amp;A239</f>
        <v>0/0</v>
      </c>
      <c r="B240" s="37">
        <f>IF(B238=B239,B239,B238&amp;"/"&amp;B239)</f>
        <v>0</v>
      </c>
      <c r="C240" s="9">
        <f t="shared" ref="C240:O240" si="78">SUM(C238:C239)</f>
        <v>0</v>
      </c>
      <c r="D240" s="9">
        <f t="shared" si="78"/>
        <v>0</v>
      </c>
      <c r="E240" s="9">
        <f t="shared" si="78"/>
        <v>0</v>
      </c>
      <c r="F240" s="9">
        <f t="shared" si="78"/>
        <v>0</v>
      </c>
      <c r="G240" s="9">
        <f t="shared" si="78"/>
        <v>0</v>
      </c>
      <c r="H240" s="1">
        <f t="shared" si="78"/>
        <v>0</v>
      </c>
      <c r="I240" s="9">
        <f t="shared" si="78"/>
        <v>0</v>
      </c>
      <c r="J240" s="9">
        <f t="shared" si="78"/>
        <v>0</v>
      </c>
      <c r="K240" s="9">
        <f t="shared" si="78"/>
        <v>0</v>
      </c>
      <c r="L240" s="9">
        <f t="shared" si="78"/>
        <v>0</v>
      </c>
      <c r="M240" s="9">
        <f t="shared" si="78"/>
        <v>0</v>
      </c>
      <c r="N240" s="1">
        <f t="shared" si="78"/>
        <v>0</v>
      </c>
      <c r="O240" s="1">
        <f t="shared" si="78"/>
        <v>0</v>
      </c>
    </row>
    <row r="241" spans="1:15" x14ac:dyDescent="0.25">
      <c r="A241" s="9">
        <f>Damdubbel2!A167</f>
        <v>0</v>
      </c>
      <c r="B241" s="9">
        <f>Damdubbel2!B167</f>
        <v>0</v>
      </c>
      <c r="C241" s="9">
        <f>Damdubbel2!C167</f>
        <v>0</v>
      </c>
      <c r="D241" s="9">
        <f>Damdubbel2!D167</f>
        <v>0</v>
      </c>
      <c r="E241" s="9">
        <f>Damdubbel2!E167</f>
        <v>0</v>
      </c>
      <c r="F241" s="9">
        <f>Damdubbel2!F167</f>
        <v>0</v>
      </c>
      <c r="G241" s="9">
        <f>Damdubbel2!G167</f>
        <v>0</v>
      </c>
      <c r="H241" s="1">
        <f>Damdubbel2!H167</f>
        <v>0</v>
      </c>
      <c r="I241" s="9">
        <f>Damdubbel2!I167</f>
        <v>0</v>
      </c>
      <c r="J241" s="9">
        <f>Damdubbel2!J167</f>
        <v>0</v>
      </c>
      <c r="K241" s="9">
        <f>Damdubbel2!K167</f>
        <v>0</v>
      </c>
      <c r="L241" s="9">
        <f>Damdubbel2!L167</f>
        <v>0</v>
      </c>
      <c r="M241" s="9">
        <f>Damdubbel2!M167</f>
        <v>0</v>
      </c>
      <c r="N241" s="1">
        <f>Damdubbel2!N167</f>
        <v>0</v>
      </c>
      <c r="O241" s="1">
        <f>Damdubbel2!O167</f>
        <v>0</v>
      </c>
    </row>
    <row r="242" spans="1:15" x14ac:dyDescent="0.25">
      <c r="A242" s="9">
        <f>Damdubbel2!A168</f>
        <v>0</v>
      </c>
      <c r="B242" s="9">
        <f>Damdubbel2!B168</f>
        <v>0</v>
      </c>
      <c r="C242" s="9">
        <f>Damdubbel2!C168</f>
        <v>0</v>
      </c>
      <c r="D242" s="9">
        <f>Damdubbel2!D168</f>
        <v>0</v>
      </c>
      <c r="E242" s="9">
        <f>Damdubbel2!E168</f>
        <v>0</v>
      </c>
      <c r="F242" s="9">
        <f>Damdubbel2!F168</f>
        <v>0</v>
      </c>
      <c r="G242" s="9">
        <f>Damdubbel2!G168</f>
        <v>0</v>
      </c>
      <c r="H242" s="1">
        <f>Damdubbel2!H168</f>
        <v>0</v>
      </c>
      <c r="I242" s="9">
        <f>Damdubbel2!I168</f>
        <v>0</v>
      </c>
      <c r="J242" s="9">
        <f>Damdubbel2!J168</f>
        <v>0</v>
      </c>
      <c r="K242" s="9">
        <f>Damdubbel2!K168</f>
        <v>0</v>
      </c>
      <c r="L242" s="9">
        <f>Damdubbel2!L168</f>
        <v>0</v>
      </c>
      <c r="M242" s="9">
        <f>Damdubbel2!M168</f>
        <v>0</v>
      </c>
      <c r="N242" s="1">
        <f>Damdubbel2!N168</f>
        <v>0</v>
      </c>
      <c r="O242" s="1">
        <f>Damdubbel2!O168</f>
        <v>0</v>
      </c>
    </row>
    <row r="243" spans="1:15" x14ac:dyDescent="0.25">
      <c r="A243" s="9" t="str">
        <f>A241&amp;"/"&amp;A242</f>
        <v>0/0</v>
      </c>
      <c r="B243" s="37">
        <f>IF(B241=B242,B242,B241&amp;"/"&amp;B242)</f>
        <v>0</v>
      </c>
      <c r="C243" s="9">
        <f t="shared" ref="C243:O243" si="79">SUM(C241:C242)</f>
        <v>0</v>
      </c>
      <c r="D243" s="9">
        <f t="shared" si="79"/>
        <v>0</v>
      </c>
      <c r="E243" s="9">
        <f t="shared" si="79"/>
        <v>0</v>
      </c>
      <c r="F243" s="9">
        <f t="shared" si="79"/>
        <v>0</v>
      </c>
      <c r="G243" s="9">
        <f t="shared" si="79"/>
        <v>0</v>
      </c>
      <c r="H243" s="1">
        <f t="shared" si="79"/>
        <v>0</v>
      </c>
      <c r="I243" s="9">
        <f t="shared" si="79"/>
        <v>0</v>
      </c>
      <c r="J243" s="9">
        <f t="shared" si="79"/>
        <v>0</v>
      </c>
      <c r="K243" s="9">
        <f t="shared" si="79"/>
        <v>0</v>
      </c>
      <c r="L243" s="9">
        <f t="shared" si="79"/>
        <v>0</v>
      </c>
      <c r="M243" s="9">
        <f t="shared" si="79"/>
        <v>0</v>
      </c>
      <c r="N243" s="1">
        <f t="shared" si="79"/>
        <v>0</v>
      </c>
      <c r="O243" s="1">
        <f t="shared" si="79"/>
        <v>0</v>
      </c>
    </row>
    <row r="244" spans="1:15" x14ac:dyDescent="0.25">
      <c r="A244" s="9">
        <f>Damdubbel2!A169</f>
        <v>0</v>
      </c>
      <c r="B244" s="9">
        <f>Damdubbel2!B169</f>
        <v>0</v>
      </c>
      <c r="C244" s="9">
        <f>Damdubbel2!C169</f>
        <v>0</v>
      </c>
      <c r="D244" s="9">
        <f>Damdubbel2!D169</f>
        <v>0</v>
      </c>
      <c r="E244" s="9">
        <f>Damdubbel2!E169</f>
        <v>0</v>
      </c>
      <c r="F244" s="9">
        <f>Damdubbel2!F169</f>
        <v>0</v>
      </c>
      <c r="G244" s="9">
        <f>Damdubbel2!G169</f>
        <v>0</v>
      </c>
      <c r="H244" s="1">
        <f>Damdubbel2!H169</f>
        <v>0</v>
      </c>
      <c r="I244" s="9">
        <f>Damdubbel2!I169</f>
        <v>0</v>
      </c>
      <c r="J244" s="9">
        <f>Damdubbel2!J169</f>
        <v>0</v>
      </c>
      <c r="K244" s="9">
        <f>Damdubbel2!K169</f>
        <v>0</v>
      </c>
      <c r="L244" s="9">
        <f>Damdubbel2!L169</f>
        <v>0</v>
      </c>
      <c r="M244" s="9">
        <f>Damdubbel2!M169</f>
        <v>0</v>
      </c>
      <c r="N244" s="1">
        <f>Damdubbel2!N169</f>
        <v>0</v>
      </c>
      <c r="O244" s="1">
        <f>Damdubbel2!O169</f>
        <v>0</v>
      </c>
    </row>
    <row r="245" spans="1:15" x14ac:dyDescent="0.25">
      <c r="A245" s="9">
        <f>Damdubbel2!A170</f>
        <v>0</v>
      </c>
      <c r="B245" s="9">
        <f>Damdubbel2!B170</f>
        <v>0</v>
      </c>
      <c r="C245" s="9">
        <f>Damdubbel2!C170</f>
        <v>0</v>
      </c>
      <c r="D245" s="9">
        <f>Damdubbel2!D170</f>
        <v>0</v>
      </c>
      <c r="E245" s="9">
        <f>Damdubbel2!E170</f>
        <v>0</v>
      </c>
      <c r="F245" s="9">
        <f>Damdubbel2!F170</f>
        <v>0</v>
      </c>
      <c r="G245" s="9">
        <f>Damdubbel2!G170</f>
        <v>0</v>
      </c>
      <c r="H245" s="1">
        <f>Damdubbel2!H170</f>
        <v>0</v>
      </c>
      <c r="I245" s="9">
        <f>Damdubbel2!I170</f>
        <v>0</v>
      </c>
      <c r="J245" s="9">
        <f>Damdubbel2!J170</f>
        <v>0</v>
      </c>
      <c r="K245" s="9">
        <f>Damdubbel2!K170</f>
        <v>0</v>
      </c>
      <c r="L245" s="9">
        <f>Damdubbel2!L170</f>
        <v>0</v>
      </c>
      <c r="M245" s="9">
        <f>Damdubbel2!M170</f>
        <v>0</v>
      </c>
      <c r="N245" s="1">
        <f>Damdubbel2!N170</f>
        <v>0</v>
      </c>
      <c r="O245" s="1">
        <f>Damdubbel2!O170</f>
        <v>0</v>
      </c>
    </row>
    <row r="246" spans="1:15" x14ac:dyDescent="0.25">
      <c r="A246" s="9" t="str">
        <f>A244&amp;"/"&amp;A245</f>
        <v>0/0</v>
      </c>
      <c r="B246" s="37">
        <f>IF(B244=B245,B245,B244&amp;"/"&amp;B245)</f>
        <v>0</v>
      </c>
      <c r="C246" s="9">
        <f t="shared" ref="C246:O246" si="80">SUM(C244:C245)</f>
        <v>0</v>
      </c>
      <c r="D246" s="9">
        <f t="shared" si="80"/>
        <v>0</v>
      </c>
      <c r="E246" s="9">
        <f t="shared" si="80"/>
        <v>0</v>
      </c>
      <c r="F246" s="9">
        <f t="shared" si="80"/>
        <v>0</v>
      </c>
      <c r="G246" s="9">
        <f t="shared" si="80"/>
        <v>0</v>
      </c>
      <c r="H246" s="1">
        <f t="shared" si="80"/>
        <v>0</v>
      </c>
      <c r="I246" s="9">
        <f t="shared" si="80"/>
        <v>0</v>
      </c>
      <c r="J246" s="9">
        <f t="shared" si="80"/>
        <v>0</v>
      </c>
      <c r="K246" s="9">
        <f t="shared" si="80"/>
        <v>0</v>
      </c>
      <c r="L246" s="9">
        <f t="shared" si="80"/>
        <v>0</v>
      </c>
      <c r="M246" s="9">
        <f t="shared" si="80"/>
        <v>0</v>
      </c>
      <c r="N246" s="1">
        <f t="shared" si="80"/>
        <v>0</v>
      </c>
      <c r="O246" s="1">
        <f t="shared" si="80"/>
        <v>0</v>
      </c>
    </row>
    <row r="247" spans="1:15" x14ac:dyDescent="0.25">
      <c r="A247" s="9">
        <f>Damdubbel2!A171</f>
        <v>0</v>
      </c>
      <c r="B247" s="9">
        <f>Damdubbel2!B171</f>
        <v>0</v>
      </c>
      <c r="C247" s="9">
        <f>Damdubbel2!C171</f>
        <v>0</v>
      </c>
      <c r="D247" s="9">
        <f>Damdubbel2!D171</f>
        <v>0</v>
      </c>
      <c r="E247" s="9">
        <f>Damdubbel2!E171</f>
        <v>0</v>
      </c>
      <c r="F247" s="9">
        <f>Damdubbel2!F171</f>
        <v>0</v>
      </c>
      <c r="G247" s="9">
        <f>Damdubbel2!G171</f>
        <v>0</v>
      </c>
      <c r="H247" s="1">
        <f>Damdubbel2!H171</f>
        <v>0</v>
      </c>
      <c r="I247" s="9">
        <f>Damdubbel2!I171</f>
        <v>0</v>
      </c>
      <c r="J247" s="9">
        <f>Damdubbel2!J171</f>
        <v>0</v>
      </c>
      <c r="K247" s="9">
        <f>Damdubbel2!K171</f>
        <v>0</v>
      </c>
      <c r="L247" s="9">
        <f>Damdubbel2!L171</f>
        <v>0</v>
      </c>
      <c r="M247" s="9">
        <f>Damdubbel2!M171</f>
        <v>0</v>
      </c>
      <c r="N247" s="1">
        <f>Damdubbel2!N171</f>
        <v>0</v>
      </c>
      <c r="O247" s="1">
        <f>Damdubbel2!O171</f>
        <v>0</v>
      </c>
    </row>
    <row r="248" spans="1:15" x14ac:dyDescent="0.25">
      <c r="A248" s="9">
        <f>Damdubbel2!A172</f>
        <v>0</v>
      </c>
      <c r="B248" s="9">
        <f>Damdubbel2!B172</f>
        <v>0</v>
      </c>
      <c r="C248" s="9">
        <f>Damdubbel2!C172</f>
        <v>0</v>
      </c>
      <c r="D248" s="9">
        <f>Damdubbel2!D172</f>
        <v>0</v>
      </c>
      <c r="E248" s="9">
        <f>Damdubbel2!E172</f>
        <v>0</v>
      </c>
      <c r="F248" s="9">
        <f>Damdubbel2!F172</f>
        <v>0</v>
      </c>
      <c r="G248" s="9">
        <f>Damdubbel2!G172</f>
        <v>0</v>
      </c>
      <c r="H248" s="1">
        <f>Damdubbel2!H172</f>
        <v>0</v>
      </c>
      <c r="I248" s="9">
        <f>Damdubbel2!I172</f>
        <v>0</v>
      </c>
      <c r="J248" s="9">
        <f>Damdubbel2!J172</f>
        <v>0</v>
      </c>
      <c r="K248" s="9">
        <f>Damdubbel2!K172</f>
        <v>0</v>
      </c>
      <c r="L248" s="9">
        <f>Damdubbel2!L172</f>
        <v>0</v>
      </c>
      <c r="M248" s="9">
        <f>Damdubbel2!M172</f>
        <v>0</v>
      </c>
      <c r="N248" s="1">
        <f>Damdubbel2!N172</f>
        <v>0</v>
      </c>
      <c r="O248" s="1">
        <f>Damdubbel2!O172</f>
        <v>0</v>
      </c>
    </row>
    <row r="249" spans="1:15" x14ac:dyDescent="0.25">
      <c r="A249" s="9" t="str">
        <f>A247&amp;"/"&amp;A248</f>
        <v>0/0</v>
      </c>
      <c r="B249" s="37">
        <f>IF(B247=B248,B248,B247&amp;"/"&amp;B248)</f>
        <v>0</v>
      </c>
      <c r="C249" s="9">
        <f t="shared" ref="C249:O249" si="81">SUM(C247:C248)</f>
        <v>0</v>
      </c>
      <c r="D249" s="9">
        <f t="shared" si="81"/>
        <v>0</v>
      </c>
      <c r="E249" s="9">
        <f t="shared" si="81"/>
        <v>0</v>
      </c>
      <c r="F249" s="9">
        <f t="shared" si="81"/>
        <v>0</v>
      </c>
      <c r="G249" s="9">
        <f t="shared" si="81"/>
        <v>0</v>
      </c>
      <c r="H249" s="1">
        <f t="shared" si="81"/>
        <v>0</v>
      </c>
      <c r="I249" s="9">
        <f t="shared" si="81"/>
        <v>0</v>
      </c>
      <c r="J249" s="9">
        <f t="shared" si="81"/>
        <v>0</v>
      </c>
      <c r="K249" s="9">
        <f t="shared" si="81"/>
        <v>0</v>
      </c>
      <c r="L249" s="9">
        <f t="shared" si="81"/>
        <v>0</v>
      </c>
      <c r="M249" s="9">
        <f t="shared" si="81"/>
        <v>0</v>
      </c>
      <c r="N249" s="1">
        <f t="shared" si="81"/>
        <v>0</v>
      </c>
      <c r="O249" s="1">
        <f t="shared" si="81"/>
        <v>0</v>
      </c>
    </row>
    <row r="250" spans="1:15" x14ac:dyDescent="0.25">
      <c r="A250" s="9">
        <f>Damdubbel2!A173</f>
        <v>0</v>
      </c>
      <c r="B250" s="9">
        <f>Damdubbel2!B173</f>
        <v>0</v>
      </c>
      <c r="C250" s="9">
        <f>Damdubbel2!C173</f>
        <v>0</v>
      </c>
      <c r="D250" s="9">
        <f>Damdubbel2!D173</f>
        <v>0</v>
      </c>
      <c r="E250" s="9">
        <f>Damdubbel2!E173</f>
        <v>0</v>
      </c>
      <c r="F250" s="9">
        <f>Damdubbel2!F173</f>
        <v>0</v>
      </c>
      <c r="G250" s="9">
        <f>Damdubbel2!G173</f>
        <v>0</v>
      </c>
      <c r="H250" s="1">
        <f>Damdubbel2!H173</f>
        <v>0</v>
      </c>
      <c r="I250" s="9">
        <f>Damdubbel2!I173</f>
        <v>0</v>
      </c>
      <c r="J250" s="9">
        <f>Damdubbel2!J173</f>
        <v>0</v>
      </c>
      <c r="K250" s="9">
        <f>Damdubbel2!K173</f>
        <v>0</v>
      </c>
      <c r="L250" s="9">
        <f>Damdubbel2!L173</f>
        <v>0</v>
      </c>
      <c r="M250" s="9">
        <f>Damdubbel2!M173</f>
        <v>0</v>
      </c>
      <c r="N250" s="1">
        <f>Damdubbel2!N173</f>
        <v>0</v>
      </c>
      <c r="O250" s="1">
        <f>Damdubbel2!O173</f>
        <v>0</v>
      </c>
    </row>
    <row r="251" spans="1:15" x14ac:dyDescent="0.25">
      <c r="A251" s="9">
        <f>Damdubbel2!A174</f>
        <v>0</v>
      </c>
      <c r="B251" s="9">
        <f>Damdubbel2!B174</f>
        <v>0</v>
      </c>
      <c r="C251" s="9">
        <f>Damdubbel2!C174</f>
        <v>0</v>
      </c>
      <c r="D251" s="9">
        <f>Damdubbel2!D174</f>
        <v>0</v>
      </c>
      <c r="E251" s="9">
        <f>Damdubbel2!E174</f>
        <v>0</v>
      </c>
      <c r="F251" s="9">
        <f>Damdubbel2!F174</f>
        <v>0</v>
      </c>
      <c r="G251" s="9">
        <f>Damdubbel2!G174</f>
        <v>0</v>
      </c>
      <c r="H251" s="1">
        <f>Damdubbel2!H174</f>
        <v>0</v>
      </c>
      <c r="I251" s="9">
        <f>Damdubbel2!I174</f>
        <v>0</v>
      </c>
      <c r="J251" s="9">
        <f>Damdubbel2!J174</f>
        <v>0</v>
      </c>
      <c r="K251" s="9">
        <f>Damdubbel2!K174</f>
        <v>0</v>
      </c>
      <c r="L251" s="9">
        <f>Damdubbel2!L174</f>
        <v>0</v>
      </c>
      <c r="M251" s="9">
        <f>Damdubbel2!M174</f>
        <v>0</v>
      </c>
      <c r="N251" s="1">
        <f>Damdubbel2!N174</f>
        <v>0</v>
      </c>
      <c r="O251" s="1">
        <f>Damdubbel2!O174</f>
        <v>0</v>
      </c>
    </row>
    <row r="252" spans="1:15" x14ac:dyDescent="0.25">
      <c r="A252" s="9" t="str">
        <f>A250&amp;"/"&amp;A251</f>
        <v>0/0</v>
      </c>
      <c r="B252" s="37">
        <f>IF(B250=B251,B251,B250&amp;"/"&amp;B251)</f>
        <v>0</v>
      </c>
      <c r="C252" s="9">
        <f t="shared" ref="C252:O252" si="82">SUM(C250:C251)</f>
        <v>0</v>
      </c>
      <c r="D252" s="9">
        <f t="shared" si="82"/>
        <v>0</v>
      </c>
      <c r="E252" s="9">
        <f t="shared" si="82"/>
        <v>0</v>
      </c>
      <c r="F252" s="9">
        <f t="shared" si="82"/>
        <v>0</v>
      </c>
      <c r="G252" s="9">
        <f t="shared" si="82"/>
        <v>0</v>
      </c>
      <c r="H252" s="1">
        <f t="shared" si="82"/>
        <v>0</v>
      </c>
      <c r="I252" s="9">
        <f t="shared" si="82"/>
        <v>0</v>
      </c>
      <c r="J252" s="9">
        <f t="shared" si="82"/>
        <v>0</v>
      </c>
      <c r="K252" s="9">
        <f t="shared" si="82"/>
        <v>0</v>
      </c>
      <c r="L252" s="9">
        <f t="shared" si="82"/>
        <v>0</v>
      </c>
      <c r="M252" s="9">
        <f t="shared" si="82"/>
        <v>0</v>
      </c>
      <c r="N252" s="1">
        <f t="shared" si="82"/>
        <v>0</v>
      </c>
      <c r="O252" s="1">
        <f t="shared" si="82"/>
        <v>0</v>
      </c>
    </row>
    <row r="253" spans="1:15" x14ac:dyDescent="0.25">
      <c r="A253" s="9">
        <f>Damdubbel2!A175</f>
        <v>0</v>
      </c>
      <c r="B253" s="9">
        <f>Damdubbel2!B175</f>
        <v>0</v>
      </c>
      <c r="C253" s="9">
        <f>Damdubbel2!C175</f>
        <v>0</v>
      </c>
      <c r="D253" s="9">
        <f>Damdubbel2!D175</f>
        <v>0</v>
      </c>
      <c r="E253" s="9">
        <f>Damdubbel2!E175</f>
        <v>0</v>
      </c>
      <c r="F253" s="9">
        <f>Damdubbel2!F175</f>
        <v>0</v>
      </c>
      <c r="G253" s="9">
        <f>Damdubbel2!G175</f>
        <v>0</v>
      </c>
      <c r="H253" s="1">
        <f>Damdubbel2!H175</f>
        <v>0</v>
      </c>
      <c r="I253" s="9">
        <f>Damdubbel2!I175</f>
        <v>0</v>
      </c>
      <c r="J253" s="9">
        <f>Damdubbel2!J175</f>
        <v>0</v>
      </c>
      <c r="K253" s="9">
        <f>Damdubbel2!K175</f>
        <v>0</v>
      </c>
      <c r="L253" s="9">
        <f>Damdubbel2!L175</f>
        <v>0</v>
      </c>
      <c r="M253" s="9">
        <f>Damdubbel2!M175</f>
        <v>0</v>
      </c>
      <c r="N253" s="1">
        <f>Damdubbel2!N175</f>
        <v>0</v>
      </c>
      <c r="O253" s="1">
        <f>Damdubbel2!O175</f>
        <v>0</v>
      </c>
    </row>
    <row r="254" spans="1:15" x14ac:dyDescent="0.25">
      <c r="A254" s="9">
        <f>Damdubbel2!A176</f>
        <v>0</v>
      </c>
      <c r="B254" s="9">
        <f>Damdubbel2!B176</f>
        <v>0</v>
      </c>
      <c r="C254" s="9">
        <f>Damdubbel2!C176</f>
        <v>0</v>
      </c>
      <c r="D254" s="9">
        <f>Damdubbel2!D176</f>
        <v>0</v>
      </c>
      <c r="E254" s="9">
        <f>Damdubbel2!E176</f>
        <v>0</v>
      </c>
      <c r="F254" s="9">
        <f>Damdubbel2!F176</f>
        <v>0</v>
      </c>
      <c r="G254" s="9">
        <f>Damdubbel2!G176</f>
        <v>0</v>
      </c>
      <c r="H254" s="1">
        <f>Damdubbel2!H176</f>
        <v>0</v>
      </c>
      <c r="I254" s="9">
        <f>Damdubbel2!I176</f>
        <v>0</v>
      </c>
      <c r="J254" s="9">
        <f>Damdubbel2!J176</f>
        <v>0</v>
      </c>
      <c r="K254" s="9">
        <f>Damdubbel2!K176</f>
        <v>0</v>
      </c>
      <c r="L254" s="9">
        <f>Damdubbel2!L176</f>
        <v>0</v>
      </c>
      <c r="M254" s="9">
        <f>Damdubbel2!M176</f>
        <v>0</v>
      </c>
      <c r="N254" s="1">
        <f>Damdubbel2!N176</f>
        <v>0</v>
      </c>
      <c r="O254" s="1">
        <f>Damdubbel2!O176</f>
        <v>0</v>
      </c>
    </row>
    <row r="255" spans="1:15" x14ac:dyDescent="0.25">
      <c r="A255" s="9" t="str">
        <f>A253&amp;"/"&amp;A254</f>
        <v>0/0</v>
      </c>
      <c r="B255" s="37">
        <f>IF(B253=B254,B254,B253&amp;"/"&amp;B254)</f>
        <v>0</v>
      </c>
      <c r="C255" s="9">
        <f t="shared" ref="C255:O255" si="83">SUM(C253:C254)</f>
        <v>0</v>
      </c>
      <c r="D255" s="9">
        <f t="shared" si="83"/>
        <v>0</v>
      </c>
      <c r="E255" s="9">
        <f t="shared" si="83"/>
        <v>0</v>
      </c>
      <c r="F255" s="9">
        <f t="shared" si="83"/>
        <v>0</v>
      </c>
      <c r="G255" s="9">
        <f t="shared" si="83"/>
        <v>0</v>
      </c>
      <c r="H255" s="1">
        <f t="shared" si="83"/>
        <v>0</v>
      </c>
      <c r="I255" s="9">
        <f t="shared" si="83"/>
        <v>0</v>
      </c>
      <c r="J255" s="9">
        <f t="shared" si="83"/>
        <v>0</v>
      </c>
      <c r="K255" s="9">
        <f t="shared" si="83"/>
        <v>0</v>
      </c>
      <c r="L255" s="9">
        <f t="shared" si="83"/>
        <v>0</v>
      </c>
      <c r="M255" s="9">
        <f t="shared" si="83"/>
        <v>0</v>
      </c>
      <c r="N255" s="1">
        <f t="shared" si="83"/>
        <v>0</v>
      </c>
      <c r="O255" s="1">
        <f t="shared" si="83"/>
        <v>0</v>
      </c>
    </row>
    <row r="256" spans="1:15" x14ac:dyDescent="0.25">
      <c r="A256" s="9">
        <f>Damdubbel2!A177</f>
        <v>0</v>
      </c>
      <c r="B256" s="9">
        <f>Damdubbel2!B177</f>
        <v>0</v>
      </c>
      <c r="C256" s="9">
        <f>Damdubbel2!C177</f>
        <v>0</v>
      </c>
      <c r="D256" s="9">
        <f>Damdubbel2!D177</f>
        <v>0</v>
      </c>
      <c r="E256" s="9">
        <f>Damdubbel2!E177</f>
        <v>0</v>
      </c>
      <c r="F256" s="9">
        <f>Damdubbel2!F177</f>
        <v>0</v>
      </c>
      <c r="G256" s="9">
        <f>Damdubbel2!G177</f>
        <v>0</v>
      </c>
      <c r="H256" s="1">
        <f>Damdubbel2!H177</f>
        <v>0</v>
      </c>
      <c r="I256" s="9">
        <f>Damdubbel2!I177</f>
        <v>0</v>
      </c>
      <c r="J256" s="9">
        <f>Damdubbel2!J177</f>
        <v>0</v>
      </c>
      <c r="K256" s="9">
        <f>Damdubbel2!K177</f>
        <v>0</v>
      </c>
      <c r="L256" s="9">
        <f>Damdubbel2!L177</f>
        <v>0</v>
      </c>
      <c r="M256" s="9">
        <f>Damdubbel2!M177</f>
        <v>0</v>
      </c>
      <c r="N256" s="1">
        <f>Damdubbel2!N177</f>
        <v>0</v>
      </c>
      <c r="O256" s="1">
        <f>Damdubbel2!O177</f>
        <v>0</v>
      </c>
    </row>
    <row r="257" spans="1:15" x14ac:dyDescent="0.25">
      <c r="A257" s="9">
        <f>Damdubbel2!A178</f>
        <v>0</v>
      </c>
      <c r="B257" s="9">
        <f>Damdubbel2!B178</f>
        <v>0</v>
      </c>
      <c r="C257" s="9">
        <f>Damdubbel2!C178</f>
        <v>0</v>
      </c>
      <c r="D257" s="9">
        <f>Damdubbel2!D178</f>
        <v>0</v>
      </c>
      <c r="E257" s="9">
        <f>Damdubbel2!E178</f>
        <v>0</v>
      </c>
      <c r="F257" s="9">
        <f>Damdubbel2!F178</f>
        <v>0</v>
      </c>
      <c r="G257" s="9">
        <f>Damdubbel2!G178</f>
        <v>0</v>
      </c>
      <c r="H257" s="1">
        <f>Damdubbel2!H178</f>
        <v>0</v>
      </c>
      <c r="I257" s="9">
        <f>Damdubbel2!I178</f>
        <v>0</v>
      </c>
      <c r="J257" s="9">
        <f>Damdubbel2!J178</f>
        <v>0</v>
      </c>
      <c r="K257" s="9">
        <f>Damdubbel2!K178</f>
        <v>0</v>
      </c>
      <c r="L257" s="9">
        <f>Damdubbel2!L178</f>
        <v>0</v>
      </c>
      <c r="M257" s="9">
        <f>Damdubbel2!M178</f>
        <v>0</v>
      </c>
      <c r="N257" s="1">
        <f>Damdubbel2!N178</f>
        <v>0</v>
      </c>
      <c r="O257" s="1">
        <f>Damdubbel2!O178</f>
        <v>0</v>
      </c>
    </row>
    <row r="258" spans="1:15" x14ac:dyDescent="0.25">
      <c r="A258" s="9" t="str">
        <f>A256&amp;"/"&amp;A257</f>
        <v>0/0</v>
      </c>
      <c r="B258" s="37">
        <f>IF(B256=B257,B257,B256&amp;"/"&amp;B257)</f>
        <v>0</v>
      </c>
      <c r="C258" s="9">
        <f t="shared" ref="C258:O258" si="84">SUM(C256:C257)</f>
        <v>0</v>
      </c>
      <c r="D258" s="9">
        <f t="shared" si="84"/>
        <v>0</v>
      </c>
      <c r="E258" s="9">
        <f t="shared" si="84"/>
        <v>0</v>
      </c>
      <c r="F258" s="9">
        <f t="shared" si="84"/>
        <v>0</v>
      </c>
      <c r="G258" s="9">
        <f t="shared" si="84"/>
        <v>0</v>
      </c>
      <c r="H258" s="1">
        <f t="shared" si="84"/>
        <v>0</v>
      </c>
      <c r="I258" s="9">
        <f t="shared" si="84"/>
        <v>0</v>
      </c>
      <c r="J258" s="9">
        <f t="shared" si="84"/>
        <v>0</v>
      </c>
      <c r="K258" s="9">
        <f t="shared" si="84"/>
        <v>0</v>
      </c>
      <c r="L258" s="9">
        <f t="shared" si="84"/>
        <v>0</v>
      </c>
      <c r="M258" s="9">
        <f t="shared" si="84"/>
        <v>0</v>
      </c>
      <c r="N258" s="1">
        <f t="shared" si="84"/>
        <v>0</v>
      </c>
      <c r="O258" s="1">
        <f t="shared" si="84"/>
        <v>0</v>
      </c>
    </row>
    <row r="259" spans="1:15" x14ac:dyDescent="0.25">
      <c r="A259" s="9">
        <f>Damdubbel2!A179</f>
        <v>0</v>
      </c>
      <c r="B259" s="9">
        <f>Damdubbel2!B179</f>
        <v>0</v>
      </c>
      <c r="C259" s="9">
        <f>Damdubbel2!C179</f>
        <v>0</v>
      </c>
      <c r="D259" s="9">
        <f>Damdubbel2!D179</f>
        <v>0</v>
      </c>
      <c r="E259" s="9">
        <f>Damdubbel2!E179</f>
        <v>0</v>
      </c>
      <c r="F259" s="9">
        <f>Damdubbel2!F179</f>
        <v>0</v>
      </c>
      <c r="G259" s="9">
        <f>Damdubbel2!G179</f>
        <v>0</v>
      </c>
      <c r="H259" s="1">
        <f>Damdubbel2!H179</f>
        <v>0</v>
      </c>
      <c r="I259" s="9">
        <f>Damdubbel2!I179</f>
        <v>0</v>
      </c>
      <c r="J259" s="9">
        <f>Damdubbel2!J179</f>
        <v>0</v>
      </c>
      <c r="K259" s="9">
        <f>Damdubbel2!K179</f>
        <v>0</v>
      </c>
      <c r="L259" s="9">
        <f>Damdubbel2!L179</f>
        <v>0</v>
      </c>
      <c r="M259" s="9">
        <f>Damdubbel2!M179</f>
        <v>0</v>
      </c>
      <c r="N259" s="1">
        <f>Damdubbel2!N179</f>
        <v>0</v>
      </c>
      <c r="O259" s="1">
        <f>Damdubbel2!O179</f>
        <v>0</v>
      </c>
    </row>
    <row r="260" spans="1:15" x14ac:dyDescent="0.25">
      <c r="A260" s="9">
        <f>Damdubbel2!A180</f>
        <v>0</v>
      </c>
      <c r="B260" s="9">
        <f>Damdubbel2!B180</f>
        <v>0</v>
      </c>
      <c r="C260" s="9">
        <f>Damdubbel2!C180</f>
        <v>0</v>
      </c>
      <c r="D260" s="9">
        <f>Damdubbel2!D180</f>
        <v>0</v>
      </c>
      <c r="E260" s="9">
        <f>Damdubbel2!E180</f>
        <v>0</v>
      </c>
      <c r="F260" s="9">
        <f>Damdubbel2!F180</f>
        <v>0</v>
      </c>
      <c r="G260" s="9">
        <f>Damdubbel2!G180</f>
        <v>0</v>
      </c>
      <c r="H260" s="1">
        <f>Damdubbel2!H180</f>
        <v>0</v>
      </c>
      <c r="I260" s="9">
        <f>Damdubbel2!I180</f>
        <v>0</v>
      </c>
      <c r="J260" s="9">
        <f>Damdubbel2!J180</f>
        <v>0</v>
      </c>
      <c r="K260" s="9">
        <f>Damdubbel2!K180</f>
        <v>0</v>
      </c>
      <c r="L260" s="9">
        <f>Damdubbel2!L180</f>
        <v>0</v>
      </c>
      <c r="M260" s="9">
        <f>Damdubbel2!M180</f>
        <v>0</v>
      </c>
      <c r="N260" s="1">
        <f>Damdubbel2!N180</f>
        <v>0</v>
      </c>
      <c r="O260" s="1">
        <f>Damdubbel2!O180</f>
        <v>0</v>
      </c>
    </row>
    <row r="261" spans="1:15" x14ac:dyDescent="0.25">
      <c r="A261" s="9" t="str">
        <f>A259&amp;"/"&amp;A260</f>
        <v>0/0</v>
      </c>
      <c r="B261" s="37">
        <f>IF(B259=B260,B260,B259&amp;"/"&amp;B260)</f>
        <v>0</v>
      </c>
      <c r="C261" s="9">
        <f t="shared" ref="C261:O261" si="85">SUM(C259:C260)</f>
        <v>0</v>
      </c>
      <c r="D261" s="9">
        <f t="shared" si="85"/>
        <v>0</v>
      </c>
      <c r="E261" s="9">
        <f t="shared" si="85"/>
        <v>0</v>
      </c>
      <c r="F261" s="9">
        <f t="shared" si="85"/>
        <v>0</v>
      </c>
      <c r="G261" s="9">
        <f t="shared" si="85"/>
        <v>0</v>
      </c>
      <c r="H261" s="1">
        <f t="shared" si="85"/>
        <v>0</v>
      </c>
      <c r="I261" s="9">
        <f t="shared" si="85"/>
        <v>0</v>
      </c>
      <c r="J261" s="9">
        <f t="shared" si="85"/>
        <v>0</v>
      </c>
      <c r="K261" s="9">
        <f t="shared" si="85"/>
        <v>0</v>
      </c>
      <c r="L261" s="9">
        <f t="shared" si="85"/>
        <v>0</v>
      </c>
      <c r="M261" s="9">
        <f t="shared" si="85"/>
        <v>0</v>
      </c>
      <c r="N261" s="1">
        <f t="shared" si="85"/>
        <v>0</v>
      </c>
      <c r="O261" s="1">
        <f t="shared" si="85"/>
        <v>0</v>
      </c>
    </row>
    <row r="262" spans="1:15" x14ac:dyDescent="0.25">
      <c r="A262" s="9">
        <f>Damdubbel2!A181</f>
        <v>0</v>
      </c>
      <c r="B262" s="9">
        <f>Damdubbel2!B181</f>
        <v>0</v>
      </c>
      <c r="C262" s="9">
        <f>Damdubbel2!C181</f>
        <v>0</v>
      </c>
      <c r="D262" s="9">
        <f>Damdubbel2!D181</f>
        <v>0</v>
      </c>
      <c r="E262" s="9">
        <f>Damdubbel2!E181</f>
        <v>0</v>
      </c>
      <c r="F262" s="9">
        <f>Damdubbel2!F181</f>
        <v>0</v>
      </c>
      <c r="G262" s="9">
        <f>Damdubbel2!G181</f>
        <v>0</v>
      </c>
      <c r="H262" s="1">
        <f>Damdubbel2!H181</f>
        <v>0</v>
      </c>
      <c r="I262" s="9">
        <f>Damdubbel2!I181</f>
        <v>0</v>
      </c>
      <c r="J262" s="9">
        <f>Damdubbel2!J181</f>
        <v>0</v>
      </c>
      <c r="K262" s="9">
        <f>Damdubbel2!K181</f>
        <v>0</v>
      </c>
      <c r="L262" s="9">
        <f>Damdubbel2!L181</f>
        <v>0</v>
      </c>
      <c r="M262" s="9">
        <f>Damdubbel2!M181</f>
        <v>0</v>
      </c>
      <c r="N262" s="1">
        <f>Damdubbel2!N181</f>
        <v>0</v>
      </c>
      <c r="O262" s="1">
        <f>Damdubbel2!O181</f>
        <v>0</v>
      </c>
    </row>
    <row r="263" spans="1:15" x14ac:dyDescent="0.25">
      <c r="A263" s="9">
        <f>Damdubbel2!A182</f>
        <v>0</v>
      </c>
      <c r="B263" s="9">
        <f>Damdubbel2!B182</f>
        <v>0</v>
      </c>
      <c r="C263" s="9">
        <f>Damdubbel2!C182</f>
        <v>0</v>
      </c>
      <c r="D263" s="9">
        <f>Damdubbel2!D182</f>
        <v>0</v>
      </c>
      <c r="E263" s="9">
        <f>Damdubbel2!E182</f>
        <v>0</v>
      </c>
      <c r="F263" s="9">
        <f>Damdubbel2!F182</f>
        <v>0</v>
      </c>
      <c r="G263" s="9">
        <f>Damdubbel2!G182</f>
        <v>0</v>
      </c>
      <c r="H263" s="1">
        <f>Damdubbel2!H182</f>
        <v>0</v>
      </c>
      <c r="I263" s="9">
        <f>Damdubbel2!I182</f>
        <v>0</v>
      </c>
      <c r="J263" s="9">
        <f>Damdubbel2!J182</f>
        <v>0</v>
      </c>
      <c r="K263" s="9">
        <f>Damdubbel2!K182</f>
        <v>0</v>
      </c>
      <c r="L263" s="9">
        <f>Damdubbel2!L182</f>
        <v>0</v>
      </c>
      <c r="M263" s="9">
        <f>Damdubbel2!M182</f>
        <v>0</v>
      </c>
      <c r="N263" s="1">
        <f>Damdubbel2!N182</f>
        <v>0</v>
      </c>
      <c r="O263" s="1">
        <f>Damdubbel2!O182</f>
        <v>0</v>
      </c>
    </row>
    <row r="264" spans="1:15" x14ac:dyDescent="0.25">
      <c r="A264" s="9" t="str">
        <f>A262&amp;"/"&amp;A263</f>
        <v>0/0</v>
      </c>
      <c r="B264" s="37">
        <f>IF(B262=B263,B263,B262&amp;"/"&amp;B263)</f>
        <v>0</v>
      </c>
      <c r="C264" s="9">
        <f t="shared" ref="C264:O264" si="86">SUM(C262:C263)</f>
        <v>0</v>
      </c>
      <c r="D264" s="9">
        <f t="shared" si="86"/>
        <v>0</v>
      </c>
      <c r="E264" s="9">
        <f t="shared" si="86"/>
        <v>0</v>
      </c>
      <c r="F264" s="9">
        <f t="shared" si="86"/>
        <v>0</v>
      </c>
      <c r="G264" s="9">
        <f t="shared" si="86"/>
        <v>0</v>
      </c>
      <c r="H264" s="1">
        <f t="shared" si="86"/>
        <v>0</v>
      </c>
      <c r="I264" s="9">
        <f t="shared" si="86"/>
        <v>0</v>
      </c>
      <c r="J264" s="9">
        <f t="shared" si="86"/>
        <v>0</v>
      </c>
      <c r="K264" s="9">
        <f t="shared" si="86"/>
        <v>0</v>
      </c>
      <c r="L264" s="9">
        <f t="shared" si="86"/>
        <v>0</v>
      </c>
      <c r="M264" s="9">
        <f t="shared" si="86"/>
        <v>0</v>
      </c>
      <c r="N264" s="1">
        <f t="shared" si="86"/>
        <v>0</v>
      </c>
      <c r="O264" s="1">
        <f t="shared" si="86"/>
        <v>0</v>
      </c>
    </row>
    <row r="265" spans="1:15" x14ac:dyDescent="0.25">
      <c r="A265" s="9">
        <f>Damdubbel2!A183</f>
        <v>0</v>
      </c>
      <c r="B265" s="9">
        <f>Damdubbel2!B183</f>
        <v>0</v>
      </c>
      <c r="C265" s="9">
        <f>Damdubbel2!C183</f>
        <v>0</v>
      </c>
      <c r="D265" s="9">
        <f>Damdubbel2!D183</f>
        <v>0</v>
      </c>
      <c r="E265" s="9">
        <f>Damdubbel2!E183</f>
        <v>0</v>
      </c>
      <c r="F265" s="9">
        <f>Damdubbel2!F183</f>
        <v>0</v>
      </c>
      <c r="G265" s="9">
        <f>Damdubbel2!G183</f>
        <v>0</v>
      </c>
      <c r="H265" s="1">
        <f>Damdubbel2!H183</f>
        <v>0</v>
      </c>
      <c r="I265" s="9">
        <f>Damdubbel2!I183</f>
        <v>0</v>
      </c>
      <c r="J265" s="9">
        <f>Damdubbel2!J183</f>
        <v>0</v>
      </c>
      <c r="K265" s="9">
        <f>Damdubbel2!K183</f>
        <v>0</v>
      </c>
      <c r="L265" s="9">
        <f>Damdubbel2!L183</f>
        <v>0</v>
      </c>
      <c r="M265" s="9">
        <f>Damdubbel2!M183</f>
        <v>0</v>
      </c>
      <c r="N265" s="1">
        <f>Damdubbel2!N183</f>
        <v>0</v>
      </c>
      <c r="O265" s="1">
        <f>Damdubbel2!O183</f>
        <v>0</v>
      </c>
    </row>
    <row r="266" spans="1:15" x14ac:dyDescent="0.25">
      <c r="A266" s="9">
        <f>Damdubbel2!A184</f>
        <v>0</v>
      </c>
      <c r="B266" s="9">
        <f>Damdubbel2!B184</f>
        <v>0</v>
      </c>
      <c r="C266" s="9">
        <f>Damdubbel2!C184</f>
        <v>0</v>
      </c>
      <c r="D266" s="9">
        <f>Damdubbel2!D184</f>
        <v>0</v>
      </c>
      <c r="E266" s="9">
        <f>Damdubbel2!E184</f>
        <v>0</v>
      </c>
      <c r="F266" s="9">
        <f>Damdubbel2!F184</f>
        <v>0</v>
      </c>
      <c r="G266" s="9">
        <f>Damdubbel2!G184</f>
        <v>0</v>
      </c>
      <c r="H266" s="1">
        <f>Damdubbel2!H184</f>
        <v>0</v>
      </c>
      <c r="I266" s="9">
        <f>Damdubbel2!I184</f>
        <v>0</v>
      </c>
      <c r="J266" s="9">
        <f>Damdubbel2!J184</f>
        <v>0</v>
      </c>
      <c r="K266" s="9">
        <f>Damdubbel2!K184</f>
        <v>0</v>
      </c>
      <c r="L266" s="9">
        <f>Damdubbel2!L184</f>
        <v>0</v>
      </c>
      <c r="M266" s="9">
        <f>Damdubbel2!M184</f>
        <v>0</v>
      </c>
      <c r="N266" s="1">
        <f>Damdubbel2!N184</f>
        <v>0</v>
      </c>
      <c r="O266" s="1">
        <f>Damdubbel2!O184</f>
        <v>0</v>
      </c>
    </row>
    <row r="267" spans="1:15" x14ac:dyDescent="0.25">
      <c r="A267" s="9" t="str">
        <f>A265&amp;"/"&amp;A266</f>
        <v>0/0</v>
      </c>
      <c r="B267" s="37">
        <f>IF(B265=B266,B266,B265&amp;"/"&amp;B266)</f>
        <v>0</v>
      </c>
      <c r="C267" s="9">
        <f t="shared" ref="C267:O267" si="87">SUM(C265:C266)</f>
        <v>0</v>
      </c>
      <c r="D267" s="9">
        <f t="shared" si="87"/>
        <v>0</v>
      </c>
      <c r="E267" s="9">
        <f t="shared" si="87"/>
        <v>0</v>
      </c>
      <c r="F267" s="9">
        <f t="shared" si="87"/>
        <v>0</v>
      </c>
      <c r="G267" s="9">
        <f t="shared" si="87"/>
        <v>0</v>
      </c>
      <c r="H267" s="1">
        <f t="shared" si="87"/>
        <v>0</v>
      </c>
      <c r="I267" s="9">
        <f t="shared" si="87"/>
        <v>0</v>
      </c>
      <c r="J267" s="9">
        <f t="shared" si="87"/>
        <v>0</v>
      </c>
      <c r="K267" s="9">
        <f t="shared" si="87"/>
        <v>0</v>
      </c>
      <c r="L267" s="9">
        <f t="shared" si="87"/>
        <v>0</v>
      </c>
      <c r="M267" s="9">
        <f t="shared" si="87"/>
        <v>0</v>
      </c>
      <c r="N267" s="1">
        <f t="shared" si="87"/>
        <v>0</v>
      </c>
      <c r="O267" s="1">
        <f t="shared" si="87"/>
        <v>0</v>
      </c>
    </row>
    <row r="268" spans="1:15" x14ac:dyDescent="0.25">
      <c r="A268" s="9">
        <f>Damdubbel2!A185</f>
        <v>0</v>
      </c>
      <c r="B268" s="9">
        <f>Damdubbel2!B185</f>
        <v>0</v>
      </c>
      <c r="C268" s="9">
        <f>Damdubbel2!C185</f>
        <v>0</v>
      </c>
      <c r="D268" s="9">
        <f>Damdubbel2!D185</f>
        <v>0</v>
      </c>
      <c r="E268" s="9">
        <f>Damdubbel2!E185</f>
        <v>0</v>
      </c>
      <c r="F268" s="9">
        <f>Damdubbel2!F185</f>
        <v>0</v>
      </c>
      <c r="G268" s="9">
        <f>Damdubbel2!G185</f>
        <v>0</v>
      </c>
      <c r="H268" s="1">
        <f>Damdubbel2!H185</f>
        <v>0</v>
      </c>
      <c r="I268" s="9">
        <f>Damdubbel2!I185</f>
        <v>0</v>
      </c>
      <c r="J268" s="9">
        <f>Damdubbel2!J185</f>
        <v>0</v>
      </c>
      <c r="K268" s="9">
        <f>Damdubbel2!K185</f>
        <v>0</v>
      </c>
      <c r="L268" s="9">
        <f>Damdubbel2!L185</f>
        <v>0</v>
      </c>
      <c r="M268" s="9">
        <f>Damdubbel2!M185</f>
        <v>0</v>
      </c>
      <c r="N268" s="1">
        <f>Damdubbel2!N185</f>
        <v>0</v>
      </c>
      <c r="O268" s="1">
        <f>Damdubbel2!O185</f>
        <v>0</v>
      </c>
    </row>
    <row r="269" spans="1:15" x14ac:dyDescent="0.25">
      <c r="A269" s="9">
        <f>Damdubbel2!A186</f>
        <v>0</v>
      </c>
      <c r="B269" s="9">
        <f>Damdubbel2!B186</f>
        <v>0</v>
      </c>
      <c r="C269" s="9">
        <f>Damdubbel2!C186</f>
        <v>0</v>
      </c>
      <c r="D269" s="9">
        <f>Damdubbel2!D186</f>
        <v>0</v>
      </c>
      <c r="E269" s="9">
        <f>Damdubbel2!E186</f>
        <v>0</v>
      </c>
      <c r="F269" s="9">
        <f>Damdubbel2!F186</f>
        <v>0</v>
      </c>
      <c r="G269" s="9">
        <f>Damdubbel2!G186</f>
        <v>0</v>
      </c>
      <c r="H269" s="1">
        <f>Damdubbel2!H186</f>
        <v>0</v>
      </c>
      <c r="I269" s="9">
        <f>Damdubbel2!I186</f>
        <v>0</v>
      </c>
      <c r="J269" s="9">
        <f>Damdubbel2!J186</f>
        <v>0</v>
      </c>
      <c r="K269" s="9">
        <f>Damdubbel2!K186</f>
        <v>0</v>
      </c>
      <c r="L269" s="9">
        <f>Damdubbel2!L186</f>
        <v>0</v>
      </c>
      <c r="M269" s="9">
        <f>Damdubbel2!M186</f>
        <v>0</v>
      </c>
      <c r="N269" s="1">
        <f>Damdubbel2!N186</f>
        <v>0</v>
      </c>
      <c r="O269" s="1">
        <f>Damdubbel2!O186</f>
        <v>0</v>
      </c>
    </row>
    <row r="270" spans="1:15" x14ac:dyDescent="0.25">
      <c r="A270" s="9" t="str">
        <f>A268&amp;"/"&amp;A269</f>
        <v>0/0</v>
      </c>
      <c r="B270" s="37">
        <f>IF(B268=B269,B269,B268&amp;"/"&amp;B269)</f>
        <v>0</v>
      </c>
      <c r="C270" s="9">
        <f t="shared" ref="C270:O270" si="88">SUM(C268:C269)</f>
        <v>0</v>
      </c>
      <c r="D270" s="9">
        <f t="shared" si="88"/>
        <v>0</v>
      </c>
      <c r="E270" s="9">
        <f t="shared" si="88"/>
        <v>0</v>
      </c>
      <c r="F270" s="9">
        <f t="shared" si="88"/>
        <v>0</v>
      </c>
      <c r="G270" s="9">
        <f t="shared" si="88"/>
        <v>0</v>
      </c>
      <c r="H270" s="1">
        <f t="shared" si="88"/>
        <v>0</v>
      </c>
      <c r="I270" s="9">
        <f t="shared" si="88"/>
        <v>0</v>
      </c>
      <c r="J270" s="9">
        <f t="shared" si="88"/>
        <v>0</v>
      </c>
      <c r="K270" s="9">
        <f t="shared" si="88"/>
        <v>0</v>
      </c>
      <c r="L270" s="9">
        <f t="shared" si="88"/>
        <v>0</v>
      </c>
      <c r="M270" s="9">
        <f t="shared" si="88"/>
        <v>0</v>
      </c>
      <c r="N270" s="1">
        <f t="shared" si="88"/>
        <v>0</v>
      </c>
      <c r="O270" s="1">
        <f t="shared" si="88"/>
        <v>0</v>
      </c>
    </row>
    <row r="271" spans="1:15" x14ac:dyDescent="0.25">
      <c r="A271" s="9">
        <f>Damdubbel2!A187</f>
        <v>0</v>
      </c>
      <c r="B271" s="9">
        <f>Damdubbel2!B187</f>
        <v>0</v>
      </c>
      <c r="C271" s="9">
        <f>Damdubbel2!C187</f>
        <v>0</v>
      </c>
      <c r="D271" s="9">
        <f>Damdubbel2!D187</f>
        <v>0</v>
      </c>
      <c r="E271" s="9">
        <f>Damdubbel2!E187</f>
        <v>0</v>
      </c>
      <c r="F271" s="9">
        <f>Damdubbel2!F187</f>
        <v>0</v>
      </c>
      <c r="G271" s="9">
        <f>Damdubbel2!G187</f>
        <v>0</v>
      </c>
      <c r="H271" s="1">
        <f>Damdubbel2!H187</f>
        <v>0</v>
      </c>
      <c r="I271" s="9">
        <f>Damdubbel2!I187</f>
        <v>0</v>
      </c>
      <c r="J271" s="9">
        <f>Damdubbel2!J187</f>
        <v>0</v>
      </c>
      <c r="K271" s="9">
        <f>Damdubbel2!K187</f>
        <v>0</v>
      </c>
      <c r="L271" s="9">
        <f>Damdubbel2!L187</f>
        <v>0</v>
      </c>
      <c r="M271" s="9">
        <f>Damdubbel2!M187</f>
        <v>0</v>
      </c>
      <c r="N271" s="1">
        <f>Damdubbel2!N187</f>
        <v>0</v>
      </c>
      <c r="O271" s="1">
        <f>Damdubbel2!O187</f>
        <v>0</v>
      </c>
    </row>
    <row r="272" spans="1:15" x14ac:dyDescent="0.25">
      <c r="A272" s="9">
        <f>Damdubbel2!A188</f>
        <v>0</v>
      </c>
      <c r="B272" s="9">
        <f>Damdubbel2!B188</f>
        <v>0</v>
      </c>
      <c r="C272" s="9">
        <f>Damdubbel2!C188</f>
        <v>0</v>
      </c>
      <c r="D272" s="9">
        <f>Damdubbel2!D188</f>
        <v>0</v>
      </c>
      <c r="E272" s="9">
        <f>Damdubbel2!E188</f>
        <v>0</v>
      </c>
      <c r="F272" s="9">
        <f>Damdubbel2!F188</f>
        <v>0</v>
      </c>
      <c r="G272" s="9">
        <f>Damdubbel2!G188</f>
        <v>0</v>
      </c>
      <c r="H272" s="1">
        <f>Damdubbel2!H188</f>
        <v>0</v>
      </c>
      <c r="I272" s="9">
        <f>Damdubbel2!I188</f>
        <v>0</v>
      </c>
      <c r="J272" s="9">
        <f>Damdubbel2!J188</f>
        <v>0</v>
      </c>
      <c r="K272" s="9">
        <f>Damdubbel2!K188</f>
        <v>0</v>
      </c>
      <c r="L272" s="9">
        <f>Damdubbel2!L188</f>
        <v>0</v>
      </c>
      <c r="M272" s="9">
        <f>Damdubbel2!M188</f>
        <v>0</v>
      </c>
      <c r="N272" s="1">
        <f>Damdubbel2!N188</f>
        <v>0</v>
      </c>
      <c r="O272" s="1">
        <f>Damdubbel2!O188</f>
        <v>0</v>
      </c>
    </row>
    <row r="273" spans="1:15" x14ac:dyDescent="0.25">
      <c r="A273" s="9" t="str">
        <f>A271&amp;"/"&amp;A272</f>
        <v>0/0</v>
      </c>
      <c r="B273" s="37">
        <f>IF(B271=B272,B272,B271&amp;"/"&amp;B272)</f>
        <v>0</v>
      </c>
      <c r="C273" s="9">
        <f t="shared" ref="C273:O273" si="89">SUM(C271:C272)</f>
        <v>0</v>
      </c>
      <c r="D273" s="9">
        <f t="shared" si="89"/>
        <v>0</v>
      </c>
      <c r="E273" s="9">
        <f t="shared" si="89"/>
        <v>0</v>
      </c>
      <c r="F273" s="9">
        <f t="shared" si="89"/>
        <v>0</v>
      </c>
      <c r="G273" s="9">
        <f t="shared" si="89"/>
        <v>0</v>
      </c>
      <c r="H273" s="1">
        <f t="shared" si="89"/>
        <v>0</v>
      </c>
      <c r="I273" s="9">
        <f t="shared" si="89"/>
        <v>0</v>
      </c>
      <c r="J273" s="9">
        <f t="shared" si="89"/>
        <v>0</v>
      </c>
      <c r="K273" s="9">
        <f t="shared" si="89"/>
        <v>0</v>
      </c>
      <c r="L273" s="9">
        <f t="shared" si="89"/>
        <v>0</v>
      </c>
      <c r="M273" s="9">
        <f t="shared" si="89"/>
        <v>0</v>
      </c>
      <c r="N273" s="1">
        <f t="shared" si="89"/>
        <v>0</v>
      </c>
      <c r="O273" s="1">
        <f t="shared" si="89"/>
        <v>0</v>
      </c>
    </row>
    <row r="274" spans="1:15" x14ac:dyDescent="0.25">
      <c r="A274" s="9">
        <f>Damdubbel2!A189</f>
        <v>0</v>
      </c>
      <c r="B274" s="9">
        <f>Damdubbel2!B189</f>
        <v>0</v>
      </c>
      <c r="C274" s="9">
        <f>Damdubbel2!C189</f>
        <v>0</v>
      </c>
      <c r="D274" s="9">
        <f>Damdubbel2!D189</f>
        <v>0</v>
      </c>
      <c r="E274" s="9">
        <f>Damdubbel2!E189</f>
        <v>0</v>
      </c>
      <c r="F274" s="9">
        <f>Damdubbel2!F189</f>
        <v>0</v>
      </c>
      <c r="G274" s="9">
        <f>Damdubbel2!G189</f>
        <v>0</v>
      </c>
      <c r="H274" s="1">
        <f>Damdubbel2!H189</f>
        <v>0</v>
      </c>
      <c r="I274" s="9">
        <f>Damdubbel2!I189</f>
        <v>0</v>
      </c>
      <c r="J274" s="9">
        <f>Damdubbel2!J189</f>
        <v>0</v>
      </c>
      <c r="K274" s="9">
        <f>Damdubbel2!K189</f>
        <v>0</v>
      </c>
      <c r="L274" s="9">
        <f>Damdubbel2!L189</f>
        <v>0</v>
      </c>
      <c r="M274" s="9">
        <f>Damdubbel2!M189</f>
        <v>0</v>
      </c>
      <c r="N274" s="1">
        <f>Damdubbel2!N189</f>
        <v>0</v>
      </c>
      <c r="O274" s="1">
        <f>Damdubbel2!O189</f>
        <v>0</v>
      </c>
    </row>
    <row r="275" spans="1:15" x14ac:dyDescent="0.25">
      <c r="A275" s="9">
        <f>Damdubbel2!A190</f>
        <v>0</v>
      </c>
      <c r="B275" s="9">
        <f>Damdubbel2!B190</f>
        <v>0</v>
      </c>
      <c r="C275" s="9">
        <f>Damdubbel2!C190</f>
        <v>0</v>
      </c>
      <c r="D275" s="9">
        <f>Damdubbel2!D190</f>
        <v>0</v>
      </c>
      <c r="E275" s="9">
        <f>Damdubbel2!E190</f>
        <v>0</v>
      </c>
      <c r="F275" s="9">
        <f>Damdubbel2!F190</f>
        <v>0</v>
      </c>
      <c r="G275" s="9">
        <f>Damdubbel2!G190</f>
        <v>0</v>
      </c>
      <c r="H275" s="1">
        <f>Damdubbel2!H190</f>
        <v>0</v>
      </c>
      <c r="I275" s="9">
        <f>Damdubbel2!I190</f>
        <v>0</v>
      </c>
      <c r="J275" s="9">
        <f>Damdubbel2!J190</f>
        <v>0</v>
      </c>
      <c r="K275" s="9">
        <f>Damdubbel2!K190</f>
        <v>0</v>
      </c>
      <c r="L275" s="9">
        <f>Damdubbel2!L190</f>
        <v>0</v>
      </c>
      <c r="M275" s="9">
        <f>Damdubbel2!M190</f>
        <v>0</v>
      </c>
      <c r="N275" s="1">
        <f>Damdubbel2!N190</f>
        <v>0</v>
      </c>
      <c r="O275" s="1">
        <f>Damdubbel2!O190</f>
        <v>0</v>
      </c>
    </row>
    <row r="276" spans="1:15" x14ac:dyDescent="0.25">
      <c r="A276" s="9" t="str">
        <f>A274&amp;"/"&amp;A275</f>
        <v>0/0</v>
      </c>
      <c r="B276" s="37">
        <f>IF(B274=B275,B275,B274&amp;"/"&amp;B275)</f>
        <v>0</v>
      </c>
      <c r="C276" s="9">
        <f t="shared" ref="C276:O276" si="90">SUM(C274:C275)</f>
        <v>0</v>
      </c>
      <c r="D276" s="9">
        <f t="shared" si="90"/>
        <v>0</v>
      </c>
      <c r="E276" s="9">
        <f t="shared" si="90"/>
        <v>0</v>
      </c>
      <c r="F276" s="9">
        <f t="shared" si="90"/>
        <v>0</v>
      </c>
      <c r="G276" s="9">
        <f t="shared" si="90"/>
        <v>0</v>
      </c>
      <c r="H276" s="1">
        <f t="shared" si="90"/>
        <v>0</v>
      </c>
      <c r="I276" s="9">
        <f t="shared" si="90"/>
        <v>0</v>
      </c>
      <c r="J276" s="9">
        <f t="shared" si="90"/>
        <v>0</v>
      </c>
      <c r="K276" s="9">
        <f t="shared" si="90"/>
        <v>0</v>
      </c>
      <c r="L276" s="9">
        <f t="shared" si="90"/>
        <v>0</v>
      </c>
      <c r="M276" s="9">
        <f t="shared" si="90"/>
        <v>0</v>
      </c>
      <c r="N276" s="1">
        <f t="shared" si="90"/>
        <v>0</v>
      </c>
      <c r="O276" s="1">
        <f t="shared" si="90"/>
        <v>0</v>
      </c>
    </row>
    <row r="277" spans="1:15" x14ac:dyDescent="0.25">
      <c r="A277" s="9">
        <f>Damdubbel2!A191</f>
        <v>0</v>
      </c>
      <c r="B277" s="9">
        <f>Damdubbel2!B191</f>
        <v>0</v>
      </c>
      <c r="C277" s="9">
        <f>Damdubbel2!C191</f>
        <v>0</v>
      </c>
      <c r="D277" s="9">
        <f>Damdubbel2!D191</f>
        <v>0</v>
      </c>
      <c r="E277" s="9">
        <f>Damdubbel2!E191</f>
        <v>0</v>
      </c>
      <c r="F277" s="9">
        <f>Damdubbel2!F191</f>
        <v>0</v>
      </c>
      <c r="G277" s="9">
        <f>Damdubbel2!G191</f>
        <v>0</v>
      </c>
      <c r="H277" s="1">
        <f>Damdubbel2!H191</f>
        <v>0</v>
      </c>
      <c r="I277" s="9">
        <f>Damdubbel2!I191</f>
        <v>0</v>
      </c>
      <c r="J277" s="9">
        <f>Damdubbel2!J191</f>
        <v>0</v>
      </c>
      <c r="K277" s="9">
        <f>Damdubbel2!K191</f>
        <v>0</v>
      </c>
      <c r="L277" s="9">
        <f>Damdubbel2!L191</f>
        <v>0</v>
      </c>
      <c r="M277" s="9">
        <f>Damdubbel2!M191</f>
        <v>0</v>
      </c>
      <c r="N277" s="1">
        <f>Damdubbel2!N191</f>
        <v>0</v>
      </c>
      <c r="O277" s="1">
        <f>Damdubbel2!O191</f>
        <v>0</v>
      </c>
    </row>
    <row r="278" spans="1:15" x14ac:dyDescent="0.25">
      <c r="A278" s="9">
        <f>Damdubbel2!A192</f>
        <v>0</v>
      </c>
      <c r="B278" s="9">
        <f>Damdubbel2!B192</f>
        <v>0</v>
      </c>
      <c r="C278" s="9">
        <f>Damdubbel2!C192</f>
        <v>0</v>
      </c>
      <c r="D278" s="9">
        <f>Damdubbel2!D192</f>
        <v>0</v>
      </c>
      <c r="E278" s="9">
        <f>Damdubbel2!E192</f>
        <v>0</v>
      </c>
      <c r="F278" s="9">
        <f>Damdubbel2!F192</f>
        <v>0</v>
      </c>
      <c r="G278" s="9">
        <f>Damdubbel2!G192</f>
        <v>0</v>
      </c>
      <c r="H278" s="1">
        <f>Damdubbel2!H192</f>
        <v>0</v>
      </c>
      <c r="I278" s="9">
        <f>Damdubbel2!I192</f>
        <v>0</v>
      </c>
      <c r="J278" s="9">
        <f>Damdubbel2!J192</f>
        <v>0</v>
      </c>
      <c r="K278" s="9">
        <f>Damdubbel2!K192</f>
        <v>0</v>
      </c>
      <c r="L278" s="9">
        <f>Damdubbel2!L192</f>
        <v>0</v>
      </c>
      <c r="M278" s="9">
        <f>Damdubbel2!M192</f>
        <v>0</v>
      </c>
      <c r="N278" s="1">
        <f>Damdubbel2!N192</f>
        <v>0</v>
      </c>
      <c r="O278" s="1">
        <f>Damdubbel2!O192</f>
        <v>0</v>
      </c>
    </row>
    <row r="279" spans="1:15" x14ac:dyDescent="0.25">
      <c r="A279" s="9" t="str">
        <f>A277&amp;"/"&amp;A278</f>
        <v>0/0</v>
      </c>
      <c r="B279" s="37">
        <f>IF(B277=B278,B278,B277&amp;"/"&amp;B278)</f>
        <v>0</v>
      </c>
      <c r="C279" s="9">
        <f t="shared" ref="C279:O279" si="91">SUM(C277:C278)</f>
        <v>0</v>
      </c>
      <c r="D279" s="9">
        <f t="shared" si="91"/>
        <v>0</v>
      </c>
      <c r="E279" s="9">
        <f t="shared" si="91"/>
        <v>0</v>
      </c>
      <c r="F279" s="9">
        <f t="shared" si="91"/>
        <v>0</v>
      </c>
      <c r="G279" s="9">
        <f t="shared" si="91"/>
        <v>0</v>
      </c>
      <c r="H279" s="1">
        <f t="shared" si="91"/>
        <v>0</v>
      </c>
      <c r="I279" s="9">
        <f t="shared" si="91"/>
        <v>0</v>
      </c>
      <c r="J279" s="9">
        <f t="shared" si="91"/>
        <v>0</v>
      </c>
      <c r="K279" s="9">
        <f t="shared" si="91"/>
        <v>0</v>
      </c>
      <c r="L279" s="9">
        <f t="shared" si="91"/>
        <v>0</v>
      </c>
      <c r="M279" s="9">
        <f t="shared" si="91"/>
        <v>0</v>
      </c>
      <c r="N279" s="1">
        <f t="shared" si="91"/>
        <v>0</v>
      </c>
      <c r="O279" s="1">
        <f t="shared" si="91"/>
        <v>0</v>
      </c>
    </row>
    <row r="280" spans="1:15" x14ac:dyDescent="0.25">
      <c r="A280" s="9">
        <f>Damdubbel2!A193</f>
        <v>0</v>
      </c>
      <c r="B280" s="9">
        <f>Damdubbel2!B193</f>
        <v>0</v>
      </c>
      <c r="C280" s="9">
        <f>Damdubbel2!C193</f>
        <v>0</v>
      </c>
      <c r="D280" s="9">
        <f>Damdubbel2!D193</f>
        <v>0</v>
      </c>
      <c r="E280" s="9">
        <f>Damdubbel2!E193</f>
        <v>0</v>
      </c>
      <c r="F280" s="9">
        <f>Damdubbel2!F193</f>
        <v>0</v>
      </c>
      <c r="G280" s="9">
        <f>Damdubbel2!G193</f>
        <v>0</v>
      </c>
      <c r="H280" s="1">
        <f>Damdubbel2!H193</f>
        <v>0</v>
      </c>
      <c r="I280" s="9">
        <f>Damdubbel2!I193</f>
        <v>0</v>
      </c>
      <c r="J280" s="9">
        <f>Damdubbel2!J193</f>
        <v>0</v>
      </c>
      <c r="K280" s="9">
        <f>Damdubbel2!K193</f>
        <v>0</v>
      </c>
      <c r="L280" s="9">
        <f>Damdubbel2!L193</f>
        <v>0</v>
      </c>
      <c r="M280" s="9">
        <f>Damdubbel2!M193</f>
        <v>0</v>
      </c>
      <c r="N280" s="1">
        <f>Damdubbel2!N193</f>
        <v>0</v>
      </c>
      <c r="O280" s="1">
        <f>Damdubbel2!O193</f>
        <v>0</v>
      </c>
    </row>
    <row r="281" spans="1:15" x14ac:dyDescent="0.25">
      <c r="A281" s="9">
        <f>Damdubbel2!A194</f>
        <v>0</v>
      </c>
      <c r="B281" s="9">
        <f>Damdubbel2!B194</f>
        <v>0</v>
      </c>
      <c r="C281" s="9">
        <f>Damdubbel2!C194</f>
        <v>0</v>
      </c>
      <c r="D281" s="9">
        <f>Damdubbel2!D194</f>
        <v>0</v>
      </c>
      <c r="E281" s="9">
        <f>Damdubbel2!E194</f>
        <v>0</v>
      </c>
      <c r="F281" s="9">
        <f>Damdubbel2!F194</f>
        <v>0</v>
      </c>
      <c r="G281" s="9">
        <f>Damdubbel2!G194</f>
        <v>0</v>
      </c>
      <c r="H281" s="1">
        <f>Damdubbel2!H194</f>
        <v>0</v>
      </c>
      <c r="I281" s="9">
        <f>Damdubbel2!I194</f>
        <v>0</v>
      </c>
      <c r="J281" s="9">
        <f>Damdubbel2!J194</f>
        <v>0</v>
      </c>
      <c r="K281" s="9">
        <f>Damdubbel2!K194</f>
        <v>0</v>
      </c>
      <c r="L281" s="9">
        <f>Damdubbel2!L194</f>
        <v>0</v>
      </c>
      <c r="M281" s="9">
        <f>Damdubbel2!M194</f>
        <v>0</v>
      </c>
      <c r="N281" s="1">
        <f>Damdubbel2!N194</f>
        <v>0</v>
      </c>
      <c r="O281" s="1">
        <f>Damdubbel2!O194</f>
        <v>0</v>
      </c>
    </row>
    <row r="282" spans="1:15" x14ac:dyDescent="0.25">
      <c r="A282" s="9" t="str">
        <f>A280&amp;"/"&amp;A281</f>
        <v>0/0</v>
      </c>
      <c r="B282" s="37">
        <f>IF(B280=B281,B281,B280&amp;"/"&amp;B281)</f>
        <v>0</v>
      </c>
      <c r="C282" s="9">
        <f t="shared" ref="C282:O282" si="92">SUM(C280:C281)</f>
        <v>0</v>
      </c>
      <c r="D282" s="9">
        <f t="shared" si="92"/>
        <v>0</v>
      </c>
      <c r="E282" s="9">
        <f t="shared" si="92"/>
        <v>0</v>
      </c>
      <c r="F282" s="9">
        <f t="shared" si="92"/>
        <v>0</v>
      </c>
      <c r="G282" s="9">
        <f t="shared" si="92"/>
        <v>0</v>
      </c>
      <c r="H282" s="1">
        <f t="shared" si="92"/>
        <v>0</v>
      </c>
      <c r="I282" s="9">
        <f t="shared" si="92"/>
        <v>0</v>
      </c>
      <c r="J282" s="9">
        <f t="shared" si="92"/>
        <v>0</v>
      </c>
      <c r="K282" s="9">
        <f t="shared" si="92"/>
        <v>0</v>
      </c>
      <c r="L282" s="9">
        <f t="shared" si="92"/>
        <v>0</v>
      </c>
      <c r="M282" s="9">
        <f t="shared" si="92"/>
        <v>0</v>
      </c>
      <c r="N282" s="1">
        <f t="shared" si="92"/>
        <v>0</v>
      </c>
      <c r="O282" s="1">
        <f t="shared" si="92"/>
        <v>0</v>
      </c>
    </row>
    <row r="283" spans="1:15" x14ac:dyDescent="0.25">
      <c r="A283" s="9">
        <f>Damdubbel2!A195</f>
        <v>0</v>
      </c>
      <c r="B283" s="9">
        <f>Damdubbel2!B195</f>
        <v>0</v>
      </c>
      <c r="C283" s="9">
        <f>Damdubbel2!C195</f>
        <v>0</v>
      </c>
      <c r="D283" s="9">
        <f>Damdubbel2!D195</f>
        <v>0</v>
      </c>
      <c r="E283" s="9">
        <f>Damdubbel2!E195</f>
        <v>0</v>
      </c>
      <c r="F283" s="9">
        <f>Damdubbel2!F195</f>
        <v>0</v>
      </c>
      <c r="G283" s="9">
        <f>Damdubbel2!G195</f>
        <v>0</v>
      </c>
      <c r="H283" s="1">
        <f>Damdubbel2!H195</f>
        <v>0</v>
      </c>
      <c r="I283" s="9">
        <f>Damdubbel2!I195</f>
        <v>0</v>
      </c>
      <c r="J283" s="9">
        <f>Damdubbel2!J195</f>
        <v>0</v>
      </c>
      <c r="K283" s="9">
        <f>Damdubbel2!K195</f>
        <v>0</v>
      </c>
      <c r="L283" s="9">
        <f>Damdubbel2!L195</f>
        <v>0</v>
      </c>
      <c r="M283" s="9">
        <f>Damdubbel2!M195</f>
        <v>0</v>
      </c>
      <c r="N283" s="1">
        <f>Damdubbel2!N195</f>
        <v>0</v>
      </c>
      <c r="O283" s="1">
        <f>Damdubbel2!O195</f>
        <v>0</v>
      </c>
    </row>
    <row r="284" spans="1:15" x14ac:dyDescent="0.25">
      <c r="A284" s="9">
        <f>Damdubbel2!A196</f>
        <v>0</v>
      </c>
      <c r="B284" s="9">
        <f>Damdubbel2!B196</f>
        <v>0</v>
      </c>
      <c r="C284" s="9">
        <f>Damdubbel2!C196</f>
        <v>0</v>
      </c>
      <c r="D284" s="9">
        <f>Damdubbel2!D196</f>
        <v>0</v>
      </c>
      <c r="E284" s="9">
        <f>Damdubbel2!E196</f>
        <v>0</v>
      </c>
      <c r="F284" s="9">
        <f>Damdubbel2!F196</f>
        <v>0</v>
      </c>
      <c r="G284" s="9">
        <f>Damdubbel2!G196</f>
        <v>0</v>
      </c>
      <c r="H284" s="1">
        <f>Damdubbel2!H196</f>
        <v>0</v>
      </c>
      <c r="I284" s="9">
        <f>Damdubbel2!I196</f>
        <v>0</v>
      </c>
      <c r="J284" s="9">
        <f>Damdubbel2!J196</f>
        <v>0</v>
      </c>
      <c r="K284" s="9">
        <f>Damdubbel2!K196</f>
        <v>0</v>
      </c>
      <c r="L284" s="9">
        <f>Damdubbel2!L196</f>
        <v>0</v>
      </c>
      <c r="M284" s="9">
        <f>Damdubbel2!M196</f>
        <v>0</v>
      </c>
      <c r="N284" s="1">
        <f>Damdubbel2!N196</f>
        <v>0</v>
      </c>
      <c r="O284" s="1">
        <f>Damdubbel2!O196</f>
        <v>0</v>
      </c>
    </row>
    <row r="285" spans="1:15" x14ac:dyDescent="0.25">
      <c r="A285" s="9" t="str">
        <f>A283&amp;"/"&amp;A284</f>
        <v>0/0</v>
      </c>
      <c r="B285" s="37">
        <f>IF(B283=B284,B284,B283&amp;"/"&amp;B284)</f>
        <v>0</v>
      </c>
      <c r="C285" s="9">
        <f t="shared" ref="C285:O285" si="93">SUM(C283:C284)</f>
        <v>0</v>
      </c>
      <c r="D285" s="9">
        <f t="shared" si="93"/>
        <v>0</v>
      </c>
      <c r="E285" s="9">
        <f t="shared" si="93"/>
        <v>0</v>
      </c>
      <c r="F285" s="9">
        <f t="shared" si="93"/>
        <v>0</v>
      </c>
      <c r="G285" s="9">
        <f t="shared" si="93"/>
        <v>0</v>
      </c>
      <c r="H285" s="1">
        <f t="shared" si="93"/>
        <v>0</v>
      </c>
      <c r="I285" s="9">
        <f t="shared" si="93"/>
        <v>0</v>
      </c>
      <c r="J285" s="9">
        <f t="shared" si="93"/>
        <v>0</v>
      </c>
      <c r="K285" s="9">
        <f t="shared" si="93"/>
        <v>0</v>
      </c>
      <c r="L285" s="9">
        <f t="shared" si="93"/>
        <v>0</v>
      </c>
      <c r="M285" s="9">
        <f t="shared" si="93"/>
        <v>0</v>
      </c>
      <c r="N285" s="1">
        <f t="shared" si="93"/>
        <v>0</v>
      </c>
      <c r="O285" s="1">
        <f t="shared" si="93"/>
        <v>0</v>
      </c>
    </row>
    <row r="286" spans="1:15" x14ac:dyDescent="0.25">
      <c r="A286" s="9">
        <f>Damdubbel2!A197</f>
        <v>0</v>
      </c>
      <c r="B286" s="9">
        <f>Damdubbel2!B197</f>
        <v>0</v>
      </c>
      <c r="C286" s="9">
        <f>Damdubbel2!C197</f>
        <v>0</v>
      </c>
      <c r="D286" s="9">
        <f>Damdubbel2!D197</f>
        <v>0</v>
      </c>
      <c r="E286" s="9">
        <f>Damdubbel2!E197</f>
        <v>0</v>
      </c>
      <c r="F286" s="9">
        <f>Damdubbel2!F197</f>
        <v>0</v>
      </c>
      <c r="G286" s="9">
        <f>Damdubbel2!G197</f>
        <v>0</v>
      </c>
      <c r="H286" s="1">
        <f>Damdubbel2!H197</f>
        <v>0</v>
      </c>
      <c r="I286" s="9">
        <f>Damdubbel2!I197</f>
        <v>0</v>
      </c>
      <c r="J286" s="9">
        <f>Damdubbel2!J197</f>
        <v>0</v>
      </c>
      <c r="K286" s="9">
        <f>Damdubbel2!K197</f>
        <v>0</v>
      </c>
      <c r="L286" s="9">
        <f>Damdubbel2!L197</f>
        <v>0</v>
      </c>
      <c r="M286" s="9">
        <f>Damdubbel2!M197</f>
        <v>0</v>
      </c>
      <c r="N286" s="1">
        <f>Damdubbel2!N197</f>
        <v>0</v>
      </c>
      <c r="O286" s="1">
        <f>Damdubbel2!O197</f>
        <v>0</v>
      </c>
    </row>
    <row r="287" spans="1:15" x14ac:dyDescent="0.25">
      <c r="A287" s="9">
        <f>Damdubbel2!A198</f>
        <v>0</v>
      </c>
      <c r="B287" s="9">
        <f>Damdubbel2!B198</f>
        <v>0</v>
      </c>
      <c r="C287" s="9">
        <f>Damdubbel2!C198</f>
        <v>0</v>
      </c>
      <c r="D287" s="9">
        <f>Damdubbel2!D198</f>
        <v>0</v>
      </c>
      <c r="E287" s="9">
        <f>Damdubbel2!E198</f>
        <v>0</v>
      </c>
      <c r="F287" s="9">
        <f>Damdubbel2!F198</f>
        <v>0</v>
      </c>
      <c r="G287" s="9">
        <f>Damdubbel2!G198</f>
        <v>0</v>
      </c>
      <c r="H287" s="1">
        <f>Damdubbel2!H198</f>
        <v>0</v>
      </c>
      <c r="I287" s="9">
        <f>Damdubbel2!I198</f>
        <v>0</v>
      </c>
      <c r="J287" s="9">
        <f>Damdubbel2!J198</f>
        <v>0</v>
      </c>
      <c r="K287" s="9">
        <f>Damdubbel2!K198</f>
        <v>0</v>
      </c>
      <c r="L287" s="9">
        <f>Damdubbel2!L198</f>
        <v>0</v>
      </c>
      <c r="M287" s="9">
        <f>Damdubbel2!M198</f>
        <v>0</v>
      </c>
      <c r="N287" s="1">
        <f>Damdubbel2!N198</f>
        <v>0</v>
      </c>
      <c r="O287" s="1">
        <f>Damdubbel2!O198</f>
        <v>0</v>
      </c>
    </row>
    <row r="288" spans="1:15" x14ac:dyDescent="0.25">
      <c r="A288" s="9" t="str">
        <f>A286&amp;"/"&amp;A287</f>
        <v>0/0</v>
      </c>
      <c r="B288" s="37">
        <f>IF(B286=B287,B287,B286&amp;"/"&amp;B287)</f>
        <v>0</v>
      </c>
      <c r="C288" s="9">
        <f t="shared" ref="C288:O288" si="94">SUM(C286:C287)</f>
        <v>0</v>
      </c>
      <c r="D288" s="9">
        <f t="shared" si="94"/>
        <v>0</v>
      </c>
      <c r="E288" s="9">
        <f t="shared" si="94"/>
        <v>0</v>
      </c>
      <c r="F288" s="9">
        <f t="shared" si="94"/>
        <v>0</v>
      </c>
      <c r="G288" s="9">
        <f t="shared" si="94"/>
        <v>0</v>
      </c>
      <c r="H288" s="1">
        <f t="shared" si="94"/>
        <v>0</v>
      </c>
      <c r="I288" s="9">
        <f t="shared" si="94"/>
        <v>0</v>
      </c>
      <c r="J288" s="9">
        <f t="shared" si="94"/>
        <v>0</v>
      </c>
      <c r="K288" s="9">
        <f t="shared" si="94"/>
        <v>0</v>
      </c>
      <c r="L288" s="9">
        <f t="shared" si="94"/>
        <v>0</v>
      </c>
      <c r="M288" s="9">
        <f t="shared" si="94"/>
        <v>0</v>
      </c>
      <c r="N288" s="1">
        <f t="shared" si="94"/>
        <v>0</v>
      </c>
      <c r="O288" s="1">
        <f t="shared" si="94"/>
        <v>0</v>
      </c>
    </row>
    <row r="289" spans="1:15" x14ac:dyDescent="0.25">
      <c r="A289" s="9">
        <f>Damdubbel2!A199</f>
        <v>0</v>
      </c>
      <c r="B289" s="9">
        <f>Damdubbel2!B199</f>
        <v>0</v>
      </c>
      <c r="C289" s="9">
        <f>Damdubbel2!C199</f>
        <v>0</v>
      </c>
      <c r="D289" s="9">
        <f>Damdubbel2!D199</f>
        <v>0</v>
      </c>
      <c r="E289" s="9">
        <f>Damdubbel2!E199</f>
        <v>0</v>
      </c>
      <c r="F289" s="9">
        <f>Damdubbel2!F199</f>
        <v>0</v>
      </c>
      <c r="G289" s="9">
        <f>Damdubbel2!G199</f>
        <v>0</v>
      </c>
      <c r="H289" s="1">
        <f>Damdubbel2!H199</f>
        <v>0</v>
      </c>
      <c r="I289" s="9">
        <f>Damdubbel2!I199</f>
        <v>0</v>
      </c>
      <c r="J289" s="9">
        <f>Damdubbel2!J199</f>
        <v>0</v>
      </c>
      <c r="K289" s="9">
        <f>Damdubbel2!K199</f>
        <v>0</v>
      </c>
      <c r="L289" s="9">
        <f>Damdubbel2!L199</f>
        <v>0</v>
      </c>
      <c r="M289" s="9">
        <f>Damdubbel2!M199</f>
        <v>0</v>
      </c>
      <c r="N289" s="1">
        <f>Damdubbel2!N199</f>
        <v>0</v>
      </c>
      <c r="O289" s="1">
        <f>Damdubbel2!O199</f>
        <v>0</v>
      </c>
    </row>
    <row r="290" spans="1:15" x14ac:dyDescent="0.25">
      <c r="A290" s="9">
        <f>Damdubbel2!A200</f>
        <v>0</v>
      </c>
      <c r="B290" s="9">
        <f>Damdubbel2!B200</f>
        <v>0</v>
      </c>
      <c r="C290" s="9">
        <f>Damdubbel2!C200</f>
        <v>0</v>
      </c>
      <c r="D290" s="9">
        <f>Damdubbel2!D200</f>
        <v>0</v>
      </c>
      <c r="E290" s="9">
        <f>Damdubbel2!E200</f>
        <v>0</v>
      </c>
      <c r="F290" s="9">
        <f>Damdubbel2!F200</f>
        <v>0</v>
      </c>
      <c r="G290" s="9">
        <f>Damdubbel2!G200</f>
        <v>0</v>
      </c>
      <c r="H290" s="1">
        <f>Damdubbel2!H200</f>
        <v>0</v>
      </c>
      <c r="I290" s="9">
        <f>Damdubbel2!I200</f>
        <v>0</v>
      </c>
      <c r="J290" s="9">
        <f>Damdubbel2!J200</f>
        <v>0</v>
      </c>
      <c r="K290" s="9">
        <f>Damdubbel2!K200</f>
        <v>0</v>
      </c>
      <c r="L290" s="9">
        <f>Damdubbel2!L200</f>
        <v>0</v>
      </c>
      <c r="M290" s="9">
        <f>Damdubbel2!M200</f>
        <v>0</v>
      </c>
      <c r="N290" s="1">
        <f>Damdubbel2!N200</f>
        <v>0</v>
      </c>
      <c r="O290" s="1">
        <f>Damdubbel2!O200</f>
        <v>0</v>
      </c>
    </row>
    <row r="291" spans="1:15" x14ac:dyDescent="0.25">
      <c r="A291" s="9" t="str">
        <f>A289&amp;"/"&amp;A290</f>
        <v>0/0</v>
      </c>
      <c r="B291" s="37">
        <f>IF(B289=B290,B290,B289&amp;"/"&amp;B290)</f>
        <v>0</v>
      </c>
      <c r="C291" s="9">
        <f t="shared" ref="C291:O291" si="95">SUM(C289:C290)</f>
        <v>0</v>
      </c>
      <c r="D291" s="9">
        <f t="shared" si="95"/>
        <v>0</v>
      </c>
      <c r="E291" s="9">
        <f t="shared" si="95"/>
        <v>0</v>
      </c>
      <c r="F291" s="9">
        <f t="shared" si="95"/>
        <v>0</v>
      </c>
      <c r="G291" s="9">
        <f t="shared" si="95"/>
        <v>0</v>
      </c>
      <c r="H291" s="1">
        <f t="shared" si="95"/>
        <v>0</v>
      </c>
      <c r="I291" s="9">
        <f t="shared" si="95"/>
        <v>0</v>
      </c>
      <c r="J291" s="9">
        <f t="shared" si="95"/>
        <v>0</v>
      </c>
      <c r="K291" s="9">
        <f t="shared" si="95"/>
        <v>0</v>
      </c>
      <c r="L291" s="9">
        <f t="shared" si="95"/>
        <v>0</v>
      </c>
      <c r="M291" s="9">
        <f t="shared" si="95"/>
        <v>0</v>
      </c>
      <c r="N291" s="1">
        <f t="shared" si="95"/>
        <v>0</v>
      </c>
      <c r="O291" s="1">
        <f t="shared" si="95"/>
        <v>0</v>
      </c>
    </row>
    <row r="292" spans="1:15" x14ac:dyDescent="0.25">
      <c r="A292" s="9">
        <f>Damdubbel2!A201</f>
        <v>0</v>
      </c>
      <c r="B292" s="9">
        <f>Damdubbel2!B201</f>
        <v>0</v>
      </c>
      <c r="C292" s="9">
        <f>Damdubbel2!C201</f>
        <v>0</v>
      </c>
      <c r="D292" s="9">
        <f>Damdubbel2!D201</f>
        <v>0</v>
      </c>
      <c r="E292" s="9">
        <f>Damdubbel2!E201</f>
        <v>0</v>
      </c>
      <c r="F292" s="9">
        <f>Damdubbel2!F201</f>
        <v>0</v>
      </c>
      <c r="G292" s="9">
        <f>Damdubbel2!G201</f>
        <v>0</v>
      </c>
      <c r="H292" s="1">
        <f>Damdubbel2!H201</f>
        <v>0</v>
      </c>
      <c r="I292" s="9">
        <f>Damdubbel2!I201</f>
        <v>0</v>
      </c>
      <c r="J292" s="9">
        <f>Damdubbel2!J201</f>
        <v>0</v>
      </c>
      <c r="K292" s="9">
        <f>Damdubbel2!K201</f>
        <v>0</v>
      </c>
      <c r="L292" s="9">
        <f>Damdubbel2!L201</f>
        <v>0</v>
      </c>
      <c r="M292" s="9">
        <f>Damdubbel2!M201</f>
        <v>0</v>
      </c>
      <c r="N292" s="1">
        <f>Damdubbel2!N201</f>
        <v>0</v>
      </c>
      <c r="O292" s="1">
        <f>Damdubbel2!O201</f>
        <v>0</v>
      </c>
    </row>
    <row r="293" spans="1:15" x14ac:dyDescent="0.25">
      <c r="A293" s="9">
        <f>Damdubbel2!A202</f>
        <v>0</v>
      </c>
      <c r="B293" s="9">
        <f>Damdubbel2!B202</f>
        <v>0</v>
      </c>
      <c r="C293" s="9">
        <f>Damdubbel2!C202</f>
        <v>0</v>
      </c>
      <c r="D293" s="9">
        <f>Damdubbel2!D202</f>
        <v>0</v>
      </c>
      <c r="E293" s="9">
        <f>Damdubbel2!E202</f>
        <v>0</v>
      </c>
      <c r="F293" s="9">
        <f>Damdubbel2!F202</f>
        <v>0</v>
      </c>
      <c r="G293" s="9">
        <f>Damdubbel2!G202</f>
        <v>0</v>
      </c>
      <c r="H293" s="1">
        <f>Damdubbel2!H202</f>
        <v>0</v>
      </c>
      <c r="I293" s="9">
        <f>Damdubbel2!I202</f>
        <v>0</v>
      </c>
      <c r="J293" s="9">
        <f>Damdubbel2!J202</f>
        <v>0</v>
      </c>
      <c r="K293" s="9">
        <f>Damdubbel2!K202</f>
        <v>0</v>
      </c>
      <c r="L293" s="9">
        <f>Damdubbel2!L202</f>
        <v>0</v>
      </c>
      <c r="M293" s="9">
        <f>Damdubbel2!M202</f>
        <v>0</v>
      </c>
      <c r="N293" s="1">
        <f>Damdubbel2!N202</f>
        <v>0</v>
      </c>
      <c r="O293" s="1">
        <f>Damdubbel2!O202</f>
        <v>0</v>
      </c>
    </row>
    <row r="294" spans="1:15" x14ac:dyDescent="0.25">
      <c r="A294" s="9" t="str">
        <f>A292&amp;"/"&amp;A293</f>
        <v>0/0</v>
      </c>
      <c r="B294" s="37">
        <f>IF(B292=B293,B293,B292&amp;"/"&amp;B293)</f>
        <v>0</v>
      </c>
      <c r="C294" s="9">
        <f t="shared" ref="C294:O294" si="96">SUM(C292:C293)</f>
        <v>0</v>
      </c>
      <c r="D294" s="9">
        <f t="shared" si="96"/>
        <v>0</v>
      </c>
      <c r="E294" s="9">
        <f t="shared" si="96"/>
        <v>0</v>
      </c>
      <c r="F294" s="9">
        <f t="shared" si="96"/>
        <v>0</v>
      </c>
      <c r="G294" s="9">
        <f t="shared" si="96"/>
        <v>0</v>
      </c>
      <c r="H294" s="1">
        <f t="shared" si="96"/>
        <v>0</v>
      </c>
      <c r="I294" s="9">
        <f t="shared" si="96"/>
        <v>0</v>
      </c>
      <c r="J294" s="9">
        <f t="shared" si="96"/>
        <v>0</v>
      </c>
      <c r="K294" s="9">
        <f t="shared" si="96"/>
        <v>0</v>
      </c>
      <c r="L294" s="9">
        <f t="shared" si="96"/>
        <v>0</v>
      </c>
      <c r="M294" s="9">
        <f t="shared" si="96"/>
        <v>0</v>
      </c>
      <c r="N294" s="1">
        <f t="shared" si="96"/>
        <v>0</v>
      </c>
      <c r="O294" s="1">
        <f t="shared" si="96"/>
        <v>0</v>
      </c>
    </row>
    <row r="295" spans="1:15" x14ac:dyDescent="0.25">
      <c r="A295" s="9">
        <f>Damdubbel2!A203</f>
        <v>0</v>
      </c>
      <c r="B295" s="9">
        <f>Damdubbel2!B203</f>
        <v>0</v>
      </c>
      <c r="C295" s="9">
        <f>Damdubbel2!C203</f>
        <v>0</v>
      </c>
      <c r="D295" s="9">
        <f>Damdubbel2!D203</f>
        <v>0</v>
      </c>
      <c r="E295" s="9">
        <f>Damdubbel2!E203</f>
        <v>0</v>
      </c>
      <c r="F295" s="9">
        <f>Damdubbel2!F203</f>
        <v>0</v>
      </c>
      <c r="G295" s="9">
        <f>Damdubbel2!G203</f>
        <v>0</v>
      </c>
      <c r="H295" s="1">
        <f>Damdubbel2!H203</f>
        <v>0</v>
      </c>
      <c r="I295" s="9">
        <f>Damdubbel2!I203</f>
        <v>0</v>
      </c>
      <c r="J295" s="9">
        <f>Damdubbel2!J203</f>
        <v>0</v>
      </c>
      <c r="K295" s="9">
        <f>Damdubbel2!K203</f>
        <v>0</v>
      </c>
      <c r="L295" s="9">
        <f>Damdubbel2!L203</f>
        <v>0</v>
      </c>
      <c r="M295" s="9">
        <f>Damdubbel2!M203</f>
        <v>0</v>
      </c>
      <c r="N295" s="1">
        <f>Damdubbel2!N203</f>
        <v>0</v>
      </c>
      <c r="O295" s="1">
        <f>Damdubbel2!O203</f>
        <v>0</v>
      </c>
    </row>
    <row r="296" spans="1:15" x14ac:dyDescent="0.25">
      <c r="A296" s="9">
        <f>Damdubbel2!A204</f>
        <v>0</v>
      </c>
      <c r="B296" s="9">
        <f>Damdubbel2!B204</f>
        <v>0</v>
      </c>
      <c r="C296" s="9">
        <f>Damdubbel2!C204</f>
        <v>0</v>
      </c>
      <c r="D296" s="9">
        <f>Damdubbel2!D204</f>
        <v>0</v>
      </c>
      <c r="E296" s="9">
        <f>Damdubbel2!E204</f>
        <v>0</v>
      </c>
      <c r="F296" s="9">
        <f>Damdubbel2!F204</f>
        <v>0</v>
      </c>
      <c r="G296" s="9">
        <f>Damdubbel2!G204</f>
        <v>0</v>
      </c>
      <c r="H296" s="1">
        <f>Damdubbel2!H204</f>
        <v>0</v>
      </c>
      <c r="I296" s="9">
        <f>Damdubbel2!I204</f>
        <v>0</v>
      </c>
      <c r="J296" s="9">
        <f>Damdubbel2!J204</f>
        <v>0</v>
      </c>
      <c r="K296" s="9">
        <f>Damdubbel2!K204</f>
        <v>0</v>
      </c>
      <c r="L296" s="9">
        <f>Damdubbel2!L204</f>
        <v>0</v>
      </c>
      <c r="M296" s="9">
        <f>Damdubbel2!M204</f>
        <v>0</v>
      </c>
      <c r="N296" s="1">
        <f>Damdubbel2!N204</f>
        <v>0</v>
      </c>
      <c r="O296" s="1">
        <f>Damdubbel2!O204</f>
        <v>0</v>
      </c>
    </row>
    <row r="297" spans="1:15" x14ac:dyDescent="0.25">
      <c r="A297" s="9" t="str">
        <f>A295&amp;"/"&amp;A296</f>
        <v>0/0</v>
      </c>
      <c r="B297" s="37">
        <f>IF(B295=B296,B296,B295&amp;"/"&amp;B296)</f>
        <v>0</v>
      </c>
      <c r="C297" s="9">
        <f t="shared" ref="C297:O297" si="97">SUM(C295:C296)</f>
        <v>0</v>
      </c>
      <c r="D297" s="9">
        <f t="shared" si="97"/>
        <v>0</v>
      </c>
      <c r="E297" s="9">
        <f t="shared" si="97"/>
        <v>0</v>
      </c>
      <c r="F297" s="9">
        <f t="shared" si="97"/>
        <v>0</v>
      </c>
      <c r="G297" s="9">
        <f t="shared" si="97"/>
        <v>0</v>
      </c>
      <c r="H297" s="1">
        <f t="shared" si="97"/>
        <v>0</v>
      </c>
      <c r="I297" s="9">
        <f t="shared" si="97"/>
        <v>0</v>
      </c>
      <c r="J297" s="9">
        <f t="shared" si="97"/>
        <v>0</v>
      </c>
      <c r="K297" s="9">
        <f t="shared" si="97"/>
        <v>0</v>
      </c>
      <c r="L297" s="9">
        <f t="shared" si="97"/>
        <v>0</v>
      </c>
      <c r="M297" s="9">
        <f t="shared" si="97"/>
        <v>0</v>
      </c>
      <c r="N297" s="1">
        <f t="shared" si="97"/>
        <v>0</v>
      </c>
      <c r="O297" s="1">
        <f t="shared" si="97"/>
        <v>0</v>
      </c>
    </row>
    <row r="298" spans="1:15" x14ac:dyDescent="0.25">
      <c r="A298" s="9">
        <f>Damdubbel2!A205</f>
        <v>0</v>
      </c>
      <c r="B298" s="9">
        <f>Damdubbel2!B205</f>
        <v>0</v>
      </c>
      <c r="C298" s="9">
        <f>Damdubbel2!C205</f>
        <v>0</v>
      </c>
      <c r="D298" s="9">
        <f>Damdubbel2!D205</f>
        <v>0</v>
      </c>
      <c r="E298" s="9">
        <f>Damdubbel2!E205</f>
        <v>0</v>
      </c>
      <c r="F298" s="9">
        <f>Damdubbel2!F205</f>
        <v>0</v>
      </c>
      <c r="G298" s="9">
        <f>Damdubbel2!G205</f>
        <v>0</v>
      </c>
      <c r="H298" s="1">
        <f>Damdubbel2!H205</f>
        <v>0</v>
      </c>
      <c r="I298" s="9">
        <f>Damdubbel2!I205</f>
        <v>0</v>
      </c>
      <c r="J298" s="9">
        <f>Damdubbel2!J205</f>
        <v>0</v>
      </c>
      <c r="K298" s="9">
        <f>Damdubbel2!K205</f>
        <v>0</v>
      </c>
      <c r="L298" s="9">
        <f>Damdubbel2!L205</f>
        <v>0</v>
      </c>
      <c r="M298" s="9">
        <f>Damdubbel2!M205</f>
        <v>0</v>
      </c>
      <c r="N298" s="1">
        <f>Damdubbel2!N205</f>
        <v>0</v>
      </c>
      <c r="O298" s="1">
        <f>Damdubbel2!O205</f>
        <v>0</v>
      </c>
    </row>
    <row r="299" spans="1:15" x14ac:dyDescent="0.25">
      <c r="A299" s="9">
        <f>Damdubbel2!A206</f>
        <v>0</v>
      </c>
      <c r="B299" s="9">
        <f>Damdubbel2!B206</f>
        <v>0</v>
      </c>
      <c r="C299" s="9">
        <f>Damdubbel2!C206</f>
        <v>0</v>
      </c>
      <c r="D299" s="9">
        <f>Damdubbel2!D206</f>
        <v>0</v>
      </c>
      <c r="E299" s="9">
        <f>Damdubbel2!E206</f>
        <v>0</v>
      </c>
      <c r="F299" s="9">
        <f>Damdubbel2!F206</f>
        <v>0</v>
      </c>
      <c r="G299" s="9">
        <f>Damdubbel2!G206</f>
        <v>0</v>
      </c>
      <c r="H299" s="1">
        <f>Damdubbel2!H206</f>
        <v>0</v>
      </c>
      <c r="I299" s="9">
        <f>Damdubbel2!I206</f>
        <v>0</v>
      </c>
      <c r="J299" s="9">
        <f>Damdubbel2!J206</f>
        <v>0</v>
      </c>
      <c r="K299" s="9">
        <f>Damdubbel2!K206</f>
        <v>0</v>
      </c>
      <c r="L299" s="9">
        <f>Damdubbel2!L206</f>
        <v>0</v>
      </c>
      <c r="M299" s="9">
        <f>Damdubbel2!M206</f>
        <v>0</v>
      </c>
      <c r="N299" s="1">
        <f>Damdubbel2!N206</f>
        <v>0</v>
      </c>
      <c r="O299" s="1">
        <f>Damdubbel2!O206</f>
        <v>0</v>
      </c>
    </row>
    <row r="300" spans="1:15" x14ac:dyDescent="0.25">
      <c r="A300" s="9" t="str">
        <f>A298&amp;"/"&amp;A299</f>
        <v>0/0</v>
      </c>
      <c r="B300" s="37">
        <f>IF(B298=B299,B299,B298&amp;"/"&amp;B299)</f>
        <v>0</v>
      </c>
      <c r="C300" s="9">
        <f t="shared" ref="C300:O300" si="98">SUM(C298:C299)</f>
        <v>0</v>
      </c>
      <c r="D300" s="9">
        <f t="shared" si="98"/>
        <v>0</v>
      </c>
      <c r="E300" s="9">
        <f t="shared" si="98"/>
        <v>0</v>
      </c>
      <c r="F300" s="9">
        <f t="shared" si="98"/>
        <v>0</v>
      </c>
      <c r="G300" s="9">
        <f t="shared" si="98"/>
        <v>0</v>
      </c>
      <c r="H300" s="1">
        <f t="shared" si="98"/>
        <v>0</v>
      </c>
      <c r="I300" s="9">
        <f t="shared" si="98"/>
        <v>0</v>
      </c>
      <c r="J300" s="9">
        <f t="shared" si="98"/>
        <v>0</v>
      </c>
      <c r="K300" s="9">
        <f t="shared" si="98"/>
        <v>0</v>
      </c>
      <c r="L300" s="9">
        <f t="shared" si="98"/>
        <v>0</v>
      </c>
      <c r="M300" s="9">
        <f t="shared" si="98"/>
        <v>0</v>
      </c>
      <c r="N300" s="1">
        <f t="shared" si="98"/>
        <v>0</v>
      </c>
      <c r="O300" s="1">
        <f t="shared" si="98"/>
        <v>0</v>
      </c>
    </row>
    <row r="301" spans="1:15" x14ac:dyDescent="0.25">
      <c r="A301" s="9">
        <f>Damdubbel2!A207</f>
        <v>0</v>
      </c>
      <c r="B301" s="9">
        <f>Damdubbel2!B207</f>
        <v>0</v>
      </c>
      <c r="C301" s="9">
        <f>Damdubbel2!C207</f>
        <v>0</v>
      </c>
      <c r="D301" s="9">
        <f>Damdubbel2!D207</f>
        <v>0</v>
      </c>
      <c r="E301" s="9">
        <f>Damdubbel2!E207</f>
        <v>0</v>
      </c>
      <c r="F301" s="9">
        <f>Damdubbel2!F207</f>
        <v>0</v>
      </c>
      <c r="G301" s="9">
        <f>Damdubbel2!G207</f>
        <v>0</v>
      </c>
      <c r="H301" s="1">
        <f>Damdubbel2!H207</f>
        <v>0</v>
      </c>
      <c r="I301" s="9">
        <f>Damdubbel2!I207</f>
        <v>0</v>
      </c>
      <c r="J301" s="9">
        <f>Damdubbel2!J207</f>
        <v>0</v>
      </c>
      <c r="K301" s="9">
        <f>Damdubbel2!K207</f>
        <v>0</v>
      </c>
      <c r="L301" s="9">
        <f>Damdubbel2!L207</f>
        <v>0</v>
      </c>
      <c r="M301" s="9">
        <f>Damdubbel2!M207</f>
        <v>0</v>
      </c>
      <c r="N301" s="1">
        <f>Damdubbel2!N207</f>
        <v>0</v>
      </c>
      <c r="O301" s="1">
        <f>Damdubbel2!O207</f>
        <v>0</v>
      </c>
    </row>
    <row r="302" spans="1:15" x14ac:dyDescent="0.25">
      <c r="A302" s="9">
        <f>Damdubbel2!A208</f>
        <v>0</v>
      </c>
      <c r="B302" s="9">
        <f>Damdubbel2!B208</f>
        <v>0</v>
      </c>
      <c r="C302" s="9">
        <f>Damdubbel2!C208</f>
        <v>0</v>
      </c>
      <c r="D302" s="9">
        <f>Damdubbel2!D208</f>
        <v>0</v>
      </c>
      <c r="E302" s="9">
        <f>Damdubbel2!E208</f>
        <v>0</v>
      </c>
      <c r="F302" s="9">
        <f>Damdubbel2!F208</f>
        <v>0</v>
      </c>
      <c r="G302" s="9">
        <f>Damdubbel2!G208</f>
        <v>0</v>
      </c>
      <c r="H302" s="1">
        <f>Damdubbel2!H208</f>
        <v>0</v>
      </c>
      <c r="I302" s="9">
        <f>Damdubbel2!I208</f>
        <v>0</v>
      </c>
      <c r="J302" s="9">
        <f>Damdubbel2!J208</f>
        <v>0</v>
      </c>
      <c r="K302" s="9">
        <f>Damdubbel2!K208</f>
        <v>0</v>
      </c>
      <c r="L302" s="9">
        <f>Damdubbel2!L208</f>
        <v>0</v>
      </c>
      <c r="M302" s="9">
        <f>Damdubbel2!M208</f>
        <v>0</v>
      </c>
      <c r="N302" s="1">
        <f>Damdubbel2!N208</f>
        <v>0</v>
      </c>
      <c r="O302" s="1">
        <f>Damdubbel2!O208</f>
        <v>0</v>
      </c>
    </row>
    <row r="303" spans="1:15" x14ac:dyDescent="0.25">
      <c r="A303" s="9" t="str">
        <f>A301&amp;"/"&amp;A302</f>
        <v>0/0</v>
      </c>
      <c r="B303" s="37">
        <f>IF(B301=B302,B302,B301&amp;"/"&amp;B302)</f>
        <v>0</v>
      </c>
      <c r="C303" s="9">
        <f t="shared" ref="C303:O303" si="99">SUM(C301:C302)</f>
        <v>0</v>
      </c>
      <c r="D303" s="9">
        <f t="shared" si="99"/>
        <v>0</v>
      </c>
      <c r="E303" s="9">
        <f t="shared" si="99"/>
        <v>0</v>
      </c>
      <c r="F303" s="9">
        <f t="shared" si="99"/>
        <v>0</v>
      </c>
      <c r="G303" s="9">
        <f t="shared" si="99"/>
        <v>0</v>
      </c>
      <c r="H303" s="1">
        <f t="shared" si="99"/>
        <v>0</v>
      </c>
      <c r="I303" s="9">
        <f t="shared" si="99"/>
        <v>0</v>
      </c>
      <c r="J303" s="9">
        <f t="shared" si="99"/>
        <v>0</v>
      </c>
      <c r="K303" s="9">
        <f t="shared" si="99"/>
        <v>0</v>
      </c>
      <c r="L303" s="9">
        <f t="shared" si="99"/>
        <v>0</v>
      </c>
      <c r="M303" s="9">
        <f t="shared" si="99"/>
        <v>0</v>
      </c>
      <c r="N303" s="1">
        <f t="shared" si="99"/>
        <v>0</v>
      </c>
      <c r="O303" s="1">
        <f t="shared" si="99"/>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5B8CD-5302-452E-AA1F-C776078B0C22}">
  <sheetPr codeName="Blad41"/>
  <dimension ref="A1:Z501"/>
  <sheetViews>
    <sheetView workbookViewId="0">
      <selection activeCell="V2" sqref="V2"/>
    </sheetView>
  </sheetViews>
  <sheetFormatPr defaultRowHeight="13.2" x14ac:dyDescent="0.25"/>
  <cols>
    <col min="1" max="1" width="25.6640625" customWidth="1"/>
    <col min="2" max="2" width="15.6640625" customWidth="1"/>
    <col min="3" max="3" width="5.5546875" customWidth="1"/>
    <col min="4" max="7" width="5.5546875" bestFit="1" customWidth="1"/>
    <col min="8" max="8" width="8" bestFit="1" customWidth="1"/>
    <col min="9" max="11" width="5.5546875" bestFit="1" customWidth="1"/>
    <col min="12" max="12" width="6.109375" bestFit="1" customWidth="1"/>
    <col min="13" max="13" width="5.5546875" bestFit="1" customWidth="1"/>
    <col min="14" max="14" width="8" bestFit="1" customWidth="1"/>
    <col min="15" max="15" width="7.6640625" bestFit="1" customWidth="1"/>
    <col min="16" max="17" width="5.6640625" customWidth="1"/>
    <col min="18" max="21" width="3.6640625" customWidth="1"/>
  </cols>
  <sheetData>
    <row r="1" spans="1:26" x14ac:dyDescent="0.25">
      <c r="C1" s="4"/>
      <c r="D1" s="4"/>
      <c r="E1" s="4"/>
      <c r="F1" s="4"/>
      <c r="G1" s="4"/>
      <c r="H1" s="5"/>
      <c r="I1" s="4"/>
      <c r="J1" s="4"/>
      <c r="K1" s="4"/>
      <c r="L1" s="4"/>
      <c r="M1" s="4"/>
      <c r="N1" s="5"/>
      <c r="O1" s="13"/>
      <c r="W1" s="4"/>
      <c r="Z1" s="4"/>
    </row>
    <row r="2" spans="1:26" x14ac:dyDescent="0.25">
      <c r="C2" s="4"/>
      <c r="D2" s="4"/>
      <c r="E2" s="4"/>
      <c r="F2" s="4"/>
      <c r="G2" s="4"/>
      <c r="H2" s="5"/>
      <c r="I2" s="4"/>
      <c r="J2" s="4"/>
      <c r="K2" s="4"/>
      <c r="L2" s="4"/>
      <c r="M2" s="4"/>
      <c r="N2" s="5"/>
      <c r="O2" s="13"/>
      <c r="W2" s="4"/>
      <c r="X2" s="129" t="s">
        <v>172</v>
      </c>
      <c r="Y2" s="5">
        <f>COUNTIF(Y9:Y208,1)+COUNTIF(Y9:Y208,2)+COUNTIF(Y9:Y208,3)+COUNTIF(Y9:Y208,5)</f>
        <v>0</v>
      </c>
      <c r="Z2" s="4"/>
    </row>
    <row r="3" spans="1:26" x14ac:dyDescent="0.25">
      <c r="C3" s="4"/>
      <c r="D3" s="4"/>
      <c r="E3" s="4"/>
      <c r="F3" s="4"/>
      <c r="G3" s="4"/>
      <c r="H3" s="5"/>
      <c r="I3" s="4"/>
      <c r="J3" s="4"/>
      <c r="K3" s="4"/>
      <c r="L3" s="4"/>
      <c r="M3" s="4"/>
      <c r="N3" s="5"/>
      <c r="O3" s="36" t="s">
        <v>314</v>
      </c>
      <c r="W3" s="4"/>
      <c r="Z3" s="4"/>
    </row>
    <row r="4" spans="1:26" ht="17.399999999999999" x14ac:dyDescent="0.3">
      <c r="C4" s="4"/>
      <c r="D4" s="132" t="s">
        <v>174</v>
      </c>
      <c r="E4" s="133"/>
      <c r="F4" s="133"/>
      <c r="G4" s="133"/>
      <c r="H4" s="134"/>
      <c r="I4" s="133"/>
      <c r="J4" s="133"/>
      <c r="K4" s="133"/>
      <c r="L4" s="133"/>
      <c r="M4" s="4"/>
      <c r="N4" s="5"/>
      <c r="O4" s="36" t="s">
        <v>317</v>
      </c>
      <c r="W4" s="4"/>
      <c r="Z4" s="4"/>
    </row>
    <row r="5" spans="1:26" x14ac:dyDescent="0.25">
      <c r="C5" s="4"/>
      <c r="D5" s="4"/>
      <c r="E5" s="4"/>
      <c r="F5" s="4"/>
      <c r="G5" s="4"/>
      <c r="H5" s="5"/>
      <c r="I5" s="4"/>
      <c r="J5" s="4"/>
      <c r="K5" s="4"/>
      <c r="L5" s="4"/>
      <c r="M5" s="4"/>
      <c r="N5" s="5"/>
      <c r="O5" s="13"/>
      <c r="V5" s="36" t="s">
        <v>173</v>
      </c>
      <c r="W5" s="4"/>
      <c r="Z5" s="4"/>
    </row>
    <row r="6" spans="1:26" ht="15.6" x14ac:dyDescent="0.3">
      <c r="A6" s="59" t="s">
        <v>312</v>
      </c>
      <c r="B6" s="9"/>
      <c r="C6" s="2"/>
      <c r="D6" s="2"/>
      <c r="E6" s="2"/>
      <c r="F6" s="2"/>
      <c r="G6" s="2"/>
      <c r="H6" s="1"/>
      <c r="I6" s="2"/>
      <c r="J6" s="2"/>
      <c r="K6" s="2"/>
      <c r="L6" s="2"/>
      <c r="M6" s="2"/>
      <c r="N6" s="1"/>
      <c r="O6" s="63"/>
      <c r="W6" s="4"/>
      <c r="X6" s="36"/>
      <c r="Z6" s="4"/>
    </row>
    <row r="7" spans="1:26" x14ac:dyDescent="0.25">
      <c r="A7" s="2"/>
      <c r="B7" s="2"/>
      <c r="C7" s="2" t="str">
        <f>Inskrivning!L5</f>
        <v xml:space="preserve">Omg </v>
      </c>
      <c r="D7" s="2" t="str">
        <f>Inskrivning!M5</f>
        <v xml:space="preserve">Omg </v>
      </c>
      <c r="E7" s="2" t="str">
        <f>Inskrivning!N5</f>
        <v xml:space="preserve">Omg </v>
      </c>
      <c r="F7" s="2" t="str">
        <f>Inskrivning!O5</f>
        <v xml:space="preserve">Omg </v>
      </c>
      <c r="G7" s="2" t="str">
        <f>Inskrivning!P5</f>
        <v xml:space="preserve">Omg </v>
      </c>
      <c r="H7" s="1" t="str">
        <f>Inskrivning!Q5</f>
        <v>Summa</v>
      </c>
      <c r="I7" s="2" t="str">
        <f>Inskrivning!R5</f>
        <v xml:space="preserve">Omg </v>
      </c>
      <c r="J7" s="2" t="str">
        <f>Inskrivning!S5</f>
        <v xml:space="preserve">Omg </v>
      </c>
      <c r="K7" s="2" t="str">
        <f>Inskrivning!T5</f>
        <v xml:space="preserve">Omg </v>
      </c>
      <c r="L7" s="2" t="str">
        <f>Inskrivning!U5</f>
        <v xml:space="preserve">Omg  </v>
      </c>
      <c r="M7" s="2" t="str">
        <f>Inskrivning!V5</f>
        <v xml:space="preserve">Omg </v>
      </c>
      <c r="N7" s="1" t="str">
        <f>Inskrivning!W5</f>
        <v>Summa</v>
      </c>
      <c r="O7" s="63"/>
      <c r="W7" s="4"/>
      <c r="X7" s="36"/>
      <c r="Z7" s="4"/>
    </row>
    <row r="8" spans="1:26" x14ac:dyDescent="0.25">
      <c r="A8" s="2" t="str">
        <f>Inskrivning!J6</f>
        <v>Namn</v>
      </c>
      <c r="B8" s="2" t="str">
        <f>Inskrivning!K6</f>
        <v>Klubb</v>
      </c>
      <c r="C8" s="2">
        <f>Inskrivning!L6</f>
        <v>1</v>
      </c>
      <c r="D8" s="2">
        <f>Inskrivning!M6</f>
        <v>2</v>
      </c>
      <c r="E8" s="2">
        <f>Inskrivning!N6</f>
        <v>3</v>
      </c>
      <c r="F8" s="2">
        <f>Inskrivning!O6</f>
        <v>4</v>
      </c>
      <c r="G8" s="2">
        <f>Inskrivning!P6</f>
        <v>5</v>
      </c>
      <c r="H8" s="3" t="str">
        <f>Inskrivning!Q6</f>
        <v>1-5</v>
      </c>
      <c r="I8" s="2">
        <f>Inskrivning!R6</f>
        <v>6</v>
      </c>
      <c r="J8" s="2">
        <f>Inskrivning!S6</f>
        <v>7</v>
      </c>
      <c r="K8" s="2">
        <f>Inskrivning!T6</f>
        <v>8</v>
      </c>
      <c r="L8" s="2">
        <f>Inskrivning!U6</f>
        <v>9</v>
      </c>
      <c r="M8" s="2">
        <f>Inskrivning!V6</f>
        <v>10</v>
      </c>
      <c r="N8" s="3" t="str">
        <f>Inskrivning!W6</f>
        <v>6-10</v>
      </c>
      <c r="O8" s="63" t="str">
        <f>Inskrivning!X6</f>
        <v>TOTALT</v>
      </c>
      <c r="P8" s="19"/>
      <c r="Q8" s="19"/>
      <c r="R8" s="4"/>
      <c r="W8" s="19" t="s">
        <v>313</v>
      </c>
      <c r="Z8" s="4"/>
    </row>
    <row r="9" spans="1:26" ht="15" x14ac:dyDescent="0.25">
      <c r="A9" s="53">
        <f>IF(Inskrivning!F11&gt;0,Inskrivning!J11,0)</f>
        <v>0</v>
      </c>
      <c r="B9" s="53">
        <f>IF(Inskrivning!F11&gt;0,Inskrivning!K11,0)</f>
        <v>0</v>
      </c>
      <c r="C9" s="53">
        <f>IF(Inskrivning!F11&gt;0,Inskrivning!L11,0)</f>
        <v>0</v>
      </c>
      <c r="D9" s="53">
        <f>IF(Inskrivning!F11&gt;0,Inskrivning!M11,0)</f>
        <v>0</v>
      </c>
      <c r="E9" s="53">
        <f>IF(Inskrivning!F11&gt;0,Inskrivning!N11,0)</f>
        <v>0</v>
      </c>
      <c r="F9" s="53">
        <f>IF(Inskrivning!F11&gt;0,Inskrivning!O11,0)</f>
        <v>0</v>
      </c>
      <c r="G9" s="53">
        <f>IF(Inskrivning!F11&gt;0,Inskrivning!P11,0)</f>
        <v>0</v>
      </c>
      <c r="H9" s="53">
        <f>IF(Inskrivning!F11&gt;0,Inskrivning!Q11,0)</f>
        <v>0</v>
      </c>
      <c r="I9" s="53">
        <f>IF(Inskrivning!F11&gt;0,Inskrivning!R11,0)</f>
        <v>0</v>
      </c>
      <c r="J9" s="53">
        <f>IF(Inskrivning!F11&gt;0,Inskrivning!S11,0)</f>
        <v>0</v>
      </c>
      <c r="K9" s="53">
        <f>IF(Inskrivning!F11&gt;0,Inskrivning!T11,0)</f>
        <v>0</v>
      </c>
      <c r="L9" s="53">
        <f>IF(Inskrivning!F11&gt;0,Inskrivning!U11,0)</f>
        <v>0</v>
      </c>
      <c r="M9" s="53">
        <f>IF(Inskrivning!F11&gt;0,Inskrivning!V11,0)</f>
        <v>0</v>
      </c>
      <c r="N9" s="53">
        <f>IF(Inskrivning!F11&gt;0,Inskrivning!W11,0)</f>
        <v>0</v>
      </c>
      <c r="O9" s="53">
        <f>IF(Inskrivning!F11&gt;0,Inskrivning!X11,0)</f>
        <v>0</v>
      </c>
      <c r="P9" s="4"/>
      <c r="Q9" s="4"/>
      <c r="R9" s="4"/>
      <c r="W9" s="15">
        <f>IF(Inskrivning!F11="",0,Inskrivning!F11)</f>
        <v>0</v>
      </c>
      <c r="Y9" s="30">
        <f>COUNTIF($W$9:$W$208,Z9)</f>
        <v>0</v>
      </c>
      <c r="Z9" s="104">
        <v>1</v>
      </c>
    </row>
    <row r="10" spans="1:26" ht="15" x14ac:dyDescent="0.25">
      <c r="A10" s="53">
        <f>IF(Inskrivning!F12&gt;0,Inskrivning!J12,0)</f>
        <v>0</v>
      </c>
      <c r="B10" s="53">
        <f>IF(Inskrivning!F12&gt;0,Inskrivning!K12,0)</f>
        <v>0</v>
      </c>
      <c r="C10" s="53">
        <f>IF(Inskrivning!F12&gt;0,Inskrivning!L12,0)</f>
        <v>0</v>
      </c>
      <c r="D10" s="53">
        <f>IF(Inskrivning!F12&gt;0,Inskrivning!M12,0)</f>
        <v>0</v>
      </c>
      <c r="E10" s="53">
        <f>IF(Inskrivning!F12&gt;0,Inskrivning!N12,0)</f>
        <v>0</v>
      </c>
      <c r="F10" s="53">
        <f>IF(Inskrivning!F12&gt;0,Inskrivning!O12,0)</f>
        <v>0</v>
      </c>
      <c r="G10" s="53">
        <f>IF(Inskrivning!F12&gt;0,Inskrivning!P12,0)</f>
        <v>0</v>
      </c>
      <c r="H10" s="53">
        <f>IF(Inskrivning!F12&gt;0,Inskrivning!Q12,0)</f>
        <v>0</v>
      </c>
      <c r="I10" s="53">
        <f>IF(Inskrivning!F12&gt;0,Inskrivning!R12,0)</f>
        <v>0</v>
      </c>
      <c r="J10" s="53">
        <f>IF(Inskrivning!F12&gt;0,Inskrivning!S12,0)</f>
        <v>0</v>
      </c>
      <c r="K10" s="53">
        <f>IF(Inskrivning!F12&gt;0,Inskrivning!T12,0)</f>
        <v>0</v>
      </c>
      <c r="L10" s="53">
        <f>IF(Inskrivning!F12&gt;0,Inskrivning!U12,0)</f>
        <v>0</v>
      </c>
      <c r="M10" s="53">
        <f>IF(Inskrivning!F12&gt;0,Inskrivning!V12,0)</f>
        <v>0</v>
      </c>
      <c r="N10" s="53">
        <f>IF(Inskrivning!F12&gt;0,Inskrivning!W12,0)</f>
        <v>0</v>
      </c>
      <c r="O10" s="53">
        <f>IF(Inskrivning!F12&gt;0,Inskrivning!X12,0)</f>
        <v>0</v>
      </c>
      <c r="P10" s="4"/>
      <c r="Q10" s="4"/>
      <c r="R10" s="4"/>
      <c r="W10" s="15">
        <f>IF(Inskrivning!F12="",0,Inskrivning!F12)</f>
        <v>0</v>
      </c>
      <c r="Y10" s="30">
        <f>COUNTIF($W$9:$W$208,Z10)</f>
        <v>0</v>
      </c>
      <c r="Z10" s="104">
        <v>2</v>
      </c>
    </row>
    <row r="11" spans="1:26" ht="15" x14ac:dyDescent="0.25">
      <c r="A11" s="53">
        <f>IF(Inskrivning!F8&gt;0,Inskrivning!J8,0)</f>
        <v>0</v>
      </c>
      <c r="B11" s="53">
        <f>IF(Inskrivning!F8&gt;0,Inskrivning!K8,0)</f>
        <v>0</v>
      </c>
      <c r="C11" s="53">
        <f>IF(Inskrivning!F8&gt;0,Inskrivning!L8,0)</f>
        <v>0</v>
      </c>
      <c r="D11" s="53">
        <f>IF(Inskrivning!F8&gt;0,Inskrivning!M8,0)</f>
        <v>0</v>
      </c>
      <c r="E11" s="53">
        <f>IF(Inskrivning!F8&gt;0,Inskrivning!N8,0)</f>
        <v>0</v>
      </c>
      <c r="F11" s="53">
        <f>IF(Inskrivning!F8&gt;0,Inskrivning!O8,0)</f>
        <v>0</v>
      </c>
      <c r="G11" s="53">
        <f>IF(Inskrivning!F8&gt;0,Inskrivning!P8,0)</f>
        <v>0</v>
      </c>
      <c r="H11" s="53">
        <f>IF(Inskrivning!F8&gt;0,Inskrivning!Q8,0)</f>
        <v>0</v>
      </c>
      <c r="I11" s="53">
        <f>IF(Inskrivning!F8&gt;0,Inskrivning!R8,0)</f>
        <v>0</v>
      </c>
      <c r="J11" s="53">
        <f>IF(Inskrivning!F8&gt;0,Inskrivning!S8,0)</f>
        <v>0</v>
      </c>
      <c r="K11" s="53">
        <f>IF(Inskrivning!F8&gt;0,Inskrivning!T8,0)</f>
        <v>0</v>
      </c>
      <c r="L11" s="53">
        <f>IF(Inskrivning!F8&gt;0,Inskrivning!U8,0)</f>
        <v>0</v>
      </c>
      <c r="M11" s="53">
        <f>IF(Inskrivning!F8&gt;0,Inskrivning!V8,0)</f>
        <v>0</v>
      </c>
      <c r="N11" s="53">
        <f>IF(Inskrivning!F8&gt;0,Inskrivning!W8,0)</f>
        <v>0</v>
      </c>
      <c r="O11" s="53">
        <f>IF(Inskrivning!F8&gt;0,Inskrivning!X8,0)</f>
        <v>0</v>
      </c>
      <c r="P11" s="4"/>
      <c r="Q11" s="4"/>
      <c r="R11" s="4"/>
      <c r="W11" s="15">
        <f>IF(Inskrivning!F8="",0,Inskrivning!F8)</f>
        <v>0</v>
      </c>
      <c r="Y11" s="30">
        <f>COUNTIF($W$9:$W$208,Z11)</f>
        <v>0</v>
      </c>
      <c r="Z11" s="104">
        <v>3</v>
      </c>
    </row>
    <row r="12" spans="1:26" ht="15" x14ac:dyDescent="0.25">
      <c r="A12" s="53">
        <f>IF(Inskrivning!F10&gt;0,Inskrivning!J10,0)</f>
        <v>0</v>
      </c>
      <c r="B12" s="53">
        <f>IF(Inskrivning!F10&gt;0,Inskrivning!K10,0)</f>
        <v>0</v>
      </c>
      <c r="C12" s="53">
        <f>IF(Inskrivning!F10&gt;0,Inskrivning!L10,0)</f>
        <v>0</v>
      </c>
      <c r="D12" s="53">
        <f>IF(Inskrivning!F10&gt;0,Inskrivning!M10,0)</f>
        <v>0</v>
      </c>
      <c r="E12" s="53">
        <f>IF(Inskrivning!F10&gt;0,Inskrivning!N10,0)</f>
        <v>0</v>
      </c>
      <c r="F12" s="53">
        <f>IF(Inskrivning!F10&gt;0,Inskrivning!O10,0)</f>
        <v>0</v>
      </c>
      <c r="G12" s="53">
        <f>IF(Inskrivning!F10&gt;0,Inskrivning!P10,0)</f>
        <v>0</v>
      </c>
      <c r="H12" s="53">
        <f>IF(Inskrivning!F10&gt;0,Inskrivning!Q10,0)</f>
        <v>0</v>
      </c>
      <c r="I12" s="53">
        <f>IF(Inskrivning!F10&gt;0,Inskrivning!R10,0)</f>
        <v>0</v>
      </c>
      <c r="J12" s="53">
        <f>IF(Inskrivning!F10&gt;0,Inskrivning!S10,0)</f>
        <v>0</v>
      </c>
      <c r="K12" s="53">
        <f>IF(Inskrivning!F10&gt;0,Inskrivning!T10,0)</f>
        <v>0</v>
      </c>
      <c r="L12" s="53">
        <f>IF(Inskrivning!F10&gt;0,Inskrivning!U10,0)</f>
        <v>0</v>
      </c>
      <c r="M12" s="53">
        <f>IF(Inskrivning!F10&gt;0,Inskrivning!V10,0)</f>
        <v>0</v>
      </c>
      <c r="N12" s="53">
        <f>IF(Inskrivning!F10&gt;0,Inskrivning!W10,0)</f>
        <v>0</v>
      </c>
      <c r="O12" s="53">
        <f>IF(Inskrivning!F10&gt;0,Inskrivning!X10,0)</f>
        <v>0</v>
      </c>
      <c r="P12" s="4"/>
      <c r="Q12" s="4"/>
      <c r="R12" s="4"/>
      <c r="W12" s="15">
        <f>IF(Inskrivning!F10="",0,Inskrivning!F10)</f>
        <v>0</v>
      </c>
      <c r="Y12" s="30">
        <f>COUNTIF($W$9:$W$208,Z12)</f>
        <v>0</v>
      </c>
      <c r="Z12" s="104">
        <v>4</v>
      </c>
    </row>
    <row r="13" spans="1:26" ht="15" x14ac:dyDescent="0.25">
      <c r="A13" s="53">
        <f>IF(Inskrivning!F19&gt;0,Inskrivning!J19,0)</f>
        <v>0</v>
      </c>
      <c r="B13" s="53">
        <f>IF(Inskrivning!F19&gt;0,Inskrivning!K19,0)</f>
        <v>0</v>
      </c>
      <c r="C13" s="53">
        <f>IF(Inskrivning!F19&gt;0,Inskrivning!L19,0)</f>
        <v>0</v>
      </c>
      <c r="D13" s="53">
        <f>IF(Inskrivning!F19&gt;0,Inskrivning!M19,0)</f>
        <v>0</v>
      </c>
      <c r="E13" s="53">
        <f>IF(Inskrivning!F19&gt;0,Inskrivning!N19,0)</f>
        <v>0</v>
      </c>
      <c r="F13" s="53">
        <f>IF(Inskrivning!F19&gt;0,Inskrivning!O19,0)</f>
        <v>0</v>
      </c>
      <c r="G13" s="53">
        <f>IF(Inskrivning!F19&gt;0,Inskrivning!P19,0)</f>
        <v>0</v>
      </c>
      <c r="H13" s="53">
        <f>IF(Inskrivning!F19&gt;0,Inskrivning!Q19,0)</f>
        <v>0</v>
      </c>
      <c r="I13" s="53">
        <f>IF(Inskrivning!F19&gt;0,Inskrivning!R19,0)</f>
        <v>0</v>
      </c>
      <c r="J13" s="53">
        <f>IF(Inskrivning!F19&gt;0,Inskrivning!S19,0)</f>
        <v>0</v>
      </c>
      <c r="K13" s="53">
        <f>IF(Inskrivning!F19&gt;0,Inskrivning!T19,0)</f>
        <v>0</v>
      </c>
      <c r="L13" s="53">
        <f>IF(Inskrivning!F19&gt;0,Inskrivning!U19,0)</f>
        <v>0</v>
      </c>
      <c r="M13" s="53">
        <f>IF(Inskrivning!F19&gt;0,Inskrivning!V19,0)</f>
        <v>0</v>
      </c>
      <c r="N13" s="53">
        <f>IF(Inskrivning!F19&gt;0,Inskrivning!W19,0)</f>
        <v>0</v>
      </c>
      <c r="O13" s="53">
        <f>IF(Inskrivning!F19&gt;0,Inskrivning!X19,0)</f>
        <v>0</v>
      </c>
      <c r="P13" s="4"/>
      <c r="Q13" s="4"/>
      <c r="R13" s="4"/>
      <c r="W13" s="15">
        <f>IF(Inskrivning!F19="",0,Inskrivning!F19)</f>
        <v>0</v>
      </c>
      <c r="Y13" s="30">
        <f>COUNTIF($W$9:$W$208,Z13)</f>
        <v>0</v>
      </c>
      <c r="Z13" s="104">
        <v>5</v>
      </c>
    </row>
    <row r="14" spans="1:26" ht="15" x14ac:dyDescent="0.25">
      <c r="A14" s="53">
        <f>IF(Inskrivning!F20&gt;0,Inskrivning!J20,0)</f>
        <v>0</v>
      </c>
      <c r="B14" s="53">
        <f>IF(Inskrivning!F20&gt;0,Inskrivning!K20,0)</f>
        <v>0</v>
      </c>
      <c r="C14" s="53">
        <f>IF(Inskrivning!F20&gt;0,Inskrivning!L20,0)</f>
        <v>0</v>
      </c>
      <c r="D14" s="53">
        <f>IF(Inskrivning!F20&gt;0,Inskrivning!M20,0)</f>
        <v>0</v>
      </c>
      <c r="E14" s="53">
        <f>IF(Inskrivning!F20&gt;0,Inskrivning!N20,0)</f>
        <v>0</v>
      </c>
      <c r="F14" s="53">
        <f>IF(Inskrivning!F20&gt;0,Inskrivning!O20,0)</f>
        <v>0</v>
      </c>
      <c r="G14" s="53">
        <f>IF(Inskrivning!F20&gt;0,Inskrivning!P20,0)</f>
        <v>0</v>
      </c>
      <c r="H14" s="53">
        <f>IF(Inskrivning!F20&gt;0,Inskrivning!Q20,0)</f>
        <v>0</v>
      </c>
      <c r="I14" s="53">
        <f>IF(Inskrivning!F20&gt;0,Inskrivning!R20,0)</f>
        <v>0</v>
      </c>
      <c r="J14" s="53">
        <f>IF(Inskrivning!F20&gt;0,Inskrivning!S20,0)</f>
        <v>0</v>
      </c>
      <c r="K14" s="53">
        <f>IF(Inskrivning!F20&gt;0,Inskrivning!T20,0)</f>
        <v>0</v>
      </c>
      <c r="L14" s="53">
        <f>IF(Inskrivning!F20&gt;0,Inskrivning!U20,0)</f>
        <v>0</v>
      </c>
      <c r="M14" s="53">
        <f>IF(Inskrivning!F20&gt;0,Inskrivning!V20,0)</f>
        <v>0</v>
      </c>
      <c r="N14" s="53">
        <f>IF(Inskrivning!F20&gt;0,Inskrivning!W20,0)</f>
        <v>0</v>
      </c>
      <c r="O14" s="53">
        <f>IF(Inskrivning!F20&gt;0,Inskrivning!X20,0)</f>
        <v>0</v>
      </c>
      <c r="P14" s="4"/>
      <c r="Q14" s="4"/>
      <c r="R14" s="4"/>
      <c r="W14" s="15">
        <f>IF(Inskrivning!F20="",0,Inskrivning!F20)</f>
        <v>0</v>
      </c>
      <c r="Y14" s="30">
        <f t="shared" ref="Y14:Y16" si="0">COUNTIF($W$9:$W$208,Z14)</f>
        <v>0</v>
      </c>
      <c r="Z14" s="4">
        <v>6</v>
      </c>
    </row>
    <row r="15" spans="1:26" ht="15" x14ac:dyDescent="0.25">
      <c r="A15" s="53">
        <f>IF(Inskrivning!F21&gt;0,Inskrivning!J21,0)</f>
        <v>0</v>
      </c>
      <c r="B15" s="53">
        <f>IF(Inskrivning!F21&gt;0,Inskrivning!K21,0)</f>
        <v>0</v>
      </c>
      <c r="C15" s="53">
        <f>IF(Inskrivning!F21&gt;0,Inskrivning!L21,0)</f>
        <v>0</v>
      </c>
      <c r="D15" s="53">
        <f>IF(Inskrivning!F21&gt;0,Inskrivning!M21,0)</f>
        <v>0</v>
      </c>
      <c r="E15" s="53">
        <f>IF(Inskrivning!F21&gt;0,Inskrivning!N21,0)</f>
        <v>0</v>
      </c>
      <c r="F15" s="53">
        <f>IF(Inskrivning!F21&gt;0,Inskrivning!O21,0)</f>
        <v>0</v>
      </c>
      <c r="G15" s="53">
        <f>IF(Inskrivning!F21&gt;0,Inskrivning!P21,0)</f>
        <v>0</v>
      </c>
      <c r="H15" s="53">
        <f>IF(Inskrivning!F21&gt;0,Inskrivning!Q21,0)</f>
        <v>0</v>
      </c>
      <c r="I15" s="53">
        <f>IF(Inskrivning!F21&gt;0,Inskrivning!R21,0)</f>
        <v>0</v>
      </c>
      <c r="J15" s="53">
        <f>IF(Inskrivning!F21&gt;0,Inskrivning!S21,0)</f>
        <v>0</v>
      </c>
      <c r="K15" s="53">
        <f>IF(Inskrivning!F21&gt;0,Inskrivning!T21,0)</f>
        <v>0</v>
      </c>
      <c r="L15" s="53">
        <f>IF(Inskrivning!F21&gt;0,Inskrivning!U21,0)</f>
        <v>0</v>
      </c>
      <c r="M15" s="53">
        <f>IF(Inskrivning!F21&gt;0,Inskrivning!V21,0)</f>
        <v>0</v>
      </c>
      <c r="N15" s="53">
        <f>IF(Inskrivning!F21&gt;0,Inskrivning!W21,0)</f>
        <v>0</v>
      </c>
      <c r="O15" s="53">
        <f>IF(Inskrivning!F21&gt;0,Inskrivning!X21,0)</f>
        <v>0</v>
      </c>
      <c r="P15" s="4"/>
      <c r="Q15" s="4"/>
      <c r="R15" s="4"/>
      <c r="W15" s="15">
        <f>IF(Inskrivning!F21="",0,Inskrivning!F21)</f>
        <v>0</v>
      </c>
      <c r="Y15" s="30">
        <f t="shared" si="0"/>
        <v>0</v>
      </c>
      <c r="Z15" s="104">
        <v>7</v>
      </c>
    </row>
    <row r="16" spans="1:26" ht="15" x14ac:dyDescent="0.25">
      <c r="A16" s="53">
        <f>IF(Inskrivning!F22&gt;0,Inskrivning!J22,0)</f>
        <v>0</v>
      </c>
      <c r="B16" s="53">
        <f>IF(Inskrivning!F22&gt;0,Inskrivning!K22,0)</f>
        <v>0</v>
      </c>
      <c r="C16" s="53">
        <f>IF(Inskrivning!F22&gt;0,Inskrivning!L22,0)</f>
        <v>0</v>
      </c>
      <c r="D16" s="53">
        <f>IF(Inskrivning!F22&gt;0,Inskrivning!M22,0)</f>
        <v>0</v>
      </c>
      <c r="E16" s="53">
        <f>IF(Inskrivning!F22&gt;0,Inskrivning!N22,0)</f>
        <v>0</v>
      </c>
      <c r="F16" s="53">
        <f>IF(Inskrivning!F22&gt;0,Inskrivning!O22,0)</f>
        <v>0</v>
      </c>
      <c r="G16" s="53">
        <f>IF(Inskrivning!F22&gt;0,Inskrivning!P22,0)</f>
        <v>0</v>
      </c>
      <c r="H16" s="53">
        <f>IF(Inskrivning!F22&gt;0,Inskrivning!Q22,0)</f>
        <v>0</v>
      </c>
      <c r="I16" s="53">
        <f>IF(Inskrivning!F22&gt;0,Inskrivning!R22,0)</f>
        <v>0</v>
      </c>
      <c r="J16" s="53">
        <f>IF(Inskrivning!F22&gt;0,Inskrivning!S22,0)</f>
        <v>0</v>
      </c>
      <c r="K16" s="53">
        <f>IF(Inskrivning!F22&gt;0,Inskrivning!T22,0)</f>
        <v>0</v>
      </c>
      <c r="L16" s="53">
        <f>IF(Inskrivning!F22&gt;0,Inskrivning!U22,0)</f>
        <v>0</v>
      </c>
      <c r="M16" s="53">
        <f>IF(Inskrivning!F22&gt;0,Inskrivning!V22,0)</f>
        <v>0</v>
      </c>
      <c r="N16" s="53">
        <f>IF(Inskrivning!F22&gt;0,Inskrivning!W22,0)</f>
        <v>0</v>
      </c>
      <c r="O16" s="53">
        <f>IF(Inskrivning!F22&gt;0,Inskrivning!X22,0)</f>
        <v>0</v>
      </c>
      <c r="P16" s="4"/>
      <c r="Q16" s="4"/>
      <c r="R16" s="4"/>
      <c r="W16" s="15">
        <f>IF(Inskrivning!F22="",0,Inskrivning!F22)</f>
        <v>0</v>
      </c>
      <c r="Y16" s="30">
        <f t="shared" si="0"/>
        <v>0</v>
      </c>
      <c r="Z16" s="4">
        <v>8</v>
      </c>
    </row>
    <row r="17" spans="1:26" ht="15" x14ac:dyDescent="0.25">
      <c r="A17" s="53">
        <f>IF(Inskrivning!F15&gt;0,Inskrivning!J15,0)</f>
        <v>0</v>
      </c>
      <c r="B17" s="53">
        <f>IF(Inskrivning!F15&gt;0,Inskrivning!K15,0)</f>
        <v>0</v>
      </c>
      <c r="C17" s="53">
        <f>IF(Inskrivning!F15&gt;0,Inskrivning!L15,0)</f>
        <v>0</v>
      </c>
      <c r="D17" s="53">
        <f>IF(Inskrivning!F15&gt;0,Inskrivning!M15,0)</f>
        <v>0</v>
      </c>
      <c r="E17" s="53">
        <f>IF(Inskrivning!F15&gt;0,Inskrivning!N15,0)</f>
        <v>0</v>
      </c>
      <c r="F17" s="53">
        <f>IF(Inskrivning!F15&gt;0,Inskrivning!O15,0)</f>
        <v>0</v>
      </c>
      <c r="G17" s="53">
        <f>IF(Inskrivning!F15&gt;0,Inskrivning!P15,0)</f>
        <v>0</v>
      </c>
      <c r="H17" s="53">
        <f>IF(Inskrivning!F15&gt;0,Inskrivning!Q15,0)</f>
        <v>0</v>
      </c>
      <c r="I17" s="53">
        <f>IF(Inskrivning!F15&gt;0,Inskrivning!R15,0)</f>
        <v>0</v>
      </c>
      <c r="J17" s="53">
        <f>IF(Inskrivning!F15&gt;0,Inskrivning!S15,0)</f>
        <v>0</v>
      </c>
      <c r="K17" s="53">
        <f>IF(Inskrivning!F15&gt;0,Inskrivning!T15,0)</f>
        <v>0</v>
      </c>
      <c r="L17" s="53">
        <f>IF(Inskrivning!F15&gt;0,Inskrivning!U15,0)</f>
        <v>0</v>
      </c>
      <c r="M17" s="53">
        <f>IF(Inskrivning!F15&gt;0,Inskrivning!V15,0)</f>
        <v>0</v>
      </c>
      <c r="N17" s="53">
        <f>IF(Inskrivning!F15&gt;0,Inskrivning!W15,0)</f>
        <v>0</v>
      </c>
      <c r="O17" s="53">
        <f>IF(Inskrivning!F15&gt;0,Inskrivning!X15,0)</f>
        <v>0</v>
      </c>
      <c r="P17" s="4"/>
      <c r="Q17" s="4"/>
      <c r="R17" s="4"/>
      <c r="W17" s="15">
        <f>IF(Inskrivning!F15="",0,Inskrivning!F15)</f>
        <v>0</v>
      </c>
      <c r="Y17" s="30"/>
      <c r="Z17" s="104"/>
    </row>
    <row r="18" spans="1:26" ht="15" x14ac:dyDescent="0.25">
      <c r="A18" s="53">
        <f>IF(Inskrivning!F16&gt;0,Inskrivning!J16,0)</f>
        <v>0</v>
      </c>
      <c r="B18" s="53">
        <f>IF(Inskrivning!F16&gt;0,Inskrivning!K16,0)</f>
        <v>0</v>
      </c>
      <c r="C18" s="53">
        <f>IF(Inskrivning!F16&gt;0,Inskrivning!L16,0)</f>
        <v>0</v>
      </c>
      <c r="D18" s="53">
        <f>IF(Inskrivning!F16&gt;0,Inskrivning!M16,0)</f>
        <v>0</v>
      </c>
      <c r="E18" s="53">
        <f>IF(Inskrivning!F16&gt;0,Inskrivning!N16,0)</f>
        <v>0</v>
      </c>
      <c r="F18" s="53">
        <f>IF(Inskrivning!F16&gt;0,Inskrivning!O16,0)</f>
        <v>0</v>
      </c>
      <c r="G18" s="53">
        <f>IF(Inskrivning!F16&gt;0,Inskrivning!P16,0)</f>
        <v>0</v>
      </c>
      <c r="H18" s="53">
        <f>IF(Inskrivning!F16&gt;0,Inskrivning!Q16,0)</f>
        <v>0</v>
      </c>
      <c r="I18" s="53">
        <f>IF(Inskrivning!F16&gt;0,Inskrivning!R16,0)</f>
        <v>0</v>
      </c>
      <c r="J18" s="53">
        <f>IF(Inskrivning!F16&gt;0,Inskrivning!S16,0)</f>
        <v>0</v>
      </c>
      <c r="K18" s="53">
        <f>IF(Inskrivning!F16&gt;0,Inskrivning!T16,0)</f>
        <v>0</v>
      </c>
      <c r="L18" s="53">
        <f>IF(Inskrivning!F16&gt;0,Inskrivning!U16,0)</f>
        <v>0</v>
      </c>
      <c r="M18" s="53">
        <f>IF(Inskrivning!F16&gt;0,Inskrivning!V16,0)</f>
        <v>0</v>
      </c>
      <c r="N18" s="53">
        <f>IF(Inskrivning!F16&gt;0,Inskrivning!W16,0)</f>
        <v>0</v>
      </c>
      <c r="O18" s="53">
        <f>IF(Inskrivning!F16&gt;0,Inskrivning!X16,0)</f>
        <v>0</v>
      </c>
      <c r="P18" s="4"/>
      <c r="Q18" s="4"/>
      <c r="R18" s="4"/>
      <c r="W18" s="15">
        <f>IF(Inskrivning!F16="",0,Inskrivning!F16)</f>
        <v>0</v>
      </c>
      <c r="Y18" s="30"/>
      <c r="Z18" s="4"/>
    </row>
    <row r="19" spans="1:26" ht="15" x14ac:dyDescent="0.25">
      <c r="A19" s="53">
        <f>IF(Inskrivning!F17&gt;0,Inskrivning!J17,0)</f>
        <v>0</v>
      </c>
      <c r="B19" s="53">
        <f>IF(Inskrivning!F17&gt;0,Inskrivning!K17,0)</f>
        <v>0</v>
      </c>
      <c r="C19" s="53">
        <f>IF(Inskrivning!F17&gt;0,Inskrivning!L17,0)</f>
        <v>0</v>
      </c>
      <c r="D19" s="53">
        <f>IF(Inskrivning!F17&gt;0,Inskrivning!M17,0)</f>
        <v>0</v>
      </c>
      <c r="E19" s="53">
        <f>IF(Inskrivning!F17&gt;0,Inskrivning!N17,0)</f>
        <v>0</v>
      </c>
      <c r="F19" s="53">
        <f>IF(Inskrivning!F17&gt;0,Inskrivning!O17,0)</f>
        <v>0</v>
      </c>
      <c r="G19" s="53">
        <f>IF(Inskrivning!F17&gt;0,Inskrivning!P17,0)</f>
        <v>0</v>
      </c>
      <c r="H19" s="53">
        <f>IF(Inskrivning!F17&gt;0,Inskrivning!Q17,0)</f>
        <v>0</v>
      </c>
      <c r="I19" s="53">
        <f>IF(Inskrivning!F17&gt;0,Inskrivning!R17,0)</f>
        <v>0</v>
      </c>
      <c r="J19" s="53">
        <f>IF(Inskrivning!F17&gt;0,Inskrivning!S17,0)</f>
        <v>0</v>
      </c>
      <c r="K19" s="53">
        <f>IF(Inskrivning!F17&gt;0,Inskrivning!T17,0)</f>
        <v>0</v>
      </c>
      <c r="L19" s="53">
        <f>IF(Inskrivning!F17&gt;0,Inskrivning!U17,0)</f>
        <v>0</v>
      </c>
      <c r="M19" s="53">
        <f>IF(Inskrivning!F17&gt;0,Inskrivning!V17,0)</f>
        <v>0</v>
      </c>
      <c r="N19" s="53">
        <f>IF(Inskrivning!F17&gt;0,Inskrivning!W17,0)</f>
        <v>0</v>
      </c>
      <c r="O19" s="53">
        <f>IF(Inskrivning!F17&gt;0,Inskrivning!X17,0)</f>
        <v>0</v>
      </c>
      <c r="P19" s="4"/>
      <c r="Q19" s="4"/>
      <c r="R19" s="4"/>
      <c r="W19" s="15">
        <f>IF(Inskrivning!F17="",0,Inskrivning!F17)</f>
        <v>0</v>
      </c>
      <c r="Y19" s="30"/>
      <c r="Z19" s="104"/>
    </row>
    <row r="20" spans="1:26" ht="15" x14ac:dyDescent="0.25">
      <c r="A20" s="53">
        <f>IF(Inskrivning!F18&gt;0,Inskrivning!J18,0)</f>
        <v>0</v>
      </c>
      <c r="B20" s="53">
        <f>IF(Inskrivning!F18&gt;0,Inskrivning!K18,0)</f>
        <v>0</v>
      </c>
      <c r="C20" s="53">
        <f>IF(Inskrivning!F18&gt;0,Inskrivning!L18,0)</f>
        <v>0</v>
      </c>
      <c r="D20" s="53">
        <f>IF(Inskrivning!F18&gt;0,Inskrivning!M18,0)</f>
        <v>0</v>
      </c>
      <c r="E20" s="53">
        <f>IF(Inskrivning!F18&gt;0,Inskrivning!N18,0)</f>
        <v>0</v>
      </c>
      <c r="F20" s="53">
        <f>IF(Inskrivning!F18&gt;0,Inskrivning!O18,0)</f>
        <v>0</v>
      </c>
      <c r="G20" s="53">
        <f>IF(Inskrivning!F18&gt;0,Inskrivning!P18,0)</f>
        <v>0</v>
      </c>
      <c r="H20" s="53">
        <f>IF(Inskrivning!F18&gt;0,Inskrivning!Q18,0)</f>
        <v>0</v>
      </c>
      <c r="I20" s="53">
        <f>IF(Inskrivning!F18&gt;0,Inskrivning!R18,0)</f>
        <v>0</v>
      </c>
      <c r="J20" s="53">
        <f>IF(Inskrivning!F18&gt;0,Inskrivning!S18,0)</f>
        <v>0</v>
      </c>
      <c r="K20" s="53">
        <f>IF(Inskrivning!F18&gt;0,Inskrivning!T18,0)</f>
        <v>0</v>
      </c>
      <c r="L20" s="53">
        <f>IF(Inskrivning!F18&gt;0,Inskrivning!U18,0)</f>
        <v>0</v>
      </c>
      <c r="M20" s="53">
        <f>IF(Inskrivning!F18&gt;0,Inskrivning!V18,0)</f>
        <v>0</v>
      </c>
      <c r="N20" s="53">
        <f>IF(Inskrivning!F18&gt;0,Inskrivning!W18,0)</f>
        <v>0</v>
      </c>
      <c r="O20" s="53">
        <f>IF(Inskrivning!F18&gt;0,Inskrivning!X18,0)</f>
        <v>0</v>
      </c>
      <c r="P20" s="4"/>
      <c r="Q20" s="4"/>
      <c r="R20" s="4"/>
      <c r="W20" s="15">
        <f>IF(Inskrivning!F18="",0,Inskrivning!F18)</f>
        <v>0</v>
      </c>
      <c r="Y20" s="30"/>
      <c r="Z20" s="4"/>
    </row>
    <row r="21" spans="1:26" ht="15" x14ac:dyDescent="0.25">
      <c r="A21" s="53">
        <f>IF(Inskrivning!F13&gt;0,Inskrivning!J13,0)</f>
        <v>0</v>
      </c>
      <c r="B21" s="53">
        <f>IF(Inskrivning!F13&gt;0,Inskrivning!K13,0)</f>
        <v>0</v>
      </c>
      <c r="C21" s="53">
        <f>IF(Inskrivning!F13&gt;0,Inskrivning!L13,0)</f>
        <v>0</v>
      </c>
      <c r="D21" s="53">
        <f>IF(Inskrivning!F13&gt;0,Inskrivning!M13,0)</f>
        <v>0</v>
      </c>
      <c r="E21" s="53">
        <f>IF(Inskrivning!F13&gt;0,Inskrivning!N13,0)</f>
        <v>0</v>
      </c>
      <c r="F21" s="53">
        <f>IF(Inskrivning!F13&gt;0,Inskrivning!O13,0)</f>
        <v>0</v>
      </c>
      <c r="G21" s="53">
        <f>IF(Inskrivning!F13&gt;0,Inskrivning!P13,0)</f>
        <v>0</v>
      </c>
      <c r="H21" s="53">
        <f>IF(Inskrivning!F13&gt;0,Inskrivning!Q13,0)</f>
        <v>0</v>
      </c>
      <c r="I21" s="53">
        <f>IF(Inskrivning!F13&gt;0,Inskrivning!R13,0)</f>
        <v>0</v>
      </c>
      <c r="J21" s="53">
        <f>IF(Inskrivning!F13&gt;0,Inskrivning!S13,0)</f>
        <v>0</v>
      </c>
      <c r="K21" s="53">
        <f>IF(Inskrivning!F13&gt;0,Inskrivning!T13,0)</f>
        <v>0</v>
      </c>
      <c r="L21" s="53">
        <f>IF(Inskrivning!F13&gt;0,Inskrivning!U13,0)</f>
        <v>0</v>
      </c>
      <c r="M21" s="53">
        <f>IF(Inskrivning!F13&gt;0,Inskrivning!V13,0)</f>
        <v>0</v>
      </c>
      <c r="N21" s="53">
        <f>IF(Inskrivning!F13&gt;0,Inskrivning!W13,0)</f>
        <v>0</v>
      </c>
      <c r="O21" s="53">
        <f>IF(Inskrivning!F13&gt;0,Inskrivning!X13,0)</f>
        <v>0</v>
      </c>
      <c r="P21" s="4"/>
      <c r="Q21" s="4"/>
      <c r="R21" s="4"/>
      <c r="W21" s="15">
        <f>IF(Inskrivning!F13="",0,Inskrivning!F13)</f>
        <v>0</v>
      </c>
      <c r="Y21" s="30"/>
      <c r="Z21" s="104"/>
    </row>
    <row r="22" spans="1:26" ht="15" x14ac:dyDescent="0.25">
      <c r="A22" s="53">
        <f>IF(Inskrivning!F14&gt;0,Inskrivning!J14,0)</f>
        <v>0</v>
      </c>
      <c r="B22" s="53">
        <f>IF(Inskrivning!F14&gt;0,Inskrivning!K14,0)</f>
        <v>0</v>
      </c>
      <c r="C22" s="53">
        <f>IF(Inskrivning!F14&gt;0,Inskrivning!L14,0)</f>
        <v>0</v>
      </c>
      <c r="D22" s="53">
        <f>IF(Inskrivning!F14&gt;0,Inskrivning!M14,0)</f>
        <v>0</v>
      </c>
      <c r="E22" s="53">
        <f>IF(Inskrivning!F14&gt;0,Inskrivning!N14,0)</f>
        <v>0</v>
      </c>
      <c r="F22" s="53">
        <f>IF(Inskrivning!F14&gt;0,Inskrivning!O14,0)</f>
        <v>0</v>
      </c>
      <c r="G22" s="53">
        <f>IF(Inskrivning!F14&gt;0,Inskrivning!P14,0)</f>
        <v>0</v>
      </c>
      <c r="H22" s="53">
        <f>IF(Inskrivning!F14&gt;0,Inskrivning!Q14,0)</f>
        <v>0</v>
      </c>
      <c r="I22" s="53">
        <f>IF(Inskrivning!F14&gt;0,Inskrivning!R14,0)</f>
        <v>0</v>
      </c>
      <c r="J22" s="53">
        <f>IF(Inskrivning!F14&gt;0,Inskrivning!S14,0)</f>
        <v>0</v>
      </c>
      <c r="K22" s="53">
        <f>IF(Inskrivning!F14&gt;0,Inskrivning!T14,0)</f>
        <v>0</v>
      </c>
      <c r="L22" s="53">
        <f>IF(Inskrivning!F14&gt;0,Inskrivning!U14,0)</f>
        <v>0</v>
      </c>
      <c r="M22" s="53">
        <f>IF(Inskrivning!F14&gt;0,Inskrivning!V14,0)</f>
        <v>0</v>
      </c>
      <c r="N22" s="53">
        <f>IF(Inskrivning!F14&gt;0,Inskrivning!W14,0)</f>
        <v>0</v>
      </c>
      <c r="O22" s="53">
        <f>IF(Inskrivning!F14&gt;0,Inskrivning!X14,0)</f>
        <v>0</v>
      </c>
      <c r="P22" s="4"/>
      <c r="Q22" s="4"/>
      <c r="R22" s="4"/>
      <c r="W22" s="15">
        <f>IF(Inskrivning!F14="",0,Inskrivning!F14)</f>
        <v>0</v>
      </c>
      <c r="Y22" s="30"/>
      <c r="Z22" s="4"/>
    </row>
    <row r="23" spans="1:26" ht="15" x14ac:dyDescent="0.25">
      <c r="A23" s="53">
        <f>IF(Inskrivning!F7&gt;0,Inskrivning!J7,0)</f>
        <v>0</v>
      </c>
      <c r="B23" s="53">
        <f>IF(Inskrivning!F7&gt;0,Inskrivning!K7,0)</f>
        <v>0</v>
      </c>
      <c r="C23" s="53">
        <f>IF(Inskrivning!F7&gt;0,Inskrivning!L7,0)</f>
        <v>0</v>
      </c>
      <c r="D23" s="53">
        <f>IF(Inskrivning!F7&gt;0,Inskrivning!M7,0)</f>
        <v>0</v>
      </c>
      <c r="E23" s="53">
        <f>IF(Inskrivning!F7&gt;0,Inskrivning!N7,0)</f>
        <v>0</v>
      </c>
      <c r="F23" s="53">
        <f>IF(Inskrivning!F7&gt;0,Inskrivning!O7,0)</f>
        <v>0</v>
      </c>
      <c r="G23" s="53">
        <f>IF(Inskrivning!F7&gt;0,Inskrivning!P7,0)</f>
        <v>0</v>
      </c>
      <c r="H23" s="53">
        <f>IF(Inskrivning!F7&gt;0,Inskrivning!Q7,0)</f>
        <v>0</v>
      </c>
      <c r="I23" s="53">
        <f>IF(Inskrivning!F7&gt;0,Inskrivning!R7,0)</f>
        <v>0</v>
      </c>
      <c r="J23" s="53">
        <f>IF(Inskrivning!F7&gt;0,Inskrivning!S7,0)</f>
        <v>0</v>
      </c>
      <c r="K23" s="53">
        <f>IF(Inskrivning!F7&gt;0,Inskrivning!T7,0)</f>
        <v>0</v>
      </c>
      <c r="L23" s="53">
        <f>IF(Inskrivning!F7&gt;0,Inskrivning!U7,0)</f>
        <v>0</v>
      </c>
      <c r="M23" s="53">
        <f>IF(Inskrivning!F7&gt;0,Inskrivning!V7,0)</f>
        <v>0</v>
      </c>
      <c r="N23" s="53">
        <f>IF(Inskrivning!F7&gt;0,Inskrivning!W7,0)</f>
        <v>0</v>
      </c>
      <c r="O23" s="53">
        <f>IF(Inskrivning!F7&gt;0,Inskrivning!X7,0)</f>
        <v>0</v>
      </c>
      <c r="P23" s="4"/>
      <c r="Q23" s="4"/>
      <c r="R23" s="4"/>
      <c r="W23" s="15">
        <f>IF(Inskrivning!F7="",0,Inskrivning!F7)</f>
        <v>0</v>
      </c>
      <c r="Y23" s="30"/>
      <c r="Z23" s="104"/>
    </row>
    <row r="24" spans="1:26" ht="15" x14ac:dyDescent="0.25">
      <c r="A24" s="53">
        <f>IF(Inskrivning!F9&gt;0,Inskrivning!J9,0)</f>
        <v>0</v>
      </c>
      <c r="B24" s="53">
        <f>IF(Inskrivning!F9&gt;0,Inskrivning!K9,0)</f>
        <v>0</v>
      </c>
      <c r="C24" s="53">
        <f>IF(Inskrivning!F9&gt;0,Inskrivning!L9,0)</f>
        <v>0</v>
      </c>
      <c r="D24" s="53">
        <f>IF(Inskrivning!F9&gt;0,Inskrivning!M9,0)</f>
        <v>0</v>
      </c>
      <c r="E24" s="53">
        <f>IF(Inskrivning!F9&gt;0,Inskrivning!N9,0)</f>
        <v>0</v>
      </c>
      <c r="F24" s="53">
        <f>IF(Inskrivning!F9&gt;0,Inskrivning!O9,0)</f>
        <v>0</v>
      </c>
      <c r="G24" s="53">
        <f>IF(Inskrivning!F9&gt;0,Inskrivning!P9,0)</f>
        <v>0</v>
      </c>
      <c r="H24" s="53">
        <f>IF(Inskrivning!F9&gt;0,Inskrivning!Q9,0)</f>
        <v>0</v>
      </c>
      <c r="I24" s="53">
        <f>IF(Inskrivning!F9&gt;0,Inskrivning!R9,0)</f>
        <v>0</v>
      </c>
      <c r="J24" s="53">
        <f>IF(Inskrivning!F9&gt;0,Inskrivning!S9,0)</f>
        <v>0</v>
      </c>
      <c r="K24" s="53">
        <f>IF(Inskrivning!F9&gt;0,Inskrivning!T9,0)</f>
        <v>0</v>
      </c>
      <c r="L24" s="53">
        <f>IF(Inskrivning!F9&gt;0,Inskrivning!U9,0)</f>
        <v>0</v>
      </c>
      <c r="M24" s="53">
        <f>IF(Inskrivning!F9&gt;0,Inskrivning!V9,0)</f>
        <v>0</v>
      </c>
      <c r="N24" s="53">
        <f>IF(Inskrivning!F9&gt;0,Inskrivning!W9,0)</f>
        <v>0</v>
      </c>
      <c r="O24" s="53">
        <f>IF(Inskrivning!F9&gt;0,Inskrivning!X9,0)</f>
        <v>0</v>
      </c>
      <c r="P24" s="4"/>
      <c r="Q24" s="4"/>
      <c r="R24" s="4"/>
      <c r="W24" s="15">
        <f>IF(Inskrivning!F9="",0,Inskrivning!F9)</f>
        <v>0</v>
      </c>
      <c r="Y24" s="30"/>
      <c r="Z24" s="4"/>
    </row>
    <row r="25" spans="1:26" ht="15" x14ac:dyDescent="0.25">
      <c r="A25" s="53">
        <f>IF(Inskrivning!F29&gt;0,Inskrivning!J29,0)</f>
        <v>0</v>
      </c>
      <c r="B25" s="53">
        <f>IF(Inskrivning!F29&gt;0,Inskrivning!K29,0)</f>
        <v>0</v>
      </c>
      <c r="C25" s="53">
        <f>IF(Inskrivning!F29&gt;0,Inskrivning!L29,0)</f>
        <v>0</v>
      </c>
      <c r="D25" s="53">
        <f>IF(Inskrivning!F29&gt;0,Inskrivning!M29,0)</f>
        <v>0</v>
      </c>
      <c r="E25" s="53">
        <f>IF(Inskrivning!F29&gt;0,Inskrivning!N29,0)</f>
        <v>0</v>
      </c>
      <c r="F25" s="53">
        <f>IF(Inskrivning!F29&gt;0,Inskrivning!O29,0)</f>
        <v>0</v>
      </c>
      <c r="G25" s="53">
        <f>IF(Inskrivning!F29&gt;0,Inskrivning!P29,0)</f>
        <v>0</v>
      </c>
      <c r="H25" s="53">
        <f>IF(Inskrivning!F29&gt;0,Inskrivning!Q29,0)</f>
        <v>0</v>
      </c>
      <c r="I25" s="53">
        <f>IF(Inskrivning!F29&gt;0,Inskrivning!R29,0)</f>
        <v>0</v>
      </c>
      <c r="J25" s="53">
        <f>IF(Inskrivning!F29&gt;0,Inskrivning!S29,0)</f>
        <v>0</v>
      </c>
      <c r="K25" s="53">
        <f>IF(Inskrivning!F29&gt;0,Inskrivning!T29,0)</f>
        <v>0</v>
      </c>
      <c r="L25" s="53">
        <f>IF(Inskrivning!F29&gt;0,Inskrivning!U29,0)</f>
        <v>0</v>
      </c>
      <c r="M25" s="53">
        <f>IF(Inskrivning!F29&gt;0,Inskrivning!V29,0)</f>
        <v>0</v>
      </c>
      <c r="N25" s="53">
        <f>IF(Inskrivning!F29&gt;0,Inskrivning!W29,0)</f>
        <v>0</v>
      </c>
      <c r="O25" s="53">
        <f>IF(Inskrivning!F29&gt;0,Inskrivning!X29,0)</f>
        <v>0</v>
      </c>
      <c r="P25" s="4"/>
      <c r="Q25" s="4"/>
      <c r="R25" s="4"/>
      <c r="W25" s="15">
        <f>IF(Inskrivning!F29="",0,Inskrivning!F29)</f>
        <v>0</v>
      </c>
      <c r="Y25" s="30"/>
      <c r="Z25" s="104"/>
    </row>
    <row r="26" spans="1:26" ht="15" x14ac:dyDescent="0.25">
      <c r="A26" s="53">
        <f>IF(Inskrivning!F30&gt;0,Inskrivning!J30,0)</f>
        <v>0</v>
      </c>
      <c r="B26" s="53">
        <f>IF(Inskrivning!F30&gt;0,Inskrivning!K30,0)</f>
        <v>0</v>
      </c>
      <c r="C26" s="53">
        <f>IF(Inskrivning!F30&gt;0,Inskrivning!L30,0)</f>
        <v>0</v>
      </c>
      <c r="D26" s="53">
        <f>IF(Inskrivning!F30&gt;0,Inskrivning!M30,0)</f>
        <v>0</v>
      </c>
      <c r="E26" s="53">
        <f>IF(Inskrivning!F30&gt;0,Inskrivning!N30,0)</f>
        <v>0</v>
      </c>
      <c r="F26" s="53">
        <f>IF(Inskrivning!F30&gt;0,Inskrivning!O30,0)</f>
        <v>0</v>
      </c>
      <c r="G26" s="53">
        <f>IF(Inskrivning!F30&gt;0,Inskrivning!P30,0)</f>
        <v>0</v>
      </c>
      <c r="H26" s="53">
        <f>IF(Inskrivning!F30&gt;0,Inskrivning!Q30,0)</f>
        <v>0</v>
      </c>
      <c r="I26" s="53">
        <f>IF(Inskrivning!F30&gt;0,Inskrivning!R30,0)</f>
        <v>0</v>
      </c>
      <c r="J26" s="53">
        <f>IF(Inskrivning!F30&gt;0,Inskrivning!S30,0)</f>
        <v>0</v>
      </c>
      <c r="K26" s="53">
        <f>IF(Inskrivning!F30&gt;0,Inskrivning!T30,0)</f>
        <v>0</v>
      </c>
      <c r="L26" s="53">
        <f>IF(Inskrivning!F30&gt;0,Inskrivning!U30,0)</f>
        <v>0</v>
      </c>
      <c r="M26" s="53">
        <f>IF(Inskrivning!F30&gt;0,Inskrivning!V30,0)</f>
        <v>0</v>
      </c>
      <c r="N26" s="53">
        <f>IF(Inskrivning!F30&gt;0,Inskrivning!W30,0)</f>
        <v>0</v>
      </c>
      <c r="O26" s="53">
        <f>IF(Inskrivning!F30&gt;0,Inskrivning!X30,0)</f>
        <v>0</v>
      </c>
      <c r="P26" s="4"/>
      <c r="Q26" s="4"/>
      <c r="R26" s="4"/>
      <c r="W26" s="15">
        <f>IF(Inskrivning!F30="",0,Inskrivning!F30)</f>
        <v>0</v>
      </c>
      <c r="Y26" s="30"/>
      <c r="Z26" s="4"/>
    </row>
    <row r="27" spans="1:26" ht="15" x14ac:dyDescent="0.25">
      <c r="A27" s="53">
        <f>IF(Inskrivning!F31&gt;0,Inskrivning!J31,0)</f>
        <v>0</v>
      </c>
      <c r="B27" s="53">
        <f>IF(Inskrivning!F31&gt;0,Inskrivning!K31,0)</f>
        <v>0</v>
      </c>
      <c r="C27" s="53">
        <f>IF(Inskrivning!F31&gt;0,Inskrivning!L31,0)</f>
        <v>0</v>
      </c>
      <c r="D27" s="53">
        <f>IF(Inskrivning!F31&gt;0,Inskrivning!M31,0)</f>
        <v>0</v>
      </c>
      <c r="E27" s="53">
        <f>IF(Inskrivning!F31&gt;0,Inskrivning!N31,0)</f>
        <v>0</v>
      </c>
      <c r="F27" s="53">
        <f>IF(Inskrivning!F31&gt;0,Inskrivning!O31,0)</f>
        <v>0</v>
      </c>
      <c r="G27" s="53">
        <f>IF(Inskrivning!F31&gt;0,Inskrivning!P31,0)</f>
        <v>0</v>
      </c>
      <c r="H27" s="53">
        <f>IF(Inskrivning!F31&gt;0,Inskrivning!Q31,0)</f>
        <v>0</v>
      </c>
      <c r="I27" s="53">
        <f>IF(Inskrivning!F31&gt;0,Inskrivning!R31,0)</f>
        <v>0</v>
      </c>
      <c r="J27" s="53">
        <f>IF(Inskrivning!F31&gt;0,Inskrivning!S31,0)</f>
        <v>0</v>
      </c>
      <c r="K27" s="53">
        <f>IF(Inskrivning!F31&gt;0,Inskrivning!T31,0)</f>
        <v>0</v>
      </c>
      <c r="L27" s="53">
        <f>IF(Inskrivning!F31&gt;0,Inskrivning!U31,0)</f>
        <v>0</v>
      </c>
      <c r="M27" s="53">
        <f>IF(Inskrivning!F31&gt;0,Inskrivning!V31,0)</f>
        <v>0</v>
      </c>
      <c r="N27" s="53">
        <f>IF(Inskrivning!F31&gt;0,Inskrivning!W31,0)</f>
        <v>0</v>
      </c>
      <c r="O27" s="53">
        <f>IF(Inskrivning!F31&gt;0,Inskrivning!X31,0)</f>
        <v>0</v>
      </c>
      <c r="P27" s="4"/>
      <c r="Q27" s="4"/>
      <c r="R27" s="4"/>
      <c r="W27" s="15">
        <f>IF(Inskrivning!F31="",0,Inskrivning!F31)</f>
        <v>0</v>
      </c>
      <c r="Y27" s="30"/>
      <c r="Z27" s="104"/>
    </row>
    <row r="28" spans="1:26" ht="15" x14ac:dyDescent="0.25">
      <c r="A28" s="53">
        <f>IF(Inskrivning!F32&gt;0,Inskrivning!J32,0)</f>
        <v>0</v>
      </c>
      <c r="B28" s="53">
        <f>IF(Inskrivning!F32&gt;0,Inskrivning!K32,0)</f>
        <v>0</v>
      </c>
      <c r="C28" s="53">
        <f>IF(Inskrivning!F32&gt;0,Inskrivning!L32,0)</f>
        <v>0</v>
      </c>
      <c r="D28" s="53">
        <f>IF(Inskrivning!F32&gt;0,Inskrivning!M32,0)</f>
        <v>0</v>
      </c>
      <c r="E28" s="53">
        <f>IF(Inskrivning!F32&gt;0,Inskrivning!N32,0)</f>
        <v>0</v>
      </c>
      <c r="F28" s="53">
        <f>IF(Inskrivning!F32&gt;0,Inskrivning!O32,0)</f>
        <v>0</v>
      </c>
      <c r="G28" s="53">
        <f>IF(Inskrivning!F32&gt;0,Inskrivning!P32,0)</f>
        <v>0</v>
      </c>
      <c r="H28" s="53">
        <f>IF(Inskrivning!F32&gt;0,Inskrivning!Q32,0)</f>
        <v>0</v>
      </c>
      <c r="I28" s="53">
        <f>IF(Inskrivning!F32&gt;0,Inskrivning!R32,0)</f>
        <v>0</v>
      </c>
      <c r="J28" s="53">
        <f>IF(Inskrivning!F32&gt;0,Inskrivning!S32,0)</f>
        <v>0</v>
      </c>
      <c r="K28" s="53">
        <f>IF(Inskrivning!F32&gt;0,Inskrivning!T32,0)</f>
        <v>0</v>
      </c>
      <c r="L28" s="53">
        <f>IF(Inskrivning!F32&gt;0,Inskrivning!U32,0)</f>
        <v>0</v>
      </c>
      <c r="M28" s="53">
        <f>IF(Inskrivning!F32&gt;0,Inskrivning!V32,0)</f>
        <v>0</v>
      </c>
      <c r="N28" s="53">
        <f>IF(Inskrivning!F32&gt;0,Inskrivning!W32,0)</f>
        <v>0</v>
      </c>
      <c r="O28" s="53">
        <f>IF(Inskrivning!F32&gt;0,Inskrivning!X32,0)</f>
        <v>0</v>
      </c>
      <c r="P28" s="4"/>
      <c r="Q28" s="4"/>
      <c r="R28" s="4"/>
      <c r="W28" s="15">
        <f>IF(Inskrivning!F32="",0,Inskrivning!F32)</f>
        <v>0</v>
      </c>
      <c r="Y28" s="30"/>
      <c r="Z28" s="4"/>
    </row>
    <row r="29" spans="1:26" ht="15" x14ac:dyDescent="0.25">
      <c r="A29" s="53">
        <f>IF(Inskrivning!F23&gt;0,Inskrivning!J23,0)</f>
        <v>0</v>
      </c>
      <c r="B29" s="53">
        <f>IF(Inskrivning!F23&gt;0,Inskrivning!K23,0)</f>
        <v>0</v>
      </c>
      <c r="C29" s="53">
        <f>IF(Inskrivning!F23&gt;0,Inskrivning!L23,0)</f>
        <v>0</v>
      </c>
      <c r="D29" s="53">
        <f>IF(Inskrivning!F23&gt;0,Inskrivning!M23,0)</f>
        <v>0</v>
      </c>
      <c r="E29" s="53">
        <f>IF(Inskrivning!F23&gt;0,Inskrivning!N23,0)</f>
        <v>0</v>
      </c>
      <c r="F29" s="53">
        <f>IF(Inskrivning!F23&gt;0,Inskrivning!O23,0)</f>
        <v>0</v>
      </c>
      <c r="G29" s="53">
        <f>IF(Inskrivning!F23&gt;0,Inskrivning!P23,0)</f>
        <v>0</v>
      </c>
      <c r="H29" s="53">
        <f>IF(Inskrivning!F23&gt;0,Inskrivning!Q23,0)</f>
        <v>0</v>
      </c>
      <c r="I29" s="53">
        <f>IF(Inskrivning!F23&gt;0,Inskrivning!R23,0)</f>
        <v>0</v>
      </c>
      <c r="J29" s="53">
        <f>IF(Inskrivning!F23&gt;0,Inskrivning!S23,0)</f>
        <v>0</v>
      </c>
      <c r="K29" s="53">
        <f>IF(Inskrivning!F23&gt;0,Inskrivning!T23,0)</f>
        <v>0</v>
      </c>
      <c r="L29" s="53">
        <f>IF(Inskrivning!F23&gt;0,Inskrivning!U23,0)</f>
        <v>0</v>
      </c>
      <c r="M29" s="53">
        <f>IF(Inskrivning!F23&gt;0,Inskrivning!V23,0)</f>
        <v>0</v>
      </c>
      <c r="N29" s="53">
        <f>IF(Inskrivning!F23&gt;0,Inskrivning!W23,0)</f>
        <v>0</v>
      </c>
      <c r="O29" s="53">
        <f>IF(Inskrivning!F23&gt;0,Inskrivning!X23,0)</f>
        <v>0</v>
      </c>
      <c r="P29" s="4"/>
      <c r="Q29" s="4"/>
      <c r="R29" s="4"/>
      <c r="W29" s="15">
        <f>IF(Inskrivning!F23="",0,Inskrivning!F23)</f>
        <v>0</v>
      </c>
      <c r="Y29" s="30"/>
      <c r="Z29" s="104"/>
    </row>
    <row r="30" spans="1:26" ht="15" x14ac:dyDescent="0.25">
      <c r="A30" s="53">
        <f>IF(Inskrivning!F24&gt;0,Inskrivning!J24,0)</f>
        <v>0</v>
      </c>
      <c r="B30" s="53">
        <f>IF(Inskrivning!F24&gt;0,Inskrivning!K24,0)</f>
        <v>0</v>
      </c>
      <c r="C30" s="53">
        <f>IF(Inskrivning!F24&gt;0,Inskrivning!L24,0)</f>
        <v>0</v>
      </c>
      <c r="D30" s="53">
        <f>IF(Inskrivning!F24&gt;0,Inskrivning!M24,0)</f>
        <v>0</v>
      </c>
      <c r="E30" s="53">
        <f>IF(Inskrivning!F24&gt;0,Inskrivning!N24,0)</f>
        <v>0</v>
      </c>
      <c r="F30" s="53">
        <f>IF(Inskrivning!F24&gt;0,Inskrivning!O24,0)</f>
        <v>0</v>
      </c>
      <c r="G30" s="53">
        <f>IF(Inskrivning!F24&gt;0,Inskrivning!P24,0)</f>
        <v>0</v>
      </c>
      <c r="H30" s="53">
        <f>IF(Inskrivning!F24&gt;0,Inskrivning!Q24,0)</f>
        <v>0</v>
      </c>
      <c r="I30" s="53">
        <f>IF(Inskrivning!F24&gt;0,Inskrivning!R24,0)</f>
        <v>0</v>
      </c>
      <c r="J30" s="53">
        <f>IF(Inskrivning!F24&gt;0,Inskrivning!S24,0)</f>
        <v>0</v>
      </c>
      <c r="K30" s="53">
        <f>IF(Inskrivning!F24&gt;0,Inskrivning!T24,0)</f>
        <v>0</v>
      </c>
      <c r="L30" s="53">
        <f>IF(Inskrivning!F24&gt;0,Inskrivning!U24,0)</f>
        <v>0</v>
      </c>
      <c r="M30" s="53">
        <f>IF(Inskrivning!F24&gt;0,Inskrivning!V24,0)</f>
        <v>0</v>
      </c>
      <c r="N30" s="53">
        <f>IF(Inskrivning!F24&gt;0,Inskrivning!W24,0)</f>
        <v>0</v>
      </c>
      <c r="O30" s="53">
        <f>IF(Inskrivning!F24&gt;0,Inskrivning!X24,0)</f>
        <v>0</v>
      </c>
      <c r="P30" s="4"/>
      <c r="Q30" s="4"/>
      <c r="R30" s="4"/>
      <c r="W30" s="15">
        <f>IF(Inskrivning!F24="",0,Inskrivning!F24)</f>
        <v>0</v>
      </c>
      <c r="Y30" s="30"/>
      <c r="Z30" s="4"/>
    </row>
    <row r="31" spans="1:26" ht="15" x14ac:dyDescent="0.25">
      <c r="A31" s="53">
        <f>IF(Inskrivning!F25&gt;0,Inskrivning!J25,0)</f>
        <v>0</v>
      </c>
      <c r="B31" s="53">
        <f>IF(Inskrivning!F25&gt;0,Inskrivning!K25,0)</f>
        <v>0</v>
      </c>
      <c r="C31" s="53">
        <f>IF(Inskrivning!F25&gt;0,Inskrivning!L25,0)</f>
        <v>0</v>
      </c>
      <c r="D31" s="53">
        <f>IF(Inskrivning!F25&gt;0,Inskrivning!M25,0)</f>
        <v>0</v>
      </c>
      <c r="E31" s="53">
        <f>IF(Inskrivning!F25&gt;0,Inskrivning!N25,0)</f>
        <v>0</v>
      </c>
      <c r="F31" s="53">
        <f>IF(Inskrivning!F25&gt;0,Inskrivning!O25,0)</f>
        <v>0</v>
      </c>
      <c r="G31" s="53">
        <f>IF(Inskrivning!F25&gt;0,Inskrivning!P25,0)</f>
        <v>0</v>
      </c>
      <c r="H31" s="53">
        <f>IF(Inskrivning!F25&gt;0,Inskrivning!Q25,0)</f>
        <v>0</v>
      </c>
      <c r="I31" s="53">
        <f>IF(Inskrivning!F25&gt;0,Inskrivning!R25,0)</f>
        <v>0</v>
      </c>
      <c r="J31" s="53">
        <f>IF(Inskrivning!F25&gt;0,Inskrivning!S25,0)</f>
        <v>0</v>
      </c>
      <c r="K31" s="53">
        <f>IF(Inskrivning!F25&gt;0,Inskrivning!T25,0)</f>
        <v>0</v>
      </c>
      <c r="L31" s="53">
        <f>IF(Inskrivning!F25&gt;0,Inskrivning!U25,0)</f>
        <v>0</v>
      </c>
      <c r="M31" s="53">
        <f>IF(Inskrivning!F25&gt;0,Inskrivning!V25,0)</f>
        <v>0</v>
      </c>
      <c r="N31" s="53">
        <f>IF(Inskrivning!F25&gt;0,Inskrivning!W25,0)</f>
        <v>0</v>
      </c>
      <c r="O31" s="53">
        <f>IF(Inskrivning!F25&gt;0,Inskrivning!X25,0)</f>
        <v>0</v>
      </c>
      <c r="P31" s="4"/>
      <c r="Q31" s="4"/>
      <c r="R31" s="4"/>
      <c r="W31" s="15">
        <f>IF(Inskrivning!F25="",0,Inskrivning!F25)</f>
        <v>0</v>
      </c>
      <c r="Y31" s="30"/>
      <c r="Z31" s="104"/>
    </row>
    <row r="32" spans="1:26" ht="15" x14ac:dyDescent="0.25">
      <c r="A32" s="53">
        <f>IF(Inskrivning!F26&gt;0,Inskrivning!J26,0)</f>
        <v>0</v>
      </c>
      <c r="B32" s="53">
        <f>IF(Inskrivning!F26&gt;0,Inskrivning!K26,0)</f>
        <v>0</v>
      </c>
      <c r="C32" s="53">
        <f>IF(Inskrivning!F26&gt;0,Inskrivning!L26,0)</f>
        <v>0</v>
      </c>
      <c r="D32" s="53">
        <f>IF(Inskrivning!F26&gt;0,Inskrivning!M26,0)</f>
        <v>0</v>
      </c>
      <c r="E32" s="53">
        <f>IF(Inskrivning!F26&gt;0,Inskrivning!N26,0)</f>
        <v>0</v>
      </c>
      <c r="F32" s="53">
        <f>IF(Inskrivning!F26&gt;0,Inskrivning!O26,0)</f>
        <v>0</v>
      </c>
      <c r="G32" s="53">
        <f>IF(Inskrivning!F26&gt;0,Inskrivning!P26,0)</f>
        <v>0</v>
      </c>
      <c r="H32" s="53">
        <f>IF(Inskrivning!F26&gt;0,Inskrivning!Q26,0)</f>
        <v>0</v>
      </c>
      <c r="I32" s="53">
        <f>IF(Inskrivning!F26&gt;0,Inskrivning!R26,0)</f>
        <v>0</v>
      </c>
      <c r="J32" s="53">
        <f>IF(Inskrivning!F26&gt;0,Inskrivning!S26,0)</f>
        <v>0</v>
      </c>
      <c r="K32" s="53">
        <f>IF(Inskrivning!F26&gt;0,Inskrivning!T26,0)</f>
        <v>0</v>
      </c>
      <c r="L32" s="53">
        <f>IF(Inskrivning!F26&gt;0,Inskrivning!U26,0)</f>
        <v>0</v>
      </c>
      <c r="M32" s="53">
        <f>IF(Inskrivning!F26&gt;0,Inskrivning!V26,0)</f>
        <v>0</v>
      </c>
      <c r="N32" s="53">
        <f>IF(Inskrivning!F26&gt;0,Inskrivning!W26,0)</f>
        <v>0</v>
      </c>
      <c r="O32" s="53">
        <f>IF(Inskrivning!F26&gt;0,Inskrivning!X26,0)</f>
        <v>0</v>
      </c>
      <c r="P32" s="4"/>
      <c r="Q32" s="4"/>
      <c r="R32" s="4"/>
      <c r="W32" s="15">
        <f>IF(Inskrivning!F26="",0,Inskrivning!F26)</f>
        <v>0</v>
      </c>
      <c r="Y32" s="30"/>
      <c r="Z32" s="4"/>
    </row>
    <row r="33" spans="1:26" ht="15" x14ac:dyDescent="0.25">
      <c r="A33" s="53">
        <f>IF(Inskrivning!F27&gt;0,Inskrivning!J27,0)</f>
        <v>0</v>
      </c>
      <c r="B33" s="53">
        <f>IF(Inskrivning!F27&gt;0,Inskrivning!K27,0)</f>
        <v>0</v>
      </c>
      <c r="C33" s="53">
        <f>IF(Inskrivning!F27&gt;0,Inskrivning!L27,0)</f>
        <v>0</v>
      </c>
      <c r="D33" s="53">
        <f>IF(Inskrivning!F27&gt;0,Inskrivning!M27,0)</f>
        <v>0</v>
      </c>
      <c r="E33" s="53">
        <f>IF(Inskrivning!F27&gt;0,Inskrivning!N27,0)</f>
        <v>0</v>
      </c>
      <c r="F33" s="53">
        <f>IF(Inskrivning!F27&gt;0,Inskrivning!O27,0)</f>
        <v>0</v>
      </c>
      <c r="G33" s="53">
        <f>IF(Inskrivning!F27&gt;0,Inskrivning!P27,0)</f>
        <v>0</v>
      </c>
      <c r="H33" s="53">
        <f>IF(Inskrivning!F27&gt;0,Inskrivning!Q27,0)</f>
        <v>0</v>
      </c>
      <c r="I33" s="53">
        <f>IF(Inskrivning!F27&gt;0,Inskrivning!R27,0)</f>
        <v>0</v>
      </c>
      <c r="J33" s="53">
        <f>IF(Inskrivning!F27&gt;0,Inskrivning!S27,0)</f>
        <v>0</v>
      </c>
      <c r="K33" s="53">
        <f>IF(Inskrivning!F27&gt;0,Inskrivning!T27,0)</f>
        <v>0</v>
      </c>
      <c r="L33" s="53">
        <f>IF(Inskrivning!F27&gt;0,Inskrivning!U27,0)</f>
        <v>0</v>
      </c>
      <c r="M33" s="53">
        <f>IF(Inskrivning!F27&gt;0,Inskrivning!V27,0)</f>
        <v>0</v>
      </c>
      <c r="N33" s="53">
        <f>IF(Inskrivning!F27&gt;0,Inskrivning!W27,0)</f>
        <v>0</v>
      </c>
      <c r="O33" s="53">
        <f>IF(Inskrivning!F27&gt;0,Inskrivning!X27,0)</f>
        <v>0</v>
      </c>
      <c r="P33" s="4"/>
      <c r="Q33" s="4"/>
      <c r="R33" s="4"/>
      <c r="W33" s="15">
        <f>IF(Inskrivning!F27="",0,Inskrivning!F27)</f>
        <v>0</v>
      </c>
      <c r="Y33" s="30"/>
      <c r="Z33" s="104"/>
    </row>
    <row r="34" spans="1:26" ht="15" x14ac:dyDescent="0.25">
      <c r="A34" s="53">
        <f>IF(Inskrivning!F28&gt;0,Inskrivning!J28,0)</f>
        <v>0</v>
      </c>
      <c r="B34" s="53">
        <f>IF(Inskrivning!F28&gt;0,Inskrivning!K28,0)</f>
        <v>0</v>
      </c>
      <c r="C34" s="53">
        <f>IF(Inskrivning!F28&gt;0,Inskrivning!L28,0)</f>
        <v>0</v>
      </c>
      <c r="D34" s="53">
        <f>IF(Inskrivning!F28&gt;0,Inskrivning!M28,0)</f>
        <v>0</v>
      </c>
      <c r="E34" s="53">
        <f>IF(Inskrivning!F28&gt;0,Inskrivning!N28,0)</f>
        <v>0</v>
      </c>
      <c r="F34" s="53">
        <f>IF(Inskrivning!F28&gt;0,Inskrivning!O28,0)</f>
        <v>0</v>
      </c>
      <c r="G34" s="53">
        <f>IF(Inskrivning!F28&gt;0,Inskrivning!P28,0)</f>
        <v>0</v>
      </c>
      <c r="H34" s="53">
        <f>IF(Inskrivning!F28&gt;0,Inskrivning!Q28,0)</f>
        <v>0</v>
      </c>
      <c r="I34" s="53">
        <f>IF(Inskrivning!F28&gt;0,Inskrivning!R28,0)</f>
        <v>0</v>
      </c>
      <c r="J34" s="53">
        <f>IF(Inskrivning!F28&gt;0,Inskrivning!S28,0)</f>
        <v>0</v>
      </c>
      <c r="K34" s="53">
        <f>IF(Inskrivning!F28&gt;0,Inskrivning!T28,0)</f>
        <v>0</v>
      </c>
      <c r="L34" s="53">
        <f>IF(Inskrivning!F28&gt;0,Inskrivning!U28,0)</f>
        <v>0</v>
      </c>
      <c r="M34" s="53">
        <f>IF(Inskrivning!F28&gt;0,Inskrivning!V28,0)</f>
        <v>0</v>
      </c>
      <c r="N34" s="53">
        <f>IF(Inskrivning!F28&gt;0,Inskrivning!W28,0)</f>
        <v>0</v>
      </c>
      <c r="O34" s="53">
        <f>IF(Inskrivning!F28&gt;0,Inskrivning!X28,0)</f>
        <v>0</v>
      </c>
      <c r="P34" s="4"/>
      <c r="Q34" s="4"/>
      <c r="R34" s="4"/>
      <c r="W34" s="15">
        <f>IF(Inskrivning!F28="",0,Inskrivning!F28)</f>
        <v>0</v>
      </c>
      <c r="Y34" s="30"/>
      <c r="Z34" s="4"/>
    </row>
    <row r="35" spans="1:26" ht="15" x14ac:dyDescent="0.25">
      <c r="A35" s="53">
        <f>IF(Inskrivning!F33&gt;0,Inskrivning!J33,0)</f>
        <v>0</v>
      </c>
      <c r="B35" s="53">
        <f>IF(Inskrivning!F33&gt;0,Inskrivning!K33,0)</f>
        <v>0</v>
      </c>
      <c r="C35" s="53">
        <f>IF(Inskrivning!F33&gt;0,Inskrivning!L33,0)</f>
        <v>0</v>
      </c>
      <c r="D35" s="53">
        <f>IF(Inskrivning!F33&gt;0,Inskrivning!M33,0)</f>
        <v>0</v>
      </c>
      <c r="E35" s="53">
        <f>IF(Inskrivning!F33&gt;0,Inskrivning!N33,0)</f>
        <v>0</v>
      </c>
      <c r="F35" s="53">
        <f>IF(Inskrivning!F33&gt;0,Inskrivning!O33,0)</f>
        <v>0</v>
      </c>
      <c r="G35" s="53">
        <f>IF(Inskrivning!F33&gt;0,Inskrivning!P33,0)</f>
        <v>0</v>
      </c>
      <c r="H35" s="53">
        <f>IF(Inskrivning!F33&gt;0,Inskrivning!Q33,0)</f>
        <v>0</v>
      </c>
      <c r="I35" s="53">
        <f>IF(Inskrivning!F33&gt;0,Inskrivning!R33,0)</f>
        <v>0</v>
      </c>
      <c r="J35" s="53">
        <f>IF(Inskrivning!F33&gt;0,Inskrivning!S33,0)</f>
        <v>0</v>
      </c>
      <c r="K35" s="53">
        <f>IF(Inskrivning!F33&gt;0,Inskrivning!T33,0)</f>
        <v>0</v>
      </c>
      <c r="L35" s="53">
        <f>IF(Inskrivning!F33&gt;0,Inskrivning!U33,0)</f>
        <v>0</v>
      </c>
      <c r="M35" s="53">
        <f>IF(Inskrivning!F33&gt;0,Inskrivning!V33,0)</f>
        <v>0</v>
      </c>
      <c r="N35" s="53">
        <f>IF(Inskrivning!F33&gt;0,Inskrivning!W33,0)</f>
        <v>0</v>
      </c>
      <c r="O35" s="53">
        <f>IF(Inskrivning!F33&gt;0,Inskrivning!X33,0)</f>
        <v>0</v>
      </c>
      <c r="P35" s="4"/>
      <c r="Q35" s="4"/>
      <c r="R35" s="4"/>
      <c r="W35" s="15">
        <f>IF(Inskrivning!F33="",0,Inskrivning!F33)</f>
        <v>0</v>
      </c>
      <c r="Y35" s="30"/>
      <c r="Z35" s="104"/>
    </row>
    <row r="36" spans="1:26" ht="15" x14ac:dyDescent="0.25">
      <c r="A36" s="53">
        <f>IF(Inskrivning!F34&gt;0,Inskrivning!J34,0)</f>
        <v>0</v>
      </c>
      <c r="B36" s="53">
        <f>IF(Inskrivning!F34&gt;0,Inskrivning!K34,0)</f>
        <v>0</v>
      </c>
      <c r="C36" s="53">
        <f>IF(Inskrivning!F34&gt;0,Inskrivning!L34,0)</f>
        <v>0</v>
      </c>
      <c r="D36" s="53">
        <f>IF(Inskrivning!F34&gt;0,Inskrivning!M34,0)</f>
        <v>0</v>
      </c>
      <c r="E36" s="53">
        <f>IF(Inskrivning!F34&gt;0,Inskrivning!N34,0)</f>
        <v>0</v>
      </c>
      <c r="F36" s="53">
        <f>IF(Inskrivning!F34&gt;0,Inskrivning!O34,0)</f>
        <v>0</v>
      </c>
      <c r="G36" s="53">
        <f>IF(Inskrivning!F34&gt;0,Inskrivning!P34,0)</f>
        <v>0</v>
      </c>
      <c r="H36" s="53">
        <f>IF(Inskrivning!F34&gt;0,Inskrivning!Q34,0)</f>
        <v>0</v>
      </c>
      <c r="I36" s="53">
        <f>IF(Inskrivning!F34&gt;0,Inskrivning!R34,0)</f>
        <v>0</v>
      </c>
      <c r="J36" s="53">
        <f>IF(Inskrivning!F34&gt;0,Inskrivning!S34,0)</f>
        <v>0</v>
      </c>
      <c r="K36" s="53">
        <f>IF(Inskrivning!F34&gt;0,Inskrivning!T34,0)</f>
        <v>0</v>
      </c>
      <c r="L36" s="53">
        <f>IF(Inskrivning!F34&gt;0,Inskrivning!U34,0)</f>
        <v>0</v>
      </c>
      <c r="M36" s="53">
        <f>IF(Inskrivning!F34&gt;0,Inskrivning!V34,0)</f>
        <v>0</v>
      </c>
      <c r="N36" s="53">
        <f>IF(Inskrivning!F34&gt;0,Inskrivning!W34,0)</f>
        <v>0</v>
      </c>
      <c r="O36" s="53">
        <f>IF(Inskrivning!F34&gt;0,Inskrivning!X34,0)</f>
        <v>0</v>
      </c>
      <c r="P36" s="4"/>
      <c r="Q36" s="4"/>
      <c r="R36" s="4"/>
      <c r="W36" s="15">
        <f>IF(Inskrivning!F34="",0,Inskrivning!F34)</f>
        <v>0</v>
      </c>
      <c r="Y36" s="30"/>
      <c r="Z36" s="4"/>
    </row>
    <row r="37" spans="1:26" ht="15" x14ac:dyDescent="0.25">
      <c r="A37" s="53">
        <f>IF(Inskrivning!F35&gt;0,Inskrivning!J35,0)</f>
        <v>0</v>
      </c>
      <c r="B37" s="53">
        <f>IF(Inskrivning!F35&gt;0,Inskrivning!K35,0)</f>
        <v>0</v>
      </c>
      <c r="C37" s="53">
        <f>IF(Inskrivning!F35&gt;0,Inskrivning!L35,0)</f>
        <v>0</v>
      </c>
      <c r="D37" s="53">
        <f>IF(Inskrivning!F35&gt;0,Inskrivning!M35,0)</f>
        <v>0</v>
      </c>
      <c r="E37" s="53">
        <f>IF(Inskrivning!F35&gt;0,Inskrivning!N35,0)</f>
        <v>0</v>
      </c>
      <c r="F37" s="53">
        <f>IF(Inskrivning!F35&gt;0,Inskrivning!O35,0)</f>
        <v>0</v>
      </c>
      <c r="G37" s="53">
        <f>IF(Inskrivning!F35&gt;0,Inskrivning!P35,0)</f>
        <v>0</v>
      </c>
      <c r="H37" s="53">
        <f>IF(Inskrivning!F35&gt;0,Inskrivning!Q35,0)</f>
        <v>0</v>
      </c>
      <c r="I37" s="53">
        <f>IF(Inskrivning!F35&gt;0,Inskrivning!R35,0)</f>
        <v>0</v>
      </c>
      <c r="J37" s="53">
        <f>IF(Inskrivning!F35&gt;0,Inskrivning!S35,0)</f>
        <v>0</v>
      </c>
      <c r="K37" s="53">
        <f>IF(Inskrivning!F35&gt;0,Inskrivning!T35,0)</f>
        <v>0</v>
      </c>
      <c r="L37" s="53">
        <f>IF(Inskrivning!F35&gt;0,Inskrivning!U35,0)</f>
        <v>0</v>
      </c>
      <c r="M37" s="53">
        <f>IF(Inskrivning!F35&gt;0,Inskrivning!V35,0)</f>
        <v>0</v>
      </c>
      <c r="N37" s="53">
        <f>IF(Inskrivning!F35&gt;0,Inskrivning!W35,0)</f>
        <v>0</v>
      </c>
      <c r="O37" s="53">
        <f>IF(Inskrivning!F35&gt;0,Inskrivning!X35,0)</f>
        <v>0</v>
      </c>
      <c r="P37" s="4"/>
      <c r="Q37" s="4"/>
      <c r="R37" s="4"/>
      <c r="W37" s="15">
        <f>IF(Inskrivning!F35="",0,Inskrivning!F35)</f>
        <v>0</v>
      </c>
      <c r="Y37" s="30"/>
      <c r="Z37" s="104"/>
    </row>
    <row r="38" spans="1:26" ht="15" x14ac:dyDescent="0.25">
      <c r="A38" s="53">
        <f>IF(Inskrivning!F36&gt;0,Inskrivning!J36,0)</f>
        <v>0</v>
      </c>
      <c r="B38" s="53">
        <f>IF(Inskrivning!F36&gt;0,Inskrivning!K36,0)</f>
        <v>0</v>
      </c>
      <c r="C38" s="53">
        <f>IF(Inskrivning!F36&gt;0,Inskrivning!L36,0)</f>
        <v>0</v>
      </c>
      <c r="D38" s="53">
        <f>IF(Inskrivning!F36&gt;0,Inskrivning!M36,0)</f>
        <v>0</v>
      </c>
      <c r="E38" s="53">
        <f>IF(Inskrivning!F36&gt;0,Inskrivning!N36,0)</f>
        <v>0</v>
      </c>
      <c r="F38" s="53">
        <f>IF(Inskrivning!F36&gt;0,Inskrivning!O36,0)</f>
        <v>0</v>
      </c>
      <c r="G38" s="53">
        <f>IF(Inskrivning!F36&gt;0,Inskrivning!P36,0)</f>
        <v>0</v>
      </c>
      <c r="H38" s="53">
        <f>IF(Inskrivning!F36&gt;0,Inskrivning!Q36,0)</f>
        <v>0</v>
      </c>
      <c r="I38" s="53">
        <f>IF(Inskrivning!F36&gt;0,Inskrivning!R36,0)</f>
        <v>0</v>
      </c>
      <c r="J38" s="53">
        <f>IF(Inskrivning!F36&gt;0,Inskrivning!S36,0)</f>
        <v>0</v>
      </c>
      <c r="K38" s="53">
        <f>IF(Inskrivning!F36&gt;0,Inskrivning!T36,0)</f>
        <v>0</v>
      </c>
      <c r="L38" s="53">
        <f>IF(Inskrivning!F36&gt;0,Inskrivning!U36,0)</f>
        <v>0</v>
      </c>
      <c r="M38" s="53">
        <f>IF(Inskrivning!F36&gt;0,Inskrivning!V36,0)</f>
        <v>0</v>
      </c>
      <c r="N38" s="53">
        <f>IF(Inskrivning!F36&gt;0,Inskrivning!W36,0)</f>
        <v>0</v>
      </c>
      <c r="O38" s="53">
        <f>IF(Inskrivning!F36&gt;0,Inskrivning!X36,0)</f>
        <v>0</v>
      </c>
      <c r="P38" s="4"/>
      <c r="Q38" s="4"/>
      <c r="R38" s="4"/>
      <c r="W38" s="15">
        <f>IF(Inskrivning!F36="",0,Inskrivning!F36)</f>
        <v>0</v>
      </c>
      <c r="Y38" s="30"/>
      <c r="Z38" s="4"/>
    </row>
    <row r="39" spans="1:26" ht="15" x14ac:dyDescent="0.25">
      <c r="A39" s="53">
        <f>IF(Inskrivning!F37&gt;0,Inskrivning!J37,0)</f>
        <v>0</v>
      </c>
      <c r="B39" s="53">
        <f>IF(Inskrivning!F37&gt;0,Inskrivning!K37,0)</f>
        <v>0</v>
      </c>
      <c r="C39" s="53">
        <f>IF(Inskrivning!F37&gt;0,Inskrivning!L37,0)</f>
        <v>0</v>
      </c>
      <c r="D39" s="53">
        <f>IF(Inskrivning!F37&gt;0,Inskrivning!M37,0)</f>
        <v>0</v>
      </c>
      <c r="E39" s="53">
        <f>IF(Inskrivning!F37&gt;0,Inskrivning!N37,0)</f>
        <v>0</v>
      </c>
      <c r="F39" s="53">
        <f>IF(Inskrivning!F37&gt;0,Inskrivning!O37,0)</f>
        <v>0</v>
      </c>
      <c r="G39" s="53">
        <f>IF(Inskrivning!F37&gt;0,Inskrivning!P37,0)</f>
        <v>0</v>
      </c>
      <c r="H39" s="53">
        <f>IF(Inskrivning!F37&gt;0,Inskrivning!Q37,0)</f>
        <v>0</v>
      </c>
      <c r="I39" s="53">
        <f>IF(Inskrivning!F37&gt;0,Inskrivning!R37,0)</f>
        <v>0</v>
      </c>
      <c r="J39" s="53">
        <f>IF(Inskrivning!F37&gt;0,Inskrivning!S37,0)</f>
        <v>0</v>
      </c>
      <c r="K39" s="53">
        <f>IF(Inskrivning!F37&gt;0,Inskrivning!T37,0)</f>
        <v>0</v>
      </c>
      <c r="L39" s="53">
        <f>IF(Inskrivning!F37&gt;0,Inskrivning!U37,0)</f>
        <v>0</v>
      </c>
      <c r="M39" s="53">
        <f>IF(Inskrivning!F37&gt;0,Inskrivning!V37,0)</f>
        <v>0</v>
      </c>
      <c r="N39" s="53">
        <f>IF(Inskrivning!F37&gt;0,Inskrivning!W37,0)</f>
        <v>0</v>
      </c>
      <c r="O39" s="53">
        <f>IF(Inskrivning!F37&gt;0,Inskrivning!X37,0)</f>
        <v>0</v>
      </c>
      <c r="P39" s="4"/>
      <c r="Q39" s="4"/>
      <c r="R39" s="4"/>
      <c r="W39" s="15">
        <f>IF(Inskrivning!F37="",0,Inskrivning!F37)</f>
        <v>0</v>
      </c>
      <c r="Y39" s="30"/>
      <c r="Z39" s="104"/>
    </row>
    <row r="40" spans="1:26" ht="15" x14ac:dyDescent="0.25">
      <c r="A40" s="53">
        <f>IF(Inskrivning!F38&gt;0,Inskrivning!J38,0)</f>
        <v>0</v>
      </c>
      <c r="B40" s="53">
        <f>IF(Inskrivning!F38&gt;0,Inskrivning!K38,0)</f>
        <v>0</v>
      </c>
      <c r="C40" s="53">
        <f>IF(Inskrivning!F38&gt;0,Inskrivning!L38,0)</f>
        <v>0</v>
      </c>
      <c r="D40" s="53">
        <f>IF(Inskrivning!F38&gt;0,Inskrivning!M38,0)</f>
        <v>0</v>
      </c>
      <c r="E40" s="53">
        <f>IF(Inskrivning!F38&gt;0,Inskrivning!N38,0)</f>
        <v>0</v>
      </c>
      <c r="F40" s="53">
        <f>IF(Inskrivning!F38&gt;0,Inskrivning!O38,0)</f>
        <v>0</v>
      </c>
      <c r="G40" s="53">
        <f>IF(Inskrivning!F38&gt;0,Inskrivning!P38,0)</f>
        <v>0</v>
      </c>
      <c r="H40" s="53">
        <f>IF(Inskrivning!F38&gt;0,Inskrivning!Q38,0)</f>
        <v>0</v>
      </c>
      <c r="I40" s="53">
        <f>IF(Inskrivning!F38&gt;0,Inskrivning!R38,0)</f>
        <v>0</v>
      </c>
      <c r="J40" s="53">
        <f>IF(Inskrivning!F38&gt;0,Inskrivning!S38,0)</f>
        <v>0</v>
      </c>
      <c r="K40" s="53">
        <f>IF(Inskrivning!F38&gt;0,Inskrivning!T38,0)</f>
        <v>0</v>
      </c>
      <c r="L40" s="53">
        <f>IF(Inskrivning!F38&gt;0,Inskrivning!U38,0)</f>
        <v>0</v>
      </c>
      <c r="M40" s="53">
        <f>IF(Inskrivning!F38&gt;0,Inskrivning!V38,0)</f>
        <v>0</v>
      </c>
      <c r="N40" s="53">
        <f>IF(Inskrivning!F38&gt;0,Inskrivning!W38,0)</f>
        <v>0</v>
      </c>
      <c r="O40" s="53">
        <f>IF(Inskrivning!F38&gt;0,Inskrivning!X38,0)</f>
        <v>0</v>
      </c>
      <c r="P40" s="4"/>
      <c r="Q40" s="4"/>
      <c r="R40" s="4"/>
      <c r="W40" s="15">
        <f>IF(Inskrivning!F38="",0,Inskrivning!F38)</f>
        <v>0</v>
      </c>
      <c r="Y40" s="30"/>
      <c r="Z40" s="4"/>
    </row>
    <row r="41" spans="1:26" ht="15" x14ac:dyDescent="0.25">
      <c r="A41" s="53">
        <f>IF(Inskrivning!F39&gt;0,Inskrivning!J39,0)</f>
        <v>0</v>
      </c>
      <c r="B41" s="53">
        <f>IF(Inskrivning!F39&gt;0,Inskrivning!K39,0)</f>
        <v>0</v>
      </c>
      <c r="C41" s="53">
        <f>IF(Inskrivning!F39&gt;0,Inskrivning!L39,0)</f>
        <v>0</v>
      </c>
      <c r="D41" s="53">
        <f>IF(Inskrivning!F39&gt;0,Inskrivning!M39,0)</f>
        <v>0</v>
      </c>
      <c r="E41" s="53">
        <f>IF(Inskrivning!F39&gt;0,Inskrivning!N39,0)</f>
        <v>0</v>
      </c>
      <c r="F41" s="53">
        <f>IF(Inskrivning!F39&gt;0,Inskrivning!O39,0)</f>
        <v>0</v>
      </c>
      <c r="G41" s="53">
        <f>IF(Inskrivning!F39&gt;0,Inskrivning!P39,0)</f>
        <v>0</v>
      </c>
      <c r="H41" s="53">
        <f>IF(Inskrivning!F39&gt;0,Inskrivning!Q39,0)</f>
        <v>0</v>
      </c>
      <c r="I41" s="53">
        <f>IF(Inskrivning!F39&gt;0,Inskrivning!R39,0)</f>
        <v>0</v>
      </c>
      <c r="J41" s="53">
        <f>IF(Inskrivning!F39&gt;0,Inskrivning!S39,0)</f>
        <v>0</v>
      </c>
      <c r="K41" s="53">
        <f>IF(Inskrivning!F39&gt;0,Inskrivning!T39,0)</f>
        <v>0</v>
      </c>
      <c r="L41" s="53">
        <f>IF(Inskrivning!F39&gt;0,Inskrivning!U39,0)</f>
        <v>0</v>
      </c>
      <c r="M41" s="53">
        <f>IF(Inskrivning!F39&gt;0,Inskrivning!V39,0)</f>
        <v>0</v>
      </c>
      <c r="N41" s="53">
        <f>IF(Inskrivning!F39&gt;0,Inskrivning!W39,0)</f>
        <v>0</v>
      </c>
      <c r="O41" s="53">
        <f>IF(Inskrivning!F39&gt;0,Inskrivning!X39,0)</f>
        <v>0</v>
      </c>
      <c r="P41" s="4"/>
      <c r="Q41" s="4"/>
      <c r="R41" s="4"/>
      <c r="W41" s="15">
        <f>IF(Inskrivning!F39="",0,Inskrivning!F39)</f>
        <v>0</v>
      </c>
      <c r="Y41" s="30"/>
      <c r="Z41" s="104"/>
    </row>
    <row r="42" spans="1:26" ht="15" x14ac:dyDescent="0.25">
      <c r="A42" s="53">
        <f>IF(Inskrivning!F40&gt;0,Inskrivning!J40,0)</f>
        <v>0</v>
      </c>
      <c r="B42" s="53">
        <f>IF(Inskrivning!F40&gt;0,Inskrivning!K40,0)</f>
        <v>0</v>
      </c>
      <c r="C42" s="53">
        <f>IF(Inskrivning!F40&gt;0,Inskrivning!L40,0)</f>
        <v>0</v>
      </c>
      <c r="D42" s="53">
        <f>IF(Inskrivning!F40&gt;0,Inskrivning!M40,0)</f>
        <v>0</v>
      </c>
      <c r="E42" s="53">
        <f>IF(Inskrivning!F40&gt;0,Inskrivning!N40,0)</f>
        <v>0</v>
      </c>
      <c r="F42" s="53">
        <f>IF(Inskrivning!F40&gt;0,Inskrivning!O40,0)</f>
        <v>0</v>
      </c>
      <c r="G42" s="53">
        <f>IF(Inskrivning!F40&gt;0,Inskrivning!P40,0)</f>
        <v>0</v>
      </c>
      <c r="H42" s="53">
        <f>IF(Inskrivning!F40&gt;0,Inskrivning!Q40,0)</f>
        <v>0</v>
      </c>
      <c r="I42" s="53">
        <f>IF(Inskrivning!F40&gt;0,Inskrivning!R40,0)</f>
        <v>0</v>
      </c>
      <c r="J42" s="53">
        <f>IF(Inskrivning!F40&gt;0,Inskrivning!S40,0)</f>
        <v>0</v>
      </c>
      <c r="K42" s="53">
        <f>IF(Inskrivning!F40&gt;0,Inskrivning!T40,0)</f>
        <v>0</v>
      </c>
      <c r="L42" s="53">
        <f>IF(Inskrivning!F40&gt;0,Inskrivning!U40,0)</f>
        <v>0</v>
      </c>
      <c r="M42" s="53">
        <f>IF(Inskrivning!F40&gt;0,Inskrivning!V40,0)</f>
        <v>0</v>
      </c>
      <c r="N42" s="53">
        <f>IF(Inskrivning!F40&gt;0,Inskrivning!W40,0)</f>
        <v>0</v>
      </c>
      <c r="O42" s="53">
        <f>IF(Inskrivning!F40&gt;0,Inskrivning!X40,0)</f>
        <v>0</v>
      </c>
      <c r="P42" s="4"/>
      <c r="Q42" s="4"/>
      <c r="R42" s="4"/>
      <c r="W42" s="15">
        <f>IF(Inskrivning!F40="",0,Inskrivning!F40)</f>
        <v>0</v>
      </c>
      <c r="Y42" s="30"/>
      <c r="Z42" s="4"/>
    </row>
    <row r="43" spans="1:26" ht="15" x14ac:dyDescent="0.25">
      <c r="A43" s="53">
        <f>IF(Inskrivning!F41&gt;0,Inskrivning!J41,0)</f>
        <v>0</v>
      </c>
      <c r="B43" s="53">
        <f>IF(Inskrivning!F41&gt;0,Inskrivning!K41,0)</f>
        <v>0</v>
      </c>
      <c r="C43" s="53">
        <f>IF(Inskrivning!F41&gt;0,Inskrivning!L41,0)</f>
        <v>0</v>
      </c>
      <c r="D43" s="53">
        <f>IF(Inskrivning!F41&gt;0,Inskrivning!M41,0)</f>
        <v>0</v>
      </c>
      <c r="E43" s="53">
        <f>IF(Inskrivning!F41&gt;0,Inskrivning!N41,0)</f>
        <v>0</v>
      </c>
      <c r="F43" s="53">
        <f>IF(Inskrivning!F41&gt;0,Inskrivning!O41,0)</f>
        <v>0</v>
      </c>
      <c r="G43" s="53">
        <f>IF(Inskrivning!F41&gt;0,Inskrivning!P41,0)</f>
        <v>0</v>
      </c>
      <c r="H43" s="53">
        <f>IF(Inskrivning!F41&gt;0,Inskrivning!Q41,0)</f>
        <v>0</v>
      </c>
      <c r="I43" s="53">
        <f>IF(Inskrivning!F41&gt;0,Inskrivning!R41,0)</f>
        <v>0</v>
      </c>
      <c r="J43" s="53">
        <f>IF(Inskrivning!F41&gt;0,Inskrivning!S41,0)</f>
        <v>0</v>
      </c>
      <c r="K43" s="53">
        <f>IF(Inskrivning!F41&gt;0,Inskrivning!T41,0)</f>
        <v>0</v>
      </c>
      <c r="L43" s="53">
        <f>IF(Inskrivning!F41&gt;0,Inskrivning!U41,0)</f>
        <v>0</v>
      </c>
      <c r="M43" s="53">
        <f>IF(Inskrivning!F41&gt;0,Inskrivning!V41,0)</f>
        <v>0</v>
      </c>
      <c r="N43" s="53">
        <f>IF(Inskrivning!F41&gt;0,Inskrivning!W41,0)</f>
        <v>0</v>
      </c>
      <c r="O43" s="53">
        <f>IF(Inskrivning!F41&gt;0,Inskrivning!X41,0)</f>
        <v>0</v>
      </c>
      <c r="P43" s="4"/>
      <c r="Q43" s="4"/>
      <c r="R43" s="4"/>
      <c r="W43" s="15">
        <f>IF(Inskrivning!F41="",0,Inskrivning!F41)</f>
        <v>0</v>
      </c>
      <c r="Y43" s="30"/>
      <c r="Z43" s="104"/>
    </row>
    <row r="44" spans="1:26" ht="15" x14ac:dyDescent="0.25">
      <c r="A44" s="53">
        <f>IF(Inskrivning!F42&gt;0,Inskrivning!J42,0)</f>
        <v>0</v>
      </c>
      <c r="B44" s="53">
        <f>IF(Inskrivning!F42&gt;0,Inskrivning!K42,0)</f>
        <v>0</v>
      </c>
      <c r="C44" s="53">
        <f>IF(Inskrivning!F42&gt;0,Inskrivning!L42,0)</f>
        <v>0</v>
      </c>
      <c r="D44" s="53">
        <f>IF(Inskrivning!F42&gt;0,Inskrivning!M42,0)</f>
        <v>0</v>
      </c>
      <c r="E44" s="53">
        <f>IF(Inskrivning!F42&gt;0,Inskrivning!N42,0)</f>
        <v>0</v>
      </c>
      <c r="F44" s="53">
        <f>IF(Inskrivning!F42&gt;0,Inskrivning!O42,0)</f>
        <v>0</v>
      </c>
      <c r="G44" s="53">
        <f>IF(Inskrivning!F42&gt;0,Inskrivning!P42,0)</f>
        <v>0</v>
      </c>
      <c r="H44" s="53">
        <f>IF(Inskrivning!F42&gt;0,Inskrivning!Q42,0)</f>
        <v>0</v>
      </c>
      <c r="I44" s="53">
        <f>IF(Inskrivning!F42&gt;0,Inskrivning!R42,0)</f>
        <v>0</v>
      </c>
      <c r="J44" s="53">
        <f>IF(Inskrivning!F42&gt;0,Inskrivning!S42,0)</f>
        <v>0</v>
      </c>
      <c r="K44" s="53">
        <f>IF(Inskrivning!F42&gt;0,Inskrivning!T42,0)</f>
        <v>0</v>
      </c>
      <c r="L44" s="53">
        <f>IF(Inskrivning!F42&gt;0,Inskrivning!U42,0)</f>
        <v>0</v>
      </c>
      <c r="M44" s="53">
        <f>IF(Inskrivning!F42&gt;0,Inskrivning!V42,0)</f>
        <v>0</v>
      </c>
      <c r="N44" s="53">
        <f>IF(Inskrivning!F42&gt;0,Inskrivning!W42,0)</f>
        <v>0</v>
      </c>
      <c r="O44" s="53">
        <f>IF(Inskrivning!F42&gt;0,Inskrivning!X42,0)</f>
        <v>0</v>
      </c>
      <c r="P44" s="4"/>
      <c r="Q44" s="4"/>
      <c r="R44" s="4"/>
      <c r="W44" s="15">
        <f>IF(Inskrivning!F42="",0,Inskrivning!F42)</f>
        <v>0</v>
      </c>
      <c r="Y44" s="30"/>
      <c r="Z44" s="4"/>
    </row>
    <row r="45" spans="1:26" ht="15" x14ac:dyDescent="0.25">
      <c r="A45" s="53">
        <f>IF(Inskrivning!F43&gt;0,Inskrivning!J43,0)</f>
        <v>0</v>
      </c>
      <c r="B45" s="53">
        <f>IF(Inskrivning!F43&gt;0,Inskrivning!K43,0)</f>
        <v>0</v>
      </c>
      <c r="C45" s="53">
        <f>IF(Inskrivning!F43&gt;0,Inskrivning!L43,0)</f>
        <v>0</v>
      </c>
      <c r="D45" s="53">
        <f>IF(Inskrivning!F43&gt;0,Inskrivning!M43,0)</f>
        <v>0</v>
      </c>
      <c r="E45" s="53">
        <f>IF(Inskrivning!F43&gt;0,Inskrivning!N43,0)</f>
        <v>0</v>
      </c>
      <c r="F45" s="53">
        <f>IF(Inskrivning!F43&gt;0,Inskrivning!O43,0)</f>
        <v>0</v>
      </c>
      <c r="G45" s="53">
        <f>IF(Inskrivning!F43&gt;0,Inskrivning!P43,0)</f>
        <v>0</v>
      </c>
      <c r="H45" s="53">
        <f>IF(Inskrivning!F43&gt;0,Inskrivning!Q43,0)</f>
        <v>0</v>
      </c>
      <c r="I45" s="53">
        <f>IF(Inskrivning!F43&gt;0,Inskrivning!R43,0)</f>
        <v>0</v>
      </c>
      <c r="J45" s="53">
        <f>IF(Inskrivning!F43&gt;0,Inskrivning!S43,0)</f>
        <v>0</v>
      </c>
      <c r="K45" s="53">
        <f>IF(Inskrivning!F43&gt;0,Inskrivning!T43,0)</f>
        <v>0</v>
      </c>
      <c r="L45" s="53">
        <f>IF(Inskrivning!F43&gt;0,Inskrivning!U43,0)</f>
        <v>0</v>
      </c>
      <c r="M45" s="53">
        <f>IF(Inskrivning!F43&gt;0,Inskrivning!V43,0)</f>
        <v>0</v>
      </c>
      <c r="N45" s="53">
        <f>IF(Inskrivning!F43&gt;0,Inskrivning!W43,0)</f>
        <v>0</v>
      </c>
      <c r="O45" s="53">
        <f>IF(Inskrivning!F43&gt;0,Inskrivning!X43,0)</f>
        <v>0</v>
      </c>
      <c r="P45" s="4"/>
      <c r="Q45" s="4"/>
      <c r="R45" s="4"/>
      <c r="W45" s="15">
        <f>IF(Inskrivning!F43="",0,Inskrivning!F43)</f>
        <v>0</v>
      </c>
      <c r="Y45" s="30"/>
      <c r="Z45" s="104"/>
    </row>
    <row r="46" spans="1:26" ht="15" x14ac:dyDescent="0.25">
      <c r="A46" s="53">
        <f>IF(Inskrivning!F44&gt;0,Inskrivning!J44,0)</f>
        <v>0</v>
      </c>
      <c r="B46" s="53">
        <f>IF(Inskrivning!F44&gt;0,Inskrivning!K44,0)</f>
        <v>0</v>
      </c>
      <c r="C46" s="53">
        <f>IF(Inskrivning!F44&gt;0,Inskrivning!L44,0)</f>
        <v>0</v>
      </c>
      <c r="D46" s="53">
        <f>IF(Inskrivning!F44&gt;0,Inskrivning!M44,0)</f>
        <v>0</v>
      </c>
      <c r="E46" s="53">
        <f>IF(Inskrivning!F44&gt;0,Inskrivning!N44,0)</f>
        <v>0</v>
      </c>
      <c r="F46" s="53">
        <f>IF(Inskrivning!F44&gt;0,Inskrivning!O44,0)</f>
        <v>0</v>
      </c>
      <c r="G46" s="53">
        <f>IF(Inskrivning!F44&gt;0,Inskrivning!P44,0)</f>
        <v>0</v>
      </c>
      <c r="H46" s="53">
        <f>IF(Inskrivning!F44&gt;0,Inskrivning!Q44,0)</f>
        <v>0</v>
      </c>
      <c r="I46" s="53">
        <f>IF(Inskrivning!F44&gt;0,Inskrivning!R44,0)</f>
        <v>0</v>
      </c>
      <c r="J46" s="53">
        <f>IF(Inskrivning!F44&gt;0,Inskrivning!S44,0)</f>
        <v>0</v>
      </c>
      <c r="K46" s="53">
        <f>IF(Inskrivning!F44&gt;0,Inskrivning!T44,0)</f>
        <v>0</v>
      </c>
      <c r="L46" s="53">
        <f>IF(Inskrivning!F44&gt;0,Inskrivning!U44,0)</f>
        <v>0</v>
      </c>
      <c r="M46" s="53">
        <f>IF(Inskrivning!F44&gt;0,Inskrivning!V44,0)</f>
        <v>0</v>
      </c>
      <c r="N46" s="53">
        <f>IF(Inskrivning!F44&gt;0,Inskrivning!W44,0)</f>
        <v>0</v>
      </c>
      <c r="O46" s="53">
        <f>IF(Inskrivning!F44&gt;0,Inskrivning!X44,0)</f>
        <v>0</v>
      </c>
      <c r="P46" s="4"/>
      <c r="Q46" s="4"/>
      <c r="R46" s="4"/>
      <c r="W46" s="15">
        <f>IF(Inskrivning!F44="",0,Inskrivning!F44)</f>
        <v>0</v>
      </c>
      <c r="Y46" s="30"/>
      <c r="Z46" s="4"/>
    </row>
    <row r="47" spans="1:26" ht="15" x14ac:dyDescent="0.25">
      <c r="A47" s="53">
        <f>IF(Inskrivning!F45&gt;0,Inskrivning!J45,0)</f>
        <v>0</v>
      </c>
      <c r="B47" s="53">
        <f>IF(Inskrivning!F45&gt;0,Inskrivning!K45,0)</f>
        <v>0</v>
      </c>
      <c r="C47" s="53">
        <f>IF(Inskrivning!F45&gt;0,Inskrivning!L45,0)</f>
        <v>0</v>
      </c>
      <c r="D47" s="53">
        <f>IF(Inskrivning!F45&gt;0,Inskrivning!M45,0)</f>
        <v>0</v>
      </c>
      <c r="E47" s="53">
        <f>IF(Inskrivning!F45&gt;0,Inskrivning!N45,0)</f>
        <v>0</v>
      </c>
      <c r="F47" s="53">
        <f>IF(Inskrivning!F45&gt;0,Inskrivning!O45,0)</f>
        <v>0</v>
      </c>
      <c r="G47" s="53">
        <f>IF(Inskrivning!F45&gt;0,Inskrivning!P45,0)</f>
        <v>0</v>
      </c>
      <c r="H47" s="53">
        <f>IF(Inskrivning!F45&gt;0,Inskrivning!Q45,0)</f>
        <v>0</v>
      </c>
      <c r="I47" s="53">
        <f>IF(Inskrivning!F45&gt;0,Inskrivning!R45,0)</f>
        <v>0</v>
      </c>
      <c r="J47" s="53">
        <f>IF(Inskrivning!F45&gt;0,Inskrivning!S45,0)</f>
        <v>0</v>
      </c>
      <c r="K47" s="53">
        <f>IF(Inskrivning!F45&gt;0,Inskrivning!T45,0)</f>
        <v>0</v>
      </c>
      <c r="L47" s="53">
        <f>IF(Inskrivning!F45&gt;0,Inskrivning!U45,0)</f>
        <v>0</v>
      </c>
      <c r="M47" s="53">
        <f>IF(Inskrivning!F45&gt;0,Inskrivning!V45,0)</f>
        <v>0</v>
      </c>
      <c r="N47" s="53">
        <f>IF(Inskrivning!F45&gt;0,Inskrivning!W45,0)</f>
        <v>0</v>
      </c>
      <c r="O47" s="53">
        <f>IF(Inskrivning!F45&gt;0,Inskrivning!X45,0)</f>
        <v>0</v>
      </c>
      <c r="P47" s="4"/>
      <c r="Q47" s="4"/>
      <c r="R47" s="4"/>
      <c r="W47" s="15">
        <f>IF(Inskrivning!F45="",0,Inskrivning!F45)</f>
        <v>0</v>
      </c>
      <c r="Y47" s="30"/>
      <c r="Z47" s="104"/>
    </row>
    <row r="48" spans="1:26" ht="15" x14ac:dyDescent="0.25">
      <c r="A48" s="53">
        <f>IF(Inskrivning!F46&gt;0,Inskrivning!J46,0)</f>
        <v>0</v>
      </c>
      <c r="B48" s="53">
        <f>IF(Inskrivning!F46&gt;0,Inskrivning!K46,0)</f>
        <v>0</v>
      </c>
      <c r="C48" s="53">
        <f>IF(Inskrivning!F46&gt;0,Inskrivning!L46,0)</f>
        <v>0</v>
      </c>
      <c r="D48" s="53">
        <f>IF(Inskrivning!F46&gt;0,Inskrivning!M46,0)</f>
        <v>0</v>
      </c>
      <c r="E48" s="53">
        <f>IF(Inskrivning!F46&gt;0,Inskrivning!N46,0)</f>
        <v>0</v>
      </c>
      <c r="F48" s="53">
        <f>IF(Inskrivning!F46&gt;0,Inskrivning!O46,0)</f>
        <v>0</v>
      </c>
      <c r="G48" s="53">
        <f>IF(Inskrivning!F46&gt;0,Inskrivning!P46,0)</f>
        <v>0</v>
      </c>
      <c r="H48" s="53">
        <f>IF(Inskrivning!F46&gt;0,Inskrivning!Q46,0)</f>
        <v>0</v>
      </c>
      <c r="I48" s="53">
        <f>IF(Inskrivning!F46&gt;0,Inskrivning!R46,0)</f>
        <v>0</v>
      </c>
      <c r="J48" s="53">
        <f>IF(Inskrivning!F46&gt;0,Inskrivning!S46,0)</f>
        <v>0</v>
      </c>
      <c r="K48" s="53">
        <f>IF(Inskrivning!F46&gt;0,Inskrivning!T46,0)</f>
        <v>0</v>
      </c>
      <c r="L48" s="53">
        <f>IF(Inskrivning!F46&gt;0,Inskrivning!U46,0)</f>
        <v>0</v>
      </c>
      <c r="M48" s="53">
        <f>IF(Inskrivning!F46&gt;0,Inskrivning!V46,0)</f>
        <v>0</v>
      </c>
      <c r="N48" s="53">
        <f>IF(Inskrivning!F46&gt;0,Inskrivning!W46,0)</f>
        <v>0</v>
      </c>
      <c r="O48" s="53">
        <f>IF(Inskrivning!F46&gt;0,Inskrivning!X46,0)</f>
        <v>0</v>
      </c>
      <c r="P48" s="4"/>
      <c r="Q48" s="4"/>
      <c r="R48" s="4"/>
      <c r="W48" s="15">
        <f>IF(Inskrivning!F46="",0,Inskrivning!F46)</f>
        <v>0</v>
      </c>
      <c r="Y48" s="30"/>
      <c r="Z48" s="4"/>
    </row>
    <row r="49" spans="1:26" ht="15" x14ac:dyDescent="0.25">
      <c r="A49" s="53">
        <f>IF(Inskrivning!F47&gt;0,Inskrivning!J47,0)</f>
        <v>0</v>
      </c>
      <c r="B49" s="53">
        <f>IF(Inskrivning!F47&gt;0,Inskrivning!K47,0)</f>
        <v>0</v>
      </c>
      <c r="C49" s="53">
        <f>IF(Inskrivning!F47&gt;0,Inskrivning!L47,0)</f>
        <v>0</v>
      </c>
      <c r="D49" s="53">
        <f>IF(Inskrivning!F47&gt;0,Inskrivning!M47,0)</f>
        <v>0</v>
      </c>
      <c r="E49" s="53">
        <f>IF(Inskrivning!F47&gt;0,Inskrivning!N47,0)</f>
        <v>0</v>
      </c>
      <c r="F49" s="53">
        <f>IF(Inskrivning!F47&gt;0,Inskrivning!O47,0)</f>
        <v>0</v>
      </c>
      <c r="G49" s="53">
        <f>IF(Inskrivning!F47&gt;0,Inskrivning!P47,0)</f>
        <v>0</v>
      </c>
      <c r="H49" s="53">
        <f>IF(Inskrivning!F47&gt;0,Inskrivning!Q47,0)</f>
        <v>0</v>
      </c>
      <c r="I49" s="53">
        <f>IF(Inskrivning!F47&gt;0,Inskrivning!R47,0)</f>
        <v>0</v>
      </c>
      <c r="J49" s="53">
        <f>IF(Inskrivning!F47&gt;0,Inskrivning!S47,0)</f>
        <v>0</v>
      </c>
      <c r="K49" s="53">
        <f>IF(Inskrivning!F47&gt;0,Inskrivning!T47,0)</f>
        <v>0</v>
      </c>
      <c r="L49" s="53">
        <f>IF(Inskrivning!F47&gt;0,Inskrivning!U47,0)</f>
        <v>0</v>
      </c>
      <c r="M49" s="53">
        <f>IF(Inskrivning!F47&gt;0,Inskrivning!V47,0)</f>
        <v>0</v>
      </c>
      <c r="N49" s="53">
        <f>IF(Inskrivning!F47&gt;0,Inskrivning!W47,0)</f>
        <v>0</v>
      </c>
      <c r="O49" s="53">
        <f>IF(Inskrivning!F47&gt;0,Inskrivning!X47,0)</f>
        <v>0</v>
      </c>
      <c r="P49" s="4"/>
      <c r="Q49" s="4"/>
      <c r="R49" s="4"/>
      <c r="W49" s="15">
        <f>IF(Inskrivning!F47="",0,Inskrivning!F47)</f>
        <v>0</v>
      </c>
      <c r="Y49" s="30"/>
      <c r="Z49" s="104"/>
    </row>
    <row r="50" spans="1:26" ht="15" x14ac:dyDescent="0.25">
      <c r="A50" s="53">
        <f>IF(Inskrivning!F48&gt;0,Inskrivning!J48,0)</f>
        <v>0</v>
      </c>
      <c r="B50" s="53">
        <f>IF(Inskrivning!F48&gt;0,Inskrivning!K48,0)</f>
        <v>0</v>
      </c>
      <c r="C50" s="53">
        <f>IF(Inskrivning!F48&gt;0,Inskrivning!L48,0)</f>
        <v>0</v>
      </c>
      <c r="D50" s="53">
        <f>IF(Inskrivning!F48&gt;0,Inskrivning!M48,0)</f>
        <v>0</v>
      </c>
      <c r="E50" s="53">
        <f>IF(Inskrivning!F48&gt;0,Inskrivning!N48,0)</f>
        <v>0</v>
      </c>
      <c r="F50" s="53">
        <f>IF(Inskrivning!F48&gt;0,Inskrivning!O48,0)</f>
        <v>0</v>
      </c>
      <c r="G50" s="53">
        <f>IF(Inskrivning!F48&gt;0,Inskrivning!P48,0)</f>
        <v>0</v>
      </c>
      <c r="H50" s="53">
        <f>IF(Inskrivning!F48&gt;0,Inskrivning!Q48,0)</f>
        <v>0</v>
      </c>
      <c r="I50" s="53">
        <f>IF(Inskrivning!F48&gt;0,Inskrivning!R48,0)</f>
        <v>0</v>
      </c>
      <c r="J50" s="53">
        <f>IF(Inskrivning!F48&gt;0,Inskrivning!S48,0)</f>
        <v>0</v>
      </c>
      <c r="K50" s="53">
        <f>IF(Inskrivning!F48&gt;0,Inskrivning!T48,0)</f>
        <v>0</v>
      </c>
      <c r="L50" s="53">
        <f>IF(Inskrivning!F48&gt;0,Inskrivning!U48,0)</f>
        <v>0</v>
      </c>
      <c r="M50" s="53">
        <f>IF(Inskrivning!F48&gt;0,Inskrivning!V48,0)</f>
        <v>0</v>
      </c>
      <c r="N50" s="53">
        <f>IF(Inskrivning!F48&gt;0,Inskrivning!W48,0)</f>
        <v>0</v>
      </c>
      <c r="O50" s="53">
        <f>IF(Inskrivning!F48&gt;0,Inskrivning!X48,0)</f>
        <v>0</v>
      </c>
      <c r="P50" s="4"/>
      <c r="Q50" s="4"/>
      <c r="R50" s="4"/>
      <c r="W50" s="15">
        <f>IF(Inskrivning!F48="",0,Inskrivning!F48)</f>
        <v>0</v>
      </c>
      <c r="Y50" s="30"/>
      <c r="Z50" s="4"/>
    </row>
    <row r="51" spans="1:26" ht="15" x14ac:dyDescent="0.25">
      <c r="A51" s="53">
        <f>IF(Inskrivning!F49&gt;0,Inskrivning!J49,0)</f>
        <v>0</v>
      </c>
      <c r="B51" s="53">
        <f>IF(Inskrivning!F49&gt;0,Inskrivning!K49,0)</f>
        <v>0</v>
      </c>
      <c r="C51" s="53">
        <f>IF(Inskrivning!F49&gt;0,Inskrivning!L49,0)</f>
        <v>0</v>
      </c>
      <c r="D51" s="53">
        <f>IF(Inskrivning!F49&gt;0,Inskrivning!M49,0)</f>
        <v>0</v>
      </c>
      <c r="E51" s="53">
        <f>IF(Inskrivning!F49&gt;0,Inskrivning!N49,0)</f>
        <v>0</v>
      </c>
      <c r="F51" s="53">
        <f>IF(Inskrivning!F49&gt;0,Inskrivning!O49,0)</f>
        <v>0</v>
      </c>
      <c r="G51" s="53">
        <f>IF(Inskrivning!F49&gt;0,Inskrivning!P49,0)</f>
        <v>0</v>
      </c>
      <c r="H51" s="53">
        <f>IF(Inskrivning!F49&gt;0,Inskrivning!Q49,0)</f>
        <v>0</v>
      </c>
      <c r="I51" s="53">
        <f>IF(Inskrivning!F49&gt;0,Inskrivning!R49,0)</f>
        <v>0</v>
      </c>
      <c r="J51" s="53">
        <f>IF(Inskrivning!F49&gt;0,Inskrivning!S49,0)</f>
        <v>0</v>
      </c>
      <c r="K51" s="53">
        <f>IF(Inskrivning!F49&gt;0,Inskrivning!T49,0)</f>
        <v>0</v>
      </c>
      <c r="L51" s="53">
        <f>IF(Inskrivning!F49&gt;0,Inskrivning!U49,0)</f>
        <v>0</v>
      </c>
      <c r="M51" s="53">
        <f>IF(Inskrivning!F49&gt;0,Inskrivning!V49,0)</f>
        <v>0</v>
      </c>
      <c r="N51" s="53">
        <f>IF(Inskrivning!F49&gt;0,Inskrivning!W49,0)</f>
        <v>0</v>
      </c>
      <c r="O51" s="53">
        <f>IF(Inskrivning!F49&gt;0,Inskrivning!X49,0)</f>
        <v>0</v>
      </c>
      <c r="P51" s="4"/>
      <c r="Q51" s="4"/>
      <c r="R51" s="4"/>
      <c r="W51" s="15">
        <f>IF(Inskrivning!F49="",0,Inskrivning!F49)</f>
        <v>0</v>
      </c>
      <c r="Y51" s="30"/>
      <c r="Z51" s="104"/>
    </row>
    <row r="52" spans="1:26" ht="15" x14ac:dyDescent="0.25">
      <c r="A52" s="53">
        <f>IF(Inskrivning!F50&gt;0,Inskrivning!J50,0)</f>
        <v>0</v>
      </c>
      <c r="B52" s="53">
        <f>IF(Inskrivning!F50&gt;0,Inskrivning!K50,0)</f>
        <v>0</v>
      </c>
      <c r="C52" s="53">
        <f>IF(Inskrivning!F50&gt;0,Inskrivning!L50,0)</f>
        <v>0</v>
      </c>
      <c r="D52" s="53">
        <f>IF(Inskrivning!F50&gt;0,Inskrivning!M50,0)</f>
        <v>0</v>
      </c>
      <c r="E52" s="53">
        <f>IF(Inskrivning!F50&gt;0,Inskrivning!N50,0)</f>
        <v>0</v>
      </c>
      <c r="F52" s="53">
        <f>IF(Inskrivning!F50&gt;0,Inskrivning!O50,0)</f>
        <v>0</v>
      </c>
      <c r="G52" s="53">
        <f>IF(Inskrivning!F50&gt;0,Inskrivning!P50,0)</f>
        <v>0</v>
      </c>
      <c r="H52" s="53">
        <f>IF(Inskrivning!F50&gt;0,Inskrivning!Q50,0)</f>
        <v>0</v>
      </c>
      <c r="I52" s="53">
        <f>IF(Inskrivning!F50&gt;0,Inskrivning!R50,0)</f>
        <v>0</v>
      </c>
      <c r="J52" s="53">
        <f>IF(Inskrivning!F50&gt;0,Inskrivning!S50,0)</f>
        <v>0</v>
      </c>
      <c r="K52" s="53">
        <f>IF(Inskrivning!F50&gt;0,Inskrivning!T50,0)</f>
        <v>0</v>
      </c>
      <c r="L52" s="53">
        <f>IF(Inskrivning!F50&gt;0,Inskrivning!U50,0)</f>
        <v>0</v>
      </c>
      <c r="M52" s="53">
        <f>IF(Inskrivning!F50&gt;0,Inskrivning!V50,0)</f>
        <v>0</v>
      </c>
      <c r="N52" s="53">
        <f>IF(Inskrivning!F50&gt;0,Inskrivning!W50,0)</f>
        <v>0</v>
      </c>
      <c r="O52" s="53">
        <f>IF(Inskrivning!F50&gt;0,Inskrivning!X50,0)</f>
        <v>0</v>
      </c>
      <c r="P52" s="4"/>
      <c r="Q52" s="4"/>
      <c r="R52" s="4"/>
      <c r="W52" s="15">
        <f>IF(Inskrivning!F50="",0,Inskrivning!F50)</f>
        <v>0</v>
      </c>
      <c r="Y52" s="30"/>
      <c r="Z52" s="4"/>
    </row>
    <row r="53" spans="1:26" ht="15" x14ac:dyDescent="0.25">
      <c r="A53" s="53">
        <f>IF(Inskrivning!F51&gt;0,Inskrivning!J51,0)</f>
        <v>0</v>
      </c>
      <c r="B53" s="53">
        <f>IF(Inskrivning!F51&gt;0,Inskrivning!K51,0)</f>
        <v>0</v>
      </c>
      <c r="C53" s="53">
        <f>IF(Inskrivning!F51&gt;0,Inskrivning!L51,0)</f>
        <v>0</v>
      </c>
      <c r="D53" s="53">
        <f>IF(Inskrivning!F51&gt;0,Inskrivning!M51,0)</f>
        <v>0</v>
      </c>
      <c r="E53" s="53">
        <f>IF(Inskrivning!F51&gt;0,Inskrivning!N51,0)</f>
        <v>0</v>
      </c>
      <c r="F53" s="53">
        <f>IF(Inskrivning!F51&gt;0,Inskrivning!O51,0)</f>
        <v>0</v>
      </c>
      <c r="G53" s="53">
        <f>IF(Inskrivning!F51&gt;0,Inskrivning!P51,0)</f>
        <v>0</v>
      </c>
      <c r="H53" s="53">
        <f>IF(Inskrivning!F51&gt;0,Inskrivning!Q51,0)</f>
        <v>0</v>
      </c>
      <c r="I53" s="53">
        <f>IF(Inskrivning!F51&gt;0,Inskrivning!R51,0)</f>
        <v>0</v>
      </c>
      <c r="J53" s="53">
        <f>IF(Inskrivning!F51&gt;0,Inskrivning!S51,0)</f>
        <v>0</v>
      </c>
      <c r="K53" s="53">
        <f>IF(Inskrivning!F51&gt;0,Inskrivning!T51,0)</f>
        <v>0</v>
      </c>
      <c r="L53" s="53">
        <f>IF(Inskrivning!F51&gt;0,Inskrivning!U51,0)</f>
        <v>0</v>
      </c>
      <c r="M53" s="53">
        <f>IF(Inskrivning!F51&gt;0,Inskrivning!V51,0)</f>
        <v>0</v>
      </c>
      <c r="N53" s="53">
        <f>IF(Inskrivning!F51&gt;0,Inskrivning!W51,0)</f>
        <v>0</v>
      </c>
      <c r="O53" s="53">
        <f>IF(Inskrivning!F51&gt;0,Inskrivning!X51,0)</f>
        <v>0</v>
      </c>
      <c r="P53" s="4"/>
      <c r="Q53" s="4"/>
      <c r="R53" s="4"/>
      <c r="W53" s="15">
        <f>IF(Inskrivning!F51="",0,Inskrivning!F51)</f>
        <v>0</v>
      </c>
      <c r="Y53" s="30"/>
      <c r="Z53" s="104"/>
    </row>
    <row r="54" spans="1:26" ht="15" x14ac:dyDescent="0.25">
      <c r="A54" s="53">
        <f>IF(Inskrivning!F52&gt;0,Inskrivning!J52,0)</f>
        <v>0</v>
      </c>
      <c r="B54" s="53">
        <f>IF(Inskrivning!F52&gt;0,Inskrivning!K52,0)</f>
        <v>0</v>
      </c>
      <c r="C54" s="53">
        <f>IF(Inskrivning!F52&gt;0,Inskrivning!L52,0)</f>
        <v>0</v>
      </c>
      <c r="D54" s="53">
        <f>IF(Inskrivning!F52&gt;0,Inskrivning!M52,0)</f>
        <v>0</v>
      </c>
      <c r="E54" s="53">
        <f>IF(Inskrivning!F52&gt;0,Inskrivning!N52,0)</f>
        <v>0</v>
      </c>
      <c r="F54" s="53">
        <f>IF(Inskrivning!F52&gt;0,Inskrivning!O52,0)</f>
        <v>0</v>
      </c>
      <c r="G54" s="53">
        <f>IF(Inskrivning!F52&gt;0,Inskrivning!P52,0)</f>
        <v>0</v>
      </c>
      <c r="H54" s="53">
        <f>IF(Inskrivning!F52&gt;0,Inskrivning!Q52,0)</f>
        <v>0</v>
      </c>
      <c r="I54" s="53">
        <f>IF(Inskrivning!F52&gt;0,Inskrivning!R52,0)</f>
        <v>0</v>
      </c>
      <c r="J54" s="53">
        <f>IF(Inskrivning!F52&gt;0,Inskrivning!S52,0)</f>
        <v>0</v>
      </c>
      <c r="K54" s="53">
        <f>IF(Inskrivning!F52&gt;0,Inskrivning!T52,0)</f>
        <v>0</v>
      </c>
      <c r="L54" s="53">
        <f>IF(Inskrivning!F52&gt;0,Inskrivning!U52,0)</f>
        <v>0</v>
      </c>
      <c r="M54" s="53">
        <f>IF(Inskrivning!F52&gt;0,Inskrivning!V52,0)</f>
        <v>0</v>
      </c>
      <c r="N54" s="53">
        <f>IF(Inskrivning!F52&gt;0,Inskrivning!W52,0)</f>
        <v>0</v>
      </c>
      <c r="O54" s="53">
        <f>IF(Inskrivning!F52&gt;0,Inskrivning!X52,0)</f>
        <v>0</v>
      </c>
      <c r="P54" s="4"/>
      <c r="Q54" s="4"/>
      <c r="R54" s="4"/>
      <c r="W54" s="15">
        <f>IF(Inskrivning!F52="",0,Inskrivning!F52)</f>
        <v>0</v>
      </c>
      <c r="Y54" s="30"/>
      <c r="Z54" s="4"/>
    </row>
    <row r="55" spans="1:26" ht="15" x14ac:dyDescent="0.25">
      <c r="A55" s="53">
        <f>IF(Inskrivning!F53&gt;0,Inskrivning!J53,0)</f>
        <v>0</v>
      </c>
      <c r="B55" s="53">
        <f>IF(Inskrivning!F53&gt;0,Inskrivning!K53,0)</f>
        <v>0</v>
      </c>
      <c r="C55" s="53">
        <f>IF(Inskrivning!F53&gt;0,Inskrivning!L53,0)</f>
        <v>0</v>
      </c>
      <c r="D55" s="53">
        <f>IF(Inskrivning!F53&gt;0,Inskrivning!M53,0)</f>
        <v>0</v>
      </c>
      <c r="E55" s="53">
        <f>IF(Inskrivning!F53&gt;0,Inskrivning!N53,0)</f>
        <v>0</v>
      </c>
      <c r="F55" s="53">
        <f>IF(Inskrivning!F53&gt;0,Inskrivning!O53,0)</f>
        <v>0</v>
      </c>
      <c r="G55" s="53">
        <f>IF(Inskrivning!F53&gt;0,Inskrivning!P53,0)</f>
        <v>0</v>
      </c>
      <c r="H55" s="53">
        <f>IF(Inskrivning!F53&gt;0,Inskrivning!Q53,0)</f>
        <v>0</v>
      </c>
      <c r="I55" s="53">
        <f>IF(Inskrivning!F53&gt;0,Inskrivning!R53,0)</f>
        <v>0</v>
      </c>
      <c r="J55" s="53">
        <f>IF(Inskrivning!F53&gt;0,Inskrivning!S53,0)</f>
        <v>0</v>
      </c>
      <c r="K55" s="53">
        <f>IF(Inskrivning!F53&gt;0,Inskrivning!T53,0)</f>
        <v>0</v>
      </c>
      <c r="L55" s="53">
        <f>IF(Inskrivning!F53&gt;0,Inskrivning!U53,0)</f>
        <v>0</v>
      </c>
      <c r="M55" s="53">
        <f>IF(Inskrivning!F53&gt;0,Inskrivning!V53,0)</f>
        <v>0</v>
      </c>
      <c r="N55" s="53">
        <f>IF(Inskrivning!F53&gt;0,Inskrivning!W53,0)</f>
        <v>0</v>
      </c>
      <c r="O55" s="53">
        <f>IF(Inskrivning!F53&gt;0,Inskrivning!X53,0)</f>
        <v>0</v>
      </c>
      <c r="P55" s="4"/>
      <c r="Q55" s="4"/>
      <c r="R55" s="4"/>
      <c r="W55" s="15">
        <f>IF(Inskrivning!F53="",0,Inskrivning!F53)</f>
        <v>0</v>
      </c>
      <c r="Y55" s="30"/>
      <c r="Z55" s="104"/>
    </row>
    <row r="56" spans="1:26" ht="15" x14ac:dyDescent="0.25">
      <c r="A56" s="53">
        <f>IF(Inskrivning!F54&gt;0,Inskrivning!J54,0)</f>
        <v>0</v>
      </c>
      <c r="B56" s="53">
        <f>IF(Inskrivning!F54&gt;0,Inskrivning!K54,0)</f>
        <v>0</v>
      </c>
      <c r="C56" s="53">
        <f>IF(Inskrivning!F54&gt;0,Inskrivning!L54,0)</f>
        <v>0</v>
      </c>
      <c r="D56" s="53">
        <f>IF(Inskrivning!F54&gt;0,Inskrivning!M54,0)</f>
        <v>0</v>
      </c>
      <c r="E56" s="53">
        <f>IF(Inskrivning!F54&gt;0,Inskrivning!N54,0)</f>
        <v>0</v>
      </c>
      <c r="F56" s="53">
        <f>IF(Inskrivning!F54&gt;0,Inskrivning!O54,0)</f>
        <v>0</v>
      </c>
      <c r="G56" s="53">
        <f>IF(Inskrivning!F54&gt;0,Inskrivning!P54,0)</f>
        <v>0</v>
      </c>
      <c r="H56" s="53">
        <f>IF(Inskrivning!F54&gt;0,Inskrivning!Q54,0)</f>
        <v>0</v>
      </c>
      <c r="I56" s="53">
        <f>IF(Inskrivning!F54&gt;0,Inskrivning!R54,0)</f>
        <v>0</v>
      </c>
      <c r="J56" s="53">
        <f>IF(Inskrivning!F54&gt;0,Inskrivning!S54,0)</f>
        <v>0</v>
      </c>
      <c r="K56" s="53">
        <f>IF(Inskrivning!F54&gt;0,Inskrivning!T54,0)</f>
        <v>0</v>
      </c>
      <c r="L56" s="53">
        <f>IF(Inskrivning!F54&gt;0,Inskrivning!U54,0)</f>
        <v>0</v>
      </c>
      <c r="M56" s="53">
        <f>IF(Inskrivning!F54&gt;0,Inskrivning!V54,0)</f>
        <v>0</v>
      </c>
      <c r="N56" s="53">
        <f>IF(Inskrivning!F54&gt;0,Inskrivning!W54,0)</f>
        <v>0</v>
      </c>
      <c r="O56" s="53">
        <f>IF(Inskrivning!F54&gt;0,Inskrivning!X54,0)</f>
        <v>0</v>
      </c>
      <c r="P56" s="4"/>
      <c r="Q56" s="4"/>
      <c r="R56" s="4"/>
      <c r="W56" s="15">
        <f>IF(Inskrivning!F54="",0,Inskrivning!F54)</f>
        <v>0</v>
      </c>
      <c r="Y56" s="30"/>
      <c r="Z56" s="4"/>
    </row>
    <row r="57" spans="1:26" ht="15" x14ac:dyDescent="0.25">
      <c r="A57" s="53">
        <f>IF(Inskrivning!F55&gt;0,Inskrivning!J55,0)</f>
        <v>0</v>
      </c>
      <c r="B57" s="53">
        <f>IF(Inskrivning!F55&gt;0,Inskrivning!K55,0)</f>
        <v>0</v>
      </c>
      <c r="C57" s="53">
        <f>IF(Inskrivning!F55&gt;0,Inskrivning!L55,0)</f>
        <v>0</v>
      </c>
      <c r="D57" s="53">
        <f>IF(Inskrivning!F55&gt;0,Inskrivning!M55,0)</f>
        <v>0</v>
      </c>
      <c r="E57" s="53">
        <f>IF(Inskrivning!F55&gt;0,Inskrivning!N55,0)</f>
        <v>0</v>
      </c>
      <c r="F57" s="53">
        <f>IF(Inskrivning!F55&gt;0,Inskrivning!O55,0)</f>
        <v>0</v>
      </c>
      <c r="G57" s="53">
        <f>IF(Inskrivning!F55&gt;0,Inskrivning!P55,0)</f>
        <v>0</v>
      </c>
      <c r="H57" s="53">
        <f>IF(Inskrivning!F55&gt;0,Inskrivning!Q55,0)</f>
        <v>0</v>
      </c>
      <c r="I57" s="53">
        <f>IF(Inskrivning!F55&gt;0,Inskrivning!R55,0)</f>
        <v>0</v>
      </c>
      <c r="J57" s="53">
        <f>IF(Inskrivning!F55&gt;0,Inskrivning!S55,0)</f>
        <v>0</v>
      </c>
      <c r="K57" s="53">
        <f>IF(Inskrivning!F55&gt;0,Inskrivning!T55,0)</f>
        <v>0</v>
      </c>
      <c r="L57" s="53">
        <f>IF(Inskrivning!F55&gt;0,Inskrivning!U55,0)</f>
        <v>0</v>
      </c>
      <c r="M57" s="53">
        <f>IF(Inskrivning!F55&gt;0,Inskrivning!V55,0)</f>
        <v>0</v>
      </c>
      <c r="N57" s="53">
        <f>IF(Inskrivning!F55&gt;0,Inskrivning!W55,0)</f>
        <v>0</v>
      </c>
      <c r="O57" s="53">
        <f>IF(Inskrivning!F55&gt;0,Inskrivning!X55,0)</f>
        <v>0</v>
      </c>
      <c r="P57" s="4"/>
      <c r="Q57" s="4"/>
      <c r="R57" s="4"/>
      <c r="W57" s="15">
        <f>IF(Inskrivning!F55="",0,Inskrivning!F55)</f>
        <v>0</v>
      </c>
      <c r="Y57" s="30"/>
      <c r="Z57" s="104"/>
    </row>
    <row r="58" spans="1:26" ht="15" x14ac:dyDescent="0.25">
      <c r="A58" s="53">
        <f>IF(Inskrivning!F56&gt;0,Inskrivning!J56,0)</f>
        <v>0</v>
      </c>
      <c r="B58" s="53">
        <f>IF(Inskrivning!F56&gt;0,Inskrivning!K56,0)</f>
        <v>0</v>
      </c>
      <c r="C58" s="53">
        <f>IF(Inskrivning!F56&gt;0,Inskrivning!L56,0)</f>
        <v>0</v>
      </c>
      <c r="D58" s="53">
        <f>IF(Inskrivning!F56&gt;0,Inskrivning!M56,0)</f>
        <v>0</v>
      </c>
      <c r="E58" s="53">
        <f>IF(Inskrivning!F56&gt;0,Inskrivning!N56,0)</f>
        <v>0</v>
      </c>
      <c r="F58" s="53">
        <f>IF(Inskrivning!F56&gt;0,Inskrivning!O56,0)</f>
        <v>0</v>
      </c>
      <c r="G58" s="53">
        <f>IF(Inskrivning!F56&gt;0,Inskrivning!P56,0)</f>
        <v>0</v>
      </c>
      <c r="H58" s="53">
        <f>IF(Inskrivning!F56&gt;0,Inskrivning!Q56,0)</f>
        <v>0</v>
      </c>
      <c r="I58" s="53">
        <f>IF(Inskrivning!F56&gt;0,Inskrivning!R56,0)</f>
        <v>0</v>
      </c>
      <c r="J58" s="53">
        <f>IF(Inskrivning!F56&gt;0,Inskrivning!S56,0)</f>
        <v>0</v>
      </c>
      <c r="K58" s="53">
        <f>IF(Inskrivning!F56&gt;0,Inskrivning!T56,0)</f>
        <v>0</v>
      </c>
      <c r="L58" s="53">
        <f>IF(Inskrivning!F56&gt;0,Inskrivning!U56,0)</f>
        <v>0</v>
      </c>
      <c r="M58" s="53">
        <f>IF(Inskrivning!F56&gt;0,Inskrivning!V56,0)</f>
        <v>0</v>
      </c>
      <c r="N58" s="53">
        <f>IF(Inskrivning!F56&gt;0,Inskrivning!W56,0)</f>
        <v>0</v>
      </c>
      <c r="O58" s="53">
        <f>IF(Inskrivning!F56&gt;0,Inskrivning!X56,0)</f>
        <v>0</v>
      </c>
      <c r="P58" s="4"/>
      <c r="Q58" s="4"/>
      <c r="R58" s="4"/>
      <c r="W58" s="15">
        <f>IF(Inskrivning!F56="",0,Inskrivning!F56)</f>
        <v>0</v>
      </c>
      <c r="Y58" s="30"/>
      <c r="Z58" s="4"/>
    </row>
    <row r="59" spans="1:26" ht="15" x14ac:dyDescent="0.25">
      <c r="A59" s="53">
        <f>IF(Inskrivning!F57&gt;0,Inskrivning!J57,0)</f>
        <v>0</v>
      </c>
      <c r="B59" s="53">
        <f>IF(Inskrivning!F57&gt;0,Inskrivning!K57,0)</f>
        <v>0</v>
      </c>
      <c r="C59" s="53">
        <f>IF(Inskrivning!F57&gt;0,Inskrivning!L57,0)</f>
        <v>0</v>
      </c>
      <c r="D59" s="53">
        <f>IF(Inskrivning!F57&gt;0,Inskrivning!M57,0)</f>
        <v>0</v>
      </c>
      <c r="E59" s="53">
        <f>IF(Inskrivning!F57&gt;0,Inskrivning!N57,0)</f>
        <v>0</v>
      </c>
      <c r="F59" s="53">
        <f>IF(Inskrivning!F57&gt;0,Inskrivning!O57,0)</f>
        <v>0</v>
      </c>
      <c r="G59" s="53">
        <f>IF(Inskrivning!F57&gt;0,Inskrivning!P57,0)</f>
        <v>0</v>
      </c>
      <c r="H59" s="53">
        <f>IF(Inskrivning!F57&gt;0,Inskrivning!Q57,0)</f>
        <v>0</v>
      </c>
      <c r="I59" s="53">
        <f>IF(Inskrivning!F57&gt;0,Inskrivning!R57,0)</f>
        <v>0</v>
      </c>
      <c r="J59" s="53">
        <f>IF(Inskrivning!F57&gt;0,Inskrivning!S57,0)</f>
        <v>0</v>
      </c>
      <c r="K59" s="53">
        <f>IF(Inskrivning!F57&gt;0,Inskrivning!T57,0)</f>
        <v>0</v>
      </c>
      <c r="L59" s="53">
        <f>IF(Inskrivning!F57&gt;0,Inskrivning!U57,0)</f>
        <v>0</v>
      </c>
      <c r="M59" s="53">
        <f>IF(Inskrivning!F57&gt;0,Inskrivning!V57,0)</f>
        <v>0</v>
      </c>
      <c r="N59" s="53">
        <f>IF(Inskrivning!F57&gt;0,Inskrivning!W57,0)</f>
        <v>0</v>
      </c>
      <c r="O59" s="53">
        <f>IF(Inskrivning!F57&gt;0,Inskrivning!X57,0)</f>
        <v>0</v>
      </c>
      <c r="P59" s="4"/>
      <c r="Q59" s="4"/>
      <c r="R59" s="4"/>
      <c r="W59" s="15">
        <f>IF(Inskrivning!F57="",0,Inskrivning!F57)</f>
        <v>0</v>
      </c>
      <c r="Y59" s="30"/>
      <c r="Z59" s="104"/>
    </row>
    <row r="60" spans="1:26" ht="15" x14ac:dyDescent="0.25">
      <c r="A60" s="53">
        <f>IF(Inskrivning!F58&gt;0,Inskrivning!J58,0)</f>
        <v>0</v>
      </c>
      <c r="B60" s="53">
        <f>IF(Inskrivning!F58&gt;0,Inskrivning!K58,0)</f>
        <v>0</v>
      </c>
      <c r="C60" s="53">
        <f>IF(Inskrivning!F58&gt;0,Inskrivning!L58,0)</f>
        <v>0</v>
      </c>
      <c r="D60" s="53">
        <f>IF(Inskrivning!F58&gt;0,Inskrivning!M58,0)</f>
        <v>0</v>
      </c>
      <c r="E60" s="53">
        <f>IF(Inskrivning!F58&gt;0,Inskrivning!N58,0)</f>
        <v>0</v>
      </c>
      <c r="F60" s="53">
        <f>IF(Inskrivning!F58&gt;0,Inskrivning!O58,0)</f>
        <v>0</v>
      </c>
      <c r="G60" s="53">
        <f>IF(Inskrivning!F58&gt;0,Inskrivning!P58,0)</f>
        <v>0</v>
      </c>
      <c r="H60" s="53">
        <f>IF(Inskrivning!F58&gt;0,Inskrivning!Q58,0)</f>
        <v>0</v>
      </c>
      <c r="I60" s="53">
        <f>IF(Inskrivning!F58&gt;0,Inskrivning!R58,0)</f>
        <v>0</v>
      </c>
      <c r="J60" s="53">
        <f>IF(Inskrivning!F58&gt;0,Inskrivning!S58,0)</f>
        <v>0</v>
      </c>
      <c r="K60" s="53">
        <f>IF(Inskrivning!F58&gt;0,Inskrivning!T58,0)</f>
        <v>0</v>
      </c>
      <c r="L60" s="53">
        <f>IF(Inskrivning!F58&gt;0,Inskrivning!U58,0)</f>
        <v>0</v>
      </c>
      <c r="M60" s="53">
        <f>IF(Inskrivning!F58&gt;0,Inskrivning!V58,0)</f>
        <v>0</v>
      </c>
      <c r="N60" s="53">
        <f>IF(Inskrivning!F58&gt;0,Inskrivning!W58,0)</f>
        <v>0</v>
      </c>
      <c r="O60" s="53">
        <f>IF(Inskrivning!F58&gt;0,Inskrivning!X58,0)</f>
        <v>0</v>
      </c>
      <c r="P60" s="4"/>
      <c r="Q60" s="4"/>
      <c r="R60" s="4"/>
      <c r="W60" s="15">
        <f>IF(Inskrivning!F58="",0,Inskrivning!F58)</f>
        <v>0</v>
      </c>
      <c r="Y60" s="30"/>
      <c r="Z60" s="4"/>
    </row>
    <row r="61" spans="1:26" ht="15" x14ac:dyDescent="0.25">
      <c r="A61" s="53">
        <f>IF(Inskrivning!F59&gt;0,Inskrivning!J59,0)</f>
        <v>0</v>
      </c>
      <c r="B61" s="53">
        <f>IF(Inskrivning!F59&gt;0,Inskrivning!K59,0)</f>
        <v>0</v>
      </c>
      <c r="C61" s="53">
        <f>IF(Inskrivning!F59&gt;0,Inskrivning!L59,0)</f>
        <v>0</v>
      </c>
      <c r="D61" s="53">
        <f>IF(Inskrivning!F59&gt;0,Inskrivning!M59,0)</f>
        <v>0</v>
      </c>
      <c r="E61" s="53">
        <f>IF(Inskrivning!F59&gt;0,Inskrivning!N59,0)</f>
        <v>0</v>
      </c>
      <c r="F61" s="53">
        <f>IF(Inskrivning!F59&gt;0,Inskrivning!O59,0)</f>
        <v>0</v>
      </c>
      <c r="G61" s="53">
        <f>IF(Inskrivning!F59&gt;0,Inskrivning!P59,0)</f>
        <v>0</v>
      </c>
      <c r="H61" s="53">
        <f>IF(Inskrivning!F59&gt;0,Inskrivning!Q59,0)</f>
        <v>0</v>
      </c>
      <c r="I61" s="53">
        <f>IF(Inskrivning!F59&gt;0,Inskrivning!R59,0)</f>
        <v>0</v>
      </c>
      <c r="J61" s="53">
        <f>IF(Inskrivning!F59&gt;0,Inskrivning!S59,0)</f>
        <v>0</v>
      </c>
      <c r="K61" s="53">
        <f>IF(Inskrivning!F59&gt;0,Inskrivning!T59,0)</f>
        <v>0</v>
      </c>
      <c r="L61" s="53">
        <f>IF(Inskrivning!F59&gt;0,Inskrivning!U59,0)</f>
        <v>0</v>
      </c>
      <c r="M61" s="53">
        <f>IF(Inskrivning!F59&gt;0,Inskrivning!V59,0)</f>
        <v>0</v>
      </c>
      <c r="N61" s="53">
        <f>IF(Inskrivning!F59&gt;0,Inskrivning!W59,0)</f>
        <v>0</v>
      </c>
      <c r="O61" s="53">
        <f>IF(Inskrivning!F59&gt;0,Inskrivning!X59,0)</f>
        <v>0</v>
      </c>
      <c r="P61" s="4"/>
      <c r="Q61" s="4"/>
      <c r="R61" s="4"/>
      <c r="W61" s="15">
        <f>IF(Inskrivning!F59="",0,Inskrivning!F59)</f>
        <v>0</v>
      </c>
      <c r="Y61" s="30"/>
      <c r="Z61" s="104"/>
    </row>
    <row r="62" spans="1:26" ht="15" x14ac:dyDescent="0.25">
      <c r="A62" s="53">
        <f>IF(Inskrivning!F60&gt;0,Inskrivning!J60,0)</f>
        <v>0</v>
      </c>
      <c r="B62" s="53">
        <f>IF(Inskrivning!F60&gt;0,Inskrivning!K60,0)</f>
        <v>0</v>
      </c>
      <c r="C62" s="53">
        <f>IF(Inskrivning!F60&gt;0,Inskrivning!L60,0)</f>
        <v>0</v>
      </c>
      <c r="D62" s="53">
        <f>IF(Inskrivning!F60&gt;0,Inskrivning!M60,0)</f>
        <v>0</v>
      </c>
      <c r="E62" s="53">
        <f>IF(Inskrivning!F60&gt;0,Inskrivning!N60,0)</f>
        <v>0</v>
      </c>
      <c r="F62" s="53">
        <f>IF(Inskrivning!F60&gt;0,Inskrivning!O60,0)</f>
        <v>0</v>
      </c>
      <c r="G62" s="53">
        <f>IF(Inskrivning!F60&gt;0,Inskrivning!P60,0)</f>
        <v>0</v>
      </c>
      <c r="H62" s="53">
        <f>IF(Inskrivning!F60&gt;0,Inskrivning!Q60,0)</f>
        <v>0</v>
      </c>
      <c r="I62" s="53">
        <f>IF(Inskrivning!F60&gt;0,Inskrivning!R60,0)</f>
        <v>0</v>
      </c>
      <c r="J62" s="53">
        <f>IF(Inskrivning!F60&gt;0,Inskrivning!S60,0)</f>
        <v>0</v>
      </c>
      <c r="K62" s="53">
        <f>IF(Inskrivning!F60&gt;0,Inskrivning!T60,0)</f>
        <v>0</v>
      </c>
      <c r="L62" s="53">
        <f>IF(Inskrivning!F60&gt;0,Inskrivning!U60,0)</f>
        <v>0</v>
      </c>
      <c r="M62" s="53">
        <f>IF(Inskrivning!F60&gt;0,Inskrivning!V60,0)</f>
        <v>0</v>
      </c>
      <c r="N62" s="53">
        <f>IF(Inskrivning!F60&gt;0,Inskrivning!W60,0)</f>
        <v>0</v>
      </c>
      <c r="O62" s="53">
        <f>IF(Inskrivning!F60&gt;0,Inskrivning!X60,0)</f>
        <v>0</v>
      </c>
      <c r="P62" s="4"/>
      <c r="Q62" s="4"/>
      <c r="R62" s="4"/>
      <c r="W62" s="15">
        <f>IF(Inskrivning!F60="",0,Inskrivning!F60)</f>
        <v>0</v>
      </c>
      <c r="Y62" s="30"/>
      <c r="Z62" s="4"/>
    </row>
    <row r="63" spans="1:26" ht="15" x14ac:dyDescent="0.25">
      <c r="A63" s="53">
        <f>IF(Inskrivning!F61&gt;0,Inskrivning!J61,0)</f>
        <v>0</v>
      </c>
      <c r="B63" s="53">
        <f>IF(Inskrivning!F61&gt;0,Inskrivning!K61,0)</f>
        <v>0</v>
      </c>
      <c r="C63" s="53">
        <f>IF(Inskrivning!F61&gt;0,Inskrivning!L61,0)</f>
        <v>0</v>
      </c>
      <c r="D63" s="53">
        <f>IF(Inskrivning!F61&gt;0,Inskrivning!M61,0)</f>
        <v>0</v>
      </c>
      <c r="E63" s="53">
        <f>IF(Inskrivning!F61&gt;0,Inskrivning!N61,0)</f>
        <v>0</v>
      </c>
      <c r="F63" s="53">
        <f>IF(Inskrivning!F61&gt;0,Inskrivning!O61,0)</f>
        <v>0</v>
      </c>
      <c r="G63" s="53">
        <f>IF(Inskrivning!F61&gt;0,Inskrivning!P61,0)</f>
        <v>0</v>
      </c>
      <c r="H63" s="53">
        <f>IF(Inskrivning!F61&gt;0,Inskrivning!Q61,0)</f>
        <v>0</v>
      </c>
      <c r="I63" s="53">
        <f>IF(Inskrivning!F61&gt;0,Inskrivning!R61,0)</f>
        <v>0</v>
      </c>
      <c r="J63" s="53">
        <f>IF(Inskrivning!F61&gt;0,Inskrivning!S61,0)</f>
        <v>0</v>
      </c>
      <c r="K63" s="53">
        <f>IF(Inskrivning!F61&gt;0,Inskrivning!T61,0)</f>
        <v>0</v>
      </c>
      <c r="L63" s="53">
        <f>IF(Inskrivning!F61&gt;0,Inskrivning!U61,0)</f>
        <v>0</v>
      </c>
      <c r="M63" s="53">
        <f>IF(Inskrivning!F61&gt;0,Inskrivning!V61,0)</f>
        <v>0</v>
      </c>
      <c r="N63" s="53">
        <f>IF(Inskrivning!F61&gt;0,Inskrivning!W61,0)</f>
        <v>0</v>
      </c>
      <c r="O63" s="53">
        <f>IF(Inskrivning!F61&gt;0,Inskrivning!X61,0)</f>
        <v>0</v>
      </c>
      <c r="P63" s="4"/>
      <c r="Q63" s="4"/>
      <c r="R63" s="4"/>
      <c r="W63" s="15">
        <f>IF(Inskrivning!F61="",0,Inskrivning!F61)</f>
        <v>0</v>
      </c>
      <c r="Y63" s="30"/>
      <c r="Z63" s="104"/>
    </row>
    <row r="64" spans="1:26" ht="15" x14ac:dyDescent="0.25">
      <c r="A64" s="53">
        <f>IF(Inskrivning!F62&gt;0,Inskrivning!J62,0)</f>
        <v>0</v>
      </c>
      <c r="B64" s="53">
        <f>IF(Inskrivning!F62&gt;0,Inskrivning!K62,0)</f>
        <v>0</v>
      </c>
      <c r="C64" s="53">
        <f>IF(Inskrivning!F62&gt;0,Inskrivning!L62,0)</f>
        <v>0</v>
      </c>
      <c r="D64" s="53">
        <f>IF(Inskrivning!F62&gt;0,Inskrivning!M62,0)</f>
        <v>0</v>
      </c>
      <c r="E64" s="53">
        <f>IF(Inskrivning!F62&gt;0,Inskrivning!N62,0)</f>
        <v>0</v>
      </c>
      <c r="F64" s="53">
        <f>IF(Inskrivning!F62&gt;0,Inskrivning!O62,0)</f>
        <v>0</v>
      </c>
      <c r="G64" s="53">
        <f>IF(Inskrivning!F62&gt;0,Inskrivning!P62,0)</f>
        <v>0</v>
      </c>
      <c r="H64" s="53">
        <f>IF(Inskrivning!F62&gt;0,Inskrivning!Q62,0)</f>
        <v>0</v>
      </c>
      <c r="I64" s="53">
        <f>IF(Inskrivning!F62&gt;0,Inskrivning!R62,0)</f>
        <v>0</v>
      </c>
      <c r="J64" s="53">
        <f>IF(Inskrivning!F62&gt;0,Inskrivning!S62,0)</f>
        <v>0</v>
      </c>
      <c r="K64" s="53">
        <f>IF(Inskrivning!F62&gt;0,Inskrivning!T62,0)</f>
        <v>0</v>
      </c>
      <c r="L64" s="53">
        <f>IF(Inskrivning!F62&gt;0,Inskrivning!U62,0)</f>
        <v>0</v>
      </c>
      <c r="M64" s="53">
        <f>IF(Inskrivning!F62&gt;0,Inskrivning!V62,0)</f>
        <v>0</v>
      </c>
      <c r="N64" s="53">
        <f>IF(Inskrivning!F62&gt;0,Inskrivning!W62,0)</f>
        <v>0</v>
      </c>
      <c r="O64" s="53">
        <f>IF(Inskrivning!F62&gt;0,Inskrivning!X62,0)</f>
        <v>0</v>
      </c>
      <c r="P64" s="4"/>
      <c r="Q64" s="4"/>
      <c r="R64" s="4"/>
      <c r="W64" s="15">
        <f>IF(Inskrivning!F62="",0,Inskrivning!F62)</f>
        <v>0</v>
      </c>
      <c r="Y64" s="30"/>
      <c r="Z64" s="4"/>
    </row>
    <row r="65" spans="1:26" ht="15" x14ac:dyDescent="0.25">
      <c r="A65" s="53">
        <f>IF(Inskrivning!F63&gt;0,Inskrivning!J63,0)</f>
        <v>0</v>
      </c>
      <c r="B65" s="53">
        <f>IF(Inskrivning!F63&gt;0,Inskrivning!K63,0)</f>
        <v>0</v>
      </c>
      <c r="C65" s="53">
        <f>IF(Inskrivning!F63&gt;0,Inskrivning!L63,0)</f>
        <v>0</v>
      </c>
      <c r="D65" s="53">
        <f>IF(Inskrivning!F63&gt;0,Inskrivning!M63,0)</f>
        <v>0</v>
      </c>
      <c r="E65" s="53">
        <f>IF(Inskrivning!F63&gt;0,Inskrivning!N63,0)</f>
        <v>0</v>
      </c>
      <c r="F65" s="53">
        <f>IF(Inskrivning!F63&gt;0,Inskrivning!O63,0)</f>
        <v>0</v>
      </c>
      <c r="G65" s="53">
        <f>IF(Inskrivning!F63&gt;0,Inskrivning!P63,0)</f>
        <v>0</v>
      </c>
      <c r="H65" s="53">
        <f>IF(Inskrivning!F63&gt;0,Inskrivning!Q63,0)</f>
        <v>0</v>
      </c>
      <c r="I65" s="53">
        <f>IF(Inskrivning!F63&gt;0,Inskrivning!R63,0)</f>
        <v>0</v>
      </c>
      <c r="J65" s="53">
        <f>IF(Inskrivning!F63&gt;0,Inskrivning!S63,0)</f>
        <v>0</v>
      </c>
      <c r="K65" s="53">
        <f>IF(Inskrivning!F63&gt;0,Inskrivning!T63,0)</f>
        <v>0</v>
      </c>
      <c r="L65" s="53">
        <f>IF(Inskrivning!F63&gt;0,Inskrivning!U63,0)</f>
        <v>0</v>
      </c>
      <c r="M65" s="53">
        <f>IF(Inskrivning!F63&gt;0,Inskrivning!V63,0)</f>
        <v>0</v>
      </c>
      <c r="N65" s="53">
        <f>IF(Inskrivning!F63&gt;0,Inskrivning!W63,0)</f>
        <v>0</v>
      </c>
      <c r="O65" s="53">
        <f>IF(Inskrivning!F63&gt;0,Inskrivning!X63,0)</f>
        <v>0</v>
      </c>
      <c r="P65" s="4"/>
      <c r="Q65" s="4"/>
      <c r="R65" s="4"/>
      <c r="W65" s="15">
        <f>IF(Inskrivning!F63="",0,Inskrivning!F63)</f>
        <v>0</v>
      </c>
      <c r="Y65" s="30"/>
      <c r="Z65" s="104"/>
    </row>
    <row r="66" spans="1:26" ht="15" x14ac:dyDescent="0.25">
      <c r="A66" s="53">
        <f>IF(Inskrivning!F64&gt;0,Inskrivning!J64,0)</f>
        <v>0</v>
      </c>
      <c r="B66" s="53">
        <f>IF(Inskrivning!F64&gt;0,Inskrivning!K64,0)</f>
        <v>0</v>
      </c>
      <c r="C66" s="53">
        <f>IF(Inskrivning!F64&gt;0,Inskrivning!L64,0)</f>
        <v>0</v>
      </c>
      <c r="D66" s="53">
        <f>IF(Inskrivning!F64&gt;0,Inskrivning!M64,0)</f>
        <v>0</v>
      </c>
      <c r="E66" s="53">
        <f>IF(Inskrivning!F64&gt;0,Inskrivning!N64,0)</f>
        <v>0</v>
      </c>
      <c r="F66" s="53">
        <f>IF(Inskrivning!F64&gt;0,Inskrivning!O64,0)</f>
        <v>0</v>
      </c>
      <c r="G66" s="53">
        <f>IF(Inskrivning!F64&gt;0,Inskrivning!P64,0)</f>
        <v>0</v>
      </c>
      <c r="H66" s="53">
        <f>IF(Inskrivning!F64&gt;0,Inskrivning!Q64,0)</f>
        <v>0</v>
      </c>
      <c r="I66" s="53">
        <f>IF(Inskrivning!F64&gt;0,Inskrivning!R64,0)</f>
        <v>0</v>
      </c>
      <c r="J66" s="53">
        <f>IF(Inskrivning!F64&gt;0,Inskrivning!S64,0)</f>
        <v>0</v>
      </c>
      <c r="K66" s="53">
        <f>IF(Inskrivning!F64&gt;0,Inskrivning!T64,0)</f>
        <v>0</v>
      </c>
      <c r="L66" s="53">
        <f>IF(Inskrivning!F64&gt;0,Inskrivning!U64,0)</f>
        <v>0</v>
      </c>
      <c r="M66" s="53">
        <f>IF(Inskrivning!F64&gt;0,Inskrivning!V64,0)</f>
        <v>0</v>
      </c>
      <c r="N66" s="53">
        <f>IF(Inskrivning!F64&gt;0,Inskrivning!W64,0)</f>
        <v>0</v>
      </c>
      <c r="O66" s="53">
        <f>IF(Inskrivning!F64&gt;0,Inskrivning!X64,0)</f>
        <v>0</v>
      </c>
      <c r="P66" s="4"/>
      <c r="Q66" s="4"/>
      <c r="R66" s="4"/>
      <c r="W66" s="15">
        <f>IF(Inskrivning!F64="",0,Inskrivning!F64)</f>
        <v>0</v>
      </c>
      <c r="Y66" s="30"/>
      <c r="Z66" s="4"/>
    </row>
    <row r="67" spans="1:26" ht="15" x14ac:dyDescent="0.25">
      <c r="A67" s="53">
        <f>IF(Inskrivning!F65&gt;0,Inskrivning!J65,0)</f>
        <v>0</v>
      </c>
      <c r="B67" s="53">
        <f>IF(Inskrivning!F65&gt;0,Inskrivning!K65,0)</f>
        <v>0</v>
      </c>
      <c r="C67" s="53">
        <f>IF(Inskrivning!F65&gt;0,Inskrivning!L65,0)</f>
        <v>0</v>
      </c>
      <c r="D67" s="53">
        <f>IF(Inskrivning!F65&gt;0,Inskrivning!M65,0)</f>
        <v>0</v>
      </c>
      <c r="E67" s="53">
        <f>IF(Inskrivning!F65&gt;0,Inskrivning!N65,0)</f>
        <v>0</v>
      </c>
      <c r="F67" s="53">
        <f>IF(Inskrivning!F65&gt;0,Inskrivning!O65,0)</f>
        <v>0</v>
      </c>
      <c r="G67" s="53">
        <f>IF(Inskrivning!F65&gt;0,Inskrivning!P65,0)</f>
        <v>0</v>
      </c>
      <c r="H67" s="53">
        <f>IF(Inskrivning!F65&gt;0,Inskrivning!Q65,0)</f>
        <v>0</v>
      </c>
      <c r="I67" s="53">
        <f>IF(Inskrivning!F65&gt;0,Inskrivning!R65,0)</f>
        <v>0</v>
      </c>
      <c r="J67" s="53">
        <f>IF(Inskrivning!F65&gt;0,Inskrivning!S65,0)</f>
        <v>0</v>
      </c>
      <c r="K67" s="53">
        <f>IF(Inskrivning!F65&gt;0,Inskrivning!T65,0)</f>
        <v>0</v>
      </c>
      <c r="L67" s="53">
        <f>IF(Inskrivning!F65&gt;0,Inskrivning!U65,0)</f>
        <v>0</v>
      </c>
      <c r="M67" s="53">
        <f>IF(Inskrivning!F65&gt;0,Inskrivning!V65,0)</f>
        <v>0</v>
      </c>
      <c r="N67" s="53">
        <f>IF(Inskrivning!F65&gt;0,Inskrivning!W65,0)</f>
        <v>0</v>
      </c>
      <c r="O67" s="53">
        <f>IF(Inskrivning!F65&gt;0,Inskrivning!X65,0)</f>
        <v>0</v>
      </c>
      <c r="P67" s="4"/>
      <c r="Q67" s="4"/>
      <c r="R67" s="4"/>
      <c r="W67" s="15">
        <f>IF(Inskrivning!F65="",0,Inskrivning!F65)</f>
        <v>0</v>
      </c>
      <c r="Y67" s="30"/>
      <c r="Z67" s="104"/>
    </row>
    <row r="68" spans="1:26" ht="15" x14ac:dyDescent="0.25">
      <c r="A68" s="53">
        <f>IF(Inskrivning!F66&gt;0,Inskrivning!J66,0)</f>
        <v>0</v>
      </c>
      <c r="B68" s="53">
        <f>IF(Inskrivning!F66&gt;0,Inskrivning!K66,0)</f>
        <v>0</v>
      </c>
      <c r="C68" s="53">
        <f>IF(Inskrivning!F66&gt;0,Inskrivning!L66,0)</f>
        <v>0</v>
      </c>
      <c r="D68" s="53">
        <f>IF(Inskrivning!F66&gt;0,Inskrivning!M66,0)</f>
        <v>0</v>
      </c>
      <c r="E68" s="53">
        <f>IF(Inskrivning!F66&gt;0,Inskrivning!N66,0)</f>
        <v>0</v>
      </c>
      <c r="F68" s="53">
        <f>IF(Inskrivning!F66&gt;0,Inskrivning!O66,0)</f>
        <v>0</v>
      </c>
      <c r="G68" s="53">
        <f>IF(Inskrivning!F66&gt;0,Inskrivning!P66,0)</f>
        <v>0</v>
      </c>
      <c r="H68" s="53">
        <f>IF(Inskrivning!F66&gt;0,Inskrivning!Q66,0)</f>
        <v>0</v>
      </c>
      <c r="I68" s="53">
        <f>IF(Inskrivning!F66&gt;0,Inskrivning!R66,0)</f>
        <v>0</v>
      </c>
      <c r="J68" s="53">
        <f>IF(Inskrivning!F66&gt;0,Inskrivning!S66,0)</f>
        <v>0</v>
      </c>
      <c r="K68" s="53">
        <f>IF(Inskrivning!F66&gt;0,Inskrivning!T66,0)</f>
        <v>0</v>
      </c>
      <c r="L68" s="53">
        <f>IF(Inskrivning!F66&gt;0,Inskrivning!U66,0)</f>
        <v>0</v>
      </c>
      <c r="M68" s="53">
        <f>IF(Inskrivning!F66&gt;0,Inskrivning!V66,0)</f>
        <v>0</v>
      </c>
      <c r="N68" s="53">
        <f>IF(Inskrivning!F66&gt;0,Inskrivning!W66,0)</f>
        <v>0</v>
      </c>
      <c r="O68" s="53">
        <f>IF(Inskrivning!F66&gt;0,Inskrivning!X66,0)</f>
        <v>0</v>
      </c>
      <c r="P68" s="4"/>
      <c r="Q68" s="4"/>
      <c r="R68" s="4"/>
      <c r="W68" s="15">
        <f>IF(Inskrivning!F66="",0,Inskrivning!F66)</f>
        <v>0</v>
      </c>
      <c r="Y68" s="30"/>
      <c r="Z68" s="4"/>
    </row>
    <row r="69" spans="1:26" ht="15" x14ac:dyDescent="0.25">
      <c r="A69" s="53">
        <f>IF(Inskrivning!F67&gt;0,Inskrivning!J67,0)</f>
        <v>0</v>
      </c>
      <c r="B69" s="53">
        <f>IF(Inskrivning!F67&gt;0,Inskrivning!K67,0)</f>
        <v>0</v>
      </c>
      <c r="C69" s="53">
        <f>IF(Inskrivning!F67&gt;0,Inskrivning!L67,0)</f>
        <v>0</v>
      </c>
      <c r="D69" s="53">
        <f>IF(Inskrivning!F67&gt;0,Inskrivning!M67,0)</f>
        <v>0</v>
      </c>
      <c r="E69" s="53">
        <f>IF(Inskrivning!F67&gt;0,Inskrivning!N67,0)</f>
        <v>0</v>
      </c>
      <c r="F69" s="53">
        <f>IF(Inskrivning!F67&gt;0,Inskrivning!O67,0)</f>
        <v>0</v>
      </c>
      <c r="G69" s="53">
        <f>IF(Inskrivning!F67&gt;0,Inskrivning!P67,0)</f>
        <v>0</v>
      </c>
      <c r="H69" s="53">
        <f>IF(Inskrivning!F67&gt;0,Inskrivning!Q67,0)</f>
        <v>0</v>
      </c>
      <c r="I69" s="53">
        <f>IF(Inskrivning!F67&gt;0,Inskrivning!R67,0)</f>
        <v>0</v>
      </c>
      <c r="J69" s="53">
        <f>IF(Inskrivning!F67&gt;0,Inskrivning!S67,0)</f>
        <v>0</v>
      </c>
      <c r="K69" s="53">
        <f>IF(Inskrivning!F67&gt;0,Inskrivning!T67,0)</f>
        <v>0</v>
      </c>
      <c r="L69" s="53">
        <f>IF(Inskrivning!F67&gt;0,Inskrivning!U67,0)</f>
        <v>0</v>
      </c>
      <c r="M69" s="53">
        <f>IF(Inskrivning!F67&gt;0,Inskrivning!V67,0)</f>
        <v>0</v>
      </c>
      <c r="N69" s="53">
        <f>IF(Inskrivning!F67&gt;0,Inskrivning!W67,0)</f>
        <v>0</v>
      </c>
      <c r="O69" s="53">
        <f>IF(Inskrivning!F67&gt;0,Inskrivning!X67,0)</f>
        <v>0</v>
      </c>
      <c r="P69" s="4"/>
      <c r="Q69" s="4"/>
      <c r="R69" s="4"/>
      <c r="W69" s="15">
        <f>IF(Inskrivning!F67="",0,Inskrivning!F67)</f>
        <v>0</v>
      </c>
      <c r="Y69" s="30"/>
      <c r="Z69" s="104"/>
    </row>
    <row r="70" spans="1:26" ht="15" x14ac:dyDescent="0.25">
      <c r="A70" s="53">
        <f>IF(Inskrivning!F68&gt;0,Inskrivning!J68,0)</f>
        <v>0</v>
      </c>
      <c r="B70" s="53">
        <f>IF(Inskrivning!F68&gt;0,Inskrivning!K68,0)</f>
        <v>0</v>
      </c>
      <c r="C70" s="53">
        <f>IF(Inskrivning!F68&gt;0,Inskrivning!L68,0)</f>
        <v>0</v>
      </c>
      <c r="D70" s="53">
        <f>IF(Inskrivning!F68&gt;0,Inskrivning!M68,0)</f>
        <v>0</v>
      </c>
      <c r="E70" s="53">
        <f>IF(Inskrivning!F68&gt;0,Inskrivning!N68,0)</f>
        <v>0</v>
      </c>
      <c r="F70" s="53">
        <f>IF(Inskrivning!F68&gt;0,Inskrivning!O68,0)</f>
        <v>0</v>
      </c>
      <c r="G70" s="53">
        <f>IF(Inskrivning!F68&gt;0,Inskrivning!P68,0)</f>
        <v>0</v>
      </c>
      <c r="H70" s="53">
        <f>IF(Inskrivning!F68&gt;0,Inskrivning!Q68,0)</f>
        <v>0</v>
      </c>
      <c r="I70" s="53">
        <f>IF(Inskrivning!F68&gt;0,Inskrivning!R68,0)</f>
        <v>0</v>
      </c>
      <c r="J70" s="53">
        <f>IF(Inskrivning!F68&gt;0,Inskrivning!S68,0)</f>
        <v>0</v>
      </c>
      <c r="K70" s="53">
        <f>IF(Inskrivning!F68&gt;0,Inskrivning!T68,0)</f>
        <v>0</v>
      </c>
      <c r="L70" s="53">
        <f>IF(Inskrivning!F68&gt;0,Inskrivning!U68,0)</f>
        <v>0</v>
      </c>
      <c r="M70" s="53">
        <f>IF(Inskrivning!F68&gt;0,Inskrivning!V68,0)</f>
        <v>0</v>
      </c>
      <c r="N70" s="53">
        <f>IF(Inskrivning!F68&gt;0,Inskrivning!W68,0)</f>
        <v>0</v>
      </c>
      <c r="O70" s="53">
        <f>IF(Inskrivning!F68&gt;0,Inskrivning!X68,0)</f>
        <v>0</v>
      </c>
      <c r="P70" s="4"/>
      <c r="Q70" s="4"/>
      <c r="R70" s="4"/>
      <c r="W70" s="15">
        <f>IF(Inskrivning!F68="",0,Inskrivning!F68)</f>
        <v>0</v>
      </c>
      <c r="Y70" s="30"/>
      <c r="Z70" s="4"/>
    </row>
    <row r="71" spans="1:26" ht="15" x14ac:dyDescent="0.25">
      <c r="A71" s="53">
        <f>IF(Inskrivning!F69&gt;0,Inskrivning!J69,0)</f>
        <v>0</v>
      </c>
      <c r="B71" s="53">
        <f>IF(Inskrivning!F69&gt;0,Inskrivning!K69,0)</f>
        <v>0</v>
      </c>
      <c r="C71" s="53">
        <f>IF(Inskrivning!F69&gt;0,Inskrivning!L69,0)</f>
        <v>0</v>
      </c>
      <c r="D71" s="53">
        <f>IF(Inskrivning!F69&gt;0,Inskrivning!M69,0)</f>
        <v>0</v>
      </c>
      <c r="E71" s="53">
        <f>IF(Inskrivning!F69&gt;0,Inskrivning!N69,0)</f>
        <v>0</v>
      </c>
      <c r="F71" s="53">
        <f>IF(Inskrivning!F69&gt;0,Inskrivning!O69,0)</f>
        <v>0</v>
      </c>
      <c r="G71" s="53">
        <f>IF(Inskrivning!F69&gt;0,Inskrivning!P69,0)</f>
        <v>0</v>
      </c>
      <c r="H71" s="53">
        <f>IF(Inskrivning!F69&gt;0,Inskrivning!Q69,0)</f>
        <v>0</v>
      </c>
      <c r="I71" s="53">
        <f>IF(Inskrivning!F69&gt;0,Inskrivning!R69,0)</f>
        <v>0</v>
      </c>
      <c r="J71" s="53">
        <f>IF(Inskrivning!F69&gt;0,Inskrivning!S69,0)</f>
        <v>0</v>
      </c>
      <c r="K71" s="53">
        <f>IF(Inskrivning!F69&gt;0,Inskrivning!T69,0)</f>
        <v>0</v>
      </c>
      <c r="L71" s="53">
        <f>IF(Inskrivning!F69&gt;0,Inskrivning!U69,0)</f>
        <v>0</v>
      </c>
      <c r="M71" s="53">
        <f>IF(Inskrivning!F69&gt;0,Inskrivning!V69,0)</f>
        <v>0</v>
      </c>
      <c r="N71" s="53">
        <f>IF(Inskrivning!F69&gt;0,Inskrivning!W69,0)</f>
        <v>0</v>
      </c>
      <c r="O71" s="53">
        <f>IF(Inskrivning!F69&gt;0,Inskrivning!X69,0)</f>
        <v>0</v>
      </c>
      <c r="P71" s="4"/>
      <c r="Q71" s="4"/>
      <c r="R71" s="4"/>
      <c r="W71" s="15">
        <f>IF(Inskrivning!F69="",0,Inskrivning!F69)</f>
        <v>0</v>
      </c>
      <c r="Y71" s="30"/>
      <c r="Z71" s="104"/>
    </row>
    <row r="72" spans="1:26" ht="15" x14ac:dyDescent="0.25">
      <c r="A72" s="53">
        <f>IF(Inskrivning!F70&gt;0,Inskrivning!J70,0)</f>
        <v>0</v>
      </c>
      <c r="B72" s="53">
        <f>IF(Inskrivning!F70&gt;0,Inskrivning!K70,0)</f>
        <v>0</v>
      </c>
      <c r="C72" s="53">
        <f>IF(Inskrivning!F70&gt;0,Inskrivning!L70,0)</f>
        <v>0</v>
      </c>
      <c r="D72" s="53">
        <f>IF(Inskrivning!F70&gt;0,Inskrivning!M70,0)</f>
        <v>0</v>
      </c>
      <c r="E72" s="53">
        <f>IF(Inskrivning!F70&gt;0,Inskrivning!N70,0)</f>
        <v>0</v>
      </c>
      <c r="F72" s="53">
        <f>IF(Inskrivning!F70&gt;0,Inskrivning!O70,0)</f>
        <v>0</v>
      </c>
      <c r="G72" s="53">
        <f>IF(Inskrivning!F70&gt;0,Inskrivning!P70,0)</f>
        <v>0</v>
      </c>
      <c r="H72" s="53">
        <f>IF(Inskrivning!F70&gt;0,Inskrivning!Q70,0)</f>
        <v>0</v>
      </c>
      <c r="I72" s="53">
        <f>IF(Inskrivning!F70&gt;0,Inskrivning!R70,0)</f>
        <v>0</v>
      </c>
      <c r="J72" s="53">
        <f>IF(Inskrivning!F70&gt;0,Inskrivning!S70,0)</f>
        <v>0</v>
      </c>
      <c r="K72" s="53">
        <f>IF(Inskrivning!F70&gt;0,Inskrivning!T70,0)</f>
        <v>0</v>
      </c>
      <c r="L72" s="53">
        <f>IF(Inskrivning!F70&gt;0,Inskrivning!U70,0)</f>
        <v>0</v>
      </c>
      <c r="M72" s="53">
        <f>IF(Inskrivning!F70&gt;0,Inskrivning!V70,0)</f>
        <v>0</v>
      </c>
      <c r="N72" s="53">
        <f>IF(Inskrivning!F70&gt;0,Inskrivning!W70,0)</f>
        <v>0</v>
      </c>
      <c r="O72" s="53">
        <f>IF(Inskrivning!F70&gt;0,Inskrivning!X70,0)</f>
        <v>0</v>
      </c>
      <c r="P72" s="4"/>
      <c r="Q72" s="4"/>
      <c r="R72" s="4"/>
      <c r="W72" s="15">
        <f>IF(Inskrivning!F70="",0,Inskrivning!F70)</f>
        <v>0</v>
      </c>
      <c r="Y72" s="30"/>
      <c r="Z72" s="4"/>
    </row>
    <row r="73" spans="1:26" ht="15" x14ac:dyDescent="0.25">
      <c r="A73" s="53">
        <f>IF(Inskrivning!F71&gt;0,Inskrivning!J71,0)</f>
        <v>0</v>
      </c>
      <c r="B73" s="53">
        <f>IF(Inskrivning!F71&gt;0,Inskrivning!K71,0)</f>
        <v>0</v>
      </c>
      <c r="C73" s="53">
        <f>IF(Inskrivning!F71&gt;0,Inskrivning!L71,0)</f>
        <v>0</v>
      </c>
      <c r="D73" s="53">
        <f>IF(Inskrivning!F71&gt;0,Inskrivning!M71,0)</f>
        <v>0</v>
      </c>
      <c r="E73" s="53">
        <f>IF(Inskrivning!F71&gt;0,Inskrivning!N71,0)</f>
        <v>0</v>
      </c>
      <c r="F73" s="53">
        <f>IF(Inskrivning!F71&gt;0,Inskrivning!O71,0)</f>
        <v>0</v>
      </c>
      <c r="G73" s="53">
        <f>IF(Inskrivning!F71&gt;0,Inskrivning!P71,0)</f>
        <v>0</v>
      </c>
      <c r="H73" s="53">
        <f>IF(Inskrivning!F71&gt;0,Inskrivning!Q71,0)</f>
        <v>0</v>
      </c>
      <c r="I73" s="53">
        <f>IF(Inskrivning!F71&gt;0,Inskrivning!R71,0)</f>
        <v>0</v>
      </c>
      <c r="J73" s="53">
        <f>IF(Inskrivning!F71&gt;0,Inskrivning!S71,0)</f>
        <v>0</v>
      </c>
      <c r="K73" s="53">
        <f>IF(Inskrivning!F71&gt;0,Inskrivning!T71,0)</f>
        <v>0</v>
      </c>
      <c r="L73" s="53">
        <f>IF(Inskrivning!F71&gt;0,Inskrivning!U71,0)</f>
        <v>0</v>
      </c>
      <c r="M73" s="53">
        <f>IF(Inskrivning!F71&gt;0,Inskrivning!V71,0)</f>
        <v>0</v>
      </c>
      <c r="N73" s="53">
        <f>IF(Inskrivning!F71&gt;0,Inskrivning!W71,0)</f>
        <v>0</v>
      </c>
      <c r="O73" s="53">
        <f>IF(Inskrivning!F71&gt;0,Inskrivning!X71,0)</f>
        <v>0</v>
      </c>
      <c r="P73" s="4"/>
      <c r="Q73" s="4"/>
      <c r="R73" s="4"/>
      <c r="W73" s="15">
        <f>IF(Inskrivning!F71="",0,Inskrivning!F71)</f>
        <v>0</v>
      </c>
      <c r="Y73" s="30"/>
      <c r="Z73" s="104"/>
    </row>
    <row r="74" spans="1:26" ht="15" x14ac:dyDescent="0.25">
      <c r="A74" s="53">
        <f>IF(Inskrivning!F72&gt;0,Inskrivning!J72,0)</f>
        <v>0</v>
      </c>
      <c r="B74" s="53">
        <f>IF(Inskrivning!F72&gt;0,Inskrivning!K72,0)</f>
        <v>0</v>
      </c>
      <c r="C74" s="53">
        <f>IF(Inskrivning!F72&gt;0,Inskrivning!L72,0)</f>
        <v>0</v>
      </c>
      <c r="D74" s="53">
        <f>IF(Inskrivning!F72&gt;0,Inskrivning!M72,0)</f>
        <v>0</v>
      </c>
      <c r="E74" s="53">
        <f>IF(Inskrivning!F72&gt;0,Inskrivning!N72,0)</f>
        <v>0</v>
      </c>
      <c r="F74" s="53">
        <f>IF(Inskrivning!F72&gt;0,Inskrivning!O72,0)</f>
        <v>0</v>
      </c>
      <c r="G74" s="53">
        <f>IF(Inskrivning!F72&gt;0,Inskrivning!P72,0)</f>
        <v>0</v>
      </c>
      <c r="H74" s="53">
        <f>IF(Inskrivning!F72&gt;0,Inskrivning!Q72,0)</f>
        <v>0</v>
      </c>
      <c r="I74" s="53">
        <f>IF(Inskrivning!F72&gt;0,Inskrivning!R72,0)</f>
        <v>0</v>
      </c>
      <c r="J74" s="53">
        <f>IF(Inskrivning!F72&gt;0,Inskrivning!S72,0)</f>
        <v>0</v>
      </c>
      <c r="K74" s="53">
        <f>IF(Inskrivning!F72&gt;0,Inskrivning!T72,0)</f>
        <v>0</v>
      </c>
      <c r="L74" s="53">
        <f>IF(Inskrivning!F72&gt;0,Inskrivning!U72,0)</f>
        <v>0</v>
      </c>
      <c r="M74" s="53">
        <f>IF(Inskrivning!F72&gt;0,Inskrivning!V72,0)</f>
        <v>0</v>
      </c>
      <c r="N74" s="53">
        <f>IF(Inskrivning!F72&gt;0,Inskrivning!W72,0)</f>
        <v>0</v>
      </c>
      <c r="O74" s="53">
        <f>IF(Inskrivning!F72&gt;0,Inskrivning!X72,0)</f>
        <v>0</v>
      </c>
      <c r="P74" s="4"/>
      <c r="Q74" s="4"/>
      <c r="R74" s="4"/>
      <c r="W74" s="15">
        <f>IF(Inskrivning!F72="",0,Inskrivning!F72)</f>
        <v>0</v>
      </c>
      <c r="Y74" s="30"/>
      <c r="Z74" s="4"/>
    </row>
    <row r="75" spans="1:26" ht="15" x14ac:dyDescent="0.25">
      <c r="A75" s="53">
        <f>IF(Inskrivning!F73&gt;0,Inskrivning!J73,0)</f>
        <v>0</v>
      </c>
      <c r="B75" s="53">
        <f>IF(Inskrivning!F73&gt;0,Inskrivning!K73,0)</f>
        <v>0</v>
      </c>
      <c r="C75" s="53">
        <f>IF(Inskrivning!F73&gt;0,Inskrivning!L73,0)</f>
        <v>0</v>
      </c>
      <c r="D75" s="53">
        <f>IF(Inskrivning!F73&gt;0,Inskrivning!M73,0)</f>
        <v>0</v>
      </c>
      <c r="E75" s="53">
        <f>IF(Inskrivning!F73&gt;0,Inskrivning!N73,0)</f>
        <v>0</v>
      </c>
      <c r="F75" s="53">
        <f>IF(Inskrivning!F73&gt;0,Inskrivning!O73,0)</f>
        <v>0</v>
      </c>
      <c r="G75" s="53">
        <f>IF(Inskrivning!F73&gt;0,Inskrivning!P73,0)</f>
        <v>0</v>
      </c>
      <c r="H75" s="53">
        <f>IF(Inskrivning!F73&gt;0,Inskrivning!Q73,0)</f>
        <v>0</v>
      </c>
      <c r="I75" s="53">
        <f>IF(Inskrivning!F73&gt;0,Inskrivning!R73,0)</f>
        <v>0</v>
      </c>
      <c r="J75" s="53">
        <f>IF(Inskrivning!F73&gt;0,Inskrivning!S73,0)</f>
        <v>0</v>
      </c>
      <c r="K75" s="53">
        <f>IF(Inskrivning!F73&gt;0,Inskrivning!T73,0)</f>
        <v>0</v>
      </c>
      <c r="L75" s="53">
        <f>IF(Inskrivning!F73&gt;0,Inskrivning!U73,0)</f>
        <v>0</v>
      </c>
      <c r="M75" s="53">
        <f>IF(Inskrivning!F73&gt;0,Inskrivning!V73,0)</f>
        <v>0</v>
      </c>
      <c r="N75" s="53">
        <f>IF(Inskrivning!F73&gt;0,Inskrivning!W73,0)</f>
        <v>0</v>
      </c>
      <c r="O75" s="53">
        <f>IF(Inskrivning!F73&gt;0,Inskrivning!X73,0)</f>
        <v>0</v>
      </c>
      <c r="P75" s="4"/>
      <c r="Q75" s="4"/>
      <c r="R75" s="4"/>
      <c r="W75" s="15">
        <f>IF(Inskrivning!F73="",0,Inskrivning!F73)</f>
        <v>0</v>
      </c>
      <c r="Y75" s="30"/>
      <c r="Z75" s="104"/>
    </row>
    <row r="76" spans="1:26" ht="15" x14ac:dyDescent="0.25">
      <c r="A76" s="53">
        <f>IF(Inskrivning!F74&gt;0,Inskrivning!J74,0)</f>
        <v>0</v>
      </c>
      <c r="B76" s="53">
        <f>IF(Inskrivning!F74&gt;0,Inskrivning!K74,0)</f>
        <v>0</v>
      </c>
      <c r="C76" s="53">
        <f>IF(Inskrivning!F74&gt;0,Inskrivning!L74,0)</f>
        <v>0</v>
      </c>
      <c r="D76" s="53">
        <f>IF(Inskrivning!F74&gt;0,Inskrivning!M74,0)</f>
        <v>0</v>
      </c>
      <c r="E76" s="53">
        <f>IF(Inskrivning!F74&gt;0,Inskrivning!N74,0)</f>
        <v>0</v>
      </c>
      <c r="F76" s="53">
        <f>IF(Inskrivning!F74&gt;0,Inskrivning!O74,0)</f>
        <v>0</v>
      </c>
      <c r="G76" s="53">
        <f>IF(Inskrivning!F74&gt;0,Inskrivning!P74,0)</f>
        <v>0</v>
      </c>
      <c r="H76" s="53">
        <f>IF(Inskrivning!F74&gt;0,Inskrivning!Q74,0)</f>
        <v>0</v>
      </c>
      <c r="I76" s="53">
        <f>IF(Inskrivning!F74&gt;0,Inskrivning!R74,0)</f>
        <v>0</v>
      </c>
      <c r="J76" s="53">
        <f>IF(Inskrivning!F74&gt;0,Inskrivning!S74,0)</f>
        <v>0</v>
      </c>
      <c r="K76" s="53">
        <f>IF(Inskrivning!F74&gt;0,Inskrivning!T74,0)</f>
        <v>0</v>
      </c>
      <c r="L76" s="53">
        <f>IF(Inskrivning!F74&gt;0,Inskrivning!U74,0)</f>
        <v>0</v>
      </c>
      <c r="M76" s="53">
        <f>IF(Inskrivning!F74&gt;0,Inskrivning!V74,0)</f>
        <v>0</v>
      </c>
      <c r="N76" s="53">
        <f>IF(Inskrivning!F74&gt;0,Inskrivning!W74,0)</f>
        <v>0</v>
      </c>
      <c r="O76" s="53">
        <f>IF(Inskrivning!F74&gt;0,Inskrivning!X74,0)</f>
        <v>0</v>
      </c>
      <c r="P76" s="4"/>
      <c r="Q76" s="4"/>
      <c r="R76" s="4"/>
      <c r="W76" s="15">
        <f>IF(Inskrivning!F74="",0,Inskrivning!F74)</f>
        <v>0</v>
      </c>
      <c r="Y76" s="30"/>
      <c r="Z76" s="4"/>
    </row>
    <row r="77" spans="1:26" ht="15" x14ac:dyDescent="0.25">
      <c r="A77" s="53">
        <f>IF(Inskrivning!F75&gt;0,Inskrivning!J75,0)</f>
        <v>0</v>
      </c>
      <c r="B77" s="53">
        <f>IF(Inskrivning!F75&gt;0,Inskrivning!K75,0)</f>
        <v>0</v>
      </c>
      <c r="C77" s="53">
        <f>IF(Inskrivning!F75&gt;0,Inskrivning!L75,0)</f>
        <v>0</v>
      </c>
      <c r="D77" s="53">
        <f>IF(Inskrivning!F75&gt;0,Inskrivning!M75,0)</f>
        <v>0</v>
      </c>
      <c r="E77" s="53">
        <f>IF(Inskrivning!F75&gt;0,Inskrivning!N75,0)</f>
        <v>0</v>
      </c>
      <c r="F77" s="53">
        <f>IF(Inskrivning!F75&gt;0,Inskrivning!O75,0)</f>
        <v>0</v>
      </c>
      <c r="G77" s="53">
        <f>IF(Inskrivning!F75&gt;0,Inskrivning!P75,0)</f>
        <v>0</v>
      </c>
      <c r="H77" s="53">
        <f>IF(Inskrivning!F75&gt;0,Inskrivning!Q75,0)</f>
        <v>0</v>
      </c>
      <c r="I77" s="53">
        <f>IF(Inskrivning!F75&gt;0,Inskrivning!R75,0)</f>
        <v>0</v>
      </c>
      <c r="J77" s="53">
        <f>IF(Inskrivning!F75&gt;0,Inskrivning!S75,0)</f>
        <v>0</v>
      </c>
      <c r="K77" s="53">
        <f>IF(Inskrivning!F75&gt;0,Inskrivning!T75,0)</f>
        <v>0</v>
      </c>
      <c r="L77" s="53">
        <f>IF(Inskrivning!F75&gt;0,Inskrivning!U75,0)</f>
        <v>0</v>
      </c>
      <c r="M77" s="53">
        <f>IF(Inskrivning!F75&gt;0,Inskrivning!V75,0)</f>
        <v>0</v>
      </c>
      <c r="N77" s="53">
        <f>IF(Inskrivning!F75&gt;0,Inskrivning!W75,0)</f>
        <v>0</v>
      </c>
      <c r="O77" s="53">
        <f>IF(Inskrivning!F75&gt;0,Inskrivning!X75,0)</f>
        <v>0</v>
      </c>
      <c r="P77" s="4"/>
      <c r="Q77" s="4"/>
      <c r="R77" s="4"/>
      <c r="W77" s="15">
        <f>IF(Inskrivning!F75="",0,Inskrivning!F75)</f>
        <v>0</v>
      </c>
      <c r="Y77" s="30"/>
      <c r="Z77" s="104"/>
    </row>
    <row r="78" spans="1:26" ht="15" x14ac:dyDescent="0.25">
      <c r="A78" s="53">
        <f>IF(Inskrivning!F76&gt;0,Inskrivning!J76,0)</f>
        <v>0</v>
      </c>
      <c r="B78" s="53">
        <f>IF(Inskrivning!F76&gt;0,Inskrivning!K76,0)</f>
        <v>0</v>
      </c>
      <c r="C78" s="53">
        <f>IF(Inskrivning!F76&gt;0,Inskrivning!L76,0)</f>
        <v>0</v>
      </c>
      <c r="D78" s="53">
        <f>IF(Inskrivning!F76&gt;0,Inskrivning!M76,0)</f>
        <v>0</v>
      </c>
      <c r="E78" s="53">
        <f>IF(Inskrivning!F76&gt;0,Inskrivning!N76,0)</f>
        <v>0</v>
      </c>
      <c r="F78" s="53">
        <f>IF(Inskrivning!F76&gt;0,Inskrivning!O76,0)</f>
        <v>0</v>
      </c>
      <c r="G78" s="53">
        <f>IF(Inskrivning!F76&gt;0,Inskrivning!P76,0)</f>
        <v>0</v>
      </c>
      <c r="H78" s="53">
        <f>IF(Inskrivning!F76&gt;0,Inskrivning!Q76,0)</f>
        <v>0</v>
      </c>
      <c r="I78" s="53">
        <f>IF(Inskrivning!F76&gt;0,Inskrivning!R76,0)</f>
        <v>0</v>
      </c>
      <c r="J78" s="53">
        <f>IF(Inskrivning!F76&gt;0,Inskrivning!S76,0)</f>
        <v>0</v>
      </c>
      <c r="K78" s="53">
        <f>IF(Inskrivning!F76&gt;0,Inskrivning!T76,0)</f>
        <v>0</v>
      </c>
      <c r="L78" s="53">
        <f>IF(Inskrivning!F76&gt;0,Inskrivning!U76,0)</f>
        <v>0</v>
      </c>
      <c r="M78" s="53">
        <f>IF(Inskrivning!F76&gt;0,Inskrivning!V76,0)</f>
        <v>0</v>
      </c>
      <c r="N78" s="53">
        <f>IF(Inskrivning!F76&gt;0,Inskrivning!W76,0)</f>
        <v>0</v>
      </c>
      <c r="O78" s="53">
        <f>IF(Inskrivning!F76&gt;0,Inskrivning!X76,0)</f>
        <v>0</v>
      </c>
      <c r="P78" s="4"/>
      <c r="Q78" s="4"/>
      <c r="R78" s="4"/>
      <c r="W78" s="15">
        <f>IF(Inskrivning!F76="",0,Inskrivning!F76)</f>
        <v>0</v>
      </c>
      <c r="Y78" s="30"/>
      <c r="Z78" s="4"/>
    </row>
    <row r="79" spans="1:26" ht="15" x14ac:dyDescent="0.25">
      <c r="A79" s="53">
        <f>IF(Inskrivning!F77&gt;0,Inskrivning!J77,0)</f>
        <v>0</v>
      </c>
      <c r="B79" s="53">
        <f>IF(Inskrivning!F77&gt;0,Inskrivning!K77,0)</f>
        <v>0</v>
      </c>
      <c r="C79" s="53">
        <f>IF(Inskrivning!F77&gt;0,Inskrivning!L77,0)</f>
        <v>0</v>
      </c>
      <c r="D79" s="53">
        <f>IF(Inskrivning!F77&gt;0,Inskrivning!M77,0)</f>
        <v>0</v>
      </c>
      <c r="E79" s="53">
        <f>IF(Inskrivning!F77&gt;0,Inskrivning!N77,0)</f>
        <v>0</v>
      </c>
      <c r="F79" s="53">
        <f>IF(Inskrivning!F77&gt;0,Inskrivning!O77,0)</f>
        <v>0</v>
      </c>
      <c r="G79" s="53">
        <f>IF(Inskrivning!F77&gt;0,Inskrivning!P77,0)</f>
        <v>0</v>
      </c>
      <c r="H79" s="53">
        <f>IF(Inskrivning!F77&gt;0,Inskrivning!Q77,0)</f>
        <v>0</v>
      </c>
      <c r="I79" s="53">
        <f>IF(Inskrivning!F77&gt;0,Inskrivning!R77,0)</f>
        <v>0</v>
      </c>
      <c r="J79" s="53">
        <f>IF(Inskrivning!F77&gt;0,Inskrivning!S77,0)</f>
        <v>0</v>
      </c>
      <c r="K79" s="53">
        <f>IF(Inskrivning!F77&gt;0,Inskrivning!T77,0)</f>
        <v>0</v>
      </c>
      <c r="L79" s="53">
        <f>IF(Inskrivning!F77&gt;0,Inskrivning!U77,0)</f>
        <v>0</v>
      </c>
      <c r="M79" s="53">
        <f>IF(Inskrivning!F77&gt;0,Inskrivning!V77,0)</f>
        <v>0</v>
      </c>
      <c r="N79" s="53">
        <f>IF(Inskrivning!F77&gt;0,Inskrivning!W77,0)</f>
        <v>0</v>
      </c>
      <c r="O79" s="53">
        <f>IF(Inskrivning!F77&gt;0,Inskrivning!X77,0)</f>
        <v>0</v>
      </c>
      <c r="P79" s="4"/>
      <c r="Q79" s="4"/>
      <c r="R79" s="4"/>
      <c r="W79" s="15">
        <f>IF(Inskrivning!F77="",0,Inskrivning!F77)</f>
        <v>0</v>
      </c>
      <c r="Y79" s="30"/>
      <c r="Z79" s="104"/>
    </row>
    <row r="80" spans="1:26" ht="15" x14ac:dyDescent="0.25">
      <c r="A80" s="53">
        <f>IF(Inskrivning!F78&gt;0,Inskrivning!J78,0)</f>
        <v>0</v>
      </c>
      <c r="B80" s="53">
        <f>IF(Inskrivning!F78&gt;0,Inskrivning!K78,0)</f>
        <v>0</v>
      </c>
      <c r="C80" s="53">
        <f>IF(Inskrivning!F78&gt;0,Inskrivning!L78,0)</f>
        <v>0</v>
      </c>
      <c r="D80" s="53">
        <f>IF(Inskrivning!F78&gt;0,Inskrivning!M78,0)</f>
        <v>0</v>
      </c>
      <c r="E80" s="53">
        <f>IF(Inskrivning!F78&gt;0,Inskrivning!N78,0)</f>
        <v>0</v>
      </c>
      <c r="F80" s="53">
        <f>IF(Inskrivning!F78&gt;0,Inskrivning!O78,0)</f>
        <v>0</v>
      </c>
      <c r="G80" s="53">
        <f>IF(Inskrivning!F78&gt;0,Inskrivning!P78,0)</f>
        <v>0</v>
      </c>
      <c r="H80" s="53">
        <f>IF(Inskrivning!F78&gt;0,Inskrivning!Q78,0)</f>
        <v>0</v>
      </c>
      <c r="I80" s="53">
        <f>IF(Inskrivning!F78&gt;0,Inskrivning!R78,0)</f>
        <v>0</v>
      </c>
      <c r="J80" s="53">
        <f>IF(Inskrivning!F78&gt;0,Inskrivning!S78,0)</f>
        <v>0</v>
      </c>
      <c r="K80" s="53">
        <f>IF(Inskrivning!F78&gt;0,Inskrivning!T78,0)</f>
        <v>0</v>
      </c>
      <c r="L80" s="53">
        <f>IF(Inskrivning!F78&gt;0,Inskrivning!U78,0)</f>
        <v>0</v>
      </c>
      <c r="M80" s="53">
        <f>IF(Inskrivning!F78&gt;0,Inskrivning!V78,0)</f>
        <v>0</v>
      </c>
      <c r="N80" s="53">
        <f>IF(Inskrivning!F78&gt;0,Inskrivning!W78,0)</f>
        <v>0</v>
      </c>
      <c r="O80" s="53">
        <f>IF(Inskrivning!F78&gt;0,Inskrivning!X78,0)</f>
        <v>0</v>
      </c>
      <c r="P80" s="4"/>
      <c r="Q80" s="4"/>
      <c r="R80" s="4"/>
      <c r="W80" s="15">
        <f>IF(Inskrivning!F78="",0,Inskrivning!F78)</f>
        <v>0</v>
      </c>
      <c r="Y80" s="30"/>
      <c r="Z80" s="4"/>
    </row>
    <row r="81" spans="1:26" ht="15" x14ac:dyDescent="0.25">
      <c r="A81" s="53">
        <f>IF(Inskrivning!F79&gt;0,Inskrivning!J79,0)</f>
        <v>0</v>
      </c>
      <c r="B81" s="53">
        <f>IF(Inskrivning!F79&gt;0,Inskrivning!K79,0)</f>
        <v>0</v>
      </c>
      <c r="C81" s="53">
        <f>IF(Inskrivning!F79&gt;0,Inskrivning!L79,0)</f>
        <v>0</v>
      </c>
      <c r="D81" s="53">
        <f>IF(Inskrivning!F79&gt;0,Inskrivning!M79,0)</f>
        <v>0</v>
      </c>
      <c r="E81" s="53">
        <f>IF(Inskrivning!F79&gt;0,Inskrivning!N79,0)</f>
        <v>0</v>
      </c>
      <c r="F81" s="53">
        <f>IF(Inskrivning!F79&gt;0,Inskrivning!O79,0)</f>
        <v>0</v>
      </c>
      <c r="G81" s="53">
        <f>IF(Inskrivning!F79&gt;0,Inskrivning!P79,0)</f>
        <v>0</v>
      </c>
      <c r="H81" s="53">
        <f>IF(Inskrivning!F79&gt;0,Inskrivning!Q79,0)</f>
        <v>0</v>
      </c>
      <c r="I81" s="53">
        <f>IF(Inskrivning!F79&gt;0,Inskrivning!R79,0)</f>
        <v>0</v>
      </c>
      <c r="J81" s="53">
        <f>IF(Inskrivning!F79&gt;0,Inskrivning!S79,0)</f>
        <v>0</v>
      </c>
      <c r="K81" s="53">
        <f>IF(Inskrivning!F79&gt;0,Inskrivning!T79,0)</f>
        <v>0</v>
      </c>
      <c r="L81" s="53">
        <f>IF(Inskrivning!F79&gt;0,Inskrivning!U79,0)</f>
        <v>0</v>
      </c>
      <c r="M81" s="53">
        <f>IF(Inskrivning!F79&gt;0,Inskrivning!V79,0)</f>
        <v>0</v>
      </c>
      <c r="N81" s="53">
        <f>IF(Inskrivning!F79&gt;0,Inskrivning!W79,0)</f>
        <v>0</v>
      </c>
      <c r="O81" s="53">
        <f>IF(Inskrivning!F79&gt;0,Inskrivning!X79,0)</f>
        <v>0</v>
      </c>
      <c r="P81" s="4"/>
      <c r="Q81" s="4"/>
      <c r="R81" s="4"/>
      <c r="W81" s="15">
        <f>IF(Inskrivning!F79="",0,Inskrivning!F79)</f>
        <v>0</v>
      </c>
      <c r="Y81" s="30"/>
      <c r="Z81" s="104"/>
    </row>
    <row r="82" spans="1:26" ht="15" x14ac:dyDescent="0.25">
      <c r="A82" s="53">
        <f>IF(Inskrivning!F80&gt;0,Inskrivning!J80,0)</f>
        <v>0</v>
      </c>
      <c r="B82" s="53">
        <f>IF(Inskrivning!F80&gt;0,Inskrivning!K80,0)</f>
        <v>0</v>
      </c>
      <c r="C82" s="53">
        <f>IF(Inskrivning!F80&gt;0,Inskrivning!L80,0)</f>
        <v>0</v>
      </c>
      <c r="D82" s="53">
        <f>IF(Inskrivning!F80&gt;0,Inskrivning!M80,0)</f>
        <v>0</v>
      </c>
      <c r="E82" s="53">
        <f>IF(Inskrivning!F80&gt;0,Inskrivning!N80,0)</f>
        <v>0</v>
      </c>
      <c r="F82" s="53">
        <f>IF(Inskrivning!F80&gt;0,Inskrivning!O80,0)</f>
        <v>0</v>
      </c>
      <c r="G82" s="53">
        <f>IF(Inskrivning!F80&gt;0,Inskrivning!P80,0)</f>
        <v>0</v>
      </c>
      <c r="H82" s="53">
        <f>IF(Inskrivning!F80&gt;0,Inskrivning!Q80,0)</f>
        <v>0</v>
      </c>
      <c r="I82" s="53">
        <f>IF(Inskrivning!F80&gt;0,Inskrivning!R80,0)</f>
        <v>0</v>
      </c>
      <c r="J82" s="53">
        <f>IF(Inskrivning!F80&gt;0,Inskrivning!S80,0)</f>
        <v>0</v>
      </c>
      <c r="K82" s="53">
        <f>IF(Inskrivning!F80&gt;0,Inskrivning!T80,0)</f>
        <v>0</v>
      </c>
      <c r="L82" s="53">
        <f>IF(Inskrivning!F80&gt;0,Inskrivning!U80,0)</f>
        <v>0</v>
      </c>
      <c r="M82" s="53">
        <f>IF(Inskrivning!F80&gt;0,Inskrivning!V80,0)</f>
        <v>0</v>
      </c>
      <c r="N82" s="53">
        <f>IF(Inskrivning!F80&gt;0,Inskrivning!W80,0)</f>
        <v>0</v>
      </c>
      <c r="O82" s="53">
        <f>IF(Inskrivning!F80&gt;0,Inskrivning!X80,0)</f>
        <v>0</v>
      </c>
      <c r="P82" s="4"/>
      <c r="Q82" s="4"/>
      <c r="R82" s="4"/>
      <c r="W82" s="15">
        <f>IF(Inskrivning!F80="",0,Inskrivning!F80)</f>
        <v>0</v>
      </c>
      <c r="Y82" s="30"/>
      <c r="Z82" s="4"/>
    </row>
    <row r="83" spans="1:26" ht="15" x14ac:dyDescent="0.25">
      <c r="A83" s="53">
        <f>IF(Inskrivning!F81&gt;0,Inskrivning!J81,0)</f>
        <v>0</v>
      </c>
      <c r="B83" s="53">
        <f>IF(Inskrivning!F81&gt;0,Inskrivning!K81,0)</f>
        <v>0</v>
      </c>
      <c r="C83" s="53">
        <f>IF(Inskrivning!F81&gt;0,Inskrivning!L81,0)</f>
        <v>0</v>
      </c>
      <c r="D83" s="53">
        <f>IF(Inskrivning!F81&gt;0,Inskrivning!M81,0)</f>
        <v>0</v>
      </c>
      <c r="E83" s="53">
        <f>IF(Inskrivning!F81&gt;0,Inskrivning!N81,0)</f>
        <v>0</v>
      </c>
      <c r="F83" s="53">
        <f>IF(Inskrivning!F81&gt;0,Inskrivning!O81,0)</f>
        <v>0</v>
      </c>
      <c r="G83" s="53">
        <f>IF(Inskrivning!F81&gt;0,Inskrivning!P81,0)</f>
        <v>0</v>
      </c>
      <c r="H83" s="53">
        <f>IF(Inskrivning!F81&gt;0,Inskrivning!Q81,0)</f>
        <v>0</v>
      </c>
      <c r="I83" s="53">
        <f>IF(Inskrivning!F81&gt;0,Inskrivning!R81,0)</f>
        <v>0</v>
      </c>
      <c r="J83" s="53">
        <f>IF(Inskrivning!F81&gt;0,Inskrivning!S81,0)</f>
        <v>0</v>
      </c>
      <c r="K83" s="53">
        <f>IF(Inskrivning!F81&gt;0,Inskrivning!T81,0)</f>
        <v>0</v>
      </c>
      <c r="L83" s="53">
        <f>IF(Inskrivning!F81&gt;0,Inskrivning!U81,0)</f>
        <v>0</v>
      </c>
      <c r="M83" s="53">
        <f>IF(Inskrivning!F81&gt;0,Inskrivning!V81,0)</f>
        <v>0</v>
      </c>
      <c r="N83" s="53">
        <f>IF(Inskrivning!F81&gt;0,Inskrivning!W81,0)</f>
        <v>0</v>
      </c>
      <c r="O83" s="53">
        <f>IF(Inskrivning!F81&gt;0,Inskrivning!X81,0)</f>
        <v>0</v>
      </c>
      <c r="P83" s="4"/>
      <c r="Q83" s="4"/>
      <c r="R83" s="4"/>
      <c r="W83" s="15">
        <f>IF(Inskrivning!F81="",0,Inskrivning!F81)</f>
        <v>0</v>
      </c>
      <c r="Y83" s="30"/>
      <c r="Z83" s="104"/>
    </row>
    <row r="84" spans="1:26" ht="15" x14ac:dyDescent="0.25">
      <c r="A84" s="53">
        <f>IF(Inskrivning!F82&gt;0,Inskrivning!J82,0)</f>
        <v>0</v>
      </c>
      <c r="B84" s="53">
        <f>IF(Inskrivning!F82&gt;0,Inskrivning!K82,0)</f>
        <v>0</v>
      </c>
      <c r="C84" s="53">
        <f>IF(Inskrivning!F82&gt;0,Inskrivning!L82,0)</f>
        <v>0</v>
      </c>
      <c r="D84" s="53">
        <f>IF(Inskrivning!F82&gt;0,Inskrivning!M82,0)</f>
        <v>0</v>
      </c>
      <c r="E84" s="53">
        <f>IF(Inskrivning!F82&gt;0,Inskrivning!N82,0)</f>
        <v>0</v>
      </c>
      <c r="F84" s="53">
        <f>IF(Inskrivning!F82&gt;0,Inskrivning!O82,0)</f>
        <v>0</v>
      </c>
      <c r="G84" s="53">
        <f>IF(Inskrivning!F82&gt;0,Inskrivning!P82,0)</f>
        <v>0</v>
      </c>
      <c r="H84" s="53">
        <f>IF(Inskrivning!F82&gt;0,Inskrivning!Q82,0)</f>
        <v>0</v>
      </c>
      <c r="I84" s="53">
        <f>IF(Inskrivning!F82&gt;0,Inskrivning!R82,0)</f>
        <v>0</v>
      </c>
      <c r="J84" s="53">
        <f>IF(Inskrivning!F82&gt;0,Inskrivning!S82,0)</f>
        <v>0</v>
      </c>
      <c r="K84" s="53">
        <f>IF(Inskrivning!F82&gt;0,Inskrivning!T82,0)</f>
        <v>0</v>
      </c>
      <c r="L84" s="53">
        <f>IF(Inskrivning!F82&gt;0,Inskrivning!U82,0)</f>
        <v>0</v>
      </c>
      <c r="M84" s="53">
        <f>IF(Inskrivning!F82&gt;0,Inskrivning!V82,0)</f>
        <v>0</v>
      </c>
      <c r="N84" s="53">
        <f>IF(Inskrivning!F82&gt;0,Inskrivning!W82,0)</f>
        <v>0</v>
      </c>
      <c r="O84" s="53">
        <f>IF(Inskrivning!F82&gt;0,Inskrivning!X82,0)</f>
        <v>0</v>
      </c>
      <c r="P84" s="4"/>
      <c r="Q84" s="4"/>
      <c r="R84" s="4"/>
      <c r="W84" s="15">
        <f>IF(Inskrivning!F82="",0,Inskrivning!F82)</f>
        <v>0</v>
      </c>
      <c r="Y84" s="30"/>
      <c r="Z84" s="4"/>
    </row>
    <row r="85" spans="1:26" ht="15" x14ac:dyDescent="0.25">
      <c r="A85" s="53">
        <f>IF(Inskrivning!F83&gt;0,Inskrivning!J83,0)</f>
        <v>0</v>
      </c>
      <c r="B85" s="53">
        <f>IF(Inskrivning!F83&gt;0,Inskrivning!K83,0)</f>
        <v>0</v>
      </c>
      <c r="C85" s="53">
        <f>IF(Inskrivning!F83&gt;0,Inskrivning!L83,0)</f>
        <v>0</v>
      </c>
      <c r="D85" s="53">
        <f>IF(Inskrivning!F83&gt;0,Inskrivning!M83,0)</f>
        <v>0</v>
      </c>
      <c r="E85" s="53">
        <f>IF(Inskrivning!F83&gt;0,Inskrivning!N83,0)</f>
        <v>0</v>
      </c>
      <c r="F85" s="53">
        <f>IF(Inskrivning!F83&gt;0,Inskrivning!O83,0)</f>
        <v>0</v>
      </c>
      <c r="G85" s="53">
        <f>IF(Inskrivning!F83&gt;0,Inskrivning!P83,0)</f>
        <v>0</v>
      </c>
      <c r="H85" s="53">
        <f>IF(Inskrivning!F83&gt;0,Inskrivning!Q83,0)</f>
        <v>0</v>
      </c>
      <c r="I85" s="53">
        <f>IF(Inskrivning!F83&gt;0,Inskrivning!R83,0)</f>
        <v>0</v>
      </c>
      <c r="J85" s="53">
        <f>IF(Inskrivning!F83&gt;0,Inskrivning!S83,0)</f>
        <v>0</v>
      </c>
      <c r="K85" s="53">
        <f>IF(Inskrivning!F83&gt;0,Inskrivning!T83,0)</f>
        <v>0</v>
      </c>
      <c r="L85" s="53">
        <f>IF(Inskrivning!F83&gt;0,Inskrivning!U83,0)</f>
        <v>0</v>
      </c>
      <c r="M85" s="53">
        <f>IF(Inskrivning!F83&gt;0,Inskrivning!V83,0)</f>
        <v>0</v>
      </c>
      <c r="N85" s="53">
        <f>IF(Inskrivning!F83&gt;0,Inskrivning!W83,0)</f>
        <v>0</v>
      </c>
      <c r="O85" s="53">
        <f>IF(Inskrivning!F83&gt;0,Inskrivning!X83,0)</f>
        <v>0</v>
      </c>
      <c r="P85" s="4"/>
      <c r="Q85" s="4"/>
      <c r="R85" s="4"/>
      <c r="W85" s="15">
        <f>IF(Inskrivning!F83="",0,Inskrivning!F83)</f>
        <v>0</v>
      </c>
      <c r="Y85" s="30"/>
      <c r="Z85" s="104"/>
    </row>
    <row r="86" spans="1:26" ht="15" x14ac:dyDescent="0.25">
      <c r="A86" s="53">
        <f>IF(Inskrivning!F84&gt;0,Inskrivning!J84,0)</f>
        <v>0</v>
      </c>
      <c r="B86" s="53">
        <f>IF(Inskrivning!F84&gt;0,Inskrivning!K84,0)</f>
        <v>0</v>
      </c>
      <c r="C86" s="53">
        <f>IF(Inskrivning!F84&gt;0,Inskrivning!L84,0)</f>
        <v>0</v>
      </c>
      <c r="D86" s="53">
        <f>IF(Inskrivning!F84&gt;0,Inskrivning!M84,0)</f>
        <v>0</v>
      </c>
      <c r="E86" s="53">
        <f>IF(Inskrivning!F84&gt;0,Inskrivning!N84,0)</f>
        <v>0</v>
      </c>
      <c r="F86" s="53">
        <f>IF(Inskrivning!F84&gt;0,Inskrivning!O84,0)</f>
        <v>0</v>
      </c>
      <c r="G86" s="53">
        <f>IF(Inskrivning!F84&gt;0,Inskrivning!P84,0)</f>
        <v>0</v>
      </c>
      <c r="H86" s="53">
        <f>IF(Inskrivning!F84&gt;0,Inskrivning!Q84,0)</f>
        <v>0</v>
      </c>
      <c r="I86" s="53">
        <f>IF(Inskrivning!F84&gt;0,Inskrivning!R84,0)</f>
        <v>0</v>
      </c>
      <c r="J86" s="53">
        <f>IF(Inskrivning!F84&gt;0,Inskrivning!S84,0)</f>
        <v>0</v>
      </c>
      <c r="K86" s="53">
        <f>IF(Inskrivning!F84&gt;0,Inskrivning!T84,0)</f>
        <v>0</v>
      </c>
      <c r="L86" s="53">
        <f>IF(Inskrivning!F84&gt;0,Inskrivning!U84,0)</f>
        <v>0</v>
      </c>
      <c r="M86" s="53">
        <f>IF(Inskrivning!F84&gt;0,Inskrivning!V84,0)</f>
        <v>0</v>
      </c>
      <c r="N86" s="53">
        <f>IF(Inskrivning!F84&gt;0,Inskrivning!W84,0)</f>
        <v>0</v>
      </c>
      <c r="O86" s="53">
        <f>IF(Inskrivning!F84&gt;0,Inskrivning!X84,0)</f>
        <v>0</v>
      </c>
      <c r="P86" s="4"/>
      <c r="Q86" s="4"/>
      <c r="R86" s="4"/>
      <c r="W86" s="15">
        <f>IF(Inskrivning!F84="",0,Inskrivning!F84)</f>
        <v>0</v>
      </c>
      <c r="Y86" s="30"/>
      <c r="Z86" s="4"/>
    </row>
    <row r="87" spans="1:26" ht="15" x14ac:dyDescent="0.25">
      <c r="A87" s="53">
        <f>IF(Inskrivning!F85&gt;0,Inskrivning!J85,0)</f>
        <v>0</v>
      </c>
      <c r="B87" s="53">
        <f>IF(Inskrivning!F85&gt;0,Inskrivning!K85,0)</f>
        <v>0</v>
      </c>
      <c r="C87" s="53">
        <f>IF(Inskrivning!F85&gt;0,Inskrivning!L85,0)</f>
        <v>0</v>
      </c>
      <c r="D87" s="53">
        <f>IF(Inskrivning!F85&gt;0,Inskrivning!M85,0)</f>
        <v>0</v>
      </c>
      <c r="E87" s="53">
        <f>IF(Inskrivning!F85&gt;0,Inskrivning!N85,0)</f>
        <v>0</v>
      </c>
      <c r="F87" s="53">
        <f>IF(Inskrivning!F85&gt;0,Inskrivning!O85,0)</f>
        <v>0</v>
      </c>
      <c r="G87" s="53">
        <f>IF(Inskrivning!F85&gt;0,Inskrivning!P85,0)</f>
        <v>0</v>
      </c>
      <c r="H87" s="53">
        <f>IF(Inskrivning!F85&gt;0,Inskrivning!Q85,0)</f>
        <v>0</v>
      </c>
      <c r="I87" s="53">
        <f>IF(Inskrivning!F85&gt;0,Inskrivning!R85,0)</f>
        <v>0</v>
      </c>
      <c r="J87" s="53">
        <f>IF(Inskrivning!F85&gt;0,Inskrivning!S85,0)</f>
        <v>0</v>
      </c>
      <c r="K87" s="53">
        <f>IF(Inskrivning!F85&gt;0,Inskrivning!T85,0)</f>
        <v>0</v>
      </c>
      <c r="L87" s="53">
        <f>IF(Inskrivning!F85&gt;0,Inskrivning!U85,0)</f>
        <v>0</v>
      </c>
      <c r="M87" s="53">
        <f>IF(Inskrivning!F85&gt;0,Inskrivning!V85,0)</f>
        <v>0</v>
      </c>
      <c r="N87" s="53">
        <f>IF(Inskrivning!F85&gt;0,Inskrivning!W85,0)</f>
        <v>0</v>
      </c>
      <c r="O87" s="53">
        <f>IF(Inskrivning!F85&gt;0,Inskrivning!X85,0)</f>
        <v>0</v>
      </c>
      <c r="P87" s="4"/>
      <c r="Q87" s="4"/>
      <c r="R87" s="4"/>
      <c r="W87" s="15">
        <f>IF(Inskrivning!F85="",0,Inskrivning!F85)</f>
        <v>0</v>
      </c>
      <c r="Y87" s="30"/>
      <c r="Z87" s="104"/>
    </row>
    <row r="88" spans="1:26" ht="15" x14ac:dyDescent="0.25">
      <c r="A88" s="53">
        <f>IF(Inskrivning!F86&gt;0,Inskrivning!J86,0)</f>
        <v>0</v>
      </c>
      <c r="B88" s="53">
        <f>IF(Inskrivning!F86&gt;0,Inskrivning!K86,0)</f>
        <v>0</v>
      </c>
      <c r="C88" s="53">
        <f>IF(Inskrivning!F86&gt;0,Inskrivning!L86,0)</f>
        <v>0</v>
      </c>
      <c r="D88" s="53">
        <f>IF(Inskrivning!F86&gt;0,Inskrivning!M86,0)</f>
        <v>0</v>
      </c>
      <c r="E88" s="53">
        <f>IF(Inskrivning!F86&gt;0,Inskrivning!N86,0)</f>
        <v>0</v>
      </c>
      <c r="F88" s="53">
        <f>IF(Inskrivning!F86&gt;0,Inskrivning!O86,0)</f>
        <v>0</v>
      </c>
      <c r="G88" s="53">
        <f>IF(Inskrivning!F86&gt;0,Inskrivning!P86,0)</f>
        <v>0</v>
      </c>
      <c r="H88" s="53">
        <f>IF(Inskrivning!F86&gt;0,Inskrivning!Q86,0)</f>
        <v>0</v>
      </c>
      <c r="I88" s="53">
        <f>IF(Inskrivning!F86&gt;0,Inskrivning!R86,0)</f>
        <v>0</v>
      </c>
      <c r="J88" s="53">
        <f>IF(Inskrivning!F86&gt;0,Inskrivning!S86,0)</f>
        <v>0</v>
      </c>
      <c r="K88" s="53">
        <f>IF(Inskrivning!F86&gt;0,Inskrivning!T86,0)</f>
        <v>0</v>
      </c>
      <c r="L88" s="53">
        <f>IF(Inskrivning!F86&gt;0,Inskrivning!U86,0)</f>
        <v>0</v>
      </c>
      <c r="M88" s="53">
        <f>IF(Inskrivning!F86&gt;0,Inskrivning!V86,0)</f>
        <v>0</v>
      </c>
      <c r="N88" s="53">
        <f>IF(Inskrivning!F86&gt;0,Inskrivning!W86,0)</f>
        <v>0</v>
      </c>
      <c r="O88" s="53">
        <f>IF(Inskrivning!F86&gt;0,Inskrivning!X86,0)</f>
        <v>0</v>
      </c>
      <c r="P88" s="4"/>
      <c r="Q88" s="4"/>
      <c r="R88" s="4"/>
      <c r="W88" s="15">
        <f>IF(Inskrivning!F86="",0,Inskrivning!F86)</f>
        <v>0</v>
      </c>
      <c r="Y88" s="30"/>
      <c r="Z88" s="4"/>
    </row>
    <row r="89" spans="1:26" ht="15" x14ac:dyDescent="0.25">
      <c r="A89" s="53">
        <f>IF(Inskrivning!F87&gt;0,Inskrivning!J87,0)</f>
        <v>0</v>
      </c>
      <c r="B89" s="53">
        <f>IF(Inskrivning!F87&gt;0,Inskrivning!K87,0)</f>
        <v>0</v>
      </c>
      <c r="C89" s="53">
        <f>IF(Inskrivning!F87&gt;0,Inskrivning!L87,0)</f>
        <v>0</v>
      </c>
      <c r="D89" s="53">
        <f>IF(Inskrivning!F87&gt;0,Inskrivning!M87,0)</f>
        <v>0</v>
      </c>
      <c r="E89" s="53">
        <f>IF(Inskrivning!F87&gt;0,Inskrivning!N87,0)</f>
        <v>0</v>
      </c>
      <c r="F89" s="53">
        <f>IF(Inskrivning!F87&gt;0,Inskrivning!O87,0)</f>
        <v>0</v>
      </c>
      <c r="G89" s="53">
        <f>IF(Inskrivning!F87&gt;0,Inskrivning!P87,0)</f>
        <v>0</v>
      </c>
      <c r="H89" s="53">
        <f>IF(Inskrivning!F87&gt;0,Inskrivning!Q87,0)</f>
        <v>0</v>
      </c>
      <c r="I89" s="53">
        <f>IF(Inskrivning!F87&gt;0,Inskrivning!R87,0)</f>
        <v>0</v>
      </c>
      <c r="J89" s="53">
        <f>IF(Inskrivning!F87&gt;0,Inskrivning!S87,0)</f>
        <v>0</v>
      </c>
      <c r="K89" s="53">
        <f>IF(Inskrivning!F87&gt;0,Inskrivning!T87,0)</f>
        <v>0</v>
      </c>
      <c r="L89" s="53">
        <f>IF(Inskrivning!F87&gt;0,Inskrivning!U87,0)</f>
        <v>0</v>
      </c>
      <c r="M89" s="53">
        <f>IF(Inskrivning!F87&gt;0,Inskrivning!V87,0)</f>
        <v>0</v>
      </c>
      <c r="N89" s="53">
        <f>IF(Inskrivning!F87&gt;0,Inskrivning!W87,0)</f>
        <v>0</v>
      </c>
      <c r="O89" s="53">
        <f>IF(Inskrivning!F87&gt;0,Inskrivning!X87,0)</f>
        <v>0</v>
      </c>
      <c r="P89" s="4"/>
      <c r="Q89" s="4"/>
      <c r="R89" s="4"/>
      <c r="W89" s="15">
        <f>IF(Inskrivning!F87="",0,Inskrivning!F87)</f>
        <v>0</v>
      </c>
      <c r="Y89" s="30"/>
      <c r="Z89" s="104"/>
    </row>
    <row r="90" spans="1:26" ht="15" x14ac:dyDescent="0.25">
      <c r="A90" s="53">
        <f>IF(Inskrivning!F88&gt;0,Inskrivning!J88,0)</f>
        <v>0</v>
      </c>
      <c r="B90" s="53">
        <f>IF(Inskrivning!F88&gt;0,Inskrivning!K88,0)</f>
        <v>0</v>
      </c>
      <c r="C90" s="53">
        <f>IF(Inskrivning!F88&gt;0,Inskrivning!L88,0)</f>
        <v>0</v>
      </c>
      <c r="D90" s="53">
        <f>IF(Inskrivning!F88&gt;0,Inskrivning!M88,0)</f>
        <v>0</v>
      </c>
      <c r="E90" s="53">
        <f>IF(Inskrivning!F88&gt;0,Inskrivning!N88,0)</f>
        <v>0</v>
      </c>
      <c r="F90" s="53">
        <f>IF(Inskrivning!F88&gt;0,Inskrivning!O88,0)</f>
        <v>0</v>
      </c>
      <c r="G90" s="53">
        <f>IF(Inskrivning!F88&gt;0,Inskrivning!P88,0)</f>
        <v>0</v>
      </c>
      <c r="H90" s="53">
        <f>IF(Inskrivning!F88&gt;0,Inskrivning!Q88,0)</f>
        <v>0</v>
      </c>
      <c r="I90" s="53">
        <f>IF(Inskrivning!F88&gt;0,Inskrivning!R88,0)</f>
        <v>0</v>
      </c>
      <c r="J90" s="53">
        <f>IF(Inskrivning!F88&gt;0,Inskrivning!S88,0)</f>
        <v>0</v>
      </c>
      <c r="K90" s="53">
        <f>IF(Inskrivning!F88&gt;0,Inskrivning!T88,0)</f>
        <v>0</v>
      </c>
      <c r="L90" s="53">
        <f>IF(Inskrivning!F88&gt;0,Inskrivning!U88,0)</f>
        <v>0</v>
      </c>
      <c r="M90" s="53">
        <f>IF(Inskrivning!F88&gt;0,Inskrivning!V88,0)</f>
        <v>0</v>
      </c>
      <c r="N90" s="53">
        <f>IF(Inskrivning!F88&gt;0,Inskrivning!W88,0)</f>
        <v>0</v>
      </c>
      <c r="O90" s="53">
        <f>IF(Inskrivning!F88&gt;0,Inskrivning!X88,0)</f>
        <v>0</v>
      </c>
      <c r="P90" s="4"/>
      <c r="Q90" s="4"/>
      <c r="R90" s="4"/>
      <c r="W90" s="15">
        <f>IF(Inskrivning!F88="",0,Inskrivning!F88)</f>
        <v>0</v>
      </c>
      <c r="Y90" s="30"/>
      <c r="Z90" s="4"/>
    </row>
    <row r="91" spans="1:26" ht="15" x14ac:dyDescent="0.25">
      <c r="A91" s="53">
        <f>IF(Inskrivning!F89&gt;0,Inskrivning!J89,0)</f>
        <v>0</v>
      </c>
      <c r="B91" s="53">
        <f>IF(Inskrivning!F89&gt;0,Inskrivning!K89,0)</f>
        <v>0</v>
      </c>
      <c r="C91" s="53">
        <f>IF(Inskrivning!F89&gt;0,Inskrivning!L89,0)</f>
        <v>0</v>
      </c>
      <c r="D91" s="53">
        <f>IF(Inskrivning!F89&gt;0,Inskrivning!M89,0)</f>
        <v>0</v>
      </c>
      <c r="E91" s="53">
        <f>IF(Inskrivning!F89&gt;0,Inskrivning!N89,0)</f>
        <v>0</v>
      </c>
      <c r="F91" s="53">
        <f>IF(Inskrivning!F89&gt;0,Inskrivning!O89,0)</f>
        <v>0</v>
      </c>
      <c r="G91" s="53">
        <f>IF(Inskrivning!F89&gt;0,Inskrivning!P89,0)</f>
        <v>0</v>
      </c>
      <c r="H91" s="53">
        <f>IF(Inskrivning!F89&gt;0,Inskrivning!Q89,0)</f>
        <v>0</v>
      </c>
      <c r="I91" s="53">
        <f>IF(Inskrivning!F89&gt;0,Inskrivning!R89,0)</f>
        <v>0</v>
      </c>
      <c r="J91" s="53">
        <f>IF(Inskrivning!F89&gt;0,Inskrivning!S89,0)</f>
        <v>0</v>
      </c>
      <c r="K91" s="53">
        <f>IF(Inskrivning!F89&gt;0,Inskrivning!T89,0)</f>
        <v>0</v>
      </c>
      <c r="L91" s="53">
        <f>IF(Inskrivning!F89&gt;0,Inskrivning!U89,0)</f>
        <v>0</v>
      </c>
      <c r="M91" s="53">
        <f>IF(Inskrivning!F89&gt;0,Inskrivning!V89,0)</f>
        <v>0</v>
      </c>
      <c r="N91" s="53">
        <f>IF(Inskrivning!F89&gt;0,Inskrivning!W89,0)</f>
        <v>0</v>
      </c>
      <c r="O91" s="53">
        <f>IF(Inskrivning!F89&gt;0,Inskrivning!X89,0)</f>
        <v>0</v>
      </c>
      <c r="P91" s="4"/>
      <c r="Q91" s="4"/>
      <c r="R91" s="4"/>
      <c r="W91" s="15">
        <f>IF(Inskrivning!F89="",0,Inskrivning!F89)</f>
        <v>0</v>
      </c>
      <c r="Y91" s="30"/>
      <c r="Z91" s="104"/>
    </row>
    <row r="92" spans="1:26" ht="15" x14ac:dyDescent="0.25">
      <c r="A92" s="53">
        <f>IF(Inskrivning!F90&gt;0,Inskrivning!J90,0)</f>
        <v>0</v>
      </c>
      <c r="B92" s="53">
        <f>IF(Inskrivning!F90&gt;0,Inskrivning!K90,0)</f>
        <v>0</v>
      </c>
      <c r="C92" s="53">
        <f>IF(Inskrivning!F90&gt;0,Inskrivning!L90,0)</f>
        <v>0</v>
      </c>
      <c r="D92" s="53">
        <f>IF(Inskrivning!F90&gt;0,Inskrivning!M90,0)</f>
        <v>0</v>
      </c>
      <c r="E92" s="53">
        <f>IF(Inskrivning!F90&gt;0,Inskrivning!N90,0)</f>
        <v>0</v>
      </c>
      <c r="F92" s="53">
        <f>IF(Inskrivning!F90&gt;0,Inskrivning!O90,0)</f>
        <v>0</v>
      </c>
      <c r="G92" s="53">
        <f>IF(Inskrivning!F90&gt;0,Inskrivning!P90,0)</f>
        <v>0</v>
      </c>
      <c r="H92" s="53">
        <f>IF(Inskrivning!F90&gt;0,Inskrivning!Q90,0)</f>
        <v>0</v>
      </c>
      <c r="I92" s="53">
        <f>IF(Inskrivning!F90&gt;0,Inskrivning!R90,0)</f>
        <v>0</v>
      </c>
      <c r="J92" s="53">
        <f>IF(Inskrivning!F90&gt;0,Inskrivning!S90,0)</f>
        <v>0</v>
      </c>
      <c r="K92" s="53">
        <f>IF(Inskrivning!F90&gt;0,Inskrivning!T90,0)</f>
        <v>0</v>
      </c>
      <c r="L92" s="53">
        <f>IF(Inskrivning!F90&gt;0,Inskrivning!U90,0)</f>
        <v>0</v>
      </c>
      <c r="M92" s="53">
        <f>IF(Inskrivning!F90&gt;0,Inskrivning!V90,0)</f>
        <v>0</v>
      </c>
      <c r="N92" s="53">
        <f>IF(Inskrivning!F90&gt;0,Inskrivning!W90,0)</f>
        <v>0</v>
      </c>
      <c r="O92" s="53">
        <f>IF(Inskrivning!F90&gt;0,Inskrivning!X90,0)</f>
        <v>0</v>
      </c>
      <c r="P92" s="4"/>
      <c r="Q92" s="4"/>
      <c r="R92" s="4"/>
      <c r="W92" s="15">
        <f>IF(Inskrivning!F90="",0,Inskrivning!F90)</f>
        <v>0</v>
      </c>
      <c r="Y92" s="30"/>
      <c r="Z92" s="4"/>
    </row>
    <row r="93" spans="1:26" ht="15" x14ac:dyDescent="0.25">
      <c r="A93" s="53">
        <f>IF(Inskrivning!F91&gt;0,Inskrivning!J91,0)</f>
        <v>0</v>
      </c>
      <c r="B93" s="53">
        <f>IF(Inskrivning!F91&gt;0,Inskrivning!K91,0)</f>
        <v>0</v>
      </c>
      <c r="C93" s="53">
        <f>IF(Inskrivning!F91&gt;0,Inskrivning!L91,0)</f>
        <v>0</v>
      </c>
      <c r="D93" s="53">
        <f>IF(Inskrivning!F91&gt;0,Inskrivning!M91,0)</f>
        <v>0</v>
      </c>
      <c r="E93" s="53">
        <f>IF(Inskrivning!F91&gt;0,Inskrivning!N91,0)</f>
        <v>0</v>
      </c>
      <c r="F93" s="53">
        <f>IF(Inskrivning!F91&gt;0,Inskrivning!O91,0)</f>
        <v>0</v>
      </c>
      <c r="G93" s="53">
        <f>IF(Inskrivning!F91&gt;0,Inskrivning!P91,0)</f>
        <v>0</v>
      </c>
      <c r="H93" s="53">
        <f>IF(Inskrivning!F91&gt;0,Inskrivning!Q91,0)</f>
        <v>0</v>
      </c>
      <c r="I93" s="53">
        <f>IF(Inskrivning!F91&gt;0,Inskrivning!R91,0)</f>
        <v>0</v>
      </c>
      <c r="J93" s="53">
        <f>IF(Inskrivning!F91&gt;0,Inskrivning!S91,0)</f>
        <v>0</v>
      </c>
      <c r="K93" s="53">
        <f>IF(Inskrivning!F91&gt;0,Inskrivning!T91,0)</f>
        <v>0</v>
      </c>
      <c r="L93" s="53">
        <f>IF(Inskrivning!F91&gt;0,Inskrivning!U91,0)</f>
        <v>0</v>
      </c>
      <c r="M93" s="53">
        <f>IF(Inskrivning!F91&gt;0,Inskrivning!V91,0)</f>
        <v>0</v>
      </c>
      <c r="N93" s="53">
        <f>IF(Inskrivning!F91&gt;0,Inskrivning!W91,0)</f>
        <v>0</v>
      </c>
      <c r="O93" s="53">
        <f>IF(Inskrivning!F91&gt;0,Inskrivning!X91,0)</f>
        <v>0</v>
      </c>
      <c r="P93" s="4"/>
      <c r="Q93" s="4"/>
      <c r="R93" s="4"/>
      <c r="W93" s="15">
        <f>IF(Inskrivning!F91="",0,Inskrivning!F91)</f>
        <v>0</v>
      </c>
      <c r="Y93" s="30"/>
      <c r="Z93" s="104"/>
    </row>
    <row r="94" spans="1:26" ht="15" x14ac:dyDescent="0.25">
      <c r="A94" s="53">
        <f>IF(Inskrivning!F92&gt;0,Inskrivning!J92,0)</f>
        <v>0</v>
      </c>
      <c r="B94" s="53">
        <f>IF(Inskrivning!F92&gt;0,Inskrivning!K92,0)</f>
        <v>0</v>
      </c>
      <c r="C94" s="53">
        <f>IF(Inskrivning!F92&gt;0,Inskrivning!L92,0)</f>
        <v>0</v>
      </c>
      <c r="D94" s="53">
        <f>IF(Inskrivning!F92&gt;0,Inskrivning!M92,0)</f>
        <v>0</v>
      </c>
      <c r="E94" s="53">
        <f>IF(Inskrivning!F92&gt;0,Inskrivning!N92,0)</f>
        <v>0</v>
      </c>
      <c r="F94" s="53">
        <f>IF(Inskrivning!F92&gt;0,Inskrivning!O92,0)</f>
        <v>0</v>
      </c>
      <c r="G94" s="53">
        <f>IF(Inskrivning!F92&gt;0,Inskrivning!P92,0)</f>
        <v>0</v>
      </c>
      <c r="H94" s="53">
        <f>IF(Inskrivning!F92&gt;0,Inskrivning!Q92,0)</f>
        <v>0</v>
      </c>
      <c r="I94" s="53">
        <f>IF(Inskrivning!F92&gt;0,Inskrivning!R92,0)</f>
        <v>0</v>
      </c>
      <c r="J94" s="53">
        <f>IF(Inskrivning!F92&gt;0,Inskrivning!S92,0)</f>
        <v>0</v>
      </c>
      <c r="K94" s="53">
        <f>IF(Inskrivning!F92&gt;0,Inskrivning!T92,0)</f>
        <v>0</v>
      </c>
      <c r="L94" s="53">
        <f>IF(Inskrivning!F92&gt;0,Inskrivning!U92,0)</f>
        <v>0</v>
      </c>
      <c r="M94" s="53">
        <f>IF(Inskrivning!F92&gt;0,Inskrivning!V92,0)</f>
        <v>0</v>
      </c>
      <c r="N94" s="53">
        <f>IF(Inskrivning!F92&gt;0,Inskrivning!W92,0)</f>
        <v>0</v>
      </c>
      <c r="O94" s="53">
        <f>IF(Inskrivning!F92&gt;0,Inskrivning!X92,0)</f>
        <v>0</v>
      </c>
      <c r="P94" s="4"/>
      <c r="Q94" s="4"/>
      <c r="R94" s="4"/>
      <c r="W94" s="15">
        <f>IF(Inskrivning!F92="",0,Inskrivning!F92)</f>
        <v>0</v>
      </c>
      <c r="Y94" s="30"/>
      <c r="Z94" s="4"/>
    </row>
    <row r="95" spans="1:26" ht="15" x14ac:dyDescent="0.25">
      <c r="A95" s="53">
        <f>IF(Inskrivning!F93&gt;0,Inskrivning!J93,0)</f>
        <v>0</v>
      </c>
      <c r="B95" s="53">
        <f>IF(Inskrivning!F93&gt;0,Inskrivning!K93,0)</f>
        <v>0</v>
      </c>
      <c r="C95" s="53">
        <f>IF(Inskrivning!F93&gt;0,Inskrivning!L93,0)</f>
        <v>0</v>
      </c>
      <c r="D95" s="53">
        <f>IF(Inskrivning!F93&gt;0,Inskrivning!M93,0)</f>
        <v>0</v>
      </c>
      <c r="E95" s="53">
        <f>IF(Inskrivning!F93&gt;0,Inskrivning!N93,0)</f>
        <v>0</v>
      </c>
      <c r="F95" s="53">
        <f>IF(Inskrivning!F93&gt;0,Inskrivning!O93,0)</f>
        <v>0</v>
      </c>
      <c r="G95" s="53">
        <f>IF(Inskrivning!F93&gt;0,Inskrivning!P93,0)</f>
        <v>0</v>
      </c>
      <c r="H95" s="53">
        <f>IF(Inskrivning!F93&gt;0,Inskrivning!Q93,0)</f>
        <v>0</v>
      </c>
      <c r="I95" s="53">
        <f>IF(Inskrivning!F93&gt;0,Inskrivning!R93,0)</f>
        <v>0</v>
      </c>
      <c r="J95" s="53">
        <f>IF(Inskrivning!F93&gt;0,Inskrivning!S93,0)</f>
        <v>0</v>
      </c>
      <c r="K95" s="53">
        <f>IF(Inskrivning!F93&gt;0,Inskrivning!T93,0)</f>
        <v>0</v>
      </c>
      <c r="L95" s="53">
        <f>IF(Inskrivning!F93&gt;0,Inskrivning!U93,0)</f>
        <v>0</v>
      </c>
      <c r="M95" s="53">
        <f>IF(Inskrivning!F93&gt;0,Inskrivning!V93,0)</f>
        <v>0</v>
      </c>
      <c r="N95" s="53">
        <f>IF(Inskrivning!F93&gt;0,Inskrivning!W93,0)</f>
        <v>0</v>
      </c>
      <c r="O95" s="53">
        <f>IF(Inskrivning!F93&gt;0,Inskrivning!X93,0)</f>
        <v>0</v>
      </c>
      <c r="P95" s="4"/>
      <c r="Q95" s="4"/>
      <c r="R95" s="4"/>
      <c r="W95" s="15">
        <f>IF(Inskrivning!F93="",0,Inskrivning!F93)</f>
        <v>0</v>
      </c>
      <c r="Y95" s="30"/>
      <c r="Z95" s="104"/>
    </row>
    <row r="96" spans="1:26" ht="15" x14ac:dyDescent="0.25">
      <c r="A96" s="53">
        <f>IF(Inskrivning!F94&gt;0,Inskrivning!J94,0)</f>
        <v>0</v>
      </c>
      <c r="B96" s="53">
        <f>IF(Inskrivning!F94&gt;0,Inskrivning!K94,0)</f>
        <v>0</v>
      </c>
      <c r="C96" s="53">
        <f>IF(Inskrivning!F94&gt;0,Inskrivning!L94,0)</f>
        <v>0</v>
      </c>
      <c r="D96" s="53">
        <f>IF(Inskrivning!F94&gt;0,Inskrivning!M94,0)</f>
        <v>0</v>
      </c>
      <c r="E96" s="53">
        <f>IF(Inskrivning!F94&gt;0,Inskrivning!N94,0)</f>
        <v>0</v>
      </c>
      <c r="F96" s="53">
        <f>IF(Inskrivning!F94&gt;0,Inskrivning!O94,0)</f>
        <v>0</v>
      </c>
      <c r="G96" s="53">
        <f>IF(Inskrivning!F94&gt;0,Inskrivning!P94,0)</f>
        <v>0</v>
      </c>
      <c r="H96" s="53">
        <f>IF(Inskrivning!F94&gt;0,Inskrivning!Q94,0)</f>
        <v>0</v>
      </c>
      <c r="I96" s="53">
        <f>IF(Inskrivning!F94&gt;0,Inskrivning!R94,0)</f>
        <v>0</v>
      </c>
      <c r="J96" s="53">
        <f>IF(Inskrivning!F94&gt;0,Inskrivning!S94,0)</f>
        <v>0</v>
      </c>
      <c r="K96" s="53">
        <f>IF(Inskrivning!F94&gt;0,Inskrivning!T94,0)</f>
        <v>0</v>
      </c>
      <c r="L96" s="53">
        <f>IF(Inskrivning!F94&gt;0,Inskrivning!U94,0)</f>
        <v>0</v>
      </c>
      <c r="M96" s="53">
        <f>IF(Inskrivning!F94&gt;0,Inskrivning!V94,0)</f>
        <v>0</v>
      </c>
      <c r="N96" s="53">
        <f>IF(Inskrivning!F94&gt;0,Inskrivning!W94,0)</f>
        <v>0</v>
      </c>
      <c r="O96" s="53">
        <f>IF(Inskrivning!F94&gt;0,Inskrivning!X94,0)</f>
        <v>0</v>
      </c>
      <c r="P96" s="4"/>
      <c r="Q96" s="4"/>
      <c r="R96" s="4"/>
      <c r="W96" s="15">
        <f>IF(Inskrivning!F94="",0,Inskrivning!F94)</f>
        <v>0</v>
      </c>
      <c r="Y96" s="30"/>
      <c r="Z96" s="4"/>
    </row>
    <row r="97" spans="1:26" ht="15" x14ac:dyDescent="0.25">
      <c r="A97" s="53">
        <f>IF(Inskrivning!F95&gt;0,Inskrivning!J95,0)</f>
        <v>0</v>
      </c>
      <c r="B97" s="53">
        <f>IF(Inskrivning!F95&gt;0,Inskrivning!K95,0)</f>
        <v>0</v>
      </c>
      <c r="C97" s="53">
        <f>IF(Inskrivning!F95&gt;0,Inskrivning!L95,0)</f>
        <v>0</v>
      </c>
      <c r="D97" s="53">
        <f>IF(Inskrivning!F95&gt;0,Inskrivning!M95,0)</f>
        <v>0</v>
      </c>
      <c r="E97" s="53">
        <f>IF(Inskrivning!F95&gt;0,Inskrivning!N95,0)</f>
        <v>0</v>
      </c>
      <c r="F97" s="53">
        <f>IF(Inskrivning!F95&gt;0,Inskrivning!O95,0)</f>
        <v>0</v>
      </c>
      <c r="G97" s="53">
        <f>IF(Inskrivning!F95&gt;0,Inskrivning!P95,0)</f>
        <v>0</v>
      </c>
      <c r="H97" s="53">
        <f>IF(Inskrivning!F95&gt;0,Inskrivning!Q95,0)</f>
        <v>0</v>
      </c>
      <c r="I97" s="53">
        <f>IF(Inskrivning!F95&gt;0,Inskrivning!R95,0)</f>
        <v>0</v>
      </c>
      <c r="J97" s="53">
        <f>IF(Inskrivning!F95&gt;0,Inskrivning!S95,0)</f>
        <v>0</v>
      </c>
      <c r="K97" s="53">
        <f>IF(Inskrivning!F95&gt;0,Inskrivning!T95,0)</f>
        <v>0</v>
      </c>
      <c r="L97" s="53">
        <f>IF(Inskrivning!F95&gt;0,Inskrivning!U95,0)</f>
        <v>0</v>
      </c>
      <c r="M97" s="53">
        <f>IF(Inskrivning!F95&gt;0,Inskrivning!V95,0)</f>
        <v>0</v>
      </c>
      <c r="N97" s="53">
        <f>IF(Inskrivning!F95&gt;0,Inskrivning!W95,0)</f>
        <v>0</v>
      </c>
      <c r="O97" s="53">
        <f>IF(Inskrivning!F95&gt;0,Inskrivning!X95,0)</f>
        <v>0</v>
      </c>
      <c r="P97" s="4"/>
      <c r="Q97" s="4"/>
      <c r="R97" s="4"/>
      <c r="W97" s="15">
        <f>IF(Inskrivning!F95="",0,Inskrivning!F95)</f>
        <v>0</v>
      </c>
      <c r="Y97" s="30"/>
      <c r="Z97" s="104"/>
    </row>
    <row r="98" spans="1:26" ht="15" x14ac:dyDescent="0.25">
      <c r="A98" s="53">
        <f>IF(Inskrivning!F96&gt;0,Inskrivning!J96,0)</f>
        <v>0</v>
      </c>
      <c r="B98" s="53">
        <f>IF(Inskrivning!F96&gt;0,Inskrivning!K96,0)</f>
        <v>0</v>
      </c>
      <c r="C98" s="53">
        <f>IF(Inskrivning!F96&gt;0,Inskrivning!L96,0)</f>
        <v>0</v>
      </c>
      <c r="D98" s="53">
        <f>IF(Inskrivning!F96&gt;0,Inskrivning!M96,0)</f>
        <v>0</v>
      </c>
      <c r="E98" s="53">
        <f>IF(Inskrivning!F96&gt;0,Inskrivning!N96,0)</f>
        <v>0</v>
      </c>
      <c r="F98" s="53">
        <f>IF(Inskrivning!F96&gt;0,Inskrivning!O96,0)</f>
        <v>0</v>
      </c>
      <c r="G98" s="53">
        <f>IF(Inskrivning!F96&gt;0,Inskrivning!P96,0)</f>
        <v>0</v>
      </c>
      <c r="H98" s="53">
        <f>IF(Inskrivning!F96&gt;0,Inskrivning!Q96,0)</f>
        <v>0</v>
      </c>
      <c r="I98" s="53">
        <f>IF(Inskrivning!F96&gt;0,Inskrivning!R96,0)</f>
        <v>0</v>
      </c>
      <c r="J98" s="53">
        <f>IF(Inskrivning!F96&gt;0,Inskrivning!S96,0)</f>
        <v>0</v>
      </c>
      <c r="K98" s="53">
        <f>IF(Inskrivning!F96&gt;0,Inskrivning!T96,0)</f>
        <v>0</v>
      </c>
      <c r="L98" s="53">
        <f>IF(Inskrivning!F96&gt;0,Inskrivning!U96,0)</f>
        <v>0</v>
      </c>
      <c r="M98" s="53">
        <f>IF(Inskrivning!F96&gt;0,Inskrivning!V96,0)</f>
        <v>0</v>
      </c>
      <c r="N98" s="53">
        <f>IF(Inskrivning!F96&gt;0,Inskrivning!W96,0)</f>
        <v>0</v>
      </c>
      <c r="O98" s="53">
        <f>IF(Inskrivning!F96&gt;0,Inskrivning!X96,0)</f>
        <v>0</v>
      </c>
      <c r="P98" s="4"/>
      <c r="Q98" s="4"/>
      <c r="R98" s="4"/>
      <c r="W98" s="15">
        <f>IF(Inskrivning!F96="",0,Inskrivning!F96)</f>
        <v>0</v>
      </c>
      <c r="Y98" s="30"/>
      <c r="Z98" s="4"/>
    </row>
    <row r="99" spans="1:26" ht="15" x14ac:dyDescent="0.25">
      <c r="A99" s="53">
        <f>IF(Inskrivning!F97&gt;0,Inskrivning!J97,0)</f>
        <v>0</v>
      </c>
      <c r="B99" s="53">
        <f>IF(Inskrivning!F97&gt;0,Inskrivning!K97,0)</f>
        <v>0</v>
      </c>
      <c r="C99" s="53">
        <f>IF(Inskrivning!F97&gt;0,Inskrivning!L97,0)</f>
        <v>0</v>
      </c>
      <c r="D99" s="53">
        <f>IF(Inskrivning!F97&gt;0,Inskrivning!M97,0)</f>
        <v>0</v>
      </c>
      <c r="E99" s="53">
        <f>IF(Inskrivning!F97&gt;0,Inskrivning!N97,0)</f>
        <v>0</v>
      </c>
      <c r="F99" s="53">
        <f>IF(Inskrivning!F97&gt;0,Inskrivning!O97,0)</f>
        <v>0</v>
      </c>
      <c r="G99" s="53">
        <f>IF(Inskrivning!F97&gt;0,Inskrivning!P97,0)</f>
        <v>0</v>
      </c>
      <c r="H99" s="53">
        <f>IF(Inskrivning!F97&gt;0,Inskrivning!Q97,0)</f>
        <v>0</v>
      </c>
      <c r="I99" s="53">
        <f>IF(Inskrivning!F97&gt;0,Inskrivning!R97,0)</f>
        <v>0</v>
      </c>
      <c r="J99" s="53">
        <f>IF(Inskrivning!F97&gt;0,Inskrivning!S97,0)</f>
        <v>0</v>
      </c>
      <c r="K99" s="53">
        <f>IF(Inskrivning!F97&gt;0,Inskrivning!T97,0)</f>
        <v>0</v>
      </c>
      <c r="L99" s="53">
        <f>IF(Inskrivning!F97&gt;0,Inskrivning!U97,0)</f>
        <v>0</v>
      </c>
      <c r="M99" s="53">
        <f>IF(Inskrivning!F97&gt;0,Inskrivning!V97,0)</f>
        <v>0</v>
      </c>
      <c r="N99" s="53">
        <f>IF(Inskrivning!F97&gt;0,Inskrivning!W97,0)</f>
        <v>0</v>
      </c>
      <c r="O99" s="53">
        <f>IF(Inskrivning!F97&gt;0,Inskrivning!X97,0)</f>
        <v>0</v>
      </c>
      <c r="P99" s="4"/>
      <c r="Q99" s="4"/>
      <c r="R99" s="4"/>
      <c r="W99" s="15">
        <f>IF(Inskrivning!F97="",0,Inskrivning!F97)</f>
        <v>0</v>
      </c>
      <c r="Y99" s="30"/>
      <c r="Z99" s="104"/>
    </row>
    <row r="100" spans="1:26" ht="15" x14ac:dyDescent="0.25">
      <c r="A100" s="53">
        <f>IF(Inskrivning!F98&gt;0,Inskrivning!J98,0)</f>
        <v>0</v>
      </c>
      <c r="B100" s="53">
        <f>IF(Inskrivning!F98&gt;0,Inskrivning!K98,0)</f>
        <v>0</v>
      </c>
      <c r="C100" s="53">
        <f>IF(Inskrivning!F98&gt;0,Inskrivning!L98,0)</f>
        <v>0</v>
      </c>
      <c r="D100" s="53">
        <f>IF(Inskrivning!F98&gt;0,Inskrivning!M98,0)</f>
        <v>0</v>
      </c>
      <c r="E100" s="53">
        <f>IF(Inskrivning!F98&gt;0,Inskrivning!N98,0)</f>
        <v>0</v>
      </c>
      <c r="F100" s="53">
        <f>IF(Inskrivning!F98&gt;0,Inskrivning!O98,0)</f>
        <v>0</v>
      </c>
      <c r="G100" s="53">
        <f>IF(Inskrivning!F98&gt;0,Inskrivning!P98,0)</f>
        <v>0</v>
      </c>
      <c r="H100" s="53">
        <f>IF(Inskrivning!F98&gt;0,Inskrivning!Q98,0)</f>
        <v>0</v>
      </c>
      <c r="I100" s="53">
        <f>IF(Inskrivning!F98&gt;0,Inskrivning!R98,0)</f>
        <v>0</v>
      </c>
      <c r="J100" s="53">
        <f>IF(Inskrivning!F98&gt;0,Inskrivning!S98,0)</f>
        <v>0</v>
      </c>
      <c r="K100" s="53">
        <f>IF(Inskrivning!F98&gt;0,Inskrivning!T98,0)</f>
        <v>0</v>
      </c>
      <c r="L100" s="53">
        <f>IF(Inskrivning!F98&gt;0,Inskrivning!U98,0)</f>
        <v>0</v>
      </c>
      <c r="M100" s="53">
        <f>IF(Inskrivning!F98&gt;0,Inskrivning!V98,0)</f>
        <v>0</v>
      </c>
      <c r="N100" s="53">
        <f>IF(Inskrivning!F98&gt;0,Inskrivning!W98,0)</f>
        <v>0</v>
      </c>
      <c r="O100" s="53">
        <f>IF(Inskrivning!F98&gt;0,Inskrivning!X98,0)</f>
        <v>0</v>
      </c>
      <c r="P100" s="4"/>
      <c r="Q100" s="4"/>
      <c r="R100" s="4"/>
      <c r="W100" s="15">
        <f>IF(Inskrivning!F98="",0,Inskrivning!F98)</f>
        <v>0</v>
      </c>
      <c r="Y100" s="30"/>
      <c r="Z100" s="4"/>
    </row>
    <row r="101" spans="1:26" ht="15" x14ac:dyDescent="0.25">
      <c r="A101" s="53">
        <f>IF(Inskrivning!F99&gt;0,Inskrivning!J99,0)</f>
        <v>0</v>
      </c>
      <c r="B101" s="53">
        <f>IF(Inskrivning!F99&gt;0,Inskrivning!K99,0)</f>
        <v>0</v>
      </c>
      <c r="C101" s="53">
        <f>IF(Inskrivning!F99&gt;0,Inskrivning!L99,0)</f>
        <v>0</v>
      </c>
      <c r="D101" s="53">
        <f>IF(Inskrivning!F99&gt;0,Inskrivning!M99,0)</f>
        <v>0</v>
      </c>
      <c r="E101" s="53">
        <f>IF(Inskrivning!F99&gt;0,Inskrivning!N99,0)</f>
        <v>0</v>
      </c>
      <c r="F101" s="53">
        <f>IF(Inskrivning!F99&gt;0,Inskrivning!O99,0)</f>
        <v>0</v>
      </c>
      <c r="G101" s="53">
        <f>IF(Inskrivning!F99&gt;0,Inskrivning!P99,0)</f>
        <v>0</v>
      </c>
      <c r="H101" s="53">
        <f>IF(Inskrivning!F99&gt;0,Inskrivning!Q99,0)</f>
        <v>0</v>
      </c>
      <c r="I101" s="53">
        <f>IF(Inskrivning!F99&gt;0,Inskrivning!R99,0)</f>
        <v>0</v>
      </c>
      <c r="J101" s="53">
        <f>IF(Inskrivning!F99&gt;0,Inskrivning!S99,0)</f>
        <v>0</v>
      </c>
      <c r="K101" s="53">
        <f>IF(Inskrivning!F99&gt;0,Inskrivning!T99,0)</f>
        <v>0</v>
      </c>
      <c r="L101" s="53">
        <f>IF(Inskrivning!F99&gt;0,Inskrivning!U99,0)</f>
        <v>0</v>
      </c>
      <c r="M101" s="53">
        <f>IF(Inskrivning!F99&gt;0,Inskrivning!V99,0)</f>
        <v>0</v>
      </c>
      <c r="N101" s="53">
        <f>IF(Inskrivning!F99&gt;0,Inskrivning!W99,0)</f>
        <v>0</v>
      </c>
      <c r="O101" s="53">
        <f>IF(Inskrivning!F99&gt;0,Inskrivning!X99,0)</f>
        <v>0</v>
      </c>
      <c r="P101" s="4"/>
      <c r="Q101" s="4"/>
      <c r="R101" s="4"/>
      <c r="W101" s="15">
        <f>IF(Inskrivning!F99="",0,Inskrivning!F99)</f>
        <v>0</v>
      </c>
      <c r="Y101" s="30"/>
      <c r="Z101" s="104"/>
    </row>
    <row r="102" spans="1:26" ht="15" x14ac:dyDescent="0.25">
      <c r="A102" s="53">
        <f>IF(Inskrivning!F100&gt;0,Inskrivning!J100,0)</f>
        <v>0</v>
      </c>
      <c r="B102" s="53">
        <f>IF(Inskrivning!F100&gt;0,Inskrivning!K100,0)</f>
        <v>0</v>
      </c>
      <c r="C102" s="53">
        <f>IF(Inskrivning!F100&gt;0,Inskrivning!L100,0)</f>
        <v>0</v>
      </c>
      <c r="D102" s="53">
        <f>IF(Inskrivning!F100&gt;0,Inskrivning!M100,0)</f>
        <v>0</v>
      </c>
      <c r="E102" s="53">
        <f>IF(Inskrivning!F100&gt;0,Inskrivning!N100,0)</f>
        <v>0</v>
      </c>
      <c r="F102" s="53">
        <f>IF(Inskrivning!F100&gt;0,Inskrivning!O100,0)</f>
        <v>0</v>
      </c>
      <c r="G102" s="53">
        <f>IF(Inskrivning!F100&gt;0,Inskrivning!P100,0)</f>
        <v>0</v>
      </c>
      <c r="H102" s="53">
        <f>IF(Inskrivning!F100&gt;0,Inskrivning!Q100,0)</f>
        <v>0</v>
      </c>
      <c r="I102" s="53">
        <f>IF(Inskrivning!F100&gt;0,Inskrivning!R100,0)</f>
        <v>0</v>
      </c>
      <c r="J102" s="53">
        <f>IF(Inskrivning!F100&gt;0,Inskrivning!S100,0)</f>
        <v>0</v>
      </c>
      <c r="K102" s="53">
        <f>IF(Inskrivning!F100&gt;0,Inskrivning!T100,0)</f>
        <v>0</v>
      </c>
      <c r="L102" s="53">
        <f>IF(Inskrivning!F100&gt;0,Inskrivning!U100,0)</f>
        <v>0</v>
      </c>
      <c r="M102" s="53">
        <f>IF(Inskrivning!F100&gt;0,Inskrivning!V100,0)</f>
        <v>0</v>
      </c>
      <c r="N102" s="53">
        <f>IF(Inskrivning!F100&gt;0,Inskrivning!W100,0)</f>
        <v>0</v>
      </c>
      <c r="O102" s="53">
        <f>IF(Inskrivning!F100&gt;0,Inskrivning!X100,0)</f>
        <v>0</v>
      </c>
      <c r="P102" s="4"/>
      <c r="Q102" s="4"/>
      <c r="R102" s="4"/>
      <c r="W102" s="15">
        <f>IF(Inskrivning!F100="",0,Inskrivning!F100)</f>
        <v>0</v>
      </c>
      <c r="Y102" s="30"/>
      <c r="Z102" s="4"/>
    </row>
    <row r="103" spans="1:26" ht="15" x14ac:dyDescent="0.25">
      <c r="A103" s="53">
        <f>IF(Inskrivning!F101&gt;0,Inskrivning!J101,0)</f>
        <v>0</v>
      </c>
      <c r="B103" s="53">
        <f>IF(Inskrivning!F101&gt;0,Inskrivning!K101,0)</f>
        <v>0</v>
      </c>
      <c r="C103" s="53">
        <f>IF(Inskrivning!F101&gt;0,Inskrivning!L101,0)</f>
        <v>0</v>
      </c>
      <c r="D103" s="53">
        <f>IF(Inskrivning!F101&gt;0,Inskrivning!M101,0)</f>
        <v>0</v>
      </c>
      <c r="E103" s="53">
        <f>IF(Inskrivning!F101&gt;0,Inskrivning!N101,0)</f>
        <v>0</v>
      </c>
      <c r="F103" s="53">
        <f>IF(Inskrivning!F101&gt;0,Inskrivning!O101,0)</f>
        <v>0</v>
      </c>
      <c r="G103" s="53">
        <f>IF(Inskrivning!F101&gt;0,Inskrivning!P101,0)</f>
        <v>0</v>
      </c>
      <c r="H103" s="53">
        <f>IF(Inskrivning!F101&gt;0,Inskrivning!Q101,0)</f>
        <v>0</v>
      </c>
      <c r="I103" s="53">
        <f>IF(Inskrivning!F101&gt;0,Inskrivning!R101,0)</f>
        <v>0</v>
      </c>
      <c r="J103" s="53">
        <f>IF(Inskrivning!F101&gt;0,Inskrivning!S101,0)</f>
        <v>0</v>
      </c>
      <c r="K103" s="53">
        <f>IF(Inskrivning!F101&gt;0,Inskrivning!T101,0)</f>
        <v>0</v>
      </c>
      <c r="L103" s="53">
        <f>IF(Inskrivning!F101&gt;0,Inskrivning!U101,0)</f>
        <v>0</v>
      </c>
      <c r="M103" s="53">
        <f>IF(Inskrivning!F101&gt;0,Inskrivning!V101,0)</f>
        <v>0</v>
      </c>
      <c r="N103" s="53">
        <f>IF(Inskrivning!F101&gt;0,Inskrivning!W101,0)</f>
        <v>0</v>
      </c>
      <c r="O103" s="53">
        <f>IF(Inskrivning!F101&gt;0,Inskrivning!X101,0)</f>
        <v>0</v>
      </c>
      <c r="P103" s="4"/>
      <c r="Q103" s="4"/>
      <c r="R103" s="4"/>
      <c r="W103" s="15">
        <f>IF(Inskrivning!F101="",0,Inskrivning!F101)</f>
        <v>0</v>
      </c>
      <c r="Y103" s="30"/>
      <c r="Z103" s="104"/>
    </row>
    <row r="104" spans="1:26" ht="15" x14ac:dyDescent="0.25">
      <c r="A104" s="53">
        <f>IF(Inskrivning!F102&gt;0,Inskrivning!J102,0)</f>
        <v>0</v>
      </c>
      <c r="B104" s="53">
        <f>IF(Inskrivning!F102&gt;0,Inskrivning!K102,0)</f>
        <v>0</v>
      </c>
      <c r="C104" s="53">
        <f>IF(Inskrivning!F102&gt;0,Inskrivning!L102,0)</f>
        <v>0</v>
      </c>
      <c r="D104" s="53">
        <f>IF(Inskrivning!F102&gt;0,Inskrivning!M102,0)</f>
        <v>0</v>
      </c>
      <c r="E104" s="53">
        <f>IF(Inskrivning!F102&gt;0,Inskrivning!N102,0)</f>
        <v>0</v>
      </c>
      <c r="F104" s="53">
        <f>IF(Inskrivning!F102&gt;0,Inskrivning!O102,0)</f>
        <v>0</v>
      </c>
      <c r="G104" s="53">
        <f>IF(Inskrivning!F102&gt;0,Inskrivning!P102,0)</f>
        <v>0</v>
      </c>
      <c r="H104" s="53">
        <f>IF(Inskrivning!F102&gt;0,Inskrivning!Q102,0)</f>
        <v>0</v>
      </c>
      <c r="I104" s="53">
        <f>IF(Inskrivning!F102&gt;0,Inskrivning!R102,0)</f>
        <v>0</v>
      </c>
      <c r="J104" s="53">
        <f>IF(Inskrivning!F102&gt;0,Inskrivning!S102,0)</f>
        <v>0</v>
      </c>
      <c r="K104" s="53">
        <f>IF(Inskrivning!F102&gt;0,Inskrivning!T102,0)</f>
        <v>0</v>
      </c>
      <c r="L104" s="53">
        <f>IF(Inskrivning!F102&gt;0,Inskrivning!U102,0)</f>
        <v>0</v>
      </c>
      <c r="M104" s="53">
        <f>IF(Inskrivning!F102&gt;0,Inskrivning!V102,0)</f>
        <v>0</v>
      </c>
      <c r="N104" s="53">
        <f>IF(Inskrivning!F102&gt;0,Inskrivning!W102,0)</f>
        <v>0</v>
      </c>
      <c r="O104" s="53">
        <f>IF(Inskrivning!F102&gt;0,Inskrivning!X102,0)</f>
        <v>0</v>
      </c>
      <c r="P104" s="4"/>
      <c r="Q104" s="4"/>
      <c r="R104" s="4"/>
      <c r="W104" s="15">
        <f>IF(Inskrivning!F102="",0,Inskrivning!F102)</f>
        <v>0</v>
      </c>
      <c r="Y104" s="30"/>
      <c r="Z104" s="4"/>
    </row>
    <row r="105" spans="1:26" ht="15" x14ac:dyDescent="0.25">
      <c r="A105" s="53">
        <f>IF(Inskrivning!F103&gt;0,Inskrivning!J103,0)</f>
        <v>0</v>
      </c>
      <c r="B105" s="53">
        <f>IF(Inskrivning!F103&gt;0,Inskrivning!K103,0)</f>
        <v>0</v>
      </c>
      <c r="C105" s="53">
        <f>IF(Inskrivning!F103&gt;0,Inskrivning!L103,0)</f>
        <v>0</v>
      </c>
      <c r="D105" s="53">
        <f>IF(Inskrivning!F103&gt;0,Inskrivning!M103,0)</f>
        <v>0</v>
      </c>
      <c r="E105" s="53">
        <f>IF(Inskrivning!F103&gt;0,Inskrivning!N103,0)</f>
        <v>0</v>
      </c>
      <c r="F105" s="53">
        <f>IF(Inskrivning!F103&gt;0,Inskrivning!O103,0)</f>
        <v>0</v>
      </c>
      <c r="G105" s="53">
        <f>IF(Inskrivning!F103&gt;0,Inskrivning!P103,0)</f>
        <v>0</v>
      </c>
      <c r="H105" s="53">
        <f>IF(Inskrivning!F103&gt;0,Inskrivning!Q103,0)</f>
        <v>0</v>
      </c>
      <c r="I105" s="53">
        <f>IF(Inskrivning!F103&gt;0,Inskrivning!R103,0)</f>
        <v>0</v>
      </c>
      <c r="J105" s="53">
        <f>IF(Inskrivning!F103&gt;0,Inskrivning!S103,0)</f>
        <v>0</v>
      </c>
      <c r="K105" s="53">
        <f>IF(Inskrivning!F103&gt;0,Inskrivning!T103,0)</f>
        <v>0</v>
      </c>
      <c r="L105" s="53">
        <f>IF(Inskrivning!F103&gt;0,Inskrivning!U103,0)</f>
        <v>0</v>
      </c>
      <c r="M105" s="53">
        <f>IF(Inskrivning!F103&gt;0,Inskrivning!V103,0)</f>
        <v>0</v>
      </c>
      <c r="N105" s="53">
        <f>IF(Inskrivning!F103&gt;0,Inskrivning!W103,0)</f>
        <v>0</v>
      </c>
      <c r="O105" s="53">
        <f>IF(Inskrivning!F103&gt;0,Inskrivning!X103,0)</f>
        <v>0</v>
      </c>
      <c r="P105" s="4"/>
      <c r="Q105" s="4"/>
      <c r="R105" s="4"/>
      <c r="W105" s="15">
        <f>IF(Inskrivning!F103="",0,Inskrivning!F103)</f>
        <v>0</v>
      </c>
      <c r="Y105" s="30"/>
      <c r="Z105" s="104"/>
    </row>
    <row r="106" spans="1:26" ht="15" x14ac:dyDescent="0.25">
      <c r="A106" s="53">
        <f>IF(Inskrivning!F104&gt;0,Inskrivning!J104,0)</f>
        <v>0</v>
      </c>
      <c r="B106" s="53">
        <f>IF(Inskrivning!F104&gt;0,Inskrivning!K104,0)</f>
        <v>0</v>
      </c>
      <c r="C106" s="53">
        <f>IF(Inskrivning!F104&gt;0,Inskrivning!L104,0)</f>
        <v>0</v>
      </c>
      <c r="D106" s="53">
        <f>IF(Inskrivning!F104&gt;0,Inskrivning!M104,0)</f>
        <v>0</v>
      </c>
      <c r="E106" s="53">
        <f>IF(Inskrivning!F104&gt;0,Inskrivning!N104,0)</f>
        <v>0</v>
      </c>
      <c r="F106" s="53">
        <f>IF(Inskrivning!F104&gt;0,Inskrivning!O104,0)</f>
        <v>0</v>
      </c>
      <c r="G106" s="53">
        <f>IF(Inskrivning!F104&gt;0,Inskrivning!P104,0)</f>
        <v>0</v>
      </c>
      <c r="H106" s="53">
        <f>IF(Inskrivning!F104&gt;0,Inskrivning!Q104,0)</f>
        <v>0</v>
      </c>
      <c r="I106" s="53">
        <f>IF(Inskrivning!F104&gt;0,Inskrivning!R104,0)</f>
        <v>0</v>
      </c>
      <c r="J106" s="53">
        <f>IF(Inskrivning!F104&gt;0,Inskrivning!S104,0)</f>
        <v>0</v>
      </c>
      <c r="K106" s="53">
        <f>IF(Inskrivning!F104&gt;0,Inskrivning!T104,0)</f>
        <v>0</v>
      </c>
      <c r="L106" s="53">
        <f>IF(Inskrivning!F104&gt;0,Inskrivning!U104,0)</f>
        <v>0</v>
      </c>
      <c r="M106" s="53">
        <f>IF(Inskrivning!F104&gt;0,Inskrivning!V104,0)</f>
        <v>0</v>
      </c>
      <c r="N106" s="53">
        <f>IF(Inskrivning!F104&gt;0,Inskrivning!W104,0)</f>
        <v>0</v>
      </c>
      <c r="O106" s="53">
        <f>IF(Inskrivning!F104&gt;0,Inskrivning!X104,0)</f>
        <v>0</v>
      </c>
      <c r="P106" s="4"/>
      <c r="Q106" s="4"/>
      <c r="R106" s="4"/>
      <c r="W106" s="15">
        <f>IF(Inskrivning!F104="",0,Inskrivning!F104)</f>
        <v>0</v>
      </c>
      <c r="Y106" s="30"/>
      <c r="Z106" s="4"/>
    </row>
    <row r="107" spans="1:26" ht="15" x14ac:dyDescent="0.25">
      <c r="A107" s="53">
        <f>IF(Inskrivning!F105&gt;0,Inskrivning!J105,0)</f>
        <v>0</v>
      </c>
      <c r="B107" s="53">
        <f>IF(Inskrivning!F105&gt;0,Inskrivning!K105,0)</f>
        <v>0</v>
      </c>
      <c r="C107" s="53">
        <f>IF(Inskrivning!F105&gt;0,Inskrivning!L105,0)</f>
        <v>0</v>
      </c>
      <c r="D107" s="53">
        <f>IF(Inskrivning!F105&gt;0,Inskrivning!M105,0)</f>
        <v>0</v>
      </c>
      <c r="E107" s="53">
        <f>IF(Inskrivning!F105&gt;0,Inskrivning!N105,0)</f>
        <v>0</v>
      </c>
      <c r="F107" s="53">
        <f>IF(Inskrivning!F105&gt;0,Inskrivning!O105,0)</f>
        <v>0</v>
      </c>
      <c r="G107" s="53">
        <f>IF(Inskrivning!F105&gt;0,Inskrivning!P105,0)</f>
        <v>0</v>
      </c>
      <c r="H107" s="53">
        <f>IF(Inskrivning!F105&gt;0,Inskrivning!Q105,0)</f>
        <v>0</v>
      </c>
      <c r="I107" s="53">
        <f>IF(Inskrivning!F105&gt;0,Inskrivning!R105,0)</f>
        <v>0</v>
      </c>
      <c r="J107" s="53">
        <f>IF(Inskrivning!F105&gt;0,Inskrivning!S105,0)</f>
        <v>0</v>
      </c>
      <c r="K107" s="53">
        <f>IF(Inskrivning!F105&gt;0,Inskrivning!T105,0)</f>
        <v>0</v>
      </c>
      <c r="L107" s="53">
        <f>IF(Inskrivning!F105&gt;0,Inskrivning!U105,0)</f>
        <v>0</v>
      </c>
      <c r="M107" s="53">
        <f>IF(Inskrivning!F105&gt;0,Inskrivning!V105,0)</f>
        <v>0</v>
      </c>
      <c r="N107" s="53">
        <f>IF(Inskrivning!F105&gt;0,Inskrivning!W105,0)</f>
        <v>0</v>
      </c>
      <c r="O107" s="53">
        <f>IF(Inskrivning!F105&gt;0,Inskrivning!X105,0)</f>
        <v>0</v>
      </c>
      <c r="P107" s="4"/>
      <c r="Q107" s="4"/>
      <c r="R107" s="4"/>
      <c r="W107" s="15">
        <f>IF(Inskrivning!F105="",0,Inskrivning!F105)</f>
        <v>0</v>
      </c>
      <c r="Y107" s="30"/>
      <c r="Z107" s="104"/>
    </row>
    <row r="108" spans="1:26" ht="15" x14ac:dyDescent="0.25">
      <c r="A108" s="53">
        <f>IF(Inskrivning!F106&gt;0,Inskrivning!J106,0)</f>
        <v>0</v>
      </c>
      <c r="B108" s="53">
        <f>IF(Inskrivning!F106&gt;0,Inskrivning!K106,0)</f>
        <v>0</v>
      </c>
      <c r="C108" s="53">
        <f>IF(Inskrivning!F106&gt;0,Inskrivning!L106,0)</f>
        <v>0</v>
      </c>
      <c r="D108" s="53">
        <f>IF(Inskrivning!F106&gt;0,Inskrivning!M106,0)</f>
        <v>0</v>
      </c>
      <c r="E108" s="53">
        <f>IF(Inskrivning!F106&gt;0,Inskrivning!N106,0)</f>
        <v>0</v>
      </c>
      <c r="F108" s="53">
        <f>IF(Inskrivning!F106&gt;0,Inskrivning!O106,0)</f>
        <v>0</v>
      </c>
      <c r="G108" s="53">
        <f>IF(Inskrivning!F106&gt;0,Inskrivning!P106,0)</f>
        <v>0</v>
      </c>
      <c r="H108" s="53">
        <f>IF(Inskrivning!F106&gt;0,Inskrivning!Q106,0)</f>
        <v>0</v>
      </c>
      <c r="I108" s="53">
        <f>IF(Inskrivning!F106&gt;0,Inskrivning!R106,0)</f>
        <v>0</v>
      </c>
      <c r="J108" s="53">
        <f>IF(Inskrivning!F106&gt;0,Inskrivning!S106,0)</f>
        <v>0</v>
      </c>
      <c r="K108" s="53">
        <f>IF(Inskrivning!F106&gt;0,Inskrivning!T106,0)</f>
        <v>0</v>
      </c>
      <c r="L108" s="53">
        <f>IF(Inskrivning!F106&gt;0,Inskrivning!U106,0)</f>
        <v>0</v>
      </c>
      <c r="M108" s="53">
        <f>IF(Inskrivning!F106&gt;0,Inskrivning!V106,0)</f>
        <v>0</v>
      </c>
      <c r="N108" s="53">
        <f>IF(Inskrivning!F106&gt;0,Inskrivning!W106,0)</f>
        <v>0</v>
      </c>
      <c r="O108" s="53">
        <f>IF(Inskrivning!F106&gt;0,Inskrivning!X106,0)</f>
        <v>0</v>
      </c>
      <c r="P108" s="4"/>
      <c r="Q108" s="4"/>
      <c r="R108" s="4"/>
      <c r="W108" s="15">
        <f>IF(Inskrivning!F106="",0,Inskrivning!F106)</f>
        <v>0</v>
      </c>
      <c r="Y108" s="30"/>
      <c r="Z108" s="4"/>
    </row>
    <row r="109" spans="1:26" ht="15" x14ac:dyDescent="0.25">
      <c r="A109" s="53">
        <f>IF(Inskrivning!F107&gt;0,Inskrivning!J107,0)</f>
        <v>0</v>
      </c>
      <c r="B109" s="53">
        <f>IF(Inskrivning!F107&gt;0,Inskrivning!K107,0)</f>
        <v>0</v>
      </c>
      <c r="C109" s="53">
        <f>IF(Inskrivning!F107&gt;0,Inskrivning!L107,0)</f>
        <v>0</v>
      </c>
      <c r="D109" s="53">
        <f>IF(Inskrivning!F107&gt;0,Inskrivning!M107,0)</f>
        <v>0</v>
      </c>
      <c r="E109" s="53">
        <f>IF(Inskrivning!F107&gt;0,Inskrivning!N107,0)</f>
        <v>0</v>
      </c>
      <c r="F109" s="53">
        <f>IF(Inskrivning!F107&gt;0,Inskrivning!O107,0)</f>
        <v>0</v>
      </c>
      <c r="G109" s="53">
        <f>IF(Inskrivning!F107&gt;0,Inskrivning!P107,0)</f>
        <v>0</v>
      </c>
      <c r="H109" s="53">
        <f>IF(Inskrivning!F107&gt;0,Inskrivning!Q107,0)</f>
        <v>0</v>
      </c>
      <c r="I109" s="53">
        <f>IF(Inskrivning!F107&gt;0,Inskrivning!R107,0)</f>
        <v>0</v>
      </c>
      <c r="J109" s="53">
        <f>IF(Inskrivning!F107&gt;0,Inskrivning!S107,0)</f>
        <v>0</v>
      </c>
      <c r="K109" s="53">
        <f>IF(Inskrivning!F107&gt;0,Inskrivning!T107,0)</f>
        <v>0</v>
      </c>
      <c r="L109" s="53">
        <f>IF(Inskrivning!F107&gt;0,Inskrivning!U107,0)</f>
        <v>0</v>
      </c>
      <c r="M109" s="53">
        <f>IF(Inskrivning!F107&gt;0,Inskrivning!V107,0)</f>
        <v>0</v>
      </c>
      <c r="N109" s="53">
        <f>IF(Inskrivning!F107&gt;0,Inskrivning!W107,0)</f>
        <v>0</v>
      </c>
      <c r="O109" s="53">
        <f>IF(Inskrivning!F107&gt;0,Inskrivning!X107,0)</f>
        <v>0</v>
      </c>
      <c r="P109" s="4"/>
      <c r="Q109" s="4"/>
      <c r="R109" s="4"/>
      <c r="W109" s="15">
        <f>IF(Inskrivning!F107="",0,Inskrivning!F107)</f>
        <v>0</v>
      </c>
      <c r="Y109" s="30"/>
      <c r="Z109" s="104"/>
    </row>
    <row r="110" spans="1:26" ht="15" x14ac:dyDescent="0.25">
      <c r="A110" s="53">
        <f>IF(Inskrivning!F108&gt;0,Inskrivning!J108,0)</f>
        <v>0</v>
      </c>
      <c r="B110" s="53">
        <f>IF(Inskrivning!F108&gt;0,Inskrivning!K108,0)</f>
        <v>0</v>
      </c>
      <c r="C110" s="53">
        <f>IF(Inskrivning!F108&gt;0,Inskrivning!L108,0)</f>
        <v>0</v>
      </c>
      <c r="D110" s="53">
        <f>IF(Inskrivning!F108&gt;0,Inskrivning!M108,0)</f>
        <v>0</v>
      </c>
      <c r="E110" s="53">
        <f>IF(Inskrivning!F108&gt;0,Inskrivning!N108,0)</f>
        <v>0</v>
      </c>
      <c r="F110" s="53">
        <f>IF(Inskrivning!F108&gt;0,Inskrivning!O108,0)</f>
        <v>0</v>
      </c>
      <c r="G110" s="53">
        <f>IF(Inskrivning!F108&gt;0,Inskrivning!P108,0)</f>
        <v>0</v>
      </c>
      <c r="H110" s="53">
        <f>IF(Inskrivning!F108&gt;0,Inskrivning!Q108,0)</f>
        <v>0</v>
      </c>
      <c r="I110" s="53">
        <f>IF(Inskrivning!F108&gt;0,Inskrivning!R108,0)</f>
        <v>0</v>
      </c>
      <c r="J110" s="53">
        <f>IF(Inskrivning!F108&gt;0,Inskrivning!S108,0)</f>
        <v>0</v>
      </c>
      <c r="K110" s="53">
        <f>IF(Inskrivning!F108&gt;0,Inskrivning!T108,0)</f>
        <v>0</v>
      </c>
      <c r="L110" s="53">
        <f>IF(Inskrivning!F108&gt;0,Inskrivning!U108,0)</f>
        <v>0</v>
      </c>
      <c r="M110" s="53">
        <f>IF(Inskrivning!F108&gt;0,Inskrivning!V108,0)</f>
        <v>0</v>
      </c>
      <c r="N110" s="53">
        <f>IF(Inskrivning!F108&gt;0,Inskrivning!W108,0)</f>
        <v>0</v>
      </c>
      <c r="O110" s="53">
        <f>IF(Inskrivning!F108&gt;0,Inskrivning!X108,0)</f>
        <v>0</v>
      </c>
      <c r="P110" s="4"/>
      <c r="Q110" s="4"/>
      <c r="R110" s="4"/>
      <c r="W110" s="15">
        <f>IF(Inskrivning!F108="",0,Inskrivning!F108)</f>
        <v>0</v>
      </c>
      <c r="Y110" s="30"/>
      <c r="Z110" s="4"/>
    </row>
    <row r="111" spans="1:26" ht="15" x14ac:dyDescent="0.25">
      <c r="A111" s="53">
        <f>IF(Inskrivning!F109&gt;0,Inskrivning!J109,0)</f>
        <v>0</v>
      </c>
      <c r="B111" s="53">
        <f>IF(Inskrivning!F109&gt;0,Inskrivning!K109,0)</f>
        <v>0</v>
      </c>
      <c r="C111" s="53">
        <f>IF(Inskrivning!F109&gt;0,Inskrivning!L109,0)</f>
        <v>0</v>
      </c>
      <c r="D111" s="53">
        <f>IF(Inskrivning!F109&gt;0,Inskrivning!M109,0)</f>
        <v>0</v>
      </c>
      <c r="E111" s="53">
        <f>IF(Inskrivning!F109&gt;0,Inskrivning!N109,0)</f>
        <v>0</v>
      </c>
      <c r="F111" s="53">
        <f>IF(Inskrivning!F109&gt;0,Inskrivning!O109,0)</f>
        <v>0</v>
      </c>
      <c r="G111" s="53">
        <f>IF(Inskrivning!F109&gt;0,Inskrivning!P109,0)</f>
        <v>0</v>
      </c>
      <c r="H111" s="53">
        <f>IF(Inskrivning!F109&gt;0,Inskrivning!Q109,0)</f>
        <v>0</v>
      </c>
      <c r="I111" s="53">
        <f>IF(Inskrivning!F109&gt;0,Inskrivning!R109,0)</f>
        <v>0</v>
      </c>
      <c r="J111" s="53">
        <f>IF(Inskrivning!F109&gt;0,Inskrivning!S109,0)</f>
        <v>0</v>
      </c>
      <c r="K111" s="53">
        <f>IF(Inskrivning!F109&gt;0,Inskrivning!T109,0)</f>
        <v>0</v>
      </c>
      <c r="L111" s="53">
        <f>IF(Inskrivning!F109&gt;0,Inskrivning!U109,0)</f>
        <v>0</v>
      </c>
      <c r="M111" s="53">
        <f>IF(Inskrivning!F109&gt;0,Inskrivning!V109,0)</f>
        <v>0</v>
      </c>
      <c r="N111" s="53">
        <f>IF(Inskrivning!F109&gt;0,Inskrivning!W109,0)</f>
        <v>0</v>
      </c>
      <c r="O111" s="53">
        <f>IF(Inskrivning!F109&gt;0,Inskrivning!X109,0)</f>
        <v>0</v>
      </c>
      <c r="P111" s="4"/>
      <c r="Q111" s="4"/>
      <c r="R111" s="4"/>
      <c r="W111" s="15">
        <f>IF(Inskrivning!F109="",0,Inskrivning!F109)</f>
        <v>0</v>
      </c>
      <c r="Y111" s="30"/>
      <c r="Z111" s="104"/>
    </row>
    <row r="112" spans="1:26" ht="15" x14ac:dyDescent="0.25">
      <c r="A112" s="53">
        <f>IF(Inskrivning!F110&gt;0,Inskrivning!J110,0)</f>
        <v>0</v>
      </c>
      <c r="B112" s="53">
        <f>IF(Inskrivning!F110&gt;0,Inskrivning!K110,0)</f>
        <v>0</v>
      </c>
      <c r="C112" s="53">
        <f>IF(Inskrivning!F110&gt;0,Inskrivning!L110,0)</f>
        <v>0</v>
      </c>
      <c r="D112" s="53">
        <f>IF(Inskrivning!F110&gt;0,Inskrivning!M110,0)</f>
        <v>0</v>
      </c>
      <c r="E112" s="53">
        <f>IF(Inskrivning!F110&gt;0,Inskrivning!N110,0)</f>
        <v>0</v>
      </c>
      <c r="F112" s="53">
        <f>IF(Inskrivning!F110&gt;0,Inskrivning!O110,0)</f>
        <v>0</v>
      </c>
      <c r="G112" s="53">
        <f>IF(Inskrivning!F110&gt;0,Inskrivning!P110,0)</f>
        <v>0</v>
      </c>
      <c r="H112" s="53">
        <f>IF(Inskrivning!F110&gt;0,Inskrivning!Q110,0)</f>
        <v>0</v>
      </c>
      <c r="I112" s="53">
        <f>IF(Inskrivning!F110&gt;0,Inskrivning!R110,0)</f>
        <v>0</v>
      </c>
      <c r="J112" s="53">
        <f>IF(Inskrivning!F110&gt;0,Inskrivning!S110,0)</f>
        <v>0</v>
      </c>
      <c r="K112" s="53">
        <f>IF(Inskrivning!F110&gt;0,Inskrivning!T110,0)</f>
        <v>0</v>
      </c>
      <c r="L112" s="53">
        <f>IF(Inskrivning!F110&gt;0,Inskrivning!U110,0)</f>
        <v>0</v>
      </c>
      <c r="M112" s="53">
        <f>IF(Inskrivning!F110&gt;0,Inskrivning!V110,0)</f>
        <v>0</v>
      </c>
      <c r="N112" s="53">
        <f>IF(Inskrivning!F110&gt;0,Inskrivning!W110,0)</f>
        <v>0</v>
      </c>
      <c r="O112" s="53">
        <f>IF(Inskrivning!F110&gt;0,Inskrivning!X110,0)</f>
        <v>0</v>
      </c>
      <c r="P112" s="4"/>
      <c r="Q112" s="4"/>
      <c r="R112" s="4"/>
      <c r="W112" s="15">
        <f>IF(Inskrivning!F110="",0,Inskrivning!F110)</f>
        <v>0</v>
      </c>
      <c r="Y112" s="30"/>
      <c r="Z112" s="4"/>
    </row>
    <row r="113" spans="1:26" ht="15" x14ac:dyDescent="0.25">
      <c r="A113" s="53">
        <f>IF(Inskrivning!F111&gt;0,Inskrivning!J111,0)</f>
        <v>0</v>
      </c>
      <c r="B113" s="53">
        <f>IF(Inskrivning!F111&gt;0,Inskrivning!K111,0)</f>
        <v>0</v>
      </c>
      <c r="C113" s="53">
        <f>IF(Inskrivning!F111&gt;0,Inskrivning!L111,0)</f>
        <v>0</v>
      </c>
      <c r="D113" s="53">
        <f>IF(Inskrivning!F111&gt;0,Inskrivning!M111,0)</f>
        <v>0</v>
      </c>
      <c r="E113" s="53">
        <f>IF(Inskrivning!F111&gt;0,Inskrivning!N111,0)</f>
        <v>0</v>
      </c>
      <c r="F113" s="53">
        <f>IF(Inskrivning!F111&gt;0,Inskrivning!O111,0)</f>
        <v>0</v>
      </c>
      <c r="G113" s="53">
        <f>IF(Inskrivning!F111&gt;0,Inskrivning!P111,0)</f>
        <v>0</v>
      </c>
      <c r="H113" s="53">
        <f>IF(Inskrivning!F111&gt;0,Inskrivning!Q111,0)</f>
        <v>0</v>
      </c>
      <c r="I113" s="53">
        <f>IF(Inskrivning!F111&gt;0,Inskrivning!R111,0)</f>
        <v>0</v>
      </c>
      <c r="J113" s="53">
        <f>IF(Inskrivning!F111&gt;0,Inskrivning!S111,0)</f>
        <v>0</v>
      </c>
      <c r="K113" s="53">
        <f>IF(Inskrivning!F111&gt;0,Inskrivning!T111,0)</f>
        <v>0</v>
      </c>
      <c r="L113" s="53">
        <f>IF(Inskrivning!F111&gt;0,Inskrivning!U111,0)</f>
        <v>0</v>
      </c>
      <c r="M113" s="53">
        <f>IF(Inskrivning!F111&gt;0,Inskrivning!V111,0)</f>
        <v>0</v>
      </c>
      <c r="N113" s="53">
        <f>IF(Inskrivning!F111&gt;0,Inskrivning!W111,0)</f>
        <v>0</v>
      </c>
      <c r="O113" s="53">
        <f>IF(Inskrivning!F111&gt;0,Inskrivning!X111,0)</f>
        <v>0</v>
      </c>
      <c r="P113" s="4"/>
      <c r="Q113" s="4"/>
      <c r="R113" s="4"/>
      <c r="W113" s="15">
        <f>IF(Inskrivning!F111="",0,Inskrivning!F111)</f>
        <v>0</v>
      </c>
      <c r="Y113" s="30"/>
      <c r="Z113" s="104"/>
    </row>
    <row r="114" spans="1:26" ht="15" x14ac:dyDescent="0.25">
      <c r="A114" s="53">
        <f>IF(Inskrivning!F112&gt;0,Inskrivning!J112,0)</f>
        <v>0</v>
      </c>
      <c r="B114" s="53">
        <f>IF(Inskrivning!F112&gt;0,Inskrivning!K112,0)</f>
        <v>0</v>
      </c>
      <c r="C114" s="53">
        <f>IF(Inskrivning!F112&gt;0,Inskrivning!L112,0)</f>
        <v>0</v>
      </c>
      <c r="D114" s="53">
        <f>IF(Inskrivning!F112&gt;0,Inskrivning!M112,0)</f>
        <v>0</v>
      </c>
      <c r="E114" s="53">
        <f>IF(Inskrivning!F112&gt;0,Inskrivning!N112,0)</f>
        <v>0</v>
      </c>
      <c r="F114" s="53">
        <f>IF(Inskrivning!F112&gt;0,Inskrivning!O112,0)</f>
        <v>0</v>
      </c>
      <c r="G114" s="53">
        <f>IF(Inskrivning!F112&gt;0,Inskrivning!P112,0)</f>
        <v>0</v>
      </c>
      <c r="H114" s="53">
        <f>IF(Inskrivning!F112&gt;0,Inskrivning!Q112,0)</f>
        <v>0</v>
      </c>
      <c r="I114" s="53">
        <f>IF(Inskrivning!F112&gt;0,Inskrivning!R112,0)</f>
        <v>0</v>
      </c>
      <c r="J114" s="53">
        <f>IF(Inskrivning!F112&gt;0,Inskrivning!S112,0)</f>
        <v>0</v>
      </c>
      <c r="K114" s="53">
        <f>IF(Inskrivning!F112&gt;0,Inskrivning!T112,0)</f>
        <v>0</v>
      </c>
      <c r="L114" s="53">
        <f>IF(Inskrivning!F112&gt;0,Inskrivning!U112,0)</f>
        <v>0</v>
      </c>
      <c r="M114" s="53">
        <f>IF(Inskrivning!F112&gt;0,Inskrivning!V112,0)</f>
        <v>0</v>
      </c>
      <c r="N114" s="53">
        <f>IF(Inskrivning!F112&gt;0,Inskrivning!W112,0)</f>
        <v>0</v>
      </c>
      <c r="O114" s="53">
        <f>IF(Inskrivning!F112&gt;0,Inskrivning!X112,0)</f>
        <v>0</v>
      </c>
      <c r="P114" s="4"/>
      <c r="Q114" s="4"/>
      <c r="R114" s="4"/>
      <c r="W114" s="15">
        <f>IF(Inskrivning!F112="",0,Inskrivning!F112)</f>
        <v>0</v>
      </c>
      <c r="Y114" s="30"/>
      <c r="Z114" s="4"/>
    </row>
    <row r="115" spans="1:26" ht="15" x14ac:dyDescent="0.25">
      <c r="A115" s="53">
        <f>IF(Inskrivning!F113&gt;0,Inskrivning!J113,0)</f>
        <v>0</v>
      </c>
      <c r="B115" s="53">
        <f>IF(Inskrivning!F113&gt;0,Inskrivning!K113,0)</f>
        <v>0</v>
      </c>
      <c r="C115" s="53">
        <f>IF(Inskrivning!F113&gt;0,Inskrivning!L113,0)</f>
        <v>0</v>
      </c>
      <c r="D115" s="53">
        <f>IF(Inskrivning!F113&gt;0,Inskrivning!M113,0)</f>
        <v>0</v>
      </c>
      <c r="E115" s="53">
        <f>IF(Inskrivning!F113&gt;0,Inskrivning!N113,0)</f>
        <v>0</v>
      </c>
      <c r="F115" s="53">
        <f>IF(Inskrivning!F113&gt;0,Inskrivning!O113,0)</f>
        <v>0</v>
      </c>
      <c r="G115" s="53">
        <f>IF(Inskrivning!F113&gt;0,Inskrivning!P113,0)</f>
        <v>0</v>
      </c>
      <c r="H115" s="53">
        <f>IF(Inskrivning!F113&gt;0,Inskrivning!Q113,0)</f>
        <v>0</v>
      </c>
      <c r="I115" s="53">
        <f>IF(Inskrivning!F113&gt;0,Inskrivning!R113,0)</f>
        <v>0</v>
      </c>
      <c r="J115" s="53">
        <f>IF(Inskrivning!F113&gt;0,Inskrivning!S113,0)</f>
        <v>0</v>
      </c>
      <c r="K115" s="53">
        <f>IF(Inskrivning!F113&gt;0,Inskrivning!T113,0)</f>
        <v>0</v>
      </c>
      <c r="L115" s="53">
        <f>IF(Inskrivning!F113&gt;0,Inskrivning!U113,0)</f>
        <v>0</v>
      </c>
      <c r="M115" s="53">
        <f>IF(Inskrivning!F113&gt;0,Inskrivning!V113,0)</f>
        <v>0</v>
      </c>
      <c r="N115" s="53">
        <f>IF(Inskrivning!F113&gt;0,Inskrivning!W113,0)</f>
        <v>0</v>
      </c>
      <c r="O115" s="53">
        <f>IF(Inskrivning!F113&gt;0,Inskrivning!X113,0)</f>
        <v>0</v>
      </c>
      <c r="P115" s="4"/>
      <c r="Q115" s="4"/>
      <c r="R115" s="4"/>
      <c r="W115" s="15">
        <f>IF(Inskrivning!F113="",0,Inskrivning!F113)</f>
        <v>0</v>
      </c>
      <c r="Y115" s="30"/>
      <c r="Z115" s="104"/>
    </row>
    <row r="116" spans="1:26" ht="15" x14ac:dyDescent="0.25">
      <c r="A116" s="53">
        <f>IF(Inskrivning!F114&gt;0,Inskrivning!J114,0)</f>
        <v>0</v>
      </c>
      <c r="B116" s="53">
        <f>IF(Inskrivning!F114&gt;0,Inskrivning!K114,0)</f>
        <v>0</v>
      </c>
      <c r="C116" s="53">
        <f>IF(Inskrivning!F114&gt;0,Inskrivning!L114,0)</f>
        <v>0</v>
      </c>
      <c r="D116" s="53">
        <f>IF(Inskrivning!F114&gt;0,Inskrivning!M114,0)</f>
        <v>0</v>
      </c>
      <c r="E116" s="53">
        <f>IF(Inskrivning!F114&gt;0,Inskrivning!N114,0)</f>
        <v>0</v>
      </c>
      <c r="F116" s="53">
        <f>IF(Inskrivning!F114&gt;0,Inskrivning!O114,0)</f>
        <v>0</v>
      </c>
      <c r="G116" s="53">
        <f>IF(Inskrivning!F114&gt;0,Inskrivning!P114,0)</f>
        <v>0</v>
      </c>
      <c r="H116" s="53">
        <f>IF(Inskrivning!F114&gt;0,Inskrivning!Q114,0)</f>
        <v>0</v>
      </c>
      <c r="I116" s="53">
        <f>IF(Inskrivning!F114&gt;0,Inskrivning!R114,0)</f>
        <v>0</v>
      </c>
      <c r="J116" s="53">
        <f>IF(Inskrivning!F114&gt;0,Inskrivning!S114,0)</f>
        <v>0</v>
      </c>
      <c r="K116" s="53">
        <f>IF(Inskrivning!F114&gt;0,Inskrivning!T114,0)</f>
        <v>0</v>
      </c>
      <c r="L116" s="53">
        <f>IF(Inskrivning!F114&gt;0,Inskrivning!U114,0)</f>
        <v>0</v>
      </c>
      <c r="M116" s="53">
        <f>IF(Inskrivning!F114&gt;0,Inskrivning!V114,0)</f>
        <v>0</v>
      </c>
      <c r="N116" s="53">
        <f>IF(Inskrivning!F114&gt;0,Inskrivning!W114,0)</f>
        <v>0</v>
      </c>
      <c r="O116" s="53">
        <f>IF(Inskrivning!F114&gt;0,Inskrivning!X114,0)</f>
        <v>0</v>
      </c>
      <c r="P116" s="4"/>
      <c r="Q116" s="4"/>
      <c r="R116" s="4"/>
      <c r="W116" s="15">
        <f>IF(Inskrivning!F114="",0,Inskrivning!F114)</f>
        <v>0</v>
      </c>
      <c r="Y116" s="30"/>
      <c r="Z116" s="4"/>
    </row>
    <row r="117" spans="1:26" ht="15" x14ac:dyDescent="0.25">
      <c r="A117" s="53">
        <f>IF(Inskrivning!F115&gt;0,Inskrivning!J115,0)</f>
        <v>0</v>
      </c>
      <c r="B117" s="53">
        <f>IF(Inskrivning!F115&gt;0,Inskrivning!K115,0)</f>
        <v>0</v>
      </c>
      <c r="C117" s="53">
        <f>IF(Inskrivning!F115&gt;0,Inskrivning!L115,0)</f>
        <v>0</v>
      </c>
      <c r="D117" s="53">
        <f>IF(Inskrivning!F115&gt;0,Inskrivning!M115,0)</f>
        <v>0</v>
      </c>
      <c r="E117" s="53">
        <f>IF(Inskrivning!F115&gt;0,Inskrivning!N115,0)</f>
        <v>0</v>
      </c>
      <c r="F117" s="53">
        <f>IF(Inskrivning!F115&gt;0,Inskrivning!O115,0)</f>
        <v>0</v>
      </c>
      <c r="G117" s="53">
        <f>IF(Inskrivning!F115&gt;0,Inskrivning!P115,0)</f>
        <v>0</v>
      </c>
      <c r="H117" s="53">
        <f>IF(Inskrivning!F115&gt;0,Inskrivning!Q115,0)</f>
        <v>0</v>
      </c>
      <c r="I117" s="53">
        <f>IF(Inskrivning!F115&gt;0,Inskrivning!R115,0)</f>
        <v>0</v>
      </c>
      <c r="J117" s="53">
        <f>IF(Inskrivning!F115&gt;0,Inskrivning!S115,0)</f>
        <v>0</v>
      </c>
      <c r="K117" s="53">
        <f>IF(Inskrivning!F115&gt;0,Inskrivning!T115,0)</f>
        <v>0</v>
      </c>
      <c r="L117" s="53">
        <f>IF(Inskrivning!F115&gt;0,Inskrivning!U115,0)</f>
        <v>0</v>
      </c>
      <c r="M117" s="53">
        <f>IF(Inskrivning!F115&gt;0,Inskrivning!V115,0)</f>
        <v>0</v>
      </c>
      <c r="N117" s="53">
        <f>IF(Inskrivning!F115&gt;0,Inskrivning!W115,0)</f>
        <v>0</v>
      </c>
      <c r="O117" s="53">
        <f>IF(Inskrivning!F115&gt;0,Inskrivning!X115,0)</f>
        <v>0</v>
      </c>
      <c r="P117" s="4"/>
      <c r="Q117" s="4"/>
      <c r="R117" s="4"/>
      <c r="W117" s="15">
        <f>IF(Inskrivning!F115="",0,Inskrivning!F115)</f>
        <v>0</v>
      </c>
      <c r="Y117" s="30"/>
      <c r="Z117" s="104"/>
    </row>
    <row r="118" spans="1:26" ht="15" x14ac:dyDescent="0.25">
      <c r="A118" s="53">
        <f>IF(Inskrivning!F116&gt;0,Inskrivning!J116,0)</f>
        <v>0</v>
      </c>
      <c r="B118" s="53">
        <f>IF(Inskrivning!F116&gt;0,Inskrivning!K116,0)</f>
        <v>0</v>
      </c>
      <c r="C118" s="53">
        <f>IF(Inskrivning!F116&gt;0,Inskrivning!L116,0)</f>
        <v>0</v>
      </c>
      <c r="D118" s="53">
        <f>IF(Inskrivning!F116&gt;0,Inskrivning!M116,0)</f>
        <v>0</v>
      </c>
      <c r="E118" s="53">
        <f>IF(Inskrivning!F116&gt;0,Inskrivning!N116,0)</f>
        <v>0</v>
      </c>
      <c r="F118" s="53">
        <f>IF(Inskrivning!F116&gt;0,Inskrivning!O116,0)</f>
        <v>0</v>
      </c>
      <c r="G118" s="53">
        <f>IF(Inskrivning!F116&gt;0,Inskrivning!P116,0)</f>
        <v>0</v>
      </c>
      <c r="H118" s="53">
        <f>IF(Inskrivning!F116&gt;0,Inskrivning!Q116,0)</f>
        <v>0</v>
      </c>
      <c r="I118" s="53">
        <f>IF(Inskrivning!F116&gt;0,Inskrivning!R116,0)</f>
        <v>0</v>
      </c>
      <c r="J118" s="53">
        <f>IF(Inskrivning!F116&gt;0,Inskrivning!S116,0)</f>
        <v>0</v>
      </c>
      <c r="K118" s="53">
        <f>IF(Inskrivning!F116&gt;0,Inskrivning!T116,0)</f>
        <v>0</v>
      </c>
      <c r="L118" s="53">
        <f>IF(Inskrivning!F116&gt;0,Inskrivning!U116,0)</f>
        <v>0</v>
      </c>
      <c r="M118" s="53">
        <f>IF(Inskrivning!F116&gt;0,Inskrivning!V116,0)</f>
        <v>0</v>
      </c>
      <c r="N118" s="53">
        <f>IF(Inskrivning!F116&gt;0,Inskrivning!W116,0)</f>
        <v>0</v>
      </c>
      <c r="O118" s="53">
        <f>IF(Inskrivning!F116&gt;0,Inskrivning!X116,0)</f>
        <v>0</v>
      </c>
      <c r="P118" s="4"/>
      <c r="Q118" s="4"/>
      <c r="R118" s="4"/>
      <c r="W118" s="15">
        <f>IF(Inskrivning!F116="",0,Inskrivning!F116)</f>
        <v>0</v>
      </c>
      <c r="Y118" s="30"/>
      <c r="Z118" s="4"/>
    </row>
    <row r="119" spans="1:26" ht="15" x14ac:dyDescent="0.25">
      <c r="A119" s="53">
        <f>IF(Inskrivning!F117&gt;0,Inskrivning!J117,0)</f>
        <v>0</v>
      </c>
      <c r="B119" s="53">
        <f>IF(Inskrivning!F117&gt;0,Inskrivning!K117,0)</f>
        <v>0</v>
      </c>
      <c r="C119" s="53">
        <f>IF(Inskrivning!F117&gt;0,Inskrivning!L117,0)</f>
        <v>0</v>
      </c>
      <c r="D119" s="53">
        <f>IF(Inskrivning!F117&gt;0,Inskrivning!M117,0)</f>
        <v>0</v>
      </c>
      <c r="E119" s="53">
        <f>IF(Inskrivning!F117&gt;0,Inskrivning!N117,0)</f>
        <v>0</v>
      </c>
      <c r="F119" s="53">
        <f>IF(Inskrivning!F117&gt;0,Inskrivning!O117,0)</f>
        <v>0</v>
      </c>
      <c r="G119" s="53">
        <f>IF(Inskrivning!F117&gt;0,Inskrivning!P117,0)</f>
        <v>0</v>
      </c>
      <c r="H119" s="53">
        <f>IF(Inskrivning!F117&gt;0,Inskrivning!Q117,0)</f>
        <v>0</v>
      </c>
      <c r="I119" s="53">
        <f>IF(Inskrivning!F117&gt;0,Inskrivning!R117,0)</f>
        <v>0</v>
      </c>
      <c r="J119" s="53">
        <f>IF(Inskrivning!F117&gt;0,Inskrivning!S117,0)</f>
        <v>0</v>
      </c>
      <c r="K119" s="53">
        <f>IF(Inskrivning!F117&gt;0,Inskrivning!T117,0)</f>
        <v>0</v>
      </c>
      <c r="L119" s="53">
        <f>IF(Inskrivning!F117&gt;0,Inskrivning!U117,0)</f>
        <v>0</v>
      </c>
      <c r="M119" s="53">
        <f>IF(Inskrivning!F117&gt;0,Inskrivning!V117,0)</f>
        <v>0</v>
      </c>
      <c r="N119" s="53">
        <f>IF(Inskrivning!F117&gt;0,Inskrivning!W117,0)</f>
        <v>0</v>
      </c>
      <c r="O119" s="53">
        <f>IF(Inskrivning!F117&gt;0,Inskrivning!X117,0)</f>
        <v>0</v>
      </c>
      <c r="P119" s="4"/>
      <c r="Q119" s="4"/>
      <c r="R119" s="4"/>
      <c r="W119" s="15">
        <f>IF(Inskrivning!F117="",0,Inskrivning!F117)</f>
        <v>0</v>
      </c>
      <c r="Y119" s="30"/>
      <c r="Z119" s="104"/>
    </row>
    <row r="120" spans="1:26" ht="15" x14ac:dyDescent="0.25">
      <c r="A120" s="53">
        <f>IF(Inskrivning!F118&gt;0,Inskrivning!J118,0)</f>
        <v>0</v>
      </c>
      <c r="B120" s="53">
        <f>IF(Inskrivning!F118&gt;0,Inskrivning!K118,0)</f>
        <v>0</v>
      </c>
      <c r="C120" s="53">
        <f>IF(Inskrivning!F118&gt;0,Inskrivning!L118,0)</f>
        <v>0</v>
      </c>
      <c r="D120" s="53">
        <f>IF(Inskrivning!F118&gt;0,Inskrivning!M118,0)</f>
        <v>0</v>
      </c>
      <c r="E120" s="53">
        <f>IF(Inskrivning!F118&gt;0,Inskrivning!N118,0)</f>
        <v>0</v>
      </c>
      <c r="F120" s="53">
        <f>IF(Inskrivning!F118&gt;0,Inskrivning!O118,0)</f>
        <v>0</v>
      </c>
      <c r="G120" s="53">
        <f>IF(Inskrivning!F118&gt;0,Inskrivning!P118,0)</f>
        <v>0</v>
      </c>
      <c r="H120" s="53">
        <f>IF(Inskrivning!F118&gt;0,Inskrivning!Q118,0)</f>
        <v>0</v>
      </c>
      <c r="I120" s="53">
        <f>IF(Inskrivning!F118&gt;0,Inskrivning!R118,0)</f>
        <v>0</v>
      </c>
      <c r="J120" s="53">
        <f>IF(Inskrivning!F118&gt;0,Inskrivning!S118,0)</f>
        <v>0</v>
      </c>
      <c r="K120" s="53">
        <f>IF(Inskrivning!F118&gt;0,Inskrivning!T118,0)</f>
        <v>0</v>
      </c>
      <c r="L120" s="53">
        <f>IF(Inskrivning!F118&gt;0,Inskrivning!U118,0)</f>
        <v>0</v>
      </c>
      <c r="M120" s="53">
        <f>IF(Inskrivning!F118&gt;0,Inskrivning!V118,0)</f>
        <v>0</v>
      </c>
      <c r="N120" s="53">
        <f>IF(Inskrivning!F118&gt;0,Inskrivning!W118,0)</f>
        <v>0</v>
      </c>
      <c r="O120" s="53">
        <f>IF(Inskrivning!F118&gt;0,Inskrivning!X118,0)</f>
        <v>0</v>
      </c>
      <c r="P120" s="4"/>
      <c r="Q120" s="4"/>
      <c r="R120" s="4"/>
      <c r="W120" s="15">
        <f>IF(Inskrivning!F118="",0,Inskrivning!F118)</f>
        <v>0</v>
      </c>
      <c r="Y120" s="30"/>
      <c r="Z120" s="4"/>
    </row>
    <row r="121" spans="1:26" ht="15" x14ac:dyDescent="0.25">
      <c r="A121" s="53">
        <f>IF(Inskrivning!F119&gt;0,Inskrivning!J119,0)</f>
        <v>0</v>
      </c>
      <c r="B121" s="53">
        <f>IF(Inskrivning!F119&gt;0,Inskrivning!K119,0)</f>
        <v>0</v>
      </c>
      <c r="C121" s="53">
        <f>IF(Inskrivning!F119&gt;0,Inskrivning!L119,0)</f>
        <v>0</v>
      </c>
      <c r="D121" s="53">
        <f>IF(Inskrivning!F119&gt;0,Inskrivning!M119,0)</f>
        <v>0</v>
      </c>
      <c r="E121" s="53">
        <f>IF(Inskrivning!F119&gt;0,Inskrivning!N119,0)</f>
        <v>0</v>
      </c>
      <c r="F121" s="53">
        <f>IF(Inskrivning!F119&gt;0,Inskrivning!O119,0)</f>
        <v>0</v>
      </c>
      <c r="G121" s="53">
        <f>IF(Inskrivning!F119&gt;0,Inskrivning!P119,0)</f>
        <v>0</v>
      </c>
      <c r="H121" s="53">
        <f>IF(Inskrivning!F119&gt;0,Inskrivning!Q119,0)</f>
        <v>0</v>
      </c>
      <c r="I121" s="53">
        <f>IF(Inskrivning!F119&gt;0,Inskrivning!R119,0)</f>
        <v>0</v>
      </c>
      <c r="J121" s="53">
        <f>IF(Inskrivning!F119&gt;0,Inskrivning!S119,0)</f>
        <v>0</v>
      </c>
      <c r="K121" s="53">
        <f>IF(Inskrivning!F119&gt;0,Inskrivning!T119,0)</f>
        <v>0</v>
      </c>
      <c r="L121" s="53">
        <f>IF(Inskrivning!F119&gt;0,Inskrivning!U119,0)</f>
        <v>0</v>
      </c>
      <c r="M121" s="53">
        <f>IF(Inskrivning!F119&gt;0,Inskrivning!V119,0)</f>
        <v>0</v>
      </c>
      <c r="N121" s="53">
        <f>IF(Inskrivning!F119&gt;0,Inskrivning!W119,0)</f>
        <v>0</v>
      </c>
      <c r="O121" s="53">
        <f>IF(Inskrivning!F119&gt;0,Inskrivning!X119,0)</f>
        <v>0</v>
      </c>
      <c r="P121" s="4"/>
      <c r="Q121" s="4"/>
      <c r="R121" s="4"/>
      <c r="W121" s="15">
        <f>IF(Inskrivning!F119="",0,Inskrivning!F119)</f>
        <v>0</v>
      </c>
      <c r="Y121" s="30"/>
      <c r="Z121" s="104"/>
    </row>
    <row r="122" spans="1:26" ht="15" x14ac:dyDescent="0.25">
      <c r="A122" s="53">
        <f>IF(Inskrivning!F120&gt;0,Inskrivning!J120,0)</f>
        <v>0</v>
      </c>
      <c r="B122" s="53">
        <f>IF(Inskrivning!F120&gt;0,Inskrivning!K120,0)</f>
        <v>0</v>
      </c>
      <c r="C122" s="53">
        <f>IF(Inskrivning!F120&gt;0,Inskrivning!L120,0)</f>
        <v>0</v>
      </c>
      <c r="D122" s="53">
        <f>IF(Inskrivning!F120&gt;0,Inskrivning!M120,0)</f>
        <v>0</v>
      </c>
      <c r="E122" s="53">
        <f>IF(Inskrivning!F120&gt;0,Inskrivning!N120,0)</f>
        <v>0</v>
      </c>
      <c r="F122" s="53">
        <f>IF(Inskrivning!F120&gt;0,Inskrivning!O120,0)</f>
        <v>0</v>
      </c>
      <c r="G122" s="53">
        <f>IF(Inskrivning!F120&gt;0,Inskrivning!P120,0)</f>
        <v>0</v>
      </c>
      <c r="H122" s="53">
        <f>IF(Inskrivning!F120&gt;0,Inskrivning!Q120,0)</f>
        <v>0</v>
      </c>
      <c r="I122" s="53">
        <f>IF(Inskrivning!F120&gt;0,Inskrivning!R120,0)</f>
        <v>0</v>
      </c>
      <c r="J122" s="53">
        <f>IF(Inskrivning!F120&gt;0,Inskrivning!S120,0)</f>
        <v>0</v>
      </c>
      <c r="K122" s="53">
        <f>IF(Inskrivning!F120&gt;0,Inskrivning!T120,0)</f>
        <v>0</v>
      </c>
      <c r="L122" s="53">
        <f>IF(Inskrivning!F120&gt;0,Inskrivning!U120,0)</f>
        <v>0</v>
      </c>
      <c r="M122" s="53">
        <f>IF(Inskrivning!F120&gt;0,Inskrivning!V120,0)</f>
        <v>0</v>
      </c>
      <c r="N122" s="53">
        <f>IF(Inskrivning!F120&gt;0,Inskrivning!W120,0)</f>
        <v>0</v>
      </c>
      <c r="O122" s="53">
        <f>IF(Inskrivning!F120&gt;0,Inskrivning!X120,0)</f>
        <v>0</v>
      </c>
      <c r="P122" s="4"/>
      <c r="Q122" s="4"/>
      <c r="R122" s="4"/>
      <c r="W122" s="15">
        <f>IF(Inskrivning!F120="",0,Inskrivning!F120)</f>
        <v>0</v>
      </c>
      <c r="Y122" s="30"/>
      <c r="Z122" s="4"/>
    </row>
    <row r="123" spans="1:26" ht="15" x14ac:dyDescent="0.25">
      <c r="A123" s="53">
        <f>IF(Inskrivning!F121&gt;0,Inskrivning!J121,0)</f>
        <v>0</v>
      </c>
      <c r="B123" s="53">
        <f>IF(Inskrivning!F121&gt;0,Inskrivning!K121,0)</f>
        <v>0</v>
      </c>
      <c r="C123" s="53">
        <f>IF(Inskrivning!F121&gt;0,Inskrivning!L121,0)</f>
        <v>0</v>
      </c>
      <c r="D123" s="53">
        <f>IF(Inskrivning!F121&gt;0,Inskrivning!M121,0)</f>
        <v>0</v>
      </c>
      <c r="E123" s="53">
        <f>IF(Inskrivning!F121&gt;0,Inskrivning!N121,0)</f>
        <v>0</v>
      </c>
      <c r="F123" s="53">
        <f>IF(Inskrivning!F121&gt;0,Inskrivning!O121,0)</f>
        <v>0</v>
      </c>
      <c r="G123" s="53">
        <f>IF(Inskrivning!F121&gt;0,Inskrivning!P121,0)</f>
        <v>0</v>
      </c>
      <c r="H123" s="53">
        <f>IF(Inskrivning!F121&gt;0,Inskrivning!Q121,0)</f>
        <v>0</v>
      </c>
      <c r="I123" s="53">
        <f>IF(Inskrivning!F121&gt;0,Inskrivning!R121,0)</f>
        <v>0</v>
      </c>
      <c r="J123" s="53">
        <f>IF(Inskrivning!F121&gt;0,Inskrivning!S121,0)</f>
        <v>0</v>
      </c>
      <c r="K123" s="53">
        <f>IF(Inskrivning!F121&gt;0,Inskrivning!T121,0)</f>
        <v>0</v>
      </c>
      <c r="L123" s="53">
        <f>IF(Inskrivning!F121&gt;0,Inskrivning!U121,0)</f>
        <v>0</v>
      </c>
      <c r="M123" s="53">
        <f>IF(Inskrivning!F121&gt;0,Inskrivning!V121,0)</f>
        <v>0</v>
      </c>
      <c r="N123" s="53">
        <f>IF(Inskrivning!F121&gt;0,Inskrivning!W121,0)</f>
        <v>0</v>
      </c>
      <c r="O123" s="53">
        <f>IF(Inskrivning!F121&gt;0,Inskrivning!X121,0)</f>
        <v>0</v>
      </c>
      <c r="P123" s="4"/>
      <c r="Q123" s="4"/>
      <c r="R123" s="4"/>
      <c r="W123" s="15">
        <f>IF(Inskrivning!F121="",0,Inskrivning!F121)</f>
        <v>0</v>
      </c>
      <c r="Y123" s="30"/>
      <c r="Z123" s="104"/>
    </row>
    <row r="124" spans="1:26" ht="15" x14ac:dyDescent="0.25">
      <c r="A124" s="53">
        <f>IF(Inskrivning!F122&gt;0,Inskrivning!J122,0)</f>
        <v>0</v>
      </c>
      <c r="B124" s="53">
        <f>IF(Inskrivning!F122&gt;0,Inskrivning!K122,0)</f>
        <v>0</v>
      </c>
      <c r="C124" s="53">
        <f>IF(Inskrivning!F122&gt;0,Inskrivning!L122,0)</f>
        <v>0</v>
      </c>
      <c r="D124" s="53">
        <f>IF(Inskrivning!F122&gt;0,Inskrivning!M122,0)</f>
        <v>0</v>
      </c>
      <c r="E124" s="53">
        <f>IF(Inskrivning!F122&gt;0,Inskrivning!N122,0)</f>
        <v>0</v>
      </c>
      <c r="F124" s="53">
        <f>IF(Inskrivning!F122&gt;0,Inskrivning!O122,0)</f>
        <v>0</v>
      </c>
      <c r="G124" s="53">
        <f>IF(Inskrivning!F122&gt;0,Inskrivning!P122,0)</f>
        <v>0</v>
      </c>
      <c r="H124" s="53">
        <f>IF(Inskrivning!F122&gt;0,Inskrivning!Q122,0)</f>
        <v>0</v>
      </c>
      <c r="I124" s="53">
        <f>IF(Inskrivning!F122&gt;0,Inskrivning!R122,0)</f>
        <v>0</v>
      </c>
      <c r="J124" s="53">
        <f>IF(Inskrivning!F122&gt;0,Inskrivning!S122,0)</f>
        <v>0</v>
      </c>
      <c r="K124" s="53">
        <f>IF(Inskrivning!F122&gt;0,Inskrivning!T122,0)</f>
        <v>0</v>
      </c>
      <c r="L124" s="53">
        <f>IF(Inskrivning!F122&gt;0,Inskrivning!U122,0)</f>
        <v>0</v>
      </c>
      <c r="M124" s="53">
        <f>IF(Inskrivning!F122&gt;0,Inskrivning!V122,0)</f>
        <v>0</v>
      </c>
      <c r="N124" s="53">
        <f>IF(Inskrivning!F122&gt;0,Inskrivning!W122,0)</f>
        <v>0</v>
      </c>
      <c r="O124" s="53">
        <f>IF(Inskrivning!F122&gt;0,Inskrivning!X122,0)</f>
        <v>0</v>
      </c>
      <c r="P124" s="4"/>
      <c r="Q124" s="4"/>
      <c r="R124" s="4"/>
      <c r="W124" s="15">
        <f>IF(Inskrivning!F122="",0,Inskrivning!F122)</f>
        <v>0</v>
      </c>
      <c r="Y124" s="30"/>
      <c r="Z124" s="4"/>
    </row>
    <row r="125" spans="1:26" ht="15" x14ac:dyDescent="0.25">
      <c r="A125" s="53">
        <f>IF(Inskrivning!F123&gt;0,Inskrivning!J123,0)</f>
        <v>0</v>
      </c>
      <c r="B125" s="53">
        <f>IF(Inskrivning!F123&gt;0,Inskrivning!K123,0)</f>
        <v>0</v>
      </c>
      <c r="C125" s="53">
        <f>IF(Inskrivning!F123&gt;0,Inskrivning!L123,0)</f>
        <v>0</v>
      </c>
      <c r="D125" s="53">
        <f>IF(Inskrivning!F123&gt;0,Inskrivning!M123,0)</f>
        <v>0</v>
      </c>
      <c r="E125" s="53">
        <f>IF(Inskrivning!F123&gt;0,Inskrivning!N123,0)</f>
        <v>0</v>
      </c>
      <c r="F125" s="53">
        <f>IF(Inskrivning!F123&gt;0,Inskrivning!O123,0)</f>
        <v>0</v>
      </c>
      <c r="G125" s="53">
        <f>IF(Inskrivning!F123&gt;0,Inskrivning!P123,0)</f>
        <v>0</v>
      </c>
      <c r="H125" s="53">
        <f>IF(Inskrivning!F123&gt;0,Inskrivning!Q123,0)</f>
        <v>0</v>
      </c>
      <c r="I125" s="53">
        <f>IF(Inskrivning!F123&gt;0,Inskrivning!R123,0)</f>
        <v>0</v>
      </c>
      <c r="J125" s="53">
        <f>IF(Inskrivning!F123&gt;0,Inskrivning!S123,0)</f>
        <v>0</v>
      </c>
      <c r="K125" s="53">
        <f>IF(Inskrivning!F123&gt;0,Inskrivning!T123,0)</f>
        <v>0</v>
      </c>
      <c r="L125" s="53">
        <f>IF(Inskrivning!F123&gt;0,Inskrivning!U123,0)</f>
        <v>0</v>
      </c>
      <c r="M125" s="53">
        <f>IF(Inskrivning!F123&gt;0,Inskrivning!V123,0)</f>
        <v>0</v>
      </c>
      <c r="N125" s="53">
        <f>IF(Inskrivning!F123&gt;0,Inskrivning!W123,0)</f>
        <v>0</v>
      </c>
      <c r="O125" s="53">
        <f>IF(Inskrivning!F123&gt;0,Inskrivning!X123,0)</f>
        <v>0</v>
      </c>
      <c r="P125" s="4"/>
      <c r="Q125" s="4"/>
      <c r="R125" s="4"/>
      <c r="W125" s="15">
        <f>IF(Inskrivning!F123="",0,Inskrivning!F123)</f>
        <v>0</v>
      </c>
      <c r="Y125" s="30"/>
      <c r="Z125" s="104"/>
    </row>
    <row r="126" spans="1:26" ht="15" x14ac:dyDescent="0.25">
      <c r="A126" s="53">
        <f>IF(Inskrivning!F124&gt;0,Inskrivning!J124,0)</f>
        <v>0</v>
      </c>
      <c r="B126" s="53">
        <f>IF(Inskrivning!F124&gt;0,Inskrivning!K124,0)</f>
        <v>0</v>
      </c>
      <c r="C126" s="53">
        <f>IF(Inskrivning!F124&gt;0,Inskrivning!L124,0)</f>
        <v>0</v>
      </c>
      <c r="D126" s="53">
        <f>IF(Inskrivning!F124&gt;0,Inskrivning!M124,0)</f>
        <v>0</v>
      </c>
      <c r="E126" s="53">
        <f>IF(Inskrivning!F124&gt;0,Inskrivning!N124,0)</f>
        <v>0</v>
      </c>
      <c r="F126" s="53">
        <f>IF(Inskrivning!F124&gt;0,Inskrivning!O124,0)</f>
        <v>0</v>
      </c>
      <c r="G126" s="53">
        <f>IF(Inskrivning!F124&gt;0,Inskrivning!P124,0)</f>
        <v>0</v>
      </c>
      <c r="H126" s="53">
        <f>IF(Inskrivning!F124&gt;0,Inskrivning!Q124,0)</f>
        <v>0</v>
      </c>
      <c r="I126" s="53">
        <f>IF(Inskrivning!F124&gt;0,Inskrivning!R124,0)</f>
        <v>0</v>
      </c>
      <c r="J126" s="53">
        <f>IF(Inskrivning!F124&gt;0,Inskrivning!S124,0)</f>
        <v>0</v>
      </c>
      <c r="K126" s="53">
        <f>IF(Inskrivning!F124&gt;0,Inskrivning!T124,0)</f>
        <v>0</v>
      </c>
      <c r="L126" s="53">
        <f>IF(Inskrivning!F124&gt;0,Inskrivning!U124,0)</f>
        <v>0</v>
      </c>
      <c r="M126" s="53">
        <f>IF(Inskrivning!F124&gt;0,Inskrivning!V124,0)</f>
        <v>0</v>
      </c>
      <c r="N126" s="53">
        <f>IF(Inskrivning!F124&gt;0,Inskrivning!W124,0)</f>
        <v>0</v>
      </c>
      <c r="O126" s="53">
        <f>IF(Inskrivning!F124&gt;0,Inskrivning!X124,0)</f>
        <v>0</v>
      </c>
      <c r="P126" s="4"/>
      <c r="Q126" s="4"/>
      <c r="R126" s="4"/>
      <c r="W126" s="15">
        <f>IF(Inskrivning!F124="",0,Inskrivning!F124)</f>
        <v>0</v>
      </c>
      <c r="Y126" s="30"/>
      <c r="Z126" s="4"/>
    </row>
    <row r="127" spans="1:26" ht="15" x14ac:dyDescent="0.25">
      <c r="A127" s="53">
        <f>IF(Inskrivning!F125&gt;0,Inskrivning!J125,0)</f>
        <v>0</v>
      </c>
      <c r="B127" s="53">
        <f>IF(Inskrivning!F125&gt;0,Inskrivning!K125,0)</f>
        <v>0</v>
      </c>
      <c r="C127" s="53">
        <f>IF(Inskrivning!F125&gt;0,Inskrivning!L125,0)</f>
        <v>0</v>
      </c>
      <c r="D127" s="53">
        <f>IF(Inskrivning!F125&gt;0,Inskrivning!M125,0)</f>
        <v>0</v>
      </c>
      <c r="E127" s="53">
        <f>IF(Inskrivning!F125&gt;0,Inskrivning!N125,0)</f>
        <v>0</v>
      </c>
      <c r="F127" s="53">
        <f>IF(Inskrivning!F125&gt;0,Inskrivning!O125,0)</f>
        <v>0</v>
      </c>
      <c r="G127" s="53">
        <f>IF(Inskrivning!F125&gt;0,Inskrivning!P125,0)</f>
        <v>0</v>
      </c>
      <c r="H127" s="53">
        <f>IF(Inskrivning!F125&gt;0,Inskrivning!Q125,0)</f>
        <v>0</v>
      </c>
      <c r="I127" s="53">
        <f>IF(Inskrivning!F125&gt;0,Inskrivning!R125,0)</f>
        <v>0</v>
      </c>
      <c r="J127" s="53">
        <f>IF(Inskrivning!F125&gt;0,Inskrivning!S125,0)</f>
        <v>0</v>
      </c>
      <c r="K127" s="53">
        <f>IF(Inskrivning!F125&gt;0,Inskrivning!T125,0)</f>
        <v>0</v>
      </c>
      <c r="L127" s="53">
        <f>IF(Inskrivning!F125&gt;0,Inskrivning!U125,0)</f>
        <v>0</v>
      </c>
      <c r="M127" s="53">
        <f>IF(Inskrivning!F125&gt;0,Inskrivning!V125,0)</f>
        <v>0</v>
      </c>
      <c r="N127" s="53">
        <f>IF(Inskrivning!F125&gt;0,Inskrivning!W125,0)</f>
        <v>0</v>
      </c>
      <c r="O127" s="53">
        <f>IF(Inskrivning!F125&gt;0,Inskrivning!X125,0)</f>
        <v>0</v>
      </c>
      <c r="P127" s="4"/>
      <c r="Q127" s="4"/>
      <c r="R127" s="4"/>
      <c r="W127" s="15">
        <f>IF(Inskrivning!F125="",0,Inskrivning!F125)</f>
        <v>0</v>
      </c>
      <c r="Y127" s="30"/>
      <c r="Z127" s="104"/>
    </row>
    <row r="128" spans="1:26" ht="15" x14ac:dyDescent="0.25">
      <c r="A128" s="53">
        <f>IF(Inskrivning!F126&gt;0,Inskrivning!J126,0)</f>
        <v>0</v>
      </c>
      <c r="B128" s="53">
        <f>IF(Inskrivning!F126&gt;0,Inskrivning!K126,0)</f>
        <v>0</v>
      </c>
      <c r="C128" s="53">
        <f>IF(Inskrivning!F126&gt;0,Inskrivning!L126,0)</f>
        <v>0</v>
      </c>
      <c r="D128" s="53">
        <f>IF(Inskrivning!F126&gt;0,Inskrivning!M126,0)</f>
        <v>0</v>
      </c>
      <c r="E128" s="53">
        <f>IF(Inskrivning!F126&gt;0,Inskrivning!N126,0)</f>
        <v>0</v>
      </c>
      <c r="F128" s="53">
        <f>IF(Inskrivning!F126&gt;0,Inskrivning!O126,0)</f>
        <v>0</v>
      </c>
      <c r="G128" s="53">
        <f>IF(Inskrivning!F126&gt;0,Inskrivning!P126,0)</f>
        <v>0</v>
      </c>
      <c r="H128" s="53">
        <f>IF(Inskrivning!F126&gt;0,Inskrivning!Q126,0)</f>
        <v>0</v>
      </c>
      <c r="I128" s="53">
        <f>IF(Inskrivning!F126&gt;0,Inskrivning!R126,0)</f>
        <v>0</v>
      </c>
      <c r="J128" s="53">
        <f>IF(Inskrivning!F126&gt;0,Inskrivning!S126,0)</f>
        <v>0</v>
      </c>
      <c r="K128" s="53">
        <f>IF(Inskrivning!F126&gt;0,Inskrivning!T126,0)</f>
        <v>0</v>
      </c>
      <c r="L128" s="53">
        <f>IF(Inskrivning!F126&gt;0,Inskrivning!U126,0)</f>
        <v>0</v>
      </c>
      <c r="M128" s="53">
        <f>IF(Inskrivning!F126&gt;0,Inskrivning!V126,0)</f>
        <v>0</v>
      </c>
      <c r="N128" s="53">
        <f>IF(Inskrivning!F126&gt;0,Inskrivning!W126,0)</f>
        <v>0</v>
      </c>
      <c r="O128" s="53">
        <f>IF(Inskrivning!F126&gt;0,Inskrivning!X126,0)</f>
        <v>0</v>
      </c>
      <c r="P128" s="4"/>
      <c r="Q128" s="4"/>
      <c r="R128" s="4"/>
      <c r="W128" s="15">
        <f>IF(Inskrivning!F126="",0,Inskrivning!F126)</f>
        <v>0</v>
      </c>
      <c r="Y128" s="30"/>
      <c r="Z128" s="4"/>
    </row>
    <row r="129" spans="1:26" ht="15" x14ac:dyDescent="0.25">
      <c r="A129" s="53">
        <f>IF(Inskrivning!F127&gt;0,Inskrivning!J127,0)</f>
        <v>0</v>
      </c>
      <c r="B129" s="53">
        <f>IF(Inskrivning!F127&gt;0,Inskrivning!K127,0)</f>
        <v>0</v>
      </c>
      <c r="C129" s="53">
        <f>IF(Inskrivning!F127&gt;0,Inskrivning!L127,0)</f>
        <v>0</v>
      </c>
      <c r="D129" s="53">
        <f>IF(Inskrivning!F127&gt;0,Inskrivning!M127,0)</f>
        <v>0</v>
      </c>
      <c r="E129" s="53">
        <f>IF(Inskrivning!F127&gt;0,Inskrivning!N127,0)</f>
        <v>0</v>
      </c>
      <c r="F129" s="53">
        <f>IF(Inskrivning!F127&gt;0,Inskrivning!O127,0)</f>
        <v>0</v>
      </c>
      <c r="G129" s="53">
        <f>IF(Inskrivning!F127&gt;0,Inskrivning!P127,0)</f>
        <v>0</v>
      </c>
      <c r="H129" s="53">
        <f>IF(Inskrivning!F127&gt;0,Inskrivning!Q127,0)</f>
        <v>0</v>
      </c>
      <c r="I129" s="53">
        <f>IF(Inskrivning!F127&gt;0,Inskrivning!R127,0)</f>
        <v>0</v>
      </c>
      <c r="J129" s="53">
        <f>IF(Inskrivning!F127&gt;0,Inskrivning!S127,0)</f>
        <v>0</v>
      </c>
      <c r="K129" s="53">
        <f>IF(Inskrivning!F127&gt;0,Inskrivning!T127,0)</f>
        <v>0</v>
      </c>
      <c r="L129" s="53">
        <f>IF(Inskrivning!F127&gt;0,Inskrivning!U127,0)</f>
        <v>0</v>
      </c>
      <c r="M129" s="53">
        <f>IF(Inskrivning!F127&gt;0,Inskrivning!V127,0)</f>
        <v>0</v>
      </c>
      <c r="N129" s="53">
        <f>IF(Inskrivning!F127&gt;0,Inskrivning!W127,0)</f>
        <v>0</v>
      </c>
      <c r="O129" s="53">
        <f>IF(Inskrivning!F127&gt;0,Inskrivning!X127,0)</f>
        <v>0</v>
      </c>
      <c r="P129" s="4"/>
      <c r="Q129" s="4"/>
      <c r="R129" s="4"/>
      <c r="W129" s="15">
        <f>IF(Inskrivning!F127="",0,Inskrivning!F127)</f>
        <v>0</v>
      </c>
      <c r="Y129" s="30"/>
      <c r="Z129" s="104"/>
    </row>
    <row r="130" spans="1:26" ht="15" x14ac:dyDescent="0.25">
      <c r="A130" s="53">
        <f>IF(Inskrivning!F128&gt;0,Inskrivning!J128,0)</f>
        <v>0</v>
      </c>
      <c r="B130" s="53">
        <f>IF(Inskrivning!F128&gt;0,Inskrivning!K128,0)</f>
        <v>0</v>
      </c>
      <c r="C130" s="53">
        <f>IF(Inskrivning!F128&gt;0,Inskrivning!L128,0)</f>
        <v>0</v>
      </c>
      <c r="D130" s="53">
        <f>IF(Inskrivning!F128&gt;0,Inskrivning!M128,0)</f>
        <v>0</v>
      </c>
      <c r="E130" s="53">
        <f>IF(Inskrivning!F128&gt;0,Inskrivning!N128,0)</f>
        <v>0</v>
      </c>
      <c r="F130" s="53">
        <f>IF(Inskrivning!F128&gt;0,Inskrivning!O128,0)</f>
        <v>0</v>
      </c>
      <c r="G130" s="53">
        <f>IF(Inskrivning!F128&gt;0,Inskrivning!P128,0)</f>
        <v>0</v>
      </c>
      <c r="H130" s="53">
        <f>IF(Inskrivning!F128&gt;0,Inskrivning!Q128,0)</f>
        <v>0</v>
      </c>
      <c r="I130" s="53">
        <f>IF(Inskrivning!F128&gt;0,Inskrivning!R128,0)</f>
        <v>0</v>
      </c>
      <c r="J130" s="53">
        <f>IF(Inskrivning!F128&gt;0,Inskrivning!S128,0)</f>
        <v>0</v>
      </c>
      <c r="K130" s="53">
        <f>IF(Inskrivning!F128&gt;0,Inskrivning!T128,0)</f>
        <v>0</v>
      </c>
      <c r="L130" s="53">
        <f>IF(Inskrivning!F128&gt;0,Inskrivning!U128,0)</f>
        <v>0</v>
      </c>
      <c r="M130" s="53">
        <f>IF(Inskrivning!F128&gt;0,Inskrivning!V128,0)</f>
        <v>0</v>
      </c>
      <c r="N130" s="53">
        <f>IF(Inskrivning!F128&gt;0,Inskrivning!W128,0)</f>
        <v>0</v>
      </c>
      <c r="O130" s="53">
        <f>IF(Inskrivning!F128&gt;0,Inskrivning!X128,0)</f>
        <v>0</v>
      </c>
      <c r="P130" s="4"/>
      <c r="Q130" s="4"/>
      <c r="R130" s="4"/>
      <c r="W130" s="15">
        <f>IF(Inskrivning!F128="",0,Inskrivning!F128)</f>
        <v>0</v>
      </c>
      <c r="Y130" s="30"/>
      <c r="Z130" s="4"/>
    </row>
    <row r="131" spans="1:26" ht="15" x14ac:dyDescent="0.25">
      <c r="A131" s="53">
        <f>IF(Inskrivning!F129&gt;0,Inskrivning!J129,0)</f>
        <v>0</v>
      </c>
      <c r="B131" s="53">
        <f>IF(Inskrivning!F129&gt;0,Inskrivning!K129,0)</f>
        <v>0</v>
      </c>
      <c r="C131" s="53">
        <f>IF(Inskrivning!F129&gt;0,Inskrivning!L129,0)</f>
        <v>0</v>
      </c>
      <c r="D131" s="53">
        <f>IF(Inskrivning!F129&gt;0,Inskrivning!M129,0)</f>
        <v>0</v>
      </c>
      <c r="E131" s="53">
        <f>IF(Inskrivning!F129&gt;0,Inskrivning!N129,0)</f>
        <v>0</v>
      </c>
      <c r="F131" s="53">
        <f>IF(Inskrivning!F129&gt;0,Inskrivning!O129,0)</f>
        <v>0</v>
      </c>
      <c r="G131" s="53">
        <f>IF(Inskrivning!F129&gt;0,Inskrivning!P129,0)</f>
        <v>0</v>
      </c>
      <c r="H131" s="53">
        <f>IF(Inskrivning!F129&gt;0,Inskrivning!Q129,0)</f>
        <v>0</v>
      </c>
      <c r="I131" s="53">
        <f>IF(Inskrivning!F129&gt;0,Inskrivning!R129,0)</f>
        <v>0</v>
      </c>
      <c r="J131" s="53">
        <f>IF(Inskrivning!F129&gt;0,Inskrivning!S129,0)</f>
        <v>0</v>
      </c>
      <c r="K131" s="53">
        <f>IF(Inskrivning!F129&gt;0,Inskrivning!T129,0)</f>
        <v>0</v>
      </c>
      <c r="L131" s="53">
        <f>IF(Inskrivning!F129&gt;0,Inskrivning!U129,0)</f>
        <v>0</v>
      </c>
      <c r="M131" s="53">
        <f>IF(Inskrivning!F129&gt;0,Inskrivning!V129,0)</f>
        <v>0</v>
      </c>
      <c r="N131" s="53">
        <f>IF(Inskrivning!F129&gt;0,Inskrivning!W129,0)</f>
        <v>0</v>
      </c>
      <c r="O131" s="53">
        <f>IF(Inskrivning!F129&gt;0,Inskrivning!X129,0)</f>
        <v>0</v>
      </c>
      <c r="P131" s="4"/>
      <c r="Q131" s="4"/>
      <c r="R131" s="4"/>
      <c r="W131" s="15">
        <f>IF(Inskrivning!F129="",0,Inskrivning!F129)</f>
        <v>0</v>
      </c>
      <c r="Y131" s="30"/>
      <c r="Z131" s="104"/>
    </row>
    <row r="132" spans="1:26" ht="15" x14ac:dyDescent="0.25">
      <c r="A132" s="53">
        <f>IF(Inskrivning!F130&gt;0,Inskrivning!J130,0)</f>
        <v>0</v>
      </c>
      <c r="B132" s="53">
        <f>IF(Inskrivning!F130&gt;0,Inskrivning!K130,0)</f>
        <v>0</v>
      </c>
      <c r="C132" s="53">
        <f>IF(Inskrivning!F130&gt;0,Inskrivning!L130,0)</f>
        <v>0</v>
      </c>
      <c r="D132" s="53">
        <f>IF(Inskrivning!F130&gt;0,Inskrivning!M130,0)</f>
        <v>0</v>
      </c>
      <c r="E132" s="53">
        <f>IF(Inskrivning!F130&gt;0,Inskrivning!N130,0)</f>
        <v>0</v>
      </c>
      <c r="F132" s="53">
        <f>IF(Inskrivning!F130&gt;0,Inskrivning!O130,0)</f>
        <v>0</v>
      </c>
      <c r="G132" s="53">
        <f>IF(Inskrivning!F130&gt;0,Inskrivning!P130,0)</f>
        <v>0</v>
      </c>
      <c r="H132" s="53">
        <f>IF(Inskrivning!F130&gt;0,Inskrivning!Q130,0)</f>
        <v>0</v>
      </c>
      <c r="I132" s="53">
        <f>IF(Inskrivning!F130&gt;0,Inskrivning!R130,0)</f>
        <v>0</v>
      </c>
      <c r="J132" s="53">
        <f>IF(Inskrivning!F130&gt;0,Inskrivning!S130,0)</f>
        <v>0</v>
      </c>
      <c r="K132" s="53">
        <f>IF(Inskrivning!F130&gt;0,Inskrivning!T130,0)</f>
        <v>0</v>
      </c>
      <c r="L132" s="53">
        <f>IF(Inskrivning!F130&gt;0,Inskrivning!U130,0)</f>
        <v>0</v>
      </c>
      <c r="M132" s="53">
        <f>IF(Inskrivning!F130&gt;0,Inskrivning!V130,0)</f>
        <v>0</v>
      </c>
      <c r="N132" s="53">
        <f>IF(Inskrivning!F130&gt;0,Inskrivning!W130,0)</f>
        <v>0</v>
      </c>
      <c r="O132" s="53">
        <f>IF(Inskrivning!F130&gt;0,Inskrivning!X130,0)</f>
        <v>0</v>
      </c>
      <c r="P132" s="4"/>
      <c r="Q132" s="4"/>
      <c r="R132" s="4"/>
      <c r="W132" s="15">
        <f>IF(Inskrivning!F130="",0,Inskrivning!F130)</f>
        <v>0</v>
      </c>
      <c r="Y132" s="30"/>
      <c r="Z132" s="4"/>
    </row>
    <row r="133" spans="1:26" ht="15" x14ac:dyDescent="0.25">
      <c r="A133" s="53">
        <f>IF(Inskrivning!F131&gt;0,Inskrivning!J131,0)</f>
        <v>0</v>
      </c>
      <c r="B133" s="53">
        <f>IF(Inskrivning!F131&gt;0,Inskrivning!K131,0)</f>
        <v>0</v>
      </c>
      <c r="C133" s="53">
        <f>IF(Inskrivning!F131&gt;0,Inskrivning!L131,0)</f>
        <v>0</v>
      </c>
      <c r="D133" s="53">
        <f>IF(Inskrivning!F131&gt;0,Inskrivning!M131,0)</f>
        <v>0</v>
      </c>
      <c r="E133" s="53">
        <f>IF(Inskrivning!F131&gt;0,Inskrivning!N131,0)</f>
        <v>0</v>
      </c>
      <c r="F133" s="53">
        <f>IF(Inskrivning!F131&gt;0,Inskrivning!O131,0)</f>
        <v>0</v>
      </c>
      <c r="G133" s="53">
        <f>IF(Inskrivning!F131&gt;0,Inskrivning!P131,0)</f>
        <v>0</v>
      </c>
      <c r="H133" s="53">
        <f>IF(Inskrivning!F131&gt;0,Inskrivning!Q131,0)</f>
        <v>0</v>
      </c>
      <c r="I133" s="53">
        <f>IF(Inskrivning!F131&gt;0,Inskrivning!R131,0)</f>
        <v>0</v>
      </c>
      <c r="J133" s="53">
        <f>IF(Inskrivning!F131&gt;0,Inskrivning!S131,0)</f>
        <v>0</v>
      </c>
      <c r="K133" s="53">
        <f>IF(Inskrivning!F131&gt;0,Inskrivning!T131,0)</f>
        <v>0</v>
      </c>
      <c r="L133" s="53">
        <f>IF(Inskrivning!F131&gt;0,Inskrivning!U131,0)</f>
        <v>0</v>
      </c>
      <c r="M133" s="53">
        <f>IF(Inskrivning!F131&gt;0,Inskrivning!V131,0)</f>
        <v>0</v>
      </c>
      <c r="N133" s="53">
        <f>IF(Inskrivning!F131&gt;0,Inskrivning!W131,0)</f>
        <v>0</v>
      </c>
      <c r="O133" s="53">
        <f>IF(Inskrivning!F131&gt;0,Inskrivning!X131,0)</f>
        <v>0</v>
      </c>
      <c r="P133" s="4"/>
      <c r="Q133" s="4"/>
      <c r="R133" s="4"/>
      <c r="W133" s="15">
        <f>IF(Inskrivning!F131="",0,Inskrivning!F131)</f>
        <v>0</v>
      </c>
      <c r="Y133" s="30"/>
      <c r="Z133" s="104"/>
    </row>
    <row r="134" spans="1:26" ht="15" x14ac:dyDescent="0.25">
      <c r="A134" s="53">
        <f>IF(Inskrivning!F132&gt;0,Inskrivning!J132,0)</f>
        <v>0</v>
      </c>
      <c r="B134" s="53">
        <f>IF(Inskrivning!F132&gt;0,Inskrivning!K132,0)</f>
        <v>0</v>
      </c>
      <c r="C134" s="53">
        <f>IF(Inskrivning!F132&gt;0,Inskrivning!L132,0)</f>
        <v>0</v>
      </c>
      <c r="D134" s="53">
        <f>IF(Inskrivning!F132&gt;0,Inskrivning!M132,0)</f>
        <v>0</v>
      </c>
      <c r="E134" s="53">
        <f>IF(Inskrivning!F132&gt;0,Inskrivning!N132,0)</f>
        <v>0</v>
      </c>
      <c r="F134" s="53">
        <f>IF(Inskrivning!F132&gt;0,Inskrivning!O132,0)</f>
        <v>0</v>
      </c>
      <c r="G134" s="53">
        <f>IF(Inskrivning!F132&gt;0,Inskrivning!P132,0)</f>
        <v>0</v>
      </c>
      <c r="H134" s="53">
        <f>IF(Inskrivning!F132&gt;0,Inskrivning!Q132,0)</f>
        <v>0</v>
      </c>
      <c r="I134" s="53">
        <f>IF(Inskrivning!F132&gt;0,Inskrivning!R132,0)</f>
        <v>0</v>
      </c>
      <c r="J134" s="53">
        <f>IF(Inskrivning!F132&gt;0,Inskrivning!S132,0)</f>
        <v>0</v>
      </c>
      <c r="K134" s="53">
        <f>IF(Inskrivning!F132&gt;0,Inskrivning!T132,0)</f>
        <v>0</v>
      </c>
      <c r="L134" s="53">
        <f>IF(Inskrivning!F132&gt;0,Inskrivning!U132,0)</f>
        <v>0</v>
      </c>
      <c r="M134" s="53">
        <f>IF(Inskrivning!F132&gt;0,Inskrivning!V132,0)</f>
        <v>0</v>
      </c>
      <c r="N134" s="53">
        <f>IF(Inskrivning!F132&gt;0,Inskrivning!W132,0)</f>
        <v>0</v>
      </c>
      <c r="O134" s="53">
        <f>IF(Inskrivning!F132&gt;0,Inskrivning!X132,0)</f>
        <v>0</v>
      </c>
      <c r="P134" s="4"/>
      <c r="Q134" s="4"/>
      <c r="R134" s="4"/>
      <c r="W134" s="15">
        <f>IF(Inskrivning!F132="",0,Inskrivning!F132)</f>
        <v>0</v>
      </c>
      <c r="Y134" s="30"/>
      <c r="Z134" s="4"/>
    </row>
    <row r="135" spans="1:26" ht="15" x14ac:dyDescent="0.25">
      <c r="A135" s="53">
        <f>IF(Inskrivning!F133&gt;0,Inskrivning!J133,0)</f>
        <v>0</v>
      </c>
      <c r="B135" s="53">
        <f>IF(Inskrivning!F133&gt;0,Inskrivning!K133,0)</f>
        <v>0</v>
      </c>
      <c r="C135" s="53">
        <f>IF(Inskrivning!F133&gt;0,Inskrivning!L133,0)</f>
        <v>0</v>
      </c>
      <c r="D135" s="53">
        <f>IF(Inskrivning!F133&gt;0,Inskrivning!M133,0)</f>
        <v>0</v>
      </c>
      <c r="E135" s="53">
        <f>IF(Inskrivning!F133&gt;0,Inskrivning!N133,0)</f>
        <v>0</v>
      </c>
      <c r="F135" s="53">
        <f>IF(Inskrivning!F133&gt;0,Inskrivning!O133,0)</f>
        <v>0</v>
      </c>
      <c r="G135" s="53">
        <f>IF(Inskrivning!F133&gt;0,Inskrivning!P133,0)</f>
        <v>0</v>
      </c>
      <c r="H135" s="53">
        <f>IF(Inskrivning!F133&gt;0,Inskrivning!Q133,0)</f>
        <v>0</v>
      </c>
      <c r="I135" s="53">
        <f>IF(Inskrivning!F133&gt;0,Inskrivning!R133,0)</f>
        <v>0</v>
      </c>
      <c r="J135" s="53">
        <f>IF(Inskrivning!F133&gt;0,Inskrivning!S133,0)</f>
        <v>0</v>
      </c>
      <c r="K135" s="53">
        <f>IF(Inskrivning!F133&gt;0,Inskrivning!T133,0)</f>
        <v>0</v>
      </c>
      <c r="L135" s="53">
        <f>IF(Inskrivning!F133&gt;0,Inskrivning!U133,0)</f>
        <v>0</v>
      </c>
      <c r="M135" s="53">
        <f>IF(Inskrivning!F133&gt;0,Inskrivning!V133,0)</f>
        <v>0</v>
      </c>
      <c r="N135" s="53">
        <f>IF(Inskrivning!F133&gt;0,Inskrivning!W133,0)</f>
        <v>0</v>
      </c>
      <c r="O135" s="53">
        <f>IF(Inskrivning!F133&gt;0,Inskrivning!X133,0)</f>
        <v>0</v>
      </c>
      <c r="P135" s="4"/>
      <c r="Q135" s="4"/>
      <c r="R135" s="4"/>
      <c r="W135" s="15">
        <f>IF(Inskrivning!F133="",0,Inskrivning!F133)</f>
        <v>0</v>
      </c>
      <c r="Y135" s="30"/>
      <c r="Z135" s="104"/>
    </row>
    <row r="136" spans="1:26" ht="15" x14ac:dyDescent="0.25">
      <c r="A136" s="53">
        <f>IF(Inskrivning!F134&gt;0,Inskrivning!J134,0)</f>
        <v>0</v>
      </c>
      <c r="B136" s="53">
        <f>IF(Inskrivning!F134&gt;0,Inskrivning!K134,0)</f>
        <v>0</v>
      </c>
      <c r="C136" s="53">
        <f>IF(Inskrivning!F134&gt;0,Inskrivning!L134,0)</f>
        <v>0</v>
      </c>
      <c r="D136" s="53">
        <f>IF(Inskrivning!F134&gt;0,Inskrivning!M134,0)</f>
        <v>0</v>
      </c>
      <c r="E136" s="53">
        <f>IF(Inskrivning!F134&gt;0,Inskrivning!N134,0)</f>
        <v>0</v>
      </c>
      <c r="F136" s="53">
        <f>IF(Inskrivning!F134&gt;0,Inskrivning!O134,0)</f>
        <v>0</v>
      </c>
      <c r="G136" s="53">
        <f>IF(Inskrivning!F134&gt;0,Inskrivning!P134,0)</f>
        <v>0</v>
      </c>
      <c r="H136" s="53">
        <f>IF(Inskrivning!F134&gt;0,Inskrivning!Q134,0)</f>
        <v>0</v>
      </c>
      <c r="I136" s="53">
        <f>IF(Inskrivning!F134&gt;0,Inskrivning!R134,0)</f>
        <v>0</v>
      </c>
      <c r="J136" s="53">
        <f>IF(Inskrivning!F134&gt;0,Inskrivning!S134,0)</f>
        <v>0</v>
      </c>
      <c r="K136" s="53">
        <f>IF(Inskrivning!F134&gt;0,Inskrivning!T134,0)</f>
        <v>0</v>
      </c>
      <c r="L136" s="53">
        <f>IF(Inskrivning!F134&gt;0,Inskrivning!U134,0)</f>
        <v>0</v>
      </c>
      <c r="M136" s="53">
        <f>IF(Inskrivning!F134&gt;0,Inskrivning!V134,0)</f>
        <v>0</v>
      </c>
      <c r="N136" s="53">
        <f>IF(Inskrivning!F134&gt;0,Inskrivning!W134,0)</f>
        <v>0</v>
      </c>
      <c r="O136" s="53">
        <f>IF(Inskrivning!F134&gt;0,Inskrivning!X134,0)</f>
        <v>0</v>
      </c>
      <c r="P136" s="4"/>
      <c r="Q136" s="4"/>
      <c r="R136" s="4"/>
      <c r="W136" s="15">
        <f>IF(Inskrivning!F134="",0,Inskrivning!F134)</f>
        <v>0</v>
      </c>
      <c r="Y136" s="30"/>
      <c r="Z136" s="4"/>
    </row>
    <row r="137" spans="1:26" ht="15" x14ac:dyDescent="0.25">
      <c r="A137" s="53">
        <f>IF(Inskrivning!F135&gt;0,Inskrivning!J135,0)</f>
        <v>0</v>
      </c>
      <c r="B137" s="53">
        <f>IF(Inskrivning!F135&gt;0,Inskrivning!K135,0)</f>
        <v>0</v>
      </c>
      <c r="C137" s="53">
        <f>IF(Inskrivning!F135&gt;0,Inskrivning!L135,0)</f>
        <v>0</v>
      </c>
      <c r="D137" s="53">
        <f>IF(Inskrivning!F135&gt;0,Inskrivning!M135,0)</f>
        <v>0</v>
      </c>
      <c r="E137" s="53">
        <f>IF(Inskrivning!F135&gt;0,Inskrivning!N135,0)</f>
        <v>0</v>
      </c>
      <c r="F137" s="53">
        <f>IF(Inskrivning!F135&gt;0,Inskrivning!O135,0)</f>
        <v>0</v>
      </c>
      <c r="G137" s="53">
        <f>IF(Inskrivning!F135&gt;0,Inskrivning!P135,0)</f>
        <v>0</v>
      </c>
      <c r="H137" s="53">
        <f>IF(Inskrivning!F135&gt;0,Inskrivning!Q135,0)</f>
        <v>0</v>
      </c>
      <c r="I137" s="53">
        <f>IF(Inskrivning!F135&gt;0,Inskrivning!R135,0)</f>
        <v>0</v>
      </c>
      <c r="J137" s="53">
        <f>IF(Inskrivning!F135&gt;0,Inskrivning!S135,0)</f>
        <v>0</v>
      </c>
      <c r="K137" s="53">
        <f>IF(Inskrivning!F135&gt;0,Inskrivning!T135,0)</f>
        <v>0</v>
      </c>
      <c r="L137" s="53">
        <f>IF(Inskrivning!F135&gt;0,Inskrivning!U135,0)</f>
        <v>0</v>
      </c>
      <c r="M137" s="53">
        <f>IF(Inskrivning!F135&gt;0,Inskrivning!V135,0)</f>
        <v>0</v>
      </c>
      <c r="N137" s="53">
        <f>IF(Inskrivning!F135&gt;0,Inskrivning!W135,0)</f>
        <v>0</v>
      </c>
      <c r="O137" s="53">
        <f>IF(Inskrivning!F135&gt;0,Inskrivning!X135,0)</f>
        <v>0</v>
      </c>
      <c r="P137" s="4"/>
      <c r="Q137" s="4"/>
      <c r="R137" s="4"/>
      <c r="W137" s="15">
        <f>IF(Inskrivning!F135="",0,Inskrivning!F135)</f>
        <v>0</v>
      </c>
      <c r="Y137" s="30"/>
      <c r="Z137" s="104"/>
    </row>
    <row r="138" spans="1:26" ht="15" x14ac:dyDescent="0.25">
      <c r="A138" s="53">
        <f>IF(Inskrivning!F136&gt;0,Inskrivning!J136,0)</f>
        <v>0</v>
      </c>
      <c r="B138" s="53">
        <f>IF(Inskrivning!F136&gt;0,Inskrivning!K136,0)</f>
        <v>0</v>
      </c>
      <c r="C138" s="53">
        <f>IF(Inskrivning!F136&gt;0,Inskrivning!L136,0)</f>
        <v>0</v>
      </c>
      <c r="D138" s="53">
        <f>IF(Inskrivning!F136&gt;0,Inskrivning!M136,0)</f>
        <v>0</v>
      </c>
      <c r="E138" s="53">
        <f>IF(Inskrivning!F136&gt;0,Inskrivning!N136,0)</f>
        <v>0</v>
      </c>
      <c r="F138" s="53">
        <f>IF(Inskrivning!F136&gt;0,Inskrivning!O136,0)</f>
        <v>0</v>
      </c>
      <c r="G138" s="53">
        <f>IF(Inskrivning!F136&gt;0,Inskrivning!P136,0)</f>
        <v>0</v>
      </c>
      <c r="H138" s="53">
        <f>IF(Inskrivning!F136&gt;0,Inskrivning!Q136,0)</f>
        <v>0</v>
      </c>
      <c r="I138" s="53">
        <f>IF(Inskrivning!F136&gt;0,Inskrivning!R136,0)</f>
        <v>0</v>
      </c>
      <c r="J138" s="53">
        <f>IF(Inskrivning!F136&gt;0,Inskrivning!S136,0)</f>
        <v>0</v>
      </c>
      <c r="K138" s="53">
        <f>IF(Inskrivning!F136&gt;0,Inskrivning!T136,0)</f>
        <v>0</v>
      </c>
      <c r="L138" s="53">
        <f>IF(Inskrivning!F136&gt;0,Inskrivning!U136,0)</f>
        <v>0</v>
      </c>
      <c r="M138" s="53">
        <f>IF(Inskrivning!F136&gt;0,Inskrivning!V136,0)</f>
        <v>0</v>
      </c>
      <c r="N138" s="53">
        <f>IF(Inskrivning!F136&gt;0,Inskrivning!W136,0)</f>
        <v>0</v>
      </c>
      <c r="O138" s="53">
        <f>IF(Inskrivning!F136&gt;0,Inskrivning!X136,0)</f>
        <v>0</v>
      </c>
      <c r="P138" s="4"/>
      <c r="Q138" s="4"/>
      <c r="R138" s="4"/>
      <c r="W138" s="15">
        <f>IF(Inskrivning!F136="",0,Inskrivning!F136)</f>
        <v>0</v>
      </c>
      <c r="Y138" s="30"/>
      <c r="Z138" s="4"/>
    </row>
    <row r="139" spans="1:26" ht="15" x14ac:dyDescent="0.25">
      <c r="A139" s="53">
        <f>IF(Inskrivning!F137&gt;0,Inskrivning!J137,0)</f>
        <v>0</v>
      </c>
      <c r="B139" s="53">
        <f>IF(Inskrivning!F137&gt;0,Inskrivning!K137,0)</f>
        <v>0</v>
      </c>
      <c r="C139" s="53">
        <f>IF(Inskrivning!F137&gt;0,Inskrivning!L137,0)</f>
        <v>0</v>
      </c>
      <c r="D139" s="53">
        <f>IF(Inskrivning!F137&gt;0,Inskrivning!M137,0)</f>
        <v>0</v>
      </c>
      <c r="E139" s="53">
        <f>IF(Inskrivning!F137&gt;0,Inskrivning!N137,0)</f>
        <v>0</v>
      </c>
      <c r="F139" s="53">
        <f>IF(Inskrivning!F137&gt;0,Inskrivning!O137,0)</f>
        <v>0</v>
      </c>
      <c r="G139" s="53">
        <f>IF(Inskrivning!F137&gt;0,Inskrivning!P137,0)</f>
        <v>0</v>
      </c>
      <c r="H139" s="53">
        <f>IF(Inskrivning!F137&gt;0,Inskrivning!Q137,0)</f>
        <v>0</v>
      </c>
      <c r="I139" s="53">
        <f>IF(Inskrivning!F137&gt;0,Inskrivning!R137,0)</f>
        <v>0</v>
      </c>
      <c r="J139" s="53">
        <f>IF(Inskrivning!F137&gt;0,Inskrivning!S137,0)</f>
        <v>0</v>
      </c>
      <c r="K139" s="53">
        <f>IF(Inskrivning!F137&gt;0,Inskrivning!T137,0)</f>
        <v>0</v>
      </c>
      <c r="L139" s="53">
        <f>IF(Inskrivning!F137&gt;0,Inskrivning!U137,0)</f>
        <v>0</v>
      </c>
      <c r="M139" s="53">
        <f>IF(Inskrivning!F137&gt;0,Inskrivning!V137,0)</f>
        <v>0</v>
      </c>
      <c r="N139" s="53">
        <f>IF(Inskrivning!F137&gt;0,Inskrivning!W137,0)</f>
        <v>0</v>
      </c>
      <c r="O139" s="53">
        <f>IF(Inskrivning!F137&gt;0,Inskrivning!X137,0)</f>
        <v>0</v>
      </c>
      <c r="P139" s="4"/>
      <c r="Q139" s="4"/>
      <c r="R139" s="4"/>
      <c r="W139" s="15">
        <f>IF(Inskrivning!F137="",0,Inskrivning!F137)</f>
        <v>0</v>
      </c>
      <c r="Y139" s="30"/>
      <c r="Z139" s="104"/>
    </row>
    <row r="140" spans="1:26" ht="15" x14ac:dyDescent="0.25">
      <c r="A140" s="53">
        <f>IF(Inskrivning!F138&gt;0,Inskrivning!J138,0)</f>
        <v>0</v>
      </c>
      <c r="B140" s="53">
        <f>IF(Inskrivning!F138&gt;0,Inskrivning!K138,0)</f>
        <v>0</v>
      </c>
      <c r="C140" s="53">
        <f>IF(Inskrivning!F138&gt;0,Inskrivning!L138,0)</f>
        <v>0</v>
      </c>
      <c r="D140" s="53">
        <f>IF(Inskrivning!F138&gt;0,Inskrivning!M138,0)</f>
        <v>0</v>
      </c>
      <c r="E140" s="53">
        <f>IF(Inskrivning!F138&gt;0,Inskrivning!N138,0)</f>
        <v>0</v>
      </c>
      <c r="F140" s="53">
        <f>IF(Inskrivning!F138&gt;0,Inskrivning!O138,0)</f>
        <v>0</v>
      </c>
      <c r="G140" s="53">
        <f>IF(Inskrivning!F138&gt;0,Inskrivning!P138,0)</f>
        <v>0</v>
      </c>
      <c r="H140" s="53">
        <f>IF(Inskrivning!F138&gt;0,Inskrivning!Q138,0)</f>
        <v>0</v>
      </c>
      <c r="I140" s="53">
        <f>IF(Inskrivning!F138&gt;0,Inskrivning!R138,0)</f>
        <v>0</v>
      </c>
      <c r="J140" s="53">
        <f>IF(Inskrivning!F138&gt;0,Inskrivning!S138,0)</f>
        <v>0</v>
      </c>
      <c r="K140" s="53">
        <f>IF(Inskrivning!F138&gt;0,Inskrivning!T138,0)</f>
        <v>0</v>
      </c>
      <c r="L140" s="53">
        <f>IF(Inskrivning!F138&gt;0,Inskrivning!U138,0)</f>
        <v>0</v>
      </c>
      <c r="M140" s="53">
        <f>IF(Inskrivning!F138&gt;0,Inskrivning!V138,0)</f>
        <v>0</v>
      </c>
      <c r="N140" s="53">
        <f>IF(Inskrivning!F138&gt;0,Inskrivning!W138,0)</f>
        <v>0</v>
      </c>
      <c r="O140" s="53">
        <f>IF(Inskrivning!F138&gt;0,Inskrivning!X138,0)</f>
        <v>0</v>
      </c>
      <c r="P140" s="4"/>
      <c r="Q140" s="4"/>
      <c r="R140" s="4"/>
      <c r="W140" s="15">
        <f>IF(Inskrivning!F138="",0,Inskrivning!F138)</f>
        <v>0</v>
      </c>
      <c r="Y140" s="30"/>
      <c r="Z140" s="4"/>
    </row>
    <row r="141" spans="1:26" ht="15" x14ac:dyDescent="0.25">
      <c r="A141" s="53">
        <f>IF(Inskrivning!F139&gt;0,Inskrivning!J139,0)</f>
        <v>0</v>
      </c>
      <c r="B141" s="53">
        <f>IF(Inskrivning!F139&gt;0,Inskrivning!K139,0)</f>
        <v>0</v>
      </c>
      <c r="C141" s="53">
        <f>IF(Inskrivning!F139&gt;0,Inskrivning!L139,0)</f>
        <v>0</v>
      </c>
      <c r="D141" s="53">
        <f>IF(Inskrivning!F139&gt;0,Inskrivning!M139,0)</f>
        <v>0</v>
      </c>
      <c r="E141" s="53">
        <f>IF(Inskrivning!F139&gt;0,Inskrivning!N139,0)</f>
        <v>0</v>
      </c>
      <c r="F141" s="53">
        <f>IF(Inskrivning!F139&gt;0,Inskrivning!O139,0)</f>
        <v>0</v>
      </c>
      <c r="G141" s="53">
        <f>IF(Inskrivning!F139&gt;0,Inskrivning!P139,0)</f>
        <v>0</v>
      </c>
      <c r="H141" s="53">
        <f>IF(Inskrivning!F139&gt;0,Inskrivning!Q139,0)</f>
        <v>0</v>
      </c>
      <c r="I141" s="53">
        <f>IF(Inskrivning!F139&gt;0,Inskrivning!R139,0)</f>
        <v>0</v>
      </c>
      <c r="J141" s="53">
        <f>IF(Inskrivning!F139&gt;0,Inskrivning!S139,0)</f>
        <v>0</v>
      </c>
      <c r="K141" s="53">
        <f>IF(Inskrivning!F139&gt;0,Inskrivning!T139,0)</f>
        <v>0</v>
      </c>
      <c r="L141" s="53">
        <f>IF(Inskrivning!F139&gt;0,Inskrivning!U139,0)</f>
        <v>0</v>
      </c>
      <c r="M141" s="53">
        <f>IF(Inskrivning!F139&gt;0,Inskrivning!V139,0)</f>
        <v>0</v>
      </c>
      <c r="N141" s="53">
        <f>IF(Inskrivning!F139&gt;0,Inskrivning!W139,0)</f>
        <v>0</v>
      </c>
      <c r="O141" s="53">
        <f>IF(Inskrivning!F139&gt;0,Inskrivning!X139,0)</f>
        <v>0</v>
      </c>
      <c r="P141" s="4"/>
      <c r="Q141" s="4"/>
      <c r="R141" s="4"/>
      <c r="W141" s="15">
        <f>IF(Inskrivning!F139="",0,Inskrivning!F139)</f>
        <v>0</v>
      </c>
      <c r="Y141" s="30"/>
      <c r="Z141" s="104"/>
    </row>
    <row r="142" spans="1:26" ht="15" x14ac:dyDescent="0.25">
      <c r="A142" s="53">
        <f>IF(Inskrivning!F140&gt;0,Inskrivning!J140,0)</f>
        <v>0</v>
      </c>
      <c r="B142" s="53">
        <f>IF(Inskrivning!F140&gt;0,Inskrivning!K140,0)</f>
        <v>0</v>
      </c>
      <c r="C142" s="53">
        <f>IF(Inskrivning!F140&gt;0,Inskrivning!L140,0)</f>
        <v>0</v>
      </c>
      <c r="D142" s="53">
        <f>IF(Inskrivning!F140&gt;0,Inskrivning!M140,0)</f>
        <v>0</v>
      </c>
      <c r="E142" s="53">
        <f>IF(Inskrivning!F140&gt;0,Inskrivning!N140,0)</f>
        <v>0</v>
      </c>
      <c r="F142" s="53">
        <f>IF(Inskrivning!F140&gt;0,Inskrivning!O140,0)</f>
        <v>0</v>
      </c>
      <c r="G142" s="53">
        <f>IF(Inskrivning!F140&gt;0,Inskrivning!P140,0)</f>
        <v>0</v>
      </c>
      <c r="H142" s="53">
        <f>IF(Inskrivning!F140&gt;0,Inskrivning!Q140,0)</f>
        <v>0</v>
      </c>
      <c r="I142" s="53">
        <f>IF(Inskrivning!F140&gt;0,Inskrivning!R140,0)</f>
        <v>0</v>
      </c>
      <c r="J142" s="53">
        <f>IF(Inskrivning!F140&gt;0,Inskrivning!S140,0)</f>
        <v>0</v>
      </c>
      <c r="K142" s="53">
        <f>IF(Inskrivning!F140&gt;0,Inskrivning!T140,0)</f>
        <v>0</v>
      </c>
      <c r="L142" s="53">
        <f>IF(Inskrivning!F140&gt;0,Inskrivning!U140,0)</f>
        <v>0</v>
      </c>
      <c r="M142" s="53">
        <f>IF(Inskrivning!F140&gt;0,Inskrivning!V140,0)</f>
        <v>0</v>
      </c>
      <c r="N142" s="53">
        <f>IF(Inskrivning!F140&gt;0,Inskrivning!W140,0)</f>
        <v>0</v>
      </c>
      <c r="O142" s="53">
        <f>IF(Inskrivning!F140&gt;0,Inskrivning!X140,0)</f>
        <v>0</v>
      </c>
      <c r="P142" s="4"/>
      <c r="Q142" s="4"/>
      <c r="R142" s="4"/>
      <c r="W142" s="15">
        <f>IF(Inskrivning!F140="",0,Inskrivning!F140)</f>
        <v>0</v>
      </c>
      <c r="Y142" s="30"/>
      <c r="Z142" s="4"/>
    </row>
    <row r="143" spans="1:26" ht="15" x14ac:dyDescent="0.25">
      <c r="A143" s="53">
        <f>IF(Inskrivning!F141&gt;0,Inskrivning!J141,0)</f>
        <v>0</v>
      </c>
      <c r="B143" s="53">
        <f>IF(Inskrivning!F141&gt;0,Inskrivning!K141,0)</f>
        <v>0</v>
      </c>
      <c r="C143" s="53">
        <f>IF(Inskrivning!F141&gt;0,Inskrivning!L141,0)</f>
        <v>0</v>
      </c>
      <c r="D143" s="53">
        <f>IF(Inskrivning!F141&gt;0,Inskrivning!M141,0)</f>
        <v>0</v>
      </c>
      <c r="E143" s="53">
        <f>IF(Inskrivning!F141&gt;0,Inskrivning!N141,0)</f>
        <v>0</v>
      </c>
      <c r="F143" s="53">
        <f>IF(Inskrivning!F141&gt;0,Inskrivning!O141,0)</f>
        <v>0</v>
      </c>
      <c r="G143" s="53">
        <f>IF(Inskrivning!F141&gt;0,Inskrivning!P141,0)</f>
        <v>0</v>
      </c>
      <c r="H143" s="53">
        <f>IF(Inskrivning!F141&gt;0,Inskrivning!Q141,0)</f>
        <v>0</v>
      </c>
      <c r="I143" s="53">
        <f>IF(Inskrivning!F141&gt;0,Inskrivning!R141,0)</f>
        <v>0</v>
      </c>
      <c r="J143" s="53">
        <f>IF(Inskrivning!F141&gt;0,Inskrivning!S141,0)</f>
        <v>0</v>
      </c>
      <c r="K143" s="53">
        <f>IF(Inskrivning!F141&gt;0,Inskrivning!T141,0)</f>
        <v>0</v>
      </c>
      <c r="L143" s="53">
        <f>IF(Inskrivning!F141&gt;0,Inskrivning!U141,0)</f>
        <v>0</v>
      </c>
      <c r="M143" s="53">
        <f>IF(Inskrivning!F141&gt;0,Inskrivning!V141,0)</f>
        <v>0</v>
      </c>
      <c r="N143" s="53">
        <f>IF(Inskrivning!F141&gt;0,Inskrivning!W141,0)</f>
        <v>0</v>
      </c>
      <c r="O143" s="53">
        <f>IF(Inskrivning!F141&gt;0,Inskrivning!X141,0)</f>
        <v>0</v>
      </c>
      <c r="P143" s="4"/>
      <c r="Q143" s="4"/>
      <c r="R143" s="4"/>
      <c r="W143" s="15">
        <f>IF(Inskrivning!F141="",0,Inskrivning!F141)</f>
        <v>0</v>
      </c>
      <c r="Y143" s="30"/>
      <c r="Z143" s="104"/>
    </row>
    <row r="144" spans="1:26" ht="15" x14ac:dyDescent="0.25">
      <c r="A144" s="53">
        <f>IF(Inskrivning!F142&gt;0,Inskrivning!J142,0)</f>
        <v>0</v>
      </c>
      <c r="B144" s="53">
        <f>IF(Inskrivning!F142&gt;0,Inskrivning!K142,0)</f>
        <v>0</v>
      </c>
      <c r="C144" s="53">
        <f>IF(Inskrivning!F142&gt;0,Inskrivning!L142,0)</f>
        <v>0</v>
      </c>
      <c r="D144" s="53">
        <f>IF(Inskrivning!F142&gt;0,Inskrivning!M142,0)</f>
        <v>0</v>
      </c>
      <c r="E144" s="53">
        <f>IF(Inskrivning!F142&gt;0,Inskrivning!N142,0)</f>
        <v>0</v>
      </c>
      <c r="F144" s="53">
        <f>IF(Inskrivning!F142&gt;0,Inskrivning!O142,0)</f>
        <v>0</v>
      </c>
      <c r="G144" s="53">
        <f>IF(Inskrivning!F142&gt;0,Inskrivning!P142,0)</f>
        <v>0</v>
      </c>
      <c r="H144" s="53">
        <f>IF(Inskrivning!F142&gt;0,Inskrivning!Q142,0)</f>
        <v>0</v>
      </c>
      <c r="I144" s="53">
        <f>IF(Inskrivning!F142&gt;0,Inskrivning!R142,0)</f>
        <v>0</v>
      </c>
      <c r="J144" s="53">
        <f>IF(Inskrivning!F142&gt;0,Inskrivning!S142,0)</f>
        <v>0</v>
      </c>
      <c r="K144" s="53">
        <f>IF(Inskrivning!F142&gt;0,Inskrivning!T142,0)</f>
        <v>0</v>
      </c>
      <c r="L144" s="53">
        <f>IF(Inskrivning!F142&gt;0,Inskrivning!U142,0)</f>
        <v>0</v>
      </c>
      <c r="M144" s="53">
        <f>IF(Inskrivning!F142&gt;0,Inskrivning!V142,0)</f>
        <v>0</v>
      </c>
      <c r="N144" s="53">
        <f>IF(Inskrivning!F142&gt;0,Inskrivning!W142,0)</f>
        <v>0</v>
      </c>
      <c r="O144" s="53">
        <f>IF(Inskrivning!F142&gt;0,Inskrivning!X142,0)</f>
        <v>0</v>
      </c>
      <c r="P144" s="4"/>
      <c r="Q144" s="4"/>
      <c r="R144" s="4"/>
      <c r="W144" s="15">
        <f>IF(Inskrivning!F142="",0,Inskrivning!F142)</f>
        <v>0</v>
      </c>
      <c r="Y144" s="30"/>
      <c r="Z144" s="4"/>
    </row>
    <row r="145" spans="1:26" ht="15" x14ac:dyDescent="0.25">
      <c r="A145" s="53">
        <f>IF(Inskrivning!F143&gt;0,Inskrivning!J143,0)</f>
        <v>0</v>
      </c>
      <c r="B145" s="53">
        <f>IF(Inskrivning!F143&gt;0,Inskrivning!K143,0)</f>
        <v>0</v>
      </c>
      <c r="C145" s="53">
        <f>IF(Inskrivning!F143&gt;0,Inskrivning!L143,0)</f>
        <v>0</v>
      </c>
      <c r="D145" s="53">
        <f>IF(Inskrivning!F143&gt;0,Inskrivning!M143,0)</f>
        <v>0</v>
      </c>
      <c r="E145" s="53">
        <f>IF(Inskrivning!F143&gt;0,Inskrivning!N143,0)</f>
        <v>0</v>
      </c>
      <c r="F145" s="53">
        <f>IF(Inskrivning!F143&gt;0,Inskrivning!O143,0)</f>
        <v>0</v>
      </c>
      <c r="G145" s="53">
        <f>IF(Inskrivning!F143&gt;0,Inskrivning!P143,0)</f>
        <v>0</v>
      </c>
      <c r="H145" s="53">
        <f>IF(Inskrivning!F143&gt;0,Inskrivning!Q143,0)</f>
        <v>0</v>
      </c>
      <c r="I145" s="53">
        <f>IF(Inskrivning!F143&gt;0,Inskrivning!R143,0)</f>
        <v>0</v>
      </c>
      <c r="J145" s="53">
        <f>IF(Inskrivning!F143&gt;0,Inskrivning!S143,0)</f>
        <v>0</v>
      </c>
      <c r="K145" s="53">
        <f>IF(Inskrivning!F143&gt;0,Inskrivning!T143,0)</f>
        <v>0</v>
      </c>
      <c r="L145" s="53">
        <f>IF(Inskrivning!F143&gt;0,Inskrivning!U143,0)</f>
        <v>0</v>
      </c>
      <c r="M145" s="53">
        <f>IF(Inskrivning!F143&gt;0,Inskrivning!V143,0)</f>
        <v>0</v>
      </c>
      <c r="N145" s="53">
        <f>IF(Inskrivning!F143&gt;0,Inskrivning!W143,0)</f>
        <v>0</v>
      </c>
      <c r="O145" s="53">
        <f>IF(Inskrivning!F143&gt;0,Inskrivning!X143,0)</f>
        <v>0</v>
      </c>
      <c r="P145" s="4"/>
      <c r="Q145" s="4"/>
      <c r="R145" s="4"/>
      <c r="W145" s="15">
        <f>IF(Inskrivning!F143="",0,Inskrivning!F143)</f>
        <v>0</v>
      </c>
      <c r="Y145" s="30"/>
      <c r="Z145" s="104"/>
    </row>
    <row r="146" spans="1:26" ht="15" x14ac:dyDescent="0.25">
      <c r="A146" s="53">
        <f>IF(Inskrivning!F144&gt;0,Inskrivning!J144,0)</f>
        <v>0</v>
      </c>
      <c r="B146" s="53">
        <f>IF(Inskrivning!F144&gt;0,Inskrivning!K144,0)</f>
        <v>0</v>
      </c>
      <c r="C146" s="53">
        <f>IF(Inskrivning!F144&gt;0,Inskrivning!L144,0)</f>
        <v>0</v>
      </c>
      <c r="D146" s="53">
        <f>IF(Inskrivning!F144&gt;0,Inskrivning!M144,0)</f>
        <v>0</v>
      </c>
      <c r="E146" s="53">
        <f>IF(Inskrivning!F144&gt;0,Inskrivning!N144,0)</f>
        <v>0</v>
      </c>
      <c r="F146" s="53">
        <f>IF(Inskrivning!F144&gt;0,Inskrivning!O144,0)</f>
        <v>0</v>
      </c>
      <c r="G146" s="53">
        <f>IF(Inskrivning!F144&gt;0,Inskrivning!P144,0)</f>
        <v>0</v>
      </c>
      <c r="H146" s="53">
        <f>IF(Inskrivning!F144&gt;0,Inskrivning!Q144,0)</f>
        <v>0</v>
      </c>
      <c r="I146" s="53">
        <f>IF(Inskrivning!F144&gt;0,Inskrivning!R144,0)</f>
        <v>0</v>
      </c>
      <c r="J146" s="53">
        <f>IF(Inskrivning!F144&gt;0,Inskrivning!S144,0)</f>
        <v>0</v>
      </c>
      <c r="K146" s="53">
        <f>IF(Inskrivning!F144&gt;0,Inskrivning!T144,0)</f>
        <v>0</v>
      </c>
      <c r="L146" s="53">
        <f>IF(Inskrivning!F144&gt;0,Inskrivning!U144,0)</f>
        <v>0</v>
      </c>
      <c r="M146" s="53">
        <f>IF(Inskrivning!F144&gt;0,Inskrivning!V144,0)</f>
        <v>0</v>
      </c>
      <c r="N146" s="53">
        <f>IF(Inskrivning!F144&gt;0,Inskrivning!W144,0)</f>
        <v>0</v>
      </c>
      <c r="O146" s="53">
        <f>IF(Inskrivning!F144&gt;0,Inskrivning!X144,0)</f>
        <v>0</v>
      </c>
      <c r="P146" s="4"/>
      <c r="Q146" s="4"/>
      <c r="R146" s="4"/>
      <c r="W146" s="15">
        <f>IF(Inskrivning!F144="",0,Inskrivning!F144)</f>
        <v>0</v>
      </c>
      <c r="Y146" s="30"/>
      <c r="Z146" s="4"/>
    </row>
    <row r="147" spans="1:26" ht="15" x14ac:dyDescent="0.25">
      <c r="A147" s="53">
        <f>IF(Inskrivning!F145&gt;0,Inskrivning!J145,0)</f>
        <v>0</v>
      </c>
      <c r="B147" s="53">
        <f>IF(Inskrivning!F145&gt;0,Inskrivning!K145,0)</f>
        <v>0</v>
      </c>
      <c r="C147" s="53">
        <f>IF(Inskrivning!F145&gt;0,Inskrivning!L145,0)</f>
        <v>0</v>
      </c>
      <c r="D147" s="53">
        <f>IF(Inskrivning!F145&gt;0,Inskrivning!M145,0)</f>
        <v>0</v>
      </c>
      <c r="E147" s="53">
        <f>IF(Inskrivning!F145&gt;0,Inskrivning!N145,0)</f>
        <v>0</v>
      </c>
      <c r="F147" s="53">
        <f>IF(Inskrivning!F145&gt;0,Inskrivning!O145,0)</f>
        <v>0</v>
      </c>
      <c r="G147" s="53">
        <f>IF(Inskrivning!F145&gt;0,Inskrivning!P145,0)</f>
        <v>0</v>
      </c>
      <c r="H147" s="53">
        <f>IF(Inskrivning!F145&gt;0,Inskrivning!Q145,0)</f>
        <v>0</v>
      </c>
      <c r="I147" s="53">
        <f>IF(Inskrivning!F145&gt;0,Inskrivning!R145,0)</f>
        <v>0</v>
      </c>
      <c r="J147" s="53">
        <f>IF(Inskrivning!F145&gt;0,Inskrivning!S145,0)</f>
        <v>0</v>
      </c>
      <c r="K147" s="53">
        <f>IF(Inskrivning!F145&gt;0,Inskrivning!T145,0)</f>
        <v>0</v>
      </c>
      <c r="L147" s="53">
        <f>IF(Inskrivning!F145&gt;0,Inskrivning!U145,0)</f>
        <v>0</v>
      </c>
      <c r="M147" s="53">
        <f>IF(Inskrivning!F145&gt;0,Inskrivning!V145,0)</f>
        <v>0</v>
      </c>
      <c r="N147" s="53">
        <f>IF(Inskrivning!F145&gt;0,Inskrivning!W145,0)</f>
        <v>0</v>
      </c>
      <c r="O147" s="53">
        <f>IF(Inskrivning!F145&gt;0,Inskrivning!X145,0)</f>
        <v>0</v>
      </c>
      <c r="P147" s="4"/>
      <c r="Q147" s="4"/>
      <c r="R147" s="4"/>
      <c r="W147" s="15">
        <f>IF(Inskrivning!F145="",0,Inskrivning!F145)</f>
        <v>0</v>
      </c>
      <c r="Y147" s="30"/>
      <c r="Z147" s="104"/>
    </row>
    <row r="148" spans="1:26" ht="15" x14ac:dyDescent="0.25">
      <c r="A148" s="53">
        <f>IF(Inskrivning!F146&gt;0,Inskrivning!J146,0)</f>
        <v>0</v>
      </c>
      <c r="B148" s="53">
        <f>IF(Inskrivning!F146&gt;0,Inskrivning!K146,0)</f>
        <v>0</v>
      </c>
      <c r="C148" s="53">
        <f>IF(Inskrivning!F146&gt;0,Inskrivning!L146,0)</f>
        <v>0</v>
      </c>
      <c r="D148" s="53">
        <f>IF(Inskrivning!F146&gt;0,Inskrivning!M146,0)</f>
        <v>0</v>
      </c>
      <c r="E148" s="53">
        <f>IF(Inskrivning!F146&gt;0,Inskrivning!N146,0)</f>
        <v>0</v>
      </c>
      <c r="F148" s="53">
        <f>IF(Inskrivning!F146&gt;0,Inskrivning!O146,0)</f>
        <v>0</v>
      </c>
      <c r="G148" s="53">
        <f>IF(Inskrivning!F146&gt;0,Inskrivning!P146,0)</f>
        <v>0</v>
      </c>
      <c r="H148" s="53">
        <f>IF(Inskrivning!F146&gt;0,Inskrivning!Q146,0)</f>
        <v>0</v>
      </c>
      <c r="I148" s="53">
        <f>IF(Inskrivning!F146&gt;0,Inskrivning!R146,0)</f>
        <v>0</v>
      </c>
      <c r="J148" s="53">
        <f>IF(Inskrivning!F146&gt;0,Inskrivning!S146,0)</f>
        <v>0</v>
      </c>
      <c r="K148" s="53">
        <f>IF(Inskrivning!F146&gt;0,Inskrivning!T146,0)</f>
        <v>0</v>
      </c>
      <c r="L148" s="53">
        <f>IF(Inskrivning!F146&gt;0,Inskrivning!U146,0)</f>
        <v>0</v>
      </c>
      <c r="M148" s="53">
        <f>IF(Inskrivning!F146&gt;0,Inskrivning!V146,0)</f>
        <v>0</v>
      </c>
      <c r="N148" s="53">
        <f>IF(Inskrivning!F146&gt;0,Inskrivning!W146,0)</f>
        <v>0</v>
      </c>
      <c r="O148" s="53">
        <f>IF(Inskrivning!F146&gt;0,Inskrivning!X146,0)</f>
        <v>0</v>
      </c>
      <c r="P148" s="4"/>
      <c r="Q148" s="4"/>
      <c r="R148" s="4"/>
      <c r="W148" s="15">
        <f>IF(Inskrivning!F146="",0,Inskrivning!F146)</f>
        <v>0</v>
      </c>
      <c r="Y148" s="30"/>
      <c r="Z148" s="4"/>
    </row>
    <row r="149" spans="1:26" ht="15" x14ac:dyDescent="0.25">
      <c r="A149" s="53">
        <f>IF(Inskrivning!F147&gt;0,Inskrivning!J147,0)</f>
        <v>0</v>
      </c>
      <c r="B149" s="53">
        <f>IF(Inskrivning!F147&gt;0,Inskrivning!K147,0)</f>
        <v>0</v>
      </c>
      <c r="C149" s="53">
        <f>IF(Inskrivning!F147&gt;0,Inskrivning!L147,0)</f>
        <v>0</v>
      </c>
      <c r="D149" s="53">
        <f>IF(Inskrivning!F147&gt;0,Inskrivning!M147,0)</f>
        <v>0</v>
      </c>
      <c r="E149" s="53">
        <f>IF(Inskrivning!F147&gt;0,Inskrivning!N147,0)</f>
        <v>0</v>
      </c>
      <c r="F149" s="53">
        <f>IF(Inskrivning!F147&gt;0,Inskrivning!O147,0)</f>
        <v>0</v>
      </c>
      <c r="G149" s="53">
        <f>IF(Inskrivning!F147&gt;0,Inskrivning!P147,0)</f>
        <v>0</v>
      </c>
      <c r="H149" s="53">
        <f>IF(Inskrivning!F147&gt;0,Inskrivning!Q147,0)</f>
        <v>0</v>
      </c>
      <c r="I149" s="53">
        <f>IF(Inskrivning!F147&gt;0,Inskrivning!R147,0)</f>
        <v>0</v>
      </c>
      <c r="J149" s="53">
        <f>IF(Inskrivning!F147&gt;0,Inskrivning!S147,0)</f>
        <v>0</v>
      </c>
      <c r="K149" s="53">
        <f>IF(Inskrivning!F147&gt;0,Inskrivning!T147,0)</f>
        <v>0</v>
      </c>
      <c r="L149" s="53">
        <f>IF(Inskrivning!F147&gt;0,Inskrivning!U147,0)</f>
        <v>0</v>
      </c>
      <c r="M149" s="53">
        <f>IF(Inskrivning!F147&gt;0,Inskrivning!V147,0)</f>
        <v>0</v>
      </c>
      <c r="N149" s="53">
        <f>IF(Inskrivning!F147&gt;0,Inskrivning!W147,0)</f>
        <v>0</v>
      </c>
      <c r="O149" s="53">
        <f>IF(Inskrivning!F147&gt;0,Inskrivning!X147,0)</f>
        <v>0</v>
      </c>
      <c r="P149" s="4"/>
      <c r="Q149" s="4"/>
      <c r="R149" s="4"/>
      <c r="W149" s="15">
        <f>IF(Inskrivning!F147="",0,Inskrivning!F147)</f>
        <v>0</v>
      </c>
      <c r="Y149" s="30"/>
      <c r="Z149" s="104"/>
    </row>
    <row r="150" spans="1:26" ht="15" x14ac:dyDescent="0.25">
      <c r="A150" s="53">
        <f>IF(Inskrivning!F148&gt;0,Inskrivning!J148,0)</f>
        <v>0</v>
      </c>
      <c r="B150" s="53">
        <f>IF(Inskrivning!F148&gt;0,Inskrivning!K148,0)</f>
        <v>0</v>
      </c>
      <c r="C150" s="53">
        <f>IF(Inskrivning!F148&gt;0,Inskrivning!L148,0)</f>
        <v>0</v>
      </c>
      <c r="D150" s="53">
        <f>IF(Inskrivning!F148&gt;0,Inskrivning!M148,0)</f>
        <v>0</v>
      </c>
      <c r="E150" s="53">
        <f>IF(Inskrivning!F148&gt;0,Inskrivning!N148,0)</f>
        <v>0</v>
      </c>
      <c r="F150" s="53">
        <f>IF(Inskrivning!F148&gt;0,Inskrivning!O148,0)</f>
        <v>0</v>
      </c>
      <c r="G150" s="53">
        <f>IF(Inskrivning!F148&gt;0,Inskrivning!P148,0)</f>
        <v>0</v>
      </c>
      <c r="H150" s="53">
        <f>IF(Inskrivning!F148&gt;0,Inskrivning!Q148,0)</f>
        <v>0</v>
      </c>
      <c r="I150" s="53">
        <f>IF(Inskrivning!F148&gt;0,Inskrivning!R148,0)</f>
        <v>0</v>
      </c>
      <c r="J150" s="53">
        <f>IF(Inskrivning!F148&gt;0,Inskrivning!S148,0)</f>
        <v>0</v>
      </c>
      <c r="K150" s="53">
        <f>IF(Inskrivning!F148&gt;0,Inskrivning!T148,0)</f>
        <v>0</v>
      </c>
      <c r="L150" s="53">
        <f>IF(Inskrivning!F148&gt;0,Inskrivning!U148,0)</f>
        <v>0</v>
      </c>
      <c r="M150" s="53">
        <f>IF(Inskrivning!F148&gt;0,Inskrivning!V148,0)</f>
        <v>0</v>
      </c>
      <c r="N150" s="53">
        <f>IF(Inskrivning!F148&gt;0,Inskrivning!W148,0)</f>
        <v>0</v>
      </c>
      <c r="O150" s="53">
        <f>IF(Inskrivning!F148&gt;0,Inskrivning!X148,0)</f>
        <v>0</v>
      </c>
      <c r="P150" s="4"/>
      <c r="Q150" s="4"/>
      <c r="R150" s="4"/>
      <c r="W150" s="15">
        <f>IF(Inskrivning!F148="",0,Inskrivning!F148)</f>
        <v>0</v>
      </c>
      <c r="Y150" s="30"/>
      <c r="Z150" s="4"/>
    </row>
    <row r="151" spans="1:26" ht="15" x14ac:dyDescent="0.25">
      <c r="A151" s="53">
        <f>IF(Inskrivning!F149&gt;0,Inskrivning!J149,0)</f>
        <v>0</v>
      </c>
      <c r="B151" s="53">
        <f>IF(Inskrivning!F149&gt;0,Inskrivning!K149,0)</f>
        <v>0</v>
      </c>
      <c r="C151" s="53">
        <f>IF(Inskrivning!F149&gt;0,Inskrivning!L149,0)</f>
        <v>0</v>
      </c>
      <c r="D151" s="53">
        <f>IF(Inskrivning!F149&gt;0,Inskrivning!M149,0)</f>
        <v>0</v>
      </c>
      <c r="E151" s="53">
        <f>IF(Inskrivning!F149&gt;0,Inskrivning!N149,0)</f>
        <v>0</v>
      </c>
      <c r="F151" s="53">
        <f>IF(Inskrivning!F149&gt;0,Inskrivning!O149,0)</f>
        <v>0</v>
      </c>
      <c r="G151" s="53">
        <f>IF(Inskrivning!F149&gt;0,Inskrivning!P149,0)</f>
        <v>0</v>
      </c>
      <c r="H151" s="53">
        <f>IF(Inskrivning!F149&gt;0,Inskrivning!Q149,0)</f>
        <v>0</v>
      </c>
      <c r="I151" s="53">
        <f>IF(Inskrivning!F149&gt;0,Inskrivning!R149,0)</f>
        <v>0</v>
      </c>
      <c r="J151" s="53">
        <f>IF(Inskrivning!F149&gt;0,Inskrivning!S149,0)</f>
        <v>0</v>
      </c>
      <c r="K151" s="53">
        <f>IF(Inskrivning!F149&gt;0,Inskrivning!T149,0)</f>
        <v>0</v>
      </c>
      <c r="L151" s="53">
        <f>IF(Inskrivning!F149&gt;0,Inskrivning!U149,0)</f>
        <v>0</v>
      </c>
      <c r="M151" s="53">
        <f>IF(Inskrivning!F149&gt;0,Inskrivning!V149,0)</f>
        <v>0</v>
      </c>
      <c r="N151" s="53">
        <f>IF(Inskrivning!F149&gt;0,Inskrivning!W149,0)</f>
        <v>0</v>
      </c>
      <c r="O151" s="53">
        <f>IF(Inskrivning!F149&gt;0,Inskrivning!X149,0)</f>
        <v>0</v>
      </c>
      <c r="P151" s="4"/>
      <c r="Q151" s="4"/>
      <c r="R151" s="4"/>
      <c r="W151" s="15">
        <f>IF(Inskrivning!F149="",0,Inskrivning!F149)</f>
        <v>0</v>
      </c>
      <c r="Y151" s="30"/>
      <c r="Z151" s="104"/>
    </row>
    <row r="152" spans="1:26" ht="15" x14ac:dyDescent="0.25">
      <c r="A152" s="53">
        <f>IF(Inskrivning!F150&gt;0,Inskrivning!J150,0)</f>
        <v>0</v>
      </c>
      <c r="B152" s="53">
        <f>IF(Inskrivning!F150&gt;0,Inskrivning!K150,0)</f>
        <v>0</v>
      </c>
      <c r="C152" s="53">
        <f>IF(Inskrivning!F150&gt;0,Inskrivning!L150,0)</f>
        <v>0</v>
      </c>
      <c r="D152" s="53">
        <f>IF(Inskrivning!F150&gt;0,Inskrivning!M150,0)</f>
        <v>0</v>
      </c>
      <c r="E152" s="53">
        <f>IF(Inskrivning!F150&gt;0,Inskrivning!N150,0)</f>
        <v>0</v>
      </c>
      <c r="F152" s="53">
        <f>IF(Inskrivning!F150&gt;0,Inskrivning!O150,0)</f>
        <v>0</v>
      </c>
      <c r="G152" s="53">
        <f>IF(Inskrivning!F150&gt;0,Inskrivning!P150,0)</f>
        <v>0</v>
      </c>
      <c r="H152" s="53">
        <f>IF(Inskrivning!F150&gt;0,Inskrivning!Q150,0)</f>
        <v>0</v>
      </c>
      <c r="I152" s="53">
        <f>IF(Inskrivning!F150&gt;0,Inskrivning!R150,0)</f>
        <v>0</v>
      </c>
      <c r="J152" s="53">
        <f>IF(Inskrivning!F150&gt;0,Inskrivning!S150,0)</f>
        <v>0</v>
      </c>
      <c r="K152" s="53">
        <f>IF(Inskrivning!F150&gt;0,Inskrivning!T150,0)</f>
        <v>0</v>
      </c>
      <c r="L152" s="53">
        <f>IF(Inskrivning!F150&gt;0,Inskrivning!U150,0)</f>
        <v>0</v>
      </c>
      <c r="M152" s="53">
        <f>IF(Inskrivning!F150&gt;0,Inskrivning!V150,0)</f>
        <v>0</v>
      </c>
      <c r="N152" s="53">
        <f>IF(Inskrivning!F150&gt;0,Inskrivning!W150,0)</f>
        <v>0</v>
      </c>
      <c r="O152" s="53">
        <f>IF(Inskrivning!F150&gt;0,Inskrivning!X150,0)</f>
        <v>0</v>
      </c>
      <c r="P152" s="4"/>
      <c r="Q152" s="4"/>
      <c r="R152" s="4"/>
      <c r="W152" s="15">
        <f>IF(Inskrivning!F150="",0,Inskrivning!F150)</f>
        <v>0</v>
      </c>
      <c r="Y152" s="30"/>
      <c r="Z152" s="4"/>
    </row>
    <row r="153" spans="1:26" ht="15" x14ac:dyDescent="0.25">
      <c r="A153" s="53">
        <f>IF(Inskrivning!F151&gt;0,Inskrivning!J151,0)</f>
        <v>0</v>
      </c>
      <c r="B153" s="53">
        <f>IF(Inskrivning!F151&gt;0,Inskrivning!K151,0)</f>
        <v>0</v>
      </c>
      <c r="C153" s="53">
        <f>IF(Inskrivning!F151&gt;0,Inskrivning!L151,0)</f>
        <v>0</v>
      </c>
      <c r="D153" s="53">
        <f>IF(Inskrivning!F151&gt;0,Inskrivning!M151,0)</f>
        <v>0</v>
      </c>
      <c r="E153" s="53">
        <f>IF(Inskrivning!F151&gt;0,Inskrivning!N151,0)</f>
        <v>0</v>
      </c>
      <c r="F153" s="53">
        <f>IF(Inskrivning!F151&gt;0,Inskrivning!O151,0)</f>
        <v>0</v>
      </c>
      <c r="G153" s="53">
        <f>IF(Inskrivning!F151&gt;0,Inskrivning!P151,0)</f>
        <v>0</v>
      </c>
      <c r="H153" s="53">
        <f>IF(Inskrivning!F151&gt;0,Inskrivning!Q151,0)</f>
        <v>0</v>
      </c>
      <c r="I153" s="53">
        <f>IF(Inskrivning!F151&gt;0,Inskrivning!R151,0)</f>
        <v>0</v>
      </c>
      <c r="J153" s="53">
        <f>IF(Inskrivning!F151&gt;0,Inskrivning!S151,0)</f>
        <v>0</v>
      </c>
      <c r="K153" s="53">
        <f>IF(Inskrivning!F151&gt;0,Inskrivning!T151,0)</f>
        <v>0</v>
      </c>
      <c r="L153" s="53">
        <f>IF(Inskrivning!F151&gt;0,Inskrivning!U151,0)</f>
        <v>0</v>
      </c>
      <c r="M153" s="53">
        <f>IF(Inskrivning!F151&gt;0,Inskrivning!V151,0)</f>
        <v>0</v>
      </c>
      <c r="N153" s="53">
        <f>IF(Inskrivning!F151&gt;0,Inskrivning!W151,0)</f>
        <v>0</v>
      </c>
      <c r="O153" s="53">
        <f>IF(Inskrivning!F151&gt;0,Inskrivning!X151,0)</f>
        <v>0</v>
      </c>
      <c r="P153" s="4"/>
      <c r="Q153" s="4"/>
      <c r="R153" s="4"/>
      <c r="W153" s="15">
        <f>IF(Inskrivning!F151="",0,Inskrivning!F151)</f>
        <v>0</v>
      </c>
      <c r="Y153" s="30"/>
      <c r="Z153" s="104"/>
    </row>
    <row r="154" spans="1:26" ht="15" x14ac:dyDescent="0.25">
      <c r="A154" s="53">
        <f>IF(Inskrivning!F152&gt;0,Inskrivning!J152,0)</f>
        <v>0</v>
      </c>
      <c r="B154" s="53">
        <f>IF(Inskrivning!F152&gt;0,Inskrivning!K152,0)</f>
        <v>0</v>
      </c>
      <c r="C154" s="53">
        <f>IF(Inskrivning!F152&gt;0,Inskrivning!L152,0)</f>
        <v>0</v>
      </c>
      <c r="D154" s="53">
        <f>IF(Inskrivning!F152&gt;0,Inskrivning!M152,0)</f>
        <v>0</v>
      </c>
      <c r="E154" s="53">
        <f>IF(Inskrivning!F152&gt;0,Inskrivning!N152,0)</f>
        <v>0</v>
      </c>
      <c r="F154" s="53">
        <f>IF(Inskrivning!F152&gt;0,Inskrivning!O152,0)</f>
        <v>0</v>
      </c>
      <c r="G154" s="53">
        <f>IF(Inskrivning!F152&gt;0,Inskrivning!P152,0)</f>
        <v>0</v>
      </c>
      <c r="H154" s="53">
        <f>IF(Inskrivning!F152&gt;0,Inskrivning!Q152,0)</f>
        <v>0</v>
      </c>
      <c r="I154" s="53">
        <f>IF(Inskrivning!F152&gt;0,Inskrivning!R152,0)</f>
        <v>0</v>
      </c>
      <c r="J154" s="53">
        <f>IF(Inskrivning!F152&gt;0,Inskrivning!S152,0)</f>
        <v>0</v>
      </c>
      <c r="K154" s="53">
        <f>IF(Inskrivning!F152&gt;0,Inskrivning!T152,0)</f>
        <v>0</v>
      </c>
      <c r="L154" s="53">
        <f>IF(Inskrivning!F152&gt;0,Inskrivning!U152,0)</f>
        <v>0</v>
      </c>
      <c r="M154" s="53">
        <f>IF(Inskrivning!F152&gt;0,Inskrivning!V152,0)</f>
        <v>0</v>
      </c>
      <c r="N154" s="53">
        <f>IF(Inskrivning!F152&gt;0,Inskrivning!W152,0)</f>
        <v>0</v>
      </c>
      <c r="O154" s="53">
        <f>IF(Inskrivning!F152&gt;0,Inskrivning!X152,0)</f>
        <v>0</v>
      </c>
      <c r="P154" s="4"/>
      <c r="Q154" s="4"/>
      <c r="R154" s="4"/>
      <c r="W154" s="15">
        <f>IF(Inskrivning!F152="",0,Inskrivning!F152)</f>
        <v>0</v>
      </c>
      <c r="Y154" s="30"/>
      <c r="Z154" s="4"/>
    </row>
    <row r="155" spans="1:26" ht="15" x14ac:dyDescent="0.25">
      <c r="A155" s="53">
        <f>IF(Inskrivning!F153&gt;0,Inskrivning!J153,0)</f>
        <v>0</v>
      </c>
      <c r="B155" s="53">
        <f>IF(Inskrivning!F153&gt;0,Inskrivning!K153,0)</f>
        <v>0</v>
      </c>
      <c r="C155" s="53">
        <f>IF(Inskrivning!F153&gt;0,Inskrivning!L153,0)</f>
        <v>0</v>
      </c>
      <c r="D155" s="53">
        <f>IF(Inskrivning!F153&gt;0,Inskrivning!M153,0)</f>
        <v>0</v>
      </c>
      <c r="E155" s="53">
        <f>IF(Inskrivning!F153&gt;0,Inskrivning!N153,0)</f>
        <v>0</v>
      </c>
      <c r="F155" s="53">
        <f>IF(Inskrivning!F153&gt;0,Inskrivning!O153,0)</f>
        <v>0</v>
      </c>
      <c r="G155" s="53">
        <f>IF(Inskrivning!F153&gt;0,Inskrivning!P153,0)</f>
        <v>0</v>
      </c>
      <c r="H155" s="53">
        <f>IF(Inskrivning!F153&gt;0,Inskrivning!Q153,0)</f>
        <v>0</v>
      </c>
      <c r="I155" s="53">
        <f>IF(Inskrivning!F153&gt;0,Inskrivning!R153,0)</f>
        <v>0</v>
      </c>
      <c r="J155" s="53">
        <f>IF(Inskrivning!F153&gt;0,Inskrivning!S153,0)</f>
        <v>0</v>
      </c>
      <c r="K155" s="53">
        <f>IF(Inskrivning!F153&gt;0,Inskrivning!T153,0)</f>
        <v>0</v>
      </c>
      <c r="L155" s="53">
        <f>IF(Inskrivning!F153&gt;0,Inskrivning!U153,0)</f>
        <v>0</v>
      </c>
      <c r="M155" s="53">
        <f>IF(Inskrivning!F153&gt;0,Inskrivning!V153,0)</f>
        <v>0</v>
      </c>
      <c r="N155" s="53">
        <f>IF(Inskrivning!F153&gt;0,Inskrivning!W153,0)</f>
        <v>0</v>
      </c>
      <c r="O155" s="53">
        <f>IF(Inskrivning!F153&gt;0,Inskrivning!X153,0)</f>
        <v>0</v>
      </c>
      <c r="P155" s="4"/>
      <c r="Q155" s="4"/>
      <c r="R155" s="4"/>
      <c r="W155" s="15">
        <f>IF(Inskrivning!F153="",0,Inskrivning!F153)</f>
        <v>0</v>
      </c>
      <c r="Y155" s="30"/>
      <c r="Z155" s="104"/>
    </row>
    <row r="156" spans="1:26" ht="15" x14ac:dyDescent="0.25">
      <c r="A156" s="53">
        <f>IF(Inskrivning!F154&gt;0,Inskrivning!J154,0)</f>
        <v>0</v>
      </c>
      <c r="B156" s="53">
        <f>IF(Inskrivning!F154&gt;0,Inskrivning!K154,0)</f>
        <v>0</v>
      </c>
      <c r="C156" s="53">
        <f>IF(Inskrivning!F154&gt;0,Inskrivning!L154,0)</f>
        <v>0</v>
      </c>
      <c r="D156" s="53">
        <f>IF(Inskrivning!F154&gt;0,Inskrivning!M154,0)</f>
        <v>0</v>
      </c>
      <c r="E156" s="53">
        <f>IF(Inskrivning!F154&gt;0,Inskrivning!N154,0)</f>
        <v>0</v>
      </c>
      <c r="F156" s="53">
        <f>IF(Inskrivning!F154&gt;0,Inskrivning!O154,0)</f>
        <v>0</v>
      </c>
      <c r="G156" s="53">
        <f>IF(Inskrivning!F154&gt;0,Inskrivning!P154,0)</f>
        <v>0</v>
      </c>
      <c r="H156" s="53">
        <f>IF(Inskrivning!F154&gt;0,Inskrivning!Q154,0)</f>
        <v>0</v>
      </c>
      <c r="I156" s="53">
        <f>IF(Inskrivning!F154&gt;0,Inskrivning!R154,0)</f>
        <v>0</v>
      </c>
      <c r="J156" s="53">
        <f>IF(Inskrivning!F154&gt;0,Inskrivning!S154,0)</f>
        <v>0</v>
      </c>
      <c r="K156" s="53">
        <f>IF(Inskrivning!F154&gt;0,Inskrivning!T154,0)</f>
        <v>0</v>
      </c>
      <c r="L156" s="53">
        <f>IF(Inskrivning!F154&gt;0,Inskrivning!U154,0)</f>
        <v>0</v>
      </c>
      <c r="M156" s="53">
        <f>IF(Inskrivning!F154&gt;0,Inskrivning!V154,0)</f>
        <v>0</v>
      </c>
      <c r="N156" s="53">
        <f>IF(Inskrivning!F154&gt;0,Inskrivning!W154,0)</f>
        <v>0</v>
      </c>
      <c r="O156" s="53">
        <f>IF(Inskrivning!F154&gt;0,Inskrivning!X154,0)</f>
        <v>0</v>
      </c>
      <c r="P156" s="4"/>
      <c r="Q156" s="4"/>
      <c r="R156" s="4"/>
      <c r="W156" s="15">
        <f>IF(Inskrivning!F154="",0,Inskrivning!F154)</f>
        <v>0</v>
      </c>
      <c r="Y156" s="30"/>
      <c r="Z156" s="4"/>
    </row>
    <row r="157" spans="1:26" ht="15" x14ac:dyDescent="0.25">
      <c r="A157" s="53">
        <f>IF(Inskrivning!F155&gt;0,Inskrivning!J155,0)</f>
        <v>0</v>
      </c>
      <c r="B157" s="53">
        <f>IF(Inskrivning!F155&gt;0,Inskrivning!K155,0)</f>
        <v>0</v>
      </c>
      <c r="C157" s="53">
        <f>IF(Inskrivning!F155&gt;0,Inskrivning!L155,0)</f>
        <v>0</v>
      </c>
      <c r="D157" s="53">
        <f>IF(Inskrivning!F155&gt;0,Inskrivning!M155,0)</f>
        <v>0</v>
      </c>
      <c r="E157" s="53">
        <f>IF(Inskrivning!F155&gt;0,Inskrivning!N155,0)</f>
        <v>0</v>
      </c>
      <c r="F157" s="53">
        <f>IF(Inskrivning!F155&gt;0,Inskrivning!O155,0)</f>
        <v>0</v>
      </c>
      <c r="G157" s="53">
        <f>IF(Inskrivning!F155&gt;0,Inskrivning!P155,0)</f>
        <v>0</v>
      </c>
      <c r="H157" s="53">
        <f>IF(Inskrivning!F155&gt;0,Inskrivning!Q155,0)</f>
        <v>0</v>
      </c>
      <c r="I157" s="53">
        <f>IF(Inskrivning!F155&gt;0,Inskrivning!R155,0)</f>
        <v>0</v>
      </c>
      <c r="J157" s="53">
        <f>IF(Inskrivning!F155&gt;0,Inskrivning!S155,0)</f>
        <v>0</v>
      </c>
      <c r="K157" s="53">
        <f>IF(Inskrivning!F155&gt;0,Inskrivning!T155,0)</f>
        <v>0</v>
      </c>
      <c r="L157" s="53">
        <f>IF(Inskrivning!F155&gt;0,Inskrivning!U155,0)</f>
        <v>0</v>
      </c>
      <c r="M157" s="53">
        <f>IF(Inskrivning!F155&gt;0,Inskrivning!V155,0)</f>
        <v>0</v>
      </c>
      <c r="N157" s="53">
        <f>IF(Inskrivning!F155&gt;0,Inskrivning!W155,0)</f>
        <v>0</v>
      </c>
      <c r="O157" s="53">
        <f>IF(Inskrivning!F155&gt;0,Inskrivning!X155,0)</f>
        <v>0</v>
      </c>
      <c r="P157" s="4"/>
      <c r="Q157" s="4"/>
      <c r="R157" s="4"/>
      <c r="W157" s="15">
        <f>IF(Inskrivning!F155="",0,Inskrivning!F155)</f>
        <v>0</v>
      </c>
      <c r="Y157" s="30"/>
      <c r="Z157" s="104"/>
    </row>
    <row r="158" spans="1:26" ht="15" x14ac:dyDescent="0.25">
      <c r="A158" s="53">
        <f>IF(Inskrivning!F156&gt;0,Inskrivning!J156,0)</f>
        <v>0</v>
      </c>
      <c r="B158" s="53">
        <f>IF(Inskrivning!F156&gt;0,Inskrivning!K156,0)</f>
        <v>0</v>
      </c>
      <c r="C158" s="53">
        <f>IF(Inskrivning!F156&gt;0,Inskrivning!L156,0)</f>
        <v>0</v>
      </c>
      <c r="D158" s="53">
        <f>IF(Inskrivning!F156&gt;0,Inskrivning!M156,0)</f>
        <v>0</v>
      </c>
      <c r="E158" s="53">
        <f>IF(Inskrivning!F156&gt;0,Inskrivning!N156,0)</f>
        <v>0</v>
      </c>
      <c r="F158" s="53">
        <f>IF(Inskrivning!F156&gt;0,Inskrivning!O156,0)</f>
        <v>0</v>
      </c>
      <c r="G158" s="53">
        <f>IF(Inskrivning!F156&gt;0,Inskrivning!P156,0)</f>
        <v>0</v>
      </c>
      <c r="H158" s="53">
        <f>IF(Inskrivning!F156&gt;0,Inskrivning!Q156,0)</f>
        <v>0</v>
      </c>
      <c r="I158" s="53">
        <f>IF(Inskrivning!F156&gt;0,Inskrivning!R156,0)</f>
        <v>0</v>
      </c>
      <c r="J158" s="53">
        <f>IF(Inskrivning!F156&gt;0,Inskrivning!S156,0)</f>
        <v>0</v>
      </c>
      <c r="K158" s="53">
        <f>IF(Inskrivning!F156&gt;0,Inskrivning!T156,0)</f>
        <v>0</v>
      </c>
      <c r="L158" s="53">
        <f>IF(Inskrivning!F156&gt;0,Inskrivning!U156,0)</f>
        <v>0</v>
      </c>
      <c r="M158" s="53">
        <f>IF(Inskrivning!F156&gt;0,Inskrivning!V156,0)</f>
        <v>0</v>
      </c>
      <c r="N158" s="53">
        <f>IF(Inskrivning!F156&gt;0,Inskrivning!W156,0)</f>
        <v>0</v>
      </c>
      <c r="O158" s="53">
        <f>IF(Inskrivning!F156&gt;0,Inskrivning!X156,0)</f>
        <v>0</v>
      </c>
      <c r="P158" s="4"/>
      <c r="Q158" s="4"/>
      <c r="R158" s="4"/>
      <c r="W158" s="15">
        <f>IF(Inskrivning!F156="",0,Inskrivning!F156)</f>
        <v>0</v>
      </c>
      <c r="Y158" s="30"/>
      <c r="Z158" s="4"/>
    </row>
    <row r="159" spans="1:26" ht="15" x14ac:dyDescent="0.25">
      <c r="A159" s="53">
        <f>IF(Inskrivning!F157&gt;0,Inskrivning!J157,0)</f>
        <v>0</v>
      </c>
      <c r="B159" s="53">
        <f>IF(Inskrivning!F157&gt;0,Inskrivning!K157,0)</f>
        <v>0</v>
      </c>
      <c r="C159" s="53">
        <f>IF(Inskrivning!F157&gt;0,Inskrivning!L157,0)</f>
        <v>0</v>
      </c>
      <c r="D159" s="53">
        <f>IF(Inskrivning!F157&gt;0,Inskrivning!M157,0)</f>
        <v>0</v>
      </c>
      <c r="E159" s="53">
        <f>IF(Inskrivning!F157&gt;0,Inskrivning!N157,0)</f>
        <v>0</v>
      </c>
      <c r="F159" s="53">
        <f>IF(Inskrivning!F157&gt;0,Inskrivning!O157,0)</f>
        <v>0</v>
      </c>
      <c r="G159" s="53">
        <f>IF(Inskrivning!F157&gt;0,Inskrivning!P157,0)</f>
        <v>0</v>
      </c>
      <c r="H159" s="53">
        <f>IF(Inskrivning!F157&gt;0,Inskrivning!Q157,0)</f>
        <v>0</v>
      </c>
      <c r="I159" s="53">
        <f>IF(Inskrivning!F157&gt;0,Inskrivning!R157,0)</f>
        <v>0</v>
      </c>
      <c r="J159" s="53">
        <f>IF(Inskrivning!F157&gt;0,Inskrivning!S157,0)</f>
        <v>0</v>
      </c>
      <c r="K159" s="53">
        <f>IF(Inskrivning!F157&gt;0,Inskrivning!T157,0)</f>
        <v>0</v>
      </c>
      <c r="L159" s="53">
        <f>IF(Inskrivning!F157&gt;0,Inskrivning!U157,0)</f>
        <v>0</v>
      </c>
      <c r="M159" s="53">
        <f>IF(Inskrivning!F157&gt;0,Inskrivning!V157,0)</f>
        <v>0</v>
      </c>
      <c r="N159" s="53">
        <f>IF(Inskrivning!F157&gt;0,Inskrivning!W157,0)</f>
        <v>0</v>
      </c>
      <c r="O159" s="53">
        <f>IF(Inskrivning!F157&gt;0,Inskrivning!X157,0)</f>
        <v>0</v>
      </c>
      <c r="P159" s="4"/>
      <c r="Q159" s="4"/>
      <c r="R159" s="4"/>
      <c r="W159" s="15">
        <f>IF(Inskrivning!F157="",0,Inskrivning!F157)</f>
        <v>0</v>
      </c>
      <c r="Y159" s="30"/>
      <c r="Z159" s="104"/>
    </row>
    <row r="160" spans="1:26" ht="15" x14ac:dyDescent="0.25">
      <c r="A160" s="53">
        <f>IF(Inskrivning!F158&gt;0,Inskrivning!J158,0)</f>
        <v>0</v>
      </c>
      <c r="B160" s="53">
        <f>IF(Inskrivning!F158&gt;0,Inskrivning!K158,0)</f>
        <v>0</v>
      </c>
      <c r="C160" s="53">
        <f>IF(Inskrivning!F158&gt;0,Inskrivning!L158,0)</f>
        <v>0</v>
      </c>
      <c r="D160" s="53">
        <f>IF(Inskrivning!F158&gt;0,Inskrivning!M158,0)</f>
        <v>0</v>
      </c>
      <c r="E160" s="53">
        <f>IF(Inskrivning!F158&gt;0,Inskrivning!N158,0)</f>
        <v>0</v>
      </c>
      <c r="F160" s="53">
        <f>IF(Inskrivning!F158&gt;0,Inskrivning!O158,0)</f>
        <v>0</v>
      </c>
      <c r="G160" s="53">
        <f>IF(Inskrivning!F158&gt;0,Inskrivning!P158,0)</f>
        <v>0</v>
      </c>
      <c r="H160" s="53">
        <f>IF(Inskrivning!F158&gt;0,Inskrivning!Q158,0)</f>
        <v>0</v>
      </c>
      <c r="I160" s="53">
        <f>IF(Inskrivning!F158&gt;0,Inskrivning!R158,0)</f>
        <v>0</v>
      </c>
      <c r="J160" s="53">
        <f>IF(Inskrivning!F158&gt;0,Inskrivning!S158,0)</f>
        <v>0</v>
      </c>
      <c r="K160" s="53">
        <f>IF(Inskrivning!F158&gt;0,Inskrivning!T158,0)</f>
        <v>0</v>
      </c>
      <c r="L160" s="53">
        <f>IF(Inskrivning!F158&gt;0,Inskrivning!U158,0)</f>
        <v>0</v>
      </c>
      <c r="M160" s="53">
        <f>IF(Inskrivning!F158&gt;0,Inskrivning!V158,0)</f>
        <v>0</v>
      </c>
      <c r="N160" s="53">
        <f>IF(Inskrivning!F158&gt;0,Inskrivning!W158,0)</f>
        <v>0</v>
      </c>
      <c r="O160" s="53">
        <f>IF(Inskrivning!F158&gt;0,Inskrivning!X158,0)</f>
        <v>0</v>
      </c>
      <c r="P160" s="4"/>
      <c r="Q160" s="4"/>
      <c r="R160" s="4"/>
      <c r="W160" s="15">
        <f>IF(Inskrivning!F158="",0,Inskrivning!F158)</f>
        <v>0</v>
      </c>
      <c r="Y160" s="30"/>
      <c r="Z160" s="4"/>
    </row>
    <row r="161" spans="1:26" ht="15" x14ac:dyDescent="0.25">
      <c r="A161" s="53">
        <f>IF(Inskrivning!F159&gt;0,Inskrivning!J159,0)</f>
        <v>0</v>
      </c>
      <c r="B161" s="53">
        <f>IF(Inskrivning!F159&gt;0,Inskrivning!K159,0)</f>
        <v>0</v>
      </c>
      <c r="C161" s="53">
        <f>IF(Inskrivning!F159&gt;0,Inskrivning!L159,0)</f>
        <v>0</v>
      </c>
      <c r="D161" s="53">
        <f>IF(Inskrivning!F159&gt;0,Inskrivning!M159,0)</f>
        <v>0</v>
      </c>
      <c r="E161" s="53">
        <f>IF(Inskrivning!F159&gt;0,Inskrivning!N159,0)</f>
        <v>0</v>
      </c>
      <c r="F161" s="53">
        <f>IF(Inskrivning!F159&gt;0,Inskrivning!O159,0)</f>
        <v>0</v>
      </c>
      <c r="G161" s="53">
        <f>IF(Inskrivning!F159&gt;0,Inskrivning!P159,0)</f>
        <v>0</v>
      </c>
      <c r="H161" s="53">
        <f>IF(Inskrivning!F159&gt;0,Inskrivning!Q159,0)</f>
        <v>0</v>
      </c>
      <c r="I161" s="53">
        <f>IF(Inskrivning!F159&gt;0,Inskrivning!R159,0)</f>
        <v>0</v>
      </c>
      <c r="J161" s="53">
        <f>IF(Inskrivning!F159&gt;0,Inskrivning!S159,0)</f>
        <v>0</v>
      </c>
      <c r="K161" s="53">
        <f>IF(Inskrivning!F159&gt;0,Inskrivning!T159,0)</f>
        <v>0</v>
      </c>
      <c r="L161" s="53">
        <f>IF(Inskrivning!F159&gt;0,Inskrivning!U159,0)</f>
        <v>0</v>
      </c>
      <c r="M161" s="53">
        <f>IF(Inskrivning!F159&gt;0,Inskrivning!V159,0)</f>
        <v>0</v>
      </c>
      <c r="N161" s="53">
        <f>IF(Inskrivning!F159&gt;0,Inskrivning!W159,0)</f>
        <v>0</v>
      </c>
      <c r="O161" s="53">
        <f>IF(Inskrivning!F159&gt;0,Inskrivning!X159,0)</f>
        <v>0</v>
      </c>
      <c r="P161" s="4"/>
      <c r="Q161" s="4"/>
      <c r="R161" s="4"/>
      <c r="W161" s="15">
        <f>IF(Inskrivning!F159="",0,Inskrivning!F159)</f>
        <v>0</v>
      </c>
      <c r="Y161" s="30"/>
      <c r="Z161" s="104"/>
    </row>
    <row r="162" spans="1:26" ht="15" x14ac:dyDescent="0.25">
      <c r="A162" s="53">
        <f>IF(Inskrivning!F160&gt;0,Inskrivning!J160,0)</f>
        <v>0</v>
      </c>
      <c r="B162" s="53">
        <f>IF(Inskrivning!F160&gt;0,Inskrivning!K160,0)</f>
        <v>0</v>
      </c>
      <c r="C162" s="53">
        <f>IF(Inskrivning!F160&gt;0,Inskrivning!L160,0)</f>
        <v>0</v>
      </c>
      <c r="D162" s="53">
        <f>IF(Inskrivning!F160&gt;0,Inskrivning!M160,0)</f>
        <v>0</v>
      </c>
      <c r="E162" s="53">
        <f>IF(Inskrivning!F160&gt;0,Inskrivning!N160,0)</f>
        <v>0</v>
      </c>
      <c r="F162" s="53">
        <f>IF(Inskrivning!F160&gt;0,Inskrivning!O160,0)</f>
        <v>0</v>
      </c>
      <c r="G162" s="53">
        <f>IF(Inskrivning!F160&gt;0,Inskrivning!P160,0)</f>
        <v>0</v>
      </c>
      <c r="H162" s="53">
        <f>IF(Inskrivning!F160&gt;0,Inskrivning!Q160,0)</f>
        <v>0</v>
      </c>
      <c r="I162" s="53">
        <f>IF(Inskrivning!F160&gt;0,Inskrivning!R160,0)</f>
        <v>0</v>
      </c>
      <c r="J162" s="53">
        <f>IF(Inskrivning!F160&gt;0,Inskrivning!S160,0)</f>
        <v>0</v>
      </c>
      <c r="K162" s="53">
        <f>IF(Inskrivning!F160&gt;0,Inskrivning!T160,0)</f>
        <v>0</v>
      </c>
      <c r="L162" s="53">
        <f>IF(Inskrivning!F160&gt;0,Inskrivning!U160,0)</f>
        <v>0</v>
      </c>
      <c r="M162" s="53">
        <f>IF(Inskrivning!F160&gt;0,Inskrivning!V160,0)</f>
        <v>0</v>
      </c>
      <c r="N162" s="53">
        <f>IF(Inskrivning!F160&gt;0,Inskrivning!W160,0)</f>
        <v>0</v>
      </c>
      <c r="O162" s="53">
        <f>IF(Inskrivning!F160&gt;0,Inskrivning!X160,0)</f>
        <v>0</v>
      </c>
      <c r="P162" s="4"/>
      <c r="Q162" s="4"/>
      <c r="R162" s="4"/>
      <c r="W162" s="15">
        <f>IF(Inskrivning!F160="",0,Inskrivning!F160)</f>
        <v>0</v>
      </c>
      <c r="Y162" s="30"/>
      <c r="Z162" s="4"/>
    </row>
    <row r="163" spans="1:26" ht="15" x14ac:dyDescent="0.25">
      <c r="A163" s="53">
        <f>IF(Inskrivning!F161&gt;0,Inskrivning!J161,0)</f>
        <v>0</v>
      </c>
      <c r="B163" s="53">
        <f>IF(Inskrivning!F161&gt;0,Inskrivning!K161,0)</f>
        <v>0</v>
      </c>
      <c r="C163" s="53">
        <f>IF(Inskrivning!F161&gt;0,Inskrivning!L161,0)</f>
        <v>0</v>
      </c>
      <c r="D163" s="53">
        <f>IF(Inskrivning!F161&gt;0,Inskrivning!M161,0)</f>
        <v>0</v>
      </c>
      <c r="E163" s="53">
        <f>IF(Inskrivning!F161&gt;0,Inskrivning!N161,0)</f>
        <v>0</v>
      </c>
      <c r="F163" s="53">
        <f>IF(Inskrivning!F161&gt;0,Inskrivning!O161,0)</f>
        <v>0</v>
      </c>
      <c r="G163" s="53">
        <f>IF(Inskrivning!F161&gt;0,Inskrivning!P161,0)</f>
        <v>0</v>
      </c>
      <c r="H163" s="53">
        <f>IF(Inskrivning!F161&gt;0,Inskrivning!Q161,0)</f>
        <v>0</v>
      </c>
      <c r="I163" s="53">
        <f>IF(Inskrivning!F161&gt;0,Inskrivning!R161,0)</f>
        <v>0</v>
      </c>
      <c r="J163" s="53">
        <f>IF(Inskrivning!F161&gt;0,Inskrivning!S161,0)</f>
        <v>0</v>
      </c>
      <c r="K163" s="53">
        <f>IF(Inskrivning!F161&gt;0,Inskrivning!T161,0)</f>
        <v>0</v>
      </c>
      <c r="L163" s="53">
        <f>IF(Inskrivning!F161&gt;0,Inskrivning!U161,0)</f>
        <v>0</v>
      </c>
      <c r="M163" s="53">
        <f>IF(Inskrivning!F161&gt;0,Inskrivning!V161,0)</f>
        <v>0</v>
      </c>
      <c r="N163" s="53">
        <f>IF(Inskrivning!F161&gt;0,Inskrivning!W161,0)</f>
        <v>0</v>
      </c>
      <c r="O163" s="53">
        <f>IF(Inskrivning!F161&gt;0,Inskrivning!X161,0)</f>
        <v>0</v>
      </c>
      <c r="P163" s="4"/>
      <c r="Q163" s="4"/>
      <c r="R163" s="4"/>
      <c r="W163" s="15">
        <f>IF(Inskrivning!F161="",0,Inskrivning!F161)</f>
        <v>0</v>
      </c>
      <c r="Y163" s="30"/>
      <c r="Z163" s="104"/>
    </row>
    <row r="164" spans="1:26" ht="15" x14ac:dyDescent="0.25">
      <c r="A164" s="53">
        <f>IF(Inskrivning!F162&gt;0,Inskrivning!J162,0)</f>
        <v>0</v>
      </c>
      <c r="B164" s="53">
        <f>IF(Inskrivning!F162&gt;0,Inskrivning!K162,0)</f>
        <v>0</v>
      </c>
      <c r="C164" s="53">
        <f>IF(Inskrivning!F162&gt;0,Inskrivning!L162,0)</f>
        <v>0</v>
      </c>
      <c r="D164" s="53">
        <f>IF(Inskrivning!F162&gt;0,Inskrivning!M162,0)</f>
        <v>0</v>
      </c>
      <c r="E164" s="53">
        <f>IF(Inskrivning!F162&gt;0,Inskrivning!N162,0)</f>
        <v>0</v>
      </c>
      <c r="F164" s="53">
        <f>IF(Inskrivning!F162&gt;0,Inskrivning!O162,0)</f>
        <v>0</v>
      </c>
      <c r="G164" s="53">
        <f>IF(Inskrivning!F162&gt;0,Inskrivning!P162,0)</f>
        <v>0</v>
      </c>
      <c r="H164" s="53">
        <f>IF(Inskrivning!F162&gt;0,Inskrivning!Q162,0)</f>
        <v>0</v>
      </c>
      <c r="I164" s="53">
        <f>IF(Inskrivning!F162&gt;0,Inskrivning!R162,0)</f>
        <v>0</v>
      </c>
      <c r="J164" s="53">
        <f>IF(Inskrivning!F162&gt;0,Inskrivning!S162,0)</f>
        <v>0</v>
      </c>
      <c r="K164" s="53">
        <f>IF(Inskrivning!F162&gt;0,Inskrivning!T162,0)</f>
        <v>0</v>
      </c>
      <c r="L164" s="53">
        <f>IF(Inskrivning!F162&gt;0,Inskrivning!U162,0)</f>
        <v>0</v>
      </c>
      <c r="M164" s="53">
        <f>IF(Inskrivning!F162&gt;0,Inskrivning!V162,0)</f>
        <v>0</v>
      </c>
      <c r="N164" s="53">
        <f>IF(Inskrivning!F162&gt;0,Inskrivning!W162,0)</f>
        <v>0</v>
      </c>
      <c r="O164" s="53">
        <f>IF(Inskrivning!F162&gt;0,Inskrivning!X162,0)</f>
        <v>0</v>
      </c>
      <c r="P164" s="4"/>
      <c r="Q164" s="4"/>
      <c r="R164" s="4"/>
      <c r="W164" s="15">
        <f>IF(Inskrivning!F162="",0,Inskrivning!F162)</f>
        <v>0</v>
      </c>
      <c r="Y164" s="30"/>
      <c r="Z164" s="4"/>
    </row>
    <row r="165" spans="1:26" ht="15" x14ac:dyDescent="0.25">
      <c r="A165" s="53">
        <f>IF(Inskrivning!F163&gt;0,Inskrivning!J163,0)</f>
        <v>0</v>
      </c>
      <c r="B165" s="53">
        <f>IF(Inskrivning!F163&gt;0,Inskrivning!K163,0)</f>
        <v>0</v>
      </c>
      <c r="C165" s="53">
        <f>IF(Inskrivning!F163&gt;0,Inskrivning!L163,0)</f>
        <v>0</v>
      </c>
      <c r="D165" s="53">
        <f>IF(Inskrivning!F163&gt;0,Inskrivning!M163,0)</f>
        <v>0</v>
      </c>
      <c r="E165" s="53">
        <f>IF(Inskrivning!F163&gt;0,Inskrivning!N163,0)</f>
        <v>0</v>
      </c>
      <c r="F165" s="53">
        <f>IF(Inskrivning!F163&gt;0,Inskrivning!O163,0)</f>
        <v>0</v>
      </c>
      <c r="G165" s="53">
        <f>IF(Inskrivning!F163&gt;0,Inskrivning!P163,0)</f>
        <v>0</v>
      </c>
      <c r="H165" s="53">
        <f>IF(Inskrivning!F163&gt;0,Inskrivning!Q163,0)</f>
        <v>0</v>
      </c>
      <c r="I165" s="53">
        <f>IF(Inskrivning!F163&gt;0,Inskrivning!R163,0)</f>
        <v>0</v>
      </c>
      <c r="J165" s="53">
        <f>IF(Inskrivning!F163&gt;0,Inskrivning!S163,0)</f>
        <v>0</v>
      </c>
      <c r="K165" s="53">
        <f>IF(Inskrivning!F163&gt;0,Inskrivning!T163,0)</f>
        <v>0</v>
      </c>
      <c r="L165" s="53">
        <f>IF(Inskrivning!F163&gt;0,Inskrivning!U163,0)</f>
        <v>0</v>
      </c>
      <c r="M165" s="53">
        <f>IF(Inskrivning!F163&gt;0,Inskrivning!V163,0)</f>
        <v>0</v>
      </c>
      <c r="N165" s="53">
        <f>IF(Inskrivning!F163&gt;0,Inskrivning!W163,0)</f>
        <v>0</v>
      </c>
      <c r="O165" s="53">
        <f>IF(Inskrivning!F163&gt;0,Inskrivning!X163,0)</f>
        <v>0</v>
      </c>
      <c r="P165" s="4"/>
      <c r="Q165" s="4"/>
      <c r="R165" s="4"/>
      <c r="W165" s="15">
        <f>IF(Inskrivning!F163="",0,Inskrivning!F163)</f>
        <v>0</v>
      </c>
      <c r="Y165" s="30"/>
      <c r="Z165" s="104"/>
    </row>
    <row r="166" spans="1:26" ht="15" x14ac:dyDescent="0.25">
      <c r="A166" s="53">
        <f>IF(Inskrivning!F164&gt;0,Inskrivning!J164,0)</f>
        <v>0</v>
      </c>
      <c r="B166" s="53">
        <f>IF(Inskrivning!F164&gt;0,Inskrivning!K164,0)</f>
        <v>0</v>
      </c>
      <c r="C166" s="53">
        <f>IF(Inskrivning!F164&gt;0,Inskrivning!L164,0)</f>
        <v>0</v>
      </c>
      <c r="D166" s="53">
        <f>IF(Inskrivning!F164&gt;0,Inskrivning!M164,0)</f>
        <v>0</v>
      </c>
      <c r="E166" s="53">
        <f>IF(Inskrivning!F164&gt;0,Inskrivning!N164,0)</f>
        <v>0</v>
      </c>
      <c r="F166" s="53">
        <f>IF(Inskrivning!F164&gt;0,Inskrivning!O164,0)</f>
        <v>0</v>
      </c>
      <c r="G166" s="53">
        <f>IF(Inskrivning!F164&gt;0,Inskrivning!P164,0)</f>
        <v>0</v>
      </c>
      <c r="H166" s="53">
        <f>IF(Inskrivning!F164&gt;0,Inskrivning!Q164,0)</f>
        <v>0</v>
      </c>
      <c r="I166" s="53">
        <f>IF(Inskrivning!F164&gt;0,Inskrivning!R164,0)</f>
        <v>0</v>
      </c>
      <c r="J166" s="53">
        <f>IF(Inskrivning!F164&gt;0,Inskrivning!S164,0)</f>
        <v>0</v>
      </c>
      <c r="K166" s="53">
        <f>IF(Inskrivning!F164&gt;0,Inskrivning!T164,0)</f>
        <v>0</v>
      </c>
      <c r="L166" s="53">
        <f>IF(Inskrivning!F164&gt;0,Inskrivning!U164,0)</f>
        <v>0</v>
      </c>
      <c r="M166" s="53">
        <f>IF(Inskrivning!F164&gt;0,Inskrivning!V164,0)</f>
        <v>0</v>
      </c>
      <c r="N166" s="53">
        <f>IF(Inskrivning!F164&gt;0,Inskrivning!W164,0)</f>
        <v>0</v>
      </c>
      <c r="O166" s="53">
        <f>IF(Inskrivning!F164&gt;0,Inskrivning!X164,0)</f>
        <v>0</v>
      </c>
      <c r="P166" s="4"/>
      <c r="Q166" s="4"/>
      <c r="R166" s="4"/>
      <c r="W166" s="15">
        <f>IF(Inskrivning!F164="",0,Inskrivning!F164)</f>
        <v>0</v>
      </c>
      <c r="Y166" s="30"/>
      <c r="Z166" s="4"/>
    </row>
    <row r="167" spans="1:26" ht="15" x14ac:dyDescent="0.25">
      <c r="A167" s="53">
        <f>IF(Inskrivning!F165&gt;0,Inskrivning!J165,0)</f>
        <v>0</v>
      </c>
      <c r="B167" s="53">
        <f>IF(Inskrivning!F165&gt;0,Inskrivning!K165,0)</f>
        <v>0</v>
      </c>
      <c r="C167" s="53">
        <f>IF(Inskrivning!F165&gt;0,Inskrivning!L165,0)</f>
        <v>0</v>
      </c>
      <c r="D167" s="53">
        <f>IF(Inskrivning!F165&gt;0,Inskrivning!M165,0)</f>
        <v>0</v>
      </c>
      <c r="E167" s="53">
        <f>IF(Inskrivning!F165&gt;0,Inskrivning!N165,0)</f>
        <v>0</v>
      </c>
      <c r="F167" s="53">
        <f>IF(Inskrivning!F165&gt;0,Inskrivning!O165,0)</f>
        <v>0</v>
      </c>
      <c r="G167" s="53">
        <f>IF(Inskrivning!F165&gt;0,Inskrivning!P165,0)</f>
        <v>0</v>
      </c>
      <c r="H167" s="53">
        <f>IF(Inskrivning!F165&gt;0,Inskrivning!Q165,0)</f>
        <v>0</v>
      </c>
      <c r="I167" s="53">
        <f>IF(Inskrivning!F165&gt;0,Inskrivning!R165,0)</f>
        <v>0</v>
      </c>
      <c r="J167" s="53">
        <f>IF(Inskrivning!F165&gt;0,Inskrivning!S165,0)</f>
        <v>0</v>
      </c>
      <c r="K167" s="53">
        <f>IF(Inskrivning!F165&gt;0,Inskrivning!T165,0)</f>
        <v>0</v>
      </c>
      <c r="L167" s="53">
        <f>IF(Inskrivning!F165&gt;0,Inskrivning!U165,0)</f>
        <v>0</v>
      </c>
      <c r="M167" s="53">
        <f>IF(Inskrivning!F165&gt;0,Inskrivning!V165,0)</f>
        <v>0</v>
      </c>
      <c r="N167" s="53">
        <f>IF(Inskrivning!F165&gt;0,Inskrivning!W165,0)</f>
        <v>0</v>
      </c>
      <c r="O167" s="53">
        <f>IF(Inskrivning!F165&gt;0,Inskrivning!X165,0)</f>
        <v>0</v>
      </c>
      <c r="P167" s="4"/>
      <c r="Q167" s="4"/>
      <c r="R167" s="4"/>
      <c r="W167" s="15">
        <f>IF(Inskrivning!F165="",0,Inskrivning!F165)</f>
        <v>0</v>
      </c>
      <c r="Y167" s="30"/>
      <c r="Z167" s="104"/>
    </row>
    <row r="168" spans="1:26" ht="15" x14ac:dyDescent="0.25">
      <c r="A168" s="53">
        <f>IF(Inskrivning!F166&gt;0,Inskrivning!J166,0)</f>
        <v>0</v>
      </c>
      <c r="B168" s="53">
        <f>IF(Inskrivning!F166&gt;0,Inskrivning!K166,0)</f>
        <v>0</v>
      </c>
      <c r="C168" s="53">
        <f>IF(Inskrivning!F166&gt;0,Inskrivning!L166,0)</f>
        <v>0</v>
      </c>
      <c r="D168" s="53">
        <f>IF(Inskrivning!F166&gt;0,Inskrivning!M166,0)</f>
        <v>0</v>
      </c>
      <c r="E168" s="53">
        <f>IF(Inskrivning!F166&gt;0,Inskrivning!N166,0)</f>
        <v>0</v>
      </c>
      <c r="F168" s="53">
        <f>IF(Inskrivning!F166&gt;0,Inskrivning!O166,0)</f>
        <v>0</v>
      </c>
      <c r="G168" s="53">
        <f>IF(Inskrivning!F166&gt;0,Inskrivning!P166,0)</f>
        <v>0</v>
      </c>
      <c r="H168" s="53">
        <f>IF(Inskrivning!F166&gt;0,Inskrivning!Q166,0)</f>
        <v>0</v>
      </c>
      <c r="I168" s="53">
        <f>IF(Inskrivning!F166&gt;0,Inskrivning!R166,0)</f>
        <v>0</v>
      </c>
      <c r="J168" s="53">
        <f>IF(Inskrivning!F166&gt;0,Inskrivning!S166,0)</f>
        <v>0</v>
      </c>
      <c r="K168" s="53">
        <f>IF(Inskrivning!F166&gt;0,Inskrivning!T166,0)</f>
        <v>0</v>
      </c>
      <c r="L168" s="53">
        <f>IF(Inskrivning!F166&gt;0,Inskrivning!U166,0)</f>
        <v>0</v>
      </c>
      <c r="M168" s="53">
        <f>IF(Inskrivning!F166&gt;0,Inskrivning!V166,0)</f>
        <v>0</v>
      </c>
      <c r="N168" s="53">
        <f>IF(Inskrivning!F166&gt;0,Inskrivning!W166,0)</f>
        <v>0</v>
      </c>
      <c r="O168" s="53">
        <f>IF(Inskrivning!F166&gt;0,Inskrivning!X166,0)</f>
        <v>0</v>
      </c>
      <c r="P168" s="4"/>
      <c r="Q168" s="4"/>
      <c r="R168" s="4"/>
      <c r="W168" s="15">
        <f>IF(Inskrivning!F166="",0,Inskrivning!F166)</f>
        <v>0</v>
      </c>
      <c r="Y168" s="30"/>
      <c r="Z168" s="4"/>
    </row>
    <row r="169" spans="1:26" ht="15" x14ac:dyDescent="0.25">
      <c r="A169" s="53">
        <f>IF(Inskrivning!F167&gt;0,Inskrivning!J167,0)</f>
        <v>0</v>
      </c>
      <c r="B169" s="53">
        <f>IF(Inskrivning!F167&gt;0,Inskrivning!K167,0)</f>
        <v>0</v>
      </c>
      <c r="C169" s="53">
        <f>IF(Inskrivning!F167&gt;0,Inskrivning!L167,0)</f>
        <v>0</v>
      </c>
      <c r="D169" s="53">
        <f>IF(Inskrivning!F167&gt;0,Inskrivning!M167,0)</f>
        <v>0</v>
      </c>
      <c r="E169" s="53">
        <f>IF(Inskrivning!F167&gt;0,Inskrivning!N167,0)</f>
        <v>0</v>
      </c>
      <c r="F169" s="53">
        <f>IF(Inskrivning!F167&gt;0,Inskrivning!O167,0)</f>
        <v>0</v>
      </c>
      <c r="G169" s="53">
        <f>IF(Inskrivning!F167&gt;0,Inskrivning!P167,0)</f>
        <v>0</v>
      </c>
      <c r="H169" s="53">
        <f>IF(Inskrivning!F167&gt;0,Inskrivning!Q167,0)</f>
        <v>0</v>
      </c>
      <c r="I169" s="53">
        <f>IF(Inskrivning!F167&gt;0,Inskrivning!R167,0)</f>
        <v>0</v>
      </c>
      <c r="J169" s="53">
        <f>IF(Inskrivning!F167&gt;0,Inskrivning!S167,0)</f>
        <v>0</v>
      </c>
      <c r="K169" s="53">
        <f>IF(Inskrivning!F167&gt;0,Inskrivning!T167,0)</f>
        <v>0</v>
      </c>
      <c r="L169" s="53">
        <f>IF(Inskrivning!F167&gt;0,Inskrivning!U167,0)</f>
        <v>0</v>
      </c>
      <c r="M169" s="53">
        <f>IF(Inskrivning!F167&gt;0,Inskrivning!V167,0)</f>
        <v>0</v>
      </c>
      <c r="N169" s="53">
        <f>IF(Inskrivning!F167&gt;0,Inskrivning!W167,0)</f>
        <v>0</v>
      </c>
      <c r="O169" s="53">
        <f>IF(Inskrivning!F167&gt;0,Inskrivning!X167,0)</f>
        <v>0</v>
      </c>
      <c r="P169" s="4"/>
      <c r="Q169" s="4"/>
      <c r="R169" s="4"/>
      <c r="W169" s="15">
        <f>IF(Inskrivning!F167="",0,Inskrivning!F167)</f>
        <v>0</v>
      </c>
      <c r="Y169" s="30"/>
      <c r="Z169" s="104"/>
    </row>
    <row r="170" spans="1:26" ht="15" x14ac:dyDescent="0.25">
      <c r="A170" s="53">
        <f>IF(Inskrivning!F168&gt;0,Inskrivning!J168,0)</f>
        <v>0</v>
      </c>
      <c r="B170" s="53">
        <f>IF(Inskrivning!F168&gt;0,Inskrivning!K168,0)</f>
        <v>0</v>
      </c>
      <c r="C170" s="53">
        <f>IF(Inskrivning!F168&gt;0,Inskrivning!L168,0)</f>
        <v>0</v>
      </c>
      <c r="D170" s="53">
        <f>IF(Inskrivning!F168&gt;0,Inskrivning!M168,0)</f>
        <v>0</v>
      </c>
      <c r="E170" s="53">
        <f>IF(Inskrivning!F168&gt;0,Inskrivning!N168,0)</f>
        <v>0</v>
      </c>
      <c r="F170" s="53">
        <f>IF(Inskrivning!F168&gt;0,Inskrivning!O168,0)</f>
        <v>0</v>
      </c>
      <c r="G170" s="53">
        <f>IF(Inskrivning!F168&gt;0,Inskrivning!P168,0)</f>
        <v>0</v>
      </c>
      <c r="H170" s="53">
        <f>IF(Inskrivning!F168&gt;0,Inskrivning!Q168,0)</f>
        <v>0</v>
      </c>
      <c r="I170" s="53">
        <f>IF(Inskrivning!F168&gt;0,Inskrivning!R168,0)</f>
        <v>0</v>
      </c>
      <c r="J170" s="53">
        <f>IF(Inskrivning!F168&gt;0,Inskrivning!S168,0)</f>
        <v>0</v>
      </c>
      <c r="K170" s="53">
        <f>IF(Inskrivning!F168&gt;0,Inskrivning!T168,0)</f>
        <v>0</v>
      </c>
      <c r="L170" s="53">
        <f>IF(Inskrivning!F168&gt;0,Inskrivning!U168,0)</f>
        <v>0</v>
      </c>
      <c r="M170" s="53">
        <f>IF(Inskrivning!F168&gt;0,Inskrivning!V168,0)</f>
        <v>0</v>
      </c>
      <c r="N170" s="53">
        <f>IF(Inskrivning!F168&gt;0,Inskrivning!W168,0)</f>
        <v>0</v>
      </c>
      <c r="O170" s="53">
        <f>IF(Inskrivning!F168&gt;0,Inskrivning!X168,0)</f>
        <v>0</v>
      </c>
      <c r="P170" s="4"/>
      <c r="Q170" s="4"/>
      <c r="R170" s="4"/>
      <c r="W170" s="15">
        <f>IF(Inskrivning!F168="",0,Inskrivning!F168)</f>
        <v>0</v>
      </c>
      <c r="Y170" s="30"/>
      <c r="Z170" s="4"/>
    </row>
    <row r="171" spans="1:26" ht="15" x14ac:dyDescent="0.25">
      <c r="A171" s="53">
        <f>IF(Inskrivning!F169&gt;0,Inskrivning!J169,0)</f>
        <v>0</v>
      </c>
      <c r="B171" s="53">
        <f>IF(Inskrivning!F169&gt;0,Inskrivning!K169,0)</f>
        <v>0</v>
      </c>
      <c r="C171" s="53">
        <f>IF(Inskrivning!F169&gt;0,Inskrivning!L169,0)</f>
        <v>0</v>
      </c>
      <c r="D171" s="53">
        <f>IF(Inskrivning!F169&gt;0,Inskrivning!M169,0)</f>
        <v>0</v>
      </c>
      <c r="E171" s="53">
        <f>IF(Inskrivning!F169&gt;0,Inskrivning!N169,0)</f>
        <v>0</v>
      </c>
      <c r="F171" s="53">
        <f>IF(Inskrivning!F169&gt;0,Inskrivning!O169,0)</f>
        <v>0</v>
      </c>
      <c r="G171" s="53">
        <f>IF(Inskrivning!F169&gt;0,Inskrivning!P169,0)</f>
        <v>0</v>
      </c>
      <c r="H171" s="53">
        <f>IF(Inskrivning!F169&gt;0,Inskrivning!Q169,0)</f>
        <v>0</v>
      </c>
      <c r="I171" s="53">
        <f>IF(Inskrivning!F169&gt;0,Inskrivning!R169,0)</f>
        <v>0</v>
      </c>
      <c r="J171" s="53">
        <f>IF(Inskrivning!F169&gt;0,Inskrivning!S169,0)</f>
        <v>0</v>
      </c>
      <c r="K171" s="53">
        <f>IF(Inskrivning!F169&gt;0,Inskrivning!T169,0)</f>
        <v>0</v>
      </c>
      <c r="L171" s="53">
        <f>IF(Inskrivning!F169&gt;0,Inskrivning!U169,0)</f>
        <v>0</v>
      </c>
      <c r="M171" s="53">
        <f>IF(Inskrivning!F169&gt;0,Inskrivning!V169,0)</f>
        <v>0</v>
      </c>
      <c r="N171" s="53">
        <f>IF(Inskrivning!F169&gt;0,Inskrivning!W169,0)</f>
        <v>0</v>
      </c>
      <c r="O171" s="53">
        <f>IF(Inskrivning!F169&gt;0,Inskrivning!X169,0)</f>
        <v>0</v>
      </c>
      <c r="P171" s="4"/>
      <c r="Q171" s="4"/>
      <c r="R171" s="4"/>
      <c r="W171" s="15">
        <f>IF(Inskrivning!F169="",0,Inskrivning!F169)</f>
        <v>0</v>
      </c>
      <c r="Y171" s="30"/>
      <c r="Z171" s="104"/>
    </row>
    <row r="172" spans="1:26" ht="15" x14ac:dyDescent="0.25">
      <c r="A172" s="53">
        <f>IF(Inskrivning!F170&gt;0,Inskrivning!J170,0)</f>
        <v>0</v>
      </c>
      <c r="B172" s="53">
        <f>IF(Inskrivning!F170&gt;0,Inskrivning!K170,0)</f>
        <v>0</v>
      </c>
      <c r="C172" s="53">
        <f>IF(Inskrivning!F170&gt;0,Inskrivning!L170,0)</f>
        <v>0</v>
      </c>
      <c r="D172" s="53">
        <f>IF(Inskrivning!F170&gt;0,Inskrivning!M170,0)</f>
        <v>0</v>
      </c>
      <c r="E172" s="53">
        <f>IF(Inskrivning!F170&gt;0,Inskrivning!N170,0)</f>
        <v>0</v>
      </c>
      <c r="F172" s="53">
        <f>IF(Inskrivning!F170&gt;0,Inskrivning!O170,0)</f>
        <v>0</v>
      </c>
      <c r="G172" s="53">
        <f>IF(Inskrivning!F170&gt;0,Inskrivning!P170,0)</f>
        <v>0</v>
      </c>
      <c r="H172" s="53">
        <f>IF(Inskrivning!F170&gt;0,Inskrivning!Q170,0)</f>
        <v>0</v>
      </c>
      <c r="I172" s="53">
        <f>IF(Inskrivning!F170&gt;0,Inskrivning!R170,0)</f>
        <v>0</v>
      </c>
      <c r="J172" s="53">
        <f>IF(Inskrivning!F170&gt;0,Inskrivning!S170,0)</f>
        <v>0</v>
      </c>
      <c r="K172" s="53">
        <f>IF(Inskrivning!F170&gt;0,Inskrivning!T170,0)</f>
        <v>0</v>
      </c>
      <c r="L172" s="53">
        <f>IF(Inskrivning!F170&gt;0,Inskrivning!U170,0)</f>
        <v>0</v>
      </c>
      <c r="M172" s="53">
        <f>IF(Inskrivning!F170&gt;0,Inskrivning!V170,0)</f>
        <v>0</v>
      </c>
      <c r="N172" s="53">
        <f>IF(Inskrivning!F170&gt;0,Inskrivning!W170,0)</f>
        <v>0</v>
      </c>
      <c r="O172" s="53">
        <f>IF(Inskrivning!F170&gt;0,Inskrivning!X170,0)</f>
        <v>0</v>
      </c>
      <c r="P172" s="4"/>
      <c r="Q172" s="4"/>
      <c r="R172" s="4"/>
      <c r="W172" s="15">
        <f>IF(Inskrivning!F170="",0,Inskrivning!F170)</f>
        <v>0</v>
      </c>
      <c r="Y172" s="30"/>
      <c r="Z172" s="4"/>
    </row>
    <row r="173" spans="1:26" ht="15" x14ac:dyDescent="0.25">
      <c r="A173" s="53">
        <f>IF(Inskrivning!F171&gt;0,Inskrivning!J171,0)</f>
        <v>0</v>
      </c>
      <c r="B173" s="53">
        <f>IF(Inskrivning!F171&gt;0,Inskrivning!K171,0)</f>
        <v>0</v>
      </c>
      <c r="C173" s="53">
        <f>IF(Inskrivning!F171&gt;0,Inskrivning!L171,0)</f>
        <v>0</v>
      </c>
      <c r="D173" s="53">
        <f>IF(Inskrivning!F171&gt;0,Inskrivning!M171,0)</f>
        <v>0</v>
      </c>
      <c r="E173" s="53">
        <f>IF(Inskrivning!F171&gt;0,Inskrivning!N171,0)</f>
        <v>0</v>
      </c>
      <c r="F173" s="53">
        <f>IF(Inskrivning!F171&gt;0,Inskrivning!O171,0)</f>
        <v>0</v>
      </c>
      <c r="G173" s="53">
        <f>IF(Inskrivning!F171&gt;0,Inskrivning!P171,0)</f>
        <v>0</v>
      </c>
      <c r="H173" s="53">
        <f>IF(Inskrivning!F171&gt;0,Inskrivning!Q171,0)</f>
        <v>0</v>
      </c>
      <c r="I173" s="53">
        <f>IF(Inskrivning!F171&gt;0,Inskrivning!R171,0)</f>
        <v>0</v>
      </c>
      <c r="J173" s="53">
        <f>IF(Inskrivning!F171&gt;0,Inskrivning!S171,0)</f>
        <v>0</v>
      </c>
      <c r="K173" s="53">
        <f>IF(Inskrivning!F171&gt;0,Inskrivning!T171,0)</f>
        <v>0</v>
      </c>
      <c r="L173" s="53">
        <f>IF(Inskrivning!F171&gt;0,Inskrivning!U171,0)</f>
        <v>0</v>
      </c>
      <c r="M173" s="53">
        <f>IF(Inskrivning!F171&gt;0,Inskrivning!V171,0)</f>
        <v>0</v>
      </c>
      <c r="N173" s="53">
        <f>IF(Inskrivning!F171&gt;0,Inskrivning!W171,0)</f>
        <v>0</v>
      </c>
      <c r="O173" s="53">
        <f>IF(Inskrivning!F171&gt;0,Inskrivning!X171,0)</f>
        <v>0</v>
      </c>
      <c r="P173" s="4"/>
      <c r="Q173" s="4"/>
      <c r="R173" s="4"/>
      <c r="W173" s="15">
        <f>IF(Inskrivning!F171="",0,Inskrivning!F171)</f>
        <v>0</v>
      </c>
      <c r="Y173" s="30"/>
      <c r="Z173" s="104"/>
    </row>
    <row r="174" spans="1:26" ht="15" x14ac:dyDescent="0.25">
      <c r="A174" s="53">
        <f>IF(Inskrivning!F172&gt;0,Inskrivning!J172,0)</f>
        <v>0</v>
      </c>
      <c r="B174" s="53">
        <f>IF(Inskrivning!F172&gt;0,Inskrivning!K172,0)</f>
        <v>0</v>
      </c>
      <c r="C174" s="53">
        <f>IF(Inskrivning!F172&gt;0,Inskrivning!L172,0)</f>
        <v>0</v>
      </c>
      <c r="D174" s="53">
        <f>IF(Inskrivning!F172&gt;0,Inskrivning!M172,0)</f>
        <v>0</v>
      </c>
      <c r="E174" s="53">
        <f>IF(Inskrivning!F172&gt;0,Inskrivning!N172,0)</f>
        <v>0</v>
      </c>
      <c r="F174" s="53">
        <f>IF(Inskrivning!F172&gt;0,Inskrivning!O172,0)</f>
        <v>0</v>
      </c>
      <c r="G174" s="53">
        <f>IF(Inskrivning!F172&gt;0,Inskrivning!P172,0)</f>
        <v>0</v>
      </c>
      <c r="H174" s="53">
        <f>IF(Inskrivning!F172&gt;0,Inskrivning!Q172,0)</f>
        <v>0</v>
      </c>
      <c r="I174" s="53">
        <f>IF(Inskrivning!F172&gt;0,Inskrivning!R172,0)</f>
        <v>0</v>
      </c>
      <c r="J174" s="53">
        <f>IF(Inskrivning!F172&gt;0,Inskrivning!S172,0)</f>
        <v>0</v>
      </c>
      <c r="K174" s="53">
        <f>IF(Inskrivning!F172&gt;0,Inskrivning!T172,0)</f>
        <v>0</v>
      </c>
      <c r="L174" s="53">
        <f>IF(Inskrivning!F172&gt;0,Inskrivning!U172,0)</f>
        <v>0</v>
      </c>
      <c r="M174" s="53">
        <f>IF(Inskrivning!F172&gt;0,Inskrivning!V172,0)</f>
        <v>0</v>
      </c>
      <c r="N174" s="53">
        <f>IF(Inskrivning!F172&gt;0,Inskrivning!W172,0)</f>
        <v>0</v>
      </c>
      <c r="O174" s="53">
        <f>IF(Inskrivning!F172&gt;0,Inskrivning!X172,0)</f>
        <v>0</v>
      </c>
      <c r="P174" s="4"/>
      <c r="Q174" s="4"/>
      <c r="R174" s="4"/>
      <c r="W174" s="15">
        <f>IF(Inskrivning!F172="",0,Inskrivning!F172)</f>
        <v>0</v>
      </c>
      <c r="Y174" s="30"/>
      <c r="Z174" s="4"/>
    </row>
    <row r="175" spans="1:26" ht="15" x14ac:dyDescent="0.25">
      <c r="A175" s="53">
        <f>IF(Inskrivning!F173&gt;0,Inskrivning!J173,0)</f>
        <v>0</v>
      </c>
      <c r="B175" s="53">
        <f>IF(Inskrivning!F173&gt;0,Inskrivning!K173,0)</f>
        <v>0</v>
      </c>
      <c r="C175" s="53">
        <f>IF(Inskrivning!F173&gt;0,Inskrivning!L173,0)</f>
        <v>0</v>
      </c>
      <c r="D175" s="53">
        <f>IF(Inskrivning!F173&gt;0,Inskrivning!M173,0)</f>
        <v>0</v>
      </c>
      <c r="E175" s="53">
        <f>IF(Inskrivning!F173&gt;0,Inskrivning!N173,0)</f>
        <v>0</v>
      </c>
      <c r="F175" s="53">
        <f>IF(Inskrivning!F173&gt;0,Inskrivning!O173,0)</f>
        <v>0</v>
      </c>
      <c r="G175" s="53">
        <f>IF(Inskrivning!F173&gt;0,Inskrivning!P173,0)</f>
        <v>0</v>
      </c>
      <c r="H175" s="53">
        <f>IF(Inskrivning!F173&gt;0,Inskrivning!Q173,0)</f>
        <v>0</v>
      </c>
      <c r="I175" s="53">
        <f>IF(Inskrivning!F173&gt;0,Inskrivning!R173,0)</f>
        <v>0</v>
      </c>
      <c r="J175" s="53">
        <f>IF(Inskrivning!F173&gt;0,Inskrivning!S173,0)</f>
        <v>0</v>
      </c>
      <c r="K175" s="53">
        <f>IF(Inskrivning!F173&gt;0,Inskrivning!T173,0)</f>
        <v>0</v>
      </c>
      <c r="L175" s="53">
        <f>IF(Inskrivning!F173&gt;0,Inskrivning!U173,0)</f>
        <v>0</v>
      </c>
      <c r="M175" s="53">
        <f>IF(Inskrivning!F173&gt;0,Inskrivning!V173,0)</f>
        <v>0</v>
      </c>
      <c r="N175" s="53">
        <f>IF(Inskrivning!F173&gt;0,Inskrivning!W173,0)</f>
        <v>0</v>
      </c>
      <c r="O175" s="53">
        <f>IF(Inskrivning!F173&gt;0,Inskrivning!X173,0)</f>
        <v>0</v>
      </c>
      <c r="P175" s="4"/>
      <c r="Q175" s="4"/>
      <c r="R175" s="4"/>
      <c r="W175" s="15">
        <f>IF(Inskrivning!F173="",0,Inskrivning!F173)</f>
        <v>0</v>
      </c>
      <c r="Y175" s="30"/>
      <c r="Z175" s="104"/>
    </row>
    <row r="176" spans="1:26" ht="15" x14ac:dyDescent="0.25">
      <c r="A176" s="53">
        <f>IF(Inskrivning!F174&gt;0,Inskrivning!J174,0)</f>
        <v>0</v>
      </c>
      <c r="B176" s="53">
        <f>IF(Inskrivning!F174&gt;0,Inskrivning!K174,0)</f>
        <v>0</v>
      </c>
      <c r="C176" s="53">
        <f>IF(Inskrivning!F174&gt;0,Inskrivning!L174,0)</f>
        <v>0</v>
      </c>
      <c r="D176" s="53">
        <f>IF(Inskrivning!F174&gt;0,Inskrivning!M174,0)</f>
        <v>0</v>
      </c>
      <c r="E176" s="53">
        <f>IF(Inskrivning!F174&gt;0,Inskrivning!N174,0)</f>
        <v>0</v>
      </c>
      <c r="F176" s="53">
        <f>IF(Inskrivning!F174&gt;0,Inskrivning!O174,0)</f>
        <v>0</v>
      </c>
      <c r="G176" s="53">
        <f>IF(Inskrivning!F174&gt;0,Inskrivning!P174,0)</f>
        <v>0</v>
      </c>
      <c r="H176" s="53">
        <f>IF(Inskrivning!F174&gt;0,Inskrivning!Q174,0)</f>
        <v>0</v>
      </c>
      <c r="I176" s="53">
        <f>IF(Inskrivning!F174&gt;0,Inskrivning!R174,0)</f>
        <v>0</v>
      </c>
      <c r="J176" s="53">
        <f>IF(Inskrivning!F174&gt;0,Inskrivning!S174,0)</f>
        <v>0</v>
      </c>
      <c r="K176" s="53">
        <f>IF(Inskrivning!F174&gt;0,Inskrivning!T174,0)</f>
        <v>0</v>
      </c>
      <c r="L176" s="53">
        <f>IF(Inskrivning!F174&gt;0,Inskrivning!U174,0)</f>
        <v>0</v>
      </c>
      <c r="M176" s="53">
        <f>IF(Inskrivning!F174&gt;0,Inskrivning!V174,0)</f>
        <v>0</v>
      </c>
      <c r="N176" s="53">
        <f>IF(Inskrivning!F174&gt;0,Inskrivning!W174,0)</f>
        <v>0</v>
      </c>
      <c r="O176" s="53">
        <f>IF(Inskrivning!F174&gt;0,Inskrivning!X174,0)</f>
        <v>0</v>
      </c>
      <c r="P176" s="4"/>
      <c r="Q176" s="4"/>
      <c r="R176" s="4"/>
      <c r="W176" s="15">
        <f>IF(Inskrivning!F174="",0,Inskrivning!F174)</f>
        <v>0</v>
      </c>
      <c r="Y176" s="30"/>
      <c r="Z176" s="4"/>
    </row>
    <row r="177" spans="1:26" ht="15" x14ac:dyDescent="0.25">
      <c r="A177" s="53">
        <f>IF(Inskrivning!F175&gt;0,Inskrivning!J175,0)</f>
        <v>0</v>
      </c>
      <c r="B177" s="53">
        <f>IF(Inskrivning!F175&gt;0,Inskrivning!K175,0)</f>
        <v>0</v>
      </c>
      <c r="C177" s="53">
        <f>IF(Inskrivning!F175&gt;0,Inskrivning!L175,0)</f>
        <v>0</v>
      </c>
      <c r="D177" s="53">
        <f>IF(Inskrivning!F175&gt;0,Inskrivning!M175,0)</f>
        <v>0</v>
      </c>
      <c r="E177" s="53">
        <f>IF(Inskrivning!F175&gt;0,Inskrivning!N175,0)</f>
        <v>0</v>
      </c>
      <c r="F177" s="53">
        <f>IF(Inskrivning!F175&gt;0,Inskrivning!O175,0)</f>
        <v>0</v>
      </c>
      <c r="G177" s="53">
        <f>IF(Inskrivning!F175&gt;0,Inskrivning!P175,0)</f>
        <v>0</v>
      </c>
      <c r="H177" s="53">
        <f>IF(Inskrivning!F175&gt;0,Inskrivning!Q175,0)</f>
        <v>0</v>
      </c>
      <c r="I177" s="53">
        <f>IF(Inskrivning!F175&gt;0,Inskrivning!R175,0)</f>
        <v>0</v>
      </c>
      <c r="J177" s="53">
        <f>IF(Inskrivning!F175&gt;0,Inskrivning!S175,0)</f>
        <v>0</v>
      </c>
      <c r="K177" s="53">
        <f>IF(Inskrivning!F175&gt;0,Inskrivning!T175,0)</f>
        <v>0</v>
      </c>
      <c r="L177" s="53">
        <f>IF(Inskrivning!F175&gt;0,Inskrivning!U175,0)</f>
        <v>0</v>
      </c>
      <c r="M177" s="53">
        <f>IF(Inskrivning!F175&gt;0,Inskrivning!V175,0)</f>
        <v>0</v>
      </c>
      <c r="N177" s="53">
        <f>IF(Inskrivning!F175&gt;0,Inskrivning!W175,0)</f>
        <v>0</v>
      </c>
      <c r="O177" s="53">
        <f>IF(Inskrivning!F175&gt;0,Inskrivning!X175,0)</f>
        <v>0</v>
      </c>
      <c r="P177" s="4"/>
      <c r="Q177" s="4"/>
      <c r="R177" s="4"/>
      <c r="W177" s="15">
        <f>IF(Inskrivning!F175="",0,Inskrivning!F175)</f>
        <v>0</v>
      </c>
      <c r="Y177" s="30"/>
      <c r="Z177" s="104"/>
    </row>
    <row r="178" spans="1:26" ht="15" x14ac:dyDescent="0.25">
      <c r="A178" s="53">
        <f>IF(Inskrivning!F176&gt;0,Inskrivning!J176,0)</f>
        <v>0</v>
      </c>
      <c r="B178" s="53">
        <f>IF(Inskrivning!F176&gt;0,Inskrivning!K176,0)</f>
        <v>0</v>
      </c>
      <c r="C178" s="53">
        <f>IF(Inskrivning!F176&gt;0,Inskrivning!L176,0)</f>
        <v>0</v>
      </c>
      <c r="D178" s="53">
        <f>IF(Inskrivning!F176&gt;0,Inskrivning!M176,0)</f>
        <v>0</v>
      </c>
      <c r="E178" s="53">
        <f>IF(Inskrivning!F176&gt;0,Inskrivning!N176,0)</f>
        <v>0</v>
      </c>
      <c r="F178" s="53">
        <f>IF(Inskrivning!F176&gt;0,Inskrivning!O176,0)</f>
        <v>0</v>
      </c>
      <c r="G178" s="53">
        <f>IF(Inskrivning!F176&gt;0,Inskrivning!P176,0)</f>
        <v>0</v>
      </c>
      <c r="H178" s="53">
        <f>IF(Inskrivning!F176&gt;0,Inskrivning!Q176,0)</f>
        <v>0</v>
      </c>
      <c r="I178" s="53">
        <f>IF(Inskrivning!F176&gt;0,Inskrivning!R176,0)</f>
        <v>0</v>
      </c>
      <c r="J178" s="53">
        <f>IF(Inskrivning!F176&gt;0,Inskrivning!S176,0)</f>
        <v>0</v>
      </c>
      <c r="K178" s="53">
        <f>IF(Inskrivning!F176&gt;0,Inskrivning!T176,0)</f>
        <v>0</v>
      </c>
      <c r="L178" s="53">
        <f>IF(Inskrivning!F176&gt;0,Inskrivning!U176,0)</f>
        <v>0</v>
      </c>
      <c r="M178" s="53">
        <f>IF(Inskrivning!F176&gt;0,Inskrivning!V176,0)</f>
        <v>0</v>
      </c>
      <c r="N178" s="53">
        <f>IF(Inskrivning!F176&gt;0,Inskrivning!W176,0)</f>
        <v>0</v>
      </c>
      <c r="O178" s="53">
        <f>IF(Inskrivning!F176&gt;0,Inskrivning!X176,0)</f>
        <v>0</v>
      </c>
      <c r="P178" s="4"/>
      <c r="Q178" s="4"/>
      <c r="R178" s="4"/>
      <c r="W178" s="15">
        <f>IF(Inskrivning!F176="",0,Inskrivning!F176)</f>
        <v>0</v>
      </c>
      <c r="Y178" s="30"/>
      <c r="Z178" s="4"/>
    </row>
    <row r="179" spans="1:26" ht="15" x14ac:dyDescent="0.25">
      <c r="A179" s="53">
        <f>IF(Inskrivning!F177&gt;0,Inskrivning!J177,0)</f>
        <v>0</v>
      </c>
      <c r="B179" s="53">
        <f>IF(Inskrivning!F177&gt;0,Inskrivning!K177,0)</f>
        <v>0</v>
      </c>
      <c r="C179" s="53">
        <f>IF(Inskrivning!F177&gt;0,Inskrivning!L177,0)</f>
        <v>0</v>
      </c>
      <c r="D179" s="53">
        <f>IF(Inskrivning!F177&gt;0,Inskrivning!M177,0)</f>
        <v>0</v>
      </c>
      <c r="E179" s="53">
        <f>IF(Inskrivning!F177&gt;0,Inskrivning!N177,0)</f>
        <v>0</v>
      </c>
      <c r="F179" s="53">
        <f>IF(Inskrivning!F177&gt;0,Inskrivning!O177,0)</f>
        <v>0</v>
      </c>
      <c r="G179" s="53">
        <f>IF(Inskrivning!F177&gt;0,Inskrivning!P177,0)</f>
        <v>0</v>
      </c>
      <c r="H179" s="53">
        <f>IF(Inskrivning!F177&gt;0,Inskrivning!Q177,0)</f>
        <v>0</v>
      </c>
      <c r="I179" s="53">
        <f>IF(Inskrivning!F177&gt;0,Inskrivning!R177,0)</f>
        <v>0</v>
      </c>
      <c r="J179" s="53">
        <f>IF(Inskrivning!F177&gt;0,Inskrivning!S177,0)</f>
        <v>0</v>
      </c>
      <c r="K179" s="53">
        <f>IF(Inskrivning!F177&gt;0,Inskrivning!T177,0)</f>
        <v>0</v>
      </c>
      <c r="L179" s="53">
        <f>IF(Inskrivning!F177&gt;0,Inskrivning!U177,0)</f>
        <v>0</v>
      </c>
      <c r="M179" s="53">
        <f>IF(Inskrivning!F177&gt;0,Inskrivning!V177,0)</f>
        <v>0</v>
      </c>
      <c r="N179" s="53">
        <f>IF(Inskrivning!F177&gt;0,Inskrivning!W177,0)</f>
        <v>0</v>
      </c>
      <c r="O179" s="53">
        <f>IF(Inskrivning!F177&gt;0,Inskrivning!X177,0)</f>
        <v>0</v>
      </c>
      <c r="P179" s="4"/>
      <c r="Q179" s="4"/>
      <c r="R179" s="4"/>
      <c r="W179" s="15">
        <f>IF(Inskrivning!F177="",0,Inskrivning!F177)</f>
        <v>0</v>
      </c>
      <c r="Y179" s="30"/>
      <c r="Z179" s="104"/>
    </row>
    <row r="180" spans="1:26" ht="15" x14ac:dyDescent="0.25">
      <c r="A180" s="53">
        <f>IF(Inskrivning!F178&gt;0,Inskrivning!J178,0)</f>
        <v>0</v>
      </c>
      <c r="B180" s="53">
        <f>IF(Inskrivning!F178&gt;0,Inskrivning!K178,0)</f>
        <v>0</v>
      </c>
      <c r="C180" s="53">
        <f>IF(Inskrivning!F178&gt;0,Inskrivning!L178,0)</f>
        <v>0</v>
      </c>
      <c r="D180" s="53">
        <f>IF(Inskrivning!F178&gt;0,Inskrivning!M178,0)</f>
        <v>0</v>
      </c>
      <c r="E180" s="53">
        <f>IF(Inskrivning!F178&gt;0,Inskrivning!N178,0)</f>
        <v>0</v>
      </c>
      <c r="F180" s="53">
        <f>IF(Inskrivning!F178&gt;0,Inskrivning!O178,0)</f>
        <v>0</v>
      </c>
      <c r="G180" s="53">
        <f>IF(Inskrivning!F178&gt;0,Inskrivning!P178,0)</f>
        <v>0</v>
      </c>
      <c r="H180" s="53">
        <f>IF(Inskrivning!F178&gt;0,Inskrivning!Q178,0)</f>
        <v>0</v>
      </c>
      <c r="I180" s="53">
        <f>IF(Inskrivning!F178&gt;0,Inskrivning!R178,0)</f>
        <v>0</v>
      </c>
      <c r="J180" s="53">
        <f>IF(Inskrivning!F178&gt;0,Inskrivning!S178,0)</f>
        <v>0</v>
      </c>
      <c r="K180" s="53">
        <f>IF(Inskrivning!F178&gt;0,Inskrivning!T178,0)</f>
        <v>0</v>
      </c>
      <c r="L180" s="53">
        <f>IF(Inskrivning!F178&gt;0,Inskrivning!U178,0)</f>
        <v>0</v>
      </c>
      <c r="M180" s="53">
        <f>IF(Inskrivning!F178&gt;0,Inskrivning!V178,0)</f>
        <v>0</v>
      </c>
      <c r="N180" s="53">
        <f>IF(Inskrivning!F178&gt;0,Inskrivning!W178,0)</f>
        <v>0</v>
      </c>
      <c r="O180" s="53">
        <f>IF(Inskrivning!F178&gt;0,Inskrivning!X178,0)</f>
        <v>0</v>
      </c>
      <c r="P180" s="4"/>
      <c r="Q180" s="4"/>
      <c r="R180" s="4"/>
      <c r="W180" s="15">
        <f>IF(Inskrivning!F178="",0,Inskrivning!F178)</f>
        <v>0</v>
      </c>
      <c r="Y180" s="30"/>
      <c r="Z180" s="4"/>
    </row>
    <row r="181" spans="1:26" ht="15" x14ac:dyDescent="0.25">
      <c r="A181" s="53">
        <f>IF(Inskrivning!F179&gt;0,Inskrivning!J179,0)</f>
        <v>0</v>
      </c>
      <c r="B181" s="53">
        <f>IF(Inskrivning!F179&gt;0,Inskrivning!K179,0)</f>
        <v>0</v>
      </c>
      <c r="C181" s="53">
        <f>IF(Inskrivning!F179&gt;0,Inskrivning!L179,0)</f>
        <v>0</v>
      </c>
      <c r="D181" s="53">
        <f>IF(Inskrivning!F179&gt;0,Inskrivning!M179,0)</f>
        <v>0</v>
      </c>
      <c r="E181" s="53">
        <f>IF(Inskrivning!F179&gt;0,Inskrivning!N179,0)</f>
        <v>0</v>
      </c>
      <c r="F181" s="53">
        <f>IF(Inskrivning!F179&gt;0,Inskrivning!O179,0)</f>
        <v>0</v>
      </c>
      <c r="G181" s="53">
        <f>IF(Inskrivning!F179&gt;0,Inskrivning!P179,0)</f>
        <v>0</v>
      </c>
      <c r="H181" s="53">
        <f>IF(Inskrivning!F179&gt;0,Inskrivning!Q179,0)</f>
        <v>0</v>
      </c>
      <c r="I181" s="53">
        <f>IF(Inskrivning!F179&gt;0,Inskrivning!R179,0)</f>
        <v>0</v>
      </c>
      <c r="J181" s="53">
        <f>IF(Inskrivning!F179&gt;0,Inskrivning!S179,0)</f>
        <v>0</v>
      </c>
      <c r="K181" s="53">
        <f>IF(Inskrivning!F179&gt;0,Inskrivning!T179,0)</f>
        <v>0</v>
      </c>
      <c r="L181" s="53">
        <f>IF(Inskrivning!F179&gt;0,Inskrivning!U179,0)</f>
        <v>0</v>
      </c>
      <c r="M181" s="53">
        <f>IF(Inskrivning!F179&gt;0,Inskrivning!V179,0)</f>
        <v>0</v>
      </c>
      <c r="N181" s="53">
        <f>IF(Inskrivning!F179&gt;0,Inskrivning!W179,0)</f>
        <v>0</v>
      </c>
      <c r="O181" s="53">
        <f>IF(Inskrivning!F179&gt;0,Inskrivning!X179,0)</f>
        <v>0</v>
      </c>
      <c r="P181" s="4"/>
      <c r="Q181" s="4"/>
      <c r="R181" s="4"/>
      <c r="W181" s="15">
        <f>IF(Inskrivning!F179="",0,Inskrivning!F179)</f>
        <v>0</v>
      </c>
      <c r="Y181" s="30"/>
      <c r="Z181" s="104"/>
    </row>
    <row r="182" spans="1:26" ht="15" x14ac:dyDescent="0.25">
      <c r="A182" s="53">
        <f>IF(Inskrivning!F180&gt;0,Inskrivning!J180,0)</f>
        <v>0</v>
      </c>
      <c r="B182" s="53">
        <f>IF(Inskrivning!F180&gt;0,Inskrivning!K180,0)</f>
        <v>0</v>
      </c>
      <c r="C182" s="53">
        <f>IF(Inskrivning!F180&gt;0,Inskrivning!L180,0)</f>
        <v>0</v>
      </c>
      <c r="D182" s="53">
        <f>IF(Inskrivning!F180&gt;0,Inskrivning!M180,0)</f>
        <v>0</v>
      </c>
      <c r="E182" s="53">
        <f>IF(Inskrivning!F180&gt;0,Inskrivning!N180,0)</f>
        <v>0</v>
      </c>
      <c r="F182" s="53">
        <f>IF(Inskrivning!F180&gt;0,Inskrivning!O180,0)</f>
        <v>0</v>
      </c>
      <c r="G182" s="53">
        <f>IF(Inskrivning!F180&gt;0,Inskrivning!P180,0)</f>
        <v>0</v>
      </c>
      <c r="H182" s="53">
        <f>IF(Inskrivning!F180&gt;0,Inskrivning!Q180,0)</f>
        <v>0</v>
      </c>
      <c r="I182" s="53">
        <f>IF(Inskrivning!F180&gt;0,Inskrivning!R180,0)</f>
        <v>0</v>
      </c>
      <c r="J182" s="53">
        <f>IF(Inskrivning!F180&gt;0,Inskrivning!S180,0)</f>
        <v>0</v>
      </c>
      <c r="K182" s="53">
        <f>IF(Inskrivning!F180&gt;0,Inskrivning!T180,0)</f>
        <v>0</v>
      </c>
      <c r="L182" s="53">
        <f>IF(Inskrivning!F180&gt;0,Inskrivning!U180,0)</f>
        <v>0</v>
      </c>
      <c r="M182" s="53">
        <f>IF(Inskrivning!F180&gt;0,Inskrivning!V180,0)</f>
        <v>0</v>
      </c>
      <c r="N182" s="53">
        <f>IF(Inskrivning!F180&gt;0,Inskrivning!W180,0)</f>
        <v>0</v>
      </c>
      <c r="O182" s="53">
        <f>IF(Inskrivning!F180&gt;0,Inskrivning!X180,0)</f>
        <v>0</v>
      </c>
      <c r="P182" s="4"/>
      <c r="Q182" s="4"/>
      <c r="R182" s="4"/>
      <c r="W182" s="15">
        <f>IF(Inskrivning!F180="",0,Inskrivning!F180)</f>
        <v>0</v>
      </c>
      <c r="Y182" s="30"/>
      <c r="Z182" s="4"/>
    </row>
    <row r="183" spans="1:26" ht="15" x14ac:dyDescent="0.25">
      <c r="A183" s="53">
        <f>IF(Inskrivning!F181&gt;0,Inskrivning!J181,0)</f>
        <v>0</v>
      </c>
      <c r="B183" s="53">
        <f>IF(Inskrivning!F181&gt;0,Inskrivning!K181,0)</f>
        <v>0</v>
      </c>
      <c r="C183" s="53">
        <f>IF(Inskrivning!F181&gt;0,Inskrivning!L181,0)</f>
        <v>0</v>
      </c>
      <c r="D183" s="53">
        <f>IF(Inskrivning!F181&gt;0,Inskrivning!M181,0)</f>
        <v>0</v>
      </c>
      <c r="E183" s="53">
        <f>IF(Inskrivning!F181&gt;0,Inskrivning!N181,0)</f>
        <v>0</v>
      </c>
      <c r="F183" s="53">
        <f>IF(Inskrivning!F181&gt;0,Inskrivning!O181,0)</f>
        <v>0</v>
      </c>
      <c r="G183" s="53">
        <f>IF(Inskrivning!F181&gt;0,Inskrivning!P181,0)</f>
        <v>0</v>
      </c>
      <c r="H183" s="53">
        <f>IF(Inskrivning!F181&gt;0,Inskrivning!Q181,0)</f>
        <v>0</v>
      </c>
      <c r="I183" s="53">
        <f>IF(Inskrivning!F181&gt;0,Inskrivning!R181,0)</f>
        <v>0</v>
      </c>
      <c r="J183" s="53">
        <f>IF(Inskrivning!F181&gt;0,Inskrivning!S181,0)</f>
        <v>0</v>
      </c>
      <c r="K183" s="53">
        <f>IF(Inskrivning!F181&gt;0,Inskrivning!T181,0)</f>
        <v>0</v>
      </c>
      <c r="L183" s="53">
        <f>IF(Inskrivning!F181&gt;0,Inskrivning!U181,0)</f>
        <v>0</v>
      </c>
      <c r="M183" s="53">
        <f>IF(Inskrivning!F181&gt;0,Inskrivning!V181,0)</f>
        <v>0</v>
      </c>
      <c r="N183" s="53">
        <f>IF(Inskrivning!F181&gt;0,Inskrivning!W181,0)</f>
        <v>0</v>
      </c>
      <c r="O183" s="53">
        <f>IF(Inskrivning!F181&gt;0,Inskrivning!X181,0)</f>
        <v>0</v>
      </c>
      <c r="P183" s="4"/>
      <c r="Q183" s="4"/>
      <c r="R183" s="4"/>
      <c r="W183" s="15">
        <f>IF(Inskrivning!F181="",0,Inskrivning!F181)</f>
        <v>0</v>
      </c>
      <c r="Y183" s="30"/>
      <c r="Z183" s="104"/>
    </row>
    <row r="184" spans="1:26" ht="15" x14ac:dyDescent="0.25">
      <c r="A184" s="53">
        <f>IF(Inskrivning!F182&gt;0,Inskrivning!J182,0)</f>
        <v>0</v>
      </c>
      <c r="B184" s="53">
        <f>IF(Inskrivning!F182&gt;0,Inskrivning!K182,0)</f>
        <v>0</v>
      </c>
      <c r="C184" s="53">
        <f>IF(Inskrivning!F182&gt;0,Inskrivning!L182,0)</f>
        <v>0</v>
      </c>
      <c r="D184" s="53">
        <f>IF(Inskrivning!F182&gt;0,Inskrivning!M182,0)</f>
        <v>0</v>
      </c>
      <c r="E184" s="53">
        <f>IF(Inskrivning!F182&gt;0,Inskrivning!N182,0)</f>
        <v>0</v>
      </c>
      <c r="F184" s="53">
        <f>IF(Inskrivning!F182&gt;0,Inskrivning!O182,0)</f>
        <v>0</v>
      </c>
      <c r="G184" s="53">
        <f>IF(Inskrivning!F182&gt;0,Inskrivning!P182,0)</f>
        <v>0</v>
      </c>
      <c r="H184" s="53">
        <f>IF(Inskrivning!F182&gt;0,Inskrivning!Q182,0)</f>
        <v>0</v>
      </c>
      <c r="I184" s="53">
        <f>IF(Inskrivning!F182&gt;0,Inskrivning!R182,0)</f>
        <v>0</v>
      </c>
      <c r="J184" s="53">
        <f>IF(Inskrivning!F182&gt;0,Inskrivning!S182,0)</f>
        <v>0</v>
      </c>
      <c r="K184" s="53">
        <f>IF(Inskrivning!F182&gt;0,Inskrivning!T182,0)</f>
        <v>0</v>
      </c>
      <c r="L184" s="53">
        <f>IF(Inskrivning!F182&gt;0,Inskrivning!U182,0)</f>
        <v>0</v>
      </c>
      <c r="M184" s="53">
        <f>IF(Inskrivning!F182&gt;0,Inskrivning!V182,0)</f>
        <v>0</v>
      </c>
      <c r="N184" s="53">
        <f>IF(Inskrivning!F182&gt;0,Inskrivning!W182,0)</f>
        <v>0</v>
      </c>
      <c r="O184" s="53">
        <f>IF(Inskrivning!F182&gt;0,Inskrivning!X182,0)</f>
        <v>0</v>
      </c>
      <c r="P184" s="4"/>
      <c r="Q184" s="4"/>
      <c r="R184" s="4"/>
      <c r="W184" s="15">
        <f>IF(Inskrivning!F182="",0,Inskrivning!F182)</f>
        <v>0</v>
      </c>
      <c r="Y184" s="30"/>
      <c r="Z184" s="4"/>
    </row>
    <row r="185" spans="1:26" ht="15" x14ac:dyDescent="0.25">
      <c r="A185" s="53">
        <f>IF(Inskrivning!F183&gt;0,Inskrivning!J183,0)</f>
        <v>0</v>
      </c>
      <c r="B185" s="53">
        <f>IF(Inskrivning!F183&gt;0,Inskrivning!K183,0)</f>
        <v>0</v>
      </c>
      <c r="C185" s="53">
        <f>IF(Inskrivning!F183&gt;0,Inskrivning!L183,0)</f>
        <v>0</v>
      </c>
      <c r="D185" s="53">
        <f>IF(Inskrivning!F183&gt;0,Inskrivning!M183,0)</f>
        <v>0</v>
      </c>
      <c r="E185" s="53">
        <f>IF(Inskrivning!F183&gt;0,Inskrivning!N183,0)</f>
        <v>0</v>
      </c>
      <c r="F185" s="53">
        <f>IF(Inskrivning!F183&gt;0,Inskrivning!O183,0)</f>
        <v>0</v>
      </c>
      <c r="G185" s="53">
        <f>IF(Inskrivning!F183&gt;0,Inskrivning!P183,0)</f>
        <v>0</v>
      </c>
      <c r="H185" s="53">
        <f>IF(Inskrivning!F183&gt;0,Inskrivning!Q183,0)</f>
        <v>0</v>
      </c>
      <c r="I185" s="53">
        <f>IF(Inskrivning!F183&gt;0,Inskrivning!R183,0)</f>
        <v>0</v>
      </c>
      <c r="J185" s="53">
        <f>IF(Inskrivning!F183&gt;0,Inskrivning!S183,0)</f>
        <v>0</v>
      </c>
      <c r="K185" s="53">
        <f>IF(Inskrivning!F183&gt;0,Inskrivning!T183,0)</f>
        <v>0</v>
      </c>
      <c r="L185" s="53">
        <f>IF(Inskrivning!F183&gt;0,Inskrivning!U183,0)</f>
        <v>0</v>
      </c>
      <c r="M185" s="53">
        <f>IF(Inskrivning!F183&gt;0,Inskrivning!V183,0)</f>
        <v>0</v>
      </c>
      <c r="N185" s="53">
        <f>IF(Inskrivning!F183&gt;0,Inskrivning!W183,0)</f>
        <v>0</v>
      </c>
      <c r="O185" s="53">
        <f>IF(Inskrivning!F183&gt;0,Inskrivning!X183,0)</f>
        <v>0</v>
      </c>
      <c r="P185" s="4"/>
      <c r="Q185" s="4"/>
      <c r="R185" s="4"/>
      <c r="W185" s="15">
        <f>IF(Inskrivning!F183="",0,Inskrivning!F183)</f>
        <v>0</v>
      </c>
      <c r="Y185" s="30"/>
      <c r="Z185" s="104"/>
    </row>
    <row r="186" spans="1:26" ht="15" x14ac:dyDescent="0.25">
      <c r="A186" s="53">
        <f>IF(Inskrivning!F184&gt;0,Inskrivning!J184,0)</f>
        <v>0</v>
      </c>
      <c r="B186" s="53">
        <f>IF(Inskrivning!F184&gt;0,Inskrivning!K184,0)</f>
        <v>0</v>
      </c>
      <c r="C186" s="53">
        <f>IF(Inskrivning!F184&gt;0,Inskrivning!L184,0)</f>
        <v>0</v>
      </c>
      <c r="D186" s="53">
        <f>IF(Inskrivning!F184&gt;0,Inskrivning!M184,0)</f>
        <v>0</v>
      </c>
      <c r="E186" s="53">
        <f>IF(Inskrivning!F184&gt;0,Inskrivning!N184,0)</f>
        <v>0</v>
      </c>
      <c r="F186" s="53">
        <f>IF(Inskrivning!F184&gt;0,Inskrivning!O184,0)</f>
        <v>0</v>
      </c>
      <c r="G186" s="53">
        <f>IF(Inskrivning!F184&gt;0,Inskrivning!P184,0)</f>
        <v>0</v>
      </c>
      <c r="H186" s="53">
        <f>IF(Inskrivning!F184&gt;0,Inskrivning!Q184,0)</f>
        <v>0</v>
      </c>
      <c r="I186" s="53">
        <f>IF(Inskrivning!F184&gt;0,Inskrivning!R184,0)</f>
        <v>0</v>
      </c>
      <c r="J186" s="53">
        <f>IF(Inskrivning!F184&gt;0,Inskrivning!S184,0)</f>
        <v>0</v>
      </c>
      <c r="K186" s="53">
        <f>IF(Inskrivning!F184&gt;0,Inskrivning!T184,0)</f>
        <v>0</v>
      </c>
      <c r="L186" s="53">
        <f>IF(Inskrivning!F184&gt;0,Inskrivning!U184,0)</f>
        <v>0</v>
      </c>
      <c r="M186" s="53">
        <f>IF(Inskrivning!F184&gt;0,Inskrivning!V184,0)</f>
        <v>0</v>
      </c>
      <c r="N186" s="53">
        <f>IF(Inskrivning!F184&gt;0,Inskrivning!W184,0)</f>
        <v>0</v>
      </c>
      <c r="O186" s="53">
        <f>IF(Inskrivning!F184&gt;0,Inskrivning!X184,0)</f>
        <v>0</v>
      </c>
      <c r="P186" s="4"/>
      <c r="Q186" s="4"/>
      <c r="R186" s="4"/>
      <c r="W186" s="15">
        <f>IF(Inskrivning!F184="",0,Inskrivning!F184)</f>
        <v>0</v>
      </c>
      <c r="Y186" s="30"/>
      <c r="Z186" s="4"/>
    </row>
    <row r="187" spans="1:26" ht="15" x14ac:dyDescent="0.25">
      <c r="A187" s="53">
        <f>IF(Inskrivning!F185&gt;0,Inskrivning!J185,0)</f>
        <v>0</v>
      </c>
      <c r="B187" s="53">
        <f>IF(Inskrivning!F185&gt;0,Inskrivning!K185,0)</f>
        <v>0</v>
      </c>
      <c r="C187" s="53">
        <f>IF(Inskrivning!F185&gt;0,Inskrivning!L185,0)</f>
        <v>0</v>
      </c>
      <c r="D187" s="53">
        <f>IF(Inskrivning!F185&gt;0,Inskrivning!M185,0)</f>
        <v>0</v>
      </c>
      <c r="E187" s="53">
        <f>IF(Inskrivning!F185&gt;0,Inskrivning!N185,0)</f>
        <v>0</v>
      </c>
      <c r="F187" s="53">
        <f>IF(Inskrivning!F185&gt;0,Inskrivning!O185,0)</f>
        <v>0</v>
      </c>
      <c r="G187" s="53">
        <f>IF(Inskrivning!F185&gt;0,Inskrivning!P185,0)</f>
        <v>0</v>
      </c>
      <c r="H187" s="53">
        <f>IF(Inskrivning!F185&gt;0,Inskrivning!Q185,0)</f>
        <v>0</v>
      </c>
      <c r="I187" s="53">
        <f>IF(Inskrivning!F185&gt;0,Inskrivning!R185,0)</f>
        <v>0</v>
      </c>
      <c r="J187" s="53">
        <f>IF(Inskrivning!F185&gt;0,Inskrivning!S185,0)</f>
        <v>0</v>
      </c>
      <c r="K187" s="53">
        <f>IF(Inskrivning!F185&gt;0,Inskrivning!T185,0)</f>
        <v>0</v>
      </c>
      <c r="L187" s="53">
        <f>IF(Inskrivning!F185&gt;0,Inskrivning!U185,0)</f>
        <v>0</v>
      </c>
      <c r="M187" s="53">
        <f>IF(Inskrivning!F185&gt;0,Inskrivning!V185,0)</f>
        <v>0</v>
      </c>
      <c r="N187" s="53">
        <f>IF(Inskrivning!F185&gt;0,Inskrivning!W185,0)</f>
        <v>0</v>
      </c>
      <c r="O187" s="53">
        <f>IF(Inskrivning!F185&gt;0,Inskrivning!X185,0)</f>
        <v>0</v>
      </c>
      <c r="P187" s="4"/>
      <c r="Q187" s="4"/>
      <c r="R187" s="4"/>
      <c r="W187" s="15">
        <f>IF(Inskrivning!F185="",0,Inskrivning!F185)</f>
        <v>0</v>
      </c>
      <c r="Y187" s="30"/>
      <c r="Z187" s="104"/>
    </row>
    <row r="188" spans="1:26" ht="15" x14ac:dyDescent="0.25">
      <c r="A188" s="53">
        <f>IF(Inskrivning!F186&gt;0,Inskrivning!J186,0)</f>
        <v>0</v>
      </c>
      <c r="B188" s="53">
        <f>IF(Inskrivning!F186&gt;0,Inskrivning!K186,0)</f>
        <v>0</v>
      </c>
      <c r="C188" s="53">
        <f>IF(Inskrivning!F186&gt;0,Inskrivning!L186,0)</f>
        <v>0</v>
      </c>
      <c r="D188" s="53">
        <f>IF(Inskrivning!F186&gt;0,Inskrivning!M186,0)</f>
        <v>0</v>
      </c>
      <c r="E188" s="53">
        <f>IF(Inskrivning!F186&gt;0,Inskrivning!N186,0)</f>
        <v>0</v>
      </c>
      <c r="F188" s="53">
        <f>IF(Inskrivning!F186&gt;0,Inskrivning!O186,0)</f>
        <v>0</v>
      </c>
      <c r="G188" s="53">
        <f>IF(Inskrivning!F186&gt;0,Inskrivning!P186,0)</f>
        <v>0</v>
      </c>
      <c r="H188" s="53">
        <f>IF(Inskrivning!F186&gt;0,Inskrivning!Q186,0)</f>
        <v>0</v>
      </c>
      <c r="I188" s="53">
        <f>IF(Inskrivning!F186&gt;0,Inskrivning!R186,0)</f>
        <v>0</v>
      </c>
      <c r="J188" s="53">
        <f>IF(Inskrivning!F186&gt;0,Inskrivning!S186,0)</f>
        <v>0</v>
      </c>
      <c r="K188" s="53">
        <f>IF(Inskrivning!F186&gt;0,Inskrivning!T186,0)</f>
        <v>0</v>
      </c>
      <c r="L188" s="53">
        <f>IF(Inskrivning!F186&gt;0,Inskrivning!U186,0)</f>
        <v>0</v>
      </c>
      <c r="M188" s="53">
        <f>IF(Inskrivning!F186&gt;0,Inskrivning!V186,0)</f>
        <v>0</v>
      </c>
      <c r="N188" s="53">
        <f>IF(Inskrivning!F186&gt;0,Inskrivning!W186,0)</f>
        <v>0</v>
      </c>
      <c r="O188" s="53">
        <f>IF(Inskrivning!F186&gt;0,Inskrivning!X186,0)</f>
        <v>0</v>
      </c>
      <c r="P188" s="4"/>
      <c r="Q188" s="4"/>
      <c r="R188" s="4"/>
      <c r="W188" s="15">
        <f>IF(Inskrivning!F186="",0,Inskrivning!F186)</f>
        <v>0</v>
      </c>
      <c r="Y188" s="30"/>
      <c r="Z188" s="4"/>
    </row>
    <row r="189" spans="1:26" ht="15" x14ac:dyDescent="0.25">
      <c r="A189" s="53">
        <f>IF(Inskrivning!F187&gt;0,Inskrivning!J187,0)</f>
        <v>0</v>
      </c>
      <c r="B189" s="53">
        <f>IF(Inskrivning!F187&gt;0,Inskrivning!K187,0)</f>
        <v>0</v>
      </c>
      <c r="C189" s="53">
        <f>IF(Inskrivning!F187&gt;0,Inskrivning!L187,0)</f>
        <v>0</v>
      </c>
      <c r="D189" s="53">
        <f>IF(Inskrivning!F187&gt;0,Inskrivning!M187,0)</f>
        <v>0</v>
      </c>
      <c r="E189" s="53">
        <f>IF(Inskrivning!F187&gt;0,Inskrivning!N187,0)</f>
        <v>0</v>
      </c>
      <c r="F189" s="53">
        <f>IF(Inskrivning!F187&gt;0,Inskrivning!O187,0)</f>
        <v>0</v>
      </c>
      <c r="G189" s="53">
        <f>IF(Inskrivning!F187&gt;0,Inskrivning!P187,0)</f>
        <v>0</v>
      </c>
      <c r="H189" s="53">
        <f>IF(Inskrivning!F187&gt;0,Inskrivning!Q187,0)</f>
        <v>0</v>
      </c>
      <c r="I189" s="53">
        <f>IF(Inskrivning!F187&gt;0,Inskrivning!R187,0)</f>
        <v>0</v>
      </c>
      <c r="J189" s="53">
        <f>IF(Inskrivning!F187&gt;0,Inskrivning!S187,0)</f>
        <v>0</v>
      </c>
      <c r="K189" s="53">
        <f>IF(Inskrivning!F187&gt;0,Inskrivning!T187,0)</f>
        <v>0</v>
      </c>
      <c r="L189" s="53">
        <f>IF(Inskrivning!F187&gt;0,Inskrivning!U187,0)</f>
        <v>0</v>
      </c>
      <c r="M189" s="53">
        <f>IF(Inskrivning!F187&gt;0,Inskrivning!V187,0)</f>
        <v>0</v>
      </c>
      <c r="N189" s="53">
        <f>IF(Inskrivning!F187&gt;0,Inskrivning!W187,0)</f>
        <v>0</v>
      </c>
      <c r="O189" s="53">
        <f>IF(Inskrivning!F187&gt;0,Inskrivning!X187,0)</f>
        <v>0</v>
      </c>
      <c r="P189" s="4"/>
      <c r="Q189" s="4"/>
      <c r="R189" s="4"/>
      <c r="W189" s="15">
        <f>IF(Inskrivning!F187="",0,Inskrivning!F187)</f>
        <v>0</v>
      </c>
      <c r="Y189" s="30"/>
      <c r="Z189" s="104"/>
    </row>
    <row r="190" spans="1:26" ht="15" x14ac:dyDescent="0.25">
      <c r="A190" s="53">
        <f>IF(Inskrivning!F188&gt;0,Inskrivning!J188,0)</f>
        <v>0</v>
      </c>
      <c r="B190" s="53">
        <f>IF(Inskrivning!F188&gt;0,Inskrivning!K188,0)</f>
        <v>0</v>
      </c>
      <c r="C190" s="53">
        <f>IF(Inskrivning!F188&gt;0,Inskrivning!L188,0)</f>
        <v>0</v>
      </c>
      <c r="D190" s="53">
        <f>IF(Inskrivning!F188&gt;0,Inskrivning!M188,0)</f>
        <v>0</v>
      </c>
      <c r="E190" s="53">
        <f>IF(Inskrivning!F188&gt;0,Inskrivning!N188,0)</f>
        <v>0</v>
      </c>
      <c r="F190" s="53">
        <f>IF(Inskrivning!F188&gt;0,Inskrivning!O188,0)</f>
        <v>0</v>
      </c>
      <c r="G190" s="53">
        <f>IF(Inskrivning!F188&gt;0,Inskrivning!P188,0)</f>
        <v>0</v>
      </c>
      <c r="H190" s="53">
        <f>IF(Inskrivning!F188&gt;0,Inskrivning!Q188,0)</f>
        <v>0</v>
      </c>
      <c r="I190" s="53">
        <f>IF(Inskrivning!F188&gt;0,Inskrivning!R188,0)</f>
        <v>0</v>
      </c>
      <c r="J190" s="53">
        <f>IF(Inskrivning!F188&gt;0,Inskrivning!S188,0)</f>
        <v>0</v>
      </c>
      <c r="K190" s="53">
        <f>IF(Inskrivning!F188&gt;0,Inskrivning!T188,0)</f>
        <v>0</v>
      </c>
      <c r="L190" s="53">
        <f>IF(Inskrivning!F188&gt;0,Inskrivning!U188,0)</f>
        <v>0</v>
      </c>
      <c r="M190" s="53">
        <f>IF(Inskrivning!F188&gt;0,Inskrivning!V188,0)</f>
        <v>0</v>
      </c>
      <c r="N190" s="53">
        <f>IF(Inskrivning!F188&gt;0,Inskrivning!W188,0)</f>
        <v>0</v>
      </c>
      <c r="O190" s="53">
        <f>IF(Inskrivning!F188&gt;0,Inskrivning!X188,0)</f>
        <v>0</v>
      </c>
      <c r="P190" s="4"/>
      <c r="Q190" s="4"/>
      <c r="R190" s="4"/>
      <c r="W190" s="15">
        <f>IF(Inskrivning!F188="",0,Inskrivning!F188)</f>
        <v>0</v>
      </c>
      <c r="Y190" s="30"/>
      <c r="Z190" s="4"/>
    </row>
    <row r="191" spans="1:26" ht="15" x14ac:dyDescent="0.25">
      <c r="A191" s="53">
        <f>IF(Inskrivning!F189&gt;0,Inskrivning!J189,0)</f>
        <v>0</v>
      </c>
      <c r="B191" s="53">
        <f>IF(Inskrivning!F189&gt;0,Inskrivning!K189,0)</f>
        <v>0</v>
      </c>
      <c r="C191" s="53">
        <f>IF(Inskrivning!F189&gt;0,Inskrivning!L189,0)</f>
        <v>0</v>
      </c>
      <c r="D191" s="53">
        <f>IF(Inskrivning!F189&gt;0,Inskrivning!M189,0)</f>
        <v>0</v>
      </c>
      <c r="E191" s="53">
        <f>IF(Inskrivning!F189&gt;0,Inskrivning!N189,0)</f>
        <v>0</v>
      </c>
      <c r="F191" s="53">
        <f>IF(Inskrivning!F189&gt;0,Inskrivning!O189,0)</f>
        <v>0</v>
      </c>
      <c r="G191" s="53">
        <f>IF(Inskrivning!F189&gt;0,Inskrivning!P189,0)</f>
        <v>0</v>
      </c>
      <c r="H191" s="53">
        <f>IF(Inskrivning!F189&gt;0,Inskrivning!Q189,0)</f>
        <v>0</v>
      </c>
      <c r="I191" s="53">
        <f>IF(Inskrivning!F189&gt;0,Inskrivning!R189,0)</f>
        <v>0</v>
      </c>
      <c r="J191" s="53">
        <f>IF(Inskrivning!F189&gt;0,Inskrivning!S189,0)</f>
        <v>0</v>
      </c>
      <c r="K191" s="53">
        <f>IF(Inskrivning!F189&gt;0,Inskrivning!T189,0)</f>
        <v>0</v>
      </c>
      <c r="L191" s="53">
        <f>IF(Inskrivning!F189&gt;0,Inskrivning!U189,0)</f>
        <v>0</v>
      </c>
      <c r="M191" s="53">
        <f>IF(Inskrivning!F189&gt;0,Inskrivning!V189,0)</f>
        <v>0</v>
      </c>
      <c r="N191" s="53">
        <f>IF(Inskrivning!F189&gt;0,Inskrivning!W189,0)</f>
        <v>0</v>
      </c>
      <c r="O191" s="53">
        <f>IF(Inskrivning!F189&gt;0,Inskrivning!X189,0)</f>
        <v>0</v>
      </c>
      <c r="P191" s="4"/>
      <c r="Q191" s="4"/>
      <c r="R191" s="4"/>
      <c r="W191" s="15">
        <f>IF(Inskrivning!F189="",0,Inskrivning!F189)</f>
        <v>0</v>
      </c>
      <c r="Y191" s="30"/>
      <c r="Z191" s="104"/>
    </row>
    <row r="192" spans="1:26" ht="15" x14ac:dyDescent="0.25">
      <c r="A192" s="53">
        <f>IF(Inskrivning!F190&gt;0,Inskrivning!J190,0)</f>
        <v>0</v>
      </c>
      <c r="B192" s="53">
        <f>IF(Inskrivning!F190&gt;0,Inskrivning!K190,0)</f>
        <v>0</v>
      </c>
      <c r="C192" s="53">
        <f>IF(Inskrivning!F190&gt;0,Inskrivning!L190,0)</f>
        <v>0</v>
      </c>
      <c r="D192" s="53">
        <f>IF(Inskrivning!F190&gt;0,Inskrivning!M190,0)</f>
        <v>0</v>
      </c>
      <c r="E192" s="53">
        <f>IF(Inskrivning!F190&gt;0,Inskrivning!N190,0)</f>
        <v>0</v>
      </c>
      <c r="F192" s="53">
        <f>IF(Inskrivning!F190&gt;0,Inskrivning!O190,0)</f>
        <v>0</v>
      </c>
      <c r="G192" s="53">
        <f>IF(Inskrivning!F190&gt;0,Inskrivning!P190,0)</f>
        <v>0</v>
      </c>
      <c r="H192" s="53">
        <f>IF(Inskrivning!F190&gt;0,Inskrivning!Q190,0)</f>
        <v>0</v>
      </c>
      <c r="I192" s="53">
        <f>IF(Inskrivning!F190&gt;0,Inskrivning!R190,0)</f>
        <v>0</v>
      </c>
      <c r="J192" s="53">
        <f>IF(Inskrivning!F190&gt;0,Inskrivning!S190,0)</f>
        <v>0</v>
      </c>
      <c r="K192" s="53">
        <f>IF(Inskrivning!F190&gt;0,Inskrivning!T190,0)</f>
        <v>0</v>
      </c>
      <c r="L192" s="53">
        <f>IF(Inskrivning!F190&gt;0,Inskrivning!U190,0)</f>
        <v>0</v>
      </c>
      <c r="M192" s="53">
        <f>IF(Inskrivning!F190&gt;0,Inskrivning!V190,0)</f>
        <v>0</v>
      </c>
      <c r="N192" s="53">
        <f>IF(Inskrivning!F190&gt;0,Inskrivning!W190,0)</f>
        <v>0</v>
      </c>
      <c r="O192" s="53">
        <f>IF(Inskrivning!F190&gt;0,Inskrivning!X190,0)</f>
        <v>0</v>
      </c>
      <c r="P192" s="4"/>
      <c r="Q192" s="4"/>
      <c r="R192" s="4"/>
      <c r="W192" s="15">
        <f>IF(Inskrivning!F190="",0,Inskrivning!F190)</f>
        <v>0</v>
      </c>
      <c r="Y192" s="30"/>
      <c r="Z192" s="4"/>
    </row>
    <row r="193" spans="1:26" ht="15" x14ac:dyDescent="0.25">
      <c r="A193" s="53">
        <f>IF(Inskrivning!F191&gt;0,Inskrivning!J191,0)</f>
        <v>0</v>
      </c>
      <c r="B193" s="53">
        <f>IF(Inskrivning!F191&gt;0,Inskrivning!K191,0)</f>
        <v>0</v>
      </c>
      <c r="C193" s="53">
        <f>IF(Inskrivning!F191&gt;0,Inskrivning!L191,0)</f>
        <v>0</v>
      </c>
      <c r="D193" s="53">
        <f>IF(Inskrivning!F191&gt;0,Inskrivning!M191,0)</f>
        <v>0</v>
      </c>
      <c r="E193" s="53">
        <f>IF(Inskrivning!F191&gt;0,Inskrivning!N191,0)</f>
        <v>0</v>
      </c>
      <c r="F193" s="53">
        <f>IF(Inskrivning!F191&gt;0,Inskrivning!O191,0)</f>
        <v>0</v>
      </c>
      <c r="G193" s="53">
        <f>IF(Inskrivning!F191&gt;0,Inskrivning!P191,0)</f>
        <v>0</v>
      </c>
      <c r="H193" s="53">
        <f>IF(Inskrivning!F191&gt;0,Inskrivning!Q191,0)</f>
        <v>0</v>
      </c>
      <c r="I193" s="53">
        <f>IF(Inskrivning!F191&gt;0,Inskrivning!R191,0)</f>
        <v>0</v>
      </c>
      <c r="J193" s="53">
        <f>IF(Inskrivning!F191&gt;0,Inskrivning!S191,0)</f>
        <v>0</v>
      </c>
      <c r="K193" s="53">
        <f>IF(Inskrivning!F191&gt;0,Inskrivning!T191,0)</f>
        <v>0</v>
      </c>
      <c r="L193" s="53">
        <f>IF(Inskrivning!F191&gt;0,Inskrivning!U191,0)</f>
        <v>0</v>
      </c>
      <c r="M193" s="53">
        <f>IF(Inskrivning!F191&gt;0,Inskrivning!V191,0)</f>
        <v>0</v>
      </c>
      <c r="N193" s="53">
        <f>IF(Inskrivning!F191&gt;0,Inskrivning!W191,0)</f>
        <v>0</v>
      </c>
      <c r="O193" s="53">
        <f>IF(Inskrivning!F191&gt;0,Inskrivning!X191,0)</f>
        <v>0</v>
      </c>
      <c r="P193" s="4"/>
      <c r="Q193" s="4"/>
      <c r="R193" s="4"/>
      <c r="W193" s="15">
        <f>IF(Inskrivning!F191="",0,Inskrivning!F191)</f>
        <v>0</v>
      </c>
      <c r="Y193" s="30"/>
      <c r="Z193" s="104"/>
    </row>
    <row r="194" spans="1:26" ht="15" x14ac:dyDescent="0.25">
      <c r="A194" s="53">
        <f>IF(Inskrivning!F192&gt;0,Inskrivning!J192,0)</f>
        <v>0</v>
      </c>
      <c r="B194" s="53">
        <f>IF(Inskrivning!F192&gt;0,Inskrivning!K192,0)</f>
        <v>0</v>
      </c>
      <c r="C194" s="53">
        <f>IF(Inskrivning!F192&gt;0,Inskrivning!L192,0)</f>
        <v>0</v>
      </c>
      <c r="D194" s="53">
        <f>IF(Inskrivning!F192&gt;0,Inskrivning!M192,0)</f>
        <v>0</v>
      </c>
      <c r="E194" s="53">
        <f>IF(Inskrivning!F192&gt;0,Inskrivning!N192,0)</f>
        <v>0</v>
      </c>
      <c r="F194" s="53">
        <f>IF(Inskrivning!F192&gt;0,Inskrivning!O192,0)</f>
        <v>0</v>
      </c>
      <c r="G194" s="53">
        <f>IF(Inskrivning!F192&gt;0,Inskrivning!P192,0)</f>
        <v>0</v>
      </c>
      <c r="H194" s="53">
        <f>IF(Inskrivning!F192&gt;0,Inskrivning!Q192,0)</f>
        <v>0</v>
      </c>
      <c r="I194" s="53">
        <f>IF(Inskrivning!F192&gt;0,Inskrivning!R192,0)</f>
        <v>0</v>
      </c>
      <c r="J194" s="53">
        <f>IF(Inskrivning!F192&gt;0,Inskrivning!S192,0)</f>
        <v>0</v>
      </c>
      <c r="K194" s="53">
        <f>IF(Inskrivning!F192&gt;0,Inskrivning!T192,0)</f>
        <v>0</v>
      </c>
      <c r="L194" s="53">
        <f>IF(Inskrivning!F192&gt;0,Inskrivning!U192,0)</f>
        <v>0</v>
      </c>
      <c r="M194" s="53">
        <f>IF(Inskrivning!F192&gt;0,Inskrivning!V192,0)</f>
        <v>0</v>
      </c>
      <c r="N194" s="53">
        <f>IF(Inskrivning!F192&gt;0,Inskrivning!W192,0)</f>
        <v>0</v>
      </c>
      <c r="O194" s="53">
        <f>IF(Inskrivning!F192&gt;0,Inskrivning!X192,0)</f>
        <v>0</v>
      </c>
      <c r="P194" s="4"/>
      <c r="Q194" s="4"/>
      <c r="R194" s="4"/>
      <c r="W194" s="15">
        <f>IF(Inskrivning!F192="",0,Inskrivning!F192)</f>
        <v>0</v>
      </c>
      <c r="Y194" s="30"/>
      <c r="Z194" s="4"/>
    </row>
    <row r="195" spans="1:26" ht="15" x14ac:dyDescent="0.25">
      <c r="A195" s="53">
        <f>IF(Inskrivning!F193&gt;0,Inskrivning!J193,0)</f>
        <v>0</v>
      </c>
      <c r="B195" s="53">
        <f>IF(Inskrivning!F193&gt;0,Inskrivning!K193,0)</f>
        <v>0</v>
      </c>
      <c r="C195" s="53">
        <f>IF(Inskrivning!F193&gt;0,Inskrivning!L193,0)</f>
        <v>0</v>
      </c>
      <c r="D195" s="53">
        <f>IF(Inskrivning!F193&gt;0,Inskrivning!M193,0)</f>
        <v>0</v>
      </c>
      <c r="E195" s="53">
        <f>IF(Inskrivning!F193&gt;0,Inskrivning!N193,0)</f>
        <v>0</v>
      </c>
      <c r="F195" s="53">
        <f>IF(Inskrivning!F193&gt;0,Inskrivning!O193,0)</f>
        <v>0</v>
      </c>
      <c r="G195" s="53">
        <f>IF(Inskrivning!F193&gt;0,Inskrivning!P193,0)</f>
        <v>0</v>
      </c>
      <c r="H195" s="53">
        <f>IF(Inskrivning!F193&gt;0,Inskrivning!Q193,0)</f>
        <v>0</v>
      </c>
      <c r="I195" s="53">
        <f>IF(Inskrivning!F193&gt;0,Inskrivning!R193,0)</f>
        <v>0</v>
      </c>
      <c r="J195" s="53">
        <f>IF(Inskrivning!F193&gt;0,Inskrivning!S193,0)</f>
        <v>0</v>
      </c>
      <c r="K195" s="53">
        <f>IF(Inskrivning!F193&gt;0,Inskrivning!T193,0)</f>
        <v>0</v>
      </c>
      <c r="L195" s="53">
        <f>IF(Inskrivning!F193&gt;0,Inskrivning!U193,0)</f>
        <v>0</v>
      </c>
      <c r="M195" s="53">
        <f>IF(Inskrivning!F193&gt;0,Inskrivning!V193,0)</f>
        <v>0</v>
      </c>
      <c r="N195" s="53">
        <f>IF(Inskrivning!F193&gt;0,Inskrivning!W193,0)</f>
        <v>0</v>
      </c>
      <c r="O195" s="53">
        <f>IF(Inskrivning!F193&gt;0,Inskrivning!X193,0)</f>
        <v>0</v>
      </c>
      <c r="P195" s="4"/>
      <c r="Q195" s="4"/>
      <c r="R195" s="4"/>
      <c r="W195" s="15">
        <f>IF(Inskrivning!F193="",0,Inskrivning!F193)</f>
        <v>0</v>
      </c>
      <c r="Y195" s="30"/>
      <c r="Z195" s="104"/>
    </row>
    <row r="196" spans="1:26" ht="15" x14ac:dyDescent="0.25">
      <c r="A196" s="53">
        <f>IF(Inskrivning!F194&gt;0,Inskrivning!J194,0)</f>
        <v>0</v>
      </c>
      <c r="B196" s="53">
        <f>IF(Inskrivning!F194&gt;0,Inskrivning!K194,0)</f>
        <v>0</v>
      </c>
      <c r="C196" s="53">
        <f>IF(Inskrivning!F194&gt;0,Inskrivning!L194,0)</f>
        <v>0</v>
      </c>
      <c r="D196" s="53">
        <f>IF(Inskrivning!F194&gt;0,Inskrivning!M194,0)</f>
        <v>0</v>
      </c>
      <c r="E196" s="53">
        <f>IF(Inskrivning!F194&gt;0,Inskrivning!N194,0)</f>
        <v>0</v>
      </c>
      <c r="F196" s="53">
        <f>IF(Inskrivning!F194&gt;0,Inskrivning!O194,0)</f>
        <v>0</v>
      </c>
      <c r="G196" s="53">
        <f>IF(Inskrivning!F194&gt;0,Inskrivning!P194,0)</f>
        <v>0</v>
      </c>
      <c r="H196" s="53">
        <f>IF(Inskrivning!F194&gt;0,Inskrivning!Q194,0)</f>
        <v>0</v>
      </c>
      <c r="I196" s="53">
        <f>IF(Inskrivning!F194&gt;0,Inskrivning!R194,0)</f>
        <v>0</v>
      </c>
      <c r="J196" s="53">
        <f>IF(Inskrivning!F194&gt;0,Inskrivning!S194,0)</f>
        <v>0</v>
      </c>
      <c r="K196" s="53">
        <f>IF(Inskrivning!F194&gt;0,Inskrivning!T194,0)</f>
        <v>0</v>
      </c>
      <c r="L196" s="53">
        <f>IF(Inskrivning!F194&gt;0,Inskrivning!U194,0)</f>
        <v>0</v>
      </c>
      <c r="M196" s="53">
        <f>IF(Inskrivning!F194&gt;0,Inskrivning!V194,0)</f>
        <v>0</v>
      </c>
      <c r="N196" s="53">
        <f>IF(Inskrivning!F194&gt;0,Inskrivning!W194,0)</f>
        <v>0</v>
      </c>
      <c r="O196" s="53">
        <f>IF(Inskrivning!F194&gt;0,Inskrivning!X194,0)</f>
        <v>0</v>
      </c>
      <c r="P196" s="4"/>
      <c r="Q196" s="4"/>
      <c r="R196" s="4"/>
      <c r="W196" s="15">
        <f>IF(Inskrivning!F194="",0,Inskrivning!F194)</f>
        <v>0</v>
      </c>
      <c r="Y196" s="30"/>
      <c r="Z196" s="4"/>
    </row>
    <row r="197" spans="1:26" ht="15" x14ac:dyDescent="0.25">
      <c r="A197" s="53">
        <f>IF(Inskrivning!F195&gt;0,Inskrivning!J195,0)</f>
        <v>0</v>
      </c>
      <c r="B197" s="53">
        <f>IF(Inskrivning!F195&gt;0,Inskrivning!K195,0)</f>
        <v>0</v>
      </c>
      <c r="C197" s="53">
        <f>IF(Inskrivning!F195&gt;0,Inskrivning!L195,0)</f>
        <v>0</v>
      </c>
      <c r="D197" s="53">
        <f>IF(Inskrivning!F195&gt;0,Inskrivning!M195,0)</f>
        <v>0</v>
      </c>
      <c r="E197" s="53">
        <f>IF(Inskrivning!F195&gt;0,Inskrivning!N195,0)</f>
        <v>0</v>
      </c>
      <c r="F197" s="53">
        <f>IF(Inskrivning!F195&gt;0,Inskrivning!O195,0)</f>
        <v>0</v>
      </c>
      <c r="G197" s="53">
        <f>IF(Inskrivning!F195&gt;0,Inskrivning!P195,0)</f>
        <v>0</v>
      </c>
      <c r="H197" s="53">
        <f>IF(Inskrivning!F195&gt;0,Inskrivning!Q195,0)</f>
        <v>0</v>
      </c>
      <c r="I197" s="53">
        <f>IF(Inskrivning!F195&gt;0,Inskrivning!R195,0)</f>
        <v>0</v>
      </c>
      <c r="J197" s="53">
        <f>IF(Inskrivning!F195&gt;0,Inskrivning!S195,0)</f>
        <v>0</v>
      </c>
      <c r="K197" s="53">
        <f>IF(Inskrivning!F195&gt;0,Inskrivning!T195,0)</f>
        <v>0</v>
      </c>
      <c r="L197" s="53">
        <f>IF(Inskrivning!F195&gt;0,Inskrivning!U195,0)</f>
        <v>0</v>
      </c>
      <c r="M197" s="53">
        <f>IF(Inskrivning!F195&gt;0,Inskrivning!V195,0)</f>
        <v>0</v>
      </c>
      <c r="N197" s="53">
        <f>IF(Inskrivning!F195&gt;0,Inskrivning!W195,0)</f>
        <v>0</v>
      </c>
      <c r="O197" s="53">
        <f>IF(Inskrivning!F195&gt;0,Inskrivning!X195,0)</f>
        <v>0</v>
      </c>
      <c r="P197" s="4"/>
      <c r="Q197" s="4"/>
      <c r="R197" s="4"/>
      <c r="W197" s="15">
        <f>IF(Inskrivning!F195="",0,Inskrivning!F195)</f>
        <v>0</v>
      </c>
      <c r="Y197" s="30"/>
      <c r="Z197" s="104"/>
    </row>
    <row r="198" spans="1:26" ht="15" x14ac:dyDescent="0.25">
      <c r="A198" s="53">
        <f>IF(Inskrivning!F196&gt;0,Inskrivning!J196,0)</f>
        <v>0</v>
      </c>
      <c r="B198" s="53">
        <f>IF(Inskrivning!F196&gt;0,Inskrivning!K196,0)</f>
        <v>0</v>
      </c>
      <c r="C198" s="53">
        <f>IF(Inskrivning!F196&gt;0,Inskrivning!L196,0)</f>
        <v>0</v>
      </c>
      <c r="D198" s="53">
        <f>IF(Inskrivning!F196&gt;0,Inskrivning!M196,0)</f>
        <v>0</v>
      </c>
      <c r="E198" s="53">
        <f>IF(Inskrivning!F196&gt;0,Inskrivning!N196,0)</f>
        <v>0</v>
      </c>
      <c r="F198" s="53">
        <f>IF(Inskrivning!F196&gt;0,Inskrivning!O196,0)</f>
        <v>0</v>
      </c>
      <c r="G198" s="53">
        <f>IF(Inskrivning!F196&gt;0,Inskrivning!P196,0)</f>
        <v>0</v>
      </c>
      <c r="H198" s="53">
        <f>IF(Inskrivning!F196&gt;0,Inskrivning!Q196,0)</f>
        <v>0</v>
      </c>
      <c r="I198" s="53">
        <f>IF(Inskrivning!F196&gt;0,Inskrivning!R196,0)</f>
        <v>0</v>
      </c>
      <c r="J198" s="53">
        <f>IF(Inskrivning!F196&gt;0,Inskrivning!S196,0)</f>
        <v>0</v>
      </c>
      <c r="K198" s="53">
        <f>IF(Inskrivning!F196&gt;0,Inskrivning!T196,0)</f>
        <v>0</v>
      </c>
      <c r="L198" s="53">
        <f>IF(Inskrivning!F196&gt;0,Inskrivning!U196,0)</f>
        <v>0</v>
      </c>
      <c r="M198" s="53">
        <f>IF(Inskrivning!F196&gt;0,Inskrivning!V196,0)</f>
        <v>0</v>
      </c>
      <c r="N198" s="53">
        <f>IF(Inskrivning!F196&gt;0,Inskrivning!W196,0)</f>
        <v>0</v>
      </c>
      <c r="O198" s="53">
        <f>IF(Inskrivning!F196&gt;0,Inskrivning!X196,0)</f>
        <v>0</v>
      </c>
      <c r="P198" s="4"/>
      <c r="Q198" s="4"/>
      <c r="R198" s="4"/>
      <c r="W198" s="15">
        <f>IF(Inskrivning!F196="",0,Inskrivning!F196)</f>
        <v>0</v>
      </c>
      <c r="Y198" s="30"/>
      <c r="Z198" s="4"/>
    </row>
    <row r="199" spans="1:26" ht="15" x14ac:dyDescent="0.25">
      <c r="A199" s="53">
        <f>IF(Inskrivning!F197&gt;0,Inskrivning!J197,0)</f>
        <v>0</v>
      </c>
      <c r="B199" s="53">
        <f>IF(Inskrivning!F197&gt;0,Inskrivning!K197,0)</f>
        <v>0</v>
      </c>
      <c r="C199" s="53">
        <f>IF(Inskrivning!F197&gt;0,Inskrivning!L197,0)</f>
        <v>0</v>
      </c>
      <c r="D199" s="53">
        <f>IF(Inskrivning!F197&gt;0,Inskrivning!M197,0)</f>
        <v>0</v>
      </c>
      <c r="E199" s="53">
        <f>IF(Inskrivning!F197&gt;0,Inskrivning!N197,0)</f>
        <v>0</v>
      </c>
      <c r="F199" s="53">
        <f>IF(Inskrivning!F197&gt;0,Inskrivning!O197,0)</f>
        <v>0</v>
      </c>
      <c r="G199" s="53">
        <f>IF(Inskrivning!F197&gt;0,Inskrivning!P197,0)</f>
        <v>0</v>
      </c>
      <c r="H199" s="53">
        <f>IF(Inskrivning!F197&gt;0,Inskrivning!Q197,0)</f>
        <v>0</v>
      </c>
      <c r="I199" s="53">
        <f>IF(Inskrivning!F197&gt;0,Inskrivning!R197,0)</f>
        <v>0</v>
      </c>
      <c r="J199" s="53">
        <f>IF(Inskrivning!F197&gt;0,Inskrivning!S197,0)</f>
        <v>0</v>
      </c>
      <c r="K199" s="53">
        <f>IF(Inskrivning!F197&gt;0,Inskrivning!T197,0)</f>
        <v>0</v>
      </c>
      <c r="L199" s="53">
        <f>IF(Inskrivning!F197&gt;0,Inskrivning!U197,0)</f>
        <v>0</v>
      </c>
      <c r="M199" s="53">
        <f>IF(Inskrivning!F197&gt;0,Inskrivning!V197,0)</f>
        <v>0</v>
      </c>
      <c r="N199" s="53">
        <f>IF(Inskrivning!F197&gt;0,Inskrivning!W197,0)</f>
        <v>0</v>
      </c>
      <c r="O199" s="53">
        <f>IF(Inskrivning!F197&gt;0,Inskrivning!X197,0)</f>
        <v>0</v>
      </c>
      <c r="P199" s="4"/>
      <c r="Q199" s="4"/>
      <c r="R199" s="4"/>
      <c r="W199" s="15">
        <f>IF(Inskrivning!F197="",0,Inskrivning!F197)</f>
        <v>0</v>
      </c>
      <c r="Y199" s="30"/>
      <c r="Z199" s="104"/>
    </row>
    <row r="200" spans="1:26" ht="15" x14ac:dyDescent="0.25">
      <c r="A200" s="53">
        <f>IF(Inskrivning!F198&gt;0,Inskrivning!J198,0)</f>
        <v>0</v>
      </c>
      <c r="B200" s="53">
        <f>IF(Inskrivning!F198&gt;0,Inskrivning!K198,0)</f>
        <v>0</v>
      </c>
      <c r="C200" s="53">
        <f>IF(Inskrivning!F198&gt;0,Inskrivning!L198,0)</f>
        <v>0</v>
      </c>
      <c r="D200" s="53">
        <f>IF(Inskrivning!F198&gt;0,Inskrivning!M198,0)</f>
        <v>0</v>
      </c>
      <c r="E200" s="53">
        <f>IF(Inskrivning!F198&gt;0,Inskrivning!N198,0)</f>
        <v>0</v>
      </c>
      <c r="F200" s="53">
        <f>IF(Inskrivning!F198&gt;0,Inskrivning!O198,0)</f>
        <v>0</v>
      </c>
      <c r="G200" s="53">
        <f>IF(Inskrivning!F198&gt;0,Inskrivning!P198,0)</f>
        <v>0</v>
      </c>
      <c r="H200" s="53">
        <f>IF(Inskrivning!F198&gt;0,Inskrivning!Q198,0)</f>
        <v>0</v>
      </c>
      <c r="I200" s="53">
        <f>IF(Inskrivning!F198&gt;0,Inskrivning!R198,0)</f>
        <v>0</v>
      </c>
      <c r="J200" s="53">
        <f>IF(Inskrivning!F198&gt;0,Inskrivning!S198,0)</f>
        <v>0</v>
      </c>
      <c r="K200" s="53">
        <f>IF(Inskrivning!F198&gt;0,Inskrivning!T198,0)</f>
        <v>0</v>
      </c>
      <c r="L200" s="53">
        <f>IF(Inskrivning!F198&gt;0,Inskrivning!U198,0)</f>
        <v>0</v>
      </c>
      <c r="M200" s="53">
        <f>IF(Inskrivning!F198&gt;0,Inskrivning!V198,0)</f>
        <v>0</v>
      </c>
      <c r="N200" s="53">
        <f>IF(Inskrivning!F198&gt;0,Inskrivning!W198,0)</f>
        <v>0</v>
      </c>
      <c r="O200" s="53">
        <f>IF(Inskrivning!F198&gt;0,Inskrivning!X198,0)</f>
        <v>0</v>
      </c>
      <c r="P200" s="4"/>
      <c r="Q200" s="4"/>
      <c r="R200" s="4"/>
      <c r="W200" s="15">
        <f>IF(Inskrivning!F198="",0,Inskrivning!F198)</f>
        <v>0</v>
      </c>
      <c r="Y200" s="30"/>
      <c r="Z200" s="4"/>
    </row>
    <row r="201" spans="1:26" ht="15" x14ac:dyDescent="0.25">
      <c r="A201" s="53">
        <f>IF(Inskrivning!F199&gt;0,Inskrivning!J199,0)</f>
        <v>0</v>
      </c>
      <c r="B201" s="53">
        <f>IF(Inskrivning!F199&gt;0,Inskrivning!K199,0)</f>
        <v>0</v>
      </c>
      <c r="C201" s="53">
        <f>IF(Inskrivning!F199&gt;0,Inskrivning!L199,0)</f>
        <v>0</v>
      </c>
      <c r="D201" s="53">
        <f>IF(Inskrivning!F199&gt;0,Inskrivning!M199,0)</f>
        <v>0</v>
      </c>
      <c r="E201" s="53">
        <f>IF(Inskrivning!F199&gt;0,Inskrivning!N199,0)</f>
        <v>0</v>
      </c>
      <c r="F201" s="53">
        <f>IF(Inskrivning!F199&gt;0,Inskrivning!O199,0)</f>
        <v>0</v>
      </c>
      <c r="G201" s="53">
        <f>IF(Inskrivning!F199&gt;0,Inskrivning!P199,0)</f>
        <v>0</v>
      </c>
      <c r="H201" s="53">
        <f>IF(Inskrivning!F199&gt;0,Inskrivning!Q199,0)</f>
        <v>0</v>
      </c>
      <c r="I201" s="53">
        <f>IF(Inskrivning!F199&gt;0,Inskrivning!R199,0)</f>
        <v>0</v>
      </c>
      <c r="J201" s="53">
        <f>IF(Inskrivning!F199&gt;0,Inskrivning!S199,0)</f>
        <v>0</v>
      </c>
      <c r="K201" s="53">
        <f>IF(Inskrivning!F199&gt;0,Inskrivning!T199,0)</f>
        <v>0</v>
      </c>
      <c r="L201" s="53">
        <f>IF(Inskrivning!F199&gt;0,Inskrivning!U199,0)</f>
        <v>0</v>
      </c>
      <c r="M201" s="53">
        <f>IF(Inskrivning!F199&gt;0,Inskrivning!V199,0)</f>
        <v>0</v>
      </c>
      <c r="N201" s="53">
        <f>IF(Inskrivning!F199&gt;0,Inskrivning!W199,0)</f>
        <v>0</v>
      </c>
      <c r="O201" s="53">
        <f>IF(Inskrivning!F199&gt;0,Inskrivning!X199,0)</f>
        <v>0</v>
      </c>
      <c r="P201" s="4"/>
      <c r="Q201" s="4"/>
      <c r="R201" s="4"/>
      <c r="W201" s="15">
        <f>IF(Inskrivning!F199="",0,Inskrivning!F199)</f>
        <v>0</v>
      </c>
      <c r="Y201" s="30"/>
      <c r="Z201" s="104"/>
    </row>
    <row r="202" spans="1:26" ht="15" x14ac:dyDescent="0.25">
      <c r="A202" s="53">
        <f>IF(Inskrivning!F200&gt;0,Inskrivning!J200,0)</f>
        <v>0</v>
      </c>
      <c r="B202" s="53">
        <f>IF(Inskrivning!F200&gt;0,Inskrivning!K200,0)</f>
        <v>0</v>
      </c>
      <c r="C202" s="53">
        <f>IF(Inskrivning!F200&gt;0,Inskrivning!L200,0)</f>
        <v>0</v>
      </c>
      <c r="D202" s="53">
        <f>IF(Inskrivning!F200&gt;0,Inskrivning!M200,0)</f>
        <v>0</v>
      </c>
      <c r="E202" s="53">
        <f>IF(Inskrivning!F200&gt;0,Inskrivning!N200,0)</f>
        <v>0</v>
      </c>
      <c r="F202" s="53">
        <f>IF(Inskrivning!F200&gt;0,Inskrivning!O200,0)</f>
        <v>0</v>
      </c>
      <c r="G202" s="53">
        <f>IF(Inskrivning!F200&gt;0,Inskrivning!P200,0)</f>
        <v>0</v>
      </c>
      <c r="H202" s="53">
        <f>IF(Inskrivning!F200&gt;0,Inskrivning!Q200,0)</f>
        <v>0</v>
      </c>
      <c r="I202" s="53">
        <f>IF(Inskrivning!F200&gt;0,Inskrivning!R200,0)</f>
        <v>0</v>
      </c>
      <c r="J202" s="53">
        <f>IF(Inskrivning!F200&gt;0,Inskrivning!S200,0)</f>
        <v>0</v>
      </c>
      <c r="K202" s="53">
        <f>IF(Inskrivning!F200&gt;0,Inskrivning!T200,0)</f>
        <v>0</v>
      </c>
      <c r="L202" s="53">
        <f>IF(Inskrivning!F200&gt;0,Inskrivning!U200,0)</f>
        <v>0</v>
      </c>
      <c r="M202" s="53">
        <f>IF(Inskrivning!F200&gt;0,Inskrivning!V200,0)</f>
        <v>0</v>
      </c>
      <c r="N202" s="53">
        <f>IF(Inskrivning!F200&gt;0,Inskrivning!W200,0)</f>
        <v>0</v>
      </c>
      <c r="O202" s="53">
        <f>IF(Inskrivning!F200&gt;0,Inskrivning!X200,0)</f>
        <v>0</v>
      </c>
      <c r="P202" s="4"/>
      <c r="Q202" s="4"/>
      <c r="R202" s="4"/>
      <c r="W202" s="15">
        <f>IF(Inskrivning!F200="",0,Inskrivning!F200)</f>
        <v>0</v>
      </c>
      <c r="Y202" s="30"/>
      <c r="Z202" s="4"/>
    </row>
    <row r="203" spans="1:26" ht="15" x14ac:dyDescent="0.25">
      <c r="A203" s="53">
        <f>IF(Inskrivning!F201&gt;0,Inskrivning!J201,0)</f>
        <v>0</v>
      </c>
      <c r="B203" s="53">
        <f>IF(Inskrivning!F201&gt;0,Inskrivning!K201,0)</f>
        <v>0</v>
      </c>
      <c r="C203" s="53">
        <f>IF(Inskrivning!F201&gt;0,Inskrivning!L201,0)</f>
        <v>0</v>
      </c>
      <c r="D203" s="53">
        <f>IF(Inskrivning!F201&gt;0,Inskrivning!M201,0)</f>
        <v>0</v>
      </c>
      <c r="E203" s="53">
        <f>IF(Inskrivning!F201&gt;0,Inskrivning!N201,0)</f>
        <v>0</v>
      </c>
      <c r="F203" s="53">
        <f>IF(Inskrivning!F201&gt;0,Inskrivning!O201,0)</f>
        <v>0</v>
      </c>
      <c r="G203" s="53">
        <f>IF(Inskrivning!F201&gt;0,Inskrivning!P201,0)</f>
        <v>0</v>
      </c>
      <c r="H203" s="53">
        <f>IF(Inskrivning!F201&gt;0,Inskrivning!Q201,0)</f>
        <v>0</v>
      </c>
      <c r="I203" s="53">
        <f>IF(Inskrivning!F201&gt;0,Inskrivning!R201,0)</f>
        <v>0</v>
      </c>
      <c r="J203" s="53">
        <f>IF(Inskrivning!F201&gt;0,Inskrivning!S201,0)</f>
        <v>0</v>
      </c>
      <c r="K203" s="53">
        <f>IF(Inskrivning!F201&gt;0,Inskrivning!T201,0)</f>
        <v>0</v>
      </c>
      <c r="L203" s="53">
        <f>IF(Inskrivning!F201&gt;0,Inskrivning!U201,0)</f>
        <v>0</v>
      </c>
      <c r="M203" s="53">
        <f>IF(Inskrivning!F201&gt;0,Inskrivning!V201,0)</f>
        <v>0</v>
      </c>
      <c r="N203" s="53">
        <f>IF(Inskrivning!F201&gt;0,Inskrivning!W201,0)</f>
        <v>0</v>
      </c>
      <c r="O203" s="53">
        <f>IF(Inskrivning!F201&gt;0,Inskrivning!X201,0)</f>
        <v>0</v>
      </c>
      <c r="P203" s="4"/>
      <c r="Q203" s="4"/>
      <c r="R203" s="4"/>
      <c r="W203" s="15">
        <f>IF(Inskrivning!F201="",0,Inskrivning!F201)</f>
        <v>0</v>
      </c>
      <c r="Y203" s="30"/>
      <c r="Z203" s="104"/>
    </row>
    <row r="204" spans="1:26" ht="15" x14ac:dyDescent="0.25">
      <c r="A204" s="53">
        <f>IF(Inskrivning!F202&gt;0,Inskrivning!J202,0)</f>
        <v>0</v>
      </c>
      <c r="B204" s="53">
        <f>IF(Inskrivning!F202&gt;0,Inskrivning!K202,0)</f>
        <v>0</v>
      </c>
      <c r="C204" s="53">
        <f>IF(Inskrivning!F202&gt;0,Inskrivning!L202,0)</f>
        <v>0</v>
      </c>
      <c r="D204" s="53">
        <f>IF(Inskrivning!F202&gt;0,Inskrivning!M202,0)</f>
        <v>0</v>
      </c>
      <c r="E204" s="53">
        <f>IF(Inskrivning!F202&gt;0,Inskrivning!N202,0)</f>
        <v>0</v>
      </c>
      <c r="F204" s="53">
        <f>IF(Inskrivning!F202&gt;0,Inskrivning!O202,0)</f>
        <v>0</v>
      </c>
      <c r="G204" s="53">
        <f>IF(Inskrivning!F202&gt;0,Inskrivning!P202,0)</f>
        <v>0</v>
      </c>
      <c r="H204" s="53">
        <f>IF(Inskrivning!F202&gt;0,Inskrivning!Q202,0)</f>
        <v>0</v>
      </c>
      <c r="I204" s="53">
        <f>IF(Inskrivning!F202&gt;0,Inskrivning!R202,0)</f>
        <v>0</v>
      </c>
      <c r="J204" s="53">
        <f>IF(Inskrivning!F202&gt;0,Inskrivning!S202,0)</f>
        <v>0</v>
      </c>
      <c r="K204" s="53">
        <f>IF(Inskrivning!F202&gt;0,Inskrivning!T202,0)</f>
        <v>0</v>
      </c>
      <c r="L204" s="53">
        <f>IF(Inskrivning!F202&gt;0,Inskrivning!U202,0)</f>
        <v>0</v>
      </c>
      <c r="M204" s="53">
        <f>IF(Inskrivning!F202&gt;0,Inskrivning!V202,0)</f>
        <v>0</v>
      </c>
      <c r="N204" s="53">
        <f>IF(Inskrivning!F202&gt;0,Inskrivning!W202,0)</f>
        <v>0</v>
      </c>
      <c r="O204" s="53">
        <f>IF(Inskrivning!F202&gt;0,Inskrivning!X202,0)</f>
        <v>0</v>
      </c>
      <c r="P204" s="4"/>
      <c r="Q204" s="4"/>
      <c r="R204" s="4"/>
      <c r="W204" s="15">
        <f>IF(Inskrivning!F202="",0,Inskrivning!F202)</f>
        <v>0</v>
      </c>
      <c r="Y204" s="30"/>
      <c r="Z204" s="4"/>
    </row>
    <row r="205" spans="1:26" ht="15" x14ac:dyDescent="0.25">
      <c r="A205" s="53">
        <f>IF(Inskrivning!F203&gt;0,Inskrivning!J203,0)</f>
        <v>0</v>
      </c>
      <c r="B205" s="53">
        <f>IF(Inskrivning!F203&gt;0,Inskrivning!K203,0)</f>
        <v>0</v>
      </c>
      <c r="C205" s="53">
        <f>IF(Inskrivning!F203&gt;0,Inskrivning!L203,0)</f>
        <v>0</v>
      </c>
      <c r="D205" s="53">
        <f>IF(Inskrivning!F203&gt;0,Inskrivning!M203,0)</f>
        <v>0</v>
      </c>
      <c r="E205" s="53">
        <f>IF(Inskrivning!F203&gt;0,Inskrivning!N203,0)</f>
        <v>0</v>
      </c>
      <c r="F205" s="53">
        <f>IF(Inskrivning!F203&gt;0,Inskrivning!O203,0)</f>
        <v>0</v>
      </c>
      <c r="G205" s="53">
        <f>IF(Inskrivning!F203&gt;0,Inskrivning!P203,0)</f>
        <v>0</v>
      </c>
      <c r="H205" s="53">
        <f>IF(Inskrivning!F203&gt;0,Inskrivning!Q203,0)</f>
        <v>0</v>
      </c>
      <c r="I205" s="53">
        <f>IF(Inskrivning!F203&gt;0,Inskrivning!R203,0)</f>
        <v>0</v>
      </c>
      <c r="J205" s="53">
        <f>IF(Inskrivning!F203&gt;0,Inskrivning!S203,0)</f>
        <v>0</v>
      </c>
      <c r="K205" s="53">
        <f>IF(Inskrivning!F203&gt;0,Inskrivning!T203,0)</f>
        <v>0</v>
      </c>
      <c r="L205" s="53">
        <f>IF(Inskrivning!F203&gt;0,Inskrivning!U203,0)</f>
        <v>0</v>
      </c>
      <c r="M205" s="53">
        <f>IF(Inskrivning!F203&gt;0,Inskrivning!V203,0)</f>
        <v>0</v>
      </c>
      <c r="N205" s="53">
        <f>IF(Inskrivning!F203&gt;0,Inskrivning!W203,0)</f>
        <v>0</v>
      </c>
      <c r="O205" s="53">
        <f>IF(Inskrivning!F203&gt;0,Inskrivning!X203,0)</f>
        <v>0</v>
      </c>
      <c r="P205" s="4"/>
      <c r="Q205" s="4"/>
      <c r="R205" s="4"/>
      <c r="W205" s="15">
        <f>IF(Inskrivning!F203="",0,Inskrivning!F203)</f>
        <v>0</v>
      </c>
      <c r="Y205" s="30"/>
      <c r="Z205" s="104"/>
    </row>
    <row r="206" spans="1:26" ht="15" x14ac:dyDescent="0.25">
      <c r="A206" s="53">
        <f>IF(Inskrivning!F204&gt;0,Inskrivning!J204,0)</f>
        <v>0</v>
      </c>
      <c r="B206" s="53">
        <f>IF(Inskrivning!F204&gt;0,Inskrivning!K204,0)</f>
        <v>0</v>
      </c>
      <c r="C206" s="53">
        <f>IF(Inskrivning!F204&gt;0,Inskrivning!L204,0)</f>
        <v>0</v>
      </c>
      <c r="D206" s="53">
        <f>IF(Inskrivning!F204&gt;0,Inskrivning!M204,0)</f>
        <v>0</v>
      </c>
      <c r="E206" s="53">
        <f>IF(Inskrivning!F204&gt;0,Inskrivning!N204,0)</f>
        <v>0</v>
      </c>
      <c r="F206" s="53">
        <f>IF(Inskrivning!F204&gt;0,Inskrivning!O204,0)</f>
        <v>0</v>
      </c>
      <c r="G206" s="53">
        <f>IF(Inskrivning!F204&gt;0,Inskrivning!P204,0)</f>
        <v>0</v>
      </c>
      <c r="H206" s="53">
        <f>IF(Inskrivning!F204&gt;0,Inskrivning!Q204,0)</f>
        <v>0</v>
      </c>
      <c r="I206" s="53">
        <f>IF(Inskrivning!F204&gt;0,Inskrivning!R204,0)</f>
        <v>0</v>
      </c>
      <c r="J206" s="53">
        <f>IF(Inskrivning!F204&gt;0,Inskrivning!S204,0)</f>
        <v>0</v>
      </c>
      <c r="K206" s="53">
        <f>IF(Inskrivning!F204&gt;0,Inskrivning!T204,0)</f>
        <v>0</v>
      </c>
      <c r="L206" s="53">
        <f>IF(Inskrivning!F204&gt;0,Inskrivning!U204,0)</f>
        <v>0</v>
      </c>
      <c r="M206" s="53">
        <f>IF(Inskrivning!F204&gt;0,Inskrivning!V204,0)</f>
        <v>0</v>
      </c>
      <c r="N206" s="53">
        <f>IF(Inskrivning!F204&gt;0,Inskrivning!W204,0)</f>
        <v>0</v>
      </c>
      <c r="O206" s="53">
        <f>IF(Inskrivning!F204&gt;0,Inskrivning!X204,0)</f>
        <v>0</v>
      </c>
      <c r="P206" s="4"/>
      <c r="Q206" s="4"/>
      <c r="R206" s="4"/>
      <c r="W206" s="15">
        <f>IF(Inskrivning!F204="",0,Inskrivning!F204)</f>
        <v>0</v>
      </c>
      <c r="Y206" s="30"/>
      <c r="Z206" s="4"/>
    </row>
    <row r="207" spans="1:26" ht="15" x14ac:dyDescent="0.25">
      <c r="A207" s="53">
        <f>IF(Inskrivning!F205&gt;0,Inskrivning!J205,0)</f>
        <v>0</v>
      </c>
      <c r="B207" s="53">
        <f>IF(Inskrivning!F205&gt;0,Inskrivning!K205,0)</f>
        <v>0</v>
      </c>
      <c r="C207" s="53">
        <f>IF(Inskrivning!F205&gt;0,Inskrivning!L205,0)</f>
        <v>0</v>
      </c>
      <c r="D207" s="53">
        <f>IF(Inskrivning!F205&gt;0,Inskrivning!M205,0)</f>
        <v>0</v>
      </c>
      <c r="E207" s="53">
        <f>IF(Inskrivning!F205&gt;0,Inskrivning!N205,0)</f>
        <v>0</v>
      </c>
      <c r="F207" s="53">
        <f>IF(Inskrivning!F205&gt;0,Inskrivning!O205,0)</f>
        <v>0</v>
      </c>
      <c r="G207" s="53">
        <f>IF(Inskrivning!F205&gt;0,Inskrivning!P205,0)</f>
        <v>0</v>
      </c>
      <c r="H207" s="53">
        <f>IF(Inskrivning!F205&gt;0,Inskrivning!Q205,0)</f>
        <v>0</v>
      </c>
      <c r="I207" s="53">
        <f>IF(Inskrivning!F205&gt;0,Inskrivning!R205,0)</f>
        <v>0</v>
      </c>
      <c r="J207" s="53">
        <f>IF(Inskrivning!F205&gt;0,Inskrivning!S205,0)</f>
        <v>0</v>
      </c>
      <c r="K207" s="53">
        <f>IF(Inskrivning!F205&gt;0,Inskrivning!T205,0)</f>
        <v>0</v>
      </c>
      <c r="L207" s="53">
        <f>IF(Inskrivning!F205&gt;0,Inskrivning!U205,0)</f>
        <v>0</v>
      </c>
      <c r="M207" s="53">
        <f>IF(Inskrivning!F205&gt;0,Inskrivning!V205,0)</f>
        <v>0</v>
      </c>
      <c r="N207" s="53">
        <f>IF(Inskrivning!F205&gt;0,Inskrivning!W205,0)</f>
        <v>0</v>
      </c>
      <c r="O207" s="53">
        <f>IF(Inskrivning!F205&gt;0,Inskrivning!X205,0)</f>
        <v>0</v>
      </c>
      <c r="P207" s="4"/>
      <c r="Q207" s="4"/>
      <c r="R207" s="4"/>
      <c r="W207" s="15">
        <f>IF(Inskrivning!F205="",0,Inskrivning!F205)</f>
        <v>0</v>
      </c>
      <c r="Y207" s="30"/>
      <c r="Z207" s="104"/>
    </row>
    <row r="208" spans="1:26" ht="15" x14ac:dyDescent="0.25">
      <c r="A208" s="53">
        <f>IF(Inskrivning!F206&gt;0,Inskrivning!J206,0)</f>
        <v>0</v>
      </c>
      <c r="B208" s="53">
        <f>IF(Inskrivning!F206&gt;0,Inskrivning!K206,0)</f>
        <v>0</v>
      </c>
      <c r="C208" s="53">
        <f>IF(Inskrivning!F206&gt;0,Inskrivning!L206,0)</f>
        <v>0</v>
      </c>
      <c r="D208" s="53">
        <f>IF(Inskrivning!F206&gt;0,Inskrivning!M206,0)</f>
        <v>0</v>
      </c>
      <c r="E208" s="53">
        <f>IF(Inskrivning!F206&gt;0,Inskrivning!N206,0)</f>
        <v>0</v>
      </c>
      <c r="F208" s="53">
        <f>IF(Inskrivning!F206&gt;0,Inskrivning!O206,0)</f>
        <v>0</v>
      </c>
      <c r="G208" s="53">
        <f>IF(Inskrivning!F206&gt;0,Inskrivning!P206,0)</f>
        <v>0</v>
      </c>
      <c r="H208" s="53">
        <f>IF(Inskrivning!F206&gt;0,Inskrivning!Q206,0)</f>
        <v>0</v>
      </c>
      <c r="I208" s="53">
        <f>IF(Inskrivning!F206&gt;0,Inskrivning!R206,0)</f>
        <v>0</v>
      </c>
      <c r="J208" s="53">
        <f>IF(Inskrivning!F206&gt;0,Inskrivning!S206,0)</f>
        <v>0</v>
      </c>
      <c r="K208" s="53">
        <f>IF(Inskrivning!F206&gt;0,Inskrivning!T206,0)</f>
        <v>0</v>
      </c>
      <c r="L208" s="53">
        <f>IF(Inskrivning!F206&gt;0,Inskrivning!U206,0)</f>
        <v>0</v>
      </c>
      <c r="M208" s="53">
        <f>IF(Inskrivning!F206&gt;0,Inskrivning!V206,0)</f>
        <v>0</v>
      </c>
      <c r="N208" s="53">
        <f>IF(Inskrivning!F206&gt;0,Inskrivning!W206,0)</f>
        <v>0</v>
      </c>
      <c r="O208" s="53">
        <f>IF(Inskrivning!F206&gt;0,Inskrivning!X206,0)</f>
        <v>0</v>
      </c>
      <c r="P208" s="4"/>
      <c r="Q208" s="4"/>
      <c r="R208" s="4"/>
      <c r="W208" s="15">
        <f>IF(Inskrivning!F206="",0,Inskrivning!F206)</f>
        <v>0</v>
      </c>
      <c r="Y208" s="30"/>
      <c r="Z208" s="4"/>
    </row>
    <row r="294" spans="1:26" x14ac:dyDescent="0.25">
      <c r="C294" s="4"/>
      <c r="D294" s="4"/>
      <c r="E294" s="4"/>
      <c r="F294" s="4"/>
      <c r="G294" s="4"/>
      <c r="H294" s="5"/>
      <c r="I294" s="4"/>
      <c r="J294" s="4"/>
      <c r="K294" s="4"/>
      <c r="L294" s="4"/>
      <c r="M294" s="4"/>
      <c r="N294" s="5"/>
      <c r="O294" s="13"/>
      <c r="W294" s="4"/>
      <c r="Z294" s="4"/>
    </row>
    <row r="295" spans="1:26" x14ac:dyDescent="0.25">
      <c r="C295" s="4"/>
      <c r="D295" s="4"/>
      <c r="E295" s="4"/>
      <c r="F295" s="4"/>
      <c r="G295" s="4"/>
      <c r="H295" s="5"/>
      <c r="I295" s="4"/>
      <c r="J295" s="4"/>
      <c r="K295" s="4"/>
      <c r="L295" s="4"/>
      <c r="M295" s="4"/>
      <c r="N295" s="5"/>
      <c r="O295" s="13"/>
      <c r="W295" s="4"/>
      <c r="X295" s="129" t="s">
        <v>172</v>
      </c>
      <c r="Y295" s="5">
        <f>COUNTIF(Y302:Y501,1)+COUNTIF(Y302:Y501,2)+COUNTIF(Y302:Y501,3)+COUNTIF(Y302:Y501,5)</f>
        <v>0</v>
      </c>
      <c r="Z295" s="4"/>
    </row>
    <row r="296" spans="1:26" x14ac:dyDescent="0.25">
      <c r="C296" s="4"/>
      <c r="D296" s="4"/>
      <c r="E296" s="4"/>
      <c r="F296" s="4"/>
      <c r="G296" s="4"/>
      <c r="H296" s="5"/>
      <c r="I296" s="4"/>
      <c r="J296" s="4"/>
      <c r="K296" s="4"/>
      <c r="L296" s="4"/>
      <c r="M296" s="4"/>
      <c r="N296" s="5"/>
      <c r="O296" s="36" t="s">
        <v>314</v>
      </c>
      <c r="W296" s="4"/>
      <c r="Z296" s="4"/>
    </row>
    <row r="297" spans="1:26" ht="17.399999999999999" x14ac:dyDescent="0.3">
      <c r="C297" s="4"/>
      <c r="D297" s="132" t="s">
        <v>174</v>
      </c>
      <c r="E297" s="133"/>
      <c r="F297" s="133"/>
      <c r="G297" s="133"/>
      <c r="H297" s="134"/>
      <c r="I297" s="133"/>
      <c r="J297" s="133"/>
      <c r="K297" s="133"/>
      <c r="L297" s="133"/>
      <c r="M297" s="4"/>
      <c r="N297" s="5"/>
      <c r="O297" s="36" t="s">
        <v>317</v>
      </c>
      <c r="W297" s="4"/>
      <c r="Z297" s="4"/>
    </row>
    <row r="298" spans="1:26" x14ac:dyDescent="0.25">
      <c r="C298" s="4"/>
      <c r="D298" s="4"/>
      <c r="E298" s="4"/>
      <c r="F298" s="4"/>
      <c r="G298" s="4"/>
      <c r="H298" s="5"/>
      <c r="I298" s="4"/>
      <c r="J298" s="4"/>
      <c r="K298" s="4"/>
      <c r="L298" s="4"/>
      <c r="M298" s="4"/>
      <c r="N298" s="5"/>
      <c r="O298" s="13"/>
      <c r="V298" s="36" t="s">
        <v>173</v>
      </c>
      <c r="W298" s="4"/>
      <c r="Z298" s="4"/>
    </row>
    <row r="299" spans="1:26" ht="15.6" x14ac:dyDescent="0.3">
      <c r="A299" s="59" t="s">
        <v>312</v>
      </c>
      <c r="B299" s="9"/>
      <c r="C299" s="2"/>
      <c r="D299" s="2"/>
      <c r="E299" s="2"/>
      <c r="F299" s="2"/>
      <c r="G299" s="2"/>
      <c r="H299" s="1"/>
      <c r="I299" s="2"/>
      <c r="J299" s="2"/>
      <c r="K299" s="2"/>
      <c r="L299" s="2"/>
      <c r="M299" s="2"/>
      <c r="N299" s="1"/>
      <c r="O299" s="63"/>
      <c r="W299" s="4"/>
      <c r="X299" s="36"/>
      <c r="Z299" s="4"/>
    </row>
    <row r="300" spans="1:26" x14ac:dyDescent="0.25">
      <c r="A300" s="2"/>
      <c r="B300" s="2"/>
      <c r="C300" s="2" t="str">
        <f>Inskrivning!L5</f>
        <v xml:space="preserve">Omg </v>
      </c>
      <c r="D300" s="2" t="str">
        <f>Inskrivning!M5</f>
        <v xml:space="preserve">Omg </v>
      </c>
      <c r="E300" s="2" t="str">
        <f>Inskrivning!N5</f>
        <v xml:space="preserve">Omg </v>
      </c>
      <c r="F300" s="2" t="str">
        <f>Inskrivning!O5</f>
        <v xml:space="preserve">Omg </v>
      </c>
      <c r="G300" s="2" t="str">
        <f>Inskrivning!P5</f>
        <v xml:space="preserve">Omg </v>
      </c>
      <c r="H300" s="2" t="str">
        <f>Inskrivning!Q5</f>
        <v>Summa</v>
      </c>
      <c r="I300" s="2" t="str">
        <f>Inskrivning!R5</f>
        <v xml:space="preserve">Omg </v>
      </c>
      <c r="J300" s="2" t="str">
        <f>Inskrivning!S5</f>
        <v xml:space="preserve">Omg </v>
      </c>
      <c r="K300" s="2" t="str">
        <f>Inskrivning!T5</f>
        <v xml:space="preserve">Omg </v>
      </c>
      <c r="L300" s="2" t="str">
        <f>Inskrivning!U5</f>
        <v xml:space="preserve">Omg  </v>
      </c>
      <c r="M300" s="2" t="str">
        <f>Inskrivning!V5</f>
        <v xml:space="preserve">Omg </v>
      </c>
      <c r="N300" s="2" t="str">
        <f>Inskrivning!W5</f>
        <v>Summa</v>
      </c>
      <c r="O300" s="63"/>
      <c r="W300" s="4"/>
      <c r="X300" s="36"/>
      <c r="Z300" s="4"/>
    </row>
    <row r="301" spans="1:26" x14ac:dyDescent="0.25">
      <c r="A301" s="2" t="str">
        <f>Inskrivning!J6</f>
        <v>Namn</v>
      </c>
      <c r="B301" s="2" t="str">
        <f>Inskrivning!K6</f>
        <v>Klubb</v>
      </c>
      <c r="C301" s="2">
        <f>Inskrivning!L6</f>
        <v>1</v>
      </c>
      <c r="D301" s="2">
        <f>Inskrivning!M6</f>
        <v>2</v>
      </c>
      <c r="E301" s="2">
        <f>Inskrivning!N6</f>
        <v>3</v>
      </c>
      <c r="F301" s="2">
        <f>Inskrivning!O6</f>
        <v>4</v>
      </c>
      <c r="G301" s="2">
        <f>Inskrivning!P6</f>
        <v>5</v>
      </c>
      <c r="H301" s="2" t="str">
        <f>Inskrivning!Q6</f>
        <v>1-5</v>
      </c>
      <c r="I301" s="2">
        <f>Inskrivning!R6</f>
        <v>6</v>
      </c>
      <c r="J301" s="2">
        <f>Inskrivning!S6</f>
        <v>7</v>
      </c>
      <c r="K301" s="2">
        <f>Inskrivning!T6</f>
        <v>8</v>
      </c>
      <c r="L301" s="2">
        <f>Inskrivning!U6</f>
        <v>9</v>
      </c>
      <c r="M301" s="2">
        <f>Inskrivning!V6</f>
        <v>10</v>
      </c>
      <c r="N301" s="2" t="str">
        <f>Inskrivning!W6</f>
        <v>6-10</v>
      </c>
      <c r="O301" s="2" t="str">
        <f>Inskrivning!X6</f>
        <v>TOTALT</v>
      </c>
      <c r="P301" s="19"/>
      <c r="Q301" s="19"/>
      <c r="R301" s="4"/>
      <c r="W301" s="19" t="s">
        <v>313</v>
      </c>
      <c r="Z301" s="4"/>
    </row>
    <row r="302" spans="1:26" ht="15" x14ac:dyDescent="0.25">
      <c r="A302" s="53">
        <f>IF(Inskrivning!F1008&gt;0,Inskrivning!J1008,0)</f>
        <v>0</v>
      </c>
      <c r="B302" s="53">
        <f>IF(Inskrivning!F1008&gt;0,Inskrivning!K1008,0)</f>
        <v>0</v>
      </c>
      <c r="C302" s="53">
        <f>IF(Inskrivning!F1008&gt;0,Inskrivning!L1008,0)</f>
        <v>0</v>
      </c>
      <c r="D302" s="53">
        <f>IF(Inskrivning!F1008&gt;0,Inskrivning!M1008,0)</f>
        <v>0</v>
      </c>
      <c r="E302" s="53">
        <f>IF(Inskrivning!F1008&gt;0,Inskrivning!N1008,0)</f>
        <v>0</v>
      </c>
      <c r="F302" s="53">
        <f>IF(Inskrivning!F1008&gt;0,Inskrivning!O1008,0)</f>
        <v>0</v>
      </c>
      <c r="G302" s="53">
        <f>IF(Inskrivning!F1008&gt;0,Inskrivning!P1008,0)</f>
        <v>0</v>
      </c>
      <c r="H302" s="53">
        <f>IF(Inskrivning!F1008&gt;0,Inskrivning!Q1008,0)</f>
        <v>0</v>
      </c>
      <c r="I302" s="53">
        <f>IF(Inskrivning!F1008&gt;0,Inskrivning!R1008,0)</f>
        <v>0</v>
      </c>
      <c r="J302" s="53">
        <f>IF(Inskrivning!F1008&gt;0,Inskrivning!S1008,0)</f>
        <v>0</v>
      </c>
      <c r="K302" s="53">
        <f>IF(Inskrivning!F1008&gt;0,Inskrivning!T1008,0)</f>
        <v>0</v>
      </c>
      <c r="L302" s="53">
        <f>IF(Inskrivning!F1008&gt;0,Inskrivning!U1008,0)</f>
        <v>0</v>
      </c>
      <c r="M302" s="53">
        <f>IF(Inskrivning!F1008&gt;0,Inskrivning!V1008,0)</f>
        <v>0</v>
      </c>
      <c r="N302" s="53">
        <f>IF(Inskrivning!F1008&gt;0,Inskrivning!W1008,0)</f>
        <v>0</v>
      </c>
      <c r="O302" s="53">
        <f>IF(Inskrivning!F1008&gt;0,Inskrivning!X1008,0)</f>
        <v>0</v>
      </c>
      <c r="P302" s="4"/>
      <c r="Q302" s="4"/>
      <c r="R302" s="4"/>
      <c r="W302" s="15">
        <f>IF(Inskrivning!F1008="",0,Inskrivning!F1008)</f>
        <v>0</v>
      </c>
      <c r="Y302" s="30">
        <f>COUNTIF($W$9:$W$208,Z302)</f>
        <v>0</v>
      </c>
      <c r="Z302" s="104">
        <v>1</v>
      </c>
    </row>
    <row r="303" spans="1:26" ht="15" x14ac:dyDescent="0.25">
      <c r="A303" s="53">
        <f>IF(Inskrivning!F1009&gt;0,Inskrivning!J1009,0)</f>
        <v>0</v>
      </c>
      <c r="B303" s="53">
        <f>IF(Inskrivning!F1009&gt;0,Inskrivning!K1009,0)</f>
        <v>0</v>
      </c>
      <c r="C303" s="53">
        <f>IF(Inskrivning!F1009&gt;0,Inskrivning!L1009,0)</f>
        <v>0</v>
      </c>
      <c r="D303" s="53">
        <f>IF(Inskrivning!F1009&gt;0,Inskrivning!M1009,0)</f>
        <v>0</v>
      </c>
      <c r="E303" s="53">
        <f>IF(Inskrivning!F1009&gt;0,Inskrivning!N1009,0)</f>
        <v>0</v>
      </c>
      <c r="F303" s="53">
        <f>IF(Inskrivning!F1009&gt;0,Inskrivning!O1009,0)</f>
        <v>0</v>
      </c>
      <c r="G303" s="53">
        <f>IF(Inskrivning!F1009&gt;0,Inskrivning!P1009,0)</f>
        <v>0</v>
      </c>
      <c r="H303" s="53">
        <f>IF(Inskrivning!F1009&gt;0,Inskrivning!Q1009,0)</f>
        <v>0</v>
      </c>
      <c r="I303" s="53">
        <f>IF(Inskrivning!F1009&gt;0,Inskrivning!R1009,0)</f>
        <v>0</v>
      </c>
      <c r="J303" s="53">
        <f>IF(Inskrivning!F1009&gt;0,Inskrivning!S1009,0)</f>
        <v>0</v>
      </c>
      <c r="K303" s="53">
        <f>IF(Inskrivning!F1009&gt;0,Inskrivning!T1009,0)</f>
        <v>0</v>
      </c>
      <c r="L303" s="53">
        <f>IF(Inskrivning!F1009&gt;0,Inskrivning!U1009,0)</f>
        <v>0</v>
      </c>
      <c r="M303" s="53">
        <f>IF(Inskrivning!F1009&gt;0,Inskrivning!V1009,0)</f>
        <v>0</v>
      </c>
      <c r="N303" s="53">
        <f>IF(Inskrivning!F1009&gt;0,Inskrivning!W1009,0)</f>
        <v>0</v>
      </c>
      <c r="O303" s="53">
        <f>IF(Inskrivning!F1009&gt;0,Inskrivning!X1009,0)</f>
        <v>0</v>
      </c>
      <c r="P303" s="4"/>
      <c r="Q303" s="4"/>
      <c r="R303" s="4"/>
      <c r="W303" s="15">
        <f>IF(Inskrivning!F1009="",0,Inskrivning!F1009)</f>
        <v>0</v>
      </c>
      <c r="Y303" s="30">
        <f>COUNTIF($W$9:$W$208,Z303)</f>
        <v>0</v>
      </c>
      <c r="Z303" s="104">
        <v>2</v>
      </c>
    </row>
    <row r="304" spans="1:26" ht="15" x14ac:dyDescent="0.25">
      <c r="A304" s="53">
        <f>IF(Inskrivning!F1011&gt;0,Inskrivning!J1011,0)</f>
        <v>0</v>
      </c>
      <c r="B304" s="53">
        <f>IF(Inskrivning!F1011&gt;0,Inskrivning!K1011,0)</f>
        <v>0</v>
      </c>
      <c r="C304" s="53">
        <f>IF(Inskrivning!F1011&gt;0,Inskrivning!L1011,0)</f>
        <v>0</v>
      </c>
      <c r="D304" s="53">
        <f>IF(Inskrivning!F1011&gt;0,Inskrivning!M1011,0)</f>
        <v>0</v>
      </c>
      <c r="E304" s="53">
        <f>IF(Inskrivning!F1011&gt;0,Inskrivning!N1011,0)</f>
        <v>0</v>
      </c>
      <c r="F304" s="53">
        <f>IF(Inskrivning!F1011&gt;0,Inskrivning!O1011,0)</f>
        <v>0</v>
      </c>
      <c r="G304" s="53">
        <f>IF(Inskrivning!F1011&gt;0,Inskrivning!P1011,0)</f>
        <v>0</v>
      </c>
      <c r="H304" s="53">
        <f>IF(Inskrivning!F1011&gt;0,Inskrivning!Q1011,0)</f>
        <v>0</v>
      </c>
      <c r="I304" s="53">
        <f>IF(Inskrivning!F1011&gt;0,Inskrivning!R1011,0)</f>
        <v>0</v>
      </c>
      <c r="J304" s="53">
        <f>IF(Inskrivning!F1011&gt;0,Inskrivning!S1011,0)</f>
        <v>0</v>
      </c>
      <c r="K304" s="53">
        <f>IF(Inskrivning!F1011&gt;0,Inskrivning!T1011,0)</f>
        <v>0</v>
      </c>
      <c r="L304" s="53">
        <f>IF(Inskrivning!F1011&gt;0,Inskrivning!U1011,0)</f>
        <v>0</v>
      </c>
      <c r="M304" s="53">
        <f>IF(Inskrivning!F1011&gt;0,Inskrivning!V1011,0)</f>
        <v>0</v>
      </c>
      <c r="N304" s="53">
        <f>IF(Inskrivning!F1011&gt;0,Inskrivning!W1011,0)</f>
        <v>0</v>
      </c>
      <c r="O304" s="53">
        <f>IF(Inskrivning!F1011&gt;0,Inskrivning!X1011,0)</f>
        <v>0</v>
      </c>
      <c r="P304" s="4"/>
      <c r="Q304" s="4"/>
      <c r="R304" s="4"/>
      <c r="W304" s="15">
        <f>IF(Inskrivning!F1011="",0,Inskrivning!F1011)</f>
        <v>0</v>
      </c>
      <c r="Y304" s="30">
        <f>COUNTIF($W$9:$W$208,Z304)</f>
        <v>0</v>
      </c>
      <c r="Z304" s="104">
        <v>3</v>
      </c>
    </row>
    <row r="305" spans="1:26" ht="15" x14ac:dyDescent="0.25">
      <c r="A305" s="53">
        <f>IF(Inskrivning!F1012&gt;0,Inskrivning!J1012,0)</f>
        <v>0</v>
      </c>
      <c r="B305" s="53">
        <f>IF(Inskrivning!F1012&gt;0,Inskrivning!K1012,0)</f>
        <v>0</v>
      </c>
      <c r="C305" s="53">
        <f>IF(Inskrivning!F1012&gt;0,Inskrivning!L1012,0)</f>
        <v>0</v>
      </c>
      <c r="D305" s="53">
        <f>IF(Inskrivning!F1012&gt;0,Inskrivning!M1012,0)</f>
        <v>0</v>
      </c>
      <c r="E305" s="53">
        <f>IF(Inskrivning!F1012&gt;0,Inskrivning!N1012,0)</f>
        <v>0</v>
      </c>
      <c r="F305" s="53">
        <f>IF(Inskrivning!F1012&gt;0,Inskrivning!O1012,0)</f>
        <v>0</v>
      </c>
      <c r="G305" s="53">
        <f>IF(Inskrivning!F1012&gt;0,Inskrivning!P1012,0)</f>
        <v>0</v>
      </c>
      <c r="H305" s="53">
        <f>IF(Inskrivning!F1012&gt;0,Inskrivning!Q1012,0)</f>
        <v>0</v>
      </c>
      <c r="I305" s="53">
        <f>IF(Inskrivning!F1012&gt;0,Inskrivning!R1012,0)</f>
        <v>0</v>
      </c>
      <c r="J305" s="53">
        <f>IF(Inskrivning!F1012&gt;0,Inskrivning!S1012,0)</f>
        <v>0</v>
      </c>
      <c r="K305" s="53">
        <f>IF(Inskrivning!F1012&gt;0,Inskrivning!T1012,0)</f>
        <v>0</v>
      </c>
      <c r="L305" s="53">
        <f>IF(Inskrivning!F1012&gt;0,Inskrivning!U1012,0)</f>
        <v>0</v>
      </c>
      <c r="M305" s="53">
        <f>IF(Inskrivning!F1012&gt;0,Inskrivning!V1012,0)</f>
        <v>0</v>
      </c>
      <c r="N305" s="53">
        <f>IF(Inskrivning!F1012&gt;0,Inskrivning!W1012,0)</f>
        <v>0</v>
      </c>
      <c r="O305" s="53">
        <f>IF(Inskrivning!F1012&gt;0,Inskrivning!X1012,0)</f>
        <v>0</v>
      </c>
      <c r="P305" s="4"/>
      <c r="Q305" s="4"/>
      <c r="R305" s="4"/>
      <c r="W305" s="15">
        <f>IF(Inskrivning!F1012="",0,Inskrivning!F1012)</f>
        <v>0</v>
      </c>
      <c r="Y305" s="30">
        <f>COUNTIF($W$9:$W$208,Z305)</f>
        <v>0</v>
      </c>
      <c r="Z305" s="104">
        <v>4</v>
      </c>
    </row>
    <row r="306" spans="1:26" ht="15" x14ac:dyDescent="0.25">
      <c r="A306" s="53">
        <f>IF(Inskrivning!F1007&gt;0,Inskrivning!J1007,0)</f>
        <v>0</v>
      </c>
      <c r="B306" s="53">
        <f>IF(Inskrivning!F1007&gt;0,Inskrivning!K1007,0)</f>
        <v>0</v>
      </c>
      <c r="C306" s="53">
        <f>IF(Inskrivning!F1007&gt;0,Inskrivning!L1007,0)</f>
        <v>0</v>
      </c>
      <c r="D306" s="53">
        <f>IF(Inskrivning!F1007&gt;0,Inskrivning!M1007,0)</f>
        <v>0</v>
      </c>
      <c r="E306" s="53">
        <f>IF(Inskrivning!F1007&gt;0,Inskrivning!N1007,0)</f>
        <v>0</v>
      </c>
      <c r="F306" s="53">
        <f>IF(Inskrivning!F1007&gt;0,Inskrivning!O1007,0)</f>
        <v>0</v>
      </c>
      <c r="G306" s="53">
        <f>IF(Inskrivning!F1007&gt;0,Inskrivning!P1007,0)</f>
        <v>0</v>
      </c>
      <c r="H306" s="53">
        <f>IF(Inskrivning!F1007&gt;0,Inskrivning!Q1007,0)</f>
        <v>0</v>
      </c>
      <c r="I306" s="53">
        <f>IF(Inskrivning!F1007&gt;0,Inskrivning!R1007,0)</f>
        <v>0</v>
      </c>
      <c r="J306" s="53">
        <f>IF(Inskrivning!F1007&gt;0,Inskrivning!S1007,0)</f>
        <v>0</v>
      </c>
      <c r="K306" s="53">
        <f>IF(Inskrivning!F1007&gt;0,Inskrivning!T1007,0)</f>
        <v>0</v>
      </c>
      <c r="L306" s="53">
        <f>IF(Inskrivning!F1007&gt;0,Inskrivning!U1007,0)</f>
        <v>0</v>
      </c>
      <c r="M306" s="53">
        <f>IF(Inskrivning!F1007&gt;0,Inskrivning!V1007,0)</f>
        <v>0</v>
      </c>
      <c r="N306" s="53">
        <f>IF(Inskrivning!F1007&gt;0,Inskrivning!W1007,0)</f>
        <v>0</v>
      </c>
      <c r="O306" s="53">
        <f>IF(Inskrivning!F1007&gt;0,Inskrivning!X1007,0)</f>
        <v>0</v>
      </c>
      <c r="P306" s="4"/>
      <c r="Q306" s="4"/>
      <c r="R306" s="4"/>
      <c r="W306" s="15">
        <f>IF(Inskrivning!F1007="",0,Inskrivning!F1007)</f>
        <v>0</v>
      </c>
      <c r="Y306" s="30">
        <f>COUNTIF($W$9:$W$208,Z306)</f>
        <v>0</v>
      </c>
      <c r="Z306" s="104">
        <v>5</v>
      </c>
    </row>
    <row r="307" spans="1:26" ht="15" x14ac:dyDescent="0.25">
      <c r="A307" s="53">
        <f>IF(Inskrivning!F1010&gt;0,Inskrivning!J1010,0)</f>
        <v>0</v>
      </c>
      <c r="B307" s="53">
        <f>IF(Inskrivning!F1010&gt;0,Inskrivning!K1010,0)</f>
        <v>0</v>
      </c>
      <c r="C307" s="53">
        <f>IF(Inskrivning!F1010&gt;0,Inskrivning!L1010,0)</f>
        <v>0</v>
      </c>
      <c r="D307" s="53">
        <f>IF(Inskrivning!F1010&gt;0,Inskrivning!M1010,0)</f>
        <v>0</v>
      </c>
      <c r="E307" s="53">
        <f>IF(Inskrivning!F1010&gt;0,Inskrivning!N1010,0)</f>
        <v>0</v>
      </c>
      <c r="F307" s="53">
        <f>IF(Inskrivning!F1010&gt;0,Inskrivning!O1010,0)</f>
        <v>0</v>
      </c>
      <c r="G307" s="53">
        <f>IF(Inskrivning!F1010&gt;0,Inskrivning!P1010,0)</f>
        <v>0</v>
      </c>
      <c r="H307" s="53">
        <f>IF(Inskrivning!F1010&gt;0,Inskrivning!Q1010,0)</f>
        <v>0</v>
      </c>
      <c r="I307" s="53">
        <f>IF(Inskrivning!F1010&gt;0,Inskrivning!R1010,0)</f>
        <v>0</v>
      </c>
      <c r="J307" s="53">
        <f>IF(Inskrivning!F1010&gt;0,Inskrivning!S1010,0)</f>
        <v>0</v>
      </c>
      <c r="K307" s="53">
        <f>IF(Inskrivning!F1010&gt;0,Inskrivning!T1010,0)</f>
        <v>0</v>
      </c>
      <c r="L307" s="53">
        <f>IF(Inskrivning!F1010&gt;0,Inskrivning!U1010,0)</f>
        <v>0</v>
      </c>
      <c r="M307" s="53">
        <f>IF(Inskrivning!F1010&gt;0,Inskrivning!V1010,0)</f>
        <v>0</v>
      </c>
      <c r="N307" s="53">
        <f>IF(Inskrivning!F1010&gt;0,Inskrivning!W1010,0)</f>
        <v>0</v>
      </c>
      <c r="O307" s="53">
        <f>IF(Inskrivning!F1010&gt;0,Inskrivning!X1010,0)</f>
        <v>0</v>
      </c>
      <c r="P307" s="4"/>
      <c r="Q307" s="4"/>
      <c r="R307" s="4"/>
      <c r="W307" s="15">
        <f>IF(Inskrivning!F1010="",0,Inskrivning!F1010)</f>
        <v>0</v>
      </c>
      <c r="Y307" s="30">
        <f t="shared" ref="Y307:Y309" si="1">COUNTIF($W$9:$W$208,Z307)</f>
        <v>0</v>
      </c>
      <c r="Z307" s="4">
        <v>6</v>
      </c>
    </row>
    <row r="308" spans="1:26" ht="15" x14ac:dyDescent="0.25">
      <c r="A308" s="53">
        <f>IF(Inskrivning!F1013&gt;0,Inskrivning!J1013,0)</f>
        <v>0</v>
      </c>
      <c r="B308" s="53">
        <f>IF(Inskrivning!F1013&gt;0,Inskrivning!K1013,0)</f>
        <v>0</v>
      </c>
      <c r="C308" s="53">
        <f>IF(Inskrivning!F1013&gt;0,Inskrivning!L1013,0)</f>
        <v>0</v>
      </c>
      <c r="D308" s="53">
        <f>IF(Inskrivning!F1013&gt;0,Inskrivning!M1013,0)</f>
        <v>0</v>
      </c>
      <c r="E308" s="53">
        <f>IF(Inskrivning!F1013&gt;0,Inskrivning!N1013,0)</f>
        <v>0</v>
      </c>
      <c r="F308" s="53">
        <f>IF(Inskrivning!F1013&gt;0,Inskrivning!O1013,0)</f>
        <v>0</v>
      </c>
      <c r="G308" s="53">
        <f>IF(Inskrivning!F1013&gt;0,Inskrivning!P1013,0)</f>
        <v>0</v>
      </c>
      <c r="H308" s="53">
        <f>IF(Inskrivning!F1013&gt;0,Inskrivning!Q1013,0)</f>
        <v>0</v>
      </c>
      <c r="I308" s="53">
        <f>IF(Inskrivning!F1013&gt;0,Inskrivning!R1013,0)</f>
        <v>0</v>
      </c>
      <c r="J308" s="53">
        <f>IF(Inskrivning!F1013&gt;0,Inskrivning!S1013,0)</f>
        <v>0</v>
      </c>
      <c r="K308" s="53">
        <f>IF(Inskrivning!F1013&gt;0,Inskrivning!T1013,0)</f>
        <v>0</v>
      </c>
      <c r="L308" s="53">
        <f>IF(Inskrivning!F1013&gt;0,Inskrivning!U1013,0)</f>
        <v>0</v>
      </c>
      <c r="M308" s="53">
        <f>IF(Inskrivning!F1013&gt;0,Inskrivning!V1013,0)</f>
        <v>0</v>
      </c>
      <c r="N308" s="53">
        <f>IF(Inskrivning!F1013&gt;0,Inskrivning!W1013,0)</f>
        <v>0</v>
      </c>
      <c r="O308" s="53">
        <f>IF(Inskrivning!F1013&gt;0,Inskrivning!X1013,0)</f>
        <v>0</v>
      </c>
      <c r="P308" s="4"/>
      <c r="Q308" s="4"/>
      <c r="R308" s="4"/>
      <c r="W308" s="15">
        <f>IF(Inskrivning!F1013="",0,Inskrivning!F1013)</f>
        <v>0</v>
      </c>
      <c r="Y308" s="30">
        <f t="shared" si="1"/>
        <v>0</v>
      </c>
      <c r="Z308" s="104">
        <v>7</v>
      </c>
    </row>
    <row r="309" spans="1:26" ht="15" x14ac:dyDescent="0.25">
      <c r="A309" s="53">
        <f>IF(Inskrivning!F1014&gt;0,Inskrivning!J1014,0)</f>
        <v>0</v>
      </c>
      <c r="B309" s="53">
        <f>IF(Inskrivning!F1014&gt;0,Inskrivning!K1014,0)</f>
        <v>0</v>
      </c>
      <c r="C309" s="53">
        <f>IF(Inskrivning!F1014&gt;0,Inskrivning!L1014,0)</f>
        <v>0</v>
      </c>
      <c r="D309" s="53">
        <f>IF(Inskrivning!F1014&gt;0,Inskrivning!M1014,0)</f>
        <v>0</v>
      </c>
      <c r="E309" s="53">
        <f>IF(Inskrivning!F1014&gt;0,Inskrivning!N1014,0)</f>
        <v>0</v>
      </c>
      <c r="F309" s="53">
        <f>IF(Inskrivning!F1014&gt;0,Inskrivning!O1014,0)</f>
        <v>0</v>
      </c>
      <c r="G309" s="53">
        <f>IF(Inskrivning!F1014&gt;0,Inskrivning!P1014,0)</f>
        <v>0</v>
      </c>
      <c r="H309" s="53">
        <f>IF(Inskrivning!F1014&gt;0,Inskrivning!Q1014,0)</f>
        <v>0</v>
      </c>
      <c r="I309" s="53">
        <f>IF(Inskrivning!F1014&gt;0,Inskrivning!R1014,0)</f>
        <v>0</v>
      </c>
      <c r="J309" s="53">
        <f>IF(Inskrivning!F1014&gt;0,Inskrivning!S1014,0)</f>
        <v>0</v>
      </c>
      <c r="K309" s="53">
        <f>IF(Inskrivning!F1014&gt;0,Inskrivning!T1014,0)</f>
        <v>0</v>
      </c>
      <c r="L309" s="53">
        <f>IF(Inskrivning!F1014&gt;0,Inskrivning!U1014,0)</f>
        <v>0</v>
      </c>
      <c r="M309" s="53">
        <f>IF(Inskrivning!F1014&gt;0,Inskrivning!V1014,0)</f>
        <v>0</v>
      </c>
      <c r="N309" s="53">
        <f>IF(Inskrivning!F1014&gt;0,Inskrivning!W1014,0)</f>
        <v>0</v>
      </c>
      <c r="O309" s="53">
        <f>IF(Inskrivning!F1014&gt;0,Inskrivning!X1014,0)</f>
        <v>0</v>
      </c>
      <c r="P309" s="4"/>
      <c r="Q309" s="4"/>
      <c r="R309" s="4"/>
      <c r="W309" s="15">
        <f>IF(Inskrivning!F1014="",0,Inskrivning!F1014)</f>
        <v>0</v>
      </c>
      <c r="Y309" s="30">
        <f t="shared" si="1"/>
        <v>0</v>
      </c>
      <c r="Z309" s="4">
        <v>8</v>
      </c>
    </row>
    <row r="310" spans="1:26" ht="15" x14ac:dyDescent="0.25">
      <c r="A310" s="53">
        <f>IF(Inskrivning!F1015&gt;0,Inskrivning!J1015,0)</f>
        <v>0</v>
      </c>
      <c r="B310" s="53">
        <f>IF(Inskrivning!F1015&gt;0,Inskrivning!K1015,0)</f>
        <v>0</v>
      </c>
      <c r="C310" s="53">
        <f>IF(Inskrivning!F1015&gt;0,Inskrivning!L1015,0)</f>
        <v>0</v>
      </c>
      <c r="D310" s="53">
        <f>IF(Inskrivning!F1015&gt;0,Inskrivning!M1015,0)</f>
        <v>0</v>
      </c>
      <c r="E310" s="53">
        <f>IF(Inskrivning!F1015&gt;0,Inskrivning!N1015,0)</f>
        <v>0</v>
      </c>
      <c r="F310" s="53">
        <f>IF(Inskrivning!F1015&gt;0,Inskrivning!O1015,0)</f>
        <v>0</v>
      </c>
      <c r="G310" s="53">
        <f>IF(Inskrivning!F1015&gt;0,Inskrivning!P1015,0)</f>
        <v>0</v>
      </c>
      <c r="H310" s="53">
        <f>IF(Inskrivning!F1015&gt;0,Inskrivning!Q1015,0)</f>
        <v>0</v>
      </c>
      <c r="I310" s="53">
        <f>IF(Inskrivning!F1015&gt;0,Inskrivning!R1015,0)</f>
        <v>0</v>
      </c>
      <c r="J310" s="53">
        <f>IF(Inskrivning!F1015&gt;0,Inskrivning!S1015,0)</f>
        <v>0</v>
      </c>
      <c r="K310" s="53">
        <f>IF(Inskrivning!F1015&gt;0,Inskrivning!T1015,0)</f>
        <v>0</v>
      </c>
      <c r="L310" s="53">
        <f>IF(Inskrivning!F1015&gt;0,Inskrivning!U1015,0)</f>
        <v>0</v>
      </c>
      <c r="M310" s="53">
        <f>IF(Inskrivning!F1015&gt;0,Inskrivning!V1015,0)</f>
        <v>0</v>
      </c>
      <c r="N310" s="53">
        <f>IF(Inskrivning!F1015&gt;0,Inskrivning!W1015,0)</f>
        <v>0</v>
      </c>
      <c r="O310" s="53">
        <f>IF(Inskrivning!F1015&gt;0,Inskrivning!X1015,0)</f>
        <v>0</v>
      </c>
      <c r="P310" s="4"/>
      <c r="Q310" s="4"/>
      <c r="R310" s="4"/>
      <c r="W310" s="15">
        <f>IF(Inskrivning!F1015="",0,Inskrivning!F1015)</f>
        <v>0</v>
      </c>
      <c r="Y310" s="30"/>
      <c r="Z310" s="104"/>
    </row>
    <row r="311" spans="1:26" ht="15" x14ac:dyDescent="0.25">
      <c r="A311" s="53">
        <f>IF(Inskrivning!F1016&gt;0,Inskrivning!J1016,0)</f>
        <v>0</v>
      </c>
      <c r="B311" s="53">
        <f>IF(Inskrivning!F1016&gt;0,Inskrivning!K1016,0)</f>
        <v>0</v>
      </c>
      <c r="C311" s="53">
        <f>IF(Inskrivning!F1016&gt;0,Inskrivning!L1016,0)</f>
        <v>0</v>
      </c>
      <c r="D311" s="53">
        <f>IF(Inskrivning!F1016&gt;0,Inskrivning!M1016,0)</f>
        <v>0</v>
      </c>
      <c r="E311" s="53">
        <f>IF(Inskrivning!F1016&gt;0,Inskrivning!N1016,0)</f>
        <v>0</v>
      </c>
      <c r="F311" s="53">
        <f>IF(Inskrivning!F1016&gt;0,Inskrivning!O1016,0)</f>
        <v>0</v>
      </c>
      <c r="G311" s="53">
        <f>IF(Inskrivning!F1016&gt;0,Inskrivning!P1016,0)</f>
        <v>0</v>
      </c>
      <c r="H311" s="53">
        <f>IF(Inskrivning!F1016&gt;0,Inskrivning!Q1016,0)</f>
        <v>0</v>
      </c>
      <c r="I311" s="53">
        <f>IF(Inskrivning!F1016&gt;0,Inskrivning!R1016,0)</f>
        <v>0</v>
      </c>
      <c r="J311" s="53">
        <f>IF(Inskrivning!F1016&gt;0,Inskrivning!S1016,0)</f>
        <v>0</v>
      </c>
      <c r="K311" s="53">
        <f>IF(Inskrivning!F1016&gt;0,Inskrivning!T1016,0)</f>
        <v>0</v>
      </c>
      <c r="L311" s="53">
        <f>IF(Inskrivning!F1016&gt;0,Inskrivning!U1016,0)</f>
        <v>0</v>
      </c>
      <c r="M311" s="53">
        <f>IF(Inskrivning!F1016&gt;0,Inskrivning!V1016,0)</f>
        <v>0</v>
      </c>
      <c r="N311" s="53">
        <f>IF(Inskrivning!F1016&gt;0,Inskrivning!W1016,0)</f>
        <v>0</v>
      </c>
      <c r="O311" s="53">
        <f>IF(Inskrivning!F1016&gt;0,Inskrivning!X1016,0)</f>
        <v>0</v>
      </c>
      <c r="P311" s="4"/>
      <c r="Q311" s="4"/>
      <c r="R311" s="4"/>
      <c r="W311" s="15">
        <f>IF(Inskrivning!F1016="",0,Inskrivning!F1016)</f>
        <v>0</v>
      </c>
      <c r="Y311" s="30"/>
      <c r="Z311" s="4"/>
    </row>
    <row r="312" spans="1:26" ht="15" x14ac:dyDescent="0.25">
      <c r="A312" s="53">
        <f>IF(Inskrivning!F1017&gt;0,Inskrivning!J1017,0)</f>
        <v>0</v>
      </c>
      <c r="B312" s="53">
        <f>IF(Inskrivning!F1017&gt;0,Inskrivning!K1017,0)</f>
        <v>0</v>
      </c>
      <c r="C312" s="53">
        <f>IF(Inskrivning!F1017&gt;0,Inskrivning!L1017,0)</f>
        <v>0</v>
      </c>
      <c r="D312" s="53">
        <f>IF(Inskrivning!F1017&gt;0,Inskrivning!M1017,0)</f>
        <v>0</v>
      </c>
      <c r="E312" s="53">
        <f>IF(Inskrivning!F1017&gt;0,Inskrivning!N1017,0)</f>
        <v>0</v>
      </c>
      <c r="F312" s="53">
        <f>IF(Inskrivning!F1017&gt;0,Inskrivning!O1017,0)</f>
        <v>0</v>
      </c>
      <c r="G312" s="53">
        <f>IF(Inskrivning!F1017&gt;0,Inskrivning!P1017,0)</f>
        <v>0</v>
      </c>
      <c r="H312" s="53">
        <f>IF(Inskrivning!F1017&gt;0,Inskrivning!Q1017,0)</f>
        <v>0</v>
      </c>
      <c r="I312" s="53">
        <f>IF(Inskrivning!F1017&gt;0,Inskrivning!R1017,0)</f>
        <v>0</v>
      </c>
      <c r="J312" s="53">
        <f>IF(Inskrivning!F1017&gt;0,Inskrivning!S1017,0)</f>
        <v>0</v>
      </c>
      <c r="K312" s="53">
        <f>IF(Inskrivning!F1017&gt;0,Inskrivning!T1017,0)</f>
        <v>0</v>
      </c>
      <c r="L312" s="53">
        <f>IF(Inskrivning!F1017&gt;0,Inskrivning!U1017,0)</f>
        <v>0</v>
      </c>
      <c r="M312" s="53">
        <f>IF(Inskrivning!F1017&gt;0,Inskrivning!V1017,0)</f>
        <v>0</v>
      </c>
      <c r="N312" s="53">
        <f>IF(Inskrivning!F1017&gt;0,Inskrivning!W1017,0)</f>
        <v>0</v>
      </c>
      <c r="O312" s="53">
        <f>IF(Inskrivning!F1017&gt;0,Inskrivning!X1017,0)</f>
        <v>0</v>
      </c>
      <c r="P312" s="4"/>
      <c r="Q312" s="4"/>
      <c r="R312" s="4"/>
      <c r="W312" s="15">
        <f>IF(Inskrivning!F1017="",0,Inskrivning!F1017)</f>
        <v>0</v>
      </c>
      <c r="Y312" s="30"/>
      <c r="Z312" s="104"/>
    </row>
    <row r="313" spans="1:26" ht="15" x14ac:dyDescent="0.25">
      <c r="A313" s="53">
        <f>IF(Inskrivning!F1018&gt;0,Inskrivning!J1018,0)</f>
        <v>0</v>
      </c>
      <c r="B313" s="53">
        <f>IF(Inskrivning!F1018&gt;0,Inskrivning!K1018,0)</f>
        <v>0</v>
      </c>
      <c r="C313" s="53">
        <f>IF(Inskrivning!F1018&gt;0,Inskrivning!L1018,0)</f>
        <v>0</v>
      </c>
      <c r="D313" s="53">
        <f>IF(Inskrivning!F1018&gt;0,Inskrivning!M1018,0)</f>
        <v>0</v>
      </c>
      <c r="E313" s="53">
        <f>IF(Inskrivning!F1018&gt;0,Inskrivning!N1018,0)</f>
        <v>0</v>
      </c>
      <c r="F313" s="53">
        <f>IF(Inskrivning!F1018&gt;0,Inskrivning!O1018,0)</f>
        <v>0</v>
      </c>
      <c r="G313" s="53">
        <f>IF(Inskrivning!F1018&gt;0,Inskrivning!P1018,0)</f>
        <v>0</v>
      </c>
      <c r="H313" s="53">
        <f>IF(Inskrivning!F1018&gt;0,Inskrivning!Q1018,0)</f>
        <v>0</v>
      </c>
      <c r="I313" s="53">
        <f>IF(Inskrivning!F1018&gt;0,Inskrivning!R1018,0)</f>
        <v>0</v>
      </c>
      <c r="J313" s="53">
        <f>IF(Inskrivning!F1018&gt;0,Inskrivning!S1018,0)</f>
        <v>0</v>
      </c>
      <c r="K313" s="53">
        <f>IF(Inskrivning!F1018&gt;0,Inskrivning!T1018,0)</f>
        <v>0</v>
      </c>
      <c r="L313" s="53">
        <f>IF(Inskrivning!F1018&gt;0,Inskrivning!U1018,0)</f>
        <v>0</v>
      </c>
      <c r="M313" s="53">
        <f>IF(Inskrivning!F1018&gt;0,Inskrivning!V1018,0)</f>
        <v>0</v>
      </c>
      <c r="N313" s="53">
        <f>IF(Inskrivning!F1018&gt;0,Inskrivning!W1018,0)</f>
        <v>0</v>
      </c>
      <c r="O313" s="53">
        <f>IF(Inskrivning!F1018&gt;0,Inskrivning!X1018,0)</f>
        <v>0</v>
      </c>
      <c r="P313" s="4"/>
      <c r="Q313" s="4"/>
      <c r="R313" s="4"/>
      <c r="W313" s="15">
        <f>IF(Inskrivning!F1018="",0,Inskrivning!F1018)</f>
        <v>0</v>
      </c>
      <c r="Y313" s="30"/>
      <c r="Z313" s="4"/>
    </row>
    <row r="314" spans="1:26" ht="15" x14ac:dyDescent="0.25">
      <c r="A314" s="53">
        <f>IF(Inskrivning!F1019&gt;0,Inskrivning!J1019,0)</f>
        <v>0</v>
      </c>
      <c r="B314" s="53">
        <f>IF(Inskrivning!F1019&gt;0,Inskrivning!K1019,0)</f>
        <v>0</v>
      </c>
      <c r="C314" s="53">
        <f>IF(Inskrivning!F1019&gt;0,Inskrivning!L1019,0)</f>
        <v>0</v>
      </c>
      <c r="D314" s="53">
        <f>IF(Inskrivning!F1019&gt;0,Inskrivning!M1019,0)</f>
        <v>0</v>
      </c>
      <c r="E314" s="53">
        <f>IF(Inskrivning!F1019&gt;0,Inskrivning!N1019,0)</f>
        <v>0</v>
      </c>
      <c r="F314" s="53">
        <f>IF(Inskrivning!F1019&gt;0,Inskrivning!O1019,0)</f>
        <v>0</v>
      </c>
      <c r="G314" s="53">
        <f>IF(Inskrivning!F1019&gt;0,Inskrivning!P1019,0)</f>
        <v>0</v>
      </c>
      <c r="H314" s="53">
        <f>IF(Inskrivning!F1019&gt;0,Inskrivning!Q1019,0)</f>
        <v>0</v>
      </c>
      <c r="I314" s="53">
        <f>IF(Inskrivning!F1019&gt;0,Inskrivning!R1019,0)</f>
        <v>0</v>
      </c>
      <c r="J314" s="53">
        <f>IF(Inskrivning!F1019&gt;0,Inskrivning!S1019,0)</f>
        <v>0</v>
      </c>
      <c r="K314" s="53">
        <f>IF(Inskrivning!F1019&gt;0,Inskrivning!T1019,0)</f>
        <v>0</v>
      </c>
      <c r="L314" s="53">
        <f>IF(Inskrivning!F1019&gt;0,Inskrivning!U1019,0)</f>
        <v>0</v>
      </c>
      <c r="M314" s="53">
        <f>IF(Inskrivning!F1019&gt;0,Inskrivning!V1019,0)</f>
        <v>0</v>
      </c>
      <c r="N314" s="53">
        <f>IF(Inskrivning!F1019&gt;0,Inskrivning!W1019,0)</f>
        <v>0</v>
      </c>
      <c r="O314" s="53">
        <f>IF(Inskrivning!F1019&gt;0,Inskrivning!X1019,0)</f>
        <v>0</v>
      </c>
      <c r="P314" s="4"/>
      <c r="Q314" s="4"/>
      <c r="R314" s="4"/>
      <c r="W314" s="15">
        <f>IF(Inskrivning!F1019="",0,Inskrivning!F1019)</f>
        <v>0</v>
      </c>
      <c r="Y314" s="30"/>
      <c r="Z314" s="104"/>
    </row>
    <row r="315" spans="1:26" ht="15" x14ac:dyDescent="0.25">
      <c r="A315" s="53">
        <f>IF(Inskrivning!F1020&gt;0,Inskrivning!J1020,0)</f>
        <v>0</v>
      </c>
      <c r="B315" s="53">
        <f>IF(Inskrivning!F1020&gt;0,Inskrivning!K1020,0)</f>
        <v>0</v>
      </c>
      <c r="C315" s="53">
        <f>IF(Inskrivning!F1020&gt;0,Inskrivning!L1020,0)</f>
        <v>0</v>
      </c>
      <c r="D315" s="53">
        <f>IF(Inskrivning!F1020&gt;0,Inskrivning!M1020,0)</f>
        <v>0</v>
      </c>
      <c r="E315" s="53">
        <f>IF(Inskrivning!F1020&gt;0,Inskrivning!N1020,0)</f>
        <v>0</v>
      </c>
      <c r="F315" s="53">
        <f>IF(Inskrivning!F1020&gt;0,Inskrivning!O1020,0)</f>
        <v>0</v>
      </c>
      <c r="G315" s="53">
        <f>IF(Inskrivning!F1020&gt;0,Inskrivning!P1020,0)</f>
        <v>0</v>
      </c>
      <c r="H315" s="53">
        <f>IF(Inskrivning!F1020&gt;0,Inskrivning!Q1020,0)</f>
        <v>0</v>
      </c>
      <c r="I315" s="53">
        <f>IF(Inskrivning!F1020&gt;0,Inskrivning!R1020,0)</f>
        <v>0</v>
      </c>
      <c r="J315" s="53">
        <f>IF(Inskrivning!F1020&gt;0,Inskrivning!S1020,0)</f>
        <v>0</v>
      </c>
      <c r="K315" s="53">
        <f>IF(Inskrivning!F1020&gt;0,Inskrivning!T1020,0)</f>
        <v>0</v>
      </c>
      <c r="L315" s="53">
        <f>IF(Inskrivning!F1020&gt;0,Inskrivning!U1020,0)</f>
        <v>0</v>
      </c>
      <c r="M315" s="53">
        <f>IF(Inskrivning!F1020&gt;0,Inskrivning!V1020,0)</f>
        <v>0</v>
      </c>
      <c r="N315" s="53">
        <f>IF(Inskrivning!F1020&gt;0,Inskrivning!W1020,0)</f>
        <v>0</v>
      </c>
      <c r="O315" s="53">
        <f>IF(Inskrivning!F1020&gt;0,Inskrivning!X1020,0)</f>
        <v>0</v>
      </c>
      <c r="P315" s="4"/>
      <c r="Q315" s="4"/>
      <c r="R315" s="4"/>
      <c r="W315" s="15">
        <f>IF(Inskrivning!F1020="",0,Inskrivning!F1020)</f>
        <v>0</v>
      </c>
      <c r="Y315" s="30"/>
      <c r="Z315" s="4"/>
    </row>
    <row r="316" spans="1:26" ht="15" x14ac:dyDescent="0.25">
      <c r="A316" s="53">
        <f>IF(Inskrivning!F1021&gt;0,Inskrivning!J1021,0)</f>
        <v>0</v>
      </c>
      <c r="B316" s="53">
        <f>IF(Inskrivning!F1021&gt;0,Inskrivning!K1021,0)</f>
        <v>0</v>
      </c>
      <c r="C316" s="53">
        <f>IF(Inskrivning!F1021&gt;0,Inskrivning!L1021,0)</f>
        <v>0</v>
      </c>
      <c r="D316" s="53">
        <f>IF(Inskrivning!F1021&gt;0,Inskrivning!M1021,0)</f>
        <v>0</v>
      </c>
      <c r="E316" s="53">
        <f>IF(Inskrivning!F1021&gt;0,Inskrivning!N1021,0)</f>
        <v>0</v>
      </c>
      <c r="F316" s="53">
        <f>IF(Inskrivning!F1021&gt;0,Inskrivning!O1021,0)</f>
        <v>0</v>
      </c>
      <c r="G316" s="53">
        <f>IF(Inskrivning!F1021&gt;0,Inskrivning!P1021,0)</f>
        <v>0</v>
      </c>
      <c r="H316" s="53">
        <f>IF(Inskrivning!F1021&gt;0,Inskrivning!Q1021,0)</f>
        <v>0</v>
      </c>
      <c r="I316" s="53">
        <f>IF(Inskrivning!F1021&gt;0,Inskrivning!R1021,0)</f>
        <v>0</v>
      </c>
      <c r="J316" s="53">
        <f>IF(Inskrivning!F1021&gt;0,Inskrivning!S1021,0)</f>
        <v>0</v>
      </c>
      <c r="K316" s="53">
        <f>IF(Inskrivning!F1021&gt;0,Inskrivning!T1021,0)</f>
        <v>0</v>
      </c>
      <c r="L316" s="53">
        <f>IF(Inskrivning!F1021&gt;0,Inskrivning!U1021,0)</f>
        <v>0</v>
      </c>
      <c r="M316" s="53">
        <f>IF(Inskrivning!F1021&gt;0,Inskrivning!V1021,0)</f>
        <v>0</v>
      </c>
      <c r="N316" s="53">
        <f>IF(Inskrivning!F1021&gt;0,Inskrivning!W1021,0)</f>
        <v>0</v>
      </c>
      <c r="O316" s="53">
        <f>IF(Inskrivning!F1021&gt;0,Inskrivning!X1021,0)</f>
        <v>0</v>
      </c>
      <c r="P316" s="4"/>
      <c r="Q316" s="4"/>
      <c r="R316" s="4"/>
      <c r="W316" s="15">
        <f>IF(Inskrivning!F1021="",0,Inskrivning!F1021)</f>
        <v>0</v>
      </c>
      <c r="Y316" s="30"/>
      <c r="Z316" s="104"/>
    </row>
    <row r="317" spans="1:26" ht="15" x14ac:dyDescent="0.25">
      <c r="A317" s="53">
        <f>IF(Inskrivning!F1022&gt;0,Inskrivning!J1022,0)</f>
        <v>0</v>
      </c>
      <c r="B317" s="53">
        <f>IF(Inskrivning!F1022&gt;0,Inskrivning!K1022,0)</f>
        <v>0</v>
      </c>
      <c r="C317" s="53">
        <f>IF(Inskrivning!F1022&gt;0,Inskrivning!L1022,0)</f>
        <v>0</v>
      </c>
      <c r="D317" s="53">
        <f>IF(Inskrivning!F1022&gt;0,Inskrivning!M1022,0)</f>
        <v>0</v>
      </c>
      <c r="E317" s="53">
        <f>IF(Inskrivning!F1022&gt;0,Inskrivning!N1022,0)</f>
        <v>0</v>
      </c>
      <c r="F317" s="53">
        <f>IF(Inskrivning!F1022&gt;0,Inskrivning!O1022,0)</f>
        <v>0</v>
      </c>
      <c r="G317" s="53">
        <f>IF(Inskrivning!F1022&gt;0,Inskrivning!P1022,0)</f>
        <v>0</v>
      </c>
      <c r="H317" s="53">
        <f>IF(Inskrivning!F1022&gt;0,Inskrivning!Q1022,0)</f>
        <v>0</v>
      </c>
      <c r="I317" s="53">
        <f>IF(Inskrivning!F1022&gt;0,Inskrivning!R1022,0)</f>
        <v>0</v>
      </c>
      <c r="J317" s="53">
        <f>IF(Inskrivning!F1022&gt;0,Inskrivning!S1022,0)</f>
        <v>0</v>
      </c>
      <c r="K317" s="53">
        <f>IF(Inskrivning!F1022&gt;0,Inskrivning!T1022,0)</f>
        <v>0</v>
      </c>
      <c r="L317" s="53">
        <f>IF(Inskrivning!F1022&gt;0,Inskrivning!U1022,0)</f>
        <v>0</v>
      </c>
      <c r="M317" s="53">
        <f>IF(Inskrivning!F1022&gt;0,Inskrivning!V1022,0)</f>
        <v>0</v>
      </c>
      <c r="N317" s="53">
        <f>IF(Inskrivning!F1022&gt;0,Inskrivning!W1022,0)</f>
        <v>0</v>
      </c>
      <c r="O317" s="53">
        <f>IF(Inskrivning!F1022&gt;0,Inskrivning!X1022,0)</f>
        <v>0</v>
      </c>
      <c r="P317" s="4"/>
      <c r="Q317" s="4"/>
      <c r="R317" s="4"/>
      <c r="W317" s="15">
        <f>IF(Inskrivning!F1022="",0,Inskrivning!F1022)</f>
        <v>0</v>
      </c>
      <c r="Y317" s="30"/>
      <c r="Z317" s="4"/>
    </row>
    <row r="318" spans="1:26" ht="15" x14ac:dyDescent="0.25">
      <c r="A318" s="53">
        <f>IF(Inskrivning!F1023&gt;0,Inskrivning!J1023,0)</f>
        <v>0</v>
      </c>
      <c r="B318" s="53">
        <f>IF(Inskrivning!F1023&gt;0,Inskrivning!K1023,0)</f>
        <v>0</v>
      </c>
      <c r="C318" s="53">
        <f>IF(Inskrivning!F1023&gt;0,Inskrivning!L1023,0)</f>
        <v>0</v>
      </c>
      <c r="D318" s="53">
        <f>IF(Inskrivning!F1023&gt;0,Inskrivning!M1023,0)</f>
        <v>0</v>
      </c>
      <c r="E318" s="53">
        <f>IF(Inskrivning!F1023&gt;0,Inskrivning!N1023,0)</f>
        <v>0</v>
      </c>
      <c r="F318" s="53">
        <f>IF(Inskrivning!F1023&gt;0,Inskrivning!O1023,0)</f>
        <v>0</v>
      </c>
      <c r="G318" s="53">
        <f>IF(Inskrivning!F1023&gt;0,Inskrivning!P1023,0)</f>
        <v>0</v>
      </c>
      <c r="H318" s="53">
        <f>IF(Inskrivning!F1023&gt;0,Inskrivning!Q1023,0)</f>
        <v>0</v>
      </c>
      <c r="I318" s="53">
        <f>IF(Inskrivning!F1023&gt;0,Inskrivning!R1023,0)</f>
        <v>0</v>
      </c>
      <c r="J318" s="53">
        <f>IF(Inskrivning!F1023&gt;0,Inskrivning!S1023,0)</f>
        <v>0</v>
      </c>
      <c r="K318" s="53">
        <f>IF(Inskrivning!F1023&gt;0,Inskrivning!T1023,0)</f>
        <v>0</v>
      </c>
      <c r="L318" s="53">
        <f>IF(Inskrivning!F1023&gt;0,Inskrivning!U1023,0)</f>
        <v>0</v>
      </c>
      <c r="M318" s="53">
        <f>IF(Inskrivning!F1023&gt;0,Inskrivning!V1023,0)</f>
        <v>0</v>
      </c>
      <c r="N318" s="53">
        <f>IF(Inskrivning!F1023&gt;0,Inskrivning!W1023,0)</f>
        <v>0</v>
      </c>
      <c r="O318" s="53">
        <f>IF(Inskrivning!F1023&gt;0,Inskrivning!X1023,0)</f>
        <v>0</v>
      </c>
      <c r="P318" s="4"/>
      <c r="Q318" s="4"/>
      <c r="R318" s="4"/>
      <c r="W318" s="15">
        <f>IF(Inskrivning!F1023="",0,Inskrivning!F1023)</f>
        <v>0</v>
      </c>
      <c r="Y318" s="30"/>
      <c r="Z318" s="104"/>
    </row>
    <row r="319" spans="1:26" ht="15" x14ac:dyDescent="0.25">
      <c r="A319" s="53">
        <f>IF(Inskrivning!F1024&gt;0,Inskrivning!J1024,0)</f>
        <v>0</v>
      </c>
      <c r="B319" s="53">
        <f>IF(Inskrivning!F1024&gt;0,Inskrivning!K1024,0)</f>
        <v>0</v>
      </c>
      <c r="C319" s="53">
        <f>IF(Inskrivning!F1024&gt;0,Inskrivning!L1024,0)</f>
        <v>0</v>
      </c>
      <c r="D319" s="53">
        <f>IF(Inskrivning!F1024&gt;0,Inskrivning!M1024,0)</f>
        <v>0</v>
      </c>
      <c r="E319" s="53">
        <f>IF(Inskrivning!F1024&gt;0,Inskrivning!N1024,0)</f>
        <v>0</v>
      </c>
      <c r="F319" s="53">
        <f>IF(Inskrivning!F1024&gt;0,Inskrivning!O1024,0)</f>
        <v>0</v>
      </c>
      <c r="G319" s="53">
        <f>IF(Inskrivning!F1024&gt;0,Inskrivning!P1024,0)</f>
        <v>0</v>
      </c>
      <c r="H319" s="53">
        <f>IF(Inskrivning!F1024&gt;0,Inskrivning!Q1024,0)</f>
        <v>0</v>
      </c>
      <c r="I319" s="53">
        <f>IF(Inskrivning!F1024&gt;0,Inskrivning!R1024,0)</f>
        <v>0</v>
      </c>
      <c r="J319" s="53">
        <f>IF(Inskrivning!F1024&gt;0,Inskrivning!S1024,0)</f>
        <v>0</v>
      </c>
      <c r="K319" s="53">
        <f>IF(Inskrivning!F1024&gt;0,Inskrivning!T1024,0)</f>
        <v>0</v>
      </c>
      <c r="L319" s="53">
        <f>IF(Inskrivning!F1024&gt;0,Inskrivning!U1024,0)</f>
        <v>0</v>
      </c>
      <c r="M319" s="53">
        <f>IF(Inskrivning!F1024&gt;0,Inskrivning!V1024,0)</f>
        <v>0</v>
      </c>
      <c r="N319" s="53">
        <f>IF(Inskrivning!F1024&gt;0,Inskrivning!W1024,0)</f>
        <v>0</v>
      </c>
      <c r="O319" s="53">
        <f>IF(Inskrivning!F1024&gt;0,Inskrivning!X1024,0)</f>
        <v>0</v>
      </c>
      <c r="P319" s="4"/>
      <c r="Q319" s="4"/>
      <c r="R319" s="4"/>
      <c r="W319" s="15">
        <f>IF(Inskrivning!F1024="",0,Inskrivning!F1024)</f>
        <v>0</v>
      </c>
      <c r="Y319" s="30"/>
      <c r="Z319" s="4"/>
    </row>
    <row r="320" spans="1:26" ht="15" x14ac:dyDescent="0.25">
      <c r="A320" s="53">
        <f>IF(Inskrivning!F1025&gt;0,Inskrivning!J1025,0)</f>
        <v>0</v>
      </c>
      <c r="B320" s="53">
        <f>IF(Inskrivning!F1025&gt;0,Inskrivning!K1025,0)</f>
        <v>0</v>
      </c>
      <c r="C320" s="53">
        <f>IF(Inskrivning!F1025&gt;0,Inskrivning!L1025,0)</f>
        <v>0</v>
      </c>
      <c r="D320" s="53">
        <f>IF(Inskrivning!F1025&gt;0,Inskrivning!M1025,0)</f>
        <v>0</v>
      </c>
      <c r="E320" s="53">
        <f>IF(Inskrivning!F1025&gt;0,Inskrivning!N1025,0)</f>
        <v>0</v>
      </c>
      <c r="F320" s="53">
        <f>IF(Inskrivning!F1025&gt;0,Inskrivning!O1025,0)</f>
        <v>0</v>
      </c>
      <c r="G320" s="53">
        <f>IF(Inskrivning!F1025&gt;0,Inskrivning!P1025,0)</f>
        <v>0</v>
      </c>
      <c r="H320" s="53">
        <f>IF(Inskrivning!F1025&gt;0,Inskrivning!Q1025,0)</f>
        <v>0</v>
      </c>
      <c r="I320" s="53">
        <f>IF(Inskrivning!F1025&gt;0,Inskrivning!R1025,0)</f>
        <v>0</v>
      </c>
      <c r="J320" s="53">
        <f>IF(Inskrivning!F1025&gt;0,Inskrivning!S1025,0)</f>
        <v>0</v>
      </c>
      <c r="K320" s="53">
        <f>IF(Inskrivning!F1025&gt;0,Inskrivning!T1025,0)</f>
        <v>0</v>
      </c>
      <c r="L320" s="53">
        <f>IF(Inskrivning!F1025&gt;0,Inskrivning!U1025,0)</f>
        <v>0</v>
      </c>
      <c r="M320" s="53">
        <f>IF(Inskrivning!F1025&gt;0,Inskrivning!V1025,0)</f>
        <v>0</v>
      </c>
      <c r="N320" s="53">
        <f>IF(Inskrivning!F1025&gt;0,Inskrivning!W1025,0)</f>
        <v>0</v>
      </c>
      <c r="O320" s="53">
        <f>IF(Inskrivning!F1025&gt;0,Inskrivning!X1025,0)</f>
        <v>0</v>
      </c>
      <c r="P320" s="4"/>
      <c r="Q320" s="4"/>
      <c r="R320" s="4"/>
      <c r="W320" s="15">
        <f>IF(Inskrivning!F1025="",0,Inskrivning!F1025)</f>
        <v>0</v>
      </c>
      <c r="Y320" s="30"/>
      <c r="Z320" s="104"/>
    </row>
    <row r="321" spans="1:26" ht="15" x14ac:dyDescent="0.25">
      <c r="A321" s="53">
        <f>IF(Inskrivning!F1026&gt;0,Inskrivning!J1026,0)</f>
        <v>0</v>
      </c>
      <c r="B321" s="53">
        <f>IF(Inskrivning!F1026&gt;0,Inskrivning!K1026,0)</f>
        <v>0</v>
      </c>
      <c r="C321" s="53">
        <f>IF(Inskrivning!F1026&gt;0,Inskrivning!L1026,0)</f>
        <v>0</v>
      </c>
      <c r="D321" s="53">
        <f>IF(Inskrivning!F1026&gt;0,Inskrivning!M1026,0)</f>
        <v>0</v>
      </c>
      <c r="E321" s="53">
        <f>IF(Inskrivning!F1026&gt;0,Inskrivning!N1026,0)</f>
        <v>0</v>
      </c>
      <c r="F321" s="53">
        <f>IF(Inskrivning!F1026&gt;0,Inskrivning!O1026,0)</f>
        <v>0</v>
      </c>
      <c r="G321" s="53">
        <f>IF(Inskrivning!F1026&gt;0,Inskrivning!P1026,0)</f>
        <v>0</v>
      </c>
      <c r="H321" s="53">
        <f>IF(Inskrivning!F1026&gt;0,Inskrivning!Q1026,0)</f>
        <v>0</v>
      </c>
      <c r="I321" s="53">
        <f>IF(Inskrivning!F1026&gt;0,Inskrivning!R1026,0)</f>
        <v>0</v>
      </c>
      <c r="J321" s="53">
        <f>IF(Inskrivning!F1026&gt;0,Inskrivning!S1026,0)</f>
        <v>0</v>
      </c>
      <c r="K321" s="53">
        <f>IF(Inskrivning!F1026&gt;0,Inskrivning!T1026,0)</f>
        <v>0</v>
      </c>
      <c r="L321" s="53">
        <f>IF(Inskrivning!F1026&gt;0,Inskrivning!U1026,0)</f>
        <v>0</v>
      </c>
      <c r="M321" s="53">
        <f>IF(Inskrivning!F1026&gt;0,Inskrivning!V1026,0)</f>
        <v>0</v>
      </c>
      <c r="N321" s="53">
        <f>IF(Inskrivning!F1026&gt;0,Inskrivning!W1026,0)</f>
        <v>0</v>
      </c>
      <c r="O321" s="53">
        <f>IF(Inskrivning!F1026&gt;0,Inskrivning!X1026,0)</f>
        <v>0</v>
      </c>
      <c r="P321" s="4"/>
      <c r="Q321" s="4"/>
      <c r="R321" s="4"/>
      <c r="W321" s="15">
        <f>IF(Inskrivning!F1026="",0,Inskrivning!F1026)</f>
        <v>0</v>
      </c>
      <c r="Y321" s="30"/>
      <c r="Z321" s="4"/>
    </row>
    <row r="322" spans="1:26" ht="15" x14ac:dyDescent="0.25">
      <c r="A322" s="53">
        <f>IF(Inskrivning!F1027&gt;0,Inskrivning!J1027,0)</f>
        <v>0</v>
      </c>
      <c r="B322" s="53">
        <f>IF(Inskrivning!F1027&gt;0,Inskrivning!K1027,0)</f>
        <v>0</v>
      </c>
      <c r="C322" s="53">
        <f>IF(Inskrivning!F1027&gt;0,Inskrivning!L1027,0)</f>
        <v>0</v>
      </c>
      <c r="D322" s="53">
        <f>IF(Inskrivning!F1027&gt;0,Inskrivning!M1027,0)</f>
        <v>0</v>
      </c>
      <c r="E322" s="53">
        <f>IF(Inskrivning!F1027&gt;0,Inskrivning!N1027,0)</f>
        <v>0</v>
      </c>
      <c r="F322" s="53">
        <f>IF(Inskrivning!F1027&gt;0,Inskrivning!O1027,0)</f>
        <v>0</v>
      </c>
      <c r="G322" s="53">
        <f>IF(Inskrivning!F1027&gt;0,Inskrivning!P1027,0)</f>
        <v>0</v>
      </c>
      <c r="H322" s="53">
        <f>IF(Inskrivning!F1027&gt;0,Inskrivning!Q1027,0)</f>
        <v>0</v>
      </c>
      <c r="I322" s="53">
        <f>IF(Inskrivning!F1027&gt;0,Inskrivning!R1027,0)</f>
        <v>0</v>
      </c>
      <c r="J322" s="53">
        <f>IF(Inskrivning!F1027&gt;0,Inskrivning!S1027,0)</f>
        <v>0</v>
      </c>
      <c r="K322" s="53">
        <f>IF(Inskrivning!F1027&gt;0,Inskrivning!T1027,0)</f>
        <v>0</v>
      </c>
      <c r="L322" s="53">
        <f>IF(Inskrivning!F1027&gt;0,Inskrivning!U1027,0)</f>
        <v>0</v>
      </c>
      <c r="M322" s="53">
        <f>IF(Inskrivning!F1027&gt;0,Inskrivning!V1027,0)</f>
        <v>0</v>
      </c>
      <c r="N322" s="53">
        <f>IF(Inskrivning!F1027&gt;0,Inskrivning!W1027,0)</f>
        <v>0</v>
      </c>
      <c r="O322" s="53">
        <f>IF(Inskrivning!F1027&gt;0,Inskrivning!X1027,0)</f>
        <v>0</v>
      </c>
      <c r="P322" s="4"/>
      <c r="Q322" s="4"/>
      <c r="R322" s="4"/>
      <c r="W322" s="15">
        <f>IF(Inskrivning!F1027="",0,Inskrivning!F1027)</f>
        <v>0</v>
      </c>
      <c r="Y322" s="30"/>
      <c r="Z322" s="104"/>
    </row>
    <row r="323" spans="1:26" ht="15" x14ac:dyDescent="0.25">
      <c r="A323" s="53">
        <f>IF(Inskrivning!F1028&gt;0,Inskrivning!J1028,0)</f>
        <v>0</v>
      </c>
      <c r="B323" s="53">
        <f>IF(Inskrivning!F1028&gt;0,Inskrivning!K1028,0)</f>
        <v>0</v>
      </c>
      <c r="C323" s="53">
        <f>IF(Inskrivning!F1028&gt;0,Inskrivning!L1028,0)</f>
        <v>0</v>
      </c>
      <c r="D323" s="53">
        <f>IF(Inskrivning!F1028&gt;0,Inskrivning!M1028,0)</f>
        <v>0</v>
      </c>
      <c r="E323" s="53">
        <f>IF(Inskrivning!F1028&gt;0,Inskrivning!N1028,0)</f>
        <v>0</v>
      </c>
      <c r="F323" s="53">
        <f>IF(Inskrivning!F1028&gt;0,Inskrivning!O1028,0)</f>
        <v>0</v>
      </c>
      <c r="G323" s="53">
        <f>IF(Inskrivning!F1028&gt;0,Inskrivning!P1028,0)</f>
        <v>0</v>
      </c>
      <c r="H323" s="53">
        <f>IF(Inskrivning!F1028&gt;0,Inskrivning!Q1028,0)</f>
        <v>0</v>
      </c>
      <c r="I323" s="53">
        <f>IF(Inskrivning!F1028&gt;0,Inskrivning!R1028,0)</f>
        <v>0</v>
      </c>
      <c r="J323" s="53">
        <f>IF(Inskrivning!F1028&gt;0,Inskrivning!S1028,0)</f>
        <v>0</v>
      </c>
      <c r="K323" s="53">
        <f>IF(Inskrivning!F1028&gt;0,Inskrivning!T1028,0)</f>
        <v>0</v>
      </c>
      <c r="L323" s="53">
        <f>IF(Inskrivning!F1028&gt;0,Inskrivning!U1028,0)</f>
        <v>0</v>
      </c>
      <c r="M323" s="53">
        <f>IF(Inskrivning!F1028&gt;0,Inskrivning!V1028,0)</f>
        <v>0</v>
      </c>
      <c r="N323" s="53">
        <f>IF(Inskrivning!F1028&gt;0,Inskrivning!W1028,0)</f>
        <v>0</v>
      </c>
      <c r="O323" s="53">
        <f>IF(Inskrivning!F1028&gt;0,Inskrivning!X1028,0)</f>
        <v>0</v>
      </c>
      <c r="P323" s="4"/>
      <c r="Q323" s="4"/>
      <c r="R323" s="4"/>
      <c r="W323" s="15">
        <f>IF(Inskrivning!F1028="",0,Inskrivning!F1028)</f>
        <v>0</v>
      </c>
      <c r="Y323" s="30"/>
      <c r="Z323" s="4"/>
    </row>
    <row r="324" spans="1:26" ht="15" x14ac:dyDescent="0.25">
      <c r="A324" s="53">
        <f>IF(Inskrivning!F1029&gt;0,Inskrivning!J1029,0)</f>
        <v>0</v>
      </c>
      <c r="B324" s="53">
        <f>IF(Inskrivning!F1029&gt;0,Inskrivning!K1029,0)</f>
        <v>0</v>
      </c>
      <c r="C324" s="53">
        <f>IF(Inskrivning!F1029&gt;0,Inskrivning!L1029,0)</f>
        <v>0</v>
      </c>
      <c r="D324" s="53">
        <f>IF(Inskrivning!F1029&gt;0,Inskrivning!M1029,0)</f>
        <v>0</v>
      </c>
      <c r="E324" s="53">
        <f>IF(Inskrivning!F1029&gt;0,Inskrivning!N1029,0)</f>
        <v>0</v>
      </c>
      <c r="F324" s="53">
        <f>IF(Inskrivning!F1029&gt;0,Inskrivning!O1029,0)</f>
        <v>0</v>
      </c>
      <c r="G324" s="53">
        <f>IF(Inskrivning!F1029&gt;0,Inskrivning!P1029,0)</f>
        <v>0</v>
      </c>
      <c r="H324" s="53">
        <f>IF(Inskrivning!F1029&gt;0,Inskrivning!Q1029,0)</f>
        <v>0</v>
      </c>
      <c r="I324" s="53">
        <f>IF(Inskrivning!F1029&gt;0,Inskrivning!R1029,0)</f>
        <v>0</v>
      </c>
      <c r="J324" s="53">
        <f>IF(Inskrivning!F1029&gt;0,Inskrivning!S1029,0)</f>
        <v>0</v>
      </c>
      <c r="K324" s="53">
        <f>IF(Inskrivning!F1029&gt;0,Inskrivning!T1029,0)</f>
        <v>0</v>
      </c>
      <c r="L324" s="53">
        <f>IF(Inskrivning!F1029&gt;0,Inskrivning!U1029,0)</f>
        <v>0</v>
      </c>
      <c r="M324" s="53">
        <f>IF(Inskrivning!F1029&gt;0,Inskrivning!V1029,0)</f>
        <v>0</v>
      </c>
      <c r="N324" s="53">
        <f>IF(Inskrivning!F1029&gt;0,Inskrivning!W1029,0)</f>
        <v>0</v>
      </c>
      <c r="O324" s="53">
        <f>IF(Inskrivning!F1029&gt;0,Inskrivning!X1029,0)</f>
        <v>0</v>
      </c>
      <c r="P324" s="4"/>
      <c r="Q324" s="4"/>
      <c r="R324" s="4"/>
      <c r="W324" s="15">
        <f>IF(Inskrivning!F1029="",0,Inskrivning!F1029)</f>
        <v>0</v>
      </c>
      <c r="Y324" s="30"/>
      <c r="Z324" s="104"/>
    </row>
    <row r="325" spans="1:26" ht="15" x14ac:dyDescent="0.25">
      <c r="A325" s="53">
        <f>IF(Inskrivning!F1030&gt;0,Inskrivning!J1030,0)</f>
        <v>0</v>
      </c>
      <c r="B325" s="53">
        <f>IF(Inskrivning!F1030&gt;0,Inskrivning!K1030,0)</f>
        <v>0</v>
      </c>
      <c r="C325" s="53">
        <f>IF(Inskrivning!F1030&gt;0,Inskrivning!L1030,0)</f>
        <v>0</v>
      </c>
      <c r="D325" s="53">
        <f>IF(Inskrivning!F1030&gt;0,Inskrivning!M1030,0)</f>
        <v>0</v>
      </c>
      <c r="E325" s="53">
        <f>IF(Inskrivning!F1030&gt;0,Inskrivning!N1030,0)</f>
        <v>0</v>
      </c>
      <c r="F325" s="53">
        <f>IF(Inskrivning!F1030&gt;0,Inskrivning!O1030,0)</f>
        <v>0</v>
      </c>
      <c r="G325" s="53">
        <f>IF(Inskrivning!F1030&gt;0,Inskrivning!P1030,0)</f>
        <v>0</v>
      </c>
      <c r="H325" s="53">
        <f>IF(Inskrivning!F1030&gt;0,Inskrivning!Q1030,0)</f>
        <v>0</v>
      </c>
      <c r="I325" s="53">
        <f>IF(Inskrivning!F1030&gt;0,Inskrivning!R1030,0)</f>
        <v>0</v>
      </c>
      <c r="J325" s="53">
        <f>IF(Inskrivning!F1030&gt;0,Inskrivning!S1030,0)</f>
        <v>0</v>
      </c>
      <c r="K325" s="53">
        <f>IF(Inskrivning!F1030&gt;0,Inskrivning!T1030,0)</f>
        <v>0</v>
      </c>
      <c r="L325" s="53">
        <f>IF(Inskrivning!F1030&gt;0,Inskrivning!U1030,0)</f>
        <v>0</v>
      </c>
      <c r="M325" s="53">
        <f>IF(Inskrivning!F1030&gt;0,Inskrivning!V1030,0)</f>
        <v>0</v>
      </c>
      <c r="N325" s="53">
        <f>IF(Inskrivning!F1030&gt;0,Inskrivning!W1030,0)</f>
        <v>0</v>
      </c>
      <c r="O325" s="53">
        <f>IF(Inskrivning!F1030&gt;0,Inskrivning!X1030,0)</f>
        <v>0</v>
      </c>
      <c r="P325" s="4"/>
      <c r="Q325" s="4"/>
      <c r="R325" s="4"/>
      <c r="W325" s="15">
        <f>IF(Inskrivning!F1030="",0,Inskrivning!F1030)</f>
        <v>0</v>
      </c>
      <c r="Y325" s="30"/>
      <c r="Z325" s="4"/>
    </row>
    <row r="326" spans="1:26" ht="15" x14ac:dyDescent="0.25">
      <c r="A326" s="53">
        <f>IF(Inskrivning!F1031&gt;0,Inskrivning!J1031,0)</f>
        <v>0</v>
      </c>
      <c r="B326" s="53">
        <f>IF(Inskrivning!F1031&gt;0,Inskrivning!K1031,0)</f>
        <v>0</v>
      </c>
      <c r="C326" s="53">
        <f>IF(Inskrivning!F1031&gt;0,Inskrivning!L1031,0)</f>
        <v>0</v>
      </c>
      <c r="D326" s="53">
        <f>IF(Inskrivning!F1031&gt;0,Inskrivning!M1031,0)</f>
        <v>0</v>
      </c>
      <c r="E326" s="53">
        <f>IF(Inskrivning!F1031&gt;0,Inskrivning!N1031,0)</f>
        <v>0</v>
      </c>
      <c r="F326" s="53">
        <f>IF(Inskrivning!F1031&gt;0,Inskrivning!O1031,0)</f>
        <v>0</v>
      </c>
      <c r="G326" s="53">
        <f>IF(Inskrivning!F1031&gt;0,Inskrivning!P1031,0)</f>
        <v>0</v>
      </c>
      <c r="H326" s="53">
        <f>IF(Inskrivning!F1031&gt;0,Inskrivning!Q1031,0)</f>
        <v>0</v>
      </c>
      <c r="I326" s="53">
        <f>IF(Inskrivning!F1031&gt;0,Inskrivning!R1031,0)</f>
        <v>0</v>
      </c>
      <c r="J326" s="53">
        <f>IF(Inskrivning!F1031&gt;0,Inskrivning!S1031,0)</f>
        <v>0</v>
      </c>
      <c r="K326" s="53">
        <f>IF(Inskrivning!F1031&gt;0,Inskrivning!T1031,0)</f>
        <v>0</v>
      </c>
      <c r="L326" s="53">
        <f>IF(Inskrivning!F1031&gt;0,Inskrivning!U1031,0)</f>
        <v>0</v>
      </c>
      <c r="M326" s="53">
        <f>IF(Inskrivning!F1031&gt;0,Inskrivning!V1031,0)</f>
        <v>0</v>
      </c>
      <c r="N326" s="53">
        <f>IF(Inskrivning!F1031&gt;0,Inskrivning!W1031,0)</f>
        <v>0</v>
      </c>
      <c r="O326" s="53">
        <f>IF(Inskrivning!F1031&gt;0,Inskrivning!X1031,0)</f>
        <v>0</v>
      </c>
      <c r="P326" s="4"/>
      <c r="Q326" s="4"/>
      <c r="R326" s="4"/>
      <c r="W326" s="15">
        <f>IF(Inskrivning!F1031="",0,Inskrivning!F1031)</f>
        <v>0</v>
      </c>
      <c r="Y326" s="30"/>
      <c r="Z326" s="104"/>
    </row>
    <row r="327" spans="1:26" ht="15" x14ac:dyDescent="0.25">
      <c r="A327" s="53">
        <f>IF(Inskrivning!F1032&gt;0,Inskrivning!J1032,0)</f>
        <v>0</v>
      </c>
      <c r="B327" s="53">
        <f>IF(Inskrivning!F1032&gt;0,Inskrivning!K1032,0)</f>
        <v>0</v>
      </c>
      <c r="C327" s="53">
        <f>IF(Inskrivning!F1032&gt;0,Inskrivning!L1032,0)</f>
        <v>0</v>
      </c>
      <c r="D327" s="53">
        <f>IF(Inskrivning!F1032&gt;0,Inskrivning!M1032,0)</f>
        <v>0</v>
      </c>
      <c r="E327" s="53">
        <f>IF(Inskrivning!F1032&gt;0,Inskrivning!N1032,0)</f>
        <v>0</v>
      </c>
      <c r="F327" s="53">
        <f>IF(Inskrivning!F1032&gt;0,Inskrivning!O1032,0)</f>
        <v>0</v>
      </c>
      <c r="G327" s="53">
        <f>IF(Inskrivning!F1032&gt;0,Inskrivning!P1032,0)</f>
        <v>0</v>
      </c>
      <c r="H327" s="53">
        <f>IF(Inskrivning!F1032&gt;0,Inskrivning!Q1032,0)</f>
        <v>0</v>
      </c>
      <c r="I327" s="53">
        <f>IF(Inskrivning!F1032&gt;0,Inskrivning!R1032,0)</f>
        <v>0</v>
      </c>
      <c r="J327" s="53">
        <f>IF(Inskrivning!F1032&gt;0,Inskrivning!S1032,0)</f>
        <v>0</v>
      </c>
      <c r="K327" s="53">
        <f>IF(Inskrivning!F1032&gt;0,Inskrivning!T1032,0)</f>
        <v>0</v>
      </c>
      <c r="L327" s="53">
        <f>IF(Inskrivning!F1032&gt;0,Inskrivning!U1032,0)</f>
        <v>0</v>
      </c>
      <c r="M327" s="53">
        <f>IF(Inskrivning!F1032&gt;0,Inskrivning!V1032,0)</f>
        <v>0</v>
      </c>
      <c r="N327" s="53">
        <f>IF(Inskrivning!F1032&gt;0,Inskrivning!W1032,0)</f>
        <v>0</v>
      </c>
      <c r="O327" s="53">
        <f>IF(Inskrivning!F1032&gt;0,Inskrivning!X1032,0)</f>
        <v>0</v>
      </c>
      <c r="P327" s="4"/>
      <c r="Q327" s="4"/>
      <c r="R327" s="4"/>
      <c r="W327" s="15">
        <f>IF(Inskrivning!F1032="",0,Inskrivning!F1032)</f>
        <v>0</v>
      </c>
      <c r="Y327" s="30"/>
      <c r="Z327" s="4"/>
    </row>
    <row r="328" spans="1:26" ht="15" x14ac:dyDescent="0.25">
      <c r="A328" s="53">
        <f>IF(Inskrivning!F1033&gt;0,Inskrivning!J1033,0)</f>
        <v>0</v>
      </c>
      <c r="B328" s="53">
        <f>IF(Inskrivning!F1033&gt;0,Inskrivning!K1033,0)</f>
        <v>0</v>
      </c>
      <c r="C328" s="53">
        <f>IF(Inskrivning!F1033&gt;0,Inskrivning!L1033,0)</f>
        <v>0</v>
      </c>
      <c r="D328" s="53">
        <f>IF(Inskrivning!F1033&gt;0,Inskrivning!M1033,0)</f>
        <v>0</v>
      </c>
      <c r="E328" s="53">
        <f>IF(Inskrivning!F1033&gt;0,Inskrivning!N1033,0)</f>
        <v>0</v>
      </c>
      <c r="F328" s="53">
        <f>IF(Inskrivning!F1033&gt;0,Inskrivning!O1033,0)</f>
        <v>0</v>
      </c>
      <c r="G328" s="53">
        <f>IF(Inskrivning!F1033&gt;0,Inskrivning!P1033,0)</f>
        <v>0</v>
      </c>
      <c r="H328" s="53">
        <f>IF(Inskrivning!F1033&gt;0,Inskrivning!Q1033,0)</f>
        <v>0</v>
      </c>
      <c r="I328" s="53">
        <f>IF(Inskrivning!F1033&gt;0,Inskrivning!R1033,0)</f>
        <v>0</v>
      </c>
      <c r="J328" s="53">
        <f>IF(Inskrivning!F1033&gt;0,Inskrivning!S1033,0)</f>
        <v>0</v>
      </c>
      <c r="K328" s="53">
        <f>IF(Inskrivning!F1033&gt;0,Inskrivning!T1033,0)</f>
        <v>0</v>
      </c>
      <c r="L328" s="53">
        <f>IF(Inskrivning!F1033&gt;0,Inskrivning!U1033,0)</f>
        <v>0</v>
      </c>
      <c r="M328" s="53">
        <f>IF(Inskrivning!F1033&gt;0,Inskrivning!V1033,0)</f>
        <v>0</v>
      </c>
      <c r="N328" s="53">
        <f>IF(Inskrivning!F1033&gt;0,Inskrivning!W1033,0)</f>
        <v>0</v>
      </c>
      <c r="O328" s="53">
        <f>IF(Inskrivning!F1033&gt;0,Inskrivning!X1033,0)</f>
        <v>0</v>
      </c>
      <c r="P328" s="4"/>
      <c r="Q328" s="4"/>
      <c r="R328" s="4"/>
      <c r="W328" s="15">
        <f>IF(Inskrivning!F1033="",0,Inskrivning!F1033)</f>
        <v>0</v>
      </c>
      <c r="Y328" s="30"/>
      <c r="Z328" s="104"/>
    </row>
    <row r="329" spans="1:26" ht="15" x14ac:dyDescent="0.25">
      <c r="A329" s="53">
        <f>IF(Inskrivning!F1034&gt;0,Inskrivning!J1034,0)</f>
        <v>0</v>
      </c>
      <c r="B329" s="53">
        <f>IF(Inskrivning!F1034&gt;0,Inskrivning!K1034,0)</f>
        <v>0</v>
      </c>
      <c r="C329" s="53">
        <f>IF(Inskrivning!F1034&gt;0,Inskrivning!L1034,0)</f>
        <v>0</v>
      </c>
      <c r="D329" s="53">
        <f>IF(Inskrivning!F1034&gt;0,Inskrivning!M1034,0)</f>
        <v>0</v>
      </c>
      <c r="E329" s="53">
        <f>IF(Inskrivning!F1034&gt;0,Inskrivning!N1034,0)</f>
        <v>0</v>
      </c>
      <c r="F329" s="53">
        <f>IF(Inskrivning!F1034&gt;0,Inskrivning!O1034,0)</f>
        <v>0</v>
      </c>
      <c r="G329" s="53">
        <f>IF(Inskrivning!F1034&gt;0,Inskrivning!P1034,0)</f>
        <v>0</v>
      </c>
      <c r="H329" s="53">
        <f>IF(Inskrivning!F1034&gt;0,Inskrivning!Q1034,0)</f>
        <v>0</v>
      </c>
      <c r="I329" s="53">
        <f>IF(Inskrivning!F1034&gt;0,Inskrivning!R1034,0)</f>
        <v>0</v>
      </c>
      <c r="J329" s="53">
        <f>IF(Inskrivning!F1034&gt;0,Inskrivning!S1034,0)</f>
        <v>0</v>
      </c>
      <c r="K329" s="53">
        <f>IF(Inskrivning!F1034&gt;0,Inskrivning!T1034,0)</f>
        <v>0</v>
      </c>
      <c r="L329" s="53">
        <f>IF(Inskrivning!F1034&gt;0,Inskrivning!U1034,0)</f>
        <v>0</v>
      </c>
      <c r="M329" s="53">
        <f>IF(Inskrivning!F1034&gt;0,Inskrivning!V1034,0)</f>
        <v>0</v>
      </c>
      <c r="N329" s="53">
        <f>IF(Inskrivning!F1034&gt;0,Inskrivning!W1034,0)</f>
        <v>0</v>
      </c>
      <c r="O329" s="53">
        <f>IF(Inskrivning!F1034&gt;0,Inskrivning!X1034,0)</f>
        <v>0</v>
      </c>
      <c r="P329" s="4"/>
      <c r="Q329" s="4"/>
      <c r="R329" s="4"/>
      <c r="W329" s="15">
        <f>IF(Inskrivning!F1034="",0,Inskrivning!F1034)</f>
        <v>0</v>
      </c>
      <c r="Y329" s="30"/>
      <c r="Z329" s="4"/>
    </row>
    <row r="330" spans="1:26" ht="15" x14ac:dyDescent="0.25">
      <c r="A330" s="53">
        <f>IF(Inskrivning!F1035&gt;0,Inskrivning!J1035,0)</f>
        <v>0</v>
      </c>
      <c r="B330" s="53">
        <f>IF(Inskrivning!F1035&gt;0,Inskrivning!K1035,0)</f>
        <v>0</v>
      </c>
      <c r="C330" s="53">
        <f>IF(Inskrivning!F1035&gt;0,Inskrivning!L1035,0)</f>
        <v>0</v>
      </c>
      <c r="D330" s="53">
        <f>IF(Inskrivning!F1035&gt;0,Inskrivning!M1035,0)</f>
        <v>0</v>
      </c>
      <c r="E330" s="53">
        <f>IF(Inskrivning!F1035&gt;0,Inskrivning!N1035,0)</f>
        <v>0</v>
      </c>
      <c r="F330" s="53">
        <f>IF(Inskrivning!F1035&gt;0,Inskrivning!O1035,0)</f>
        <v>0</v>
      </c>
      <c r="G330" s="53">
        <f>IF(Inskrivning!F1035&gt;0,Inskrivning!P1035,0)</f>
        <v>0</v>
      </c>
      <c r="H330" s="53">
        <f>IF(Inskrivning!F1035&gt;0,Inskrivning!Q1035,0)</f>
        <v>0</v>
      </c>
      <c r="I330" s="53">
        <f>IF(Inskrivning!F1035&gt;0,Inskrivning!R1035,0)</f>
        <v>0</v>
      </c>
      <c r="J330" s="53">
        <f>IF(Inskrivning!F1035&gt;0,Inskrivning!S1035,0)</f>
        <v>0</v>
      </c>
      <c r="K330" s="53">
        <f>IF(Inskrivning!F1035&gt;0,Inskrivning!T1035,0)</f>
        <v>0</v>
      </c>
      <c r="L330" s="53">
        <f>IF(Inskrivning!F1035&gt;0,Inskrivning!U1035,0)</f>
        <v>0</v>
      </c>
      <c r="M330" s="53">
        <f>IF(Inskrivning!F1035&gt;0,Inskrivning!V1035,0)</f>
        <v>0</v>
      </c>
      <c r="N330" s="53">
        <f>IF(Inskrivning!F1035&gt;0,Inskrivning!W1035,0)</f>
        <v>0</v>
      </c>
      <c r="O330" s="53">
        <f>IF(Inskrivning!F1035&gt;0,Inskrivning!X1035,0)</f>
        <v>0</v>
      </c>
      <c r="P330" s="4"/>
      <c r="Q330" s="4"/>
      <c r="R330" s="4"/>
      <c r="W330" s="15">
        <f>IF(Inskrivning!F1035="",0,Inskrivning!F1035)</f>
        <v>0</v>
      </c>
      <c r="Y330" s="30"/>
      <c r="Z330" s="104"/>
    </row>
    <row r="331" spans="1:26" ht="15" x14ac:dyDescent="0.25">
      <c r="A331" s="53">
        <f>IF(Inskrivning!F1036&gt;0,Inskrivning!J1036,0)</f>
        <v>0</v>
      </c>
      <c r="B331" s="53">
        <f>IF(Inskrivning!F1036&gt;0,Inskrivning!K1036,0)</f>
        <v>0</v>
      </c>
      <c r="C331" s="53">
        <f>IF(Inskrivning!F1036&gt;0,Inskrivning!L1036,0)</f>
        <v>0</v>
      </c>
      <c r="D331" s="53">
        <f>IF(Inskrivning!F1036&gt;0,Inskrivning!M1036,0)</f>
        <v>0</v>
      </c>
      <c r="E331" s="53">
        <f>IF(Inskrivning!F1036&gt;0,Inskrivning!N1036,0)</f>
        <v>0</v>
      </c>
      <c r="F331" s="53">
        <f>IF(Inskrivning!F1036&gt;0,Inskrivning!O1036,0)</f>
        <v>0</v>
      </c>
      <c r="G331" s="53">
        <f>IF(Inskrivning!F1036&gt;0,Inskrivning!P1036,0)</f>
        <v>0</v>
      </c>
      <c r="H331" s="53">
        <f>IF(Inskrivning!F1036&gt;0,Inskrivning!Q1036,0)</f>
        <v>0</v>
      </c>
      <c r="I331" s="53">
        <f>IF(Inskrivning!F1036&gt;0,Inskrivning!R1036,0)</f>
        <v>0</v>
      </c>
      <c r="J331" s="53">
        <f>IF(Inskrivning!F1036&gt;0,Inskrivning!S1036,0)</f>
        <v>0</v>
      </c>
      <c r="K331" s="53">
        <f>IF(Inskrivning!F1036&gt;0,Inskrivning!T1036,0)</f>
        <v>0</v>
      </c>
      <c r="L331" s="53">
        <f>IF(Inskrivning!F1036&gt;0,Inskrivning!U1036,0)</f>
        <v>0</v>
      </c>
      <c r="M331" s="53">
        <f>IF(Inskrivning!F1036&gt;0,Inskrivning!V1036,0)</f>
        <v>0</v>
      </c>
      <c r="N331" s="53">
        <f>IF(Inskrivning!F1036&gt;0,Inskrivning!W1036,0)</f>
        <v>0</v>
      </c>
      <c r="O331" s="53">
        <f>IF(Inskrivning!F1036&gt;0,Inskrivning!X1036,0)</f>
        <v>0</v>
      </c>
      <c r="P331" s="4"/>
      <c r="Q331" s="4"/>
      <c r="R331" s="4"/>
      <c r="W331" s="15">
        <f>IF(Inskrivning!F1036="",0,Inskrivning!F1036)</f>
        <v>0</v>
      </c>
      <c r="Y331" s="30"/>
      <c r="Z331" s="4"/>
    </row>
    <row r="332" spans="1:26" ht="15" x14ac:dyDescent="0.25">
      <c r="A332" s="53">
        <f>IF(Inskrivning!F1037&gt;0,Inskrivning!J1037,0)</f>
        <v>0</v>
      </c>
      <c r="B332" s="53">
        <f>IF(Inskrivning!F1037&gt;0,Inskrivning!K1037,0)</f>
        <v>0</v>
      </c>
      <c r="C332" s="53">
        <f>IF(Inskrivning!F1037&gt;0,Inskrivning!L1037,0)</f>
        <v>0</v>
      </c>
      <c r="D332" s="53">
        <f>IF(Inskrivning!F1037&gt;0,Inskrivning!M1037,0)</f>
        <v>0</v>
      </c>
      <c r="E332" s="53">
        <f>IF(Inskrivning!F1037&gt;0,Inskrivning!N1037,0)</f>
        <v>0</v>
      </c>
      <c r="F332" s="53">
        <f>IF(Inskrivning!F1037&gt;0,Inskrivning!O1037,0)</f>
        <v>0</v>
      </c>
      <c r="G332" s="53">
        <f>IF(Inskrivning!F1037&gt;0,Inskrivning!P1037,0)</f>
        <v>0</v>
      </c>
      <c r="H332" s="53">
        <f>IF(Inskrivning!F1037&gt;0,Inskrivning!Q1037,0)</f>
        <v>0</v>
      </c>
      <c r="I332" s="53">
        <f>IF(Inskrivning!F1037&gt;0,Inskrivning!R1037,0)</f>
        <v>0</v>
      </c>
      <c r="J332" s="53">
        <f>IF(Inskrivning!F1037&gt;0,Inskrivning!S1037,0)</f>
        <v>0</v>
      </c>
      <c r="K332" s="53">
        <f>IF(Inskrivning!F1037&gt;0,Inskrivning!T1037,0)</f>
        <v>0</v>
      </c>
      <c r="L332" s="53">
        <f>IF(Inskrivning!F1037&gt;0,Inskrivning!U1037,0)</f>
        <v>0</v>
      </c>
      <c r="M332" s="53">
        <f>IF(Inskrivning!F1037&gt;0,Inskrivning!V1037,0)</f>
        <v>0</v>
      </c>
      <c r="N332" s="53">
        <f>IF(Inskrivning!F1037&gt;0,Inskrivning!W1037,0)</f>
        <v>0</v>
      </c>
      <c r="O332" s="53">
        <f>IF(Inskrivning!F1037&gt;0,Inskrivning!X1037,0)</f>
        <v>0</v>
      </c>
      <c r="P332" s="4"/>
      <c r="Q332" s="4"/>
      <c r="R332" s="4"/>
      <c r="W332" s="15">
        <f>IF(Inskrivning!F1037="",0,Inskrivning!F1037)</f>
        <v>0</v>
      </c>
      <c r="Y332" s="30"/>
      <c r="Z332" s="104"/>
    </row>
    <row r="333" spans="1:26" ht="15" x14ac:dyDescent="0.25">
      <c r="A333" s="53">
        <f>IF(Inskrivning!F1038&gt;0,Inskrivning!J1038,0)</f>
        <v>0</v>
      </c>
      <c r="B333" s="53">
        <f>IF(Inskrivning!F1038&gt;0,Inskrivning!K1038,0)</f>
        <v>0</v>
      </c>
      <c r="C333" s="53">
        <f>IF(Inskrivning!F1038&gt;0,Inskrivning!L1038,0)</f>
        <v>0</v>
      </c>
      <c r="D333" s="53">
        <f>IF(Inskrivning!F1038&gt;0,Inskrivning!M1038,0)</f>
        <v>0</v>
      </c>
      <c r="E333" s="53">
        <f>IF(Inskrivning!F1038&gt;0,Inskrivning!N1038,0)</f>
        <v>0</v>
      </c>
      <c r="F333" s="53">
        <f>IF(Inskrivning!F1038&gt;0,Inskrivning!O1038,0)</f>
        <v>0</v>
      </c>
      <c r="G333" s="53">
        <f>IF(Inskrivning!F1038&gt;0,Inskrivning!P1038,0)</f>
        <v>0</v>
      </c>
      <c r="H333" s="53">
        <f>IF(Inskrivning!F1038&gt;0,Inskrivning!Q1038,0)</f>
        <v>0</v>
      </c>
      <c r="I333" s="53">
        <f>IF(Inskrivning!F1038&gt;0,Inskrivning!R1038,0)</f>
        <v>0</v>
      </c>
      <c r="J333" s="53">
        <f>IF(Inskrivning!F1038&gt;0,Inskrivning!S1038,0)</f>
        <v>0</v>
      </c>
      <c r="K333" s="53">
        <f>IF(Inskrivning!F1038&gt;0,Inskrivning!T1038,0)</f>
        <v>0</v>
      </c>
      <c r="L333" s="53">
        <f>IF(Inskrivning!F1038&gt;0,Inskrivning!U1038,0)</f>
        <v>0</v>
      </c>
      <c r="M333" s="53">
        <f>IF(Inskrivning!F1038&gt;0,Inskrivning!V1038,0)</f>
        <v>0</v>
      </c>
      <c r="N333" s="53">
        <f>IF(Inskrivning!F1038&gt;0,Inskrivning!W1038,0)</f>
        <v>0</v>
      </c>
      <c r="O333" s="53">
        <f>IF(Inskrivning!F1038&gt;0,Inskrivning!X1038,0)</f>
        <v>0</v>
      </c>
      <c r="P333" s="4"/>
      <c r="Q333" s="4"/>
      <c r="R333" s="4"/>
      <c r="W333" s="15">
        <f>IF(Inskrivning!F1038="",0,Inskrivning!F1038)</f>
        <v>0</v>
      </c>
      <c r="Y333" s="30"/>
      <c r="Z333" s="4"/>
    </row>
    <row r="334" spans="1:26" ht="15" x14ac:dyDescent="0.25">
      <c r="A334" s="53">
        <f>IF(Inskrivning!F1039&gt;0,Inskrivning!J1039,0)</f>
        <v>0</v>
      </c>
      <c r="B334" s="53">
        <f>IF(Inskrivning!F1039&gt;0,Inskrivning!K1039,0)</f>
        <v>0</v>
      </c>
      <c r="C334" s="53">
        <f>IF(Inskrivning!F1039&gt;0,Inskrivning!L1039,0)</f>
        <v>0</v>
      </c>
      <c r="D334" s="53">
        <f>IF(Inskrivning!F1039&gt;0,Inskrivning!M1039,0)</f>
        <v>0</v>
      </c>
      <c r="E334" s="53">
        <f>IF(Inskrivning!F1039&gt;0,Inskrivning!N1039,0)</f>
        <v>0</v>
      </c>
      <c r="F334" s="53">
        <f>IF(Inskrivning!F1039&gt;0,Inskrivning!O1039,0)</f>
        <v>0</v>
      </c>
      <c r="G334" s="53">
        <f>IF(Inskrivning!F1039&gt;0,Inskrivning!P1039,0)</f>
        <v>0</v>
      </c>
      <c r="H334" s="53">
        <f>IF(Inskrivning!F1039&gt;0,Inskrivning!Q1039,0)</f>
        <v>0</v>
      </c>
      <c r="I334" s="53">
        <f>IF(Inskrivning!F1039&gt;0,Inskrivning!R1039,0)</f>
        <v>0</v>
      </c>
      <c r="J334" s="53">
        <f>IF(Inskrivning!F1039&gt;0,Inskrivning!S1039,0)</f>
        <v>0</v>
      </c>
      <c r="K334" s="53">
        <f>IF(Inskrivning!F1039&gt;0,Inskrivning!T1039,0)</f>
        <v>0</v>
      </c>
      <c r="L334" s="53">
        <f>IF(Inskrivning!F1039&gt;0,Inskrivning!U1039,0)</f>
        <v>0</v>
      </c>
      <c r="M334" s="53">
        <f>IF(Inskrivning!F1039&gt;0,Inskrivning!V1039,0)</f>
        <v>0</v>
      </c>
      <c r="N334" s="53">
        <f>IF(Inskrivning!F1039&gt;0,Inskrivning!W1039,0)</f>
        <v>0</v>
      </c>
      <c r="O334" s="53">
        <f>IF(Inskrivning!F1039&gt;0,Inskrivning!X1039,0)</f>
        <v>0</v>
      </c>
      <c r="P334" s="4"/>
      <c r="Q334" s="4"/>
      <c r="R334" s="4"/>
      <c r="W334" s="15">
        <f>IF(Inskrivning!F1039="",0,Inskrivning!F1039)</f>
        <v>0</v>
      </c>
      <c r="Y334" s="30"/>
      <c r="Z334" s="104"/>
    </row>
    <row r="335" spans="1:26" ht="15" x14ac:dyDescent="0.25">
      <c r="A335" s="53">
        <f>IF(Inskrivning!F1040&gt;0,Inskrivning!J1040,0)</f>
        <v>0</v>
      </c>
      <c r="B335" s="53">
        <f>IF(Inskrivning!F1040&gt;0,Inskrivning!K1040,0)</f>
        <v>0</v>
      </c>
      <c r="C335" s="53">
        <f>IF(Inskrivning!F1040&gt;0,Inskrivning!L1040,0)</f>
        <v>0</v>
      </c>
      <c r="D335" s="53">
        <f>IF(Inskrivning!F1040&gt;0,Inskrivning!M1040,0)</f>
        <v>0</v>
      </c>
      <c r="E335" s="53">
        <f>IF(Inskrivning!F1040&gt;0,Inskrivning!N1040,0)</f>
        <v>0</v>
      </c>
      <c r="F335" s="53">
        <f>IF(Inskrivning!F1040&gt;0,Inskrivning!O1040,0)</f>
        <v>0</v>
      </c>
      <c r="G335" s="53">
        <f>IF(Inskrivning!F1040&gt;0,Inskrivning!P1040,0)</f>
        <v>0</v>
      </c>
      <c r="H335" s="53">
        <f>IF(Inskrivning!F1040&gt;0,Inskrivning!Q1040,0)</f>
        <v>0</v>
      </c>
      <c r="I335" s="53">
        <f>IF(Inskrivning!F1040&gt;0,Inskrivning!R1040,0)</f>
        <v>0</v>
      </c>
      <c r="J335" s="53">
        <f>IF(Inskrivning!F1040&gt;0,Inskrivning!S1040,0)</f>
        <v>0</v>
      </c>
      <c r="K335" s="53">
        <f>IF(Inskrivning!F1040&gt;0,Inskrivning!T1040,0)</f>
        <v>0</v>
      </c>
      <c r="L335" s="53">
        <f>IF(Inskrivning!F1040&gt;0,Inskrivning!U1040,0)</f>
        <v>0</v>
      </c>
      <c r="M335" s="53">
        <f>IF(Inskrivning!F1040&gt;0,Inskrivning!V1040,0)</f>
        <v>0</v>
      </c>
      <c r="N335" s="53">
        <f>IF(Inskrivning!F1040&gt;0,Inskrivning!W1040,0)</f>
        <v>0</v>
      </c>
      <c r="O335" s="53">
        <f>IF(Inskrivning!F1040&gt;0,Inskrivning!X1040,0)</f>
        <v>0</v>
      </c>
      <c r="P335" s="4"/>
      <c r="Q335" s="4"/>
      <c r="R335" s="4"/>
      <c r="W335" s="15">
        <f>IF(Inskrivning!F1040="",0,Inskrivning!F1040)</f>
        <v>0</v>
      </c>
      <c r="Y335" s="30"/>
      <c r="Z335" s="4"/>
    </row>
    <row r="336" spans="1:26" ht="15" x14ac:dyDescent="0.25">
      <c r="A336" s="53">
        <f>IF(Inskrivning!F1041&gt;0,Inskrivning!J1041,0)</f>
        <v>0</v>
      </c>
      <c r="B336" s="53">
        <f>IF(Inskrivning!F1041&gt;0,Inskrivning!K1041,0)</f>
        <v>0</v>
      </c>
      <c r="C336" s="53">
        <f>IF(Inskrivning!F1041&gt;0,Inskrivning!L1041,0)</f>
        <v>0</v>
      </c>
      <c r="D336" s="53">
        <f>IF(Inskrivning!F1041&gt;0,Inskrivning!M1041,0)</f>
        <v>0</v>
      </c>
      <c r="E336" s="53">
        <f>IF(Inskrivning!F1041&gt;0,Inskrivning!N1041,0)</f>
        <v>0</v>
      </c>
      <c r="F336" s="53">
        <f>IF(Inskrivning!F1041&gt;0,Inskrivning!O1041,0)</f>
        <v>0</v>
      </c>
      <c r="G336" s="53">
        <f>IF(Inskrivning!F1041&gt;0,Inskrivning!P1041,0)</f>
        <v>0</v>
      </c>
      <c r="H336" s="53">
        <f>IF(Inskrivning!F1041&gt;0,Inskrivning!Q1041,0)</f>
        <v>0</v>
      </c>
      <c r="I336" s="53">
        <f>IF(Inskrivning!F1041&gt;0,Inskrivning!R1041,0)</f>
        <v>0</v>
      </c>
      <c r="J336" s="53">
        <f>IF(Inskrivning!F1041&gt;0,Inskrivning!S1041,0)</f>
        <v>0</v>
      </c>
      <c r="K336" s="53">
        <f>IF(Inskrivning!F1041&gt;0,Inskrivning!T1041,0)</f>
        <v>0</v>
      </c>
      <c r="L336" s="53">
        <f>IF(Inskrivning!F1041&gt;0,Inskrivning!U1041,0)</f>
        <v>0</v>
      </c>
      <c r="M336" s="53">
        <f>IF(Inskrivning!F1041&gt;0,Inskrivning!V1041,0)</f>
        <v>0</v>
      </c>
      <c r="N336" s="53">
        <f>IF(Inskrivning!F1041&gt;0,Inskrivning!W1041,0)</f>
        <v>0</v>
      </c>
      <c r="O336" s="53">
        <f>IF(Inskrivning!F1041&gt;0,Inskrivning!X1041,0)</f>
        <v>0</v>
      </c>
      <c r="P336" s="4"/>
      <c r="Q336" s="4"/>
      <c r="R336" s="4"/>
      <c r="W336" s="15">
        <f>IF(Inskrivning!F1041="",0,Inskrivning!F1041)</f>
        <v>0</v>
      </c>
      <c r="Y336" s="30"/>
      <c r="Z336" s="104"/>
    </row>
    <row r="337" spans="1:26" ht="15" x14ac:dyDescent="0.25">
      <c r="A337" s="53">
        <f>IF(Inskrivning!F1042&gt;0,Inskrivning!J1042,0)</f>
        <v>0</v>
      </c>
      <c r="B337" s="53">
        <f>IF(Inskrivning!F1042&gt;0,Inskrivning!K1042,0)</f>
        <v>0</v>
      </c>
      <c r="C337" s="53">
        <f>IF(Inskrivning!F1042&gt;0,Inskrivning!L1042,0)</f>
        <v>0</v>
      </c>
      <c r="D337" s="53">
        <f>IF(Inskrivning!F1042&gt;0,Inskrivning!M1042,0)</f>
        <v>0</v>
      </c>
      <c r="E337" s="53">
        <f>IF(Inskrivning!F1042&gt;0,Inskrivning!N1042,0)</f>
        <v>0</v>
      </c>
      <c r="F337" s="53">
        <f>IF(Inskrivning!F1042&gt;0,Inskrivning!O1042,0)</f>
        <v>0</v>
      </c>
      <c r="G337" s="53">
        <f>IF(Inskrivning!F1042&gt;0,Inskrivning!P1042,0)</f>
        <v>0</v>
      </c>
      <c r="H337" s="53">
        <f>IF(Inskrivning!F1042&gt;0,Inskrivning!Q1042,0)</f>
        <v>0</v>
      </c>
      <c r="I337" s="53">
        <f>IF(Inskrivning!F1042&gt;0,Inskrivning!R1042,0)</f>
        <v>0</v>
      </c>
      <c r="J337" s="53">
        <f>IF(Inskrivning!F1042&gt;0,Inskrivning!S1042,0)</f>
        <v>0</v>
      </c>
      <c r="K337" s="53">
        <f>IF(Inskrivning!F1042&gt;0,Inskrivning!T1042,0)</f>
        <v>0</v>
      </c>
      <c r="L337" s="53">
        <f>IF(Inskrivning!F1042&gt;0,Inskrivning!U1042,0)</f>
        <v>0</v>
      </c>
      <c r="M337" s="53">
        <f>IF(Inskrivning!F1042&gt;0,Inskrivning!V1042,0)</f>
        <v>0</v>
      </c>
      <c r="N337" s="53">
        <f>IF(Inskrivning!F1042&gt;0,Inskrivning!W1042,0)</f>
        <v>0</v>
      </c>
      <c r="O337" s="53">
        <f>IF(Inskrivning!F1042&gt;0,Inskrivning!X1042,0)</f>
        <v>0</v>
      </c>
      <c r="P337" s="4"/>
      <c r="Q337" s="4"/>
      <c r="R337" s="4"/>
      <c r="W337" s="15">
        <f>IF(Inskrivning!F1042="",0,Inskrivning!F1042)</f>
        <v>0</v>
      </c>
      <c r="Y337" s="30"/>
      <c r="Z337" s="4"/>
    </row>
    <row r="338" spans="1:26" ht="15" x14ac:dyDescent="0.25">
      <c r="A338" s="53">
        <f>IF(Inskrivning!F1043&gt;0,Inskrivning!J1043,0)</f>
        <v>0</v>
      </c>
      <c r="B338" s="53">
        <f>IF(Inskrivning!F1043&gt;0,Inskrivning!K1043,0)</f>
        <v>0</v>
      </c>
      <c r="C338" s="53">
        <f>IF(Inskrivning!F1043&gt;0,Inskrivning!L1043,0)</f>
        <v>0</v>
      </c>
      <c r="D338" s="53">
        <f>IF(Inskrivning!F1043&gt;0,Inskrivning!M1043,0)</f>
        <v>0</v>
      </c>
      <c r="E338" s="53">
        <f>IF(Inskrivning!F1043&gt;0,Inskrivning!N1043,0)</f>
        <v>0</v>
      </c>
      <c r="F338" s="53">
        <f>IF(Inskrivning!F1043&gt;0,Inskrivning!O1043,0)</f>
        <v>0</v>
      </c>
      <c r="G338" s="53">
        <f>IF(Inskrivning!F1043&gt;0,Inskrivning!P1043,0)</f>
        <v>0</v>
      </c>
      <c r="H338" s="53">
        <f>IF(Inskrivning!F1043&gt;0,Inskrivning!Q1043,0)</f>
        <v>0</v>
      </c>
      <c r="I338" s="53">
        <f>IF(Inskrivning!F1043&gt;0,Inskrivning!R1043,0)</f>
        <v>0</v>
      </c>
      <c r="J338" s="53">
        <f>IF(Inskrivning!F1043&gt;0,Inskrivning!S1043,0)</f>
        <v>0</v>
      </c>
      <c r="K338" s="53">
        <f>IF(Inskrivning!F1043&gt;0,Inskrivning!T1043,0)</f>
        <v>0</v>
      </c>
      <c r="L338" s="53">
        <f>IF(Inskrivning!F1043&gt;0,Inskrivning!U1043,0)</f>
        <v>0</v>
      </c>
      <c r="M338" s="53">
        <f>IF(Inskrivning!F1043&gt;0,Inskrivning!V1043,0)</f>
        <v>0</v>
      </c>
      <c r="N338" s="53">
        <f>IF(Inskrivning!F1043&gt;0,Inskrivning!W1043,0)</f>
        <v>0</v>
      </c>
      <c r="O338" s="53">
        <f>IF(Inskrivning!F1043&gt;0,Inskrivning!X1043,0)</f>
        <v>0</v>
      </c>
      <c r="P338" s="4"/>
      <c r="Q338" s="4"/>
      <c r="R338" s="4"/>
      <c r="W338" s="15">
        <f>IF(Inskrivning!F1043="",0,Inskrivning!F1043)</f>
        <v>0</v>
      </c>
      <c r="Y338" s="30"/>
      <c r="Z338" s="104"/>
    </row>
    <row r="339" spans="1:26" ht="15" x14ac:dyDescent="0.25">
      <c r="A339" s="53">
        <f>IF(Inskrivning!F1044&gt;0,Inskrivning!J1044,0)</f>
        <v>0</v>
      </c>
      <c r="B339" s="53">
        <f>IF(Inskrivning!F1044&gt;0,Inskrivning!K1044,0)</f>
        <v>0</v>
      </c>
      <c r="C339" s="53">
        <f>IF(Inskrivning!F1044&gt;0,Inskrivning!L1044,0)</f>
        <v>0</v>
      </c>
      <c r="D339" s="53">
        <f>IF(Inskrivning!F1044&gt;0,Inskrivning!M1044,0)</f>
        <v>0</v>
      </c>
      <c r="E339" s="53">
        <f>IF(Inskrivning!F1044&gt;0,Inskrivning!N1044,0)</f>
        <v>0</v>
      </c>
      <c r="F339" s="53">
        <f>IF(Inskrivning!F1044&gt;0,Inskrivning!O1044,0)</f>
        <v>0</v>
      </c>
      <c r="G339" s="53">
        <f>IF(Inskrivning!F1044&gt;0,Inskrivning!P1044,0)</f>
        <v>0</v>
      </c>
      <c r="H339" s="53">
        <f>IF(Inskrivning!F1044&gt;0,Inskrivning!Q1044,0)</f>
        <v>0</v>
      </c>
      <c r="I339" s="53">
        <f>IF(Inskrivning!F1044&gt;0,Inskrivning!R1044,0)</f>
        <v>0</v>
      </c>
      <c r="J339" s="53">
        <f>IF(Inskrivning!F1044&gt;0,Inskrivning!S1044,0)</f>
        <v>0</v>
      </c>
      <c r="K339" s="53">
        <f>IF(Inskrivning!F1044&gt;0,Inskrivning!T1044,0)</f>
        <v>0</v>
      </c>
      <c r="L339" s="53">
        <f>IF(Inskrivning!F1044&gt;0,Inskrivning!U1044,0)</f>
        <v>0</v>
      </c>
      <c r="M339" s="53">
        <f>IF(Inskrivning!F1044&gt;0,Inskrivning!V1044,0)</f>
        <v>0</v>
      </c>
      <c r="N339" s="53">
        <f>IF(Inskrivning!F1044&gt;0,Inskrivning!W1044,0)</f>
        <v>0</v>
      </c>
      <c r="O339" s="53">
        <f>IF(Inskrivning!F1044&gt;0,Inskrivning!X1044,0)</f>
        <v>0</v>
      </c>
      <c r="P339" s="4"/>
      <c r="Q339" s="4"/>
      <c r="R339" s="4"/>
      <c r="W339" s="15">
        <f>IF(Inskrivning!F1044="",0,Inskrivning!F1044)</f>
        <v>0</v>
      </c>
      <c r="Y339" s="30"/>
      <c r="Z339" s="4"/>
    </row>
    <row r="340" spans="1:26" ht="15" x14ac:dyDescent="0.25">
      <c r="A340" s="53">
        <f>IF(Inskrivning!F1045&gt;0,Inskrivning!J1045,0)</f>
        <v>0</v>
      </c>
      <c r="B340" s="53">
        <f>IF(Inskrivning!F1045&gt;0,Inskrivning!K1045,0)</f>
        <v>0</v>
      </c>
      <c r="C340" s="53">
        <f>IF(Inskrivning!F1045&gt;0,Inskrivning!L1045,0)</f>
        <v>0</v>
      </c>
      <c r="D340" s="53">
        <f>IF(Inskrivning!F1045&gt;0,Inskrivning!M1045,0)</f>
        <v>0</v>
      </c>
      <c r="E340" s="53">
        <f>IF(Inskrivning!F1045&gt;0,Inskrivning!N1045,0)</f>
        <v>0</v>
      </c>
      <c r="F340" s="53">
        <f>IF(Inskrivning!F1045&gt;0,Inskrivning!O1045,0)</f>
        <v>0</v>
      </c>
      <c r="G340" s="53">
        <f>IF(Inskrivning!F1045&gt;0,Inskrivning!P1045,0)</f>
        <v>0</v>
      </c>
      <c r="H340" s="53">
        <f>IF(Inskrivning!F1045&gt;0,Inskrivning!Q1045,0)</f>
        <v>0</v>
      </c>
      <c r="I340" s="53">
        <f>IF(Inskrivning!F1045&gt;0,Inskrivning!R1045,0)</f>
        <v>0</v>
      </c>
      <c r="J340" s="53">
        <f>IF(Inskrivning!F1045&gt;0,Inskrivning!S1045,0)</f>
        <v>0</v>
      </c>
      <c r="K340" s="53">
        <f>IF(Inskrivning!F1045&gt;0,Inskrivning!T1045,0)</f>
        <v>0</v>
      </c>
      <c r="L340" s="53">
        <f>IF(Inskrivning!F1045&gt;0,Inskrivning!U1045,0)</f>
        <v>0</v>
      </c>
      <c r="M340" s="53">
        <f>IF(Inskrivning!F1045&gt;0,Inskrivning!V1045,0)</f>
        <v>0</v>
      </c>
      <c r="N340" s="53">
        <f>IF(Inskrivning!F1045&gt;0,Inskrivning!W1045,0)</f>
        <v>0</v>
      </c>
      <c r="O340" s="53">
        <f>IF(Inskrivning!F1045&gt;0,Inskrivning!X1045,0)</f>
        <v>0</v>
      </c>
      <c r="P340" s="4"/>
      <c r="Q340" s="4"/>
      <c r="R340" s="4"/>
      <c r="W340" s="15">
        <f>IF(Inskrivning!F1045="",0,Inskrivning!F1045)</f>
        <v>0</v>
      </c>
      <c r="Y340" s="30"/>
      <c r="Z340" s="104"/>
    </row>
    <row r="341" spans="1:26" ht="15" x14ac:dyDescent="0.25">
      <c r="A341" s="53">
        <f>IF(Inskrivning!F1046&gt;0,Inskrivning!J1046,0)</f>
        <v>0</v>
      </c>
      <c r="B341" s="53">
        <f>IF(Inskrivning!F1046&gt;0,Inskrivning!K1046,0)</f>
        <v>0</v>
      </c>
      <c r="C341" s="53">
        <f>IF(Inskrivning!F1046&gt;0,Inskrivning!L1046,0)</f>
        <v>0</v>
      </c>
      <c r="D341" s="53">
        <f>IF(Inskrivning!F1046&gt;0,Inskrivning!M1046,0)</f>
        <v>0</v>
      </c>
      <c r="E341" s="53">
        <f>IF(Inskrivning!F1046&gt;0,Inskrivning!N1046,0)</f>
        <v>0</v>
      </c>
      <c r="F341" s="53">
        <f>IF(Inskrivning!F1046&gt;0,Inskrivning!O1046,0)</f>
        <v>0</v>
      </c>
      <c r="G341" s="53">
        <f>IF(Inskrivning!F1046&gt;0,Inskrivning!P1046,0)</f>
        <v>0</v>
      </c>
      <c r="H341" s="53">
        <f>IF(Inskrivning!F1046&gt;0,Inskrivning!Q1046,0)</f>
        <v>0</v>
      </c>
      <c r="I341" s="53">
        <f>IF(Inskrivning!F1046&gt;0,Inskrivning!R1046,0)</f>
        <v>0</v>
      </c>
      <c r="J341" s="53">
        <f>IF(Inskrivning!F1046&gt;0,Inskrivning!S1046,0)</f>
        <v>0</v>
      </c>
      <c r="K341" s="53">
        <f>IF(Inskrivning!F1046&gt;0,Inskrivning!T1046,0)</f>
        <v>0</v>
      </c>
      <c r="L341" s="53">
        <f>IF(Inskrivning!F1046&gt;0,Inskrivning!U1046,0)</f>
        <v>0</v>
      </c>
      <c r="M341" s="53">
        <f>IF(Inskrivning!F1046&gt;0,Inskrivning!V1046,0)</f>
        <v>0</v>
      </c>
      <c r="N341" s="53">
        <f>IF(Inskrivning!F1046&gt;0,Inskrivning!W1046,0)</f>
        <v>0</v>
      </c>
      <c r="O341" s="53">
        <f>IF(Inskrivning!F1046&gt;0,Inskrivning!X1046,0)</f>
        <v>0</v>
      </c>
      <c r="P341" s="4"/>
      <c r="Q341" s="4"/>
      <c r="R341" s="4"/>
      <c r="W341" s="15">
        <f>IF(Inskrivning!F1046="",0,Inskrivning!F1046)</f>
        <v>0</v>
      </c>
      <c r="Y341" s="30"/>
      <c r="Z341" s="4"/>
    </row>
    <row r="342" spans="1:26" ht="15" x14ac:dyDescent="0.25">
      <c r="A342" s="53">
        <f>IF(Inskrivning!F1047&gt;0,Inskrivning!J1047,0)</f>
        <v>0</v>
      </c>
      <c r="B342" s="53">
        <f>IF(Inskrivning!F1047&gt;0,Inskrivning!K1047,0)</f>
        <v>0</v>
      </c>
      <c r="C342" s="53">
        <f>IF(Inskrivning!F1047&gt;0,Inskrivning!L1047,0)</f>
        <v>0</v>
      </c>
      <c r="D342" s="53">
        <f>IF(Inskrivning!F1047&gt;0,Inskrivning!M1047,0)</f>
        <v>0</v>
      </c>
      <c r="E342" s="53">
        <f>IF(Inskrivning!F1047&gt;0,Inskrivning!N1047,0)</f>
        <v>0</v>
      </c>
      <c r="F342" s="53">
        <f>IF(Inskrivning!F1047&gt;0,Inskrivning!O1047,0)</f>
        <v>0</v>
      </c>
      <c r="G342" s="53">
        <f>IF(Inskrivning!F1047&gt;0,Inskrivning!P1047,0)</f>
        <v>0</v>
      </c>
      <c r="H342" s="53">
        <f>IF(Inskrivning!F1047&gt;0,Inskrivning!Q1047,0)</f>
        <v>0</v>
      </c>
      <c r="I342" s="53">
        <f>IF(Inskrivning!F1047&gt;0,Inskrivning!R1047,0)</f>
        <v>0</v>
      </c>
      <c r="J342" s="53">
        <f>IF(Inskrivning!F1047&gt;0,Inskrivning!S1047,0)</f>
        <v>0</v>
      </c>
      <c r="K342" s="53">
        <f>IF(Inskrivning!F1047&gt;0,Inskrivning!T1047,0)</f>
        <v>0</v>
      </c>
      <c r="L342" s="53">
        <f>IF(Inskrivning!F1047&gt;0,Inskrivning!U1047,0)</f>
        <v>0</v>
      </c>
      <c r="M342" s="53">
        <f>IF(Inskrivning!F1047&gt;0,Inskrivning!V1047,0)</f>
        <v>0</v>
      </c>
      <c r="N342" s="53">
        <f>IF(Inskrivning!F1047&gt;0,Inskrivning!W1047,0)</f>
        <v>0</v>
      </c>
      <c r="O342" s="53">
        <f>IF(Inskrivning!F1047&gt;0,Inskrivning!X1047,0)</f>
        <v>0</v>
      </c>
      <c r="P342" s="4"/>
      <c r="Q342" s="4"/>
      <c r="R342" s="4"/>
      <c r="W342" s="15">
        <f>IF(Inskrivning!F1047="",0,Inskrivning!F1047)</f>
        <v>0</v>
      </c>
      <c r="Y342" s="30"/>
      <c r="Z342" s="104"/>
    </row>
    <row r="343" spans="1:26" ht="15" x14ac:dyDescent="0.25">
      <c r="A343" s="53">
        <f>IF(Inskrivning!F1048&gt;0,Inskrivning!J1048,0)</f>
        <v>0</v>
      </c>
      <c r="B343" s="53">
        <f>IF(Inskrivning!F1048&gt;0,Inskrivning!K1048,0)</f>
        <v>0</v>
      </c>
      <c r="C343" s="53">
        <f>IF(Inskrivning!F1048&gt;0,Inskrivning!L1048,0)</f>
        <v>0</v>
      </c>
      <c r="D343" s="53">
        <f>IF(Inskrivning!F1048&gt;0,Inskrivning!M1048,0)</f>
        <v>0</v>
      </c>
      <c r="E343" s="53">
        <f>IF(Inskrivning!F1048&gt;0,Inskrivning!N1048,0)</f>
        <v>0</v>
      </c>
      <c r="F343" s="53">
        <f>IF(Inskrivning!F1048&gt;0,Inskrivning!O1048,0)</f>
        <v>0</v>
      </c>
      <c r="G343" s="53">
        <f>IF(Inskrivning!F1048&gt;0,Inskrivning!P1048,0)</f>
        <v>0</v>
      </c>
      <c r="H343" s="53">
        <f>IF(Inskrivning!F1048&gt;0,Inskrivning!Q1048,0)</f>
        <v>0</v>
      </c>
      <c r="I343" s="53">
        <f>IF(Inskrivning!F1048&gt;0,Inskrivning!R1048,0)</f>
        <v>0</v>
      </c>
      <c r="J343" s="53">
        <f>IF(Inskrivning!F1048&gt;0,Inskrivning!S1048,0)</f>
        <v>0</v>
      </c>
      <c r="K343" s="53">
        <f>IF(Inskrivning!F1048&gt;0,Inskrivning!T1048,0)</f>
        <v>0</v>
      </c>
      <c r="L343" s="53">
        <f>IF(Inskrivning!F1048&gt;0,Inskrivning!U1048,0)</f>
        <v>0</v>
      </c>
      <c r="M343" s="53">
        <f>IF(Inskrivning!F1048&gt;0,Inskrivning!V1048,0)</f>
        <v>0</v>
      </c>
      <c r="N343" s="53">
        <f>IF(Inskrivning!F1048&gt;0,Inskrivning!W1048,0)</f>
        <v>0</v>
      </c>
      <c r="O343" s="53">
        <f>IF(Inskrivning!F1048&gt;0,Inskrivning!X1048,0)</f>
        <v>0</v>
      </c>
      <c r="P343" s="4"/>
      <c r="Q343" s="4"/>
      <c r="R343" s="4"/>
      <c r="W343" s="15">
        <f>IF(Inskrivning!F1048="",0,Inskrivning!F1048)</f>
        <v>0</v>
      </c>
      <c r="Y343" s="30"/>
      <c r="Z343" s="4"/>
    </row>
    <row r="344" spans="1:26" ht="15" x14ac:dyDescent="0.25">
      <c r="A344" s="53">
        <f>IF(Inskrivning!F1049&gt;0,Inskrivning!J1049,0)</f>
        <v>0</v>
      </c>
      <c r="B344" s="53">
        <f>IF(Inskrivning!F1049&gt;0,Inskrivning!K1049,0)</f>
        <v>0</v>
      </c>
      <c r="C344" s="53">
        <f>IF(Inskrivning!F1049&gt;0,Inskrivning!L1049,0)</f>
        <v>0</v>
      </c>
      <c r="D344" s="53">
        <f>IF(Inskrivning!F1049&gt;0,Inskrivning!M1049,0)</f>
        <v>0</v>
      </c>
      <c r="E344" s="53">
        <f>IF(Inskrivning!F1049&gt;0,Inskrivning!N1049,0)</f>
        <v>0</v>
      </c>
      <c r="F344" s="53">
        <f>IF(Inskrivning!F1049&gt;0,Inskrivning!O1049,0)</f>
        <v>0</v>
      </c>
      <c r="G344" s="53">
        <f>IF(Inskrivning!F1049&gt;0,Inskrivning!P1049,0)</f>
        <v>0</v>
      </c>
      <c r="H344" s="53">
        <f>IF(Inskrivning!F1049&gt;0,Inskrivning!Q1049,0)</f>
        <v>0</v>
      </c>
      <c r="I344" s="53">
        <f>IF(Inskrivning!F1049&gt;0,Inskrivning!R1049,0)</f>
        <v>0</v>
      </c>
      <c r="J344" s="53">
        <f>IF(Inskrivning!F1049&gt;0,Inskrivning!S1049,0)</f>
        <v>0</v>
      </c>
      <c r="K344" s="53">
        <f>IF(Inskrivning!F1049&gt;0,Inskrivning!T1049,0)</f>
        <v>0</v>
      </c>
      <c r="L344" s="53">
        <f>IF(Inskrivning!F1049&gt;0,Inskrivning!U1049,0)</f>
        <v>0</v>
      </c>
      <c r="M344" s="53">
        <f>IF(Inskrivning!F1049&gt;0,Inskrivning!V1049,0)</f>
        <v>0</v>
      </c>
      <c r="N344" s="53">
        <f>IF(Inskrivning!F1049&gt;0,Inskrivning!W1049,0)</f>
        <v>0</v>
      </c>
      <c r="O344" s="53">
        <f>IF(Inskrivning!F1049&gt;0,Inskrivning!X1049,0)</f>
        <v>0</v>
      </c>
      <c r="P344" s="4"/>
      <c r="Q344" s="4"/>
      <c r="R344" s="4"/>
      <c r="W344" s="15">
        <f>IF(Inskrivning!F1049="",0,Inskrivning!F1049)</f>
        <v>0</v>
      </c>
      <c r="Y344" s="30"/>
      <c r="Z344" s="104"/>
    </row>
    <row r="345" spans="1:26" ht="15" x14ac:dyDescent="0.25">
      <c r="A345" s="53">
        <f>IF(Inskrivning!F1050&gt;0,Inskrivning!J1050,0)</f>
        <v>0</v>
      </c>
      <c r="B345" s="53">
        <f>IF(Inskrivning!F1050&gt;0,Inskrivning!K1050,0)</f>
        <v>0</v>
      </c>
      <c r="C345" s="53">
        <f>IF(Inskrivning!F1050&gt;0,Inskrivning!L1050,0)</f>
        <v>0</v>
      </c>
      <c r="D345" s="53">
        <f>IF(Inskrivning!F1050&gt;0,Inskrivning!M1050,0)</f>
        <v>0</v>
      </c>
      <c r="E345" s="53">
        <f>IF(Inskrivning!F1050&gt;0,Inskrivning!N1050,0)</f>
        <v>0</v>
      </c>
      <c r="F345" s="53">
        <f>IF(Inskrivning!F1050&gt;0,Inskrivning!O1050,0)</f>
        <v>0</v>
      </c>
      <c r="G345" s="53">
        <f>IF(Inskrivning!F1050&gt;0,Inskrivning!P1050,0)</f>
        <v>0</v>
      </c>
      <c r="H345" s="53">
        <f>IF(Inskrivning!F1050&gt;0,Inskrivning!Q1050,0)</f>
        <v>0</v>
      </c>
      <c r="I345" s="53">
        <f>IF(Inskrivning!F1050&gt;0,Inskrivning!R1050,0)</f>
        <v>0</v>
      </c>
      <c r="J345" s="53">
        <f>IF(Inskrivning!F1050&gt;0,Inskrivning!S1050,0)</f>
        <v>0</v>
      </c>
      <c r="K345" s="53">
        <f>IF(Inskrivning!F1050&gt;0,Inskrivning!T1050,0)</f>
        <v>0</v>
      </c>
      <c r="L345" s="53">
        <f>IF(Inskrivning!F1050&gt;0,Inskrivning!U1050,0)</f>
        <v>0</v>
      </c>
      <c r="M345" s="53">
        <f>IF(Inskrivning!F1050&gt;0,Inskrivning!V1050,0)</f>
        <v>0</v>
      </c>
      <c r="N345" s="53">
        <f>IF(Inskrivning!F1050&gt;0,Inskrivning!W1050,0)</f>
        <v>0</v>
      </c>
      <c r="O345" s="53">
        <f>IF(Inskrivning!F1050&gt;0,Inskrivning!X1050,0)</f>
        <v>0</v>
      </c>
      <c r="P345" s="4"/>
      <c r="Q345" s="4"/>
      <c r="R345" s="4"/>
      <c r="W345" s="15">
        <f>IF(Inskrivning!F1050="",0,Inskrivning!F1050)</f>
        <v>0</v>
      </c>
      <c r="Y345" s="30"/>
      <c r="Z345" s="4"/>
    </row>
    <row r="346" spans="1:26" ht="15" x14ac:dyDescent="0.25">
      <c r="A346" s="53">
        <f>IF(Inskrivning!F1051&gt;0,Inskrivning!J1051,0)</f>
        <v>0</v>
      </c>
      <c r="B346" s="53">
        <f>IF(Inskrivning!F1051&gt;0,Inskrivning!K1051,0)</f>
        <v>0</v>
      </c>
      <c r="C346" s="53">
        <f>IF(Inskrivning!F1051&gt;0,Inskrivning!L1051,0)</f>
        <v>0</v>
      </c>
      <c r="D346" s="53">
        <f>IF(Inskrivning!F1051&gt;0,Inskrivning!M1051,0)</f>
        <v>0</v>
      </c>
      <c r="E346" s="53">
        <f>IF(Inskrivning!F1051&gt;0,Inskrivning!N1051,0)</f>
        <v>0</v>
      </c>
      <c r="F346" s="53">
        <f>IF(Inskrivning!F1051&gt;0,Inskrivning!O1051,0)</f>
        <v>0</v>
      </c>
      <c r="G346" s="53">
        <f>IF(Inskrivning!F1051&gt;0,Inskrivning!P1051,0)</f>
        <v>0</v>
      </c>
      <c r="H346" s="53">
        <f>IF(Inskrivning!F1051&gt;0,Inskrivning!Q1051,0)</f>
        <v>0</v>
      </c>
      <c r="I346" s="53">
        <f>IF(Inskrivning!F1051&gt;0,Inskrivning!R1051,0)</f>
        <v>0</v>
      </c>
      <c r="J346" s="53">
        <f>IF(Inskrivning!F1051&gt;0,Inskrivning!S1051,0)</f>
        <v>0</v>
      </c>
      <c r="K346" s="53">
        <f>IF(Inskrivning!F1051&gt;0,Inskrivning!T1051,0)</f>
        <v>0</v>
      </c>
      <c r="L346" s="53">
        <f>IF(Inskrivning!F1051&gt;0,Inskrivning!U1051,0)</f>
        <v>0</v>
      </c>
      <c r="M346" s="53">
        <f>IF(Inskrivning!F1051&gt;0,Inskrivning!V1051,0)</f>
        <v>0</v>
      </c>
      <c r="N346" s="53">
        <f>IF(Inskrivning!F1051&gt;0,Inskrivning!W1051,0)</f>
        <v>0</v>
      </c>
      <c r="O346" s="53">
        <f>IF(Inskrivning!F1051&gt;0,Inskrivning!X1051,0)</f>
        <v>0</v>
      </c>
      <c r="P346" s="4"/>
      <c r="Q346" s="4"/>
      <c r="R346" s="4"/>
      <c r="W346" s="15">
        <f>IF(Inskrivning!F1051="",0,Inskrivning!F1051)</f>
        <v>0</v>
      </c>
      <c r="Y346" s="30"/>
      <c r="Z346" s="104"/>
    </row>
    <row r="347" spans="1:26" ht="15" x14ac:dyDescent="0.25">
      <c r="A347" s="53">
        <f>IF(Inskrivning!F1052&gt;0,Inskrivning!J1052,0)</f>
        <v>0</v>
      </c>
      <c r="B347" s="53">
        <f>IF(Inskrivning!F1052&gt;0,Inskrivning!K1052,0)</f>
        <v>0</v>
      </c>
      <c r="C347" s="53">
        <f>IF(Inskrivning!F1052&gt;0,Inskrivning!L1052,0)</f>
        <v>0</v>
      </c>
      <c r="D347" s="53">
        <f>IF(Inskrivning!F1052&gt;0,Inskrivning!M1052,0)</f>
        <v>0</v>
      </c>
      <c r="E347" s="53">
        <f>IF(Inskrivning!F1052&gt;0,Inskrivning!N1052,0)</f>
        <v>0</v>
      </c>
      <c r="F347" s="53">
        <f>IF(Inskrivning!F1052&gt;0,Inskrivning!O1052,0)</f>
        <v>0</v>
      </c>
      <c r="G347" s="53">
        <f>IF(Inskrivning!F1052&gt;0,Inskrivning!P1052,0)</f>
        <v>0</v>
      </c>
      <c r="H347" s="53">
        <f>IF(Inskrivning!F1052&gt;0,Inskrivning!Q1052,0)</f>
        <v>0</v>
      </c>
      <c r="I347" s="53">
        <f>IF(Inskrivning!F1052&gt;0,Inskrivning!R1052,0)</f>
        <v>0</v>
      </c>
      <c r="J347" s="53">
        <f>IF(Inskrivning!F1052&gt;0,Inskrivning!S1052,0)</f>
        <v>0</v>
      </c>
      <c r="K347" s="53">
        <f>IF(Inskrivning!F1052&gt;0,Inskrivning!T1052,0)</f>
        <v>0</v>
      </c>
      <c r="L347" s="53">
        <f>IF(Inskrivning!F1052&gt;0,Inskrivning!U1052,0)</f>
        <v>0</v>
      </c>
      <c r="M347" s="53">
        <f>IF(Inskrivning!F1052&gt;0,Inskrivning!V1052,0)</f>
        <v>0</v>
      </c>
      <c r="N347" s="53">
        <f>IF(Inskrivning!F1052&gt;0,Inskrivning!W1052,0)</f>
        <v>0</v>
      </c>
      <c r="O347" s="53">
        <f>IF(Inskrivning!F1052&gt;0,Inskrivning!X1052,0)</f>
        <v>0</v>
      </c>
      <c r="P347" s="4"/>
      <c r="Q347" s="4"/>
      <c r="R347" s="4"/>
      <c r="W347" s="15">
        <f>IF(Inskrivning!F1052="",0,Inskrivning!F1052)</f>
        <v>0</v>
      </c>
      <c r="Y347" s="30"/>
      <c r="Z347" s="4"/>
    </row>
    <row r="348" spans="1:26" ht="15" x14ac:dyDescent="0.25">
      <c r="A348" s="53">
        <f>IF(Inskrivning!F1053&gt;0,Inskrivning!J1053,0)</f>
        <v>0</v>
      </c>
      <c r="B348" s="53">
        <f>IF(Inskrivning!F1053&gt;0,Inskrivning!K1053,0)</f>
        <v>0</v>
      </c>
      <c r="C348" s="53">
        <f>IF(Inskrivning!F1053&gt;0,Inskrivning!L1053,0)</f>
        <v>0</v>
      </c>
      <c r="D348" s="53">
        <f>IF(Inskrivning!F1053&gt;0,Inskrivning!M1053,0)</f>
        <v>0</v>
      </c>
      <c r="E348" s="53">
        <f>IF(Inskrivning!F1053&gt;0,Inskrivning!N1053,0)</f>
        <v>0</v>
      </c>
      <c r="F348" s="53">
        <f>IF(Inskrivning!F1053&gt;0,Inskrivning!O1053,0)</f>
        <v>0</v>
      </c>
      <c r="G348" s="53">
        <f>IF(Inskrivning!F1053&gt;0,Inskrivning!P1053,0)</f>
        <v>0</v>
      </c>
      <c r="H348" s="53">
        <f>IF(Inskrivning!F1053&gt;0,Inskrivning!Q1053,0)</f>
        <v>0</v>
      </c>
      <c r="I348" s="53">
        <f>IF(Inskrivning!F1053&gt;0,Inskrivning!R1053,0)</f>
        <v>0</v>
      </c>
      <c r="J348" s="53">
        <f>IF(Inskrivning!F1053&gt;0,Inskrivning!S1053,0)</f>
        <v>0</v>
      </c>
      <c r="K348" s="53">
        <f>IF(Inskrivning!F1053&gt;0,Inskrivning!T1053,0)</f>
        <v>0</v>
      </c>
      <c r="L348" s="53">
        <f>IF(Inskrivning!F1053&gt;0,Inskrivning!U1053,0)</f>
        <v>0</v>
      </c>
      <c r="M348" s="53">
        <f>IF(Inskrivning!F1053&gt;0,Inskrivning!V1053,0)</f>
        <v>0</v>
      </c>
      <c r="N348" s="53">
        <f>IF(Inskrivning!F1053&gt;0,Inskrivning!W1053,0)</f>
        <v>0</v>
      </c>
      <c r="O348" s="53">
        <f>IF(Inskrivning!F1053&gt;0,Inskrivning!X1053,0)</f>
        <v>0</v>
      </c>
      <c r="P348" s="4"/>
      <c r="Q348" s="4"/>
      <c r="R348" s="4"/>
      <c r="W348" s="15">
        <f>IF(Inskrivning!F1053="",0,Inskrivning!F1053)</f>
        <v>0</v>
      </c>
      <c r="Y348" s="30"/>
      <c r="Z348" s="104"/>
    </row>
    <row r="349" spans="1:26" ht="15" x14ac:dyDescent="0.25">
      <c r="A349" s="53">
        <f>IF(Inskrivning!F1054&gt;0,Inskrivning!J1054,0)</f>
        <v>0</v>
      </c>
      <c r="B349" s="53">
        <f>IF(Inskrivning!F1054&gt;0,Inskrivning!K1054,0)</f>
        <v>0</v>
      </c>
      <c r="C349" s="53">
        <f>IF(Inskrivning!F1054&gt;0,Inskrivning!L1054,0)</f>
        <v>0</v>
      </c>
      <c r="D349" s="53">
        <f>IF(Inskrivning!F1054&gt;0,Inskrivning!M1054,0)</f>
        <v>0</v>
      </c>
      <c r="E349" s="53">
        <f>IF(Inskrivning!F1054&gt;0,Inskrivning!N1054,0)</f>
        <v>0</v>
      </c>
      <c r="F349" s="53">
        <f>IF(Inskrivning!F1054&gt;0,Inskrivning!O1054,0)</f>
        <v>0</v>
      </c>
      <c r="G349" s="53">
        <f>IF(Inskrivning!F1054&gt;0,Inskrivning!P1054,0)</f>
        <v>0</v>
      </c>
      <c r="H349" s="53">
        <f>IF(Inskrivning!F1054&gt;0,Inskrivning!Q1054,0)</f>
        <v>0</v>
      </c>
      <c r="I349" s="53">
        <f>IF(Inskrivning!F1054&gt;0,Inskrivning!R1054,0)</f>
        <v>0</v>
      </c>
      <c r="J349" s="53">
        <f>IF(Inskrivning!F1054&gt;0,Inskrivning!S1054,0)</f>
        <v>0</v>
      </c>
      <c r="K349" s="53">
        <f>IF(Inskrivning!F1054&gt;0,Inskrivning!T1054,0)</f>
        <v>0</v>
      </c>
      <c r="L349" s="53">
        <f>IF(Inskrivning!F1054&gt;0,Inskrivning!U1054,0)</f>
        <v>0</v>
      </c>
      <c r="M349" s="53">
        <f>IF(Inskrivning!F1054&gt;0,Inskrivning!V1054,0)</f>
        <v>0</v>
      </c>
      <c r="N349" s="53">
        <f>IF(Inskrivning!F1054&gt;0,Inskrivning!W1054,0)</f>
        <v>0</v>
      </c>
      <c r="O349" s="53">
        <f>IF(Inskrivning!F1054&gt;0,Inskrivning!X1054,0)</f>
        <v>0</v>
      </c>
      <c r="P349" s="4"/>
      <c r="Q349" s="4"/>
      <c r="R349" s="4"/>
      <c r="W349" s="15">
        <f>IF(Inskrivning!F1054="",0,Inskrivning!F1054)</f>
        <v>0</v>
      </c>
      <c r="Y349" s="30"/>
      <c r="Z349" s="4"/>
    </row>
    <row r="350" spans="1:26" ht="15" x14ac:dyDescent="0.25">
      <c r="A350" s="53">
        <f>IF(Inskrivning!F1055&gt;0,Inskrivning!J1055,0)</f>
        <v>0</v>
      </c>
      <c r="B350" s="53">
        <f>IF(Inskrivning!F1055&gt;0,Inskrivning!K1055,0)</f>
        <v>0</v>
      </c>
      <c r="C350" s="53">
        <f>IF(Inskrivning!F1055&gt;0,Inskrivning!L1055,0)</f>
        <v>0</v>
      </c>
      <c r="D350" s="53">
        <f>IF(Inskrivning!F1055&gt;0,Inskrivning!M1055,0)</f>
        <v>0</v>
      </c>
      <c r="E350" s="53">
        <f>IF(Inskrivning!F1055&gt;0,Inskrivning!N1055,0)</f>
        <v>0</v>
      </c>
      <c r="F350" s="53">
        <f>IF(Inskrivning!F1055&gt;0,Inskrivning!O1055,0)</f>
        <v>0</v>
      </c>
      <c r="G350" s="53">
        <f>IF(Inskrivning!F1055&gt;0,Inskrivning!P1055,0)</f>
        <v>0</v>
      </c>
      <c r="H350" s="53">
        <f>IF(Inskrivning!F1055&gt;0,Inskrivning!Q1055,0)</f>
        <v>0</v>
      </c>
      <c r="I350" s="53">
        <f>IF(Inskrivning!F1055&gt;0,Inskrivning!R1055,0)</f>
        <v>0</v>
      </c>
      <c r="J350" s="53">
        <f>IF(Inskrivning!F1055&gt;0,Inskrivning!S1055,0)</f>
        <v>0</v>
      </c>
      <c r="K350" s="53">
        <f>IF(Inskrivning!F1055&gt;0,Inskrivning!T1055,0)</f>
        <v>0</v>
      </c>
      <c r="L350" s="53">
        <f>IF(Inskrivning!F1055&gt;0,Inskrivning!U1055,0)</f>
        <v>0</v>
      </c>
      <c r="M350" s="53">
        <f>IF(Inskrivning!F1055&gt;0,Inskrivning!V1055,0)</f>
        <v>0</v>
      </c>
      <c r="N350" s="53">
        <f>IF(Inskrivning!F1055&gt;0,Inskrivning!W1055,0)</f>
        <v>0</v>
      </c>
      <c r="O350" s="53">
        <f>IF(Inskrivning!F1055&gt;0,Inskrivning!X1055,0)</f>
        <v>0</v>
      </c>
      <c r="P350" s="4"/>
      <c r="Q350" s="4"/>
      <c r="R350" s="4"/>
      <c r="W350" s="15">
        <f>IF(Inskrivning!F1055="",0,Inskrivning!F1055)</f>
        <v>0</v>
      </c>
      <c r="Y350" s="30"/>
      <c r="Z350" s="104"/>
    </row>
    <row r="351" spans="1:26" ht="15" x14ac:dyDescent="0.25">
      <c r="A351" s="53">
        <f>IF(Inskrivning!F1056&gt;0,Inskrivning!J1056,0)</f>
        <v>0</v>
      </c>
      <c r="B351" s="53">
        <f>IF(Inskrivning!F1056&gt;0,Inskrivning!K1056,0)</f>
        <v>0</v>
      </c>
      <c r="C351" s="53">
        <f>IF(Inskrivning!F1056&gt;0,Inskrivning!L1056,0)</f>
        <v>0</v>
      </c>
      <c r="D351" s="53">
        <f>IF(Inskrivning!F1056&gt;0,Inskrivning!M1056,0)</f>
        <v>0</v>
      </c>
      <c r="E351" s="53">
        <f>IF(Inskrivning!F1056&gt;0,Inskrivning!N1056,0)</f>
        <v>0</v>
      </c>
      <c r="F351" s="53">
        <f>IF(Inskrivning!F1056&gt;0,Inskrivning!O1056,0)</f>
        <v>0</v>
      </c>
      <c r="G351" s="53">
        <f>IF(Inskrivning!F1056&gt;0,Inskrivning!P1056,0)</f>
        <v>0</v>
      </c>
      <c r="H351" s="53">
        <f>IF(Inskrivning!F1056&gt;0,Inskrivning!Q1056,0)</f>
        <v>0</v>
      </c>
      <c r="I351" s="53">
        <f>IF(Inskrivning!F1056&gt;0,Inskrivning!R1056,0)</f>
        <v>0</v>
      </c>
      <c r="J351" s="53">
        <f>IF(Inskrivning!F1056&gt;0,Inskrivning!S1056,0)</f>
        <v>0</v>
      </c>
      <c r="K351" s="53">
        <f>IF(Inskrivning!F1056&gt;0,Inskrivning!T1056,0)</f>
        <v>0</v>
      </c>
      <c r="L351" s="53">
        <f>IF(Inskrivning!F1056&gt;0,Inskrivning!U1056,0)</f>
        <v>0</v>
      </c>
      <c r="M351" s="53">
        <f>IF(Inskrivning!F1056&gt;0,Inskrivning!V1056,0)</f>
        <v>0</v>
      </c>
      <c r="N351" s="53">
        <f>IF(Inskrivning!F1056&gt;0,Inskrivning!W1056,0)</f>
        <v>0</v>
      </c>
      <c r="O351" s="53">
        <f>IF(Inskrivning!F1056&gt;0,Inskrivning!X1056,0)</f>
        <v>0</v>
      </c>
      <c r="P351" s="4"/>
      <c r="Q351" s="4"/>
      <c r="R351" s="4"/>
      <c r="W351" s="15">
        <f>IF(Inskrivning!F1056="",0,Inskrivning!F1056)</f>
        <v>0</v>
      </c>
      <c r="Y351" s="30"/>
      <c r="Z351" s="4"/>
    </row>
    <row r="352" spans="1:26" ht="15" x14ac:dyDescent="0.25">
      <c r="A352" s="53">
        <f>IF(Inskrivning!F1057&gt;0,Inskrivning!J1057,0)</f>
        <v>0</v>
      </c>
      <c r="B352" s="53">
        <f>IF(Inskrivning!F1057&gt;0,Inskrivning!K1057,0)</f>
        <v>0</v>
      </c>
      <c r="C352" s="53">
        <f>IF(Inskrivning!F1057&gt;0,Inskrivning!L1057,0)</f>
        <v>0</v>
      </c>
      <c r="D352" s="53">
        <f>IF(Inskrivning!F1057&gt;0,Inskrivning!M1057,0)</f>
        <v>0</v>
      </c>
      <c r="E352" s="53">
        <f>IF(Inskrivning!F1057&gt;0,Inskrivning!N1057,0)</f>
        <v>0</v>
      </c>
      <c r="F352" s="53">
        <f>IF(Inskrivning!F1057&gt;0,Inskrivning!O1057,0)</f>
        <v>0</v>
      </c>
      <c r="G352" s="53">
        <f>IF(Inskrivning!F1057&gt;0,Inskrivning!P1057,0)</f>
        <v>0</v>
      </c>
      <c r="H352" s="53">
        <f>IF(Inskrivning!F1057&gt;0,Inskrivning!Q1057,0)</f>
        <v>0</v>
      </c>
      <c r="I352" s="53">
        <f>IF(Inskrivning!F1057&gt;0,Inskrivning!R1057,0)</f>
        <v>0</v>
      </c>
      <c r="J352" s="53">
        <f>IF(Inskrivning!F1057&gt;0,Inskrivning!S1057,0)</f>
        <v>0</v>
      </c>
      <c r="K352" s="53">
        <f>IF(Inskrivning!F1057&gt;0,Inskrivning!T1057,0)</f>
        <v>0</v>
      </c>
      <c r="L352" s="53">
        <f>IF(Inskrivning!F1057&gt;0,Inskrivning!U1057,0)</f>
        <v>0</v>
      </c>
      <c r="M352" s="53">
        <f>IF(Inskrivning!F1057&gt;0,Inskrivning!V1057,0)</f>
        <v>0</v>
      </c>
      <c r="N352" s="53">
        <f>IF(Inskrivning!F1057&gt;0,Inskrivning!W1057,0)</f>
        <v>0</v>
      </c>
      <c r="O352" s="53">
        <f>IF(Inskrivning!F1057&gt;0,Inskrivning!X1057,0)</f>
        <v>0</v>
      </c>
      <c r="P352" s="4"/>
      <c r="Q352" s="4"/>
      <c r="R352" s="4"/>
      <c r="W352" s="15">
        <f>IF(Inskrivning!F1057="",0,Inskrivning!F1057)</f>
        <v>0</v>
      </c>
      <c r="Y352" s="30"/>
      <c r="Z352" s="104"/>
    </row>
    <row r="353" spans="1:26" ht="15" x14ac:dyDescent="0.25">
      <c r="A353" s="53">
        <f>IF(Inskrivning!F1058&gt;0,Inskrivning!J1058,0)</f>
        <v>0</v>
      </c>
      <c r="B353" s="53">
        <f>IF(Inskrivning!F1058&gt;0,Inskrivning!K1058,0)</f>
        <v>0</v>
      </c>
      <c r="C353" s="53">
        <f>IF(Inskrivning!F1058&gt;0,Inskrivning!L1058,0)</f>
        <v>0</v>
      </c>
      <c r="D353" s="53">
        <f>IF(Inskrivning!F1058&gt;0,Inskrivning!M1058,0)</f>
        <v>0</v>
      </c>
      <c r="E353" s="53">
        <f>IF(Inskrivning!F1058&gt;0,Inskrivning!N1058,0)</f>
        <v>0</v>
      </c>
      <c r="F353" s="53">
        <f>IF(Inskrivning!F1058&gt;0,Inskrivning!O1058,0)</f>
        <v>0</v>
      </c>
      <c r="G353" s="53">
        <f>IF(Inskrivning!F1058&gt;0,Inskrivning!P1058,0)</f>
        <v>0</v>
      </c>
      <c r="H353" s="53">
        <f>IF(Inskrivning!F1058&gt;0,Inskrivning!Q1058,0)</f>
        <v>0</v>
      </c>
      <c r="I353" s="53">
        <f>IF(Inskrivning!F1058&gt;0,Inskrivning!R1058,0)</f>
        <v>0</v>
      </c>
      <c r="J353" s="53">
        <f>IF(Inskrivning!F1058&gt;0,Inskrivning!S1058,0)</f>
        <v>0</v>
      </c>
      <c r="K353" s="53">
        <f>IF(Inskrivning!F1058&gt;0,Inskrivning!T1058,0)</f>
        <v>0</v>
      </c>
      <c r="L353" s="53">
        <f>IF(Inskrivning!F1058&gt;0,Inskrivning!U1058,0)</f>
        <v>0</v>
      </c>
      <c r="M353" s="53">
        <f>IF(Inskrivning!F1058&gt;0,Inskrivning!V1058,0)</f>
        <v>0</v>
      </c>
      <c r="N353" s="53">
        <f>IF(Inskrivning!F1058&gt;0,Inskrivning!W1058,0)</f>
        <v>0</v>
      </c>
      <c r="O353" s="53">
        <f>IF(Inskrivning!F1058&gt;0,Inskrivning!X1058,0)</f>
        <v>0</v>
      </c>
      <c r="P353" s="4"/>
      <c r="Q353" s="4"/>
      <c r="R353" s="4"/>
      <c r="W353" s="15">
        <f>IF(Inskrivning!F1058="",0,Inskrivning!F1058)</f>
        <v>0</v>
      </c>
      <c r="Y353" s="30"/>
      <c r="Z353" s="4"/>
    </row>
    <row r="354" spans="1:26" ht="15" x14ac:dyDescent="0.25">
      <c r="A354" s="53">
        <f>IF(Inskrivning!F1059&gt;0,Inskrivning!J1059,0)</f>
        <v>0</v>
      </c>
      <c r="B354" s="53">
        <f>IF(Inskrivning!F1059&gt;0,Inskrivning!K1059,0)</f>
        <v>0</v>
      </c>
      <c r="C354" s="53">
        <f>IF(Inskrivning!F1059&gt;0,Inskrivning!L1059,0)</f>
        <v>0</v>
      </c>
      <c r="D354" s="53">
        <f>IF(Inskrivning!F1059&gt;0,Inskrivning!M1059,0)</f>
        <v>0</v>
      </c>
      <c r="E354" s="53">
        <f>IF(Inskrivning!F1059&gt;0,Inskrivning!N1059,0)</f>
        <v>0</v>
      </c>
      <c r="F354" s="53">
        <f>IF(Inskrivning!F1059&gt;0,Inskrivning!O1059,0)</f>
        <v>0</v>
      </c>
      <c r="G354" s="53">
        <f>IF(Inskrivning!F1059&gt;0,Inskrivning!P1059,0)</f>
        <v>0</v>
      </c>
      <c r="H354" s="53">
        <f>IF(Inskrivning!F1059&gt;0,Inskrivning!Q1059,0)</f>
        <v>0</v>
      </c>
      <c r="I354" s="53">
        <f>IF(Inskrivning!F1059&gt;0,Inskrivning!R1059,0)</f>
        <v>0</v>
      </c>
      <c r="J354" s="53">
        <f>IF(Inskrivning!F1059&gt;0,Inskrivning!S1059,0)</f>
        <v>0</v>
      </c>
      <c r="K354" s="53">
        <f>IF(Inskrivning!F1059&gt;0,Inskrivning!T1059,0)</f>
        <v>0</v>
      </c>
      <c r="L354" s="53">
        <f>IF(Inskrivning!F1059&gt;0,Inskrivning!U1059,0)</f>
        <v>0</v>
      </c>
      <c r="M354" s="53">
        <f>IF(Inskrivning!F1059&gt;0,Inskrivning!V1059,0)</f>
        <v>0</v>
      </c>
      <c r="N354" s="53">
        <f>IF(Inskrivning!F1059&gt;0,Inskrivning!W1059,0)</f>
        <v>0</v>
      </c>
      <c r="O354" s="53">
        <f>IF(Inskrivning!F1059&gt;0,Inskrivning!X1059,0)</f>
        <v>0</v>
      </c>
      <c r="P354" s="4"/>
      <c r="Q354" s="4"/>
      <c r="R354" s="4"/>
      <c r="W354" s="15">
        <f>IF(Inskrivning!F1059="",0,Inskrivning!F1059)</f>
        <v>0</v>
      </c>
      <c r="Y354" s="30"/>
      <c r="Z354" s="104"/>
    </row>
    <row r="355" spans="1:26" ht="15" x14ac:dyDescent="0.25">
      <c r="A355" s="53">
        <f>IF(Inskrivning!F1060&gt;0,Inskrivning!J1060,0)</f>
        <v>0</v>
      </c>
      <c r="B355" s="53">
        <f>IF(Inskrivning!F1060&gt;0,Inskrivning!K1060,0)</f>
        <v>0</v>
      </c>
      <c r="C355" s="53">
        <f>IF(Inskrivning!F1060&gt;0,Inskrivning!L1060,0)</f>
        <v>0</v>
      </c>
      <c r="D355" s="53">
        <f>IF(Inskrivning!F1060&gt;0,Inskrivning!M1060,0)</f>
        <v>0</v>
      </c>
      <c r="E355" s="53">
        <f>IF(Inskrivning!F1060&gt;0,Inskrivning!N1060,0)</f>
        <v>0</v>
      </c>
      <c r="F355" s="53">
        <f>IF(Inskrivning!F1060&gt;0,Inskrivning!O1060,0)</f>
        <v>0</v>
      </c>
      <c r="G355" s="53">
        <f>IF(Inskrivning!F1060&gt;0,Inskrivning!P1060,0)</f>
        <v>0</v>
      </c>
      <c r="H355" s="53">
        <f>IF(Inskrivning!F1060&gt;0,Inskrivning!Q1060,0)</f>
        <v>0</v>
      </c>
      <c r="I355" s="53">
        <f>IF(Inskrivning!F1060&gt;0,Inskrivning!R1060,0)</f>
        <v>0</v>
      </c>
      <c r="J355" s="53">
        <f>IF(Inskrivning!F1060&gt;0,Inskrivning!S1060,0)</f>
        <v>0</v>
      </c>
      <c r="K355" s="53">
        <f>IF(Inskrivning!F1060&gt;0,Inskrivning!T1060,0)</f>
        <v>0</v>
      </c>
      <c r="L355" s="53">
        <f>IF(Inskrivning!F1060&gt;0,Inskrivning!U1060,0)</f>
        <v>0</v>
      </c>
      <c r="M355" s="53">
        <f>IF(Inskrivning!F1060&gt;0,Inskrivning!V1060,0)</f>
        <v>0</v>
      </c>
      <c r="N355" s="53">
        <f>IF(Inskrivning!F1060&gt;0,Inskrivning!W1060,0)</f>
        <v>0</v>
      </c>
      <c r="O355" s="53">
        <f>IF(Inskrivning!F1060&gt;0,Inskrivning!X1060,0)</f>
        <v>0</v>
      </c>
      <c r="P355" s="4"/>
      <c r="Q355" s="4"/>
      <c r="R355" s="4"/>
      <c r="W355" s="15">
        <f>IF(Inskrivning!F1060="",0,Inskrivning!F1060)</f>
        <v>0</v>
      </c>
      <c r="Y355" s="30"/>
      <c r="Z355" s="4"/>
    </row>
    <row r="356" spans="1:26" ht="15" x14ac:dyDescent="0.25">
      <c r="A356" s="53">
        <f>IF(Inskrivning!F1061&gt;0,Inskrivning!J1061,0)</f>
        <v>0</v>
      </c>
      <c r="B356" s="53">
        <f>IF(Inskrivning!F1061&gt;0,Inskrivning!K1061,0)</f>
        <v>0</v>
      </c>
      <c r="C356" s="53">
        <f>IF(Inskrivning!F1061&gt;0,Inskrivning!L1061,0)</f>
        <v>0</v>
      </c>
      <c r="D356" s="53">
        <f>IF(Inskrivning!F1061&gt;0,Inskrivning!M1061,0)</f>
        <v>0</v>
      </c>
      <c r="E356" s="53">
        <f>IF(Inskrivning!F1061&gt;0,Inskrivning!N1061,0)</f>
        <v>0</v>
      </c>
      <c r="F356" s="53">
        <f>IF(Inskrivning!F1061&gt;0,Inskrivning!O1061,0)</f>
        <v>0</v>
      </c>
      <c r="G356" s="53">
        <f>IF(Inskrivning!F1061&gt;0,Inskrivning!P1061,0)</f>
        <v>0</v>
      </c>
      <c r="H356" s="53">
        <f>IF(Inskrivning!F1061&gt;0,Inskrivning!Q1061,0)</f>
        <v>0</v>
      </c>
      <c r="I356" s="53">
        <f>IF(Inskrivning!F1061&gt;0,Inskrivning!R1061,0)</f>
        <v>0</v>
      </c>
      <c r="J356" s="53">
        <f>IF(Inskrivning!F1061&gt;0,Inskrivning!S1061,0)</f>
        <v>0</v>
      </c>
      <c r="K356" s="53">
        <f>IF(Inskrivning!F1061&gt;0,Inskrivning!T1061,0)</f>
        <v>0</v>
      </c>
      <c r="L356" s="53">
        <f>IF(Inskrivning!F1061&gt;0,Inskrivning!U1061,0)</f>
        <v>0</v>
      </c>
      <c r="M356" s="53">
        <f>IF(Inskrivning!F1061&gt;0,Inskrivning!V1061,0)</f>
        <v>0</v>
      </c>
      <c r="N356" s="53">
        <f>IF(Inskrivning!F1061&gt;0,Inskrivning!W1061,0)</f>
        <v>0</v>
      </c>
      <c r="O356" s="53">
        <f>IF(Inskrivning!F1061&gt;0,Inskrivning!X1061,0)</f>
        <v>0</v>
      </c>
      <c r="P356" s="4"/>
      <c r="Q356" s="4"/>
      <c r="R356" s="4"/>
      <c r="W356" s="15">
        <f>IF(Inskrivning!F1061="",0,Inskrivning!F1061)</f>
        <v>0</v>
      </c>
      <c r="Y356" s="30"/>
      <c r="Z356" s="104"/>
    </row>
    <row r="357" spans="1:26" ht="15" x14ac:dyDescent="0.25">
      <c r="A357" s="53">
        <f>IF(Inskrivning!F1062&gt;0,Inskrivning!J1062,0)</f>
        <v>0</v>
      </c>
      <c r="B357" s="53">
        <f>IF(Inskrivning!F1062&gt;0,Inskrivning!K1062,0)</f>
        <v>0</v>
      </c>
      <c r="C357" s="53">
        <f>IF(Inskrivning!F1062&gt;0,Inskrivning!L1062,0)</f>
        <v>0</v>
      </c>
      <c r="D357" s="53">
        <f>IF(Inskrivning!F1062&gt;0,Inskrivning!M1062,0)</f>
        <v>0</v>
      </c>
      <c r="E357" s="53">
        <f>IF(Inskrivning!F1062&gt;0,Inskrivning!N1062,0)</f>
        <v>0</v>
      </c>
      <c r="F357" s="53">
        <f>IF(Inskrivning!F1062&gt;0,Inskrivning!O1062,0)</f>
        <v>0</v>
      </c>
      <c r="G357" s="53">
        <f>IF(Inskrivning!F1062&gt;0,Inskrivning!P1062,0)</f>
        <v>0</v>
      </c>
      <c r="H357" s="53">
        <f>IF(Inskrivning!F1062&gt;0,Inskrivning!Q1062,0)</f>
        <v>0</v>
      </c>
      <c r="I357" s="53">
        <f>IF(Inskrivning!F1062&gt;0,Inskrivning!R1062,0)</f>
        <v>0</v>
      </c>
      <c r="J357" s="53">
        <f>IF(Inskrivning!F1062&gt;0,Inskrivning!S1062,0)</f>
        <v>0</v>
      </c>
      <c r="K357" s="53">
        <f>IF(Inskrivning!F1062&gt;0,Inskrivning!T1062,0)</f>
        <v>0</v>
      </c>
      <c r="L357" s="53">
        <f>IF(Inskrivning!F1062&gt;0,Inskrivning!U1062,0)</f>
        <v>0</v>
      </c>
      <c r="M357" s="53">
        <f>IF(Inskrivning!F1062&gt;0,Inskrivning!V1062,0)</f>
        <v>0</v>
      </c>
      <c r="N357" s="53">
        <f>IF(Inskrivning!F1062&gt;0,Inskrivning!W1062,0)</f>
        <v>0</v>
      </c>
      <c r="O357" s="53">
        <f>IF(Inskrivning!F1062&gt;0,Inskrivning!X1062,0)</f>
        <v>0</v>
      </c>
      <c r="P357" s="4"/>
      <c r="Q357" s="4"/>
      <c r="R357" s="4"/>
      <c r="W357" s="15">
        <f>IF(Inskrivning!F1062="",0,Inskrivning!F1062)</f>
        <v>0</v>
      </c>
      <c r="Y357" s="30"/>
      <c r="Z357" s="4"/>
    </row>
    <row r="358" spans="1:26" ht="15" x14ac:dyDescent="0.25">
      <c r="A358" s="53">
        <f>IF(Inskrivning!F1063&gt;0,Inskrivning!J1063,0)</f>
        <v>0</v>
      </c>
      <c r="B358" s="53">
        <f>IF(Inskrivning!F1063&gt;0,Inskrivning!K1063,0)</f>
        <v>0</v>
      </c>
      <c r="C358" s="53">
        <f>IF(Inskrivning!F1063&gt;0,Inskrivning!L1063,0)</f>
        <v>0</v>
      </c>
      <c r="D358" s="53">
        <f>IF(Inskrivning!F1063&gt;0,Inskrivning!M1063,0)</f>
        <v>0</v>
      </c>
      <c r="E358" s="53">
        <f>IF(Inskrivning!F1063&gt;0,Inskrivning!N1063,0)</f>
        <v>0</v>
      </c>
      <c r="F358" s="53">
        <f>IF(Inskrivning!F1063&gt;0,Inskrivning!O1063,0)</f>
        <v>0</v>
      </c>
      <c r="G358" s="53">
        <f>IF(Inskrivning!F1063&gt;0,Inskrivning!P1063,0)</f>
        <v>0</v>
      </c>
      <c r="H358" s="53">
        <f>IF(Inskrivning!F1063&gt;0,Inskrivning!Q1063,0)</f>
        <v>0</v>
      </c>
      <c r="I358" s="53">
        <f>IF(Inskrivning!F1063&gt;0,Inskrivning!R1063,0)</f>
        <v>0</v>
      </c>
      <c r="J358" s="53">
        <f>IF(Inskrivning!F1063&gt;0,Inskrivning!S1063,0)</f>
        <v>0</v>
      </c>
      <c r="K358" s="53">
        <f>IF(Inskrivning!F1063&gt;0,Inskrivning!T1063,0)</f>
        <v>0</v>
      </c>
      <c r="L358" s="53">
        <f>IF(Inskrivning!F1063&gt;0,Inskrivning!U1063,0)</f>
        <v>0</v>
      </c>
      <c r="M358" s="53">
        <f>IF(Inskrivning!F1063&gt;0,Inskrivning!V1063,0)</f>
        <v>0</v>
      </c>
      <c r="N358" s="53">
        <f>IF(Inskrivning!F1063&gt;0,Inskrivning!W1063,0)</f>
        <v>0</v>
      </c>
      <c r="O358" s="53">
        <f>IF(Inskrivning!F1063&gt;0,Inskrivning!X1063,0)</f>
        <v>0</v>
      </c>
      <c r="P358" s="4"/>
      <c r="Q358" s="4"/>
      <c r="R358" s="4"/>
      <c r="W358" s="15">
        <f>IF(Inskrivning!F1063="",0,Inskrivning!F1063)</f>
        <v>0</v>
      </c>
      <c r="Y358" s="30"/>
      <c r="Z358" s="104"/>
    </row>
    <row r="359" spans="1:26" ht="15" x14ac:dyDescent="0.25">
      <c r="A359" s="53">
        <f>IF(Inskrivning!F1064&gt;0,Inskrivning!J1064,0)</f>
        <v>0</v>
      </c>
      <c r="B359" s="53">
        <f>IF(Inskrivning!F1064&gt;0,Inskrivning!K1064,0)</f>
        <v>0</v>
      </c>
      <c r="C359" s="53">
        <f>IF(Inskrivning!F1064&gt;0,Inskrivning!L1064,0)</f>
        <v>0</v>
      </c>
      <c r="D359" s="53">
        <f>IF(Inskrivning!F1064&gt;0,Inskrivning!M1064,0)</f>
        <v>0</v>
      </c>
      <c r="E359" s="53">
        <f>IF(Inskrivning!F1064&gt;0,Inskrivning!N1064,0)</f>
        <v>0</v>
      </c>
      <c r="F359" s="53">
        <f>IF(Inskrivning!F1064&gt;0,Inskrivning!O1064,0)</f>
        <v>0</v>
      </c>
      <c r="G359" s="53">
        <f>IF(Inskrivning!F1064&gt;0,Inskrivning!P1064,0)</f>
        <v>0</v>
      </c>
      <c r="H359" s="53">
        <f>IF(Inskrivning!F1064&gt;0,Inskrivning!Q1064,0)</f>
        <v>0</v>
      </c>
      <c r="I359" s="53">
        <f>IF(Inskrivning!F1064&gt;0,Inskrivning!R1064,0)</f>
        <v>0</v>
      </c>
      <c r="J359" s="53">
        <f>IF(Inskrivning!F1064&gt;0,Inskrivning!S1064,0)</f>
        <v>0</v>
      </c>
      <c r="K359" s="53">
        <f>IF(Inskrivning!F1064&gt;0,Inskrivning!T1064,0)</f>
        <v>0</v>
      </c>
      <c r="L359" s="53">
        <f>IF(Inskrivning!F1064&gt;0,Inskrivning!U1064,0)</f>
        <v>0</v>
      </c>
      <c r="M359" s="53">
        <f>IF(Inskrivning!F1064&gt;0,Inskrivning!V1064,0)</f>
        <v>0</v>
      </c>
      <c r="N359" s="53">
        <f>IF(Inskrivning!F1064&gt;0,Inskrivning!W1064,0)</f>
        <v>0</v>
      </c>
      <c r="O359" s="53">
        <f>IF(Inskrivning!F1064&gt;0,Inskrivning!X1064,0)</f>
        <v>0</v>
      </c>
      <c r="P359" s="4"/>
      <c r="Q359" s="4"/>
      <c r="R359" s="4"/>
      <c r="W359" s="15">
        <f>IF(Inskrivning!F1064="",0,Inskrivning!F1064)</f>
        <v>0</v>
      </c>
      <c r="Y359" s="30"/>
      <c r="Z359" s="4"/>
    </row>
    <row r="360" spans="1:26" ht="15" x14ac:dyDescent="0.25">
      <c r="A360" s="53">
        <f>IF(Inskrivning!F1065&gt;0,Inskrivning!J1065,0)</f>
        <v>0</v>
      </c>
      <c r="B360" s="53">
        <f>IF(Inskrivning!F1065&gt;0,Inskrivning!K1065,0)</f>
        <v>0</v>
      </c>
      <c r="C360" s="53">
        <f>IF(Inskrivning!F1065&gt;0,Inskrivning!L1065,0)</f>
        <v>0</v>
      </c>
      <c r="D360" s="53">
        <f>IF(Inskrivning!F1065&gt;0,Inskrivning!M1065,0)</f>
        <v>0</v>
      </c>
      <c r="E360" s="53">
        <f>IF(Inskrivning!F1065&gt;0,Inskrivning!N1065,0)</f>
        <v>0</v>
      </c>
      <c r="F360" s="53">
        <f>IF(Inskrivning!F1065&gt;0,Inskrivning!O1065,0)</f>
        <v>0</v>
      </c>
      <c r="G360" s="53">
        <f>IF(Inskrivning!F1065&gt;0,Inskrivning!P1065,0)</f>
        <v>0</v>
      </c>
      <c r="H360" s="53">
        <f>IF(Inskrivning!F1065&gt;0,Inskrivning!Q1065,0)</f>
        <v>0</v>
      </c>
      <c r="I360" s="53">
        <f>IF(Inskrivning!F1065&gt;0,Inskrivning!R1065,0)</f>
        <v>0</v>
      </c>
      <c r="J360" s="53">
        <f>IF(Inskrivning!F1065&gt;0,Inskrivning!S1065,0)</f>
        <v>0</v>
      </c>
      <c r="K360" s="53">
        <f>IF(Inskrivning!F1065&gt;0,Inskrivning!T1065,0)</f>
        <v>0</v>
      </c>
      <c r="L360" s="53">
        <f>IF(Inskrivning!F1065&gt;0,Inskrivning!U1065,0)</f>
        <v>0</v>
      </c>
      <c r="M360" s="53">
        <f>IF(Inskrivning!F1065&gt;0,Inskrivning!V1065,0)</f>
        <v>0</v>
      </c>
      <c r="N360" s="53">
        <f>IF(Inskrivning!F1065&gt;0,Inskrivning!W1065,0)</f>
        <v>0</v>
      </c>
      <c r="O360" s="53">
        <f>IF(Inskrivning!F1065&gt;0,Inskrivning!X1065,0)</f>
        <v>0</v>
      </c>
      <c r="P360" s="4"/>
      <c r="Q360" s="4"/>
      <c r="R360" s="4"/>
      <c r="W360" s="15">
        <f>IF(Inskrivning!F1065="",0,Inskrivning!F1065)</f>
        <v>0</v>
      </c>
      <c r="Y360" s="30"/>
      <c r="Z360" s="104"/>
    </row>
    <row r="361" spans="1:26" ht="15" x14ac:dyDescent="0.25">
      <c r="A361" s="53">
        <f>IF(Inskrivning!F1066&gt;0,Inskrivning!J1066,0)</f>
        <v>0</v>
      </c>
      <c r="B361" s="53">
        <f>IF(Inskrivning!F1066&gt;0,Inskrivning!K1066,0)</f>
        <v>0</v>
      </c>
      <c r="C361" s="53">
        <f>IF(Inskrivning!F1066&gt;0,Inskrivning!L1066,0)</f>
        <v>0</v>
      </c>
      <c r="D361" s="53">
        <f>IF(Inskrivning!F1066&gt;0,Inskrivning!M1066,0)</f>
        <v>0</v>
      </c>
      <c r="E361" s="53">
        <f>IF(Inskrivning!F1066&gt;0,Inskrivning!N1066,0)</f>
        <v>0</v>
      </c>
      <c r="F361" s="53">
        <f>IF(Inskrivning!F1066&gt;0,Inskrivning!O1066,0)</f>
        <v>0</v>
      </c>
      <c r="G361" s="53">
        <f>IF(Inskrivning!F1066&gt;0,Inskrivning!P1066,0)</f>
        <v>0</v>
      </c>
      <c r="H361" s="53">
        <f>IF(Inskrivning!F1066&gt;0,Inskrivning!Q1066,0)</f>
        <v>0</v>
      </c>
      <c r="I361" s="53">
        <f>IF(Inskrivning!F1066&gt;0,Inskrivning!R1066,0)</f>
        <v>0</v>
      </c>
      <c r="J361" s="53">
        <f>IF(Inskrivning!F1066&gt;0,Inskrivning!S1066,0)</f>
        <v>0</v>
      </c>
      <c r="K361" s="53">
        <f>IF(Inskrivning!F1066&gt;0,Inskrivning!T1066,0)</f>
        <v>0</v>
      </c>
      <c r="L361" s="53">
        <f>IF(Inskrivning!F1066&gt;0,Inskrivning!U1066,0)</f>
        <v>0</v>
      </c>
      <c r="M361" s="53">
        <f>IF(Inskrivning!F1066&gt;0,Inskrivning!V1066,0)</f>
        <v>0</v>
      </c>
      <c r="N361" s="53">
        <f>IF(Inskrivning!F1066&gt;0,Inskrivning!W1066,0)</f>
        <v>0</v>
      </c>
      <c r="O361" s="53">
        <f>IF(Inskrivning!F1066&gt;0,Inskrivning!X1066,0)</f>
        <v>0</v>
      </c>
      <c r="P361" s="4"/>
      <c r="Q361" s="4"/>
      <c r="R361" s="4"/>
      <c r="W361" s="15">
        <f>IF(Inskrivning!F1066="",0,Inskrivning!F1066)</f>
        <v>0</v>
      </c>
      <c r="Y361" s="30"/>
      <c r="Z361" s="4"/>
    </row>
    <row r="362" spans="1:26" ht="15" x14ac:dyDescent="0.25">
      <c r="A362" s="53">
        <f>IF(Inskrivning!F1067&gt;0,Inskrivning!J1067,0)</f>
        <v>0</v>
      </c>
      <c r="B362" s="53">
        <f>IF(Inskrivning!F1067&gt;0,Inskrivning!K1067,0)</f>
        <v>0</v>
      </c>
      <c r="C362" s="53">
        <f>IF(Inskrivning!F1067&gt;0,Inskrivning!L1067,0)</f>
        <v>0</v>
      </c>
      <c r="D362" s="53">
        <f>IF(Inskrivning!F1067&gt;0,Inskrivning!M1067,0)</f>
        <v>0</v>
      </c>
      <c r="E362" s="53">
        <f>IF(Inskrivning!F1067&gt;0,Inskrivning!N1067,0)</f>
        <v>0</v>
      </c>
      <c r="F362" s="53">
        <f>IF(Inskrivning!F1067&gt;0,Inskrivning!O1067,0)</f>
        <v>0</v>
      </c>
      <c r="G362" s="53">
        <f>IF(Inskrivning!F1067&gt;0,Inskrivning!P1067,0)</f>
        <v>0</v>
      </c>
      <c r="H362" s="53">
        <f>IF(Inskrivning!F1067&gt;0,Inskrivning!Q1067,0)</f>
        <v>0</v>
      </c>
      <c r="I362" s="53">
        <f>IF(Inskrivning!F1067&gt;0,Inskrivning!R1067,0)</f>
        <v>0</v>
      </c>
      <c r="J362" s="53">
        <f>IF(Inskrivning!F1067&gt;0,Inskrivning!S1067,0)</f>
        <v>0</v>
      </c>
      <c r="K362" s="53">
        <f>IF(Inskrivning!F1067&gt;0,Inskrivning!T1067,0)</f>
        <v>0</v>
      </c>
      <c r="L362" s="53">
        <f>IF(Inskrivning!F1067&gt;0,Inskrivning!U1067,0)</f>
        <v>0</v>
      </c>
      <c r="M362" s="53">
        <f>IF(Inskrivning!F1067&gt;0,Inskrivning!V1067,0)</f>
        <v>0</v>
      </c>
      <c r="N362" s="53">
        <f>IF(Inskrivning!F1067&gt;0,Inskrivning!W1067,0)</f>
        <v>0</v>
      </c>
      <c r="O362" s="53">
        <f>IF(Inskrivning!F1067&gt;0,Inskrivning!X1067,0)</f>
        <v>0</v>
      </c>
      <c r="P362" s="4"/>
      <c r="Q362" s="4"/>
      <c r="R362" s="4"/>
      <c r="W362" s="15">
        <f>IF(Inskrivning!F1067="",0,Inskrivning!F1067)</f>
        <v>0</v>
      </c>
      <c r="Y362" s="30"/>
      <c r="Z362" s="104"/>
    </row>
    <row r="363" spans="1:26" ht="15" x14ac:dyDescent="0.25">
      <c r="A363" s="53">
        <f>IF(Inskrivning!F1068&gt;0,Inskrivning!J1068,0)</f>
        <v>0</v>
      </c>
      <c r="B363" s="53">
        <f>IF(Inskrivning!F1068&gt;0,Inskrivning!K1068,0)</f>
        <v>0</v>
      </c>
      <c r="C363" s="53">
        <f>IF(Inskrivning!F1068&gt;0,Inskrivning!L1068,0)</f>
        <v>0</v>
      </c>
      <c r="D363" s="53">
        <f>IF(Inskrivning!F1068&gt;0,Inskrivning!M1068,0)</f>
        <v>0</v>
      </c>
      <c r="E363" s="53">
        <f>IF(Inskrivning!F1068&gt;0,Inskrivning!N1068,0)</f>
        <v>0</v>
      </c>
      <c r="F363" s="53">
        <f>IF(Inskrivning!F1068&gt;0,Inskrivning!O1068,0)</f>
        <v>0</v>
      </c>
      <c r="G363" s="53">
        <f>IF(Inskrivning!F1068&gt;0,Inskrivning!P1068,0)</f>
        <v>0</v>
      </c>
      <c r="H363" s="53">
        <f>IF(Inskrivning!F1068&gt;0,Inskrivning!Q1068,0)</f>
        <v>0</v>
      </c>
      <c r="I363" s="53">
        <f>IF(Inskrivning!F1068&gt;0,Inskrivning!R1068,0)</f>
        <v>0</v>
      </c>
      <c r="J363" s="53">
        <f>IF(Inskrivning!F1068&gt;0,Inskrivning!S1068,0)</f>
        <v>0</v>
      </c>
      <c r="K363" s="53">
        <f>IF(Inskrivning!F1068&gt;0,Inskrivning!T1068,0)</f>
        <v>0</v>
      </c>
      <c r="L363" s="53">
        <f>IF(Inskrivning!F1068&gt;0,Inskrivning!U1068,0)</f>
        <v>0</v>
      </c>
      <c r="M363" s="53">
        <f>IF(Inskrivning!F1068&gt;0,Inskrivning!V1068,0)</f>
        <v>0</v>
      </c>
      <c r="N363" s="53">
        <f>IF(Inskrivning!F1068&gt;0,Inskrivning!W1068,0)</f>
        <v>0</v>
      </c>
      <c r="O363" s="53">
        <f>IF(Inskrivning!F1068&gt;0,Inskrivning!X1068,0)</f>
        <v>0</v>
      </c>
      <c r="P363" s="4"/>
      <c r="Q363" s="4"/>
      <c r="R363" s="4"/>
      <c r="W363" s="15">
        <f>IF(Inskrivning!F1068="",0,Inskrivning!F1068)</f>
        <v>0</v>
      </c>
      <c r="Y363" s="30"/>
      <c r="Z363" s="4"/>
    </row>
    <row r="364" spans="1:26" ht="15" x14ac:dyDescent="0.25">
      <c r="A364" s="53">
        <f>IF(Inskrivning!F1069&gt;0,Inskrivning!J1069,0)</f>
        <v>0</v>
      </c>
      <c r="B364" s="53">
        <f>IF(Inskrivning!F1069&gt;0,Inskrivning!K1069,0)</f>
        <v>0</v>
      </c>
      <c r="C364" s="53">
        <f>IF(Inskrivning!F1069&gt;0,Inskrivning!L1069,0)</f>
        <v>0</v>
      </c>
      <c r="D364" s="53">
        <f>IF(Inskrivning!F1069&gt;0,Inskrivning!M1069,0)</f>
        <v>0</v>
      </c>
      <c r="E364" s="53">
        <f>IF(Inskrivning!F1069&gt;0,Inskrivning!N1069,0)</f>
        <v>0</v>
      </c>
      <c r="F364" s="53">
        <f>IF(Inskrivning!F1069&gt;0,Inskrivning!O1069,0)</f>
        <v>0</v>
      </c>
      <c r="G364" s="53">
        <f>IF(Inskrivning!F1069&gt;0,Inskrivning!P1069,0)</f>
        <v>0</v>
      </c>
      <c r="H364" s="53">
        <f>IF(Inskrivning!F1069&gt;0,Inskrivning!Q1069,0)</f>
        <v>0</v>
      </c>
      <c r="I364" s="53">
        <f>IF(Inskrivning!F1069&gt;0,Inskrivning!R1069,0)</f>
        <v>0</v>
      </c>
      <c r="J364" s="53">
        <f>IF(Inskrivning!F1069&gt;0,Inskrivning!S1069,0)</f>
        <v>0</v>
      </c>
      <c r="K364" s="53">
        <f>IF(Inskrivning!F1069&gt;0,Inskrivning!T1069,0)</f>
        <v>0</v>
      </c>
      <c r="L364" s="53">
        <f>IF(Inskrivning!F1069&gt;0,Inskrivning!U1069,0)</f>
        <v>0</v>
      </c>
      <c r="M364" s="53">
        <f>IF(Inskrivning!F1069&gt;0,Inskrivning!V1069,0)</f>
        <v>0</v>
      </c>
      <c r="N364" s="53">
        <f>IF(Inskrivning!F1069&gt;0,Inskrivning!W1069,0)</f>
        <v>0</v>
      </c>
      <c r="O364" s="53">
        <f>IF(Inskrivning!F1069&gt;0,Inskrivning!X1069,0)</f>
        <v>0</v>
      </c>
      <c r="P364" s="4"/>
      <c r="Q364" s="4"/>
      <c r="R364" s="4"/>
      <c r="W364" s="15">
        <f>IF(Inskrivning!F1069="",0,Inskrivning!F1069)</f>
        <v>0</v>
      </c>
      <c r="Y364" s="30"/>
      <c r="Z364" s="104"/>
    </row>
    <row r="365" spans="1:26" ht="15" x14ac:dyDescent="0.25">
      <c r="A365" s="53">
        <f>IF(Inskrivning!F1070&gt;0,Inskrivning!J1070,0)</f>
        <v>0</v>
      </c>
      <c r="B365" s="53">
        <f>IF(Inskrivning!F1070&gt;0,Inskrivning!K1070,0)</f>
        <v>0</v>
      </c>
      <c r="C365" s="53">
        <f>IF(Inskrivning!F1070&gt;0,Inskrivning!L1070,0)</f>
        <v>0</v>
      </c>
      <c r="D365" s="53">
        <f>IF(Inskrivning!F1070&gt;0,Inskrivning!M1070,0)</f>
        <v>0</v>
      </c>
      <c r="E365" s="53">
        <f>IF(Inskrivning!F1070&gt;0,Inskrivning!N1070,0)</f>
        <v>0</v>
      </c>
      <c r="F365" s="53">
        <f>IF(Inskrivning!F1070&gt;0,Inskrivning!O1070,0)</f>
        <v>0</v>
      </c>
      <c r="G365" s="53">
        <f>IF(Inskrivning!F1070&gt;0,Inskrivning!P1070,0)</f>
        <v>0</v>
      </c>
      <c r="H365" s="53">
        <f>IF(Inskrivning!F1070&gt;0,Inskrivning!Q1070,0)</f>
        <v>0</v>
      </c>
      <c r="I365" s="53">
        <f>IF(Inskrivning!F1070&gt;0,Inskrivning!R1070,0)</f>
        <v>0</v>
      </c>
      <c r="J365" s="53">
        <f>IF(Inskrivning!F1070&gt;0,Inskrivning!S1070,0)</f>
        <v>0</v>
      </c>
      <c r="K365" s="53">
        <f>IF(Inskrivning!F1070&gt;0,Inskrivning!T1070,0)</f>
        <v>0</v>
      </c>
      <c r="L365" s="53">
        <f>IF(Inskrivning!F1070&gt;0,Inskrivning!U1070,0)</f>
        <v>0</v>
      </c>
      <c r="M365" s="53">
        <f>IF(Inskrivning!F1070&gt;0,Inskrivning!V1070,0)</f>
        <v>0</v>
      </c>
      <c r="N365" s="53">
        <f>IF(Inskrivning!F1070&gt;0,Inskrivning!W1070,0)</f>
        <v>0</v>
      </c>
      <c r="O365" s="53">
        <f>IF(Inskrivning!F1070&gt;0,Inskrivning!X1070,0)</f>
        <v>0</v>
      </c>
      <c r="P365" s="4"/>
      <c r="Q365" s="4"/>
      <c r="R365" s="4"/>
      <c r="W365" s="15">
        <f>IF(Inskrivning!F1070="",0,Inskrivning!F1070)</f>
        <v>0</v>
      </c>
      <c r="Y365" s="30"/>
      <c r="Z365" s="4"/>
    </row>
    <row r="366" spans="1:26" ht="15" x14ac:dyDescent="0.25">
      <c r="A366" s="53">
        <f>IF(Inskrivning!F1071&gt;0,Inskrivning!J1071,0)</f>
        <v>0</v>
      </c>
      <c r="B366" s="53">
        <f>IF(Inskrivning!F1071&gt;0,Inskrivning!K1071,0)</f>
        <v>0</v>
      </c>
      <c r="C366" s="53">
        <f>IF(Inskrivning!F1071&gt;0,Inskrivning!L1071,0)</f>
        <v>0</v>
      </c>
      <c r="D366" s="53">
        <f>IF(Inskrivning!F1071&gt;0,Inskrivning!M1071,0)</f>
        <v>0</v>
      </c>
      <c r="E366" s="53">
        <f>IF(Inskrivning!F1071&gt;0,Inskrivning!N1071,0)</f>
        <v>0</v>
      </c>
      <c r="F366" s="53">
        <f>IF(Inskrivning!F1071&gt;0,Inskrivning!O1071,0)</f>
        <v>0</v>
      </c>
      <c r="G366" s="53">
        <f>IF(Inskrivning!F1071&gt;0,Inskrivning!P1071,0)</f>
        <v>0</v>
      </c>
      <c r="H366" s="53">
        <f>IF(Inskrivning!F1071&gt;0,Inskrivning!Q1071,0)</f>
        <v>0</v>
      </c>
      <c r="I366" s="53">
        <f>IF(Inskrivning!F1071&gt;0,Inskrivning!R1071,0)</f>
        <v>0</v>
      </c>
      <c r="J366" s="53">
        <f>IF(Inskrivning!F1071&gt;0,Inskrivning!S1071,0)</f>
        <v>0</v>
      </c>
      <c r="K366" s="53">
        <f>IF(Inskrivning!F1071&gt;0,Inskrivning!T1071,0)</f>
        <v>0</v>
      </c>
      <c r="L366" s="53">
        <f>IF(Inskrivning!F1071&gt;0,Inskrivning!U1071,0)</f>
        <v>0</v>
      </c>
      <c r="M366" s="53">
        <f>IF(Inskrivning!F1071&gt;0,Inskrivning!V1071,0)</f>
        <v>0</v>
      </c>
      <c r="N366" s="53">
        <f>IF(Inskrivning!F1071&gt;0,Inskrivning!W1071,0)</f>
        <v>0</v>
      </c>
      <c r="O366" s="53">
        <f>IF(Inskrivning!F1071&gt;0,Inskrivning!X1071,0)</f>
        <v>0</v>
      </c>
      <c r="P366" s="4"/>
      <c r="Q366" s="4"/>
      <c r="R366" s="4"/>
      <c r="W366" s="15">
        <f>IF(Inskrivning!F1071="",0,Inskrivning!F1071)</f>
        <v>0</v>
      </c>
      <c r="Y366" s="30"/>
      <c r="Z366" s="104"/>
    </row>
    <row r="367" spans="1:26" ht="15" x14ac:dyDescent="0.25">
      <c r="A367" s="53">
        <f>IF(Inskrivning!F1072&gt;0,Inskrivning!J1072,0)</f>
        <v>0</v>
      </c>
      <c r="B367" s="53">
        <f>IF(Inskrivning!F1072&gt;0,Inskrivning!K1072,0)</f>
        <v>0</v>
      </c>
      <c r="C367" s="53">
        <f>IF(Inskrivning!F1072&gt;0,Inskrivning!L1072,0)</f>
        <v>0</v>
      </c>
      <c r="D367" s="53">
        <f>IF(Inskrivning!F1072&gt;0,Inskrivning!M1072,0)</f>
        <v>0</v>
      </c>
      <c r="E367" s="53">
        <f>IF(Inskrivning!F1072&gt;0,Inskrivning!N1072,0)</f>
        <v>0</v>
      </c>
      <c r="F367" s="53">
        <f>IF(Inskrivning!F1072&gt;0,Inskrivning!O1072,0)</f>
        <v>0</v>
      </c>
      <c r="G367" s="53">
        <f>IF(Inskrivning!F1072&gt;0,Inskrivning!P1072,0)</f>
        <v>0</v>
      </c>
      <c r="H367" s="53">
        <f>IF(Inskrivning!F1072&gt;0,Inskrivning!Q1072,0)</f>
        <v>0</v>
      </c>
      <c r="I367" s="53">
        <f>IF(Inskrivning!F1072&gt;0,Inskrivning!R1072,0)</f>
        <v>0</v>
      </c>
      <c r="J367" s="53">
        <f>IF(Inskrivning!F1072&gt;0,Inskrivning!S1072,0)</f>
        <v>0</v>
      </c>
      <c r="K367" s="53">
        <f>IF(Inskrivning!F1072&gt;0,Inskrivning!T1072,0)</f>
        <v>0</v>
      </c>
      <c r="L367" s="53">
        <f>IF(Inskrivning!F1072&gt;0,Inskrivning!U1072,0)</f>
        <v>0</v>
      </c>
      <c r="M367" s="53">
        <f>IF(Inskrivning!F1072&gt;0,Inskrivning!V1072,0)</f>
        <v>0</v>
      </c>
      <c r="N367" s="53">
        <f>IF(Inskrivning!F1072&gt;0,Inskrivning!W1072,0)</f>
        <v>0</v>
      </c>
      <c r="O367" s="53">
        <f>IF(Inskrivning!F1072&gt;0,Inskrivning!X1072,0)</f>
        <v>0</v>
      </c>
      <c r="P367" s="4"/>
      <c r="Q367" s="4"/>
      <c r="R367" s="4"/>
      <c r="W367" s="15">
        <f>IF(Inskrivning!F1072="",0,Inskrivning!F1072)</f>
        <v>0</v>
      </c>
      <c r="Y367" s="30"/>
      <c r="Z367" s="4"/>
    </row>
    <row r="368" spans="1:26" ht="15" x14ac:dyDescent="0.25">
      <c r="A368" s="53">
        <f>IF(Inskrivning!F1073&gt;0,Inskrivning!J1073,0)</f>
        <v>0</v>
      </c>
      <c r="B368" s="53">
        <f>IF(Inskrivning!F1073&gt;0,Inskrivning!K1073,0)</f>
        <v>0</v>
      </c>
      <c r="C368" s="53">
        <f>IF(Inskrivning!F1073&gt;0,Inskrivning!L1073,0)</f>
        <v>0</v>
      </c>
      <c r="D368" s="53">
        <f>IF(Inskrivning!F1073&gt;0,Inskrivning!M1073,0)</f>
        <v>0</v>
      </c>
      <c r="E368" s="53">
        <f>IF(Inskrivning!F1073&gt;0,Inskrivning!N1073,0)</f>
        <v>0</v>
      </c>
      <c r="F368" s="53">
        <f>IF(Inskrivning!F1073&gt;0,Inskrivning!O1073,0)</f>
        <v>0</v>
      </c>
      <c r="G368" s="53">
        <f>IF(Inskrivning!F1073&gt;0,Inskrivning!P1073,0)</f>
        <v>0</v>
      </c>
      <c r="H368" s="53">
        <f>IF(Inskrivning!F1073&gt;0,Inskrivning!Q1073,0)</f>
        <v>0</v>
      </c>
      <c r="I368" s="53">
        <f>IF(Inskrivning!F1073&gt;0,Inskrivning!R1073,0)</f>
        <v>0</v>
      </c>
      <c r="J368" s="53">
        <f>IF(Inskrivning!F1073&gt;0,Inskrivning!S1073,0)</f>
        <v>0</v>
      </c>
      <c r="K368" s="53">
        <f>IF(Inskrivning!F1073&gt;0,Inskrivning!T1073,0)</f>
        <v>0</v>
      </c>
      <c r="L368" s="53">
        <f>IF(Inskrivning!F1073&gt;0,Inskrivning!U1073,0)</f>
        <v>0</v>
      </c>
      <c r="M368" s="53">
        <f>IF(Inskrivning!F1073&gt;0,Inskrivning!V1073,0)</f>
        <v>0</v>
      </c>
      <c r="N368" s="53">
        <f>IF(Inskrivning!F1073&gt;0,Inskrivning!W1073,0)</f>
        <v>0</v>
      </c>
      <c r="O368" s="53">
        <f>IF(Inskrivning!F1073&gt;0,Inskrivning!X1073,0)</f>
        <v>0</v>
      </c>
      <c r="P368" s="4"/>
      <c r="Q368" s="4"/>
      <c r="R368" s="4"/>
      <c r="W368" s="15">
        <f>IF(Inskrivning!F1073="",0,Inskrivning!F1073)</f>
        <v>0</v>
      </c>
      <c r="Y368" s="30"/>
      <c r="Z368" s="104"/>
    </row>
    <row r="369" spans="1:26" ht="15" x14ac:dyDescent="0.25">
      <c r="A369" s="53">
        <f>IF(Inskrivning!F1074&gt;0,Inskrivning!J1074,0)</f>
        <v>0</v>
      </c>
      <c r="B369" s="53">
        <f>IF(Inskrivning!F1074&gt;0,Inskrivning!K1074,0)</f>
        <v>0</v>
      </c>
      <c r="C369" s="53">
        <f>IF(Inskrivning!F1074&gt;0,Inskrivning!L1074,0)</f>
        <v>0</v>
      </c>
      <c r="D369" s="53">
        <f>IF(Inskrivning!F1074&gt;0,Inskrivning!M1074,0)</f>
        <v>0</v>
      </c>
      <c r="E369" s="53">
        <f>IF(Inskrivning!F1074&gt;0,Inskrivning!N1074,0)</f>
        <v>0</v>
      </c>
      <c r="F369" s="53">
        <f>IF(Inskrivning!F1074&gt;0,Inskrivning!O1074,0)</f>
        <v>0</v>
      </c>
      <c r="G369" s="53">
        <f>IF(Inskrivning!F1074&gt;0,Inskrivning!P1074,0)</f>
        <v>0</v>
      </c>
      <c r="H369" s="53">
        <f>IF(Inskrivning!F1074&gt;0,Inskrivning!Q1074,0)</f>
        <v>0</v>
      </c>
      <c r="I369" s="53">
        <f>IF(Inskrivning!F1074&gt;0,Inskrivning!R1074,0)</f>
        <v>0</v>
      </c>
      <c r="J369" s="53">
        <f>IF(Inskrivning!F1074&gt;0,Inskrivning!S1074,0)</f>
        <v>0</v>
      </c>
      <c r="K369" s="53">
        <f>IF(Inskrivning!F1074&gt;0,Inskrivning!T1074,0)</f>
        <v>0</v>
      </c>
      <c r="L369" s="53">
        <f>IF(Inskrivning!F1074&gt;0,Inskrivning!U1074,0)</f>
        <v>0</v>
      </c>
      <c r="M369" s="53">
        <f>IF(Inskrivning!F1074&gt;0,Inskrivning!V1074,0)</f>
        <v>0</v>
      </c>
      <c r="N369" s="53">
        <f>IF(Inskrivning!F1074&gt;0,Inskrivning!W1074,0)</f>
        <v>0</v>
      </c>
      <c r="O369" s="53">
        <f>IF(Inskrivning!F1074&gt;0,Inskrivning!X1074,0)</f>
        <v>0</v>
      </c>
      <c r="P369" s="4"/>
      <c r="Q369" s="4"/>
      <c r="R369" s="4"/>
      <c r="W369" s="15">
        <f>IF(Inskrivning!F1074="",0,Inskrivning!F1074)</f>
        <v>0</v>
      </c>
      <c r="Y369" s="30"/>
      <c r="Z369" s="4"/>
    </row>
    <row r="370" spans="1:26" ht="15" x14ac:dyDescent="0.25">
      <c r="A370" s="53">
        <f>IF(Inskrivning!F1075&gt;0,Inskrivning!J1075,0)</f>
        <v>0</v>
      </c>
      <c r="B370" s="53">
        <f>IF(Inskrivning!F1075&gt;0,Inskrivning!K1075,0)</f>
        <v>0</v>
      </c>
      <c r="C370" s="53">
        <f>IF(Inskrivning!F1075&gt;0,Inskrivning!L1075,0)</f>
        <v>0</v>
      </c>
      <c r="D370" s="53">
        <f>IF(Inskrivning!F1075&gt;0,Inskrivning!M1075,0)</f>
        <v>0</v>
      </c>
      <c r="E370" s="53">
        <f>IF(Inskrivning!F1075&gt;0,Inskrivning!N1075,0)</f>
        <v>0</v>
      </c>
      <c r="F370" s="53">
        <f>IF(Inskrivning!F1075&gt;0,Inskrivning!O1075,0)</f>
        <v>0</v>
      </c>
      <c r="G370" s="53">
        <f>IF(Inskrivning!F1075&gt;0,Inskrivning!P1075,0)</f>
        <v>0</v>
      </c>
      <c r="H370" s="53">
        <f>IF(Inskrivning!F1075&gt;0,Inskrivning!Q1075,0)</f>
        <v>0</v>
      </c>
      <c r="I370" s="53">
        <f>IF(Inskrivning!F1075&gt;0,Inskrivning!R1075,0)</f>
        <v>0</v>
      </c>
      <c r="J370" s="53">
        <f>IF(Inskrivning!F1075&gt;0,Inskrivning!S1075,0)</f>
        <v>0</v>
      </c>
      <c r="K370" s="53">
        <f>IF(Inskrivning!F1075&gt;0,Inskrivning!T1075,0)</f>
        <v>0</v>
      </c>
      <c r="L370" s="53">
        <f>IF(Inskrivning!F1075&gt;0,Inskrivning!U1075,0)</f>
        <v>0</v>
      </c>
      <c r="M370" s="53">
        <f>IF(Inskrivning!F1075&gt;0,Inskrivning!V1075,0)</f>
        <v>0</v>
      </c>
      <c r="N370" s="53">
        <f>IF(Inskrivning!F1075&gt;0,Inskrivning!W1075,0)</f>
        <v>0</v>
      </c>
      <c r="O370" s="53">
        <f>IF(Inskrivning!F1075&gt;0,Inskrivning!X1075,0)</f>
        <v>0</v>
      </c>
      <c r="P370" s="4"/>
      <c r="Q370" s="4"/>
      <c r="R370" s="4"/>
      <c r="W370" s="15">
        <f>IF(Inskrivning!F1075="",0,Inskrivning!F1075)</f>
        <v>0</v>
      </c>
      <c r="Y370" s="30"/>
      <c r="Z370" s="104"/>
    </row>
    <row r="371" spans="1:26" ht="15" x14ac:dyDescent="0.25">
      <c r="A371" s="53">
        <f>IF(Inskrivning!F1076&gt;0,Inskrivning!J1076,0)</f>
        <v>0</v>
      </c>
      <c r="B371" s="53">
        <f>IF(Inskrivning!F1076&gt;0,Inskrivning!K1076,0)</f>
        <v>0</v>
      </c>
      <c r="C371" s="53">
        <f>IF(Inskrivning!F1076&gt;0,Inskrivning!L1076,0)</f>
        <v>0</v>
      </c>
      <c r="D371" s="53">
        <f>IF(Inskrivning!F1076&gt;0,Inskrivning!M1076,0)</f>
        <v>0</v>
      </c>
      <c r="E371" s="53">
        <f>IF(Inskrivning!F1076&gt;0,Inskrivning!N1076,0)</f>
        <v>0</v>
      </c>
      <c r="F371" s="53">
        <f>IF(Inskrivning!F1076&gt;0,Inskrivning!O1076,0)</f>
        <v>0</v>
      </c>
      <c r="G371" s="53">
        <f>IF(Inskrivning!F1076&gt;0,Inskrivning!P1076,0)</f>
        <v>0</v>
      </c>
      <c r="H371" s="53">
        <f>IF(Inskrivning!F1076&gt;0,Inskrivning!Q1076,0)</f>
        <v>0</v>
      </c>
      <c r="I371" s="53">
        <f>IF(Inskrivning!F1076&gt;0,Inskrivning!R1076,0)</f>
        <v>0</v>
      </c>
      <c r="J371" s="53">
        <f>IF(Inskrivning!F1076&gt;0,Inskrivning!S1076,0)</f>
        <v>0</v>
      </c>
      <c r="K371" s="53">
        <f>IF(Inskrivning!F1076&gt;0,Inskrivning!T1076,0)</f>
        <v>0</v>
      </c>
      <c r="L371" s="53">
        <f>IF(Inskrivning!F1076&gt;0,Inskrivning!U1076,0)</f>
        <v>0</v>
      </c>
      <c r="M371" s="53">
        <f>IF(Inskrivning!F1076&gt;0,Inskrivning!V1076,0)</f>
        <v>0</v>
      </c>
      <c r="N371" s="53">
        <f>IF(Inskrivning!F1076&gt;0,Inskrivning!W1076,0)</f>
        <v>0</v>
      </c>
      <c r="O371" s="53">
        <f>IF(Inskrivning!F1076&gt;0,Inskrivning!X1076,0)</f>
        <v>0</v>
      </c>
      <c r="P371" s="4"/>
      <c r="Q371" s="4"/>
      <c r="R371" s="4"/>
      <c r="W371" s="15">
        <f>IF(Inskrivning!F1076="",0,Inskrivning!F1076)</f>
        <v>0</v>
      </c>
      <c r="Y371" s="30"/>
      <c r="Z371" s="4"/>
    </row>
    <row r="372" spans="1:26" ht="15" x14ac:dyDescent="0.25">
      <c r="A372" s="53">
        <f>IF(Inskrivning!F1077&gt;0,Inskrivning!J1077,0)</f>
        <v>0</v>
      </c>
      <c r="B372" s="53">
        <f>IF(Inskrivning!F1077&gt;0,Inskrivning!K1077,0)</f>
        <v>0</v>
      </c>
      <c r="C372" s="53">
        <f>IF(Inskrivning!F1077&gt;0,Inskrivning!L1077,0)</f>
        <v>0</v>
      </c>
      <c r="D372" s="53">
        <f>IF(Inskrivning!F1077&gt;0,Inskrivning!M1077,0)</f>
        <v>0</v>
      </c>
      <c r="E372" s="53">
        <f>IF(Inskrivning!F1077&gt;0,Inskrivning!N1077,0)</f>
        <v>0</v>
      </c>
      <c r="F372" s="53">
        <f>IF(Inskrivning!F1077&gt;0,Inskrivning!O1077,0)</f>
        <v>0</v>
      </c>
      <c r="G372" s="53">
        <f>IF(Inskrivning!F1077&gt;0,Inskrivning!P1077,0)</f>
        <v>0</v>
      </c>
      <c r="H372" s="53">
        <f>IF(Inskrivning!F1077&gt;0,Inskrivning!Q1077,0)</f>
        <v>0</v>
      </c>
      <c r="I372" s="53">
        <f>IF(Inskrivning!F1077&gt;0,Inskrivning!R1077,0)</f>
        <v>0</v>
      </c>
      <c r="J372" s="53">
        <f>IF(Inskrivning!F1077&gt;0,Inskrivning!S1077,0)</f>
        <v>0</v>
      </c>
      <c r="K372" s="53">
        <f>IF(Inskrivning!F1077&gt;0,Inskrivning!T1077,0)</f>
        <v>0</v>
      </c>
      <c r="L372" s="53">
        <f>IF(Inskrivning!F1077&gt;0,Inskrivning!U1077,0)</f>
        <v>0</v>
      </c>
      <c r="M372" s="53">
        <f>IF(Inskrivning!F1077&gt;0,Inskrivning!V1077,0)</f>
        <v>0</v>
      </c>
      <c r="N372" s="53">
        <f>IF(Inskrivning!F1077&gt;0,Inskrivning!W1077,0)</f>
        <v>0</v>
      </c>
      <c r="O372" s="53">
        <f>IF(Inskrivning!F1077&gt;0,Inskrivning!X1077,0)</f>
        <v>0</v>
      </c>
      <c r="P372" s="4"/>
      <c r="Q372" s="4"/>
      <c r="R372" s="4"/>
      <c r="W372" s="15">
        <f>IF(Inskrivning!F1077="",0,Inskrivning!F1077)</f>
        <v>0</v>
      </c>
      <c r="Y372" s="30"/>
      <c r="Z372" s="104"/>
    </row>
    <row r="373" spans="1:26" ht="15" x14ac:dyDescent="0.25">
      <c r="A373" s="53">
        <f>IF(Inskrivning!F1078&gt;0,Inskrivning!J1078,0)</f>
        <v>0</v>
      </c>
      <c r="B373" s="53">
        <f>IF(Inskrivning!F1078&gt;0,Inskrivning!K1078,0)</f>
        <v>0</v>
      </c>
      <c r="C373" s="53">
        <f>IF(Inskrivning!F1078&gt;0,Inskrivning!L1078,0)</f>
        <v>0</v>
      </c>
      <c r="D373" s="53">
        <f>IF(Inskrivning!F1078&gt;0,Inskrivning!M1078,0)</f>
        <v>0</v>
      </c>
      <c r="E373" s="53">
        <f>IF(Inskrivning!F1078&gt;0,Inskrivning!N1078,0)</f>
        <v>0</v>
      </c>
      <c r="F373" s="53">
        <f>IF(Inskrivning!F1078&gt;0,Inskrivning!O1078,0)</f>
        <v>0</v>
      </c>
      <c r="G373" s="53">
        <f>IF(Inskrivning!F1078&gt;0,Inskrivning!P1078,0)</f>
        <v>0</v>
      </c>
      <c r="H373" s="53">
        <f>IF(Inskrivning!F1078&gt;0,Inskrivning!Q1078,0)</f>
        <v>0</v>
      </c>
      <c r="I373" s="53">
        <f>IF(Inskrivning!F1078&gt;0,Inskrivning!R1078,0)</f>
        <v>0</v>
      </c>
      <c r="J373" s="53">
        <f>IF(Inskrivning!F1078&gt;0,Inskrivning!S1078,0)</f>
        <v>0</v>
      </c>
      <c r="K373" s="53">
        <f>IF(Inskrivning!F1078&gt;0,Inskrivning!T1078,0)</f>
        <v>0</v>
      </c>
      <c r="L373" s="53">
        <f>IF(Inskrivning!F1078&gt;0,Inskrivning!U1078,0)</f>
        <v>0</v>
      </c>
      <c r="M373" s="53">
        <f>IF(Inskrivning!F1078&gt;0,Inskrivning!V1078,0)</f>
        <v>0</v>
      </c>
      <c r="N373" s="53">
        <f>IF(Inskrivning!F1078&gt;0,Inskrivning!W1078,0)</f>
        <v>0</v>
      </c>
      <c r="O373" s="53">
        <f>IF(Inskrivning!F1078&gt;0,Inskrivning!X1078,0)</f>
        <v>0</v>
      </c>
      <c r="P373" s="4"/>
      <c r="Q373" s="4"/>
      <c r="R373" s="4"/>
      <c r="W373" s="15">
        <f>IF(Inskrivning!F1078="",0,Inskrivning!F1078)</f>
        <v>0</v>
      </c>
      <c r="Y373" s="30"/>
      <c r="Z373" s="4"/>
    </row>
    <row r="374" spans="1:26" ht="15" x14ac:dyDescent="0.25">
      <c r="A374" s="53">
        <f>IF(Inskrivning!F1079&gt;0,Inskrivning!J1079,0)</f>
        <v>0</v>
      </c>
      <c r="B374" s="53">
        <f>IF(Inskrivning!F1079&gt;0,Inskrivning!K1079,0)</f>
        <v>0</v>
      </c>
      <c r="C374" s="53">
        <f>IF(Inskrivning!F1079&gt;0,Inskrivning!L1079,0)</f>
        <v>0</v>
      </c>
      <c r="D374" s="53">
        <f>IF(Inskrivning!F1079&gt;0,Inskrivning!M1079,0)</f>
        <v>0</v>
      </c>
      <c r="E374" s="53">
        <f>IF(Inskrivning!F1079&gt;0,Inskrivning!N1079,0)</f>
        <v>0</v>
      </c>
      <c r="F374" s="53">
        <f>IF(Inskrivning!F1079&gt;0,Inskrivning!O1079,0)</f>
        <v>0</v>
      </c>
      <c r="G374" s="53">
        <f>IF(Inskrivning!F1079&gt;0,Inskrivning!P1079,0)</f>
        <v>0</v>
      </c>
      <c r="H374" s="53">
        <f>IF(Inskrivning!F1079&gt;0,Inskrivning!Q1079,0)</f>
        <v>0</v>
      </c>
      <c r="I374" s="53">
        <f>IF(Inskrivning!F1079&gt;0,Inskrivning!R1079,0)</f>
        <v>0</v>
      </c>
      <c r="J374" s="53">
        <f>IF(Inskrivning!F1079&gt;0,Inskrivning!S1079,0)</f>
        <v>0</v>
      </c>
      <c r="K374" s="53">
        <f>IF(Inskrivning!F1079&gt;0,Inskrivning!T1079,0)</f>
        <v>0</v>
      </c>
      <c r="L374" s="53">
        <f>IF(Inskrivning!F1079&gt;0,Inskrivning!U1079,0)</f>
        <v>0</v>
      </c>
      <c r="M374" s="53">
        <f>IF(Inskrivning!F1079&gt;0,Inskrivning!V1079,0)</f>
        <v>0</v>
      </c>
      <c r="N374" s="53">
        <f>IF(Inskrivning!F1079&gt;0,Inskrivning!W1079,0)</f>
        <v>0</v>
      </c>
      <c r="O374" s="53">
        <f>IF(Inskrivning!F1079&gt;0,Inskrivning!X1079,0)</f>
        <v>0</v>
      </c>
      <c r="P374" s="4"/>
      <c r="Q374" s="4"/>
      <c r="R374" s="4"/>
      <c r="W374" s="15">
        <f>IF(Inskrivning!F1079="",0,Inskrivning!F1079)</f>
        <v>0</v>
      </c>
      <c r="Y374" s="30"/>
      <c r="Z374" s="104"/>
    </row>
    <row r="375" spans="1:26" ht="15" x14ac:dyDescent="0.25">
      <c r="A375" s="53">
        <f>IF(Inskrivning!F1080&gt;0,Inskrivning!J1080,0)</f>
        <v>0</v>
      </c>
      <c r="B375" s="53">
        <f>IF(Inskrivning!F1080&gt;0,Inskrivning!K1080,0)</f>
        <v>0</v>
      </c>
      <c r="C375" s="53">
        <f>IF(Inskrivning!F1080&gt;0,Inskrivning!L1080,0)</f>
        <v>0</v>
      </c>
      <c r="D375" s="53">
        <f>IF(Inskrivning!F1080&gt;0,Inskrivning!M1080,0)</f>
        <v>0</v>
      </c>
      <c r="E375" s="53">
        <f>IF(Inskrivning!F1080&gt;0,Inskrivning!N1080,0)</f>
        <v>0</v>
      </c>
      <c r="F375" s="53">
        <f>IF(Inskrivning!F1080&gt;0,Inskrivning!O1080,0)</f>
        <v>0</v>
      </c>
      <c r="G375" s="53">
        <f>IF(Inskrivning!F1080&gt;0,Inskrivning!P1080,0)</f>
        <v>0</v>
      </c>
      <c r="H375" s="53">
        <f>IF(Inskrivning!F1080&gt;0,Inskrivning!Q1080,0)</f>
        <v>0</v>
      </c>
      <c r="I375" s="53">
        <f>IF(Inskrivning!F1080&gt;0,Inskrivning!R1080,0)</f>
        <v>0</v>
      </c>
      <c r="J375" s="53">
        <f>IF(Inskrivning!F1080&gt;0,Inskrivning!S1080,0)</f>
        <v>0</v>
      </c>
      <c r="K375" s="53">
        <f>IF(Inskrivning!F1080&gt;0,Inskrivning!T1080,0)</f>
        <v>0</v>
      </c>
      <c r="L375" s="53">
        <f>IF(Inskrivning!F1080&gt;0,Inskrivning!U1080,0)</f>
        <v>0</v>
      </c>
      <c r="M375" s="53">
        <f>IF(Inskrivning!F1080&gt;0,Inskrivning!V1080,0)</f>
        <v>0</v>
      </c>
      <c r="N375" s="53">
        <f>IF(Inskrivning!F1080&gt;0,Inskrivning!W1080,0)</f>
        <v>0</v>
      </c>
      <c r="O375" s="53">
        <f>IF(Inskrivning!F1080&gt;0,Inskrivning!X1080,0)</f>
        <v>0</v>
      </c>
      <c r="P375" s="4"/>
      <c r="Q375" s="4"/>
      <c r="R375" s="4"/>
      <c r="W375" s="15">
        <f>IF(Inskrivning!F1080="",0,Inskrivning!F1080)</f>
        <v>0</v>
      </c>
      <c r="Y375" s="30"/>
      <c r="Z375" s="4"/>
    </row>
    <row r="376" spans="1:26" ht="15" x14ac:dyDescent="0.25">
      <c r="A376" s="53">
        <f>IF(Inskrivning!F1081&gt;0,Inskrivning!J1081,0)</f>
        <v>0</v>
      </c>
      <c r="B376" s="53">
        <f>IF(Inskrivning!F1081&gt;0,Inskrivning!K1081,0)</f>
        <v>0</v>
      </c>
      <c r="C376" s="53">
        <f>IF(Inskrivning!F1081&gt;0,Inskrivning!L1081,0)</f>
        <v>0</v>
      </c>
      <c r="D376" s="53">
        <f>IF(Inskrivning!F1081&gt;0,Inskrivning!M1081,0)</f>
        <v>0</v>
      </c>
      <c r="E376" s="53">
        <f>IF(Inskrivning!F1081&gt;0,Inskrivning!N1081,0)</f>
        <v>0</v>
      </c>
      <c r="F376" s="53">
        <f>IF(Inskrivning!F1081&gt;0,Inskrivning!O1081,0)</f>
        <v>0</v>
      </c>
      <c r="G376" s="53">
        <f>IF(Inskrivning!F1081&gt;0,Inskrivning!P1081,0)</f>
        <v>0</v>
      </c>
      <c r="H376" s="53">
        <f>IF(Inskrivning!F1081&gt;0,Inskrivning!Q1081,0)</f>
        <v>0</v>
      </c>
      <c r="I376" s="53">
        <f>IF(Inskrivning!F1081&gt;0,Inskrivning!R1081,0)</f>
        <v>0</v>
      </c>
      <c r="J376" s="53">
        <f>IF(Inskrivning!F1081&gt;0,Inskrivning!S1081,0)</f>
        <v>0</v>
      </c>
      <c r="K376" s="53">
        <f>IF(Inskrivning!F1081&gt;0,Inskrivning!T1081,0)</f>
        <v>0</v>
      </c>
      <c r="L376" s="53">
        <f>IF(Inskrivning!F1081&gt;0,Inskrivning!U1081,0)</f>
        <v>0</v>
      </c>
      <c r="M376" s="53">
        <f>IF(Inskrivning!F1081&gt;0,Inskrivning!V1081,0)</f>
        <v>0</v>
      </c>
      <c r="N376" s="53">
        <f>IF(Inskrivning!F1081&gt;0,Inskrivning!W1081,0)</f>
        <v>0</v>
      </c>
      <c r="O376" s="53">
        <f>IF(Inskrivning!F1081&gt;0,Inskrivning!X1081,0)</f>
        <v>0</v>
      </c>
      <c r="P376" s="4"/>
      <c r="Q376" s="4"/>
      <c r="R376" s="4"/>
      <c r="W376" s="15">
        <f>IF(Inskrivning!F1081="",0,Inskrivning!F1081)</f>
        <v>0</v>
      </c>
      <c r="Y376" s="30"/>
      <c r="Z376" s="104"/>
    </row>
    <row r="377" spans="1:26" ht="15" x14ac:dyDescent="0.25">
      <c r="A377" s="53">
        <f>IF(Inskrivning!F1082&gt;0,Inskrivning!J1082,0)</f>
        <v>0</v>
      </c>
      <c r="B377" s="53">
        <f>IF(Inskrivning!F1082&gt;0,Inskrivning!K1082,0)</f>
        <v>0</v>
      </c>
      <c r="C377" s="53">
        <f>IF(Inskrivning!F1082&gt;0,Inskrivning!L1082,0)</f>
        <v>0</v>
      </c>
      <c r="D377" s="53">
        <f>IF(Inskrivning!F1082&gt;0,Inskrivning!M1082,0)</f>
        <v>0</v>
      </c>
      <c r="E377" s="53">
        <f>IF(Inskrivning!F1082&gt;0,Inskrivning!N1082,0)</f>
        <v>0</v>
      </c>
      <c r="F377" s="53">
        <f>IF(Inskrivning!F1082&gt;0,Inskrivning!O1082,0)</f>
        <v>0</v>
      </c>
      <c r="G377" s="53">
        <f>IF(Inskrivning!F1082&gt;0,Inskrivning!P1082,0)</f>
        <v>0</v>
      </c>
      <c r="H377" s="53">
        <f>IF(Inskrivning!F1082&gt;0,Inskrivning!Q1082,0)</f>
        <v>0</v>
      </c>
      <c r="I377" s="53">
        <f>IF(Inskrivning!F1082&gt;0,Inskrivning!R1082,0)</f>
        <v>0</v>
      </c>
      <c r="J377" s="53">
        <f>IF(Inskrivning!F1082&gt;0,Inskrivning!S1082,0)</f>
        <v>0</v>
      </c>
      <c r="K377" s="53">
        <f>IF(Inskrivning!F1082&gt;0,Inskrivning!T1082,0)</f>
        <v>0</v>
      </c>
      <c r="L377" s="53">
        <f>IF(Inskrivning!F1082&gt;0,Inskrivning!U1082,0)</f>
        <v>0</v>
      </c>
      <c r="M377" s="53">
        <f>IF(Inskrivning!F1082&gt;0,Inskrivning!V1082,0)</f>
        <v>0</v>
      </c>
      <c r="N377" s="53">
        <f>IF(Inskrivning!F1082&gt;0,Inskrivning!W1082,0)</f>
        <v>0</v>
      </c>
      <c r="O377" s="53">
        <f>IF(Inskrivning!F1082&gt;0,Inskrivning!X1082,0)</f>
        <v>0</v>
      </c>
      <c r="P377" s="4"/>
      <c r="Q377" s="4"/>
      <c r="R377" s="4"/>
      <c r="W377" s="15">
        <f>IF(Inskrivning!F1082="",0,Inskrivning!F1082)</f>
        <v>0</v>
      </c>
      <c r="Y377" s="30"/>
      <c r="Z377" s="4"/>
    </row>
    <row r="378" spans="1:26" ht="15" x14ac:dyDescent="0.25">
      <c r="A378" s="53">
        <f>IF(Inskrivning!F1083&gt;0,Inskrivning!J1083,0)</f>
        <v>0</v>
      </c>
      <c r="B378" s="53">
        <f>IF(Inskrivning!F1083&gt;0,Inskrivning!K1083,0)</f>
        <v>0</v>
      </c>
      <c r="C378" s="53">
        <f>IF(Inskrivning!F1083&gt;0,Inskrivning!L1083,0)</f>
        <v>0</v>
      </c>
      <c r="D378" s="53">
        <f>IF(Inskrivning!F1083&gt;0,Inskrivning!M1083,0)</f>
        <v>0</v>
      </c>
      <c r="E378" s="53">
        <f>IF(Inskrivning!F1083&gt;0,Inskrivning!N1083,0)</f>
        <v>0</v>
      </c>
      <c r="F378" s="53">
        <f>IF(Inskrivning!F1083&gt;0,Inskrivning!O1083,0)</f>
        <v>0</v>
      </c>
      <c r="G378" s="53">
        <f>IF(Inskrivning!F1083&gt;0,Inskrivning!P1083,0)</f>
        <v>0</v>
      </c>
      <c r="H378" s="53">
        <f>IF(Inskrivning!F1083&gt;0,Inskrivning!Q1083,0)</f>
        <v>0</v>
      </c>
      <c r="I378" s="53">
        <f>IF(Inskrivning!F1083&gt;0,Inskrivning!R1083,0)</f>
        <v>0</v>
      </c>
      <c r="J378" s="53">
        <f>IF(Inskrivning!F1083&gt;0,Inskrivning!S1083,0)</f>
        <v>0</v>
      </c>
      <c r="K378" s="53">
        <f>IF(Inskrivning!F1083&gt;0,Inskrivning!T1083,0)</f>
        <v>0</v>
      </c>
      <c r="L378" s="53">
        <f>IF(Inskrivning!F1083&gt;0,Inskrivning!U1083,0)</f>
        <v>0</v>
      </c>
      <c r="M378" s="53">
        <f>IF(Inskrivning!F1083&gt;0,Inskrivning!V1083,0)</f>
        <v>0</v>
      </c>
      <c r="N378" s="53">
        <f>IF(Inskrivning!F1083&gt;0,Inskrivning!W1083,0)</f>
        <v>0</v>
      </c>
      <c r="O378" s="53">
        <f>IF(Inskrivning!F1083&gt;0,Inskrivning!X1083,0)</f>
        <v>0</v>
      </c>
      <c r="P378" s="4"/>
      <c r="Q378" s="4"/>
      <c r="R378" s="4"/>
      <c r="W378" s="15">
        <f>IF(Inskrivning!F1083="",0,Inskrivning!F1083)</f>
        <v>0</v>
      </c>
      <c r="Y378" s="30"/>
      <c r="Z378" s="104"/>
    </row>
    <row r="379" spans="1:26" ht="15" x14ac:dyDescent="0.25">
      <c r="A379" s="53">
        <f>IF(Inskrivning!F1084&gt;0,Inskrivning!J1084,0)</f>
        <v>0</v>
      </c>
      <c r="B379" s="53">
        <f>IF(Inskrivning!F1084&gt;0,Inskrivning!K1084,0)</f>
        <v>0</v>
      </c>
      <c r="C379" s="53">
        <f>IF(Inskrivning!F1084&gt;0,Inskrivning!L1084,0)</f>
        <v>0</v>
      </c>
      <c r="D379" s="53">
        <f>IF(Inskrivning!F1084&gt;0,Inskrivning!M1084,0)</f>
        <v>0</v>
      </c>
      <c r="E379" s="53">
        <f>IF(Inskrivning!F1084&gt;0,Inskrivning!N1084,0)</f>
        <v>0</v>
      </c>
      <c r="F379" s="53">
        <f>IF(Inskrivning!F1084&gt;0,Inskrivning!O1084,0)</f>
        <v>0</v>
      </c>
      <c r="G379" s="53">
        <f>IF(Inskrivning!F1084&gt;0,Inskrivning!P1084,0)</f>
        <v>0</v>
      </c>
      <c r="H379" s="53">
        <f>IF(Inskrivning!F1084&gt;0,Inskrivning!Q1084,0)</f>
        <v>0</v>
      </c>
      <c r="I379" s="53">
        <f>IF(Inskrivning!F1084&gt;0,Inskrivning!R1084,0)</f>
        <v>0</v>
      </c>
      <c r="J379" s="53">
        <f>IF(Inskrivning!F1084&gt;0,Inskrivning!S1084,0)</f>
        <v>0</v>
      </c>
      <c r="K379" s="53">
        <f>IF(Inskrivning!F1084&gt;0,Inskrivning!T1084,0)</f>
        <v>0</v>
      </c>
      <c r="L379" s="53">
        <f>IF(Inskrivning!F1084&gt;0,Inskrivning!U1084,0)</f>
        <v>0</v>
      </c>
      <c r="M379" s="53">
        <f>IF(Inskrivning!F1084&gt;0,Inskrivning!V1084,0)</f>
        <v>0</v>
      </c>
      <c r="N379" s="53">
        <f>IF(Inskrivning!F1084&gt;0,Inskrivning!W1084,0)</f>
        <v>0</v>
      </c>
      <c r="O379" s="53">
        <f>IF(Inskrivning!F1084&gt;0,Inskrivning!X1084,0)</f>
        <v>0</v>
      </c>
      <c r="P379" s="4"/>
      <c r="Q379" s="4"/>
      <c r="R379" s="4"/>
      <c r="W379" s="15">
        <f>IF(Inskrivning!F1084="",0,Inskrivning!F1084)</f>
        <v>0</v>
      </c>
      <c r="Y379" s="30"/>
      <c r="Z379" s="4"/>
    </row>
    <row r="380" spans="1:26" ht="15" x14ac:dyDescent="0.25">
      <c r="A380" s="53">
        <f>IF(Inskrivning!F1085&gt;0,Inskrivning!J1085,0)</f>
        <v>0</v>
      </c>
      <c r="B380" s="53">
        <f>IF(Inskrivning!F1085&gt;0,Inskrivning!K1085,0)</f>
        <v>0</v>
      </c>
      <c r="C380" s="53">
        <f>IF(Inskrivning!F1085&gt;0,Inskrivning!L1085,0)</f>
        <v>0</v>
      </c>
      <c r="D380" s="53">
        <f>IF(Inskrivning!F1085&gt;0,Inskrivning!M1085,0)</f>
        <v>0</v>
      </c>
      <c r="E380" s="53">
        <f>IF(Inskrivning!F1085&gt;0,Inskrivning!N1085,0)</f>
        <v>0</v>
      </c>
      <c r="F380" s="53">
        <f>IF(Inskrivning!F1085&gt;0,Inskrivning!O1085,0)</f>
        <v>0</v>
      </c>
      <c r="G380" s="53">
        <f>IF(Inskrivning!F1085&gt;0,Inskrivning!P1085,0)</f>
        <v>0</v>
      </c>
      <c r="H380" s="53">
        <f>IF(Inskrivning!F1085&gt;0,Inskrivning!Q1085,0)</f>
        <v>0</v>
      </c>
      <c r="I380" s="53">
        <f>IF(Inskrivning!F1085&gt;0,Inskrivning!R1085,0)</f>
        <v>0</v>
      </c>
      <c r="J380" s="53">
        <f>IF(Inskrivning!F1085&gt;0,Inskrivning!S1085,0)</f>
        <v>0</v>
      </c>
      <c r="K380" s="53">
        <f>IF(Inskrivning!F1085&gt;0,Inskrivning!T1085,0)</f>
        <v>0</v>
      </c>
      <c r="L380" s="53">
        <f>IF(Inskrivning!F1085&gt;0,Inskrivning!U1085,0)</f>
        <v>0</v>
      </c>
      <c r="M380" s="53">
        <f>IF(Inskrivning!F1085&gt;0,Inskrivning!V1085,0)</f>
        <v>0</v>
      </c>
      <c r="N380" s="53">
        <f>IF(Inskrivning!F1085&gt;0,Inskrivning!W1085,0)</f>
        <v>0</v>
      </c>
      <c r="O380" s="53">
        <f>IF(Inskrivning!F1085&gt;0,Inskrivning!X1085,0)</f>
        <v>0</v>
      </c>
      <c r="P380" s="4"/>
      <c r="Q380" s="4"/>
      <c r="R380" s="4"/>
      <c r="W380" s="15">
        <f>IF(Inskrivning!F1085="",0,Inskrivning!F1085)</f>
        <v>0</v>
      </c>
      <c r="Y380" s="30"/>
      <c r="Z380" s="104"/>
    </row>
    <row r="381" spans="1:26" ht="15" x14ac:dyDescent="0.25">
      <c r="A381" s="53">
        <f>IF(Inskrivning!F1086&gt;0,Inskrivning!J1086,0)</f>
        <v>0</v>
      </c>
      <c r="B381" s="53">
        <f>IF(Inskrivning!F1086&gt;0,Inskrivning!K1086,0)</f>
        <v>0</v>
      </c>
      <c r="C381" s="53">
        <f>IF(Inskrivning!F1086&gt;0,Inskrivning!L1086,0)</f>
        <v>0</v>
      </c>
      <c r="D381" s="53">
        <f>IF(Inskrivning!F1086&gt;0,Inskrivning!M1086,0)</f>
        <v>0</v>
      </c>
      <c r="E381" s="53">
        <f>IF(Inskrivning!F1086&gt;0,Inskrivning!N1086,0)</f>
        <v>0</v>
      </c>
      <c r="F381" s="53">
        <f>IF(Inskrivning!F1086&gt;0,Inskrivning!O1086,0)</f>
        <v>0</v>
      </c>
      <c r="G381" s="53">
        <f>IF(Inskrivning!F1086&gt;0,Inskrivning!P1086,0)</f>
        <v>0</v>
      </c>
      <c r="H381" s="53">
        <f>IF(Inskrivning!F1086&gt;0,Inskrivning!Q1086,0)</f>
        <v>0</v>
      </c>
      <c r="I381" s="53">
        <f>IF(Inskrivning!F1086&gt;0,Inskrivning!R1086,0)</f>
        <v>0</v>
      </c>
      <c r="J381" s="53">
        <f>IF(Inskrivning!F1086&gt;0,Inskrivning!S1086,0)</f>
        <v>0</v>
      </c>
      <c r="K381" s="53">
        <f>IF(Inskrivning!F1086&gt;0,Inskrivning!T1086,0)</f>
        <v>0</v>
      </c>
      <c r="L381" s="53">
        <f>IF(Inskrivning!F1086&gt;0,Inskrivning!U1086,0)</f>
        <v>0</v>
      </c>
      <c r="M381" s="53">
        <f>IF(Inskrivning!F1086&gt;0,Inskrivning!V1086,0)</f>
        <v>0</v>
      </c>
      <c r="N381" s="53">
        <f>IF(Inskrivning!F1086&gt;0,Inskrivning!W1086,0)</f>
        <v>0</v>
      </c>
      <c r="O381" s="53">
        <f>IF(Inskrivning!F1086&gt;0,Inskrivning!X1086,0)</f>
        <v>0</v>
      </c>
      <c r="P381" s="4"/>
      <c r="Q381" s="4"/>
      <c r="R381" s="4"/>
      <c r="W381" s="15">
        <f>IF(Inskrivning!F1086="",0,Inskrivning!F1086)</f>
        <v>0</v>
      </c>
      <c r="Y381" s="30"/>
      <c r="Z381" s="4"/>
    </row>
    <row r="382" spans="1:26" ht="15" x14ac:dyDescent="0.25">
      <c r="A382" s="53">
        <f>IF(Inskrivning!F1087&gt;0,Inskrivning!J1087,0)</f>
        <v>0</v>
      </c>
      <c r="B382" s="53">
        <f>IF(Inskrivning!F1087&gt;0,Inskrivning!K1087,0)</f>
        <v>0</v>
      </c>
      <c r="C382" s="53">
        <f>IF(Inskrivning!F1087&gt;0,Inskrivning!L1087,0)</f>
        <v>0</v>
      </c>
      <c r="D382" s="53">
        <f>IF(Inskrivning!F1087&gt;0,Inskrivning!M1087,0)</f>
        <v>0</v>
      </c>
      <c r="E382" s="53">
        <f>IF(Inskrivning!F1087&gt;0,Inskrivning!N1087,0)</f>
        <v>0</v>
      </c>
      <c r="F382" s="53">
        <f>IF(Inskrivning!F1087&gt;0,Inskrivning!O1087,0)</f>
        <v>0</v>
      </c>
      <c r="G382" s="53">
        <f>IF(Inskrivning!F1087&gt;0,Inskrivning!P1087,0)</f>
        <v>0</v>
      </c>
      <c r="H382" s="53">
        <f>IF(Inskrivning!F1087&gt;0,Inskrivning!Q1087,0)</f>
        <v>0</v>
      </c>
      <c r="I382" s="53">
        <f>IF(Inskrivning!F1087&gt;0,Inskrivning!R1087,0)</f>
        <v>0</v>
      </c>
      <c r="J382" s="53">
        <f>IF(Inskrivning!F1087&gt;0,Inskrivning!S1087,0)</f>
        <v>0</v>
      </c>
      <c r="K382" s="53">
        <f>IF(Inskrivning!F1087&gt;0,Inskrivning!T1087,0)</f>
        <v>0</v>
      </c>
      <c r="L382" s="53">
        <f>IF(Inskrivning!F1087&gt;0,Inskrivning!U1087,0)</f>
        <v>0</v>
      </c>
      <c r="M382" s="53">
        <f>IF(Inskrivning!F1087&gt;0,Inskrivning!V1087,0)</f>
        <v>0</v>
      </c>
      <c r="N382" s="53">
        <f>IF(Inskrivning!F1087&gt;0,Inskrivning!W1087,0)</f>
        <v>0</v>
      </c>
      <c r="O382" s="53">
        <f>IF(Inskrivning!F1087&gt;0,Inskrivning!X1087,0)</f>
        <v>0</v>
      </c>
      <c r="P382" s="4"/>
      <c r="Q382" s="4"/>
      <c r="R382" s="4"/>
      <c r="W382" s="15">
        <f>IF(Inskrivning!F1087="",0,Inskrivning!F1087)</f>
        <v>0</v>
      </c>
      <c r="Y382" s="30"/>
      <c r="Z382" s="104"/>
    </row>
    <row r="383" spans="1:26" ht="15" x14ac:dyDescent="0.25">
      <c r="A383" s="53">
        <f>IF(Inskrivning!F1088&gt;0,Inskrivning!J1088,0)</f>
        <v>0</v>
      </c>
      <c r="B383" s="53">
        <f>IF(Inskrivning!F1088&gt;0,Inskrivning!K1088,0)</f>
        <v>0</v>
      </c>
      <c r="C383" s="53">
        <f>IF(Inskrivning!F1088&gt;0,Inskrivning!L1088,0)</f>
        <v>0</v>
      </c>
      <c r="D383" s="53">
        <f>IF(Inskrivning!F1088&gt;0,Inskrivning!M1088,0)</f>
        <v>0</v>
      </c>
      <c r="E383" s="53">
        <f>IF(Inskrivning!F1088&gt;0,Inskrivning!N1088,0)</f>
        <v>0</v>
      </c>
      <c r="F383" s="53">
        <f>IF(Inskrivning!F1088&gt;0,Inskrivning!O1088,0)</f>
        <v>0</v>
      </c>
      <c r="G383" s="53">
        <f>IF(Inskrivning!F1088&gt;0,Inskrivning!P1088,0)</f>
        <v>0</v>
      </c>
      <c r="H383" s="53">
        <f>IF(Inskrivning!F1088&gt;0,Inskrivning!Q1088,0)</f>
        <v>0</v>
      </c>
      <c r="I383" s="53">
        <f>IF(Inskrivning!F1088&gt;0,Inskrivning!R1088,0)</f>
        <v>0</v>
      </c>
      <c r="J383" s="53">
        <f>IF(Inskrivning!F1088&gt;0,Inskrivning!S1088,0)</f>
        <v>0</v>
      </c>
      <c r="K383" s="53">
        <f>IF(Inskrivning!F1088&gt;0,Inskrivning!T1088,0)</f>
        <v>0</v>
      </c>
      <c r="L383" s="53">
        <f>IF(Inskrivning!F1088&gt;0,Inskrivning!U1088,0)</f>
        <v>0</v>
      </c>
      <c r="M383" s="53">
        <f>IF(Inskrivning!F1088&gt;0,Inskrivning!V1088,0)</f>
        <v>0</v>
      </c>
      <c r="N383" s="53">
        <f>IF(Inskrivning!F1088&gt;0,Inskrivning!W1088,0)</f>
        <v>0</v>
      </c>
      <c r="O383" s="53">
        <f>IF(Inskrivning!F1088&gt;0,Inskrivning!X1088,0)</f>
        <v>0</v>
      </c>
      <c r="P383" s="4"/>
      <c r="Q383" s="4"/>
      <c r="R383" s="4"/>
      <c r="W383" s="15">
        <f>IF(Inskrivning!F1088="",0,Inskrivning!F1088)</f>
        <v>0</v>
      </c>
      <c r="Y383" s="30"/>
      <c r="Z383" s="4"/>
    </row>
    <row r="384" spans="1:26" ht="15" x14ac:dyDescent="0.25">
      <c r="A384" s="53">
        <f>IF(Inskrivning!F1089&gt;0,Inskrivning!J1089,0)</f>
        <v>0</v>
      </c>
      <c r="B384" s="53">
        <f>IF(Inskrivning!F1089&gt;0,Inskrivning!K1089,0)</f>
        <v>0</v>
      </c>
      <c r="C384" s="53">
        <f>IF(Inskrivning!F1089&gt;0,Inskrivning!L1089,0)</f>
        <v>0</v>
      </c>
      <c r="D384" s="53">
        <f>IF(Inskrivning!F1089&gt;0,Inskrivning!M1089,0)</f>
        <v>0</v>
      </c>
      <c r="E384" s="53">
        <f>IF(Inskrivning!F1089&gt;0,Inskrivning!N1089,0)</f>
        <v>0</v>
      </c>
      <c r="F384" s="53">
        <f>IF(Inskrivning!F1089&gt;0,Inskrivning!O1089,0)</f>
        <v>0</v>
      </c>
      <c r="G384" s="53">
        <f>IF(Inskrivning!F1089&gt;0,Inskrivning!P1089,0)</f>
        <v>0</v>
      </c>
      <c r="H384" s="53">
        <f>IF(Inskrivning!F1089&gt;0,Inskrivning!Q1089,0)</f>
        <v>0</v>
      </c>
      <c r="I384" s="53">
        <f>IF(Inskrivning!F1089&gt;0,Inskrivning!R1089,0)</f>
        <v>0</v>
      </c>
      <c r="J384" s="53">
        <f>IF(Inskrivning!F1089&gt;0,Inskrivning!S1089,0)</f>
        <v>0</v>
      </c>
      <c r="K384" s="53">
        <f>IF(Inskrivning!F1089&gt;0,Inskrivning!T1089,0)</f>
        <v>0</v>
      </c>
      <c r="L384" s="53">
        <f>IF(Inskrivning!F1089&gt;0,Inskrivning!U1089,0)</f>
        <v>0</v>
      </c>
      <c r="M384" s="53">
        <f>IF(Inskrivning!F1089&gt;0,Inskrivning!V1089,0)</f>
        <v>0</v>
      </c>
      <c r="N384" s="53">
        <f>IF(Inskrivning!F1089&gt;0,Inskrivning!W1089,0)</f>
        <v>0</v>
      </c>
      <c r="O384" s="53">
        <f>IF(Inskrivning!F1089&gt;0,Inskrivning!X1089,0)</f>
        <v>0</v>
      </c>
      <c r="P384" s="4"/>
      <c r="Q384" s="4"/>
      <c r="R384" s="4"/>
      <c r="W384" s="15">
        <f>IF(Inskrivning!F1089="",0,Inskrivning!F1089)</f>
        <v>0</v>
      </c>
      <c r="Y384" s="30"/>
      <c r="Z384" s="104"/>
    </row>
    <row r="385" spans="1:26" ht="15" x14ac:dyDescent="0.25">
      <c r="A385" s="53">
        <f>IF(Inskrivning!F1090&gt;0,Inskrivning!J1090,0)</f>
        <v>0</v>
      </c>
      <c r="B385" s="53">
        <f>IF(Inskrivning!F1090&gt;0,Inskrivning!K1090,0)</f>
        <v>0</v>
      </c>
      <c r="C385" s="53">
        <f>IF(Inskrivning!F1090&gt;0,Inskrivning!L1090,0)</f>
        <v>0</v>
      </c>
      <c r="D385" s="53">
        <f>IF(Inskrivning!F1090&gt;0,Inskrivning!M1090,0)</f>
        <v>0</v>
      </c>
      <c r="E385" s="53">
        <f>IF(Inskrivning!F1090&gt;0,Inskrivning!N1090,0)</f>
        <v>0</v>
      </c>
      <c r="F385" s="53">
        <f>IF(Inskrivning!F1090&gt;0,Inskrivning!O1090,0)</f>
        <v>0</v>
      </c>
      <c r="G385" s="53">
        <f>IF(Inskrivning!F1090&gt;0,Inskrivning!P1090,0)</f>
        <v>0</v>
      </c>
      <c r="H385" s="53">
        <f>IF(Inskrivning!F1090&gt;0,Inskrivning!Q1090,0)</f>
        <v>0</v>
      </c>
      <c r="I385" s="53">
        <f>IF(Inskrivning!F1090&gt;0,Inskrivning!R1090,0)</f>
        <v>0</v>
      </c>
      <c r="J385" s="53">
        <f>IF(Inskrivning!F1090&gt;0,Inskrivning!S1090,0)</f>
        <v>0</v>
      </c>
      <c r="K385" s="53">
        <f>IF(Inskrivning!F1090&gt;0,Inskrivning!T1090,0)</f>
        <v>0</v>
      </c>
      <c r="L385" s="53">
        <f>IF(Inskrivning!F1090&gt;0,Inskrivning!U1090,0)</f>
        <v>0</v>
      </c>
      <c r="M385" s="53">
        <f>IF(Inskrivning!F1090&gt;0,Inskrivning!V1090,0)</f>
        <v>0</v>
      </c>
      <c r="N385" s="53">
        <f>IF(Inskrivning!F1090&gt;0,Inskrivning!W1090,0)</f>
        <v>0</v>
      </c>
      <c r="O385" s="53">
        <f>IF(Inskrivning!F1090&gt;0,Inskrivning!X1090,0)</f>
        <v>0</v>
      </c>
      <c r="P385" s="4"/>
      <c r="Q385" s="4"/>
      <c r="R385" s="4"/>
      <c r="W385" s="15">
        <f>IF(Inskrivning!F1090="",0,Inskrivning!F1090)</f>
        <v>0</v>
      </c>
      <c r="Y385" s="30"/>
      <c r="Z385" s="4"/>
    </row>
    <row r="386" spans="1:26" ht="15" x14ac:dyDescent="0.25">
      <c r="A386" s="53">
        <f>IF(Inskrivning!F1091&gt;0,Inskrivning!J1091,0)</f>
        <v>0</v>
      </c>
      <c r="B386" s="53">
        <f>IF(Inskrivning!F1091&gt;0,Inskrivning!K1091,0)</f>
        <v>0</v>
      </c>
      <c r="C386" s="53">
        <f>IF(Inskrivning!F1091&gt;0,Inskrivning!L1091,0)</f>
        <v>0</v>
      </c>
      <c r="D386" s="53">
        <f>IF(Inskrivning!F1091&gt;0,Inskrivning!M1091,0)</f>
        <v>0</v>
      </c>
      <c r="E386" s="53">
        <f>IF(Inskrivning!F1091&gt;0,Inskrivning!N1091,0)</f>
        <v>0</v>
      </c>
      <c r="F386" s="53">
        <f>IF(Inskrivning!F1091&gt;0,Inskrivning!O1091,0)</f>
        <v>0</v>
      </c>
      <c r="G386" s="53">
        <f>IF(Inskrivning!F1091&gt;0,Inskrivning!P1091,0)</f>
        <v>0</v>
      </c>
      <c r="H386" s="53">
        <f>IF(Inskrivning!F1091&gt;0,Inskrivning!Q1091,0)</f>
        <v>0</v>
      </c>
      <c r="I386" s="53">
        <f>IF(Inskrivning!F1091&gt;0,Inskrivning!R1091,0)</f>
        <v>0</v>
      </c>
      <c r="J386" s="53">
        <f>IF(Inskrivning!F1091&gt;0,Inskrivning!S1091,0)</f>
        <v>0</v>
      </c>
      <c r="K386" s="53">
        <f>IF(Inskrivning!F1091&gt;0,Inskrivning!T1091,0)</f>
        <v>0</v>
      </c>
      <c r="L386" s="53">
        <f>IF(Inskrivning!F1091&gt;0,Inskrivning!U1091,0)</f>
        <v>0</v>
      </c>
      <c r="M386" s="53">
        <f>IF(Inskrivning!F1091&gt;0,Inskrivning!V1091,0)</f>
        <v>0</v>
      </c>
      <c r="N386" s="53">
        <f>IF(Inskrivning!F1091&gt;0,Inskrivning!W1091,0)</f>
        <v>0</v>
      </c>
      <c r="O386" s="53">
        <f>IF(Inskrivning!F1091&gt;0,Inskrivning!X1091,0)</f>
        <v>0</v>
      </c>
      <c r="P386" s="4"/>
      <c r="Q386" s="4"/>
      <c r="R386" s="4"/>
      <c r="W386" s="15">
        <f>IF(Inskrivning!F1091="",0,Inskrivning!F1091)</f>
        <v>0</v>
      </c>
      <c r="Y386" s="30"/>
      <c r="Z386" s="104"/>
    </row>
    <row r="387" spans="1:26" ht="15" x14ac:dyDescent="0.25">
      <c r="A387" s="53">
        <f>IF(Inskrivning!F1092&gt;0,Inskrivning!J1092,0)</f>
        <v>0</v>
      </c>
      <c r="B387" s="53">
        <f>IF(Inskrivning!F1092&gt;0,Inskrivning!K1092,0)</f>
        <v>0</v>
      </c>
      <c r="C387" s="53">
        <f>IF(Inskrivning!F1092&gt;0,Inskrivning!L1092,0)</f>
        <v>0</v>
      </c>
      <c r="D387" s="53">
        <f>IF(Inskrivning!F1092&gt;0,Inskrivning!M1092,0)</f>
        <v>0</v>
      </c>
      <c r="E387" s="53">
        <f>IF(Inskrivning!F1092&gt;0,Inskrivning!N1092,0)</f>
        <v>0</v>
      </c>
      <c r="F387" s="53">
        <f>IF(Inskrivning!F1092&gt;0,Inskrivning!O1092,0)</f>
        <v>0</v>
      </c>
      <c r="G387" s="53">
        <f>IF(Inskrivning!F1092&gt;0,Inskrivning!P1092,0)</f>
        <v>0</v>
      </c>
      <c r="H387" s="53">
        <f>IF(Inskrivning!F1092&gt;0,Inskrivning!Q1092,0)</f>
        <v>0</v>
      </c>
      <c r="I387" s="53">
        <f>IF(Inskrivning!F1092&gt;0,Inskrivning!R1092,0)</f>
        <v>0</v>
      </c>
      <c r="J387" s="53">
        <f>IF(Inskrivning!F1092&gt;0,Inskrivning!S1092,0)</f>
        <v>0</v>
      </c>
      <c r="K387" s="53">
        <f>IF(Inskrivning!F1092&gt;0,Inskrivning!T1092,0)</f>
        <v>0</v>
      </c>
      <c r="L387" s="53">
        <f>IF(Inskrivning!F1092&gt;0,Inskrivning!U1092,0)</f>
        <v>0</v>
      </c>
      <c r="M387" s="53">
        <f>IF(Inskrivning!F1092&gt;0,Inskrivning!V1092,0)</f>
        <v>0</v>
      </c>
      <c r="N387" s="53">
        <f>IF(Inskrivning!F1092&gt;0,Inskrivning!W1092,0)</f>
        <v>0</v>
      </c>
      <c r="O387" s="53">
        <f>IF(Inskrivning!F1092&gt;0,Inskrivning!X1092,0)</f>
        <v>0</v>
      </c>
      <c r="P387" s="4"/>
      <c r="Q387" s="4"/>
      <c r="R387" s="4"/>
      <c r="W387" s="15">
        <f>IF(Inskrivning!F1092="",0,Inskrivning!F1092)</f>
        <v>0</v>
      </c>
      <c r="Y387" s="30"/>
      <c r="Z387" s="4"/>
    </row>
    <row r="388" spans="1:26" ht="15" x14ac:dyDescent="0.25">
      <c r="A388" s="53">
        <f>IF(Inskrivning!F1093&gt;0,Inskrivning!J1093,0)</f>
        <v>0</v>
      </c>
      <c r="B388" s="53">
        <f>IF(Inskrivning!F1093&gt;0,Inskrivning!K1093,0)</f>
        <v>0</v>
      </c>
      <c r="C388" s="53">
        <f>IF(Inskrivning!F1093&gt;0,Inskrivning!L1093,0)</f>
        <v>0</v>
      </c>
      <c r="D388" s="53">
        <f>IF(Inskrivning!F1093&gt;0,Inskrivning!M1093,0)</f>
        <v>0</v>
      </c>
      <c r="E388" s="53">
        <f>IF(Inskrivning!F1093&gt;0,Inskrivning!N1093,0)</f>
        <v>0</v>
      </c>
      <c r="F388" s="53">
        <f>IF(Inskrivning!F1093&gt;0,Inskrivning!O1093,0)</f>
        <v>0</v>
      </c>
      <c r="G388" s="53">
        <f>IF(Inskrivning!F1093&gt;0,Inskrivning!P1093,0)</f>
        <v>0</v>
      </c>
      <c r="H388" s="53">
        <f>IF(Inskrivning!F1093&gt;0,Inskrivning!Q1093,0)</f>
        <v>0</v>
      </c>
      <c r="I388" s="53">
        <f>IF(Inskrivning!F1093&gt;0,Inskrivning!R1093,0)</f>
        <v>0</v>
      </c>
      <c r="J388" s="53">
        <f>IF(Inskrivning!F1093&gt;0,Inskrivning!S1093,0)</f>
        <v>0</v>
      </c>
      <c r="K388" s="53">
        <f>IF(Inskrivning!F1093&gt;0,Inskrivning!T1093,0)</f>
        <v>0</v>
      </c>
      <c r="L388" s="53">
        <f>IF(Inskrivning!F1093&gt;0,Inskrivning!U1093,0)</f>
        <v>0</v>
      </c>
      <c r="M388" s="53">
        <f>IF(Inskrivning!F1093&gt;0,Inskrivning!V1093,0)</f>
        <v>0</v>
      </c>
      <c r="N388" s="53">
        <f>IF(Inskrivning!F1093&gt;0,Inskrivning!W1093,0)</f>
        <v>0</v>
      </c>
      <c r="O388" s="53">
        <f>IF(Inskrivning!F1093&gt;0,Inskrivning!X1093,0)</f>
        <v>0</v>
      </c>
      <c r="P388" s="4"/>
      <c r="Q388" s="4"/>
      <c r="R388" s="4"/>
      <c r="W388" s="15">
        <f>IF(Inskrivning!F1093="",0,Inskrivning!F1093)</f>
        <v>0</v>
      </c>
      <c r="Y388" s="30"/>
      <c r="Z388" s="104"/>
    </row>
    <row r="389" spans="1:26" ht="15" x14ac:dyDescent="0.25">
      <c r="A389" s="53">
        <f>IF(Inskrivning!F1094&gt;0,Inskrivning!J1094,0)</f>
        <v>0</v>
      </c>
      <c r="B389" s="53">
        <f>IF(Inskrivning!F1094&gt;0,Inskrivning!K1094,0)</f>
        <v>0</v>
      </c>
      <c r="C389" s="53">
        <f>IF(Inskrivning!F1094&gt;0,Inskrivning!L1094,0)</f>
        <v>0</v>
      </c>
      <c r="D389" s="53">
        <f>IF(Inskrivning!F1094&gt;0,Inskrivning!M1094,0)</f>
        <v>0</v>
      </c>
      <c r="E389" s="53">
        <f>IF(Inskrivning!F1094&gt;0,Inskrivning!N1094,0)</f>
        <v>0</v>
      </c>
      <c r="F389" s="53">
        <f>IF(Inskrivning!F1094&gt;0,Inskrivning!O1094,0)</f>
        <v>0</v>
      </c>
      <c r="G389" s="53">
        <f>IF(Inskrivning!F1094&gt;0,Inskrivning!P1094,0)</f>
        <v>0</v>
      </c>
      <c r="H389" s="53">
        <f>IF(Inskrivning!F1094&gt;0,Inskrivning!Q1094,0)</f>
        <v>0</v>
      </c>
      <c r="I389" s="53">
        <f>IF(Inskrivning!F1094&gt;0,Inskrivning!R1094,0)</f>
        <v>0</v>
      </c>
      <c r="J389" s="53">
        <f>IF(Inskrivning!F1094&gt;0,Inskrivning!S1094,0)</f>
        <v>0</v>
      </c>
      <c r="K389" s="53">
        <f>IF(Inskrivning!F1094&gt;0,Inskrivning!T1094,0)</f>
        <v>0</v>
      </c>
      <c r="L389" s="53">
        <f>IF(Inskrivning!F1094&gt;0,Inskrivning!U1094,0)</f>
        <v>0</v>
      </c>
      <c r="M389" s="53">
        <f>IF(Inskrivning!F1094&gt;0,Inskrivning!V1094,0)</f>
        <v>0</v>
      </c>
      <c r="N389" s="53">
        <f>IF(Inskrivning!F1094&gt;0,Inskrivning!W1094,0)</f>
        <v>0</v>
      </c>
      <c r="O389" s="53">
        <f>IF(Inskrivning!F1094&gt;0,Inskrivning!X1094,0)</f>
        <v>0</v>
      </c>
      <c r="P389" s="4"/>
      <c r="Q389" s="4"/>
      <c r="R389" s="4"/>
      <c r="W389" s="15">
        <f>IF(Inskrivning!F1094="",0,Inskrivning!F1094)</f>
        <v>0</v>
      </c>
      <c r="Y389" s="30"/>
      <c r="Z389" s="4"/>
    </row>
    <row r="390" spans="1:26" ht="15" x14ac:dyDescent="0.25">
      <c r="A390" s="53">
        <f>IF(Inskrivning!F1095&gt;0,Inskrivning!J1095,0)</f>
        <v>0</v>
      </c>
      <c r="B390" s="53">
        <f>IF(Inskrivning!F1095&gt;0,Inskrivning!K1095,0)</f>
        <v>0</v>
      </c>
      <c r="C390" s="53">
        <f>IF(Inskrivning!F1095&gt;0,Inskrivning!L1095,0)</f>
        <v>0</v>
      </c>
      <c r="D390" s="53">
        <f>IF(Inskrivning!F1095&gt;0,Inskrivning!M1095,0)</f>
        <v>0</v>
      </c>
      <c r="E390" s="53">
        <f>IF(Inskrivning!F1095&gt;0,Inskrivning!N1095,0)</f>
        <v>0</v>
      </c>
      <c r="F390" s="53">
        <f>IF(Inskrivning!F1095&gt;0,Inskrivning!O1095,0)</f>
        <v>0</v>
      </c>
      <c r="G390" s="53">
        <f>IF(Inskrivning!F1095&gt;0,Inskrivning!P1095,0)</f>
        <v>0</v>
      </c>
      <c r="H390" s="53">
        <f>IF(Inskrivning!F1095&gt;0,Inskrivning!Q1095,0)</f>
        <v>0</v>
      </c>
      <c r="I390" s="53">
        <f>IF(Inskrivning!F1095&gt;0,Inskrivning!R1095,0)</f>
        <v>0</v>
      </c>
      <c r="J390" s="53">
        <f>IF(Inskrivning!F1095&gt;0,Inskrivning!S1095,0)</f>
        <v>0</v>
      </c>
      <c r="K390" s="53">
        <f>IF(Inskrivning!F1095&gt;0,Inskrivning!T1095,0)</f>
        <v>0</v>
      </c>
      <c r="L390" s="53">
        <f>IF(Inskrivning!F1095&gt;0,Inskrivning!U1095,0)</f>
        <v>0</v>
      </c>
      <c r="M390" s="53">
        <f>IF(Inskrivning!F1095&gt;0,Inskrivning!V1095,0)</f>
        <v>0</v>
      </c>
      <c r="N390" s="53">
        <f>IF(Inskrivning!F1095&gt;0,Inskrivning!W1095,0)</f>
        <v>0</v>
      </c>
      <c r="O390" s="53">
        <f>IF(Inskrivning!F1095&gt;0,Inskrivning!X1095,0)</f>
        <v>0</v>
      </c>
      <c r="P390" s="4"/>
      <c r="Q390" s="4"/>
      <c r="R390" s="4"/>
      <c r="W390" s="15">
        <f>IF(Inskrivning!F1095="",0,Inskrivning!F1095)</f>
        <v>0</v>
      </c>
      <c r="Y390" s="30"/>
      <c r="Z390" s="104"/>
    </row>
    <row r="391" spans="1:26" ht="15" x14ac:dyDescent="0.25">
      <c r="A391" s="53">
        <f>IF(Inskrivning!F1096&gt;0,Inskrivning!J1096,0)</f>
        <v>0</v>
      </c>
      <c r="B391" s="53">
        <f>IF(Inskrivning!F1096&gt;0,Inskrivning!K1096,0)</f>
        <v>0</v>
      </c>
      <c r="C391" s="53">
        <f>IF(Inskrivning!F1096&gt;0,Inskrivning!L1096,0)</f>
        <v>0</v>
      </c>
      <c r="D391" s="53">
        <f>IF(Inskrivning!F1096&gt;0,Inskrivning!M1096,0)</f>
        <v>0</v>
      </c>
      <c r="E391" s="53">
        <f>IF(Inskrivning!F1096&gt;0,Inskrivning!N1096,0)</f>
        <v>0</v>
      </c>
      <c r="F391" s="53">
        <f>IF(Inskrivning!F1096&gt;0,Inskrivning!O1096,0)</f>
        <v>0</v>
      </c>
      <c r="G391" s="53">
        <f>IF(Inskrivning!F1096&gt;0,Inskrivning!P1096,0)</f>
        <v>0</v>
      </c>
      <c r="H391" s="53">
        <f>IF(Inskrivning!F1096&gt;0,Inskrivning!Q1096,0)</f>
        <v>0</v>
      </c>
      <c r="I391" s="53">
        <f>IF(Inskrivning!F1096&gt;0,Inskrivning!R1096,0)</f>
        <v>0</v>
      </c>
      <c r="J391" s="53">
        <f>IF(Inskrivning!F1096&gt;0,Inskrivning!S1096,0)</f>
        <v>0</v>
      </c>
      <c r="K391" s="53">
        <f>IF(Inskrivning!F1096&gt;0,Inskrivning!T1096,0)</f>
        <v>0</v>
      </c>
      <c r="L391" s="53">
        <f>IF(Inskrivning!F1096&gt;0,Inskrivning!U1096,0)</f>
        <v>0</v>
      </c>
      <c r="M391" s="53">
        <f>IF(Inskrivning!F1096&gt;0,Inskrivning!V1096,0)</f>
        <v>0</v>
      </c>
      <c r="N391" s="53">
        <f>IF(Inskrivning!F1096&gt;0,Inskrivning!W1096,0)</f>
        <v>0</v>
      </c>
      <c r="O391" s="53">
        <f>IF(Inskrivning!F1096&gt;0,Inskrivning!X1096,0)</f>
        <v>0</v>
      </c>
      <c r="P391" s="4"/>
      <c r="Q391" s="4"/>
      <c r="R391" s="4"/>
      <c r="W391" s="15">
        <f>IF(Inskrivning!F1096="",0,Inskrivning!F1096)</f>
        <v>0</v>
      </c>
      <c r="Y391" s="30"/>
      <c r="Z391" s="4"/>
    </row>
    <row r="392" spans="1:26" ht="15" x14ac:dyDescent="0.25">
      <c r="A392" s="53">
        <f>IF(Inskrivning!F1097&gt;0,Inskrivning!J1097,0)</f>
        <v>0</v>
      </c>
      <c r="B392" s="53">
        <f>IF(Inskrivning!F1097&gt;0,Inskrivning!K1097,0)</f>
        <v>0</v>
      </c>
      <c r="C392" s="53">
        <f>IF(Inskrivning!F1097&gt;0,Inskrivning!L1097,0)</f>
        <v>0</v>
      </c>
      <c r="D392" s="53">
        <f>IF(Inskrivning!F1097&gt;0,Inskrivning!M1097,0)</f>
        <v>0</v>
      </c>
      <c r="E392" s="53">
        <f>IF(Inskrivning!F1097&gt;0,Inskrivning!N1097,0)</f>
        <v>0</v>
      </c>
      <c r="F392" s="53">
        <f>IF(Inskrivning!F1097&gt;0,Inskrivning!O1097,0)</f>
        <v>0</v>
      </c>
      <c r="G392" s="53">
        <f>IF(Inskrivning!F1097&gt;0,Inskrivning!P1097,0)</f>
        <v>0</v>
      </c>
      <c r="H392" s="53">
        <f>IF(Inskrivning!F1097&gt;0,Inskrivning!Q1097,0)</f>
        <v>0</v>
      </c>
      <c r="I392" s="53">
        <f>IF(Inskrivning!F1097&gt;0,Inskrivning!R1097,0)</f>
        <v>0</v>
      </c>
      <c r="J392" s="53">
        <f>IF(Inskrivning!F1097&gt;0,Inskrivning!S1097,0)</f>
        <v>0</v>
      </c>
      <c r="K392" s="53">
        <f>IF(Inskrivning!F1097&gt;0,Inskrivning!T1097,0)</f>
        <v>0</v>
      </c>
      <c r="L392" s="53">
        <f>IF(Inskrivning!F1097&gt;0,Inskrivning!U1097,0)</f>
        <v>0</v>
      </c>
      <c r="M392" s="53">
        <f>IF(Inskrivning!F1097&gt;0,Inskrivning!V1097,0)</f>
        <v>0</v>
      </c>
      <c r="N392" s="53">
        <f>IF(Inskrivning!F1097&gt;0,Inskrivning!W1097,0)</f>
        <v>0</v>
      </c>
      <c r="O392" s="53">
        <f>IF(Inskrivning!F1097&gt;0,Inskrivning!X1097,0)</f>
        <v>0</v>
      </c>
      <c r="P392" s="4"/>
      <c r="Q392" s="4"/>
      <c r="R392" s="4"/>
      <c r="W392" s="15">
        <f>IF(Inskrivning!F1097="",0,Inskrivning!F1097)</f>
        <v>0</v>
      </c>
      <c r="Y392" s="30"/>
      <c r="Z392" s="104"/>
    </row>
    <row r="393" spans="1:26" ht="15" x14ac:dyDescent="0.25">
      <c r="A393" s="53">
        <f>IF(Inskrivning!F1098&gt;0,Inskrivning!J1098,0)</f>
        <v>0</v>
      </c>
      <c r="B393" s="53">
        <f>IF(Inskrivning!F1098&gt;0,Inskrivning!K1098,0)</f>
        <v>0</v>
      </c>
      <c r="C393" s="53">
        <f>IF(Inskrivning!F1098&gt;0,Inskrivning!L1098,0)</f>
        <v>0</v>
      </c>
      <c r="D393" s="53">
        <f>IF(Inskrivning!F1098&gt;0,Inskrivning!M1098,0)</f>
        <v>0</v>
      </c>
      <c r="E393" s="53">
        <f>IF(Inskrivning!F1098&gt;0,Inskrivning!N1098,0)</f>
        <v>0</v>
      </c>
      <c r="F393" s="53">
        <f>IF(Inskrivning!F1098&gt;0,Inskrivning!O1098,0)</f>
        <v>0</v>
      </c>
      <c r="G393" s="53">
        <f>IF(Inskrivning!F1098&gt;0,Inskrivning!P1098,0)</f>
        <v>0</v>
      </c>
      <c r="H393" s="53">
        <f>IF(Inskrivning!F1098&gt;0,Inskrivning!Q1098,0)</f>
        <v>0</v>
      </c>
      <c r="I393" s="53">
        <f>IF(Inskrivning!F1098&gt;0,Inskrivning!R1098,0)</f>
        <v>0</v>
      </c>
      <c r="J393" s="53">
        <f>IF(Inskrivning!F1098&gt;0,Inskrivning!S1098,0)</f>
        <v>0</v>
      </c>
      <c r="K393" s="53">
        <f>IF(Inskrivning!F1098&gt;0,Inskrivning!T1098,0)</f>
        <v>0</v>
      </c>
      <c r="L393" s="53">
        <f>IF(Inskrivning!F1098&gt;0,Inskrivning!U1098,0)</f>
        <v>0</v>
      </c>
      <c r="M393" s="53">
        <f>IF(Inskrivning!F1098&gt;0,Inskrivning!V1098,0)</f>
        <v>0</v>
      </c>
      <c r="N393" s="53">
        <f>IF(Inskrivning!F1098&gt;0,Inskrivning!W1098,0)</f>
        <v>0</v>
      </c>
      <c r="O393" s="53">
        <f>IF(Inskrivning!F1098&gt;0,Inskrivning!X1098,0)</f>
        <v>0</v>
      </c>
      <c r="P393" s="4"/>
      <c r="Q393" s="4"/>
      <c r="R393" s="4"/>
      <c r="W393" s="15">
        <f>IF(Inskrivning!F1098="",0,Inskrivning!F1098)</f>
        <v>0</v>
      </c>
      <c r="Y393" s="30"/>
      <c r="Z393" s="4"/>
    </row>
    <row r="394" spans="1:26" ht="15" x14ac:dyDescent="0.25">
      <c r="A394" s="53">
        <f>IF(Inskrivning!F1099&gt;0,Inskrivning!J1099,0)</f>
        <v>0</v>
      </c>
      <c r="B394" s="53">
        <f>IF(Inskrivning!F1099&gt;0,Inskrivning!K1099,0)</f>
        <v>0</v>
      </c>
      <c r="C394" s="53">
        <f>IF(Inskrivning!F1099&gt;0,Inskrivning!L1099,0)</f>
        <v>0</v>
      </c>
      <c r="D394" s="53">
        <f>IF(Inskrivning!F1099&gt;0,Inskrivning!M1099,0)</f>
        <v>0</v>
      </c>
      <c r="E394" s="53">
        <f>IF(Inskrivning!F1099&gt;0,Inskrivning!N1099,0)</f>
        <v>0</v>
      </c>
      <c r="F394" s="53">
        <f>IF(Inskrivning!F1099&gt;0,Inskrivning!O1099,0)</f>
        <v>0</v>
      </c>
      <c r="G394" s="53">
        <f>IF(Inskrivning!F1099&gt;0,Inskrivning!P1099,0)</f>
        <v>0</v>
      </c>
      <c r="H394" s="53">
        <f>IF(Inskrivning!F1099&gt;0,Inskrivning!Q1099,0)</f>
        <v>0</v>
      </c>
      <c r="I394" s="53">
        <f>IF(Inskrivning!F1099&gt;0,Inskrivning!R1099,0)</f>
        <v>0</v>
      </c>
      <c r="J394" s="53">
        <f>IF(Inskrivning!F1099&gt;0,Inskrivning!S1099,0)</f>
        <v>0</v>
      </c>
      <c r="K394" s="53">
        <f>IF(Inskrivning!F1099&gt;0,Inskrivning!T1099,0)</f>
        <v>0</v>
      </c>
      <c r="L394" s="53">
        <f>IF(Inskrivning!F1099&gt;0,Inskrivning!U1099,0)</f>
        <v>0</v>
      </c>
      <c r="M394" s="53">
        <f>IF(Inskrivning!F1099&gt;0,Inskrivning!V1099,0)</f>
        <v>0</v>
      </c>
      <c r="N394" s="53">
        <f>IF(Inskrivning!F1099&gt;0,Inskrivning!W1099,0)</f>
        <v>0</v>
      </c>
      <c r="O394" s="53">
        <f>IF(Inskrivning!F1099&gt;0,Inskrivning!X1099,0)</f>
        <v>0</v>
      </c>
      <c r="P394" s="4"/>
      <c r="Q394" s="4"/>
      <c r="R394" s="4"/>
      <c r="W394" s="15">
        <f>IF(Inskrivning!F1099="",0,Inskrivning!F1099)</f>
        <v>0</v>
      </c>
      <c r="Y394" s="30"/>
      <c r="Z394" s="104"/>
    </row>
    <row r="395" spans="1:26" ht="15" x14ac:dyDescent="0.25">
      <c r="A395" s="53">
        <f>IF(Inskrivning!F1100&gt;0,Inskrivning!J1100,0)</f>
        <v>0</v>
      </c>
      <c r="B395" s="53">
        <f>IF(Inskrivning!F1100&gt;0,Inskrivning!K1100,0)</f>
        <v>0</v>
      </c>
      <c r="C395" s="53">
        <f>IF(Inskrivning!F1100&gt;0,Inskrivning!L1100,0)</f>
        <v>0</v>
      </c>
      <c r="D395" s="53">
        <f>IF(Inskrivning!F1100&gt;0,Inskrivning!M1100,0)</f>
        <v>0</v>
      </c>
      <c r="E395" s="53">
        <f>IF(Inskrivning!F1100&gt;0,Inskrivning!N1100,0)</f>
        <v>0</v>
      </c>
      <c r="F395" s="53">
        <f>IF(Inskrivning!F1100&gt;0,Inskrivning!O1100,0)</f>
        <v>0</v>
      </c>
      <c r="G395" s="53">
        <f>IF(Inskrivning!F1100&gt;0,Inskrivning!P1100,0)</f>
        <v>0</v>
      </c>
      <c r="H395" s="53">
        <f>IF(Inskrivning!F1100&gt;0,Inskrivning!Q1100,0)</f>
        <v>0</v>
      </c>
      <c r="I395" s="53">
        <f>IF(Inskrivning!F1100&gt;0,Inskrivning!R1100,0)</f>
        <v>0</v>
      </c>
      <c r="J395" s="53">
        <f>IF(Inskrivning!F1100&gt;0,Inskrivning!S1100,0)</f>
        <v>0</v>
      </c>
      <c r="K395" s="53">
        <f>IF(Inskrivning!F1100&gt;0,Inskrivning!T1100,0)</f>
        <v>0</v>
      </c>
      <c r="L395" s="53">
        <f>IF(Inskrivning!F1100&gt;0,Inskrivning!U1100,0)</f>
        <v>0</v>
      </c>
      <c r="M395" s="53">
        <f>IF(Inskrivning!F1100&gt;0,Inskrivning!V1100,0)</f>
        <v>0</v>
      </c>
      <c r="N395" s="53">
        <f>IF(Inskrivning!F1100&gt;0,Inskrivning!W1100,0)</f>
        <v>0</v>
      </c>
      <c r="O395" s="53">
        <f>IF(Inskrivning!F1100&gt;0,Inskrivning!X1100,0)</f>
        <v>0</v>
      </c>
      <c r="P395" s="4"/>
      <c r="Q395" s="4"/>
      <c r="R395" s="4"/>
      <c r="W395" s="15">
        <f>IF(Inskrivning!F1100="",0,Inskrivning!F1100)</f>
        <v>0</v>
      </c>
      <c r="Y395" s="30"/>
      <c r="Z395" s="4"/>
    </row>
    <row r="396" spans="1:26" ht="15" x14ac:dyDescent="0.25">
      <c r="A396" s="53">
        <f>IF(Inskrivning!F1101&gt;0,Inskrivning!J1101,0)</f>
        <v>0</v>
      </c>
      <c r="B396" s="53">
        <f>IF(Inskrivning!F1101&gt;0,Inskrivning!K1101,0)</f>
        <v>0</v>
      </c>
      <c r="C396" s="53">
        <f>IF(Inskrivning!F1101&gt;0,Inskrivning!L1101,0)</f>
        <v>0</v>
      </c>
      <c r="D396" s="53">
        <f>IF(Inskrivning!F1101&gt;0,Inskrivning!M1101,0)</f>
        <v>0</v>
      </c>
      <c r="E396" s="53">
        <f>IF(Inskrivning!F1101&gt;0,Inskrivning!N1101,0)</f>
        <v>0</v>
      </c>
      <c r="F396" s="53">
        <f>IF(Inskrivning!F1101&gt;0,Inskrivning!O1101,0)</f>
        <v>0</v>
      </c>
      <c r="G396" s="53">
        <f>IF(Inskrivning!F1101&gt;0,Inskrivning!P1101,0)</f>
        <v>0</v>
      </c>
      <c r="H396" s="53">
        <f>IF(Inskrivning!F1101&gt;0,Inskrivning!Q1101,0)</f>
        <v>0</v>
      </c>
      <c r="I396" s="53">
        <f>IF(Inskrivning!F1101&gt;0,Inskrivning!R1101,0)</f>
        <v>0</v>
      </c>
      <c r="J396" s="53">
        <f>IF(Inskrivning!F1101&gt;0,Inskrivning!S1101,0)</f>
        <v>0</v>
      </c>
      <c r="K396" s="53">
        <f>IF(Inskrivning!F1101&gt;0,Inskrivning!T1101,0)</f>
        <v>0</v>
      </c>
      <c r="L396" s="53">
        <f>IF(Inskrivning!F1101&gt;0,Inskrivning!U1101,0)</f>
        <v>0</v>
      </c>
      <c r="M396" s="53">
        <f>IF(Inskrivning!F1101&gt;0,Inskrivning!V1101,0)</f>
        <v>0</v>
      </c>
      <c r="N396" s="53">
        <f>IF(Inskrivning!F1101&gt;0,Inskrivning!W1101,0)</f>
        <v>0</v>
      </c>
      <c r="O396" s="53">
        <f>IF(Inskrivning!F1101&gt;0,Inskrivning!X1101,0)</f>
        <v>0</v>
      </c>
      <c r="P396" s="4"/>
      <c r="Q396" s="4"/>
      <c r="R396" s="4"/>
      <c r="W396" s="15">
        <f>IF(Inskrivning!F1101="",0,Inskrivning!F1101)</f>
        <v>0</v>
      </c>
      <c r="Y396" s="30"/>
      <c r="Z396" s="104"/>
    </row>
    <row r="397" spans="1:26" ht="15" x14ac:dyDescent="0.25">
      <c r="A397" s="53">
        <f>IF(Inskrivning!F1102&gt;0,Inskrivning!J1102,0)</f>
        <v>0</v>
      </c>
      <c r="B397" s="53">
        <f>IF(Inskrivning!F1102&gt;0,Inskrivning!K1102,0)</f>
        <v>0</v>
      </c>
      <c r="C397" s="53">
        <f>IF(Inskrivning!F1102&gt;0,Inskrivning!L1102,0)</f>
        <v>0</v>
      </c>
      <c r="D397" s="53">
        <f>IF(Inskrivning!F1102&gt;0,Inskrivning!M1102,0)</f>
        <v>0</v>
      </c>
      <c r="E397" s="53">
        <f>IF(Inskrivning!F1102&gt;0,Inskrivning!N1102,0)</f>
        <v>0</v>
      </c>
      <c r="F397" s="53">
        <f>IF(Inskrivning!F1102&gt;0,Inskrivning!O1102,0)</f>
        <v>0</v>
      </c>
      <c r="G397" s="53">
        <f>IF(Inskrivning!F1102&gt;0,Inskrivning!P1102,0)</f>
        <v>0</v>
      </c>
      <c r="H397" s="53">
        <f>IF(Inskrivning!F1102&gt;0,Inskrivning!Q1102,0)</f>
        <v>0</v>
      </c>
      <c r="I397" s="53">
        <f>IF(Inskrivning!F1102&gt;0,Inskrivning!R1102,0)</f>
        <v>0</v>
      </c>
      <c r="J397" s="53">
        <f>IF(Inskrivning!F1102&gt;0,Inskrivning!S1102,0)</f>
        <v>0</v>
      </c>
      <c r="K397" s="53">
        <f>IF(Inskrivning!F1102&gt;0,Inskrivning!T1102,0)</f>
        <v>0</v>
      </c>
      <c r="L397" s="53">
        <f>IF(Inskrivning!F1102&gt;0,Inskrivning!U1102,0)</f>
        <v>0</v>
      </c>
      <c r="M397" s="53">
        <f>IF(Inskrivning!F1102&gt;0,Inskrivning!V1102,0)</f>
        <v>0</v>
      </c>
      <c r="N397" s="53">
        <f>IF(Inskrivning!F1102&gt;0,Inskrivning!W1102,0)</f>
        <v>0</v>
      </c>
      <c r="O397" s="53">
        <f>IF(Inskrivning!F1102&gt;0,Inskrivning!X1102,0)</f>
        <v>0</v>
      </c>
      <c r="P397" s="4"/>
      <c r="Q397" s="4"/>
      <c r="R397" s="4"/>
      <c r="W397" s="15">
        <f>IF(Inskrivning!F1102="",0,Inskrivning!F1102)</f>
        <v>0</v>
      </c>
      <c r="Y397" s="30"/>
      <c r="Z397" s="4"/>
    </row>
    <row r="398" spans="1:26" ht="15" x14ac:dyDescent="0.25">
      <c r="A398" s="53">
        <f>IF(Inskrivning!F1103&gt;0,Inskrivning!J1103,0)</f>
        <v>0</v>
      </c>
      <c r="B398" s="53">
        <f>IF(Inskrivning!F1103&gt;0,Inskrivning!K1103,0)</f>
        <v>0</v>
      </c>
      <c r="C398" s="53">
        <f>IF(Inskrivning!F1103&gt;0,Inskrivning!L1103,0)</f>
        <v>0</v>
      </c>
      <c r="D398" s="53">
        <f>IF(Inskrivning!F1103&gt;0,Inskrivning!M1103,0)</f>
        <v>0</v>
      </c>
      <c r="E398" s="53">
        <f>IF(Inskrivning!F1103&gt;0,Inskrivning!N1103,0)</f>
        <v>0</v>
      </c>
      <c r="F398" s="53">
        <f>IF(Inskrivning!F1103&gt;0,Inskrivning!O1103,0)</f>
        <v>0</v>
      </c>
      <c r="G398" s="53">
        <f>IF(Inskrivning!F1103&gt;0,Inskrivning!P1103,0)</f>
        <v>0</v>
      </c>
      <c r="H398" s="53">
        <f>IF(Inskrivning!F1103&gt;0,Inskrivning!Q1103,0)</f>
        <v>0</v>
      </c>
      <c r="I398" s="53">
        <f>IF(Inskrivning!F1103&gt;0,Inskrivning!R1103,0)</f>
        <v>0</v>
      </c>
      <c r="J398" s="53">
        <f>IF(Inskrivning!F1103&gt;0,Inskrivning!S1103,0)</f>
        <v>0</v>
      </c>
      <c r="K398" s="53">
        <f>IF(Inskrivning!F1103&gt;0,Inskrivning!T1103,0)</f>
        <v>0</v>
      </c>
      <c r="L398" s="53">
        <f>IF(Inskrivning!F1103&gt;0,Inskrivning!U1103,0)</f>
        <v>0</v>
      </c>
      <c r="M398" s="53">
        <f>IF(Inskrivning!F1103&gt;0,Inskrivning!V1103,0)</f>
        <v>0</v>
      </c>
      <c r="N398" s="53">
        <f>IF(Inskrivning!F1103&gt;0,Inskrivning!W1103,0)</f>
        <v>0</v>
      </c>
      <c r="O398" s="53">
        <f>IF(Inskrivning!F1103&gt;0,Inskrivning!X1103,0)</f>
        <v>0</v>
      </c>
      <c r="P398" s="4"/>
      <c r="Q398" s="4"/>
      <c r="R398" s="4"/>
      <c r="W398" s="15">
        <f>IF(Inskrivning!F1103="",0,Inskrivning!F1103)</f>
        <v>0</v>
      </c>
      <c r="Y398" s="30"/>
      <c r="Z398" s="104"/>
    </row>
    <row r="399" spans="1:26" ht="15" x14ac:dyDescent="0.25">
      <c r="A399" s="53">
        <f>IF(Inskrivning!F1104&gt;0,Inskrivning!J1104,0)</f>
        <v>0</v>
      </c>
      <c r="B399" s="53">
        <f>IF(Inskrivning!F1104&gt;0,Inskrivning!K1104,0)</f>
        <v>0</v>
      </c>
      <c r="C399" s="53">
        <f>IF(Inskrivning!F1104&gt;0,Inskrivning!L1104,0)</f>
        <v>0</v>
      </c>
      <c r="D399" s="53">
        <f>IF(Inskrivning!F1104&gt;0,Inskrivning!M1104,0)</f>
        <v>0</v>
      </c>
      <c r="E399" s="53">
        <f>IF(Inskrivning!F1104&gt;0,Inskrivning!N1104,0)</f>
        <v>0</v>
      </c>
      <c r="F399" s="53">
        <f>IF(Inskrivning!F1104&gt;0,Inskrivning!O1104,0)</f>
        <v>0</v>
      </c>
      <c r="G399" s="53">
        <f>IF(Inskrivning!F1104&gt;0,Inskrivning!P1104,0)</f>
        <v>0</v>
      </c>
      <c r="H399" s="53">
        <f>IF(Inskrivning!F1104&gt;0,Inskrivning!Q1104,0)</f>
        <v>0</v>
      </c>
      <c r="I399" s="53">
        <f>IF(Inskrivning!F1104&gt;0,Inskrivning!R1104,0)</f>
        <v>0</v>
      </c>
      <c r="J399" s="53">
        <f>IF(Inskrivning!F1104&gt;0,Inskrivning!S1104,0)</f>
        <v>0</v>
      </c>
      <c r="K399" s="53">
        <f>IF(Inskrivning!F1104&gt;0,Inskrivning!T1104,0)</f>
        <v>0</v>
      </c>
      <c r="L399" s="53">
        <f>IF(Inskrivning!F1104&gt;0,Inskrivning!U1104,0)</f>
        <v>0</v>
      </c>
      <c r="M399" s="53">
        <f>IF(Inskrivning!F1104&gt;0,Inskrivning!V1104,0)</f>
        <v>0</v>
      </c>
      <c r="N399" s="53">
        <f>IF(Inskrivning!F1104&gt;0,Inskrivning!W1104,0)</f>
        <v>0</v>
      </c>
      <c r="O399" s="53">
        <f>IF(Inskrivning!F1104&gt;0,Inskrivning!X1104,0)</f>
        <v>0</v>
      </c>
      <c r="P399" s="4"/>
      <c r="Q399" s="4"/>
      <c r="R399" s="4"/>
      <c r="W399" s="15">
        <f>IF(Inskrivning!F1104="",0,Inskrivning!F1104)</f>
        <v>0</v>
      </c>
      <c r="Y399" s="30"/>
      <c r="Z399" s="4"/>
    </row>
    <row r="400" spans="1:26" ht="15" x14ac:dyDescent="0.25">
      <c r="A400" s="53">
        <f>IF(Inskrivning!F1105&gt;0,Inskrivning!J1105,0)</f>
        <v>0</v>
      </c>
      <c r="B400" s="53">
        <f>IF(Inskrivning!F1105&gt;0,Inskrivning!K1105,0)</f>
        <v>0</v>
      </c>
      <c r="C400" s="53">
        <f>IF(Inskrivning!F1105&gt;0,Inskrivning!L1105,0)</f>
        <v>0</v>
      </c>
      <c r="D400" s="53">
        <f>IF(Inskrivning!F1105&gt;0,Inskrivning!M1105,0)</f>
        <v>0</v>
      </c>
      <c r="E400" s="53">
        <f>IF(Inskrivning!F1105&gt;0,Inskrivning!N1105,0)</f>
        <v>0</v>
      </c>
      <c r="F400" s="53">
        <f>IF(Inskrivning!F1105&gt;0,Inskrivning!O1105,0)</f>
        <v>0</v>
      </c>
      <c r="G400" s="53">
        <f>IF(Inskrivning!F1105&gt;0,Inskrivning!P1105,0)</f>
        <v>0</v>
      </c>
      <c r="H400" s="53">
        <f>IF(Inskrivning!F1105&gt;0,Inskrivning!Q1105,0)</f>
        <v>0</v>
      </c>
      <c r="I400" s="53">
        <f>IF(Inskrivning!F1105&gt;0,Inskrivning!R1105,0)</f>
        <v>0</v>
      </c>
      <c r="J400" s="53">
        <f>IF(Inskrivning!F1105&gt;0,Inskrivning!S1105,0)</f>
        <v>0</v>
      </c>
      <c r="K400" s="53">
        <f>IF(Inskrivning!F1105&gt;0,Inskrivning!T1105,0)</f>
        <v>0</v>
      </c>
      <c r="L400" s="53">
        <f>IF(Inskrivning!F1105&gt;0,Inskrivning!U1105,0)</f>
        <v>0</v>
      </c>
      <c r="M400" s="53">
        <f>IF(Inskrivning!F1105&gt;0,Inskrivning!V1105,0)</f>
        <v>0</v>
      </c>
      <c r="N400" s="53">
        <f>IF(Inskrivning!F1105&gt;0,Inskrivning!W1105,0)</f>
        <v>0</v>
      </c>
      <c r="O400" s="53">
        <f>IF(Inskrivning!F1105&gt;0,Inskrivning!X1105,0)</f>
        <v>0</v>
      </c>
      <c r="P400" s="4"/>
      <c r="Q400" s="4"/>
      <c r="R400" s="4"/>
      <c r="W400" s="15">
        <f>IF(Inskrivning!F1105="",0,Inskrivning!F1105)</f>
        <v>0</v>
      </c>
      <c r="Y400" s="30"/>
      <c r="Z400" s="104"/>
    </row>
    <row r="401" spans="1:26" ht="15" x14ac:dyDescent="0.25">
      <c r="A401" s="53">
        <f>IF(Inskrivning!F1106&gt;0,Inskrivning!J1106,0)</f>
        <v>0</v>
      </c>
      <c r="B401" s="53">
        <f>IF(Inskrivning!F1106&gt;0,Inskrivning!K1106,0)</f>
        <v>0</v>
      </c>
      <c r="C401" s="53">
        <f>IF(Inskrivning!F1106&gt;0,Inskrivning!L1106,0)</f>
        <v>0</v>
      </c>
      <c r="D401" s="53">
        <f>IF(Inskrivning!F1106&gt;0,Inskrivning!M1106,0)</f>
        <v>0</v>
      </c>
      <c r="E401" s="53">
        <f>IF(Inskrivning!F1106&gt;0,Inskrivning!N1106,0)</f>
        <v>0</v>
      </c>
      <c r="F401" s="53">
        <f>IF(Inskrivning!F1106&gt;0,Inskrivning!O1106,0)</f>
        <v>0</v>
      </c>
      <c r="G401" s="53">
        <f>IF(Inskrivning!F1106&gt;0,Inskrivning!P1106,0)</f>
        <v>0</v>
      </c>
      <c r="H401" s="53">
        <f>IF(Inskrivning!F1106&gt;0,Inskrivning!Q1106,0)</f>
        <v>0</v>
      </c>
      <c r="I401" s="53">
        <f>IF(Inskrivning!F1106&gt;0,Inskrivning!R1106,0)</f>
        <v>0</v>
      </c>
      <c r="J401" s="53">
        <f>IF(Inskrivning!F1106&gt;0,Inskrivning!S1106,0)</f>
        <v>0</v>
      </c>
      <c r="K401" s="53">
        <f>IF(Inskrivning!F1106&gt;0,Inskrivning!T1106,0)</f>
        <v>0</v>
      </c>
      <c r="L401" s="53">
        <f>IF(Inskrivning!F1106&gt;0,Inskrivning!U1106,0)</f>
        <v>0</v>
      </c>
      <c r="M401" s="53">
        <f>IF(Inskrivning!F1106&gt;0,Inskrivning!V1106,0)</f>
        <v>0</v>
      </c>
      <c r="N401" s="53">
        <f>IF(Inskrivning!F1106&gt;0,Inskrivning!W1106,0)</f>
        <v>0</v>
      </c>
      <c r="O401" s="53">
        <f>IF(Inskrivning!F1106&gt;0,Inskrivning!X1106,0)</f>
        <v>0</v>
      </c>
      <c r="P401" s="4"/>
      <c r="Q401" s="4"/>
      <c r="R401" s="4"/>
      <c r="W401" s="15">
        <f>IF(Inskrivning!F1106="",0,Inskrivning!F1106)</f>
        <v>0</v>
      </c>
      <c r="Y401" s="30"/>
      <c r="Z401" s="4"/>
    </row>
    <row r="402" spans="1:26" ht="15" x14ac:dyDescent="0.25">
      <c r="A402" s="53">
        <f>IF(Inskrivning!F1107&gt;0,Inskrivning!J1107,0)</f>
        <v>0</v>
      </c>
      <c r="B402" s="53">
        <f>IF(Inskrivning!F1107&gt;0,Inskrivning!K1107,0)</f>
        <v>0</v>
      </c>
      <c r="C402" s="53">
        <f>IF(Inskrivning!F1107&gt;0,Inskrivning!L1107,0)</f>
        <v>0</v>
      </c>
      <c r="D402" s="53">
        <f>IF(Inskrivning!F1107&gt;0,Inskrivning!M1107,0)</f>
        <v>0</v>
      </c>
      <c r="E402" s="53">
        <f>IF(Inskrivning!F1107&gt;0,Inskrivning!N1107,0)</f>
        <v>0</v>
      </c>
      <c r="F402" s="53">
        <f>IF(Inskrivning!F1107&gt;0,Inskrivning!O1107,0)</f>
        <v>0</v>
      </c>
      <c r="G402" s="53">
        <f>IF(Inskrivning!F1107&gt;0,Inskrivning!P1107,0)</f>
        <v>0</v>
      </c>
      <c r="H402" s="53">
        <f>IF(Inskrivning!F1107&gt;0,Inskrivning!Q1107,0)</f>
        <v>0</v>
      </c>
      <c r="I402" s="53">
        <f>IF(Inskrivning!F1107&gt;0,Inskrivning!R1107,0)</f>
        <v>0</v>
      </c>
      <c r="J402" s="53">
        <f>IF(Inskrivning!F1107&gt;0,Inskrivning!S1107,0)</f>
        <v>0</v>
      </c>
      <c r="K402" s="53">
        <f>IF(Inskrivning!F1107&gt;0,Inskrivning!T1107,0)</f>
        <v>0</v>
      </c>
      <c r="L402" s="53">
        <f>IF(Inskrivning!F1107&gt;0,Inskrivning!U1107,0)</f>
        <v>0</v>
      </c>
      <c r="M402" s="53">
        <f>IF(Inskrivning!F1107&gt;0,Inskrivning!V1107,0)</f>
        <v>0</v>
      </c>
      <c r="N402" s="53">
        <f>IF(Inskrivning!F1107&gt;0,Inskrivning!W1107,0)</f>
        <v>0</v>
      </c>
      <c r="O402" s="53">
        <f>IF(Inskrivning!F1107&gt;0,Inskrivning!X1107,0)</f>
        <v>0</v>
      </c>
      <c r="P402" s="4"/>
      <c r="Q402" s="4"/>
      <c r="R402" s="4"/>
      <c r="W402" s="15">
        <f>IF(Inskrivning!F1107="",0,Inskrivning!F1107)</f>
        <v>0</v>
      </c>
      <c r="Y402" s="30"/>
      <c r="Z402" s="104"/>
    </row>
    <row r="403" spans="1:26" ht="15" x14ac:dyDescent="0.25">
      <c r="A403" s="53">
        <f>IF(Inskrivning!F1108&gt;0,Inskrivning!J1108,0)</f>
        <v>0</v>
      </c>
      <c r="B403" s="53">
        <f>IF(Inskrivning!F1108&gt;0,Inskrivning!K1108,0)</f>
        <v>0</v>
      </c>
      <c r="C403" s="53">
        <f>IF(Inskrivning!F1108&gt;0,Inskrivning!L1108,0)</f>
        <v>0</v>
      </c>
      <c r="D403" s="53">
        <f>IF(Inskrivning!F1108&gt;0,Inskrivning!M1108,0)</f>
        <v>0</v>
      </c>
      <c r="E403" s="53">
        <f>IF(Inskrivning!F1108&gt;0,Inskrivning!N1108,0)</f>
        <v>0</v>
      </c>
      <c r="F403" s="53">
        <f>IF(Inskrivning!F1108&gt;0,Inskrivning!O1108,0)</f>
        <v>0</v>
      </c>
      <c r="G403" s="53">
        <f>IF(Inskrivning!F1108&gt;0,Inskrivning!P1108,0)</f>
        <v>0</v>
      </c>
      <c r="H403" s="53">
        <f>IF(Inskrivning!F1108&gt;0,Inskrivning!Q1108,0)</f>
        <v>0</v>
      </c>
      <c r="I403" s="53">
        <f>IF(Inskrivning!F1108&gt;0,Inskrivning!R1108,0)</f>
        <v>0</v>
      </c>
      <c r="J403" s="53">
        <f>IF(Inskrivning!F1108&gt;0,Inskrivning!S1108,0)</f>
        <v>0</v>
      </c>
      <c r="K403" s="53">
        <f>IF(Inskrivning!F1108&gt;0,Inskrivning!T1108,0)</f>
        <v>0</v>
      </c>
      <c r="L403" s="53">
        <f>IF(Inskrivning!F1108&gt;0,Inskrivning!U1108,0)</f>
        <v>0</v>
      </c>
      <c r="M403" s="53">
        <f>IF(Inskrivning!F1108&gt;0,Inskrivning!V1108,0)</f>
        <v>0</v>
      </c>
      <c r="N403" s="53">
        <f>IF(Inskrivning!F1108&gt;0,Inskrivning!W1108,0)</f>
        <v>0</v>
      </c>
      <c r="O403" s="53">
        <f>IF(Inskrivning!F1108&gt;0,Inskrivning!X1108,0)</f>
        <v>0</v>
      </c>
      <c r="P403" s="4"/>
      <c r="Q403" s="4"/>
      <c r="R403" s="4"/>
      <c r="W403" s="15">
        <f>IF(Inskrivning!F1108="",0,Inskrivning!F1108)</f>
        <v>0</v>
      </c>
      <c r="Y403" s="30"/>
      <c r="Z403" s="4"/>
    </row>
    <row r="404" spans="1:26" ht="15" x14ac:dyDescent="0.25">
      <c r="A404" s="53">
        <f>IF(Inskrivning!F1109&gt;0,Inskrivning!J1109,0)</f>
        <v>0</v>
      </c>
      <c r="B404" s="53">
        <f>IF(Inskrivning!F1109&gt;0,Inskrivning!K1109,0)</f>
        <v>0</v>
      </c>
      <c r="C404" s="53">
        <f>IF(Inskrivning!F1109&gt;0,Inskrivning!L1109,0)</f>
        <v>0</v>
      </c>
      <c r="D404" s="53">
        <f>IF(Inskrivning!F1109&gt;0,Inskrivning!M1109,0)</f>
        <v>0</v>
      </c>
      <c r="E404" s="53">
        <f>IF(Inskrivning!F1109&gt;0,Inskrivning!N1109,0)</f>
        <v>0</v>
      </c>
      <c r="F404" s="53">
        <f>IF(Inskrivning!F1109&gt;0,Inskrivning!O1109,0)</f>
        <v>0</v>
      </c>
      <c r="G404" s="53">
        <f>IF(Inskrivning!F1109&gt;0,Inskrivning!P1109,0)</f>
        <v>0</v>
      </c>
      <c r="H404" s="53">
        <f>IF(Inskrivning!F1109&gt;0,Inskrivning!Q1109,0)</f>
        <v>0</v>
      </c>
      <c r="I404" s="53">
        <f>IF(Inskrivning!F1109&gt;0,Inskrivning!R1109,0)</f>
        <v>0</v>
      </c>
      <c r="J404" s="53">
        <f>IF(Inskrivning!F1109&gt;0,Inskrivning!S1109,0)</f>
        <v>0</v>
      </c>
      <c r="K404" s="53">
        <f>IF(Inskrivning!F1109&gt;0,Inskrivning!T1109,0)</f>
        <v>0</v>
      </c>
      <c r="L404" s="53">
        <f>IF(Inskrivning!F1109&gt;0,Inskrivning!U1109,0)</f>
        <v>0</v>
      </c>
      <c r="M404" s="53">
        <f>IF(Inskrivning!F1109&gt;0,Inskrivning!V1109,0)</f>
        <v>0</v>
      </c>
      <c r="N404" s="53">
        <f>IF(Inskrivning!F1109&gt;0,Inskrivning!W1109,0)</f>
        <v>0</v>
      </c>
      <c r="O404" s="53">
        <f>IF(Inskrivning!F1109&gt;0,Inskrivning!X1109,0)</f>
        <v>0</v>
      </c>
      <c r="P404" s="4"/>
      <c r="Q404" s="4"/>
      <c r="R404" s="4"/>
      <c r="W404" s="15">
        <f>IF(Inskrivning!F1109="",0,Inskrivning!F1109)</f>
        <v>0</v>
      </c>
      <c r="Y404" s="30"/>
      <c r="Z404" s="104"/>
    </row>
    <row r="405" spans="1:26" ht="15" x14ac:dyDescent="0.25">
      <c r="A405" s="53">
        <f>IF(Inskrivning!F1110&gt;0,Inskrivning!J1110,0)</f>
        <v>0</v>
      </c>
      <c r="B405" s="53">
        <f>IF(Inskrivning!F1110&gt;0,Inskrivning!K1110,0)</f>
        <v>0</v>
      </c>
      <c r="C405" s="53">
        <f>IF(Inskrivning!F1110&gt;0,Inskrivning!L1110,0)</f>
        <v>0</v>
      </c>
      <c r="D405" s="53">
        <f>IF(Inskrivning!F1110&gt;0,Inskrivning!M1110,0)</f>
        <v>0</v>
      </c>
      <c r="E405" s="53">
        <f>IF(Inskrivning!F1110&gt;0,Inskrivning!N1110,0)</f>
        <v>0</v>
      </c>
      <c r="F405" s="53">
        <f>IF(Inskrivning!F1110&gt;0,Inskrivning!O1110,0)</f>
        <v>0</v>
      </c>
      <c r="G405" s="53">
        <f>IF(Inskrivning!F1110&gt;0,Inskrivning!P1110,0)</f>
        <v>0</v>
      </c>
      <c r="H405" s="53">
        <f>IF(Inskrivning!F1110&gt;0,Inskrivning!Q1110,0)</f>
        <v>0</v>
      </c>
      <c r="I405" s="53">
        <f>IF(Inskrivning!F1110&gt;0,Inskrivning!R1110,0)</f>
        <v>0</v>
      </c>
      <c r="J405" s="53">
        <f>IF(Inskrivning!F1110&gt;0,Inskrivning!S1110,0)</f>
        <v>0</v>
      </c>
      <c r="K405" s="53">
        <f>IF(Inskrivning!F1110&gt;0,Inskrivning!T1110,0)</f>
        <v>0</v>
      </c>
      <c r="L405" s="53">
        <f>IF(Inskrivning!F1110&gt;0,Inskrivning!U1110,0)</f>
        <v>0</v>
      </c>
      <c r="M405" s="53">
        <f>IF(Inskrivning!F1110&gt;0,Inskrivning!V1110,0)</f>
        <v>0</v>
      </c>
      <c r="N405" s="53">
        <f>IF(Inskrivning!F1110&gt;0,Inskrivning!W1110,0)</f>
        <v>0</v>
      </c>
      <c r="O405" s="53">
        <f>IF(Inskrivning!F1110&gt;0,Inskrivning!X1110,0)</f>
        <v>0</v>
      </c>
      <c r="P405" s="4"/>
      <c r="Q405" s="4"/>
      <c r="R405" s="4"/>
      <c r="W405" s="15">
        <f>IF(Inskrivning!F1110="",0,Inskrivning!F1110)</f>
        <v>0</v>
      </c>
      <c r="Y405" s="30"/>
      <c r="Z405" s="4"/>
    </row>
    <row r="406" spans="1:26" ht="15" x14ac:dyDescent="0.25">
      <c r="A406" s="53">
        <f>IF(Inskrivning!F1111&gt;0,Inskrivning!J1111,0)</f>
        <v>0</v>
      </c>
      <c r="B406" s="53">
        <f>IF(Inskrivning!F1111&gt;0,Inskrivning!K1111,0)</f>
        <v>0</v>
      </c>
      <c r="C406" s="53">
        <f>IF(Inskrivning!F1111&gt;0,Inskrivning!L1111,0)</f>
        <v>0</v>
      </c>
      <c r="D406" s="53">
        <f>IF(Inskrivning!F1111&gt;0,Inskrivning!M1111,0)</f>
        <v>0</v>
      </c>
      <c r="E406" s="53">
        <f>IF(Inskrivning!F1111&gt;0,Inskrivning!N1111,0)</f>
        <v>0</v>
      </c>
      <c r="F406" s="53">
        <f>IF(Inskrivning!F1111&gt;0,Inskrivning!O1111,0)</f>
        <v>0</v>
      </c>
      <c r="G406" s="53">
        <f>IF(Inskrivning!F1111&gt;0,Inskrivning!P1111,0)</f>
        <v>0</v>
      </c>
      <c r="H406" s="53">
        <f>IF(Inskrivning!F1111&gt;0,Inskrivning!Q1111,0)</f>
        <v>0</v>
      </c>
      <c r="I406" s="53">
        <f>IF(Inskrivning!F1111&gt;0,Inskrivning!R1111,0)</f>
        <v>0</v>
      </c>
      <c r="J406" s="53">
        <f>IF(Inskrivning!F1111&gt;0,Inskrivning!S1111,0)</f>
        <v>0</v>
      </c>
      <c r="K406" s="53">
        <f>IF(Inskrivning!F1111&gt;0,Inskrivning!T1111,0)</f>
        <v>0</v>
      </c>
      <c r="L406" s="53">
        <f>IF(Inskrivning!F1111&gt;0,Inskrivning!U1111,0)</f>
        <v>0</v>
      </c>
      <c r="M406" s="53">
        <f>IF(Inskrivning!F1111&gt;0,Inskrivning!V1111,0)</f>
        <v>0</v>
      </c>
      <c r="N406" s="53">
        <f>IF(Inskrivning!F1111&gt;0,Inskrivning!W1111,0)</f>
        <v>0</v>
      </c>
      <c r="O406" s="53">
        <f>IF(Inskrivning!F1111&gt;0,Inskrivning!X1111,0)</f>
        <v>0</v>
      </c>
      <c r="P406" s="4"/>
      <c r="Q406" s="4"/>
      <c r="R406" s="4"/>
      <c r="W406" s="15">
        <f>IF(Inskrivning!F1111="",0,Inskrivning!F1111)</f>
        <v>0</v>
      </c>
      <c r="Y406" s="30"/>
      <c r="Z406" s="104"/>
    </row>
    <row r="407" spans="1:26" ht="15" x14ac:dyDescent="0.25">
      <c r="A407" s="53">
        <f>IF(Inskrivning!F1112&gt;0,Inskrivning!J1112,0)</f>
        <v>0</v>
      </c>
      <c r="B407" s="53">
        <f>IF(Inskrivning!F1112&gt;0,Inskrivning!K1112,0)</f>
        <v>0</v>
      </c>
      <c r="C407" s="53">
        <f>IF(Inskrivning!F1112&gt;0,Inskrivning!L1112,0)</f>
        <v>0</v>
      </c>
      <c r="D407" s="53">
        <f>IF(Inskrivning!F1112&gt;0,Inskrivning!M1112,0)</f>
        <v>0</v>
      </c>
      <c r="E407" s="53">
        <f>IF(Inskrivning!F1112&gt;0,Inskrivning!N1112,0)</f>
        <v>0</v>
      </c>
      <c r="F407" s="53">
        <f>IF(Inskrivning!F1112&gt;0,Inskrivning!O1112,0)</f>
        <v>0</v>
      </c>
      <c r="G407" s="53">
        <f>IF(Inskrivning!F1112&gt;0,Inskrivning!P1112,0)</f>
        <v>0</v>
      </c>
      <c r="H407" s="53">
        <f>IF(Inskrivning!F1112&gt;0,Inskrivning!Q1112,0)</f>
        <v>0</v>
      </c>
      <c r="I407" s="53">
        <f>IF(Inskrivning!F1112&gt;0,Inskrivning!R1112,0)</f>
        <v>0</v>
      </c>
      <c r="J407" s="53">
        <f>IF(Inskrivning!F1112&gt;0,Inskrivning!S1112,0)</f>
        <v>0</v>
      </c>
      <c r="K407" s="53">
        <f>IF(Inskrivning!F1112&gt;0,Inskrivning!T1112,0)</f>
        <v>0</v>
      </c>
      <c r="L407" s="53">
        <f>IF(Inskrivning!F1112&gt;0,Inskrivning!U1112,0)</f>
        <v>0</v>
      </c>
      <c r="M407" s="53">
        <f>IF(Inskrivning!F1112&gt;0,Inskrivning!V1112,0)</f>
        <v>0</v>
      </c>
      <c r="N407" s="53">
        <f>IF(Inskrivning!F1112&gt;0,Inskrivning!W1112,0)</f>
        <v>0</v>
      </c>
      <c r="O407" s="53">
        <f>IF(Inskrivning!F1112&gt;0,Inskrivning!X1112,0)</f>
        <v>0</v>
      </c>
      <c r="P407" s="4"/>
      <c r="Q407" s="4"/>
      <c r="R407" s="4"/>
      <c r="W407" s="15">
        <f>IF(Inskrivning!F1112="",0,Inskrivning!F1112)</f>
        <v>0</v>
      </c>
      <c r="Y407" s="30"/>
      <c r="Z407" s="4"/>
    </row>
    <row r="408" spans="1:26" ht="15" x14ac:dyDescent="0.25">
      <c r="A408" s="53">
        <f>IF(Inskrivning!F1113&gt;0,Inskrivning!J1113,0)</f>
        <v>0</v>
      </c>
      <c r="B408" s="53">
        <f>IF(Inskrivning!F1113&gt;0,Inskrivning!K1113,0)</f>
        <v>0</v>
      </c>
      <c r="C408" s="53">
        <f>IF(Inskrivning!F1113&gt;0,Inskrivning!L1113,0)</f>
        <v>0</v>
      </c>
      <c r="D408" s="53">
        <f>IF(Inskrivning!F1113&gt;0,Inskrivning!M1113,0)</f>
        <v>0</v>
      </c>
      <c r="E408" s="53">
        <f>IF(Inskrivning!F1113&gt;0,Inskrivning!N1113,0)</f>
        <v>0</v>
      </c>
      <c r="F408" s="53">
        <f>IF(Inskrivning!F1113&gt;0,Inskrivning!O1113,0)</f>
        <v>0</v>
      </c>
      <c r="G408" s="53">
        <f>IF(Inskrivning!F1113&gt;0,Inskrivning!P1113,0)</f>
        <v>0</v>
      </c>
      <c r="H408" s="53">
        <f>IF(Inskrivning!F1113&gt;0,Inskrivning!Q1113,0)</f>
        <v>0</v>
      </c>
      <c r="I408" s="53">
        <f>IF(Inskrivning!F1113&gt;0,Inskrivning!R1113,0)</f>
        <v>0</v>
      </c>
      <c r="J408" s="53">
        <f>IF(Inskrivning!F1113&gt;0,Inskrivning!S1113,0)</f>
        <v>0</v>
      </c>
      <c r="K408" s="53">
        <f>IF(Inskrivning!F1113&gt;0,Inskrivning!T1113,0)</f>
        <v>0</v>
      </c>
      <c r="L408" s="53">
        <f>IF(Inskrivning!F1113&gt;0,Inskrivning!U1113,0)</f>
        <v>0</v>
      </c>
      <c r="M408" s="53">
        <f>IF(Inskrivning!F1113&gt;0,Inskrivning!V1113,0)</f>
        <v>0</v>
      </c>
      <c r="N408" s="53">
        <f>IF(Inskrivning!F1113&gt;0,Inskrivning!W1113,0)</f>
        <v>0</v>
      </c>
      <c r="O408" s="53">
        <f>IF(Inskrivning!F1113&gt;0,Inskrivning!X1113,0)</f>
        <v>0</v>
      </c>
      <c r="P408" s="4"/>
      <c r="Q408" s="4"/>
      <c r="R408" s="4"/>
      <c r="W408" s="15">
        <f>IF(Inskrivning!F1113="",0,Inskrivning!F1113)</f>
        <v>0</v>
      </c>
      <c r="Y408" s="30"/>
      <c r="Z408" s="104"/>
    </row>
    <row r="409" spans="1:26" ht="15" x14ac:dyDescent="0.25">
      <c r="A409" s="53">
        <f>IF(Inskrivning!F1114&gt;0,Inskrivning!J1114,0)</f>
        <v>0</v>
      </c>
      <c r="B409" s="53">
        <f>IF(Inskrivning!F1114&gt;0,Inskrivning!K1114,0)</f>
        <v>0</v>
      </c>
      <c r="C409" s="53">
        <f>IF(Inskrivning!F1114&gt;0,Inskrivning!L1114,0)</f>
        <v>0</v>
      </c>
      <c r="D409" s="53">
        <f>IF(Inskrivning!F1114&gt;0,Inskrivning!M1114,0)</f>
        <v>0</v>
      </c>
      <c r="E409" s="53">
        <f>IF(Inskrivning!F1114&gt;0,Inskrivning!N1114,0)</f>
        <v>0</v>
      </c>
      <c r="F409" s="53">
        <f>IF(Inskrivning!F1114&gt;0,Inskrivning!O1114,0)</f>
        <v>0</v>
      </c>
      <c r="G409" s="53">
        <f>IF(Inskrivning!F1114&gt;0,Inskrivning!P1114,0)</f>
        <v>0</v>
      </c>
      <c r="H409" s="53">
        <f>IF(Inskrivning!F1114&gt;0,Inskrivning!Q1114,0)</f>
        <v>0</v>
      </c>
      <c r="I409" s="53">
        <f>IF(Inskrivning!F1114&gt;0,Inskrivning!R1114,0)</f>
        <v>0</v>
      </c>
      <c r="J409" s="53">
        <f>IF(Inskrivning!F1114&gt;0,Inskrivning!S1114,0)</f>
        <v>0</v>
      </c>
      <c r="K409" s="53">
        <f>IF(Inskrivning!F1114&gt;0,Inskrivning!T1114,0)</f>
        <v>0</v>
      </c>
      <c r="L409" s="53">
        <f>IF(Inskrivning!F1114&gt;0,Inskrivning!U1114,0)</f>
        <v>0</v>
      </c>
      <c r="M409" s="53">
        <f>IF(Inskrivning!F1114&gt;0,Inskrivning!V1114,0)</f>
        <v>0</v>
      </c>
      <c r="N409" s="53">
        <f>IF(Inskrivning!F1114&gt;0,Inskrivning!W1114,0)</f>
        <v>0</v>
      </c>
      <c r="O409" s="53">
        <f>IF(Inskrivning!F1114&gt;0,Inskrivning!X1114,0)</f>
        <v>0</v>
      </c>
      <c r="P409" s="4"/>
      <c r="Q409" s="4"/>
      <c r="R409" s="4"/>
      <c r="W409" s="15">
        <f>IF(Inskrivning!F1114="",0,Inskrivning!F1114)</f>
        <v>0</v>
      </c>
      <c r="Y409" s="30"/>
      <c r="Z409" s="4"/>
    </row>
    <row r="410" spans="1:26" ht="15" x14ac:dyDescent="0.25">
      <c r="A410" s="53">
        <f>IF(Inskrivning!F1115&gt;0,Inskrivning!J1115,0)</f>
        <v>0</v>
      </c>
      <c r="B410" s="53">
        <f>IF(Inskrivning!F1115&gt;0,Inskrivning!K1115,0)</f>
        <v>0</v>
      </c>
      <c r="C410" s="53">
        <f>IF(Inskrivning!F1115&gt;0,Inskrivning!L1115,0)</f>
        <v>0</v>
      </c>
      <c r="D410" s="53">
        <f>IF(Inskrivning!F1115&gt;0,Inskrivning!M1115,0)</f>
        <v>0</v>
      </c>
      <c r="E410" s="53">
        <f>IF(Inskrivning!F1115&gt;0,Inskrivning!N1115,0)</f>
        <v>0</v>
      </c>
      <c r="F410" s="53">
        <f>IF(Inskrivning!F1115&gt;0,Inskrivning!O1115,0)</f>
        <v>0</v>
      </c>
      <c r="G410" s="53">
        <f>IF(Inskrivning!F1115&gt;0,Inskrivning!P1115,0)</f>
        <v>0</v>
      </c>
      <c r="H410" s="53">
        <f>IF(Inskrivning!F1115&gt;0,Inskrivning!Q1115,0)</f>
        <v>0</v>
      </c>
      <c r="I410" s="53">
        <f>IF(Inskrivning!F1115&gt;0,Inskrivning!R1115,0)</f>
        <v>0</v>
      </c>
      <c r="J410" s="53">
        <f>IF(Inskrivning!F1115&gt;0,Inskrivning!S1115,0)</f>
        <v>0</v>
      </c>
      <c r="K410" s="53">
        <f>IF(Inskrivning!F1115&gt;0,Inskrivning!T1115,0)</f>
        <v>0</v>
      </c>
      <c r="L410" s="53">
        <f>IF(Inskrivning!F1115&gt;0,Inskrivning!U1115,0)</f>
        <v>0</v>
      </c>
      <c r="M410" s="53">
        <f>IF(Inskrivning!F1115&gt;0,Inskrivning!V1115,0)</f>
        <v>0</v>
      </c>
      <c r="N410" s="53">
        <f>IF(Inskrivning!F1115&gt;0,Inskrivning!W1115,0)</f>
        <v>0</v>
      </c>
      <c r="O410" s="53">
        <f>IF(Inskrivning!F1115&gt;0,Inskrivning!X1115,0)</f>
        <v>0</v>
      </c>
      <c r="P410" s="4"/>
      <c r="Q410" s="4"/>
      <c r="R410" s="4"/>
      <c r="W410" s="15">
        <f>IF(Inskrivning!F1115="",0,Inskrivning!F1115)</f>
        <v>0</v>
      </c>
      <c r="Y410" s="30"/>
      <c r="Z410" s="104"/>
    </row>
    <row r="411" spans="1:26" ht="15" x14ac:dyDescent="0.25">
      <c r="A411" s="53">
        <f>IF(Inskrivning!F1116&gt;0,Inskrivning!J1116,0)</f>
        <v>0</v>
      </c>
      <c r="B411" s="53">
        <f>IF(Inskrivning!F1116&gt;0,Inskrivning!K1116,0)</f>
        <v>0</v>
      </c>
      <c r="C411" s="53">
        <f>IF(Inskrivning!F1116&gt;0,Inskrivning!L1116,0)</f>
        <v>0</v>
      </c>
      <c r="D411" s="53">
        <f>IF(Inskrivning!F1116&gt;0,Inskrivning!M1116,0)</f>
        <v>0</v>
      </c>
      <c r="E411" s="53">
        <f>IF(Inskrivning!F1116&gt;0,Inskrivning!N1116,0)</f>
        <v>0</v>
      </c>
      <c r="F411" s="53">
        <f>IF(Inskrivning!F1116&gt;0,Inskrivning!O1116,0)</f>
        <v>0</v>
      </c>
      <c r="G411" s="53">
        <f>IF(Inskrivning!F1116&gt;0,Inskrivning!P1116,0)</f>
        <v>0</v>
      </c>
      <c r="H411" s="53">
        <f>IF(Inskrivning!F1116&gt;0,Inskrivning!Q1116,0)</f>
        <v>0</v>
      </c>
      <c r="I411" s="53">
        <f>IF(Inskrivning!F1116&gt;0,Inskrivning!R1116,0)</f>
        <v>0</v>
      </c>
      <c r="J411" s="53">
        <f>IF(Inskrivning!F1116&gt;0,Inskrivning!S1116,0)</f>
        <v>0</v>
      </c>
      <c r="K411" s="53">
        <f>IF(Inskrivning!F1116&gt;0,Inskrivning!T1116,0)</f>
        <v>0</v>
      </c>
      <c r="L411" s="53">
        <f>IF(Inskrivning!F1116&gt;0,Inskrivning!U1116,0)</f>
        <v>0</v>
      </c>
      <c r="M411" s="53">
        <f>IF(Inskrivning!F1116&gt;0,Inskrivning!V1116,0)</f>
        <v>0</v>
      </c>
      <c r="N411" s="53">
        <f>IF(Inskrivning!F1116&gt;0,Inskrivning!W1116,0)</f>
        <v>0</v>
      </c>
      <c r="O411" s="53">
        <f>IF(Inskrivning!F1116&gt;0,Inskrivning!X1116,0)</f>
        <v>0</v>
      </c>
      <c r="P411" s="4"/>
      <c r="Q411" s="4"/>
      <c r="R411" s="4"/>
      <c r="W411" s="15">
        <f>IF(Inskrivning!F1116="",0,Inskrivning!F1116)</f>
        <v>0</v>
      </c>
      <c r="Y411" s="30"/>
      <c r="Z411" s="4"/>
    </row>
    <row r="412" spans="1:26" ht="15" x14ac:dyDescent="0.25">
      <c r="A412" s="53">
        <f>IF(Inskrivning!F1117&gt;0,Inskrivning!J1117,0)</f>
        <v>0</v>
      </c>
      <c r="B412" s="53">
        <f>IF(Inskrivning!F1117&gt;0,Inskrivning!K1117,0)</f>
        <v>0</v>
      </c>
      <c r="C412" s="53">
        <f>IF(Inskrivning!F1117&gt;0,Inskrivning!L1117,0)</f>
        <v>0</v>
      </c>
      <c r="D412" s="53">
        <f>IF(Inskrivning!F1117&gt;0,Inskrivning!M1117,0)</f>
        <v>0</v>
      </c>
      <c r="E412" s="53">
        <f>IF(Inskrivning!F1117&gt;0,Inskrivning!N1117,0)</f>
        <v>0</v>
      </c>
      <c r="F412" s="53">
        <f>IF(Inskrivning!F1117&gt;0,Inskrivning!O1117,0)</f>
        <v>0</v>
      </c>
      <c r="G412" s="53">
        <f>IF(Inskrivning!F1117&gt;0,Inskrivning!P1117,0)</f>
        <v>0</v>
      </c>
      <c r="H412" s="53">
        <f>IF(Inskrivning!F1117&gt;0,Inskrivning!Q1117,0)</f>
        <v>0</v>
      </c>
      <c r="I412" s="53">
        <f>IF(Inskrivning!F1117&gt;0,Inskrivning!R1117,0)</f>
        <v>0</v>
      </c>
      <c r="J412" s="53">
        <f>IF(Inskrivning!F1117&gt;0,Inskrivning!S1117,0)</f>
        <v>0</v>
      </c>
      <c r="K412" s="53">
        <f>IF(Inskrivning!F1117&gt;0,Inskrivning!T1117,0)</f>
        <v>0</v>
      </c>
      <c r="L412" s="53">
        <f>IF(Inskrivning!F1117&gt;0,Inskrivning!U1117,0)</f>
        <v>0</v>
      </c>
      <c r="M412" s="53">
        <f>IF(Inskrivning!F1117&gt;0,Inskrivning!V1117,0)</f>
        <v>0</v>
      </c>
      <c r="N412" s="53">
        <f>IF(Inskrivning!F1117&gt;0,Inskrivning!W1117,0)</f>
        <v>0</v>
      </c>
      <c r="O412" s="53">
        <f>IF(Inskrivning!F1117&gt;0,Inskrivning!X1117,0)</f>
        <v>0</v>
      </c>
      <c r="P412" s="4"/>
      <c r="Q412" s="4"/>
      <c r="R412" s="4"/>
      <c r="W412" s="15">
        <f>IF(Inskrivning!F1117="",0,Inskrivning!F1117)</f>
        <v>0</v>
      </c>
      <c r="Y412" s="30"/>
      <c r="Z412" s="104"/>
    </row>
    <row r="413" spans="1:26" ht="15" x14ac:dyDescent="0.25">
      <c r="A413" s="53">
        <f>IF(Inskrivning!F1118&gt;0,Inskrivning!J1118,0)</f>
        <v>0</v>
      </c>
      <c r="B413" s="53">
        <f>IF(Inskrivning!F1118&gt;0,Inskrivning!K1118,0)</f>
        <v>0</v>
      </c>
      <c r="C413" s="53">
        <f>IF(Inskrivning!F1118&gt;0,Inskrivning!L1118,0)</f>
        <v>0</v>
      </c>
      <c r="D413" s="53">
        <f>IF(Inskrivning!F1118&gt;0,Inskrivning!M1118,0)</f>
        <v>0</v>
      </c>
      <c r="E413" s="53">
        <f>IF(Inskrivning!F1118&gt;0,Inskrivning!N1118,0)</f>
        <v>0</v>
      </c>
      <c r="F413" s="53">
        <f>IF(Inskrivning!F1118&gt;0,Inskrivning!O1118,0)</f>
        <v>0</v>
      </c>
      <c r="G413" s="53">
        <f>IF(Inskrivning!F1118&gt;0,Inskrivning!P1118,0)</f>
        <v>0</v>
      </c>
      <c r="H413" s="53">
        <f>IF(Inskrivning!F1118&gt;0,Inskrivning!Q1118,0)</f>
        <v>0</v>
      </c>
      <c r="I413" s="53">
        <f>IF(Inskrivning!F1118&gt;0,Inskrivning!R1118,0)</f>
        <v>0</v>
      </c>
      <c r="J413" s="53">
        <f>IF(Inskrivning!F1118&gt;0,Inskrivning!S1118,0)</f>
        <v>0</v>
      </c>
      <c r="K413" s="53">
        <f>IF(Inskrivning!F1118&gt;0,Inskrivning!T1118,0)</f>
        <v>0</v>
      </c>
      <c r="L413" s="53">
        <f>IF(Inskrivning!F1118&gt;0,Inskrivning!U1118,0)</f>
        <v>0</v>
      </c>
      <c r="M413" s="53">
        <f>IF(Inskrivning!F1118&gt;0,Inskrivning!V1118,0)</f>
        <v>0</v>
      </c>
      <c r="N413" s="53">
        <f>IF(Inskrivning!F1118&gt;0,Inskrivning!W1118,0)</f>
        <v>0</v>
      </c>
      <c r="O413" s="53">
        <f>IF(Inskrivning!F1118&gt;0,Inskrivning!X1118,0)</f>
        <v>0</v>
      </c>
      <c r="P413" s="4"/>
      <c r="Q413" s="4"/>
      <c r="R413" s="4"/>
      <c r="W413" s="15">
        <f>IF(Inskrivning!F1118="",0,Inskrivning!F1118)</f>
        <v>0</v>
      </c>
      <c r="Y413" s="30"/>
      <c r="Z413" s="4"/>
    </row>
    <row r="414" spans="1:26" ht="15" x14ac:dyDescent="0.25">
      <c r="A414" s="53">
        <f>IF(Inskrivning!F1119&gt;0,Inskrivning!J1119,0)</f>
        <v>0</v>
      </c>
      <c r="B414" s="53">
        <f>IF(Inskrivning!F1119&gt;0,Inskrivning!K1119,0)</f>
        <v>0</v>
      </c>
      <c r="C414" s="53">
        <f>IF(Inskrivning!F1119&gt;0,Inskrivning!L1119,0)</f>
        <v>0</v>
      </c>
      <c r="D414" s="53">
        <f>IF(Inskrivning!F1119&gt;0,Inskrivning!M1119,0)</f>
        <v>0</v>
      </c>
      <c r="E414" s="53">
        <f>IF(Inskrivning!F1119&gt;0,Inskrivning!N1119,0)</f>
        <v>0</v>
      </c>
      <c r="F414" s="53">
        <f>IF(Inskrivning!F1119&gt;0,Inskrivning!O1119,0)</f>
        <v>0</v>
      </c>
      <c r="G414" s="53">
        <f>IF(Inskrivning!F1119&gt;0,Inskrivning!P1119,0)</f>
        <v>0</v>
      </c>
      <c r="H414" s="53">
        <f>IF(Inskrivning!F1119&gt;0,Inskrivning!Q1119,0)</f>
        <v>0</v>
      </c>
      <c r="I414" s="53">
        <f>IF(Inskrivning!F1119&gt;0,Inskrivning!R1119,0)</f>
        <v>0</v>
      </c>
      <c r="J414" s="53">
        <f>IF(Inskrivning!F1119&gt;0,Inskrivning!S1119,0)</f>
        <v>0</v>
      </c>
      <c r="K414" s="53">
        <f>IF(Inskrivning!F1119&gt;0,Inskrivning!T1119,0)</f>
        <v>0</v>
      </c>
      <c r="L414" s="53">
        <f>IF(Inskrivning!F1119&gt;0,Inskrivning!U1119,0)</f>
        <v>0</v>
      </c>
      <c r="M414" s="53">
        <f>IF(Inskrivning!F1119&gt;0,Inskrivning!V1119,0)</f>
        <v>0</v>
      </c>
      <c r="N414" s="53">
        <f>IF(Inskrivning!F1119&gt;0,Inskrivning!W1119,0)</f>
        <v>0</v>
      </c>
      <c r="O414" s="53">
        <f>IF(Inskrivning!F1119&gt;0,Inskrivning!X1119,0)</f>
        <v>0</v>
      </c>
      <c r="P414" s="4"/>
      <c r="Q414" s="4"/>
      <c r="R414" s="4"/>
      <c r="W414" s="15">
        <f>IF(Inskrivning!F1119="",0,Inskrivning!F1119)</f>
        <v>0</v>
      </c>
      <c r="Y414" s="30"/>
      <c r="Z414" s="104"/>
    </row>
    <row r="415" spans="1:26" ht="15" x14ac:dyDescent="0.25">
      <c r="A415" s="53">
        <f>IF(Inskrivning!F1120&gt;0,Inskrivning!J1120,0)</f>
        <v>0</v>
      </c>
      <c r="B415" s="53">
        <f>IF(Inskrivning!F1120&gt;0,Inskrivning!K1120,0)</f>
        <v>0</v>
      </c>
      <c r="C415" s="53">
        <f>IF(Inskrivning!F1120&gt;0,Inskrivning!L1120,0)</f>
        <v>0</v>
      </c>
      <c r="D415" s="53">
        <f>IF(Inskrivning!F1120&gt;0,Inskrivning!M1120,0)</f>
        <v>0</v>
      </c>
      <c r="E415" s="53">
        <f>IF(Inskrivning!F1120&gt;0,Inskrivning!N1120,0)</f>
        <v>0</v>
      </c>
      <c r="F415" s="53">
        <f>IF(Inskrivning!F1120&gt;0,Inskrivning!O1120,0)</f>
        <v>0</v>
      </c>
      <c r="G415" s="53">
        <f>IF(Inskrivning!F1120&gt;0,Inskrivning!P1120,0)</f>
        <v>0</v>
      </c>
      <c r="H415" s="53">
        <f>IF(Inskrivning!F1120&gt;0,Inskrivning!Q1120,0)</f>
        <v>0</v>
      </c>
      <c r="I415" s="53">
        <f>IF(Inskrivning!F1120&gt;0,Inskrivning!R1120,0)</f>
        <v>0</v>
      </c>
      <c r="J415" s="53">
        <f>IF(Inskrivning!F1120&gt;0,Inskrivning!S1120,0)</f>
        <v>0</v>
      </c>
      <c r="K415" s="53">
        <f>IF(Inskrivning!F1120&gt;0,Inskrivning!T1120,0)</f>
        <v>0</v>
      </c>
      <c r="L415" s="53">
        <f>IF(Inskrivning!F1120&gt;0,Inskrivning!U1120,0)</f>
        <v>0</v>
      </c>
      <c r="M415" s="53">
        <f>IF(Inskrivning!F1120&gt;0,Inskrivning!V1120,0)</f>
        <v>0</v>
      </c>
      <c r="N415" s="53">
        <f>IF(Inskrivning!F1120&gt;0,Inskrivning!W1120,0)</f>
        <v>0</v>
      </c>
      <c r="O415" s="53">
        <f>IF(Inskrivning!F1120&gt;0,Inskrivning!X1120,0)</f>
        <v>0</v>
      </c>
      <c r="P415" s="4"/>
      <c r="Q415" s="4"/>
      <c r="R415" s="4"/>
      <c r="W415" s="15">
        <f>IF(Inskrivning!F1120="",0,Inskrivning!F1120)</f>
        <v>0</v>
      </c>
      <c r="Y415" s="30"/>
      <c r="Z415" s="4"/>
    </row>
    <row r="416" spans="1:26" ht="15" x14ac:dyDescent="0.25">
      <c r="A416" s="53">
        <f>IF(Inskrivning!F1121&gt;0,Inskrivning!J1121,0)</f>
        <v>0</v>
      </c>
      <c r="B416" s="53">
        <f>IF(Inskrivning!F1121&gt;0,Inskrivning!K1121,0)</f>
        <v>0</v>
      </c>
      <c r="C416" s="53">
        <f>IF(Inskrivning!F1121&gt;0,Inskrivning!L1121,0)</f>
        <v>0</v>
      </c>
      <c r="D416" s="53">
        <f>IF(Inskrivning!F1121&gt;0,Inskrivning!M1121,0)</f>
        <v>0</v>
      </c>
      <c r="E416" s="53">
        <f>IF(Inskrivning!F1121&gt;0,Inskrivning!N1121,0)</f>
        <v>0</v>
      </c>
      <c r="F416" s="53">
        <f>IF(Inskrivning!F1121&gt;0,Inskrivning!O1121,0)</f>
        <v>0</v>
      </c>
      <c r="G416" s="53">
        <f>IF(Inskrivning!F1121&gt;0,Inskrivning!P1121,0)</f>
        <v>0</v>
      </c>
      <c r="H416" s="53">
        <f>IF(Inskrivning!F1121&gt;0,Inskrivning!Q1121,0)</f>
        <v>0</v>
      </c>
      <c r="I416" s="53">
        <f>IF(Inskrivning!F1121&gt;0,Inskrivning!R1121,0)</f>
        <v>0</v>
      </c>
      <c r="J416" s="53">
        <f>IF(Inskrivning!F1121&gt;0,Inskrivning!S1121,0)</f>
        <v>0</v>
      </c>
      <c r="K416" s="53">
        <f>IF(Inskrivning!F1121&gt;0,Inskrivning!T1121,0)</f>
        <v>0</v>
      </c>
      <c r="L416" s="53">
        <f>IF(Inskrivning!F1121&gt;0,Inskrivning!U1121,0)</f>
        <v>0</v>
      </c>
      <c r="M416" s="53">
        <f>IF(Inskrivning!F1121&gt;0,Inskrivning!V1121,0)</f>
        <v>0</v>
      </c>
      <c r="N416" s="53">
        <f>IF(Inskrivning!F1121&gt;0,Inskrivning!W1121,0)</f>
        <v>0</v>
      </c>
      <c r="O416" s="53">
        <f>IF(Inskrivning!F1121&gt;0,Inskrivning!X1121,0)</f>
        <v>0</v>
      </c>
      <c r="P416" s="4"/>
      <c r="Q416" s="4"/>
      <c r="R416" s="4"/>
      <c r="W416" s="15">
        <f>IF(Inskrivning!F1121="",0,Inskrivning!F1121)</f>
        <v>0</v>
      </c>
      <c r="Y416" s="30"/>
      <c r="Z416" s="104"/>
    </row>
    <row r="417" spans="1:26" ht="15" x14ac:dyDescent="0.25">
      <c r="A417" s="53">
        <f>IF(Inskrivning!F1122&gt;0,Inskrivning!J1122,0)</f>
        <v>0</v>
      </c>
      <c r="B417" s="53">
        <f>IF(Inskrivning!F1122&gt;0,Inskrivning!K1122,0)</f>
        <v>0</v>
      </c>
      <c r="C417" s="53">
        <f>IF(Inskrivning!F1122&gt;0,Inskrivning!L1122,0)</f>
        <v>0</v>
      </c>
      <c r="D417" s="53">
        <f>IF(Inskrivning!F1122&gt;0,Inskrivning!M1122,0)</f>
        <v>0</v>
      </c>
      <c r="E417" s="53">
        <f>IF(Inskrivning!F1122&gt;0,Inskrivning!N1122,0)</f>
        <v>0</v>
      </c>
      <c r="F417" s="53">
        <f>IF(Inskrivning!F1122&gt;0,Inskrivning!O1122,0)</f>
        <v>0</v>
      </c>
      <c r="G417" s="53">
        <f>IF(Inskrivning!F1122&gt;0,Inskrivning!P1122,0)</f>
        <v>0</v>
      </c>
      <c r="H417" s="53">
        <f>IF(Inskrivning!F1122&gt;0,Inskrivning!Q1122,0)</f>
        <v>0</v>
      </c>
      <c r="I417" s="53">
        <f>IF(Inskrivning!F1122&gt;0,Inskrivning!R1122,0)</f>
        <v>0</v>
      </c>
      <c r="J417" s="53">
        <f>IF(Inskrivning!F1122&gt;0,Inskrivning!S1122,0)</f>
        <v>0</v>
      </c>
      <c r="K417" s="53">
        <f>IF(Inskrivning!F1122&gt;0,Inskrivning!T1122,0)</f>
        <v>0</v>
      </c>
      <c r="L417" s="53">
        <f>IF(Inskrivning!F1122&gt;0,Inskrivning!U1122,0)</f>
        <v>0</v>
      </c>
      <c r="M417" s="53">
        <f>IF(Inskrivning!F1122&gt;0,Inskrivning!V1122,0)</f>
        <v>0</v>
      </c>
      <c r="N417" s="53">
        <f>IF(Inskrivning!F1122&gt;0,Inskrivning!W1122,0)</f>
        <v>0</v>
      </c>
      <c r="O417" s="53">
        <f>IF(Inskrivning!F1122&gt;0,Inskrivning!X1122,0)</f>
        <v>0</v>
      </c>
      <c r="P417" s="4"/>
      <c r="Q417" s="4"/>
      <c r="R417" s="4"/>
      <c r="W417" s="15">
        <f>IF(Inskrivning!F1122="",0,Inskrivning!F1122)</f>
        <v>0</v>
      </c>
      <c r="Y417" s="30"/>
      <c r="Z417" s="4"/>
    </row>
    <row r="418" spans="1:26" ht="15" x14ac:dyDescent="0.25">
      <c r="A418" s="53">
        <f>IF(Inskrivning!F1123&gt;0,Inskrivning!J1123,0)</f>
        <v>0</v>
      </c>
      <c r="B418" s="53">
        <f>IF(Inskrivning!F1123&gt;0,Inskrivning!K1123,0)</f>
        <v>0</v>
      </c>
      <c r="C418" s="53">
        <f>IF(Inskrivning!F1123&gt;0,Inskrivning!L1123,0)</f>
        <v>0</v>
      </c>
      <c r="D418" s="53">
        <f>IF(Inskrivning!F1123&gt;0,Inskrivning!M1123,0)</f>
        <v>0</v>
      </c>
      <c r="E418" s="53">
        <f>IF(Inskrivning!F1123&gt;0,Inskrivning!N1123,0)</f>
        <v>0</v>
      </c>
      <c r="F418" s="53">
        <f>IF(Inskrivning!F1123&gt;0,Inskrivning!O1123,0)</f>
        <v>0</v>
      </c>
      <c r="G418" s="53">
        <f>IF(Inskrivning!F1123&gt;0,Inskrivning!P1123,0)</f>
        <v>0</v>
      </c>
      <c r="H418" s="53">
        <f>IF(Inskrivning!F1123&gt;0,Inskrivning!Q1123,0)</f>
        <v>0</v>
      </c>
      <c r="I418" s="53">
        <f>IF(Inskrivning!F1123&gt;0,Inskrivning!R1123,0)</f>
        <v>0</v>
      </c>
      <c r="J418" s="53">
        <f>IF(Inskrivning!F1123&gt;0,Inskrivning!S1123,0)</f>
        <v>0</v>
      </c>
      <c r="K418" s="53">
        <f>IF(Inskrivning!F1123&gt;0,Inskrivning!T1123,0)</f>
        <v>0</v>
      </c>
      <c r="L418" s="53">
        <f>IF(Inskrivning!F1123&gt;0,Inskrivning!U1123,0)</f>
        <v>0</v>
      </c>
      <c r="M418" s="53">
        <f>IF(Inskrivning!F1123&gt;0,Inskrivning!V1123,0)</f>
        <v>0</v>
      </c>
      <c r="N418" s="53">
        <f>IF(Inskrivning!F1123&gt;0,Inskrivning!W1123,0)</f>
        <v>0</v>
      </c>
      <c r="O418" s="53">
        <f>IF(Inskrivning!F1123&gt;0,Inskrivning!X1123,0)</f>
        <v>0</v>
      </c>
      <c r="P418" s="4"/>
      <c r="Q418" s="4"/>
      <c r="R418" s="4"/>
      <c r="W418" s="15">
        <f>IF(Inskrivning!F1123="",0,Inskrivning!F1123)</f>
        <v>0</v>
      </c>
      <c r="Y418" s="30"/>
      <c r="Z418" s="104"/>
    </row>
    <row r="419" spans="1:26" ht="15" x14ac:dyDescent="0.25">
      <c r="A419" s="53">
        <f>IF(Inskrivning!F1124&gt;0,Inskrivning!J1124,0)</f>
        <v>0</v>
      </c>
      <c r="B419" s="53">
        <f>IF(Inskrivning!F1124&gt;0,Inskrivning!K1124,0)</f>
        <v>0</v>
      </c>
      <c r="C419" s="53">
        <f>IF(Inskrivning!F1124&gt;0,Inskrivning!L1124,0)</f>
        <v>0</v>
      </c>
      <c r="D419" s="53">
        <f>IF(Inskrivning!F1124&gt;0,Inskrivning!M1124,0)</f>
        <v>0</v>
      </c>
      <c r="E419" s="53">
        <f>IF(Inskrivning!F1124&gt;0,Inskrivning!N1124,0)</f>
        <v>0</v>
      </c>
      <c r="F419" s="53">
        <f>IF(Inskrivning!F1124&gt;0,Inskrivning!O1124,0)</f>
        <v>0</v>
      </c>
      <c r="G419" s="53">
        <f>IF(Inskrivning!F1124&gt;0,Inskrivning!P1124,0)</f>
        <v>0</v>
      </c>
      <c r="H419" s="53">
        <f>IF(Inskrivning!F1124&gt;0,Inskrivning!Q1124,0)</f>
        <v>0</v>
      </c>
      <c r="I419" s="53">
        <f>IF(Inskrivning!F1124&gt;0,Inskrivning!R1124,0)</f>
        <v>0</v>
      </c>
      <c r="J419" s="53">
        <f>IF(Inskrivning!F1124&gt;0,Inskrivning!S1124,0)</f>
        <v>0</v>
      </c>
      <c r="K419" s="53">
        <f>IF(Inskrivning!F1124&gt;0,Inskrivning!T1124,0)</f>
        <v>0</v>
      </c>
      <c r="L419" s="53">
        <f>IF(Inskrivning!F1124&gt;0,Inskrivning!U1124,0)</f>
        <v>0</v>
      </c>
      <c r="M419" s="53">
        <f>IF(Inskrivning!F1124&gt;0,Inskrivning!V1124,0)</f>
        <v>0</v>
      </c>
      <c r="N419" s="53">
        <f>IF(Inskrivning!F1124&gt;0,Inskrivning!W1124,0)</f>
        <v>0</v>
      </c>
      <c r="O419" s="53">
        <f>IF(Inskrivning!F1124&gt;0,Inskrivning!X1124,0)</f>
        <v>0</v>
      </c>
      <c r="P419" s="4"/>
      <c r="Q419" s="4"/>
      <c r="R419" s="4"/>
      <c r="W419" s="15">
        <f>IF(Inskrivning!F1124="",0,Inskrivning!F1124)</f>
        <v>0</v>
      </c>
      <c r="Y419" s="30"/>
      <c r="Z419" s="4"/>
    </row>
    <row r="420" spans="1:26" ht="15" x14ac:dyDescent="0.25">
      <c r="A420" s="53">
        <f>IF(Inskrivning!F1125&gt;0,Inskrivning!J1125,0)</f>
        <v>0</v>
      </c>
      <c r="B420" s="53">
        <f>IF(Inskrivning!F1125&gt;0,Inskrivning!K1125,0)</f>
        <v>0</v>
      </c>
      <c r="C420" s="53">
        <f>IF(Inskrivning!F1125&gt;0,Inskrivning!L1125,0)</f>
        <v>0</v>
      </c>
      <c r="D420" s="53">
        <f>IF(Inskrivning!F1125&gt;0,Inskrivning!M1125,0)</f>
        <v>0</v>
      </c>
      <c r="E420" s="53">
        <f>IF(Inskrivning!F1125&gt;0,Inskrivning!N1125,0)</f>
        <v>0</v>
      </c>
      <c r="F420" s="53">
        <f>IF(Inskrivning!F1125&gt;0,Inskrivning!O1125,0)</f>
        <v>0</v>
      </c>
      <c r="G420" s="53">
        <f>IF(Inskrivning!F1125&gt;0,Inskrivning!P1125,0)</f>
        <v>0</v>
      </c>
      <c r="H420" s="53">
        <f>IF(Inskrivning!F1125&gt;0,Inskrivning!Q1125,0)</f>
        <v>0</v>
      </c>
      <c r="I420" s="53">
        <f>IF(Inskrivning!F1125&gt;0,Inskrivning!R1125,0)</f>
        <v>0</v>
      </c>
      <c r="J420" s="53">
        <f>IF(Inskrivning!F1125&gt;0,Inskrivning!S1125,0)</f>
        <v>0</v>
      </c>
      <c r="K420" s="53">
        <f>IF(Inskrivning!F1125&gt;0,Inskrivning!T1125,0)</f>
        <v>0</v>
      </c>
      <c r="L420" s="53">
        <f>IF(Inskrivning!F1125&gt;0,Inskrivning!U1125,0)</f>
        <v>0</v>
      </c>
      <c r="M420" s="53">
        <f>IF(Inskrivning!F1125&gt;0,Inskrivning!V1125,0)</f>
        <v>0</v>
      </c>
      <c r="N420" s="53">
        <f>IF(Inskrivning!F1125&gt;0,Inskrivning!W1125,0)</f>
        <v>0</v>
      </c>
      <c r="O420" s="53">
        <f>IF(Inskrivning!F1125&gt;0,Inskrivning!X1125,0)</f>
        <v>0</v>
      </c>
      <c r="P420" s="4"/>
      <c r="Q420" s="4"/>
      <c r="R420" s="4"/>
      <c r="W420" s="15">
        <f>IF(Inskrivning!F1125="",0,Inskrivning!F1125)</f>
        <v>0</v>
      </c>
      <c r="Y420" s="30"/>
      <c r="Z420" s="104"/>
    </row>
    <row r="421" spans="1:26" ht="15" x14ac:dyDescent="0.25">
      <c r="A421" s="53">
        <f>IF(Inskrivning!F1126&gt;0,Inskrivning!J1126,0)</f>
        <v>0</v>
      </c>
      <c r="B421" s="53">
        <f>IF(Inskrivning!F1126&gt;0,Inskrivning!K1126,0)</f>
        <v>0</v>
      </c>
      <c r="C421" s="53">
        <f>IF(Inskrivning!F1126&gt;0,Inskrivning!L1126,0)</f>
        <v>0</v>
      </c>
      <c r="D421" s="53">
        <f>IF(Inskrivning!F1126&gt;0,Inskrivning!M1126,0)</f>
        <v>0</v>
      </c>
      <c r="E421" s="53">
        <f>IF(Inskrivning!F1126&gt;0,Inskrivning!N1126,0)</f>
        <v>0</v>
      </c>
      <c r="F421" s="53">
        <f>IF(Inskrivning!F1126&gt;0,Inskrivning!O1126,0)</f>
        <v>0</v>
      </c>
      <c r="G421" s="53">
        <f>IF(Inskrivning!F1126&gt;0,Inskrivning!P1126,0)</f>
        <v>0</v>
      </c>
      <c r="H421" s="53">
        <f>IF(Inskrivning!F1126&gt;0,Inskrivning!Q1126,0)</f>
        <v>0</v>
      </c>
      <c r="I421" s="53">
        <f>IF(Inskrivning!F1126&gt;0,Inskrivning!R1126,0)</f>
        <v>0</v>
      </c>
      <c r="J421" s="53">
        <f>IF(Inskrivning!F1126&gt;0,Inskrivning!S1126,0)</f>
        <v>0</v>
      </c>
      <c r="K421" s="53">
        <f>IF(Inskrivning!F1126&gt;0,Inskrivning!T1126,0)</f>
        <v>0</v>
      </c>
      <c r="L421" s="53">
        <f>IF(Inskrivning!F1126&gt;0,Inskrivning!U1126,0)</f>
        <v>0</v>
      </c>
      <c r="M421" s="53">
        <f>IF(Inskrivning!F1126&gt;0,Inskrivning!V1126,0)</f>
        <v>0</v>
      </c>
      <c r="N421" s="53">
        <f>IF(Inskrivning!F1126&gt;0,Inskrivning!W1126,0)</f>
        <v>0</v>
      </c>
      <c r="O421" s="53">
        <f>IF(Inskrivning!F1126&gt;0,Inskrivning!X1126,0)</f>
        <v>0</v>
      </c>
      <c r="P421" s="4"/>
      <c r="Q421" s="4"/>
      <c r="R421" s="4"/>
      <c r="W421" s="15">
        <f>IF(Inskrivning!F1126="",0,Inskrivning!F1126)</f>
        <v>0</v>
      </c>
      <c r="Y421" s="30"/>
      <c r="Z421" s="4"/>
    </row>
    <row r="422" spans="1:26" ht="15" x14ac:dyDescent="0.25">
      <c r="A422" s="53">
        <f>IF(Inskrivning!F1127&gt;0,Inskrivning!J1127,0)</f>
        <v>0</v>
      </c>
      <c r="B422" s="53">
        <f>IF(Inskrivning!F1127&gt;0,Inskrivning!K1127,0)</f>
        <v>0</v>
      </c>
      <c r="C422" s="53">
        <f>IF(Inskrivning!F1127&gt;0,Inskrivning!L1127,0)</f>
        <v>0</v>
      </c>
      <c r="D422" s="53">
        <f>IF(Inskrivning!F1127&gt;0,Inskrivning!M1127,0)</f>
        <v>0</v>
      </c>
      <c r="E422" s="53">
        <f>IF(Inskrivning!F1127&gt;0,Inskrivning!N1127,0)</f>
        <v>0</v>
      </c>
      <c r="F422" s="53">
        <f>IF(Inskrivning!F1127&gt;0,Inskrivning!O1127,0)</f>
        <v>0</v>
      </c>
      <c r="G422" s="53">
        <f>IF(Inskrivning!F1127&gt;0,Inskrivning!P1127,0)</f>
        <v>0</v>
      </c>
      <c r="H422" s="53">
        <f>IF(Inskrivning!F1127&gt;0,Inskrivning!Q1127,0)</f>
        <v>0</v>
      </c>
      <c r="I422" s="53">
        <f>IF(Inskrivning!F1127&gt;0,Inskrivning!R1127,0)</f>
        <v>0</v>
      </c>
      <c r="J422" s="53">
        <f>IF(Inskrivning!F1127&gt;0,Inskrivning!S1127,0)</f>
        <v>0</v>
      </c>
      <c r="K422" s="53">
        <f>IF(Inskrivning!F1127&gt;0,Inskrivning!T1127,0)</f>
        <v>0</v>
      </c>
      <c r="L422" s="53">
        <f>IF(Inskrivning!F1127&gt;0,Inskrivning!U1127,0)</f>
        <v>0</v>
      </c>
      <c r="M422" s="53">
        <f>IF(Inskrivning!F1127&gt;0,Inskrivning!V1127,0)</f>
        <v>0</v>
      </c>
      <c r="N422" s="53">
        <f>IF(Inskrivning!F1127&gt;0,Inskrivning!W1127,0)</f>
        <v>0</v>
      </c>
      <c r="O422" s="53">
        <f>IF(Inskrivning!F1127&gt;0,Inskrivning!X1127,0)</f>
        <v>0</v>
      </c>
      <c r="P422" s="4"/>
      <c r="Q422" s="4"/>
      <c r="R422" s="4"/>
      <c r="W422" s="15">
        <f>IF(Inskrivning!F1127="",0,Inskrivning!F1127)</f>
        <v>0</v>
      </c>
      <c r="Y422" s="30"/>
      <c r="Z422" s="104"/>
    </row>
    <row r="423" spans="1:26" ht="15" x14ac:dyDescent="0.25">
      <c r="A423" s="53">
        <f>IF(Inskrivning!F1128&gt;0,Inskrivning!J1128,0)</f>
        <v>0</v>
      </c>
      <c r="B423" s="53">
        <f>IF(Inskrivning!F1128&gt;0,Inskrivning!K1128,0)</f>
        <v>0</v>
      </c>
      <c r="C423" s="53">
        <f>IF(Inskrivning!F1128&gt;0,Inskrivning!L1128,0)</f>
        <v>0</v>
      </c>
      <c r="D423" s="53">
        <f>IF(Inskrivning!F1128&gt;0,Inskrivning!M1128,0)</f>
        <v>0</v>
      </c>
      <c r="E423" s="53">
        <f>IF(Inskrivning!F1128&gt;0,Inskrivning!N1128,0)</f>
        <v>0</v>
      </c>
      <c r="F423" s="53">
        <f>IF(Inskrivning!F1128&gt;0,Inskrivning!O1128,0)</f>
        <v>0</v>
      </c>
      <c r="G423" s="53">
        <f>IF(Inskrivning!F1128&gt;0,Inskrivning!P1128,0)</f>
        <v>0</v>
      </c>
      <c r="H423" s="53">
        <f>IF(Inskrivning!F1128&gt;0,Inskrivning!Q1128,0)</f>
        <v>0</v>
      </c>
      <c r="I423" s="53">
        <f>IF(Inskrivning!F1128&gt;0,Inskrivning!R1128,0)</f>
        <v>0</v>
      </c>
      <c r="J423" s="53">
        <f>IF(Inskrivning!F1128&gt;0,Inskrivning!S1128,0)</f>
        <v>0</v>
      </c>
      <c r="K423" s="53">
        <f>IF(Inskrivning!F1128&gt;0,Inskrivning!T1128,0)</f>
        <v>0</v>
      </c>
      <c r="L423" s="53">
        <f>IF(Inskrivning!F1128&gt;0,Inskrivning!U1128,0)</f>
        <v>0</v>
      </c>
      <c r="M423" s="53">
        <f>IF(Inskrivning!F1128&gt;0,Inskrivning!V1128,0)</f>
        <v>0</v>
      </c>
      <c r="N423" s="53">
        <f>IF(Inskrivning!F1128&gt;0,Inskrivning!W1128,0)</f>
        <v>0</v>
      </c>
      <c r="O423" s="53">
        <f>IF(Inskrivning!F1128&gt;0,Inskrivning!X1128,0)</f>
        <v>0</v>
      </c>
      <c r="P423" s="4"/>
      <c r="Q423" s="4"/>
      <c r="R423" s="4"/>
      <c r="W423" s="15">
        <f>IF(Inskrivning!F1128="",0,Inskrivning!F1128)</f>
        <v>0</v>
      </c>
      <c r="Y423" s="30"/>
      <c r="Z423" s="4"/>
    </row>
    <row r="424" spans="1:26" ht="15" x14ac:dyDescent="0.25">
      <c r="A424" s="53">
        <f>IF(Inskrivning!F1129&gt;0,Inskrivning!J1129,0)</f>
        <v>0</v>
      </c>
      <c r="B424" s="53">
        <f>IF(Inskrivning!F1129&gt;0,Inskrivning!K1129,0)</f>
        <v>0</v>
      </c>
      <c r="C424" s="53">
        <f>IF(Inskrivning!F1129&gt;0,Inskrivning!L1129,0)</f>
        <v>0</v>
      </c>
      <c r="D424" s="53">
        <f>IF(Inskrivning!F1129&gt;0,Inskrivning!M1129,0)</f>
        <v>0</v>
      </c>
      <c r="E424" s="53">
        <f>IF(Inskrivning!F1129&gt;0,Inskrivning!N1129,0)</f>
        <v>0</v>
      </c>
      <c r="F424" s="53">
        <f>IF(Inskrivning!F1129&gt;0,Inskrivning!O1129,0)</f>
        <v>0</v>
      </c>
      <c r="G424" s="53">
        <f>IF(Inskrivning!F1129&gt;0,Inskrivning!P1129,0)</f>
        <v>0</v>
      </c>
      <c r="H424" s="53">
        <f>IF(Inskrivning!F1129&gt;0,Inskrivning!Q1129,0)</f>
        <v>0</v>
      </c>
      <c r="I424" s="53">
        <f>IF(Inskrivning!F1129&gt;0,Inskrivning!R1129,0)</f>
        <v>0</v>
      </c>
      <c r="J424" s="53">
        <f>IF(Inskrivning!F1129&gt;0,Inskrivning!S1129,0)</f>
        <v>0</v>
      </c>
      <c r="K424" s="53">
        <f>IF(Inskrivning!F1129&gt;0,Inskrivning!T1129,0)</f>
        <v>0</v>
      </c>
      <c r="L424" s="53">
        <f>IF(Inskrivning!F1129&gt;0,Inskrivning!U1129,0)</f>
        <v>0</v>
      </c>
      <c r="M424" s="53">
        <f>IF(Inskrivning!F1129&gt;0,Inskrivning!V1129,0)</f>
        <v>0</v>
      </c>
      <c r="N424" s="53">
        <f>IF(Inskrivning!F1129&gt;0,Inskrivning!W1129,0)</f>
        <v>0</v>
      </c>
      <c r="O424" s="53">
        <f>IF(Inskrivning!F1129&gt;0,Inskrivning!X1129,0)</f>
        <v>0</v>
      </c>
      <c r="P424" s="4"/>
      <c r="Q424" s="4"/>
      <c r="R424" s="4"/>
      <c r="W424" s="15">
        <f>IF(Inskrivning!F1129="",0,Inskrivning!F1129)</f>
        <v>0</v>
      </c>
      <c r="Y424" s="30"/>
      <c r="Z424" s="104"/>
    </row>
    <row r="425" spans="1:26" ht="15" x14ac:dyDescent="0.25">
      <c r="A425" s="53">
        <f>IF(Inskrivning!F1130&gt;0,Inskrivning!J1130,0)</f>
        <v>0</v>
      </c>
      <c r="B425" s="53">
        <f>IF(Inskrivning!F1130&gt;0,Inskrivning!K1130,0)</f>
        <v>0</v>
      </c>
      <c r="C425" s="53">
        <f>IF(Inskrivning!F1130&gt;0,Inskrivning!L1130,0)</f>
        <v>0</v>
      </c>
      <c r="D425" s="53">
        <f>IF(Inskrivning!F1130&gt;0,Inskrivning!M1130,0)</f>
        <v>0</v>
      </c>
      <c r="E425" s="53">
        <f>IF(Inskrivning!F1130&gt;0,Inskrivning!N1130,0)</f>
        <v>0</v>
      </c>
      <c r="F425" s="53">
        <f>IF(Inskrivning!F1130&gt;0,Inskrivning!O1130,0)</f>
        <v>0</v>
      </c>
      <c r="G425" s="53">
        <f>IF(Inskrivning!F1130&gt;0,Inskrivning!P1130,0)</f>
        <v>0</v>
      </c>
      <c r="H425" s="53">
        <f>IF(Inskrivning!F1130&gt;0,Inskrivning!Q1130,0)</f>
        <v>0</v>
      </c>
      <c r="I425" s="53">
        <f>IF(Inskrivning!F1130&gt;0,Inskrivning!R1130,0)</f>
        <v>0</v>
      </c>
      <c r="J425" s="53">
        <f>IF(Inskrivning!F1130&gt;0,Inskrivning!S1130,0)</f>
        <v>0</v>
      </c>
      <c r="K425" s="53">
        <f>IF(Inskrivning!F1130&gt;0,Inskrivning!T1130,0)</f>
        <v>0</v>
      </c>
      <c r="L425" s="53">
        <f>IF(Inskrivning!F1130&gt;0,Inskrivning!U1130,0)</f>
        <v>0</v>
      </c>
      <c r="M425" s="53">
        <f>IF(Inskrivning!F1130&gt;0,Inskrivning!V1130,0)</f>
        <v>0</v>
      </c>
      <c r="N425" s="53">
        <f>IF(Inskrivning!F1130&gt;0,Inskrivning!W1130,0)</f>
        <v>0</v>
      </c>
      <c r="O425" s="53">
        <f>IF(Inskrivning!F1130&gt;0,Inskrivning!X1130,0)</f>
        <v>0</v>
      </c>
      <c r="P425" s="4"/>
      <c r="Q425" s="4"/>
      <c r="R425" s="4"/>
      <c r="W425" s="15">
        <f>IF(Inskrivning!F1130="",0,Inskrivning!F1130)</f>
        <v>0</v>
      </c>
      <c r="Y425" s="30"/>
      <c r="Z425" s="4"/>
    </row>
    <row r="426" spans="1:26" ht="15" x14ac:dyDescent="0.25">
      <c r="A426" s="53">
        <f>IF(Inskrivning!F1131&gt;0,Inskrivning!J1131,0)</f>
        <v>0</v>
      </c>
      <c r="B426" s="53">
        <f>IF(Inskrivning!F1131&gt;0,Inskrivning!K1131,0)</f>
        <v>0</v>
      </c>
      <c r="C426" s="53">
        <f>IF(Inskrivning!F1131&gt;0,Inskrivning!L1131,0)</f>
        <v>0</v>
      </c>
      <c r="D426" s="53">
        <f>IF(Inskrivning!F1131&gt;0,Inskrivning!M1131,0)</f>
        <v>0</v>
      </c>
      <c r="E426" s="53">
        <f>IF(Inskrivning!F1131&gt;0,Inskrivning!N1131,0)</f>
        <v>0</v>
      </c>
      <c r="F426" s="53">
        <f>IF(Inskrivning!F1131&gt;0,Inskrivning!O1131,0)</f>
        <v>0</v>
      </c>
      <c r="G426" s="53">
        <f>IF(Inskrivning!F1131&gt;0,Inskrivning!P1131,0)</f>
        <v>0</v>
      </c>
      <c r="H426" s="53">
        <f>IF(Inskrivning!F1131&gt;0,Inskrivning!Q1131,0)</f>
        <v>0</v>
      </c>
      <c r="I426" s="53">
        <f>IF(Inskrivning!F1131&gt;0,Inskrivning!R1131,0)</f>
        <v>0</v>
      </c>
      <c r="J426" s="53">
        <f>IF(Inskrivning!F1131&gt;0,Inskrivning!S1131,0)</f>
        <v>0</v>
      </c>
      <c r="K426" s="53">
        <f>IF(Inskrivning!F1131&gt;0,Inskrivning!T1131,0)</f>
        <v>0</v>
      </c>
      <c r="L426" s="53">
        <f>IF(Inskrivning!F1131&gt;0,Inskrivning!U1131,0)</f>
        <v>0</v>
      </c>
      <c r="M426" s="53">
        <f>IF(Inskrivning!F1131&gt;0,Inskrivning!V1131,0)</f>
        <v>0</v>
      </c>
      <c r="N426" s="53">
        <f>IF(Inskrivning!F1131&gt;0,Inskrivning!W1131,0)</f>
        <v>0</v>
      </c>
      <c r="O426" s="53">
        <f>IF(Inskrivning!F1131&gt;0,Inskrivning!X1131,0)</f>
        <v>0</v>
      </c>
      <c r="P426" s="4"/>
      <c r="Q426" s="4"/>
      <c r="R426" s="4"/>
      <c r="W426" s="15">
        <f>IF(Inskrivning!F1131="",0,Inskrivning!F1131)</f>
        <v>0</v>
      </c>
      <c r="Y426" s="30"/>
      <c r="Z426" s="104"/>
    </row>
    <row r="427" spans="1:26" ht="15" x14ac:dyDescent="0.25">
      <c r="A427" s="53">
        <f>IF(Inskrivning!F1132&gt;0,Inskrivning!J1132,0)</f>
        <v>0</v>
      </c>
      <c r="B427" s="53">
        <f>IF(Inskrivning!F1132&gt;0,Inskrivning!K1132,0)</f>
        <v>0</v>
      </c>
      <c r="C427" s="53">
        <f>IF(Inskrivning!F1132&gt;0,Inskrivning!L1132,0)</f>
        <v>0</v>
      </c>
      <c r="D427" s="53">
        <f>IF(Inskrivning!F1132&gt;0,Inskrivning!M1132,0)</f>
        <v>0</v>
      </c>
      <c r="E427" s="53">
        <f>IF(Inskrivning!F1132&gt;0,Inskrivning!N1132,0)</f>
        <v>0</v>
      </c>
      <c r="F427" s="53">
        <f>IF(Inskrivning!F1132&gt;0,Inskrivning!O1132,0)</f>
        <v>0</v>
      </c>
      <c r="G427" s="53">
        <f>IF(Inskrivning!F1132&gt;0,Inskrivning!P1132,0)</f>
        <v>0</v>
      </c>
      <c r="H427" s="53">
        <f>IF(Inskrivning!F1132&gt;0,Inskrivning!Q1132,0)</f>
        <v>0</v>
      </c>
      <c r="I427" s="53">
        <f>IF(Inskrivning!F1132&gt;0,Inskrivning!R1132,0)</f>
        <v>0</v>
      </c>
      <c r="J427" s="53">
        <f>IF(Inskrivning!F1132&gt;0,Inskrivning!S1132,0)</f>
        <v>0</v>
      </c>
      <c r="K427" s="53">
        <f>IF(Inskrivning!F1132&gt;0,Inskrivning!T1132,0)</f>
        <v>0</v>
      </c>
      <c r="L427" s="53">
        <f>IF(Inskrivning!F1132&gt;0,Inskrivning!U1132,0)</f>
        <v>0</v>
      </c>
      <c r="M427" s="53">
        <f>IF(Inskrivning!F1132&gt;0,Inskrivning!V1132,0)</f>
        <v>0</v>
      </c>
      <c r="N427" s="53">
        <f>IF(Inskrivning!F1132&gt;0,Inskrivning!W1132,0)</f>
        <v>0</v>
      </c>
      <c r="O427" s="53">
        <f>IF(Inskrivning!F1132&gt;0,Inskrivning!X1132,0)</f>
        <v>0</v>
      </c>
      <c r="P427" s="4"/>
      <c r="Q427" s="4"/>
      <c r="R427" s="4"/>
      <c r="W427" s="15">
        <f>IF(Inskrivning!F1132="",0,Inskrivning!F1132)</f>
        <v>0</v>
      </c>
      <c r="Y427" s="30"/>
      <c r="Z427" s="4"/>
    </row>
    <row r="428" spans="1:26" ht="15" x14ac:dyDescent="0.25">
      <c r="A428" s="53">
        <f>IF(Inskrivning!F1133&gt;0,Inskrivning!J1133,0)</f>
        <v>0</v>
      </c>
      <c r="B428" s="53">
        <f>IF(Inskrivning!F1133&gt;0,Inskrivning!K1133,0)</f>
        <v>0</v>
      </c>
      <c r="C428" s="53">
        <f>IF(Inskrivning!F1133&gt;0,Inskrivning!L1133,0)</f>
        <v>0</v>
      </c>
      <c r="D428" s="53">
        <f>IF(Inskrivning!F1133&gt;0,Inskrivning!M1133,0)</f>
        <v>0</v>
      </c>
      <c r="E428" s="53">
        <f>IF(Inskrivning!F1133&gt;0,Inskrivning!N1133,0)</f>
        <v>0</v>
      </c>
      <c r="F428" s="53">
        <f>IF(Inskrivning!F1133&gt;0,Inskrivning!O1133,0)</f>
        <v>0</v>
      </c>
      <c r="G428" s="53">
        <f>IF(Inskrivning!F1133&gt;0,Inskrivning!P1133,0)</f>
        <v>0</v>
      </c>
      <c r="H428" s="53">
        <f>IF(Inskrivning!F1133&gt;0,Inskrivning!Q1133,0)</f>
        <v>0</v>
      </c>
      <c r="I428" s="53">
        <f>IF(Inskrivning!F1133&gt;0,Inskrivning!R1133,0)</f>
        <v>0</v>
      </c>
      <c r="J428" s="53">
        <f>IF(Inskrivning!F1133&gt;0,Inskrivning!S1133,0)</f>
        <v>0</v>
      </c>
      <c r="K428" s="53">
        <f>IF(Inskrivning!F1133&gt;0,Inskrivning!T1133,0)</f>
        <v>0</v>
      </c>
      <c r="L428" s="53">
        <f>IF(Inskrivning!F1133&gt;0,Inskrivning!U1133,0)</f>
        <v>0</v>
      </c>
      <c r="M428" s="53">
        <f>IF(Inskrivning!F1133&gt;0,Inskrivning!V1133,0)</f>
        <v>0</v>
      </c>
      <c r="N428" s="53">
        <f>IF(Inskrivning!F1133&gt;0,Inskrivning!W1133,0)</f>
        <v>0</v>
      </c>
      <c r="O428" s="53">
        <f>IF(Inskrivning!F1133&gt;0,Inskrivning!X1133,0)</f>
        <v>0</v>
      </c>
      <c r="P428" s="4"/>
      <c r="Q428" s="4"/>
      <c r="R428" s="4"/>
      <c r="W428" s="15">
        <f>IF(Inskrivning!F1133="",0,Inskrivning!F1133)</f>
        <v>0</v>
      </c>
      <c r="Y428" s="30"/>
      <c r="Z428" s="104"/>
    </row>
    <row r="429" spans="1:26" ht="15" x14ac:dyDescent="0.25">
      <c r="A429" s="53">
        <f>IF(Inskrivning!F1134&gt;0,Inskrivning!J1134,0)</f>
        <v>0</v>
      </c>
      <c r="B429" s="53">
        <f>IF(Inskrivning!F1134&gt;0,Inskrivning!K1134,0)</f>
        <v>0</v>
      </c>
      <c r="C429" s="53">
        <f>IF(Inskrivning!F1134&gt;0,Inskrivning!L1134,0)</f>
        <v>0</v>
      </c>
      <c r="D429" s="53">
        <f>IF(Inskrivning!F1134&gt;0,Inskrivning!M1134,0)</f>
        <v>0</v>
      </c>
      <c r="E429" s="53">
        <f>IF(Inskrivning!F1134&gt;0,Inskrivning!N1134,0)</f>
        <v>0</v>
      </c>
      <c r="F429" s="53">
        <f>IF(Inskrivning!F1134&gt;0,Inskrivning!O1134,0)</f>
        <v>0</v>
      </c>
      <c r="G429" s="53">
        <f>IF(Inskrivning!F1134&gt;0,Inskrivning!P1134,0)</f>
        <v>0</v>
      </c>
      <c r="H429" s="53">
        <f>IF(Inskrivning!F1134&gt;0,Inskrivning!Q1134,0)</f>
        <v>0</v>
      </c>
      <c r="I429" s="53">
        <f>IF(Inskrivning!F1134&gt;0,Inskrivning!R1134,0)</f>
        <v>0</v>
      </c>
      <c r="J429" s="53">
        <f>IF(Inskrivning!F1134&gt;0,Inskrivning!S1134,0)</f>
        <v>0</v>
      </c>
      <c r="K429" s="53">
        <f>IF(Inskrivning!F1134&gt;0,Inskrivning!T1134,0)</f>
        <v>0</v>
      </c>
      <c r="L429" s="53">
        <f>IF(Inskrivning!F1134&gt;0,Inskrivning!U1134,0)</f>
        <v>0</v>
      </c>
      <c r="M429" s="53">
        <f>IF(Inskrivning!F1134&gt;0,Inskrivning!V1134,0)</f>
        <v>0</v>
      </c>
      <c r="N429" s="53">
        <f>IF(Inskrivning!F1134&gt;0,Inskrivning!W1134,0)</f>
        <v>0</v>
      </c>
      <c r="O429" s="53">
        <f>IF(Inskrivning!F1134&gt;0,Inskrivning!X1134,0)</f>
        <v>0</v>
      </c>
      <c r="P429" s="4"/>
      <c r="Q429" s="4"/>
      <c r="R429" s="4"/>
      <c r="W429" s="15">
        <f>IF(Inskrivning!F1134="",0,Inskrivning!F1134)</f>
        <v>0</v>
      </c>
      <c r="Y429" s="30"/>
      <c r="Z429" s="4"/>
    </row>
    <row r="430" spans="1:26" ht="15" x14ac:dyDescent="0.25">
      <c r="A430" s="53">
        <f>IF(Inskrivning!F1135&gt;0,Inskrivning!J1135,0)</f>
        <v>0</v>
      </c>
      <c r="B430" s="53">
        <f>IF(Inskrivning!F1135&gt;0,Inskrivning!K1135,0)</f>
        <v>0</v>
      </c>
      <c r="C430" s="53">
        <f>IF(Inskrivning!F1135&gt;0,Inskrivning!L1135,0)</f>
        <v>0</v>
      </c>
      <c r="D430" s="53">
        <f>IF(Inskrivning!F1135&gt;0,Inskrivning!M1135,0)</f>
        <v>0</v>
      </c>
      <c r="E430" s="53">
        <f>IF(Inskrivning!F1135&gt;0,Inskrivning!N1135,0)</f>
        <v>0</v>
      </c>
      <c r="F430" s="53">
        <f>IF(Inskrivning!F1135&gt;0,Inskrivning!O1135,0)</f>
        <v>0</v>
      </c>
      <c r="G430" s="53">
        <f>IF(Inskrivning!F1135&gt;0,Inskrivning!P1135,0)</f>
        <v>0</v>
      </c>
      <c r="H430" s="53">
        <f>IF(Inskrivning!F1135&gt;0,Inskrivning!Q1135,0)</f>
        <v>0</v>
      </c>
      <c r="I430" s="53">
        <f>IF(Inskrivning!F1135&gt;0,Inskrivning!R1135,0)</f>
        <v>0</v>
      </c>
      <c r="J430" s="53">
        <f>IF(Inskrivning!F1135&gt;0,Inskrivning!S1135,0)</f>
        <v>0</v>
      </c>
      <c r="K430" s="53">
        <f>IF(Inskrivning!F1135&gt;0,Inskrivning!T1135,0)</f>
        <v>0</v>
      </c>
      <c r="L430" s="53">
        <f>IF(Inskrivning!F1135&gt;0,Inskrivning!U1135,0)</f>
        <v>0</v>
      </c>
      <c r="M430" s="53">
        <f>IF(Inskrivning!F1135&gt;0,Inskrivning!V1135,0)</f>
        <v>0</v>
      </c>
      <c r="N430" s="53">
        <f>IF(Inskrivning!F1135&gt;0,Inskrivning!W1135,0)</f>
        <v>0</v>
      </c>
      <c r="O430" s="53">
        <f>IF(Inskrivning!F1135&gt;0,Inskrivning!X1135,0)</f>
        <v>0</v>
      </c>
      <c r="P430" s="4"/>
      <c r="Q430" s="4"/>
      <c r="R430" s="4"/>
      <c r="W430" s="15">
        <f>IF(Inskrivning!F1135="",0,Inskrivning!F1135)</f>
        <v>0</v>
      </c>
      <c r="Y430" s="30"/>
      <c r="Z430" s="104"/>
    </row>
    <row r="431" spans="1:26" ht="15" x14ac:dyDescent="0.25">
      <c r="A431" s="53">
        <f>IF(Inskrivning!F1136&gt;0,Inskrivning!J1136,0)</f>
        <v>0</v>
      </c>
      <c r="B431" s="53">
        <f>IF(Inskrivning!F1136&gt;0,Inskrivning!K1136,0)</f>
        <v>0</v>
      </c>
      <c r="C431" s="53">
        <f>IF(Inskrivning!F1136&gt;0,Inskrivning!L1136,0)</f>
        <v>0</v>
      </c>
      <c r="D431" s="53">
        <f>IF(Inskrivning!F1136&gt;0,Inskrivning!M1136,0)</f>
        <v>0</v>
      </c>
      <c r="E431" s="53">
        <f>IF(Inskrivning!F1136&gt;0,Inskrivning!N1136,0)</f>
        <v>0</v>
      </c>
      <c r="F431" s="53">
        <f>IF(Inskrivning!F1136&gt;0,Inskrivning!O1136,0)</f>
        <v>0</v>
      </c>
      <c r="G431" s="53">
        <f>IF(Inskrivning!F1136&gt;0,Inskrivning!P1136,0)</f>
        <v>0</v>
      </c>
      <c r="H431" s="53">
        <f>IF(Inskrivning!F1136&gt;0,Inskrivning!Q1136,0)</f>
        <v>0</v>
      </c>
      <c r="I431" s="53">
        <f>IF(Inskrivning!F1136&gt;0,Inskrivning!R1136,0)</f>
        <v>0</v>
      </c>
      <c r="J431" s="53">
        <f>IF(Inskrivning!F1136&gt;0,Inskrivning!S1136,0)</f>
        <v>0</v>
      </c>
      <c r="K431" s="53">
        <f>IF(Inskrivning!F1136&gt;0,Inskrivning!T1136,0)</f>
        <v>0</v>
      </c>
      <c r="L431" s="53">
        <f>IF(Inskrivning!F1136&gt;0,Inskrivning!U1136,0)</f>
        <v>0</v>
      </c>
      <c r="M431" s="53">
        <f>IF(Inskrivning!F1136&gt;0,Inskrivning!V1136,0)</f>
        <v>0</v>
      </c>
      <c r="N431" s="53">
        <f>IF(Inskrivning!F1136&gt;0,Inskrivning!W1136,0)</f>
        <v>0</v>
      </c>
      <c r="O431" s="53">
        <f>IF(Inskrivning!F1136&gt;0,Inskrivning!X1136,0)</f>
        <v>0</v>
      </c>
      <c r="P431" s="4"/>
      <c r="Q431" s="4"/>
      <c r="R431" s="4"/>
      <c r="W431" s="15">
        <f>IF(Inskrivning!F1136="",0,Inskrivning!F1136)</f>
        <v>0</v>
      </c>
      <c r="Y431" s="30"/>
      <c r="Z431" s="4"/>
    </row>
    <row r="432" spans="1:26" ht="15" x14ac:dyDescent="0.25">
      <c r="A432" s="53">
        <f>IF(Inskrivning!F1137&gt;0,Inskrivning!J1137,0)</f>
        <v>0</v>
      </c>
      <c r="B432" s="53">
        <f>IF(Inskrivning!F1137&gt;0,Inskrivning!K1137,0)</f>
        <v>0</v>
      </c>
      <c r="C432" s="53">
        <f>IF(Inskrivning!F1137&gt;0,Inskrivning!L1137,0)</f>
        <v>0</v>
      </c>
      <c r="D432" s="53">
        <f>IF(Inskrivning!F1137&gt;0,Inskrivning!M1137,0)</f>
        <v>0</v>
      </c>
      <c r="E432" s="53">
        <f>IF(Inskrivning!F1137&gt;0,Inskrivning!N1137,0)</f>
        <v>0</v>
      </c>
      <c r="F432" s="53">
        <f>IF(Inskrivning!F1137&gt;0,Inskrivning!O1137,0)</f>
        <v>0</v>
      </c>
      <c r="G432" s="53">
        <f>IF(Inskrivning!F1137&gt;0,Inskrivning!P1137,0)</f>
        <v>0</v>
      </c>
      <c r="H432" s="53">
        <f>IF(Inskrivning!F1137&gt;0,Inskrivning!Q1137,0)</f>
        <v>0</v>
      </c>
      <c r="I432" s="53">
        <f>IF(Inskrivning!F1137&gt;0,Inskrivning!R1137,0)</f>
        <v>0</v>
      </c>
      <c r="J432" s="53">
        <f>IF(Inskrivning!F1137&gt;0,Inskrivning!S1137,0)</f>
        <v>0</v>
      </c>
      <c r="K432" s="53">
        <f>IF(Inskrivning!F1137&gt;0,Inskrivning!T1137,0)</f>
        <v>0</v>
      </c>
      <c r="L432" s="53">
        <f>IF(Inskrivning!F1137&gt;0,Inskrivning!U1137,0)</f>
        <v>0</v>
      </c>
      <c r="M432" s="53">
        <f>IF(Inskrivning!F1137&gt;0,Inskrivning!V1137,0)</f>
        <v>0</v>
      </c>
      <c r="N432" s="53">
        <f>IF(Inskrivning!F1137&gt;0,Inskrivning!W1137,0)</f>
        <v>0</v>
      </c>
      <c r="O432" s="53">
        <f>IF(Inskrivning!F1137&gt;0,Inskrivning!X1137,0)</f>
        <v>0</v>
      </c>
      <c r="P432" s="4"/>
      <c r="Q432" s="4"/>
      <c r="R432" s="4"/>
      <c r="W432" s="15">
        <f>IF(Inskrivning!F1137="",0,Inskrivning!F1137)</f>
        <v>0</v>
      </c>
      <c r="Y432" s="30"/>
      <c r="Z432" s="104"/>
    </row>
    <row r="433" spans="1:26" ht="15" x14ac:dyDescent="0.25">
      <c r="A433" s="53">
        <f>IF(Inskrivning!F1138&gt;0,Inskrivning!J1138,0)</f>
        <v>0</v>
      </c>
      <c r="B433" s="53">
        <f>IF(Inskrivning!F1138&gt;0,Inskrivning!K1138,0)</f>
        <v>0</v>
      </c>
      <c r="C433" s="53">
        <f>IF(Inskrivning!F1138&gt;0,Inskrivning!L1138,0)</f>
        <v>0</v>
      </c>
      <c r="D433" s="53">
        <f>IF(Inskrivning!F1138&gt;0,Inskrivning!M1138,0)</f>
        <v>0</v>
      </c>
      <c r="E433" s="53">
        <f>IF(Inskrivning!F1138&gt;0,Inskrivning!N1138,0)</f>
        <v>0</v>
      </c>
      <c r="F433" s="53">
        <f>IF(Inskrivning!F1138&gt;0,Inskrivning!O1138,0)</f>
        <v>0</v>
      </c>
      <c r="G433" s="53">
        <f>IF(Inskrivning!F1138&gt;0,Inskrivning!P1138,0)</f>
        <v>0</v>
      </c>
      <c r="H433" s="53">
        <f>IF(Inskrivning!F1138&gt;0,Inskrivning!Q1138,0)</f>
        <v>0</v>
      </c>
      <c r="I433" s="53">
        <f>IF(Inskrivning!F1138&gt;0,Inskrivning!R1138,0)</f>
        <v>0</v>
      </c>
      <c r="J433" s="53">
        <f>IF(Inskrivning!F1138&gt;0,Inskrivning!S1138,0)</f>
        <v>0</v>
      </c>
      <c r="K433" s="53">
        <f>IF(Inskrivning!F1138&gt;0,Inskrivning!T1138,0)</f>
        <v>0</v>
      </c>
      <c r="L433" s="53">
        <f>IF(Inskrivning!F1138&gt;0,Inskrivning!U1138,0)</f>
        <v>0</v>
      </c>
      <c r="M433" s="53">
        <f>IF(Inskrivning!F1138&gt;0,Inskrivning!V1138,0)</f>
        <v>0</v>
      </c>
      <c r="N433" s="53">
        <f>IF(Inskrivning!F1138&gt;0,Inskrivning!W1138,0)</f>
        <v>0</v>
      </c>
      <c r="O433" s="53">
        <f>IF(Inskrivning!F1138&gt;0,Inskrivning!X1138,0)</f>
        <v>0</v>
      </c>
      <c r="P433" s="4"/>
      <c r="Q433" s="4"/>
      <c r="R433" s="4"/>
      <c r="W433" s="15">
        <f>IF(Inskrivning!F1138="",0,Inskrivning!F1138)</f>
        <v>0</v>
      </c>
      <c r="Y433" s="30"/>
      <c r="Z433" s="4"/>
    </row>
    <row r="434" spans="1:26" ht="15" x14ac:dyDescent="0.25">
      <c r="A434" s="53">
        <f>IF(Inskrivning!F1139&gt;0,Inskrivning!J1139,0)</f>
        <v>0</v>
      </c>
      <c r="B434" s="53">
        <f>IF(Inskrivning!F1139&gt;0,Inskrivning!K1139,0)</f>
        <v>0</v>
      </c>
      <c r="C434" s="53">
        <f>IF(Inskrivning!F1139&gt;0,Inskrivning!L1139,0)</f>
        <v>0</v>
      </c>
      <c r="D434" s="53">
        <f>IF(Inskrivning!F1139&gt;0,Inskrivning!M1139,0)</f>
        <v>0</v>
      </c>
      <c r="E434" s="53">
        <f>IF(Inskrivning!F1139&gt;0,Inskrivning!N1139,0)</f>
        <v>0</v>
      </c>
      <c r="F434" s="53">
        <f>IF(Inskrivning!F1139&gt;0,Inskrivning!O1139,0)</f>
        <v>0</v>
      </c>
      <c r="G434" s="53">
        <f>IF(Inskrivning!F1139&gt;0,Inskrivning!P1139,0)</f>
        <v>0</v>
      </c>
      <c r="H434" s="53">
        <f>IF(Inskrivning!F1139&gt;0,Inskrivning!Q1139,0)</f>
        <v>0</v>
      </c>
      <c r="I434" s="53">
        <f>IF(Inskrivning!F1139&gt;0,Inskrivning!R1139,0)</f>
        <v>0</v>
      </c>
      <c r="J434" s="53">
        <f>IF(Inskrivning!F1139&gt;0,Inskrivning!S1139,0)</f>
        <v>0</v>
      </c>
      <c r="K434" s="53">
        <f>IF(Inskrivning!F1139&gt;0,Inskrivning!T1139,0)</f>
        <v>0</v>
      </c>
      <c r="L434" s="53">
        <f>IF(Inskrivning!F1139&gt;0,Inskrivning!U1139,0)</f>
        <v>0</v>
      </c>
      <c r="M434" s="53">
        <f>IF(Inskrivning!F1139&gt;0,Inskrivning!V1139,0)</f>
        <v>0</v>
      </c>
      <c r="N434" s="53">
        <f>IF(Inskrivning!F1139&gt;0,Inskrivning!W1139,0)</f>
        <v>0</v>
      </c>
      <c r="O434" s="53">
        <f>IF(Inskrivning!F1139&gt;0,Inskrivning!X1139,0)</f>
        <v>0</v>
      </c>
      <c r="P434" s="4"/>
      <c r="Q434" s="4"/>
      <c r="R434" s="4"/>
      <c r="W434" s="15">
        <f>IF(Inskrivning!F1139="",0,Inskrivning!F1139)</f>
        <v>0</v>
      </c>
      <c r="Y434" s="30"/>
      <c r="Z434" s="104"/>
    </row>
    <row r="435" spans="1:26" ht="15" x14ac:dyDescent="0.25">
      <c r="A435" s="53">
        <f>IF(Inskrivning!F1140&gt;0,Inskrivning!J1140,0)</f>
        <v>0</v>
      </c>
      <c r="B435" s="53">
        <f>IF(Inskrivning!F1140&gt;0,Inskrivning!K1140,0)</f>
        <v>0</v>
      </c>
      <c r="C435" s="53">
        <f>IF(Inskrivning!F1140&gt;0,Inskrivning!L1140,0)</f>
        <v>0</v>
      </c>
      <c r="D435" s="53">
        <f>IF(Inskrivning!F1140&gt;0,Inskrivning!M1140,0)</f>
        <v>0</v>
      </c>
      <c r="E435" s="53">
        <f>IF(Inskrivning!F1140&gt;0,Inskrivning!N1140,0)</f>
        <v>0</v>
      </c>
      <c r="F435" s="53">
        <f>IF(Inskrivning!F1140&gt;0,Inskrivning!O1140,0)</f>
        <v>0</v>
      </c>
      <c r="G435" s="53">
        <f>IF(Inskrivning!F1140&gt;0,Inskrivning!P1140,0)</f>
        <v>0</v>
      </c>
      <c r="H435" s="53">
        <f>IF(Inskrivning!F1140&gt;0,Inskrivning!Q1140,0)</f>
        <v>0</v>
      </c>
      <c r="I435" s="53">
        <f>IF(Inskrivning!F1140&gt;0,Inskrivning!R1140,0)</f>
        <v>0</v>
      </c>
      <c r="J435" s="53">
        <f>IF(Inskrivning!F1140&gt;0,Inskrivning!S1140,0)</f>
        <v>0</v>
      </c>
      <c r="K435" s="53">
        <f>IF(Inskrivning!F1140&gt;0,Inskrivning!T1140,0)</f>
        <v>0</v>
      </c>
      <c r="L435" s="53">
        <f>IF(Inskrivning!F1140&gt;0,Inskrivning!U1140,0)</f>
        <v>0</v>
      </c>
      <c r="M435" s="53">
        <f>IF(Inskrivning!F1140&gt;0,Inskrivning!V1140,0)</f>
        <v>0</v>
      </c>
      <c r="N435" s="53">
        <f>IF(Inskrivning!F1140&gt;0,Inskrivning!W1140,0)</f>
        <v>0</v>
      </c>
      <c r="O435" s="53">
        <f>IF(Inskrivning!F1140&gt;0,Inskrivning!X1140,0)</f>
        <v>0</v>
      </c>
      <c r="P435" s="4"/>
      <c r="Q435" s="4"/>
      <c r="R435" s="4"/>
      <c r="W435" s="15">
        <f>IF(Inskrivning!F1140="",0,Inskrivning!F1140)</f>
        <v>0</v>
      </c>
      <c r="Y435" s="30"/>
      <c r="Z435" s="4"/>
    </row>
    <row r="436" spans="1:26" ht="15" x14ac:dyDescent="0.25">
      <c r="A436" s="53">
        <f>IF(Inskrivning!F1141&gt;0,Inskrivning!J1141,0)</f>
        <v>0</v>
      </c>
      <c r="B436" s="53">
        <f>IF(Inskrivning!F1141&gt;0,Inskrivning!K1141,0)</f>
        <v>0</v>
      </c>
      <c r="C436" s="53">
        <f>IF(Inskrivning!F1141&gt;0,Inskrivning!L1141,0)</f>
        <v>0</v>
      </c>
      <c r="D436" s="53">
        <f>IF(Inskrivning!F1141&gt;0,Inskrivning!M1141,0)</f>
        <v>0</v>
      </c>
      <c r="E436" s="53">
        <f>IF(Inskrivning!F1141&gt;0,Inskrivning!N1141,0)</f>
        <v>0</v>
      </c>
      <c r="F436" s="53">
        <f>IF(Inskrivning!F1141&gt;0,Inskrivning!O1141,0)</f>
        <v>0</v>
      </c>
      <c r="G436" s="53">
        <f>IF(Inskrivning!F1141&gt;0,Inskrivning!P1141,0)</f>
        <v>0</v>
      </c>
      <c r="H436" s="53">
        <f>IF(Inskrivning!F1141&gt;0,Inskrivning!Q1141,0)</f>
        <v>0</v>
      </c>
      <c r="I436" s="53">
        <f>IF(Inskrivning!F1141&gt;0,Inskrivning!R1141,0)</f>
        <v>0</v>
      </c>
      <c r="J436" s="53">
        <f>IF(Inskrivning!F1141&gt;0,Inskrivning!S1141,0)</f>
        <v>0</v>
      </c>
      <c r="K436" s="53">
        <f>IF(Inskrivning!F1141&gt;0,Inskrivning!T1141,0)</f>
        <v>0</v>
      </c>
      <c r="L436" s="53">
        <f>IF(Inskrivning!F1141&gt;0,Inskrivning!U1141,0)</f>
        <v>0</v>
      </c>
      <c r="M436" s="53">
        <f>IF(Inskrivning!F1141&gt;0,Inskrivning!V1141,0)</f>
        <v>0</v>
      </c>
      <c r="N436" s="53">
        <f>IF(Inskrivning!F1141&gt;0,Inskrivning!W1141,0)</f>
        <v>0</v>
      </c>
      <c r="O436" s="53">
        <f>IF(Inskrivning!F1141&gt;0,Inskrivning!X1141,0)</f>
        <v>0</v>
      </c>
      <c r="P436" s="4"/>
      <c r="Q436" s="4"/>
      <c r="R436" s="4"/>
      <c r="W436" s="15">
        <f>IF(Inskrivning!F1141="",0,Inskrivning!F1141)</f>
        <v>0</v>
      </c>
      <c r="Y436" s="30"/>
      <c r="Z436" s="104"/>
    </row>
    <row r="437" spans="1:26" ht="15" x14ac:dyDescent="0.25">
      <c r="A437" s="53">
        <f>IF(Inskrivning!F1142&gt;0,Inskrivning!J1142,0)</f>
        <v>0</v>
      </c>
      <c r="B437" s="53">
        <f>IF(Inskrivning!F1142&gt;0,Inskrivning!K1142,0)</f>
        <v>0</v>
      </c>
      <c r="C437" s="53">
        <f>IF(Inskrivning!F1142&gt;0,Inskrivning!L1142,0)</f>
        <v>0</v>
      </c>
      <c r="D437" s="53">
        <f>IF(Inskrivning!F1142&gt;0,Inskrivning!M1142,0)</f>
        <v>0</v>
      </c>
      <c r="E437" s="53">
        <f>IF(Inskrivning!F1142&gt;0,Inskrivning!N1142,0)</f>
        <v>0</v>
      </c>
      <c r="F437" s="53">
        <f>IF(Inskrivning!F1142&gt;0,Inskrivning!O1142,0)</f>
        <v>0</v>
      </c>
      <c r="G437" s="53">
        <f>IF(Inskrivning!F1142&gt;0,Inskrivning!P1142,0)</f>
        <v>0</v>
      </c>
      <c r="H437" s="53">
        <f>IF(Inskrivning!F1142&gt;0,Inskrivning!Q1142,0)</f>
        <v>0</v>
      </c>
      <c r="I437" s="53">
        <f>IF(Inskrivning!F1142&gt;0,Inskrivning!R1142,0)</f>
        <v>0</v>
      </c>
      <c r="J437" s="53">
        <f>IF(Inskrivning!F1142&gt;0,Inskrivning!S1142,0)</f>
        <v>0</v>
      </c>
      <c r="K437" s="53">
        <f>IF(Inskrivning!F1142&gt;0,Inskrivning!T1142,0)</f>
        <v>0</v>
      </c>
      <c r="L437" s="53">
        <f>IF(Inskrivning!F1142&gt;0,Inskrivning!U1142,0)</f>
        <v>0</v>
      </c>
      <c r="M437" s="53">
        <f>IF(Inskrivning!F1142&gt;0,Inskrivning!V1142,0)</f>
        <v>0</v>
      </c>
      <c r="N437" s="53">
        <f>IF(Inskrivning!F1142&gt;0,Inskrivning!W1142,0)</f>
        <v>0</v>
      </c>
      <c r="O437" s="53">
        <f>IF(Inskrivning!F1142&gt;0,Inskrivning!X1142,0)</f>
        <v>0</v>
      </c>
      <c r="P437" s="4"/>
      <c r="Q437" s="4"/>
      <c r="R437" s="4"/>
      <c r="W437" s="15">
        <f>IF(Inskrivning!F1142="",0,Inskrivning!F1142)</f>
        <v>0</v>
      </c>
      <c r="Y437" s="30"/>
      <c r="Z437" s="4"/>
    </row>
    <row r="438" spans="1:26" ht="15" x14ac:dyDescent="0.25">
      <c r="A438" s="53">
        <f>IF(Inskrivning!F1143&gt;0,Inskrivning!J1143,0)</f>
        <v>0</v>
      </c>
      <c r="B438" s="53">
        <f>IF(Inskrivning!F1143&gt;0,Inskrivning!K1143,0)</f>
        <v>0</v>
      </c>
      <c r="C438" s="53">
        <f>IF(Inskrivning!F1143&gt;0,Inskrivning!L1143,0)</f>
        <v>0</v>
      </c>
      <c r="D438" s="53">
        <f>IF(Inskrivning!F1143&gt;0,Inskrivning!M1143,0)</f>
        <v>0</v>
      </c>
      <c r="E438" s="53">
        <f>IF(Inskrivning!F1143&gt;0,Inskrivning!N1143,0)</f>
        <v>0</v>
      </c>
      <c r="F438" s="53">
        <f>IF(Inskrivning!F1143&gt;0,Inskrivning!O1143,0)</f>
        <v>0</v>
      </c>
      <c r="G438" s="53">
        <f>IF(Inskrivning!F1143&gt;0,Inskrivning!P1143,0)</f>
        <v>0</v>
      </c>
      <c r="H438" s="53">
        <f>IF(Inskrivning!F1143&gt;0,Inskrivning!Q1143,0)</f>
        <v>0</v>
      </c>
      <c r="I438" s="53">
        <f>IF(Inskrivning!F1143&gt;0,Inskrivning!R1143,0)</f>
        <v>0</v>
      </c>
      <c r="J438" s="53">
        <f>IF(Inskrivning!F1143&gt;0,Inskrivning!S1143,0)</f>
        <v>0</v>
      </c>
      <c r="K438" s="53">
        <f>IF(Inskrivning!F1143&gt;0,Inskrivning!T1143,0)</f>
        <v>0</v>
      </c>
      <c r="L438" s="53">
        <f>IF(Inskrivning!F1143&gt;0,Inskrivning!U1143,0)</f>
        <v>0</v>
      </c>
      <c r="M438" s="53">
        <f>IF(Inskrivning!F1143&gt;0,Inskrivning!V1143,0)</f>
        <v>0</v>
      </c>
      <c r="N438" s="53">
        <f>IF(Inskrivning!F1143&gt;0,Inskrivning!W1143,0)</f>
        <v>0</v>
      </c>
      <c r="O438" s="53">
        <f>IF(Inskrivning!F1143&gt;0,Inskrivning!X1143,0)</f>
        <v>0</v>
      </c>
      <c r="P438" s="4"/>
      <c r="Q438" s="4"/>
      <c r="R438" s="4"/>
      <c r="W438" s="15">
        <f>IF(Inskrivning!F1143="",0,Inskrivning!F1143)</f>
        <v>0</v>
      </c>
      <c r="Y438" s="30"/>
      <c r="Z438" s="104"/>
    </row>
    <row r="439" spans="1:26" ht="15" x14ac:dyDescent="0.25">
      <c r="A439" s="53">
        <f>IF(Inskrivning!F1144&gt;0,Inskrivning!J1144,0)</f>
        <v>0</v>
      </c>
      <c r="B439" s="53">
        <f>IF(Inskrivning!F1144&gt;0,Inskrivning!K1144,0)</f>
        <v>0</v>
      </c>
      <c r="C439" s="53">
        <f>IF(Inskrivning!F1144&gt;0,Inskrivning!L1144,0)</f>
        <v>0</v>
      </c>
      <c r="D439" s="53">
        <f>IF(Inskrivning!F1144&gt;0,Inskrivning!M1144,0)</f>
        <v>0</v>
      </c>
      <c r="E439" s="53">
        <f>IF(Inskrivning!F1144&gt;0,Inskrivning!N1144,0)</f>
        <v>0</v>
      </c>
      <c r="F439" s="53">
        <f>IF(Inskrivning!F1144&gt;0,Inskrivning!O1144,0)</f>
        <v>0</v>
      </c>
      <c r="G439" s="53">
        <f>IF(Inskrivning!F1144&gt;0,Inskrivning!P1144,0)</f>
        <v>0</v>
      </c>
      <c r="H439" s="53">
        <f>IF(Inskrivning!F1144&gt;0,Inskrivning!Q1144,0)</f>
        <v>0</v>
      </c>
      <c r="I439" s="53">
        <f>IF(Inskrivning!F1144&gt;0,Inskrivning!R1144,0)</f>
        <v>0</v>
      </c>
      <c r="J439" s="53">
        <f>IF(Inskrivning!F1144&gt;0,Inskrivning!S1144,0)</f>
        <v>0</v>
      </c>
      <c r="K439" s="53">
        <f>IF(Inskrivning!F1144&gt;0,Inskrivning!T1144,0)</f>
        <v>0</v>
      </c>
      <c r="L439" s="53">
        <f>IF(Inskrivning!F1144&gt;0,Inskrivning!U1144,0)</f>
        <v>0</v>
      </c>
      <c r="M439" s="53">
        <f>IF(Inskrivning!F1144&gt;0,Inskrivning!V1144,0)</f>
        <v>0</v>
      </c>
      <c r="N439" s="53">
        <f>IF(Inskrivning!F1144&gt;0,Inskrivning!W1144,0)</f>
        <v>0</v>
      </c>
      <c r="O439" s="53">
        <f>IF(Inskrivning!F1144&gt;0,Inskrivning!X1144,0)</f>
        <v>0</v>
      </c>
      <c r="P439" s="4"/>
      <c r="Q439" s="4"/>
      <c r="R439" s="4"/>
      <c r="W439" s="15">
        <f>IF(Inskrivning!F1144="",0,Inskrivning!F1144)</f>
        <v>0</v>
      </c>
      <c r="Y439" s="30"/>
      <c r="Z439" s="4"/>
    </row>
    <row r="440" spans="1:26" ht="15" x14ac:dyDescent="0.25">
      <c r="A440" s="53">
        <f>IF(Inskrivning!F1145&gt;0,Inskrivning!J1145,0)</f>
        <v>0</v>
      </c>
      <c r="B440" s="53">
        <f>IF(Inskrivning!F1145&gt;0,Inskrivning!K1145,0)</f>
        <v>0</v>
      </c>
      <c r="C440" s="53">
        <f>IF(Inskrivning!F1145&gt;0,Inskrivning!L1145,0)</f>
        <v>0</v>
      </c>
      <c r="D440" s="53">
        <f>IF(Inskrivning!F1145&gt;0,Inskrivning!M1145,0)</f>
        <v>0</v>
      </c>
      <c r="E440" s="53">
        <f>IF(Inskrivning!F1145&gt;0,Inskrivning!N1145,0)</f>
        <v>0</v>
      </c>
      <c r="F440" s="53">
        <f>IF(Inskrivning!F1145&gt;0,Inskrivning!O1145,0)</f>
        <v>0</v>
      </c>
      <c r="G440" s="53">
        <f>IF(Inskrivning!F1145&gt;0,Inskrivning!P1145,0)</f>
        <v>0</v>
      </c>
      <c r="H440" s="53">
        <f>IF(Inskrivning!F1145&gt;0,Inskrivning!Q1145,0)</f>
        <v>0</v>
      </c>
      <c r="I440" s="53">
        <f>IF(Inskrivning!F1145&gt;0,Inskrivning!R1145,0)</f>
        <v>0</v>
      </c>
      <c r="J440" s="53">
        <f>IF(Inskrivning!F1145&gt;0,Inskrivning!S1145,0)</f>
        <v>0</v>
      </c>
      <c r="K440" s="53">
        <f>IF(Inskrivning!F1145&gt;0,Inskrivning!T1145,0)</f>
        <v>0</v>
      </c>
      <c r="L440" s="53">
        <f>IF(Inskrivning!F1145&gt;0,Inskrivning!U1145,0)</f>
        <v>0</v>
      </c>
      <c r="M440" s="53">
        <f>IF(Inskrivning!F1145&gt;0,Inskrivning!V1145,0)</f>
        <v>0</v>
      </c>
      <c r="N440" s="53">
        <f>IF(Inskrivning!F1145&gt;0,Inskrivning!W1145,0)</f>
        <v>0</v>
      </c>
      <c r="O440" s="53">
        <f>IF(Inskrivning!F1145&gt;0,Inskrivning!X1145,0)</f>
        <v>0</v>
      </c>
      <c r="P440" s="4"/>
      <c r="Q440" s="4"/>
      <c r="R440" s="4"/>
      <c r="W440" s="15">
        <f>IF(Inskrivning!F1145="",0,Inskrivning!F1145)</f>
        <v>0</v>
      </c>
      <c r="Y440" s="30"/>
      <c r="Z440" s="104"/>
    </row>
    <row r="441" spans="1:26" ht="15" x14ac:dyDescent="0.25">
      <c r="A441" s="53">
        <f>IF(Inskrivning!F1146&gt;0,Inskrivning!J1146,0)</f>
        <v>0</v>
      </c>
      <c r="B441" s="53">
        <f>IF(Inskrivning!F1146&gt;0,Inskrivning!K1146,0)</f>
        <v>0</v>
      </c>
      <c r="C441" s="53">
        <f>IF(Inskrivning!F1146&gt;0,Inskrivning!L1146,0)</f>
        <v>0</v>
      </c>
      <c r="D441" s="53">
        <f>IF(Inskrivning!F1146&gt;0,Inskrivning!M1146,0)</f>
        <v>0</v>
      </c>
      <c r="E441" s="53">
        <f>IF(Inskrivning!F1146&gt;0,Inskrivning!N1146,0)</f>
        <v>0</v>
      </c>
      <c r="F441" s="53">
        <f>IF(Inskrivning!F1146&gt;0,Inskrivning!O1146,0)</f>
        <v>0</v>
      </c>
      <c r="G441" s="53">
        <f>IF(Inskrivning!F1146&gt;0,Inskrivning!P1146,0)</f>
        <v>0</v>
      </c>
      <c r="H441" s="53">
        <f>IF(Inskrivning!F1146&gt;0,Inskrivning!Q1146,0)</f>
        <v>0</v>
      </c>
      <c r="I441" s="53">
        <f>IF(Inskrivning!F1146&gt;0,Inskrivning!R1146,0)</f>
        <v>0</v>
      </c>
      <c r="J441" s="53">
        <f>IF(Inskrivning!F1146&gt;0,Inskrivning!S1146,0)</f>
        <v>0</v>
      </c>
      <c r="K441" s="53">
        <f>IF(Inskrivning!F1146&gt;0,Inskrivning!T1146,0)</f>
        <v>0</v>
      </c>
      <c r="L441" s="53">
        <f>IF(Inskrivning!F1146&gt;0,Inskrivning!U1146,0)</f>
        <v>0</v>
      </c>
      <c r="M441" s="53">
        <f>IF(Inskrivning!F1146&gt;0,Inskrivning!V1146,0)</f>
        <v>0</v>
      </c>
      <c r="N441" s="53">
        <f>IF(Inskrivning!F1146&gt;0,Inskrivning!W1146,0)</f>
        <v>0</v>
      </c>
      <c r="O441" s="53">
        <f>IF(Inskrivning!F1146&gt;0,Inskrivning!X1146,0)</f>
        <v>0</v>
      </c>
      <c r="P441" s="4"/>
      <c r="Q441" s="4"/>
      <c r="R441" s="4"/>
      <c r="W441" s="15">
        <f>IF(Inskrivning!F1146="",0,Inskrivning!F1146)</f>
        <v>0</v>
      </c>
      <c r="Y441" s="30"/>
      <c r="Z441" s="4"/>
    </row>
    <row r="442" spans="1:26" ht="15" x14ac:dyDescent="0.25">
      <c r="A442" s="53">
        <f>IF(Inskrivning!F1147&gt;0,Inskrivning!J1147,0)</f>
        <v>0</v>
      </c>
      <c r="B442" s="53">
        <f>IF(Inskrivning!F1147&gt;0,Inskrivning!K1147,0)</f>
        <v>0</v>
      </c>
      <c r="C442" s="53">
        <f>IF(Inskrivning!F1147&gt;0,Inskrivning!L1147,0)</f>
        <v>0</v>
      </c>
      <c r="D442" s="53">
        <f>IF(Inskrivning!F1147&gt;0,Inskrivning!M1147,0)</f>
        <v>0</v>
      </c>
      <c r="E442" s="53">
        <f>IF(Inskrivning!F1147&gt;0,Inskrivning!N1147,0)</f>
        <v>0</v>
      </c>
      <c r="F442" s="53">
        <f>IF(Inskrivning!F1147&gt;0,Inskrivning!O1147,0)</f>
        <v>0</v>
      </c>
      <c r="G442" s="53">
        <f>IF(Inskrivning!F1147&gt;0,Inskrivning!P1147,0)</f>
        <v>0</v>
      </c>
      <c r="H442" s="53">
        <f>IF(Inskrivning!F1147&gt;0,Inskrivning!Q1147,0)</f>
        <v>0</v>
      </c>
      <c r="I442" s="53">
        <f>IF(Inskrivning!F1147&gt;0,Inskrivning!R1147,0)</f>
        <v>0</v>
      </c>
      <c r="J442" s="53">
        <f>IF(Inskrivning!F1147&gt;0,Inskrivning!S1147,0)</f>
        <v>0</v>
      </c>
      <c r="K442" s="53">
        <f>IF(Inskrivning!F1147&gt;0,Inskrivning!T1147,0)</f>
        <v>0</v>
      </c>
      <c r="L442" s="53">
        <f>IF(Inskrivning!F1147&gt;0,Inskrivning!U1147,0)</f>
        <v>0</v>
      </c>
      <c r="M442" s="53">
        <f>IF(Inskrivning!F1147&gt;0,Inskrivning!V1147,0)</f>
        <v>0</v>
      </c>
      <c r="N442" s="53">
        <f>IF(Inskrivning!F1147&gt;0,Inskrivning!W1147,0)</f>
        <v>0</v>
      </c>
      <c r="O442" s="53">
        <f>IF(Inskrivning!F1147&gt;0,Inskrivning!X1147,0)</f>
        <v>0</v>
      </c>
      <c r="P442" s="4"/>
      <c r="Q442" s="4"/>
      <c r="R442" s="4"/>
      <c r="W442" s="15">
        <f>IF(Inskrivning!F1147="",0,Inskrivning!F1147)</f>
        <v>0</v>
      </c>
      <c r="Y442" s="30"/>
      <c r="Z442" s="104"/>
    </row>
    <row r="443" spans="1:26" ht="15" x14ac:dyDescent="0.25">
      <c r="A443" s="53">
        <f>IF(Inskrivning!F1148&gt;0,Inskrivning!J1148,0)</f>
        <v>0</v>
      </c>
      <c r="B443" s="53">
        <f>IF(Inskrivning!F1148&gt;0,Inskrivning!K1148,0)</f>
        <v>0</v>
      </c>
      <c r="C443" s="53">
        <f>IF(Inskrivning!F1148&gt;0,Inskrivning!L1148,0)</f>
        <v>0</v>
      </c>
      <c r="D443" s="53">
        <f>IF(Inskrivning!F1148&gt;0,Inskrivning!M1148,0)</f>
        <v>0</v>
      </c>
      <c r="E443" s="53">
        <f>IF(Inskrivning!F1148&gt;0,Inskrivning!N1148,0)</f>
        <v>0</v>
      </c>
      <c r="F443" s="53">
        <f>IF(Inskrivning!F1148&gt;0,Inskrivning!O1148,0)</f>
        <v>0</v>
      </c>
      <c r="G443" s="53">
        <f>IF(Inskrivning!F1148&gt;0,Inskrivning!P1148,0)</f>
        <v>0</v>
      </c>
      <c r="H443" s="53">
        <f>IF(Inskrivning!F1148&gt;0,Inskrivning!Q1148,0)</f>
        <v>0</v>
      </c>
      <c r="I443" s="53">
        <f>IF(Inskrivning!F1148&gt;0,Inskrivning!R1148,0)</f>
        <v>0</v>
      </c>
      <c r="J443" s="53">
        <f>IF(Inskrivning!F1148&gt;0,Inskrivning!S1148,0)</f>
        <v>0</v>
      </c>
      <c r="K443" s="53">
        <f>IF(Inskrivning!F1148&gt;0,Inskrivning!T1148,0)</f>
        <v>0</v>
      </c>
      <c r="L443" s="53">
        <f>IF(Inskrivning!F1148&gt;0,Inskrivning!U1148,0)</f>
        <v>0</v>
      </c>
      <c r="M443" s="53">
        <f>IF(Inskrivning!F1148&gt;0,Inskrivning!V1148,0)</f>
        <v>0</v>
      </c>
      <c r="N443" s="53">
        <f>IF(Inskrivning!F1148&gt;0,Inskrivning!W1148,0)</f>
        <v>0</v>
      </c>
      <c r="O443" s="53">
        <f>IF(Inskrivning!F1148&gt;0,Inskrivning!X1148,0)</f>
        <v>0</v>
      </c>
      <c r="P443" s="4"/>
      <c r="Q443" s="4"/>
      <c r="R443" s="4"/>
      <c r="W443" s="15">
        <f>IF(Inskrivning!F1148="",0,Inskrivning!F1148)</f>
        <v>0</v>
      </c>
      <c r="Y443" s="30"/>
      <c r="Z443" s="4"/>
    </row>
    <row r="444" spans="1:26" ht="15" x14ac:dyDescent="0.25">
      <c r="A444" s="53">
        <f>IF(Inskrivning!F1149&gt;0,Inskrivning!J1149,0)</f>
        <v>0</v>
      </c>
      <c r="B444" s="53">
        <f>IF(Inskrivning!F1149&gt;0,Inskrivning!K1149,0)</f>
        <v>0</v>
      </c>
      <c r="C444" s="53">
        <f>IF(Inskrivning!F1149&gt;0,Inskrivning!L1149,0)</f>
        <v>0</v>
      </c>
      <c r="D444" s="53">
        <f>IF(Inskrivning!F1149&gt;0,Inskrivning!M1149,0)</f>
        <v>0</v>
      </c>
      <c r="E444" s="53">
        <f>IF(Inskrivning!F1149&gt;0,Inskrivning!N1149,0)</f>
        <v>0</v>
      </c>
      <c r="F444" s="53">
        <f>IF(Inskrivning!F1149&gt;0,Inskrivning!O1149,0)</f>
        <v>0</v>
      </c>
      <c r="G444" s="53">
        <f>IF(Inskrivning!F1149&gt;0,Inskrivning!P1149,0)</f>
        <v>0</v>
      </c>
      <c r="H444" s="53">
        <f>IF(Inskrivning!F1149&gt;0,Inskrivning!Q1149,0)</f>
        <v>0</v>
      </c>
      <c r="I444" s="53">
        <f>IF(Inskrivning!F1149&gt;0,Inskrivning!R1149,0)</f>
        <v>0</v>
      </c>
      <c r="J444" s="53">
        <f>IF(Inskrivning!F1149&gt;0,Inskrivning!S1149,0)</f>
        <v>0</v>
      </c>
      <c r="K444" s="53">
        <f>IF(Inskrivning!F1149&gt;0,Inskrivning!T1149,0)</f>
        <v>0</v>
      </c>
      <c r="L444" s="53">
        <f>IF(Inskrivning!F1149&gt;0,Inskrivning!U1149,0)</f>
        <v>0</v>
      </c>
      <c r="M444" s="53">
        <f>IF(Inskrivning!F1149&gt;0,Inskrivning!V1149,0)</f>
        <v>0</v>
      </c>
      <c r="N444" s="53">
        <f>IF(Inskrivning!F1149&gt;0,Inskrivning!W1149,0)</f>
        <v>0</v>
      </c>
      <c r="O444" s="53">
        <f>IF(Inskrivning!F1149&gt;0,Inskrivning!X1149,0)</f>
        <v>0</v>
      </c>
      <c r="P444" s="4"/>
      <c r="Q444" s="4"/>
      <c r="R444" s="4"/>
      <c r="W444" s="15">
        <f>IF(Inskrivning!F1149="",0,Inskrivning!F1149)</f>
        <v>0</v>
      </c>
      <c r="Y444" s="30"/>
      <c r="Z444" s="104"/>
    </row>
    <row r="445" spans="1:26" ht="15" x14ac:dyDescent="0.25">
      <c r="A445" s="53">
        <f>IF(Inskrivning!F1150&gt;0,Inskrivning!J1150,0)</f>
        <v>0</v>
      </c>
      <c r="B445" s="53">
        <f>IF(Inskrivning!F1150&gt;0,Inskrivning!K1150,0)</f>
        <v>0</v>
      </c>
      <c r="C445" s="53">
        <f>IF(Inskrivning!F1150&gt;0,Inskrivning!L1150,0)</f>
        <v>0</v>
      </c>
      <c r="D445" s="53">
        <f>IF(Inskrivning!F1150&gt;0,Inskrivning!M1150,0)</f>
        <v>0</v>
      </c>
      <c r="E445" s="53">
        <f>IF(Inskrivning!F1150&gt;0,Inskrivning!N1150,0)</f>
        <v>0</v>
      </c>
      <c r="F445" s="53">
        <f>IF(Inskrivning!F1150&gt;0,Inskrivning!O1150,0)</f>
        <v>0</v>
      </c>
      <c r="G445" s="53">
        <f>IF(Inskrivning!F1150&gt;0,Inskrivning!P1150,0)</f>
        <v>0</v>
      </c>
      <c r="H445" s="53">
        <f>IF(Inskrivning!F1150&gt;0,Inskrivning!Q1150,0)</f>
        <v>0</v>
      </c>
      <c r="I445" s="53">
        <f>IF(Inskrivning!F1150&gt;0,Inskrivning!R1150,0)</f>
        <v>0</v>
      </c>
      <c r="J445" s="53">
        <f>IF(Inskrivning!F1150&gt;0,Inskrivning!S1150,0)</f>
        <v>0</v>
      </c>
      <c r="K445" s="53">
        <f>IF(Inskrivning!F1150&gt;0,Inskrivning!T1150,0)</f>
        <v>0</v>
      </c>
      <c r="L445" s="53">
        <f>IF(Inskrivning!F1150&gt;0,Inskrivning!U1150,0)</f>
        <v>0</v>
      </c>
      <c r="M445" s="53">
        <f>IF(Inskrivning!F1150&gt;0,Inskrivning!V1150,0)</f>
        <v>0</v>
      </c>
      <c r="N445" s="53">
        <f>IF(Inskrivning!F1150&gt;0,Inskrivning!W1150,0)</f>
        <v>0</v>
      </c>
      <c r="O445" s="53">
        <f>IF(Inskrivning!F1150&gt;0,Inskrivning!X1150,0)</f>
        <v>0</v>
      </c>
      <c r="P445" s="4"/>
      <c r="Q445" s="4"/>
      <c r="R445" s="4"/>
      <c r="W445" s="15">
        <f>IF(Inskrivning!F1150="",0,Inskrivning!F1150)</f>
        <v>0</v>
      </c>
      <c r="Y445" s="30"/>
      <c r="Z445" s="4"/>
    </row>
    <row r="446" spans="1:26" ht="15" x14ac:dyDescent="0.25">
      <c r="A446" s="53">
        <f>IF(Inskrivning!F1151&gt;0,Inskrivning!J1151,0)</f>
        <v>0</v>
      </c>
      <c r="B446" s="53">
        <f>IF(Inskrivning!F1151&gt;0,Inskrivning!K1151,0)</f>
        <v>0</v>
      </c>
      <c r="C446" s="53">
        <f>IF(Inskrivning!F1151&gt;0,Inskrivning!L1151,0)</f>
        <v>0</v>
      </c>
      <c r="D446" s="53">
        <f>IF(Inskrivning!F1151&gt;0,Inskrivning!M1151,0)</f>
        <v>0</v>
      </c>
      <c r="E446" s="53">
        <f>IF(Inskrivning!F1151&gt;0,Inskrivning!N1151,0)</f>
        <v>0</v>
      </c>
      <c r="F446" s="53">
        <f>IF(Inskrivning!F1151&gt;0,Inskrivning!O1151,0)</f>
        <v>0</v>
      </c>
      <c r="G446" s="53">
        <f>IF(Inskrivning!F1151&gt;0,Inskrivning!P1151,0)</f>
        <v>0</v>
      </c>
      <c r="H446" s="53">
        <f>IF(Inskrivning!F1151&gt;0,Inskrivning!Q1151,0)</f>
        <v>0</v>
      </c>
      <c r="I446" s="53">
        <f>IF(Inskrivning!F1151&gt;0,Inskrivning!R1151,0)</f>
        <v>0</v>
      </c>
      <c r="J446" s="53">
        <f>IF(Inskrivning!F1151&gt;0,Inskrivning!S1151,0)</f>
        <v>0</v>
      </c>
      <c r="K446" s="53">
        <f>IF(Inskrivning!F1151&gt;0,Inskrivning!T1151,0)</f>
        <v>0</v>
      </c>
      <c r="L446" s="53">
        <f>IF(Inskrivning!F1151&gt;0,Inskrivning!U1151,0)</f>
        <v>0</v>
      </c>
      <c r="M446" s="53">
        <f>IF(Inskrivning!F1151&gt;0,Inskrivning!V1151,0)</f>
        <v>0</v>
      </c>
      <c r="N446" s="53">
        <f>IF(Inskrivning!F1151&gt;0,Inskrivning!W1151,0)</f>
        <v>0</v>
      </c>
      <c r="O446" s="53">
        <f>IF(Inskrivning!F1151&gt;0,Inskrivning!X1151,0)</f>
        <v>0</v>
      </c>
      <c r="P446" s="4"/>
      <c r="Q446" s="4"/>
      <c r="R446" s="4"/>
      <c r="W446" s="15">
        <f>IF(Inskrivning!F1151="",0,Inskrivning!F1151)</f>
        <v>0</v>
      </c>
      <c r="Y446" s="30"/>
      <c r="Z446" s="104"/>
    </row>
    <row r="447" spans="1:26" ht="15" x14ac:dyDescent="0.25">
      <c r="A447" s="53">
        <f>IF(Inskrivning!F1152&gt;0,Inskrivning!J1152,0)</f>
        <v>0</v>
      </c>
      <c r="B447" s="53">
        <f>IF(Inskrivning!F1152&gt;0,Inskrivning!K1152,0)</f>
        <v>0</v>
      </c>
      <c r="C447" s="53">
        <f>IF(Inskrivning!F1152&gt;0,Inskrivning!L1152,0)</f>
        <v>0</v>
      </c>
      <c r="D447" s="53">
        <f>IF(Inskrivning!F1152&gt;0,Inskrivning!M1152,0)</f>
        <v>0</v>
      </c>
      <c r="E447" s="53">
        <f>IF(Inskrivning!F1152&gt;0,Inskrivning!N1152,0)</f>
        <v>0</v>
      </c>
      <c r="F447" s="53">
        <f>IF(Inskrivning!F1152&gt;0,Inskrivning!O1152,0)</f>
        <v>0</v>
      </c>
      <c r="G447" s="53">
        <f>IF(Inskrivning!F1152&gt;0,Inskrivning!P1152,0)</f>
        <v>0</v>
      </c>
      <c r="H447" s="53">
        <f>IF(Inskrivning!F1152&gt;0,Inskrivning!Q1152,0)</f>
        <v>0</v>
      </c>
      <c r="I447" s="53">
        <f>IF(Inskrivning!F1152&gt;0,Inskrivning!R1152,0)</f>
        <v>0</v>
      </c>
      <c r="J447" s="53">
        <f>IF(Inskrivning!F1152&gt;0,Inskrivning!S1152,0)</f>
        <v>0</v>
      </c>
      <c r="K447" s="53">
        <f>IF(Inskrivning!F1152&gt;0,Inskrivning!T1152,0)</f>
        <v>0</v>
      </c>
      <c r="L447" s="53">
        <f>IF(Inskrivning!F1152&gt;0,Inskrivning!U1152,0)</f>
        <v>0</v>
      </c>
      <c r="M447" s="53">
        <f>IF(Inskrivning!F1152&gt;0,Inskrivning!V1152,0)</f>
        <v>0</v>
      </c>
      <c r="N447" s="53">
        <f>IF(Inskrivning!F1152&gt;0,Inskrivning!W1152,0)</f>
        <v>0</v>
      </c>
      <c r="O447" s="53">
        <f>IF(Inskrivning!F1152&gt;0,Inskrivning!X1152,0)</f>
        <v>0</v>
      </c>
      <c r="P447" s="4"/>
      <c r="Q447" s="4"/>
      <c r="R447" s="4"/>
      <c r="W447" s="15">
        <f>IF(Inskrivning!F1152="",0,Inskrivning!F1152)</f>
        <v>0</v>
      </c>
      <c r="Y447" s="30"/>
      <c r="Z447" s="4"/>
    </row>
    <row r="448" spans="1:26" ht="15" x14ac:dyDescent="0.25">
      <c r="A448" s="53">
        <f>IF(Inskrivning!F1153&gt;0,Inskrivning!J1153,0)</f>
        <v>0</v>
      </c>
      <c r="B448" s="53">
        <f>IF(Inskrivning!F1153&gt;0,Inskrivning!K1153,0)</f>
        <v>0</v>
      </c>
      <c r="C448" s="53">
        <f>IF(Inskrivning!F1153&gt;0,Inskrivning!L1153,0)</f>
        <v>0</v>
      </c>
      <c r="D448" s="53">
        <f>IF(Inskrivning!F1153&gt;0,Inskrivning!M1153,0)</f>
        <v>0</v>
      </c>
      <c r="E448" s="53">
        <f>IF(Inskrivning!F1153&gt;0,Inskrivning!N1153,0)</f>
        <v>0</v>
      </c>
      <c r="F448" s="53">
        <f>IF(Inskrivning!F1153&gt;0,Inskrivning!O1153,0)</f>
        <v>0</v>
      </c>
      <c r="G448" s="53">
        <f>IF(Inskrivning!F1153&gt;0,Inskrivning!P1153,0)</f>
        <v>0</v>
      </c>
      <c r="H448" s="53">
        <f>IF(Inskrivning!F1153&gt;0,Inskrivning!Q1153,0)</f>
        <v>0</v>
      </c>
      <c r="I448" s="53">
        <f>IF(Inskrivning!F1153&gt;0,Inskrivning!R1153,0)</f>
        <v>0</v>
      </c>
      <c r="J448" s="53">
        <f>IF(Inskrivning!F1153&gt;0,Inskrivning!S1153,0)</f>
        <v>0</v>
      </c>
      <c r="K448" s="53">
        <f>IF(Inskrivning!F1153&gt;0,Inskrivning!T1153,0)</f>
        <v>0</v>
      </c>
      <c r="L448" s="53">
        <f>IF(Inskrivning!F1153&gt;0,Inskrivning!U1153,0)</f>
        <v>0</v>
      </c>
      <c r="M448" s="53">
        <f>IF(Inskrivning!F1153&gt;0,Inskrivning!V1153,0)</f>
        <v>0</v>
      </c>
      <c r="N448" s="53">
        <f>IF(Inskrivning!F1153&gt;0,Inskrivning!W1153,0)</f>
        <v>0</v>
      </c>
      <c r="O448" s="53">
        <f>IF(Inskrivning!F1153&gt;0,Inskrivning!X1153,0)</f>
        <v>0</v>
      </c>
      <c r="P448" s="4"/>
      <c r="Q448" s="4"/>
      <c r="R448" s="4"/>
      <c r="W448" s="15">
        <f>IF(Inskrivning!F1153="",0,Inskrivning!F1153)</f>
        <v>0</v>
      </c>
      <c r="Y448" s="30"/>
      <c r="Z448" s="104"/>
    </row>
    <row r="449" spans="1:26" ht="15" x14ac:dyDescent="0.25">
      <c r="A449" s="53">
        <f>IF(Inskrivning!F1154&gt;0,Inskrivning!J1154,0)</f>
        <v>0</v>
      </c>
      <c r="B449" s="53">
        <f>IF(Inskrivning!F1154&gt;0,Inskrivning!K1154,0)</f>
        <v>0</v>
      </c>
      <c r="C449" s="53">
        <f>IF(Inskrivning!F1154&gt;0,Inskrivning!L1154,0)</f>
        <v>0</v>
      </c>
      <c r="D449" s="53">
        <f>IF(Inskrivning!F1154&gt;0,Inskrivning!M1154,0)</f>
        <v>0</v>
      </c>
      <c r="E449" s="53">
        <f>IF(Inskrivning!F1154&gt;0,Inskrivning!N1154,0)</f>
        <v>0</v>
      </c>
      <c r="F449" s="53">
        <f>IF(Inskrivning!F1154&gt;0,Inskrivning!O1154,0)</f>
        <v>0</v>
      </c>
      <c r="G449" s="53">
        <f>IF(Inskrivning!F1154&gt;0,Inskrivning!P1154,0)</f>
        <v>0</v>
      </c>
      <c r="H449" s="53">
        <f>IF(Inskrivning!F1154&gt;0,Inskrivning!Q1154,0)</f>
        <v>0</v>
      </c>
      <c r="I449" s="53">
        <f>IF(Inskrivning!F1154&gt;0,Inskrivning!R1154,0)</f>
        <v>0</v>
      </c>
      <c r="J449" s="53">
        <f>IF(Inskrivning!F1154&gt;0,Inskrivning!S1154,0)</f>
        <v>0</v>
      </c>
      <c r="K449" s="53">
        <f>IF(Inskrivning!F1154&gt;0,Inskrivning!T1154,0)</f>
        <v>0</v>
      </c>
      <c r="L449" s="53">
        <f>IF(Inskrivning!F1154&gt;0,Inskrivning!U1154,0)</f>
        <v>0</v>
      </c>
      <c r="M449" s="53">
        <f>IF(Inskrivning!F1154&gt;0,Inskrivning!V1154,0)</f>
        <v>0</v>
      </c>
      <c r="N449" s="53">
        <f>IF(Inskrivning!F1154&gt;0,Inskrivning!W1154,0)</f>
        <v>0</v>
      </c>
      <c r="O449" s="53">
        <f>IF(Inskrivning!F1154&gt;0,Inskrivning!X1154,0)</f>
        <v>0</v>
      </c>
      <c r="P449" s="4"/>
      <c r="Q449" s="4"/>
      <c r="R449" s="4"/>
      <c r="W449" s="15">
        <f>IF(Inskrivning!F1154="",0,Inskrivning!F1154)</f>
        <v>0</v>
      </c>
      <c r="Y449" s="30"/>
      <c r="Z449" s="4"/>
    </row>
    <row r="450" spans="1:26" ht="15" x14ac:dyDescent="0.25">
      <c r="A450" s="53">
        <f>IF(Inskrivning!F1155&gt;0,Inskrivning!J1155,0)</f>
        <v>0</v>
      </c>
      <c r="B450" s="53">
        <f>IF(Inskrivning!F1155&gt;0,Inskrivning!K1155,0)</f>
        <v>0</v>
      </c>
      <c r="C450" s="53">
        <f>IF(Inskrivning!F1155&gt;0,Inskrivning!L1155,0)</f>
        <v>0</v>
      </c>
      <c r="D450" s="53">
        <f>IF(Inskrivning!F1155&gt;0,Inskrivning!M1155,0)</f>
        <v>0</v>
      </c>
      <c r="E450" s="53">
        <f>IF(Inskrivning!F1155&gt;0,Inskrivning!N1155,0)</f>
        <v>0</v>
      </c>
      <c r="F450" s="53">
        <f>IF(Inskrivning!F1155&gt;0,Inskrivning!O1155,0)</f>
        <v>0</v>
      </c>
      <c r="G450" s="53">
        <f>IF(Inskrivning!F1155&gt;0,Inskrivning!P1155,0)</f>
        <v>0</v>
      </c>
      <c r="H450" s="53">
        <f>IF(Inskrivning!F1155&gt;0,Inskrivning!Q1155,0)</f>
        <v>0</v>
      </c>
      <c r="I450" s="53">
        <f>IF(Inskrivning!F1155&gt;0,Inskrivning!R1155,0)</f>
        <v>0</v>
      </c>
      <c r="J450" s="53">
        <f>IF(Inskrivning!F1155&gt;0,Inskrivning!S1155,0)</f>
        <v>0</v>
      </c>
      <c r="K450" s="53">
        <f>IF(Inskrivning!F1155&gt;0,Inskrivning!T1155,0)</f>
        <v>0</v>
      </c>
      <c r="L450" s="53">
        <f>IF(Inskrivning!F1155&gt;0,Inskrivning!U1155,0)</f>
        <v>0</v>
      </c>
      <c r="M450" s="53">
        <f>IF(Inskrivning!F1155&gt;0,Inskrivning!V1155,0)</f>
        <v>0</v>
      </c>
      <c r="N450" s="53">
        <f>IF(Inskrivning!F1155&gt;0,Inskrivning!W1155,0)</f>
        <v>0</v>
      </c>
      <c r="O450" s="53">
        <f>IF(Inskrivning!F1155&gt;0,Inskrivning!X1155,0)</f>
        <v>0</v>
      </c>
      <c r="P450" s="4"/>
      <c r="Q450" s="4"/>
      <c r="R450" s="4"/>
      <c r="W450" s="15">
        <f>IF(Inskrivning!F1155="",0,Inskrivning!F1155)</f>
        <v>0</v>
      </c>
      <c r="Y450" s="30"/>
      <c r="Z450" s="104"/>
    </row>
    <row r="451" spans="1:26" ht="15" x14ac:dyDescent="0.25">
      <c r="A451" s="53">
        <f>IF(Inskrivning!F1156&gt;0,Inskrivning!J1156,0)</f>
        <v>0</v>
      </c>
      <c r="B451" s="53">
        <f>IF(Inskrivning!F1156&gt;0,Inskrivning!K1156,0)</f>
        <v>0</v>
      </c>
      <c r="C451" s="53">
        <f>IF(Inskrivning!F1156&gt;0,Inskrivning!L1156,0)</f>
        <v>0</v>
      </c>
      <c r="D451" s="53">
        <f>IF(Inskrivning!F1156&gt;0,Inskrivning!M1156,0)</f>
        <v>0</v>
      </c>
      <c r="E451" s="53">
        <f>IF(Inskrivning!F1156&gt;0,Inskrivning!N1156,0)</f>
        <v>0</v>
      </c>
      <c r="F451" s="53">
        <f>IF(Inskrivning!F1156&gt;0,Inskrivning!O1156,0)</f>
        <v>0</v>
      </c>
      <c r="G451" s="53">
        <f>IF(Inskrivning!F1156&gt;0,Inskrivning!P1156,0)</f>
        <v>0</v>
      </c>
      <c r="H451" s="53">
        <f>IF(Inskrivning!F1156&gt;0,Inskrivning!Q1156,0)</f>
        <v>0</v>
      </c>
      <c r="I451" s="53">
        <f>IF(Inskrivning!F1156&gt;0,Inskrivning!R1156,0)</f>
        <v>0</v>
      </c>
      <c r="J451" s="53">
        <f>IF(Inskrivning!F1156&gt;0,Inskrivning!S1156,0)</f>
        <v>0</v>
      </c>
      <c r="K451" s="53">
        <f>IF(Inskrivning!F1156&gt;0,Inskrivning!T1156,0)</f>
        <v>0</v>
      </c>
      <c r="L451" s="53">
        <f>IF(Inskrivning!F1156&gt;0,Inskrivning!U1156,0)</f>
        <v>0</v>
      </c>
      <c r="M451" s="53">
        <f>IF(Inskrivning!F1156&gt;0,Inskrivning!V1156,0)</f>
        <v>0</v>
      </c>
      <c r="N451" s="53">
        <f>IF(Inskrivning!F1156&gt;0,Inskrivning!W1156,0)</f>
        <v>0</v>
      </c>
      <c r="O451" s="53">
        <f>IF(Inskrivning!F1156&gt;0,Inskrivning!X1156,0)</f>
        <v>0</v>
      </c>
      <c r="P451" s="4"/>
      <c r="Q451" s="4"/>
      <c r="R451" s="4"/>
      <c r="W451" s="15">
        <f>IF(Inskrivning!F1156="",0,Inskrivning!F1156)</f>
        <v>0</v>
      </c>
      <c r="Y451" s="30"/>
      <c r="Z451" s="4"/>
    </row>
    <row r="452" spans="1:26" ht="15" x14ac:dyDescent="0.25">
      <c r="A452" s="53">
        <f>IF(Inskrivning!F1157&gt;0,Inskrivning!J1157,0)</f>
        <v>0</v>
      </c>
      <c r="B452" s="53">
        <f>IF(Inskrivning!F1157&gt;0,Inskrivning!K1157,0)</f>
        <v>0</v>
      </c>
      <c r="C452" s="53">
        <f>IF(Inskrivning!F1157&gt;0,Inskrivning!L1157,0)</f>
        <v>0</v>
      </c>
      <c r="D452" s="53">
        <f>IF(Inskrivning!F1157&gt;0,Inskrivning!M1157,0)</f>
        <v>0</v>
      </c>
      <c r="E452" s="53">
        <f>IF(Inskrivning!F1157&gt;0,Inskrivning!N1157,0)</f>
        <v>0</v>
      </c>
      <c r="F452" s="53">
        <f>IF(Inskrivning!F1157&gt;0,Inskrivning!O1157,0)</f>
        <v>0</v>
      </c>
      <c r="G452" s="53">
        <f>IF(Inskrivning!F1157&gt;0,Inskrivning!P1157,0)</f>
        <v>0</v>
      </c>
      <c r="H452" s="53">
        <f>IF(Inskrivning!F1157&gt;0,Inskrivning!Q1157,0)</f>
        <v>0</v>
      </c>
      <c r="I452" s="53">
        <f>IF(Inskrivning!F1157&gt;0,Inskrivning!R1157,0)</f>
        <v>0</v>
      </c>
      <c r="J452" s="53">
        <f>IF(Inskrivning!F1157&gt;0,Inskrivning!S1157,0)</f>
        <v>0</v>
      </c>
      <c r="K452" s="53">
        <f>IF(Inskrivning!F1157&gt;0,Inskrivning!T1157,0)</f>
        <v>0</v>
      </c>
      <c r="L452" s="53">
        <f>IF(Inskrivning!F1157&gt;0,Inskrivning!U1157,0)</f>
        <v>0</v>
      </c>
      <c r="M452" s="53">
        <f>IF(Inskrivning!F1157&gt;0,Inskrivning!V1157,0)</f>
        <v>0</v>
      </c>
      <c r="N452" s="53">
        <f>IF(Inskrivning!F1157&gt;0,Inskrivning!W1157,0)</f>
        <v>0</v>
      </c>
      <c r="O452" s="53">
        <f>IF(Inskrivning!F1157&gt;0,Inskrivning!X1157,0)</f>
        <v>0</v>
      </c>
      <c r="P452" s="4"/>
      <c r="Q452" s="4"/>
      <c r="R452" s="4"/>
      <c r="W452" s="15">
        <f>IF(Inskrivning!F1157="",0,Inskrivning!F1157)</f>
        <v>0</v>
      </c>
      <c r="Y452" s="30"/>
      <c r="Z452" s="104"/>
    </row>
    <row r="453" spans="1:26" ht="15" x14ac:dyDescent="0.25">
      <c r="A453" s="53">
        <f>IF(Inskrivning!F1158&gt;0,Inskrivning!J1158,0)</f>
        <v>0</v>
      </c>
      <c r="B453" s="53">
        <f>IF(Inskrivning!F1158&gt;0,Inskrivning!K1158,0)</f>
        <v>0</v>
      </c>
      <c r="C453" s="53">
        <f>IF(Inskrivning!F1158&gt;0,Inskrivning!L1158,0)</f>
        <v>0</v>
      </c>
      <c r="D453" s="53">
        <f>IF(Inskrivning!F1158&gt;0,Inskrivning!M1158,0)</f>
        <v>0</v>
      </c>
      <c r="E453" s="53">
        <f>IF(Inskrivning!F1158&gt;0,Inskrivning!N1158,0)</f>
        <v>0</v>
      </c>
      <c r="F453" s="53">
        <f>IF(Inskrivning!F1158&gt;0,Inskrivning!O1158,0)</f>
        <v>0</v>
      </c>
      <c r="G453" s="53">
        <f>IF(Inskrivning!F1158&gt;0,Inskrivning!P1158,0)</f>
        <v>0</v>
      </c>
      <c r="H453" s="53">
        <f>IF(Inskrivning!F1158&gt;0,Inskrivning!Q1158,0)</f>
        <v>0</v>
      </c>
      <c r="I453" s="53">
        <f>IF(Inskrivning!F1158&gt;0,Inskrivning!R1158,0)</f>
        <v>0</v>
      </c>
      <c r="J453" s="53">
        <f>IF(Inskrivning!F1158&gt;0,Inskrivning!S1158,0)</f>
        <v>0</v>
      </c>
      <c r="K453" s="53">
        <f>IF(Inskrivning!F1158&gt;0,Inskrivning!T1158,0)</f>
        <v>0</v>
      </c>
      <c r="L453" s="53">
        <f>IF(Inskrivning!F1158&gt;0,Inskrivning!U1158,0)</f>
        <v>0</v>
      </c>
      <c r="M453" s="53">
        <f>IF(Inskrivning!F1158&gt;0,Inskrivning!V1158,0)</f>
        <v>0</v>
      </c>
      <c r="N453" s="53">
        <f>IF(Inskrivning!F1158&gt;0,Inskrivning!W1158,0)</f>
        <v>0</v>
      </c>
      <c r="O453" s="53">
        <f>IF(Inskrivning!F1158&gt;0,Inskrivning!X1158,0)</f>
        <v>0</v>
      </c>
      <c r="P453" s="4"/>
      <c r="Q453" s="4"/>
      <c r="R453" s="4"/>
      <c r="W453" s="15">
        <f>IF(Inskrivning!F1158="",0,Inskrivning!F1158)</f>
        <v>0</v>
      </c>
      <c r="Y453" s="30"/>
      <c r="Z453" s="4"/>
    </row>
    <row r="454" spans="1:26" ht="15" x14ac:dyDescent="0.25">
      <c r="A454" s="53">
        <f>IF(Inskrivning!F1159&gt;0,Inskrivning!J1159,0)</f>
        <v>0</v>
      </c>
      <c r="B454" s="53">
        <f>IF(Inskrivning!F1159&gt;0,Inskrivning!K1159,0)</f>
        <v>0</v>
      </c>
      <c r="C454" s="53">
        <f>IF(Inskrivning!F1159&gt;0,Inskrivning!L1159,0)</f>
        <v>0</v>
      </c>
      <c r="D454" s="53">
        <f>IF(Inskrivning!F1159&gt;0,Inskrivning!M1159,0)</f>
        <v>0</v>
      </c>
      <c r="E454" s="53">
        <f>IF(Inskrivning!F1159&gt;0,Inskrivning!N1159,0)</f>
        <v>0</v>
      </c>
      <c r="F454" s="53">
        <f>IF(Inskrivning!F1159&gt;0,Inskrivning!O1159,0)</f>
        <v>0</v>
      </c>
      <c r="G454" s="53">
        <f>IF(Inskrivning!F1159&gt;0,Inskrivning!P1159,0)</f>
        <v>0</v>
      </c>
      <c r="H454" s="53">
        <f>IF(Inskrivning!F1159&gt;0,Inskrivning!Q1159,0)</f>
        <v>0</v>
      </c>
      <c r="I454" s="53">
        <f>IF(Inskrivning!F1159&gt;0,Inskrivning!R1159,0)</f>
        <v>0</v>
      </c>
      <c r="J454" s="53">
        <f>IF(Inskrivning!F1159&gt;0,Inskrivning!S1159,0)</f>
        <v>0</v>
      </c>
      <c r="K454" s="53">
        <f>IF(Inskrivning!F1159&gt;0,Inskrivning!T1159,0)</f>
        <v>0</v>
      </c>
      <c r="L454" s="53">
        <f>IF(Inskrivning!F1159&gt;0,Inskrivning!U1159,0)</f>
        <v>0</v>
      </c>
      <c r="M454" s="53">
        <f>IF(Inskrivning!F1159&gt;0,Inskrivning!V1159,0)</f>
        <v>0</v>
      </c>
      <c r="N454" s="53">
        <f>IF(Inskrivning!F1159&gt;0,Inskrivning!W1159,0)</f>
        <v>0</v>
      </c>
      <c r="O454" s="53">
        <f>IF(Inskrivning!F1159&gt;0,Inskrivning!X1159,0)</f>
        <v>0</v>
      </c>
      <c r="P454" s="4"/>
      <c r="Q454" s="4"/>
      <c r="R454" s="4"/>
      <c r="W454" s="15">
        <f>IF(Inskrivning!F1159="",0,Inskrivning!F1159)</f>
        <v>0</v>
      </c>
      <c r="Y454" s="30"/>
      <c r="Z454" s="104"/>
    </row>
    <row r="455" spans="1:26" ht="15" x14ac:dyDescent="0.25">
      <c r="A455" s="53">
        <f>IF(Inskrivning!F1160&gt;0,Inskrivning!J1160,0)</f>
        <v>0</v>
      </c>
      <c r="B455" s="53">
        <f>IF(Inskrivning!F1160&gt;0,Inskrivning!K1160,0)</f>
        <v>0</v>
      </c>
      <c r="C455" s="53">
        <f>IF(Inskrivning!F1160&gt;0,Inskrivning!L1160,0)</f>
        <v>0</v>
      </c>
      <c r="D455" s="53">
        <f>IF(Inskrivning!F1160&gt;0,Inskrivning!M1160,0)</f>
        <v>0</v>
      </c>
      <c r="E455" s="53">
        <f>IF(Inskrivning!F1160&gt;0,Inskrivning!N1160,0)</f>
        <v>0</v>
      </c>
      <c r="F455" s="53">
        <f>IF(Inskrivning!F1160&gt;0,Inskrivning!O1160,0)</f>
        <v>0</v>
      </c>
      <c r="G455" s="53">
        <f>IF(Inskrivning!F1160&gt;0,Inskrivning!P1160,0)</f>
        <v>0</v>
      </c>
      <c r="H455" s="53">
        <f>IF(Inskrivning!F1160&gt;0,Inskrivning!Q1160,0)</f>
        <v>0</v>
      </c>
      <c r="I455" s="53">
        <f>IF(Inskrivning!F1160&gt;0,Inskrivning!R1160,0)</f>
        <v>0</v>
      </c>
      <c r="J455" s="53">
        <f>IF(Inskrivning!F1160&gt;0,Inskrivning!S1160,0)</f>
        <v>0</v>
      </c>
      <c r="K455" s="53">
        <f>IF(Inskrivning!F1160&gt;0,Inskrivning!T1160,0)</f>
        <v>0</v>
      </c>
      <c r="L455" s="53">
        <f>IF(Inskrivning!F1160&gt;0,Inskrivning!U1160,0)</f>
        <v>0</v>
      </c>
      <c r="M455" s="53">
        <f>IF(Inskrivning!F1160&gt;0,Inskrivning!V1160,0)</f>
        <v>0</v>
      </c>
      <c r="N455" s="53">
        <f>IF(Inskrivning!F1160&gt;0,Inskrivning!W1160,0)</f>
        <v>0</v>
      </c>
      <c r="O455" s="53">
        <f>IF(Inskrivning!F1160&gt;0,Inskrivning!X1160,0)</f>
        <v>0</v>
      </c>
      <c r="P455" s="4"/>
      <c r="Q455" s="4"/>
      <c r="R455" s="4"/>
      <c r="W455" s="15">
        <f>IF(Inskrivning!F1160="",0,Inskrivning!F1160)</f>
        <v>0</v>
      </c>
      <c r="Y455" s="30"/>
      <c r="Z455" s="4"/>
    </row>
    <row r="456" spans="1:26" ht="15" x14ac:dyDescent="0.25">
      <c r="A456" s="53">
        <f>IF(Inskrivning!F1161&gt;0,Inskrivning!J1161,0)</f>
        <v>0</v>
      </c>
      <c r="B456" s="53">
        <f>IF(Inskrivning!F1161&gt;0,Inskrivning!K1161,0)</f>
        <v>0</v>
      </c>
      <c r="C456" s="53">
        <f>IF(Inskrivning!F1161&gt;0,Inskrivning!L1161,0)</f>
        <v>0</v>
      </c>
      <c r="D456" s="53">
        <f>IF(Inskrivning!F1161&gt;0,Inskrivning!M1161,0)</f>
        <v>0</v>
      </c>
      <c r="E456" s="53">
        <f>IF(Inskrivning!F1161&gt;0,Inskrivning!N1161,0)</f>
        <v>0</v>
      </c>
      <c r="F456" s="53">
        <f>IF(Inskrivning!F1161&gt;0,Inskrivning!O1161,0)</f>
        <v>0</v>
      </c>
      <c r="G456" s="53">
        <f>IF(Inskrivning!F1161&gt;0,Inskrivning!P1161,0)</f>
        <v>0</v>
      </c>
      <c r="H456" s="53">
        <f>IF(Inskrivning!F1161&gt;0,Inskrivning!Q1161,0)</f>
        <v>0</v>
      </c>
      <c r="I456" s="53">
        <f>IF(Inskrivning!F1161&gt;0,Inskrivning!R1161,0)</f>
        <v>0</v>
      </c>
      <c r="J456" s="53">
        <f>IF(Inskrivning!F1161&gt;0,Inskrivning!S1161,0)</f>
        <v>0</v>
      </c>
      <c r="K456" s="53">
        <f>IF(Inskrivning!F1161&gt;0,Inskrivning!T1161,0)</f>
        <v>0</v>
      </c>
      <c r="L456" s="53">
        <f>IF(Inskrivning!F1161&gt;0,Inskrivning!U1161,0)</f>
        <v>0</v>
      </c>
      <c r="M456" s="53">
        <f>IF(Inskrivning!F1161&gt;0,Inskrivning!V1161,0)</f>
        <v>0</v>
      </c>
      <c r="N456" s="53">
        <f>IF(Inskrivning!F1161&gt;0,Inskrivning!W1161,0)</f>
        <v>0</v>
      </c>
      <c r="O456" s="53">
        <f>IF(Inskrivning!F1161&gt;0,Inskrivning!X1161,0)</f>
        <v>0</v>
      </c>
      <c r="P456" s="4"/>
      <c r="Q456" s="4"/>
      <c r="R456" s="4"/>
      <c r="W456" s="15">
        <f>IF(Inskrivning!F1161="",0,Inskrivning!F1161)</f>
        <v>0</v>
      </c>
      <c r="Y456" s="30"/>
      <c r="Z456" s="104"/>
    </row>
    <row r="457" spans="1:26" ht="15" x14ac:dyDescent="0.25">
      <c r="A457" s="53">
        <f>IF(Inskrivning!F1162&gt;0,Inskrivning!J1162,0)</f>
        <v>0</v>
      </c>
      <c r="B457" s="53">
        <f>IF(Inskrivning!F1162&gt;0,Inskrivning!K1162,0)</f>
        <v>0</v>
      </c>
      <c r="C457" s="53">
        <f>IF(Inskrivning!F1162&gt;0,Inskrivning!L1162,0)</f>
        <v>0</v>
      </c>
      <c r="D457" s="53">
        <f>IF(Inskrivning!F1162&gt;0,Inskrivning!M1162,0)</f>
        <v>0</v>
      </c>
      <c r="E457" s="53">
        <f>IF(Inskrivning!F1162&gt;0,Inskrivning!N1162,0)</f>
        <v>0</v>
      </c>
      <c r="F457" s="53">
        <f>IF(Inskrivning!F1162&gt;0,Inskrivning!O1162,0)</f>
        <v>0</v>
      </c>
      <c r="G457" s="53">
        <f>IF(Inskrivning!F1162&gt;0,Inskrivning!P1162,0)</f>
        <v>0</v>
      </c>
      <c r="H457" s="53">
        <f>IF(Inskrivning!F1162&gt;0,Inskrivning!Q1162,0)</f>
        <v>0</v>
      </c>
      <c r="I457" s="53">
        <f>IF(Inskrivning!F1162&gt;0,Inskrivning!R1162,0)</f>
        <v>0</v>
      </c>
      <c r="J457" s="53">
        <f>IF(Inskrivning!F1162&gt;0,Inskrivning!S1162,0)</f>
        <v>0</v>
      </c>
      <c r="K457" s="53">
        <f>IF(Inskrivning!F1162&gt;0,Inskrivning!T1162,0)</f>
        <v>0</v>
      </c>
      <c r="L457" s="53">
        <f>IF(Inskrivning!F1162&gt;0,Inskrivning!U1162,0)</f>
        <v>0</v>
      </c>
      <c r="M457" s="53">
        <f>IF(Inskrivning!F1162&gt;0,Inskrivning!V1162,0)</f>
        <v>0</v>
      </c>
      <c r="N457" s="53">
        <f>IF(Inskrivning!F1162&gt;0,Inskrivning!W1162,0)</f>
        <v>0</v>
      </c>
      <c r="O457" s="53">
        <f>IF(Inskrivning!F1162&gt;0,Inskrivning!X1162,0)</f>
        <v>0</v>
      </c>
      <c r="P457" s="4"/>
      <c r="Q457" s="4"/>
      <c r="R457" s="4"/>
      <c r="W457" s="15">
        <f>IF(Inskrivning!F1162="",0,Inskrivning!F1162)</f>
        <v>0</v>
      </c>
      <c r="Y457" s="30"/>
      <c r="Z457" s="4"/>
    </row>
    <row r="458" spans="1:26" ht="15" x14ac:dyDescent="0.25">
      <c r="A458" s="53">
        <f>IF(Inskrivning!F1163&gt;0,Inskrivning!J1163,0)</f>
        <v>0</v>
      </c>
      <c r="B458" s="53">
        <f>IF(Inskrivning!F1163&gt;0,Inskrivning!K1163,0)</f>
        <v>0</v>
      </c>
      <c r="C458" s="53">
        <f>IF(Inskrivning!F1163&gt;0,Inskrivning!L1163,0)</f>
        <v>0</v>
      </c>
      <c r="D458" s="53">
        <f>IF(Inskrivning!F1163&gt;0,Inskrivning!M1163,0)</f>
        <v>0</v>
      </c>
      <c r="E458" s="53">
        <f>IF(Inskrivning!F1163&gt;0,Inskrivning!N1163,0)</f>
        <v>0</v>
      </c>
      <c r="F458" s="53">
        <f>IF(Inskrivning!F1163&gt;0,Inskrivning!O1163,0)</f>
        <v>0</v>
      </c>
      <c r="G458" s="53">
        <f>IF(Inskrivning!F1163&gt;0,Inskrivning!P1163,0)</f>
        <v>0</v>
      </c>
      <c r="H458" s="53">
        <f>IF(Inskrivning!F1163&gt;0,Inskrivning!Q1163,0)</f>
        <v>0</v>
      </c>
      <c r="I458" s="53">
        <f>IF(Inskrivning!F1163&gt;0,Inskrivning!R1163,0)</f>
        <v>0</v>
      </c>
      <c r="J458" s="53">
        <f>IF(Inskrivning!F1163&gt;0,Inskrivning!S1163,0)</f>
        <v>0</v>
      </c>
      <c r="K458" s="53">
        <f>IF(Inskrivning!F1163&gt;0,Inskrivning!T1163,0)</f>
        <v>0</v>
      </c>
      <c r="L458" s="53">
        <f>IF(Inskrivning!F1163&gt;0,Inskrivning!U1163,0)</f>
        <v>0</v>
      </c>
      <c r="M458" s="53">
        <f>IF(Inskrivning!F1163&gt;0,Inskrivning!V1163,0)</f>
        <v>0</v>
      </c>
      <c r="N458" s="53">
        <f>IF(Inskrivning!F1163&gt;0,Inskrivning!W1163,0)</f>
        <v>0</v>
      </c>
      <c r="O458" s="53">
        <f>IF(Inskrivning!F1163&gt;0,Inskrivning!X1163,0)</f>
        <v>0</v>
      </c>
      <c r="P458" s="4"/>
      <c r="Q458" s="4"/>
      <c r="R458" s="4"/>
      <c r="W458" s="15">
        <f>IF(Inskrivning!F1163="",0,Inskrivning!F1163)</f>
        <v>0</v>
      </c>
      <c r="Y458" s="30"/>
      <c r="Z458" s="104"/>
    </row>
    <row r="459" spans="1:26" ht="15" x14ac:dyDescent="0.25">
      <c r="A459" s="53">
        <f>IF(Inskrivning!F1164&gt;0,Inskrivning!J1164,0)</f>
        <v>0</v>
      </c>
      <c r="B459" s="53">
        <f>IF(Inskrivning!F1164&gt;0,Inskrivning!K1164,0)</f>
        <v>0</v>
      </c>
      <c r="C459" s="53">
        <f>IF(Inskrivning!F1164&gt;0,Inskrivning!L1164,0)</f>
        <v>0</v>
      </c>
      <c r="D459" s="53">
        <f>IF(Inskrivning!F1164&gt;0,Inskrivning!M1164,0)</f>
        <v>0</v>
      </c>
      <c r="E459" s="53">
        <f>IF(Inskrivning!F1164&gt;0,Inskrivning!N1164,0)</f>
        <v>0</v>
      </c>
      <c r="F459" s="53">
        <f>IF(Inskrivning!F1164&gt;0,Inskrivning!O1164,0)</f>
        <v>0</v>
      </c>
      <c r="G459" s="53">
        <f>IF(Inskrivning!F1164&gt;0,Inskrivning!P1164,0)</f>
        <v>0</v>
      </c>
      <c r="H459" s="53">
        <f>IF(Inskrivning!F1164&gt;0,Inskrivning!Q1164,0)</f>
        <v>0</v>
      </c>
      <c r="I459" s="53">
        <f>IF(Inskrivning!F1164&gt;0,Inskrivning!R1164,0)</f>
        <v>0</v>
      </c>
      <c r="J459" s="53">
        <f>IF(Inskrivning!F1164&gt;0,Inskrivning!S1164,0)</f>
        <v>0</v>
      </c>
      <c r="K459" s="53">
        <f>IF(Inskrivning!F1164&gt;0,Inskrivning!T1164,0)</f>
        <v>0</v>
      </c>
      <c r="L459" s="53">
        <f>IF(Inskrivning!F1164&gt;0,Inskrivning!U1164,0)</f>
        <v>0</v>
      </c>
      <c r="M459" s="53">
        <f>IF(Inskrivning!F1164&gt;0,Inskrivning!V1164,0)</f>
        <v>0</v>
      </c>
      <c r="N459" s="53">
        <f>IF(Inskrivning!F1164&gt;0,Inskrivning!W1164,0)</f>
        <v>0</v>
      </c>
      <c r="O459" s="53">
        <f>IF(Inskrivning!F1164&gt;0,Inskrivning!X1164,0)</f>
        <v>0</v>
      </c>
      <c r="P459" s="4"/>
      <c r="Q459" s="4"/>
      <c r="R459" s="4"/>
      <c r="W459" s="15">
        <f>IF(Inskrivning!F1164="",0,Inskrivning!F1164)</f>
        <v>0</v>
      </c>
      <c r="Y459" s="30"/>
      <c r="Z459" s="4"/>
    </row>
    <row r="460" spans="1:26" ht="15" x14ac:dyDescent="0.25">
      <c r="A460" s="53">
        <f>IF(Inskrivning!F1165&gt;0,Inskrivning!J1165,0)</f>
        <v>0</v>
      </c>
      <c r="B460" s="53">
        <f>IF(Inskrivning!F1165&gt;0,Inskrivning!K1165,0)</f>
        <v>0</v>
      </c>
      <c r="C460" s="53">
        <f>IF(Inskrivning!F1165&gt;0,Inskrivning!L1165,0)</f>
        <v>0</v>
      </c>
      <c r="D460" s="53">
        <f>IF(Inskrivning!F1165&gt;0,Inskrivning!M1165,0)</f>
        <v>0</v>
      </c>
      <c r="E460" s="53">
        <f>IF(Inskrivning!F1165&gt;0,Inskrivning!N1165,0)</f>
        <v>0</v>
      </c>
      <c r="F460" s="53">
        <f>IF(Inskrivning!F1165&gt;0,Inskrivning!O1165,0)</f>
        <v>0</v>
      </c>
      <c r="G460" s="53">
        <f>IF(Inskrivning!F1165&gt;0,Inskrivning!P1165,0)</f>
        <v>0</v>
      </c>
      <c r="H460" s="53">
        <f>IF(Inskrivning!F1165&gt;0,Inskrivning!Q1165,0)</f>
        <v>0</v>
      </c>
      <c r="I460" s="53">
        <f>IF(Inskrivning!F1165&gt;0,Inskrivning!R1165,0)</f>
        <v>0</v>
      </c>
      <c r="J460" s="53">
        <f>IF(Inskrivning!F1165&gt;0,Inskrivning!S1165,0)</f>
        <v>0</v>
      </c>
      <c r="K460" s="53">
        <f>IF(Inskrivning!F1165&gt;0,Inskrivning!T1165,0)</f>
        <v>0</v>
      </c>
      <c r="L460" s="53">
        <f>IF(Inskrivning!F1165&gt;0,Inskrivning!U1165,0)</f>
        <v>0</v>
      </c>
      <c r="M460" s="53">
        <f>IF(Inskrivning!F1165&gt;0,Inskrivning!V1165,0)</f>
        <v>0</v>
      </c>
      <c r="N460" s="53">
        <f>IF(Inskrivning!F1165&gt;0,Inskrivning!W1165,0)</f>
        <v>0</v>
      </c>
      <c r="O460" s="53">
        <f>IF(Inskrivning!F1165&gt;0,Inskrivning!X1165,0)</f>
        <v>0</v>
      </c>
      <c r="P460" s="4"/>
      <c r="Q460" s="4"/>
      <c r="R460" s="4"/>
      <c r="W460" s="15">
        <f>IF(Inskrivning!F1165="",0,Inskrivning!F1165)</f>
        <v>0</v>
      </c>
      <c r="Y460" s="30"/>
      <c r="Z460" s="104"/>
    </row>
    <row r="461" spans="1:26" ht="15" x14ac:dyDescent="0.25">
      <c r="A461" s="53">
        <f>IF(Inskrivning!F1166&gt;0,Inskrivning!J1166,0)</f>
        <v>0</v>
      </c>
      <c r="B461" s="53">
        <f>IF(Inskrivning!F1166&gt;0,Inskrivning!K1166,0)</f>
        <v>0</v>
      </c>
      <c r="C461" s="53">
        <f>IF(Inskrivning!F1166&gt;0,Inskrivning!L1166,0)</f>
        <v>0</v>
      </c>
      <c r="D461" s="53">
        <f>IF(Inskrivning!F1166&gt;0,Inskrivning!M1166,0)</f>
        <v>0</v>
      </c>
      <c r="E461" s="53">
        <f>IF(Inskrivning!F1166&gt;0,Inskrivning!N1166,0)</f>
        <v>0</v>
      </c>
      <c r="F461" s="53">
        <f>IF(Inskrivning!F1166&gt;0,Inskrivning!O1166,0)</f>
        <v>0</v>
      </c>
      <c r="G461" s="53">
        <f>IF(Inskrivning!F1166&gt;0,Inskrivning!P1166,0)</f>
        <v>0</v>
      </c>
      <c r="H461" s="53">
        <f>IF(Inskrivning!F1166&gt;0,Inskrivning!Q1166,0)</f>
        <v>0</v>
      </c>
      <c r="I461" s="53">
        <f>IF(Inskrivning!F1166&gt;0,Inskrivning!R1166,0)</f>
        <v>0</v>
      </c>
      <c r="J461" s="53">
        <f>IF(Inskrivning!F1166&gt;0,Inskrivning!S1166,0)</f>
        <v>0</v>
      </c>
      <c r="K461" s="53">
        <f>IF(Inskrivning!F1166&gt;0,Inskrivning!T1166,0)</f>
        <v>0</v>
      </c>
      <c r="L461" s="53">
        <f>IF(Inskrivning!F1166&gt;0,Inskrivning!U1166,0)</f>
        <v>0</v>
      </c>
      <c r="M461" s="53">
        <f>IF(Inskrivning!F1166&gt;0,Inskrivning!V1166,0)</f>
        <v>0</v>
      </c>
      <c r="N461" s="53">
        <f>IF(Inskrivning!F1166&gt;0,Inskrivning!W1166,0)</f>
        <v>0</v>
      </c>
      <c r="O461" s="53">
        <f>IF(Inskrivning!F1166&gt;0,Inskrivning!X1166,0)</f>
        <v>0</v>
      </c>
      <c r="P461" s="4"/>
      <c r="Q461" s="4"/>
      <c r="R461" s="4"/>
      <c r="W461" s="15">
        <f>IF(Inskrivning!F1166="",0,Inskrivning!F1166)</f>
        <v>0</v>
      </c>
      <c r="Y461" s="30"/>
      <c r="Z461" s="4"/>
    </row>
    <row r="462" spans="1:26" ht="15" x14ac:dyDescent="0.25">
      <c r="A462" s="53">
        <f>IF(Inskrivning!F1167&gt;0,Inskrivning!J1167,0)</f>
        <v>0</v>
      </c>
      <c r="B462" s="53">
        <f>IF(Inskrivning!F1167&gt;0,Inskrivning!K1167,0)</f>
        <v>0</v>
      </c>
      <c r="C462" s="53">
        <f>IF(Inskrivning!F1167&gt;0,Inskrivning!L1167,0)</f>
        <v>0</v>
      </c>
      <c r="D462" s="53">
        <f>IF(Inskrivning!F1167&gt;0,Inskrivning!M1167,0)</f>
        <v>0</v>
      </c>
      <c r="E462" s="53">
        <f>IF(Inskrivning!F1167&gt;0,Inskrivning!N1167,0)</f>
        <v>0</v>
      </c>
      <c r="F462" s="53">
        <f>IF(Inskrivning!F1167&gt;0,Inskrivning!O1167,0)</f>
        <v>0</v>
      </c>
      <c r="G462" s="53">
        <f>IF(Inskrivning!F1167&gt;0,Inskrivning!P1167,0)</f>
        <v>0</v>
      </c>
      <c r="H462" s="53">
        <f>IF(Inskrivning!F1167&gt;0,Inskrivning!Q1167,0)</f>
        <v>0</v>
      </c>
      <c r="I462" s="53">
        <f>IF(Inskrivning!F1167&gt;0,Inskrivning!R1167,0)</f>
        <v>0</v>
      </c>
      <c r="J462" s="53">
        <f>IF(Inskrivning!F1167&gt;0,Inskrivning!S1167,0)</f>
        <v>0</v>
      </c>
      <c r="K462" s="53">
        <f>IF(Inskrivning!F1167&gt;0,Inskrivning!T1167,0)</f>
        <v>0</v>
      </c>
      <c r="L462" s="53">
        <f>IF(Inskrivning!F1167&gt;0,Inskrivning!U1167,0)</f>
        <v>0</v>
      </c>
      <c r="M462" s="53">
        <f>IF(Inskrivning!F1167&gt;0,Inskrivning!V1167,0)</f>
        <v>0</v>
      </c>
      <c r="N462" s="53">
        <f>IF(Inskrivning!F1167&gt;0,Inskrivning!W1167,0)</f>
        <v>0</v>
      </c>
      <c r="O462" s="53">
        <f>IF(Inskrivning!F1167&gt;0,Inskrivning!X1167,0)</f>
        <v>0</v>
      </c>
      <c r="P462" s="4"/>
      <c r="Q462" s="4"/>
      <c r="R462" s="4"/>
      <c r="W462" s="15">
        <f>IF(Inskrivning!F1167="",0,Inskrivning!F1167)</f>
        <v>0</v>
      </c>
      <c r="Y462" s="30"/>
      <c r="Z462" s="104"/>
    </row>
    <row r="463" spans="1:26" ht="15" x14ac:dyDescent="0.25">
      <c r="A463" s="53">
        <f>IF(Inskrivning!F1168&gt;0,Inskrivning!J1168,0)</f>
        <v>0</v>
      </c>
      <c r="B463" s="53">
        <f>IF(Inskrivning!F1168&gt;0,Inskrivning!K1168,0)</f>
        <v>0</v>
      </c>
      <c r="C463" s="53">
        <f>IF(Inskrivning!F1168&gt;0,Inskrivning!L1168,0)</f>
        <v>0</v>
      </c>
      <c r="D463" s="53">
        <f>IF(Inskrivning!F1168&gt;0,Inskrivning!M1168,0)</f>
        <v>0</v>
      </c>
      <c r="E463" s="53">
        <f>IF(Inskrivning!F1168&gt;0,Inskrivning!N1168,0)</f>
        <v>0</v>
      </c>
      <c r="F463" s="53">
        <f>IF(Inskrivning!F1168&gt;0,Inskrivning!O1168,0)</f>
        <v>0</v>
      </c>
      <c r="G463" s="53">
        <f>IF(Inskrivning!F1168&gt;0,Inskrivning!P1168,0)</f>
        <v>0</v>
      </c>
      <c r="H463" s="53">
        <f>IF(Inskrivning!F1168&gt;0,Inskrivning!Q1168,0)</f>
        <v>0</v>
      </c>
      <c r="I463" s="53">
        <f>IF(Inskrivning!F1168&gt;0,Inskrivning!R1168,0)</f>
        <v>0</v>
      </c>
      <c r="J463" s="53">
        <f>IF(Inskrivning!F1168&gt;0,Inskrivning!S1168,0)</f>
        <v>0</v>
      </c>
      <c r="K463" s="53">
        <f>IF(Inskrivning!F1168&gt;0,Inskrivning!T1168,0)</f>
        <v>0</v>
      </c>
      <c r="L463" s="53">
        <f>IF(Inskrivning!F1168&gt;0,Inskrivning!U1168,0)</f>
        <v>0</v>
      </c>
      <c r="M463" s="53">
        <f>IF(Inskrivning!F1168&gt;0,Inskrivning!V1168,0)</f>
        <v>0</v>
      </c>
      <c r="N463" s="53">
        <f>IF(Inskrivning!F1168&gt;0,Inskrivning!W1168,0)</f>
        <v>0</v>
      </c>
      <c r="O463" s="53">
        <f>IF(Inskrivning!F1168&gt;0,Inskrivning!X1168,0)</f>
        <v>0</v>
      </c>
      <c r="P463" s="4"/>
      <c r="Q463" s="4"/>
      <c r="R463" s="4"/>
      <c r="W463" s="15">
        <f>IF(Inskrivning!F1168="",0,Inskrivning!F1168)</f>
        <v>0</v>
      </c>
      <c r="Y463" s="30"/>
      <c r="Z463" s="4"/>
    </row>
    <row r="464" spans="1:26" ht="15" x14ac:dyDescent="0.25">
      <c r="A464" s="53">
        <f>IF(Inskrivning!F1169&gt;0,Inskrivning!J1169,0)</f>
        <v>0</v>
      </c>
      <c r="B464" s="53">
        <f>IF(Inskrivning!F1169&gt;0,Inskrivning!K1169,0)</f>
        <v>0</v>
      </c>
      <c r="C464" s="53">
        <f>IF(Inskrivning!F1169&gt;0,Inskrivning!L1169,0)</f>
        <v>0</v>
      </c>
      <c r="D464" s="53">
        <f>IF(Inskrivning!F1169&gt;0,Inskrivning!M1169,0)</f>
        <v>0</v>
      </c>
      <c r="E464" s="53">
        <f>IF(Inskrivning!F1169&gt;0,Inskrivning!N1169,0)</f>
        <v>0</v>
      </c>
      <c r="F464" s="53">
        <f>IF(Inskrivning!F1169&gt;0,Inskrivning!O1169,0)</f>
        <v>0</v>
      </c>
      <c r="G464" s="53">
        <f>IF(Inskrivning!F1169&gt;0,Inskrivning!P1169,0)</f>
        <v>0</v>
      </c>
      <c r="H464" s="53">
        <f>IF(Inskrivning!F1169&gt;0,Inskrivning!Q1169,0)</f>
        <v>0</v>
      </c>
      <c r="I464" s="53">
        <f>IF(Inskrivning!F1169&gt;0,Inskrivning!R1169,0)</f>
        <v>0</v>
      </c>
      <c r="J464" s="53">
        <f>IF(Inskrivning!F1169&gt;0,Inskrivning!S1169,0)</f>
        <v>0</v>
      </c>
      <c r="K464" s="53">
        <f>IF(Inskrivning!F1169&gt;0,Inskrivning!T1169,0)</f>
        <v>0</v>
      </c>
      <c r="L464" s="53">
        <f>IF(Inskrivning!F1169&gt;0,Inskrivning!U1169,0)</f>
        <v>0</v>
      </c>
      <c r="M464" s="53">
        <f>IF(Inskrivning!F1169&gt;0,Inskrivning!V1169,0)</f>
        <v>0</v>
      </c>
      <c r="N464" s="53">
        <f>IF(Inskrivning!F1169&gt;0,Inskrivning!W1169,0)</f>
        <v>0</v>
      </c>
      <c r="O464" s="53">
        <f>IF(Inskrivning!F1169&gt;0,Inskrivning!X1169,0)</f>
        <v>0</v>
      </c>
      <c r="P464" s="4"/>
      <c r="Q464" s="4"/>
      <c r="R464" s="4"/>
      <c r="W464" s="15">
        <f>IF(Inskrivning!F1169="",0,Inskrivning!F1169)</f>
        <v>0</v>
      </c>
      <c r="Y464" s="30"/>
      <c r="Z464" s="104"/>
    </row>
    <row r="465" spans="1:26" ht="15" x14ac:dyDescent="0.25">
      <c r="A465" s="53">
        <f>IF(Inskrivning!F1170&gt;0,Inskrivning!J1170,0)</f>
        <v>0</v>
      </c>
      <c r="B465" s="53">
        <f>IF(Inskrivning!F1170&gt;0,Inskrivning!K1170,0)</f>
        <v>0</v>
      </c>
      <c r="C465" s="53">
        <f>IF(Inskrivning!F1170&gt;0,Inskrivning!L1170,0)</f>
        <v>0</v>
      </c>
      <c r="D465" s="53">
        <f>IF(Inskrivning!F1170&gt;0,Inskrivning!M1170,0)</f>
        <v>0</v>
      </c>
      <c r="E465" s="53">
        <f>IF(Inskrivning!F1170&gt;0,Inskrivning!N1170,0)</f>
        <v>0</v>
      </c>
      <c r="F465" s="53">
        <f>IF(Inskrivning!F1170&gt;0,Inskrivning!O1170,0)</f>
        <v>0</v>
      </c>
      <c r="G465" s="53">
        <f>IF(Inskrivning!F1170&gt;0,Inskrivning!P1170,0)</f>
        <v>0</v>
      </c>
      <c r="H465" s="53">
        <f>IF(Inskrivning!F1170&gt;0,Inskrivning!Q1170,0)</f>
        <v>0</v>
      </c>
      <c r="I465" s="53">
        <f>IF(Inskrivning!F1170&gt;0,Inskrivning!R1170,0)</f>
        <v>0</v>
      </c>
      <c r="J465" s="53">
        <f>IF(Inskrivning!F1170&gt;0,Inskrivning!S1170,0)</f>
        <v>0</v>
      </c>
      <c r="K465" s="53">
        <f>IF(Inskrivning!F1170&gt;0,Inskrivning!T1170,0)</f>
        <v>0</v>
      </c>
      <c r="L465" s="53">
        <f>IF(Inskrivning!F1170&gt;0,Inskrivning!U1170,0)</f>
        <v>0</v>
      </c>
      <c r="M465" s="53">
        <f>IF(Inskrivning!F1170&gt;0,Inskrivning!V1170,0)</f>
        <v>0</v>
      </c>
      <c r="N465" s="53">
        <f>IF(Inskrivning!F1170&gt;0,Inskrivning!W1170,0)</f>
        <v>0</v>
      </c>
      <c r="O465" s="53">
        <f>IF(Inskrivning!F1170&gt;0,Inskrivning!X1170,0)</f>
        <v>0</v>
      </c>
      <c r="P465" s="4"/>
      <c r="Q465" s="4"/>
      <c r="R465" s="4"/>
      <c r="W465" s="15">
        <f>IF(Inskrivning!F1170="",0,Inskrivning!F1170)</f>
        <v>0</v>
      </c>
      <c r="Y465" s="30"/>
      <c r="Z465" s="4"/>
    </row>
    <row r="466" spans="1:26" ht="15" x14ac:dyDescent="0.25">
      <c r="A466" s="53">
        <f>IF(Inskrivning!F1171&gt;0,Inskrivning!J1171,0)</f>
        <v>0</v>
      </c>
      <c r="B466" s="53">
        <f>IF(Inskrivning!F1171&gt;0,Inskrivning!K1171,0)</f>
        <v>0</v>
      </c>
      <c r="C466" s="53">
        <f>IF(Inskrivning!F1171&gt;0,Inskrivning!L1171,0)</f>
        <v>0</v>
      </c>
      <c r="D466" s="53">
        <f>IF(Inskrivning!F1171&gt;0,Inskrivning!M1171,0)</f>
        <v>0</v>
      </c>
      <c r="E466" s="53">
        <f>IF(Inskrivning!F1171&gt;0,Inskrivning!N1171,0)</f>
        <v>0</v>
      </c>
      <c r="F466" s="53">
        <f>IF(Inskrivning!F1171&gt;0,Inskrivning!O1171,0)</f>
        <v>0</v>
      </c>
      <c r="G466" s="53">
        <f>IF(Inskrivning!F1171&gt;0,Inskrivning!P1171,0)</f>
        <v>0</v>
      </c>
      <c r="H466" s="53">
        <f>IF(Inskrivning!F1171&gt;0,Inskrivning!Q1171,0)</f>
        <v>0</v>
      </c>
      <c r="I466" s="53">
        <f>IF(Inskrivning!F1171&gt;0,Inskrivning!R1171,0)</f>
        <v>0</v>
      </c>
      <c r="J466" s="53">
        <f>IF(Inskrivning!F1171&gt;0,Inskrivning!S1171,0)</f>
        <v>0</v>
      </c>
      <c r="K466" s="53">
        <f>IF(Inskrivning!F1171&gt;0,Inskrivning!T1171,0)</f>
        <v>0</v>
      </c>
      <c r="L466" s="53">
        <f>IF(Inskrivning!F1171&gt;0,Inskrivning!U1171,0)</f>
        <v>0</v>
      </c>
      <c r="M466" s="53">
        <f>IF(Inskrivning!F1171&gt;0,Inskrivning!V1171,0)</f>
        <v>0</v>
      </c>
      <c r="N466" s="53">
        <f>IF(Inskrivning!F1171&gt;0,Inskrivning!W1171,0)</f>
        <v>0</v>
      </c>
      <c r="O466" s="53">
        <f>IF(Inskrivning!F1171&gt;0,Inskrivning!X1171,0)</f>
        <v>0</v>
      </c>
      <c r="P466" s="4"/>
      <c r="Q466" s="4"/>
      <c r="R466" s="4"/>
      <c r="W466" s="15">
        <f>IF(Inskrivning!F1171="",0,Inskrivning!F1171)</f>
        <v>0</v>
      </c>
      <c r="Y466" s="30"/>
      <c r="Z466" s="104"/>
    </row>
    <row r="467" spans="1:26" ht="15" x14ac:dyDescent="0.25">
      <c r="A467" s="53">
        <f>IF(Inskrivning!F1172&gt;0,Inskrivning!J1172,0)</f>
        <v>0</v>
      </c>
      <c r="B467" s="53">
        <f>IF(Inskrivning!F1172&gt;0,Inskrivning!K1172,0)</f>
        <v>0</v>
      </c>
      <c r="C467" s="53">
        <f>IF(Inskrivning!F1172&gt;0,Inskrivning!L1172,0)</f>
        <v>0</v>
      </c>
      <c r="D467" s="53">
        <f>IF(Inskrivning!F1172&gt;0,Inskrivning!M1172,0)</f>
        <v>0</v>
      </c>
      <c r="E467" s="53">
        <f>IF(Inskrivning!F1172&gt;0,Inskrivning!N1172,0)</f>
        <v>0</v>
      </c>
      <c r="F467" s="53">
        <f>IF(Inskrivning!F1172&gt;0,Inskrivning!O1172,0)</f>
        <v>0</v>
      </c>
      <c r="G467" s="53">
        <f>IF(Inskrivning!F1172&gt;0,Inskrivning!P1172,0)</f>
        <v>0</v>
      </c>
      <c r="H467" s="53">
        <f>IF(Inskrivning!F1172&gt;0,Inskrivning!Q1172,0)</f>
        <v>0</v>
      </c>
      <c r="I467" s="53">
        <f>IF(Inskrivning!F1172&gt;0,Inskrivning!R1172,0)</f>
        <v>0</v>
      </c>
      <c r="J467" s="53">
        <f>IF(Inskrivning!F1172&gt;0,Inskrivning!S1172,0)</f>
        <v>0</v>
      </c>
      <c r="K467" s="53">
        <f>IF(Inskrivning!F1172&gt;0,Inskrivning!T1172,0)</f>
        <v>0</v>
      </c>
      <c r="L467" s="53">
        <f>IF(Inskrivning!F1172&gt;0,Inskrivning!U1172,0)</f>
        <v>0</v>
      </c>
      <c r="M467" s="53">
        <f>IF(Inskrivning!F1172&gt;0,Inskrivning!V1172,0)</f>
        <v>0</v>
      </c>
      <c r="N467" s="53">
        <f>IF(Inskrivning!F1172&gt;0,Inskrivning!W1172,0)</f>
        <v>0</v>
      </c>
      <c r="O467" s="53">
        <f>IF(Inskrivning!F1172&gt;0,Inskrivning!X1172,0)</f>
        <v>0</v>
      </c>
      <c r="P467" s="4"/>
      <c r="Q467" s="4"/>
      <c r="R467" s="4"/>
      <c r="W467" s="15">
        <f>IF(Inskrivning!F1172="",0,Inskrivning!F1172)</f>
        <v>0</v>
      </c>
      <c r="Y467" s="30"/>
      <c r="Z467" s="4"/>
    </row>
    <row r="468" spans="1:26" ht="15" x14ac:dyDescent="0.25">
      <c r="A468" s="53">
        <f>IF(Inskrivning!F1173&gt;0,Inskrivning!J1173,0)</f>
        <v>0</v>
      </c>
      <c r="B468" s="53">
        <f>IF(Inskrivning!F1173&gt;0,Inskrivning!K1173,0)</f>
        <v>0</v>
      </c>
      <c r="C468" s="53">
        <f>IF(Inskrivning!F1173&gt;0,Inskrivning!L1173,0)</f>
        <v>0</v>
      </c>
      <c r="D468" s="53">
        <f>IF(Inskrivning!F1173&gt;0,Inskrivning!M1173,0)</f>
        <v>0</v>
      </c>
      <c r="E468" s="53">
        <f>IF(Inskrivning!F1173&gt;0,Inskrivning!N1173,0)</f>
        <v>0</v>
      </c>
      <c r="F468" s="53">
        <f>IF(Inskrivning!F1173&gt;0,Inskrivning!O1173,0)</f>
        <v>0</v>
      </c>
      <c r="G468" s="53">
        <f>IF(Inskrivning!F1173&gt;0,Inskrivning!P1173,0)</f>
        <v>0</v>
      </c>
      <c r="H468" s="53">
        <f>IF(Inskrivning!F1173&gt;0,Inskrivning!Q1173,0)</f>
        <v>0</v>
      </c>
      <c r="I468" s="53">
        <f>IF(Inskrivning!F1173&gt;0,Inskrivning!R1173,0)</f>
        <v>0</v>
      </c>
      <c r="J468" s="53">
        <f>IF(Inskrivning!F1173&gt;0,Inskrivning!S1173,0)</f>
        <v>0</v>
      </c>
      <c r="K468" s="53">
        <f>IF(Inskrivning!F1173&gt;0,Inskrivning!T1173,0)</f>
        <v>0</v>
      </c>
      <c r="L468" s="53">
        <f>IF(Inskrivning!F1173&gt;0,Inskrivning!U1173,0)</f>
        <v>0</v>
      </c>
      <c r="M468" s="53">
        <f>IF(Inskrivning!F1173&gt;0,Inskrivning!V1173,0)</f>
        <v>0</v>
      </c>
      <c r="N468" s="53">
        <f>IF(Inskrivning!F1173&gt;0,Inskrivning!W1173,0)</f>
        <v>0</v>
      </c>
      <c r="O468" s="53">
        <f>IF(Inskrivning!F1173&gt;0,Inskrivning!X1173,0)</f>
        <v>0</v>
      </c>
      <c r="P468" s="4"/>
      <c r="Q468" s="4"/>
      <c r="R468" s="4"/>
      <c r="W468" s="15">
        <f>IF(Inskrivning!F1173="",0,Inskrivning!F1173)</f>
        <v>0</v>
      </c>
      <c r="Y468" s="30"/>
      <c r="Z468" s="104"/>
    </row>
    <row r="469" spans="1:26" ht="15" x14ac:dyDescent="0.25">
      <c r="A469" s="53">
        <f>IF(Inskrivning!F1174&gt;0,Inskrivning!J1174,0)</f>
        <v>0</v>
      </c>
      <c r="B469" s="53">
        <f>IF(Inskrivning!F1174&gt;0,Inskrivning!K1174,0)</f>
        <v>0</v>
      </c>
      <c r="C469" s="53">
        <f>IF(Inskrivning!F1174&gt;0,Inskrivning!L1174,0)</f>
        <v>0</v>
      </c>
      <c r="D469" s="53">
        <f>IF(Inskrivning!F1174&gt;0,Inskrivning!M1174,0)</f>
        <v>0</v>
      </c>
      <c r="E469" s="53">
        <f>IF(Inskrivning!F1174&gt;0,Inskrivning!N1174,0)</f>
        <v>0</v>
      </c>
      <c r="F469" s="53">
        <f>IF(Inskrivning!F1174&gt;0,Inskrivning!O1174,0)</f>
        <v>0</v>
      </c>
      <c r="G469" s="53">
        <f>IF(Inskrivning!F1174&gt;0,Inskrivning!P1174,0)</f>
        <v>0</v>
      </c>
      <c r="H469" s="53">
        <f>IF(Inskrivning!F1174&gt;0,Inskrivning!Q1174,0)</f>
        <v>0</v>
      </c>
      <c r="I469" s="53">
        <f>IF(Inskrivning!F1174&gt;0,Inskrivning!R1174,0)</f>
        <v>0</v>
      </c>
      <c r="J469" s="53">
        <f>IF(Inskrivning!F1174&gt;0,Inskrivning!S1174,0)</f>
        <v>0</v>
      </c>
      <c r="K469" s="53">
        <f>IF(Inskrivning!F1174&gt;0,Inskrivning!T1174,0)</f>
        <v>0</v>
      </c>
      <c r="L469" s="53">
        <f>IF(Inskrivning!F1174&gt;0,Inskrivning!U1174,0)</f>
        <v>0</v>
      </c>
      <c r="M469" s="53">
        <f>IF(Inskrivning!F1174&gt;0,Inskrivning!V1174,0)</f>
        <v>0</v>
      </c>
      <c r="N469" s="53">
        <f>IF(Inskrivning!F1174&gt;0,Inskrivning!W1174,0)</f>
        <v>0</v>
      </c>
      <c r="O469" s="53">
        <f>IF(Inskrivning!F1174&gt;0,Inskrivning!X1174,0)</f>
        <v>0</v>
      </c>
      <c r="P469" s="4"/>
      <c r="Q469" s="4"/>
      <c r="R469" s="4"/>
      <c r="W469" s="15">
        <f>IF(Inskrivning!F1174="",0,Inskrivning!F1174)</f>
        <v>0</v>
      </c>
      <c r="Y469" s="30"/>
      <c r="Z469" s="4"/>
    </row>
    <row r="470" spans="1:26" ht="15" x14ac:dyDescent="0.25">
      <c r="A470" s="53">
        <f>IF(Inskrivning!F1175&gt;0,Inskrivning!J1175,0)</f>
        <v>0</v>
      </c>
      <c r="B470" s="53">
        <f>IF(Inskrivning!F1175&gt;0,Inskrivning!K1175,0)</f>
        <v>0</v>
      </c>
      <c r="C470" s="53">
        <f>IF(Inskrivning!F1175&gt;0,Inskrivning!L1175,0)</f>
        <v>0</v>
      </c>
      <c r="D470" s="53">
        <f>IF(Inskrivning!F1175&gt;0,Inskrivning!M1175,0)</f>
        <v>0</v>
      </c>
      <c r="E470" s="53">
        <f>IF(Inskrivning!F1175&gt;0,Inskrivning!N1175,0)</f>
        <v>0</v>
      </c>
      <c r="F470" s="53">
        <f>IF(Inskrivning!F1175&gt;0,Inskrivning!O1175,0)</f>
        <v>0</v>
      </c>
      <c r="G470" s="53">
        <f>IF(Inskrivning!F1175&gt;0,Inskrivning!P1175,0)</f>
        <v>0</v>
      </c>
      <c r="H470" s="53">
        <f>IF(Inskrivning!F1175&gt;0,Inskrivning!Q1175,0)</f>
        <v>0</v>
      </c>
      <c r="I470" s="53">
        <f>IF(Inskrivning!F1175&gt;0,Inskrivning!R1175,0)</f>
        <v>0</v>
      </c>
      <c r="J470" s="53">
        <f>IF(Inskrivning!F1175&gt;0,Inskrivning!S1175,0)</f>
        <v>0</v>
      </c>
      <c r="K470" s="53">
        <f>IF(Inskrivning!F1175&gt;0,Inskrivning!T1175,0)</f>
        <v>0</v>
      </c>
      <c r="L470" s="53">
        <f>IF(Inskrivning!F1175&gt;0,Inskrivning!U1175,0)</f>
        <v>0</v>
      </c>
      <c r="M470" s="53">
        <f>IF(Inskrivning!F1175&gt;0,Inskrivning!V1175,0)</f>
        <v>0</v>
      </c>
      <c r="N470" s="53">
        <f>IF(Inskrivning!F1175&gt;0,Inskrivning!W1175,0)</f>
        <v>0</v>
      </c>
      <c r="O470" s="53">
        <f>IF(Inskrivning!F1175&gt;0,Inskrivning!X1175,0)</f>
        <v>0</v>
      </c>
      <c r="P470" s="4"/>
      <c r="Q470" s="4"/>
      <c r="R470" s="4"/>
      <c r="W470" s="15">
        <f>IF(Inskrivning!F1175="",0,Inskrivning!F1175)</f>
        <v>0</v>
      </c>
      <c r="Y470" s="30"/>
      <c r="Z470" s="104"/>
    </row>
    <row r="471" spans="1:26" ht="15" x14ac:dyDescent="0.25">
      <c r="A471" s="53">
        <f>IF(Inskrivning!F1176&gt;0,Inskrivning!J1176,0)</f>
        <v>0</v>
      </c>
      <c r="B471" s="53">
        <f>IF(Inskrivning!F1176&gt;0,Inskrivning!K1176,0)</f>
        <v>0</v>
      </c>
      <c r="C471" s="53">
        <f>IF(Inskrivning!F1176&gt;0,Inskrivning!L1176,0)</f>
        <v>0</v>
      </c>
      <c r="D471" s="53">
        <f>IF(Inskrivning!F1176&gt;0,Inskrivning!M1176,0)</f>
        <v>0</v>
      </c>
      <c r="E471" s="53">
        <f>IF(Inskrivning!F1176&gt;0,Inskrivning!N1176,0)</f>
        <v>0</v>
      </c>
      <c r="F471" s="53">
        <f>IF(Inskrivning!F1176&gt;0,Inskrivning!O1176,0)</f>
        <v>0</v>
      </c>
      <c r="G471" s="53">
        <f>IF(Inskrivning!F1176&gt;0,Inskrivning!P1176,0)</f>
        <v>0</v>
      </c>
      <c r="H471" s="53">
        <f>IF(Inskrivning!F1176&gt;0,Inskrivning!Q1176,0)</f>
        <v>0</v>
      </c>
      <c r="I471" s="53">
        <f>IF(Inskrivning!F1176&gt;0,Inskrivning!R1176,0)</f>
        <v>0</v>
      </c>
      <c r="J471" s="53">
        <f>IF(Inskrivning!F1176&gt;0,Inskrivning!S1176,0)</f>
        <v>0</v>
      </c>
      <c r="K471" s="53">
        <f>IF(Inskrivning!F1176&gt;0,Inskrivning!T1176,0)</f>
        <v>0</v>
      </c>
      <c r="L471" s="53">
        <f>IF(Inskrivning!F1176&gt;0,Inskrivning!U1176,0)</f>
        <v>0</v>
      </c>
      <c r="M471" s="53">
        <f>IF(Inskrivning!F1176&gt;0,Inskrivning!V1176,0)</f>
        <v>0</v>
      </c>
      <c r="N471" s="53">
        <f>IF(Inskrivning!F1176&gt;0,Inskrivning!W1176,0)</f>
        <v>0</v>
      </c>
      <c r="O471" s="53">
        <f>IF(Inskrivning!F1176&gt;0,Inskrivning!X1176,0)</f>
        <v>0</v>
      </c>
      <c r="P471" s="4"/>
      <c r="Q471" s="4"/>
      <c r="R471" s="4"/>
      <c r="W471" s="15">
        <f>IF(Inskrivning!F1176="",0,Inskrivning!F1176)</f>
        <v>0</v>
      </c>
      <c r="Y471" s="30"/>
      <c r="Z471" s="4"/>
    </row>
    <row r="472" spans="1:26" ht="15" x14ac:dyDescent="0.25">
      <c r="A472" s="53">
        <f>IF(Inskrivning!F1177&gt;0,Inskrivning!J1177,0)</f>
        <v>0</v>
      </c>
      <c r="B472" s="53">
        <f>IF(Inskrivning!F1177&gt;0,Inskrivning!K1177,0)</f>
        <v>0</v>
      </c>
      <c r="C472" s="53">
        <f>IF(Inskrivning!F1177&gt;0,Inskrivning!L1177,0)</f>
        <v>0</v>
      </c>
      <c r="D472" s="53">
        <f>IF(Inskrivning!F1177&gt;0,Inskrivning!M1177,0)</f>
        <v>0</v>
      </c>
      <c r="E472" s="53">
        <f>IF(Inskrivning!F1177&gt;0,Inskrivning!N1177,0)</f>
        <v>0</v>
      </c>
      <c r="F472" s="53">
        <f>IF(Inskrivning!F1177&gt;0,Inskrivning!O1177,0)</f>
        <v>0</v>
      </c>
      <c r="G472" s="53">
        <f>IF(Inskrivning!F1177&gt;0,Inskrivning!P1177,0)</f>
        <v>0</v>
      </c>
      <c r="H472" s="53">
        <f>IF(Inskrivning!F1177&gt;0,Inskrivning!Q1177,0)</f>
        <v>0</v>
      </c>
      <c r="I472" s="53">
        <f>IF(Inskrivning!F1177&gt;0,Inskrivning!R1177,0)</f>
        <v>0</v>
      </c>
      <c r="J472" s="53">
        <f>IF(Inskrivning!F1177&gt;0,Inskrivning!S1177,0)</f>
        <v>0</v>
      </c>
      <c r="K472" s="53">
        <f>IF(Inskrivning!F1177&gt;0,Inskrivning!T1177,0)</f>
        <v>0</v>
      </c>
      <c r="L472" s="53">
        <f>IF(Inskrivning!F1177&gt;0,Inskrivning!U1177,0)</f>
        <v>0</v>
      </c>
      <c r="M472" s="53">
        <f>IF(Inskrivning!F1177&gt;0,Inskrivning!V1177,0)</f>
        <v>0</v>
      </c>
      <c r="N472" s="53">
        <f>IF(Inskrivning!F1177&gt;0,Inskrivning!W1177,0)</f>
        <v>0</v>
      </c>
      <c r="O472" s="53">
        <f>IF(Inskrivning!F1177&gt;0,Inskrivning!X1177,0)</f>
        <v>0</v>
      </c>
      <c r="P472" s="4"/>
      <c r="Q472" s="4"/>
      <c r="R472" s="4"/>
      <c r="W472" s="15">
        <f>IF(Inskrivning!F1177="",0,Inskrivning!F1177)</f>
        <v>0</v>
      </c>
      <c r="Y472" s="30"/>
      <c r="Z472" s="104"/>
    </row>
    <row r="473" spans="1:26" ht="15" x14ac:dyDescent="0.25">
      <c r="A473" s="53">
        <f>IF(Inskrivning!F1178&gt;0,Inskrivning!J1178,0)</f>
        <v>0</v>
      </c>
      <c r="B473" s="53">
        <f>IF(Inskrivning!F1178&gt;0,Inskrivning!K1178,0)</f>
        <v>0</v>
      </c>
      <c r="C473" s="53">
        <f>IF(Inskrivning!F1178&gt;0,Inskrivning!L1178,0)</f>
        <v>0</v>
      </c>
      <c r="D473" s="53">
        <f>IF(Inskrivning!F1178&gt;0,Inskrivning!M1178,0)</f>
        <v>0</v>
      </c>
      <c r="E473" s="53">
        <f>IF(Inskrivning!F1178&gt;0,Inskrivning!N1178,0)</f>
        <v>0</v>
      </c>
      <c r="F473" s="53">
        <f>IF(Inskrivning!F1178&gt;0,Inskrivning!O1178,0)</f>
        <v>0</v>
      </c>
      <c r="G473" s="53">
        <f>IF(Inskrivning!F1178&gt;0,Inskrivning!P1178,0)</f>
        <v>0</v>
      </c>
      <c r="H473" s="53">
        <f>IF(Inskrivning!F1178&gt;0,Inskrivning!Q1178,0)</f>
        <v>0</v>
      </c>
      <c r="I473" s="53">
        <f>IF(Inskrivning!F1178&gt;0,Inskrivning!R1178,0)</f>
        <v>0</v>
      </c>
      <c r="J473" s="53">
        <f>IF(Inskrivning!F1178&gt;0,Inskrivning!S1178,0)</f>
        <v>0</v>
      </c>
      <c r="K473" s="53">
        <f>IF(Inskrivning!F1178&gt;0,Inskrivning!T1178,0)</f>
        <v>0</v>
      </c>
      <c r="L473" s="53">
        <f>IF(Inskrivning!F1178&gt;0,Inskrivning!U1178,0)</f>
        <v>0</v>
      </c>
      <c r="M473" s="53">
        <f>IF(Inskrivning!F1178&gt;0,Inskrivning!V1178,0)</f>
        <v>0</v>
      </c>
      <c r="N473" s="53">
        <f>IF(Inskrivning!F1178&gt;0,Inskrivning!W1178,0)</f>
        <v>0</v>
      </c>
      <c r="O473" s="53">
        <f>IF(Inskrivning!F1178&gt;0,Inskrivning!X1178,0)</f>
        <v>0</v>
      </c>
      <c r="P473" s="4"/>
      <c r="Q473" s="4"/>
      <c r="R473" s="4"/>
      <c r="W473" s="15">
        <f>IF(Inskrivning!F1178="",0,Inskrivning!F1178)</f>
        <v>0</v>
      </c>
      <c r="Y473" s="30"/>
      <c r="Z473" s="4"/>
    </row>
    <row r="474" spans="1:26" ht="15" x14ac:dyDescent="0.25">
      <c r="A474" s="53">
        <f>IF(Inskrivning!F1179&gt;0,Inskrivning!J1179,0)</f>
        <v>0</v>
      </c>
      <c r="B474" s="53">
        <f>IF(Inskrivning!F1179&gt;0,Inskrivning!K1179,0)</f>
        <v>0</v>
      </c>
      <c r="C474" s="53">
        <f>IF(Inskrivning!F1179&gt;0,Inskrivning!L1179,0)</f>
        <v>0</v>
      </c>
      <c r="D474" s="53">
        <f>IF(Inskrivning!F1179&gt;0,Inskrivning!M1179,0)</f>
        <v>0</v>
      </c>
      <c r="E474" s="53">
        <f>IF(Inskrivning!F1179&gt;0,Inskrivning!N1179,0)</f>
        <v>0</v>
      </c>
      <c r="F474" s="53">
        <f>IF(Inskrivning!F1179&gt;0,Inskrivning!O1179,0)</f>
        <v>0</v>
      </c>
      <c r="G474" s="53">
        <f>IF(Inskrivning!F1179&gt;0,Inskrivning!P1179,0)</f>
        <v>0</v>
      </c>
      <c r="H474" s="53">
        <f>IF(Inskrivning!F1179&gt;0,Inskrivning!Q1179,0)</f>
        <v>0</v>
      </c>
      <c r="I474" s="53">
        <f>IF(Inskrivning!F1179&gt;0,Inskrivning!R1179,0)</f>
        <v>0</v>
      </c>
      <c r="J474" s="53">
        <f>IF(Inskrivning!F1179&gt;0,Inskrivning!S1179,0)</f>
        <v>0</v>
      </c>
      <c r="K474" s="53">
        <f>IF(Inskrivning!F1179&gt;0,Inskrivning!T1179,0)</f>
        <v>0</v>
      </c>
      <c r="L474" s="53">
        <f>IF(Inskrivning!F1179&gt;0,Inskrivning!U1179,0)</f>
        <v>0</v>
      </c>
      <c r="M474" s="53">
        <f>IF(Inskrivning!F1179&gt;0,Inskrivning!V1179,0)</f>
        <v>0</v>
      </c>
      <c r="N474" s="53">
        <f>IF(Inskrivning!F1179&gt;0,Inskrivning!W1179,0)</f>
        <v>0</v>
      </c>
      <c r="O474" s="53">
        <f>IF(Inskrivning!F1179&gt;0,Inskrivning!X1179,0)</f>
        <v>0</v>
      </c>
      <c r="P474" s="4"/>
      <c r="Q474" s="4"/>
      <c r="R474" s="4"/>
      <c r="W474" s="15">
        <f>IF(Inskrivning!F1179="",0,Inskrivning!F1179)</f>
        <v>0</v>
      </c>
      <c r="Y474" s="30"/>
      <c r="Z474" s="104"/>
    </row>
    <row r="475" spans="1:26" ht="15" x14ac:dyDescent="0.25">
      <c r="A475" s="53">
        <f>IF(Inskrivning!F1180&gt;0,Inskrivning!J1180,0)</f>
        <v>0</v>
      </c>
      <c r="B475" s="53">
        <f>IF(Inskrivning!F1180&gt;0,Inskrivning!K1180,0)</f>
        <v>0</v>
      </c>
      <c r="C475" s="53">
        <f>IF(Inskrivning!F1180&gt;0,Inskrivning!L1180,0)</f>
        <v>0</v>
      </c>
      <c r="D475" s="53">
        <f>IF(Inskrivning!F1180&gt;0,Inskrivning!M1180,0)</f>
        <v>0</v>
      </c>
      <c r="E475" s="53">
        <f>IF(Inskrivning!F1180&gt;0,Inskrivning!N1180,0)</f>
        <v>0</v>
      </c>
      <c r="F475" s="53">
        <f>IF(Inskrivning!F1180&gt;0,Inskrivning!O1180,0)</f>
        <v>0</v>
      </c>
      <c r="G475" s="53">
        <f>IF(Inskrivning!F1180&gt;0,Inskrivning!P1180,0)</f>
        <v>0</v>
      </c>
      <c r="H475" s="53">
        <f>IF(Inskrivning!F1180&gt;0,Inskrivning!Q1180,0)</f>
        <v>0</v>
      </c>
      <c r="I475" s="53">
        <f>IF(Inskrivning!F1180&gt;0,Inskrivning!R1180,0)</f>
        <v>0</v>
      </c>
      <c r="J475" s="53">
        <f>IF(Inskrivning!F1180&gt;0,Inskrivning!S1180,0)</f>
        <v>0</v>
      </c>
      <c r="K475" s="53">
        <f>IF(Inskrivning!F1180&gt;0,Inskrivning!T1180,0)</f>
        <v>0</v>
      </c>
      <c r="L475" s="53">
        <f>IF(Inskrivning!F1180&gt;0,Inskrivning!U1180,0)</f>
        <v>0</v>
      </c>
      <c r="M475" s="53">
        <f>IF(Inskrivning!F1180&gt;0,Inskrivning!V1180,0)</f>
        <v>0</v>
      </c>
      <c r="N475" s="53">
        <f>IF(Inskrivning!F1180&gt;0,Inskrivning!W1180,0)</f>
        <v>0</v>
      </c>
      <c r="O475" s="53">
        <f>IF(Inskrivning!F1180&gt;0,Inskrivning!X1180,0)</f>
        <v>0</v>
      </c>
      <c r="P475" s="4"/>
      <c r="Q475" s="4"/>
      <c r="R475" s="4"/>
      <c r="W475" s="15">
        <f>IF(Inskrivning!F1180="",0,Inskrivning!F1180)</f>
        <v>0</v>
      </c>
      <c r="Y475" s="30"/>
      <c r="Z475" s="4"/>
    </row>
    <row r="476" spans="1:26" ht="15" x14ac:dyDescent="0.25">
      <c r="A476" s="53">
        <f>IF(Inskrivning!F1181&gt;0,Inskrivning!J1181,0)</f>
        <v>0</v>
      </c>
      <c r="B476" s="53">
        <f>IF(Inskrivning!F1181&gt;0,Inskrivning!K1181,0)</f>
        <v>0</v>
      </c>
      <c r="C476" s="53">
        <f>IF(Inskrivning!F1181&gt;0,Inskrivning!L1181,0)</f>
        <v>0</v>
      </c>
      <c r="D476" s="53">
        <f>IF(Inskrivning!F1181&gt;0,Inskrivning!M1181,0)</f>
        <v>0</v>
      </c>
      <c r="E476" s="53">
        <f>IF(Inskrivning!F1181&gt;0,Inskrivning!N1181,0)</f>
        <v>0</v>
      </c>
      <c r="F476" s="53">
        <f>IF(Inskrivning!F1181&gt;0,Inskrivning!O1181,0)</f>
        <v>0</v>
      </c>
      <c r="G476" s="53">
        <f>IF(Inskrivning!F1181&gt;0,Inskrivning!P1181,0)</f>
        <v>0</v>
      </c>
      <c r="H476" s="53">
        <f>IF(Inskrivning!F1181&gt;0,Inskrivning!Q1181,0)</f>
        <v>0</v>
      </c>
      <c r="I476" s="53">
        <f>IF(Inskrivning!F1181&gt;0,Inskrivning!R1181,0)</f>
        <v>0</v>
      </c>
      <c r="J476" s="53">
        <f>IF(Inskrivning!F1181&gt;0,Inskrivning!S1181,0)</f>
        <v>0</v>
      </c>
      <c r="K476" s="53">
        <f>IF(Inskrivning!F1181&gt;0,Inskrivning!T1181,0)</f>
        <v>0</v>
      </c>
      <c r="L476" s="53">
        <f>IF(Inskrivning!F1181&gt;0,Inskrivning!U1181,0)</f>
        <v>0</v>
      </c>
      <c r="M476" s="53">
        <f>IF(Inskrivning!F1181&gt;0,Inskrivning!V1181,0)</f>
        <v>0</v>
      </c>
      <c r="N476" s="53">
        <f>IF(Inskrivning!F1181&gt;0,Inskrivning!W1181,0)</f>
        <v>0</v>
      </c>
      <c r="O476" s="53">
        <f>IF(Inskrivning!F1181&gt;0,Inskrivning!X1181,0)</f>
        <v>0</v>
      </c>
      <c r="P476" s="4"/>
      <c r="Q476" s="4"/>
      <c r="R476" s="4"/>
      <c r="W476" s="15">
        <f>IF(Inskrivning!F1181="",0,Inskrivning!F1181)</f>
        <v>0</v>
      </c>
      <c r="Y476" s="30"/>
      <c r="Z476" s="104"/>
    </row>
    <row r="477" spans="1:26" ht="15" x14ac:dyDescent="0.25">
      <c r="A477" s="53">
        <f>IF(Inskrivning!F1182&gt;0,Inskrivning!J1182,0)</f>
        <v>0</v>
      </c>
      <c r="B477" s="53">
        <f>IF(Inskrivning!F1182&gt;0,Inskrivning!K1182,0)</f>
        <v>0</v>
      </c>
      <c r="C477" s="53">
        <f>IF(Inskrivning!F1182&gt;0,Inskrivning!L1182,0)</f>
        <v>0</v>
      </c>
      <c r="D477" s="53">
        <f>IF(Inskrivning!F1182&gt;0,Inskrivning!M1182,0)</f>
        <v>0</v>
      </c>
      <c r="E477" s="53">
        <f>IF(Inskrivning!F1182&gt;0,Inskrivning!N1182,0)</f>
        <v>0</v>
      </c>
      <c r="F477" s="53">
        <f>IF(Inskrivning!F1182&gt;0,Inskrivning!O1182,0)</f>
        <v>0</v>
      </c>
      <c r="G477" s="53">
        <f>IF(Inskrivning!F1182&gt;0,Inskrivning!P1182,0)</f>
        <v>0</v>
      </c>
      <c r="H477" s="53">
        <f>IF(Inskrivning!F1182&gt;0,Inskrivning!Q1182,0)</f>
        <v>0</v>
      </c>
      <c r="I477" s="53">
        <f>IF(Inskrivning!F1182&gt;0,Inskrivning!R1182,0)</f>
        <v>0</v>
      </c>
      <c r="J477" s="53">
        <f>IF(Inskrivning!F1182&gt;0,Inskrivning!S1182,0)</f>
        <v>0</v>
      </c>
      <c r="K477" s="53">
        <f>IF(Inskrivning!F1182&gt;0,Inskrivning!T1182,0)</f>
        <v>0</v>
      </c>
      <c r="L477" s="53">
        <f>IF(Inskrivning!F1182&gt;0,Inskrivning!U1182,0)</f>
        <v>0</v>
      </c>
      <c r="M477" s="53">
        <f>IF(Inskrivning!F1182&gt;0,Inskrivning!V1182,0)</f>
        <v>0</v>
      </c>
      <c r="N477" s="53">
        <f>IF(Inskrivning!F1182&gt;0,Inskrivning!W1182,0)</f>
        <v>0</v>
      </c>
      <c r="O477" s="53">
        <f>IF(Inskrivning!F1182&gt;0,Inskrivning!X1182,0)</f>
        <v>0</v>
      </c>
      <c r="P477" s="4"/>
      <c r="Q477" s="4"/>
      <c r="R477" s="4"/>
      <c r="W477" s="15">
        <f>IF(Inskrivning!F1182="",0,Inskrivning!F1182)</f>
        <v>0</v>
      </c>
      <c r="Y477" s="30"/>
      <c r="Z477" s="4"/>
    </row>
    <row r="478" spans="1:26" ht="15" x14ac:dyDescent="0.25">
      <c r="A478" s="53">
        <f>IF(Inskrivning!F1183&gt;0,Inskrivning!J1183,0)</f>
        <v>0</v>
      </c>
      <c r="B478" s="53">
        <f>IF(Inskrivning!F1183&gt;0,Inskrivning!K1183,0)</f>
        <v>0</v>
      </c>
      <c r="C478" s="53">
        <f>IF(Inskrivning!F1183&gt;0,Inskrivning!L1183,0)</f>
        <v>0</v>
      </c>
      <c r="D478" s="53">
        <f>IF(Inskrivning!F1183&gt;0,Inskrivning!M1183,0)</f>
        <v>0</v>
      </c>
      <c r="E478" s="53">
        <f>IF(Inskrivning!F1183&gt;0,Inskrivning!N1183,0)</f>
        <v>0</v>
      </c>
      <c r="F478" s="53">
        <f>IF(Inskrivning!F1183&gt;0,Inskrivning!O1183,0)</f>
        <v>0</v>
      </c>
      <c r="G478" s="53">
        <f>IF(Inskrivning!F1183&gt;0,Inskrivning!P1183,0)</f>
        <v>0</v>
      </c>
      <c r="H478" s="53">
        <f>IF(Inskrivning!F1183&gt;0,Inskrivning!Q1183,0)</f>
        <v>0</v>
      </c>
      <c r="I478" s="53">
        <f>IF(Inskrivning!F1183&gt;0,Inskrivning!R1183,0)</f>
        <v>0</v>
      </c>
      <c r="J478" s="53">
        <f>IF(Inskrivning!F1183&gt;0,Inskrivning!S1183,0)</f>
        <v>0</v>
      </c>
      <c r="K478" s="53">
        <f>IF(Inskrivning!F1183&gt;0,Inskrivning!T1183,0)</f>
        <v>0</v>
      </c>
      <c r="L478" s="53">
        <f>IF(Inskrivning!F1183&gt;0,Inskrivning!U1183,0)</f>
        <v>0</v>
      </c>
      <c r="M478" s="53">
        <f>IF(Inskrivning!F1183&gt;0,Inskrivning!V1183,0)</f>
        <v>0</v>
      </c>
      <c r="N478" s="53">
        <f>IF(Inskrivning!F1183&gt;0,Inskrivning!W1183,0)</f>
        <v>0</v>
      </c>
      <c r="O478" s="53">
        <f>IF(Inskrivning!F1183&gt;0,Inskrivning!X1183,0)</f>
        <v>0</v>
      </c>
      <c r="P478" s="4"/>
      <c r="Q478" s="4"/>
      <c r="R478" s="4"/>
      <c r="W478" s="15">
        <f>IF(Inskrivning!F1183="",0,Inskrivning!F1183)</f>
        <v>0</v>
      </c>
      <c r="Y478" s="30"/>
      <c r="Z478" s="104"/>
    </row>
    <row r="479" spans="1:26" ht="15" x14ac:dyDescent="0.25">
      <c r="A479" s="53">
        <f>IF(Inskrivning!F1184&gt;0,Inskrivning!J1184,0)</f>
        <v>0</v>
      </c>
      <c r="B479" s="53">
        <f>IF(Inskrivning!F1184&gt;0,Inskrivning!K1184,0)</f>
        <v>0</v>
      </c>
      <c r="C479" s="53">
        <f>IF(Inskrivning!F1184&gt;0,Inskrivning!L1184,0)</f>
        <v>0</v>
      </c>
      <c r="D479" s="53">
        <f>IF(Inskrivning!F1184&gt;0,Inskrivning!M1184,0)</f>
        <v>0</v>
      </c>
      <c r="E479" s="53">
        <f>IF(Inskrivning!F1184&gt;0,Inskrivning!N1184,0)</f>
        <v>0</v>
      </c>
      <c r="F479" s="53">
        <f>IF(Inskrivning!F1184&gt;0,Inskrivning!O1184,0)</f>
        <v>0</v>
      </c>
      <c r="G479" s="53">
        <f>IF(Inskrivning!F1184&gt;0,Inskrivning!P1184,0)</f>
        <v>0</v>
      </c>
      <c r="H479" s="53">
        <f>IF(Inskrivning!F1184&gt;0,Inskrivning!Q1184,0)</f>
        <v>0</v>
      </c>
      <c r="I479" s="53">
        <f>IF(Inskrivning!F1184&gt;0,Inskrivning!R1184,0)</f>
        <v>0</v>
      </c>
      <c r="J479" s="53">
        <f>IF(Inskrivning!F1184&gt;0,Inskrivning!S1184,0)</f>
        <v>0</v>
      </c>
      <c r="K479" s="53">
        <f>IF(Inskrivning!F1184&gt;0,Inskrivning!T1184,0)</f>
        <v>0</v>
      </c>
      <c r="L479" s="53">
        <f>IF(Inskrivning!F1184&gt;0,Inskrivning!U1184,0)</f>
        <v>0</v>
      </c>
      <c r="M479" s="53">
        <f>IF(Inskrivning!F1184&gt;0,Inskrivning!V1184,0)</f>
        <v>0</v>
      </c>
      <c r="N479" s="53">
        <f>IF(Inskrivning!F1184&gt;0,Inskrivning!W1184,0)</f>
        <v>0</v>
      </c>
      <c r="O479" s="53">
        <f>IF(Inskrivning!F1184&gt;0,Inskrivning!X1184,0)</f>
        <v>0</v>
      </c>
      <c r="P479" s="4"/>
      <c r="Q479" s="4"/>
      <c r="R479" s="4"/>
      <c r="W479" s="15">
        <f>IF(Inskrivning!F1184="",0,Inskrivning!F1184)</f>
        <v>0</v>
      </c>
      <c r="Y479" s="30"/>
      <c r="Z479" s="4"/>
    </row>
    <row r="480" spans="1:26" ht="15" x14ac:dyDescent="0.25">
      <c r="A480" s="53">
        <f>IF(Inskrivning!F1185&gt;0,Inskrivning!J1185,0)</f>
        <v>0</v>
      </c>
      <c r="B480" s="53">
        <f>IF(Inskrivning!F1185&gt;0,Inskrivning!K1185,0)</f>
        <v>0</v>
      </c>
      <c r="C480" s="53">
        <f>IF(Inskrivning!F1185&gt;0,Inskrivning!L1185,0)</f>
        <v>0</v>
      </c>
      <c r="D480" s="53">
        <f>IF(Inskrivning!F1185&gt;0,Inskrivning!M1185,0)</f>
        <v>0</v>
      </c>
      <c r="E480" s="53">
        <f>IF(Inskrivning!F1185&gt;0,Inskrivning!N1185,0)</f>
        <v>0</v>
      </c>
      <c r="F480" s="53">
        <f>IF(Inskrivning!F1185&gt;0,Inskrivning!O1185,0)</f>
        <v>0</v>
      </c>
      <c r="G480" s="53">
        <f>IF(Inskrivning!F1185&gt;0,Inskrivning!P1185,0)</f>
        <v>0</v>
      </c>
      <c r="H480" s="53">
        <f>IF(Inskrivning!F1185&gt;0,Inskrivning!Q1185,0)</f>
        <v>0</v>
      </c>
      <c r="I480" s="53">
        <f>IF(Inskrivning!F1185&gt;0,Inskrivning!R1185,0)</f>
        <v>0</v>
      </c>
      <c r="J480" s="53">
        <f>IF(Inskrivning!F1185&gt;0,Inskrivning!S1185,0)</f>
        <v>0</v>
      </c>
      <c r="K480" s="53">
        <f>IF(Inskrivning!F1185&gt;0,Inskrivning!T1185,0)</f>
        <v>0</v>
      </c>
      <c r="L480" s="53">
        <f>IF(Inskrivning!F1185&gt;0,Inskrivning!U1185,0)</f>
        <v>0</v>
      </c>
      <c r="M480" s="53">
        <f>IF(Inskrivning!F1185&gt;0,Inskrivning!V1185,0)</f>
        <v>0</v>
      </c>
      <c r="N480" s="53">
        <f>IF(Inskrivning!F1185&gt;0,Inskrivning!W1185,0)</f>
        <v>0</v>
      </c>
      <c r="O480" s="53">
        <f>IF(Inskrivning!F1185&gt;0,Inskrivning!X1185,0)</f>
        <v>0</v>
      </c>
      <c r="P480" s="4"/>
      <c r="Q480" s="4"/>
      <c r="R480" s="4"/>
      <c r="W480" s="15">
        <f>IF(Inskrivning!F1185="",0,Inskrivning!F1185)</f>
        <v>0</v>
      </c>
      <c r="Y480" s="30"/>
      <c r="Z480" s="104"/>
    </row>
    <row r="481" spans="1:26" ht="15" x14ac:dyDescent="0.25">
      <c r="A481" s="53">
        <f>IF(Inskrivning!F1186&gt;0,Inskrivning!J1186,0)</f>
        <v>0</v>
      </c>
      <c r="B481" s="53">
        <f>IF(Inskrivning!F1186&gt;0,Inskrivning!K1186,0)</f>
        <v>0</v>
      </c>
      <c r="C481" s="53">
        <f>IF(Inskrivning!F1186&gt;0,Inskrivning!L1186,0)</f>
        <v>0</v>
      </c>
      <c r="D481" s="53">
        <f>IF(Inskrivning!F1186&gt;0,Inskrivning!M1186,0)</f>
        <v>0</v>
      </c>
      <c r="E481" s="53">
        <f>IF(Inskrivning!F1186&gt;0,Inskrivning!N1186,0)</f>
        <v>0</v>
      </c>
      <c r="F481" s="53">
        <f>IF(Inskrivning!F1186&gt;0,Inskrivning!O1186,0)</f>
        <v>0</v>
      </c>
      <c r="G481" s="53">
        <f>IF(Inskrivning!F1186&gt;0,Inskrivning!P1186,0)</f>
        <v>0</v>
      </c>
      <c r="H481" s="53">
        <f>IF(Inskrivning!F1186&gt;0,Inskrivning!Q1186,0)</f>
        <v>0</v>
      </c>
      <c r="I481" s="53">
        <f>IF(Inskrivning!F1186&gt;0,Inskrivning!R1186,0)</f>
        <v>0</v>
      </c>
      <c r="J481" s="53">
        <f>IF(Inskrivning!F1186&gt;0,Inskrivning!S1186,0)</f>
        <v>0</v>
      </c>
      <c r="K481" s="53">
        <f>IF(Inskrivning!F1186&gt;0,Inskrivning!T1186,0)</f>
        <v>0</v>
      </c>
      <c r="L481" s="53">
        <f>IF(Inskrivning!F1186&gt;0,Inskrivning!U1186,0)</f>
        <v>0</v>
      </c>
      <c r="M481" s="53">
        <f>IF(Inskrivning!F1186&gt;0,Inskrivning!V1186,0)</f>
        <v>0</v>
      </c>
      <c r="N481" s="53">
        <f>IF(Inskrivning!F1186&gt;0,Inskrivning!W1186,0)</f>
        <v>0</v>
      </c>
      <c r="O481" s="53">
        <f>IF(Inskrivning!F1186&gt;0,Inskrivning!X1186,0)</f>
        <v>0</v>
      </c>
      <c r="P481" s="4"/>
      <c r="Q481" s="4"/>
      <c r="R481" s="4"/>
      <c r="W481" s="15">
        <f>IF(Inskrivning!F1186="",0,Inskrivning!F1186)</f>
        <v>0</v>
      </c>
      <c r="Y481" s="30"/>
      <c r="Z481" s="4"/>
    </row>
    <row r="482" spans="1:26" ht="15" x14ac:dyDescent="0.25">
      <c r="A482" s="53">
        <f>IF(Inskrivning!F1187&gt;0,Inskrivning!J1187,0)</f>
        <v>0</v>
      </c>
      <c r="B482" s="53">
        <f>IF(Inskrivning!F1187&gt;0,Inskrivning!K1187,0)</f>
        <v>0</v>
      </c>
      <c r="C482" s="53">
        <f>IF(Inskrivning!F1187&gt;0,Inskrivning!L1187,0)</f>
        <v>0</v>
      </c>
      <c r="D482" s="53">
        <f>IF(Inskrivning!F1187&gt;0,Inskrivning!M1187,0)</f>
        <v>0</v>
      </c>
      <c r="E482" s="53">
        <f>IF(Inskrivning!F1187&gt;0,Inskrivning!N1187,0)</f>
        <v>0</v>
      </c>
      <c r="F482" s="53">
        <f>IF(Inskrivning!F1187&gt;0,Inskrivning!O1187,0)</f>
        <v>0</v>
      </c>
      <c r="G482" s="53">
        <f>IF(Inskrivning!F1187&gt;0,Inskrivning!P1187,0)</f>
        <v>0</v>
      </c>
      <c r="H482" s="53">
        <f>IF(Inskrivning!F1187&gt;0,Inskrivning!Q1187,0)</f>
        <v>0</v>
      </c>
      <c r="I482" s="53">
        <f>IF(Inskrivning!F1187&gt;0,Inskrivning!R1187,0)</f>
        <v>0</v>
      </c>
      <c r="J482" s="53">
        <f>IF(Inskrivning!F1187&gt;0,Inskrivning!S1187,0)</f>
        <v>0</v>
      </c>
      <c r="K482" s="53">
        <f>IF(Inskrivning!F1187&gt;0,Inskrivning!T1187,0)</f>
        <v>0</v>
      </c>
      <c r="L482" s="53">
        <f>IF(Inskrivning!F1187&gt;0,Inskrivning!U1187,0)</f>
        <v>0</v>
      </c>
      <c r="M482" s="53">
        <f>IF(Inskrivning!F1187&gt;0,Inskrivning!V1187,0)</f>
        <v>0</v>
      </c>
      <c r="N482" s="53">
        <f>IF(Inskrivning!F1187&gt;0,Inskrivning!W1187,0)</f>
        <v>0</v>
      </c>
      <c r="O482" s="53">
        <f>IF(Inskrivning!F1187&gt;0,Inskrivning!X1187,0)</f>
        <v>0</v>
      </c>
      <c r="P482" s="4"/>
      <c r="Q482" s="4"/>
      <c r="R482" s="4"/>
      <c r="W482" s="15">
        <f>IF(Inskrivning!F1187="",0,Inskrivning!F1187)</f>
        <v>0</v>
      </c>
      <c r="Y482" s="30"/>
      <c r="Z482" s="104"/>
    </row>
    <row r="483" spans="1:26" ht="15" x14ac:dyDescent="0.25">
      <c r="A483" s="53">
        <f>IF(Inskrivning!F1188&gt;0,Inskrivning!J1188,0)</f>
        <v>0</v>
      </c>
      <c r="B483" s="53">
        <f>IF(Inskrivning!F1188&gt;0,Inskrivning!K1188,0)</f>
        <v>0</v>
      </c>
      <c r="C483" s="53">
        <f>IF(Inskrivning!F1188&gt;0,Inskrivning!L1188,0)</f>
        <v>0</v>
      </c>
      <c r="D483" s="53">
        <f>IF(Inskrivning!F1188&gt;0,Inskrivning!M1188,0)</f>
        <v>0</v>
      </c>
      <c r="E483" s="53">
        <f>IF(Inskrivning!F1188&gt;0,Inskrivning!N1188,0)</f>
        <v>0</v>
      </c>
      <c r="F483" s="53">
        <f>IF(Inskrivning!F1188&gt;0,Inskrivning!O1188,0)</f>
        <v>0</v>
      </c>
      <c r="G483" s="53">
        <f>IF(Inskrivning!F1188&gt;0,Inskrivning!P1188,0)</f>
        <v>0</v>
      </c>
      <c r="H483" s="53">
        <f>IF(Inskrivning!F1188&gt;0,Inskrivning!Q1188,0)</f>
        <v>0</v>
      </c>
      <c r="I483" s="53">
        <f>IF(Inskrivning!F1188&gt;0,Inskrivning!R1188,0)</f>
        <v>0</v>
      </c>
      <c r="J483" s="53">
        <f>IF(Inskrivning!F1188&gt;0,Inskrivning!S1188,0)</f>
        <v>0</v>
      </c>
      <c r="K483" s="53">
        <f>IF(Inskrivning!F1188&gt;0,Inskrivning!T1188,0)</f>
        <v>0</v>
      </c>
      <c r="L483" s="53">
        <f>IF(Inskrivning!F1188&gt;0,Inskrivning!U1188,0)</f>
        <v>0</v>
      </c>
      <c r="M483" s="53">
        <f>IF(Inskrivning!F1188&gt;0,Inskrivning!V1188,0)</f>
        <v>0</v>
      </c>
      <c r="N483" s="53">
        <f>IF(Inskrivning!F1188&gt;0,Inskrivning!W1188,0)</f>
        <v>0</v>
      </c>
      <c r="O483" s="53">
        <f>IF(Inskrivning!F1188&gt;0,Inskrivning!X1188,0)</f>
        <v>0</v>
      </c>
      <c r="P483" s="4"/>
      <c r="Q483" s="4"/>
      <c r="R483" s="4"/>
      <c r="W483" s="15">
        <f>IF(Inskrivning!F1188="",0,Inskrivning!F1188)</f>
        <v>0</v>
      </c>
      <c r="Y483" s="30"/>
      <c r="Z483" s="4"/>
    </row>
    <row r="484" spans="1:26" ht="15" x14ac:dyDescent="0.25">
      <c r="A484" s="53">
        <f>IF(Inskrivning!F1189&gt;0,Inskrivning!J1189,0)</f>
        <v>0</v>
      </c>
      <c r="B484" s="53">
        <f>IF(Inskrivning!F1189&gt;0,Inskrivning!K1189,0)</f>
        <v>0</v>
      </c>
      <c r="C484" s="53">
        <f>IF(Inskrivning!F1189&gt;0,Inskrivning!L1189,0)</f>
        <v>0</v>
      </c>
      <c r="D484" s="53">
        <f>IF(Inskrivning!F1189&gt;0,Inskrivning!M1189,0)</f>
        <v>0</v>
      </c>
      <c r="E484" s="53">
        <f>IF(Inskrivning!F1189&gt;0,Inskrivning!N1189,0)</f>
        <v>0</v>
      </c>
      <c r="F484" s="53">
        <f>IF(Inskrivning!F1189&gt;0,Inskrivning!O1189,0)</f>
        <v>0</v>
      </c>
      <c r="G484" s="53">
        <f>IF(Inskrivning!F1189&gt;0,Inskrivning!P1189,0)</f>
        <v>0</v>
      </c>
      <c r="H484" s="53">
        <f>IF(Inskrivning!F1189&gt;0,Inskrivning!Q1189,0)</f>
        <v>0</v>
      </c>
      <c r="I484" s="53">
        <f>IF(Inskrivning!F1189&gt;0,Inskrivning!R1189,0)</f>
        <v>0</v>
      </c>
      <c r="J484" s="53">
        <f>IF(Inskrivning!F1189&gt;0,Inskrivning!S1189,0)</f>
        <v>0</v>
      </c>
      <c r="K484" s="53">
        <f>IF(Inskrivning!F1189&gt;0,Inskrivning!T1189,0)</f>
        <v>0</v>
      </c>
      <c r="L484" s="53">
        <f>IF(Inskrivning!F1189&gt;0,Inskrivning!U1189,0)</f>
        <v>0</v>
      </c>
      <c r="M484" s="53">
        <f>IF(Inskrivning!F1189&gt;0,Inskrivning!V1189,0)</f>
        <v>0</v>
      </c>
      <c r="N484" s="53">
        <f>IF(Inskrivning!F1189&gt;0,Inskrivning!W1189,0)</f>
        <v>0</v>
      </c>
      <c r="O484" s="53">
        <f>IF(Inskrivning!F1189&gt;0,Inskrivning!X1189,0)</f>
        <v>0</v>
      </c>
      <c r="P484" s="4"/>
      <c r="Q484" s="4"/>
      <c r="R484" s="4"/>
      <c r="W484" s="15">
        <f>IF(Inskrivning!F1189="",0,Inskrivning!F1189)</f>
        <v>0</v>
      </c>
      <c r="Y484" s="30"/>
      <c r="Z484" s="104"/>
    </row>
    <row r="485" spans="1:26" ht="15" x14ac:dyDescent="0.25">
      <c r="A485" s="53">
        <f>IF(Inskrivning!F1190&gt;0,Inskrivning!J1190,0)</f>
        <v>0</v>
      </c>
      <c r="B485" s="53">
        <f>IF(Inskrivning!F1190&gt;0,Inskrivning!K1190,0)</f>
        <v>0</v>
      </c>
      <c r="C485" s="53">
        <f>IF(Inskrivning!F1190&gt;0,Inskrivning!L1190,0)</f>
        <v>0</v>
      </c>
      <c r="D485" s="53">
        <f>IF(Inskrivning!F1190&gt;0,Inskrivning!M1190,0)</f>
        <v>0</v>
      </c>
      <c r="E485" s="53">
        <f>IF(Inskrivning!F1190&gt;0,Inskrivning!N1190,0)</f>
        <v>0</v>
      </c>
      <c r="F485" s="53">
        <f>IF(Inskrivning!F1190&gt;0,Inskrivning!O1190,0)</f>
        <v>0</v>
      </c>
      <c r="G485" s="53">
        <f>IF(Inskrivning!F1190&gt;0,Inskrivning!P1190,0)</f>
        <v>0</v>
      </c>
      <c r="H485" s="53">
        <f>IF(Inskrivning!F1190&gt;0,Inskrivning!Q1190,0)</f>
        <v>0</v>
      </c>
      <c r="I485" s="53">
        <f>IF(Inskrivning!F1190&gt;0,Inskrivning!R1190,0)</f>
        <v>0</v>
      </c>
      <c r="J485" s="53">
        <f>IF(Inskrivning!F1190&gt;0,Inskrivning!S1190,0)</f>
        <v>0</v>
      </c>
      <c r="K485" s="53">
        <f>IF(Inskrivning!F1190&gt;0,Inskrivning!T1190,0)</f>
        <v>0</v>
      </c>
      <c r="L485" s="53">
        <f>IF(Inskrivning!F1190&gt;0,Inskrivning!U1190,0)</f>
        <v>0</v>
      </c>
      <c r="M485" s="53">
        <f>IF(Inskrivning!F1190&gt;0,Inskrivning!V1190,0)</f>
        <v>0</v>
      </c>
      <c r="N485" s="53">
        <f>IF(Inskrivning!F1190&gt;0,Inskrivning!W1190,0)</f>
        <v>0</v>
      </c>
      <c r="O485" s="53">
        <f>IF(Inskrivning!F1190&gt;0,Inskrivning!X1190,0)</f>
        <v>0</v>
      </c>
      <c r="P485" s="4"/>
      <c r="Q485" s="4"/>
      <c r="R485" s="4"/>
      <c r="W485" s="15">
        <f>IF(Inskrivning!F1190="",0,Inskrivning!F1190)</f>
        <v>0</v>
      </c>
      <c r="Y485" s="30"/>
      <c r="Z485" s="4"/>
    </row>
    <row r="486" spans="1:26" ht="15" x14ac:dyDescent="0.25">
      <c r="A486" s="53">
        <f>IF(Inskrivning!F1191&gt;0,Inskrivning!J1191,0)</f>
        <v>0</v>
      </c>
      <c r="B486" s="53">
        <f>IF(Inskrivning!F1191&gt;0,Inskrivning!K1191,0)</f>
        <v>0</v>
      </c>
      <c r="C486" s="53">
        <f>IF(Inskrivning!F1191&gt;0,Inskrivning!L1191,0)</f>
        <v>0</v>
      </c>
      <c r="D486" s="53">
        <f>IF(Inskrivning!F1191&gt;0,Inskrivning!M1191,0)</f>
        <v>0</v>
      </c>
      <c r="E486" s="53">
        <f>IF(Inskrivning!F1191&gt;0,Inskrivning!N1191,0)</f>
        <v>0</v>
      </c>
      <c r="F486" s="53">
        <f>IF(Inskrivning!F1191&gt;0,Inskrivning!O1191,0)</f>
        <v>0</v>
      </c>
      <c r="G486" s="53">
        <f>IF(Inskrivning!F1191&gt;0,Inskrivning!P1191,0)</f>
        <v>0</v>
      </c>
      <c r="H486" s="53">
        <f>IF(Inskrivning!F1191&gt;0,Inskrivning!Q1191,0)</f>
        <v>0</v>
      </c>
      <c r="I486" s="53">
        <f>IF(Inskrivning!F1191&gt;0,Inskrivning!R1191,0)</f>
        <v>0</v>
      </c>
      <c r="J486" s="53">
        <f>IF(Inskrivning!F1191&gt;0,Inskrivning!S1191,0)</f>
        <v>0</v>
      </c>
      <c r="K486" s="53">
        <f>IF(Inskrivning!F1191&gt;0,Inskrivning!T1191,0)</f>
        <v>0</v>
      </c>
      <c r="L486" s="53">
        <f>IF(Inskrivning!F1191&gt;0,Inskrivning!U1191,0)</f>
        <v>0</v>
      </c>
      <c r="M486" s="53">
        <f>IF(Inskrivning!F1191&gt;0,Inskrivning!V1191,0)</f>
        <v>0</v>
      </c>
      <c r="N486" s="53">
        <f>IF(Inskrivning!F1191&gt;0,Inskrivning!W1191,0)</f>
        <v>0</v>
      </c>
      <c r="O486" s="53">
        <f>IF(Inskrivning!F1191&gt;0,Inskrivning!X1191,0)</f>
        <v>0</v>
      </c>
      <c r="P486" s="4"/>
      <c r="Q486" s="4"/>
      <c r="R486" s="4"/>
      <c r="W486" s="15">
        <f>IF(Inskrivning!F1191="",0,Inskrivning!F1191)</f>
        <v>0</v>
      </c>
      <c r="Y486" s="30"/>
      <c r="Z486" s="104"/>
    </row>
    <row r="487" spans="1:26" ht="15" x14ac:dyDescent="0.25">
      <c r="A487" s="53">
        <f>IF(Inskrivning!F1192&gt;0,Inskrivning!J1192,0)</f>
        <v>0</v>
      </c>
      <c r="B487" s="53">
        <f>IF(Inskrivning!F1192&gt;0,Inskrivning!K1192,0)</f>
        <v>0</v>
      </c>
      <c r="C487" s="53">
        <f>IF(Inskrivning!F1192&gt;0,Inskrivning!L1192,0)</f>
        <v>0</v>
      </c>
      <c r="D487" s="53">
        <f>IF(Inskrivning!F1192&gt;0,Inskrivning!M1192,0)</f>
        <v>0</v>
      </c>
      <c r="E487" s="53">
        <f>IF(Inskrivning!F1192&gt;0,Inskrivning!N1192,0)</f>
        <v>0</v>
      </c>
      <c r="F487" s="53">
        <f>IF(Inskrivning!F1192&gt;0,Inskrivning!O1192,0)</f>
        <v>0</v>
      </c>
      <c r="G487" s="53">
        <f>IF(Inskrivning!F1192&gt;0,Inskrivning!P1192,0)</f>
        <v>0</v>
      </c>
      <c r="H487" s="53">
        <f>IF(Inskrivning!F1192&gt;0,Inskrivning!Q1192,0)</f>
        <v>0</v>
      </c>
      <c r="I487" s="53">
        <f>IF(Inskrivning!F1192&gt;0,Inskrivning!R1192,0)</f>
        <v>0</v>
      </c>
      <c r="J487" s="53">
        <f>IF(Inskrivning!F1192&gt;0,Inskrivning!S1192,0)</f>
        <v>0</v>
      </c>
      <c r="K487" s="53">
        <f>IF(Inskrivning!F1192&gt;0,Inskrivning!T1192,0)</f>
        <v>0</v>
      </c>
      <c r="L487" s="53">
        <f>IF(Inskrivning!F1192&gt;0,Inskrivning!U1192,0)</f>
        <v>0</v>
      </c>
      <c r="M487" s="53">
        <f>IF(Inskrivning!F1192&gt;0,Inskrivning!V1192,0)</f>
        <v>0</v>
      </c>
      <c r="N487" s="53">
        <f>IF(Inskrivning!F1192&gt;0,Inskrivning!W1192,0)</f>
        <v>0</v>
      </c>
      <c r="O487" s="53">
        <f>IF(Inskrivning!F1192&gt;0,Inskrivning!X1192,0)</f>
        <v>0</v>
      </c>
      <c r="P487" s="4"/>
      <c r="Q487" s="4"/>
      <c r="R487" s="4"/>
      <c r="W487" s="15">
        <f>IF(Inskrivning!F1192="",0,Inskrivning!F1192)</f>
        <v>0</v>
      </c>
      <c r="Y487" s="30"/>
      <c r="Z487" s="4"/>
    </row>
    <row r="488" spans="1:26" ht="15" x14ac:dyDescent="0.25">
      <c r="A488" s="53">
        <f>IF(Inskrivning!F1193&gt;0,Inskrivning!J1193,0)</f>
        <v>0</v>
      </c>
      <c r="B488" s="53">
        <f>IF(Inskrivning!F1193&gt;0,Inskrivning!K1193,0)</f>
        <v>0</v>
      </c>
      <c r="C488" s="53">
        <f>IF(Inskrivning!F1193&gt;0,Inskrivning!L1193,0)</f>
        <v>0</v>
      </c>
      <c r="D488" s="53">
        <f>IF(Inskrivning!F1193&gt;0,Inskrivning!M1193,0)</f>
        <v>0</v>
      </c>
      <c r="E488" s="53">
        <f>IF(Inskrivning!F1193&gt;0,Inskrivning!N1193,0)</f>
        <v>0</v>
      </c>
      <c r="F488" s="53">
        <f>IF(Inskrivning!F1193&gt;0,Inskrivning!O1193,0)</f>
        <v>0</v>
      </c>
      <c r="G488" s="53">
        <f>IF(Inskrivning!F1193&gt;0,Inskrivning!P1193,0)</f>
        <v>0</v>
      </c>
      <c r="H488" s="53">
        <f>IF(Inskrivning!F1193&gt;0,Inskrivning!Q1193,0)</f>
        <v>0</v>
      </c>
      <c r="I488" s="53">
        <f>IF(Inskrivning!F1193&gt;0,Inskrivning!R1193,0)</f>
        <v>0</v>
      </c>
      <c r="J488" s="53">
        <f>IF(Inskrivning!F1193&gt;0,Inskrivning!S1193,0)</f>
        <v>0</v>
      </c>
      <c r="K488" s="53">
        <f>IF(Inskrivning!F1193&gt;0,Inskrivning!T1193,0)</f>
        <v>0</v>
      </c>
      <c r="L488" s="53">
        <f>IF(Inskrivning!F1193&gt;0,Inskrivning!U1193,0)</f>
        <v>0</v>
      </c>
      <c r="M488" s="53">
        <f>IF(Inskrivning!F1193&gt;0,Inskrivning!V1193,0)</f>
        <v>0</v>
      </c>
      <c r="N488" s="53">
        <f>IF(Inskrivning!F1193&gt;0,Inskrivning!W1193,0)</f>
        <v>0</v>
      </c>
      <c r="O488" s="53">
        <f>IF(Inskrivning!F1193&gt;0,Inskrivning!X1193,0)</f>
        <v>0</v>
      </c>
      <c r="P488" s="4"/>
      <c r="Q488" s="4"/>
      <c r="R488" s="4"/>
      <c r="W488" s="15">
        <f>IF(Inskrivning!F1193="",0,Inskrivning!F1193)</f>
        <v>0</v>
      </c>
      <c r="Y488" s="30"/>
      <c r="Z488" s="104"/>
    </row>
    <row r="489" spans="1:26" ht="15" x14ac:dyDescent="0.25">
      <c r="A489" s="53">
        <f>IF(Inskrivning!F1194&gt;0,Inskrivning!J1194,0)</f>
        <v>0</v>
      </c>
      <c r="B489" s="53">
        <f>IF(Inskrivning!F1194&gt;0,Inskrivning!K1194,0)</f>
        <v>0</v>
      </c>
      <c r="C489" s="53">
        <f>IF(Inskrivning!F1194&gt;0,Inskrivning!L1194,0)</f>
        <v>0</v>
      </c>
      <c r="D489" s="53">
        <f>IF(Inskrivning!F1194&gt;0,Inskrivning!M1194,0)</f>
        <v>0</v>
      </c>
      <c r="E489" s="53">
        <f>IF(Inskrivning!F1194&gt;0,Inskrivning!N1194,0)</f>
        <v>0</v>
      </c>
      <c r="F489" s="53">
        <f>IF(Inskrivning!F1194&gt;0,Inskrivning!O1194,0)</f>
        <v>0</v>
      </c>
      <c r="G489" s="53">
        <f>IF(Inskrivning!F1194&gt;0,Inskrivning!P1194,0)</f>
        <v>0</v>
      </c>
      <c r="H489" s="53">
        <f>IF(Inskrivning!F1194&gt;0,Inskrivning!Q1194,0)</f>
        <v>0</v>
      </c>
      <c r="I489" s="53">
        <f>IF(Inskrivning!F1194&gt;0,Inskrivning!R1194,0)</f>
        <v>0</v>
      </c>
      <c r="J489" s="53">
        <f>IF(Inskrivning!F1194&gt;0,Inskrivning!S1194,0)</f>
        <v>0</v>
      </c>
      <c r="K489" s="53">
        <f>IF(Inskrivning!F1194&gt;0,Inskrivning!T1194,0)</f>
        <v>0</v>
      </c>
      <c r="L489" s="53">
        <f>IF(Inskrivning!F1194&gt;0,Inskrivning!U1194,0)</f>
        <v>0</v>
      </c>
      <c r="M489" s="53">
        <f>IF(Inskrivning!F1194&gt;0,Inskrivning!V1194,0)</f>
        <v>0</v>
      </c>
      <c r="N489" s="53">
        <f>IF(Inskrivning!F1194&gt;0,Inskrivning!W1194,0)</f>
        <v>0</v>
      </c>
      <c r="O489" s="53">
        <f>IF(Inskrivning!F1194&gt;0,Inskrivning!X1194,0)</f>
        <v>0</v>
      </c>
      <c r="P489" s="4"/>
      <c r="Q489" s="4"/>
      <c r="R489" s="4"/>
      <c r="W489" s="15">
        <f>IF(Inskrivning!F1194="",0,Inskrivning!F1194)</f>
        <v>0</v>
      </c>
      <c r="Y489" s="30"/>
      <c r="Z489" s="4"/>
    </row>
    <row r="490" spans="1:26" ht="15" x14ac:dyDescent="0.25">
      <c r="A490" s="53">
        <f>IF(Inskrivning!F1195&gt;0,Inskrivning!J1195,0)</f>
        <v>0</v>
      </c>
      <c r="B490" s="53">
        <f>IF(Inskrivning!F1195&gt;0,Inskrivning!K1195,0)</f>
        <v>0</v>
      </c>
      <c r="C490" s="53">
        <f>IF(Inskrivning!F1195&gt;0,Inskrivning!L1195,0)</f>
        <v>0</v>
      </c>
      <c r="D490" s="53">
        <f>IF(Inskrivning!F1195&gt;0,Inskrivning!M1195,0)</f>
        <v>0</v>
      </c>
      <c r="E490" s="53">
        <f>IF(Inskrivning!F1195&gt;0,Inskrivning!N1195,0)</f>
        <v>0</v>
      </c>
      <c r="F490" s="53">
        <f>IF(Inskrivning!F1195&gt;0,Inskrivning!O1195,0)</f>
        <v>0</v>
      </c>
      <c r="G490" s="53">
        <f>IF(Inskrivning!F1195&gt;0,Inskrivning!P1195,0)</f>
        <v>0</v>
      </c>
      <c r="H490" s="53">
        <f>IF(Inskrivning!F1195&gt;0,Inskrivning!Q1195,0)</f>
        <v>0</v>
      </c>
      <c r="I490" s="53">
        <f>IF(Inskrivning!F1195&gt;0,Inskrivning!R1195,0)</f>
        <v>0</v>
      </c>
      <c r="J490" s="53">
        <f>IF(Inskrivning!F1195&gt;0,Inskrivning!S1195,0)</f>
        <v>0</v>
      </c>
      <c r="K490" s="53">
        <f>IF(Inskrivning!F1195&gt;0,Inskrivning!T1195,0)</f>
        <v>0</v>
      </c>
      <c r="L490" s="53">
        <f>IF(Inskrivning!F1195&gt;0,Inskrivning!U1195,0)</f>
        <v>0</v>
      </c>
      <c r="M490" s="53">
        <f>IF(Inskrivning!F1195&gt;0,Inskrivning!V1195,0)</f>
        <v>0</v>
      </c>
      <c r="N490" s="53">
        <f>IF(Inskrivning!F1195&gt;0,Inskrivning!W1195,0)</f>
        <v>0</v>
      </c>
      <c r="O490" s="53">
        <f>IF(Inskrivning!F1195&gt;0,Inskrivning!X1195,0)</f>
        <v>0</v>
      </c>
      <c r="P490" s="4"/>
      <c r="Q490" s="4"/>
      <c r="R490" s="4"/>
      <c r="W490" s="15">
        <f>IF(Inskrivning!F1195="",0,Inskrivning!F1195)</f>
        <v>0</v>
      </c>
      <c r="Y490" s="30"/>
      <c r="Z490" s="104"/>
    </row>
    <row r="491" spans="1:26" ht="15" x14ac:dyDescent="0.25">
      <c r="A491" s="53">
        <f>IF(Inskrivning!F1196&gt;0,Inskrivning!J1196,0)</f>
        <v>0</v>
      </c>
      <c r="B491" s="53">
        <f>IF(Inskrivning!F1196&gt;0,Inskrivning!K1196,0)</f>
        <v>0</v>
      </c>
      <c r="C491" s="53">
        <f>IF(Inskrivning!F1196&gt;0,Inskrivning!L1196,0)</f>
        <v>0</v>
      </c>
      <c r="D491" s="53">
        <f>IF(Inskrivning!F1196&gt;0,Inskrivning!M1196,0)</f>
        <v>0</v>
      </c>
      <c r="E491" s="53">
        <f>IF(Inskrivning!F1196&gt;0,Inskrivning!N1196,0)</f>
        <v>0</v>
      </c>
      <c r="F491" s="53">
        <f>IF(Inskrivning!F1196&gt;0,Inskrivning!O1196,0)</f>
        <v>0</v>
      </c>
      <c r="G491" s="53">
        <f>IF(Inskrivning!F1196&gt;0,Inskrivning!P1196,0)</f>
        <v>0</v>
      </c>
      <c r="H491" s="53">
        <f>IF(Inskrivning!F1196&gt;0,Inskrivning!Q1196,0)</f>
        <v>0</v>
      </c>
      <c r="I491" s="53">
        <f>IF(Inskrivning!F1196&gt;0,Inskrivning!R1196,0)</f>
        <v>0</v>
      </c>
      <c r="J491" s="53">
        <f>IF(Inskrivning!F1196&gt;0,Inskrivning!S1196,0)</f>
        <v>0</v>
      </c>
      <c r="K491" s="53">
        <f>IF(Inskrivning!F1196&gt;0,Inskrivning!T1196,0)</f>
        <v>0</v>
      </c>
      <c r="L491" s="53">
        <f>IF(Inskrivning!F1196&gt;0,Inskrivning!U1196,0)</f>
        <v>0</v>
      </c>
      <c r="M491" s="53">
        <f>IF(Inskrivning!F1196&gt;0,Inskrivning!V1196,0)</f>
        <v>0</v>
      </c>
      <c r="N491" s="53">
        <f>IF(Inskrivning!F1196&gt;0,Inskrivning!W1196,0)</f>
        <v>0</v>
      </c>
      <c r="O491" s="53">
        <f>IF(Inskrivning!F1196&gt;0,Inskrivning!X1196,0)</f>
        <v>0</v>
      </c>
      <c r="P491" s="4"/>
      <c r="Q491" s="4"/>
      <c r="R491" s="4"/>
      <c r="W491" s="15">
        <f>IF(Inskrivning!F1196="",0,Inskrivning!F1196)</f>
        <v>0</v>
      </c>
      <c r="Y491" s="30"/>
      <c r="Z491" s="4"/>
    </row>
    <row r="492" spans="1:26" ht="15" x14ac:dyDescent="0.25">
      <c r="A492" s="53">
        <f>IF(Inskrivning!F1197&gt;0,Inskrivning!J1197,0)</f>
        <v>0</v>
      </c>
      <c r="B492" s="53">
        <f>IF(Inskrivning!F1197&gt;0,Inskrivning!K1197,0)</f>
        <v>0</v>
      </c>
      <c r="C492" s="53">
        <f>IF(Inskrivning!F1197&gt;0,Inskrivning!L1197,0)</f>
        <v>0</v>
      </c>
      <c r="D492" s="53">
        <f>IF(Inskrivning!F1197&gt;0,Inskrivning!M1197,0)</f>
        <v>0</v>
      </c>
      <c r="E492" s="53">
        <f>IF(Inskrivning!F1197&gt;0,Inskrivning!N1197,0)</f>
        <v>0</v>
      </c>
      <c r="F492" s="53">
        <f>IF(Inskrivning!F1197&gt;0,Inskrivning!O1197,0)</f>
        <v>0</v>
      </c>
      <c r="G492" s="53">
        <f>IF(Inskrivning!F1197&gt;0,Inskrivning!P1197,0)</f>
        <v>0</v>
      </c>
      <c r="H492" s="53">
        <f>IF(Inskrivning!F1197&gt;0,Inskrivning!Q1197,0)</f>
        <v>0</v>
      </c>
      <c r="I492" s="53">
        <f>IF(Inskrivning!F1197&gt;0,Inskrivning!R1197,0)</f>
        <v>0</v>
      </c>
      <c r="J492" s="53">
        <f>IF(Inskrivning!F1197&gt;0,Inskrivning!S1197,0)</f>
        <v>0</v>
      </c>
      <c r="K492" s="53">
        <f>IF(Inskrivning!F1197&gt;0,Inskrivning!T1197,0)</f>
        <v>0</v>
      </c>
      <c r="L492" s="53">
        <f>IF(Inskrivning!F1197&gt;0,Inskrivning!U1197,0)</f>
        <v>0</v>
      </c>
      <c r="M492" s="53">
        <f>IF(Inskrivning!F1197&gt;0,Inskrivning!V1197,0)</f>
        <v>0</v>
      </c>
      <c r="N492" s="53">
        <f>IF(Inskrivning!F1197&gt;0,Inskrivning!W1197,0)</f>
        <v>0</v>
      </c>
      <c r="O492" s="53">
        <f>IF(Inskrivning!F1197&gt;0,Inskrivning!X1197,0)</f>
        <v>0</v>
      </c>
      <c r="P492" s="4"/>
      <c r="Q492" s="4"/>
      <c r="R492" s="4"/>
      <c r="W492" s="15">
        <f>IF(Inskrivning!F1197="",0,Inskrivning!F1197)</f>
        <v>0</v>
      </c>
      <c r="Y492" s="30"/>
      <c r="Z492" s="104"/>
    </row>
    <row r="493" spans="1:26" ht="15" x14ac:dyDescent="0.25">
      <c r="A493" s="53">
        <f>IF(Inskrivning!F1198&gt;0,Inskrivning!J1198,0)</f>
        <v>0</v>
      </c>
      <c r="B493" s="53">
        <f>IF(Inskrivning!F1198&gt;0,Inskrivning!K1198,0)</f>
        <v>0</v>
      </c>
      <c r="C493" s="53">
        <f>IF(Inskrivning!F1198&gt;0,Inskrivning!L1198,0)</f>
        <v>0</v>
      </c>
      <c r="D493" s="53">
        <f>IF(Inskrivning!F1198&gt;0,Inskrivning!M1198,0)</f>
        <v>0</v>
      </c>
      <c r="E493" s="53">
        <f>IF(Inskrivning!F1198&gt;0,Inskrivning!N1198,0)</f>
        <v>0</v>
      </c>
      <c r="F493" s="53">
        <f>IF(Inskrivning!F1198&gt;0,Inskrivning!O1198,0)</f>
        <v>0</v>
      </c>
      <c r="G493" s="53">
        <f>IF(Inskrivning!F1198&gt;0,Inskrivning!P1198,0)</f>
        <v>0</v>
      </c>
      <c r="H493" s="53">
        <f>IF(Inskrivning!F1198&gt;0,Inskrivning!Q1198,0)</f>
        <v>0</v>
      </c>
      <c r="I493" s="53">
        <f>IF(Inskrivning!F1198&gt;0,Inskrivning!R1198,0)</f>
        <v>0</v>
      </c>
      <c r="J493" s="53">
        <f>IF(Inskrivning!F1198&gt;0,Inskrivning!S1198,0)</f>
        <v>0</v>
      </c>
      <c r="K493" s="53">
        <f>IF(Inskrivning!F1198&gt;0,Inskrivning!T1198,0)</f>
        <v>0</v>
      </c>
      <c r="L493" s="53">
        <f>IF(Inskrivning!F1198&gt;0,Inskrivning!U1198,0)</f>
        <v>0</v>
      </c>
      <c r="M493" s="53">
        <f>IF(Inskrivning!F1198&gt;0,Inskrivning!V1198,0)</f>
        <v>0</v>
      </c>
      <c r="N493" s="53">
        <f>IF(Inskrivning!F1198&gt;0,Inskrivning!W1198,0)</f>
        <v>0</v>
      </c>
      <c r="O493" s="53">
        <f>IF(Inskrivning!F1198&gt;0,Inskrivning!X1198,0)</f>
        <v>0</v>
      </c>
      <c r="P493" s="4"/>
      <c r="Q493" s="4"/>
      <c r="R493" s="4"/>
      <c r="W493" s="15">
        <f>IF(Inskrivning!F1198="",0,Inskrivning!F1198)</f>
        <v>0</v>
      </c>
      <c r="Y493" s="30"/>
      <c r="Z493" s="4"/>
    </row>
    <row r="494" spans="1:26" ht="15" x14ac:dyDescent="0.25">
      <c r="A494" s="53">
        <f>IF(Inskrivning!F1199&gt;0,Inskrivning!J1199,0)</f>
        <v>0</v>
      </c>
      <c r="B494" s="53">
        <f>IF(Inskrivning!F1199&gt;0,Inskrivning!K1199,0)</f>
        <v>0</v>
      </c>
      <c r="C494" s="53">
        <f>IF(Inskrivning!F1199&gt;0,Inskrivning!L1199,0)</f>
        <v>0</v>
      </c>
      <c r="D494" s="53">
        <f>IF(Inskrivning!F1199&gt;0,Inskrivning!M1199,0)</f>
        <v>0</v>
      </c>
      <c r="E494" s="53">
        <f>IF(Inskrivning!F1199&gt;0,Inskrivning!N1199,0)</f>
        <v>0</v>
      </c>
      <c r="F494" s="53">
        <f>IF(Inskrivning!F1199&gt;0,Inskrivning!O1199,0)</f>
        <v>0</v>
      </c>
      <c r="G494" s="53">
        <f>IF(Inskrivning!F1199&gt;0,Inskrivning!P1199,0)</f>
        <v>0</v>
      </c>
      <c r="H494" s="53">
        <f>IF(Inskrivning!F1199&gt;0,Inskrivning!Q1199,0)</f>
        <v>0</v>
      </c>
      <c r="I494" s="53">
        <f>IF(Inskrivning!F1199&gt;0,Inskrivning!R1199,0)</f>
        <v>0</v>
      </c>
      <c r="J494" s="53">
        <f>IF(Inskrivning!F1199&gt;0,Inskrivning!S1199,0)</f>
        <v>0</v>
      </c>
      <c r="K494" s="53">
        <f>IF(Inskrivning!F1199&gt;0,Inskrivning!T1199,0)</f>
        <v>0</v>
      </c>
      <c r="L494" s="53">
        <f>IF(Inskrivning!F1199&gt;0,Inskrivning!U1199,0)</f>
        <v>0</v>
      </c>
      <c r="M494" s="53">
        <f>IF(Inskrivning!F1199&gt;0,Inskrivning!V1199,0)</f>
        <v>0</v>
      </c>
      <c r="N494" s="53">
        <f>IF(Inskrivning!F1199&gt;0,Inskrivning!W1199,0)</f>
        <v>0</v>
      </c>
      <c r="O494" s="53">
        <f>IF(Inskrivning!F1199&gt;0,Inskrivning!X1199,0)</f>
        <v>0</v>
      </c>
      <c r="P494" s="4"/>
      <c r="Q494" s="4"/>
      <c r="R494" s="4"/>
      <c r="W494" s="15">
        <f>IF(Inskrivning!F1199="",0,Inskrivning!F1199)</f>
        <v>0</v>
      </c>
      <c r="Y494" s="30"/>
      <c r="Z494" s="104"/>
    </row>
    <row r="495" spans="1:26" ht="15" x14ac:dyDescent="0.25">
      <c r="A495" s="53">
        <f>IF(Inskrivning!F1200&gt;0,Inskrivning!J1200,0)</f>
        <v>0</v>
      </c>
      <c r="B495" s="53">
        <f>IF(Inskrivning!F1200&gt;0,Inskrivning!K1200,0)</f>
        <v>0</v>
      </c>
      <c r="C495" s="53">
        <f>IF(Inskrivning!F1200&gt;0,Inskrivning!L1200,0)</f>
        <v>0</v>
      </c>
      <c r="D495" s="53">
        <f>IF(Inskrivning!F1200&gt;0,Inskrivning!M1200,0)</f>
        <v>0</v>
      </c>
      <c r="E495" s="53">
        <f>IF(Inskrivning!F1200&gt;0,Inskrivning!N1200,0)</f>
        <v>0</v>
      </c>
      <c r="F495" s="53">
        <f>IF(Inskrivning!F1200&gt;0,Inskrivning!O1200,0)</f>
        <v>0</v>
      </c>
      <c r="G495" s="53">
        <f>IF(Inskrivning!F1200&gt;0,Inskrivning!P1200,0)</f>
        <v>0</v>
      </c>
      <c r="H495" s="53">
        <f>IF(Inskrivning!F1200&gt;0,Inskrivning!Q1200,0)</f>
        <v>0</v>
      </c>
      <c r="I495" s="53">
        <f>IF(Inskrivning!F1200&gt;0,Inskrivning!R1200,0)</f>
        <v>0</v>
      </c>
      <c r="J495" s="53">
        <f>IF(Inskrivning!F1200&gt;0,Inskrivning!S1200,0)</f>
        <v>0</v>
      </c>
      <c r="K495" s="53">
        <f>IF(Inskrivning!F1200&gt;0,Inskrivning!T1200,0)</f>
        <v>0</v>
      </c>
      <c r="L495" s="53">
        <f>IF(Inskrivning!F1200&gt;0,Inskrivning!U1200,0)</f>
        <v>0</v>
      </c>
      <c r="M495" s="53">
        <f>IF(Inskrivning!F1200&gt;0,Inskrivning!V1200,0)</f>
        <v>0</v>
      </c>
      <c r="N495" s="53">
        <f>IF(Inskrivning!F1200&gt;0,Inskrivning!W1200,0)</f>
        <v>0</v>
      </c>
      <c r="O495" s="53">
        <f>IF(Inskrivning!F1200&gt;0,Inskrivning!X1200,0)</f>
        <v>0</v>
      </c>
      <c r="P495" s="4"/>
      <c r="Q495" s="4"/>
      <c r="R495" s="4"/>
      <c r="W495" s="15">
        <f>IF(Inskrivning!F1200="",0,Inskrivning!F1200)</f>
        <v>0</v>
      </c>
      <c r="Y495" s="30"/>
      <c r="Z495" s="4"/>
    </row>
    <row r="496" spans="1:26" ht="15" x14ac:dyDescent="0.25">
      <c r="A496" s="53">
        <f>IF(Inskrivning!F1201&gt;0,Inskrivning!J1201,0)</f>
        <v>0</v>
      </c>
      <c r="B496" s="53">
        <f>IF(Inskrivning!F1201&gt;0,Inskrivning!K1201,0)</f>
        <v>0</v>
      </c>
      <c r="C496" s="53">
        <f>IF(Inskrivning!F1201&gt;0,Inskrivning!L1201,0)</f>
        <v>0</v>
      </c>
      <c r="D496" s="53">
        <f>IF(Inskrivning!F1201&gt;0,Inskrivning!M1201,0)</f>
        <v>0</v>
      </c>
      <c r="E496" s="53">
        <f>IF(Inskrivning!F1201&gt;0,Inskrivning!N1201,0)</f>
        <v>0</v>
      </c>
      <c r="F496" s="53">
        <f>IF(Inskrivning!F1201&gt;0,Inskrivning!O1201,0)</f>
        <v>0</v>
      </c>
      <c r="G496" s="53">
        <f>IF(Inskrivning!F1201&gt;0,Inskrivning!P1201,0)</f>
        <v>0</v>
      </c>
      <c r="H496" s="53">
        <f>IF(Inskrivning!F1201&gt;0,Inskrivning!Q1201,0)</f>
        <v>0</v>
      </c>
      <c r="I496" s="53">
        <f>IF(Inskrivning!F1201&gt;0,Inskrivning!R1201,0)</f>
        <v>0</v>
      </c>
      <c r="J496" s="53">
        <f>IF(Inskrivning!F1201&gt;0,Inskrivning!S1201,0)</f>
        <v>0</v>
      </c>
      <c r="K496" s="53">
        <f>IF(Inskrivning!F1201&gt;0,Inskrivning!T1201,0)</f>
        <v>0</v>
      </c>
      <c r="L496" s="53">
        <f>IF(Inskrivning!F1201&gt;0,Inskrivning!U1201,0)</f>
        <v>0</v>
      </c>
      <c r="M496" s="53">
        <f>IF(Inskrivning!F1201&gt;0,Inskrivning!V1201,0)</f>
        <v>0</v>
      </c>
      <c r="N496" s="53">
        <f>IF(Inskrivning!F1201&gt;0,Inskrivning!W1201,0)</f>
        <v>0</v>
      </c>
      <c r="O496" s="53">
        <f>IF(Inskrivning!F1201&gt;0,Inskrivning!X1201,0)</f>
        <v>0</v>
      </c>
      <c r="P496" s="4"/>
      <c r="Q496" s="4"/>
      <c r="R496" s="4"/>
      <c r="W496" s="15">
        <f>IF(Inskrivning!F1201="",0,Inskrivning!F1201)</f>
        <v>0</v>
      </c>
      <c r="Y496" s="30"/>
      <c r="Z496" s="104"/>
    </row>
    <row r="497" spans="1:26" ht="15" x14ac:dyDescent="0.25">
      <c r="A497" s="53">
        <f>IF(Inskrivning!F1202&gt;0,Inskrivning!J1202,0)</f>
        <v>0</v>
      </c>
      <c r="B497" s="53">
        <f>IF(Inskrivning!F1202&gt;0,Inskrivning!K1202,0)</f>
        <v>0</v>
      </c>
      <c r="C497" s="53">
        <f>IF(Inskrivning!F1202&gt;0,Inskrivning!L1202,0)</f>
        <v>0</v>
      </c>
      <c r="D497" s="53">
        <f>IF(Inskrivning!F1202&gt;0,Inskrivning!M1202,0)</f>
        <v>0</v>
      </c>
      <c r="E497" s="53">
        <f>IF(Inskrivning!F1202&gt;0,Inskrivning!N1202,0)</f>
        <v>0</v>
      </c>
      <c r="F497" s="53">
        <f>IF(Inskrivning!F1202&gt;0,Inskrivning!O1202,0)</f>
        <v>0</v>
      </c>
      <c r="G497" s="53">
        <f>IF(Inskrivning!F1202&gt;0,Inskrivning!P1202,0)</f>
        <v>0</v>
      </c>
      <c r="H497" s="53">
        <f>IF(Inskrivning!F1202&gt;0,Inskrivning!Q1202,0)</f>
        <v>0</v>
      </c>
      <c r="I497" s="53">
        <f>IF(Inskrivning!F1202&gt;0,Inskrivning!R1202,0)</f>
        <v>0</v>
      </c>
      <c r="J497" s="53">
        <f>IF(Inskrivning!F1202&gt;0,Inskrivning!S1202,0)</f>
        <v>0</v>
      </c>
      <c r="K497" s="53">
        <f>IF(Inskrivning!F1202&gt;0,Inskrivning!T1202,0)</f>
        <v>0</v>
      </c>
      <c r="L497" s="53">
        <f>IF(Inskrivning!F1202&gt;0,Inskrivning!U1202,0)</f>
        <v>0</v>
      </c>
      <c r="M497" s="53">
        <f>IF(Inskrivning!F1202&gt;0,Inskrivning!V1202,0)</f>
        <v>0</v>
      </c>
      <c r="N497" s="53">
        <f>IF(Inskrivning!F1202&gt;0,Inskrivning!W1202,0)</f>
        <v>0</v>
      </c>
      <c r="O497" s="53">
        <f>IF(Inskrivning!F1202&gt;0,Inskrivning!X1202,0)</f>
        <v>0</v>
      </c>
      <c r="P497" s="4"/>
      <c r="Q497" s="4"/>
      <c r="R497" s="4"/>
      <c r="W497" s="15">
        <f>IF(Inskrivning!F1202="",0,Inskrivning!F1202)</f>
        <v>0</v>
      </c>
      <c r="Y497" s="30"/>
      <c r="Z497" s="4"/>
    </row>
    <row r="498" spans="1:26" ht="15" x14ac:dyDescent="0.25">
      <c r="A498" s="53">
        <f>IF(Inskrivning!F1203&gt;0,Inskrivning!J1203,0)</f>
        <v>0</v>
      </c>
      <c r="B498" s="53">
        <f>IF(Inskrivning!F1203&gt;0,Inskrivning!K1203,0)</f>
        <v>0</v>
      </c>
      <c r="C498" s="53">
        <f>IF(Inskrivning!F1203&gt;0,Inskrivning!L1203,0)</f>
        <v>0</v>
      </c>
      <c r="D498" s="53">
        <f>IF(Inskrivning!F1203&gt;0,Inskrivning!M1203,0)</f>
        <v>0</v>
      </c>
      <c r="E498" s="53">
        <f>IF(Inskrivning!F1203&gt;0,Inskrivning!N1203,0)</f>
        <v>0</v>
      </c>
      <c r="F498" s="53">
        <f>IF(Inskrivning!F1203&gt;0,Inskrivning!O1203,0)</f>
        <v>0</v>
      </c>
      <c r="G498" s="53">
        <f>IF(Inskrivning!F1203&gt;0,Inskrivning!P1203,0)</f>
        <v>0</v>
      </c>
      <c r="H498" s="53">
        <f>IF(Inskrivning!F1203&gt;0,Inskrivning!Q1203,0)</f>
        <v>0</v>
      </c>
      <c r="I498" s="53">
        <f>IF(Inskrivning!F1203&gt;0,Inskrivning!R1203,0)</f>
        <v>0</v>
      </c>
      <c r="J498" s="53">
        <f>IF(Inskrivning!F1203&gt;0,Inskrivning!S1203,0)</f>
        <v>0</v>
      </c>
      <c r="K498" s="53">
        <f>IF(Inskrivning!F1203&gt;0,Inskrivning!T1203,0)</f>
        <v>0</v>
      </c>
      <c r="L498" s="53">
        <f>IF(Inskrivning!F1203&gt;0,Inskrivning!U1203,0)</f>
        <v>0</v>
      </c>
      <c r="M498" s="53">
        <f>IF(Inskrivning!F1203&gt;0,Inskrivning!V1203,0)</f>
        <v>0</v>
      </c>
      <c r="N498" s="53">
        <f>IF(Inskrivning!F1203&gt;0,Inskrivning!W1203,0)</f>
        <v>0</v>
      </c>
      <c r="O498" s="53">
        <f>IF(Inskrivning!F1203&gt;0,Inskrivning!X1203,0)</f>
        <v>0</v>
      </c>
      <c r="P498" s="4"/>
      <c r="Q498" s="4"/>
      <c r="R498" s="4"/>
      <c r="W498" s="15">
        <f>IF(Inskrivning!F1203="",0,Inskrivning!F1203)</f>
        <v>0</v>
      </c>
      <c r="Y498" s="30"/>
      <c r="Z498" s="104"/>
    </row>
    <row r="499" spans="1:26" ht="15" x14ac:dyDescent="0.25">
      <c r="A499" s="53">
        <f>IF(Inskrivning!F1204&gt;0,Inskrivning!J1204,0)</f>
        <v>0</v>
      </c>
      <c r="B499" s="53">
        <f>IF(Inskrivning!F1204&gt;0,Inskrivning!K1204,0)</f>
        <v>0</v>
      </c>
      <c r="C499" s="53">
        <f>IF(Inskrivning!F1204&gt;0,Inskrivning!L1204,0)</f>
        <v>0</v>
      </c>
      <c r="D499" s="53">
        <f>IF(Inskrivning!F1204&gt;0,Inskrivning!M1204,0)</f>
        <v>0</v>
      </c>
      <c r="E499" s="53">
        <f>IF(Inskrivning!F1204&gt;0,Inskrivning!N1204,0)</f>
        <v>0</v>
      </c>
      <c r="F499" s="53">
        <f>IF(Inskrivning!F1204&gt;0,Inskrivning!O1204,0)</f>
        <v>0</v>
      </c>
      <c r="G499" s="53">
        <f>IF(Inskrivning!F1204&gt;0,Inskrivning!P1204,0)</f>
        <v>0</v>
      </c>
      <c r="H499" s="53">
        <f>IF(Inskrivning!F1204&gt;0,Inskrivning!Q1204,0)</f>
        <v>0</v>
      </c>
      <c r="I499" s="53">
        <f>IF(Inskrivning!F1204&gt;0,Inskrivning!R1204,0)</f>
        <v>0</v>
      </c>
      <c r="J499" s="53">
        <f>IF(Inskrivning!F1204&gt;0,Inskrivning!S1204,0)</f>
        <v>0</v>
      </c>
      <c r="K499" s="53">
        <f>IF(Inskrivning!F1204&gt;0,Inskrivning!T1204,0)</f>
        <v>0</v>
      </c>
      <c r="L499" s="53">
        <f>IF(Inskrivning!F1204&gt;0,Inskrivning!U1204,0)</f>
        <v>0</v>
      </c>
      <c r="M499" s="53">
        <f>IF(Inskrivning!F1204&gt;0,Inskrivning!V1204,0)</f>
        <v>0</v>
      </c>
      <c r="N499" s="53">
        <f>IF(Inskrivning!F1204&gt;0,Inskrivning!W1204,0)</f>
        <v>0</v>
      </c>
      <c r="O499" s="53">
        <f>IF(Inskrivning!F1204&gt;0,Inskrivning!X1204,0)</f>
        <v>0</v>
      </c>
      <c r="P499" s="4"/>
      <c r="Q499" s="4"/>
      <c r="R499" s="4"/>
      <c r="W499" s="15">
        <f>IF(Inskrivning!F1204="",0,Inskrivning!F1204)</f>
        <v>0</v>
      </c>
      <c r="Y499" s="30"/>
      <c r="Z499" s="4"/>
    </row>
    <row r="500" spans="1:26" ht="15" x14ac:dyDescent="0.25">
      <c r="A500" s="53">
        <f>IF(Inskrivning!F1205&gt;0,Inskrivning!J1205,0)</f>
        <v>0</v>
      </c>
      <c r="B500" s="53">
        <f>IF(Inskrivning!F1205&gt;0,Inskrivning!K1205,0)</f>
        <v>0</v>
      </c>
      <c r="C500" s="53">
        <f>IF(Inskrivning!F1205&gt;0,Inskrivning!L1205,0)</f>
        <v>0</v>
      </c>
      <c r="D500" s="53">
        <f>IF(Inskrivning!F1205&gt;0,Inskrivning!M1205,0)</f>
        <v>0</v>
      </c>
      <c r="E500" s="53">
        <f>IF(Inskrivning!F1205&gt;0,Inskrivning!N1205,0)</f>
        <v>0</v>
      </c>
      <c r="F500" s="53">
        <f>IF(Inskrivning!F1205&gt;0,Inskrivning!O1205,0)</f>
        <v>0</v>
      </c>
      <c r="G500" s="53">
        <f>IF(Inskrivning!F1205&gt;0,Inskrivning!P1205,0)</f>
        <v>0</v>
      </c>
      <c r="H500" s="53">
        <f>IF(Inskrivning!F1205&gt;0,Inskrivning!Q1205,0)</f>
        <v>0</v>
      </c>
      <c r="I500" s="53">
        <f>IF(Inskrivning!F1205&gt;0,Inskrivning!R1205,0)</f>
        <v>0</v>
      </c>
      <c r="J500" s="53">
        <f>IF(Inskrivning!F1205&gt;0,Inskrivning!S1205,0)</f>
        <v>0</v>
      </c>
      <c r="K500" s="53">
        <f>IF(Inskrivning!F1205&gt;0,Inskrivning!T1205,0)</f>
        <v>0</v>
      </c>
      <c r="L500" s="53">
        <f>IF(Inskrivning!F1205&gt;0,Inskrivning!U1205,0)</f>
        <v>0</v>
      </c>
      <c r="M500" s="53">
        <f>IF(Inskrivning!F1205&gt;0,Inskrivning!V1205,0)</f>
        <v>0</v>
      </c>
      <c r="N500" s="53">
        <f>IF(Inskrivning!F1205&gt;0,Inskrivning!W1205,0)</f>
        <v>0</v>
      </c>
      <c r="O500" s="53">
        <f>IF(Inskrivning!F1205&gt;0,Inskrivning!X1205,0)</f>
        <v>0</v>
      </c>
      <c r="P500" s="4"/>
      <c r="Q500" s="4"/>
      <c r="R500" s="4"/>
      <c r="W500" s="15">
        <f>IF(Inskrivning!F1205="",0,Inskrivning!F1205)</f>
        <v>0</v>
      </c>
      <c r="Y500" s="30"/>
      <c r="Z500" s="104"/>
    </row>
    <row r="501" spans="1:26" ht="15" x14ac:dyDescent="0.25">
      <c r="A501" s="53">
        <f>IF(Inskrivning!F1206&gt;0,Inskrivning!J1206,0)</f>
        <v>0</v>
      </c>
      <c r="B501" s="53">
        <f>IF(Inskrivning!F1206&gt;0,Inskrivning!K1206,0)</f>
        <v>0</v>
      </c>
      <c r="C501" s="53">
        <f>IF(Inskrivning!F1206&gt;0,Inskrivning!L1206,0)</f>
        <v>0</v>
      </c>
      <c r="D501" s="53">
        <f>IF(Inskrivning!F1206&gt;0,Inskrivning!M1206,0)</f>
        <v>0</v>
      </c>
      <c r="E501" s="53">
        <f>IF(Inskrivning!F1206&gt;0,Inskrivning!N1206,0)</f>
        <v>0</v>
      </c>
      <c r="F501" s="53">
        <f>IF(Inskrivning!F1206&gt;0,Inskrivning!O1206,0)</f>
        <v>0</v>
      </c>
      <c r="G501" s="53">
        <f>IF(Inskrivning!F1206&gt;0,Inskrivning!P1206,0)</f>
        <v>0</v>
      </c>
      <c r="H501" s="53">
        <f>IF(Inskrivning!F1206&gt;0,Inskrivning!Q1206,0)</f>
        <v>0</v>
      </c>
      <c r="I501" s="53">
        <f>IF(Inskrivning!F1206&gt;0,Inskrivning!R1206,0)</f>
        <v>0</v>
      </c>
      <c r="J501" s="53">
        <f>IF(Inskrivning!F1206&gt;0,Inskrivning!S1206,0)</f>
        <v>0</v>
      </c>
      <c r="K501" s="53">
        <f>IF(Inskrivning!F1206&gt;0,Inskrivning!T1206,0)</f>
        <v>0</v>
      </c>
      <c r="L501" s="53">
        <f>IF(Inskrivning!F1206&gt;0,Inskrivning!U1206,0)</f>
        <v>0</v>
      </c>
      <c r="M501" s="53">
        <f>IF(Inskrivning!F1206&gt;0,Inskrivning!V1206,0)</f>
        <v>0</v>
      </c>
      <c r="N501" s="53">
        <f>IF(Inskrivning!F1206&gt;0,Inskrivning!W1206,0)</f>
        <v>0</v>
      </c>
      <c r="O501" s="53">
        <f>IF(Inskrivning!F1206&gt;0,Inskrivning!X1206,0)</f>
        <v>0</v>
      </c>
      <c r="P501" s="4"/>
      <c r="Q501" s="4"/>
      <c r="R501" s="4"/>
      <c r="W501" s="15">
        <f>IF(Inskrivning!F1206="",0,Inskrivning!F1206)</f>
        <v>0</v>
      </c>
      <c r="Y501" s="30"/>
      <c r="Z501" s="4"/>
    </row>
  </sheetData>
  <sortState xmlns:xlrd2="http://schemas.microsoft.com/office/spreadsheetml/2017/richdata2" ref="A302:W501">
    <sortCondition descending="1" ref="W302"/>
  </sortState>
  <conditionalFormatting sqref="Y9:Y208">
    <cfRule type="cellIs" dxfId="3" priority="4" operator="equal">
      <formula>5</formula>
    </cfRule>
  </conditionalFormatting>
  <conditionalFormatting sqref="Y9:Y208">
    <cfRule type="cellIs" dxfId="2" priority="3" operator="between">
      <formula>1</formula>
      <formula>3</formula>
    </cfRule>
  </conditionalFormatting>
  <conditionalFormatting sqref="Y302:Y501">
    <cfRule type="cellIs" dxfId="1" priority="2" operator="equal">
      <formula>5</formula>
    </cfRule>
  </conditionalFormatting>
  <conditionalFormatting sqref="Y302:Y501">
    <cfRule type="cellIs" dxfId="0" priority="1" operator="between">
      <formula>1</formula>
      <formula>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Tillbakatillinskrivningsbladet">
                <anchor moveWithCells="1" sizeWithCells="1">
                  <from>
                    <xdr:col>10</xdr:col>
                    <xdr:colOff>68580</xdr:colOff>
                    <xdr:row>0</xdr:row>
                    <xdr:rowOff>99060</xdr:rowOff>
                  </from>
                  <to>
                    <xdr:col>13</xdr:col>
                    <xdr:colOff>388620</xdr:colOff>
                    <xdr:row>2</xdr:row>
                    <xdr:rowOff>83820</xdr:rowOff>
                  </to>
                </anchor>
              </controlPr>
            </control>
          </mc:Choice>
        </mc:AlternateContent>
        <mc:AlternateContent xmlns:mc="http://schemas.openxmlformats.org/markup-compatibility/2006">
          <mc:Choice Requires="x14">
            <control shapeId="83974" r:id="rId4" name="Button 6">
              <controlPr defaultSize="0" print="0" autoFill="0" autoPict="0" macro="[0]!TillbakaTillInskrivningsbladetDM">
                <anchor moveWithCells="1" sizeWithCells="1">
                  <from>
                    <xdr:col>10</xdr:col>
                    <xdr:colOff>68580</xdr:colOff>
                    <xdr:row>293</xdr:row>
                    <xdr:rowOff>99060</xdr:rowOff>
                  </from>
                  <to>
                    <xdr:col>13</xdr:col>
                    <xdr:colOff>388620</xdr:colOff>
                    <xdr:row>295</xdr:row>
                    <xdr:rowOff>83820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Blad28"/>
  <dimension ref="A1:E208"/>
  <sheetViews>
    <sheetView topLeftCell="A183" workbookViewId="0">
      <selection activeCell="A3" sqref="A3:E202"/>
    </sheetView>
  </sheetViews>
  <sheetFormatPr defaultRowHeight="13.2" x14ac:dyDescent="0.25"/>
  <cols>
    <col min="1" max="1" width="25.6640625" customWidth="1"/>
  </cols>
  <sheetData>
    <row r="1" spans="1:5" x14ac:dyDescent="0.25">
      <c r="D1" s="2"/>
      <c r="E1" s="2"/>
    </row>
    <row r="2" spans="1:5" x14ac:dyDescent="0.25">
      <c r="A2" s="2" t="s">
        <v>5</v>
      </c>
      <c r="B2" s="2" t="s">
        <v>9</v>
      </c>
      <c r="D2" s="86" t="s">
        <v>77</v>
      </c>
      <c r="E2" s="2"/>
    </row>
    <row r="3" spans="1:5" x14ac:dyDescent="0.25">
      <c r="A3" s="9" t="str">
        <f>Inskrivning!J40</f>
        <v/>
      </c>
      <c r="B3" s="2">
        <f>Inskrivning!X40</f>
        <v>0</v>
      </c>
      <c r="D3" s="2">
        <f>Inskrivning!AB40</f>
        <v>0</v>
      </c>
      <c r="E3" s="2">
        <f>Inskrivning!AC40</f>
        <v>0</v>
      </c>
    </row>
    <row r="4" spans="1:5" x14ac:dyDescent="0.25">
      <c r="A4" s="9" t="str">
        <f>Inskrivning!J51</f>
        <v/>
      </c>
      <c r="B4" s="2">
        <f>Inskrivning!X51</f>
        <v>0</v>
      </c>
      <c r="D4" s="2">
        <f>Inskrivning!AB51</f>
        <v>0</v>
      </c>
      <c r="E4" s="2">
        <f>Inskrivning!AC51</f>
        <v>0</v>
      </c>
    </row>
    <row r="5" spans="1:5" x14ac:dyDescent="0.25">
      <c r="A5" s="9" t="str">
        <f>Inskrivning!J48</f>
        <v/>
      </c>
      <c r="B5" s="2">
        <f>Inskrivning!X48</f>
        <v>0</v>
      </c>
      <c r="D5" s="2">
        <f>Inskrivning!AB48</f>
        <v>0</v>
      </c>
      <c r="E5" s="2">
        <f>Inskrivning!AC48</f>
        <v>0</v>
      </c>
    </row>
    <row r="6" spans="1:5" x14ac:dyDescent="0.25">
      <c r="A6" s="9" t="str">
        <f>Inskrivning!J73</f>
        <v/>
      </c>
      <c r="B6" s="2">
        <f>Inskrivning!X73</f>
        <v>0</v>
      </c>
      <c r="D6" s="2">
        <f>Inskrivning!AB73</f>
        <v>0</v>
      </c>
      <c r="E6" s="2">
        <f>Inskrivning!AC73</f>
        <v>0</v>
      </c>
    </row>
    <row r="7" spans="1:5" x14ac:dyDescent="0.25">
      <c r="A7" s="9" t="str">
        <f>Inskrivning!J34</f>
        <v/>
      </c>
      <c r="B7" s="2">
        <f>Inskrivning!X34</f>
        <v>0</v>
      </c>
      <c r="D7" s="2">
        <f>Inskrivning!AB34</f>
        <v>0</v>
      </c>
      <c r="E7" s="2">
        <f>Inskrivning!AC34</f>
        <v>0</v>
      </c>
    </row>
    <row r="8" spans="1:5" x14ac:dyDescent="0.25">
      <c r="A8" s="9" t="str">
        <f>Inskrivning!J38</f>
        <v/>
      </c>
      <c r="B8" s="2">
        <f>Inskrivning!X38</f>
        <v>0</v>
      </c>
      <c r="D8" s="2">
        <f>Inskrivning!AB38</f>
        <v>0</v>
      </c>
      <c r="E8" s="2">
        <f>Inskrivning!AC38</f>
        <v>0</v>
      </c>
    </row>
    <row r="9" spans="1:5" x14ac:dyDescent="0.25">
      <c r="A9" s="9" t="str">
        <f>Inskrivning!J75</f>
        <v/>
      </c>
      <c r="B9" s="2">
        <f>Inskrivning!X75</f>
        <v>0</v>
      </c>
      <c r="D9" s="2">
        <f>Inskrivning!AB75</f>
        <v>0</v>
      </c>
      <c r="E9" s="2">
        <f>Inskrivning!AC75</f>
        <v>0</v>
      </c>
    </row>
    <row r="10" spans="1:5" x14ac:dyDescent="0.25">
      <c r="A10" s="9" t="str">
        <f>Inskrivning!J74</f>
        <v/>
      </c>
      <c r="B10" s="2">
        <f>Inskrivning!X74</f>
        <v>0</v>
      </c>
      <c r="D10" s="2">
        <f>Inskrivning!AB74</f>
        <v>0</v>
      </c>
      <c r="E10" s="2">
        <f>Inskrivning!AC74</f>
        <v>0</v>
      </c>
    </row>
    <row r="11" spans="1:5" x14ac:dyDescent="0.25">
      <c r="A11" s="9" t="str">
        <f>Inskrivning!J14</f>
        <v/>
      </c>
      <c r="B11" s="2">
        <f>Inskrivning!X14</f>
        <v>0</v>
      </c>
      <c r="D11" s="2">
        <f>Inskrivning!AB14</f>
        <v>0</v>
      </c>
      <c r="E11" s="2">
        <f>Inskrivning!AC14</f>
        <v>0</v>
      </c>
    </row>
    <row r="12" spans="1:5" x14ac:dyDescent="0.25">
      <c r="A12" s="9" t="str">
        <f>Inskrivning!J15</f>
        <v/>
      </c>
      <c r="B12" s="2">
        <f>Inskrivning!X15</f>
        <v>0</v>
      </c>
      <c r="D12" s="2">
        <f>Inskrivning!AB15</f>
        <v>0</v>
      </c>
      <c r="E12" s="2">
        <f>Inskrivning!AC15</f>
        <v>0</v>
      </c>
    </row>
    <row r="13" spans="1:5" x14ac:dyDescent="0.25">
      <c r="A13" s="9" t="str">
        <f>Inskrivning!J55</f>
        <v/>
      </c>
      <c r="B13" s="2">
        <f>Inskrivning!X55</f>
        <v>0</v>
      </c>
      <c r="D13" s="2">
        <f>Inskrivning!AB55</f>
        <v>0</v>
      </c>
      <c r="E13" s="2">
        <f>Inskrivning!AC55</f>
        <v>0</v>
      </c>
    </row>
    <row r="14" spans="1:5" x14ac:dyDescent="0.25">
      <c r="A14" s="9" t="str">
        <f>Inskrivning!J68</f>
        <v/>
      </c>
      <c r="B14" s="2">
        <f>Inskrivning!X68</f>
        <v>0</v>
      </c>
      <c r="D14" s="2">
        <f>Inskrivning!AB68</f>
        <v>0</v>
      </c>
      <c r="E14" s="2">
        <f>Inskrivning!AC68</f>
        <v>0</v>
      </c>
    </row>
    <row r="15" spans="1:5" x14ac:dyDescent="0.25">
      <c r="A15" s="9" t="str">
        <f>Inskrivning!J69</f>
        <v/>
      </c>
      <c r="B15" s="2">
        <f>Inskrivning!X69</f>
        <v>0</v>
      </c>
      <c r="D15" s="2">
        <f>Inskrivning!AB69</f>
        <v>0</v>
      </c>
      <c r="E15" s="2">
        <f>Inskrivning!AC69</f>
        <v>0</v>
      </c>
    </row>
    <row r="16" spans="1:5" x14ac:dyDescent="0.25">
      <c r="A16" s="9" t="str">
        <f>Inskrivning!J70</f>
        <v/>
      </c>
      <c r="B16" s="2">
        <f>Inskrivning!X70</f>
        <v>0</v>
      </c>
      <c r="D16" s="2">
        <f>Inskrivning!AB70</f>
        <v>0</v>
      </c>
      <c r="E16" s="2">
        <f>Inskrivning!AC70</f>
        <v>0</v>
      </c>
    </row>
    <row r="17" spans="1:5" x14ac:dyDescent="0.25">
      <c r="A17" s="9" t="str">
        <f>Inskrivning!J83</f>
        <v/>
      </c>
      <c r="B17" s="2">
        <f>Inskrivning!X83</f>
        <v>0</v>
      </c>
      <c r="D17" s="2">
        <f>Inskrivning!AB83</f>
        <v>0</v>
      </c>
      <c r="E17" s="2">
        <f>Inskrivning!AC83</f>
        <v>0</v>
      </c>
    </row>
    <row r="18" spans="1:5" x14ac:dyDescent="0.25">
      <c r="A18" s="9" t="str">
        <f>Inskrivning!J9</f>
        <v/>
      </c>
      <c r="B18" s="2">
        <f>Inskrivning!X9</f>
        <v>0</v>
      </c>
      <c r="D18" s="2">
        <f>Inskrivning!AB9</f>
        <v>0</v>
      </c>
      <c r="E18" s="2">
        <f>Inskrivning!AC9</f>
        <v>0</v>
      </c>
    </row>
    <row r="19" spans="1:5" x14ac:dyDescent="0.25">
      <c r="A19" s="9" t="str">
        <f>Inskrivning!J42</f>
        <v/>
      </c>
      <c r="B19" s="2">
        <f>Inskrivning!X42</f>
        <v>0</v>
      </c>
      <c r="D19" s="2">
        <f>Inskrivning!AB42</f>
        <v>0</v>
      </c>
      <c r="E19" s="2">
        <f>Inskrivning!AC42</f>
        <v>0</v>
      </c>
    </row>
    <row r="20" spans="1:5" x14ac:dyDescent="0.25">
      <c r="A20" s="9" t="str">
        <f>Inskrivning!J8</f>
        <v/>
      </c>
      <c r="B20" s="2">
        <f>Inskrivning!X8</f>
        <v>0</v>
      </c>
      <c r="D20" s="2">
        <f>Inskrivning!AB8</f>
        <v>0</v>
      </c>
      <c r="E20" s="2">
        <f>Inskrivning!AC8</f>
        <v>0</v>
      </c>
    </row>
    <row r="21" spans="1:5" x14ac:dyDescent="0.25">
      <c r="A21" s="9" t="str">
        <f>Inskrivning!J63</f>
        <v/>
      </c>
      <c r="B21" s="2">
        <f>Inskrivning!X63</f>
        <v>0</v>
      </c>
      <c r="D21" s="2">
        <f>Inskrivning!AB63</f>
        <v>0</v>
      </c>
      <c r="E21" s="2">
        <f>Inskrivning!AC63</f>
        <v>0</v>
      </c>
    </row>
    <row r="22" spans="1:5" x14ac:dyDescent="0.25">
      <c r="A22" s="9" t="str">
        <f>Inskrivning!J60</f>
        <v/>
      </c>
      <c r="B22" s="2">
        <f>Inskrivning!X60</f>
        <v>0</v>
      </c>
      <c r="D22" s="2">
        <f>Inskrivning!AB60</f>
        <v>0</v>
      </c>
      <c r="E22" s="2">
        <f>Inskrivning!AC60</f>
        <v>0</v>
      </c>
    </row>
    <row r="23" spans="1:5" x14ac:dyDescent="0.25">
      <c r="A23" s="9" t="str">
        <f>Inskrivning!J59</f>
        <v/>
      </c>
      <c r="B23" s="2">
        <f>Inskrivning!X59</f>
        <v>0</v>
      </c>
      <c r="D23" s="2">
        <f>Inskrivning!AB59</f>
        <v>0</v>
      </c>
      <c r="E23" s="2">
        <f>Inskrivning!AC59</f>
        <v>0</v>
      </c>
    </row>
    <row r="24" spans="1:5" x14ac:dyDescent="0.25">
      <c r="A24" s="9" t="str">
        <f>Inskrivning!J64</f>
        <v/>
      </c>
      <c r="B24" s="2">
        <f>Inskrivning!X64</f>
        <v>0</v>
      </c>
      <c r="D24" s="2">
        <f>Inskrivning!AB64</f>
        <v>0</v>
      </c>
      <c r="E24" s="2">
        <f>Inskrivning!AC64</f>
        <v>0</v>
      </c>
    </row>
    <row r="25" spans="1:5" x14ac:dyDescent="0.25">
      <c r="A25" s="9" t="str">
        <f>Inskrivning!J18</f>
        <v/>
      </c>
      <c r="B25" s="2">
        <f>Inskrivning!X18</f>
        <v>0</v>
      </c>
      <c r="D25" s="2">
        <f>Inskrivning!AB18</f>
        <v>0</v>
      </c>
      <c r="E25" s="2">
        <f>Inskrivning!AC18</f>
        <v>0</v>
      </c>
    </row>
    <row r="26" spans="1:5" x14ac:dyDescent="0.25">
      <c r="A26" s="9" t="str">
        <f>Inskrivning!J17</f>
        <v/>
      </c>
      <c r="B26" s="2">
        <f>Inskrivning!X17</f>
        <v>0</v>
      </c>
      <c r="D26" s="2">
        <f>Inskrivning!AB17</f>
        <v>0</v>
      </c>
      <c r="E26" s="2">
        <f>Inskrivning!AC17</f>
        <v>0</v>
      </c>
    </row>
    <row r="27" spans="1:5" x14ac:dyDescent="0.25">
      <c r="A27" s="9" t="str">
        <f>Inskrivning!J22</f>
        <v/>
      </c>
      <c r="B27" s="2">
        <f>Inskrivning!X22</f>
        <v>0</v>
      </c>
      <c r="D27" s="2">
        <f>Inskrivning!AB22</f>
        <v>0</v>
      </c>
      <c r="E27" s="2">
        <f>Inskrivning!AC22</f>
        <v>0</v>
      </c>
    </row>
    <row r="28" spans="1:5" x14ac:dyDescent="0.25">
      <c r="A28" s="9" t="str">
        <f>Inskrivning!J80</f>
        <v/>
      </c>
      <c r="B28" s="2">
        <f>Inskrivning!X80</f>
        <v>0</v>
      </c>
      <c r="D28" s="2">
        <f>Inskrivning!AB80</f>
        <v>0</v>
      </c>
      <c r="E28" s="2">
        <f>Inskrivning!AC80</f>
        <v>0</v>
      </c>
    </row>
    <row r="29" spans="1:5" x14ac:dyDescent="0.25">
      <c r="A29" s="9" t="str">
        <f>Inskrivning!J7</f>
        <v/>
      </c>
      <c r="B29" s="2">
        <f>Inskrivning!X7</f>
        <v>0</v>
      </c>
      <c r="D29" s="2">
        <f>Inskrivning!AB7</f>
        <v>0</v>
      </c>
      <c r="E29" s="2">
        <f>Inskrivning!AC7</f>
        <v>0</v>
      </c>
    </row>
    <row r="30" spans="1:5" x14ac:dyDescent="0.25">
      <c r="A30" s="9" t="str">
        <f>Inskrivning!J10</f>
        <v/>
      </c>
      <c r="B30" s="2">
        <f>Inskrivning!X10</f>
        <v>0</v>
      </c>
      <c r="D30" s="2">
        <f>Inskrivning!AB10</f>
        <v>0</v>
      </c>
      <c r="E30" s="2">
        <f>Inskrivning!AC10</f>
        <v>0</v>
      </c>
    </row>
    <row r="31" spans="1:5" x14ac:dyDescent="0.25">
      <c r="A31" s="9" t="str">
        <f>Inskrivning!J11</f>
        <v/>
      </c>
      <c r="B31" s="2">
        <f>Inskrivning!X11</f>
        <v>0</v>
      </c>
      <c r="D31" s="2">
        <f>Inskrivning!AB11</f>
        <v>0</v>
      </c>
      <c r="E31" s="2">
        <f>Inskrivning!AC11</f>
        <v>0</v>
      </c>
    </row>
    <row r="32" spans="1:5" x14ac:dyDescent="0.25">
      <c r="A32" s="9" t="str">
        <f>Inskrivning!J12</f>
        <v/>
      </c>
      <c r="B32" s="2">
        <f>Inskrivning!X12</f>
        <v>0</v>
      </c>
      <c r="D32" s="2">
        <f>Inskrivning!AB12</f>
        <v>0</v>
      </c>
      <c r="E32" s="2">
        <f>Inskrivning!AC12</f>
        <v>0</v>
      </c>
    </row>
    <row r="33" spans="1:5" x14ac:dyDescent="0.25">
      <c r="A33" s="9" t="str">
        <f>Inskrivning!J13</f>
        <v/>
      </c>
      <c r="B33" s="2">
        <f>Inskrivning!X13</f>
        <v>0</v>
      </c>
      <c r="D33" s="2">
        <f>Inskrivning!AB13</f>
        <v>0</v>
      </c>
      <c r="E33" s="2">
        <f>Inskrivning!AC13</f>
        <v>0</v>
      </c>
    </row>
    <row r="34" spans="1:5" x14ac:dyDescent="0.25">
      <c r="A34" s="9" t="str">
        <f>Inskrivning!J16</f>
        <v/>
      </c>
      <c r="B34" s="2">
        <f>Inskrivning!X16</f>
        <v>0</v>
      </c>
      <c r="D34" s="2">
        <f>Inskrivning!AB16</f>
        <v>0</v>
      </c>
      <c r="E34" s="2">
        <f>Inskrivning!AC16</f>
        <v>0</v>
      </c>
    </row>
    <row r="35" spans="1:5" x14ac:dyDescent="0.25">
      <c r="A35" s="9" t="str">
        <f>Inskrivning!J19</f>
        <v/>
      </c>
      <c r="B35" s="2">
        <f>Inskrivning!X19</f>
        <v>0</v>
      </c>
      <c r="D35" s="2">
        <f>Inskrivning!AB19</f>
        <v>0</v>
      </c>
      <c r="E35" s="2">
        <f>Inskrivning!AC19</f>
        <v>0</v>
      </c>
    </row>
    <row r="36" spans="1:5" x14ac:dyDescent="0.25">
      <c r="A36" s="9" t="str">
        <f>Inskrivning!J20</f>
        <v/>
      </c>
      <c r="B36" s="2">
        <f>Inskrivning!X20</f>
        <v>0</v>
      </c>
      <c r="D36" s="2">
        <f>Inskrivning!AB20</f>
        <v>0</v>
      </c>
      <c r="E36" s="2">
        <f>Inskrivning!AC20</f>
        <v>0</v>
      </c>
    </row>
    <row r="37" spans="1:5" x14ac:dyDescent="0.25">
      <c r="A37" s="9" t="str">
        <f>Inskrivning!J21</f>
        <v/>
      </c>
      <c r="B37" s="2">
        <f>Inskrivning!X21</f>
        <v>0</v>
      </c>
      <c r="D37" s="2">
        <f>Inskrivning!AB21</f>
        <v>0</v>
      </c>
      <c r="E37" s="2">
        <f>Inskrivning!AC21</f>
        <v>0</v>
      </c>
    </row>
    <row r="38" spans="1:5" x14ac:dyDescent="0.25">
      <c r="A38" s="9" t="str">
        <f>Inskrivning!J23</f>
        <v/>
      </c>
      <c r="B38" s="2">
        <f>Inskrivning!X23</f>
        <v>0</v>
      </c>
      <c r="D38" s="2">
        <f>Inskrivning!AB23</f>
        <v>0</v>
      </c>
      <c r="E38" s="2">
        <f>Inskrivning!AC23</f>
        <v>0</v>
      </c>
    </row>
    <row r="39" spans="1:5" x14ac:dyDescent="0.25">
      <c r="A39" s="9" t="str">
        <f>Inskrivning!J24</f>
        <v/>
      </c>
      <c r="B39" s="2">
        <f>Inskrivning!X24</f>
        <v>0</v>
      </c>
      <c r="D39" s="2">
        <f>Inskrivning!AB24</f>
        <v>0</v>
      </c>
      <c r="E39" s="2">
        <f>Inskrivning!AC24</f>
        <v>0</v>
      </c>
    </row>
    <row r="40" spans="1:5" x14ac:dyDescent="0.25">
      <c r="A40" s="9" t="str">
        <f>Inskrivning!J25</f>
        <v/>
      </c>
      <c r="B40" s="2">
        <f>Inskrivning!X25</f>
        <v>0</v>
      </c>
      <c r="D40" s="2">
        <f>Inskrivning!AB25</f>
        <v>0</v>
      </c>
      <c r="E40" s="2">
        <f>Inskrivning!AC25</f>
        <v>0</v>
      </c>
    </row>
    <row r="41" spans="1:5" x14ac:dyDescent="0.25">
      <c r="A41" s="9" t="str">
        <f>Inskrivning!J26</f>
        <v/>
      </c>
      <c r="B41" s="2">
        <f>Inskrivning!X26</f>
        <v>0</v>
      </c>
      <c r="D41" s="2">
        <f>Inskrivning!AB26</f>
        <v>0</v>
      </c>
      <c r="E41" s="2">
        <f>Inskrivning!AC26</f>
        <v>0</v>
      </c>
    </row>
    <row r="42" spans="1:5" x14ac:dyDescent="0.25">
      <c r="A42" s="9" t="str">
        <f>Inskrivning!J27</f>
        <v/>
      </c>
      <c r="B42" s="2">
        <f>Inskrivning!X27</f>
        <v>0</v>
      </c>
      <c r="D42" s="2">
        <f>Inskrivning!AB27</f>
        <v>0</v>
      </c>
      <c r="E42" s="2">
        <f>Inskrivning!AC27</f>
        <v>0</v>
      </c>
    </row>
    <row r="43" spans="1:5" x14ac:dyDescent="0.25">
      <c r="A43" s="9" t="str">
        <f>Inskrivning!J28</f>
        <v/>
      </c>
      <c r="B43" s="2">
        <f>Inskrivning!X28</f>
        <v>0</v>
      </c>
      <c r="D43" s="2">
        <f>Inskrivning!AB28</f>
        <v>0</v>
      </c>
      <c r="E43" s="2">
        <f>Inskrivning!AC28</f>
        <v>0</v>
      </c>
    </row>
    <row r="44" spans="1:5" x14ac:dyDescent="0.25">
      <c r="A44" s="9" t="str">
        <f>Inskrivning!J29</f>
        <v/>
      </c>
      <c r="B44" s="2">
        <f>Inskrivning!X29</f>
        <v>0</v>
      </c>
      <c r="D44" s="2">
        <f>Inskrivning!AB29</f>
        <v>0</v>
      </c>
      <c r="E44" s="2">
        <f>Inskrivning!AC29</f>
        <v>0</v>
      </c>
    </row>
    <row r="45" spans="1:5" x14ac:dyDescent="0.25">
      <c r="A45" s="9" t="str">
        <f>Inskrivning!J30</f>
        <v/>
      </c>
      <c r="B45" s="2">
        <f>Inskrivning!X30</f>
        <v>0</v>
      </c>
      <c r="D45" s="2">
        <f>Inskrivning!AB30</f>
        <v>0</v>
      </c>
      <c r="E45" s="2">
        <f>Inskrivning!AC30</f>
        <v>0</v>
      </c>
    </row>
    <row r="46" spans="1:5" x14ac:dyDescent="0.25">
      <c r="A46" s="9" t="str">
        <f>Inskrivning!J31</f>
        <v/>
      </c>
      <c r="B46" s="2">
        <f>Inskrivning!X31</f>
        <v>0</v>
      </c>
      <c r="D46" s="2">
        <f>Inskrivning!AB31</f>
        <v>0</v>
      </c>
      <c r="E46" s="2">
        <f>Inskrivning!AC31</f>
        <v>0</v>
      </c>
    </row>
    <row r="47" spans="1:5" x14ac:dyDescent="0.25">
      <c r="A47" s="9" t="str">
        <f>Inskrivning!J32</f>
        <v/>
      </c>
      <c r="B47" s="2">
        <f>Inskrivning!X32</f>
        <v>0</v>
      </c>
      <c r="D47" s="2">
        <f>Inskrivning!AB32</f>
        <v>0</v>
      </c>
      <c r="E47" s="2">
        <f>Inskrivning!AC32</f>
        <v>0</v>
      </c>
    </row>
    <row r="48" spans="1:5" x14ac:dyDescent="0.25">
      <c r="A48" s="9" t="str">
        <f>Inskrivning!J33</f>
        <v/>
      </c>
      <c r="B48" s="2">
        <f>Inskrivning!X33</f>
        <v>0</v>
      </c>
      <c r="D48" s="2">
        <f>Inskrivning!AB33</f>
        <v>0</v>
      </c>
      <c r="E48" s="2">
        <f>Inskrivning!AC33</f>
        <v>0</v>
      </c>
    </row>
    <row r="49" spans="1:5" x14ac:dyDescent="0.25">
      <c r="A49" s="9" t="str">
        <f>Inskrivning!J35</f>
        <v/>
      </c>
      <c r="B49" s="2">
        <f>Inskrivning!X35</f>
        <v>0</v>
      </c>
      <c r="D49" s="2">
        <f>Inskrivning!AB35</f>
        <v>0</v>
      </c>
      <c r="E49" s="2">
        <f>Inskrivning!AC35</f>
        <v>0</v>
      </c>
    </row>
    <row r="50" spans="1:5" x14ac:dyDescent="0.25">
      <c r="A50" s="9" t="str">
        <f>Inskrivning!J36</f>
        <v/>
      </c>
      <c r="B50" s="2">
        <f>Inskrivning!X36</f>
        <v>0</v>
      </c>
      <c r="D50" s="2">
        <f>Inskrivning!AB36</f>
        <v>0</v>
      </c>
      <c r="E50" s="2">
        <f>Inskrivning!AC36</f>
        <v>0</v>
      </c>
    </row>
    <row r="51" spans="1:5" x14ac:dyDescent="0.25">
      <c r="A51" s="9" t="str">
        <f>Inskrivning!J37</f>
        <v/>
      </c>
      <c r="B51" s="2">
        <f>Inskrivning!X37</f>
        <v>0</v>
      </c>
      <c r="D51" s="2">
        <f>Inskrivning!AB37</f>
        <v>0</v>
      </c>
      <c r="E51" s="2">
        <f>Inskrivning!AC37</f>
        <v>0</v>
      </c>
    </row>
    <row r="52" spans="1:5" x14ac:dyDescent="0.25">
      <c r="A52" s="9" t="str">
        <f>Inskrivning!J39</f>
        <v/>
      </c>
      <c r="B52" s="2">
        <f>Inskrivning!X39</f>
        <v>0</v>
      </c>
      <c r="D52" s="2">
        <f>Inskrivning!AB39</f>
        <v>0</v>
      </c>
      <c r="E52" s="2">
        <f>Inskrivning!AC39</f>
        <v>0</v>
      </c>
    </row>
    <row r="53" spans="1:5" x14ac:dyDescent="0.25">
      <c r="A53" s="9" t="str">
        <f>Inskrivning!J41</f>
        <v/>
      </c>
      <c r="B53" s="2">
        <f>Inskrivning!X41</f>
        <v>0</v>
      </c>
      <c r="D53" s="2">
        <f>Inskrivning!AB41</f>
        <v>0</v>
      </c>
      <c r="E53" s="2">
        <f>Inskrivning!AC41</f>
        <v>0</v>
      </c>
    </row>
    <row r="54" spans="1:5" x14ac:dyDescent="0.25">
      <c r="A54" s="9" t="str">
        <f>Inskrivning!J43</f>
        <v/>
      </c>
      <c r="B54" s="2">
        <f>Inskrivning!X43</f>
        <v>0</v>
      </c>
      <c r="D54" s="2">
        <f>Inskrivning!AB43</f>
        <v>0</v>
      </c>
      <c r="E54" s="2">
        <f>Inskrivning!AC43</f>
        <v>0</v>
      </c>
    </row>
    <row r="55" spans="1:5" x14ac:dyDescent="0.25">
      <c r="A55" s="9" t="str">
        <f>Inskrivning!J44</f>
        <v/>
      </c>
      <c r="B55" s="2">
        <f>Inskrivning!X44</f>
        <v>0</v>
      </c>
      <c r="D55" s="2">
        <f>Inskrivning!AB44</f>
        <v>0</v>
      </c>
      <c r="E55" s="2">
        <f>Inskrivning!AC44</f>
        <v>0</v>
      </c>
    </row>
    <row r="56" spans="1:5" x14ac:dyDescent="0.25">
      <c r="A56" s="9" t="str">
        <f>Inskrivning!J45</f>
        <v/>
      </c>
      <c r="B56" s="2">
        <f>Inskrivning!X45</f>
        <v>0</v>
      </c>
      <c r="D56" s="2">
        <f>Inskrivning!AB45</f>
        <v>0</v>
      </c>
      <c r="E56" s="2">
        <f>Inskrivning!AC45</f>
        <v>0</v>
      </c>
    </row>
    <row r="57" spans="1:5" x14ac:dyDescent="0.25">
      <c r="A57" s="9" t="str">
        <f>Inskrivning!J46</f>
        <v/>
      </c>
      <c r="B57" s="2">
        <f>Inskrivning!X46</f>
        <v>0</v>
      </c>
      <c r="D57" s="2">
        <f>Inskrivning!AB46</f>
        <v>0</v>
      </c>
      <c r="E57" s="2">
        <f>Inskrivning!AC46</f>
        <v>0</v>
      </c>
    </row>
    <row r="58" spans="1:5" x14ac:dyDescent="0.25">
      <c r="A58" s="9" t="str">
        <f>Inskrivning!J47</f>
        <v/>
      </c>
      <c r="B58" s="2">
        <f>Inskrivning!X47</f>
        <v>0</v>
      </c>
      <c r="D58" s="2">
        <f>Inskrivning!AB47</f>
        <v>0</v>
      </c>
      <c r="E58" s="2">
        <f>Inskrivning!AC47</f>
        <v>0</v>
      </c>
    </row>
    <row r="59" spans="1:5" x14ac:dyDescent="0.25">
      <c r="A59" s="9" t="str">
        <f>Inskrivning!J49</f>
        <v/>
      </c>
      <c r="B59" s="2">
        <f>Inskrivning!X49</f>
        <v>0</v>
      </c>
      <c r="D59" s="2">
        <f>Inskrivning!AB49</f>
        <v>0</v>
      </c>
      <c r="E59" s="2">
        <f>Inskrivning!AC49</f>
        <v>0</v>
      </c>
    </row>
    <row r="60" spans="1:5" x14ac:dyDescent="0.25">
      <c r="A60" s="9" t="str">
        <f>Inskrivning!J50</f>
        <v/>
      </c>
      <c r="B60" s="2">
        <f>Inskrivning!X50</f>
        <v>0</v>
      </c>
      <c r="D60" s="2">
        <f>Inskrivning!AB50</f>
        <v>0</v>
      </c>
      <c r="E60" s="2">
        <f>Inskrivning!AC50</f>
        <v>0</v>
      </c>
    </row>
    <row r="61" spans="1:5" x14ac:dyDescent="0.25">
      <c r="A61" s="9" t="str">
        <f>Inskrivning!J52</f>
        <v/>
      </c>
      <c r="B61" s="2">
        <f>Inskrivning!X52</f>
        <v>0</v>
      </c>
      <c r="D61" s="2">
        <f>Inskrivning!AB52</f>
        <v>0</v>
      </c>
      <c r="E61" s="2">
        <f>Inskrivning!AC52</f>
        <v>0</v>
      </c>
    </row>
    <row r="62" spans="1:5" x14ac:dyDescent="0.25">
      <c r="A62" s="9" t="str">
        <f>Inskrivning!J53</f>
        <v/>
      </c>
      <c r="B62" s="2">
        <f>Inskrivning!X53</f>
        <v>0</v>
      </c>
      <c r="D62" s="2">
        <f>Inskrivning!AB53</f>
        <v>0</v>
      </c>
      <c r="E62" s="2">
        <f>Inskrivning!AC53</f>
        <v>0</v>
      </c>
    </row>
    <row r="63" spans="1:5" x14ac:dyDescent="0.25">
      <c r="A63" s="9" t="str">
        <f>Inskrivning!J54</f>
        <v/>
      </c>
      <c r="B63" s="2">
        <f>Inskrivning!X54</f>
        <v>0</v>
      </c>
      <c r="D63" s="2">
        <f>Inskrivning!AB54</f>
        <v>0</v>
      </c>
      <c r="E63" s="2">
        <f>Inskrivning!AC54</f>
        <v>0</v>
      </c>
    </row>
    <row r="64" spans="1:5" x14ac:dyDescent="0.25">
      <c r="A64" s="9" t="str">
        <f>Inskrivning!J56</f>
        <v/>
      </c>
      <c r="B64" s="2">
        <f>Inskrivning!X56</f>
        <v>0</v>
      </c>
      <c r="D64" s="2">
        <f>Inskrivning!AB56</f>
        <v>0</v>
      </c>
      <c r="E64" s="2">
        <f>Inskrivning!AC56</f>
        <v>0</v>
      </c>
    </row>
    <row r="65" spans="1:5" x14ac:dyDescent="0.25">
      <c r="A65" s="9" t="str">
        <f>Inskrivning!J57</f>
        <v/>
      </c>
      <c r="B65" s="2">
        <f>Inskrivning!X57</f>
        <v>0</v>
      </c>
      <c r="D65" s="2">
        <f>Inskrivning!AB57</f>
        <v>0</v>
      </c>
      <c r="E65" s="2">
        <f>Inskrivning!AC57</f>
        <v>0</v>
      </c>
    </row>
    <row r="66" spans="1:5" x14ac:dyDescent="0.25">
      <c r="A66" s="9" t="str">
        <f>Inskrivning!J58</f>
        <v/>
      </c>
      <c r="B66" s="2">
        <f>Inskrivning!X58</f>
        <v>0</v>
      </c>
      <c r="D66" s="2">
        <f>Inskrivning!AB58</f>
        <v>0</v>
      </c>
      <c r="E66" s="2">
        <f>Inskrivning!AC58</f>
        <v>0</v>
      </c>
    </row>
    <row r="67" spans="1:5" x14ac:dyDescent="0.25">
      <c r="A67" s="9" t="str">
        <f>Inskrivning!J61</f>
        <v/>
      </c>
      <c r="B67" s="2">
        <f>Inskrivning!X61</f>
        <v>0</v>
      </c>
      <c r="D67" s="2">
        <f>Inskrivning!AB61</f>
        <v>0</v>
      </c>
      <c r="E67" s="2">
        <f>Inskrivning!AC61</f>
        <v>0</v>
      </c>
    </row>
    <row r="68" spans="1:5" x14ac:dyDescent="0.25">
      <c r="A68" s="9" t="str">
        <f>Inskrivning!J62</f>
        <v/>
      </c>
      <c r="B68" s="2">
        <f>Inskrivning!X62</f>
        <v>0</v>
      </c>
      <c r="D68" s="2">
        <f>Inskrivning!AB62</f>
        <v>0</v>
      </c>
      <c r="E68" s="2">
        <f>Inskrivning!AC62</f>
        <v>0</v>
      </c>
    </row>
    <row r="69" spans="1:5" x14ac:dyDescent="0.25">
      <c r="A69" s="9" t="str">
        <f>Inskrivning!J65</f>
        <v/>
      </c>
      <c r="B69" s="2">
        <f>Inskrivning!X65</f>
        <v>0</v>
      </c>
      <c r="D69" s="2">
        <f>Inskrivning!AB65</f>
        <v>0</v>
      </c>
      <c r="E69" s="2">
        <f>Inskrivning!AC65</f>
        <v>0</v>
      </c>
    </row>
    <row r="70" spans="1:5" x14ac:dyDescent="0.25">
      <c r="A70" s="9" t="str">
        <f>Inskrivning!J66</f>
        <v/>
      </c>
      <c r="B70" s="2">
        <f>Inskrivning!X66</f>
        <v>0</v>
      </c>
      <c r="D70" s="2">
        <f>Inskrivning!AB66</f>
        <v>0</v>
      </c>
      <c r="E70" s="2">
        <f>Inskrivning!AC66</f>
        <v>0</v>
      </c>
    </row>
    <row r="71" spans="1:5" x14ac:dyDescent="0.25">
      <c r="A71" s="9" t="str">
        <f>Inskrivning!J67</f>
        <v/>
      </c>
      <c r="B71" s="2">
        <f>Inskrivning!X67</f>
        <v>0</v>
      </c>
      <c r="D71" s="2">
        <f>Inskrivning!AB67</f>
        <v>0</v>
      </c>
      <c r="E71" s="2">
        <f>Inskrivning!AC67</f>
        <v>0</v>
      </c>
    </row>
    <row r="72" spans="1:5" x14ac:dyDescent="0.25">
      <c r="A72" s="9" t="str">
        <f>Inskrivning!J71</f>
        <v/>
      </c>
      <c r="B72" s="2">
        <f>Inskrivning!X71</f>
        <v>0</v>
      </c>
      <c r="D72" s="2">
        <f>Inskrivning!AB71</f>
        <v>0</v>
      </c>
      <c r="E72" s="2">
        <f>Inskrivning!AC71</f>
        <v>0</v>
      </c>
    </row>
    <row r="73" spans="1:5" x14ac:dyDescent="0.25">
      <c r="A73" s="9" t="str">
        <f>Inskrivning!J72</f>
        <v/>
      </c>
      <c r="B73" s="2">
        <f>Inskrivning!X72</f>
        <v>0</v>
      </c>
      <c r="D73" s="2">
        <f>Inskrivning!AB72</f>
        <v>0</v>
      </c>
      <c r="E73" s="2">
        <f>Inskrivning!AC72</f>
        <v>0</v>
      </c>
    </row>
    <row r="74" spans="1:5" x14ac:dyDescent="0.25">
      <c r="A74" s="9" t="str">
        <f>Inskrivning!J76</f>
        <v/>
      </c>
      <c r="B74" s="2">
        <f>Inskrivning!X76</f>
        <v>0</v>
      </c>
      <c r="D74" s="2">
        <f>Inskrivning!AB76</f>
        <v>0</v>
      </c>
      <c r="E74" s="2">
        <f>Inskrivning!AC76</f>
        <v>0</v>
      </c>
    </row>
    <row r="75" spans="1:5" x14ac:dyDescent="0.25">
      <c r="A75" s="9" t="str">
        <f>Inskrivning!J77</f>
        <v/>
      </c>
      <c r="B75" s="2">
        <f>Inskrivning!X77</f>
        <v>0</v>
      </c>
      <c r="D75" s="2">
        <f>Inskrivning!AB77</f>
        <v>0</v>
      </c>
      <c r="E75" s="2">
        <f>Inskrivning!AC77</f>
        <v>0</v>
      </c>
    </row>
    <row r="76" spans="1:5" x14ac:dyDescent="0.25">
      <c r="A76" s="9" t="str">
        <f>Inskrivning!J78</f>
        <v/>
      </c>
      <c r="B76" s="2">
        <f>Inskrivning!X78</f>
        <v>0</v>
      </c>
      <c r="D76" s="2">
        <f>Inskrivning!AB78</f>
        <v>0</v>
      </c>
      <c r="E76" s="2">
        <f>Inskrivning!AC78</f>
        <v>0</v>
      </c>
    </row>
    <row r="77" spans="1:5" x14ac:dyDescent="0.25">
      <c r="A77" s="9" t="str">
        <f>Inskrivning!J79</f>
        <v/>
      </c>
      <c r="B77" s="2">
        <f>Inskrivning!X79</f>
        <v>0</v>
      </c>
      <c r="D77" s="2">
        <f>Inskrivning!AB79</f>
        <v>0</v>
      </c>
      <c r="E77" s="2">
        <f>Inskrivning!AC79</f>
        <v>0</v>
      </c>
    </row>
    <row r="78" spans="1:5" x14ac:dyDescent="0.25">
      <c r="A78" s="9" t="str">
        <f>Inskrivning!J81</f>
        <v/>
      </c>
      <c r="B78" s="2">
        <f>Inskrivning!X81</f>
        <v>0</v>
      </c>
      <c r="D78" s="2">
        <f>Inskrivning!AB81</f>
        <v>0</v>
      </c>
      <c r="E78" s="2">
        <f>Inskrivning!AC81</f>
        <v>0</v>
      </c>
    </row>
    <row r="79" spans="1:5" x14ac:dyDescent="0.25">
      <c r="A79" s="9" t="str">
        <f>Inskrivning!J82</f>
        <v/>
      </c>
      <c r="B79" s="2">
        <f>Inskrivning!X82</f>
        <v>0</v>
      </c>
      <c r="D79" s="2">
        <f>Inskrivning!AB82</f>
        <v>0</v>
      </c>
      <c r="E79" s="2">
        <f>Inskrivning!AC82</f>
        <v>0</v>
      </c>
    </row>
    <row r="80" spans="1:5" x14ac:dyDescent="0.25">
      <c r="A80" s="9" t="str">
        <f>Inskrivning!J84</f>
        <v/>
      </c>
      <c r="B80" s="2">
        <f>Inskrivning!X84</f>
        <v>0</v>
      </c>
      <c r="D80" s="2">
        <f>Inskrivning!AB84</f>
        <v>0</v>
      </c>
      <c r="E80" s="2">
        <f>Inskrivning!AC84</f>
        <v>0</v>
      </c>
    </row>
    <row r="81" spans="1:5" x14ac:dyDescent="0.25">
      <c r="A81" s="9" t="str">
        <f>Inskrivning!J85</f>
        <v/>
      </c>
      <c r="B81" s="2">
        <f>Inskrivning!X85</f>
        <v>0</v>
      </c>
      <c r="D81" s="2">
        <f>Inskrivning!AB85</f>
        <v>0</v>
      </c>
      <c r="E81" s="2">
        <f>Inskrivning!AC85</f>
        <v>0</v>
      </c>
    </row>
    <row r="82" spans="1:5" x14ac:dyDescent="0.25">
      <c r="A82" s="9" t="str">
        <f>Inskrivning!J86</f>
        <v/>
      </c>
      <c r="B82" s="2">
        <f>Inskrivning!X86</f>
        <v>0</v>
      </c>
      <c r="D82" s="2">
        <f>Inskrivning!AB86</f>
        <v>0</v>
      </c>
      <c r="E82" s="2">
        <f>Inskrivning!AC86</f>
        <v>0</v>
      </c>
    </row>
    <row r="83" spans="1:5" x14ac:dyDescent="0.25">
      <c r="A83" s="9" t="str">
        <f>Inskrivning!J87</f>
        <v/>
      </c>
      <c r="B83" s="2">
        <f>Inskrivning!X87</f>
        <v>0</v>
      </c>
      <c r="D83" s="2">
        <f>Inskrivning!AB87</f>
        <v>0</v>
      </c>
      <c r="E83" s="2">
        <f>Inskrivning!AC87</f>
        <v>0</v>
      </c>
    </row>
    <row r="84" spans="1:5" x14ac:dyDescent="0.25">
      <c r="A84" s="9" t="str">
        <f>Inskrivning!J88</f>
        <v/>
      </c>
      <c r="B84" s="2">
        <f>Inskrivning!X88</f>
        <v>0</v>
      </c>
      <c r="D84" s="2">
        <f>Inskrivning!AB88</f>
        <v>0</v>
      </c>
      <c r="E84" s="2">
        <f>Inskrivning!AC88</f>
        <v>0</v>
      </c>
    </row>
    <row r="85" spans="1:5" x14ac:dyDescent="0.25">
      <c r="A85" s="9" t="str">
        <f>Inskrivning!J89</f>
        <v/>
      </c>
      <c r="B85" s="2">
        <f>Inskrivning!X89</f>
        <v>0</v>
      </c>
      <c r="D85" s="2">
        <f>Inskrivning!AB89</f>
        <v>0</v>
      </c>
      <c r="E85" s="2">
        <f>Inskrivning!AC89</f>
        <v>0</v>
      </c>
    </row>
    <row r="86" spans="1:5" x14ac:dyDescent="0.25">
      <c r="A86" s="9" t="str">
        <f>Inskrivning!J90</f>
        <v/>
      </c>
      <c r="B86" s="2">
        <f>Inskrivning!X90</f>
        <v>0</v>
      </c>
      <c r="D86" s="2">
        <f>Inskrivning!AB90</f>
        <v>0</v>
      </c>
      <c r="E86" s="2">
        <f>Inskrivning!AC90</f>
        <v>0</v>
      </c>
    </row>
    <row r="87" spans="1:5" x14ac:dyDescent="0.25">
      <c r="A87" s="9" t="str">
        <f>Inskrivning!J91</f>
        <v/>
      </c>
      <c r="B87" s="2">
        <f>Inskrivning!X91</f>
        <v>0</v>
      </c>
      <c r="D87" s="2">
        <f>Inskrivning!AB91</f>
        <v>0</v>
      </c>
      <c r="E87" s="2">
        <f>Inskrivning!AC91</f>
        <v>0</v>
      </c>
    </row>
    <row r="88" spans="1:5" x14ac:dyDescent="0.25">
      <c r="A88" s="9" t="str">
        <f>Inskrivning!J92</f>
        <v/>
      </c>
      <c r="B88" s="2">
        <f>Inskrivning!X92</f>
        <v>0</v>
      </c>
      <c r="D88" s="2">
        <f>Inskrivning!AB92</f>
        <v>0</v>
      </c>
      <c r="E88" s="2">
        <f>Inskrivning!AC92</f>
        <v>0</v>
      </c>
    </row>
    <row r="89" spans="1:5" x14ac:dyDescent="0.25">
      <c r="A89" s="9" t="str">
        <f>Inskrivning!J93</f>
        <v/>
      </c>
      <c r="B89" s="2">
        <f>Inskrivning!X93</f>
        <v>0</v>
      </c>
      <c r="D89" s="2">
        <f>Inskrivning!AB93</f>
        <v>0</v>
      </c>
      <c r="E89" s="2">
        <f>Inskrivning!AC93</f>
        <v>0</v>
      </c>
    </row>
    <row r="90" spans="1:5" x14ac:dyDescent="0.25">
      <c r="A90" s="9" t="str">
        <f>Inskrivning!J94</f>
        <v/>
      </c>
      <c r="B90" s="2">
        <f>Inskrivning!X94</f>
        <v>0</v>
      </c>
      <c r="D90" s="2">
        <f>Inskrivning!AB94</f>
        <v>0</v>
      </c>
      <c r="E90" s="2">
        <f>Inskrivning!AC94</f>
        <v>0</v>
      </c>
    </row>
    <row r="91" spans="1:5" x14ac:dyDescent="0.25">
      <c r="A91" s="9" t="str">
        <f>Inskrivning!J95</f>
        <v/>
      </c>
      <c r="B91" s="2">
        <f>Inskrivning!X95</f>
        <v>0</v>
      </c>
      <c r="D91" s="2">
        <f>Inskrivning!AB95</f>
        <v>0</v>
      </c>
      <c r="E91" s="2">
        <f>Inskrivning!AC95</f>
        <v>0</v>
      </c>
    </row>
    <row r="92" spans="1:5" x14ac:dyDescent="0.25">
      <c r="A92" s="9" t="str">
        <f>Inskrivning!J96</f>
        <v/>
      </c>
      <c r="B92" s="2">
        <f>Inskrivning!X96</f>
        <v>0</v>
      </c>
      <c r="D92" s="2">
        <f>Inskrivning!AB96</f>
        <v>0</v>
      </c>
      <c r="E92" s="2">
        <f>Inskrivning!AC96</f>
        <v>0</v>
      </c>
    </row>
    <row r="93" spans="1:5" x14ac:dyDescent="0.25">
      <c r="A93" s="9" t="str">
        <f>Inskrivning!J97</f>
        <v/>
      </c>
      <c r="B93" s="2">
        <f>Inskrivning!X97</f>
        <v>0</v>
      </c>
      <c r="D93" s="2">
        <f>Inskrivning!AB97</f>
        <v>0</v>
      </c>
      <c r="E93" s="2">
        <f>Inskrivning!AC97</f>
        <v>0</v>
      </c>
    </row>
    <row r="94" spans="1:5" x14ac:dyDescent="0.25">
      <c r="A94" s="9" t="str">
        <f>Inskrivning!J98</f>
        <v/>
      </c>
      <c r="B94" s="2">
        <f>Inskrivning!X98</f>
        <v>0</v>
      </c>
      <c r="D94" s="2">
        <f>Inskrivning!AB98</f>
        <v>0</v>
      </c>
      <c r="E94" s="2">
        <f>Inskrivning!AC98</f>
        <v>0</v>
      </c>
    </row>
    <row r="95" spans="1:5" x14ac:dyDescent="0.25">
      <c r="A95" s="9" t="str">
        <f>Inskrivning!J99</f>
        <v/>
      </c>
      <c r="B95" s="2">
        <f>Inskrivning!X99</f>
        <v>0</v>
      </c>
      <c r="D95" s="2">
        <f>Inskrivning!AB99</f>
        <v>0</v>
      </c>
      <c r="E95" s="2">
        <f>Inskrivning!AC99</f>
        <v>0</v>
      </c>
    </row>
    <row r="96" spans="1:5" x14ac:dyDescent="0.25">
      <c r="A96" s="9" t="str">
        <f>Inskrivning!J100</f>
        <v/>
      </c>
      <c r="B96" s="2">
        <f>Inskrivning!X100</f>
        <v>0</v>
      </c>
      <c r="D96" s="2">
        <f>Inskrivning!AB100</f>
        <v>0</v>
      </c>
      <c r="E96" s="2">
        <f>Inskrivning!AC100</f>
        <v>0</v>
      </c>
    </row>
    <row r="97" spans="1:5" x14ac:dyDescent="0.25">
      <c r="A97" s="9" t="str">
        <f>Inskrivning!J101</f>
        <v/>
      </c>
      <c r="B97" s="2">
        <f>Inskrivning!X101</f>
        <v>0</v>
      </c>
      <c r="D97" s="2">
        <f>Inskrivning!AB101</f>
        <v>0</v>
      </c>
      <c r="E97" s="2">
        <f>Inskrivning!AC101</f>
        <v>0</v>
      </c>
    </row>
    <row r="98" spans="1:5" x14ac:dyDescent="0.25">
      <c r="A98" s="9" t="str">
        <f>Inskrivning!J102</f>
        <v/>
      </c>
      <c r="B98" s="2">
        <f>Inskrivning!X102</f>
        <v>0</v>
      </c>
      <c r="D98" s="2">
        <f>Inskrivning!AB102</f>
        <v>0</v>
      </c>
      <c r="E98" s="2">
        <f>Inskrivning!AC102</f>
        <v>0</v>
      </c>
    </row>
    <row r="99" spans="1:5" x14ac:dyDescent="0.25">
      <c r="A99" s="9" t="str">
        <f>Inskrivning!J103</f>
        <v/>
      </c>
      <c r="B99" s="2">
        <f>Inskrivning!X103</f>
        <v>0</v>
      </c>
      <c r="D99" s="2">
        <f>Inskrivning!AB103</f>
        <v>0</v>
      </c>
      <c r="E99" s="2">
        <f>Inskrivning!AC103</f>
        <v>0</v>
      </c>
    </row>
    <row r="100" spans="1:5" x14ac:dyDescent="0.25">
      <c r="A100" s="9" t="str">
        <f>Inskrivning!J104</f>
        <v/>
      </c>
      <c r="B100" s="2">
        <f>Inskrivning!X104</f>
        <v>0</v>
      </c>
      <c r="D100" s="2">
        <f>Inskrivning!AB104</f>
        <v>0</v>
      </c>
      <c r="E100" s="2">
        <f>Inskrivning!AC104</f>
        <v>0</v>
      </c>
    </row>
    <row r="101" spans="1:5" x14ac:dyDescent="0.25">
      <c r="A101" s="9" t="str">
        <f>Inskrivning!J105</f>
        <v/>
      </c>
      <c r="B101" s="2">
        <f>Inskrivning!X105</f>
        <v>0</v>
      </c>
      <c r="D101" s="2">
        <f>Inskrivning!AB105</f>
        <v>0</v>
      </c>
      <c r="E101" s="2">
        <f>Inskrivning!AC105</f>
        <v>0</v>
      </c>
    </row>
    <row r="102" spans="1:5" x14ac:dyDescent="0.25">
      <c r="A102" s="9" t="str">
        <f>Inskrivning!J106</f>
        <v/>
      </c>
      <c r="B102" s="2">
        <f>Inskrivning!X106</f>
        <v>0</v>
      </c>
      <c r="D102" s="2">
        <f>Inskrivning!AB106</f>
        <v>0</v>
      </c>
      <c r="E102" s="2">
        <f>Inskrivning!AC106</f>
        <v>0</v>
      </c>
    </row>
    <row r="103" spans="1:5" x14ac:dyDescent="0.25">
      <c r="A103" s="9" t="str">
        <f>Inskrivning!J107</f>
        <v/>
      </c>
      <c r="B103" s="2">
        <f>Inskrivning!X107</f>
        <v>0</v>
      </c>
      <c r="D103" s="2">
        <f>Inskrivning!AB107</f>
        <v>0</v>
      </c>
      <c r="E103" s="2">
        <f>Inskrivning!AC107</f>
        <v>0</v>
      </c>
    </row>
    <row r="104" spans="1:5" x14ac:dyDescent="0.25">
      <c r="A104" s="9" t="str">
        <f>Inskrivning!J108</f>
        <v/>
      </c>
      <c r="B104" s="2">
        <f>Inskrivning!X108</f>
        <v>0</v>
      </c>
      <c r="D104" s="2">
        <f>Inskrivning!AB108</f>
        <v>0</v>
      </c>
      <c r="E104" s="2">
        <f>Inskrivning!AC108</f>
        <v>0</v>
      </c>
    </row>
    <row r="105" spans="1:5" x14ac:dyDescent="0.25">
      <c r="A105" s="9" t="str">
        <f>Inskrivning!J109</f>
        <v/>
      </c>
      <c r="B105" s="2">
        <f>Inskrivning!X109</f>
        <v>0</v>
      </c>
      <c r="D105" s="2">
        <f>Inskrivning!AB109</f>
        <v>0</v>
      </c>
      <c r="E105" s="2">
        <f>Inskrivning!AC109</f>
        <v>0</v>
      </c>
    </row>
    <row r="106" spans="1:5" x14ac:dyDescent="0.25">
      <c r="A106" s="9" t="str">
        <f>Inskrivning!J110</f>
        <v/>
      </c>
      <c r="B106" s="2">
        <f>Inskrivning!X110</f>
        <v>0</v>
      </c>
      <c r="D106" s="2">
        <f>Inskrivning!AB110</f>
        <v>0</v>
      </c>
      <c r="E106" s="2">
        <f>Inskrivning!AC110</f>
        <v>0</v>
      </c>
    </row>
    <row r="107" spans="1:5" x14ac:dyDescent="0.25">
      <c r="A107" s="9" t="str">
        <f>Inskrivning!J111</f>
        <v/>
      </c>
      <c r="B107" s="2">
        <f>Inskrivning!X111</f>
        <v>0</v>
      </c>
      <c r="D107" s="2">
        <f>Inskrivning!AB111</f>
        <v>0</v>
      </c>
      <c r="E107" s="2">
        <f>Inskrivning!AC111</f>
        <v>0</v>
      </c>
    </row>
    <row r="108" spans="1:5" x14ac:dyDescent="0.25">
      <c r="A108" s="9" t="str">
        <f>Inskrivning!J112</f>
        <v/>
      </c>
      <c r="B108" s="2">
        <f>Inskrivning!X112</f>
        <v>0</v>
      </c>
      <c r="D108" s="2">
        <f>Inskrivning!AB112</f>
        <v>0</v>
      </c>
      <c r="E108" s="2">
        <f>Inskrivning!AC112</f>
        <v>0</v>
      </c>
    </row>
    <row r="109" spans="1:5" x14ac:dyDescent="0.25">
      <c r="A109" s="9" t="str">
        <f>Inskrivning!J113</f>
        <v/>
      </c>
      <c r="B109" s="2">
        <f>Inskrivning!X113</f>
        <v>0</v>
      </c>
      <c r="D109" s="2">
        <f>Inskrivning!AB113</f>
        <v>0</v>
      </c>
      <c r="E109" s="2">
        <f>Inskrivning!AC113</f>
        <v>0</v>
      </c>
    </row>
    <row r="110" spans="1:5" x14ac:dyDescent="0.25">
      <c r="A110" s="9" t="str">
        <f>Inskrivning!J114</f>
        <v/>
      </c>
      <c r="B110" s="2">
        <f>Inskrivning!X114</f>
        <v>0</v>
      </c>
      <c r="D110" s="2">
        <f>Inskrivning!AB114</f>
        <v>0</v>
      </c>
      <c r="E110" s="2">
        <f>Inskrivning!AC114</f>
        <v>0</v>
      </c>
    </row>
    <row r="111" spans="1:5" x14ac:dyDescent="0.25">
      <c r="A111" s="9" t="str">
        <f>Inskrivning!J115</f>
        <v/>
      </c>
      <c r="B111" s="2">
        <f>Inskrivning!X115</f>
        <v>0</v>
      </c>
      <c r="D111" s="2">
        <f>Inskrivning!AB115</f>
        <v>0</v>
      </c>
      <c r="E111" s="2">
        <f>Inskrivning!AC115</f>
        <v>0</v>
      </c>
    </row>
    <row r="112" spans="1:5" x14ac:dyDescent="0.25">
      <c r="A112" s="9" t="str">
        <f>Inskrivning!J116</f>
        <v/>
      </c>
      <c r="B112" s="2">
        <f>Inskrivning!X116</f>
        <v>0</v>
      </c>
      <c r="D112" s="2">
        <f>Inskrivning!AB116</f>
        <v>0</v>
      </c>
      <c r="E112" s="2">
        <f>Inskrivning!AC116</f>
        <v>0</v>
      </c>
    </row>
    <row r="113" spans="1:5" x14ac:dyDescent="0.25">
      <c r="A113" s="9" t="str">
        <f>Inskrivning!J117</f>
        <v/>
      </c>
      <c r="B113" s="2">
        <f>Inskrivning!X117</f>
        <v>0</v>
      </c>
      <c r="D113" s="2">
        <f>Inskrivning!AB117</f>
        <v>0</v>
      </c>
      <c r="E113" s="2">
        <f>Inskrivning!AC117</f>
        <v>0</v>
      </c>
    </row>
    <row r="114" spans="1:5" x14ac:dyDescent="0.25">
      <c r="A114" s="9" t="str">
        <f>Inskrivning!J118</f>
        <v/>
      </c>
      <c r="B114" s="2">
        <f>Inskrivning!X118</f>
        <v>0</v>
      </c>
      <c r="D114" s="2">
        <f>Inskrivning!AB118</f>
        <v>0</v>
      </c>
      <c r="E114" s="2">
        <f>Inskrivning!AC118</f>
        <v>0</v>
      </c>
    </row>
    <row r="115" spans="1:5" x14ac:dyDescent="0.25">
      <c r="A115" s="9" t="str">
        <f>Inskrivning!J119</f>
        <v/>
      </c>
      <c r="B115" s="2">
        <f>Inskrivning!X119</f>
        <v>0</v>
      </c>
      <c r="D115" s="2">
        <f>Inskrivning!AB119</f>
        <v>0</v>
      </c>
      <c r="E115" s="2">
        <f>Inskrivning!AC119</f>
        <v>0</v>
      </c>
    </row>
    <row r="116" spans="1:5" x14ac:dyDescent="0.25">
      <c r="A116" s="9" t="str">
        <f>Inskrivning!J120</f>
        <v/>
      </c>
      <c r="B116" s="2">
        <f>Inskrivning!X120</f>
        <v>0</v>
      </c>
      <c r="D116" s="2">
        <f>Inskrivning!AB120</f>
        <v>0</v>
      </c>
      <c r="E116" s="2">
        <f>Inskrivning!AC120</f>
        <v>0</v>
      </c>
    </row>
    <row r="117" spans="1:5" x14ac:dyDescent="0.25">
      <c r="A117" s="9" t="str">
        <f>Inskrivning!J121</f>
        <v/>
      </c>
      <c r="B117" s="2">
        <f>Inskrivning!X121</f>
        <v>0</v>
      </c>
      <c r="D117" s="2">
        <f>Inskrivning!AB121</f>
        <v>0</v>
      </c>
      <c r="E117" s="2">
        <f>Inskrivning!AC121</f>
        <v>0</v>
      </c>
    </row>
    <row r="118" spans="1:5" x14ac:dyDescent="0.25">
      <c r="A118" s="9" t="str">
        <f>Inskrivning!J122</f>
        <v/>
      </c>
      <c r="B118" s="2">
        <f>Inskrivning!X122</f>
        <v>0</v>
      </c>
      <c r="D118" s="2">
        <f>Inskrivning!AB122</f>
        <v>0</v>
      </c>
      <c r="E118" s="2">
        <f>Inskrivning!AC122</f>
        <v>0</v>
      </c>
    </row>
    <row r="119" spans="1:5" x14ac:dyDescent="0.25">
      <c r="A119" s="9" t="str">
        <f>Inskrivning!J123</f>
        <v/>
      </c>
      <c r="B119" s="2">
        <f>Inskrivning!X123</f>
        <v>0</v>
      </c>
      <c r="D119" s="2">
        <f>Inskrivning!AB123</f>
        <v>0</v>
      </c>
      <c r="E119" s="2">
        <f>Inskrivning!AC123</f>
        <v>0</v>
      </c>
    </row>
    <row r="120" spans="1:5" x14ac:dyDescent="0.25">
      <c r="A120" s="9" t="str">
        <f>Inskrivning!J124</f>
        <v/>
      </c>
      <c r="B120" s="2">
        <f>Inskrivning!X124</f>
        <v>0</v>
      </c>
      <c r="D120" s="2">
        <f>Inskrivning!AB124</f>
        <v>0</v>
      </c>
      <c r="E120" s="2">
        <f>Inskrivning!AC124</f>
        <v>0</v>
      </c>
    </row>
    <row r="121" spans="1:5" x14ac:dyDescent="0.25">
      <c r="A121" s="9" t="str">
        <f>Inskrivning!J125</f>
        <v/>
      </c>
      <c r="B121" s="2">
        <f>Inskrivning!X125</f>
        <v>0</v>
      </c>
      <c r="D121" s="2">
        <f>Inskrivning!AB125</f>
        <v>0</v>
      </c>
      <c r="E121" s="2">
        <f>Inskrivning!AC125</f>
        <v>0</v>
      </c>
    </row>
    <row r="122" spans="1:5" x14ac:dyDescent="0.25">
      <c r="A122" s="9" t="str">
        <f>Inskrivning!J126</f>
        <v/>
      </c>
      <c r="B122" s="2">
        <f>Inskrivning!X126</f>
        <v>0</v>
      </c>
      <c r="D122" s="2">
        <f>Inskrivning!AB126</f>
        <v>0</v>
      </c>
      <c r="E122" s="2">
        <f>Inskrivning!AC126</f>
        <v>0</v>
      </c>
    </row>
    <row r="123" spans="1:5" x14ac:dyDescent="0.25">
      <c r="A123" s="9" t="str">
        <f>Inskrivning!J127</f>
        <v/>
      </c>
      <c r="B123" s="2">
        <f>Inskrivning!X127</f>
        <v>0</v>
      </c>
      <c r="D123" s="2">
        <f>Inskrivning!AB127</f>
        <v>0</v>
      </c>
      <c r="E123" s="2">
        <f>Inskrivning!AC127</f>
        <v>0</v>
      </c>
    </row>
    <row r="124" spans="1:5" x14ac:dyDescent="0.25">
      <c r="A124" s="9" t="str">
        <f>Inskrivning!J128</f>
        <v/>
      </c>
      <c r="B124" s="2">
        <f>Inskrivning!X128</f>
        <v>0</v>
      </c>
      <c r="D124" s="2">
        <f>Inskrivning!AB128</f>
        <v>0</v>
      </c>
      <c r="E124" s="2">
        <f>Inskrivning!AC128</f>
        <v>0</v>
      </c>
    </row>
    <row r="125" spans="1:5" x14ac:dyDescent="0.25">
      <c r="A125" s="9" t="str">
        <f>Inskrivning!J129</f>
        <v/>
      </c>
      <c r="B125" s="2">
        <f>Inskrivning!X129</f>
        <v>0</v>
      </c>
      <c r="D125" s="2">
        <f>Inskrivning!AB129</f>
        <v>0</v>
      </c>
      <c r="E125" s="2">
        <f>Inskrivning!AC129</f>
        <v>0</v>
      </c>
    </row>
    <row r="126" spans="1:5" x14ac:dyDescent="0.25">
      <c r="A126" s="9" t="str">
        <f>Inskrivning!J130</f>
        <v/>
      </c>
      <c r="B126" s="2">
        <f>Inskrivning!X130</f>
        <v>0</v>
      </c>
      <c r="D126" s="2">
        <f>Inskrivning!AB130</f>
        <v>0</v>
      </c>
      <c r="E126" s="2">
        <f>Inskrivning!AC130</f>
        <v>0</v>
      </c>
    </row>
    <row r="127" spans="1:5" x14ac:dyDescent="0.25">
      <c r="A127" s="9" t="str">
        <f>Inskrivning!J131</f>
        <v/>
      </c>
      <c r="B127" s="2">
        <f>Inskrivning!X131</f>
        <v>0</v>
      </c>
      <c r="D127" s="2">
        <f>Inskrivning!AB131</f>
        <v>0</v>
      </c>
      <c r="E127" s="2">
        <f>Inskrivning!AC131</f>
        <v>0</v>
      </c>
    </row>
    <row r="128" spans="1:5" x14ac:dyDescent="0.25">
      <c r="A128" s="9" t="str">
        <f>Inskrivning!J132</f>
        <v/>
      </c>
      <c r="B128" s="2">
        <f>Inskrivning!X132</f>
        <v>0</v>
      </c>
      <c r="D128" s="2">
        <f>Inskrivning!AB132</f>
        <v>0</v>
      </c>
      <c r="E128" s="2">
        <f>Inskrivning!AC132</f>
        <v>0</v>
      </c>
    </row>
    <row r="129" spans="1:5" x14ac:dyDescent="0.25">
      <c r="A129" s="9" t="str">
        <f>Inskrivning!J133</f>
        <v/>
      </c>
      <c r="B129" s="2">
        <f>Inskrivning!X133</f>
        <v>0</v>
      </c>
      <c r="D129" s="2">
        <f>Inskrivning!AB133</f>
        <v>0</v>
      </c>
      <c r="E129" s="2">
        <f>Inskrivning!AC133</f>
        <v>0</v>
      </c>
    </row>
    <row r="130" spans="1:5" x14ac:dyDescent="0.25">
      <c r="A130" s="9" t="str">
        <f>Inskrivning!J134</f>
        <v/>
      </c>
      <c r="B130" s="2">
        <f>Inskrivning!X134</f>
        <v>0</v>
      </c>
      <c r="D130" s="2">
        <f>Inskrivning!AB134</f>
        <v>0</v>
      </c>
      <c r="E130" s="2">
        <f>Inskrivning!AC134</f>
        <v>0</v>
      </c>
    </row>
    <row r="131" spans="1:5" x14ac:dyDescent="0.25">
      <c r="A131" s="9" t="str">
        <f>Inskrivning!J135</f>
        <v/>
      </c>
      <c r="B131" s="2">
        <f>Inskrivning!X135</f>
        <v>0</v>
      </c>
      <c r="D131" s="2">
        <f>Inskrivning!AB135</f>
        <v>0</v>
      </c>
      <c r="E131" s="2">
        <f>Inskrivning!AC135</f>
        <v>0</v>
      </c>
    </row>
    <row r="132" spans="1:5" x14ac:dyDescent="0.25">
      <c r="A132" s="9" t="str">
        <f>Inskrivning!J136</f>
        <v/>
      </c>
      <c r="B132" s="2">
        <f>Inskrivning!X136</f>
        <v>0</v>
      </c>
      <c r="D132" s="2">
        <f>Inskrivning!AB136</f>
        <v>0</v>
      </c>
      <c r="E132" s="2">
        <f>Inskrivning!AC136</f>
        <v>0</v>
      </c>
    </row>
    <row r="133" spans="1:5" x14ac:dyDescent="0.25">
      <c r="A133" s="9" t="str">
        <f>Inskrivning!J137</f>
        <v/>
      </c>
      <c r="B133" s="2">
        <f>Inskrivning!X137</f>
        <v>0</v>
      </c>
      <c r="D133" s="2">
        <f>Inskrivning!AB137</f>
        <v>0</v>
      </c>
      <c r="E133" s="2">
        <f>Inskrivning!AC137</f>
        <v>0</v>
      </c>
    </row>
    <row r="134" spans="1:5" x14ac:dyDescent="0.25">
      <c r="A134" s="9" t="str">
        <f>Inskrivning!J138</f>
        <v/>
      </c>
      <c r="B134" s="2">
        <f>Inskrivning!X138</f>
        <v>0</v>
      </c>
      <c r="D134" s="2">
        <f>Inskrivning!AB138</f>
        <v>0</v>
      </c>
      <c r="E134" s="2">
        <f>Inskrivning!AC138</f>
        <v>0</v>
      </c>
    </row>
    <row r="135" spans="1:5" x14ac:dyDescent="0.25">
      <c r="A135" s="9" t="str">
        <f>Inskrivning!J139</f>
        <v/>
      </c>
      <c r="B135" s="2">
        <f>Inskrivning!X139</f>
        <v>0</v>
      </c>
      <c r="D135" s="2">
        <f>Inskrivning!AB139</f>
        <v>0</v>
      </c>
      <c r="E135" s="2">
        <f>Inskrivning!AC139</f>
        <v>0</v>
      </c>
    </row>
    <row r="136" spans="1:5" x14ac:dyDescent="0.25">
      <c r="A136" s="9" t="str">
        <f>Inskrivning!J140</f>
        <v/>
      </c>
      <c r="B136" s="2">
        <f>Inskrivning!X140</f>
        <v>0</v>
      </c>
      <c r="D136" s="2">
        <f>Inskrivning!AB140</f>
        <v>0</v>
      </c>
      <c r="E136" s="2">
        <f>Inskrivning!AC140</f>
        <v>0</v>
      </c>
    </row>
    <row r="137" spans="1:5" x14ac:dyDescent="0.25">
      <c r="A137" s="9" t="str">
        <f>Inskrivning!J141</f>
        <v/>
      </c>
      <c r="B137" s="2">
        <f>Inskrivning!X141</f>
        <v>0</v>
      </c>
      <c r="D137" s="2">
        <f>Inskrivning!AB141</f>
        <v>0</v>
      </c>
      <c r="E137" s="2">
        <f>Inskrivning!AC141</f>
        <v>0</v>
      </c>
    </row>
    <row r="138" spans="1:5" x14ac:dyDescent="0.25">
      <c r="A138" s="9" t="str">
        <f>Inskrivning!J142</f>
        <v/>
      </c>
      <c r="B138" s="2">
        <f>Inskrivning!X142</f>
        <v>0</v>
      </c>
      <c r="D138" s="2">
        <f>Inskrivning!AB142</f>
        <v>0</v>
      </c>
      <c r="E138" s="2">
        <f>Inskrivning!AC142</f>
        <v>0</v>
      </c>
    </row>
    <row r="139" spans="1:5" x14ac:dyDescent="0.25">
      <c r="A139" s="9" t="str">
        <f>Inskrivning!J143</f>
        <v/>
      </c>
      <c r="B139" s="2">
        <f>Inskrivning!X143</f>
        <v>0</v>
      </c>
      <c r="D139" s="2">
        <f>Inskrivning!AB143</f>
        <v>0</v>
      </c>
      <c r="E139" s="2">
        <f>Inskrivning!AC143</f>
        <v>0</v>
      </c>
    </row>
    <row r="140" spans="1:5" x14ac:dyDescent="0.25">
      <c r="A140" s="9" t="str">
        <f>Inskrivning!J144</f>
        <v/>
      </c>
      <c r="B140" s="2">
        <f>Inskrivning!X144</f>
        <v>0</v>
      </c>
      <c r="D140" s="2">
        <f>Inskrivning!AB144</f>
        <v>0</v>
      </c>
      <c r="E140" s="2">
        <f>Inskrivning!AC144</f>
        <v>0</v>
      </c>
    </row>
    <row r="141" spans="1:5" x14ac:dyDescent="0.25">
      <c r="A141" s="9" t="str">
        <f>Inskrivning!J145</f>
        <v/>
      </c>
      <c r="B141" s="2">
        <f>Inskrivning!X145</f>
        <v>0</v>
      </c>
      <c r="D141" s="2">
        <f>Inskrivning!AB145</f>
        <v>0</v>
      </c>
      <c r="E141" s="2">
        <f>Inskrivning!AC145</f>
        <v>0</v>
      </c>
    </row>
    <row r="142" spans="1:5" x14ac:dyDescent="0.25">
      <c r="A142" s="9" t="str">
        <f>Inskrivning!J146</f>
        <v/>
      </c>
      <c r="B142" s="2">
        <f>Inskrivning!X146</f>
        <v>0</v>
      </c>
      <c r="D142" s="2">
        <f>Inskrivning!AB146</f>
        <v>0</v>
      </c>
      <c r="E142" s="2">
        <f>Inskrivning!AC146</f>
        <v>0</v>
      </c>
    </row>
    <row r="143" spans="1:5" x14ac:dyDescent="0.25">
      <c r="A143" s="9" t="str">
        <f>Inskrivning!J147</f>
        <v/>
      </c>
      <c r="B143" s="2">
        <f>Inskrivning!X147</f>
        <v>0</v>
      </c>
      <c r="D143" s="2">
        <f>Inskrivning!AB147</f>
        <v>0</v>
      </c>
      <c r="E143" s="2">
        <f>Inskrivning!AC147</f>
        <v>0</v>
      </c>
    </row>
    <row r="144" spans="1:5" x14ac:dyDescent="0.25">
      <c r="A144" s="9" t="str">
        <f>Inskrivning!J148</f>
        <v/>
      </c>
      <c r="B144" s="2">
        <f>Inskrivning!X148</f>
        <v>0</v>
      </c>
      <c r="D144" s="2">
        <f>Inskrivning!AB148</f>
        <v>0</v>
      </c>
      <c r="E144" s="2">
        <f>Inskrivning!AC148</f>
        <v>0</v>
      </c>
    </row>
    <row r="145" spans="1:5" x14ac:dyDescent="0.25">
      <c r="A145" s="9" t="str">
        <f>Inskrivning!J149</f>
        <v/>
      </c>
      <c r="B145" s="2">
        <f>Inskrivning!X149</f>
        <v>0</v>
      </c>
      <c r="D145" s="2">
        <f>Inskrivning!AB149</f>
        <v>0</v>
      </c>
      <c r="E145" s="2">
        <f>Inskrivning!AC149</f>
        <v>0</v>
      </c>
    </row>
    <row r="146" spans="1:5" x14ac:dyDescent="0.25">
      <c r="A146" s="9" t="str">
        <f>Inskrivning!J150</f>
        <v/>
      </c>
      <c r="B146" s="2">
        <f>Inskrivning!X150</f>
        <v>0</v>
      </c>
      <c r="D146" s="2">
        <f>Inskrivning!AB150</f>
        <v>0</v>
      </c>
      <c r="E146" s="2">
        <f>Inskrivning!AC150</f>
        <v>0</v>
      </c>
    </row>
    <row r="147" spans="1:5" x14ac:dyDescent="0.25">
      <c r="A147" s="9" t="str">
        <f>Inskrivning!J151</f>
        <v/>
      </c>
      <c r="B147" s="2">
        <f>Inskrivning!X151</f>
        <v>0</v>
      </c>
      <c r="D147" s="2">
        <f>Inskrivning!AB151</f>
        <v>0</v>
      </c>
      <c r="E147" s="2">
        <f>Inskrivning!AC151</f>
        <v>0</v>
      </c>
    </row>
    <row r="148" spans="1:5" x14ac:dyDescent="0.25">
      <c r="A148" s="9" t="str">
        <f>Inskrivning!J152</f>
        <v/>
      </c>
      <c r="B148" s="2">
        <f>Inskrivning!X152</f>
        <v>0</v>
      </c>
      <c r="D148" s="2">
        <f>Inskrivning!AB152</f>
        <v>0</v>
      </c>
      <c r="E148" s="2">
        <f>Inskrivning!AC152</f>
        <v>0</v>
      </c>
    </row>
    <row r="149" spans="1:5" x14ac:dyDescent="0.25">
      <c r="A149" s="9" t="str">
        <f>Inskrivning!J153</f>
        <v/>
      </c>
      <c r="B149" s="2">
        <f>Inskrivning!X153</f>
        <v>0</v>
      </c>
      <c r="D149" s="2">
        <f>Inskrivning!AB153</f>
        <v>0</v>
      </c>
      <c r="E149" s="2">
        <f>Inskrivning!AC153</f>
        <v>0</v>
      </c>
    </row>
    <row r="150" spans="1:5" x14ac:dyDescent="0.25">
      <c r="A150" s="9" t="str">
        <f>Inskrivning!J154</f>
        <v/>
      </c>
      <c r="B150" s="2">
        <f>Inskrivning!X154</f>
        <v>0</v>
      </c>
      <c r="D150" s="2">
        <f>Inskrivning!AB154</f>
        <v>0</v>
      </c>
      <c r="E150" s="2">
        <f>Inskrivning!AC154</f>
        <v>0</v>
      </c>
    </row>
    <row r="151" spans="1:5" x14ac:dyDescent="0.25">
      <c r="A151" s="9" t="str">
        <f>Inskrivning!J155</f>
        <v/>
      </c>
      <c r="B151" s="2">
        <f>Inskrivning!X155</f>
        <v>0</v>
      </c>
      <c r="D151" s="2">
        <f>Inskrivning!AB155</f>
        <v>0</v>
      </c>
      <c r="E151" s="2">
        <f>Inskrivning!AC155</f>
        <v>0</v>
      </c>
    </row>
    <row r="152" spans="1:5" x14ac:dyDescent="0.25">
      <c r="A152" s="9" t="str">
        <f>Inskrivning!J156</f>
        <v/>
      </c>
      <c r="B152" s="2">
        <f>Inskrivning!X156</f>
        <v>0</v>
      </c>
      <c r="D152" s="2">
        <f>Inskrivning!AB156</f>
        <v>0</v>
      </c>
      <c r="E152" s="2">
        <f>Inskrivning!AC156</f>
        <v>0</v>
      </c>
    </row>
    <row r="153" spans="1:5" x14ac:dyDescent="0.25">
      <c r="A153" s="9" t="str">
        <f>Inskrivning!J157</f>
        <v/>
      </c>
      <c r="B153" s="2">
        <f>Inskrivning!X157</f>
        <v>0</v>
      </c>
      <c r="D153" s="2">
        <f>Inskrivning!AB157</f>
        <v>0</v>
      </c>
      <c r="E153" s="2">
        <f>Inskrivning!AC157</f>
        <v>0</v>
      </c>
    </row>
    <row r="154" spans="1:5" x14ac:dyDescent="0.25">
      <c r="A154" s="9" t="str">
        <f>Inskrivning!J158</f>
        <v/>
      </c>
      <c r="B154" s="2">
        <f>Inskrivning!X158</f>
        <v>0</v>
      </c>
      <c r="D154" s="2">
        <f>Inskrivning!AB158</f>
        <v>0</v>
      </c>
      <c r="E154" s="2">
        <f>Inskrivning!AC158</f>
        <v>0</v>
      </c>
    </row>
    <row r="155" spans="1:5" x14ac:dyDescent="0.25">
      <c r="A155" s="9" t="str">
        <f>Inskrivning!J159</f>
        <v/>
      </c>
      <c r="B155" s="2">
        <f>Inskrivning!X159</f>
        <v>0</v>
      </c>
      <c r="D155" s="2">
        <f>Inskrivning!AB159</f>
        <v>0</v>
      </c>
      <c r="E155" s="2">
        <f>Inskrivning!AC159</f>
        <v>0</v>
      </c>
    </row>
    <row r="156" spans="1:5" x14ac:dyDescent="0.25">
      <c r="A156" s="9" t="str">
        <f>Inskrivning!J160</f>
        <v/>
      </c>
      <c r="B156" s="2">
        <f>Inskrivning!X160</f>
        <v>0</v>
      </c>
      <c r="D156" s="2">
        <f>Inskrivning!AB160</f>
        <v>0</v>
      </c>
      <c r="E156" s="2">
        <f>Inskrivning!AC160</f>
        <v>0</v>
      </c>
    </row>
    <row r="157" spans="1:5" x14ac:dyDescent="0.25">
      <c r="A157" s="9" t="str">
        <f>Inskrivning!J161</f>
        <v/>
      </c>
      <c r="B157" s="2">
        <f>Inskrivning!X161</f>
        <v>0</v>
      </c>
      <c r="D157" s="2">
        <f>Inskrivning!AB161</f>
        <v>0</v>
      </c>
      <c r="E157" s="2">
        <f>Inskrivning!AC161</f>
        <v>0</v>
      </c>
    </row>
    <row r="158" spans="1:5" x14ac:dyDescent="0.25">
      <c r="A158" s="9" t="str">
        <f>Inskrivning!J162</f>
        <v/>
      </c>
      <c r="B158" s="2">
        <f>Inskrivning!X162</f>
        <v>0</v>
      </c>
      <c r="D158" s="2">
        <f>Inskrivning!AB162</f>
        <v>0</v>
      </c>
      <c r="E158" s="2">
        <f>Inskrivning!AC162</f>
        <v>0</v>
      </c>
    </row>
    <row r="159" spans="1:5" x14ac:dyDescent="0.25">
      <c r="A159" s="9" t="str">
        <f>Inskrivning!J163</f>
        <v/>
      </c>
      <c r="B159" s="2">
        <f>Inskrivning!X163</f>
        <v>0</v>
      </c>
      <c r="D159" s="2">
        <f>Inskrivning!AB163</f>
        <v>0</v>
      </c>
      <c r="E159" s="2">
        <f>Inskrivning!AC163</f>
        <v>0</v>
      </c>
    </row>
    <row r="160" spans="1:5" x14ac:dyDescent="0.25">
      <c r="A160" s="9" t="str">
        <f>Inskrivning!J164</f>
        <v/>
      </c>
      <c r="B160" s="2">
        <f>Inskrivning!X164</f>
        <v>0</v>
      </c>
      <c r="D160" s="2">
        <f>Inskrivning!AB164</f>
        <v>0</v>
      </c>
      <c r="E160" s="2">
        <f>Inskrivning!AC164</f>
        <v>0</v>
      </c>
    </row>
    <row r="161" spans="1:5" x14ac:dyDescent="0.25">
      <c r="A161" s="9" t="str">
        <f>Inskrivning!J165</f>
        <v/>
      </c>
      <c r="B161" s="2">
        <f>Inskrivning!X165</f>
        <v>0</v>
      </c>
      <c r="D161" s="2">
        <f>Inskrivning!AB165</f>
        <v>0</v>
      </c>
      <c r="E161" s="2">
        <f>Inskrivning!AC165</f>
        <v>0</v>
      </c>
    </row>
    <row r="162" spans="1:5" x14ac:dyDescent="0.25">
      <c r="A162" s="9" t="str">
        <f>Inskrivning!J166</f>
        <v/>
      </c>
      <c r="B162" s="2">
        <f>Inskrivning!X166</f>
        <v>0</v>
      </c>
      <c r="D162" s="2">
        <f>Inskrivning!AB166</f>
        <v>0</v>
      </c>
      <c r="E162" s="2">
        <f>Inskrivning!AC166</f>
        <v>0</v>
      </c>
    </row>
    <row r="163" spans="1:5" x14ac:dyDescent="0.25">
      <c r="A163" s="9" t="str">
        <f>Inskrivning!J167</f>
        <v/>
      </c>
      <c r="B163" s="2">
        <f>Inskrivning!X167</f>
        <v>0</v>
      </c>
      <c r="D163" s="2">
        <f>Inskrivning!AB167</f>
        <v>0</v>
      </c>
      <c r="E163" s="2">
        <f>Inskrivning!AC167</f>
        <v>0</v>
      </c>
    </row>
    <row r="164" spans="1:5" x14ac:dyDescent="0.25">
      <c r="A164" s="9" t="str">
        <f>Inskrivning!J168</f>
        <v/>
      </c>
      <c r="B164" s="2">
        <f>Inskrivning!X168</f>
        <v>0</v>
      </c>
      <c r="D164" s="2">
        <f>Inskrivning!AB168</f>
        <v>0</v>
      </c>
      <c r="E164" s="2">
        <f>Inskrivning!AC168</f>
        <v>0</v>
      </c>
    </row>
    <row r="165" spans="1:5" x14ac:dyDescent="0.25">
      <c r="A165" s="9" t="str">
        <f>Inskrivning!J169</f>
        <v/>
      </c>
      <c r="B165" s="2">
        <f>Inskrivning!X169</f>
        <v>0</v>
      </c>
      <c r="D165" s="2">
        <f>Inskrivning!AB169</f>
        <v>0</v>
      </c>
      <c r="E165" s="2">
        <f>Inskrivning!AC169</f>
        <v>0</v>
      </c>
    </row>
    <row r="166" spans="1:5" x14ac:dyDescent="0.25">
      <c r="A166" s="9" t="str">
        <f>Inskrivning!J170</f>
        <v/>
      </c>
      <c r="B166" s="2">
        <f>Inskrivning!X170</f>
        <v>0</v>
      </c>
      <c r="D166" s="2">
        <f>Inskrivning!AB170</f>
        <v>0</v>
      </c>
      <c r="E166" s="2">
        <f>Inskrivning!AC170</f>
        <v>0</v>
      </c>
    </row>
    <row r="167" spans="1:5" x14ac:dyDescent="0.25">
      <c r="A167" s="9" t="str">
        <f>Inskrivning!J171</f>
        <v/>
      </c>
      <c r="B167" s="2">
        <f>Inskrivning!X171</f>
        <v>0</v>
      </c>
      <c r="D167" s="2">
        <f>Inskrivning!AB171</f>
        <v>0</v>
      </c>
      <c r="E167" s="2">
        <f>Inskrivning!AC171</f>
        <v>0</v>
      </c>
    </row>
    <row r="168" spans="1:5" x14ac:dyDescent="0.25">
      <c r="A168" s="9" t="str">
        <f>Inskrivning!J172</f>
        <v/>
      </c>
      <c r="B168" s="2">
        <f>Inskrivning!X172</f>
        <v>0</v>
      </c>
      <c r="D168" s="2">
        <f>Inskrivning!AB172</f>
        <v>0</v>
      </c>
      <c r="E168" s="2">
        <f>Inskrivning!AC172</f>
        <v>0</v>
      </c>
    </row>
    <row r="169" spans="1:5" x14ac:dyDescent="0.25">
      <c r="A169" s="9" t="str">
        <f>Inskrivning!J173</f>
        <v/>
      </c>
      <c r="B169" s="2">
        <f>Inskrivning!X173</f>
        <v>0</v>
      </c>
      <c r="D169" s="2">
        <f>Inskrivning!AB173</f>
        <v>0</v>
      </c>
      <c r="E169" s="2">
        <f>Inskrivning!AC173</f>
        <v>0</v>
      </c>
    </row>
    <row r="170" spans="1:5" x14ac:dyDescent="0.25">
      <c r="A170" s="9" t="str">
        <f>Inskrivning!J174</f>
        <v/>
      </c>
      <c r="B170" s="2">
        <f>Inskrivning!X174</f>
        <v>0</v>
      </c>
      <c r="D170" s="2">
        <f>Inskrivning!AB174</f>
        <v>0</v>
      </c>
      <c r="E170" s="2">
        <f>Inskrivning!AC174</f>
        <v>0</v>
      </c>
    </row>
    <row r="171" spans="1:5" x14ac:dyDescent="0.25">
      <c r="A171" s="9" t="str">
        <f>Inskrivning!J175</f>
        <v/>
      </c>
      <c r="B171" s="2">
        <f>Inskrivning!X175</f>
        <v>0</v>
      </c>
      <c r="D171" s="2">
        <f>Inskrivning!AB175</f>
        <v>0</v>
      </c>
      <c r="E171" s="2">
        <f>Inskrivning!AC175</f>
        <v>0</v>
      </c>
    </row>
    <row r="172" spans="1:5" x14ac:dyDescent="0.25">
      <c r="A172" s="9" t="str">
        <f>Inskrivning!J176</f>
        <v/>
      </c>
      <c r="B172" s="2">
        <f>Inskrivning!X176</f>
        <v>0</v>
      </c>
      <c r="D172" s="2">
        <f>Inskrivning!AB176</f>
        <v>0</v>
      </c>
      <c r="E172" s="2">
        <f>Inskrivning!AC176</f>
        <v>0</v>
      </c>
    </row>
    <row r="173" spans="1:5" x14ac:dyDescent="0.25">
      <c r="A173" s="9" t="str">
        <f>Inskrivning!J177</f>
        <v/>
      </c>
      <c r="B173" s="2">
        <f>Inskrivning!X177</f>
        <v>0</v>
      </c>
      <c r="D173" s="2">
        <f>Inskrivning!AB177</f>
        <v>0</v>
      </c>
      <c r="E173" s="2">
        <f>Inskrivning!AC177</f>
        <v>0</v>
      </c>
    </row>
    <row r="174" spans="1:5" x14ac:dyDescent="0.25">
      <c r="A174" s="9" t="str">
        <f>Inskrivning!J178</f>
        <v/>
      </c>
      <c r="B174" s="2">
        <f>Inskrivning!X178</f>
        <v>0</v>
      </c>
      <c r="D174" s="2">
        <f>Inskrivning!AB178</f>
        <v>0</v>
      </c>
      <c r="E174" s="2">
        <f>Inskrivning!AC178</f>
        <v>0</v>
      </c>
    </row>
    <row r="175" spans="1:5" x14ac:dyDescent="0.25">
      <c r="A175" s="9" t="str">
        <f>Inskrivning!J179</f>
        <v/>
      </c>
      <c r="B175" s="2">
        <f>Inskrivning!X179</f>
        <v>0</v>
      </c>
      <c r="D175" s="2">
        <f>Inskrivning!AB179</f>
        <v>0</v>
      </c>
      <c r="E175" s="2">
        <f>Inskrivning!AC179</f>
        <v>0</v>
      </c>
    </row>
    <row r="176" spans="1:5" x14ac:dyDescent="0.25">
      <c r="A176" s="9" t="str">
        <f>Inskrivning!J180</f>
        <v/>
      </c>
      <c r="B176" s="2">
        <f>Inskrivning!X180</f>
        <v>0</v>
      </c>
      <c r="D176" s="2">
        <f>Inskrivning!AB180</f>
        <v>0</v>
      </c>
      <c r="E176" s="2">
        <f>Inskrivning!AC180</f>
        <v>0</v>
      </c>
    </row>
    <row r="177" spans="1:5" x14ac:dyDescent="0.25">
      <c r="A177" s="9" t="str">
        <f>Inskrivning!J181</f>
        <v/>
      </c>
      <c r="B177" s="2">
        <f>Inskrivning!X181</f>
        <v>0</v>
      </c>
      <c r="D177" s="2">
        <f>Inskrivning!AB181</f>
        <v>0</v>
      </c>
      <c r="E177" s="2">
        <f>Inskrivning!AC181</f>
        <v>0</v>
      </c>
    </row>
    <row r="178" spans="1:5" x14ac:dyDescent="0.25">
      <c r="A178" s="9" t="str">
        <f>Inskrivning!J182</f>
        <v/>
      </c>
      <c r="B178" s="2">
        <f>Inskrivning!X182</f>
        <v>0</v>
      </c>
      <c r="D178" s="2">
        <f>Inskrivning!AB182</f>
        <v>0</v>
      </c>
      <c r="E178" s="2">
        <f>Inskrivning!AC182</f>
        <v>0</v>
      </c>
    </row>
    <row r="179" spans="1:5" x14ac:dyDescent="0.25">
      <c r="A179" s="9" t="str">
        <f>Inskrivning!J183</f>
        <v/>
      </c>
      <c r="B179" s="2">
        <f>Inskrivning!X183</f>
        <v>0</v>
      </c>
      <c r="D179" s="2">
        <f>Inskrivning!AB183</f>
        <v>0</v>
      </c>
      <c r="E179" s="2">
        <f>Inskrivning!AC183</f>
        <v>0</v>
      </c>
    </row>
    <row r="180" spans="1:5" x14ac:dyDescent="0.25">
      <c r="A180" s="9" t="str">
        <f>Inskrivning!J184</f>
        <v/>
      </c>
      <c r="B180" s="2">
        <f>Inskrivning!X184</f>
        <v>0</v>
      </c>
      <c r="D180" s="2">
        <f>Inskrivning!AB184</f>
        <v>0</v>
      </c>
      <c r="E180" s="2">
        <f>Inskrivning!AC184</f>
        <v>0</v>
      </c>
    </row>
    <row r="181" spans="1:5" x14ac:dyDescent="0.25">
      <c r="A181" s="9" t="str">
        <f>Inskrivning!J185</f>
        <v/>
      </c>
      <c r="B181" s="2">
        <f>Inskrivning!X185</f>
        <v>0</v>
      </c>
      <c r="D181" s="2">
        <f>Inskrivning!AB185</f>
        <v>0</v>
      </c>
      <c r="E181" s="2">
        <f>Inskrivning!AC185</f>
        <v>0</v>
      </c>
    </row>
    <row r="182" spans="1:5" x14ac:dyDescent="0.25">
      <c r="A182" s="9" t="str">
        <f>Inskrivning!J186</f>
        <v/>
      </c>
      <c r="B182" s="2">
        <f>Inskrivning!X186</f>
        <v>0</v>
      </c>
      <c r="D182" s="2">
        <f>Inskrivning!AB186</f>
        <v>0</v>
      </c>
      <c r="E182" s="2">
        <f>Inskrivning!AC186</f>
        <v>0</v>
      </c>
    </row>
    <row r="183" spans="1:5" x14ac:dyDescent="0.25">
      <c r="A183" s="9" t="str">
        <f>Inskrivning!J187</f>
        <v/>
      </c>
      <c r="B183" s="2">
        <f>Inskrivning!X187</f>
        <v>0</v>
      </c>
      <c r="D183" s="2">
        <f>Inskrivning!AB187</f>
        <v>0</v>
      </c>
      <c r="E183" s="2">
        <f>Inskrivning!AC187</f>
        <v>0</v>
      </c>
    </row>
    <row r="184" spans="1:5" x14ac:dyDescent="0.25">
      <c r="A184" s="9" t="str">
        <f>Inskrivning!J188</f>
        <v/>
      </c>
      <c r="B184" s="2">
        <f>Inskrivning!X188</f>
        <v>0</v>
      </c>
      <c r="D184" s="2">
        <f>Inskrivning!AB188</f>
        <v>0</v>
      </c>
      <c r="E184" s="2">
        <f>Inskrivning!AC188</f>
        <v>0</v>
      </c>
    </row>
    <row r="185" spans="1:5" x14ac:dyDescent="0.25">
      <c r="A185" s="9" t="str">
        <f>Inskrivning!J189</f>
        <v/>
      </c>
      <c r="B185" s="2">
        <f>Inskrivning!X189</f>
        <v>0</v>
      </c>
      <c r="D185" s="2">
        <f>Inskrivning!AB189</f>
        <v>0</v>
      </c>
      <c r="E185" s="2">
        <f>Inskrivning!AC189</f>
        <v>0</v>
      </c>
    </row>
    <row r="186" spans="1:5" x14ac:dyDescent="0.25">
      <c r="A186" s="9" t="str">
        <f>Inskrivning!J190</f>
        <v/>
      </c>
      <c r="B186" s="2">
        <f>Inskrivning!X190</f>
        <v>0</v>
      </c>
      <c r="D186" s="2">
        <f>Inskrivning!AB190</f>
        <v>0</v>
      </c>
      <c r="E186" s="2">
        <f>Inskrivning!AC190</f>
        <v>0</v>
      </c>
    </row>
    <row r="187" spans="1:5" x14ac:dyDescent="0.25">
      <c r="A187" s="9" t="str">
        <f>Inskrivning!J191</f>
        <v/>
      </c>
      <c r="B187" s="2">
        <f>Inskrivning!X191</f>
        <v>0</v>
      </c>
      <c r="D187" s="2">
        <f>Inskrivning!AB191</f>
        <v>0</v>
      </c>
      <c r="E187" s="2">
        <f>Inskrivning!AC191</f>
        <v>0</v>
      </c>
    </row>
    <row r="188" spans="1:5" x14ac:dyDescent="0.25">
      <c r="A188" s="9" t="str">
        <f>Inskrivning!J192</f>
        <v/>
      </c>
      <c r="B188" s="2">
        <f>Inskrivning!X192</f>
        <v>0</v>
      </c>
      <c r="D188" s="2">
        <f>Inskrivning!AB192</f>
        <v>0</v>
      </c>
      <c r="E188" s="2">
        <f>Inskrivning!AC192</f>
        <v>0</v>
      </c>
    </row>
    <row r="189" spans="1:5" x14ac:dyDescent="0.25">
      <c r="A189" s="9" t="str">
        <f>Inskrivning!J193</f>
        <v/>
      </c>
      <c r="B189" s="2">
        <f>Inskrivning!X193</f>
        <v>0</v>
      </c>
      <c r="D189" s="2">
        <f>Inskrivning!AB193</f>
        <v>0</v>
      </c>
      <c r="E189" s="2">
        <f>Inskrivning!AC193</f>
        <v>0</v>
      </c>
    </row>
    <row r="190" spans="1:5" x14ac:dyDescent="0.25">
      <c r="A190" s="9" t="str">
        <f>Inskrivning!J194</f>
        <v/>
      </c>
      <c r="B190" s="2">
        <f>Inskrivning!X194</f>
        <v>0</v>
      </c>
      <c r="D190" s="2">
        <f>Inskrivning!AB194</f>
        <v>0</v>
      </c>
      <c r="E190" s="2">
        <f>Inskrivning!AC194</f>
        <v>0</v>
      </c>
    </row>
    <row r="191" spans="1:5" x14ac:dyDescent="0.25">
      <c r="A191" s="9" t="str">
        <f>Inskrivning!J195</f>
        <v/>
      </c>
      <c r="B191" s="2">
        <f>Inskrivning!X195</f>
        <v>0</v>
      </c>
      <c r="D191" s="2">
        <f>Inskrivning!AB195</f>
        <v>0</v>
      </c>
      <c r="E191" s="2">
        <f>Inskrivning!AC195</f>
        <v>0</v>
      </c>
    </row>
    <row r="192" spans="1:5" x14ac:dyDescent="0.25">
      <c r="A192" s="9" t="str">
        <f>Inskrivning!J196</f>
        <v/>
      </c>
      <c r="B192" s="2">
        <f>Inskrivning!X196</f>
        <v>0</v>
      </c>
      <c r="D192" s="2">
        <f>Inskrivning!AB196</f>
        <v>0</v>
      </c>
      <c r="E192" s="2">
        <f>Inskrivning!AC196</f>
        <v>0</v>
      </c>
    </row>
    <row r="193" spans="1:5" x14ac:dyDescent="0.25">
      <c r="A193" s="9" t="str">
        <f>Inskrivning!J197</f>
        <v/>
      </c>
      <c r="B193" s="2">
        <f>Inskrivning!X197</f>
        <v>0</v>
      </c>
      <c r="D193" s="2">
        <f>Inskrivning!AB197</f>
        <v>0</v>
      </c>
      <c r="E193" s="2">
        <f>Inskrivning!AC197</f>
        <v>0</v>
      </c>
    </row>
    <row r="194" spans="1:5" x14ac:dyDescent="0.25">
      <c r="A194" s="9" t="str">
        <f>Inskrivning!J198</f>
        <v/>
      </c>
      <c r="B194" s="2">
        <f>Inskrivning!X198</f>
        <v>0</v>
      </c>
      <c r="D194" s="2">
        <f>Inskrivning!AB198</f>
        <v>0</v>
      </c>
      <c r="E194" s="2">
        <f>Inskrivning!AC198</f>
        <v>0</v>
      </c>
    </row>
    <row r="195" spans="1:5" x14ac:dyDescent="0.25">
      <c r="A195" s="9" t="str">
        <f>Inskrivning!J199</f>
        <v/>
      </c>
      <c r="B195" s="2">
        <f>Inskrivning!X199</f>
        <v>0</v>
      </c>
      <c r="D195" s="2">
        <f>Inskrivning!AB199</f>
        <v>0</v>
      </c>
      <c r="E195" s="2">
        <f>Inskrivning!AC199</f>
        <v>0</v>
      </c>
    </row>
    <row r="196" spans="1:5" x14ac:dyDescent="0.25">
      <c r="A196" s="9" t="str">
        <f>Inskrivning!J200</f>
        <v/>
      </c>
      <c r="B196" s="2">
        <f>Inskrivning!X200</f>
        <v>0</v>
      </c>
      <c r="D196" s="2">
        <f>Inskrivning!AB200</f>
        <v>0</v>
      </c>
      <c r="E196" s="2">
        <f>Inskrivning!AC200</f>
        <v>0</v>
      </c>
    </row>
    <row r="197" spans="1:5" x14ac:dyDescent="0.25">
      <c r="A197" s="9" t="str">
        <f>Inskrivning!J201</f>
        <v/>
      </c>
      <c r="B197" s="2">
        <f>Inskrivning!X201</f>
        <v>0</v>
      </c>
      <c r="D197" s="2">
        <f>Inskrivning!AB201</f>
        <v>0</v>
      </c>
      <c r="E197" s="2">
        <f>Inskrivning!AC201</f>
        <v>0</v>
      </c>
    </row>
    <row r="198" spans="1:5" x14ac:dyDescent="0.25">
      <c r="A198" s="9" t="str">
        <f>Inskrivning!J202</f>
        <v/>
      </c>
      <c r="B198" s="2">
        <f>Inskrivning!X202</f>
        <v>0</v>
      </c>
      <c r="D198" s="2">
        <f>Inskrivning!AB202</f>
        <v>0</v>
      </c>
      <c r="E198" s="2">
        <f>Inskrivning!AC202</f>
        <v>0</v>
      </c>
    </row>
    <row r="199" spans="1:5" x14ac:dyDescent="0.25">
      <c r="A199" s="9" t="str">
        <f>Inskrivning!J203</f>
        <v/>
      </c>
      <c r="B199" s="2">
        <f>Inskrivning!X203</f>
        <v>0</v>
      </c>
      <c r="D199" s="2">
        <f>Inskrivning!AB203</f>
        <v>0</v>
      </c>
      <c r="E199" s="2">
        <f>Inskrivning!AC203</f>
        <v>0</v>
      </c>
    </row>
    <row r="200" spans="1:5" x14ac:dyDescent="0.25">
      <c r="A200" s="9" t="str">
        <f>Inskrivning!J204</f>
        <v/>
      </c>
      <c r="B200" s="2">
        <f>Inskrivning!X204</f>
        <v>0</v>
      </c>
      <c r="D200" s="2">
        <f>Inskrivning!AB204</f>
        <v>0</v>
      </c>
      <c r="E200" s="2">
        <f>Inskrivning!AC204</f>
        <v>0</v>
      </c>
    </row>
    <row r="201" spans="1:5" x14ac:dyDescent="0.25">
      <c r="A201" s="140" t="str">
        <f>Inskrivning!J205</f>
        <v/>
      </c>
      <c r="B201" s="47">
        <f>Inskrivning!X205</f>
        <v>0</v>
      </c>
      <c r="D201" s="47">
        <f>Inskrivning!AB205</f>
        <v>0</v>
      </c>
      <c r="E201" s="47">
        <f>Inskrivning!AC205</f>
        <v>0</v>
      </c>
    </row>
    <row r="202" spans="1:5" x14ac:dyDescent="0.25">
      <c r="A202" s="9" t="str">
        <f>Inskrivning!J206</f>
        <v/>
      </c>
      <c r="B202" s="2">
        <f>Inskrivning!X206</f>
        <v>0</v>
      </c>
      <c r="C202" s="9"/>
      <c r="D202" s="2">
        <f>Inskrivning!AB206</f>
        <v>0</v>
      </c>
      <c r="E202" s="2">
        <f>Inskrivning!AC206</f>
        <v>0</v>
      </c>
    </row>
    <row r="203" spans="1:5" x14ac:dyDescent="0.25">
      <c r="B203" s="4"/>
      <c r="D203" s="4"/>
      <c r="E203" s="4"/>
    </row>
    <row r="204" spans="1:5" x14ac:dyDescent="0.25">
      <c r="B204" s="4"/>
      <c r="D204" s="4"/>
      <c r="E204" s="4"/>
    </row>
    <row r="205" spans="1:5" x14ac:dyDescent="0.25">
      <c r="B205" s="4"/>
      <c r="D205" s="4"/>
      <c r="E205" s="4"/>
    </row>
    <row r="206" spans="1:5" x14ac:dyDescent="0.25">
      <c r="B206" s="4"/>
      <c r="D206" s="4"/>
      <c r="E206" s="4"/>
    </row>
    <row r="207" spans="1:5" x14ac:dyDescent="0.25">
      <c r="B207" s="4"/>
      <c r="D207" s="4"/>
      <c r="E207" s="4"/>
    </row>
    <row r="208" spans="1:5" x14ac:dyDescent="0.25">
      <c r="B208" s="4"/>
      <c r="D208" s="4"/>
      <c r="E208" s="4"/>
    </row>
  </sheetData>
  <sortState xmlns:xlrd2="http://schemas.microsoft.com/office/spreadsheetml/2017/richdata2" ref="A3:E202">
    <sortCondition descending="1" ref="D3"/>
    <sortCondition ref="E3"/>
  </sortState>
  <phoneticPr fontId="4"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Blad29"/>
  <dimension ref="A1:S208"/>
  <sheetViews>
    <sheetView topLeftCell="A190" workbookViewId="0">
      <selection activeCell="A5" sqref="A5:S204"/>
    </sheetView>
  </sheetViews>
  <sheetFormatPr defaultRowHeight="13.2" x14ac:dyDescent="0.25"/>
  <cols>
    <col min="1" max="4" width="5.6640625" customWidth="1"/>
    <col min="5" max="5" width="25.6640625" customWidth="1"/>
    <col min="6" max="6" width="15.6640625" customWidth="1"/>
    <col min="7" max="7" width="5.5546875" customWidth="1"/>
    <col min="8" max="11" width="5.5546875" bestFit="1" customWidth="1"/>
    <col min="12" max="12" width="8" bestFit="1" customWidth="1"/>
    <col min="13" max="15" width="5.5546875" bestFit="1" customWidth="1"/>
    <col min="16" max="16" width="6.109375" bestFit="1" customWidth="1"/>
    <col min="17" max="17" width="5.5546875" bestFit="1" customWidth="1"/>
    <col min="18" max="18" width="8" bestFit="1" customWidth="1"/>
    <col min="19" max="19" width="7.6640625" bestFit="1" customWidth="1"/>
  </cols>
  <sheetData>
    <row r="1" spans="1:19" ht="15.6" x14ac:dyDescent="0.3">
      <c r="A1" s="4"/>
      <c r="B1" s="4"/>
      <c r="C1" s="4"/>
      <c r="D1" s="4"/>
      <c r="E1" s="17" t="s">
        <v>23</v>
      </c>
      <c r="F1" s="22"/>
      <c r="G1" s="4"/>
      <c r="H1" s="4"/>
      <c r="I1" s="4"/>
      <c r="J1" s="4"/>
      <c r="K1" s="4"/>
      <c r="L1" s="5"/>
      <c r="M1" s="4"/>
      <c r="N1" s="4"/>
      <c r="O1" s="4"/>
      <c r="P1" s="4"/>
      <c r="Q1" s="4"/>
      <c r="R1" s="5"/>
      <c r="S1" s="5"/>
    </row>
    <row r="2" spans="1:19" ht="13.8" x14ac:dyDescent="0.25">
      <c r="A2" s="4"/>
      <c r="B2" s="4"/>
      <c r="C2" s="4"/>
      <c r="D2" s="4"/>
      <c r="F2" s="22"/>
      <c r="G2" s="4"/>
      <c r="H2" s="4"/>
      <c r="I2" s="4"/>
      <c r="J2" s="4"/>
      <c r="K2" s="4"/>
      <c r="L2" s="5"/>
      <c r="M2" s="4"/>
      <c r="N2" s="4"/>
      <c r="O2" s="4"/>
      <c r="P2" s="4"/>
      <c r="Q2" s="4"/>
      <c r="R2" s="5"/>
      <c r="S2" s="5"/>
    </row>
    <row r="3" spans="1:19" ht="13.8" x14ac:dyDescent="0.25">
      <c r="A3" s="4"/>
      <c r="B3" s="4"/>
      <c r="C3" s="4"/>
      <c r="D3" s="4"/>
      <c r="E3" s="2"/>
      <c r="F3" s="21"/>
      <c r="G3" s="2" t="s">
        <v>1</v>
      </c>
      <c r="H3" s="2" t="s">
        <v>1</v>
      </c>
      <c r="I3" s="2" t="s">
        <v>1</v>
      </c>
      <c r="J3" s="2" t="s">
        <v>1</v>
      </c>
      <c r="K3" s="2" t="s">
        <v>1</v>
      </c>
      <c r="L3" s="1" t="s">
        <v>2</v>
      </c>
      <c r="M3" s="2" t="s">
        <v>1</v>
      </c>
      <c r="N3" s="2" t="s">
        <v>1</v>
      </c>
      <c r="O3" s="2" t="s">
        <v>1</v>
      </c>
      <c r="P3" s="2" t="s">
        <v>3</v>
      </c>
      <c r="Q3" s="2" t="s">
        <v>1</v>
      </c>
      <c r="R3" s="1" t="s">
        <v>2</v>
      </c>
      <c r="S3" s="1"/>
    </row>
    <row r="4" spans="1:19" x14ac:dyDescent="0.25">
      <c r="A4" s="2" t="s">
        <v>22</v>
      </c>
      <c r="B4" s="50" t="s">
        <v>28</v>
      </c>
      <c r="C4" s="50"/>
      <c r="D4" s="50"/>
      <c r="E4" s="50" t="s">
        <v>5</v>
      </c>
      <c r="F4" s="54" t="s">
        <v>6</v>
      </c>
      <c r="G4" s="47">
        <v>1</v>
      </c>
      <c r="H4" s="47">
        <v>2</v>
      </c>
      <c r="I4" s="47">
        <v>3</v>
      </c>
      <c r="J4" s="47">
        <v>4</v>
      </c>
      <c r="K4" s="47">
        <v>5</v>
      </c>
      <c r="L4" s="48" t="s">
        <v>7</v>
      </c>
      <c r="M4" s="47">
        <v>6</v>
      </c>
      <c r="N4" s="47">
        <v>7</v>
      </c>
      <c r="O4" s="47">
        <v>8</v>
      </c>
      <c r="P4" s="47">
        <v>9</v>
      </c>
      <c r="Q4" s="47">
        <v>10</v>
      </c>
      <c r="R4" s="48" t="s">
        <v>8</v>
      </c>
      <c r="S4" s="49" t="s">
        <v>9</v>
      </c>
    </row>
    <row r="5" spans="1:19" ht="15" x14ac:dyDescent="0.25">
      <c r="A5" s="2"/>
      <c r="B5" s="2" t="str">
        <f>Inskrivning!G11</f>
        <v/>
      </c>
      <c r="C5" s="2" t="s">
        <v>81</v>
      </c>
      <c r="D5" s="2" t="str">
        <f t="shared" ref="D5:D36" si="0">C5&amp;" "&amp;B5</f>
        <v xml:space="preserve">Kl </v>
      </c>
      <c r="E5" s="53" t="str">
        <f>Inskrivning!J11</f>
        <v/>
      </c>
      <c r="F5" s="35" t="str">
        <f>Inskrivning!K11</f>
        <v/>
      </c>
      <c r="G5" s="2">
        <f>Inskrivning!L11</f>
        <v>0</v>
      </c>
      <c r="H5" s="2">
        <f>Inskrivning!M11</f>
        <v>0</v>
      </c>
      <c r="I5" s="2">
        <f>Inskrivning!N11</f>
        <v>0</v>
      </c>
      <c r="J5" s="2">
        <f>Inskrivning!O11</f>
        <v>0</v>
      </c>
      <c r="K5" s="2">
        <f>Inskrivning!P11</f>
        <v>0</v>
      </c>
      <c r="L5" s="1">
        <f>Inskrivning!Q11</f>
        <v>0</v>
      </c>
      <c r="M5" s="2">
        <f>Inskrivning!R11</f>
        <v>0</v>
      </c>
      <c r="N5" s="2">
        <f>Inskrivning!S11</f>
        <v>0</v>
      </c>
      <c r="O5" s="2">
        <f>Inskrivning!T11</f>
        <v>0</v>
      </c>
      <c r="P5" s="2">
        <f>Inskrivning!U11</f>
        <v>0</v>
      </c>
      <c r="Q5" s="2">
        <f>Inskrivning!V11</f>
        <v>0</v>
      </c>
      <c r="R5" s="1">
        <f>Inskrivning!W11</f>
        <v>0</v>
      </c>
      <c r="S5" s="1">
        <f>Inskrivning!X11</f>
        <v>0</v>
      </c>
    </row>
    <row r="6" spans="1:19" ht="15" x14ac:dyDescent="0.25">
      <c r="A6" s="2"/>
      <c r="B6" s="2" t="str">
        <f>Inskrivning!G34</f>
        <v/>
      </c>
      <c r="C6" s="2" t="s">
        <v>81</v>
      </c>
      <c r="D6" s="2" t="str">
        <f t="shared" si="0"/>
        <v xml:space="preserve">Kl </v>
      </c>
      <c r="E6" s="53" t="str">
        <f>Inskrivning!J34</f>
        <v/>
      </c>
      <c r="F6" s="35" t="str">
        <f>Inskrivning!K34</f>
        <v/>
      </c>
      <c r="G6" s="2">
        <f>Inskrivning!L34</f>
        <v>0</v>
      </c>
      <c r="H6" s="2">
        <f>Inskrivning!M34</f>
        <v>0</v>
      </c>
      <c r="I6" s="2">
        <f>Inskrivning!N34</f>
        <v>0</v>
      </c>
      <c r="J6" s="2">
        <f>Inskrivning!O34</f>
        <v>0</v>
      </c>
      <c r="K6" s="2">
        <f>Inskrivning!P34</f>
        <v>0</v>
      </c>
      <c r="L6" s="1">
        <f>Inskrivning!Q34</f>
        <v>0</v>
      </c>
      <c r="M6" s="2">
        <f>Inskrivning!R34</f>
        <v>0</v>
      </c>
      <c r="N6" s="2">
        <f>Inskrivning!S34</f>
        <v>0</v>
      </c>
      <c r="O6" s="2">
        <f>Inskrivning!T34</f>
        <v>0</v>
      </c>
      <c r="P6" s="2">
        <f>Inskrivning!U34</f>
        <v>0</v>
      </c>
      <c r="Q6" s="2">
        <f>Inskrivning!V34</f>
        <v>0</v>
      </c>
      <c r="R6" s="1">
        <f>Inskrivning!W34</f>
        <v>0</v>
      </c>
      <c r="S6" s="1">
        <f>Inskrivning!X34</f>
        <v>0</v>
      </c>
    </row>
    <row r="7" spans="1:19" ht="15" x14ac:dyDescent="0.25">
      <c r="A7" s="2"/>
      <c r="B7" s="2" t="str">
        <f>Inskrivning!G16</f>
        <v/>
      </c>
      <c r="C7" s="2" t="s">
        <v>81</v>
      </c>
      <c r="D7" s="2" t="str">
        <f t="shared" si="0"/>
        <v xml:space="preserve">Kl </v>
      </c>
      <c r="E7" s="53" t="str">
        <f>Inskrivning!J16</f>
        <v/>
      </c>
      <c r="F7" s="35" t="str">
        <f>Inskrivning!K16</f>
        <v/>
      </c>
      <c r="G7" s="2">
        <f>Inskrivning!L16</f>
        <v>0</v>
      </c>
      <c r="H7" s="2">
        <f>Inskrivning!M16</f>
        <v>0</v>
      </c>
      <c r="I7" s="2">
        <f>Inskrivning!N16</f>
        <v>0</v>
      </c>
      <c r="J7" s="2">
        <f>Inskrivning!O16</f>
        <v>0</v>
      </c>
      <c r="K7" s="2">
        <f>Inskrivning!P16</f>
        <v>0</v>
      </c>
      <c r="L7" s="1">
        <f>Inskrivning!Q16</f>
        <v>0</v>
      </c>
      <c r="M7" s="2">
        <f>Inskrivning!R16</f>
        <v>0</v>
      </c>
      <c r="N7" s="2">
        <f>Inskrivning!S16</f>
        <v>0</v>
      </c>
      <c r="O7" s="2">
        <f>Inskrivning!T16</f>
        <v>0</v>
      </c>
      <c r="P7" s="2">
        <f>Inskrivning!U16</f>
        <v>0</v>
      </c>
      <c r="Q7" s="2">
        <f>Inskrivning!V16</f>
        <v>0</v>
      </c>
      <c r="R7" s="1">
        <f>Inskrivning!W16</f>
        <v>0</v>
      </c>
      <c r="S7" s="1">
        <f>Inskrivning!X16</f>
        <v>0</v>
      </c>
    </row>
    <row r="8" spans="1:19" ht="15" x14ac:dyDescent="0.25">
      <c r="A8" s="2"/>
      <c r="B8" s="2" t="str">
        <f>Inskrivning!G17</f>
        <v/>
      </c>
      <c r="C8" s="2" t="s">
        <v>81</v>
      </c>
      <c r="D8" s="2" t="str">
        <f t="shared" si="0"/>
        <v xml:space="preserve">Kl </v>
      </c>
      <c r="E8" s="53" t="str">
        <f>Inskrivning!J17</f>
        <v/>
      </c>
      <c r="F8" s="35" t="str">
        <f>Inskrivning!K17</f>
        <v/>
      </c>
      <c r="G8" s="2">
        <f>Inskrivning!L17</f>
        <v>0</v>
      </c>
      <c r="H8" s="2">
        <f>Inskrivning!M17</f>
        <v>0</v>
      </c>
      <c r="I8" s="2">
        <f>Inskrivning!N17</f>
        <v>0</v>
      </c>
      <c r="J8" s="2">
        <f>Inskrivning!O17</f>
        <v>0</v>
      </c>
      <c r="K8" s="2">
        <f>Inskrivning!P17</f>
        <v>0</v>
      </c>
      <c r="L8" s="1">
        <f>Inskrivning!Q17</f>
        <v>0</v>
      </c>
      <c r="M8" s="2">
        <f>Inskrivning!R17</f>
        <v>0</v>
      </c>
      <c r="N8" s="2">
        <f>Inskrivning!S17</f>
        <v>0</v>
      </c>
      <c r="O8" s="2">
        <f>Inskrivning!T17</f>
        <v>0</v>
      </c>
      <c r="P8" s="2">
        <f>Inskrivning!U17</f>
        <v>0</v>
      </c>
      <c r="Q8" s="2">
        <f>Inskrivning!V17</f>
        <v>0</v>
      </c>
      <c r="R8" s="1">
        <f>Inskrivning!W17</f>
        <v>0</v>
      </c>
      <c r="S8" s="1">
        <f>Inskrivning!X17</f>
        <v>0</v>
      </c>
    </row>
    <row r="9" spans="1:19" ht="15" x14ac:dyDescent="0.25">
      <c r="A9" s="2"/>
      <c r="B9" s="2" t="str">
        <f>Inskrivning!G15</f>
        <v/>
      </c>
      <c r="C9" s="2" t="s">
        <v>81</v>
      </c>
      <c r="D9" s="2" t="str">
        <f t="shared" si="0"/>
        <v xml:space="preserve">Kl </v>
      </c>
      <c r="E9" s="53" t="str">
        <f>Inskrivning!J15</f>
        <v/>
      </c>
      <c r="F9" s="35" t="str">
        <f>Inskrivning!K15</f>
        <v/>
      </c>
      <c r="G9" s="2">
        <f>Inskrivning!L15</f>
        <v>0</v>
      </c>
      <c r="H9" s="2">
        <f>Inskrivning!M15</f>
        <v>0</v>
      </c>
      <c r="I9" s="2">
        <f>Inskrivning!N15</f>
        <v>0</v>
      </c>
      <c r="J9" s="2">
        <f>Inskrivning!O15</f>
        <v>0</v>
      </c>
      <c r="K9" s="2">
        <f>Inskrivning!P15</f>
        <v>0</v>
      </c>
      <c r="L9" s="1">
        <f>Inskrivning!Q15</f>
        <v>0</v>
      </c>
      <c r="M9" s="2">
        <f>Inskrivning!R15</f>
        <v>0</v>
      </c>
      <c r="N9" s="2">
        <f>Inskrivning!S15</f>
        <v>0</v>
      </c>
      <c r="O9" s="2">
        <f>Inskrivning!T15</f>
        <v>0</v>
      </c>
      <c r="P9" s="2">
        <f>Inskrivning!U15</f>
        <v>0</v>
      </c>
      <c r="Q9" s="2">
        <f>Inskrivning!V15</f>
        <v>0</v>
      </c>
      <c r="R9" s="1">
        <f>Inskrivning!W15</f>
        <v>0</v>
      </c>
      <c r="S9" s="1">
        <f>Inskrivning!X15</f>
        <v>0</v>
      </c>
    </row>
    <row r="10" spans="1:19" ht="15" x14ac:dyDescent="0.25">
      <c r="A10" s="2"/>
      <c r="B10" s="2" t="str">
        <f>Inskrivning!G12</f>
        <v/>
      </c>
      <c r="C10" s="2" t="s">
        <v>81</v>
      </c>
      <c r="D10" s="2" t="str">
        <f t="shared" si="0"/>
        <v xml:space="preserve">Kl </v>
      </c>
      <c r="E10" s="53" t="str">
        <f>Inskrivning!J12</f>
        <v/>
      </c>
      <c r="F10" s="35" t="str">
        <f>Inskrivning!K12</f>
        <v/>
      </c>
      <c r="G10" s="2">
        <f>Inskrivning!L12</f>
        <v>0</v>
      </c>
      <c r="H10" s="2">
        <f>Inskrivning!M12</f>
        <v>0</v>
      </c>
      <c r="I10" s="2">
        <f>Inskrivning!N12</f>
        <v>0</v>
      </c>
      <c r="J10" s="2">
        <f>Inskrivning!O12</f>
        <v>0</v>
      </c>
      <c r="K10" s="2">
        <f>Inskrivning!P12</f>
        <v>0</v>
      </c>
      <c r="L10" s="1">
        <f>Inskrivning!Q12</f>
        <v>0</v>
      </c>
      <c r="M10" s="2">
        <f>Inskrivning!R12</f>
        <v>0</v>
      </c>
      <c r="N10" s="2">
        <f>Inskrivning!S12</f>
        <v>0</v>
      </c>
      <c r="O10" s="2">
        <f>Inskrivning!T12</f>
        <v>0</v>
      </c>
      <c r="P10" s="2">
        <f>Inskrivning!U12</f>
        <v>0</v>
      </c>
      <c r="Q10" s="2">
        <f>Inskrivning!V12</f>
        <v>0</v>
      </c>
      <c r="R10" s="1">
        <f>Inskrivning!W12</f>
        <v>0</v>
      </c>
      <c r="S10" s="1">
        <f>Inskrivning!X12</f>
        <v>0</v>
      </c>
    </row>
    <row r="11" spans="1:19" ht="15" x14ac:dyDescent="0.25">
      <c r="A11" s="2"/>
      <c r="B11" s="2" t="str">
        <f>Inskrivning!G55</f>
        <v/>
      </c>
      <c r="C11" s="2" t="s">
        <v>81</v>
      </c>
      <c r="D11" s="2" t="str">
        <f t="shared" si="0"/>
        <v xml:space="preserve">Kl </v>
      </c>
      <c r="E11" s="53" t="str">
        <f>Inskrivning!J55</f>
        <v/>
      </c>
      <c r="F11" s="35" t="str">
        <f>Inskrivning!K55</f>
        <v/>
      </c>
      <c r="G11" s="2">
        <f>Inskrivning!L55</f>
        <v>0</v>
      </c>
      <c r="H11" s="2">
        <f>Inskrivning!M55</f>
        <v>0</v>
      </c>
      <c r="I11" s="2">
        <f>Inskrivning!N55</f>
        <v>0</v>
      </c>
      <c r="J11" s="2">
        <f>Inskrivning!O55</f>
        <v>0</v>
      </c>
      <c r="K11" s="2">
        <f>Inskrivning!P55</f>
        <v>0</v>
      </c>
      <c r="L11" s="1">
        <f>Inskrivning!Q55</f>
        <v>0</v>
      </c>
      <c r="M11" s="2">
        <f>Inskrivning!R55</f>
        <v>0</v>
      </c>
      <c r="N11" s="2">
        <f>Inskrivning!S55</f>
        <v>0</v>
      </c>
      <c r="O11" s="2">
        <f>Inskrivning!T55</f>
        <v>0</v>
      </c>
      <c r="P11" s="2">
        <f>Inskrivning!U55</f>
        <v>0</v>
      </c>
      <c r="Q11" s="2">
        <f>Inskrivning!V55</f>
        <v>0</v>
      </c>
      <c r="R11" s="1">
        <f>Inskrivning!W55</f>
        <v>0</v>
      </c>
      <c r="S11" s="1">
        <f>Inskrivning!X55</f>
        <v>0</v>
      </c>
    </row>
    <row r="12" spans="1:19" ht="15" x14ac:dyDescent="0.25">
      <c r="A12" s="2"/>
      <c r="B12" s="2" t="str">
        <f>Inskrivning!G74</f>
        <v/>
      </c>
      <c r="C12" s="2" t="s">
        <v>81</v>
      </c>
      <c r="D12" s="2" t="str">
        <f t="shared" si="0"/>
        <v xml:space="preserve">Kl </v>
      </c>
      <c r="E12" s="53" t="str">
        <f>Inskrivning!J74</f>
        <v/>
      </c>
      <c r="F12" s="35" t="str">
        <f>Inskrivning!K74</f>
        <v/>
      </c>
      <c r="G12" s="2">
        <f>Inskrivning!L74</f>
        <v>0</v>
      </c>
      <c r="H12" s="2">
        <f>Inskrivning!M74</f>
        <v>0</v>
      </c>
      <c r="I12" s="2">
        <f>Inskrivning!N74</f>
        <v>0</v>
      </c>
      <c r="J12" s="2">
        <f>Inskrivning!O74</f>
        <v>0</v>
      </c>
      <c r="K12" s="2">
        <f>Inskrivning!P74</f>
        <v>0</v>
      </c>
      <c r="L12" s="1">
        <f>Inskrivning!Q74</f>
        <v>0</v>
      </c>
      <c r="M12" s="2">
        <f>Inskrivning!R74</f>
        <v>0</v>
      </c>
      <c r="N12" s="2">
        <f>Inskrivning!S74</f>
        <v>0</v>
      </c>
      <c r="O12" s="2">
        <f>Inskrivning!T74</f>
        <v>0</v>
      </c>
      <c r="P12" s="2">
        <f>Inskrivning!U74</f>
        <v>0</v>
      </c>
      <c r="Q12" s="2">
        <f>Inskrivning!V74</f>
        <v>0</v>
      </c>
      <c r="R12" s="1">
        <f>Inskrivning!W74</f>
        <v>0</v>
      </c>
      <c r="S12" s="1">
        <f>Inskrivning!X74</f>
        <v>0</v>
      </c>
    </row>
    <row r="13" spans="1:19" ht="15" x14ac:dyDescent="0.25">
      <c r="A13" s="2"/>
      <c r="B13" s="2" t="str">
        <f>Inskrivning!G9</f>
        <v/>
      </c>
      <c r="C13" s="2" t="s">
        <v>81</v>
      </c>
      <c r="D13" s="2" t="str">
        <f t="shared" si="0"/>
        <v xml:space="preserve">Kl </v>
      </c>
      <c r="E13" s="53" t="str">
        <f>Inskrivning!J9</f>
        <v/>
      </c>
      <c r="F13" s="35" t="str">
        <f>Inskrivning!K9</f>
        <v/>
      </c>
      <c r="G13" s="2">
        <f>Inskrivning!L9</f>
        <v>0</v>
      </c>
      <c r="H13" s="2">
        <f>Inskrivning!M9</f>
        <v>0</v>
      </c>
      <c r="I13" s="2">
        <f>Inskrivning!N9</f>
        <v>0</v>
      </c>
      <c r="J13" s="2">
        <f>Inskrivning!O9</f>
        <v>0</v>
      </c>
      <c r="K13" s="2">
        <f>Inskrivning!P9</f>
        <v>0</v>
      </c>
      <c r="L13" s="1">
        <f>Inskrivning!Q9</f>
        <v>0</v>
      </c>
      <c r="M13" s="2">
        <f>Inskrivning!R9</f>
        <v>0</v>
      </c>
      <c r="N13" s="2">
        <f>Inskrivning!S9</f>
        <v>0</v>
      </c>
      <c r="O13" s="2">
        <f>Inskrivning!T9</f>
        <v>0</v>
      </c>
      <c r="P13" s="2">
        <f>Inskrivning!U9</f>
        <v>0</v>
      </c>
      <c r="Q13" s="2">
        <f>Inskrivning!V9</f>
        <v>0</v>
      </c>
      <c r="R13" s="1">
        <f>Inskrivning!W9</f>
        <v>0</v>
      </c>
      <c r="S13" s="1">
        <f>Inskrivning!X9</f>
        <v>0</v>
      </c>
    </row>
    <row r="14" spans="1:19" ht="15" x14ac:dyDescent="0.25">
      <c r="A14" s="2"/>
      <c r="B14" s="2" t="str">
        <f>Inskrivning!G10</f>
        <v/>
      </c>
      <c r="C14" s="2" t="s">
        <v>81</v>
      </c>
      <c r="D14" s="2" t="str">
        <f t="shared" si="0"/>
        <v xml:space="preserve">Kl </v>
      </c>
      <c r="E14" s="53" t="str">
        <f>Inskrivning!J10</f>
        <v/>
      </c>
      <c r="F14" s="35" t="str">
        <f>Inskrivning!K10</f>
        <v/>
      </c>
      <c r="G14" s="2">
        <f>Inskrivning!L10</f>
        <v>0</v>
      </c>
      <c r="H14" s="2">
        <f>Inskrivning!M10</f>
        <v>0</v>
      </c>
      <c r="I14" s="2">
        <f>Inskrivning!N10</f>
        <v>0</v>
      </c>
      <c r="J14" s="2">
        <f>Inskrivning!O10</f>
        <v>0</v>
      </c>
      <c r="K14" s="2">
        <f>Inskrivning!P10</f>
        <v>0</v>
      </c>
      <c r="L14" s="1">
        <f>Inskrivning!Q10</f>
        <v>0</v>
      </c>
      <c r="M14" s="2">
        <f>Inskrivning!R10</f>
        <v>0</v>
      </c>
      <c r="N14" s="2">
        <f>Inskrivning!S10</f>
        <v>0</v>
      </c>
      <c r="O14" s="2">
        <f>Inskrivning!T10</f>
        <v>0</v>
      </c>
      <c r="P14" s="2">
        <f>Inskrivning!U10</f>
        <v>0</v>
      </c>
      <c r="Q14" s="2">
        <f>Inskrivning!V10</f>
        <v>0</v>
      </c>
      <c r="R14" s="1">
        <f>Inskrivning!W10</f>
        <v>0</v>
      </c>
      <c r="S14" s="1">
        <f>Inskrivning!X10</f>
        <v>0</v>
      </c>
    </row>
    <row r="15" spans="1:19" ht="15" x14ac:dyDescent="0.25">
      <c r="A15" s="2"/>
      <c r="B15" s="2" t="str">
        <f>Inskrivning!G90</f>
        <v/>
      </c>
      <c r="C15" s="2" t="s">
        <v>81</v>
      </c>
      <c r="D15" s="2" t="str">
        <f t="shared" si="0"/>
        <v xml:space="preserve">Kl </v>
      </c>
      <c r="E15" s="53" t="str">
        <f>Inskrivning!J90</f>
        <v/>
      </c>
      <c r="F15" s="35" t="str">
        <f>Inskrivning!K90</f>
        <v/>
      </c>
      <c r="G15" s="2">
        <f>Inskrivning!L90</f>
        <v>0</v>
      </c>
      <c r="H15" s="2">
        <f>Inskrivning!M90</f>
        <v>0</v>
      </c>
      <c r="I15" s="2">
        <f>Inskrivning!N90</f>
        <v>0</v>
      </c>
      <c r="J15" s="2">
        <f>Inskrivning!O90</f>
        <v>0</v>
      </c>
      <c r="K15" s="2">
        <f>Inskrivning!P90</f>
        <v>0</v>
      </c>
      <c r="L15" s="1">
        <f>Inskrivning!Q90</f>
        <v>0</v>
      </c>
      <c r="M15" s="2">
        <f>Inskrivning!R90</f>
        <v>0</v>
      </c>
      <c r="N15" s="2">
        <f>Inskrivning!S90</f>
        <v>0</v>
      </c>
      <c r="O15" s="2">
        <f>Inskrivning!T90</f>
        <v>0</v>
      </c>
      <c r="P15" s="2">
        <f>Inskrivning!U90</f>
        <v>0</v>
      </c>
      <c r="Q15" s="2">
        <f>Inskrivning!V90</f>
        <v>0</v>
      </c>
      <c r="R15" s="1">
        <f>Inskrivning!W90</f>
        <v>0</v>
      </c>
      <c r="S15" s="1">
        <f>Inskrivning!X90</f>
        <v>0</v>
      </c>
    </row>
    <row r="16" spans="1:19" ht="15" x14ac:dyDescent="0.25">
      <c r="A16" s="2"/>
      <c r="B16" s="2" t="str">
        <f>Inskrivning!G119</f>
        <v/>
      </c>
      <c r="C16" s="2" t="s">
        <v>81</v>
      </c>
      <c r="D16" s="2" t="str">
        <f t="shared" si="0"/>
        <v xml:space="preserve">Kl </v>
      </c>
      <c r="E16" s="53" t="str">
        <f>Inskrivning!J119</f>
        <v/>
      </c>
      <c r="F16" s="35" t="str">
        <f>Inskrivning!K119</f>
        <v/>
      </c>
      <c r="G16" s="2">
        <f>Inskrivning!L119</f>
        <v>0</v>
      </c>
      <c r="H16" s="2">
        <f>Inskrivning!M119</f>
        <v>0</v>
      </c>
      <c r="I16" s="2">
        <f>Inskrivning!N119</f>
        <v>0</v>
      </c>
      <c r="J16" s="2">
        <f>Inskrivning!O119</f>
        <v>0</v>
      </c>
      <c r="K16" s="2">
        <f>Inskrivning!P119</f>
        <v>0</v>
      </c>
      <c r="L16" s="1">
        <f>Inskrivning!Q119</f>
        <v>0</v>
      </c>
      <c r="M16" s="2">
        <f>Inskrivning!R119</f>
        <v>0</v>
      </c>
      <c r="N16" s="2">
        <f>Inskrivning!S119</f>
        <v>0</v>
      </c>
      <c r="O16" s="2">
        <f>Inskrivning!T119</f>
        <v>0</v>
      </c>
      <c r="P16" s="2">
        <f>Inskrivning!U119</f>
        <v>0</v>
      </c>
      <c r="Q16" s="2">
        <f>Inskrivning!V119</f>
        <v>0</v>
      </c>
      <c r="R16" s="1">
        <f>Inskrivning!W119</f>
        <v>0</v>
      </c>
      <c r="S16" s="1">
        <f>Inskrivning!X119</f>
        <v>0</v>
      </c>
    </row>
    <row r="17" spans="1:19" ht="15" x14ac:dyDescent="0.25">
      <c r="A17" s="2"/>
      <c r="B17" s="2" t="str">
        <f>Inskrivning!G8</f>
        <v/>
      </c>
      <c r="C17" s="2" t="s">
        <v>81</v>
      </c>
      <c r="D17" s="2" t="str">
        <f t="shared" si="0"/>
        <v xml:space="preserve">Kl </v>
      </c>
      <c r="E17" s="53" t="str">
        <f>Inskrivning!J8</f>
        <v/>
      </c>
      <c r="F17" s="35" t="str">
        <f>Inskrivning!K8</f>
        <v/>
      </c>
      <c r="G17" s="2">
        <f>Inskrivning!L8</f>
        <v>0</v>
      </c>
      <c r="H17" s="2">
        <f>Inskrivning!M8</f>
        <v>0</v>
      </c>
      <c r="I17" s="2">
        <f>Inskrivning!N8</f>
        <v>0</v>
      </c>
      <c r="J17" s="2">
        <f>Inskrivning!O8</f>
        <v>0</v>
      </c>
      <c r="K17" s="2">
        <f>Inskrivning!P8</f>
        <v>0</v>
      </c>
      <c r="L17" s="1">
        <f>Inskrivning!Q8</f>
        <v>0</v>
      </c>
      <c r="M17" s="2">
        <f>Inskrivning!R8</f>
        <v>0</v>
      </c>
      <c r="N17" s="2">
        <f>Inskrivning!S8</f>
        <v>0</v>
      </c>
      <c r="O17" s="2">
        <f>Inskrivning!T8</f>
        <v>0</v>
      </c>
      <c r="P17" s="2">
        <f>Inskrivning!U8</f>
        <v>0</v>
      </c>
      <c r="Q17" s="2">
        <f>Inskrivning!V8</f>
        <v>0</v>
      </c>
      <c r="R17" s="1">
        <f>Inskrivning!W8</f>
        <v>0</v>
      </c>
      <c r="S17" s="1">
        <f>Inskrivning!X8</f>
        <v>0</v>
      </c>
    </row>
    <row r="18" spans="1:19" ht="15" x14ac:dyDescent="0.25">
      <c r="A18" s="2"/>
      <c r="B18" s="2" t="str">
        <f>Inskrivning!G13</f>
        <v/>
      </c>
      <c r="C18" s="2" t="s">
        <v>81</v>
      </c>
      <c r="D18" s="2" t="str">
        <f t="shared" si="0"/>
        <v xml:space="preserve">Kl </v>
      </c>
      <c r="E18" s="53" t="str">
        <f>Inskrivning!J13</f>
        <v/>
      </c>
      <c r="F18" s="35" t="str">
        <f>Inskrivning!K13</f>
        <v/>
      </c>
      <c r="G18" s="2">
        <f>Inskrivning!L13</f>
        <v>0</v>
      </c>
      <c r="H18" s="2">
        <f>Inskrivning!M13</f>
        <v>0</v>
      </c>
      <c r="I18" s="2">
        <f>Inskrivning!N13</f>
        <v>0</v>
      </c>
      <c r="J18" s="2">
        <f>Inskrivning!O13</f>
        <v>0</v>
      </c>
      <c r="K18" s="2">
        <f>Inskrivning!P13</f>
        <v>0</v>
      </c>
      <c r="L18" s="1">
        <f>Inskrivning!Q13</f>
        <v>0</v>
      </c>
      <c r="M18" s="2">
        <f>Inskrivning!R13</f>
        <v>0</v>
      </c>
      <c r="N18" s="2">
        <f>Inskrivning!S13</f>
        <v>0</v>
      </c>
      <c r="O18" s="2">
        <f>Inskrivning!T13</f>
        <v>0</v>
      </c>
      <c r="P18" s="2">
        <f>Inskrivning!U13</f>
        <v>0</v>
      </c>
      <c r="Q18" s="2">
        <f>Inskrivning!V13</f>
        <v>0</v>
      </c>
      <c r="R18" s="1">
        <f>Inskrivning!W13</f>
        <v>0</v>
      </c>
      <c r="S18" s="1">
        <f>Inskrivning!X13</f>
        <v>0</v>
      </c>
    </row>
    <row r="19" spans="1:19" ht="15" x14ac:dyDescent="0.25">
      <c r="A19" s="2"/>
      <c r="B19" s="2" t="str">
        <f>Inskrivning!G14</f>
        <v/>
      </c>
      <c r="C19" s="2" t="s">
        <v>81</v>
      </c>
      <c r="D19" s="2" t="str">
        <f t="shared" si="0"/>
        <v xml:space="preserve">Kl </v>
      </c>
      <c r="E19" s="53" t="str">
        <f>Inskrivning!J14</f>
        <v/>
      </c>
      <c r="F19" s="35" t="str">
        <f>Inskrivning!K14</f>
        <v/>
      </c>
      <c r="G19" s="2">
        <f>Inskrivning!L14</f>
        <v>0</v>
      </c>
      <c r="H19" s="2">
        <f>Inskrivning!M14</f>
        <v>0</v>
      </c>
      <c r="I19" s="2">
        <f>Inskrivning!N14</f>
        <v>0</v>
      </c>
      <c r="J19" s="2">
        <f>Inskrivning!O14</f>
        <v>0</v>
      </c>
      <c r="K19" s="2">
        <f>Inskrivning!P14</f>
        <v>0</v>
      </c>
      <c r="L19" s="1">
        <f>Inskrivning!Q14</f>
        <v>0</v>
      </c>
      <c r="M19" s="2">
        <f>Inskrivning!R14</f>
        <v>0</v>
      </c>
      <c r="N19" s="2">
        <f>Inskrivning!S14</f>
        <v>0</v>
      </c>
      <c r="O19" s="2">
        <f>Inskrivning!T14</f>
        <v>0</v>
      </c>
      <c r="P19" s="2">
        <f>Inskrivning!U14</f>
        <v>0</v>
      </c>
      <c r="Q19" s="2">
        <f>Inskrivning!V14</f>
        <v>0</v>
      </c>
      <c r="R19" s="1">
        <f>Inskrivning!W14</f>
        <v>0</v>
      </c>
      <c r="S19" s="1">
        <f>Inskrivning!X14</f>
        <v>0</v>
      </c>
    </row>
    <row r="20" spans="1:19" ht="15" x14ac:dyDescent="0.25">
      <c r="A20" s="2"/>
      <c r="B20" s="2" t="str">
        <f>Inskrivning!G79</f>
        <v/>
      </c>
      <c r="C20" s="2" t="s">
        <v>81</v>
      </c>
      <c r="D20" s="2" t="str">
        <f t="shared" si="0"/>
        <v xml:space="preserve">Kl </v>
      </c>
      <c r="E20" s="53" t="str">
        <f>Inskrivning!J79</f>
        <v/>
      </c>
      <c r="F20" s="35" t="str">
        <f>Inskrivning!K79</f>
        <v/>
      </c>
      <c r="G20" s="2">
        <f>Inskrivning!L79</f>
        <v>0</v>
      </c>
      <c r="H20" s="2">
        <f>Inskrivning!M79</f>
        <v>0</v>
      </c>
      <c r="I20" s="2">
        <f>Inskrivning!N79</f>
        <v>0</v>
      </c>
      <c r="J20" s="2">
        <f>Inskrivning!O79</f>
        <v>0</v>
      </c>
      <c r="K20" s="2">
        <f>Inskrivning!P79</f>
        <v>0</v>
      </c>
      <c r="L20" s="1">
        <f>Inskrivning!Q79</f>
        <v>0</v>
      </c>
      <c r="M20" s="2">
        <f>Inskrivning!R79</f>
        <v>0</v>
      </c>
      <c r="N20" s="2">
        <f>Inskrivning!S79</f>
        <v>0</v>
      </c>
      <c r="O20" s="2">
        <f>Inskrivning!T79</f>
        <v>0</v>
      </c>
      <c r="P20" s="2">
        <f>Inskrivning!U79</f>
        <v>0</v>
      </c>
      <c r="Q20" s="2">
        <f>Inskrivning!V79</f>
        <v>0</v>
      </c>
      <c r="R20" s="1">
        <f>Inskrivning!W79</f>
        <v>0</v>
      </c>
      <c r="S20" s="1">
        <f>Inskrivning!X79</f>
        <v>0</v>
      </c>
    </row>
    <row r="21" spans="1:19" ht="15" x14ac:dyDescent="0.25">
      <c r="A21" s="2"/>
      <c r="B21" s="2" t="str">
        <f>Inskrivning!G78</f>
        <v/>
      </c>
      <c r="C21" s="2" t="s">
        <v>81</v>
      </c>
      <c r="D21" s="2" t="str">
        <f t="shared" si="0"/>
        <v xml:space="preserve">Kl </v>
      </c>
      <c r="E21" s="53" t="str">
        <f>Inskrivning!J78</f>
        <v/>
      </c>
      <c r="F21" s="35" t="str">
        <f>Inskrivning!K78</f>
        <v/>
      </c>
      <c r="G21" s="2">
        <f>Inskrivning!L78</f>
        <v>0</v>
      </c>
      <c r="H21" s="2">
        <f>Inskrivning!M78</f>
        <v>0</v>
      </c>
      <c r="I21" s="2">
        <f>Inskrivning!N78</f>
        <v>0</v>
      </c>
      <c r="J21" s="2">
        <f>Inskrivning!O78</f>
        <v>0</v>
      </c>
      <c r="K21" s="2">
        <f>Inskrivning!P78</f>
        <v>0</v>
      </c>
      <c r="L21" s="1">
        <f>Inskrivning!Q78</f>
        <v>0</v>
      </c>
      <c r="M21" s="2">
        <f>Inskrivning!R78</f>
        <v>0</v>
      </c>
      <c r="N21" s="2">
        <f>Inskrivning!S78</f>
        <v>0</v>
      </c>
      <c r="O21" s="2">
        <f>Inskrivning!T78</f>
        <v>0</v>
      </c>
      <c r="P21" s="2">
        <f>Inskrivning!U78</f>
        <v>0</v>
      </c>
      <c r="Q21" s="2">
        <f>Inskrivning!V78</f>
        <v>0</v>
      </c>
      <c r="R21" s="1">
        <f>Inskrivning!W78</f>
        <v>0</v>
      </c>
      <c r="S21" s="1">
        <f>Inskrivning!X78</f>
        <v>0</v>
      </c>
    </row>
    <row r="22" spans="1:19" ht="15" x14ac:dyDescent="0.25">
      <c r="A22" s="2"/>
      <c r="B22" s="2" t="str">
        <f>Inskrivning!G71</f>
        <v/>
      </c>
      <c r="C22" s="2" t="s">
        <v>81</v>
      </c>
      <c r="D22" s="2" t="str">
        <f t="shared" si="0"/>
        <v xml:space="preserve">Kl </v>
      </c>
      <c r="E22" s="53" t="str">
        <f>Inskrivning!J71</f>
        <v/>
      </c>
      <c r="F22" s="35" t="str">
        <f>Inskrivning!K71</f>
        <v/>
      </c>
      <c r="G22" s="2">
        <f>Inskrivning!L71</f>
        <v>0</v>
      </c>
      <c r="H22" s="2">
        <f>Inskrivning!M71</f>
        <v>0</v>
      </c>
      <c r="I22" s="2">
        <f>Inskrivning!N71</f>
        <v>0</v>
      </c>
      <c r="J22" s="2">
        <f>Inskrivning!O71</f>
        <v>0</v>
      </c>
      <c r="K22" s="2">
        <f>Inskrivning!P71</f>
        <v>0</v>
      </c>
      <c r="L22" s="1">
        <f>Inskrivning!Q71</f>
        <v>0</v>
      </c>
      <c r="M22" s="2">
        <f>Inskrivning!R71</f>
        <v>0</v>
      </c>
      <c r="N22" s="2">
        <f>Inskrivning!S71</f>
        <v>0</v>
      </c>
      <c r="O22" s="2">
        <f>Inskrivning!T71</f>
        <v>0</v>
      </c>
      <c r="P22" s="2">
        <f>Inskrivning!U71</f>
        <v>0</v>
      </c>
      <c r="Q22" s="2">
        <f>Inskrivning!V71</f>
        <v>0</v>
      </c>
      <c r="R22" s="1">
        <f>Inskrivning!W71</f>
        <v>0</v>
      </c>
      <c r="S22" s="1">
        <f>Inskrivning!X71</f>
        <v>0</v>
      </c>
    </row>
    <row r="23" spans="1:19" ht="15" x14ac:dyDescent="0.25">
      <c r="A23" s="2"/>
      <c r="B23" s="2" t="str">
        <f>Inskrivning!G77</f>
        <v/>
      </c>
      <c r="C23" s="2" t="s">
        <v>81</v>
      </c>
      <c r="D23" s="2" t="str">
        <f t="shared" si="0"/>
        <v xml:space="preserve">Kl </v>
      </c>
      <c r="E23" s="53" t="str">
        <f>Inskrivning!J77</f>
        <v/>
      </c>
      <c r="F23" s="35" t="str">
        <f>Inskrivning!K77</f>
        <v/>
      </c>
      <c r="G23" s="2">
        <f>Inskrivning!L77</f>
        <v>0</v>
      </c>
      <c r="H23" s="2">
        <f>Inskrivning!M77</f>
        <v>0</v>
      </c>
      <c r="I23" s="2">
        <f>Inskrivning!N77</f>
        <v>0</v>
      </c>
      <c r="J23" s="2">
        <f>Inskrivning!O77</f>
        <v>0</v>
      </c>
      <c r="K23" s="2">
        <f>Inskrivning!P77</f>
        <v>0</v>
      </c>
      <c r="L23" s="1">
        <f>Inskrivning!Q77</f>
        <v>0</v>
      </c>
      <c r="M23" s="2">
        <f>Inskrivning!R77</f>
        <v>0</v>
      </c>
      <c r="N23" s="2">
        <f>Inskrivning!S77</f>
        <v>0</v>
      </c>
      <c r="O23" s="2">
        <f>Inskrivning!T77</f>
        <v>0</v>
      </c>
      <c r="P23" s="2">
        <f>Inskrivning!U77</f>
        <v>0</v>
      </c>
      <c r="Q23" s="2">
        <f>Inskrivning!V77</f>
        <v>0</v>
      </c>
      <c r="R23" s="1">
        <f>Inskrivning!W77</f>
        <v>0</v>
      </c>
      <c r="S23" s="1">
        <f>Inskrivning!X77</f>
        <v>0</v>
      </c>
    </row>
    <row r="24" spans="1:19" ht="15" x14ac:dyDescent="0.25">
      <c r="A24" s="46"/>
      <c r="B24" s="2" t="str">
        <f>Inskrivning!G70</f>
        <v/>
      </c>
      <c r="C24" s="2" t="s">
        <v>81</v>
      </c>
      <c r="D24" s="2" t="str">
        <f t="shared" si="0"/>
        <v xml:space="preserve">Kl </v>
      </c>
      <c r="E24" s="53" t="str">
        <f>Inskrivning!J70</f>
        <v/>
      </c>
      <c r="F24" s="35" t="str">
        <f>Inskrivning!K70</f>
        <v/>
      </c>
      <c r="G24" s="2">
        <f>Inskrivning!L70</f>
        <v>0</v>
      </c>
      <c r="H24" s="2">
        <f>Inskrivning!M70</f>
        <v>0</v>
      </c>
      <c r="I24" s="2">
        <f>Inskrivning!N70</f>
        <v>0</v>
      </c>
      <c r="J24" s="2">
        <f>Inskrivning!O70</f>
        <v>0</v>
      </c>
      <c r="K24" s="2">
        <f>Inskrivning!P70</f>
        <v>0</v>
      </c>
      <c r="L24" s="1">
        <f>Inskrivning!Q70</f>
        <v>0</v>
      </c>
      <c r="M24" s="2">
        <f>Inskrivning!R70</f>
        <v>0</v>
      </c>
      <c r="N24" s="2">
        <f>Inskrivning!S70</f>
        <v>0</v>
      </c>
      <c r="O24" s="2">
        <f>Inskrivning!T70</f>
        <v>0</v>
      </c>
      <c r="P24" s="2">
        <f>Inskrivning!U70</f>
        <v>0</v>
      </c>
      <c r="Q24" s="2">
        <f>Inskrivning!V70</f>
        <v>0</v>
      </c>
      <c r="R24" s="1">
        <f>Inskrivning!W70</f>
        <v>0</v>
      </c>
      <c r="S24" s="1">
        <f>Inskrivning!X70</f>
        <v>0</v>
      </c>
    </row>
    <row r="25" spans="1:19" ht="15" x14ac:dyDescent="0.25">
      <c r="A25" s="46"/>
      <c r="B25" s="2" t="str">
        <f>Inskrivning!G69</f>
        <v/>
      </c>
      <c r="C25" s="2" t="s">
        <v>81</v>
      </c>
      <c r="D25" s="2" t="str">
        <f t="shared" si="0"/>
        <v xml:space="preserve">Kl </v>
      </c>
      <c r="E25" s="53" t="str">
        <f>Inskrivning!J69</f>
        <v/>
      </c>
      <c r="F25" s="35" t="str">
        <f>Inskrivning!K69</f>
        <v/>
      </c>
      <c r="G25" s="2">
        <f>Inskrivning!L69</f>
        <v>0</v>
      </c>
      <c r="H25" s="2">
        <f>Inskrivning!M69</f>
        <v>0</v>
      </c>
      <c r="I25" s="2">
        <f>Inskrivning!N69</f>
        <v>0</v>
      </c>
      <c r="J25" s="2">
        <f>Inskrivning!O69</f>
        <v>0</v>
      </c>
      <c r="K25" s="2">
        <f>Inskrivning!P69</f>
        <v>0</v>
      </c>
      <c r="L25" s="1">
        <f>Inskrivning!Q69</f>
        <v>0</v>
      </c>
      <c r="M25" s="2">
        <f>Inskrivning!R69</f>
        <v>0</v>
      </c>
      <c r="N25" s="2">
        <f>Inskrivning!S69</f>
        <v>0</v>
      </c>
      <c r="O25" s="2">
        <f>Inskrivning!T69</f>
        <v>0</v>
      </c>
      <c r="P25" s="2">
        <f>Inskrivning!U69</f>
        <v>0</v>
      </c>
      <c r="Q25" s="2">
        <f>Inskrivning!V69</f>
        <v>0</v>
      </c>
      <c r="R25" s="1">
        <f>Inskrivning!W69</f>
        <v>0</v>
      </c>
      <c r="S25" s="1">
        <f>Inskrivning!X69</f>
        <v>0</v>
      </c>
    </row>
    <row r="26" spans="1:19" ht="15" x14ac:dyDescent="0.25">
      <c r="A26" s="46"/>
      <c r="B26" s="2" t="str">
        <f>Inskrivning!G86</f>
        <v/>
      </c>
      <c r="C26" s="2" t="s">
        <v>81</v>
      </c>
      <c r="D26" s="2" t="str">
        <f t="shared" si="0"/>
        <v xml:space="preserve">Kl </v>
      </c>
      <c r="E26" s="53" t="str">
        <f>Inskrivning!J86</f>
        <v/>
      </c>
      <c r="F26" s="35" t="str">
        <f>Inskrivning!K86</f>
        <v/>
      </c>
      <c r="G26" s="2">
        <f>Inskrivning!L86</f>
        <v>0</v>
      </c>
      <c r="H26" s="2">
        <f>Inskrivning!M86</f>
        <v>0</v>
      </c>
      <c r="I26" s="2">
        <f>Inskrivning!N86</f>
        <v>0</v>
      </c>
      <c r="J26" s="2">
        <f>Inskrivning!O86</f>
        <v>0</v>
      </c>
      <c r="K26" s="2">
        <f>Inskrivning!P86</f>
        <v>0</v>
      </c>
      <c r="L26" s="1">
        <f>Inskrivning!Q86</f>
        <v>0</v>
      </c>
      <c r="M26" s="2">
        <f>Inskrivning!R86</f>
        <v>0</v>
      </c>
      <c r="N26" s="2">
        <f>Inskrivning!S86</f>
        <v>0</v>
      </c>
      <c r="O26" s="2">
        <f>Inskrivning!T86</f>
        <v>0</v>
      </c>
      <c r="P26" s="2">
        <f>Inskrivning!U86</f>
        <v>0</v>
      </c>
      <c r="Q26" s="2">
        <f>Inskrivning!V86</f>
        <v>0</v>
      </c>
      <c r="R26" s="1">
        <f>Inskrivning!W86</f>
        <v>0</v>
      </c>
      <c r="S26" s="1">
        <f>Inskrivning!X86</f>
        <v>0</v>
      </c>
    </row>
    <row r="27" spans="1:19" ht="15" x14ac:dyDescent="0.25">
      <c r="A27" s="46"/>
      <c r="B27" s="2" t="str">
        <f>Inskrivning!G107</f>
        <v/>
      </c>
      <c r="C27" s="2" t="s">
        <v>81</v>
      </c>
      <c r="D27" s="2" t="str">
        <f t="shared" si="0"/>
        <v xml:space="preserve">Kl </v>
      </c>
      <c r="E27" s="53" t="str">
        <f>Inskrivning!J107</f>
        <v/>
      </c>
      <c r="F27" s="35" t="str">
        <f>Inskrivning!K107</f>
        <v/>
      </c>
      <c r="G27" s="2">
        <f>Inskrivning!L107</f>
        <v>0</v>
      </c>
      <c r="H27" s="2">
        <f>Inskrivning!M107</f>
        <v>0</v>
      </c>
      <c r="I27" s="2">
        <f>Inskrivning!N107</f>
        <v>0</v>
      </c>
      <c r="J27" s="2">
        <f>Inskrivning!O107</f>
        <v>0</v>
      </c>
      <c r="K27" s="2">
        <f>Inskrivning!P107</f>
        <v>0</v>
      </c>
      <c r="L27" s="1">
        <f>Inskrivning!Q107</f>
        <v>0</v>
      </c>
      <c r="M27" s="2">
        <f>Inskrivning!R107</f>
        <v>0</v>
      </c>
      <c r="N27" s="2">
        <f>Inskrivning!S107</f>
        <v>0</v>
      </c>
      <c r="O27" s="2">
        <f>Inskrivning!T107</f>
        <v>0</v>
      </c>
      <c r="P27" s="2">
        <f>Inskrivning!U107</f>
        <v>0</v>
      </c>
      <c r="Q27" s="2">
        <f>Inskrivning!V107</f>
        <v>0</v>
      </c>
      <c r="R27" s="1">
        <f>Inskrivning!W107</f>
        <v>0</v>
      </c>
      <c r="S27" s="1">
        <f>Inskrivning!X107</f>
        <v>0</v>
      </c>
    </row>
    <row r="28" spans="1:19" ht="15" x14ac:dyDescent="0.25">
      <c r="A28" s="46"/>
      <c r="B28" s="2" t="str">
        <f>Inskrivning!G108</f>
        <v/>
      </c>
      <c r="C28" s="2" t="s">
        <v>81</v>
      </c>
      <c r="D28" s="2" t="str">
        <f t="shared" si="0"/>
        <v xml:space="preserve">Kl </v>
      </c>
      <c r="E28" s="53" t="str">
        <f>Inskrivning!J108</f>
        <v/>
      </c>
      <c r="F28" s="35" t="str">
        <f>Inskrivning!K108</f>
        <v/>
      </c>
      <c r="G28" s="2">
        <f>Inskrivning!L108</f>
        <v>0</v>
      </c>
      <c r="H28" s="2">
        <f>Inskrivning!M108</f>
        <v>0</v>
      </c>
      <c r="I28" s="2">
        <f>Inskrivning!N108</f>
        <v>0</v>
      </c>
      <c r="J28" s="2">
        <f>Inskrivning!O108</f>
        <v>0</v>
      </c>
      <c r="K28" s="2">
        <f>Inskrivning!P108</f>
        <v>0</v>
      </c>
      <c r="L28" s="1">
        <f>Inskrivning!Q108</f>
        <v>0</v>
      </c>
      <c r="M28" s="2">
        <f>Inskrivning!R108</f>
        <v>0</v>
      </c>
      <c r="N28" s="2">
        <f>Inskrivning!S108</f>
        <v>0</v>
      </c>
      <c r="O28" s="2">
        <f>Inskrivning!T108</f>
        <v>0</v>
      </c>
      <c r="P28" s="2">
        <f>Inskrivning!U108</f>
        <v>0</v>
      </c>
      <c r="Q28" s="2">
        <f>Inskrivning!V108</f>
        <v>0</v>
      </c>
      <c r="R28" s="1">
        <f>Inskrivning!W108</f>
        <v>0</v>
      </c>
      <c r="S28" s="1">
        <f>Inskrivning!X108</f>
        <v>0</v>
      </c>
    </row>
    <row r="29" spans="1:19" ht="15" x14ac:dyDescent="0.25">
      <c r="A29" s="46"/>
      <c r="B29" s="2" t="str">
        <f>Inskrivning!G109</f>
        <v/>
      </c>
      <c r="C29" s="2" t="s">
        <v>81</v>
      </c>
      <c r="D29" s="2" t="str">
        <f t="shared" si="0"/>
        <v xml:space="preserve">Kl </v>
      </c>
      <c r="E29" s="53" t="str">
        <f>Inskrivning!J109</f>
        <v/>
      </c>
      <c r="F29" s="35" t="str">
        <f>Inskrivning!K109</f>
        <v/>
      </c>
      <c r="G29" s="2">
        <f>Inskrivning!L109</f>
        <v>0</v>
      </c>
      <c r="H29" s="2">
        <f>Inskrivning!M109</f>
        <v>0</v>
      </c>
      <c r="I29" s="2">
        <f>Inskrivning!N109</f>
        <v>0</v>
      </c>
      <c r="J29" s="2">
        <f>Inskrivning!O109</f>
        <v>0</v>
      </c>
      <c r="K29" s="2">
        <f>Inskrivning!P109</f>
        <v>0</v>
      </c>
      <c r="L29" s="1">
        <f>Inskrivning!Q109</f>
        <v>0</v>
      </c>
      <c r="M29" s="2">
        <f>Inskrivning!R109</f>
        <v>0</v>
      </c>
      <c r="N29" s="2">
        <f>Inskrivning!S109</f>
        <v>0</v>
      </c>
      <c r="O29" s="2">
        <f>Inskrivning!T109</f>
        <v>0</v>
      </c>
      <c r="P29" s="2">
        <f>Inskrivning!U109</f>
        <v>0</v>
      </c>
      <c r="Q29" s="2">
        <f>Inskrivning!V109</f>
        <v>0</v>
      </c>
      <c r="R29" s="1">
        <f>Inskrivning!W109</f>
        <v>0</v>
      </c>
      <c r="S29" s="1">
        <f>Inskrivning!X109</f>
        <v>0</v>
      </c>
    </row>
    <row r="30" spans="1:19" ht="15" x14ac:dyDescent="0.25">
      <c r="A30" s="46"/>
      <c r="B30" s="2" t="str">
        <f>Inskrivning!G110</f>
        <v/>
      </c>
      <c r="C30" s="2" t="s">
        <v>81</v>
      </c>
      <c r="D30" s="2" t="str">
        <f t="shared" si="0"/>
        <v xml:space="preserve">Kl </v>
      </c>
      <c r="E30" s="53" t="str">
        <f>Inskrivning!J110</f>
        <v/>
      </c>
      <c r="F30" s="35" t="str">
        <f>Inskrivning!K110</f>
        <v/>
      </c>
      <c r="G30" s="2">
        <f>Inskrivning!L110</f>
        <v>0</v>
      </c>
      <c r="H30" s="2">
        <f>Inskrivning!M110</f>
        <v>0</v>
      </c>
      <c r="I30" s="2">
        <f>Inskrivning!N110</f>
        <v>0</v>
      </c>
      <c r="J30" s="2">
        <f>Inskrivning!O110</f>
        <v>0</v>
      </c>
      <c r="K30" s="2">
        <f>Inskrivning!P110</f>
        <v>0</v>
      </c>
      <c r="L30" s="1">
        <f>Inskrivning!Q110</f>
        <v>0</v>
      </c>
      <c r="M30" s="2">
        <f>Inskrivning!R110</f>
        <v>0</v>
      </c>
      <c r="N30" s="2">
        <f>Inskrivning!S110</f>
        <v>0</v>
      </c>
      <c r="O30" s="2">
        <f>Inskrivning!T110</f>
        <v>0</v>
      </c>
      <c r="P30" s="2">
        <f>Inskrivning!U110</f>
        <v>0</v>
      </c>
      <c r="Q30" s="2">
        <f>Inskrivning!V110</f>
        <v>0</v>
      </c>
      <c r="R30" s="1">
        <f>Inskrivning!W110</f>
        <v>0</v>
      </c>
      <c r="S30" s="1">
        <f>Inskrivning!X110</f>
        <v>0</v>
      </c>
    </row>
    <row r="31" spans="1:19" ht="15" x14ac:dyDescent="0.25">
      <c r="A31" s="46"/>
      <c r="B31" s="2" t="str">
        <f>Inskrivning!G112</f>
        <v/>
      </c>
      <c r="C31" s="2" t="s">
        <v>81</v>
      </c>
      <c r="D31" s="2" t="str">
        <f t="shared" si="0"/>
        <v xml:space="preserve">Kl </v>
      </c>
      <c r="E31" s="53" t="str">
        <f>Inskrivning!J112</f>
        <v/>
      </c>
      <c r="F31" s="35" t="str">
        <f>Inskrivning!K112</f>
        <v/>
      </c>
      <c r="G31" s="2">
        <f>Inskrivning!L112</f>
        <v>0</v>
      </c>
      <c r="H31" s="2">
        <f>Inskrivning!M112</f>
        <v>0</v>
      </c>
      <c r="I31" s="2">
        <f>Inskrivning!N112</f>
        <v>0</v>
      </c>
      <c r="J31" s="2">
        <f>Inskrivning!O112</f>
        <v>0</v>
      </c>
      <c r="K31" s="2">
        <f>Inskrivning!P112</f>
        <v>0</v>
      </c>
      <c r="L31" s="1">
        <f>Inskrivning!Q112</f>
        <v>0</v>
      </c>
      <c r="M31" s="2">
        <f>Inskrivning!R112</f>
        <v>0</v>
      </c>
      <c r="N31" s="2">
        <f>Inskrivning!S112</f>
        <v>0</v>
      </c>
      <c r="O31" s="2">
        <f>Inskrivning!T112</f>
        <v>0</v>
      </c>
      <c r="P31" s="2">
        <f>Inskrivning!U112</f>
        <v>0</v>
      </c>
      <c r="Q31" s="2">
        <f>Inskrivning!V112</f>
        <v>0</v>
      </c>
      <c r="R31" s="1">
        <f>Inskrivning!W112</f>
        <v>0</v>
      </c>
      <c r="S31" s="1">
        <f>Inskrivning!X112</f>
        <v>0</v>
      </c>
    </row>
    <row r="32" spans="1:19" ht="15" x14ac:dyDescent="0.25">
      <c r="A32" s="46"/>
      <c r="B32" s="2" t="str">
        <f>Inskrivning!G113</f>
        <v/>
      </c>
      <c r="C32" s="2" t="s">
        <v>81</v>
      </c>
      <c r="D32" s="2" t="str">
        <f t="shared" si="0"/>
        <v xml:space="preserve">Kl </v>
      </c>
      <c r="E32" s="53" t="str">
        <f>Inskrivning!J113</f>
        <v/>
      </c>
      <c r="F32" s="35" t="str">
        <f>Inskrivning!K113</f>
        <v/>
      </c>
      <c r="G32" s="2">
        <f>Inskrivning!L113</f>
        <v>0</v>
      </c>
      <c r="H32" s="2">
        <f>Inskrivning!M113</f>
        <v>0</v>
      </c>
      <c r="I32" s="2">
        <f>Inskrivning!N113</f>
        <v>0</v>
      </c>
      <c r="J32" s="2">
        <f>Inskrivning!O113</f>
        <v>0</v>
      </c>
      <c r="K32" s="2">
        <f>Inskrivning!P113</f>
        <v>0</v>
      </c>
      <c r="L32" s="1">
        <f>Inskrivning!Q113</f>
        <v>0</v>
      </c>
      <c r="M32" s="2">
        <f>Inskrivning!R113</f>
        <v>0</v>
      </c>
      <c r="N32" s="2">
        <f>Inskrivning!S113</f>
        <v>0</v>
      </c>
      <c r="O32" s="2">
        <f>Inskrivning!T113</f>
        <v>0</v>
      </c>
      <c r="P32" s="2">
        <f>Inskrivning!U113</f>
        <v>0</v>
      </c>
      <c r="Q32" s="2">
        <f>Inskrivning!V113</f>
        <v>0</v>
      </c>
      <c r="R32" s="1">
        <f>Inskrivning!W113</f>
        <v>0</v>
      </c>
      <c r="S32" s="1">
        <f>Inskrivning!X113</f>
        <v>0</v>
      </c>
    </row>
    <row r="33" spans="1:19" ht="15" x14ac:dyDescent="0.25">
      <c r="A33" s="46"/>
      <c r="B33" s="2" t="str">
        <f>Inskrivning!G114</f>
        <v/>
      </c>
      <c r="C33" s="2" t="s">
        <v>81</v>
      </c>
      <c r="D33" s="2" t="str">
        <f t="shared" si="0"/>
        <v xml:space="preserve">Kl </v>
      </c>
      <c r="E33" s="53" t="str">
        <f>Inskrivning!J114</f>
        <v/>
      </c>
      <c r="F33" s="35" t="str">
        <f>Inskrivning!K114</f>
        <v/>
      </c>
      <c r="G33" s="2">
        <f>Inskrivning!L114</f>
        <v>0</v>
      </c>
      <c r="H33" s="2">
        <f>Inskrivning!M114</f>
        <v>0</v>
      </c>
      <c r="I33" s="2">
        <f>Inskrivning!N114</f>
        <v>0</v>
      </c>
      <c r="J33" s="2">
        <f>Inskrivning!O114</f>
        <v>0</v>
      </c>
      <c r="K33" s="2">
        <f>Inskrivning!P114</f>
        <v>0</v>
      </c>
      <c r="L33" s="1">
        <f>Inskrivning!Q114</f>
        <v>0</v>
      </c>
      <c r="M33" s="2">
        <f>Inskrivning!R114</f>
        <v>0</v>
      </c>
      <c r="N33" s="2">
        <f>Inskrivning!S114</f>
        <v>0</v>
      </c>
      <c r="O33" s="2">
        <f>Inskrivning!T114</f>
        <v>0</v>
      </c>
      <c r="P33" s="2">
        <f>Inskrivning!U114</f>
        <v>0</v>
      </c>
      <c r="Q33" s="2">
        <f>Inskrivning!V114</f>
        <v>0</v>
      </c>
      <c r="R33" s="1">
        <f>Inskrivning!W114</f>
        <v>0</v>
      </c>
      <c r="S33" s="1">
        <f>Inskrivning!X114</f>
        <v>0</v>
      </c>
    </row>
    <row r="34" spans="1:19" ht="15" x14ac:dyDescent="0.25">
      <c r="A34" s="46"/>
      <c r="B34" s="2" t="str">
        <f>Inskrivning!G115</f>
        <v/>
      </c>
      <c r="C34" s="2" t="s">
        <v>81</v>
      </c>
      <c r="D34" s="2" t="str">
        <f t="shared" si="0"/>
        <v xml:space="preserve">Kl </v>
      </c>
      <c r="E34" s="53" t="str">
        <f>Inskrivning!J115</f>
        <v/>
      </c>
      <c r="F34" s="35" t="str">
        <f>Inskrivning!K115</f>
        <v/>
      </c>
      <c r="G34" s="2">
        <f>Inskrivning!L115</f>
        <v>0</v>
      </c>
      <c r="H34" s="2">
        <f>Inskrivning!M115</f>
        <v>0</v>
      </c>
      <c r="I34" s="2">
        <f>Inskrivning!N115</f>
        <v>0</v>
      </c>
      <c r="J34" s="2">
        <f>Inskrivning!O115</f>
        <v>0</v>
      </c>
      <c r="K34" s="2">
        <f>Inskrivning!P115</f>
        <v>0</v>
      </c>
      <c r="L34" s="1">
        <f>Inskrivning!Q115</f>
        <v>0</v>
      </c>
      <c r="M34" s="2">
        <f>Inskrivning!R115</f>
        <v>0</v>
      </c>
      <c r="N34" s="2">
        <f>Inskrivning!S115</f>
        <v>0</v>
      </c>
      <c r="O34" s="2">
        <f>Inskrivning!T115</f>
        <v>0</v>
      </c>
      <c r="P34" s="2">
        <f>Inskrivning!U115</f>
        <v>0</v>
      </c>
      <c r="Q34" s="2">
        <f>Inskrivning!V115</f>
        <v>0</v>
      </c>
      <c r="R34" s="1">
        <f>Inskrivning!W115</f>
        <v>0</v>
      </c>
      <c r="S34" s="1">
        <f>Inskrivning!X115</f>
        <v>0</v>
      </c>
    </row>
    <row r="35" spans="1:19" ht="15" x14ac:dyDescent="0.25">
      <c r="A35" s="2"/>
      <c r="B35" s="2" t="str">
        <f>Inskrivning!G116</f>
        <v/>
      </c>
      <c r="C35" s="2" t="s">
        <v>81</v>
      </c>
      <c r="D35" s="2" t="str">
        <f t="shared" si="0"/>
        <v xml:space="preserve">Kl </v>
      </c>
      <c r="E35" s="53" t="str">
        <f>Inskrivning!J116</f>
        <v/>
      </c>
      <c r="F35" s="35" t="str">
        <f>Inskrivning!K116</f>
        <v/>
      </c>
      <c r="G35" s="2">
        <f>Inskrivning!L116</f>
        <v>0</v>
      </c>
      <c r="H35" s="2">
        <f>Inskrivning!M116</f>
        <v>0</v>
      </c>
      <c r="I35" s="2">
        <f>Inskrivning!N116</f>
        <v>0</v>
      </c>
      <c r="J35" s="2">
        <f>Inskrivning!O116</f>
        <v>0</v>
      </c>
      <c r="K35" s="2">
        <f>Inskrivning!P116</f>
        <v>0</v>
      </c>
      <c r="L35" s="1">
        <f>Inskrivning!Q116</f>
        <v>0</v>
      </c>
      <c r="M35" s="2">
        <f>Inskrivning!R116</f>
        <v>0</v>
      </c>
      <c r="N35" s="2">
        <f>Inskrivning!S116</f>
        <v>0</v>
      </c>
      <c r="O35" s="2">
        <f>Inskrivning!T116</f>
        <v>0</v>
      </c>
      <c r="P35" s="2">
        <f>Inskrivning!U116</f>
        <v>0</v>
      </c>
      <c r="Q35" s="2">
        <f>Inskrivning!V116</f>
        <v>0</v>
      </c>
      <c r="R35" s="1">
        <f>Inskrivning!W116</f>
        <v>0</v>
      </c>
      <c r="S35" s="1">
        <f>Inskrivning!X116</f>
        <v>0</v>
      </c>
    </row>
    <row r="36" spans="1:19" ht="15" x14ac:dyDescent="0.25">
      <c r="A36" s="2"/>
      <c r="B36" s="2" t="str">
        <f>Inskrivning!G117</f>
        <v/>
      </c>
      <c r="C36" s="2" t="s">
        <v>81</v>
      </c>
      <c r="D36" s="2" t="str">
        <f t="shared" si="0"/>
        <v xml:space="preserve">Kl </v>
      </c>
      <c r="E36" s="53" t="str">
        <f>Inskrivning!J117</f>
        <v/>
      </c>
      <c r="F36" s="35" t="str">
        <f>Inskrivning!K117</f>
        <v/>
      </c>
      <c r="G36" s="2">
        <f>Inskrivning!L117</f>
        <v>0</v>
      </c>
      <c r="H36" s="2">
        <f>Inskrivning!M117</f>
        <v>0</v>
      </c>
      <c r="I36" s="2">
        <f>Inskrivning!N117</f>
        <v>0</v>
      </c>
      <c r="J36" s="2">
        <f>Inskrivning!O117</f>
        <v>0</v>
      </c>
      <c r="K36" s="2">
        <f>Inskrivning!P117</f>
        <v>0</v>
      </c>
      <c r="L36" s="1">
        <f>Inskrivning!Q117</f>
        <v>0</v>
      </c>
      <c r="M36" s="2">
        <f>Inskrivning!R117</f>
        <v>0</v>
      </c>
      <c r="N36" s="2">
        <f>Inskrivning!S117</f>
        <v>0</v>
      </c>
      <c r="O36" s="2">
        <f>Inskrivning!T117</f>
        <v>0</v>
      </c>
      <c r="P36" s="2">
        <f>Inskrivning!U117</f>
        <v>0</v>
      </c>
      <c r="Q36" s="2">
        <f>Inskrivning!V117</f>
        <v>0</v>
      </c>
      <c r="R36" s="1">
        <f>Inskrivning!W117</f>
        <v>0</v>
      </c>
      <c r="S36" s="1">
        <f>Inskrivning!X117</f>
        <v>0</v>
      </c>
    </row>
    <row r="37" spans="1:19" ht="15" x14ac:dyDescent="0.25">
      <c r="A37" s="2"/>
      <c r="B37" s="2" t="str">
        <f>Inskrivning!G118</f>
        <v/>
      </c>
      <c r="C37" s="2" t="s">
        <v>81</v>
      </c>
      <c r="D37" s="2" t="str">
        <f t="shared" ref="D37:D68" si="1">C37&amp;" "&amp;B37</f>
        <v xml:space="preserve">Kl </v>
      </c>
      <c r="E37" s="53" t="str">
        <f>Inskrivning!J118</f>
        <v/>
      </c>
      <c r="F37" s="35" t="str">
        <f>Inskrivning!K118</f>
        <v/>
      </c>
      <c r="G37" s="2">
        <f>Inskrivning!L118</f>
        <v>0</v>
      </c>
      <c r="H37" s="2">
        <f>Inskrivning!M118</f>
        <v>0</v>
      </c>
      <c r="I37" s="2">
        <f>Inskrivning!N118</f>
        <v>0</v>
      </c>
      <c r="J37" s="2">
        <f>Inskrivning!O118</f>
        <v>0</v>
      </c>
      <c r="K37" s="2">
        <f>Inskrivning!P118</f>
        <v>0</v>
      </c>
      <c r="L37" s="1">
        <f>Inskrivning!Q118</f>
        <v>0</v>
      </c>
      <c r="M37" s="2">
        <f>Inskrivning!R118</f>
        <v>0</v>
      </c>
      <c r="N37" s="2">
        <f>Inskrivning!S118</f>
        <v>0</v>
      </c>
      <c r="O37" s="2">
        <f>Inskrivning!T118</f>
        <v>0</v>
      </c>
      <c r="P37" s="2">
        <f>Inskrivning!U118</f>
        <v>0</v>
      </c>
      <c r="Q37" s="2">
        <f>Inskrivning!V118</f>
        <v>0</v>
      </c>
      <c r="R37" s="1">
        <f>Inskrivning!W118</f>
        <v>0</v>
      </c>
      <c r="S37" s="1">
        <f>Inskrivning!X118</f>
        <v>0</v>
      </c>
    </row>
    <row r="38" spans="1:19" ht="15" x14ac:dyDescent="0.25">
      <c r="A38" s="2"/>
      <c r="B38" s="2" t="str">
        <f>Inskrivning!G120</f>
        <v/>
      </c>
      <c r="C38" s="2" t="s">
        <v>81</v>
      </c>
      <c r="D38" s="2" t="str">
        <f t="shared" si="1"/>
        <v xml:space="preserve">Kl </v>
      </c>
      <c r="E38" s="53" t="str">
        <f>Inskrivning!J120</f>
        <v/>
      </c>
      <c r="F38" s="35" t="str">
        <f>Inskrivning!K120</f>
        <v/>
      </c>
      <c r="G38" s="2">
        <f>Inskrivning!L120</f>
        <v>0</v>
      </c>
      <c r="H38" s="2">
        <f>Inskrivning!M120</f>
        <v>0</v>
      </c>
      <c r="I38" s="2">
        <f>Inskrivning!N120</f>
        <v>0</v>
      </c>
      <c r="J38" s="2">
        <f>Inskrivning!O120</f>
        <v>0</v>
      </c>
      <c r="K38" s="2">
        <f>Inskrivning!P120</f>
        <v>0</v>
      </c>
      <c r="L38" s="1">
        <f>Inskrivning!Q120</f>
        <v>0</v>
      </c>
      <c r="M38" s="2">
        <f>Inskrivning!R120</f>
        <v>0</v>
      </c>
      <c r="N38" s="2">
        <f>Inskrivning!S120</f>
        <v>0</v>
      </c>
      <c r="O38" s="2">
        <f>Inskrivning!T120</f>
        <v>0</v>
      </c>
      <c r="P38" s="2">
        <f>Inskrivning!U120</f>
        <v>0</v>
      </c>
      <c r="Q38" s="2">
        <f>Inskrivning!V120</f>
        <v>0</v>
      </c>
      <c r="R38" s="1">
        <f>Inskrivning!W120</f>
        <v>0</v>
      </c>
      <c r="S38" s="1">
        <f>Inskrivning!X120</f>
        <v>0</v>
      </c>
    </row>
    <row r="39" spans="1:19" ht="15" x14ac:dyDescent="0.25">
      <c r="A39" s="2"/>
      <c r="B39" s="2" t="str">
        <f>Inskrivning!G121</f>
        <v/>
      </c>
      <c r="C39" s="2" t="s">
        <v>81</v>
      </c>
      <c r="D39" s="2" t="str">
        <f t="shared" si="1"/>
        <v xml:space="preserve">Kl </v>
      </c>
      <c r="E39" s="53" t="str">
        <f>Inskrivning!J121</f>
        <v/>
      </c>
      <c r="F39" s="35" t="str">
        <f>Inskrivning!K121</f>
        <v/>
      </c>
      <c r="G39" s="2">
        <f>Inskrivning!L121</f>
        <v>0</v>
      </c>
      <c r="H39" s="2">
        <f>Inskrivning!M121</f>
        <v>0</v>
      </c>
      <c r="I39" s="2">
        <f>Inskrivning!N121</f>
        <v>0</v>
      </c>
      <c r="J39" s="2">
        <f>Inskrivning!O121</f>
        <v>0</v>
      </c>
      <c r="K39" s="2">
        <f>Inskrivning!P121</f>
        <v>0</v>
      </c>
      <c r="L39" s="1">
        <f>Inskrivning!Q121</f>
        <v>0</v>
      </c>
      <c r="M39" s="2">
        <f>Inskrivning!R121</f>
        <v>0</v>
      </c>
      <c r="N39" s="2">
        <f>Inskrivning!S121</f>
        <v>0</v>
      </c>
      <c r="O39" s="2">
        <f>Inskrivning!T121</f>
        <v>0</v>
      </c>
      <c r="P39" s="2">
        <f>Inskrivning!U121</f>
        <v>0</v>
      </c>
      <c r="Q39" s="2">
        <f>Inskrivning!V121</f>
        <v>0</v>
      </c>
      <c r="R39" s="1">
        <f>Inskrivning!W121</f>
        <v>0</v>
      </c>
      <c r="S39" s="1">
        <f>Inskrivning!X121</f>
        <v>0</v>
      </c>
    </row>
    <row r="40" spans="1:19" ht="15" x14ac:dyDescent="0.25">
      <c r="A40" s="2"/>
      <c r="B40" s="2" t="str">
        <f>Inskrivning!G122</f>
        <v/>
      </c>
      <c r="C40" s="2" t="s">
        <v>81</v>
      </c>
      <c r="D40" s="2" t="str">
        <f t="shared" si="1"/>
        <v xml:space="preserve">Kl </v>
      </c>
      <c r="E40" s="53" t="str">
        <f>Inskrivning!J122</f>
        <v/>
      </c>
      <c r="F40" s="35" t="str">
        <f>Inskrivning!K122</f>
        <v/>
      </c>
      <c r="G40" s="2">
        <f>Inskrivning!L122</f>
        <v>0</v>
      </c>
      <c r="H40" s="2">
        <f>Inskrivning!M122</f>
        <v>0</v>
      </c>
      <c r="I40" s="2">
        <f>Inskrivning!N122</f>
        <v>0</v>
      </c>
      <c r="J40" s="2">
        <f>Inskrivning!O122</f>
        <v>0</v>
      </c>
      <c r="K40" s="2">
        <f>Inskrivning!P122</f>
        <v>0</v>
      </c>
      <c r="L40" s="1">
        <f>Inskrivning!Q122</f>
        <v>0</v>
      </c>
      <c r="M40" s="2">
        <f>Inskrivning!R122</f>
        <v>0</v>
      </c>
      <c r="N40" s="2">
        <f>Inskrivning!S122</f>
        <v>0</v>
      </c>
      <c r="O40" s="2">
        <f>Inskrivning!T122</f>
        <v>0</v>
      </c>
      <c r="P40" s="2">
        <f>Inskrivning!U122</f>
        <v>0</v>
      </c>
      <c r="Q40" s="2">
        <f>Inskrivning!V122</f>
        <v>0</v>
      </c>
      <c r="R40" s="1">
        <f>Inskrivning!W122</f>
        <v>0</v>
      </c>
      <c r="S40" s="1">
        <f>Inskrivning!X122</f>
        <v>0</v>
      </c>
    </row>
    <row r="41" spans="1:19" ht="15" x14ac:dyDescent="0.25">
      <c r="A41" s="2"/>
      <c r="B41" s="2" t="str">
        <f>Inskrivning!G123</f>
        <v/>
      </c>
      <c r="C41" s="2" t="s">
        <v>81</v>
      </c>
      <c r="D41" s="2" t="str">
        <f t="shared" si="1"/>
        <v xml:space="preserve">Kl </v>
      </c>
      <c r="E41" s="53" t="str">
        <f>Inskrivning!J123</f>
        <v/>
      </c>
      <c r="F41" s="35" t="str">
        <f>Inskrivning!K123</f>
        <v/>
      </c>
      <c r="G41" s="2">
        <f>Inskrivning!L123</f>
        <v>0</v>
      </c>
      <c r="H41" s="2">
        <f>Inskrivning!M123</f>
        <v>0</v>
      </c>
      <c r="I41" s="2">
        <f>Inskrivning!N123</f>
        <v>0</v>
      </c>
      <c r="J41" s="2">
        <f>Inskrivning!O123</f>
        <v>0</v>
      </c>
      <c r="K41" s="2">
        <f>Inskrivning!P123</f>
        <v>0</v>
      </c>
      <c r="L41" s="1">
        <f>Inskrivning!Q123</f>
        <v>0</v>
      </c>
      <c r="M41" s="2">
        <f>Inskrivning!R123</f>
        <v>0</v>
      </c>
      <c r="N41" s="2">
        <f>Inskrivning!S123</f>
        <v>0</v>
      </c>
      <c r="O41" s="2">
        <f>Inskrivning!T123</f>
        <v>0</v>
      </c>
      <c r="P41" s="2">
        <f>Inskrivning!U123</f>
        <v>0</v>
      </c>
      <c r="Q41" s="2">
        <f>Inskrivning!V123</f>
        <v>0</v>
      </c>
      <c r="R41" s="1">
        <f>Inskrivning!W123</f>
        <v>0</v>
      </c>
      <c r="S41" s="1">
        <f>Inskrivning!X123</f>
        <v>0</v>
      </c>
    </row>
    <row r="42" spans="1:19" ht="15" x14ac:dyDescent="0.25">
      <c r="A42" s="2"/>
      <c r="B42" s="2" t="str">
        <f>Inskrivning!G124</f>
        <v/>
      </c>
      <c r="C42" s="2" t="s">
        <v>81</v>
      </c>
      <c r="D42" s="2" t="str">
        <f t="shared" si="1"/>
        <v xml:space="preserve">Kl </v>
      </c>
      <c r="E42" s="53" t="str">
        <f>Inskrivning!J124</f>
        <v/>
      </c>
      <c r="F42" s="35" t="str">
        <f>Inskrivning!K124</f>
        <v/>
      </c>
      <c r="G42" s="2">
        <f>Inskrivning!L124</f>
        <v>0</v>
      </c>
      <c r="H42" s="2">
        <f>Inskrivning!M124</f>
        <v>0</v>
      </c>
      <c r="I42" s="2">
        <f>Inskrivning!N124</f>
        <v>0</v>
      </c>
      <c r="J42" s="2">
        <f>Inskrivning!O124</f>
        <v>0</v>
      </c>
      <c r="K42" s="2">
        <f>Inskrivning!P124</f>
        <v>0</v>
      </c>
      <c r="L42" s="1">
        <f>Inskrivning!Q124</f>
        <v>0</v>
      </c>
      <c r="M42" s="2">
        <f>Inskrivning!R124</f>
        <v>0</v>
      </c>
      <c r="N42" s="2">
        <f>Inskrivning!S124</f>
        <v>0</v>
      </c>
      <c r="O42" s="2">
        <f>Inskrivning!T124</f>
        <v>0</v>
      </c>
      <c r="P42" s="2">
        <f>Inskrivning!U124</f>
        <v>0</v>
      </c>
      <c r="Q42" s="2">
        <f>Inskrivning!V124</f>
        <v>0</v>
      </c>
      <c r="R42" s="1">
        <f>Inskrivning!W124</f>
        <v>0</v>
      </c>
      <c r="S42" s="1">
        <f>Inskrivning!X124</f>
        <v>0</v>
      </c>
    </row>
    <row r="43" spans="1:19" ht="15" x14ac:dyDescent="0.25">
      <c r="A43" s="2"/>
      <c r="B43" s="2" t="str">
        <f>Inskrivning!G125</f>
        <v/>
      </c>
      <c r="C43" s="2" t="s">
        <v>81</v>
      </c>
      <c r="D43" s="2" t="str">
        <f t="shared" si="1"/>
        <v xml:space="preserve">Kl </v>
      </c>
      <c r="E43" s="53" t="str">
        <f>Inskrivning!J125</f>
        <v/>
      </c>
      <c r="F43" s="35" t="str">
        <f>Inskrivning!K125</f>
        <v/>
      </c>
      <c r="G43" s="2">
        <f>Inskrivning!L125</f>
        <v>0</v>
      </c>
      <c r="H43" s="2">
        <f>Inskrivning!M125</f>
        <v>0</v>
      </c>
      <c r="I43" s="2">
        <f>Inskrivning!N125</f>
        <v>0</v>
      </c>
      <c r="J43" s="2">
        <f>Inskrivning!O125</f>
        <v>0</v>
      </c>
      <c r="K43" s="2">
        <f>Inskrivning!P125</f>
        <v>0</v>
      </c>
      <c r="L43" s="1">
        <f>Inskrivning!Q125</f>
        <v>0</v>
      </c>
      <c r="M43" s="2">
        <f>Inskrivning!R125</f>
        <v>0</v>
      </c>
      <c r="N43" s="2">
        <f>Inskrivning!S125</f>
        <v>0</v>
      </c>
      <c r="O43" s="2">
        <f>Inskrivning!T125</f>
        <v>0</v>
      </c>
      <c r="P43" s="2">
        <f>Inskrivning!U125</f>
        <v>0</v>
      </c>
      <c r="Q43" s="2">
        <f>Inskrivning!V125</f>
        <v>0</v>
      </c>
      <c r="R43" s="1">
        <f>Inskrivning!W125</f>
        <v>0</v>
      </c>
      <c r="S43" s="1">
        <f>Inskrivning!X125</f>
        <v>0</v>
      </c>
    </row>
    <row r="44" spans="1:19" ht="15" x14ac:dyDescent="0.25">
      <c r="A44" s="2"/>
      <c r="B44" s="2" t="str">
        <f>Inskrivning!G126</f>
        <v/>
      </c>
      <c r="C44" s="2" t="s">
        <v>81</v>
      </c>
      <c r="D44" s="2" t="str">
        <f t="shared" si="1"/>
        <v xml:space="preserve">Kl </v>
      </c>
      <c r="E44" s="53" t="str">
        <f>Inskrivning!J126</f>
        <v/>
      </c>
      <c r="F44" s="35" t="str">
        <f>Inskrivning!K126</f>
        <v/>
      </c>
      <c r="G44" s="2">
        <f>Inskrivning!L126</f>
        <v>0</v>
      </c>
      <c r="H44" s="2">
        <f>Inskrivning!M126</f>
        <v>0</v>
      </c>
      <c r="I44" s="2">
        <f>Inskrivning!N126</f>
        <v>0</v>
      </c>
      <c r="J44" s="2">
        <f>Inskrivning!O126</f>
        <v>0</v>
      </c>
      <c r="K44" s="2">
        <f>Inskrivning!P126</f>
        <v>0</v>
      </c>
      <c r="L44" s="1">
        <f>Inskrivning!Q126</f>
        <v>0</v>
      </c>
      <c r="M44" s="2">
        <f>Inskrivning!R126</f>
        <v>0</v>
      </c>
      <c r="N44" s="2">
        <f>Inskrivning!S126</f>
        <v>0</v>
      </c>
      <c r="O44" s="2">
        <f>Inskrivning!T126</f>
        <v>0</v>
      </c>
      <c r="P44" s="2">
        <f>Inskrivning!U126</f>
        <v>0</v>
      </c>
      <c r="Q44" s="2">
        <f>Inskrivning!V126</f>
        <v>0</v>
      </c>
      <c r="R44" s="1">
        <f>Inskrivning!W126</f>
        <v>0</v>
      </c>
      <c r="S44" s="1">
        <f>Inskrivning!X126</f>
        <v>0</v>
      </c>
    </row>
    <row r="45" spans="1:19" ht="15" x14ac:dyDescent="0.25">
      <c r="A45" s="2"/>
      <c r="B45" s="2" t="str">
        <f>Inskrivning!G127</f>
        <v/>
      </c>
      <c r="C45" s="2" t="s">
        <v>81</v>
      </c>
      <c r="D45" s="2" t="str">
        <f t="shared" si="1"/>
        <v xml:space="preserve">Kl </v>
      </c>
      <c r="E45" s="53" t="str">
        <f>Inskrivning!J127</f>
        <v/>
      </c>
      <c r="F45" s="35" t="str">
        <f>Inskrivning!K127</f>
        <v/>
      </c>
      <c r="G45" s="2">
        <f>Inskrivning!L127</f>
        <v>0</v>
      </c>
      <c r="H45" s="2">
        <f>Inskrivning!M127</f>
        <v>0</v>
      </c>
      <c r="I45" s="2">
        <f>Inskrivning!N127</f>
        <v>0</v>
      </c>
      <c r="J45" s="2">
        <f>Inskrivning!O127</f>
        <v>0</v>
      </c>
      <c r="K45" s="2">
        <f>Inskrivning!P127</f>
        <v>0</v>
      </c>
      <c r="L45" s="1">
        <f>Inskrivning!Q127</f>
        <v>0</v>
      </c>
      <c r="M45" s="2">
        <f>Inskrivning!R127</f>
        <v>0</v>
      </c>
      <c r="N45" s="2">
        <f>Inskrivning!S127</f>
        <v>0</v>
      </c>
      <c r="O45" s="2">
        <f>Inskrivning!T127</f>
        <v>0</v>
      </c>
      <c r="P45" s="2">
        <f>Inskrivning!U127</f>
        <v>0</v>
      </c>
      <c r="Q45" s="2">
        <f>Inskrivning!V127</f>
        <v>0</v>
      </c>
      <c r="R45" s="1">
        <f>Inskrivning!W127</f>
        <v>0</v>
      </c>
      <c r="S45" s="1">
        <f>Inskrivning!X127</f>
        <v>0</v>
      </c>
    </row>
    <row r="46" spans="1:19" ht="15" x14ac:dyDescent="0.25">
      <c r="A46" s="2"/>
      <c r="B46" s="2" t="str">
        <f>Inskrivning!G128</f>
        <v/>
      </c>
      <c r="C46" s="2" t="s">
        <v>81</v>
      </c>
      <c r="D46" s="2" t="str">
        <f t="shared" si="1"/>
        <v xml:space="preserve">Kl </v>
      </c>
      <c r="E46" s="53" t="str">
        <f>Inskrivning!J128</f>
        <v/>
      </c>
      <c r="F46" s="35" t="str">
        <f>Inskrivning!K128</f>
        <v/>
      </c>
      <c r="G46" s="2">
        <f>Inskrivning!L128</f>
        <v>0</v>
      </c>
      <c r="H46" s="2">
        <f>Inskrivning!M128</f>
        <v>0</v>
      </c>
      <c r="I46" s="2">
        <f>Inskrivning!N128</f>
        <v>0</v>
      </c>
      <c r="J46" s="2">
        <f>Inskrivning!O128</f>
        <v>0</v>
      </c>
      <c r="K46" s="2">
        <f>Inskrivning!P128</f>
        <v>0</v>
      </c>
      <c r="L46" s="1">
        <f>Inskrivning!Q128</f>
        <v>0</v>
      </c>
      <c r="M46" s="2">
        <f>Inskrivning!R128</f>
        <v>0</v>
      </c>
      <c r="N46" s="2">
        <f>Inskrivning!S128</f>
        <v>0</v>
      </c>
      <c r="O46" s="2">
        <f>Inskrivning!T128</f>
        <v>0</v>
      </c>
      <c r="P46" s="2">
        <f>Inskrivning!U128</f>
        <v>0</v>
      </c>
      <c r="Q46" s="2">
        <f>Inskrivning!V128</f>
        <v>0</v>
      </c>
      <c r="R46" s="1">
        <f>Inskrivning!W128</f>
        <v>0</v>
      </c>
      <c r="S46" s="1">
        <f>Inskrivning!X128</f>
        <v>0</v>
      </c>
    </row>
    <row r="47" spans="1:19" ht="15" x14ac:dyDescent="0.25">
      <c r="A47" s="2"/>
      <c r="B47" s="2" t="str">
        <f>Inskrivning!G130</f>
        <v/>
      </c>
      <c r="C47" s="2" t="s">
        <v>81</v>
      </c>
      <c r="D47" s="2" t="str">
        <f t="shared" si="1"/>
        <v xml:space="preserve">Kl </v>
      </c>
      <c r="E47" s="53" t="str">
        <f>Inskrivning!J130</f>
        <v/>
      </c>
      <c r="F47" s="35" t="str">
        <f>Inskrivning!K130</f>
        <v/>
      </c>
      <c r="G47" s="2">
        <f>Inskrivning!L130</f>
        <v>0</v>
      </c>
      <c r="H47" s="2">
        <f>Inskrivning!M130</f>
        <v>0</v>
      </c>
      <c r="I47" s="2">
        <f>Inskrivning!N130</f>
        <v>0</v>
      </c>
      <c r="J47" s="2">
        <f>Inskrivning!O130</f>
        <v>0</v>
      </c>
      <c r="K47" s="2">
        <f>Inskrivning!P130</f>
        <v>0</v>
      </c>
      <c r="L47" s="1">
        <f>Inskrivning!Q130</f>
        <v>0</v>
      </c>
      <c r="M47" s="2">
        <f>Inskrivning!R130</f>
        <v>0</v>
      </c>
      <c r="N47" s="2">
        <f>Inskrivning!S130</f>
        <v>0</v>
      </c>
      <c r="O47" s="2">
        <f>Inskrivning!T130</f>
        <v>0</v>
      </c>
      <c r="P47" s="2">
        <f>Inskrivning!U130</f>
        <v>0</v>
      </c>
      <c r="Q47" s="2">
        <f>Inskrivning!V130</f>
        <v>0</v>
      </c>
      <c r="R47" s="1">
        <f>Inskrivning!W130</f>
        <v>0</v>
      </c>
      <c r="S47" s="1">
        <f>Inskrivning!X130</f>
        <v>0</v>
      </c>
    </row>
    <row r="48" spans="1:19" ht="15" x14ac:dyDescent="0.25">
      <c r="A48" s="2"/>
      <c r="B48" s="2" t="str">
        <f>Inskrivning!G131</f>
        <v/>
      </c>
      <c r="C48" s="2" t="s">
        <v>81</v>
      </c>
      <c r="D48" s="2" t="str">
        <f t="shared" si="1"/>
        <v xml:space="preserve">Kl </v>
      </c>
      <c r="E48" s="53" t="str">
        <f>Inskrivning!J131</f>
        <v/>
      </c>
      <c r="F48" s="35" t="str">
        <f>Inskrivning!K131</f>
        <v/>
      </c>
      <c r="G48" s="2">
        <f>Inskrivning!L131</f>
        <v>0</v>
      </c>
      <c r="H48" s="2">
        <f>Inskrivning!M131</f>
        <v>0</v>
      </c>
      <c r="I48" s="2">
        <f>Inskrivning!N131</f>
        <v>0</v>
      </c>
      <c r="J48" s="2">
        <f>Inskrivning!O131</f>
        <v>0</v>
      </c>
      <c r="K48" s="2">
        <f>Inskrivning!P131</f>
        <v>0</v>
      </c>
      <c r="L48" s="1">
        <f>Inskrivning!Q131</f>
        <v>0</v>
      </c>
      <c r="M48" s="2">
        <f>Inskrivning!R131</f>
        <v>0</v>
      </c>
      <c r="N48" s="2">
        <f>Inskrivning!S131</f>
        <v>0</v>
      </c>
      <c r="O48" s="2">
        <f>Inskrivning!T131</f>
        <v>0</v>
      </c>
      <c r="P48" s="2">
        <f>Inskrivning!U131</f>
        <v>0</v>
      </c>
      <c r="Q48" s="2">
        <f>Inskrivning!V131</f>
        <v>0</v>
      </c>
      <c r="R48" s="1">
        <f>Inskrivning!W131</f>
        <v>0</v>
      </c>
      <c r="S48" s="1">
        <f>Inskrivning!X131</f>
        <v>0</v>
      </c>
    </row>
    <row r="49" spans="1:19" ht="15" x14ac:dyDescent="0.25">
      <c r="A49" s="2"/>
      <c r="B49" s="2" t="str">
        <f>Inskrivning!G132</f>
        <v/>
      </c>
      <c r="C49" s="2" t="s">
        <v>81</v>
      </c>
      <c r="D49" s="2" t="str">
        <f t="shared" si="1"/>
        <v xml:space="preserve">Kl </v>
      </c>
      <c r="E49" s="53" t="str">
        <f>Inskrivning!J132</f>
        <v/>
      </c>
      <c r="F49" s="35" t="str">
        <f>Inskrivning!K132</f>
        <v/>
      </c>
      <c r="G49" s="2">
        <f>Inskrivning!L132</f>
        <v>0</v>
      </c>
      <c r="H49" s="2">
        <f>Inskrivning!M132</f>
        <v>0</v>
      </c>
      <c r="I49" s="2">
        <f>Inskrivning!N132</f>
        <v>0</v>
      </c>
      <c r="J49" s="2">
        <f>Inskrivning!O132</f>
        <v>0</v>
      </c>
      <c r="K49" s="2">
        <f>Inskrivning!P132</f>
        <v>0</v>
      </c>
      <c r="L49" s="1">
        <f>Inskrivning!Q132</f>
        <v>0</v>
      </c>
      <c r="M49" s="2">
        <f>Inskrivning!R132</f>
        <v>0</v>
      </c>
      <c r="N49" s="2">
        <f>Inskrivning!S132</f>
        <v>0</v>
      </c>
      <c r="O49" s="2">
        <f>Inskrivning!T132</f>
        <v>0</v>
      </c>
      <c r="P49" s="2">
        <f>Inskrivning!U132</f>
        <v>0</v>
      </c>
      <c r="Q49" s="2">
        <f>Inskrivning!V132</f>
        <v>0</v>
      </c>
      <c r="R49" s="1">
        <f>Inskrivning!W132</f>
        <v>0</v>
      </c>
      <c r="S49" s="1">
        <f>Inskrivning!X132</f>
        <v>0</v>
      </c>
    </row>
    <row r="50" spans="1:19" ht="15" x14ac:dyDescent="0.25">
      <c r="A50" s="2"/>
      <c r="B50" s="2" t="str">
        <f>Inskrivning!G133</f>
        <v/>
      </c>
      <c r="C50" s="2" t="s">
        <v>81</v>
      </c>
      <c r="D50" s="2" t="str">
        <f t="shared" si="1"/>
        <v xml:space="preserve">Kl </v>
      </c>
      <c r="E50" s="53" t="str">
        <f>Inskrivning!J133</f>
        <v/>
      </c>
      <c r="F50" s="35" t="str">
        <f>Inskrivning!K133</f>
        <v/>
      </c>
      <c r="G50" s="2">
        <f>Inskrivning!L133</f>
        <v>0</v>
      </c>
      <c r="H50" s="2">
        <f>Inskrivning!M133</f>
        <v>0</v>
      </c>
      <c r="I50" s="2">
        <f>Inskrivning!N133</f>
        <v>0</v>
      </c>
      <c r="J50" s="2">
        <f>Inskrivning!O133</f>
        <v>0</v>
      </c>
      <c r="K50" s="2">
        <f>Inskrivning!P133</f>
        <v>0</v>
      </c>
      <c r="L50" s="1">
        <f>Inskrivning!Q133</f>
        <v>0</v>
      </c>
      <c r="M50" s="2">
        <f>Inskrivning!R133</f>
        <v>0</v>
      </c>
      <c r="N50" s="2">
        <f>Inskrivning!S133</f>
        <v>0</v>
      </c>
      <c r="O50" s="2">
        <f>Inskrivning!T133</f>
        <v>0</v>
      </c>
      <c r="P50" s="2">
        <f>Inskrivning!U133</f>
        <v>0</v>
      </c>
      <c r="Q50" s="2">
        <f>Inskrivning!V133</f>
        <v>0</v>
      </c>
      <c r="R50" s="1">
        <f>Inskrivning!W133</f>
        <v>0</v>
      </c>
      <c r="S50" s="1">
        <f>Inskrivning!X133</f>
        <v>0</v>
      </c>
    </row>
    <row r="51" spans="1:19" ht="15" x14ac:dyDescent="0.25">
      <c r="A51" s="2"/>
      <c r="B51" s="2" t="str">
        <f>Inskrivning!G134</f>
        <v/>
      </c>
      <c r="C51" s="2" t="s">
        <v>81</v>
      </c>
      <c r="D51" s="2" t="str">
        <f t="shared" si="1"/>
        <v xml:space="preserve">Kl </v>
      </c>
      <c r="E51" s="53" t="str">
        <f>Inskrivning!J134</f>
        <v/>
      </c>
      <c r="F51" s="35" t="str">
        <f>Inskrivning!K134</f>
        <v/>
      </c>
      <c r="G51" s="2">
        <f>Inskrivning!L134</f>
        <v>0</v>
      </c>
      <c r="H51" s="2">
        <f>Inskrivning!M134</f>
        <v>0</v>
      </c>
      <c r="I51" s="2">
        <f>Inskrivning!N134</f>
        <v>0</v>
      </c>
      <c r="J51" s="2">
        <f>Inskrivning!O134</f>
        <v>0</v>
      </c>
      <c r="K51" s="2">
        <f>Inskrivning!P134</f>
        <v>0</v>
      </c>
      <c r="L51" s="1">
        <f>Inskrivning!Q134</f>
        <v>0</v>
      </c>
      <c r="M51" s="2">
        <f>Inskrivning!R134</f>
        <v>0</v>
      </c>
      <c r="N51" s="2">
        <f>Inskrivning!S134</f>
        <v>0</v>
      </c>
      <c r="O51" s="2">
        <f>Inskrivning!T134</f>
        <v>0</v>
      </c>
      <c r="P51" s="2">
        <f>Inskrivning!U134</f>
        <v>0</v>
      </c>
      <c r="Q51" s="2">
        <f>Inskrivning!V134</f>
        <v>0</v>
      </c>
      <c r="R51" s="1">
        <f>Inskrivning!W134</f>
        <v>0</v>
      </c>
      <c r="S51" s="1">
        <f>Inskrivning!X134</f>
        <v>0</v>
      </c>
    </row>
    <row r="52" spans="1:19" ht="15" x14ac:dyDescent="0.25">
      <c r="A52" s="2"/>
      <c r="B52" s="2" t="str">
        <f>Inskrivning!G135</f>
        <v/>
      </c>
      <c r="C52" s="2" t="s">
        <v>81</v>
      </c>
      <c r="D52" s="2" t="str">
        <f t="shared" si="1"/>
        <v xml:space="preserve">Kl </v>
      </c>
      <c r="E52" s="53" t="str">
        <f>Inskrivning!J135</f>
        <v/>
      </c>
      <c r="F52" s="35" t="str">
        <f>Inskrivning!K135</f>
        <v/>
      </c>
      <c r="G52" s="2">
        <f>Inskrivning!L135</f>
        <v>0</v>
      </c>
      <c r="H52" s="2">
        <f>Inskrivning!M135</f>
        <v>0</v>
      </c>
      <c r="I52" s="2">
        <f>Inskrivning!N135</f>
        <v>0</v>
      </c>
      <c r="J52" s="2">
        <f>Inskrivning!O135</f>
        <v>0</v>
      </c>
      <c r="K52" s="2">
        <f>Inskrivning!P135</f>
        <v>0</v>
      </c>
      <c r="L52" s="1">
        <f>Inskrivning!Q135</f>
        <v>0</v>
      </c>
      <c r="M52" s="2">
        <f>Inskrivning!R135</f>
        <v>0</v>
      </c>
      <c r="N52" s="2">
        <f>Inskrivning!S135</f>
        <v>0</v>
      </c>
      <c r="O52" s="2">
        <f>Inskrivning!T135</f>
        <v>0</v>
      </c>
      <c r="P52" s="2">
        <f>Inskrivning!U135</f>
        <v>0</v>
      </c>
      <c r="Q52" s="2">
        <f>Inskrivning!V135</f>
        <v>0</v>
      </c>
      <c r="R52" s="1">
        <f>Inskrivning!W135</f>
        <v>0</v>
      </c>
      <c r="S52" s="1">
        <f>Inskrivning!X135</f>
        <v>0</v>
      </c>
    </row>
    <row r="53" spans="1:19" ht="15" x14ac:dyDescent="0.25">
      <c r="A53" s="2"/>
      <c r="B53" s="2" t="str">
        <f>Inskrivning!G136</f>
        <v/>
      </c>
      <c r="C53" s="2" t="s">
        <v>81</v>
      </c>
      <c r="D53" s="2" t="str">
        <f t="shared" si="1"/>
        <v xml:space="preserve">Kl </v>
      </c>
      <c r="E53" s="53" t="str">
        <f>Inskrivning!J136</f>
        <v/>
      </c>
      <c r="F53" s="35" t="str">
        <f>Inskrivning!K136</f>
        <v/>
      </c>
      <c r="G53" s="2">
        <f>Inskrivning!L136</f>
        <v>0</v>
      </c>
      <c r="H53" s="2">
        <f>Inskrivning!M136</f>
        <v>0</v>
      </c>
      <c r="I53" s="2">
        <f>Inskrivning!N136</f>
        <v>0</v>
      </c>
      <c r="J53" s="2">
        <f>Inskrivning!O136</f>
        <v>0</v>
      </c>
      <c r="K53" s="2">
        <f>Inskrivning!P136</f>
        <v>0</v>
      </c>
      <c r="L53" s="1">
        <f>Inskrivning!Q136</f>
        <v>0</v>
      </c>
      <c r="M53" s="2">
        <f>Inskrivning!R136</f>
        <v>0</v>
      </c>
      <c r="N53" s="2">
        <f>Inskrivning!S136</f>
        <v>0</v>
      </c>
      <c r="O53" s="2">
        <f>Inskrivning!T136</f>
        <v>0</v>
      </c>
      <c r="P53" s="2">
        <f>Inskrivning!U136</f>
        <v>0</v>
      </c>
      <c r="Q53" s="2">
        <f>Inskrivning!V136</f>
        <v>0</v>
      </c>
      <c r="R53" s="1">
        <f>Inskrivning!W136</f>
        <v>0</v>
      </c>
      <c r="S53" s="1">
        <f>Inskrivning!X136</f>
        <v>0</v>
      </c>
    </row>
    <row r="54" spans="1:19" ht="15" x14ac:dyDescent="0.25">
      <c r="A54" s="2"/>
      <c r="B54" s="2" t="str">
        <f>Inskrivning!G137</f>
        <v/>
      </c>
      <c r="C54" s="2" t="s">
        <v>81</v>
      </c>
      <c r="D54" s="2" t="str">
        <f t="shared" si="1"/>
        <v xml:space="preserve">Kl </v>
      </c>
      <c r="E54" s="53" t="str">
        <f>Inskrivning!J137</f>
        <v/>
      </c>
      <c r="F54" s="35" t="str">
        <f>Inskrivning!K137</f>
        <v/>
      </c>
      <c r="G54" s="2">
        <f>Inskrivning!L137</f>
        <v>0</v>
      </c>
      <c r="H54" s="2">
        <f>Inskrivning!M137</f>
        <v>0</v>
      </c>
      <c r="I54" s="2">
        <f>Inskrivning!N137</f>
        <v>0</v>
      </c>
      <c r="J54" s="2">
        <f>Inskrivning!O137</f>
        <v>0</v>
      </c>
      <c r="K54" s="2">
        <f>Inskrivning!P137</f>
        <v>0</v>
      </c>
      <c r="L54" s="1">
        <f>Inskrivning!Q137</f>
        <v>0</v>
      </c>
      <c r="M54" s="2">
        <f>Inskrivning!R137</f>
        <v>0</v>
      </c>
      <c r="N54" s="2">
        <f>Inskrivning!S137</f>
        <v>0</v>
      </c>
      <c r="O54" s="2">
        <f>Inskrivning!T137</f>
        <v>0</v>
      </c>
      <c r="P54" s="2">
        <f>Inskrivning!U137</f>
        <v>0</v>
      </c>
      <c r="Q54" s="2">
        <f>Inskrivning!V137</f>
        <v>0</v>
      </c>
      <c r="R54" s="1">
        <f>Inskrivning!W137</f>
        <v>0</v>
      </c>
      <c r="S54" s="1">
        <f>Inskrivning!X137</f>
        <v>0</v>
      </c>
    </row>
    <row r="55" spans="1:19" ht="15" x14ac:dyDescent="0.25">
      <c r="A55" s="2"/>
      <c r="B55" s="2" t="str">
        <f>Inskrivning!G138</f>
        <v/>
      </c>
      <c r="C55" s="2" t="s">
        <v>81</v>
      </c>
      <c r="D55" s="2" t="str">
        <f t="shared" si="1"/>
        <v xml:space="preserve">Kl </v>
      </c>
      <c r="E55" s="53" t="str">
        <f>Inskrivning!J138</f>
        <v/>
      </c>
      <c r="F55" s="35" t="str">
        <f>Inskrivning!K138</f>
        <v/>
      </c>
      <c r="G55" s="2">
        <f>Inskrivning!L138</f>
        <v>0</v>
      </c>
      <c r="H55" s="2">
        <f>Inskrivning!M138</f>
        <v>0</v>
      </c>
      <c r="I55" s="2">
        <f>Inskrivning!N138</f>
        <v>0</v>
      </c>
      <c r="J55" s="2">
        <f>Inskrivning!O138</f>
        <v>0</v>
      </c>
      <c r="K55" s="2">
        <f>Inskrivning!P138</f>
        <v>0</v>
      </c>
      <c r="L55" s="1">
        <f>Inskrivning!Q138</f>
        <v>0</v>
      </c>
      <c r="M55" s="2">
        <f>Inskrivning!R138</f>
        <v>0</v>
      </c>
      <c r="N55" s="2">
        <f>Inskrivning!S138</f>
        <v>0</v>
      </c>
      <c r="O55" s="2">
        <f>Inskrivning!T138</f>
        <v>0</v>
      </c>
      <c r="P55" s="2">
        <f>Inskrivning!U138</f>
        <v>0</v>
      </c>
      <c r="Q55" s="2">
        <f>Inskrivning!V138</f>
        <v>0</v>
      </c>
      <c r="R55" s="1">
        <f>Inskrivning!W138</f>
        <v>0</v>
      </c>
      <c r="S55" s="1">
        <f>Inskrivning!X138</f>
        <v>0</v>
      </c>
    </row>
    <row r="56" spans="1:19" ht="15" x14ac:dyDescent="0.25">
      <c r="A56" s="2"/>
      <c r="B56" s="2" t="str">
        <f>Inskrivning!G139</f>
        <v/>
      </c>
      <c r="C56" s="2" t="s">
        <v>81</v>
      </c>
      <c r="D56" s="2" t="str">
        <f t="shared" si="1"/>
        <v xml:space="preserve">Kl </v>
      </c>
      <c r="E56" s="53" t="str">
        <f>Inskrivning!J139</f>
        <v/>
      </c>
      <c r="F56" s="35" t="str">
        <f>Inskrivning!K139</f>
        <v/>
      </c>
      <c r="G56" s="2">
        <f>Inskrivning!L139</f>
        <v>0</v>
      </c>
      <c r="H56" s="2">
        <f>Inskrivning!M139</f>
        <v>0</v>
      </c>
      <c r="I56" s="2">
        <f>Inskrivning!N139</f>
        <v>0</v>
      </c>
      <c r="J56" s="2">
        <f>Inskrivning!O139</f>
        <v>0</v>
      </c>
      <c r="K56" s="2">
        <f>Inskrivning!P139</f>
        <v>0</v>
      </c>
      <c r="L56" s="1">
        <f>Inskrivning!Q139</f>
        <v>0</v>
      </c>
      <c r="M56" s="2">
        <f>Inskrivning!R139</f>
        <v>0</v>
      </c>
      <c r="N56" s="2">
        <f>Inskrivning!S139</f>
        <v>0</v>
      </c>
      <c r="O56" s="2">
        <f>Inskrivning!T139</f>
        <v>0</v>
      </c>
      <c r="P56" s="2">
        <f>Inskrivning!U139</f>
        <v>0</v>
      </c>
      <c r="Q56" s="2">
        <f>Inskrivning!V139</f>
        <v>0</v>
      </c>
      <c r="R56" s="1">
        <f>Inskrivning!W139</f>
        <v>0</v>
      </c>
      <c r="S56" s="1">
        <f>Inskrivning!X139</f>
        <v>0</v>
      </c>
    </row>
    <row r="57" spans="1:19" ht="15" x14ac:dyDescent="0.25">
      <c r="A57" s="2"/>
      <c r="B57" s="2" t="str">
        <f>Inskrivning!G140</f>
        <v/>
      </c>
      <c r="C57" s="2" t="s">
        <v>81</v>
      </c>
      <c r="D57" s="2" t="str">
        <f t="shared" si="1"/>
        <v xml:space="preserve">Kl </v>
      </c>
      <c r="E57" s="53" t="str">
        <f>Inskrivning!J140</f>
        <v/>
      </c>
      <c r="F57" s="35" t="str">
        <f>Inskrivning!K140</f>
        <v/>
      </c>
      <c r="G57" s="2">
        <f>Inskrivning!L140</f>
        <v>0</v>
      </c>
      <c r="H57" s="2">
        <f>Inskrivning!M140</f>
        <v>0</v>
      </c>
      <c r="I57" s="2">
        <f>Inskrivning!N140</f>
        <v>0</v>
      </c>
      <c r="J57" s="2">
        <f>Inskrivning!O140</f>
        <v>0</v>
      </c>
      <c r="K57" s="2">
        <f>Inskrivning!P140</f>
        <v>0</v>
      </c>
      <c r="L57" s="1">
        <f>Inskrivning!Q140</f>
        <v>0</v>
      </c>
      <c r="M57" s="2">
        <f>Inskrivning!R140</f>
        <v>0</v>
      </c>
      <c r="N57" s="2">
        <f>Inskrivning!S140</f>
        <v>0</v>
      </c>
      <c r="O57" s="2">
        <f>Inskrivning!T140</f>
        <v>0</v>
      </c>
      <c r="P57" s="2">
        <f>Inskrivning!U140</f>
        <v>0</v>
      </c>
      <c r="Q57" s="2">
        <f>Inskrivning!V140</f>
        <v>0</v>
      </c>
      <c r="R57" s="1">
        <f>Inskrivning!W140</f>
        <v>0</v>
      </c>
      <c r="S57" s="1">
        <f>Inskrivning!X140</f>
        <v>0</v>
      </c>
    </row>
    <row r="58" spans="1:19" ht="15" x14ac:dyDescent="0.25">
      <c r="A58" s="2"/>
      <c r="B58" s="2" t="str">
        <f>Inskrivning!G141</f>
        <v/>
      </c>
      <c r="C58" s="2" t="s">
        <v>81</v>
      </c>
      <c r="D58" s="2" t="str">
        <f t="shared" si="1"/>
        <v xml:space="preserve">Kl </v>
      </c>
      <c r="E58" s="53" t="str">
        <f>Inskrivning!J141</f>
        <v/>
      </c>
      <c r="F58" s="35" t="str">
        <f>Inskrivning!K141</f>
        <v/>
      </c>
      <c r="G58" s="2">
        <f>Inskrivning!L141</f>
        <v>0</v>
      </c>
      <c r="H58" s="2">
        <f>Inskrivning!M141</f>
        <v>0</v>
      </c>
      <c r="I58" s="2">
        <f>Inskrivning!N141</f>
        <v>0</v>
      </c>
      <c r="J58" s="2">
        <f>Inskrivning!O141</f>
        <v>0</v>
      </c>
      <c r="K58" s="2">
        <f>Inskrivning!P141</f>
        <v>0</v>
      </c>
      <c r="L58" s="1">
        <f>Inskrivning!Q141</f>
        <v>0</v>
      </c>
      <c r="M58" s="2">
        <f>Inskrivning!R141</f>
        <v>0</v>
      </c>
      <c r="N58" s="2">
        <f>Inskrivning!S141</f>
        <v>0</v>
      </c>
      <c r="O58" s="2">
        <f>Inskrivning!T141</f>
        <v>0</v>
      </c>
      <c r="P58" s="2">
        <f>Inskrivning!U141</f>
        <v>0</v>
      </c>
      <c r="Q58" s="2">
        <f>Inskrivning!V141</f>
        <v>0</v>
      </c>
      <c r="R58" s="1">
        <f>Inskrivning!W141</f>
        <v>0</v>
      </c>
      <c r="S58" s="1">
        <f>Inskrivning!X141</f>
        <v>0</v>
      </c>
    </row>
    <row r="59" spans="1:19" ht="15" x14ac:dyDescent="0.25">
      <c r="A59" s="2"/>
      <c r="B59" s="2" t="str">
        <f>Inskrivning!G142</f>
        <v/>
      </c>
      <c r="C59" s="2" t="s">
        <v>81</v>
      </c>
      <c r="D59" s="2" t="str">
        <f t="shared" si="1"/>
        <v xml:space="preserve">Kl </v>
      </c>
      <c r="E59" s="53" t="str">
        <f>Inskrivning!J142</f>
        <v/>
      </c>
      <c r="F59" s="35" t="str">
        <f>Inskrivning!K142</f>
        <v/>
      </c>
      <c r="G59" s="2">
        <f>Inskrivning!L142</f>
        <v>0</v>
      </c>
      <c r="H59" s="2">
        <f>Inskrivning!M142</f>
        <v>0</v>
      </c>
      <c r="I59" s="2">
        <f>Inskrivning!N142</f>
        <v>0</v>
      </c>
      <c r="J59" s="2">
        <f>Inskrivning!O142</f>
        <v>0</v>
      </c>
      <c r="K59" s="2">
        <f>Inskrivning!P142</f>
        <v>0</v>
      </c>
      <c r="L59" s="1">
        <f>Inskrivning!Q142</f>
        <v>0</v>
      </c>
      <c r="M59" s="2">
        <f>Inskrivning!R142</f>
        <v>0</v>
      </c>
      <c r="N59" s="2">
        <f>Inskrivning!S142</f>
        <v>0</v>
      </c>
      <c r="O59" s="2">
        <f>Inskrivning!T142</f>
        <v>0</v>
      </c>
      <c r="P59" s="2">
        <f>Inskrivning!U142</f>
        <v>0</v>
      </c>
      <c r="Q59" s="2">
        <f>Inskrivning!V142</f>
        <v>0</v>
      </c>
      <c r="R59" s="1">
        <f>Inskrivning!W142</f>
        <v>0</v>
      </c>
      <c r="S59" s="1">
        <f>Inskrivning!X142</f>
        <v>0</v>
      </c>
    </row>
    <row r="60" spans="1:19" ht="15" x14ac:dyDescent="0.25">
      <c r="A60" s="2"/>
      <c r="B60" s="2" t="str">
        <f>Inskrivning!G143</f>
        <v/>
      </c>
      <c r="C60" s="2" t="s">
        <v>81</v>
      </c>
      <c r="D60" s="2" t="str">
        <f t="shared" si="1"/>
        <v xml:space="preserve">Kl </v>
      </c>
      <c r="E60" s="53" t="str">
        <f>Inskrivning!J143</f>
        <v/>
      </c>
      <c r="F60" s="35" t="str">
        <f>Inskrivning!K143</f>
        <v/>
      </c>
      <c r="G60" s="2">
        <f>Inskrivning!L143</f>
        <v>0</v>
      </c>
      <c r="H60" s="2">
        <f>Inskrivning!M143</f>
        <v>0</v>
      </c>
      <c r="I60" s="2">
        <f>Inskrivning!N143</f>
        <v>0</v>
      </c>
      <c r="J60" s="2">
        <f>Inskrivning!O143</f>
        <v>0</v>
      </c>
      <c r="K60" s="2">
        <f>Inskrivning!P143</f>
        <v>0</v>
      </c>
      <c r="L60" s="1">
        <f>Inskrivning!Q143</f>
        <v>0</v>
      </c>
      <c r="M60" s="2">
        <f>Inskrivning!R143</f>
        <v>0</v>
      </c>
      <c r="N60" s="2">
        <f>Inskrivning!S143</f>
        <v>0</v>
      </c>
      <c r="O60" s="2">
        <f>Inskrivning!T143</f>
        <v>0</v>
      </c>
      <c r="P60" s="2">
        <f>Inskrivning!U143</f>
        <v>0</v>
      </c>
      <c r="Q60" s="2">
        <f>Inskrivning!V143</f>
        <v>0</v>
      </c>
      <c r="R60" s="1">
        <f>Inskrivning!W143</f>
        <v>0</v>
      </c>
      <c r="S60" s="1">
        <f>Inskrivning!X143</f>
        <v>0</v>
      </c>
    </row>
    <row r="61" spans="1:19" ht="15" x14ac:dyDescent="0.25">
      <c r="A61" s="2"/>
      <c r="B61" s="2" t="str">
        <f>Inskrivning!G144</f>
        <v/>
      </c>
      <c r="C61" s="2" t="s">
        <v>81</v>
      </c>
      <c r="D61" s="2" t="str">
        <f t="shared" si="1"/>
        <v xml:space="preserve">Kl </v>
      </c>
      <c r="E61" s="53" t="str">
        <f>Inskrivning!J144</f>
        <v/>
      </c>
      <c r="F61" s="35" t="str">
        <f>Inskrivning!K144</f>
        <v/>
      </c>
      <c r="G61" s="2">
        <f>Inskrivning!L144</f>
        <v>0</v>
      </c>
      <c r="H61" s="2">
        <f>Inskrivning!M144</f>
        <v>0</v>
      </c>
      <c r="I61" s="2">
        <f>Inskrivning!N144</f>
        <v>0</v>
      </c>
      <c r="J61" s="2">
        <f>Inskrivning!O144</f>
        <v>0</v>
      </c>
      <c r="K61" s="2">
        <f>Inskrivning!P144</f>
        <v>0</v>
      </c>
      <c r="L61" s="1">
        <f>Inskrivning!Q144</f>
        <v>0</v>
      </c>
      <c r="M61" s="2">
        <f>Inskrivning!R144</f>
        <v>0</v>
      </c>
      <c r="N61" s="2">
        <f>Inskrivning!S144</f>
        <v>0</v>
      </c>
      <c r="O61" s="2">
        <f>Inskrivning!T144</f>
        <v>0</v>
      </c>
      <c r="P61" s="2">
        <f>Inskrivning!U144</f>
        <v>0</v>
      </c>
      <c r="Q61" s="2">
        <f>Inskrivning!V144</f>
        <v>0</v>
      </c>
      <c r="R61" s="1">
        <f>Inskrivning!W144</f>
        <v>0</v>
      </c>
      <c r="S61" s="1">
        <f>Inskrivning!X144</f>
        <v>0</v>
      </c>
    </row>
    <row r="62" spans="1:19" ht="15" x14ac:dyDescent="0.25">
      <c r="A62" s="2"/>
      <c r="B62" s="2" t="str">
        <f>Inskrivning!G145</f>
        <v/>
      </c>
      <c r="C62" s="2" t="s">
        <v>81</v>
      </c>
      <c r="D62" s="2" t="str">
        <f t="shared" si="1"/>
        <v xml:space="preserve">Kl </v>
      </c>
      <c r="E62" s="53" t="str">
        <f>Inskrivning!J145</f>
        <v/>
      </c>
      <c r="F62" s="35" t="str">
        <f>Inskrivning!K145</f>
        <v/>
      </c>
      <c r="G62" s="2">
        <f>Inskrivning!L145</f>
        <v>0</v>
      </c>
      <c r="H62" s="2">
        <f>Inskrivning!M145</f>
        <v>0</v>
      </c>
      <c r="I62" s="2">
        <f>Inskrivning!N145</f>
        <v>0</v>
      </c>
      <c r="J62" s="2">
        <f>Inskrivning!O145</f>
        <v>0</v>
      </c>
      <c r="K62" s="2">
        <f>Inskrivning!P145</f>
        <v>0</v>
      </c>
      <c r="L62" s="1">
        <f>Inskrivning!Q145</f>
        <v>0</v>
      </c>
      <c r="M62" s="2">
        <f>Inskrivning!R145</f>
        <v>0</v>
      </c>
      <c r="N62" s="2">
        <f>Inskrivning!S145</f>
        <v>0</v>
      </c>
      <c r="O62" s="2">
        <f>Inskrivning!T145</f>
        <v>0</v>
      </c>
      <c r="P62" s="2">
        <f>Inskrivning!U145</f>
        <v>0</v>
      </c>
      <c r="Q62" s="2">
        <f>Inskrivning!V145</f>
        <v>0</v>
      </c>
      <c r="R62" s="1">
        <f>Inskrivning!W145</f>
        <v>0</v>
      </c>
      <c r="S62" s="1">
        <f>Inskrivning!X145</f>
        <v>0</v>
      </c>
    </row>
    <row r="63" spans="1:19" ht="15" x14ac:dyDescent="0.25">
      <c r="A63" s="2"/>
      <c r="B63" s="2" t="str">
        <f>Inskrivning!G146</f>
        <v/>
      </c>
      <c r="C63" s="2" t="s">
        <v>81</v>
      </c>
      <c r="D63" s="2" t="str">
        <f t="shared" si="1"/>
        <v xml:space="preserve">Kl </v>
      </c>
      <c r="E63" s="53" t="str">
        <f>Inskrivning!J146</f>
        <v/>
      </c>
      <c r="F63" s="35" t="str">
        <f>Inskrivning!K146</f>
        <v/>
      </c>
      <c r="G63" s="2">
        <f>Inskrivning!L146</f>
        <v>0</v>
      </c>
      <c r="H63" s="2">
        <f>Inskrivning!M146</f>
        <v>0</v>
      </c>
      <c r="I63" s="2">
        <f>Inskrivning!N146</f>
        <v>0</v>
      </c>
      <c r="J63" s="2">
        <f>Inskrivning!O146</f>
        <v>0</v>
      </c>
      <c r="K63" s="2">
        <f>Inskrivning!P146</f>
        <v>0</v>
      </c>
      <c r="L63" s="1">
        <f>Inskrivning!Q146</f>
        <v>0</v>
      </c>
      <c r="M63" s="2">
        <f>Inskrivning!R146</f>
        <v>0</v>
      </c>
      <c r="N63" s="2">
        <f>Inskrivning!S146</f>
        <v>0</v>
      </c>
      <c r="O63" s="2">
        <f>Inskrivning!T146</f>
        <v>0</v>
      </c>
      <c r="P63" s="2">
        <f>Inskrivning!U146</f>
        <v>0</v>
      </c>
      <c r="Q63" s="2">
        <f>Inskrivning!V146</f>
        <v>0</v>
      </c>
      <c r="R63" s="1">
        <f>Inskrivning!W146</f>
        <v>0</v>
      </c>
      <c r="S63" s="1">
        <f>Inskrivning!X146</f>
        <v>0</v>
      </c>
    </row>
    <row r="64" spans="1:19" ht="15" x14ac:dyDescent="0.25">
      <c r="A64" s="2"/>
      <c r="B64" s="2" t="str">
        <f>Inskrivning!G147</f>
        <v/>
      </c>
      <c r="C64" s="2" t="s">
        <v>81</v>
      </c>
      <c r="D64" s="2" t="str">
        <f t="shared" si="1"/>
        <v xml:space="preserve">Kl </v>
      </c>
      <c r="E64" s="53" t="str">
        <f>Inskrivning!J147</f>
        <v/>
      </c>
      <c r="F64" s="35" t="str">
        <f>Inskrivning!K147</f>
        <v/>
      </c>
      <c r="G64" s="2">
        <f>Inskrivning!L147</f>
        <v>0</v>
      </c>
      <c r="H64" s="2">
        <f>Inskrivning!M147</f>
        <v>0</v>
      </c>
      <c r="I64" s="2">
        <f>Inskrivning!N147</f>
        <v>0</v>
      </c>
      <c r="J64" s="2">
        <f>Inskrivning!O147</f>
        <v>0</v>
      </c>
      <c r="K64" s="2">
        <f>Inskrivning!P147</f>
        <v>0</v>
      </c>
      <c r="L64" s="1">
        <f>Inskrivning!Q147</f>
        <v>0</v>
      </c>
      <c r="M64" s="2">
        <f>Inskrivning!R147</f>
        <v>0</v>
      </c>
      <c r="N64" s="2">
        <f>Inskrivning!S147</f>
        <v>0</v>
      </c>
      <c r="O64" s="2">
        <f>Inskrivning!T147</f>
        <v>0</v>
      </c>
      <c r="P64" s="2">
        <f>Inskrivning!U147</f>
        <v>0</v>
      </c>
      <c r="Q64" s="2">
        <f>Inskrivning!V147</f>
        <v>0</v>
      </c>
      <c r="R64" s="1">
        <f>Inskrivning!W147</f>
        <v>0</v>
      </c>
      <c r="S64" s="1">
        <f>Inskrivning!X147</f>
        <v>0</v>
      </c>
    </row>
    <row r="65" spans="1:19" ht="15" x14ac:dyDescent="0.25">
      <c r="A65" s="2"/>
      <c r="B65" s="2" t="str">
        <f>Inskrivning!G148</f>
        <v/>
      </c>
      <c r="C65" s="2" t="s">
        <v>81</v>
      </c>
      <c r="D65" s="2" t="str">
        <f t="shared" si="1"/>
        <v xml:space="preserve">Kl </v>
      </c>
      <c r="E65" s="53" t="str">
        <f>Inskrivning!J148</f>
        <v/>
      </c>
      <c r="F65" s="35" t="str">
        <f>Inskrivning!K148</f>
        <v/>
      </c>
      <c r="G65" s="2">
        <f>Inskrivning!L148</f>
        <v>0</v>
      </c>
      <c r="H65" s="2">
        <f>Inskrivning!M148</f>
        <v>0</v>
      </c>
      <c r="I65" s="2">
        <f>Inskrivning!N148</f>
        <v>0</v>
      </c>
      <c r="J65" s="2">
        <f>Inskrivning!O148</f>
        <v>0</v>
      </c>
      <c r="K65" s="2">
        <f>Inskrivning!P148</f>
        <v>0</v>
      </c>
      <c r="L65" s="1">
        <f>Inskrivning!Q148</f>
        <v>0</v>
      </c>
      <c r="M65" s="2">
        <f>Inskrivning!R148</f>
        <v>0</v>
      </c>
      <c r="N65" s="2">
        <f>Inskrivning!S148</f>
        <v>0</v>
      </c>
      <c r="O65" s="2">
        <f>Inskrivning!T148</f>
        <v>0</v>
      </c>
      <c r="P65" s="2">
        <f>Inskrivning!U148</f>
        <v>0</v>
      </c>
      <c r="Q65" s="2">
        <f>Inskrivning!V148</f>
        <v>0</v>
      </c>
      <c r="R65" s="1">
        <f>Inskrivning!W148</f>
        <v>0</v>
      </c>
      <c r="S65" s="1">
        <f>Inskrivning!X148</f>
        <v>0</v>
      </c>
    </row>
    <row r="66" spans="1:19" ht="15" x14ac:dyDescent="0.25">
      <c r="A66" s="2"/>
      <c r="B66" s="2" t="str">
        <f>Inskrivning!G149</f>
        <v/>
      </c>
      <c r="C66" s="2" t="s">
        <v>81</v>
      </c>
      <c r="D66" s="2" t="str">
        <f t="shared" si="1"/>
        <v xml:space="preserve">Kl </v>
      </c>
      <c r="E66" s="53" t="str">
        <f>Inskrivning!J149</f>
        <v/>
      </c>
      <c r="F66" s="35" t="str">
        <f>Inskrivning!K149</f>
        <v/>
      </c>
      <c r="G66" s="2">
        <f>Inskrivning!L149</f>
        <v>0</v>
      </c>
      <c r="H66" s="2">
        <f>Inskrivning!M149</f>
        <v>0</v>
      </c>
      <c r="I66" s="2">
        <f>Inskrivning!N149</f>
        <v>0</v>
      </c>
      <c r="J66" s="2">
        <f>Inskrivning!O149</f>
        <v>0</v>
      </c>
      <c r="K66" s="2">
        <f>Inskrivning!P149</f>
        <v>0</v>
      </c>
      <c r="L66" s="1">
        <f>Inskrivning!Q149</f>
        <v>0</v>
      </c>
      <c r="M66" s="2">
        <f>Inskrivning!R149</f>
        <v>0</v>
      </c>
      <c r="N66" s="2">
        <f>Inskrivning!S149</f>
        <v>0</v>
      </c>
      <c r="O66" s="2">
        <f>Inskrivning!T149</f>
        <v>0</v>
      </c>
      <c r="P66" s="2">
        <f>Inskrivning!U149</f>
        <v>0</v>
      </c>
      <c r="Q66" s="2">
        <f>Inskrivning!V149</f>
        <v>0</v>
      </c>
      <c r="R66" s="1">
        <f>Inskrivning!W149</f>
        <v>0</v>
      </c>
      <c r="S66" s="1">
        <f>Inskrivning!X149</f>
        <v>0</v>
      </c>
    </row>
    <row r="67" spans="1:19" ht="15" x14ac:dyDescent="0.25">
      <c r="A67" s="2"/>
      <c r="B67" s="2" t="str">
        <f>Inskrivning!G150</f>
        <v/>
      </c>
      <c r="C67" s="2" t="s">
        <v>81</v>
      </c>
      <c r="D67" s="2" t="str">
        <f t="shared" si="1"/>
        <v xml:space="preserve">Kl </v>
      </c>
      <c r="E67" s="53" t="str">
        <f>Inskrivning!J150</f>
        <v/>
      </c>
      <c r="F67" s="35" t="str">
        <f>Inskrivning!K150</f>
        <v/>
      </c>
      <c r="G67" s="2">
        <f>Inskrivning!L150</f>
        <v>0</v>
      </c>
      <c r="H67" s="2">
        <f>Inskrivning!M150</f>
        <v>0</v>
      </c>
      <c r="I67" s="2">
        <f>Inskrivning!N150</f>
        <v>0</v>
      </c>
      <c r="J67" s="2">
        <f>Inskrivning!O150</f>
        <v>0</v>
      </c>
      <c r="K67" s="2">
        <f>Inskrivning!P150</f>
        <v>0</v>
      </c>
      <c r="L67" s="1">
        <f>Inskrivning!Q150</f>
        <v>0</v>
      </c>
      <c r="M67" s="2">
        <f>Inskrivning!R150</f>
        <v>0</v>
      </c>
      <c r="N67" s="2">
        <f>Inskrivning!S150</f>
        <v>0</v>
      </c>
      <c r="O67" s="2">
        <f>Inskrivning!T150</f>
        <v>0</v>
      </c>
      <c r="P67" s="2">
        <f>Inskrivning!U150</f>
        <v>0</v>
      </c>
      <c r="Q67" s="2">
        <f>Inskrivning!V150</f>
        <v>0</v>
      </c>
      <c r="R67" s="1">
        <f>Inskrivning!W150</f>
        <v>0</v>
      </c>
      <c r="S67" s="1">
        <f>Inskrivning!X150</f>
        <v>0</v>
      </c>
    </row>
    <row r="68" spans="1:19" ht="15" x14ac:dyDescent="0.25">
      <c r="A68" s="2"/>
      <c r="B68" s="2" t="str">
        <f>Inskrivning!G152</f>
        <v/>
      </c>
      <c r="C68" s="2" t="s">
        <v>81</v>
      </c>
      <c r="D68" s="2" t="str">
        <f t="shared" si="1"/>
        <v xml:space="preserve">Kl </v>
      </c>
      <c r="E68" s="53" t="str">
        <f>Inskrivning!J152</f>
        <v/>
      </c>
      <c r="F68" s="35" t="str">
        <f>Inskrivning!K152</f>
        <v/>
      </c>
      <c r="G68" s="2">
        <f>Inskrivning!L152</f>
        <v>0</v>
      </c>
      <c r="H68" s="2">
        <f>Inskrivning!M152</f>
        <v>0</v>
      </c>
      <c r="I68" s="2">
        <f>Inskrivning!N152</f>
        <v>0</v>
      </c>
      <c r="J68" s="2">
        <f>Inskrivning!O152</f>
        <v>0</v>
      </c>
      <c r="K68" s="2">
        <f>Inskrivning!P152</f>
        <v>0</v>
      </c>
      <c r="L68" s="1">
        <f>Inskrivning!Q152</f>
        <v>0</v>
      </c>
      <c r="M68" s="2">
        <f>Inskrivning!R152</f>
        <v>0</v>
      </c>
      <c r="N68" s="2">
        <f>Inskrivning!S152</f>
        <v>0</v>
      </c>
      <c r="O68" s="2">
        <f>Inskrivning!T152</f>
        <v>0</v>
      </c>
      <c r="P68" s="2">
        <f>Inskrivning!U152</f>
        <v>0</v>
      </c>
      <c r="Q68" s="2">
        <f>Inskrivning!V152</f>
        <v>0</v>
      </c>
      <c r="R68" s="1">
        <f>Inskrivning!W152</f>
        <v>0</v>
      </c>
      <c r="S68" s="1">
        <f>Inskrivning!X152</f>
        <v>0</v>
      </c>
    </row>
    <row r="69" spans="1:19" ht="15" x14ac:dyDescent="0.25">
      <c r="A69" s="2"/>
      <c r="B69" s="2" t="str">
        <f>Inskrivning!G153</f>
        <v/>
      </c>
      <c r="C69" s="2" t="s">
        <v>81</v>
      </c>
      <c r="D69" s="2" t="str">
        <f t="shared" ref="D69:D100" si="2">C69&amp;" "&amp;B69</f>
        <v xml:space="preserve">Kl </v>
      </c>
      <c r="E69" s="53" t="str">
        <f>Inskrivning!J153</f>
        <v/>
      </c>
      <c r="F69" s="35" t="str">
        <f>Inskrivning!K153</f>
        <v/>
      </c>
      <c r="G69" s="2">
        <f>Inskrivning!L153</f>
        <v>0</v>
      </c>
      <c r="H69" s="2">
        <f>Inskrivning!M153</f>
        <v>0</v>
      </c>
      <c r="I69" s="2">
        <f>Inskrivning!N153</f>
        <v>0</v>
      </c>
      <c r="J69" s="2">
        <f>Inskrivning!O153</f>
        <v>0</v>
      </c>
      <c r="K69" s="2">
        <f>Inskrivning!P153</f>
        <v>0</v>
      </c>
      <c r="L69" s="1">
        <f>Inskrivning!Q153</f>
        <v>0</v>
      </c>
      <c r="M69" s="2">
        <f>Inskrivning!R153</f>
        <v>0</v>
      </c>
      <c r="N69" s="2">
        <f>Inskrivning!S153</f>
        <v>0</v>
      </c>
      <c r="O69" s="2">
        <f>Inskrivning!T153</f>
        <v>0</v>
      </c>
      <c r="P69" s="2">
        <f>Inskrivning!U153</f>
        <v>0</v>
      </c>
      <c r="Q69" s="2">
        <f>Inskrivning!V153</f>
        <v>0</v>
      </c>
      <c r="R69" s="1">
        <f>Inskrivning!W153</f>
        <v>0</v>
      </c>
      <c r="S69" s="1">
        <f>Inskrivning!X153</f>
        <v>0</v>
      </c>
    </row>
    <row r="70" spans="1:19" ht="15" x14ac:dyDescent="0.25">
      <c r="A70" s="2"/>
      <c r="B70" s="2" t="str">
        <f>Inskrivning!G154</f>
        <v/>
      </c>
      <c r="C70" s="2" t="s">
        <v>81</v>
      </c>
      <c r="D70" s="2" t="str">
        <f t="shared" si="2"/>
        <v xml:space="preserve">Kl </v>
      </c>
      <c r="E70" s="53" t="str">
        <f>Inskrivning!J154</f>
        <v/>
      </c>
      <c r="F70" s="35" t="str">
        <f>Inskrivning!K154</f>
        <v/>
      </c>
      <c r="G70" s="2">
        <f>Inskrivning!L154</f>
        <v>0</v>
      </c>
      <c r="H70" s="2">
        <f>Inskrivning!M154</f>
        <v>0</v>
      </c>
      <c r="I70" s="2">
        <f>Inskrivning!N154</f>
        <v>0</v>
      </c>
      <c r="J70" s="2">
        <f>Inskrivning!O154</f>
        <v>0</v>
      </c>
      <c r="K70" s="2">
        <f>Inskrivning!P154</f>
        <v>0</v>
      </c>
      <c r="L70" s="1">
        <f>Inskrivning!Q154</f>
        <v>0</v>
      </c>
      <c r="M70" s="2">
        <f>Inskrivning!R154</f>
        <v>0</v>
      </c>
      <c r="N70" s="2">
        <f>Inskrivning!S154</f>
        <v>0</v>
      </c>
      <c r="O70" s="2">
        <f>Inskrivning!T154</f>
        <v>0</v>
      </c>
      <c r="P70" s="2">
        <f>Inskrivning!U154</f>
        <v>0</v>
      </c>
      <c r="Q70" s="2">
        <f>Inskrivning!V154</f>
        <v>0</v>
      </c>
      <c r="R70" s="1">
        <f>Inskrivning!W154</f>
        <v>0</v>
      </c>
      <c r="S70" s="1">
        <f>Inskrivning!X154</f>
        <v>0</v>
      </c>
    </row>
    <row r="71" spans="1:19" ht="15" x14ac:dyDescent="0.25">
      <c r="A71" s="2"/>
      <c r="B71" s="2" t="str">
        <f>Inskrivning!G155</f>
        <v/>
      </c>
      <c r="C71" s="2" t="s">
        <v>81</v>
      </c>
      <c r="D71" s="2" t="str">
        <f t="shared" si="2"/>
        <v xml:space="preserve">Kl </v>
      </c>
      <c r="E71" s="53" t="str">
        <f>Inskrivning!J155</f>
        <v/>
      </c>
      <c r="F71" s="35" t="str">
        <f>Inskrivning!K155</f>
        <v/>
      </c>
      <c r="G71" s="2">
        <f>Inskrivning!L155</f>
        <v>0</v>
      </c>
      <c r="H71" s="2">
        <f>Inskrivning!M155</f>
        <v>0</v>
      </c>
      <c r="I71" s="2">
        <f>Inskrivning!N155</f>
        <v>0</v>
      </c>
      <c r="J71" s="2">
        <f>Inskrivning!O155</f>
        <v>0</v>
      </c>
      <c r="K71" s="2">
        <f>Inskrivning!P155</f>
        <v>0</v>
      </c>
      <c r="L71" s="1">
        <f>Inskrivning!Q155</f>
        <v>0</v>
      </c>
      <c r="M71" s="2">
        <f>Inskrivning!R155</f>
        <v>0</v>
      </c>
      <c r="N71" s="2">
        <f>Inskrivning!S155</f>
        <v>0</v>
      </c>
      <c r="O71" s="2">
        <f>Inskrivning!T155</f>
        <v>0</v>
      </c>
      <c r="P71" s="2">
        <f>Inskrivning!U155</f>
        <v>0</v>
      </c>
      <c r="Q71" s="2">
        <f>Inskrivning!V155</f>
        <v>0</v>
      </c>
      <c r="R71" s="1">
        <f>Inskrivning!W155</f>
        <v>0</v>
      </c>
      <c r="S71" s="1">
        <f>Inskrivning!X155</f>
        <v>0</v>
      </c>
    </row>
    <row r="72" spans="1:19" ht="15" x14ac:dyDescent="0.25">
      <c r="A72" s="2"/>
      <c r="B72" s="2" t="str">
        <f>Inskrivning!G156</f>
        <v/>
      </c>
      <c r="C72" s="2" t="s">
        <v>81</v>
      </c>
      <c r="D72" s="2" t="str">
        <f t="shared" si="2"/>
        <v xml:space="preserve">Kl </v>
      </c>
      <c r="E72" s="53" t="str">
        <f>Inskrivning!J156</f>
        <v/>
      </c>
      <c r="F72" s="35" t="str">
        <f>Inskrivning!K156</f>
        <v/>
      </c>
      <c r="G72" s="2">
        <f>Inskrivning!L156</f>
        <v>0</v>
      </c>
      <c r="H72" s="2">
        <f>Inskrivning!M156</f>
        <v>0</v>
      </c>
      <c r="I72" s="2">
        <f>Inskrivning!N156</f>
        <v>0</v>
      </c>
      <c r="J72" s="2">
        <f>Inskrivning!O156</f>
        <v>0</v>
      </c>
      <c r="K72" s="2">
        <f>Inskrivning!P156</f>
        <v>0</v>
      </c>
      <c r="L72" s="1">
        <f>Inskrivning!Q156</f>
        <v>0</v>
      </c>
      <c r="M72" s="2">
        <f>Inskrivning!R156</f>
        <v>0</v>
      </c>
      <c r="N72" s="2">
        <f>Inskrivning!S156</f>
        <v>0</v>
      </c>
      <c r="O72" s="2">
        <f>Inskrivning!T156</f>
        <v>0</v>
      </c>
      <c r="P72" s="2">
        <f>Inskrivning!U156</f>
        <v>0</v>
      </c>
      <c r="Q72" s="2">
        <f>Inskrivning!V156</f>
        <v>0</v>
      </c>
      <c r="R72" s="1">
        <f>Inskrivning!W156</f>
        <v>0</v>
      </c>
      <c r="S72" s="1">
        <f>Inskrivning!X156</f>
        <v>0</v>
      </c>
    </row>
    <row r="73" spans="1:19" ht="15" x14ac:dyDescent="0.25">
      <c r="A73" s="2"/>
      <c r="B73" s="2" t="str">
        <f>Inskrivning!G157</f>
        <v/>
      </c>
      <c r="C73" s="2" t="s">
        <v>81</v>
      </c>
      <c r="D73" s="2" t="str">
        <f t="shared" si="2"/>
        <v xml:space="preserve">Kl </v>
      </c>
      <c r="E73" s="53" t="str">
        <f>Inskrivning!J157</f>
        <v/>
      </c>
      <c r="F73" s="35" t="str">
        <f>Inskrivning!K157</f>
        <v/>
      </c>
      <c r="G73" s="2">
        <f>Inskrivning!L157</f>
        <v>0</v>
      </c>
      <c r="H73" s="2">
        <f>Inskrivning!M157</f>
        <v>0</v>
      </c>
      <c r="I73" s="2">
        <f>Inskrivning!N157</f>
        <v>0</v>
      </c>
      <c r="J73" s="2">
        <f>Inskrivning!O157</f>
        <v>0</v>
      </c>
      <c r="K73" s="2">
        <f>Inskrivning!P157</f>
        <v>0</v>
      </c>
      <c r="L73" s="1">
        <f>Inskrivning!Q157</f>
        <v>0</v>
      </c>
      <c r="M73" s="2">
        <f>Inskrivning!R157</f>
        <v>0</v>
      </c>
      <c r="N73" s="2">
        <f>Inskrivning!S157</f>
        <v>0</v>
      </c>
      <c r="O73" s="2">
        <f>Inskrivning!T157</f>
        <v>0</v>
      </c>
      <c r="P73" s="2">
        <f>Inskrivning!U157</f>
        <v>0</v>
      </c>
      <c r="Q73" s="2">
        <f>Inskrivning!V157</f>
        <v>0</v>
      </c>
      <c r="R73" s="1">
        <f>Inskrivning!W157</f>
        <v>0</v>
      </c>
      <c r="S73" s="1">
        <f>Inskrivning!X157</f>
        <v>0</v>
      </c>
    </row>
    <row r="74" spans="1:19" ht="15" x14ac:dyDescent="0.25">
      <c r="A74" s="2"/>
      <c r="B74" s="2" t="str">
        <f>Inskrivning!G158</f>
        <v/>
      </c>
      <c r="C74" s="2" t="s">
        <v>81</v>
      </c>
      <c r="D74" s="2" t="str">
        <f t="shared" si="2"/>
        <v xml:space="preserve">Kl </v>
      </c>
      <c r="E74" s="53" t="str">
        <f>Inskrivning!J158</f>
        <v/>
      </c>
      <c r="F74" s="35" t="str">
        <f>Inskrivning!K158</f>
        <v/>
      </c>
      <c r="G74" s="2">
        <f>Inskrivning!L158</f>
        <v>0</v>
      </c>
      <c r="H74" s="2">
        <f>Inskrivning!M158</f>
        <v>0</v>
      </c>
      <c r="I74" s="2">
        <f>Inskrivning!N158</f>
        <v>0</v>
      </c>
      <c r="J74" s="2">
        <f>Inskrivning!O158</f>
        <v>0</v>
      </c>
      <c r="K74" s="2">
        <f>Inskrivning!P158</f>
        <v>0</v>
      </c>
      <c r="L74" s="1">
        <f>Inskrivning!Q158</f>
        <v>0</v>
      </c>
      <c r="M74" s="2">
        <f>Inskrivning!R158</f>
        <v>0</v>
      </c>
      <c r="N74" s="2">
        <f>Inskrivning!S158</f>
        <v>0</v>
      </c>
      <c r="O74" s="2">
        <f>Inskrivning!T158</f>
        <v>0</v>
      </c>
      <c r="P74" s="2">
        <f>Inskrivning!U158</f>
        <v>0</v>
      </c>
      <c r="Q74" s="2">
        <f>Inskrivning!V158</f>
        <v>0</v>
      </c>
      <c r="R74" s="1">
        <f>Inskrivning!W158</f>
        <v>0</v>
      </c>
      <c r="S74" s="1">
        <f>Inskrivning!X158</f>
        <v>0</v>
      </c>
    </row>
    <row r="75" spans="1:19" ht="15" x14ac:dyDescent="0.25">
      <c r="A75" s="2"/>
      <c r="B75" s="2" t="str">
        <f>Inskrivning!G159</f>
        <v/>
      </c>
      <c r="C75" s="2" t="s">
        <v>81</v>
      </c>
      <c r="D75" s="2" t="str">
        <f t="shared" si="2"/>
        <v xml:space="preserve">Kl </v>
      </c>
      <c r="E75" s="53" t="str">
        <f>Inskrivning!J159</f>
        <v/>
      </c>
      <c r="F75" s="35" t="str">
        <f>Inskrivning!K159</f>
        <v/>
      </c>
      <c r="G75" s="2">
        <f>Inskrivning!L159</f>
        <v>0</v>
      </c>
      <c r="H75" s="2">
        <f>Inskrivning!M159</f>
        <v>0</v>
      </c>
      <c r="I75" s="2">
        <f>Inskrivning!N159</f>
        <v>0</v>
      </c>
      <c r="J75" s="2">
        <f>Inskrivning!O159</f>
        <v>0</v>
      </c>
      <c r="K75" s="2">
        <f>Inskrivning!P159</f>
        <v>0</v>
      </c>
      <c r="L75" s="1">
        <f>Inskrivning!Q159</f>
        <v>0</v>
      </c>
      <c r="M75" s="2">
        <f>Inskrivning!R159</f>
        <v>0</v>
      </c>
      <c r="N75" s="2">
        <f>Inskrivning!S159</f>
        <v>0</v>
      </c>
      <c r="O75" s="2">
        <f>Inskrivning!T159</f>
        <v>0</v>
      </c>
      <c r="P75" s="2">
        <f>Inskrivning!U159</f>
        <v>0</v>
      </c>
      <c r="Q75" s="2">
        <f>Inskrivning!V159</f>
        <v>0</v>
      </c>
      <c r="R75" s="1">
        <f>Inskrivning!W159</f>
        <v>0</v>
      </c>
      <c r="S75" s="1">
        <f>Inskrivning!X159</f>
        <v>0</v>
      </c>
    </row>
    <row r="76" spans="1:19" ht="15" x14ac:dyDescent="0.25">
      <c r="A76" s="2"/>
      <c r="B76" s="2" t="str">
        <f>Inskrivning!G160</f>
        <v/>
      </c>
      <c r="C76" s="2" t="s">
        <v>81</v>
      </c>
      <c r="D76" s="2" t="str">
        <f t="shared" si="2"/>
        <v xml:space="preserve">Kl </v>
      </c>
      <c r="E76" s="53" t="str">
        <f>Inskrivning!J160</f>
        <v/>
      </c>
      <c r="F76" s="35" t="str">
        <f>Inskrivning!K160</f>
        <v/>
      </c>
      <c r="G76" s="2">
        <f>Inskrivning!L160</f>
        <v>0</v>
      </c>
      <c r="H76" s="2">
        <f>Inskrivning!M160</f>
        <v>0</v>
      </c>
      <c r="I76" s="2">
        <f>Inskrivning!N160</f>
        <v>0</v>
      </c>
      <c r="J76" s="2">
        <f>Inskrivning!O160</f>
        <v>0</v>
      </c>
      <c r="K76" s="2">
        <f>Inskrivning!P160</f>
        <v>0</v>
      </c>
      <c r="L76" s="1">
        <f>Inskrivning!Q160</f>
        <v>0</v>
      </c>
      <c r="M76" s="2">
        <f>Inskrivning!R160</f>
        <v>0</v>
      </c>
      <c r="N76" s="2">
        <f>Inskrivning!S160</f>
        <v>0</v>
      </c>
      <c r="O76" s="2">
        <f>Inskrivning!T160</f>
        <v>0</v>
      </c>
      <c r="P76" s="2">
        <f>Inskrivning!U160</f>
        <v>0</v>
      </c>
      <c r="Q76" s="2">
        <f>Inskrivning!V160</f>
        <v>0</v>
      </c>
      <c r="R76" s="1">
        <f>Inskrivning!W160</f>
        <v>0</v>
      </c>
      <c r="S76" s="1">
        <f>Inskrivning!X160</f>
        <v>0</v>
      </c>
    </row>
    <row r="77" spans="1:19" ht="15" x14ac:dyDescent="0.25">
      <c r="A77" s="2"/>
      <c r="B77" s="2" t="str">
        <f>Inskrivning!G161</f>
        <v/>
      </c>
      <c r="C77" s="2" t="s">
        <v>81</v>
      </c>
      <c r="D77" s="2" t="str">
        <f t="shared" si="2"/>
        <v xml:space="preserve">Kl </v>
      </c>
      <c r="E77" s="53" t="str">
        <f>Inskrivning!J161</f>
        <v/>
      </c>
      <c r="F77" s="35" t="str">
        <f>Inskrivning!K161</f>
        <v/>
      </c>
      <c r="G77" s="2">
        <f>Inskrivning!L161</f>
        <v>0</v>
      </c>
      <c r="H77" s="2">
        <f>Inskrivning!M161</f>
        <v>0</v>
      </c>
      <c r="I77" s="2">
        <f>Inskrivning!N161</f>
        <v>0</v>
      </c>
      <c r="J77" s="2">
        <f>Inskrivning!O161</f>
        <v>0</v>
      </c>
      <c r="K77" s="2">
        <f>Inskrivning!P161</f>
        <v>0</v>
      </c>
      <c r="L77" s="1">
        <f>Inskrivning!Q161</f>
        <v>0</v>
      </c>
      <c r="M77" s="2">
        <f>Inskrivning!R161</f>
        <v>0</v>
      </c>
      <c r="N77" s="2">
        <f>Inskrivning!S161</f>
        <v>0</v>
      </c>
      <c r="O77" s="2">
        <f>Inskrivning!T161</f>
        <v>0</v>
      </c>
      <c r="P77" s="2">
        <f>Inskrivning!U161</f>
        <v>0</v>
      </c>
      <c r="Q77" s="2">
        <f>Inskrivning!V161</f>
        <v>0</v>
      </c>
      <c r="R77" s="1">
        <f>Inskrivning!W161</f>
        <v>0</v>
      </c>
      <c r="S77" s="1">
        <f>Inskrivning!X161</f>
        <v>0</v>
      </c>
    </row>
    <row r="78" spans="1:19" ht="15" x14ac:dyDescent="0.25">
      <c r="A78" s="2"/>
      <c r="B78" s="2" t="str">
        <f>Inskrivning!G162</f>
        <v/>
      </c>
      <c r="C78" s="2" t="s">
        <v>81</v>
      </c>
      <c r="D78" s="2" t="str">
        <f t="shared" si="2"/>
        <v xml:space="preserve">Kl </v>
      </c>
      <c r="E78" s="53" t="str">
        <f>Inskrivning!J162</f>
        <v/>
      </c>
      <c r="F78" s="35" t="str">
        <f>Inskrivning!K162</f>
        <v/>
      </c>
      <c r="G78" s="2">
        <f>Inskrivning!L162</f>
        <v>0</v>
      </c>
      <c r="H78" s="2">
        <f>Inskrivning!M162</f>
        <v>0</v>
      </c>
      <c r="I78" s="2">
        <f>Inskrivning!N162</f>
        <v>0</v>
      </c>
      <c r="J78" s="2">
        <f>Inskrivning!O162</f>
        <v>0</v>
      </c>
      <c r="K78" s="2">
        <f>Inskrivning!P162</f>
        <v>0</v>
      </c>
      <c r="L78" s="1">
        <f>Inskrivning!Q162</f>
        <v>0</v>
      </c>
      <c r="M78" s="2">
        <f>Inskrivning!R162</f>
        <v>0</v>
      </c>
      <c r="N78" s="2">
        <f>Inskrivning!S162</f>
        <v>0</v>
      </c>
      <c r="O78" s="2">
        <f>Inskrivning!T162</f>
        <v>0</v>
      </c>
      <c r="P78" s="2">
        <f>Inskrivning!U162</f>
        <v>0</v>
      </c>
      <c r="Q78" s="2">
        <f>Inskrivning!V162</f>
        <v>0</v>
      </c>
      <c r="R78" s="1">
        <f>Inskrivning!W162</f>
        <v>0</v>
      </c>
      <c r="S78" s="1">
        <f>Inskrivning!X162</f>
        <v>0</v>
      </c>
    </row>
    <row r="79" spans="1:19" ht="15" x14ac:dyDescent="0.25">
      <c r="A79" s="2"/>
      <c r="B79" s="2" t="str">
        <f>Inskrivning!G163</f>
        <v/>
      </c>
      <c r="C79" s="2" t="s">
        <v>81</v>
      </c>
      <c r="D79" s="2" t="str">
        <f t="shared" si="2"/>
        <v xml:space="preserve">Kl </v>
      </c>
      <c r="E79" s="53" t="str">
        <f>Inskrivning!J163</f>
        <v/>
      </c>
      <c r="F79" s="35" t="str">
        <f>Inskrivning!K163</f>
        <v/>
      </c>
      <c r="G79" s="2">
        <f>Inskrivning!L163</f>
        <v>0</v>
      </c>
      <c r="H79" s="2">
        <f>Inskrivning!M163</f>
        <v>0</v>
      </c>
      <c r="I79" s="2">
        <f>Inskrivning!N163</f>
        <v>0</v>
      </c>
      <c r="J79" s="2">
        <f>Inskrivning!O163</f>
        <v>0</v>
      </c>
      <c r="K79" s="2">
        <f>Inskrivning!P163</f>
        <v>0</v>
      </c>
      <c r="L79" s="1">
        <f>Inskrivning!Q163</f>
        <v>0</v>
      </c>
      <c r="M79" s="2">
        <f>Inskrivning!R163</f>
        <v>0</v>
      </c>
      <c r="N79" s="2">
        <f>Inskrivning!S163</f>
        <v>0</v>
      </c>
      <c r="O79" s="2">
        <f>Inskrivning!T163</f>
        <v>0</v>
      </c>
      <c r="P79" s="2">
        <f>Inskrivning!U163</f>
        <v>0</v>
      </c>
      <c r="Q79" s="2">
        <f>Inskrivning!V163</f>
        <v>0</v>
      </c>
      <c r="R79" s="1">
        <f>Inskrivning!W163</f>
        <v>0</v>
      </c>
      <c r="S79" s="1">
        <f>Inskrivning!X163</f>
        <v>0</v>
      </c>
    </row>
    <row r="80" spans="1:19" ht="15" x14ac:dyDescent="0.25">
      <c r="A80" s="2"/>
      <c r="B80" s="2" t="str">
        <f>Inskrivning!G164</f>
        <v/>
      </c>
      <c r="C80" s="2" t="s">
        <v>81</v>
      </c>
      <c r="D80" s="2" t="str">
        <f t="shared" si="2"/>
        <v xml:space="preserve">Kl </v>
      </c>
      <c r="E80" s="53" t="str">
        <f>Inskrivning!J164</f>
        <v/>
      </c>
      <c r="F80" s="35" t="str">
        <f>Inskrivning!K164</f>
        <v/>
      </c>
      <c r="G80" s="2">
        <f>Inskrivning!L164</f>
        <v>0</v>
      </c>
      <c r="H80" s="2">
        <f>Inskrivning!M164</f>
        <v>0</v>
      </c>
      <c r="I80" s="2">
        <f>Inskrivning!N164</f>
        <v>0</v>
      </c>
      <c r="J80" s="2">
        <f>Inskrivning!O164</f>
        <v>0</v>
      </c>
      <c r="K80" s="2">
        <f>Inskrivning!P164</f>
        <v>0</v>
      </c>
      <c r="L80" s="1">
        <f>Inskrivning!Q164</f>
        <v>0</v>
      </c>
      <c r="M80" s="2">
        <f>Inskrivning!R164</f>
        <v>0</v>
      </c>
      <c r="N80" s="2">
        <f>Inskrivning!S164</f>
        <v>0</v>
      </c>
      <c r="O80" s="2">
        <f>Inskrivning!T164</f>
        <v>0</v>
      </c>
      <c r="P80" s="2">
        <f>Inskrivning!U164</f>
        <v>0</v>
      </c>
      <c r="Q80" s="2">
        <f>Inskrivning!V164</f>
        <v>0</v>
      </c>
      <c r="R80" s="1">
        <f>Inskrivning!W164</f>
        <v>0</v>
      </c>
      <c r="S80" s="1">
        <f>Inskrivning!X164</f>
        <v>0</v>
      </c>
    </row>
    <row r="81" spans="1:19" ht="15" x14ac:dyDescent="0.25">
      <c r="A81" s="2"/>
      <c r="B81" s="2" t="str">
        <f>Inskrivning!G165</f>
        <v/>
      </c>
      <c r="C81" s="2" t="s">
        <v>81</v>
      </c>
      <c r="D81" s="2" t="str">
        <f t="shared" si="2"/>
        <v xml:space="preserve">Kl </v>
      </c>
      <c r="E81" s="53" t="str">
        <f>Inskrivning!J165</f>
        <v/>
      </c>
      <c r="F81" s="35" t="str">
        <f>Inskrivning!K165</f>
        <v/>
      </c>
      <c r="G81" s="2">
        <f>Inskrivning!L165</f>
        <v>0</v>
      </c>
      <c r="H81" s="2">
        <f>Inskrivning!M165</f>
        <v>0</v>
      </c>
      <c r="I81" s="2">
        <f>Inskrivning!N165</f>
        <v>0</v>
      </c>
      <c r="J81" s="2">
        <f>Inskrivning!O165</f>
        <v>0</v>
      </c>
      <c r="K81" s="2">
        <f>Inskrivning!P165</f>
        <v>0</v>
      </c>
      <c r="L81" s="1">
        <f>Inskrivning!Q165</f>
        <v>0</v>
      </c>
      <c r="M81" s="2">
        <f>Inskrivning!R165</f>
        <v>0</v>
      </c>
      <c r="N81" s="2">
        <f>Inskrivning!S165</f>
        <v>0</v>
      </c>
      <c r="O81" s="2">
        <f>Inskrivning!T165</f>
        <v>0</v>
      </c>
      <c r="P81" s="2">
        <f>Inskrivning!U165</f>
        <v>0</v>
      </c>
      <c r="Q81" s="2">
        <f>Inskrivning!V165</f>
        <v>0</v>
      </c>
      <c r="R81" s="1">
        <f>Inskrivning!W165</f>
        <v>0</v>
      </c>
      <c r="S81" s="1">
        <f>Inskrivning!X165</f>
        <v>0</v>
      </c>
    </row>
    <row r="82" spans="1:19" ht="15" x14ac:dyDescent="0.25">
      <c r="A82" s="2"/>
      <c r="B82" s="2" t="str">
        <f>Inskrivning!G166</f>
        <v/>
      </c>
      <c r="C82" s="2" t="s">
        <v>81</v>
      </c>
      <c r="D82" s="2" t="str">
        <f t="shared" si="2"/>
        <v xml:space="preserve">Kl </v>
      </c>
      <c r="E82" s="53" t="str">
        <f>Inskrivning!J166</f>
        <v/>
      </c>
      <c r="F82" s="35" t="str">
        <f>Inskrivning!K166</f>
        <v/>
      </c>
      <c r="G82" s="2">
        <f>Inskrivning!L166</f>
        <v>0</v>
      </c>
      <c r="H82" s="2">
        <f>Inskrivning!M166</f>
        <v>0</v>
      </c>
      <c r="I82" s="2">
        <f>Inskrivning!N166</f>
        <v>0</v>
      </c>
      <c r="J82" s="2">
        <f>Inskrivning!O166</f>
        <v>0</v>
      </c>
      <c r="K82" s="2">
        <f>Inskrivning!P166</f>
        <v>0</v>
      </c>
      <c r="L82" s="1">
        <f>Inskrivning!Q166</f>
        <v>0</v>
      </c>
      <c r="M82" s="2">
        <f>Inskrivning!R166</f>
        <v>0</v>
      </c>
      <c r="N82" s="2">
        <f>Inskrivning!S166</f>
        <v>0</v>
      </c>
      <c r="O82" s="2">
        <f>Inskrivning!T166</f>
        <v>0</v>
      </c>
      <c r="P82" s="2">
        <f>Inskrivning!U166</f>
        <v>0</v>
      </c>
      <c r="Q82" s="2">
        <f>Inskrivning!V166</f>
        <v>0</v>
      </c>
      <c r="R82" s="1">
        <f>Inskrivning!W166</f>
        <v>0</v>
      </c>
      <c r="S82" s="1">
        <f>Inskrivning!X166</f>
        <v>0</v>
      </c>
    </row>
    <row r="83" spans="1:19" ht="15" x14ac:dyDescent="0.25">
      <c r="A83" s="2"/>
      <c r="B83" s="2" t="str">
        <f>Inskrivning!G106</f>
        <v/>
      </c>
      <c r="C83" s="2" t="s">
        <v>81</v>
      </c>
      <c r="D83" s="2" t="str">
        <f t="shared" si="2"/>
        <v xml:space="preserve">Kl </v>
      </c>
      <c r="E83" s="53" t="str">
        <f>Inskrivning!J106</f>
        <v/>
      </c>
      <c r="F83" s="35" t="str">
        <f>Inskrivning!K106</f>
        <v/>
      </c>
      <c r="G83" s="2">
        <f>Inskrivning!L106</f>
        <v>0</v>
      </c>
      <c r="H83" s="2">
        <f>Inskrivning!M106</f>
        <v>0</v>
      </c>
      <c r="I83" s="2">
        <f>Inskrivning!N106</f>
        <v>0</v>
      </c>
      <c r="J83" s="2">
        <f>Inskrivning!O106</f>
        <v>0</v>
      </c>
      <c r="K83" s="2">
        <f>Inskrivning!P106</f>
        <v>0</v>
      </c>
      <c r="L83" s="1">
        <f>Inskrivning!Q106</f>
        <v>0</v>
      </c>
      <c r="M83" s="2">
        <f>Inskrivning!R106</f>
        <v>0</v>
      </c>
      <c r="N83" s="2">
        <f>Inskrivning!S106</f>
        <v>0</v>
      </c>
      <c r="O83" s="2">
        <f>Inskrivning!T106</f>
        <v>0</v>
      </c>
      <c r="P83" s="2">
        <f>Inskrivning!U106</f>
        <v>0</v>
      </c>
      <c r="Q83" s="2">
        <f>Inskrivning!V106</f>
        <v>0</v>
      </c>
      <c r="R83" s="1">
        <f>Inskrivning!W106</f>
        <v>0</v>
      </c>
      <c r="S83" s="1">
        <f>Inskrivning!X106</f>
        <v>0</v>
      </c>
    </row>
    <row r="84" spans="1:19" ht="15" x14ac:dyDescent="0.25">
      <c r="A84" s="2"/>
      <c r="B84" s="2" t="str">
        <f>Inskrivning!G105</f>
        <v/>
      </c>
      <c r="C84" s="2" t="s">
        <v>81</v>
      </c>
      <c r="D84" s="2" t="str">
        <f t="shared" si="2"/>
        <v xml:space="preserve">Kl </v>
      </c>
      <c r="E84" s="53" t="str">
        <f>Inskrivning!J105</f>
        <v/>
      </c>
      <c r="F84" s="35" t="str">
        <f>Inskrivning!K105</f>
        <v/>
      </c>
      <c r="G84" s="2">
        <f>Inskrivning!L105</f>
        <v>0</v>
      </c>
      <c r="H84" s="2">
        <f>Inskrivning!M105</f>
        <v>0</v>
      </c>
      <c r="I84" s="2">
        <f>Inskrivning!N105</f>
        <v>0</v>
      </c>
      <c r="J84" s="2">
        <f>Inskrivning!O105</f>
        <v>0</v>
      </c>
      <c r="K84" s="2">
        <f>Inskrivning!P105</f>
        <v>0</v>
      </c>
      <c r="L84" s="1">
        <f>Inskrivning!Q105</f>
        <v>0</v>
      </c>
      <c r="M84" s="2">
        <f>Inskrivning!R105</f>
        <v>0</v>
      </c>
      <c r="N84" s="2">
        <f>Inskrivning!S105</f>
        <v>0</v>
      </c>
      <c r="O84" s="2">
        <f>Inskrivning!T105</f>
        <v>0</v>
      </c>
      <c r="P84" s="2">
        <f>Inskrivning!U105</f>
        <v>0</v>
      </c>
      <c r="Q84" s="2">
        <f>Inskrivning!V105</f>
        <v>0</v>
      </c>
      <c r="R84" s="1">
        <f>Inskrivning!W105</f>
        <v>0</v>
      </c>
      <c r="S84" s="1">
        <f>Inskrivning!X105</f>
        <v>0</v>
      </c>
    </row>
    <row r="85" spans="1:19" ht="15" x14ac:dyDescent="0.25">
      <c r="A85" s="2"/>
      <c r="B85" s="2" t="str">
        <f>Inskrivning!G85</f>
        <v/>
      </c>
      <c r="C85" s="2" t="s">
        <v>81</v>
      </c>
      <c r="D85" s="2" t="str">
        <f t="shared" si="2"/>
        <v xml:space="preserve">Kl </v>
      </c>
      <c r="E85" s="53" t="str">
        <f>Inskrivning!J85</f>
        <v/>
      </c>
      <c r="F85" s="35" t="str">
        <f>Inskrivning!K85</f>
        <v/>
      </c>
      <c r="G85" s="2">
        <f>Inskrivning!L85</f>
        <v>0</v>
      </c>
      <c r="H85" s="2">
        <f>Inskrivning!M85</f>
        <v>0</v>
      </c>
      <c r="I85" s="2">
        <f>Inskrivning!N85</f>
        <v>0</v>
      </c>
      <c r="J85" s="2">
        <f>Inskrivning!O85</f>
        <v>0</v>
      </c>
      <c r="K85" s="2">
        <f>Inskrivning!P85</f>
        <v>0</v>
      </c>
      <c r="L85" s="1">
        <f>Inskrivning!Q85</f>
        <v>0</v>
      </c>
      <c r="M85" s="2">
        <f>Inskrivning!R85</f>
        <v>0</v>
      </c>
      <c r="N85" s="2">
        <f>Inskrivning!S85</f>
        <v>0</v>
      </c>
      <c r="O85" s="2">
        <f>Inskrivning!T85</f>
        <v>0</v>
      </c>
      <c r="P85" s="2">
        <f>Inskrivning!U85</f>
        <v>0</v>
      </c>
      <c r="Q85" s="2">
        <f>Inskrivning!V85</f>
        <v>0</v>
      </c>
      <c r="R85" s="1">
        <f>Inskrivning!W85</f>
        <v>0</v>
      </c>
      <c r="S85" s="1">
        <f>Inskrivning!X85</f>
        <v>0</v>
      </c>
    </row>
    <row r="86" spans="1:19" ht="15" x14ac:dyDescent="0.25">
      <c r="A86" s="2"/>
      <c r="B86" s="2" t="str">
        <f>Inskrivning!G97</f>
        <v/>
      </c>
      <c r="C86" s="2" t="s">
        <v>81</v>
      </c>
      <c r="D86" s="2" t="str">
        <f t="shared" si="2"/>
        <v xml:space="preserve">Kl </v>
      </c>
      <c r="E86" s="53" t="str">
        <f>Inskrivning!J97</f>
        <v/>
      </c>
      <c r="F86" s="35" t="str">
        <f>Inskrivning!K97</f>
        <v/>
      </c>
      <c r="G86" s="2">
        <f>Inskrivning!L97</f>
        <v>0</v>
      </c>
      <c r="H86" s="2">
        <f>Inskrivning!M97</f>
        <v>0</v>
      </c>
      <c r="I86" s="2">
        <f>Inskrivning!N97</f>
        <v>0</v>
      </c>
      <c r="J86" s="2">
        <f>Inskrivning!O97</f>
        <v>0</v>
      </c>
      <c r="K86" s="2">
        <f>Inskrivning!P97</f>
        <v>0</v>
      </c>
      <c r="L86" s="1">
        <f>Inskrivning!Q97</f>
        <v>0</v>
      </c>
      <c r="M86" s="2">
        <f>Inskrivning!R97</f>
        <v>0</v>
      </c>
      <c r="N86" s="2">
        <f>Inskrivning!S97</f>
        <v>0</v>
      </c>
      <c r="O86" s="2">
        <f>Inskrivning!T97</f>
        <v>0</v>
      </c>
      <c r="P86" s="2">
        <f>Inskrivning!U97</f>
        <v>0</v>
      </c>
      <c r="Q86" s="2">
        <f>Inskrivning!V97</f>
        <v>0</v>
      </c>
      <c r="R86" s="1">
        <f>Inskrivning!W97</f>
        <v>0</v>
      </c>
      <c r="S86" s="1">
        <f>Inskrivning!X97</f>
        <v>0</v>
      </c>
    </row>
    <row r="87" spans="1:19" ht="15" x14ac:dyDescent="0.25">
      <c r="A87" s="2"/>
      <c r="B87" s="2" t="str">
        <f>Inskrivning!G89</f>
        <v/>
      </c>
      <c r="C87" s="2" t="s">
        <v>81</v>
      </c>
      <c r="D87" s="2" t="str">
        <f t="shared" si="2"/>
        <v xml:space="preserve">Kl </v>
      </c>
      <c r="E87" s="53" t="str">
        <f>Inskrivning!J89</f>
        <v/>
      </c>
      <c r="F87" s="35" t="str">
        <f>Inskrivning!K89</f>
        <v/>
      </c>
      <c r="G87" s="2">
        <f>Inskrivning!L89</f>
        <v>0</v>
      </c>
      <c r="H87" s="2">
        <f>Inskrivning!M89</f>
        <v>0</v>
      </c>
      <c r="I87" s="2">
        <f>Inskrivning!N89</f>
        <v>0</v>
      </c>
      <c r="J87" s="2">
        <f>Inskrivning!O89</f>
        <v>0</v>
      </c>
      <c r="K87" s="2">
        <f>Inskrivning!P89</f>
        <v>0</v>
      </c>
      <c r="L87" s="1">
        <f>Inskrivning!Q89</f>
        <v>0</v>
      </c>
      <c r="M87" s="2">
        <f>Inskrivning!R89</f>
        <v>0</v>
      </c>
      <c r="N87" s="2">
        <f>Inskrivning!S89</f>
        <v>0</v>
      </c>
      <c r="O87" s="2">
        <f>Inskrivning!T89</f>
        <v>0</v>
      </c>
      <c r="P87" s="2">
        <f>Inskrivning!U89</f>
        <v>0</v>
      </c>
      <c r="Q87" s="2">
        <f>Inskrivning!V89</f>
        <v>0</v>
      </c>
      <c r="R87" s="1">
        <f>Inskrivning!W89</f>
        <v>0</v>
      </c>
      <c r="S87" s="1">
        <f>Inskrivning!X89</f>
        <v>0</v>
      </c>
    </row>
    <row r="88" spans="1:19" ht="15" x14ac:dyDescent="0.25">
      <c r="A88" s="2"/>
      <c r="B88" s="2" t="str">
        <f>Inskrivning!G98</f>
        <v/>
      </c>
      <c r="C88" s="2" t="s">
        <v>81</v>
      </c>
      <c r="D88" s="2" t="str">
        <f t="shared" si="2"/>
        <v xml:space="preserve">Kl </v>
      </c>
      <c r="E88" s="53" t="str">
        <f>Inskrivning!J98</f>
        <v/>
      </c>
      <c r="F88" s="35" t="str">
        <f>Inskrivning!K98</f>
        <v/>
      </c>
      <c r="G88" s="2">
        <f>Inskrivning!L98</f>
        <v>0</v>
      </c>
      <c r="H88" s="2">
        <f>Inskrivning!M98</f>
        <v>0</v>
      </c>
      <c r="I88" s="2">
        <f>Inskrivning!N98</f>
        <v>0</v>
      </c>
      <c r="J88" s="2">
        <f>Inskrivning!O98</f>
        <v>0</v>
      </c>
      <c r="K88" s="2">
        <f>Inskrivning!P98</f>
        <v>0</v>
      </c>
      <c r="L88" s="1">
        <f>Inskrivning!Q98</f>
        <v>0</v>
      </c>
      <c r="M88" s="2">
        <f>Inskrivning!R98</f>
        <v>0</v>
      </c>
      <c r="N88" s="2">
        <f>Inskrivning!S98</f>
        <v>0</v>
      </c>
      <c r="O88" s="2">
        <f>Inskrivning!T98</f>
        <v>0</v>
      </c>
      <c r="P88" s="2">
        <f>Inskrivning!U98</f>
        <v>0</v>
      </c>
      <c r="Q88" s="2">
        <f>Inskrivning!V98</f>
        <v>0</v>
      </c>
      <c r="R88" s="1">
        <f>Inskrivning!W98</f>
        <v>0</v>
      </c>
      <c r="S88" s="1">
        <f>Inskrivning!X98</f>
        <v>0</v>
      </c>
    </row>
    <row r="89" spans="1:19" ht="15" x14ac:dyDescent="0.25">
      <c r="A89" s="2"/>
      <c r="B89" s="2" t="str">
        <f>Inskrivning!G76</f>
        <v/>
      </c>
      <c r="C89" s="2" t="s">
        <v>81</v>
      </c>
      <c r="D89" s="2" t="str">
        <f t="shared" si="2"/>
        <v xml:space="preserve">Kl </v>
      </c>
      <c r="E89" s="53" t="str">
        <f>Inskrivning!J76</f>
        <v/>
      </c>
      <c r="F89" s="35" t="str">
        <f>Inskrivning!K76</f>
        <v/>
      </c>
      <c r="G89" s="2">
        <f>Inskrivning!L76</f>
        <v>0</v>
      </c>
      <c r="H89" s="2">
        <f>Inskrivning!M76</f>
        <v>0</v>
      </c>
      <c r="I89" s="2">
        <f>Inskrivning!N76</f>
        <v>0</v>
      </c>
      <c r="J89" s="2">
        <f>Inskrivning!O76</f>
        <v>0</v>
      </c>
      <c r="K89" s="2">
        <f>Inskrivning!P76</f>
        <v>0</v>
      </c>
      <c r="L89" s="1">
        <f>Inskrivning!Q76</f>
        <v>0</v>
      </c>
      <c r="M89" s="2">
        <f>Inskrivning!R76</f>
        <v>0</v>
      </c>
      <c r="N89" s="2">
        <f>Inskrivning!S76</f>
        <v>0</v>
      </c>
      <c r="O89" s="2">
        <f>Inskrivning!T76</f>
        <v>0</v>
      </c>
      <c r="P89" s="2">
        <f>Inskrivning!U76</f>
        <v>0</v>
      </c>
      <c r="Q89" s="2">
        <f>Inskrivning!V76</f>
        <v>0</v>
      </c>
      <c r="R89" s="1">
        <f>Inskrivning!W76</f>
        <v>0</v>
      </c>
      <c r="S89" s="1">
        <f>Inskrivning!X76</f>
        <v>0</v>
      </c>
    </row>
    <row r="90" spans="1:19" ht="15" x14ac:dyDescent="0.25">
      <c r="A90" s="2"/>
      <c r="B90" s="2" t="str">
        <f>Inskrivning!G104</f>
        <v/>
      </c>
      <c r="C90" s="2" t="s">
        <v>81</v>
      </c>
      <c r="D90" s="2" t="str">
        <f t="shared" si="2"/>
        <v xml:space="preserve">Kl </v>
      </c>
      <c r="E90" s="53" t="str">
        <f>Inskrivning!J104</f>
        <v/>
      </c>
      <c r="F90" s="35" t="str">
        <f>Inskrivning!K104</f>
        <v/>
      </c>
      <c r="G90" s="2">
        <f>Inskrivning!L104</f>
        <v>0</v>
      </c>
      <c r="H90" s="2">
        <f>Inskrivning!M104</f>
        <v>0</v>
      </c>
      <c r="I90" s="2">
        <f>Inskrivning!N104</f>
        <v>0</v>
      </c>
      <c r="J90" s="2">
        <f>Inskrivning!O104</f>
        <v>0</v>
      </c>
      <c r="K90" s="2">
        <f>Inskrivning!P104</f>
        <v>0</v>
      </c>
      <c r="L90" s="1">
        <f>Inskrivning!Q104</f>
        <v>0</v>
      </c>
      <c r="M90" s="2">
        <f>Inskrivning!R104</f>
        <v>0</v>
      </c>
      <c r="N90" s="2">
        <f>Inskrivning!S104</f>
        <v>0</v>
      </c>
      <c r="O90" s="2">
        <f>Inskrivning!T104</f>
        <v>0</v>
      </c>
      <c r="P90" s="2">
        <f>Inskrivning!U104</f>
        <v>0</v>
      </c>
      <c r="Q90" s="2">
        <f>Inskrivning!V104</f>
        <v>0</v>
      </c>
      <c r="R90" s="1">
        <f>Inskrivning!W104</f>
        <v>0</v>
      </c>
      <c r="S90" s="1">
        <f>Inskrivning!X104</f>
        <v>0</v>
      </c>
    </row>
    <row r="91" spans="1:19" ht="15" x14ac:dyDescent="0.25">
      <c r="A91" s="2"/>
      <c r="B91" s="2" t="str">
        <f>Inskrivning!G99</f>
        <v/>
      </c>
      <c r="C91" s="2" t="s">
        <v>81</v>
      </c>
      <c r="D91" s="2" t="str">
        <f t="shared" si="2"/>
        <v xml:space="preserve">Kl </v>
      </c>
      <c r="E91" s="53" t="str">
        <f>Inskrivning!J99</f>
        <v/>
      </c>
      <c r="F91" s="35" t="str">
        <f>Inskrivning!K99</f>
        <v/>
      </c>
      <c r="G91" s="2">
        <f>Inskrivning!L99</f>
        <v>0</v>
      </c>
      <c r="H91" s="2">
        <f>Inskrivning!M99</f>
        <v>0</v>
      </c>
      <c r="I91" s="2">
        <f>Inskrivning!N99</f>
        <v>0</v>
      </c>
      <c r="J91" s="2">
        <f>Inskrivning!O99</f>
        <v>0</v>
      </c>
      <c r="K91" s="2">
        <f>Inskrivning!P99</f>
        <v>0</v>
      </c>
      <c r="L91" s="1">
        <f>Inskrivning!Q99</f>
        <v>0</v>
      </c>
      <c r="M91" s="2">
        <f>Inskrivning!R99</f>
        <v>0</v>
      </c>
      <c r="N91" s="2">
        <f>Inskrivning!S99</f>
        <v>0</v>
      </c>
      <c r="O91" s="2">
        <f>Inskrivning!T99</f>
        <v>0</v>
      </c>
      <c r="P91" s="2">
        <f>Inskrivning!U99</f>
        <v>0</v>
      </c>
      <c r="Q91" s="2">
        <f>Inskrivning!V99</f>
        <v>0</v>
      </c>
      <c r="R91" s="1">
        <f>Inskrivning!W99</f>
        <v>0</v>
      </c>
      <c r="S91" s="1">
        <f>Inskrivning!X99</f>
        <v>0</v>
      </c>
    </row>
    <row r="92" spans="1:19" ht="15" x14ac:dyDescent="0.25">
      <c r="A92" s="2"/>
      <c r="B92" s="2" t="str">
        <f>Inskrivning!G100</f>
        <v/>
      </c>
      <c r="C92" s="2" t="s">
        <v>81</v>
      </c>
      <c r="D92" s="2" t="str">
        <f t="shared" si="2"/>
        <v xml:space="preserve">Kl </v>
      </c>
      <c r="E92" s="53" t="str">
        <f>Inskrivning!J100</f>
        <v/>
      </c>
      <c r="F92" s="35" t="str">
        <f>Inskrivning!K100</f>
        <v/>
      </c>
      <c r="G92" s="2">
        <f>Inskrivning!L100</f>
        <v>0</v>
      </c>
      <c r="H92" s="2">
        <f>Inskrivning!M100</f>
        <v>0</v>
      </c>
      <c r="I92" s="2">
        <f>Inskrivning!N100</f>
        <v>0</v>
      </c>
      <c r="J92" s="2">
        <f>Inskrivning!O100</f>
        <v>0</v>
      </c>
      <c r="K92" s="2">
        <f>Inskrivning!P100</f>
        <v>0</v>
      </c>
      <c r="L92" s="1">
        <f>Inskrivning!Q100</f>
        <v>0</v>
      </c>
      <c r="M92" s="2">
        <f>Inskrivning!R100</f>
        <v>0</v>
      </c>
      <c r="N92" s="2">
        <f>Inskrivning!S100</f>
        <v>0</v>
      </c>
      <c r="O92" s="2">
        <f>Inskrivning!T100</f>
        <v>0</v>
      </c>
      <c r="P92" s="2">
        <f>Inskrivning!U100</f>
        <v>0</v>
      </c>
      <c r="Q92" s="2">
        <f>Inskrivning!V100</f>
        <v>0</v>
      </c>
      <c r="R92" s="1">
        <f>Inskrivning!W100</f>
        <v>0</v>
      </c>
      <c r="S92" s="1">
        <f>Inskrivning!X100</f>
        <v>0</v>
      </c>
    </row>
    <row r="93" spans="1:19" ht="15" x14ac:dyDescent="0.25">
      <c r="A93" s="2"/>
      <c r="B93" s="2" t="str">
        <f>Inskrivning!G96</f>
        <v/>
      </c>
      <c r="C93" s="2" t="s">
        <v>81</v>
      </c>
      <c r="D93" s="2" t="str">
        <f t="shared" si="2"/>
        <v xml:space="preserve">Kl </v>
      </c>
      <c r="E93" s="53" t="str">
        <f>Inskrivning!J96</f>
        <v/>
      </c>
      <c r="F93" s="35" t="str">
        <f>Inskrivning!K96</f>
        <v/>
      </c>
      <c r="G93" s="2">
        <f>Inskrivning!L96</f>
        <v>0</v>
      </c>
      <c r="H93" s="2">
        <f>Inskrivning!M96</f>
        <v>0</v>
      </c>
      <c r="I93" s="2">
        <f>Inskrivning!N96</f>
        <v>0</v>
      </c>
      <c r="J93" s="2">
        <f>Inskrivning!O96</f>
        <v>0</v>
      </c>
      <c r="K93" s="2">
        <f>Inskrivning!P96</f>
        <v>0</v>
      </c>
      <c r="L93" s="1">
        <f>Inskrivning!Q96</f>
        <v>0</v>
      </c>
      <c r="M93" s="2">
        <f>Inskrivning!R96</f>
        <v>0</v>
      </c>
      <c r="N93" s="2">
        <f>Inskrivning!S96</f>
        <v>0</v>
      </c>
      <c r="O93" s="2">
        <f>Inskrivning!T96</f>
        <v>0</v>
      </c>
      <c r="P93" s="2">
        <f>Inskrivning!U96</f>
        <v>0</v>
      </c>
      <c r="Q93" s="2">
        <f>Inskrivning!V96</f>
        <v>0</v>
      </c>
      <c r="R93" s="1">
        <f>Inskrivning!W96</f>
        <v>0</v>
      </c>
      <c r="S93" s="1">
        <f>Inskrivning!X96</f>
        <v>0</v>
      </c>
    </row>
    <row r="94" spans="1:19" ht="15" x14ac:dyDescent="0.25">
      <c r="A94" s="2"/>
      <c r="B94" s="2" t="str">
        <f>Inskrivning!G103</f>
        <v/>
      </c>
      <c r="C94" s="2" t="s">
        <v>81</v>
      </c>
      <c r="D94" s="2" t="str">
        <f t="shared" si="2"/>
        <v xml:space="preserve">Kl </v>
      </c>
      <c r="E94" s="53" t="str">
        <f>Inskrivning!J103</f>
        <v/>
      </c>
      <c r="F94" s="35" t="str">
        <f>Inskrivning!K103</f>
        <v/>
      </c>
      <c r="G94" s="2">
        <f>Inskrivning!L103</f>
        <v>0</v>
      </c>
      <c r="H94" s="2">
        <f>Inskrivning!M103</f>
        <v>0</v>
      </c>
      <c r="I94" s="2">
        <f>Inskrivning!N103</f>
        <v>0</v>
      </c>
      <c r="J94" s="2">
        <f>Inskrivning!O103</f>
        <v>0</v>
      </c>
      <c r="K94" s="2">
        <f>Inskrivning!P103</f>
        <v>0</v>
      </c>
      <c r="L94" s="1">
        <f>Inskrivning!Q103</f>
        <v>0</v>
      </c>
      <c r="M94" s="2">
        <f>Inskrivning!R103</f>
        <v>0</v>
      </c>
      <c r="N94" s="2">
        <f>Inskrivning!S103</f>
        <v>0</v>
      </c>
      <c r="O94" s="2">
        <f>Inskrivning!T103</f>
        <v>0</v>
      </c>
      <c r="P94" s="2">
        <f>Inskrivning!U103</f>
        <v>0</v>
      </c>
      <c r="Q94" s="2">
        <f>Inskrivning!V103</f>
        <v>0</v>
      </c>
      <c r="R94" s="1">
        <f>Inskrivning!W103</f>
        <v>0</v>
      </c>
      <c r="S94" s="1">
        <f>Inskrivning!X103</f>
        <v>0</v>
      </c>
    </row>
    <row r="95" spans="1:19" ht="15" x14ac:dyDescent="0.25">
      <c r="A95" s="2"/>
      <c r="B95" s="2" t="str">
        <f>Inskrivning!G101</f>
        <v/>
      </c>
      <c r="C95" s="2" t="s">
        <v>81</v>
      </c>
      <c r="D95" s="2" t="str">
        <f t="shared" si="2"/>
        <v xml:space="preserve">Kl </v>
      </c>
      <c r="E95" s="53" t="str">
        <f>Inskrivning!J101</f>
        <v/>
      </c>
      <c r="F95" s="35" t="str">
        <f>Inskrivning!K101</f>
        <v/>
      </c>
      <c r="G95" s="2">
        <f>Inskrivning!L101</f>
        <v>0</v>
      </c>
      <c r="H95" s="2">
        <f>Inskrivning!M101</f>
        <v>0</v>
      </c>
      <c r="I95" s="2">
        <f>Inskrivning!N101</f>
        <v>0</v>
      </c>
      <c r="J95" s="2">
        <f>Inskrivning!O101</f>
        <v>0</v>
      </c>
      <c r="K95" s="2">
        <f>Inskrivning!P101</f>
        <v>0</v>
      </c>
      <c r="L95" s="1">
        <f>Inskrivning!Q101</f>
        <v>0</v>
      </c>
      <c r="M95" s="2">
        <f>Inskrivning!R101</f>
        <v>0</v>
      </c>
      <c r="N95" s="2">
        <f>Inskrivning!S101</f>
        <v>0</v>
      </c>
      <c r="O95" s="2">
        <f>Inskrivning!T101</f>
        <v>0</v>
      </c>
      <c r="P95" s="2">
        <f>Inskrivning!U101</f>
        <v>0</v>
      </c>
      <c r="Q95" s="2">
        <f>Inskrivning!V101</f>
        <v>0</v>
      </c>
      <c r="R95" s="1">
        <f>Inskrivning!W101</f>
        <v>0</v>
      </c>
      <c r="S95" s="1">
        <f>Inskrivning!X101</f>
        <v>0</v>
      </c>
    </row>
    <row r="96" spans="1:19" ht="15" x14ac:dyDescent="0.25">
      <c r="A96" s="2"/>
      <c r="B96" s="2" t="str">
        <f>Inskrivning!G102</f>
        <v/>
      </c>
      <c r="C96" s="2" t="s">
        <v>81</v>
      </c>
      <c r="D96" s="2" t="str">
        <f t="shared" si="2"/>
        <v xml:space="preserve">Kl </v>
      </c>
      <c r="E96" s="53" t="str">
        <f>Inskrivning!J102</f>
        <v/>
      </c>
      <c r="F96" s="35" t="str">
        <f>Inskrivning!K102</f>
        <v/>
      </c>
      <c r="G96" s="2">
        <f>Inskrivning!L102</f>
        <v>0</v>
      </c>
      <c r="H96" s="2">
        <f>Inskrivning!M102</f>
        <v>0</v>
      </c>
      <c r="I96" s="2">
        <f>Inskrivning!N102</f>
        <v>0</v>
      </c>
      <c r="J96" s="2">
        <f>Inskrivning!O102</f>
        <v>0</v>
      </c>
      <c r="K96" s="2">
        <f>Inskrivning!P102</f>
        <v>0</v>
      </c>
      <c r="L96" s="1">
        <f>Inskrivning!Q102</f>
        <v>0</v>
      </c>
      <c r="M96" s="2">
        <f>Inskrivning!R102</f>
        <v>0</v>
      </c>
      <c r="N96" s="2">
        <f>Inskrivning!S102</f>
        <v>0</v>
      </c>
      <c r="O96" s="2">
        <f>Inskrivning!T102</f>
        <v>0</v>
      </c>
      <c r="P96" s="2">
        <f>Inskrivning!U102</f>
        <v>0</v>
      </c>
      <c r="Q96" s="2">
        <f>Inskrivning!V102</f>
        <v>0</v>
      </c>
      <c r="R96" s="1">
        <f>Inskrivning!W102</f>
        <v>0</v>
      </c>
      <c r="S96" s="1">
        <f>Inskrivning!X102</f>
        <v>0</v>
      </c>
    </row>
    <row r="97" spans="1:19" ht="15" x14ac:dyDescent="0.25">
      <c r="A97" s="2"/>
      <c r="B97" s="2" t="str">
        <f>Inskrivning!G95</f>
        <v/>
      </c>
      <c r="C97" s="2" t="s">
        <v>81</v>
      </c>
      <c r="D97" s="2" t="str">
        <f t="shared" si="2"/>
        <v xml:space="preserve">Kl </v>
      </c>
      <c r="E97" s="53" t="str">
        <f>Inskrivning!J95</f>
        <v/>
      </c>
      <c r="F97" s="35" t="str">
        <f>Inskrivning!K95</f>
        <v/>
      </c>
      <c r="G97" s="2">
        <f>Inskrivning!L95</f>
        <v>0</v>
      </c>
      <c r="H97" s="2">
        <f>Inskrivning!M95</f>
        <v>0</v>
      </c>
      <c r="I97" s="2">
        <f>Inskrivning!N95</f>
        <v>0</v>
      </c>
      <c r="J97" s="2">
        <f>Inskrivning!O95</f>
        <v>0</v>
      </c>
      <c r="K97" s="2">
        <f>Inskrivning!P95</f>
        <v>0</v>
      </c>
      <c r="L97" s="1">
        <f>Inskrivning!Q95</f>
        <v>0</v>
      </c>
      <c r="M97" s="2">
        <f>Inskrivning!R95</f>
        <v>0</v>
      </c>
      <c r="N97" s="2">
        <f>Inskrivning!S95</f>
        <v>0</v>
      </c>
      <c r="O97" s="2">
        <f>Inskrivning!T95</f>
        <v>0</v>
      </c>
      <c r="P97" s="2">
        <f>Inskrivning!U95</f>
        <v>0</v>
      </c>
      <c r="Q97" s="2">
        <f>Inskrivning!V95</f>
        <v>0</v>
      </c>
      <c r="R97" s="1">
        <f>Inskrivning!W95</f>
        <v>0</v>
      </c>
      <c r="S97" s="1">
        <f>Inskrivning!X95</f>
        <v>0</v>
      </c>
    </row>
    <row r="98" spans="1:19" ht="15" x14ac:dyDescent="0.25">
      <c r="A98" s="2"/>
      <c r="B98" s="2" t="str">
        <f>Inskrivning!G87</f>
        <v/>
      </c>
      <c r="C98" s="2" t="s">
        <v>81</v>
      </c>
      <c r="D98" s="2" t="str">
        <f t="shared" si="2"/>
        <v xml:space="preserve">Kl </v>
      </c>
      <c r="E98" s="53" t="str">
        <f>Inskrivning!J87</f>
        <v/>
      </c>
      <c r="F98" s="35" t="str">
        <f>Inskrivning!K87</f>
        <v/>
      </c>
      <c r="G98" s="2">
        <f>Inskrivning!L87</f>
        <v>0</v>
      </c>
      <c r="H98" s="2">
        <f>Inskrivning!M87</f>
        <v>0</v>
      </c>
      <c r="I98" s="2">
        <f>Inskrivning!N87</f>
        <v>0</v>
      </c>
      <c r="J98" s="2">
        <f>Inskrivning!O87</f>
        <v>0</v>
      </c>
      <c r="K98" s="2">
        <f>Inskrivning!P87</f>
        <v>0</v>
      </c>
      <c r="L98" s="1">
        <f>Inskrivning!Q87</f>
        <v>0</v>
      </c>
      <c r="M98" s="2">
        <f>Inskrivning!R87</f>
        <v>0</v>
      </c>
      <c r="N98" s="2">
        <f>Inskrivning!S87</f>
        <v>0</v>
      </c>
      <c r="O98" s="2">
        <f>Inskrivning!T87</f>
        <v>0</v>
      </c>
      <c r="P98" s="2">
        <f>Inskrivning!U87</f>
        <v>0</v>
      </c>
      <c r="Q98" s="2">
        <f>Inskrivning!V87</f>
        <v>0</v>
      </c>
      <c r="R98" s="1">
        <f>Inskrivning!W87</f>
        <v>0</v>
      </c>
      <c r="S98" s="1">
        <f>Inskrivning!X87</f>
        <v>0</v>
      </c>
    </row>
    <row r="99" spans="1:19" ht="15" x14ac:dyDescent="0.25">
      <c r="A99" s="2"/>
      <c r="B99" s="2" t="str">
        <f>Inskrivning!G92</f>
        <v/>
      </c>
      <c r="C99" s="2" t="s">
        <v>81</v>
      </c>
      <c r="D99" s="2" t="str">
        <f t="shared" si="2"/>
        <v xml:space="preserve">Kl </v>
      </c>
      <c r="E99" s="53" t="str">
        <f>Inskrivning!J92</f>
        <v/>
      </c>
      <c r="F99" s="35" t="str">
        <f>Inskrivning!K92</f>
        <v/>
      </c>
      <c r="G99" s="2">
        <f>Inskrivning!L92</f>
        <v>0</v>
      </c>
      <c r="H99" s="2">
        <f>Inskrivning!M92</f>
        <v>0</v>
      </c>
      <c r="I99" s="2">
        <f>Inskrivning!N92</f>
        <v>0</v>
      </c>
      <c r="J99" s="2">
        <f>Inskrivning!O92</f>
        <v>0</v>
      </c>
      <c r="K99" s="2">
        <f>Inskrivning!P92</f>
        <v>0</v>
      </c>
      <c r="L99" s="1">
        <f>Inskrivning!Q92</f>
        <v>0</v>
      </c>
      <c r="M99" s="2">
        <f>Inskrivning!R92</f>
        <v>0</v>
      </c>
      <c r="N99" s="2">
        <f>Inskrivning!S92</f>
        <v>0</v>
      </c>
      <c r="O99" s="2">
        <f>Inskrivning!T92</f>
        <v>0</v>
      </c>
      <c r="P99" s="2">
        <f>Inskrivning!U92</f>
        <v>0</v>
      </c>
      <c r="Q99" s="2">
        <f>Inskrivning!V92</f>
        <v>0</v>
      </c>
      <c r="R99" s="1">
        <f>Inskrivning!W92</f>
        <v>0</v>
      </c>
      <c r="S99" s="1">
        <f>Inskrivning!X92</f>
        <v>0</v>
      </c>
    </row>
    <row r="100" spans="1:19" ht="15" x14ac:dyDescent="0.25">
      <c r="A100" s="2"/>
      <c r="B100" s="2" t="str">
        <f>Inskrivning!G93</f>
        <v/>
      </c>
      <c r="C100" s="2" t="s">
        <v>81</v>
      </c>
      <c r="D100" s="2" t="str">
        <f t="shared" si="2"/>
        <v xml:space="preserve">Kl </v>
      </c>
      <c r="E100" s="53" t="str">
        <f>Inskrivning!J93</f>
        <v/>
      </c>
      <c r="F100" s="35" t="str">
        <f>Inskrivning!K93</f>
        <v/>
      </c>
      <c r="G100" s="2">
        <f>Inskrivning!L93</f>
        <v>0</v>
      </c>
      <c r="H100" s="2">
        <f>Inskrivning!M93</f>
        <v>0</v>
      </c>
      <c r="I100" s="2">
        <f>Inskrivning!N93</f>
        <v>0</v>
      </c>
      <c r="J100" s="2">
        <f>Inskrivning!O93</f>
        <v>0</v>
      </c>
      <c r="K100" s="2">
        <f>Inskrivning!P93</f>
        <v>0</v>
      </c>
      <c r="L100" s="1">
        <f>Inskrivning!Q93</f>
        <v>0</v>
      </c>
      <c r="M100" s="2">
        <f>Inskrivning!R93</f>
        <v>0</v>
      </c>
      <c r="N100" s="2">
        <f>Inskrivning!S93</f>
        <v>0</v>
      </c>
      <c r="O100" s="2">
        <f>Inskrivning!T93</f>
        <v>0</v>
      </c>
      <c r="P100" s="2">
        <f>Inskrivning!U93</f>
        <v>0</v>
      </c>
      <c r="Q100" s="2">
        <f>Inskrivning!V93</f>
        <v>0</v>
      </c>
      <c r="R100" s="1">
        <f>Inskrivning!W93</f>
        <v>0</v>
      </c>
      <c r="S100" s="1">
        <f>Inskrivning!X93</f>
        <v>0</v>
      </c>
    </row>
    <row r="101" spans="1:19" ht="15" x14ac:dyDescent="0.25">
      <c r="A101" s="2"/>
      <c r="B101" s="2" t="str">
        <f>Inskrivning!G67</f>
        <v/>
      </c>
      <c r="C101" s="2" t="s">
        <v>81</v>
      </c>
      <c r="D101" s="2" t="str">
        <f t="shared" ref="D101:D132" si="3">C101&amp;" "&amp;B101</f>
        <v xml:space="preserve">Kl </v>
      </c>
      <c r="E101" s="53" t="str">
        <f>Inskrivning!J67</f>
        <v/>
      </c>
      <c r="F101" s="35" t="str">
        <f>Inskrivning!K67</f>
        <v/>
      </c>
      <c r="G101" s="2">
        <f>Inskrivning!L67</f>
        <v>0</v>
      </c>
      <c r="H101" s="2">
        <f>Inskrivning!M67</f>
        <v>0</v>
      </c>
      <c r="I101" s="2">
        <f>Inskrivning!N67</f>
        <v>0</v>
      </c>
      <c r="J101" s="2">
        <f>Inskrivning!O67</f>
        <v>0</v>
      </c>
      <c r="K101" s="2">
        <f>Inskrivning!P67</f>
        <v>0</v>
      </c>
      <c r="L101" s="1">
        <f>Inskrivning!Q67</f>
        <v>0</v>
      </c>
      <c r="M101" s="2">
        <f>Inskrivning!R67</f>
        <v>0</v>
      </c>
      <c r="N101" s="2">
        <f>Inskrivning!S67</f>
        <v>0</v>
      </c>
      <c r="O101" s="2">
        <f>Inskrivning!T67</f>
        <v>0</v>
      </c>
      <c r="P101" s="2">
        <f>Inskrivning!U67</f>
        <v>0</v>
      </c>
      <c r="Q101" s="2">
        <f>Inskrivning!V67</f>
        <v>0</v>
      </c>
      <c r="R101" s="1">
        <f>Inskrivning!W67</f>
        <v>0</v>
      </c>
      <c r="S101" s="1">
        <f>Inskrivning!X67</f>
        <v>0</v>
      </c>
    </row>
    <row r="102" spans="1:19" ht="15" x14ac:dyDescent="0.25">
      <c r="A102" s="2"/>
      <c r="B102" s="2" t="str">
        <f>Inskrivning!G94</f>
        <v/>
      </c>
      <c r="C102" s="2" t="s">
        <v>81</v>
      </c>
      <c r="D102" s="2" t="str">
        <f t="shared" si="3"/>
        <v xml:space="preserve">Kl </v>
      </c>
      <c r="E102" s="53" t="str">
        <f>Inskrivning!J94</f>
        <v/>
      </c>
      <c r="F102" s="35" t="str">
        <f>Inskrivning!K94</f>
        <v/>
      </c>
      <c r="G102" s="2">
        <f>Inskrivning!L94</f>
        <v>0</v>
      </c>
      <c r="H102" s="2">
        <f>Inskrivning!M94</f>
        <v>0</v>
      </c>
      <c r="I102" s="2">
        <f>Inskrivning!N94</f>
        <v>0</v>
      </c>
      <c r="J102" s="2">
        <f>Inskrivning!O94</f>
        <v>0</v>
      </c>
      <c r="K102" s="2">
        <f>Inskrivning!P94</f>
        <v>0</v>
      </c>
      <c r="L102" s="1">
        <f>Inskrivning!Q94</f>
        <v>0</v>
      </c>
      <c r="M102" s="2">
        <f>Inskrivning!R94</f>
        <v>0</v>
      </c>
      <c r="N102" s="2">
        <f>Inskrivning!S94</f>
        <v>0</v>
      </c>
      <c r="O102" s="2">
        <f>Inskrivning!T94</f>
        <v>0</v>
      </c>
      <c r="P102" s="2">
        <f>Inskrivning!U94</f>
        <v>0</v>
      </c>
      <c r="Q102" s="2">
        <f>Inskrivning!V94</f>
        <v>0</v>
      </c>
      <c r="R102" s="1">
        <f>Inskrivning!W94</f>
        <v>0</v>
      </c>
      <c r="S102" s="1">
        <f>Inskrivning!X94</f>
        <v>0</v>
      </c>
    </row>
    <row r="103" spans="1:19" ht="15" x14ac:dyDescent="0.25">
      <c r="A103" s="2"/>
      <c r="B103" s="2" t="str">
        <f>Inskrivning!G91</f>
        <v/>
      </c>
      <c r="C103" s="2" t="s">
        <v>81</v>
      </c>
      <c r="D103" s="2" t="str">
        <f t="shared" si="3"/>
        <v xml:space="preserve">Kl </v>
      </c>
      <c r="E103" s="53" t="str">
        <f>Inskrivning!J91</f>
        <v/>
      </c>
      <c r="F103" s="35" t="str">
        <f>Inskrivning!K91</f>
        <v/>
      </c>
      <c r="G103" s="2">
        <f>Inskrivning!L91</f>
        <v>0</v>
      </c>
      <c r="H103" s="2">
        <f>Inskrivning!M91</f>
        <v>0</v>
      </c>
      <c r="I103" s="2">
        <f>Inskrivning!N91</f>
        <v>0</v>
      </c>
      <c r="J103" s="2">
        <f>Inskrivning!O91</f>
        <v>0</v>
      </c>
      <c r="K103" s="2">
        <f>Inskrivning!P91</f>
        <v>0</v>
      </c>
      <c r="L103" s="1">
        <f>Inskrivning!Q91</f>
        <v>0</v>
      </c>
      <c r="M103" s="2">
        <f>Inskrivning!R91</f>
        <v>0</v>
      </c>
      <c r="N103" s="2">
        <f>Inskrivning!S91</f>
        <v>0</v>
      </c>
      <c r="O103" s="2">
        <f>Inskrivning!T91</f>
        <v>0</v>
      </c>
      <c r="P103" s="2">
        <f>Inskrivning!U91</f>
        <v>0</v>
      </c>
      <c r="Q103" s="2">
        <f>Inskrivning!V91</f>
        <v>0</v>
      </c>
      <c r="R103" s="1">
        <f>Inskrivning!W91</f>
        <v>0</v>
      </c>
      <c r="S103" s="1">
        <f>Inskrivning!X91</f>
        <v>0</v>
      </c>
    </row>
    <row r="104" spans="1:19" ht="15" x14ac:dyDescent="0.25">
      <c r="A104" s="2"/>
      <c r="B104" s="2" t="str">
        <f>Inskrivning!G72</f>
        <v/>
      </c>
      <c r="C104" s="2" t="s">
        <v>81</v>
      </c>
      <c r="D104" s="2" t="str">
        <f t="shared" si="3"/>
        <v xml:space="preserve">Kl </v>
      </c>
      <c r="E104" s="53" t="str">
        <f>Inskrivning!J72</f>
        <v/>
      </c>
      <c r="F104" s="35" t="str">
        <f>Inskrivning!K72</f>
        <v/>
      </c>
      <c r="G104" s="2">
        <f>Inskrivning!L72</f>
        <v>0</v>
      </c>
      <c r="H104" s="2">
        <f>Inskrivning!M72</f>
        <v>0</v>
      </c>
      <c r="I104" s="2">
        <f>Inskrivning!N72</f>
        <v>0</v>
      </c>
      <c r="J104" s="2">
        <f>Inskrivning!O72</f>
        <v>0</v>
      </c>
      <c r="K104" s="2">
        <f>Inskrivning!P72</f>
        <v>0</v>
      </c>
      <c r="L104" s="1">
        <f>Inskrivning!Q72</f>
        <v>0</v>
      </c>
      <c r="M104" s="2">
        <f>Inskrivning!R72</f>
        <v>0</v>
      </c>
      <c r="N104" s="2">
        <f>Inskrivning!S72</f>
        <v>0</v>
      </c>
      <c r="O104" s="2">
        <f>Inskrivning!T72</f>
        <v>0</v>
      </c>
      <c r="P104" s="2">
        <f>Inskrivning!U72</f>
        <v>0</v>
      </c>
      <c r="Q104" s="2">
        <f>Inskrivning!V72</f>
        <v>0</v>
      </c>
      <c r="R104" s="1">
        <f>Inskrivning!W72</f>
        <v>0</v>
      </c>
      <c r="S104" s="1">
        <f>Inskrivning!X72</f>
        <v>0</v>
      </c>
    </row>
    <row r="105" spans="1:19" ht="15" x14ac:dyDescent="0.25">
      <c r="A105" s="2"/>
      <c r="B105" s="2" t="str">
        <f>Inskrivning!G73</f>
        <v/>
      </c>
      <c r="C105" s="2" t="s">
        <v>81</v>
      </c>
      <c r="D105" s="2" t="str">
        <f t="shared" si="3"/>
        <v xml:space="preserve">Kl </v>
      </c>
      <c r="E105" s="53" t="str">
        <f>Inskrivning!J73</f>
        <v/>
      </c>
      <c r="F105" s="35" t="str">
        <f>Inskrivning!K73</f>
        <v/>
      </c>
      <c r="G105" s="2">
        <f>Inskrivning!L73</f>
        <v>0</v>
      </c>
      <c r="H105" s="2">
        <f>Inskrivning!M73</f>
        <v>0</v>
      </c>
      <c r="I105" s="2">
        <f>Inskrivning!N73</f>
        <v>0</v>
      </c>
      <c r="J105" s="2">
        <f>Inskrivning!O73</f>
        <v>0</v>
      </c>
      <c r="K105" s="2">
        <f>Inskrivning!P73</f>
        <v>0</v>
      </c>
      <c r="L105" s="1">
        <f>Inskrivning!Q73</f>
        <v>0</v>
      </c>
      <c r="M105" s="2">
        <f>Inskrivning!R73</f>
        <v>0</v>
      </c>
      <c r="N105" s="2">
        <f>Inskrivning!S73</f>
        <v>0</v>
      </c>
      <c r="O105" s="2">
        <f>Inskrivning!T73</f>
        <v>0</v>
      </c>
      <c r="P105" s="2">
        <f>Inskrivning!U73</f>
        <v>0</v>
      </c>
      <c r="Q105" s="2">
        <f>Inskrivning!V73</f>
        <v>0</v>
      </c>
      <c r="R105" s="1">
        <f>Inskrivning!W73</f>
        <v>0</v>
      </c>
      <c r="S105" s="1">
        <f>Inskrivning!X73</f>
        <v>0</v>
      </c>
    </row>
    <row r="106" spans="1:19" ht="15" x14ac:dyDescent="0.25">
      <c r="A106" s="2"/>
      <c r="B106" s="2" t="str">
        <f>Inskrivning!G83</f>
        <v/>
      </c>
      <c r="C106" s="2" t="s">
        <v>81</v>
      </c>
      <c r="D106" s="2" t="str">
        <f t="shared" si="3"/>
        <v xml:space="preserve">Kl </v>
      </c>
      <c r="E106" s="53" t="str">
        <f>Inskrivning!J83</f>
        <v/>
      </c>
      <c r="F106" s="35" t="str">
        <f>Inskrivning!K83</f>
        <v/>
      </c>
      <c r="G106" s="2">
        <f>Inskrivning!L83</f>
        <v>0</v>
      </c>
      <c r="H106" s="2">
        <f>Inskrivning!M83</f>
        <v>0</v>
      </c>
      <c r="I106" s="2">
        <f>Inskrivning!N83</f>
        <v>0</v>
      </c>
      <c r="J106" s="2">
        <f>Inskrivning!O83</f>
        <v>0</v>
      </c>
      <c r="K106" s="2">
        <f>Inskrivning!P83</f>
        <v>0</v>
      </c>
      <c r="L106" s="1">
        <f>Inskrivning!Q83</f>
        <v>0</v>
      </c>
      <c r="M106" s="2">
        <f>Inskrivning!R83</f>
        <v>0</v>
      </c>
      <c r="N106" s="2">
        <f>Inskrivning!S83</f>
        <v>0</v>
      </c>
      <c r="O106" s="2">
        <f>Inskrivning!T83</f>
        <v>0</v>
      </c>
      <c r="P106" s="2">
        <f>Inskrivning!U83</f>
        <v>0</v>
      </c>
      <c r="Q106" s="2">
        <f>Inskrivning!V83</f>
        <v>0</v>
      </c>
      <c r="R106" s="1">
        <f>Inskrivning!W83</f>
        <v>0</v>
      </c>
      <c r="S106" s="1">
        <f>Inskrivning!X83</f>
        <v>0</v>
      </c>
    </row>
    <row r="107" spans="1:19" ht="15" x14ac:dyDescent="0.25">
      <c r="A107" s="2"/>
      <c r="B107" s="2" t="str">
        <f>Inskrivning!G80</f>
        <v/>
      </c>
      <c r="C107" s="2" t="s">
        <v>81</v>
      </c>
      <c r="D107" s="2" t="str">
        <f t="shared" si="3"/>
        <v xml:space="preserve">Kl </v>
      </c>
      <c r="E107" s="53" t="str">
        <f>Inskrivning!J80</f>
        <v/>
      </c>
      <c r="F107" s="35" t="str">
        <f>Inskrivning!K80</f>
        <v/>
      </c>
      <c r="G107" s="2">
        <f>Inskrivning!L80</f>
        <v>0</v>
      </c>
      <c r="H107" s="2">
        <f>Inskrivning!M80</f>
        <v>0</v>
      </c>
      <c r="I107" s="2">
        <f>Inskrivning!N80</f>
        <v>0</v>
      </c>
      <c r="J107" s="2">
        <f>Inskrivning!O80</f>
        <v>0</v>
      </c>
      <c r="K107" s="2">
        <f>Inskrivning!P80</f>
        <v>0</v>
      </c>
      <c r="L107" s="1">
        <f>Inskrivning!Q80</f>
        <v>0</v>
      </c>
      <c r="M107" s="2">
        <f>Inskrivning!R80</f>
        <v>0</v>
      </c>
      <c r="N107" s="2">
        <f>Inskrivning!S80</f>
        <v>0</v>
      </c>
      <c r="O107" s="2">
        <f>Inskrivning!T80</f>
        <v>0</v>
      </c>
      <c r="P107" s="2">
        <f>Inskrivning!U80</f>
        <v>0</v>
      </c>
      <c r="Q107" s="2">
        <f>Inskrivning!V80</f>
        <v>0</v>
      </c>
      <c r="R107" s="1">
        <f>Inskrivning!W80</f>
        <v>0</v>
      </c>
      <c r="S107" s="1">
        <f>Inskrivning!X80</f>
        <v>0</v>
      </c>
    </row>
    <row r="108" spans="1:19" ht="15" x14ac:dyDescent="0.25">
      <c r="A108" s="2"/>
      <c r="B108" s="2" t="str">
        <f>Inskrivning!G75</f>
        <v/>
      </c>
      <c r="C108" s="2" t="s">
        <v>81</v>
      </c>
      <c r="D108" s="2" t="str">
        <f t="shared" si="3"/>
        <v xml:space="preserve">Kl </v>
      </c>
      <c r="E108" s="53" t="str">
        <f>Inskrivning!J75</f>
        <v/>
      </c>
      <c r="F108" s="35" t="str">
        <f>Inskrivning!K75</f>
        <v/>
      </c>
      <c r="G108" s="2">
        <f>Inskrivning!L75</f>
        <v>0</v>
      </c>
      <c r="H108" s="2">
        <f>Inskrivning!M75</f>
        <v>0</v>
      </c>
      <c r="I108" s="2">
        <f>Inskrivning!N75</f>
        <v>0</v>
      </c>
      <c r="J108" s="2">
        <f>Inskrivning!O75</f>
        <v>0</v>
      </c>
      <c r="K108" s="2">
        <f>Inskrivning!P75</f>
        <v>0</v>
      </c>
      <c r="L108" s="1">
        <f>Inskrivning!Q75</f>
        <v>0</v>
      </c>
      <c r="M108" s="2">
        <f>Inskrivning!R75</f>
        <v>0</v>
      </c>
      <c r="N108" s="2">
        <f>Inskrivning!S75</f>
        <v>0</v>
      </c>
      <c r="O108" s="2">
        <f>Inskrivning!T75</f>
        <v>0</v>
      </c>
      <c r="P108" s="2">
        <f>Inskrivning!U75</f>
        <v>0</v>
      </c>
      <c r="Q108" s="2">
        <f>Inskrivning!V75</f>
        <v>0</v>
      </c>
      <c r="R108" s="1">
        <f>Inskrivning!W75</f>
        <v>0</v>
      </c>
      <c r="S108" s="1">
        <f>Inskrivning!X75</f>
        <v>0</v>
      </c>
    </row>
    <row r="109" spans="1:19" ht="15" x14ac:dyDescent="0.25">
      <c r="A109" s="2"/>
      <c r="B109" s="2" t="str">
        <f>Inskrivning!G84</f>
        <v/>
      </c>
      <c r="C109" s="2" t="s">
        <v>81</v>
      </c>
      <c r="D109" s="2" t="str">
        <f t="shared" si="3"/>
        <v xml:space="preserve">Kl </v>
      </c>
      <c r="E109" s="53" t="str">
        <f>Inskrivning!J84</f>
        <v/>
      </c>
      <c r="F109" s="35" t="str">
        <f>Inskrivning!K84</f>
        <v/>
      </c>
      <c r="G109" s="2">
        <f>Inskrivning!L84</f>
        <v>0</v>
      </c>
      <c r="H109" s="2">
        <f>Inskrivning!M84</f>
        <v>0</v>
      </c>
      <c r="I109" s="2">
        <f>Inskrivning!N84</f>
        <v>0</v>
      </c>
      <c r="J109" s="2">
        <f>Inskrivning!O84</f>
        <v>0</v>
      </c>
      <c r="K109" s="2">
        <f>Inskrivning!P84</f>
        <v>0</v>
      </c>
      <c r="L109" s="1">
        <f>Inskrivning!Q84</f>
        <v>0</v>
      </c>
      <c r="M109" s="2">
        <f>Inskrivning!R84</f>
        <v>0</v>
      </c>
      <c r="N109" s="2">
        <f>Inskrivning!S84</f>
        <v>0</v>
      </c>
      <c r="O109" s="2">
        <f>Inskrivning!T84</f>
        <v>0</v>
      </c>
      <c r="P109" s="2">
        <f>Inskrivning!U84</f>
        <v>0</v>
      </c>
      <c r="Q109" s="2">
        <f>Inskrivning!V84</f>
        <v>0</v>
      </c>
      <c r="R109" s="1">
        <f>Inskrivning!W84</f>
        <v>0</v>
      </c>
      <c r="S109" s="1">
        <f>Inskrivning!X84</f>
        <v>0</v>
      </c>
    </row>
    <row r="110" spans="1:19" ht="15" x14ac:dyDescent="0.25">
      <c r="A110" s="2"/>
      <c r="B110" s="2" t="str">
        <f>Inskrivning!G82</f>
        <v/>
      </c>
      <c r="C110" s="2" t="s">
        <v>81</v>
      </c>
      <c r="D110" s="2" t="str">
        <f t="shared" si="3"/>
        <v xml:space="preserve">Kl </v>
      </c>
      <c r="E110" s="53" t="str">
        <f>Inskrivning!J82</f>
        <v/>
      </c>
      <c r="F110" s="35" t="str">
        <f>Inskrivning!K82</f>
        <v/>
      </c>
      <c r="G110" s="2">
        <f>Inskrivning!L82</f>
        <v>0</v>
      </c>
      <c r="H110" s="2">
        <f>Inskrivning!M82</f>
        <v>0</v>
      </c>
      <c r="I110" s="2">
        <f>Inskrivning!N82</f>
        <v>0</v>
      </c>
      <c r="J110" s="2">
        <f>Inskrivning!O82</f>
        <v>0</v>
      </c>
      <c r="K110" s="2">
        <f>Inskrivning!P82</f>
        <v>0</v>
      </c>
      <c r="L110" s="1">
        <f>Inskrivning!Q82</f>
        <v>0</v>
      </c>
      <c r="M110" s="2">
        <f>Inskrivning!R82</f>
        <v>0</v>
      </c>
      <c r="N110" s="2">
        <f>Inskrivning!S82</f>
        <v>0</v>
      </c>
      <c r="O110" s="2">
        <f>Inskrivning!T82</f>
        <v>0</v>
      </c>
      <c r="P110" s="2">
        <f>Inskrivning!U82</f>
        <v>0</v>
      </c>
      <c r="Q110" s="2">
        <f>Inskrivning!V82</f>
        <v>0</v>
      </c>
      <c r="R110" s="1">
        <f>Inskrivning!W82</f>
        <v>0</v>
      </c>
      <c r="S110" s="1">
        <f>Inskrivning!X82</f>
        <v>0</v>
      </c>
    </row>
    <row r="111" spans="1:19" ht="15" x14ac:dyDescent="0.25">
      <c r="A111" s="2"/>
      <c r="B111" s="2" t="str">
        <f>Inskrivning!G81</f>
        <v/>
      </c>
      <c r="C111" s="2" t="s">
        <v>81</v>
      </c>
      <c r="D111" s="2" t="str">
        <f t="shared" si="3"/>
        <v xml:space="preserve">Kl </v>
      </c>
      <c r="E111" s="53" t="str">
        <f>Inskrivning!J81</f>
        <v/>
      </c>
      <c r="F111" s="35" t="str">
        <f>Inskrivning!K81</f>
        <v/>
      </c>
      <c r="G111" s="2">
        <f>Inskrivning!L81</f>
        <v>0</v>
      </c>
      <c r="H111" s="2">
        <f>Inskrivning!M81</f>
        <v>0</v>
      </c>
      <c r="I111" s="2">
        <f>Inskrivning!N81</f>
        <v>0</v>
      </c>
      <c r="J111" s="2">
        <f>Inskrivning!O81</f>
        <v>0</v>
      </c>
      <c r="K111" s="2">
        <f>Inskrivning!P81</f>
        <v>0</v>
      </c>
      <c r="L111" s="1">
        <f>Inskrivning!Q81</f>
        <v>0</v>
      </c>
      <c r="M111" s="2">
        <f>Inskrivning!R81</f>
        <v>0</v>
      </c>
      <c r="N111" s="2">
        <f>Inskrivning!S81</f>
        <v>0</v>
      </c>
      <c r="O111" s="2">
        <f>Inskrivning!T81</f>
        <v>0</v>
      </c>
      <c r="P111" s="2">
        <f>Inskrivning!U81</f>
        <v>0</v>
      </c>
      <c r="Q111" s="2">
        <f>Inskrivning!V81</f>
        <v>0</v>
      </c>
      <c r="R111" s="1">
        <f>Inskrivning!W81</f>
        <v>0</v>
      </c>
      <c r="S111" s="1">
        <f>Inskrivning!X81</f>
        <v>0</v>
      </c>
    </row>
    <row r="112" spans="1:19" ht="15" x14ac:dyDescent="0.25">
      <c r="A112" s="2"/>
      <c r="B112" s="2" t="str">
        <f>Inskrivning!G7</f>
        <v/>
      </c>
      <c r="C112" s="2" t="s">
        <v>81</v>
      </c>
      <c r="D112" s="2" t="str">
        <f t="shared" si="3"/>
        <v xml:space="preserve">Kl </v>
      </c>
      <c r="E112" s="53" t="str">
        <f>Inskrivning!J7</f>
        <v/>
      </c>
      <c r="F112" s="35" t="str">
        <f>Inskrivning!K7</f>
        <v/>
      </c>
      <c r="G112" s="2">
        <f>Inskrivning!L7</f>
        <v>0</v>
      </c>
      <c r="H112" s="2">
        <f>Inskrivning!M7</f>
        <v>0</v>
      </c>
      <c r="I112" s="2">
        <f>Inskrivning!N7</f>
        <v>0</v>
      </c>
      <c r="J112" s="2">
        <f>Inskrivning!O7</f>
        <v>0</v>
      </c>
      <c r="K112" s="2">
        <f>Inskrivning!P7</f>
        <v>0</v>
      </c>
      <c r="L112" s="1">
        <f>Inskrivning!Q7</f>
        <v>0</v>
      </c>
      <c r="M112" s="2">
        <f>Inskrivning!R7</f>
        <v>0</v>
      </c>
      <c r="N112" s="2">
        <f>Inskrivning!S7</f>
        <v>0</v>
      </c>
      <c r="O112" s="2">
        <f>Inskrivning!T7</f>
        <v>0</v>
      </c>
      <c r="P112" s="2">
        <f>Inskrivning!U7</f>
        <v>0</v>
      </c>
      <c r="Q112" s="2">
        <f>Inskrivning!V7</f>
        <v>0</v>
      </c>
      <c r="R112" s="1">
        <f>Inskrivning!W7</f>
        <v>0</v>
      </c>
      <c r="S112" s="1">
        <f>Inskrivning!X7</f>
        <v>0</v>
      </c>
    </row>
    <row r="113" spans="1:19" ht="15" x14ac:dyDescent="0.25">
      <c r="A113" s="2"/>
      <c r="B113" s="2" t="str">
        <f>Inskrivning!G25</f>
        <v/>
      </c>
      <c r="C113" s="2" t="s">
        <v>81</v>
      </c>
      <c r="D113" s="2" t="str">
        <f t="shared" si="3"/>
        <v xml:space="preserve">Kl </v>
      </c>
      <c r="E113" s="53" t="str">
        <f>Inskrivning!J25</f>
        <v/>
      </c>
      <c r="F113" s="35" t="str">
        <f>Inskrivning!K25</f>
        <v/>
      </c>
      <c r="G113" s="2">
        <f>Inskrivning!L25</f>
        <v>0</v>
      </c>
      <c r="H113" s="2">
        <f>Inskrivning!M25</f>
        <v>0</v>
      </c>
      <c r="I113" s="2">
        <f>Inskrivning!N25</f>
        <v>0</v>
      </c>
      <c r="J113" s="2">
        <f>Inskrivning!O25</f>
        <v>0</v>
      </c>
      <c r="K113" s="2">
        <f>Inskrivning!P25</f>
        <v>0</v>
      </c>
      <c r="L113" s="1">
        <f>Inskrivning!Q25</f>
        <v>0</v>
      </c>
      <c r="M113" s="2">
        <f>Inskrivning!R25</f>
        <v>0</v>
      </c>
      <c r="N113" s="2">
        <f>Inskrivning!S25</f>
        <v>0</v>
      </c>
      <c r="O113" s="2">
        <f>Inskrivning!T25</f>
        <v>0</v>
      </c>
      <c r="P113" s="2">
        <f>Inskrivning!U25</f>
        <v>0</v>
      </c>
      <c r="Q113" s="2">
        <f>Inskrivning!V25</f>
        <v>0</v>
      </c>
      <c r="R113" s="1">
        <f>Inskrivning!W25</f>
        <v>0</v>
      </c>
      <c r="S113" s="1">
        <f>Inskrivning!X25</f>
        <v>0</v>
      </c>
    </row>
    <row r="114" spans="1:19" ht="15" x14ac:dyDescent="0.25">
      <c r="A114" s="2"/>
      <c r="B114" s="2" t="str">
        <f>Inskrivning!G26</f>
        <v/>
      </c>
      <c r="C114" s="2" t="s">
        <v>81</v>
      </c>
      <c r="D114" s="2" t="str">
        <f t="shared" si="3"/>
        <v xml:space="preserve">Kl </v>
      </c>
      <c r="E114" s="53" t="str">
        <f>Inskrivning!J26</f>
        <v/>
      </c>
      <c r="F114" s="35" t="str">
        <f>Inskrivning!K26</f>
        <v/>
      </c>
      <c r="G114" s="2">
        <f>Inskrivning!L26</f>
        <v>0</v>
      </c>
      <c r="H114" s="2">
        <f>Inskrivning!M26</f>
        <v>0</v>
      </c>
      <c r="I114" s="2">
        <f>Inskrivning!N26</f>
        <v>0</v>
      </c>
      <c r="J114" s="2">
        <f>Inskrivning!O26</f>
        <v>0</v>
      </c>
      <c r="K114" s="2">
        <f>Inskrivning!P26</f>
        <v>0</v>
      </c>
      <c r="L114" s="1">
        <f>Inskrivning!Q26</f>
        <v>0</v>
      </c>
      <c r="M114" s="2">
        <f>Inskrivning!R26</f>
        <v>0</v>
      </c>
      <c r="N114" s="2">
        <f>Inskrivning!S26</f>
        <v>0</v>
      </c>
      <c r="O114" s="2">
        <f>Inskrivning!T26</f>
        <v>0</v>
      </c>
      <c r="P114" s="2">
        <f>Inskrivning!U26</f>
        <v>0</v>
      </c>
      <c r="Q114" s="2">
        <f>Inskrivning!V26</f>
        <v>0</v>
      </c>
      <c r="R114" s="1">
        <f>Inskrivning!W26</f>
        <v>0</v>
      </c>
      <c r="S114" s="1">
        <f>Inskrivning!X26</f>
        <v>0</v>
      </c>
    </row>
    <row r="115" spans="1:19" ht="15" x14ac:dyDescent="0.25">
      <c r="A115" s="2"/>
      <c r="B115" s="2" t="str">
        <f>Inskrivning!G27</f>
        <v/>
      </c>
      <c r="C115" s="2" t="s">
        <v>81</v>
      </c>
      <c r="D115" s="2" t="str">
        <f t="shared" si="3"/>
        <v xml:space="preserve">Kl </v>
      </c>
      <c r="E115" s="53" t="str">
        <f>Inskrivning!J27</f>
        <v/>
      </c>
      <c r="F115" s="35" t="str">
        <f>Inskrivning!K27</f>
        <v/>
      </c>
      <c r="G115" s="2">
        <f>Inskrivning!L27</f>
        <v>0</v>
      </c>
      <c r="H115" s="2">
        <f>Inskrivning!M27</f>
        <v>0</v>
      </c>
      <c r="I115" s="2">
        <f>Inskrivning!N27</f>
        <v>0</v>
      </c>
      <c r="J115" s="2">
        <f>Inskrivning!O27</f>
        <v>0</v>
      </c>
      <c r="K115" s="2">
        <f>Inskrivning!P27</f>
        <v>0</v>
      </c>
      <c r="L115" s="1">
        <f>Inskrivning!Q27</f>
        <v>0</v>
      </c>
      <c r="M115" s="2">
        <f>Inskrivning!R27</f>
        <v>0</v>
      </c>
      <c r="N115" s="2">
        <f>Inskrivning!S27</f>
        <v>0</v>
      </c>
      <c r="O115" s="2">
        <f>Inskrivning!T27</f>
        <v>0</v>
      </c>
      <c r="P115" s="2">
        <f>Inskrivning!U27</f>
        <v>0</v>
      </c>
      <c r="Q115" s="2">
        <f>Inskrivning!V27</f>
        <v>0</v>
      </c>
      <c r="R115" s="1">
        <f>Inskrivning!W27</f>
        <v>0</v>
      </c>
      <c r="S115" s="1">
        <f>Inskrivning!X27</f>
        <v>0</v>
      </c>
    </row>
    <row r="116" spans="1:19" ht="15" x14ac:dyDescent="0.25">
      <c r="A116" s="2"/>
      <c r="B116" s="2" t="str">
        <f>Inskrivning!G29</f>
        <v/>
      </c>
      <c r="C116" s="2" t="s">
        <v>81</v>
      </c>
      <c r="D116" s="2" t="str">
        <f t="shared" si="3"/>
        <v xml:space="preserve">Kl </v>
      </c>
      <c r="E116" s="53" t="str">
        <f>Inskrivning!J29</f>
        <v/>
      </c>
      <c r="F116" s="35" t="str">
        <f>Inskrivning!K29</f>
        <v/>
      </c>
      <c r="G116" s="2">
        <f>Inskrivning!L29</f>
        <v>0</v>
      </c>
      <c r="H116" s="2">
        <f>Inskrivning!M29</f>
        <v>0</v>
      </c>
      <c r="I116" s="2">
        <f>Inskrivning!N29</f>
        <v>0</v>
      </c>
      <c r="J116" s="2">
        <f>Inskrivning!O29</f>
        <v>0</v>
      </c>
      <c r="K116" s="2">
        <f>Inskrivning!P29</f>
        <v>0</v>
      </c>
      <c r="L116" s="1">
        <f>Inskrivning!Q29</f>
        <v>0</v>
      </c>
      <c r="M116" s="2">
        <f>Inskrivning!R29</f>
        <v>0</v>
      </c>
      <c r="N116" s="2">
        <f>Inskrivning!S29</f>
        <v>0</v>
      </c>
      <c r="O116" s="2">
        <f>Inskrivning!T29</f>
        <v>0</v>
      </c>
      <c r="P116" s="2">
        <f>Inskrivning!U29</f>
        <v>0</v>
      </c>
      <c r="Q116" s="2">
        <f>Inskrivning!V29</f>
        <v>0</v>
      </c>
      <c r="R116" s="1">
        <f>Inskrivning!W29</f>
        <v>0</v>
      </c>
      <c r="S116" s="1">
        <f>Inskrivning!X29</f>
        <v>0</v>
      </c>
    </row>
    <row r="117" spans="1:19" ht="15" x14ac:dyDescent="0.25">
      <c r="A117" s="2"/>
      <c r="B117" s="2" t="str">
        <f>Inskrivning!G30</f>
        <v/>
      </c>
      <c r="C117" s="2" t="s">
        <v>81</v>
      </c>
      <c r="D117" s="2" t="str">
        <f t="shared" si="3"/>
        <v xml:space="preserve">Kl </v>
      </c>
      <c r="E117" s="53" t="str">
        <f>Inskrivning!J30</f>
        <v/>
      </c>
      <c r="F117" s="35" t="str">
        <f>Inskrivning!K30</f>
        <v/>
      </c>
      <c r="G117" s="2">
        <f>Inskrivning!L30</f>
        <v>0</v>
      </c>
      <c r="H117" s="2">
        <f>Inskrivning!M30</f>
        <v>0</v>
      </c>
      <c r="I117" s="2">
        <f>Inskrivning!N30</f>
        <v>0</v>
      </c>
      <c r="J117" s="2">
        <f>Inskrivning!O30</f>
        <v>0</v>
      </c>
      <c r="K117" s="2">
        <f>Inskrivning!P30</f>
        <v>0</v>
      </c>
      <c r="L117" s="1">
        <f>Inskrivning!Q30</f>
        <v>0</v>
      </c>
      <c r="M117" s="2">
        <f>Inskrivning!R30</f>
        <v>0</v>
      </c>
      <c r="N117" s="2">
        <f>Inskrivning!S30</f>
        <v>0</v>
      </c>
      <c r="O117" s="2">
        <f>Inskrivning!T30</f>
        <v>0</v>
      </c>
      <c r="P117" s="2">
        <f>Inskrivning!U30</f>
        <v>0</v>
      </c>
      <c r="Q117" s="2">
        <f>Inskrivning!V30</f>
        <v>0</v>
      </c>
      <c r="R117" s="1">
        <f>Inskrivning!W30</f>
        <v>0</v>
      </c>
      <c r="S117" s="1">
        <f>Inskrivning!X30</f>
        <v>0</v>
      </c>
    </row>
    <row r="118" spans="1:19" ht="15" x14ac:dyDescent="0.25">
      <c r="A118" s="2"/>
      <c r="B118" s="2" t="str">
        <f>Inskrivning!G31</f>
        <v/>
      </c>
      <c r="C118" s="2" t="s">
        <v>81</v>
      </c>
      <c r="D118" s="2" t="str">
        <f t="shared" si="3"/>
        <v xml:space="preserve">Kl </v>
      </c>
      <c r="E118" s="53" t="str">
        <f>Inskrivning!J31</f>
        <v/>
      </c>
      <c r="F118" s="35" t="str">
        <f>Inskrivning!K31</f>
        <v/>
      </c>
      <c r="G118" s="2">
        <f>Inskrivning!L31</f>
        <v>0</v>
      </c>
      <c r="H118" s="2">
        <f>Inskrivning!M31</f>
        <v>0</v>
      </c>
      <c r="I118" s="2">
        <f>Inskrivning!N31</f>
        <v>0</v>
      </c>
      <c r="J118" s="2">
        <f>Inskrivning!O31</f>
        <v>0</v>
      </c>
      <c r="K118" s="2">
        <f>Inskrivning!P31</f>
        <v>0</v>
      </c>
      <c r="L118" s="1">
        <f>Inskrivning!Q31</f>
        <v>0</v>
      </c>
      <c r="M118" s="2">
        <f>Inskrivning!R31</f>
        <v>0</v>
      </c>
      <c r="N118" s="2">
        <f>Inskrivning!S31</f>
        <v>0</v>
      </c>
      <c r="O118" s="2">
        <f>Inskrivning!T31</f>
        <v>0</v>
      </c>
      <c r="P118" s="2">
        <f>Inskrivning!U31</f>
        <v>0</v>
      </c>
      <c r="Q118" s="2">
        <f>Inskrivning!V31</f>
        <v>0</v>
      </c>
      <c r="R118" s="1">
        <f>Inskrivning!W31</f>
        <v>0</v>
      </c>
      <c r="S118" s="1">
        <f>Inskrivning!X31</f>
        <v>0</v>
      </c>
    </row>
    <row r="119" spans="1:19" ht="15" x14ac:dyDescent="0.25">
      <c r="A119" s="2"/>
      <c r="B119" s="2" t="str">
        <f>Inskrivning!G32</f>
        <v/>
      </c>
      <c r="C119" s="2" t="s">
        <v>81</v>
      </c>
      <c r="D119" s="2" t="str">
        <f t="shared" si="3"/>
        <v xml:space="preserve">Kl </v>
      </c>
      <c r="E119" s="53" t="str">
        <f>Inskrivning!J32</f>
        <v/>
      </c>
      <c r="F119" s="35" t="str">
        <f>Inskrivning!K32</f>
        <v/>
      </c>
      <c r="G119" s="2">
        <f>Inskrivning!L32</f>
        <v>0</v>
      </c>
      <c r="H119" s="2">
        <f>Inskrivning!M32</f>
        <v>0</v>
      </c>
      <c r="I119" s="2">
        <f>Inskrivning!N32</f>
        <v>0</v>
      </c>
      <c r="J119" s="2">
        <f>Inskrivning!O32</f>
        <v>0</v>
      </c>
      <c r="K119" s="2">
        <f>Inskrivning!P32</f>
        <v>0</v>
      </c>
      <c r="L119" s="1">
        <f>Inskrivning!Q32</f>
        <v>0</v>
      </c>
      <c r="M119" s="2">
        <f>Inskrivning!R32</f>
        <v>0</v>
      </c>
      <c r="N119" s="2">
        <f>Inskrivning!S32</f>
        <v>0</v>
      </c>
      <c r="O119" s="2">
        <f>Inskrivning!T32</f>
        <v>0</v>
      </c>
      <c r="P119" s="2">
        <f>Inskrivning!U32</f>
        <v>0</v>
      </c>
      <c r="Q119" s="2">
        <f>Inskrivning!V32</f>
        <v>0</v>
      </c>
      <c r="R119" s="1">
        <f>Inskrivning!W32</f>
        <v>0</v>
      </c>
      <c r="S119" s="1">
        <f>Inskrivning!X32</f>
        <v>0</v>
      </c>
    </row>
    <row r="120" spans="1:19" ht="15" x14ac:dyDescent="0.25">
      <c r="A120" s="2"/>
      <c r="B120" s="2" t="str">
        <f>Inskrivning!G33</f>
        <v/>
      </c>
      <c r="C120" s="2" t="s">
        <v>81</v>
      </c>
      <c r="D120" s="2" t="str">
        <f t="shared" si="3"/>
        <v xml:space="preserve">Kl </v>
      </c>
      <c r="E120" s="53" t="str">
        <f>Inskrivning!J33</f>
        <v/>
      </c>
      <c r="F120" s="35" t="str">
        <f>Inskrivning!K33</f>
        <v/>
      </c>
      <c r="G120" s="2">
        <f>Inskrivning!L33</f>
        <v>0</v>
      </c>
      <c r="H120" s="2">
        <f>Inskrivning!M33</f>
        <v>0</v>
      </c>
      <c r="I120" s="2">
        <f>Inskrivning!N33</f>
        <v>0</v>
      </c>
      <c r="J120" s="2">
        <f>Inskrivning!O33</f>
        <v>0</v>
      </c>
      <c r="K120" s="2">
        <f>Inskrivning!P33</f>
        <v>0</v>
      </c>
      <c r="L120" s="1">
        <f>Inskrivning!Q33</f>
        <v>0</v>
      </c>
      <c r="M120" s="2">
        <f>Inskrivning!R33</f>
        <v>0</v>
      </c>
      <c r="N120" s="2">
        <f>Inskrivning!S33</f>
        <v>0</v>
      </c>
      <c r="O120" s="2">
        <f>Inskrivning!T33</f>
        <v>0</v>
      </c>
      <c r="P120" s="2">
        <f>Inskrivning!U33</f>
        <v>0</v>
      </c>
      <c r="Q120" s="2">
        <f>Inskrivning!V33</f>
        <v>0</v>
      </c>
      <c r="R120" s="1">
        <f>Inskrivning!W33</f>
        <v>0</v>
      </c>
      <c r="S120" s="1">
        <f>Inskrivning!X33</f>
        <v>0</v>
      </c>
    </row>
    <row r="121" spans="1:19" ht="15" x14ac:dyDescent="0.25">
      <c r="A121" s="2"/>
      <c r="B121" s="2" t="str">
        <f>Inskrivning!G35</f>
        <v/>
      </c>
      <c r="C121" s="2" t="s">
        <v>81</v>
      </c>
      <c r="D121" s="2" t="str">
        <f t="shared" si="3"/>
        <v xml:space="preserve">Kl </v>
      </c>
      <c r="E121" s="53" t="str">
        <f>Inskrivning!J35</f>
        <v/>
      </c>
      <c r="F121" s="35" t="str">
        <f>Inskrivning!K35</f>
        <v/>
      </c>
      <c r="G121" s="2">
        <f>Inskrivning!L35</f>
        <v>0</v>
      </c>
      <c r="H121" s="2">
        <f>Inskrivning!M35</f>
        <v>0</v>
      </c>
      <c r="I121" s="2">
        <f>Inskrivning!N35</f>
        <v>0</v>
      </c>
      <c r="J121" s="2">
        <f>Inskrivning!O35</f>
        <v>0</v>
      </c>
      <c r="K121" s="2">
        <f>Inskrivning!P35</f>
        <v>0</v>
      </c>
      <c r="L121" s="1">
        <f>Inskrivning!Q35</f>
        <v>0</v>
      </c>
      <c r="M121" s="2">
        <f>Inskrivning!R35</f>
        <v>0</v>
      </c>
      <c r="N121" s="2">
        <f>Inskrivning!S35</f>
        <v>0</v>
      </c>
      <c r="O121" s="2">
        <f>Inskrivning!T35</f>
        <v>0</v>
      </c>
      <c r="P121" s="2">
        <f>Inskrivning!U35</f>
        <v>0</v>
      </c>
      <c r="Q121" s="2">
        <f>Inskrivning!V35</f>
        <v>0</v>
      </c>
      <c r="R121" s="1">
        <f>Inskrivning!W35</f>
        <v>0</v>
      </c>
      <c r="S121" s="1">
        <f>Inskrivning!X35</f>
        <v>0</v>
      </c>
    </row>
    <row r="122" spans="1:19" ht="15" x14ac:dyDescent="0.25">
      <c r="A122" s="2"/>
      <c r="B122" s="2" t="str">
        <f>Inskrivning!G36</f>
        <v/>
      </c>
      <c r="C122" s="2" t="s">
        <v>81</v>
      </c>
      <c r="D122" s="2" t="str">
        <f t="shared" si="3"/>
        <v xml:space="preserve">Kl </v>
      </c>
      <c r="E122" s="53" t="str">
        <f>Inskrivning!J36</f>
        <v/>
      </c>
      <c r="F122" s="35" t="str">
        <f>Inskrivning!K36</f>
        <v/>
      </c>
      <c r="G122" s="2">
        <f>Inskrivning!L36</f>
        <v>0</v>
      </c>
      <c r="H122" s="2">
        <f>Inskrivning!M36</f>
        <v>0</v>
      </c>
      <c r="I122" s="2">
        <f>Inskrivning!N36</f>
        <v>0</v>
      </c>
      <c r="J122" s="2">
        <f>Inskrivning!O36</f>
        <v>0</v>
      </c>
      <c r="K122" s="2">
        <f>Inskrivning!P36</f>
        <v>0</v>
      </c>
      <c r="L122" s="1">
        <f>Inskrivning!Q36</f>
        <v>0</v>
      </c>
      <c r="M122" s="2">
        <f>Inskrivning!R36</f>
        <v>0</v>
      </c>
      <c r="N122" s="2">
        <f>Inskrivning!S36</f>
        <v>0</v>
      </c>
      <c r="O122" s="2">
        <f>Inskrivning!T36</f>
        <v>0</v>
      </c>
      <c r="P122" s="2">
        <f>Inskrivning!U36</f>
        <v>0</v>
      </c>
      <c r="Q122" s="2">
        <f>Inskrivning!V36</f>
        <v>0</v>
      </c>
      <c r="R122" s="1">
        <f>Inskrivning!W36</f>
        <v>0</v>
      </c>
      <c r="S122" s="1">
        <f>Inskrivning!X36</f>
        <v>0</v>
      </c>
    </row>
    <row r="123" spans="1:19" ht="15" x14ac:dyDescent="0.25">
      <c r="A123" s="2"/>
      <c r="B123" s="2" t="str">
        <f>Inskrivning!G37</f>
        <v/>
      </c>
      <c r="C123" s="2" t="s">
        <v>81</v>
      </c>
      <c r="D123" s="2" t="str">
        <f t="shared" si="3"/>
        <v xml:space="preserve">Kl </v>
      </c>
      <c r="E123" s="53" t="str">
        <f>Inskrivning!J37</f>
        <v/>
      </c>
      <c r="F123" s="35" t="str">
        <f>Inskrivning!K37</f>
        <v/>
      </c>
      <c r="G123" s="2">
        <f>Inskrivning!L37</f>
        <v>0</v>
      </c>
      <c r="H123" s="2">
        <f>Inskrivning!M37</f>
        <v>0</v>
      </c>
      <c r="I123" s="2">
        <f>Inskrivning!N37</f>
        <v>0</v>
      </c>
      <c r="J123" s="2">
        <f>Inskrivning!O37</f>
        <v>0</v>
      </c>
      <c r="K123" s="2">
        <f>Inskrivning!P37</f>
        <v>0</v>
      </c>
      <c r="L123" s="1">
        <f>Inskrivning!Q37</f>
        <v>0</v>
      </c>
      <c r="M123" s="2">
        <f>Inskrivning!R37</f>
        <v>0</v>
      </c>
      <c r="N123" s="2">
        <f>Inskrivning!S37</f>
        <v>0</v>
      </c>
      <c r="O123" s="2">
        <f>Inskrivning!T37</f>
        <v>0</v>
      </c>
      <c r="P123" s="2">
        <f>Inskrivning!U37</f>
        <v>0</v>
      </c>
      <c r="Q123" s="2">
        <f>Inskrivning!V37</f>
        <v>0</v>
      </c>
      <c r="R123" s="1">
        <f>Inskrivning!W37</f>
        <v>0</v>
      </c>
      <c r="S123" s="1">
        <f>Inskrivning!X37</f>
        <v>0</v>
      </c>
    </row>
    <row r="124" spans="1:19" ht="15" x14ac:dyDescent="0.25">
      <c r="A124" s="2"/>
      <c r="B124" s="2" t="str">
        <f>Inskrivning!G38</f>
        <v/>
      </c>
      <c r="C124" s="2" t="s">
        <v>81</v>
      </c>
      <c r="D124" s="2" t="str">
        <f t="shared" si="3"/>
        <v xml:space="preserve">Kl </v>
      </c>
      <c r="E124" s="53" t="str">
        <f>Inskrivning!J38</f>
        <v/>
      </c>
      <c r="F124" s="35" t="str">
        <f>Inskrivning!K38</f>
        <v/>
      </c>
      <c r="G124" s="2">
        <f>Inskrivning!L38</f>
        <v>0</v>
      </c>
      <c r="H124" s="2">
        <f>Inskrivning!M38</f>
        <v>0</v>
      </c>
      <c r="I124" s="2">
        <f>Inskrivning!N38</f>
        <v>0</v>
      </c>
      <c r="J124" s="2">
        <f>Inskrivning!O38</f>
        <v>0</v>
      </c>
      <c r="K124" s="2">
        <f>Inskrivning!P38</f>
        <v>0</v>
      </c>
      <c r="L124" s="1">
        <f>Inskrivning!Q38</f>
        <v>0</v>
      </c>
      <c r="M124" s="2">
        <f>Inskrivning!R38</f>
        <v>0</v>
      </c>
      <c r="N124" s="2">
        <f>Inskrivning!S38</f>
        <v>0</v>
      </c>
      <c r="O124" s="2">
        <f>Inskrivning!T38</f>
        <v>0</v>
      </c>
      <c r="P124" s="2">
        <f>Inskrivning!U38</f>
        <v>0</v>
      </c>
      <c r="Q124" s="2">
        <f>Inskrivning!V38</f>
        <v>0</v>
      </c>
      <c r="R124" s="1">
        <f>Inskrivning!W38</f>
        <v>0</v>
      </c>
      <c r="S124" s="1">
        <f>Inskrivning!X38</f>
        <v>0</v>
      </c>
    </row>
    <row r="125" spans="1:19" ht="15" x14ac:dyDescent="0.25">
      <c r="A125" s="2"/>
      <c r="B125" s="2" t="str">
        <f>Inskrivning!G39</f>
        <v/>
      </c>
      <c r="C125" s="2" t="s">
        <v>81</v>
      </c>
      <c r="D125" s="2" t="str">
        <f t="shared" si="3"/>
        <v xml:space="preserve">Kl </v>
      </c>
      <c r="E125" s="53" t="str">
        <f>Inskrivning!J39</f>
        <v/>
      </c>
      <c r="F125" s="35" t="str">
        <f>Inskrivning!K39</f>
        <v/>
      </c>
      <c r="G125" s="2">
        <f>Inskrivning!L39</f>
        <v>0</v>
      </c>
      <c r="H125" s="2">
        <f>Inskrivning!M39</f>
        <v>0</v>
      </c>
      <c r="I125" s="2">
        <f>Inskrivning!N39</f>
        <v>0</v>
      </c>
      <c r="J125" s="2">
        <f>Inskrivning!O39</f>
        <v>0</v>
      </c>
      <c r="K125" s="2">
        <f>Inskrivning!P39</f>
        <v>0</v>
      </c>
      <c r="L125" s="1">
        <f>Inskrivning!Q39</f>
        <v>0</v>
      </c>
      <c r="M125" s="2">
        <f>Inskrivning!R39</f>
        <v>0</v>
      </c>
      <c r="N125" s="2">
        <f>Inskrivning!S39</f>
        <v>0</v>
      </c>
      <c r="O125" s="2">
        <f>Inskrivning!T39</f>
        <v>0</v>
      </c>
      <c r="P125" s="2">
        <f>Inskrivning!U39</f>
        <v>0</v>
      </c>
      <c r="Q125" s="2">
        <f>Inskrivning!V39</f>
        <v>0</v>
      </c>
      <c r="R125" s="1">
        <f>Inskrivning!W39</f>
        <v>0</v>
      </c>
      <c r="S125" s="1">
        <f>Inskrivning!X39</f>
        <v>0</v>
      </c>
    </row>
    <row r="126" spans="1:19" ht="15" x14ac:dyDescent="0.25">
      <c r="A126" s="2"/>
      <c r="B126" s="2" t="str">
        <f>Inskrivning!G40</f>
        <v/>
      </c>
      <c r="C126" s="2" t="s">
        <v>81</v>
      </c>
      <c r="D126" s="2" t="str">
        <f t="shared" si="3"/>
        <v xml:space="preserve">Kl </v>
      </c>
      <c r="E126" s="53" t="str">
        <f>Inskrivning!J40</f>
        <v/>
      </c>
      <c r="F126" s="35" t="str">
        <f>Inskrivning!K40</f>
        <v/>
      </c>
      <c r="G126" s="2">
        <f>Inskrivning!L40</f>
        <v>0</v>
      </c>
      <c r="H126" s="2">
        <f>Inskrivning!M40</f>
        <v>0</v>
      </c>
      <c r="I126" s="2">
        <f>Inskrivning!N40</f>
        <v>0</v>
      </c>
      <c r="J126" s="2">
        <f>Inskrivning!O40</f>
        <v>0</v>
      </c>
      <c r="K126" s="2">
        <f>Inskrivning!P40</f>
        <v>0</v>
      </c>
      <c r="L126" s="1">
        <f>Inskrivning!Q40</f>
        <v>0</v>
      </c>
      <c r="M126" s="2">
        <f>Inskrivning!R40</f>
        <v>0</v>
      </c>
      <c r="N126" s="2">
        <f>Inskrivning!S40</f>
        <v>0</v>
      </c>
      <c r="O126" s="2">
        <f>Inskrivning!T40</f>
        <v>0</v>
      </c>
      <c r="P126" s="2">
        <f>Inskrivning!U40</f>
        <v>0</v>
      </c>
      <c r="Q126" s="2">
        <f>Inskrivning!V40</f>
        <v>0</v>
      </c>
      <c r="R126" s="1">
        <f>Inskrivning!W40</f>
        <v>0</v>
      </c>
      <c r="S126" s="1">
        <f>Inskrivning!X40</f>
        <v>0</v>
      </c>
    </row>
    <row r="127" spans="1:19" ht="15" x14ac:dyDescent="0.25">
      <c r="A127" s="2"/>
      <c r="B127" s="2" t="str">
        <f>Inskrivning!G41</f>
        <v/>
      </c>
      <c r="C127" s="2" t="s">
        <v>81</v>
      </c>
      <c r="D127" s="2" t="str">
        <f t="shared" si="3"/>
        <v xml:space="preserve">Kl </v>
      </c>
      <c r="E127" s="53" t="str">
        <f>Inskrivning!J41</f>
        <v/>
      </c>
      <c r="F127" s="35" t="str">
        <f>Inskrivning!K41</f>
        <v/>
      </c>
      <c r="G127" s="2">
        <f>Inskrivning!L41</f>
        <v>0</v>
      </c>
      <c r="H127" s="2">
        <f>Inskrivning!M41</f>
        <v>0</v>
      </c>
      <c r="I127" s="2">
        <f>Inskrivning!N41</f>
        <v>0</v>
      </c>
      <c r="J127" s="2">
        <f>Inskrivning!O41</f>
        <v>0</v>
      </c>
      <c r="K127" s="2">
        <f>Inskrivning!P41</f>
        <v>0</v>
      </c>
      <c r="L127" s="1">
        <f>Inskrivning!Q41</f>
        <v>0</v>
      </c>
      <c r="M127" s="2">
        <f>Inskrivning!R41</f>
        <v>0</v>
      </c>
      <c r="N127" s="2">
        <f>Inskrivning!S41</f>
        <v>0</v>
      </c>
      <c r="O127" s="2">
        <f>Inskrivning!T41</f>
        <v>0</v>
      </c>
      <c r="P127" s="2">
        <f>Inskrivning!U41</f>
        <v>0</v>
      </c>
      <c r="Q127" s="2">
        <f>Inskrivning!V41</f>
        <v>0</v>
      </c>
      <c r="R127" s="1">
        <f>Inskrivning!W41</f>
        <v>0</v>
      </c>
      <c r="S127" s="1">
        <f>Inskrivning!X41</f>
        <v>0</v>
      </c>
    </row>
    <row r="128" spans="1:19" ht="15" x14ac:dyDescent="0.25">
      <c r="A128" s="2"/>
      <c r="B128" s="2" t="str">
        <f>Inskrivning!G42</f>
        <v/>
      </c>
      <c r="C128" s="2" t="s">
        <v>81</v>
      </c>
      <c r="D128" s="2" t="str">
        <f t="shared" si="3"/>
        <v xml:space="preserve">Kl </v>
      </c>
      <c r="E128" s="53" t="str">
        <f>Inskrivning!J42</f>
        <v/>
      </c>
      <c r="F128" s="35" t="str">
        <f>Inskrivning!K42</f>
        <v/>
      </c>
      <c r="G128" s="2">
        <f>Inskrivning!L42</f>
        <v>0</v>
      </c>
      <c r="H128" s="2">
        <f>Inskrivning!M42</f>
        <v>0</v>
      </c>
      <c r="I128" s="2">
        <f>Inskrivning!N42</f>
        <v>0</v>
      </c>
      <c r="J128" s="2">
        <f>Inskrivning!O42</f>
        <v>0</v>
      </c>
      <c r="K128" s="2">
        <f>Inskrivning!P42</f>
        <v>0</v>
      </c>
      <c r="L128" s="1">
        <f>Inskrivning!Q42</f>
        <v>0</v>
      </c>
      <c r="M128" s="2">
        <f>Inskrivning!R42</f>
        <v>0</v>
      </c>
      <c r="N128" s="2">
        <f>Inskrivning!S42</f>
        <v>0</v>
      </c>
      <c r="O128" s="2">
        <f>Inskrivning!T42</f>
        <v>0</v>
      </c>
      <c r="P128" s="2">
        <f>Inskrivning!U42</f>
        <v>0</v>
      </c>
      <c r="Q128" s="2">
        <f>Inskrivning!V42</f>
        <v>0</v>
      </c>
      <c r="R128" s="1">
        <f>Inskrivning!W42</f>
        <v>0</v>
      </c>
      <c r="S128" s="1">
        <f>Inskrivning!X42</f>
        <v>0</v>
      </c>
    </row>
    <row r="129" spans="1:19" ht="15" x14ac:dyDescent="0.25">
      <c r="A129" s="2"/>
      <c r="B129" s="2" t="str">
        <f>Inskrivning!G43</f>
        <v/>
      </c>
      <c r="C129" s="2" t="s">
        <v>81</v>
      </c>
      <c r="D129" s="2" t="str">
        <f t="shared" si="3"/>
        <v xml:space="preserve">Kl </v>
      </c>
      <c r="E129" s="53" t="str">
        <f>Inskrivning!J43</f>
        <v/>
      </c>
      <c r="F129" s="35" t="str">
        <f>Inskrivning!K43</f>
        <v/>
      </c>
      <c r="G129" s="2">
        <f>Inskrivning!L43</f>
        <v>0</v>
      </c>
      <c r="H129" s="2">
        <f>Inskrivning!M43</f>
        <v>0</v>
      </c>
      <c r="I129" s="2">
        <f>Inskrivning!N43</f>
        <v>0</v>
      </c>
      <c r="J129" s="2">
        <f>Inskrivning!O43</f>
        <v>0</v>
      </c>
      <c r="K129" s="2">
        <f>Inskrivning!P43</f>
        <v>0</v>
      </c>
      <c r="L129" s="1">
        <f>Inskrivning!Q43</f>
        <v>0</v>
      </c>
      <c r="M129" s="2">
        <f>Inskrivning!R43</f>
        <v>0</v>
      </c>
      <c r="N129" s="2">
        <f>Inskrivning!S43</f>
        <v>0</v>
      </c>
      <c r="O129" s="2">
        <f>Inskrivning!T43</f>
        <v>0</v>
      </c>
      <c r="P129" s="2">
        <f>Inskrivning!U43</f>
        <v>0</v>
      </c>
      <c r="Q129" s="2">
        <f>Inskrivning!V43</f>
        <v>0</v>
      </c>
      <c r="R129" s="1">
        <f>Inskrivning!W43</f>
        <v>0</v>
      </c>
      <c r="S129" s="1">
        <f>Inskrivning!X43</f>
        <v>0</v>
      </c>
    </row>
    <row r="130" spans="1:19" ht="15" x14ac:dyDescent="0.25">
      <c r="A130" s="2"/>
      <c r="B130" s="2" t="str">
        <f>Inskrivning!G44</f>
        <v/>
      </c>
      <c r="C130" s="2" t="s">
        <v>81</v>
      </c>
      <c r="D130" s="2" t="str">
        <f t="shared" si="3"/>
        <v xml:space="preserve">Kl </v>
      </c>
      <c r="E130" s="53" t="str">
        <f>Inskrivning!J44</f>
        <v/>
      </c>
      <c r="F130" s="35" t="str">
        <f>Inskrivning!K44</f>
        <v/>
      </c>
      <c r="G130" s="2">
        <f>Inskrivning!L44</f>
        <v>0</v>
      </c>
      <c r="H130" s="2">
        <f>Inskrivning!M44</f>
        <v>0</v>
      </c>
      <c r="I130" s="2">
        <f>Inskrivning!N44</f>
        <v>0</v>
      </c>
      <c r="J130" s="2">
        <f>Inskrivning!O44</f>
        <v>0</v>
      </c>
      <c r="K130" s="2">
        <f>Inskrivning!P44</f>
        <v>0</v>
      </c>
      <c r="L130" s="1">
        <f>Inskrivning!Q44</f>
        <v>0</v>
      </c>
      <c r="M130" s="2">
        <f>Inskrivning!R44</f>
        <v>0</v>
      </c>
      <c r="N130" s="2">
        <f>Inskrivning!S44</f>
        <v>0</v>
      </c>
      <c r="O130" s="2">
        <f>Inskrivning!T44</f>
        <v>0</v>
      </c>
      <c r="P130" s="2">
        <f>Inskrivning!U44</f>
        <v>0</v>
      </c>
      <c r="Q130" s="2">
        <f>Inskrivning!V44</f>
        <v>0</v>
      </c>
      <c r="R130" s="1">
        <f>Inskrivning!W44</f>
        <v>0</v>
      </c>
      <c r="S130" s="1">
        <f>Inskrivning!X44</f>
        <v>0</v>
      </c>
    </row>
    <row r="131" spans="1:19" ht="15" x14ac:dyDescent="0.25">
      <c r="A131" s="2"/>
      <c r="B131" s="2" t="str">
        <f>Inskrivning!G45</f>
        <v/>
      </c>
      <c r="C131" s="2" t="s">
        <v>81</v>
      </c>
      <c r="D131" s="2" t="str">
        <f t="shared" si="3"/>
        <v xml:space="preserve">Kl </v>
      </c>
      <c r="E131" s="53" t="str">
        <f>Inskrivning!J45</f>
        <v/>
      </c>
      <c r="F131" s="35" t="str">
        <f>Inskrivning!K45</f>
        <v/>
      </c>
      <c r="G131" s="2">
        <f>Inskrivning!L45</f>
        <v>0</v>
      </c>
      <c r="H131" s="2">
        <f>Inskrivning!M45</f>
        <v>0</v>
      </c>
      <c r="I131" s="2">
        <f>Inskrivning!N45</f>
        <v>0</v>
      </c>
      <c r="J131" s="2">
        <f>Inskrivning!O45</f>
        <v>0</v>
      </c>
      <c r="K131" s="2">
        <f>Inskrivning!P45</f>
        <v>0</v>
      </c>
      <c r="L131" s="1">
        <f>Inskrivning!Q45</f>
        <v>0</v>
      </c>
      <c r="M131" s="2">
        <f>Inskrivning!R45</f>
        <v>0</v>
      </c>
      <c r="N131" s="2">
        <f>Inskrivning!S45</f>
        <v>0</v>
      </c>
      <c r="O131" s="2">
        <f>Inskrivning!T45</f>
        <v>0</v>
      </c>
      <c r="P131" s="2">
        <f>Inskrivning!U45</f>
        <v>0</v>
      </c>
      <c r="Q131" s="2">
        <f>Inskrivning!V45</f>
        <v>0</v>
      </c>
      <c r="R131" s="1">
        <f>Inskrivning!W45</f>
        <v>0</v>
      </c>
      <c r="S131" s="1">
        <f>Inskrivning!X45</f>
        <v>0</v>
      </c>
    </row>
    <row r="132" spans="1:19" ht="15" x14ac:dyDescent="0.25">
      <c r="A132" s="2"/>
      <c r="B132" s="2" t="str">
        <f>Inskrivning!G46</f>
        <v/>
      </c>
      <c r="C132" s="2" t="s">
        <v>81</v>
      </c>
      <c r="D132" s="2" t="str">
        <f t="shared" si="3"/>
        <v xml:space="preserve">Kl </v>
      </c>
      <c r="E132" s="53" t="str">
        <f>Inskrivning!J46</f>
        <v/>
      </c>
      <c r="F132" s="35" t="str">
        <f>Inskrivning!K46</f>
        <v/>
      </c>
      <c r="G132" s="2">
        <f>Inskrivning!L46</f>
        <v>0</v>
      </c>
      <c r="H132" s="2">
        <f>Inskrivning!M46</f>
        <v>0</v>
      </c>
      <c r="I132" s="2">
        <f>Inskrivning!N46</f>
        <v>0</v>
      </c>
      <c r="J132" s="2">
        <f>Inskrivning!O46</f>
        <v>0</v>
      </c>
      <c r="K132" s="2">
        <f>Inskrivning!P46</f>
        <v>0</v>
      </c>
      <c r="L132" s="1">
        <f>Inskrivning!Q46</f>
        <v>0</v>
      </c>
      <c r="M132" s="2">
        <f>Inskrivning!R46</f>
        <v>0</v>
      </c>
      <c r="N132" s="2">
        <f>Inskrivning!S46</f>
        <v>0</v>
      </c>
      <c r="O132" s="2">
        <f>Inskrivning!T46</f>
        <v>0</v>
      </c>
      <c r="P132" s="2">
        <f>Inskrivning!U46</f>
        <v>0</v>
      </c>
      <c r="Q132" s="2">
        <f>Inskrivning!V46</f>
        <v>0</v>
      </c>
      <c r="R132" s="1">
        <f>Inskrivning!W46</f>
        <v>0</v>
      </c>
      <c r="S132" s="1">
        <f>Inskrivning!X46</f>
        <v>0</v>
      </c>
    </row>
    <row r="133" spans="1:19" ht="15" x14ac:dyDescent="0.25">
      <c r="A133" s="2"/>
      <c r="B133" s="2" t="str">
        <f>Inskrivning!G47</f>
        <v/>
      </c>
      <c r="C133" s="2" t="s">
        <v>81</v>
      </c>
      <c r="D133" s="2" t="str">
        <f t="shared" ref="D133:D164" si="4">C133&amp;" "&amp;B133</f>
        <v xml:space="preserve">Kl </v>
      </c>
      <c r="E133" s="53" t="str">
        <f>Inskrivning!J47</f>
        <v/>
      </c>
      <c r="F133" s="35" t="str">
        <f>Inskrivning!K47</f>
        <v/>
      </c>
      <c r="G133" s="2">
        <f>Inskrivning!L47</f>
        <v>0</v>
      </c>
      <c r="H133" s="2">
        <f>Inskrivning!M47</f>
        <v>0</v>
      </c>
      <c r="I133" s="2">
        <f>Inskrivning!N47</f>
        <v>0</v>
      </c>
      <c r="J133" s="2">
        <f>Inskrivning!O47</f>
        <v>0</v>
      </c>
      <c r="K133" s="2">
        <f>Inskrivning!P47</f>
        <v>0</v>
      </c>
      <c r="L133" s="1">
        <f>Inskrivning!Q47</f>
        <v>0</v>
      </c>
      <c r="M133" s="2">
        <f>Inskrivning!R47</f>
        <v>0</v>
      </c>
      <c r="N133" s="2">
        <f>Inskrivning!S47</f>
        <v>0</v>
      </c>
      <c r="O133" s="2">
        <f>Inskrivning!T47</f>
        <v>0</v>
      </c>
      <c r="P133" s="2">
        <f>Inskrivning!U47</f>
        <v>0</v>
      </c>
      <c r="Q133" s="2">
        <f>Inskrivning!V47</f>
        <v>0</v>
      </c>
      <c r="R133" s="1">
        <f>Inskrivning!W47</f>
        <v>0</v>
      </c>
      <c r="S133" s="1">
        <f>Inskrivning!X47</f>
        <v>0</v>
      </c>
    </row>
    <row r="134" spans="1:19" ht="15" x14ac:dyDescent="0.25">
      <c r="A134" s="2"/>
      <c r="B134" s="2" t="str">
        <f>Inskrivning!G49</f>
        <v/>
      </c>
      <c r="C134" s="2" t="s">
        <v>81</v>
      </c>
      <c r="D134" s="2" t="str">
        <f t="shared" si="4"/>
        <v xml:space="preserve">Kl </v>
      </c>
      <c r="E134" s="53" t="str">
        <f>Inskrivning!J49</f>
        <v/>
      </c>
      <c r="F134" s="35" t="str">
        <f>Inskrivning!K49</f>
        <v/>
      </c>
      <c r="G134" s="2">
        <f>Inskrivning!L49</f>
        <v>0</v>
      </c>
      <c r="H134" s="2">
        <f>Inskrivning!M49</f>
        <v>0</v>
      </c>
      <c r="I134" s="2">
        <f>Inskrivning!N49</f>
        <v>0</v>
      </c>
      <c r="J134" s="2">
        <f>Inskrivning!O49</f>
        <v>0</v>
      </c>
      <c r="K134" s="2">
        <f>Inskrivning!P49</f>
        <v>0</v>
      </c>
      <c r="L134" s="1">
        <f>Inskrivning!Q49</f>
        <v>0</v>
      </c>
      <c r="M134" s="2">
        <f>Inskrivning!R49</f>
        <v>0</v>
      </c>
      <c r="N134" s="2">
        <f>Inskrivning!S49</f>
        <v>0</v>
      </c>
      <c r="O134" s="2">
        <f>Inskrivning!T49</f>
        <v>0</v>
      </c>
      <c r="P134" s="2">
        <f>Inskrivning!U49</f>
        <v>0</v>
      </c>
      <c r="Q134" s="2">
        <f>Inskrivning!V49</f>
        <v>0</v>
      </c>
      <c r="R134" s="1">
        <f>Inskrivning!W49</f>
        <v>0</v>
      </c>
      <c r="S134" s="1">
        <f>Inskrivning!X49</f>
        <v>0</v>
      </c>
    </row>
    <row r="135" spans="1:19" ht="15" x14ac:dyDescent="0.25">
      <c r="A135" s="2"/>
      <c r="B135" s="2" t="str">
        <f>Inskrivning!G50</f>
        <v/>
      </c>
      <c r="C135" s="2" t="s">
        <v>81</v>
      </c>
      <c r="D135" s="2" t="str">
        <f t="shared" si="4"/>
        <v xml:space="preserve">Kl </v>
      </c>
      <c r="E135" s="53" t="str">
        <f>Inskrivning!J50</f>
        <v/>
      </c>
      <c r="F135" s="35" t="str">
        <f>Inskrivning!K50</f>
        <v/>
      </c>
      <c r="G135" s="2">
        <f>Inskrivning!L50</f>
        <v>0</v>
      </c>
      <c r="H135" s="2">
        <f>Inskrivning!M50</f>
        <v>0</v>
      </c>
      <c r="I135" s="2">
        <f>Inskrivning!N50</f>
        <v>0</v>
      </c>
      <c r="J135" s="2">
        <f>Inskrivning!O50</f>
        <v>0</v>
      </c>
      <c r="K135" s="2">
        <f>Inskrivning!P50</f>
        <v>0</v>
      </c>
      <c r="L135" s="1">
        <f>Inskrivning!Q50</f>
        <v>0</v>
      </c>
      <c r="M135" s="2">
        <f>Inskrivning!R50</f>
        <v>0</v>
      </c>
      <c r="N135" s="2">
        <f>Inskrivning!S50</f>
        <v>0</v>
      </c>
      <c r="O135" s="2">
        <f>Inskrivning!T50</f>
        <v>0</v>
      </c>
      <c r="P135" s="2">
        <f>Inskrivning!U50</f>
        <v>0</v>
      </c>
      <c r="Q135" s="2">
        <f>Inskrivning!V50</f>
        <v>0</v>
      </c>
      <c r="R135" s="1">
        <f>Inskrivning!W50</f>
        <v>0</v>
      </c>
      <c r="S135" s="1">
        <f>Inskrivning!X50</f>
        <v>0</v>
      </c>
    </row>
    <row r="136" spans="1:19" ht="15" x14ac:dyDescent="0.25">
      <c r="A136" s="2"/>
      <c r="B136" s="2" t="str">
        <f>Inskrivning!G51</f>
        <v/>
      </c>
      <c r="C136" s="2" t="s">
        <v>81</v>
      </c>
      <c r="D136" s="2" t="str">
        <f t="shared" si="4"/>
        <v xml:space="preserve">Kl </v>
      </c>
      <c r="E136" s="53" t="str">
        <f>Inskrivning!J51</f>
        <v/>
      </c>
      <c r="F136" s="35" t="str">
        <f>Inskrivning!K51</f>
        <v/>
      </c>
      <c r="G136" s="2">
        <f>Inskrivning!L51</f>
        <v>0</v>
      </c>
      <c r="H136" s="2">
        <f>Inskrivning!M51</f>
        <v>0</v>
      </c>
      <c r="I136" s="2">
        <f>Inskrivning!N51</f>
        <v>0</v>
      </c>
      <c r="J136" s="2">
        <f>Inskrivning!O51</f>
        <v>0</v>
      </c>
      <c r="K136" s="2">
        <f>Inskrivning!P51</f>
        <v>0</v>
      </c>
      <c r="L136" s="1">
        <f>Inskrivning!Q51</f>
        <v>0</v>
      </c>
      <c r="M136" s="2">
        <f>Inskrivning!R51</f>
        <v>0</v>
      </c>
      <c r="N136" s="2">
        <f>Inskrivning!S51</f>
        <v>0</v>
      </c>
      <c r="O136" s="2">
        <f>Inskrivning!T51</f>
        <v>0</v>
      </c>
      <c r="P136" s="2">
        <f>Inskrivning!U51</f>
        <v>0</v>
      </c>
      <c r="Q136" s="2">
        <f>Inskrivning!V51</f>
        <v>0</v>
      </c>
      <c r="R136" s="1">
        <f>Inskrivning!W51</f>
        <v>0</v>
      </c>
      <c r="S136" s="1">
        <f>Inskrivning!X51</f>
        <v>0</v>
      </c>
    </row>
    <row r="137" spans="1:19" ht="15" x14ac:dyDescent="0.25">
      <c r="A137" s="2"/>
      <c r="B137" s="2" t="str">
        <f>Inskrivning!G52</f>
        <v/>
      </c>
      <c r="C137" s="2" t="s">
        <v>81</v>
      </c>
      <c r="D137" s="2" t="str">
        <f t="shared" si="4"/>
        <v xml:space="preserve">Kl </v>
      </c>
      <c r="E137" s="53" t="str">
        <f>Inskrivning!J52</f>
        <v/>
      </c>
      <c r="F137" s="35" t="str">
        <f>Inskrivning!K52</f>
        <v/>
      </c>
      <c r="G137" s="2">
        <f>Inskrivning!L52</f>
        <v>0</v>
      </c>
      <c r="H137" s="2">
        <f>Inskrivning!M52</f>
        <v>0</v>
      </c>
      <c r="I137" s="2">
        <f>Inskrivning!N52</f>
        <v>0</v>
      </c>
      <c r="J137" s="2">
        <f>Inskrivning!O52</f>
        <v>0</v>
      </c>
      <c r="K137" s="2">
        <f>Inskrivning!P52</f>
        <v>0</v>
      </c>
      <c r="L137" s="1">
        <f>Inskrivning!Q52</f>
        <v>0</v>
      </c>
      <c r="M137" s="2">
        <f>Inskrivning!R52</f>
        <v>0</v>
      </c>
      <c r="N137" s="2">
        <f>Inskrivning!S52</f>
        <v>0</v>
      </c>
      <c r="O137" s="2">
        <f>Inskrivning!T52</f>
        <v>0</v>
      </c>
      <c r="P137" s="2">
        <f>Inskrivning!U52</f>
        <v>0</v>
      </c>
      <c r="Q137" s="2">
        <f>Inskrivning!V52</f>
        <v>0</v>
      </c>
      <c r="R137" s="1">
        <f>Inskrivning!W52</f>
        <v>0</v>
      </c>
      <c r="S137" s="1">
        <f>Inskrivning!X52</f>
        <v>0</v>
      </c>
    </row>
    <row r="138" spans="1:19" ht="15" x14ac:dyDescent="0.25">
      <c r="A138" s="2"/>
      <c r="B138" s="2" t="str">
        <f>Inskrivning!G53</f>
        <v/>
      </c>
      <c r="C138" s="2" t="s">
        <v>81</v>
      </c>
      <c r="D138" s="2" t="str">
        <f t="shared" si="4"/>
        <v xml:space="preserve">Kl </v>
      </c>
      <c r="E138" s="53" t="str">
        <f>Inskrivning!J53</f>
        <v/>
      </c>
      <c r="F138" s="35" t="str">
        <f>Inskrivning!K53</f>
        <v/>
      </c>
      <c r="G138" s="2">
        <f>Inskrivning!L53</f>
        <v>0</v>
      </c>
      <c r="H138" s="2">
        <f>Inskrivning!M53</f>
        <v>0</v>
      </c>
      <c r="I138" s="2">
        <f>Inskrivning!N53</f>
        <v>0</v>
      </c>
      <c r="J138" s="2">
        <f>Inskrivning!O53</f>
        <v>0</v>
      </c>
      <c r="K138" s="2">
        <f>Inskrivning!P53</f>
        <v>0</v>
      </c>
      <c r="L138" s="1">
        <f>Inskrivning!Q53</f>
        <v>0</v>
      </c>
      <c r="M138" s="2">
        <f>Inskrivning!R53</f>
        <v>0</v>
      </c>
      <c r="N138" s="2">
        <f>Inskrivning!S53</f>
        <v>0</v>
      </c>
      <c r="O138" s="2">
        <f>Inskrivning!T53</f>
        <v>0</v>
      </c>
      <c r="P138" s="2">
        <f>Inskrivning!U53</f>
        <v>0</v>
      </c>
      <c r="Q138" s="2">
        <f>Inskrivning!V53</f>
        <v>0</v>
      </c>
      <c r="R138" s="1">
        <f>Inskrivning!W53</f>
        <v>0</v>
      </c>
      <c r="S138" s="1">
        <f>Inskrivning!X53</f>
        <v>0</v>
      </c>
    </row>
    <row r="139" spans="1:19" ht="15" x14ac:dyDescent="0.25">
      <c r="A139" s="2"/>
      <c r="B139" s="2" t="str">
        <f>Inskrivning!G54</f>
        <v/>
      </c>
      <c r="C139" s="2" t="s">
        <v>81</v>
      </c>
      <c r="D139" s="2" t="str">
        <f t="shared" si="4"/>
        <v xml:space="preserve">Kl </v>
      </c>
      <c r="E139" s="53" t="str">
        <f>Inskrivning!J54</f>
        <v/>
      </c>
      <c r="F139" s="35" t="str">
        <f>Inskrivning!K54</f>
        <v/>
      </c>
      <c r="G139" s="2">
        <f>Inskrivning!L54</f>
        <v>0</v>
      </c>
      <c r="H139" s="2">
        <f>Inskrivning!M54</f>
        <v>0</v>
      </c>
      <c r="I139" s="2">
        <f>Inskrivning!N54</f>
        <v>0</v>
      </c>
      <c r="J139" s="2">
        <f>Inskrivning!O54</f>
        <v>0</v>
      </c>
      <c r="K139" s="2">
        <f>Inskrivning!P54</f>
        <v>0</v>
      </c>
      <c r="L139" s="1">
        <f>Inskrivning!Q54</f>
        <v>0</v>
      </c>
      <c r="M139" s="2">
        <f>Inskrivning!R54</f>
        <v>0</v>
      </c>
      <c r="N139" s="2">
        <f>Inskrivning!S54</f>
        <v>0</v>
      </c>
      <c r="O139" s="2">
        <f>Inskrivning!T54</f>
        <v>0</v>
      </c>
      <c r="P139" s="2">
        <f>Inskrivning!U54</f>
        <v>0</v>
      </c>
      <c r="Q139" s="2">
        <f>Inskrivning!V54</f>
        <v>0</v>
      </c>
      <c r="R139" s="1">
        <f>Inskrivning!W54</f>
        <v>0</v>
      </c>
      <c r="S139" s="1">
        <f>Inskrivning!X54</f>
        <v>0</v>
      </c>
    </row>
    <row r="140" spans="1:19" ht="15" x14ac:dyDescent="0.25">
      <c r="A140" s="2"/>
      <c r="B140" s="2" t="str">
        <f>Inskrivning!G56</f>
        <v/>
      </c>
      <c r="C140" s="2" t="s">
        <v>81</v>
      </c>
      <c r="D140" s="2" t="str">
        <f t="shared" si="4"/>
        <v xml:space="preserve">Kl </v>
      </c>
      <c r="E140" s="53" t="str">
        <f>Inskrivning!J56</f>
        <v/>
      </c>
      <c r="F140" s="35" t="str">
        <f>Inskrivning!K56</f>
        <v/>
      </c>
      <c r="G140" s="2">
        <f>Inskrivning!L56</f>
        <v>0</v>
      </c>
      <c r="H140" s="2">
        <f>Inskrivning!M56</f>
        <v>0</v>
      </c>
      <c r="I140" s="2">
        <f>Inskrivning!N56</f>
        <v>0</v>
      </c>
      <c r="J140" s="2">
        <f>Inskrivning!O56</f>
        <v>0</v>
      </c>
      <c r="K140" s="2">
        <f>Inskrivning!P56</f>
        <v>0</v>
      </c>
      <c r="L140" s="1">
        <f>Inskrivning!Q56</f>
        <v>0</v>
      </c>
      <c r="M140" s="2">
        <f>Inskrivning!R56</f>
        <v>0</v>
      </c>
      <c r="N140" s="2">
        <f>Inskrivning!S56</f>
        <v>0</v>
      </c>
      <c r="O140" s="2">
        <f>Inskrivning!T56</f>
        <v>0</v>
      </c>
      <c r="P140" s="2">
        <f>Inskrivning!U56</f>
        <v>0</v>
      </c>
      <c r="Q140" s="2">
        <f>Inskrivning!V56</f>
        <v>0</v>
      </c>
      <c r="R140" s="1">
        <f>Inskrivning!W56</f>
        <v>0</v>
      </c>
      <c r="S140" s="1">
        <f>Inskrivning!X56</f>
        <v>0</v>
      </c>
    </row>
    <row r="141" spans="1:19" ht="15" x14ac:dyDescent="0.25">
      <c r="A141" s="2"/>
      <c r="B141" s="2" t="str">
        <f>Inskrivning!G57</f>
        <v/>
      </c>
      <c r="C141" s="2" t="s">
        <v>81</v>
      </c>
      <c r="D141" s="2" t="str">
        <f t="shared" si="4"/>
        <v xml:space="preserve">Kl </v>
      </c>
      <c r="E141" s="53" t="str">
        <f>Inskrivning!J57</f>
        <v/>
      </c>
      <c r="F141" s="35" t="str">
        <f>Inskrivning!K57</f>
        <v/>
      </c>
      <c r="G141" s="2">
        <f>Inskrivning!L57</f>
        <v>0</v>
      </c>
      <c r="H141" s="2">
        <f>Inskrivning!M57</f>
        <v>0</v>
      </c>
      <c r="I141" s="2">
        <f>Inskrivning!N57</f>
        <v>0</v>
      </c>
      <c r="J141" s="2">
        <f>Inskrivning!O57</f>
        <v>0</v>
      </c>
      <c r="K141" s="2">
        <f>Inskrivning!P57</f>
        <v>0</v>
      </c>
      <c r="L141" s="1">
        <f>Inskrivning!Q57</f>
        <v>0</v>
      </c>
      <c r="M141" s="2">
        <f>Inskrivning!R57</f>
        <v>0</v>
      </c>
      <c r="N141" s="2">
        <f>Inskrivning!S57</f>
        <v>0</v>
      </c>
      <c r="O141" s="2">
        <f>Inskrivning!T57</f>
        <v>0</v>
      </c>
      <c r="P141" s="2">
        <f>Inskrivning!U57</f>
        <v>0</v>
      </c>
      <c r="Q141" s="2">
        <f>Inskrivning!V57</f>
        <v>0</v>
      </c>
      <c r="R141" s="1">
        <f>Inskrivning!W57</f>
        <v>0</v>
      </c>
      <c r="S141" s="1">
        <f>Inskrivning!X57</f>
        <v>0</v>
      </c>
    </row>
    <row r="142" spans="1:19" ht="15" x14ac:dyDescent="0.25">
      <c r="A142" s="2"/>
      <c r="B142" s="2" t="str">
        <f>Inskrivning!G58</f>
        <v/>
      </c>
      <c r="C142" s="2" t="s">
        <v>81</v>
      </c>
      <c r="D142" s="2" t="str">
        <f t="shared" si="4"/>
        <v xml:space="preserve">Kl </v>
      </c>
      <c r="E142" s="53" t="str">
        <f>Inskrivning!J58</f>
        <v/>
      </c>
      <c r="F142" s="35" t="str">
        <f>Inskrivning!K58</f>
        <v/>
      </c>
      <c r="G142" s="2">
        <f>Inskrivning!L58</f>
        <v>0</v>
      </c>
      <c r="H142" s="2">
        <f>Inskrivning!M58</f>
        <v>0</v>
      </c>
      <c r="I142" s="2">
        <f>Inskrivning!N58</f>
        <v>0</v>
      </c>
      <c r="J142" s="2">
        <f>Inskrivning!O58</f>
        <v>0</v>
      </c>
      <c r="K142" s="2">
        <f>Inskrivning!P58</f>
        <v>0</v>
      </c>
      <c r="L142" s="1">
        <f>Inskrivning!Q58</f>
        <v>0</v>
      </c>
      <c r="M142" s="2">
        <f>Inskrivning!R58</f>
        <v>0</v>
      </c>
      <c r="N142" s="2">
        <f>Inskrivning!S58</f>
        <v>0</v>
      </c>
      <c r="O142" s="2">
        <f>Inskrivning!T58</f>
        <v>0</v>
      </c>
      <c r="P142" s="2">
        <f>Inskrivning!U58</f>
        <v>0</v>
      </c>
      <c r="Q142" s="2">
        <f>Inskrivning!V58</f>
        <v>0</v>
      </c>
      <c r="R142" s="1">
        <f>Inskrivning!W58</f>
        <v>0</v>
      </c>
      <c r="S142" s="1">
        <f>Inskrivning!X58</f>
        <v>0</v>
      </c>
    </row>
    <row r="143" spans="1:19" ht="15" x14ac:dyDescent="0.25">
      <c r="A143" s="2"/>
      <c r="B143" s="2" t="str">
        <f>Inskrivning!G59</f>
        <v/>
      </c>
      <c r="C143" s="2" t="s">
        <v>81</v>
      </c>
      <c r="D143" s="2" t="str">
        <f t="shared" si="4"/>
        <v xml:space="preserve">Kl </v>
      </c>
      <c r="E143" s="53" t="str">
        <f>Inskrivning!J59</f>
        <v/>
      </c>
      <c r="F143" s="35" t="str">
        <f>Inskrivning!K59</f>
        <v/>
      </c>
      <c r="G143" s="2">
        <f>Inskrivning!L59</f>
        <v>0</v>
      </c>
      <c r="H143" s="2">
        <f>Inskrivning!M59</f>
        <v>0</v>
      </c>
      <c r="I143" s="2">
        <f>Inskrivning!N59</f>
        <v>0</v>
      </c>
      <c r="J143" s="2">
        <f>Inskrivning!O59</f>
        <v>0</v>
      </c>
      <c r="K143" s="2">
        <f>Inskrivning!P59</f>
        <v>0</v>
      </c>
      <c r="L143" s="1">
        <f>Inskrivning!Q59</f>
        <v>0</v>
      </c>
      <c r="M143" s="2">
        <f>Inskrivning!R59</f>
        <v>0</v>
      </c>
      <c r="N143" s="2">
        <f>Inskrivning!S59</f>
        <v>0</v>
      </c>
      <c r="O143" s="2">
        <f>Inskrivning!T59</f>
        <v>0</v>
      </c>
      <c r="P143" s="2">
        <f>Inskrivning!U59</f>
        <v>0</v>
      </c>
      <c r="Q143" s="2">
        <f>Inskrivning!V59</f>
        <v>0</v>
      </c>
      <c r="R143" s="1">
        <f>Inskrivning!W59</f>
        <v>0</v>
      </c>
      <c r="S143" s="1">
        <f>Inskrivning!X59</f>
        <v>0</v>
      </c>
    </row>
    <row r="144" spans="1:19" ht="15" x14ac:dyDescent="0.25">
      <c r="A144" s="2"/>
      <c r="B144" s="2" t="str">
        <f>Inskrivning!G60</f>
        <v/>
      </c>
      <c r="C144" s="2" t="s">
        <v>81</v>
      </c>
      <c r="D144" s="2" t="str">
        <f t="shared" si="4"/>
        <v xml:space="preserve">Kl </v>
      </c>
      <c r="E144" s="53" t="str">
        <f>Inskrivning!J60</f>
        <v/>
      </c>
      <c r="F144" s="35" t="str">
        <f>Inskrivning!K60</f>
        <v/>
      </c>
      <c r="G144" s="2">
        <f>Inskrivning!L60</f>
        <v>0</v>
      </c>
      <c r="H144" s="2">
        <f>Inskrivning!M60</f>
        <v>0</v>
      </c>
      <c r="I144" s="2">
        <f>Inskrivning!N60</f>
        <v>0</v>
      </c>
      <c r="J144" s="2">
        <f>Inskrivning!O60</f>
        <v>0</v>
      </c>
      <c r="K144" s="2">
        <f>Inskrivning!P60</f>
        <v>0</v>
      </c>
      <c r="L144" s="1">
        <f>Inskrivning!Q60</f>
        <v>0</v>
      </c>
      <c r="M144" s="2">
        <f>Inskrivning!R60</f>
        <v>0</v>
      </c>
      <c r="N144" s="2">
        <f>Inskrivning!S60</f>
        <v>0</v>
      </c>
      <c r="O144" s="2">
        <f>Inskrivning!T60</f>
        <v>0</v>
      </c>
      <c r="P144" s="2">
        <f>Inskrivning!U60</f>
        <v>0</v>
      </c>
      <c r="Q144" s="2">
        <f>Inskrivning!V60</f>
        <v>0</v>
      </c>
      <c r="R144" s="1">
        <f>Inskrivning!W60</f>
        <v>0</v>
      </c>
      <c r="S144" s="1">
        <f>Inskrivning!X60</f>
        <v>0</v>
      </c>
    </row>
    <row r="145" spans="1:19" ht="15" x14ac:dyDescent="0.25">
      <c r="A145" s="2"/>
      <c r="B145" s="2" t="str">
        <f>Inskrivning!G61</f>
        <v/>
      </c>
      <c r="C145" s="2" t="s">
        <v>81</v>
      </c>
      <c r="D145" s="2" t="str">
        <f t="shared" si="4"/>
        <v xml:space="preserve">Kl </v>
      </c>
      <c r="E145" s="53" t="str">
        <f>Inskrivning!J61</f>
        <v/>
      </c>
      <c r="F145" s="35" t="str">
        <f>Inskrivning!K61</f>
        <v/>
      </c>
      <c r="G145" s="2">
        <f>Inskrivning!L61</f>
        <v>0</v>
      </c>
      <c r="H145" s="2">
        <f>Inskrivning!M61</f>
        <v>0</v>
      </c>
      <c r="I145" s="2">
        <f>Inskrivning!N61</f>
        <v>0</v>
      </c>
      <c r="J145" s="2">
        <f>Inskrivning!O61</f>
        <v>0</v>
      </c>
      <c r="K145" s="2">
        <f>Inskrivning!P61</f>
        <v>0</v>
      </c>
      <c r="L145" s="1">
        <f>Inskrivning!Q61</f>
        <v>0</v>
      </c>
      <c r="M145" s="2">
        <f>Inskrivning!R61</f>
        <v>0</v>
      </c>
      <c r="N145" s="2">
        <f>Inskrivning!S61</f>
        <v>0</v>
      </c>
      <c r="O145" s="2">
        <f>Inskrivning!T61</f>
        <v>0</v>
      </c>
      <c r="P145" s="2">
        <f>Inskrivning!U61</f>
        <v>0</v>
      </c>
      <c r="Q145" s="2">
        <f>Inskrivning!V61</f>
        <v>0</v>
      </c>
      <c r="R145" s="1">
        <f>Inskrivning!W61</f>
        <v>0</v>
      </c>
      <c r="S145" s="1">
        <f>Inskrivning!X61</f>
        <v>0</v>
      </c>
    </row>
    <row r="146" spans="1:19" ht="15" x14ac:dyDescent="0.25">
      <c r="A146" s="2"/>
      <c r="B146" s="2" t="str">
        <f>Inskrivning!G62</f>
        <v/>
      </c>
      <c r="C146" s="2" t="s">
        <v>81</v>
      </c>
      <c r="D146" s="2" t="str">
        <f t="shared" si="4"/>
        <v xml:space="preserve">Kl </v>
      </c>
      <c r="E146" s="53" t="str">
        <f>Inskrivning!J62</f>
        <v/>
      </c>
      <c r="F146" s="35" t="str">
        <f>Inskrivning!K62</f>
        <v/>
      </c>
      <c r="G146" s="2">
        <f>Inskrivning!L62</f>
        <v>0</v>
      </c>
      <c r="H146" s="2">
        <f>Inskrivning!M62</f>
        <v>0</v>
      </c>
      <c r="I146" s="2">
        <f>Inskrivning!N62</f>
        <v>0</v>
      </c>
      <c r="J146" s="2">
        <f>Inskrivning!O62</f>
        <v>0</v>
      </c>
      <c r="K146" s="2">
        <f>Inskrivning!P62</f>
        <v>0</v>
      </c>
      <c r="L146" s="1">
        <f>Inskrivning!Q62</f>
        <v>0</v>
      </c>
      <c r="M146" s="2">
        <f>Inskrivning!R62</f>
        <v>0</v>
      </c>
      <c r="N146" s="2">
        <f>Inskrivning!S62</f>
        <v>0</v>
      </c>
      <c r="O146" s="2">
        <f>Inskrivning!T62</f>
        <v>0</v>
      </c>
      <c r="P146" s="2">
        <f>Inskrivning!U62</f>
        <v>0</v>
      </c>
      <c r="Q146" s="2">
        <f>Inskrivning!V62</f>
        <v>0</v>
      </c>
      <c r="R146" s="1">
        <f>Inskrivning!W62</f>
        <v>0</v>
      </c>
      <c r="S146" s="1">
        <f>Inskrivning!X62</f>
        <v>0</v>
      </c>
    </row>
    <row r="147" spans="1:19" ht="15" x14ac:dyDescent="0.25">
      <c r="A147" s="2"/>
      <c r="B147" s="2" t="str">
        <f>Inskrivning!G63</f>
        <v/>
      </c>
      <c r="C147" s="2" t="s">
        <v>81</v>
      </c>
      <c r="D147" s="2" t="str">
        <f t="shared" si="4"/>
        <v xml:space="preserve">Kl </v>
      </c>
      <c r="E147" s="53" t="str">
        <f>Inskrivning!J63</f>
        <v/>
      </c>
      <c r="F147" s="35" t="str">
        <f>Inskrivning!K63</f>
        <v/>
      </c>
      <c r="G147" s="2">
        <f>Inskrivning!L63</f>
        <v>0</v>
      </c>
      <c r="H147" s="2">
        <f>Inskrivning!M63</f>
        <v>0</v>
      </c>
      <c r="I147" s="2">
        <f>Inskrivning!N63</f>
        <v>0</v>
      </c>
      <c r="J147" s="2">
        <f>Inskrivning!O63</f>
        <v>0</v>
      </c>
      <c r="K147" s="2">
        <f>Inskrivning!P63</f>
        <v>0</v>
      </c>
      <c r="L147" s="1">
        <f>Inskrivning!Q63</f>
        <v>0</v>
      </c>
      <c r="M147" s="2">
        <f>Inskrivning!R63</f>
        <v>0</v>
      </c>
      <c r="N147" s="2">
        <f>Inskrivning!S63</f>
        <v>0</v>
      </c>
      <c r="O147" s="2">
        <f>Inskrivning!T63</f>
        <v>0</v>
      </c>
      <c r="P147" s="2">
        <f>Inskrivning!U63</f>
        <v>0</v>
      </c>
      <c r="Q147" s="2">
        <f>Inskrivning!V63</f>
        <v>0</v>
      </c>
      <c r="R147" s="1">
        <f>Inskrivning!W63</f>
        <v>0</v>
      </c>
      <c r="S147" s="1">
        <f>Inskrivning!X63</f>
        <v>0</v>
      </c>
    </row>
    <row r="148" spans="1:19" ht="15" x14ac:dyDescent="0.25">
      <c r="A148" s="2"/>
      <c r="B148" s="2" t="str">
        <f>Inskrivning!G64</f>
        <v/>
      </c>
      <c r="C148" s="2" t="s">
        <v>81</v>
      </c>
      <c r="D148" s="2" t="str">
        <f t="shared" si="4"/>
        <v xml:space="preserve">Kl </v>
      </c>
      <c r="E148" s="53" t="str">
        <f>Inskrivning!J64</f>
        <v/>
      </c>
      <c r="F148" s="35" t="str">
        <f>Inskrivning!K64</f>
        <v/>
      </c>
      <c r="G148" s="2">
        <f>Inskrivning!L64</f>
        <v>0</v>
      </c>
      <c r="H148" s="2">
        <f>Inskrivning!M64</f>
        <v>0</v>
      </c>
      <c r="I148" s="2">
        <f>Inskrivning!N64</f>
        <v>0</v>
      </c>
      <c r="J148" s="2">
        <f>Inskrivning!O64</f>
        <v>0</v>
      </c>
      <c r="K148" s="2">
        <f>Inskrivning!P64</f>
        <v>0</v>
      </c>
      <c r="L148" s="1">
        <f>Inskrivning!Q64</f>
        <v>0</v>
      </c>
      <c r="M148" s="2">
        <f>Inskrivning!R64</f>
        <v>0</v>
      </c>
      <c r="N148" s="2">
        <f>Inskrivning!S64</f>
        <v>0</v>
      </c>
      <c r="O148" s="2">
        <f>Inskrivning!T64</f>
        <v>0</v>
      </c>
      <c r="P148" s="2">
        <f>Inskrivning!U64</f>
        <v>0</v>
      </c>
      <c r="Q148" s="2">
        <f>Inskrivning!V64</f>
        <v>0</v>
      </c>
      <c r="R148" s="1">
        <f>Inskrivning!W64</f>
        <v>0</v>
      </c>
      <c r="S148" s="1">
        <f>Inskrivning!X64</f>
        <v>0</v>
      </c>
    </row>
    <row r="149" spans="1:19" ht="15" x14ac:dyDescent="0.25">
      <c r="A149" s="2"/>
      <c r="B149" s="2" t="str">
        <f>Inskrivning!G65</f>
        <v/>
      </c>
      <c r="C149" s="2" t="s">
        <v>81</v>
      </c>
      <c r="D149" s="2" t="str">
        <f t="shared" si="4"/>
        <v xml:space="preserve">Kl </v>
      </c>
      <c r="E149" s="53" t="str">
        <f>Inskrivning!J65</f>
        <v/>
      </c>
      <c r="F149" s="35" t="str">
        <f>Inskrivning!K65</f>
        <v/>
      </c>
      <c r="G149" s="2">
        <f>Inskrivning!L65</f>
        <v>0</v>
      </c>
      <c r="H149" s="2">
        <f>Inskrivning!M65</f>
        <v>0</v>
      </c>
      <c r="I149" s="2">
        <f>Inskrivning!N65</f>
        <v>0</v>
      </c>
      <c r="J149" s="2">
        <f>Inskrivning!O65</f>
        <v>0</v>
      </c>
      <c r="K149" s="2">
        <f>Inskrivning!P65</f>
        <v>0</v>
      </c>
      <c r="L149" s="1">
        <f>Inskrivning!Q65</f>
        <v>0</v>
      </c>
      <c r="M149" s="2">
        <f>Inskrivning!R65</f>
        <v>0</v>
      </c>
      <c r="N149" s="2">
        <f>Inskrivning!S65</f>
        <v>0</v>
      </c>
      <c r="O149" s="2">
        <f>Inskrivning!T65</f>
        <v>0</v>
      </c>
      <c r="P149" s="2">
        <f>Inskrivning!U65</f>
        <v>0</v>
      </c>
      <c r="Q149" s="2">
        <f>Inskrivning!V65</f>
        <v>0</v>
      </c>
      <c r="R149" s="1">
        <f>Inskrivning!W65</f>
        <v>0</v>
      </c>
      <c r="S149" s="1">
        <f>Inskrivning!X65</f>
        <v>0</v>
      </c>
    </row>
    <row r="150" spans="1:19" ht="15" x14ac:dyDescent="0.25">
      <c r="A150" s="2"/>
      <c r="B150" s="2" t="str">
        <f>Inskrivning!G66</f>
        <v/>
      </c>
      <c r="C150" s="2" t="s">
        <v>81</v>
      </c>
      <c r="D150" s="2" t="str">
        <f t="shared" si="4"/>
        <v xml:space="preserve">Kl </v>
      </c>
      <c r="E150" s="53" t="str">
        <f>Inskrivning!J66</f>
        <v/>
      </c>
      <c r="F150" s="35" t="str">
        <f>Inskrivning!K66</f>
        <v/>
      </c>
      <c r="G150" s="2">
        <f>Inskrivning!L66</f>
        <v>0</v>
      </c>
      <c r="H150" s="2">
        <f>Inskrivning!M66</f>
        <v>0</v>
      </c>
      <c r="I150" s="2">
        <f>Inskrivning!N66</f>
        <v>0</v>
      </c>
      <c r="J150" s="2">
        <f>Inskrivning!O66</f>
        <v>0</v>
      </c>
      <c r="K150" s="2">
        <f>Inskrivning!P66</f>
        <v>0</v>
      </c>
      <c r="L150" s="1">
        <f>Inskrivning!Q66</f>
        <v>0</v>
      </c>
      <c r="M150" s="2">
        <f>Inskrivning!R66</f>
        <v>0</v>
      </c>
      <c r="N150" s="2">
        <f>Inskrivning!S66</f>
        <v>0</v>
      </c>
      <c r="O150" s="2">
        <f>Inskrivning!T66</f>
        <v>0</v>
      </c>
      <c r="P150" s="2">
        <f>Inskrivning!U66</f>
        <v>0</v>
      </c>
      <c r="Q150" s="2">
        <f>Inskrivning!V66</f>
        <v>0</v>
      </c>
      <c r="R150" s="1">
        <f>Inskrivning!W66</f>
        <v>0</v>
      </c>
      <c r="S150" s="1">
        <f>Inskrivning!X66</f>
        <v>0</v>
      </c>
    </row>
    <row r="151" spans="1:19" ht="15" x14ac:dyDescent="0.25">
      <c r="A151" s="2"/>
      <c r="B151" s="2" t="str">
        <f>Inskrivning!G28</f>
        <v/>
      </c>
      <c r="C151" s="2" t="s">
        <v>81</v>
      </c>
      <c r="D151" s="2" t="str">
        <f t="shared" si="4"/>
        <v xml:space="preserve">Kl </v>
      </c>
      <c r="E151" s="53" t="str">
        <f>Inskrivning!J28</f>
        <v/>
      </c>
      <c r="F151" s="35" t="str">
        <f>Inskrivning!K28</f>
        <v/>
      </c>
      <c r="G151" s="2">
        <f>Inskrivning!L28</f>
        <v>0</v>
      </c>
      <c r="H151" s="2">
        <f>Inskrivning!M28</f>
        <v>0</v>
      </c>
      <c r="I151" s="2">
        <f>Inskrivning!N28</f>
        <v>0</v>
      </c>
      <c r="J151" s="2">
        <f>Inskrivning!O28</f>
        <v>0</v>
      </c>
      <c r="K151" s="2">
        <f>Inskrivning!P28</f>
        <v>0</v>
      </c>
      <c r="L151" s="1">
        <f>Inskrivning!Q28</f>
        <v>0</v>
      </c>
      <c r="M151" s="2">
        <f>Inskrivning!R28</f>
        <v>0</v>
      </c>
      <c r="N151" s="2">
        <f>Inskrivning!S28</f>
        <v>0</v>
      </c>
      <c r="O151" s="2">
        <f>Inskrivning!T28</f>
        <v>0</v>
      </c>
      <c r="P151" s="2">
        <f>Inskrivning!U28</f>
        <v>0</v>
      </c>
      <c r="Q151" s="2">
        <f>Inskrivning!V28</f>
        <v>0</v>
      </c>
      <c r="R151" s="1">
        <f>Inskrivning!W28</f>
        <v>0</v>
      </c>
      <c r="S151" s="1">
        <f>Inskrivning!X28</f>
        <v>0</v>
      </c>
    </row>
    <row r="152" spans="1:19" ht="15" x14ac:dyDescent="0.25">
      <c r="A152" s="2"/>
      <c r="B152" s="2" t="str">
        <f>Inskrivning!G48</f>
        <v/>
      </c>
      <c r="C152" s="2" t="s">
        <v>81</v>
      </c>
      <c r="D152" s="2" t="str">
        <f t="shared" si="4"/>
        <v xml:space="preserve">Kl </v>
      </c>
      <c r="E152" s="53" t="str">
        <f>Inskrivning!J48</f>
        <v/>
      </c>
      <c r="F152" s="35" t="str">
        <f>Inskrivning!K48</f>
        <v/>
      </c>
      <c r="G152" s="2">
        <f>Inskrivning!L48</f>
        <v>0</v>
      </c>
      <c r="H152" s="2">
        <f>Inskrivning!M48</f>
        <v>0</v>
      </c>
      <c r="I152" s="2">
        <f>Inskrivning!N48</f>
        <v>0</v>
      </c>
      <c r="J152" s="2">
        <f>Inskrivning!O48</f>
        <v>0</v>
      </c>
      <c r="K152" s="2">
        <f>Inskrivning!P48</f>
        <v>0</v>
      </c>
      <c r="L152" s="1">
        <f>Inskrivning!Q48</f>
        <v>0</v>
      </c>
      <c r="M152" s="2">
        <f>Inskrivning!R48</f>
        <v>0</v>
      </c>
      <c r="N152" s="2">
        <f>Inskrivning!S48</f>
        <v>0</v>
      </c>
      <c r="O152" s="2">
        <f>Inskrivning!T48</f>
        <v>0</v>
      </c>
      <c r="P152" s="2">
        <f>Inskrivning!U48</f>
        <v>0</v>
      </c>
      <c r="Q152" s="2">
        <f>Inskrivning!V48</f>
        <v>0</v>
      </c>
      <c r="R152" s="1">
        <f>Inskrivning!W48</f>
        <v>0</v>
      </c>
      <c r="S152" s="1">
        <f>Inskrivning!X48</f>
        <v>0</v>
      </c>
    </row>
    <row r="153" spans="1:19" ht="15" x14ac:dyDescent="0.25">
      <c r="A153" s="2"/>
      <c r="B153" s="2" t="str">
        <f>Inskrivning!G68</f>
        <v/>
      </c>
      <c r="C153" s="2" t="s">
        <v>81</v>
      </c>
      <c r="D153" s="2" t="str">
        <f t="shared" si="4"/>
        <v xml:space="preserve">Kl </v>
      </c>
      <c r="E153" s="53" t="str">
        <f>Inskrivning!J68</f>
        <v/>
      </c>
      <c r="F153" s="35" t="str">
        <f>Inskrivning!K68</f>
        <v/>
      </c>
      <c r="G153" s="2">
        <f>Inskrivning!L68</f>
        <v>0</v>
      </c>
      <c r="H153" s="2">
        <f>Inskrivning!M68</f>
        <v>0</v>
      </c>
      <c r="I153" s="2">
        <f>Inskrivning!N68</f>
        <v>0</v>
      </c>
      <c r="J153" s="2">
        <f>Inskrivning!O68</f>
        <v>0</v>
      </c>
      <c r="K153" s="2">
        <f>Inskrivning!P68</f>
        <v>0</v>
      </c>
      <c r="L153" s="1">
        <f>Inskrivning!Q68</f>
        <v>0</v>
      </c>
      <c r="M153" s="2">
        <f>Inskrivning!R68</f>
        <v>0</v>
      </c>
      <c r="N153" s="2">
        <f>Inskrivning!S68</f>
        <v>0</v>
      </c>
      <c r="O153" s="2">
        <f>Inskrivning!T68</f>
        <v>0</v>
      </c>
      <c r="P153" s="2">
        <f>Inskrivning!U68</f>
        <v>0</v>
      </c>
      <c r="Q153" s="2">
        <f>Inskrivning!V68</f>
        <v>0</v>
      </c>
      <c r="R153" s="1">
        <f>Inskrivning!W68</f>
        <v>0</v>
      </c>
      <c r="S153" s="1">
        <f>Inskrivning!X68</f>
        <v>0</v>
      </c>
    </row>
    <row r="154" spans="1:19" ht="15" x14ac:dyDescent="0.25">
      <c r="A154" s="2"/>
      <c r="B154" s="2" t="str">
        <f>Inskrivning!G88</f>
        <v/>
      </c>
      <c r="C154" s="2" t="s">
        <v>81</v>
      </c>
      <c r="D154" s="2" t="str">
        <f t="shared" si="4"/>
        <v xml:space="preserve">Kl </v>
      </c>
      <c r="E154" s="53" t="str">
        <f>Inskrivning!J88</f>
        <v/>
      </c>
      <c r="F154" s="35" t="str">
        <f>Inskrivning!K88</f>
        <v/>
      </c>
      <c r="G154" s="2">
        <f>Inskrivning!L88</f>
        <v>0</v>
      </c>
      <c r="H154" s="2">
        <f>Inskrivning!M88</f>
        <v>0</v>
      </c>
      <c r="I154" s="2">
        <f>Inskrivning!N88</f>
        <v>0</v>
      </c>
      <c r="J154" s="2">
        <f>Inskrivning!O88</f>
        <v>0</v>
      </c>
      <c r="K154" s="2">
        <f>Inskrivning!P88</f>
        <v>0</v>
      </c>
      <c r="L154" s="1">
        <f>Inskrivning!Q88</f>
        <v>0</v>
      </c>
      <c r="M154" s="2">
        <f>Inskrivning!R88</f>
        <v>0</v>
      </c>
      <c r="N154" s="2">
        <f>Inskrivning!S88</f>
        <v>0</v>
      </c>
      <c r="O154" s="2">
        <f>Inskrivning!T88</f>
        <v>0</v>
      </c>
      <c r="P154" s="2">
        <f>Inskrivning!U88</f>
        <v>0</v>
      </c>
      <c r="Q154" s="2">
        <f>Inskrivning!V88</f>
        <v>0</v>
      </c>
      <c r="R154" s="1">
        <f>Inskrivning!W88</f>
        <v>0</v>
      </c>
      <c r="S154" s="1">
        <f>Inskrivning!X88</f>
        <v>0</v>
      </c>
    </row>
    <row r="155" spans="1:19" ht="15" x14ac:dyDescent="0.25">
      <c r="A155" s="2"/>
      <c r="B155" s="2" t="str">
        <f>Inskrivning!G111</f>
        <v/>
      </c>
      <c r="C155" s="2" t="s">
        <v>81</v>
      </c>
      <c r="D155" s="2" t="str">
        <f t="shared" si="4"/>
        <v xml:space="preserve">Kl </v>
      </c>
      <c r="E155" s="53" t="str">
        <f>Inskrivning!J111</f>
        <v/>
      </c>
      <c r="F155" s="35" t="str">
        <f>Inskrivning!K111</f>
        <v/>
      </c>
      <c r="G155" s="2">
        <f>Inskrivning!L111</f>
        <v>0</v>
      </c>
      <c r="H155" s="2">
        <f>Inskrivning!M111</f>
        <v>0</v>
      </c>
      <c r="I155" s="2">
        <f>Inskrivning!N111</f>
        <v>0</v>
      </c>
      <c r="J155" s="2">
        <f>Inskrivning!O111</f>
        <v>0</v>
      </c>
      <c r="K155" s="2">
        <f>Inskrivning!P111</f>
        <v>0</v>
      </c>
      <c r="L155" s="1">
        <f>Inskrivning!Q111</f>
        <v>0</v>
      </c>
      <c r="M155" s="2">
        <f>Inskrivning!R111</f>
        <v>0</v>
      </c>
      <c r="N155" s="2">
        <f>Inskrivning!S111</f>
        <v>0</v>
      </c>
      <c r="O155" s="2">
        <f>Inskrivning!T111</f>
        <v>0</v>
      </c>
      <c r="P155" s="2">
        <f>Inskrivning!U111</f>
        <v>0</v>
      </c>
      <c r="Q155" s="2">
        <f>Inskrivning!V111</f>
        <v>0</v>
      </c>
      <c r="R155" s="1">
        <f>Inskrivning!W111</f>
        <v>0</v>
      </c>
      <c r="S155" s="1">
        <f>Inskrivning!X111</f>
        <v>0</v>
      </c>
    </row>
    <row r="156" spans="1:19" ht="15" x14ac:dyDescent="0.25">
      <c r="A156" s="2"/>
      <c r="B156" s="2" t="str">
        <f>Inskrivning!G129</f>
        <v/>
      </c>
      <c r="C156" s="2" t="s">
        <v>81</v>
      </c>
      <c r="D156" s="2" t="str">
        <f t="shared" si="4"/>
        <v xml:space="preserve">Kl </v>
      </c>
      <c r="E156" s="53" t="str">
        <f>Inskrivning!J129</f>
        <v/>
      </c>
      <c r="F156" s="35" t="str">
        <f>Inskrivning!K129</f>
        <v/>
      </c>
      <c r="G156" s="2">
        <f>Inskrivning!L129</f>
        <v>0</v>
      </c>
      <c r="H156" s="2">
        <f>Inskrivning!M129</f>
        <v>0</v>
      </c>
      <c r="I156" s="2">
        <f>Inskrivning!N129</f>
        <v>0</v>
      </c>
      <c r="J156" s="2">
        <f>Inskrivning!O129</f>
        <v>0</v>
      </c>
      <c r="K156" s="2">
        <f>Inskrivning!P129</f>
        <v>0</v>
      </c>
      <c r="L156" s="1">
        <f>Inskrivning!Q129</f>
        <v>0</v>
      </c>
      <c r="M156" s="2">
        <f>Inskrivning!R129</f>
        <v>0</v>
      </c>
      <c r="N156" s="2">
        <f>Inskrivning!S129</f>
        <v>0</v>
      </c>
      <c r="O156" s="2">
        <f>Inskrivning!T129</f>
        <v>0</v>
      </c>
      <c r="P156" s="2">
        <f>Inskrivning!U129</f>
        <v>0</v>
      </c>
      <c r="Q156" s="2">
        <f>Inskrivning!V129</f>
        <v>0</v>
      </c>
      <c r="R156" s="1">
        <f>Inskrivning!W129</f>
        <v>0</v>
      </c>
      <c r="S156" s="1">
        <f>Inskrivning!X129</f>
        <v>0</v>
      </c>
    </row>
    <row r="157" spans="1:19" ht="15" x14ac:dyDescent="0.25">
      <c r="A157" s="2"/>
      <c r="B157" s="2" t="str">
        <f>Inskrivning!G151</f>
        <v/>
      </c>
      <c r="C157" s="2" t="s">
        <v>81</v>
      </c>
      <c r="D157" s="2" t="str">
        <f t="shared" si="4"/>
        <v xml:space="preserve">Kl </v>
      </c>
      <c r="E157" s="53" t="str">
        <f>Inskrivning!J151</f>
        <v/>
      </c>
      <c r="F157" s="35" t="str">
        <f>Inskrivning!K151</f>
        <v/>
      </c>
      <c r="G157" s="2">
        <f>Inskrivning!L151</f>
        <v>0</v>
      </c>
      <c r="H157" s="2">
        <f>Inskrivning!M151</f>
        <v>0</v>
      </c>
      <c r="I157" s="2">
        <f>Inskrivning!N151</f>
        <v>0</v>
      </c>
      <c r="J157" s="2">
        <f>Inskrivning!O151</f>
        <v>0</v>
      </c>
      <c r="K157" s="2">
        <f>Inskrivning!P151</f>
        <v>0</v>
      </c>
      <c r="L157" s="1">
        <f>Inskrivning!Q151</f>
        <v>0</v>
      </c>
      <c r="M157" s="2">
        <f>Inskrivning!R151</f>
        <v>0</v>
      </c>
      <c r="N157" s="2">
        <f>Inskrivning!S151</f>
        <v>0</v>
      </c>
      <c r="O157" s="2">
        <f>Inskrivning!T151</f>
        <v>0</v>
      </c>
      <c r="P157" s="2">
        <f>Inskrivning!U151</f>
        <v>0</v>
      </c>
      <c r="Q157" s="2">
        <f>Inskrivning!V151</f>
        <v>0</v>
      </c>
      <c r="R157" s="1">
        <f>Inskrivning!W151</f>
        <v>0</v>
      </c>
      <c r="S157" s="1">
        <f>Inskrivning!X151</f>
        <v>0</v>
      </c>
    </row>
    <row r="158" spans="1:19" ht="15" x14ac:dyDescent="0.25">
      <c r="A158" s="9"/>
      <c r="B158" s="2" t="str">
        <f>Inskrivning!G167</f>
        <v/>
      </c>
      <c r="C158" s="2" t="s">
        <v>81</v>
      </c>
      <c r="D158" s="2" t="str">
        <f t="shared" si="4"/>
        <v xml:space="preserve">Kl </v>
      </c>
      <c r="E158" s="53" t="str">
        <f>Inskrivning!J167</f>
        <v/>
      </c>
      <c r="F158" s="35" t="str">
        <f>Inskrivning!K167</f>
        <v/>
      </c>
      <c r="G158" s="2">
        <f>Inskrivning!L167</f>
        <v>0</v>
      </c>
      <c r="H158" s="2">
        <f>Inskrivning!M167</f>
        <v>0</v>
      </c>
      <c r="I158" s="2">
        <f>Inskrivning!N167</f>
        <v>0</v>
      </c>
      <c r="J158" s="2">
        <f>Inskrivning!O167</f>
        <v>0</v>
      </c>
      <c r="K158" s="2">
        <f>Inskrivning!P167</f>
        <v>0</v>
      </c>
      <c r="L158" s="1">
        <f>Inskrivning!Q167</f>
        <v>0</v>
      </c>
      <c r="M158" s="2">
        <f>Inskrivning!R167</f>
        <v>0</v>
      </c>
      <c r="N158" s="2">
        <f>Inskrivning!S167</f>
        <v>0</v>
      </c>
      <c r="O158" s="2">
        <f>Inskrivning!T167</f>
        <v>0</v>
      </c>
      <c r="P158" s="2">
        <f>Inskrivning!U167</f>
        <v>0</v>
      </c>
      <c r="Q158" s="2">
        <f>Inskrivning!V167</f>
        <v>0</v>
      </c>
      <c r="R158" s="1">
        <f>Inskrivning!W167</f>
        <v>0</v>
      </c>
      <c r="S158" s="1">
        <f>Inskrivning!X167</f>
        <v>0</v>
      </c>
    </row>
    <row r="159" spans="1:19" ht="15" x14ac:dyDescent="0.25">
      <c r="A159" s="9"/>
      <c r="B159" s="2" t="str">
        <f>Inskrivning!G168</f>
        <v/>
      </c>
      <c r="C159" s="2" t="s">
        <v>81</v>
      </c>
      <c r="D159" s="2" t="str">
        <f t="shared" si="4"/>
        <v xml:space="preserve">Kl </v>
      </c>
      <c r="E159" s="53" t="str">
        <f>Inskrivning!J168</f>
        <v/>
      </c>
      <c r="F159" s="35" t="str">
        <f>Inskrivning!K168</f>
        <v/>
      </c>
      <c r="G159" s="2">
        <f>Inskrivning!L168</f>
        <v>0</v>
      </c>
      <c r="H159" s="2">
        <f>Inskrivning!M168</f>
        <v>0</v>
      </c>
      <c r="I159" s="2">
        <f>Inskrivning!N168</f>
        <v>0</v>
      </c>
      <c r="J159" s="2">
        <f>Inskrivning!O168</f>
        <v>0</v>
      </c>
      <c r="K159" s="2">
        <f>Inskrivning!P168</f>
        <v>0</v>
      </c>
      <c r="L159" s="1">
        <f>Inskrivning!Q168</f>
        <v>0</v>
      </c>
      <c r="M159" s="2">
        <f>Inskrivning!R168</f>
        <v>0</v>
      </c>
      <c r="N159" s="2">
        <f>Inskrivning!S168</f>
        <v>0</v>
      </c>
      <c r="O159" s="2">
        <f>Inskrivning!T168</f>
        <v>0</v>
      </c>
      <c r="P159" s="2">
        <f>Inskrivning!U168</f>
        <v>0</v>
      </c>
      <c r="Q159" s="2">
        <f>Inskrivning!V168</f>
        <v>0</v>
      </c>
      <c r="R159" s="1">
        <f>Inskrivning!W168</f>
        <v>0</v>
      </c>
      <c r="S159" s="1">
        <f>Inskrivning!X168</f>
        <v>0</v>
      </c>
    </row>
    <row r="160" spans="1:19" ht="15" x14ac:dyDescent="0.25">
      <c r="A160" s="9"/>
      <c r="B160" s="2" t="str">
        <f>Inskrivning!G169</f>
        <v/>
      </c>
      <c r="C160" s="2" t="s">
        <v>81</v>
      </c>
      <c r="D160" s="2" t="str">
        <f t="shared" si="4"/>
        <v xml:space="preserve">Kl </v>
      </c>
      <c r="E160" s="53" t="str">
        <f>Inskrivning!J169</f>
        <v/>
      </c>
      <c r="F160" s="35" t="str">
        <f>Inskrivning!K169</f>
        <v/>
      </c>
      <c r="G160" s="2">
        <f>Inskrivning!L169</f>
        <v>0</v>
      </c>
      <c r="H160" s="2">
        <f>Inskrivning!M169</f>
        <v>0</v>
      </c>
      <c r="I160" s="2">
        <f>Inskrivning!N169</f>
        <v>0</v>
      </c>
      <c r="J160" s="2">
        <f>Inskrivning!O169</f>
        <v>0</v>
      </c>
      <c r="K160" s="2">
        <f>Inskrivning!P169</f>
        <v>0</v>
      </c>
      <c r="L160" s="1">
        <f>Inskrivning!Q169</f>
        <v>0</v>
      </c>
      <c r="M160" s="2">
        <f>Inskrivning!R169</f>
        <v>0</v>
      </c>
      <c r="N160" s="2">
        <f>Inskrivning!S169</f>
        <v>0</v>
      </c>
      <c r="O160" s="2">
        <f>Inskrivning!T169</f>
        <v>0</v>
      </c>
      <c r="P160" s="2">
        <f>Inskrivning!U169</f>
        <v>0</v>
      </c>
      <c r="Q160" s="2">
        <f>Inskrivning!V169</f>
        <v>0</v>
      </c>
      <c r="R160" s="1">
        <f>Inskrivning!W169</f>
        <v>0</v>
      </c>
      <c r="S160" s="1">
        <f>Inskrivning!X169</f>
        <v>0</v>
      </c>
    </row>
    <row r="161" spans="1:19" ht="15" x14ac:dyDescent="0.25">
      <c r="A161" s="9"/>
      <c r="B161" s="2" t="str">
        <f>Inskrivning!G170</f>
        <v/>
      </c>
      <c r="C161" s="2" t="s">
        <v>81</v>
      </c>
      <c r="D161" s="2" t="str">
        <f t="shared" si="4"/>
        <v xml:space="preserve">Kl </v>
      </c>
      <c r="E161" s="53" t="str">
        <f>Inskrivning!J170</f>
        <v/>
      </c>
      <c r="F161" s="35" t="str">
        <f>Inskrivning!K170</f>
        <v/>
      </c>
      <c r="G161" s="2">
        <f>Inskrivning!L170</f>
        <v>0</v>
      </c>
      <c r="H161" s="2">
        <f>Inskrivning!M170</f>
        <v>0</v>
      </c>
      <c r="I161" s="2">
        <f>Inskrivning!N170</f>
        <v>0</v>
      </c>
      <c r="J161" s="2">
        <f>Inskrivning!O170</f>
        <v>0</v>
      </c>
      <c r="K161" s="2">
        <f>Inskrivning!P170</f>
        <v>0</v>
      </c>
      <c r="L161" s="1">
        <f>Inskrivning!Q170</f>
        <v>0</v>
      </c>
      <c r="M161" s="2">
        <f>Inskrivning!R170</f>
        <v>0</v>
      </c>
      <c r="N161" s="2">
        <f>Inskrivning!S170</f>
        <v>0</v>
      </c>
      <c r="O161" s="2">
        <f>Inskrivning!T170</f>
        <v>0</v>
      </c>
      <c r="P161" s="2">
        <f>Inskrivning!U170</f>
        <v>0</v>
      </c>
      <c r="Q161" s="2">
        <f>Inskrivning!V170</f>
        <v>0</v>
      </c>
      <c r="R161" s="1">
        <f>Inskrivning!W170</f>
        <v>0</v>
      </c>
      <c r="S161" s="1">
        <f>Inskrivning!X170</f>
        <v>0</v>
      </c>
    </row>
    <row r="162" spans="1:19" ht="15" x14ac:dyDescent="0.25">
      <c r="A162" s="9"/>
      <c r="B162" s="2" t="str">
        <f>Inskrivning!G171</f>
        <v/>
      </c>
      <c r="C162" s="2" t="s">
        <v>81</v>
      </c>
      <c r="D162" s="2" t="str">
        <f t="shared" si="4"/>
        <v xml:space="preserve">Kl </v>
      </c>
      <c r="E162" s="53" t="str">
        <f>Inskrivning!J171</f>
        <v/>
      </c>
      <c r="F162" s="35" t="str">
        <f>Inskrivning!K171</f>
        <v/>
      </c>
      <c r="G162" s="2">
        <f>Inskrivning!L171</f>
        <v>0</v>
      </c>
      <c r="H162" s="2">
        <f>Inskrivning!M171</f>
        <v>0</v>
      </c>
      <c r="I162" s="2">
        <f>Inskrivning!N171</f>
        <v>0</v>
      </c>
      <c r="J162" s="2">
        <f>Inskrivning!O171</f>
        <v>0</v>
      </c>
      <c r="K162" s="2">
        <f>Inskrivning!P171</f>
        <v>0</v>
      </c>
      <c r="L162" s="1">
        <f>Inskrivning!Q171</f>
        <v>0</v>
      </c>
      <c r="M162" s="2">
        <f>Inskrivning!R171</f>
        <v>0</v>
      </c>
      <c r="N162" s="2">
        <f>Inskrivning!S171</f>
        <v>0</v>
      </c>
      <c r="O162" s="2">
        <f>Inskrivning!T171</f>
        <v>0</v>
      </c>
      <c r="P162" s="2">
        <f>Inskrivning!U171</f>
        <v>0</v>
      </c>
      <c r="Q162" s="2">
        <f>Inskrivning!V171</f>
        <v>0</v>
      </c>
      <c r="R162" s="1">
        <f>Inskrivning!W171</f>
        <v>0</v>
      </c>
      <c r="S162" s="1">
        <f>Inskrivning!X171</f>
        <v>0</v>
      </c>
    </row>
    <row r="163" spans="1:19" ht="15" x14ac:dyDescent="0.25">
      <c r="A163" s="9"/>
      <c r="B163" s="2" t="str">
        <f>Inskrivning!G172</f>
        <v/>
      </c>
      <c r="C163" s="2" t="s">
        <v>81</v>
      </c>
      <c r="D163" s="2" t="str">
        <f t="shared" si="4"/>
        <v xml:space="preserve">Kl </v>
      </c>
      <c r="E163" s="53" t="str">
        <f>Inskrivning!J172</f>
        <v/>
      </c>
      <c r="F163" s="35" t="str">
        <f>Inskrivning!K172</f>
        <v/>
      </c>
      <c r="G163" s="2">
        <f>Inskrivning!L172</f>
        <v>0</v>
      </c>
      <c r="H163" s="2">
        <f>Inskrivning!M172</f>
        <v>0</v>
      </c>
      <c r="I163" s="2">
        <f>Inskrivning!N172</f>
        <v>0</v>
      </c>
      <c r="J163" s="2">
        <f>Inskrivning!O172</f>
        <v>0</v>
      </c>
      <c r="K163" s="2">
        <f>Inskrivning!P172</f>
        <v>0</v>
      </c>
      <c r="L163" s="1">
        <f>Inskrivning!Q172</f>
        <v>0</v>
      </c>
      <c r="M163" s="2">
        <f>Inskrivning!R172</f>
        <v>0</v>
      </c>
      <c r="N163" s="2">
        <f>Inskrivning!S172</f>
        <v>0</v>
      </c>
      <c r="O163" s="2">
        <f>Inskrivning!T172</f>
        <v>0</v>
      </c>
      <c r="P163" s="2">
        <f>Inskrivning!U172</f>
        <v>0</v>
      </c>
      <c r="Q163" s="2">
        <f>Inskrivning!V172</f>
        <v>0</v>
      </c>
      <c r="R163" s="1">
        <f>Inskrivning!W172</f>
        <v>0</v>
      </c>
      <c r="S163" s="1">
        <f>Inskrivning!X172</f>
        <v>0</v>
      </c>
    </row>
    <row r="164" spans="1:19" ht="15" x14ac:dyDescent="0.25">
      <c r="A164" s="9"/>
      <c r="B164" s="2" t="str">
        <f>Inskrivning!G173</f>
        <v/>
      </c>
      <c r="C164" s="2" t="s">
        <v>81</v>
      </c>
      <c r="D164" s="2" t="str">
        <f t="shared" si="4"/>
        <v xml:space="preserve">Kl </v>
      </c>
      <c r="E164" s="53" t="str">
        <f>Inskrivning!J173</f>
        <v/>
      </c>
      <c r="F164" s="35" t="str">
        <f>Inskrivning!K173</f>
        <v/>
      </c>
      <c r="G164" s="2">
        <f>Inskrivning!L173</f>
        <v>0</v>
      </c>
      <c r="H164" s="2">
        <f>Inskrivning!M173</f>
        <v>0</v>
      </c>
      <c r="I164" s="2">
        <f>Inskrivning!N173</f>
        <v>0</v>
      </c>
      <c r="J164" s="2">
        <f>Inskrivning!O173</f>
        <v>0</v>
      </c>
      <c r="K164" s="2">
        <f>Inskrivning!P173</f>
        <v>0</v>
      </c>
      <c r="L164" s="1">
        <f>Inskrivning!Q173</f>
        <v>0</v>
      </c>
      <c r="M164" s="2">
        <f>Inskrivning!R173</f>
        <v>0</v>
      </c>
      <c r="N164" s="2">
        <f>Inskrivning!S173</f>
        <v>0</v>
      </c>
      <c r="O164" s="2">
        <f>Inskrivning!T173</f>
        <v>0</v>
      </c>
      <c r="P164" s="2">
        <f>Inskrivning!U173</f>
        <v>0</v>
      </c>
      <c r="Q164" s="2">
        <f>Inskrivning!V173</f>
        <v>0</v>
      </c>
      <c r="R164" s="1">
        <f>Inskrivning!W173</f>
        <v>0</v>
      </c>
      <c r="S164" s="1">
        <f>Inskrivning!X173</f>
        <v>0</v>
      </c>
    </row>
    <row r="165" spans="1:19" ht="15" x14ac:dyDescent="0.25">
      <c r="A165" s="9"/>
      <c r="B165" s="2" t="str">
        <f>Inskrivning!G174</f>
        <v/>
      </c>
      <c r="C165" s="2" t="s">
        <v>81</v>
      </c>
      <c r="D165" s="2" t="str">
        <f t="shared" ref="D165:D196" si="5">C165&amp;" "&amp;B165</f>
        <v xml:space="preserve">Kl </v>
      </c>
      <c r="E165" s="53" t="str">
        <f>Inskrivning!J174</f>
        <v/>
      </c>
      <c r="F165" s="35" t="str">
        <f>Inskrivning!K174</f>
        <v/>
      </c>
      <c r="G165" s="2">
        <f>Inskrivning!L174</f>
        <v>0</v>
      </c>
      <c r="H165" s="2">
        <f>Inskrivning!M174</f>
        <v>0</v>
      </c>
      <c r="I165" s="2">
        <f>Inskrivning!N174</f>
        <v>0</v>
      </c>
      <c r="J165" s="2">
        <f>Inskrivning!O174</f>
        <v>0</v>
      </c>
      <c r="K165" s="2">
        <f>Inskrivning!P174</f>
        <v>0</v>
      </c>
      <c r="L165" s="1">
        <f>Inskrivning!Q174</f>
        <v>0</v>
      </c>
      <c r="M165" s="2">
        <f>Inskrivning!R174</f>
        <v>0</v>
      </c>
      <c r="N165" s="2">
        <f>Inskrivning!S174</f>
        <v>0</v>
      </c>
      <c r="O165" s="2">
        <f>Inskrivning!T174</f>
        <v>0</v>
      </c>
      <c r="P165" s="2">
        <f>Inskrivning!U174</f>
        <v>0</v>
      </c>
      <c r="Q165" s="2">
        <f>Inskrivning!V174</f>
        <v>0</v>
      </c>
      <c r="R165" s="1">
        <f>Inskrivning!W174</f>
        <v>0</v>
      </c>
      <c r="S165" s="1">
        <f>Inskrivning!X174</f>
        <v>0</v>
      </c>
    </row>
    <row r="166" spans="1:19" ht="15" x14ac:dyDescent="0.25">
      <c r="A166" s="9"/>
      <c r="B166" s="2" t="str">
        <f>Inskrivning!G175</f>
        <v/>
      </c>
      <c r="C166" s="2" t="s">
        <v>81</v>
      </c>
      <c r="D166" s="2" t="str">
        <f t="shared" si="5"/>
        <v xml:space="preserve">Kl </v>
      </c>
      <c r="E166" s="53" t="str">
        <f>Inskrivning!J175</f>
        <v/>
      </c>
      <c r="F166" s="35" t="str">
        <f>Inskrivning!K175</f>
        <v/>
      </c>
      <c r="G166" s="2">
        <f>Inskrivning!L175</f>
        <v>0</v>
      </c>
      <c r="H166" s="2">
        <f>Inskrivning!M175</f>
        <v>0</v>
      </c>
      <c r="I166" s="2">
        <f>Inskrivning!N175</f>
        <v>0</v>
      </c>
      <c r="J166" s="2">
        <f>Inskrivning!O175</f>
        <v>0</v>
      </c>
      <c r="K166" s="2">
        <f>Inskrivning!P175</f>
        <v>0</v>
      </c>
      <c r="L166" s="1">
        <f>Inskrivning!Q175</f>
        <v>0</v>
      </c>
      <c r="M166" s="2">
        <f>Inskrivning!R175</f>
        <v>0</v>
      </c>
      <c r="N166" s="2">
        <f>Inskrivning!S175</f>
        <v>0</v>
      </c>
      <c r="O166" s="2">
        <f>Inskrivning!T175</f>
        <v>0</v>
      </c>
      <c r="P166" s="2">
        <f>Inskrivning!U175</f>
        <v>0</v>
      </c>
      <c r="Q166" s="2">
        <f>Inskrivning!V175</f>
        <v>0</v>
      </c>
      <c r="R166" s="1">
        <f>Inskrivning!W175</f>
        <v>0</v>
      </c>
      <c r="S166" s="1">
        <f>Inskrivning!X175</f>
        <v>0</v>
      </c>
    </row>
    <row r="167" spans="1:19" ht="15" x14ac:dyDescent="0.25">
      <c r="A167" s="9"/>
      <c r="B167" s="2" t="str">
        <f>Inskrivning!G176</f>
        <v/>
      </c>
      <c r="C167" s="2" t="s">
        <v>81</v>
      </c>
      <c r="D167" s="2" t="str">
        <f t="shared" si="5"/>
        <v xml:space="preserve">Kl </v>
      </c>
      <c r="E167" s="53" t="str">
        <f>Inskrivning!J176</f>
        <v/>
      </c>
      <c r="F167" s="35" t="str">
        <f>Inskrivning!K176</f>
        <v/>
      </c>
      <c r="G167" s="2">
        <f>Inskrivning!L176</f>
        <v>0</v>
      </c>
      <c r="H167" s="2">
        <f>Inskrivning!M176</f>
        <v>0</v>
      </c>
      <c r="I167" s="2">
        <f>Inskrivning!N176</f>
        <v>0</v>
      </c>
      <c r="J167" s="2">
        <f>Inskrivning!O176</f>
        <v>0</v>
      </c>
      <c r="K167" s="2">
        <f>Inskrivning!P176</f>
        <v>0</v>
      </c>
      <c r="L167" s="1">
        <f>Inskrivning!Q176</f>
        <v>0</v>
      </c>
      <c r="M167" s="2">
        <f>Inskrivning!R176</f>
        <v>0</v>
      </c>
      <c r="N167" s="2">
        <f>Inskrivning!S176</f>
        <v>0</v>
      </c>
      <c r="O167" s="2">
        <f>Inskrivning!T176</f>
        <v>0</v>
      </c>
      <c r="P167" s="2">
        <f>Inskrivning!U176</f>
        <v>0</v>
      </c>
      <c r="Q167" s="2">
        <f>Inskrivning!V176</f>
        <v>0</v>
      </c>
      <c r="R167" s="1">
        <f>Inskrivning!W176</f>
        <v>0</v>
      </c>
      <c r="S167" s="1">
        <f>Inskrivning!X176</f>
        <v>0</v>
      </c>
    </row>
    <row r="168" spans="1:19" ht="15" x14ac:dyDescent="0.25">
      <c r="A168" s="9"/>
      <c r="B168" s="2" t="str">
        <f>Inskrivning!G177</f>
        <v/>
      </c>
      <c r="C168" s="2" t="s">
        <v>81</v>
      </c>
      <c r="D168" s="2" t="str">
        <f t="shared" si="5"/>
        <v xml:space="preserve">Kl </v>
      </c>
      <c r="E168" s="53" t="str">
        <f>Inskrivning!J177</f>
        <v/>
      </c>
      <c r="F168" s="35" t="str">
        <f>Inskrivning!K177</f>
        <v/>
      </c>
      <c r="G168" s="2">
        <f>Inskrivning!L177</f>
        <v>0</v>
      </c>
      <c r="H168" s="2">
        <f>Inskrivning!M177</f>
        <v>0</v>
      </c>
      <c r="I168" s="2">
        <f>Inskrivning!N177</f>
        <v>0</v>
      </c>
      <c r="J168" s="2">
        <f>Inskrivning!O177</f>
        <v>0</v>
      </c>
      <c r="K168" s="2">
        <f>Inskrivning!P177</f>
        <v>0</v>
      </c>
      <c r="L168" s="1">
        <f>Inskrivning!Q177</f>
        <v>0</v>
      </c>
      <c r="M168" s="2">
        <f>Inskrivning!R177</f>
        <v>0</v>
      </c>
      <c r="N168" s="2">
        <f>Inskrivning!S177</f>
        <v>0</v>
      </c>
      <c r="O168" s="2">
        <f>Inskrivning!T177</f>
        <v>0</v>
      </c>
      <c r="P168" s="2">
        <f>Inskrivning!U177</f>
        <v>0</v>
      </c>
      <c r="Q168" s="2">
        <f>Inskrivning!V177</f>
        <v>0</v>
      </c>
      <c r="R168" s="1">
        <f>Inskrivning!W177</f>
        <v>0</v>
      </c>
      <c r="S168" s="1">
        <f>Inskrivning!X177</f>
        <v>0</v>
      </c>
    </row>
    <row r="169" spans="1:19" ht="15" x14ac:dyDescent="0.25">
      <c r="A169" s="9"/>
      <c r="B169" s="2" t="str">
        <f>Inskrivning!G178</f>
        <v/>
      </c>
      <c r="C169" s="2" t="s">
        <v>81</v>
      </c>
      <c r="D169" s="2" t="str">
        <f t="shared" si="5"/>
        <v xml:space="preserve">Kl </v>
      </c>
      <c r="E169" s="53" t="str">
        <f>Inskrivning!J178</f>
        <v/>
      </c>
      <c r="F169" s="35" t="str">
        <f>Inskrivning!K178</f>
        <v/>
      </c>
      <c r="G169" s="2">
        <f>Inskrivning!L178</f>
        <v>0</v>
      </c>
      <c r="H169" s="2">
        <f>Inskrivning!M178</f>
        <v>0</v>
      </c>
      <c r="I169" s="2">
        <f>Inskrivning!N178</f>
        <v>0</v>
      </c>
      <c r="J169" s="2">
        <f>Inskrivning!O178</f>
        <v>0</v>
      </c>
      <c r="K169" s="2">
        <f>Inskrivning!P178</f>
        <v>0</v>
      </c>
      <c r="L169" s="1">
        <f>Inskrivning!Q178</f>
        <v>0</v>
      </c>
      <c r="M169" s="2">
        <f>Inskrivning!R178</f>
        <v>0</v>
      </c>
      <c r="N169" s="2">
        <f>Inskrivning!S178</f>
        <v>0</v>
      </c>
      <c r="O169" s="2">
        <f>Inskrivning!T178</f>
        <v>0</v>
      </c>
      <c r="P169" s="2">
        <f>Inskrivning!U178</f>
        <v>0</v>
      </c>
      <c r="Q169" s="2">
        <f>Inskrivning!V178</f>
        <v>0</v>
      </c>
      <c r="R169" s="1">
        <f>Inskrivning!W178</f>
        <v>0</v>
      </c>
      <c r="S169" s="1">
        <f>Inskrivning!X178</f>
        <v>0</v>
      </c>
    </row>
    <row r="170" spans="1:19" ht="15" x14ac:dyDescent="0.25">
      <c r="A170" s="9"/>
      <c r="B170" s="2" t="str">
        <f>Inskrivning!G179</f>
        <v/>
      </c>
      <c r="C170" s="2" t="s">
        <v>81</v>
      </c>
      <c r="D170" s="2" t="str">
        <f t="shared" si="5"/>
        <v xml:space="preserve">Kl </v>
      </c>
      <c r="E170" s="53" t="str">
        <f>Inskrivning!J179</f>
        <v/>
      </c>
      <c r="F170" s="35" t="str">
        <f>Inskrivning!K179</f>
        <v/>
      </c>
      <c r="G170" s="2">
        <f>Inskrivning!L179</f>
        <v>0</v>
      </c>
      <c r="H170" s="2">
        <f>Inskrivning!M179</f>
        <v>0</v>
      </c>
      <c r="I170" s="2">
        <f>Inskrivning!N179</f>
        <v>0</v>
      </c>
      <c r="J170" s="2">
        <f>Inskrivning!O179</f>
        <v>0</v>
      </c>
      <c r="K170" s="2">
        <f>Inskrivning!P179</f>
        <v>0</v>
      </c>
      <c r="L170" s="1">
        <f>Inskrivning!Q179</f>
        <v>0</v>
      </c>
      <c r="M170" s="2">
        <f>Inskrivning!R179</f>
        <v>0</v>
      </c>
      <c r="N170" s="2">
        <f>Inskrivning!S179</f>
        <v>0</v>
      </c>
      <c r="O170" s="2">
        <f>Inskrivning!T179</f>
        <v>0</v>
      </c>
      <c r="P170" s="2">
        <f>Inskrivning!U179</f>
        <v>0</v>
      </c>
      <c r="Q170" s="2">
        <f>Inskrivning!V179</f>
        <v>0</v>
      </c>
      <c r="R170" s="1">
        <f>Inskrivning!W179</f>
        <v>0</v>
      </c>
      <c r="S170" s="1">
        <f>Inskrivning!X179</f>
        <v>0</v>
      </c>
    </row>
    <row r="171" spans="1:19" ht="15" x14ac:dyDescent="0.25">
      <c r="A171" s="9"/>
      <c r="B171" s="2" t="str">
        <f>Inskrivning!G180</f>
        <v/>
      </c>
      <c r="C171" s="2" t="s">
        <v>81</v>
      </c>
      <c r="D171" s="2" t="str">
        <f t="shared" si="5"/>
        <v xml:space="preserve">Kl </v>
      </c>
      <c r="E171" s="53" t="str">
        <f>Inskrivning!J180</f>
        <v/>
      </c>
      <c r="F171" s="35" t="str">
        <f>Inskrivning!K180</f>
        <v/>
      </c>
      <c r="G171" s="2">
        <f>Inskrivning!L180</f>
        <v>0</v>
      </c>
      <c r="H171" s="2">
        <f>Inskrivning!M180</f>
        <v>0</v>
      </c>
      <c r="I171" s="2">
        <f>Inskrivning!N180</f>
        <v>0</v>
      </c>
      <c r="J171" s="2">
        <f>Inskrivning!O180</f>
        <v>0</v>
      </c>
      <c r="K171" s="2">
        <f>Inskrivning!P180</f>
        <v>0</v>
      </c>
      <c r="L171" s="1">
        <f>Inskrivning!Q180</f>
        <v>0</v>
      </c>
      <c r="M171" s="2">
        <f>Inskrivning!R180</f>
        <v>0</v>
      </c>
      <c r="N171" s="2">
        <f>Inskrivning!S180</f>
        <v>0</v>
      </c>
      <c r="O171" s="2">
        <f>Inskrivning!T180</f>
        <v>0</v>
      </c>
      <c r="P171" s="2">
        <f>Inskrivning!U180</f>
        <v>0</v>
      </c>
      <c r="Q171" s="2">
        <f>Inskrivning!V180</f>
        <v>0</v>
      </c>
      <c r="R171" s="1">
        <f>Inskrivning!W180</f>
        <v>0</v>
      </c>
      <c r="S171" s="1">
        <f>Inskrivning!X180</f>
        <v>0</v>
      </c>
    </row>
    <row r="172" spans="1:19" ht="15" x14ac:dyDescent="0.25">
      <c r="A172" s="9"/>
      <c r="B172" s="2" t="str">
        <f>Inskrivning!G181</f>
        <v/>
      </c>
      <c r="C172" s="2" t="s">
        <v>81</v>
      </c>
      <c r="D172" s="2" t="str">
        <f t="shared" si="5"/>
        <v xml:space="preserve">Kl </v>
      </c>
      <c r="E172" s="53" t="str">
        <f>Inskrivning!J181</f>
        <v/>
      </c>
      <c r="F172" s="35" t="str">
        <f>Inskrivning!K181</f>
        <v/>
      </c>
      <c r="G172" s="2">
        <f>Inskrivning!L181</f>
        <v>0</v>
      </c>
      <c r="H172" s="2">
        <f>Inskrivning!M181</f>
        <v>0</v>
      </c>
      <c r="I172" s="2">
        <f>Inskrivning!N181</f>
        <v>0</v>
      </c>
      <c r="J172" s="2">
        <f>Inskrivning!O181</f>
        <v>0</v>
      </c>
      <c r="K172" s="2">
        <f>Inskrivning!P181</f>
        <v>0</v>
      </c>
      <c r="L172" s="1">
        <f>Inskrivning!Q181</f>
        <v>0</v>
      </c>
      <c r="M172" s="2">
        <f>Inskrivning!R181</f>
        <v>0</v>
      </c>
      <c r="N172" s="2">
        <f>Inskrivning!S181</f>
        <v>0</v>
      </c>
      <c r="O172" s="2">
        <f>Inskrivning!T181</f>
        <v>0</v>
      </c>
      <c r="P172" s="2">
        <f>Inskrivning!U181</f>
        <v>0</v>
      </c>
      <c r="Q172" s="2">
        <f>Inskrivning!V181</f>
        <v>0</v>
      </c>
      <c r="R172" s="1">
        <f>Inskrivning!W181</f>
        <v>0</v>
      </c>
      <c r="S172" s="1">
        <f>Inskrivning!X181</f>
        <v>0</v>
      </c>
    </row>
    <row r="173" spans="1:19" ht="15" x14ac:dyDescent="0.25">
      <c r="A173" s="9"/>
      <c r="B173" s="2" t="str">
        <f>Inskrivning!G182</f>
        <v/>
      </c>
      <c r="C173" s="2" t="s">
        <v>81</v>
      </c>
      <c r="D173" s="2" t="str">
        <f t="shared" si="5"/>
        <v xml:space="preserve">Kl </v>
      </c>
      <c r="E173" s="53" t="str">
        <f>Inskrivning!J182</f>
        <v/>
      </c>
      <c r="F173" s="35" t="str">
        <f>Inskrivning!K182</f>
        <v/>
      </c>
      <c r="G173" s="2">
        <f>Inskrivning!L182</f>
        <v>0</v>
      </c>
      <c r="H173" s="2">
        <f>Inskrivning!M182</f>
        <v>0</v>
      </c>
      <c r="I173" s="2">
        <f>Inskrivning!N182</f>
        <v>0</v>
      </c>
      <c r="J173" s="2">
        <f>Inskrivning!O182</f>
        <v>0</v>
      </c>
      <c r="K173" s="2">
        <f>Inskrivning!P182</f>
        <v>0</v>
      </c>
      <c r="L173" s="1">
        <f>Inskrivning!Q182</f>
        <v>0</v>
      </c>
      <c r="M173" s="2">
        <f>Inskrivning!R182</f>
        <v>0</v>
      </c>
      <c r="N173" s="2">
        <f>Inskrivning!S182</f>
        <v>0</v>
      </c>
      <c r="O173" s="2">
        <f>Inskrivning!T182</f>
        <v>0</v>
      </c>
      <c r="P173" s="2">
        <f>Inskrivning!U182</f>
        <v>0</v>
      </c>
      <c r="Q173" s="2">
        <f>Inskrivning!V182</f>
        <v>0</v>
      </c>
      <c r="R173" s="1">
        <f>Inskrivning!W182</f>
        <v>0</v>
      </c>
      <c r="S173" s="1">
        <f>Inskrivning!X182</f>
        <v>0</v>
      </c>
    </row>
    <row r="174" spans="1:19" ht="15" x14ac:dyDescent="0.25">
      <c r="A174" s="9"/>
      <c r="B174" s="2" t="str">
        <f>Inskrivning!G183</f>
        <v/>
      </c>
      <c r="C174" s="2" t="s">
        <v>81</v>
      </c>
      <c r="D174" s="2" t="str">
        <f t="shared" si="5"/>
        <v xml:space="preserve">Kl </v>
      </c>
      <c r="E174" s="53" t="str">
        <f>Inskrivning!J183</f>
        <v/>
      </c>
      <c r="F174" s="35" t="str">
        <f>Inskrivning!K183</f>
        <v/>
      </c>
      <c r="G174" s="2">
        <f>Inskrivning!L183</f>
        <v>0</v>
      </c>
      <c r="H174" s="2">
        <f>Inskrivning!M183</f>
        <v>0</v>
      </c>
      <c r="I174" s="2">
        <f>Inskrivning!N183</f>
        <v>0</v>
      </c>
      <c r="J174" s="2">
        <f>Inskrivning!O183</f>
        <v>0</v>
      </c>
      <c r="K174" s="2">
        <f>Inskrivning!P183</f>
        <v>0</v>
      </c>
      <c r="L174" s="1">
        <f>Inskrivning!Q183</f>
        <v>0</v>
      </c>
      <c r="M174" s="2">
        <f>Inskrivning!R183</f>
        <v>0</v>
      </c>
      <c r="N174" s="2">
        <f>Inskrivning!S183</f>
        <v>0</v>
      </c>
      <c r="O174" s="2">
        <f>Inskrivning!T183</f>
        <v>0</v>
      </c>
      <c r="P174" s="2">
        <f>Inskrivning!U183</f>
        <v>0</v>
      </c>
      <c r="Q174" s="2">
        <f>Inskrivning!V183</f>
        <v>0</v>
      </c>
      <c r="R174" s="1">
        <f>Inskrivning!W183</f>
        <v>0</v>
      </c>
      <c r="S174" s="1">
        <f>Inskrivning!X183</f>
        <v>0</v>
      </c>
    </row>
    <row r="175" spans="1:19" ht="15" x14ac:dyDescent="0.25">
      <c r="A175" s="9"/>
      <c r="B175" s="2" t="str">
        <f>Inskrivning!G184</f>
        <v/>
      </c>
      <c r="C175" s="2" t="s">
        <v>81</v>
      </c>
      <c r="D175" s="2" t="str">
        <f t="shared" si="5"/>
        <v xml:space="preserve">Kl </v>
      </c>
      <c r="E175" s="53" t="str">
        <f>Inskrivning!J184</f>
        <v/>
      </c>
      <c r="F175" s="35" t="str">
        <f>Inskrivning!K184</f>
        <v/>
      </c>
      <c r="G175" s="2">
        <f>Inskrivning!L184</f>
        <v>0</v>
      </c>
      <c r="H175" s="2">
        <f>Inskrivning!M184</f>
        <v>0</v>
      </c>
      <c r="I175" s="2">
        <f>Inskrivning!N184</f>
        <v>0</v>
      </c>
      <c r="J175" s="2">
        <f>Inskrivning!O184</f>
        <v>0</v>
      </c>
      <c r="K175" s="2">
        <f>Inskrivning!P184</f>
        <v>0</v>
      </c>
      <c r="L175" s="1">
        <f>Inskrivning!Q184</f>
        <v>0</v>
      </c>
      <c r="M175" s="2">
        <f>Inskrivning!R184</f>
        <v>0</v>
      </c>
      <c r="N175" s="2">
        <f>Inskrivning!S184</f>
        <v>0</v>
      </c>
      <c r="O175" s="2">
        <f>Inskrivning!T184</f>
        <v>0</v>
      </c>
      <c r="P175" s="2">
        <f>Inskrivning!U184</f>
        <v>0</v>
      </c>
      <c r="Q175" s="2">
        <f>Inskrivning!V184</f>
        <v>0</v>
      </c>
      <c r="R175" s="1">
        <f>Inskrivning!W184</f>
        <v>0</v>
      </c>
      <c r="S175" s="1">
        <f>Inskrivning!X184</f>
        <v>0</v>
      </c>
    </row>
    <row r="176" spans="1:19" ht="15" x14ac:dyDescent="0.25">
      <c r="A176" s="9"/>
      <c r="B176" s="2" t="str">
        <f>Inskrivning!G185</f>
        <v/>
      </c>
      <c r="C176" s="2" t="s">
        <v>81</v>
      </c>
      <c r="D176" s="2" t="str">
        <f t="shared" si="5"/>
        <v xml:space="preserve">Kl </v>
      </c>
      <c r="E176" s="53" t="str">
        <f>Inskrivning!J185</f>
        <v/>
      </c>
      <c r="F176" s="35" t="str">
        <f>Inskrivning!K185</f>
        <v/>
      </c>
      <c r="G176" s="2">
        <f>Inskrivning!L185</f>
        <v>0</v>
      </c>
      <c r="H176" s="2">
        <f>Inskrivning!M185</f>
        <v>0</v>
      </c>
      <c r="I176" s="2">
        <f>Inskrivning!N185</f>
        <v>0</v>
      </c>
      <c r="J176" s="2">
        <f>Inskrivning!O185</f>
        <v>0</v>
      </c>
      <c r="K176" s="2">
        <f>Inskrivning!P185</f>
        <v>0</v>
      </c>
      <c r="L176" s="1">
        <f>Inskrivning!Q185</f>
        <v>0</v>
      </c>
      <c r="M176" s="2">
        <f>Inskrivning!R185</f>
        <v>0</v>
      </c>
      <c r="N176" s="2">
        <f>Inskrivning!S185</f>
        <v>0</v>
      </c>
      <c r="O176" s="2">
        <f>Inskrivning!T185</f>
        <v>0</v>
      </c>
      <c r="P176" s="2">
        <f>Inskrivning!U185</f>
        <v>0</v>
      </c>
      <c r="Q176" s="2">
        <f>Inskrivning!V185</f>
        <v>0</v>
      </c>
      <c r="R176" s="1">
        <f>Inskrivning!W185</f>
        <v>0</v>
      </c>
      <c r="S176" s="1">
        <f>Inskrivning!X185</f>
        <v>0</v>
      </c>
    </row>
    <row r="177" spans="1:19" ht="15" x14ac:dyDescent="0.25">
      <c r="A177" s="9"/>
      <c r="B177" s="2" t="str">
        <f>Inskrivning!G186</f>
        <v/>
      </c>
      <c r="C177" s="2" t="s">
        <v>81</v>
      </c>
      <c r="D177" s="2" t="str">
        <f t="shared" si="5"/>
        <v xml:space="preserve">Kl </v>
      </c>
      <c r="E177" s="53" t="str">
        <f>Inskrivning!J186</f>
        <v/>
      </c>
      <c r="F177" s="35" t="str">
        <f>Inskrivning!K186</f>
        <v/>
      </c>
      <c r="G177" s="2">
        <f>Inskrivning!L186</f>
        <v>0</v>
      </c>
      <c r="H177" s="2">
        <f>Inskrivning!M186</f>
        <v>0</v>
      </c>
      <c r="I177" s="2">
        <f>Inskrivning!N186</f>
        <v>0</v>
      </c>
      <c r="J177" s="2">
        <f>Inskrivning!O186</f>
        <v>0</v>
      </c>
      <c r="K177" s="2">
        <f>Inskrivning!P186</f>
        <v>0</v>
      </c>
      <c r="L177" s="1">
        <f>Inskrivning!Q186</f>
        <v>0</v>
      </c>
      <c r="M177" s="2">
        <f>Inskrivning!R186</f>
        <v>0</v>
      </c>
      <c r="N177" s="2">
        <f>Inskrivning!S186</f>
        <v>0</v>
      </c>
      <c r="O177" s="2">
        <f>Inskrivning!T186</f>
        <v>0</v>
      </c>
      <c r="P177" s="2">
        <f>Inskrivning!U186</f>
        <v>0</v>
      </c>
      <c r="Q177" s="2">
        <f>Inskrivning!V186</f>
        <v>0</v>
      </c>
      <c r="R177" s="1">
        <f>Inskrivning!W186</f>
        <v>0</v>
      </c>
      <c r="S177" s="1">
        <f>Inskrivning!X186</f>
        <v>0</v>
      </c>
    </row>
    <row r="178" spans="1:19" ht="15" x14ac:dyDescent="0.25">
      <c r="A178" s="9"/>
      <c r="B178" s="2" t="str">
        <f>Inskrivning!G187</f>
        <v/>
      </c>
      <c r="C178" s="2" t="s">
        <v>81</v>
      </c>
      <c r="D178" s="2" t="str">
        <f t="shared" si="5"/>
        <v xml:space="preserve">Kl </v>
      </c>
      <c r="E178" s="53" t="str">
        <f>Inskrivning!J187</f>
        <v/>
      </c>
      <c r="F178" s="35" t="str">
        <f>Inskrivning!K187</f>
        <v/>
      </c>
      <c r="G178" s="2">
        <f>Inskrivning!L187</f>
        <v>0</v>
      </c>
      <c r="H178" s="2">
        <f>Inskrivning!M187</f>
        <v>0</v>
      </c>
      <c r="I178" s="2">
        <f>Inskrivning!N187</f>
        <v>0</v>
      </c>
      <c r="J178" s="2">
        <f>Inskrivning!O187</f>
        <v>0</v>
      </c>
      <c r="K178" s="2">
        <f>Inskrivning!P187</f>
        <v>0</v>
      </c>
      <c r="L178" s="1">
        <f>Inskrivning!Q187</f>
        <v>0</v>
      </c>
      <c r="M178" s="2">
        <f>Inskrivning!R187</f>
        <v>0</v>
      </c>
      <c r="N178" s="2">
        <f>Inskrivning!S187</f>
        <v>0</v>
      </c>
      <c r="O178" s="2">
        <f>Inskrivning!T187</f>
        <v>0</v>
      </c>
      <c r="P178" s="2">
        <f>Inskrivning!U187</f>
        <v>0</v>
      </c>
      <c r="Q178" s="2">
        <f>Inskrivning!V187</f>
        <v>0</v>
      </c>
      <c r="R178" s="1">
        <f>Inskrivning!W187</f>
        <v>0</v>
      </c>
      <c r="S178" s="1">
        <f>Inskrivning!X187</f>
        <v>0</v>
      </c>
    </row>
    <row r="179" spans="1:19" ht="15" x14ac:dyDescent="0.25">
      <c r="A179" s="9"/>
      <c r="B179" s="2" t="str">
        <f>Inskrivning!G188</f>
        <v/>
      </c>
      <c r="C179" s="2" t="s">
        <v>81</v>
      </c>
      <c r="D179" s="2" t="str">
        <f t="shared" si="5"/>
        <v xml:space="preserve">Kl </v>
      </c>
      <c r="E179" s="53" t="str">
        <f>Inskrivning!J188</f>
        <v/>
      </c>
      <c r="F179" s="35" t="str">
        <f>Inskrivning!K188</f>
        <v/>
      </c>
      <c r="G179" s="2">
        <f>Inskrivning!L188</f>
        <v>0</v>
      </c>
      <c r="H179" s="2">
        <f>Inskrivning!M188</f>
        <v>0</v>
      </c>
      <c r="I179" s="2">
        <f>Inskrivning!N188</f>
        <v>0</v>
      </c>
      <c r="J179" s="2">
        <f>Inskrivning!O188</f>
        <v>0</v>
      </c>
      <c r="K179" s="2">
        <f>Inskrivning!P188</f>
        <v>0</v>
      </c>
      <c r="L179" s="1">
        <f>Inskrivning!Q188</f>
        <v>0</v>
      </c>
      <c r="M179" s="2">
        <f>Inskrivning!R188</f>
        <v>0</v>
      </c>
      <c r="N179" s="2">
        <f>Inskrivning!S188</f>
        <v>0</v>
      </c>
      <c r="O179" s="2">
        <f>Inskrivning!T188</f>
        <v>0</v>
      </c>
      <c r="P179" s="2">
        <f>Inskrivning!U188</f>
        <v>0</v>
      </c>
      <c r="Q179" s="2">
        <f>Inskrivning!V188</f>
        <v>0</v>
      </c>
      <c r="R179" s="1">
        <f>Inskrivning!W188</f>
        <v>0</v>
      </c>
      <c r="S179" s="1">
        <f>Inskrivning!X188</f>
        <v>0</v>
      </c>
    </row>
    <row r="180" spans="1:19" ht="15" x14ac:dyDescent="0.25">
      <c r="A180" s="9"/>
      <c r="B180" s="2" t="str">
        <f>Inskrivning!G189</f>
        <v/>
      </c>
      <c r="C180" s="2" t="s">
        <v>81</v>
      </c>
      <c r="D180" s="2" t="str">
        <f t="shared" si="5"/>
        <v xml:space="preserve">Kl </v>
      </c>
      <c r="E180" s="53" t="str">
        <f>Inskrivning!J189</f>
        <v/>
      </c>
      <c r="F180" s="35" t="str">
        <f>Inskrivning!K189</f>
        <v/>
      </c>
      <c r="G180" s="2">
        <f>Inskrivning!L189</f>
        <v>0</v>
      </c>
      <c r="H180" s="2">
        <f>Inskrivning!M189</f>
        <v>0</v>
      </c>
      <c r="I180" s="2">
        <f>Inskrivning!N189</f>
        <v>0</v>
      </c>
      <c r="J180" s="2">
        <f>Inskrivning!O189</f>
        <v>0</v>
      </c>
      <c r="K180" s="2">
        <f>Inskrivning!P189</f>
        <v>0</v>
      </c>
      <c r="L180" s="1">
        <f>Inskrivning!Q189</f>
        <v>0</v>
      </c>
      <c r="M180" s="2">
        <f>Inskrivning!R189</f>
        <v>0</v>
      </c>
      <c r="N180" s="2">
        <f>Inskrivning!S189</f>
        <v>0</v>
      </c>
      <c r="O180" s="2">
        <f>Inskrivning!T189</f>
        <v>0</v>
      </c>
      <c r="P180" s="2">
        <f>Inskrivning!U189</f>
        <v>0</v>
      </c>
      <c r="Q180" s="2">
        <f>Inskrivning!V189</f>
        <v>0</v>
      </c>
      <c r="R180" s="1">
        <f>Inskrivning!W189</f>
        <v>0</v>
      </c>
      <c r="S180" s="1">
        <f>Inskrivning!X189</f>
        <v>0</v>
      </c>
    </row>
    <row r="181" spans="1:19" ht="15" x14ac:dyDescent="0.25">
      <c r="A181" s="9"/>
      <c r="B181" s="2" t="str">
        <f>Inskrivning!G190</f>
        <v/>
      </c>
      <c r="C181" s="2" t="s">
        <v>81</v>
      </c>
      <c r="D181" s="2" t="str">
        <f t="shared" si="5"/>
        <v xml:space="preserve">Kl </v>
      </c>
      <c r="E181" s="53" t="str">
        <f>Inskrivning!J190</f>
        <v/>
      </c>
      <c r="F181" s="35" t="str">
        <f>Inskrivning!K190</f>
        <v/>
      </c>
      <c r="G181" s="2">
        <f>Inskrivning!L190</f>
        <v>0</v>
      </c>
      <c r="H181" s="2">
        <f>Inskrivning!M190</f>
        <v>0</v>
      </c>
      <c r="I181" s="2">
        <f>Inskrivning!N190</f>
        <v>0</v>
      </c>
      <c r="J181" s="2">
        <f>Inskrivning!O190</f>
        <v>0</v>
      </c>
      <c r="K181" s="2">
        <f>Inskrivning!P190</f>
        <v>0</v>
      </c>
      <c r="L181" s="1">
        <f>Inskrivning!Q190</f>
        <v>0</v>
      </c>
      <c r="M181" s="2">
        <f>Inskrivning!R190</f>
        <v>0</v>
      </c>
      <c r="N181" s="2">
        <f>Inskrivning!S190</f>
        <v>0</v>
      </c>
      <c r="O181" s="2">
        <f>Inskrivning!T190</f>
        <v>0</v>
      </c>
      <c r="P181" s="2">
        <f>Inskrivning!U190</f>
        <v>0</v>
      </c>
      <c r="Q181" s="2">
        <f>Inskrivning!V190</f>
        <v>0</v>
      </c>
      <c r="R181" s="1">
        <f>Inskrivning!W190</f>
        <v>0</v>
      </c>
      <c r="S181" s="1">
        <f>Inskrivning!X190</f>
        <v>0</v>
      </c>
    </row>
    <row r="182" spans="1:19" ht="15" x14ac:dyDescent="0.25">
      <c r="A182" s="9"/>
      <c r="B182" s="2" t="str">
        <f>Inskrivning!G191</f>
        <v/>
      </c>
      <c r="C182" s="2" t="s">
        <v>81</v>
      </c>
      <c r="D182" s="2" t="str">
        <f t="shared" si="5"/>
        <v xml:space="preserve">Kl </v>
      </c>
      <c r="E182" s="53" t="str">
        <f>Inskrivning!J191</f>
        <v/>
      </c>
      <c r="F182" s="35" t="str">
        <f>Inskrivning!K191</f>
        <v/>
      </c>
      <c r="G182" s="2">
        <f>Inskrivning!L191</f>
        <v>0</v>
      </c>
      <c r="H182" s="2">
        <f>Inskrivning!M191</f>
        <v>0</v>
      </c>
      <c r="I182" s="2">
        <f>Inskrivning!N191</f>
        <v>0</v>
      </c>
      <c r="J182" s="2">
        <f>Inskrivning!O191</f>
        <v>0</v>
      </c>
      <c r="K182" s="2">
        <f>Inskrivning!P191</f>
        <v>0</v>
      </c>
      <c r="L182" s="1">
        <f>Inskrivning!Q191</f>
        <v>0</v>
      </c>
      <c r="M182" s="2">
        <f>Inskrivning!R191</f>
        <v>0</v>
      </c>
      <c r="N182" s="2">
        <f>Inskrivning!S191</f>
        <v>0</v>
      </c>
      <c r="O182" s="2">
        <f>Inskrivning!T191</f>
        <v>0</v>
      </c>
      <c r="P182" s="2">
        <f>Inskrivning!U191</f>
        <v>0</v>
      </c>
      <c r="Q182" s="2">
        <f>Inskrivning!V191</f>
        <v>0</v>
      </c>
      <c r="R182" s="1">
        <f>Inskrivning!W191</f>
        <v>0</v>
      </c>
      <c r="S182" s="1">
        <f>Inskrivning!X191</f>
        <v>0</v>
      </c>
    </row>
    <row r="183" spans="1:19" ht="15" x14ac:dyDescent="0.25">
      <c r="A183" s="9"/>
      <c r="B183" s="2" t="str">
        <f>Inskrivning!G192</f>
        <v/>
      </c>
      <c r="C183" s="2" t="s">
        <v>81</v>
      </c>
      <c r="D183" s="2" t="str">
        <f t="shared" si="5"/>
        <v xml:space="preserve">Kl </v>
      </c>
      <c r="E183" s="53" t="str">
        <f>Inskrivning!J192</f>
        <v/>
      </c>
      <c r="F183" s="35" t="str">
        <f>Inskrivning!K192</f>
        <v/>
      </c>
      <c r="G183" s="2">
        <f>Inskrivning!L192</f>
        <v>0</v>
      </c>
      <c r="H183" s="2">
        <f>Inskrivning!M192</f>
        <v>0</v>
      </c>
      <c r="I183" s="2">
        <f>Inskrivning!N192</f>
        <v>0</v>
      </c>
      <c r="J183" s="2">
        <f>Inskrivning!O192</f>
        <v>0</v>
      </c>
      <c r="K183" s="2">
        <f>Inskrivning!P192</f>
        <v>0</v>
      </c>
      <c r="L183" s="1">
        <f>Inskrivning!Q192</f>
        <v>0</v>
      </c>
      <c r="M183" s="2">
        <f>Inskrivning!R192</f>
        <v>0</v>
      </c>
      <c r="N183" s="2">
        <f>Inskrivning!S192</f>
        <v>0</v>
      </c>
      <c r="O183" s="2">
        <f>Inskrivning!T192</f>
        <v>0</v>
      </c>
      <c r="P183" s="2">
        <f>Inskrivning!U192</f>
        <v>0</v>
      </c>
      <c r="Q183" s="2">
        <f>Inskrivning!V192</f>
        <v>0</v>
      </c>
      <c r="R183" s="1">
        <f>Inskrivning!W192</f>
        <v>0</v>
      </c>
      <c r="S183" s="1">
        <f>Inskrivning!X192</f>
        <v>0</v>
      </c>
    </row>
    <row r="184" spans="1:19" ht="15" x14ac:dyDescent="0.25">
      <c r="A184" s="9"/>
      <c r="B184" s="2" t="str">
        <f>Inskrivning!G193</f>
        <v/>
      </c>
      <c r="C184" s="2" t="s">
        <v>81</v>
      </c>
      <c r="D184" s="2" t="str">
        <f t="shared" si="5"/>
        <v xml:space="preserve">Kl </v>
      </c>
      <c r="E184" s="53" t="str">
        <f>Inskrivning!J193</f>
        <v/>
      </c>
      <c r="F184" s="35" t="str">
        <f>Inskrivning!K193</f>
        <v/>
      </c>
      <c r="G184" s="2">
        <f>Inskrivning!L193</f>
        <v>0</v>
      </c>
      <c r="H184" s="2">
        <f>Inskrivning!M193</f>
        <v>0</v>
      </c>
      <c r="I184" s="2">
        <f>Inskrivning!N193</f>
        <v>0</v>
      </c>
      <c r="J184" s="2">
        <f>Inskrivning!O193</f>
        <v>0</v>
      </c>
      <c r="K184" s="2">
        <f>Inskrivning!P193</f>
        <v>0</v>
      </c>
      <c r="L184" s="1">
        <f>Inskrivning!Q193</f>
        <v>0</v>
      </c>
      <c r="M184" s="2">
        <f>Inskrivning!R193</f>
        <v>0</v>
      </c>
      <c r="N184" s="2">
        <f>Inskrivning!S193</f>
        <v>0</v>
      </c>
      <c r="O184" s="2">
        <f>Inskrivning!T193</f>
        <v>0</v>
      </c>
      <c r="P184" s="2">
        <f>Inskrivning!U193</f>
        <v>0</v>
      </c>
      <c r="Q184" s="2">
        <f>Inskrivning!V193</f>
        <v>0</v>
      </c>
      <c r="R184" s="1">
        <f>Inskrivning!W193</f>
        <v>0</v>
      </c>
      <c r="S184" s="1">
        <f>Inskrivning!X193</f>
        <v>0</v>
      </c>
    </row>
    <row r="185" spans="1:19" ht="15" x14ac:dyDescent="0.25">
      <c r="A185" s="9"/>
      <c r="B185" s="2" t="str">
        <f>Inskrivning!G194</f>
        <v/>
      </c>
      <c r="C185" s="2" t="s">
        <v>81</v>
      </c>
      <c r="D185" s="2" t="str">
        <f t="shared" si="5"/>
        <v xml:space="preserve">Kl </v>
      </c>
      <c r="E185" s="53" t="str">
        <f>Inskrivning!J194</f>
        <v/>
      </c>
      <c r="F185" s="35" t="str">
        <f>Inskrivning!K194</f>
        <v/>
      </c>
      <c r="G185" s="2">
        <f>Inskrivning!L194</f>
        <v>0</v>
      </c>
      <c r="H185" s="2">
        <f>Inskrivning!M194</f>
        <v>0</v>
      </c>
      <c r="I185" s="2">
        <f>Inskrivning!N194</f>
        <v>0</v>
      </c>
      <c r="J185" s="2">
        <f>Inskrivning!O194</f>
        <v>0</v>
      </c>
      <c r="K185" s="2">
        <f>Inskrivning!P194</f>
        <v>0</v>
      </c>
      <c r="L185" s="1">
        <f>Inskrivning!Q194</f>
        <v>0</v>
      </c>
      <c r="M185" s="2">
        <f>Inskrivning!R194</f>
        <v>0</v>
      </c>
      <c r="N185" s="2">
        <f>Inskrivning!S194</f>
        <v>0</v>
      </c>
      <c r="O185" s="2">
        <f>Inskrivning!T194</f>
        <v>0</v>
      </c>
      <c r="P185" s="2">
        <f>Inskrivning!U194</f>
        <v>0</v>
      </c>
      <c r="Q185" s="2">
        <f>Inskrivning!V194</f>
        <v>0</v>
      </c>
      <c r="R185" s="1">
        <f>Inskrivning!W194</f>
        <v>0</v>
      </c>
      <c r="S185" s="1">
        <f>Inskrivning!X194</f>
        <v>0</v>
      </c>
    </row>
    <row r="186" spans="1:19" ht="15" x14ac:dyDescent="0.25">
      <c r="A186" s="9"/>
      <c r="B186" s="2" t="str">
        <f>Inskrivning!G195</f>
        <v/>
      </c>
      <c r="C186" s="2" t="s">
        <v>81</v>
      </c>
      <c r="D186" s="2" t="str">
        <f t="shared" si="5"/>
        <v xml:space="preserve">Kl </v>
      </c>
      <c r="E186" s="53" t="str">
        <f>Inskrivning!J195</f>
        <v/>
      </c>
      <c r="F186" s="35" t="str">
        <f>Inskrivning!K195</f>
        <v/>
      </c>
      <c r="G186" s="2">
        <f>Inskrivning!L195</f>
        <v>0</v>
      </c>
      <c r="H186" s="2">
        <f>Inskrivning!M195</f>
        <v>0</v>
      </c>
      <c r="I186" s="2">
        <f>Inskrivning!N195</f>
        <v>0</v>
      </c>
      <c r="J186" s="2">
        <f>Inskrivning!O195</f>
        <v>0</v>
      </c>
      <c r="K186" s="2">
        <f>Inskrivning!P195</f>
        <v>0</v>
      </c>
      <c r="L186" s="1">
        <f>Inskrivning!Q195</f>
        <v>0</v>
      </c>
      <c r="M186" s="2">
        <f>Inskrivning!R195</f>
        <v>0</v>
      </c>
      <c r="N186" s="2">
        <f>Inskrivning!S195</f>
        <v>0</v>
      </c>
      <c r="O186" s="2">
        <f>Inskrivning!T195</f>
        <v>0</v>
      </c>
      <c r="P186" s="2">
        <f>Inskrivning!U195</f>
        <v>0</v>
      </c>
      <c r="Q186" s="2">
        <f>Inskrivning!V195</f>
        <v>0</v>
      </c>
      <c r="R186" s="1">
        <f>Inskrivning!W195</f>
        <v>0</v>
      </c>
      <c r="S186" s="1">
        <f>Inskrivning!X195</f>
        <v>0</v>
      </c>
    </row>
    <row r="187" spans="1:19" ht="15" x14ac:dyDescent="0.25">
      <c r="A187" s="9"/>
      <c r="B187" s="2" t="str">
        <f>Inskrivning!G196</f>
        <v/>
      </c>
      <c r="C187" s="2" t="s">
        <v>81</v>
      </c>
      <c r="D187" s="2" t="str">
        <f t="shared" si="5"/>
        <v xml:space="preserve">Kl </v>
      </c>
      <c r="E187" s="53" t="str">
        <f>Inskrivning!J196</f>
        <v/>
      </c>
      <c r="F187" s="35" t="str">
        <f>Inskrivning!K196</f>
        <v/>
      </c>
      <c r="G187" s="2">
        <f>Inskrivning!L196</f>
        <v>0</v>
      </c>
      <c r="H187" s="2">
        <f>Inskrivning!M196</f>
        <v>0</v>
      </c>
      <c r="I187" s="2">
        <f>Inskrivning!N196</f>
        <v>0</v>
      </c>
      <c r="J187" s="2">
        <f>Inskrivning!O196</f>
        <v>0</v>
      </c>
      <c r="K187" s="2">
        <f>Inskrivning!P196</f>
        <v>0</v>
      </c>
      <c r="L187" s="1">
        <f>Inskrivning!Q196</f>
        <v>0</v>
      </c>
      <c r="M187" s="2">
        <f>Inskrivning!R196</f>
        <v>0</v>
      </c>
      <c r="N187" s="2">
        <f>Inskrivning!S196</f>
        <v>0</v>
      </c>
      <c r="O187" s="2">
        <f>Inskrivning!T196</f>
        <v>0</v>
      </c>
      <c r="P187" s="2">
        <f>Inskrivning!U196</f>
        <v>0</v>
      </c>
      <c r="Q187" s="2">
        <f>Inskrivning!V196</f>
        <v>0</v>
      </c>
      <c r="R187" s="1">
        <f>Inskrivning!W196</f>
        <v>0</v>
      </c>
      <c r="S187" s="1">
        <f>Inskrivning!X196</f>
        <v>0</v>
      </c>
    </row>
    <row r="188" spans="1:19" ht="15" x14ac:dyDescent="0.25">
      <c r="A188" s="9"/>
      <c r="B188" s="2" t="str">
        <f>Inskrivning!G197</f>
        <v/>
      </c>
      <c r="C188" s="2" t="s">
        <v>81</v>
      </c>
      <c r="D188" s="2" t="str">
        <f t="shared" si="5"/>
        <v xml:space="preserve">Kl </v>
      </c>
      <c r="E188" s="53" t="str">
        <f>Inskrivning!J197</f>
        <v/>
      </c>
      <c r="F188" s="35" t="str">
        <f>Inskrivning!K197</f>
        <v/>
      </c>
      <c r="G188" s="2">
        <f>Inskrivning!L197</f>
        <v>0</v>
      </c>
      <c r="H188" s="2">
        <f>Inskrivning!M197</f>
        <v>0</v>
      </c>
      <c r="I188" s="2">
        <f>Inskrivning!N197</f>
        <v>0</v>
      </c>
      <c r="J188" s="2">
        <f>Inskrivning!O197</f>
        <v>0</v>
      </c>
      <c r="K188" s="2">
        <f>Inskrivning!P197</f>
        <v>0</v>
      </c>
      <c r="L188" s="1">
        <f>Inskrivning!Q197</f>
        <v>0</v>
      </c>
      <c r="M188" s="2">
        <f>Inskrivning!R197</f>
        <v>0</v>
      </c>
      <c r="N188" s="2">
        <f>Inskrivning!S197</f>
        <v>0</v>
      </c>
      <c r="O188" s="2">
        <f>Inskrivning!T197</f>
        <v>0</v>
      </c>
      <c r="P188" s="2">
        <f>Inskrivning!U197</f>
        <v>0</v>
      </c>
      <c r="Q188" s="2">
        <f>Inskrivning!V197</f>
        <v>0</v>
      </c>
      <c r="R188" s="1">
        <f>Inskrivning!W197</f>
        <v>0</v>
      </c>
      <c r="S188" s="1">
        <f>Inskrivning!X197</f>
        <v>0</v>
      </c>
    </row>
    <row r="189" spans="1:19" ht="15" x14ac:dyDescent="0.25">
      <c r="A189" s="9"/>
      <c r="B189" s="2" t="str">
        <f>Inskrivning!G198</f>
        <v/>
      </c>
      <c r="C189" s="2" t="s">
        <v>81</v>
      </c>
      <c r="D189" s="2" t="str">
        <f t="shared" si="5"/>
        <v xml:space="preserve">Kl </v>
      </c>
      <c r="E189" s="53" t="str">
        <f>Inskrivning!J198</f>
        <v/>
      </c>
      <c r="F189" s="35" t="str">
        <f>Inskrivning!K198</f>
        <v/>
      </c>
      <c r="G189" s="2">
        <f>Inskrivning!L198</f>
        <v>0</v>
      </c>
      <c r="H189" s="2">
        <f>Inskrivning!M198</f>
        <v>0</v>
      </c>
      <c r="I189" s="2">
        <f>Inskrivning!N198</f>
        <v>0</v>
      </c>
      <c r="J189" s="2">
        <f>Inskrivning!O198</f>
        <v>0</v>
      </c>
      <c r="K189" s="2">
        <f>Inskrivning!P198</f>
        <v>0</v>
      </c>
      <c r="L189" s="1">
        <f>Inskrivning!Q198</f>
        <v>0</v>
      </c>
      <c r="M189" s="2">
        <f>Inskrivning!R198</f>
        <v>0</v>
      </c>
      <c r="N189" s="2">
        <f>Inskrivning!S198</f>
        <v>0</v>
      </c>
      <c r="O189" s="2">
        <f>Inskrivning!T198</f>
        <v>0</v>
      </c>
      <c r="P189" s="2">
        <f>Inskrivning!U198</f>
        <v>0</v>
      </c>
      <c r="Q189" s="2">
        <f>Inskrivning!V198</f>
        <v>0</v>
      </c>
      <c r="R189" s="1">
        <f>Inskrivning!W198</f>
        <v>0</v>
      </c>
      <c r="S189" s="1">
        <f>Inskrivning!X198</f>
        <v>0</v>
      </c>
    </row>
    <row r="190" spans="1:19" ht="15" x14ac:dyDescent="0.25">
      <c r="A190" s="9"/>
      <c r="B190" s="2" t="str">
        <f>Inskrivning!G199</f>
        <v/>
      </c>
      <c r="C190" s="2" t="s">
        <v>81</v>
      </c>
      <c r="D190" s="2" t="str">
        <f t="shared" si="5"/>
        <v xml:space="preserve">Kl </v>
      </c>
      <c r="E190" s="53" t="str">
        <f>Inskrivning!J199</f>
        <v/>
      </c>
      <c r="F190" s="35" t="str">
        <f>Inskrivning!K199</f>
        <v/>
      </c>
      <c r="G190" s="2">
        <f>Inskrivning!L199</f>
        <v>0</v>
      </c>
      <c r="H190" s="2">
        <f>Inskrivning!M199</f>
        <v>0</v>
      </c>
      <c r="I190" s="2">
        <f>Inskrivning!N199</f>
        <v>0</v>
      </c>
      <c r="J190" s="2">
        <f>Inskrivning!O199</f>
        <v>0</v>
      </c>
      <c r="K190" s="2">
        <f>Inskrivning!P199</f>
        <v>0</v>
      </c>
      <c r="L190" s="1">
        <f>Inskrivning!Q199</f>
        <v>0</v>
      </c>
      <c r="M190" s="2">
        <f>Inskrivning!R199</f>
        <v>0</v>
      </c>
      <c r="N190" s="2">
        <f>Inskrivning!S199</f>
        <v>0</v>
      </c>
      <c r="O190" s="2">
        <f>Inskrivning!T199</f>
        <v>0</v>
      </c>
      <c r="P190" s="2">
        <f>Inskrivning!U199</f>
        <v>0</v>
      </c>
      <c r="Q190" s="2">
        <f>Inskrivning!V199</f>
        <v>0</v>
      </c>
      <c r="R190" s="1">
        <f>Inskrivning!W199</f>
        <v>0</v>
      </c>
      <c r="S190" s="1">
        <f>Inskrivning!X199</f>
        <v>0</v>
      </c>
    </row>
    <row r="191" spans="1:19" ht="15" x14ac:dyDescent="0.25">
      <c r="A191" s="9"/>
      <c r="B191" s="2" t="str">
        <f>Inskrivning!G200</f>
        <v/>
      </c>
      <c r="C191" s="2" t="s">
        <v>81</v>
      </c>
      <c r="D191" s="2" t="str">
        <f t="shared" si="5"/>
        <v xml:space="preserve">Kl </v>
      </c>
      <c r="E191" s="53" t="str">
        <f>Inskrivning!J200</f>
        <v/>
      </c>
      <c r="F191" s="35" t="str">
        <f>Inskrivning!K200</f>
        <v/>
      </c>
      <c r="G191" s="2">
        <f>Inskrivning!L200</f>
        <v>0</v>
      </c>
      <c r="H191" s="2">
        <f>Inskrivning!M200</f>
        <v>0</v>
      </c>
      <c r="I191" s="2">
        <f>Inskrivning!N200</f>
        <v>0</v>
      </c>
      <c r="J191" s="2">
        <f>Inskrivning!O200</f>
        <v>0</v>
      </c>
      <c r="K191" s="2">
        <f>Inskrivning!P200</f>
        <v>0</v>
      </c>
      <c r="L191" s="1">
        <f>Inskrivning!Q200</f>
        <v>0</v>
      </c>
      <c r="M191" s="2">
        <f>Inskrivning!R200</f>
        <v>0</v>
      </c>
      <c r="N191" s="2">
        <f>Inskrivning!S200</f>
        <v>0</v>
      </c>
      <c r="O191" s="2">
        <f>Inskrivning!T200</f>
        <v>0</v>
      </c>
      <c r="P191" s="2">
        <f>Inskrivning!U200</f>
        <v>0</v>
      </c>
      <c r="Q191" s="2">
        <f>Inskrivning!V200</f>
        <v>0</v>
      </c>
      <c r="R191" s="1">
        <f>Inskrivning!W200</f>
        <v>0</v>
      </c>
      <c r="S191" s="1">
        <f>Inskrivning!X200</f>
        <v>0</v>
      </c>
    </row>
    <row r="192" spans="1:19" ht="15" x14ac:dyDescent="0.25">
      <c r="A192" s="9"/>
      <c r="B192" s="2" t="str">
        <f>Inskrivning!G201</f>
        <v/>
      </c>
      <c r="C192" s="2" t="s">
        <v>81</v>
      </c>
      <c r="D192" s="2" t="str">
        <f t="shared" si="5"/>
        <v xml:space="preserve">Kl </v>
      </c>
      <c r="E192" s="53" t="str">
        <f>Inskrivning!J201</f>
        <v/>
      </c>
      <c r="F192" s="35" t="str">
        <f>Inskrivning!K201</f>
        <v/>
      </c>
      <c r="G192" s="2">
        <f>Inskrivning!L201</f>
        <v>0</v>
      </c>
      <c r="H192" s="2">
        <f>Inskrivning!M201</f>
        <v>0</v>
      </c>
      <c r="I192" s="2">
        <f>Inskrivning!N201</f>
        <v>0</v>
      </c>
      <c r="J192" s="2">
        <f>Inskrivning!O201</f>
        <v>0</v>
      </c>
      <c r="K192" s="2">
        <f>Inskrivning!P201</f>
        <v>0</v>
      </c>
      <c r="L192" s="1">
        <f>Inskrivning!Q201</f>
        <v>0</v>
      </c>
      <c r="M192" s="2">
        <f>Inskrivning!R201</f>
        <v>0</v>
      </c>
      <c r="N192" s="2">
        <f>Inskrivning!S201</f>
        <v>0</v>
      </c>
      <c r="O192" s="2">
        <f>Inskrivning!T201</f>
        <v>0</v>
      </c>
      <c r="P192" s="2">
        <f>Inskrivning!U201</f>
        <v>0</v>
      </c>
      <c r="Q192" s="2">
        <f>Inskrivning!V201</f>
        <v>0</v>
      </c>
      <c r="R192" s="1">
        <f>Inskrivning!W201</f>
        <v>0</v>
      </c>
      <c r="S192" s="1">
        <f>Inskrivning!X201</f>
        <v>0</v>
      </c>
    </row>
    <row r="193" spans="1:19" ht="15" x14ac:dyDescent="0.25">
      <c r="A193" s="9"/>
      <c r="B193" s="2" t="str">
        <f>Inskrivning!G202</f>
        <v/>
      </c>
      <c r="C193" s="2" t="s">
        <v>81</v>
      </c>
      <c r="D193" s="2" t="str">
        <f t="shared" si="5"/>
        <v xml:space="preserve">Kl </v>
      </c>
      <c r="E193" s="53" t="str">
        <f>Inskrivning!J202</f>
        <v/>
      </c>
      <c r="F193" s="35" t="str">
        <f>Inskrivning!K202</f>
        <v/>
      </c>
      <c r="G193" s="2">
        <f>Inskrivning!L202</f>
        <v>0</v>
      </c>
      <c r="H193" s="2">
        <f>Inskrivning!M202</f>
        <v>0</v>
      </c>
      <c r="I193" s="2">
        <f>Inskrivning!N202</f>
        <v>0</v>
      </c>
      <c r="J193" s="2">
        <f>Inskrivning!O202</f>
        <v>0</v>
      </c>
      <c r="K193" s="2">
        <f>Inskrivning!P202</f>
        <v>0</v>
      </c>
      <c r="L193" s="1">
        <f>Inskrivning!Q202</f>
        <v>0</v>
      </c>
      <c r="M193" s="2">
        <f>Inskrivning!R202</f>
        <v>0</v>
      </c>
      <c r="N193" s="2">
        <f>Inskrivning!S202</f>
        <v>0</v>
      </c>
      <c r="O193" s="2">
        <f>Inskrivning!T202</f>
        <v>0</v>
      </c>
      <c r="P193" s="2">
        <f>Inskrivning!U202</f>
        <v>0</v>
      </c>
      <c r="Q193" s="2">
        <f>Inskrivning!V202</f>
        <v>0</v>
      </c>
      <c r="R193" s="1">
        <f>Inskrivning!W202</f>
        <v>0</v>
      </c>
      <c r="S193" s="1">
        <f>Inskrivning!X202</f>
        <v>0</v>
      </c>
    </row>
    <row r="194" spans="1:19" ht="15" x14ac:dyDescent="0.25">
      <c r="A194" s="9"/>
      <c r="B194" s="2" t="str">
        <f>Inskrivning!G203</f>
        <v/>
      </c>
      <c r="C194" s="2" t="s">
        <v>81</v>
      </c>
      <c r="D194" s="2" t="str">
        <f t="shared" si="5"/>
        <v xml:space="preserve">Kl </v>
      </c>
      <c r="E194" s="53" t="str">
        <f>Inskrivning!J203</f>
        <v/>
      </c>
      <c r="F194" s="35" t="str">
        <f>Inskrivning!K203</f>
        <v/>
      </c>
      <c r="G194" s="2">
        <f>Inskrivning!L203</f>
        <v>0</v>
      </c>
      <c r="H194" s="2">
        <f>Inskrivning!M203</f>
        <v>0</v>
      </c>
      <c r="I194" s="2">
        <f>Inskrivning!N203</f>
        <v>0</v>
      </c>
      <c r="J194" s="2">
        <f>Inskrivning!O203</f>
        <v>0</v>
      </c>
      <c r="K194" s="2">
        <f>Inskrivning!P203</f>
        <v>0</v>
      </c>
      <c r="L194" s="1">
        <f>Inskrivning!Q203</f>
        <v>0</v>
      </c>
      <c r="M194" s="2">
        <f>Inskrivning!R203</f>
        <v>0</v>
      </c>
      <c r="N194" s="2">
        <f>Inskrivning!S203</f>
        <v>0</v>
      </c>
      <c r="O194" s="2">
        <f>Inskrivning!T203</f>
        <v>0</v>
      </c>
      <c r="P194" s="2">
        <f>Inskrivning!U203</f>
        <v>0</v>
      </c>
      <c r="Q194" s="2">
        <f>Inskrivning!V203</f>
        <v>0</v>
      </c>
      <c r="R194" s="1">
        <f>Inskrivning!W203</f>
        <v>0</v>
      </c>
      <c r="S194" s="1">
        <f>Inskrivning!X203</f>
        <v>0</v>
      </c>
    </row>
    <row r="195" spans="1:19" ht="15" x14ac:dyDescent="0.25">
      <c r="A195" s="9"/>
      <c r="B195" s="2" t="str">
        <f>Inskrivning!G204</f>
        <v/>
      </c>
      <c r="C195" s="2" t="s">
        <v>81</v>
      </c>
      <c r="D195" s="2" t="str">
        <f t="shared" si="5"/>
        <v xml:space="preserve">Kl </v>
      </c>
      <c r="E195" s="53" t="str">
        <f>Inskrivning!J204</f>
        <v/>
      </c>
      <c r="F195" s="35" t="str">
        <f>Inskrivning!K204</f>
        <v/>
      </c>
      <c r="G195" s="2">
        <f>Inskrivning!L204</f>
        <v>0</v>
      </c>
      <c r="H195" s="2">
        <f>Inskrivning!M204</f>
        <v>0</v>
      </c>
      <c r="I195" s="2">
        <f>Inskrivning!N204</f>
        <v>0</v>
      </c>
      <c r="J195" s="2">
        <f>Inskrivning!O204</f>
        <v>0</v>
      </c>
      <c r="K195" s="2">
        <f>Inskrivning!P204</f>
        <v>0</v>
      </c>
      <c r="L195" s="1">
        <f>Inskrivning!Q204</f>
        <v>0</v>
      </c>
      <c r="M195" s="2">
        <f>Inskrivning!R204</f>
        <v>0</v>
      </c>
      <c r="N195" s="2">
        <f>Inskrivning!S204</f>
        <v>0</v>
      </c>
      <c r="O195" s="2">
        <f>Inskrivning!T204</f>
        <v>0</v>
      </c>
      <c r="P195" s="2">
        <f>Inskrivning!U204</f>
        <v>0</v>
      </c>
      <c r="Q195" s="2">
        <f>Inskrivning!V204</f>
        <v>0</v>
      </c>
      <c r="R195" s="1">
        <f>Inskrivning!W204</f>
        <v>0</v>
      </c>
      <c r="S195" s="1">
        <f>Inskrivning!X204</f>
        <v>0</v>
      </c>
    </row>
    <row r="196" spans="1:19" ht="15" x14ac:dyDescent="0.25">
      <c r="A196" s="9"/>
      <c r="B196" s="2" t="str">
        <f>Inskrivning!G205</f>
        <v/>
      </c>
      <c r="C196" s="2" t="s">
        <v>81</v>
      </c>
      <c r="D196" s="2" t="str">
        <f t="shared" si="5"/>
        <v xml:space="preserve">Kl </v>
      </c>
      <c r="E196" s="53" t="str">
        <f>Inskrivning!J205</f>
        <v/>
      </c>
      <c r="F196" s="35" t="str">
        <f>Inskrivning!K205</f>
        <v/>
      </c>
      <c r="G196" s="2">
        <f>Inskrivning!L205</f>
        <v>0</v>
      </c>
      <c r="H196" s="2">
        <f>Inskrivning!M205</f>
        <v>0</v>
      </c>
      <c r="I196" s="2">
        <f>Inskrivning!N205</f>
        <v>0</v>
      </c>
      <c r="J196" s="2">
        <f>Inskrivning!O205</f>
        <v>0</v>
      </c>
      <c r="K196" s="2">
        <f>Inskrivning!P205</f>
        <v>0</v>
      </c>
      <c r="L196" s="1">
        <f>Inskrivning!Q205</f>
        <v>0</v>
      </c>
      <c r="M196" s="2">
        <f>Inskrivning!R205</f>
        <v>0</v>
      </c>
      <c r="N196" s="2">
        <f>Inskrivning!S205</f>
        <v>0</v>
      </c>
      <c r="O196" s="2">
        <f>Inskrivning!T205</f>
        <v>0</v>
      </c>
      <c r="P196" s="2">
        <f>Inskrivning!U205</f>
        <v>0</v>
      </c>
      <c r="Q196" s="2">
        <f>Inskrivning!V205</f>
        <v>0</v>
      </c>
      <c r="R196" s="1">
        <f>Inskrivning!W205</f>
        <v>0</v>
      </c>
      <c r="S196" s="1">
        <f>Inskrivning!X205</f>
        <v>0</v>
      </c>
    </row>
    <row r="197" spans="1:19" ht="15" x14ac:dyDescent="0.25">
      <c r="A197" s="9"/>
      <c r="B197" s="2" t="str">
        <f>Inskrivning!G206</f>
        <v/>
      </c>
      <c r="C197" s="2" t="s">
        <v>81</v>
      </c>
      <c r="D197" s="2" t="str">
        <f t="shared" ref="D197:D204" si="6">C197&amp;" "&amp;B197</f>
        <v xml:space="preserve">Kl </v>
      </c>
      <c r="E197" s="53" t="str">
        <f>Inskrivning!J206</f>
        <v/>
      </c>
      <c r="F197" s="35" t="str">
        <f>Inskrivning!K206</f>
        <v/>
      </c>
      <c r="G197" s="2">
        <f>Inskrivning!L206</f>
        <v>0</v>
      </c>
      <c r="H197" s="2">
        <f>Inskrivning!M206</f>
        <v>0</v>
      </c>
      <c r="I197" s="2">
        <f>Inskrivning!N206</f>
        <v>0</v>
      </c>
      <c r="J197" s="2">
        <f>Inskrivning!O206</f>
        <v>0</v>
      </c>
      <c r="K197" s="2">
        <f>Inskrivning!P206</f>
        <v>0</v>
      </c>
      <c r="L197" s="1">
        <f>Inskrivning!Q206</f>
        <v>0</v>
      </c>
      <c r="M197" s="2">
        <f>Inskrivning!R206</f>
        <v>0</v>
      </c>
      <c r="N197" s="2">
        <f>Inskrivning!S206</f>
        <v>0</v>
      </c>
      <c r="O197" s="2">
        <f>Inskrivning!T206</f>
        <v>0</v>
      </c>
      <c r="P197" s="2">
        <f>Inskrivning!U206</f>
        <v>0</v>
      </c>
      <c r="Q197" s="2">
        <f>Inskrivning!V206</f>
        <v>0</v>
      </c>
      <c r="R197" s="1">
        <f>Inskrivning!W206</f>
        <v>0</v>
      </c>
      <c r="S197" s="1">
        <f>Inskrivning!X206</f>
        <v>0</v>
      </c>
    </row>
    <row r="198" spans="1:19" ht="15" x14ac:dyDescent="0.25">
      <c r="A198" s="2"/>
      <c r="B198" s="2" t="str">
        <f>Inskrivning!G18</f>
        <v/>
      </c>
      <c r="C198" s="2" t="s">
        <v>81</v>
      </c>
      <c r="D198" s="2" t="str">
        <f t="shared" si="6"/>
        <v xml:space="preserve">Kl </v>
      </c>
      <c r="E198" s="53" t="str">
        <f>Inskrivning!J18</f>
        <v/>
      </c>
      <c r="F198" s="35" t="str">
        <f>Inskrivning!K18</f>
        <v/>
      </c>
      <c r="G198" s="2">
        <f>Inskrivning!L18</f>
        <v>0</v>
      </c>
      <c r="H198" s="2">
        <f>Inskrivning!M18</f>
        <v>0</v>
      </c>
      <c r="I198" s="2">
        <f>Inskrivning!N18</f>
        <v>0</v>
      </c>
      <c r="J198" s="2">
        <f>Inskrivning!O18</f>
        <v>0</v>
      </c>
      <c r="K198" s="2">
        <f>Inskrivning!P18</f>
        <v>0</v>
      </c>
      <c r="L198" s="1">
        <f>Inskrivning!Q18</f>
        <v>0</v>
      </c>
      <c r="M198" s="2">
        <f>Inskrivning!R18</f>
        <v>0</v>
      </c>
      <c r="N198" s="2">
        <f>Inskrivning!S18</f>
        <v>0</v>
      </c>
      <c r="O198" s="2">
        <f>Inskrivning!T18</f>
        <v>0</v>
      </c>
      <c r="P198" s="2">
        <f>Inskrivning!U18</f>
        <v>0</v>
      </c>
      <c r="Q198" s="2">
        <f>Inskrivning!V18</f>
        <v>0</v>
      </c>
      <c r="R198" s="1">
        <f>Inskrivning!W18</f>
        <v>0</v>
      </c>
      <c r="S198" s="1">
        <f>Inskrivning!X18</f>
        <v>0</v>
      </c>
    </row>
    <row r="199" spans="1:19" ht="15" x14ac:dyDescent="0.25">
      <c r="A199" s="2"/>
      <c r="B199" s="2" t="str">
        <f>Inskrivning!G19</f>
        <v/>
      </c>
      <c r="C199" s="2" t="s">
        <v>81</v>
      </c>
      <c r="D199" s="2" t="str">
        <f t="shared" si="6"/>
        <v xml:space="preserve">Kl </v>
      </c>
      <c r="E199" s="53" t="str">
        <f>Inskrivning!J19</f>
        <v/>
      </c>
      <c r="F199" s="35" t="str">
        <f>Inskrivning!K19</f>
        <v/>
      </c>
      <c r="G199" s="2">
        <f>Inskrivning!L19</f>
        <v>0</v>
      </c>
      <c r="H199" s="2">
        <f>Inskrivning!M19</f>
        <v>0</v>
      </c>
      <c r="I199" s="2">
        <f>Inskrivning!N19</f>
        <v>0</v>
      </c>
      <c r="J199" s="2">
        <f>Inskrivning!O19</f>
        <v>0</v>
      </c>
      <c r="K199" s="2">
        <f>Inskrivning!P19</f>
        <v>0</v>
      </c>
      <c r="L199" s="1">
        <f>Inskrivning!Q19</f>
        <v>0</v>
      </c>
      <c r="M199" s="2">
        <f>Inskrivning!R19</f>
        <v>0</v>
      </c>
      <c r="N199" s="2">
        <f>Inskrivning!S19</f>
        <v>0</v>
      </c>
      <c r="O199" s="2">
        <f>Inskrivning!T19</f>
        <v>0</v>
      </c>
      <c r="P199" s="2">
        <f>Inskrivning!U19</f>
        <v>0</v>
      </c>
      <c r="Q199" s="2">
        <f>Inskrivning!V19</f>
        <v>0</v>
      </c>
      <c r="R199" s="1">
        <f>Inskrivning!W19</f>
        <v>0</v>
      </c>
      <c r="S199" s="1">
        <f>Inskrivning!X19</f>
        <v>0</v>
      </c>
    </row>
    <row r="200" spans="1:19" ht="15" x14ac:dyDescent="0.25">
      <c r="A200" s="2"/>
      <c r="B200" s="2" t="str">
        <f>Inskrivning!G20</f>
        <v/>
      </c>
      <c r="C200" s="2" t="s">
        <v>81</v>
      </c>
      <c r="D200" s="2" t="str">
        <f t="shared" si="6"/>
        <v xml:space="preserve">Kl </v>
      </c>
      <c r="E200" s="53" t="str">
        <f>Inskrivning!J20</f>
        <v/>
      </c>
      <c r="F200" s="35" t="str">
        <f>Inskrivning!K20</f>
        <v/>
      </c>
      <c r="G200" s="2">
        <f>Inskrivning!L20</f>
        <v>0</v>
      </c>
      <c r="H200" s="2">
        <f>Inskrivning!M20</f>
        <v>0</v>
      </c>
      <c r="I200" s="2">
        <f>Inskrivning!N20</f>
        <v>0</v>
      </c>
      <c r="J200" s="2">
        <f>Inskrivning!O20</f>
        <v>0</v>
      </c>
      <c r="K200" s="2">
        <f>Inskrivning!P20</f>
        <v>0</v>
      </c>
      <c r="L200" s="1">
        <f>Inskrivning!Q20</f>
        <v>0</v>
      </c>
      <c r="M200" s="2">
        <f>Inskrivning!R20</f>
        <v>0</v>
      </c>
      <c r="N200" s="2">
        <f>Inskrivning!S20</f>
        <v>0</v>
      </c>
      <c r="O200" s="2">
        <f>Inskrivning!T20</f>
        <v>0</v>
      </c>
      <c r="P200" s="2">
        <f>Inskrivning!U20</f>
        <v>0</v>
      </c>
      <c r="Q200" s="2">
        <f>Inskrivning!V20</f>
        <v>0</v>
      </c>
      <c r="R200" s="1">
        <f>Inskrivning!W20</f>
        <v>0</v>
      </c>
      <c r="S200" s="1">
        <f>Inskrivning!X20</f>
        <v>0</v>
      </c>
    </row>
    <row r="201" spans="1:19" ht="15" x14ac:dyDescent="0.25">
      <c r="A201" s="2"/>
      <c r="B201" s="2" t="str">
        <f>Inskrivning!G21</f>
        <v/>
      </c>
      <c r="C201" s="2" t="s">
        <v>81</v>
      </c>
      <c r="D201" s="2" t="str">
        <f t="shared" si="6"/>
        <v xml:space="preserve">Kl </v>
      </c>
      <c r="E201" s="53" t="str">
        <f>Inskrivning!J21</f>
        <v/>
      </c>
      <c r="F201" s="35" t="str">
        <f>Inskrivning!K21</f>
        <v/>
      </c>
      <c r="G201" s="2">
        <f>Inskrivning!L21</f>
        <v>0</v>
      </c>
      <c r="H201" s="2">
        <f>Inskrivning!M21</f>
        <v>0</v>
      </c>
      <c r="I201" s="2">
        <f>Inskrivning!N21</f>
        <v>0</v>
      </c>
      <c r="J201" s="2">
        <f>Inskrivning!O21</f>
        <v>0</v>
      </c>
      <c r="K201" s="2">
        <f>Inskrivning!P21</f>
        <v>0</v>
      </c>
      <c r="L201" s="1">
        <f>Inskrivning!Q21</f>
        <v>0</v>
      </c>
      <c r="M201" s="2">
        <f>Inskrivning!R21</f>
        <v>0</v>
      </c>
      <c r="N201" s="2">
        <f>Inskrivning!S21</f>
        <v>0</v>
      </c>
      <c r="O201" s="2">
        <f>Inskrivning!T21</f>
        <v>0</v>
      </c>
      <c r="P201" s="2">
        <f>Inskrivning!U21</f>
        <v>0</v>
      </c>
      <c r="Q201" s="2">
        <f>Inskrivning!V21</f>
        <v>0</v>
      </c>
      <c r="R201" s="1">
        <f>Inskrivning!W21</f>
        <v>0</v>
      </c>
      <c r="S201" s="1">
        <f>Inskrivning!X21</f>
        <v>0</v>
      </c>
    </row>
    <row r="202" spans="1:19" ht="15" x14ac:dyDescent="0.25">
      <c r="A202" s="2"/>
      <c r="B202" s="2" t="str">
        <f>Inskrivning!G22</f>
        <v/>
      </c>
      <c r="C202" s="2" t="s">
        <v>81</v>
      </c>
      <c r="D202" s="2" t="str">
        <f t="shared" si="6"/>
        <v xml:space="preserve">Kl </v>
      </c>
      <c r="E202" s="53" t="str">
        <f>Inskrivning!J22</f>
        <v/>
      </c>
      <c r="F202" s="35" t="str">
        <f>Inskrivning!K22</f>
        <v/>
      </c>
      <c r="G202" s="2">
        <f>Inskrivning!L22</f>
        <v>0</v>
      </c>
      <c r="H202" s="2">
        <f>Inskrivning!M22</f>
        <v>0</v>
      </c>
      <c r="I202" s="2">
        <f>Inskrivning!N22</f>
        <v>0</v>
      </c>
      <c r="J202" s="2">
        <f>Inskrivning!O22</f>
        <v>0</v>
      </c>
      <c r="K202" s="2">
        <f>Inskrivning!P22</f>
        <v>0</v>
      </c>
      <c r="L202" s="1">
        <f>Inskrivning!Q22</f>
        <v>0</v>
      </c>
      <c r="M202" s="2">
        <f>Inskrivning!R22</f>
        <v>0</v>
      </c>
      <c r="N202" s="2">
        <f>Inskrivning!S22</f>
        <v>0</v>
      </c>
      <c r="O202" s="2">
        <f>Inskrivning!T22</f>
        <v>0</v>
      </c>
      <c r="P202" s="2">
        <f>Inskrivning!U22</f>
        <v>0</v>
      </c>
      <c r="Q202" s="2">
        <f>Inskrivning!V22</f>
        <v>0</v>
      </c>
      <c r="R202" s="1">
        <f>Inskrivning!W22</f>
        <v>0</v>
      </c>
      <c r="S202" s="1">
        <f>Inskrivning!X22</f>
        <v>0</v>
      </c>
    </row>
    <row r="203" spans="1:19" ht="15" x14ac:dyDescent="0.25">
      <c r="A203" s="2"/>
      <c r="B203" s="2" t="str">
        <f>Inskrivning!G23</f>
        <v/>
      </c>
      <c r="C203" s="2" t="s">
        <v>81</v>
      </c>
      <c r="D203" s="2" t="str">
        <f t="shared" si="6"/>
        <v xml:space="preserve">Kl </v>
      </c>
      <c r="E203" s="53" t="str">
        <f>Inskrivning!J23</f>
        <v/>
      </c>
      <c r="F203" s="35" t="str">
        <f>Inskrivning!K23</f>
        <v/>
      </c>
      <c r="G203" s="2">
        <f>Inskrivning!L23</f>
        <v>0</v>
      </c>
      <c r="H203" s="2">
        <f>Inskrivning!M23</f>
        <v>0</v>
      </c>
      <c r="I203" s="2">
        <f>Inskrivning!N23</f>
        <v>0</v>
      </c>
      <c r="J203" s="2">
        <f>Inskrivning!O23</f>
        <v>0</v>
      </c>
      <c r="K203" s="2">
        <f>Inskrivning!P23</f>
        <v>0</v>
      </c>
      <c r="L203" s="1">
        <f>Inskrivning!Q23</f>
        <v>0</v>
      </c>
      <c r="M203" s="2">
        <f>Inskrivning!R23</f>
        <v>0</v>
      </c>
      <c r="N203" s="2">
        <f>Inskrivning!S23</f>
        <v>0</v>
      </c>
      <c r="O203" s="2">
        <f>Inskrivning!T23</f>
        <v>0</v>
      </c>
      <c r="P203" s="2">
        <f>Inskrivning!U23</f>
        <v>0</v>
      </c>
      <c r="Q203" s="2">
        <f>Inskrivning!V23</f>
        <v>0</v>
      </c>
      <c r="R203" s="1">
        <f>Inskrivning!W23</f>
        <v>0</v>
      </c>
      <c r="S203" s="1">
        <f>Inskrivning!X23</f>
        <v>0</v>
      </c>
    </row>
    <row r="204" spans="1:19" ht="15" x14ac:dyDescent="0.25">
      <c r="A204" s="2"/>
      <c r="B204" s="2" t="str">
        <f>Inskrivning!G24</f>
        <v/>
      </c>
      <c r="C204" s="2" t="s">
        <v>81</v>
      </c>
      <c r="D204" s="2" t="str">
        <f t="shared" si="6"/>
        <v xml:space="preserve">Kl </v>
      </c>
      <c r="E204" s="53" t="str">
        <f>Inskrivning!J24</f>
        <v/>
      </c>
      <c r="F204" s="35" t="str">
        <f>Inskrivning!K24</f>
        <v/>
      </c>
      <c r="G204" s="2">
        <f>Inskrivning!L24</f>
        <v>0</v>
      </c>
      <c r="H204" s="2">
        <f>Inskrivning!M24</f>
        <v>0</v>
      </c>
      <c r="I204" s="2">
        <f>Inskrivning!N24</f>
        <v>0</v>
      </c>
      <c r="J204" s="2">
        <f>Inskrivning!O24</f>
        <v>0</v>
      </c>
      <c r="K204" s="2">
        <f>Inskrivning!P24</f>
        <v>0</v>
      </c>
      <c r="L204" s="1">
        <f>Inskrivning!Q24</f>
        <v>0</v>
      </c>
      <c r="M204" s="2">
        <f>Inskrivning!R24</f>
        <v>0</v>
      </c>
      <c r="N204" s="2">
        <f>Inskrivning!S24</f>
        <v>0</v>
      </c>
      <c r="O204" s="2">
        <f>Inskrivning!T24</f>
        <v>0</v>
      </c>
      <c r="P204" s="2">
        <f>Inskrivning!U24</f>
        <v>0</v>
      </c>
      <c r="Q204" s="2">
        <f>Inskrivning!V24</f>
        <v>0</v>
      </c>
      <c r="R204" s="1">
        <f>Inskrivning!W24</f>
        <v>0</v>
      </c>
      <c r="S204" s="1">
        <f>Inskrivning!X24</f>
        <v>0</v>
      </c>
    </row>
    <row r="205" spans="1:19" ht="15" x14ac:dyDescent="0.25">
      <c r="B205" s="4"/>
      <c r="C205" s="4"/>
      <c r="D205" s="4"/>
      <c r="E205" s="14"/>
      <c r="F205" s="22"/>
      <c r="G205" s="4"/>
      <c r="H205" s="4"/>
      <c r="I205" s="4"/>
      <c r="J205" s="4"/>
      <c r="K205" s="4"/>
      <c r="L205" s="5"/>
      <c r="M205" s="4"/>
      <c r="N205" s="4"/>
      <c r="O205" s="4"/>
      <c r="P205" s="4"/>
      <c r="Q205" s="4"/>
      <c r="R205" s="5"/>
      <c r="S205" s="5"/>
    </row>
    <row r="206" spans="1:19" ht="15" x14ac:dyDescent="0.25">
      <c r="B206" s="4"/>
      <c r="C206" s="4"/>
      <c r="D206" s="4"/>
      <c r="E206" s="14"/>
      <c r="F206" s="22"/>
      <c r="G206" s="4"/>
      <c r="H206" s="4"/>
      <c r="I206" s="4"/>
      <c r="J206" s="4"/>
      <c r="K206" s="4"/>
      <c r="L206" s="5"/>
      <c r="M206" s="4"/>
      <c r="N206" s="4"/>
      <c r="O206" s="4"/>
      <c r="P206" s="4"/>
      <c r="Q206" s="4"/>
      <c r="R206" s="5"/>
      <c r="S206" s="5"/>
    </row>
    <row r="207" spans="1:19" ht="15" x14ac:dyDescent="0.25">
      <c r="B207" s="4"/>
      <c r="C207" s="4"/>
      <c r="D207" s="4"/>
      <c r="E207" s="14"/>
      <c r="F207" s="22"/>
      <c r="G207" s="4"/>
      <c r="H207" s="4"/>
      <c r="I207" s="4"/>
      <c r="J207" s="4"/>
      <c r="K207" s="4"/>
      <c r="L207" s="5"/>
      <c r="M207" s="4"/>
      <c r="N207" s="4"/>
      <c r="O207" s="4"/>
      <c r="P207" s="4"/>
      <c r="Q207" s="4"/>
      <c r="R207" s="5"/>
      <c r="S207" s="5"/>
    </row>
    <row r="208" spans="1:19" ht="15" x14ac:dyDescent="0.25">
      <c r="B208" s="4"/>
      <c r="C208" s="4"/>
      <c r="D208" s="4"/>
      <c r="E208" s="14"/>
      <c r="F208" s="22"/>
      <c r="G208" s="4"/>
      <c r="H208" s="4"/>
      <c r="I208" s="4"/>
      <c r="J208" s="4"/>
      <c r="K208" s="4"/>
      <c r="L208" s="5"/>
      <c r="M208" s="4"/>
      <c r="N208" s="4"/>
      <c r="O208" s="4"/>
      <c r="P208" s="4"/>
      <c r="Q208" s="4"/>
      <c r="R208" s="5"/>
      <c r="S208" s="5"/>
    </row>
  </sheetData>
  <sortState xmlns:xlrd2="http://schemas.microsoft.com/office/spreadsheetml/2017/richdata2" ref="A5:S204">
    <sortCondition ref="D5:D204" customList="kl 1,kl 0,kl 2,kl 3,kl 4,kl j,kl m"/>
    <sortCondition ref="S5:S204"/>
  </sortState>
  <phoneticPr fontId="4"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Blad30"/>
  <dimension ref="A1:S204"/>
  <sheetViews>
    <sheetView topLeftCell="A182" workbookViewId="0">
      <selection activeCell="A5" sqref="A5:S204"/>
    </sheetView>
  </sheetViews>
  <sheetFormatPr defaultRowHeight="13.2" x14ac:dyDescent="0.25"/>
  <cols>
    <col min="1" max="4" width="5.6640625" customWidth="1"/>
    <col min="5" max="5" width="25.6640625" customWidth="1"/>
    <col min="6" max="6" width="15.6640625" customWidth="1"/>
    <col min="7" max="7" width="5.5546875" customWidth="1"/>
    <col min="8" max="11" width="5.5546875" bestFit="1" customWidth="1"/>
    <col min="12" max="12" width="8" bestFit="1" customWidth="1"/>
    <col min="13" max="15" width="5.5546875" bestFit="1" customWidth="1"/>
    <col min="16" max="16" width="6.109375" bestFit="1" customWidth="1"/>
    <col min="17" max="17" width="5.5546875" bestFit="1" customWidth="1"/>
    <col min="18" max="18" width="8" bestFit="1" customWidth="1"/>
    <col min="19" max="19" width="7.6640625" bestFit="1" customWidth="1"/>
  </cols>
  <sheetData>
    <row r="1" spans="1:19" ht="15.6" x14ac:dyDescent="0.3">
      <c r="A1" s="4"/>
      <c r="B1" s="4"/>
      <c r="C1" s="4"/>
      <c r="D1" s="4"/>
      <c r="E1" s="17" t="s">
        <v>24</v>
      </c>
      <c r="F1" s="22"/>
      <c r="G1" s="4"/>
      <c r="H1" s="4"/>
      <c r="I1" s="4"/>
      <c r="J1" s="4"/>
      <c r="K1" s="4"/>
      <c r="L1" s="5"/>
      <c r="M1" s="4"/>
      <c r="N1" s="4"/>
      <c r="O1" s="4"/>
      <c r="P1" s="4"/>
      <c r="Q1" s="4"/>
      <c r="R1" s="5"/>
      <c r="S1" s="5"/>
    </row>
    <row r="2" spans="1:19" ht="13.8" x14ac:dyDescent="0.25">
      <c r="A2" s="4"/>
      <c r="B2" s="4"/>
      <c r="C2" s="4"/>
      <c r="D2" s="4"/>
      <c r="F2" s="22"/>
      <c r="G2" s="4"/>
      <c r="H2" s="4"/>
      <c r="I2" s="4"/>
      <c r="J2" s="4"/>
      <c r="K2" s="4"/>
      <c r="L2" s="5"/>
      <c r="M2" s="4"/>
      <c r="N2" s="4"/>
      <c r="O2" s="4"/>
      <c r="P2" s="4"/>
      <c r="Q2" s="4"/>
      <c r="R2" s="5"/>
      <c r="S2" s="5"/>
    </row>
    <row r="3" spans="1:19" ht="13.8" x14ac:dyDescent="0.25">
      <c r="A3" s="4"/>
      <c r="B3" s="4"/>
      <c r="C3" s="4"/>
      <c r="D3" s="4"/>
      <c r="E3" s="2"/>
      <c r="F3" s="21"/>
      <c r="G3" s="2" t="s">
        <v>1</v>
      </c>
      <c r="H3" s="2" t="s">
        <v>1</v>
      </c>
      <c r="I3" s="2" t="s">
        <v>1</v>
      </c>
      <c r="J3" s="2" t="s">
        <v>1</v>
      </c>
      <c r="K3" s="2" t="s">
        <v>1</v>
      </c>
      <c r="L3" s="1" t="s">
        <v>2</v>
      </c>
      <c r="M3" s="2" t="s">
        <v>1</v>
      </c>
      <c r="N3" s="2" t="s">
        <v>1</v>
      </c>
      <c r="O3" s="2" t="s">
        <v>1</v>
      </c>
      <c r="P3" s="2" t="s">
        <v>3</v>
      </c>
      <c r="Q3" s="2" t="s">
        <v>1</v>
      </c>
      <c r="R3" s="1" t="s">
        <v>2</v>
      </c>
      <c r="S3" s="1"/>
    </row>
    <row r="4" spans="1:19" x14ac:dyDescent="0.25">
      <c r="A4" s="2" t="s">
        <v>22</v>
      </c>
      <c r="B4" s="50" t="s">
        <v>28</v>
      </c>
      <c r="C4" s="50"/>
      <c r="D4" s="50"/>
      <c r="E4" s="50" t="s">
        <v>5</v>
      </c>
      <c r="F4" s="54" t="s">
        <v>6</v>
      </c>
      <c r="G4" s="47">
        <v>1</v>
      </c>
      <c r="H4" s="47">
        <v>2</v>
      </c>
      <c r="I4" s="47">
        <v>3</v>
      </c>
      <c r="J4" s="47">
        <v>4</v>
      </c>
      <c r="K4" s="47">
        <v>5</v>
      </c>
      <c r="L4" s="48" t="s">
        <v>7</v>
      </c>
      <c r="M4" s="47">
        <v>6</v>
      </c>
      <c r="N4" s="47">
        <v>7</v>
      </c>
      <c r="O4" s="47">
        <v>8</v>
      </c>
      <c r="P4" s="47">
        <v>9</v>
      </c>
      <c r="Q4" s="47">
        <v>10</v>
      </c>
      <c r="R4" s="48" t="s">
        <v>8</v>
      </c>
      <c r="S4" s="49" t="s">
        <v>9</v>
      </c>
    </row>
    <row r="5" spans="1:19" ht="15" x14ac:dyDescent="0.25">
      <c r="A5" s="2"/>
      <c r="B5" s="2" t="str">
        <f>Inskrivning!G12</f>
        <v/>
      </c>
      <c r="C5" s="2" t="s">
        <v>81</v>
      </c>
      <c r="D5" s="2" t="str">
        <f t="shared" ref="D5:D36" si="0">C5&amp;" "&amp;B5</f>
        <v xml:space="preserve">Kl </v>
      </c>
      <c r="E5" s="53" t="str">
        <f>Inskrivning!J12</f>
        <v/>
      </c>
      <c r="F5" s="35" t="str">
        <f>Inskrivning!K12</f>
        <v/>
      </c>
      <c r="G5" s="2">
        <f>Inskrivning!L12</f>
        <v>0</v>
      </c>
      <c r="H5" s="2">
        <f>Inskrivning!M12</f>
        <v>0</v>
      </c>
      <c r="I5" s="2">
        <f>Inskrivning!N12</f>
        <v>0</v>
      </c>
      <c r="J5" s="2">
        <f>Inskrivning!O12</f>
        <v>0</v>
      </c>
      <c r="K5" s="2">
        <f>Inskrivning!P12</f>
        <v>0</v>
      </c>
      <c r="L5" s="1">
        <f>Inskrivning!Q12</f>
        <v>0</v>
      </c>
      <c r="M5" s="2">
        <f>Inskrivning!R12</f>
        <v>0</v>
      </c>
      <c r="N5" s="2">
        <f>Inskrivning!S12</f>
        <v>0</v>
      </c>
      <c r="O5" s="2">
        <f>Inskrivning!T12</f>
        <v>0</v>
      </c>
      <c r="P5" s="2">
        <f>Inskrivning!U12</f>
        <v>0</v>
      </c>
      <c r="Q5" s="2">
        <f>Inskrivning!V12</f>
        <v>0</v>
      </c>
      <c r="R5" s="1">
        <f>Inskrivning!W12</f>
        <v>0</v>
      </c>
      <c r="S5" s="1">
        <f>Inskrivning!X12</f>
        <v>0</v>
      </c>
    </row>
    <row r="6" spans="1:19" ht="15" x14ac:dyDescent="0.25">
      <c r="A6" s="2"/>
      <c r="B6" s="2" t="str">
        <f>Inskrivning!G55</f>
        <v/>
      </c>
      <c r="C6" s="2" t="s">
        <v>81</v>
      </c>
      <c r="D6" s="2" t="str">
        <f t="shared" si="0"/>
        <v xml:space="preserve">Kl </v>
      </c>
      <c r="E6" s="53" t="str">
        <f>Inskrivning!J55</f>
        <v/>
      </c>
      <c r="F6" s="35" t="str">
        <f>Inskrivning!K55</f>
        <v/>
      </c>
      <c r="G6" s="2">
        <f>Inskrivning!L55</f>
        <v>0</v>
      </c>
      <c r="H6" s="2">
        <f>Inskrivning!M55</f>
        <v>0</v>
      </c>
      <c r="I6" s="2">
        <f>Inskrivning!N55</f>
        <v>0</v>
      </c>
      <c r="J6" s="2">
        <f>Inskrivning!O55</f>
        <v>0</v>
      </c>
      <c r="K6" s="2">
        <f>Inskrivning!P55</f>
        <v>0</v>
      </c>
      <c r="L6" s="1">
        <f>Inskrivning!Q55</f>
        <v>0</v>
      </c>
      <c r="M6" s="2">
        <f>Inskrivning!R55</f>
        <v>0</v>
      </c>
      <c r="N6" s="2">
        <f>Inskrivning!S55</f>
        <v>0</v>
      </c>
      <c r="O6" s="2">
        <f>Inskrivning!T55</f>
        <v>0</v>
      </c>
      <c r="P6" s="2">
        <f>Inskrivning!U55</f>
        <v>0</v>
      </c>
      <c r="Q6" s="2">
        <f>Inskrivning!V55</f>
        <v>0</v>
      </c>
      <c r="R6" s="1">
        <f>Inskrivning!W55</f>
        <v>0</v>
      </c>
      <c r="S6" s="1">
        <f>Inskrivning!X55</f>
        <v>0</v>
      </c>
    </row>
    <row r="7" spans="1:19" ht="15" x14ac:dyDescent="0.25">
      <c r="A7" s="2"/>
      <c r="B7" s="2" t="str">
        <f>Inskrivning!G74</f>
        <v/>
      </c>
      <c r="C7" s="2" t="s">
        <v>81</v>
      </c>
      <c r="D7" s="2" t="str">
        <f t="shared" si="0"/>
        <v xml:space="preserve">Kl </v>
      </c>
      <c r="E7" s="53" t="str">
        <f>Inskrivning!J74</f>
        <v/>
      </c>
      <c r="F7" s="35" t="str">
        <f>Inskrivning!K74</f>
        <v/>
      </c>
      <c r="G7" s="2">
        <f>Inskrivning!L74</f>
        <v>0</v>
      </c>
      <c r="H7" s="2">
        <f>Inskrivning!M74</f>
        <v>0</v>
      </c>
      <c r="I7" s="2">
        <f>Inskrivning!N74</f>
        <v>0</v>
      </c>
      <c r="J7" s="2">
        <f>Inskrivning!O74</f>
        <v>0</v>
      </c>
      <c r="K7" s="2">
        <f>Inskrivning!P74</f>
        <v>0</v>
      </c>
      <c r="L7" s="1">
        <f>Inskrivning!Q74</f>
        <v>0</v>
      </c>
      <c r="M7" s="2">
        <f>Inskrivning!R74</f>
        <v>0</v>
      </c>
      <c r="N7" s="2">
        <f>Inskrivning!S74</f>
        <v>0</v>
      </c>
      <c r="O7" s="2">
        <f>Inskrivning!T74</f>
        <v>0</v>
      </c>
      <c r="P7" s="2">
        <f>Inskrivning!U74</f>
        <v>0</v>
      </c>
      <c r="Q7" s="2">
        <f>Inskrivning!V74</f>
        <v>0</v>
      </c>
      <c r="R7" s="1">
        <f>Inskrivning!W74</f>
        <v>0</v>
      </c>
      <c r="S7" s="1">
        <f>Inskrivning!X74</f>
        <v>0</v>
      </c>
    </row>
    <row r="8" spans="1:19" ht="15" x14ac:dyDescent="0.25">
      <c r="A8" s="2"/>
      <c r="B8" s="2" t="str">
        <f>Inskrivning!G16</f>
        <v/>
      </c>
      <c r="C8" s="2" t="s">
        <v>81</v>
      </c>
      <c r="D8" s="2" t="str">
        <f t="shared" si="0"/>
        <v xml:space="preserve">Kl </v>
      </c>
      <c r="E8" s="53" t="str">
        <f>Inskrivning!J16</f>
        <v/>
      </c>
      <c r="F8" s="35" t="str">
        <f>Inskrivning!K16</f>
        <v/>
      </c>
      <c r="G8" s="2">
        <f>Inskrivning!L16</f>
        <v>0</v>
      </c>
      <c r="H8" s="2">
        <f>Inskrivning!M16</f>
        <v>0</v>
      </c>
      <c r="I8" s="2">
        <f>Inskrivning!N16</f>
        <v>0</v>
      </c>
      <c r="J8" s="2">
        <f>Inskrivning!O16</f>
        <v>0</v>
      </c>
      <c r="K8" s="2">
        <f>Inskrivning!P16</f>
        <v>0</v>
      </c>
      <c r="L8" s="1">
        <f>Inskrivning!Q16</f>
        <v>0</v>
      </c>
      <c r="M8" s="2">
        <f>Inskrivning!R16</f>
        <v>0</v>
      </c>
      <c r="N8" s="2">
        <f>Inskrivning!S16</f>
        <v>0</v>
      </c>
      <c r="O8" s="2">
        <f>Inskrivning!T16</f>
        <v>0</v>
      </c>
      <c r="P8" s="2">
        <f>Inskrivning!U16</f>
        <v>0</v>
      </c>
      <c r="Q8" s="2">
        <f>Inskrivning!V16</f>
        <v>0</v>
      </c>
      <c r="R8" s="1">
        <f>Inskrivning!W16</f>
        <v>0</v>
      </c>
      <c r="S8" s="1">
        <f>Inskrivning!X16</f>
        <v>0</v>
      </c>
    </row>
    <row r="9" spans="1:19" ht="15" x14ac:dyDescent="0.25">
      <c r="A9" s="2"/>
      <c r="B9" s="2" t="str">
        <f>Inskrivning!G17</f>
        <v/>
      </c>
      <c r="C9" s="2" t="s">
        <v>81</v>
      </c>
      <c r="D9" s="2" t="str">
        <f t="shared" si="0"/>
        <v xml:space="preserve">Kl </v>
      </c>
      <c r="E9" s="53" t="str">
        <f>Inskrivning!J17</f>
        <v/>
      </c>
      <c r="F9" s="35" t="str">
        <f>Inskrivning!K17</f>
        <v/>
      </c>
      <c r="G9" s="2">
        <f>Inskrivning!L17</f>
        <v>0</v>
      </c>
      <c r="H9" s="2">
        <f>Inskrivning!M17</f>
        <v>0</v>
      </c>
      <c r="I9" s="2">
        <f>Inskrivning!N17</f>
        <v>0</v>
      </c>
      <c r="J9" s="2">
        <f>Inskrivning!O17</f>
        <v>0</v>
      </c>
      <c r="K9" s="2">
        <f>Inskrivning!P17</f>
        <v>0</v>
      </c>
      <c r="L9" s="1">
        <f>Inskrivning!Q17</f>
        <v>0</v>
      </c>
      <c r="M9" s="2">
        <f>Inskrivning!R17</f>
        <v>0</v>
      </c>
      <c r="N9" s="2">
        <f>Inskrivning!S17</f>
        <v>0</v>
      </c>
      <c r="O9" s="2">
        <f>Inskrivning!T17</f>
        <v>0</v>
      </c>
      <c r="P9" s="2">
        <f>Inskrivning!U17</f>
        <v>0</v>
      </c>
      <c r="Q9" s="2">
        <f>Inskrivning!V17</f>
        <v>0</v>
      </c>
      <c r="R9" s="1">
        <f>Inskrivning!W17</f>
        <v>0</v>
      </c>
      <c r="S9" s="1">
        <f>Inskrivning!X17</f>
        <v>0</v>
      </c>
    </row>
    <row r="10" spans="1:19" ht="15" x14ac:dyDescent="0.25">
      <c r="A10" s="2"/>
      <c r="B10" s="2" t="str">
        <f>Inskrivning!G15</f>
        <v/>
      </c>
      <c r="C10" s="2" t="s">
        <v>81</v>
      </c>
      <c r="D10" s="2" t="str">
        <f t="shared" si="0"/>
        <v xml:space="preserve">Kl </v>
      </c>
      <c r="E10" s="53" t="str">
        <f>Inskrivning!J15</f>
        <v/>
      </c>
      <c r="F10" s="35" t="str">
        <f>Inskrivning!K15</f>
        <v/>
      </c>
      <c r="G10" s="2">
        <f>Inskrivning!L15</f>
        <v>0</v>
      </c>
      <c r="H10" s="2">
        <f>Inskrivning!M15</f>
        <v>0</v>
      </c>
      <c r="I10" s="2">
        <f>Inskrivning!N15</f>
        <v>0</v>
      </c>
      <c r="J10" s="2">
        <f>Inskrivning!O15</f>
        <v>0</v>
      </c>
      <c r="K10" s="2">
        <f>Inskrivning!P15</f>
        <v>0</v>
      </c>
      <c r="L10" s="1">
        <f>Inskrivning!Q15</f>
        <v>0</v>
      </c>
      <c r="M10" s="2">
        <f>Inskrivning!R15</f>
        <v>0</v>
      </c>
      <c r="N10" s="2">
        <f>Inskrivning!S15</f>
        <v>0</v>
      </c>
      <c r="O10" s="2">
        <f>Inskrivning!T15</f>
        <v>0</v>
      </c>
      <c r="P10" s="2">
        <f>Inskrivning!U15</f>
        <v>0</v>
      </c>
      <c r="Q10" s="2">
        <f>Inskrivning!V15</f>
        <v>0</v>
      </c>
      <c r="R10" s="1">
        <f>Inskrivning!W15</f>
        <v>0</v>
      </c>
      <c r="S10" s="1">
        <f>Inskrivning!X15</f>
        <v>0</v>
      </c>
    </row>
    <row r="11" spans="1:19" ht="15" x14ac:dyDescent="0.25">
      <c r="A11" s="2"/>
      <c r="B11" s="2" t="str">
        <f>Inskrivning!G11</f>
        <v/>
      </c>
      <c r="C11" s="2" t="s">
        <v>81</v>
      </c>
      <c r="D11" s="2" t="str">
        <f t="shared" si="0"/>
        <v xml:space="preserve">Kl </v>
      </c>
      <c r="E11" s="53" t="str">
        <f>Inskrivning!J11</f>
        <v/>
      </c>
      <c r="F11" s="35" t="str">
        <f>Inskrivning!K11</f>
        <v/>
      </c>
      <c r="G11" s="2">
        <f>Inskrivning!L11</f>
        <v>0</v>
      </c>
      <c r="H11" s="2">
        <f>Inskrivning!M11</f>
        <v>0</v>
      </c>
      <c r="I11" s="2">
        <f>Inskrivning!N11</f>
        <v>0</v>
      </c>
      <c r="J11" s="2">
        <f>Inskrivning!O11</f>
        <v>0</v>
      </c>
      <c r="K11" s="2">
        <f>Inskrivning!P11</f>
        <v>0</v>
      </c>
      <c r="L11" s="1">
        <f>Inskrivning!Q11</f>
        <v>0</v>
      </c>
      <c r="M11" s="2">
        <f>Inskrivning!R11</f>
        <v>0</v>
      </c>
      <c r="N11" s="2">
        <f>Inskrivning!S11</f>
        <v>0</v>
      </c>
      <c r="O11" s="2">
        <f>Inskrivning!T11</f>
        <v>0</v>
      </c>
      <c r="P11" s="2">
        <f>Inskrivning!U11</f>
        <v>0</v>
      </c>
      <c r="Q11" s="2">
        <f>Inskrivning!V11</f>
        <v>0</v>
      </c>
      <c r="R11" s="1">
        <f>Inskrivning!W11</f>
        <v>0</v>
      </c>
      <c r="S11" s="1">
        <f>Inskrivning!X11</f>
        <v>0</v>
      </c>
    </row>
    <row r="12" spans="1:19" ht="15" x14ac:dyDescent="0.25">
      <c r="A12" s="2"/>
      <c r="B12" s="2" t="str">
        <f>Inskrivning!G34</f>
        <v/>
      </c>
      <c r="C12" s="2" t="s">
        <v>81</v>
      </c>
      <c r="D12" s="2" t="str">
        <f t="shared" si="0"/>
        <v xml:space="preserve">Kl </v>
      </c>
      <c r="E12" s="53" t="str">
        <f>Inskrivning!J34</f>
        <v/>
      </c>
      <c r="F12" s="35" t="str">
        <f>Inskrivning!K34</f>
        <v/>
      </c>
      <c r="G12" s="2">
        <f>Inskrivning!L34</f>
        <v>0</v>
      </c>
      <c r="H12" s="2">
        <f>Inskrivning!M34</f>
        <v>0</v>
      </c>
      <c r="I12" s="2">
        <f>Inskrivning!N34</f>
        <v>0</v>
      </c>
      <c r="J12" s="2">
        <f>Inskrivning!O34</f>
        <v>0</v>
      </c>
      <c r="K12" s="2">
        <f>Inskrivning!P34</f>
        <v>0</v>
      </c>
      <c r="L12" s="1">
        <f>Inskrivning!Q34</f>
        <v>0</v>
      </c>
      <c r="M12" s="2">
        <f>Inskrivning!R34</f>
        <v>0</v>
      </c>
      <c r="N12" s="2">
        <f>Inskrivning!S34</f>
        <v>0</v>
      </c>
      <c r="O12" s="2">
        <f>Inskrivning!T34</f>
        <v>0</v>
      </c>
      <c r="P12" s="2">
        <f>Inskrivning!U34</f>
        <v>0</v>
      </c>
      <c r="Q12" s="2">
        <f>Inskrivning!V34</f>
        <v>0</v>
      </c>
      <c r="R12" s="1">
        <f>Inskrivning!W34</f>
        <v>0</v>
      </c>
      <c r="S12" s="1">
        <f>Inskrivning!X34</f>
        <v>0</v>
      </c>
    </row>
    <row r="13" spans="1:19" ht="15" x14ac:dyDescent="0.25">
      <c r="A13" s="2"/>
      <c r="B13" s="2" t="str">
        <f>Inskrivning!G9</f>
        <v/>
      </c>
      <c r="C13" s="2" t="s">
        <v>81</v>
      </c>
      <c r="D13" s="2" t="str">
        <f t="shared" si="0"/>
        <v xml:space="preserve">Kl </v>
      </c>
      <c r="E13" s="53" t="str">
        <f>Inskrivning!J9</f>
        <v/>
      </c>
      <c r="F13" s="35" t="str">
        <f>Inskrivning!K9</f>
        <v/>
      </c>
      <c r="G13" s="2">
        <f>Inskrivning!L9</f>
        <v>0</v>
      </c>
      <c r="H13" s="2">
        <f>Inskrivning!M9</f>
        <v>0</v>
      </c>
      <c r="I13" s="2">
        <f>Inskrivning!N9</f>
        <v>0</v>
      </c>
      <c r="J13" s="2">
        <f>Inskrivning!O9</f>
        <v>0</v>
      </c>
      <c r="K13" s="2">
        <f>Inskrivning!P9</f>
        <v>0</v>
      </c>
      <c r="L13" s="1">
        <f>Inskrivning!Q9</f>
        <v>0</v>
      </c>
      <c r="M13" s="2">
        <f>Inskrivning!R9</f>
        <v>0</v>
      </c>
      <c r="N13" s="2">
        <f>Inskrivning!S9</f>
        <v>0</v>
      </c>
      <c r="O13" s="2">
        <f>Inskrivning!T9</f>
        <v>0</v>
      </c>
      <c r="P13" s="2">
        <f>Inskrivning!U9</f>
        <v>0</v>
      </c>
      <c r="Q13" s="2">
        <f>Inskrivning!V9</f>
        <v>0</v>
      </c>
      <c r="R13" s="1">
        <f>Inskrivning!W9</f>
        <v>0</v>
      </c>
      <c r="S13" s="1">
        <f>Inskrivning!X9</f>
        <v>0</v>
      </c>
    </row>
    <row r="14" spans="1:19" ht="15" x14ac:dyDescent="0.25">
      <c r="A14" s="2"/>
      <c r="B14" s="2" t="str">
        <f>Inskrivning!G10</f>
        <v/>
      </c>
      <c r="C14" s="2" t="s">
        <v>81</v>
      </c>
      <c r="D14" s="2" t="str">
        <f t="shared" si="0"/>
        <v xml:space="preserve">Kl </v>
      </c>
      <c r="E14" s="53" t="str">
        <f>Inskrivning!J10</f>
        <v/>
      </c>
      <c r="F14" s="35" t="str">
        <f>Inskrivning!K10</f>
        <v/>
      </c>
      <c r="G14" s="2">
        <f>Inskrivning!L10</f>
        <v>0</v>
      </c>
      <c r="H14" s="2">
        <f>Inskrivning!M10</f>
        <v>0</v>
      </c>
      <c r="I14" s="2">
        <f>Inskrivning!N10</f>
        <v>0</v>
      </c>
      <c r="J14" s="2">
        <f>Inskrivning!O10</f>
        <v>0</v>
      </c>
      <c r="K14" s="2">
        <f>Inskrivning!P10</f>
        <v>0</v>
      </c>
      <c r="L14" s="1">
        <f>Inskrivning!Q10</f>
        <v>0</v>
      </c>
      <c r="M14" s="2">
        <f>Inskrivning!R10</f>
        <v>0</v>
      </c>
      <c r="N14" s="2">
        <f>Inskrivning!S10</f>
        <v>0</v>
      </c>
      <c r="O14" s="2">
        <f>Inskrivning!T10</f>
        <v>0</v>
      </c>
      <c r="P14" s="2">
        <f>Inskrivning!U10</f>
        <v>0</v>
      </c>
      <c r="Q14" s="2">
        <f>Inskrivning!V10</f>
        <v>0</v>
      </c>
      <c r="R14" s="1">
        <f>Inskrivning!W10</f>
        <v>0</v>
      </c>
      <c r="S14" s="1">
        <f>Inskrivning!X10</f>
        <v>0</v>
      </c>
    </row>
    <row r="15" spans="1:19" ht="15" x14ac:dyDescent="0.25">
      <c r="A15" s="2"/>
      <c r="B15" s="2" t="str">
        <f>Inskrivning!G90</f>
        <v/>
      </c>
      <c r="C15" s="2" t="s">
        <v>81</v>
      </c>
      <c r="D15" s="2" t="str">
        <f t="shared" si="0"/>
        <v xml:space="preserve">Kl </v>
      </c>
      <c r="E15" s="53" t="str">
        <f>Inskrivning!J90</f>
        <v/>
      </c>
      <c r="F15" s="35" t="str">
        <f>Inskrivning!K90</f>
        <v/>
      </c>
      <c r="G15" s="2">
        <f>Inskrivning!L90</f>
        <v>0</v>
      </c>
      <c r="H15" s="2">
        <f>Inskrivning!M90</f>
        <v>0</v>
      </c>
      <c r="I15" s="2">
        <f>Inskrivning!N90</f>
        <v>0</v>
      </c>
      <c r="J15" s="2">
        <f>Inskrivning!O90</f>
        <v>0</v>
      </c>
      <c r="K15" s="2">
        <f>Inskrivning!P90</f>
        <v>0</v>
      </c>
      <c r="L15" s="1">
        <f>Inskrivning!Q90</f>
        <v>0</v>
      </c>
      <c r="M15" s="2">
        <f>Inskrivning!R90</f>
        <v>0</v>
      </c>
      <c r="N15" s="2">
        <f>Inskrivning!S90</f>
        <v>0</v>
      </c>
      <c r="O15" s="2">
        <f>Inskrivning!T90</f>
        <v>0</v>
      </c>
      <c r="P15" s="2">
        <f>Inskrivning!U90</f>
        <v>0</v>
      </c>
      <c r="Q15" s="2">
        <f>Inskrivning!V90</f>
        <v>0</v>
      </c>
      <c r="R15" s="1">
        <f>Inskrivning!W90</f>
        <v>0</v>
      </c>
      <c r="S15" s="1">
        <f>Inskrivning!X90</f>
        <v>0</v>
      </c>
    </row>
    <row r="16" spans="1:19" ht="15" x14ac:dyDescent="0.25">
      <c r="A16" s="2"/>
      <c r="B16" s="2" t="str">
        <f>Inskrivning!G119</f>
        <v/>
      </c>
      <c r="C16" s="2" t="s">
        <v>81</v>
      </c>
      <c r="D16" s="2" t="str">
        <f t="shared" si="0"/>
        <v xml:space="preserve">Kl </v>
      </c>
      <c r="E16" s="53" t="str">
        <f>Inskrivning!J119</f>
        <v/>
      </c>
      <c r="F16" s="35" t="str">
        <f>Inskrivning!K119</f>
        <v/>
      </c>
      <c r="G16" s="2">
        <f>Inskrivning!L119</f>
        <v>0</v>
      </c>
      <c r="H16" s="2">
        <f>Inskrivning!M119</f>
        <v>0</v>
      </c>
      <c r="I16" s="2">
        <f>Inskrivning!N119</f>
        <v>0</v>
      </c>
      <c r="J16" s="2">
        <f>Inskrivning!O119</f>
        <v>0</v>
      </c>
      <c r="K16" s="2">
        <f>Inskrivning!P119</f>
        <v>0</v>
      </c>
      <c r="L16" s="1">
        <f>Inskrivning!Q119</f>
        <v>0</v>
      </c>
      <c r="M16" s="2">
        <f>Inskrivning!R119</f>
        <v>0</v>
      </c>
      <c r="N16" s="2">
        <f>Inskrivning!S119</f>
        <v>0</v>
      </c>
      <c r="O16" s="2">
        <f>Inskrivning!T119</f>
        <v>0</v>
      </c>
      <c r="P16" s="2">
        <f>Inskrivning!U119</f>
        <v>0</v>
      </c>
      <c r="Q16" s="2">
        <f>Inskrivning!V119</f>
        <v>0</v>
      </c>
      <c r="R16" s="1">
        <f>Inskrivning!W119</f>
        <v>0</v>
      </c>
      <c r="S16" s="1">
        <f>Inskrivning!X119</f>
        <v>0</v>
      </c>
    </row>
    <row r="17" spans="1:19" ht="15" x14ac:dyDescent="0.25">
      <c r="A17" s="2"/>
      <c r="B17" s="2" t="str">
        <f>Inskrivning!G8</f>
        <v/>
      </c>
      <c r="C17" s="2" t="s">
        <v>81</v>
      </c>
      <c r="D17" s="2" t="str">
        <f t="shared" si="0"/>
        <v xml:space="preserve">Kl </v>
      </c>
      <c r="E17" s="53" t="str">
        <f>Inskrivning!J8</f>
        <v/>
      </c>
      <c r="F17" s="35" t="str">
        <f>Inskrivning!K8</f>
        <v/>
      </c>
      <c r="G17" s="2">
        <f>Inskrivning!L8</f>
        <v>0</v>
      </c>
      <c r="H17" s="2">
        <f>Inskrivning!M8</f>
        <v>0</v>
      </c>
      <c r="I17" s="2">
        <f>Inskrivning!N8</f>
        <v>0</v>
      </c>
      <c r="J17" s="2">
        <f>Inskrivning!O8</f>
        <v>0</v>
      </c>
      <c r="K17" s="2">
        <f>Inskrivning!P8</f>
        <v>0</v>
      </c>
      <c r="L17" s="1">
        <f>Inskrivning!Q8</f>
        <v>0</v>
      </c>
      <c r="M17" s="2">
        <f>Inskrivning!R8</f>
        <v>0</v>
      </c>
      <c r="N17" s="2">
        <f>Inskrivning!S8</f>
        <v>0</v>
      </c>
      <c r="O17" s="2">
        <f>Inskrivning!T8</f>
        <v>0</v>
      </c>
      <c r="P17" s="2">
        <f>Inskrivning!U8</f>
        <v>0</v>
      </c>
      <c r="Q17" s="2">
        <f>Inskrivning!V8</f>
        <v>0</v>
      </c>
      <c r="R17" s="1">
        <f>Inskrivning!W8</f>
        <v>0</v>
      </c>
      <c r="S17" s="1">
        <f>Inskrivning!X8</f>
        <v>0</v>
      </c>
    </row>
    <row r="18" spans="1:19" ht="15" x14ac:dyDescent="0.25">
      <c r="A18" s="2"/>
      <c r="B18" s="2" t="str">
        <f>Inskrivning!G13</f>
        <v/>
      </c>
      <c r="C18" s="2" t="s">
        <v>81</v>
      </c>
      <c r="D18" s="2" t="str">
        <f t="shared" si="0"/>
        <v xml:space="preserve">Kl </v>
      </c>
      <c r="E18" s="53" t="str">
        <f>Inskrivning!J13</f>
        <v/>
      </c>
      <c r="F18" s="35" t="str">
        <f>Inskrivning!K13</f>
        <v/>
      </c>
      <c r="G18" s="2">
        <f>Inskrivning!L13</f>
        <v>0</v>
      </c>
      <c r="H18" s="2">
        <f>Inskrivning!M13</f>
        <v>0</v>
      </c>
      <c r="I18" s="2">
        <f>Inskrivning!N13</f>
        <v>0</v>
      </c>
      <c r="J18" s="2">
        <f>Inskrivning!O13</f>
        <v>0</v>
      </c>
      <c r="K18" s="2">
        <f>Inskrivning!P13</f>
        <v>0</v>
      </c>
      <c r="L18" s="1">
        <f>Inskrivning!Q13</f>
        <v>0</v>
      </c>
      <c r="M18" s="2">
        <f>Inskrivning!R13</f>
        <v>0</v>
      </c>
      <c r="N18" s="2">
        <f>Inskrivning!S13</f>
        <v>0</v>
      </c>
      <c r="O18" s="2">
        <f>Inskrivning!T13</f>
        <v>0</v>
      </c>
      <c r="P18" s="2">
        <f>Inskrivning!U13</f>
        <v>0</v>
      </c>
      <c r="Q18" s="2">
        <f>Inskrivning!V13</f>
        <v>0</v>
      </c>
      <c r="R18" s="1">
        <f>Inskrivning!W13</f>
        <v>0</v>
      </c>
      <c r="S18" s="1">
        <f>Inskrivning!X13</f>
        <v>0</v>
      </c>
    </row>
    <row r="19" spans="1:19" ht="15" x14ac:dyDescent="0.25">
      <c r="A19" s="2"/>
      <c r="B19" s="2" t="str">
        <f>Inskrivning!G14</f>
        <v/>
      </c>
      <c r="C19" s="2" t="s">
        <v>81</v>
      </c>
      <c r="D19" s="2" t="str">
        <f t="shared" si="0"/>
        <v xml:space="preserve">Kl </v>
      </c>
      <c r="E19" s="53" t="str">
        <f>Inskrivning!J14</f>
        <v/>
      </c>
      <c r="F19" s="35" t="str">
        <f>Inskrivning!K14</f>
        <v/>
      </c>
      <c r="G19" s="2">
        <f>Inskrivning!L14</f>
        <v>0</v>
      </c>
      <c r="H19" s="2">
        <f>Inskrivning!M14</f>
        <v>0</v>
      </c>
      <c r="I19" s="2">
        <f>Inskrivning!N14</f>
        <v>0</v>
      </c>
      <c r="J19" s="2">
        <f>Inskrivning!O14</f>
        <v>0</v>
      </c>
      <c r="K19" s="2">
        <f>Inskrivning!P14</f>
        <v>0</v>
      </c>
      <c r="L19" s="1">
        <f>Inskrivning!Q14</f>
        <v>0</v>
      </c>
      <c r="M19" s="2">
        <f>Inskrivning!R14</f>
        <v>0</v>
      </c>
      <c r="N19" s="2">
        <f>Inskrivning!S14</f>
        <v>0</v>
      </c>
      <c r="O19" s="2">
        <f>Inskrivning!T14</f>
        <v>0</v>
      </c>
      <c r="P19" s="2">
        <f>Inskrivning!U14</f>
        <v>0</v>
      </c>
      <c r="Q19" s="2">
        <f>Inskrivning!V14</f>
        <v>0</v>
      </c>
      <c r="R19" s="1">
        <f>Inskrivning!W14</f>
        <v>0</v>
      </c>
      <c r="S19" s="1">
        <f>Inskrivning!X14</f>
        <v>0</v>
      </c>
    </row>
    <row r="20" spans="1:19" ht="15" x14ac:dyDescent="0.25">
      <c r="A20" s="2"/>
      <c r="B20" s="2" t="str">
        <f>Inskrivning!G72</f>
        <v/>
      </c>
      <c r="C20" s="2" t="s">
        <v>81</v>
      </c>
      <c r="D20" s="2" t="str">
        <f t="shared" si="0"/>
        <v xml:space="preserve">Kl </v>
      </c>
      <c r="E20" s="53" t="str">
        <f>Inskrivning!J72</f>
        <v/>
      </c>
      <c r="F20" s="35" t="str">
        <f>Inskrivning!K72</f>
        <v/>
      </c>
      <c r="G20" s="2">
        <f>Inskrivning!L72</f>
        <v>0</v>
      </c>
      <c r="H20" s="2">
        <f>Inskrivning!M72</f>
        <v>0</v>
      </c>
      <c r="I20" s="2">
        <f>Inskrivning!N72</f>
        <v>0</v>
      </c>
      <c r="J20" s="2">
        <f>Inskrivning!O72</f>
        <v>0</v>
      </c>
      <c r="K20" s="2">
        <f>Inskrivning!P72</f>
        <v>0</v>
      </c>
      <c r="L20" s="1">
        <f>Inskrivning!Q72</f>
        <v>0</v>
      </c>
      <c r="M20" s="2">
        <f>Inskrivning!R72</f>
        <v>0</v>
      </c>
      <c r="N20" s="2">
        <f>Inskrivning!S72</f>
        <v>0</v>
      </c>
      <c r="O20" s="2">
        <f>Inskrivning!T72</f>
        <v>0</v>
      </c>
      <c r="P20" s="2">
        <f>Inskrivning!U72</f>
        <v>0</v>
      </c>
      <c r="Q20" s="2">
        <f>Inskrivning!V72</f>
        <v>0</v>
      </c>
      <c r="R20" s="1">
        <f>Inskrivning!W72</f>
        <v>0</v>
      </c>
      <c r="S20" s="1">
        <f>Inskrivning!X72</f>
        <v>0</v>
      </c>
    </row>
    <row r="21" spans="1:19" ht="15" x14ac:dyDescent="0.25">
      <c r="A21" s="2"/>
      <c r="B21" s="2" t="str">
        <f>Inskrivning!G73</f>
        <v/>
      </c>
      <c r="C21" s="2" t="s">
        <v>81</v>
      </c>
      <c r="D21" s="2" t="str">
        <f t="shared" si="0"/>
        <v xml:space="preserve">Kl </v>
      </c>
      <c r="E21" s="53" t="str">
        <f>Inskrivning!J73</f>
        <v/>
      </c>
      <c r="F21" s="35" t="str">
        <f>Inskrivning!K73</f>
        <v/>
      </c>
      <c r="G21" s="2">
        <f>Inskrivning!L73</f>
        <v>0</v>
      </c>
      <c r="H21" s="2">
        <f>Inskrivning!M73</f>
        <v>0</v>
      </c>
      <c r="I21" s="2">
        <f>Inskrivning!N73</f>
        <v>0</v>
      </c>
      <c r="J21" s="2">
        <f>Inskrivning!O73</f>
        <v>0</v>
      </c>
      <c r="K21" s="2">
        <f>Inskrivning!P73</f>
        <v>0</v>
      </c>
      <c r="L21" s="1">
        <f>Inskrivning!Q73</f>
        <v>0</v>
      </c>
      <c r="M21" s="2">
        <f>Inskrivning!R73</f>
        <v>0</v>
      </c>
      <c r="N21" s="2">
        <f>Inskrivning!S73</f>
        <v>0</v>
      </c>
      <c r="O21" s="2">
        <f>Inskrivning!T73</f>
        <v>0</v>
      </c>
      <c r="P21" s="2">
        <f>Inskrivning!U73</f>
        <v>0</v>
      </c>
      <c r="Q21" s="2">
        <f>Inskrivning!V73</f>
        <v>0</v>
      </c>
      <c r="R21" s="1">
        <f>Inskrivning!W73</f>
        <v>0</v>
      </c>
      <c r="S21" s="1">
        <f>Inskrivning!X73</f>
        <v>0</v>
      </c>
    </row>
    <row r="22" spans="1:19" ht="15" x14ac:dyDescent="0.25">
      <c r="A22" s="2"/>
      <c r="B22" s="2" t="str">
        <f>Inskrivning!G83</f>
        <v/>
      </c>
      <c r="C22" s="2" t="s">
        <v>81</v>
      </c>
      <c r="D22" s="2" t="str">
        <f t="shared" si="0"/>
        <v xml:space="preserve">Kl </v>
      </c>
      <c r="E22" s="53" t="str">
        <f>Inskrivning!J83</f>
        <v/>
      </c>
      <c r="F22" s="35" t="str">
        <f>Inskrivning!K83</f>
        <v/>
      </c>
      <c r="G22" s="2">
        <f>Inskrivning!L83</f>
        <v>0</v>
      </c>
      <c r="H22" s="2">
        <f>Inskrivning!M83</f>
        <v>0</v>
      </c>
      <c r="I22" s="2">
        <f>Inskrivning!N83</f>
        <v>0</v>
      </c>
      <c r="J22" s="2">
        <f>Inskrivning!O83</f>
        <v>0</v>
      </c>
      <c r="K22" s="2">
        <f>Inskrivning!P83</f>
        <v>0</v>
      </c>
      <c r="L22" s="1">
        <f>Inskrivning!Q83</f>
        <v>0</v>
      </c>
      <c r="M22" s="2">
        <f>Inskrivning!R83</f>
        <v>0</v>
      </c>
      <c r="N22" s="2">
        <f>Inskrivning!S83</f>
        <v>0</v>
      </c>
      <c r="O22" s="2">
        <f>Inskrivning!T83</f>
        <v>0</v>
      </c>
      <c r="P22" s="2">
        <f>Inskrivning!U83</f>
        <v>0</v>
      </c>
      <c r="Q22" s="2">
        <f>Inskrivning!V83</f>
        <v>0</v>
      </c>
      <c r="R22" s="1">
        <f>Inskrivning!W83</f>
        <v>0</v>
      </c>
      <c r="S22" s="1">
        <f>Inskrivning!X83</f>
        <v>0</v>
      </c>
    </row>
    <row r="23" spans="1:19" ht="15" x14ac:dyDescent="0.25">
      <c r="A23" s="2"/>
      <c r="B23" s="2" t="str">
        <f>Inskrivning!G97</f>
        <v/>
      </c>
      <c r="C23" s="2" t="s">
        <v>81</v>
      </c>
      <c r="D23" s="2" t="str">
        <f t="shared" si="0"/>
        <v xml:space="preserve">Kl </v>
      </c>
      <c r="E23" s="53" t="str">
        <f>Inskrivning!J97</f>
        <v/>
      </c>
      <c r="F23" s="35" t="str">
        <f>Inskrivning!K97</f>
        <v/>
      </c>
      <c r="G23" s="2">
        <f>Inskrivning!L97</f>
        <v>0</v>
      </c>
      <c r="H23" s="2">
        <f>Inskrivning!M97</f>
        <v>0</v>
      </c>
      <c r="I23" s="2">
        <f>Inskrivning!N97</f>
        <v>0</v>
      </c>
      <c r="J23" s="2">
        <f>Inskrivning!O97</f>
        <v>0</v>
      </c>
      <c r="K23" s="2">
        <f>Inskrivning!P97</f>
        <v>0</v>
      </c>
      <c r="L23" s="1">
        <f>Inskrivning!Q97</f>
        <v>0</v>
      </c>
      <c r="M23" s="2">
        <f>Inskrivning!R97</f>
        <v>0</v>
      </c>
      <c r="N23" s="2">
        <f>Inskrivning!S97</f>
        <v>0</v>
      </c>
      <c r="O23" s="2">
        <f>Inskrivning!T97</f>
        <v>0</v>
      </c>
      <c r="P23" s="2">
        <f>Inskrivning!U97</f>
        <v>0</v>
      </c>
      <c r="Q23" s="2">
        <f>Inskrivning!V97</f>
        <v>0</v>
      </c>
      <c r="R23" s="1">
        <f>Inskrivning!W97</f>
        <v>0</v>
      </c>
      <c r="S23" s="1">
        <f>Inskrivning!X97</f>
        <v>0</v>
      </c>
    </row>
    <row r="24" spans="1:19" ht="15" x14ac:dyDescent="0.25">
      <c r="A24" s="46"/>
      <c r="B24" s="2" t="str">
        <f>Inskrivning!G86</f>
        <v/>
      </c>
      <c r="C24" s="2" t="s">
        <v>81</v>
      </c>
      <c r="D24" s="2" t="str">
        <f t="shared" si="0"/>
        <v xml:space="preserve">Kl </v>
      </c>
      <c r="E24" s="53" t="str">
        <f>Inskrivning!J86</f>
        <v/>
      </c>
      <c r="F24" s="35" t="str">
        <f>Inskrivning!K86</f>
        <v/>
      </c>
      <c r="G24" s="2">
        <f>Inskrivning!L86</f>
        <v>0</v>
      </c>
      <c r="H24" s="2">
        <f>Inskrivning!M86</f>
        <v>0</v>
      </c>
      <c r="I24" s="2">
        <f>Inskrivning!N86</f>
        <v>0</v>
      </c>
      <c r="J24" s="2">
        <f>Inskrivning!O86</f>
        <v>0</v>
      </c>
      <c r="K24" s="2">
        <f>Inskrivning!P86</f>
        <v>0</v>
      </c>
      <c r="L24" s="1">
        <f>Inskrivning!Q86</f>
        <v>0</v>
      </c>
      <c r="M24" s="2">
        <f>Inskrivning!R86</f>
        <v>0</v>
      </c>
      <c r="N24" s="2">
        <f>Inskrivning!S86</f>
        <v>0</v>
      </c>
      <c r="O24" s="2">
        <f>Inskrivning!T86</f>
        <v>0</v>
      </c>
      <c r="P24" s="2">
        <f>Inskrivning!U86</f>
        <v>0</v>
      </c>
      <c r="Q24" s="2">
        <f>Inskrivning!V86</f>
        <v>0</v>
      </c>
      <c r="R24" s="1">
        <f>Inskrivning!W86</f>
        <v>0</v>
      </c>
      <c r="S24" s="1">
        <f>Inskrivning!X86</f>
        <v>0</v>
      </c>
    </row>
    <row r="25" spans="1:19" ht="15" x14ac:dyDescent="0.25">
      <c r="A25" s="46"/>
      <c r="B25" s="2" t="str">
        <f>Inskrivning!G107</f>
        <v/>
      </c>
      <c r="C25" s="2" t="s">
        <v>81</v>
      </c>
      <c r="D25" s="2" t="str">
        <f t="shared" si="0"/>
        <v xml:space="preserve">Kl </v>
      </c>
      <c r="E25" s="53" t="str">
        <f>Inskrivning!J107</f>
        <v/>
      </c>
      <c r="F25" s="35" t="str">
        <f>Inskrivning!K107</f>
        <v/>
      </c>
      <c r="G25" s="2">
        <f>Inskrivning!L107</f>
        <v>0</v>
      </c>
      <c r="H25" s="2">
        <f>Inskrivning!M107</f>
        <v>0</v>
      </c>
      <c r="I25" s="2">
        <f>Inskrivning!N107</f>
        <v>0</v>
      </c>
      <c r="J25" s="2">
        <f>Inskrivning!O107</f>
        <v>0</v>
      </c>
      <c r="K25" s="2">
        <f>Inskrivning!P107</f>
        <v>0</v>
      </c>
      <c r="L25" s="1">
        <f>Inskrivning!Q107</f>
        <v>0</v>
      </c>
      <c r="M25" s="2">
        <f>Inskrivning!R107</f>
        <v>0</v>
      </c>
      <c r="N25" s="2">
        <f>Inskrivning!S107</f>
        <v>0</v>
      </c>
      <c r="O25" s="2">
        <f>Inskrivning!T107</f>
        <v>0</v>
      </c>
      <c r="P25" s="2">
        <f>Inskrivning!U107</f>
        <v>0</v>
      </c>
      <c r="Q25" s="2">
        <f>Inskrivning!V107</f>
        <v>0</v>
      </c>
      <c r="R25" s="1">
        <f>Inskrivning!W107</f>
        <v>0</v>
      </c>
      <c r="S25" s="1">
        <f>Inskrivning!X107</f>
        <v>0</v>
      </c>
    </row>
    <row r="26" spans="1:19" ht="15" x14ac:dyDescent="0.25">
      <c r="A26" s="46"/>
      <c r="B26" s="2" t="str">
        <f>Inskrivning!G108</f>
        <v/>
      </c>
      <c r="C26" s="2" t="s">
        <v>81</v>
      </c>
      <c r="D26" s="2" t="str">
        <f t="shared" si="0"/>
        <v xml:space="preserve">Kl </v>
      </c>
      <c r="E26" s="53" t="str">
        <f>Inskrivning!J108</f>
        <v/>
      </c>
      <c r="F26" s="35" t="str">
        <f>Inskrivning!K108</f>
        <v/>
      </c>
      <c r="G26" s="2">
        <f>Inskrivning!L108</f>
        <v>0</v>
      </c>
      <c r="H26" s="2">
        <f>Inskrivning!M108</f>
        <v>0</v>
      </c>
      <c r="I26" s="2">
        <f>Inskrivning!N108</f>
        <v>0</v>
      </c>
      <c r="J26" s="2">
        <f>Inskrivning!O108</f>
        <v>0</v>
      </c>
      <c r="K26" s="2">
        <f>Inskrivning!P108</f>
        <v>0</v>
      </c>
      <c r="L26" s="1">
        <f>Inskrivning!Q108</f>
        <v>0</v>
      </c>
      <c r="M26" s="2">
        <f>Inskrivning!R108</f>
        <v>0</v>
      </c>
      <c r="N26" s="2">
        <f>Inskrivning!S108</f>
        <v>0</v>
      </c>
      <c r="O26" s="2">
        <f>Inskrivning!T108</f>
        <v>0</v>
      </c>
      <c r="P26" s="2">
        <f>Inskrivning!U108</f>
        <v>0</v>
      </c>
      <c r="Q26" s="2">
        <f>Inskrivning!V108</f>
        <v>0</v>
      </c>
      <c r="R26" s="1">
        <f>Inskrivning!W108</f>
        <v>0</v>
      </c>
      <c r="S26" s="1">
        <f>Inskrivning!X108</f>
        <v>0</v>
      </c>
    </row>
    <row r="27" spans="1:19" ht="15" x14ac:dyDescent="0.25">
      <c r="A27" s="46"/>
      <c r="B27" s="2" t="str">
        <f>Inskrivning!G109</f>
        <v/>
      </c>
      <c r="C27" s="2" t="s">
        <v>81</v>
      </c>
      <c r="D27" s="2" t="str">
        <f t="shared" si="0"/>
        <v xml:space="preserve">Kl </v>
      </c>
      <c r="E27" s="53" t="str">
        <f>Inskrivning!J109</f>
        <v/>
      </c>
      <c r="F27" s="35" t="str">
        <f>Inskrivning!K109</f>
        <v/>
      </c>
      <c r="G27" s="2">
        <f>Inskrivning!L109</f>
        <v>0</v>
      </c>
      <c r="H27" s="2">
        <f>Inskrivning!M109</f>
        <v>0</v>
      </c>
      <c r="I27" s="2">
        <f>Inskrivning!N109</f>
        <v>0</v>
      </c>
      <c r="J27" s="2">
        <f>Inskrivning!O109</f>
        <v>0</v>
      </c>
      <c r="K27" s="2">
        <f>Inskrivning!P109</f>
        <v>0</v>
      </c>
      <c r="L27" s="1">
        <f>Inskrivning!Q109</f>
        <v>0</v>
      </c>
      <c r="M27" s="2">
        <f>Inskrivning!R109</f>
        <v>0</v>
      </c>
      <c r="N27" s="2">
        <f>Inskrivning!S109</f>
        <v>0</v>
      </c>
      <c r="O27" s="2">
        <f>Inskrivning!T109</f>
        <v>0</v>
      </c>
      <c r="P27" s="2">
        <f>Inskrivning!U109</f>
        <v>0</v>
      </c>
      <c r="Q27" s="2">
        <f>Inskrivning!V109</f>
        <v>0</v>
      </c>
      <c r="R27" s="1">
        <f>Inskrivning!W109</f>
        <v>0</v>
      </c>
      <c r="S27" s="1">
        <f>Inskrivning!X109</f>
        <v>0</v>
      </c>
    </row>
    <row r="28" spans="1:19" ht="15" x14ac:dyDescent="0.25">
      <c r="A28" s="46"/>
      <c r="B28" s="2" t="str">
        <f>Inskrivning!G110</f>
        <v/>
      </c>
      <c r="C28" s="2" t="s">
        <v>81</v>
      </c>
      <c r="D28" s="2" t="str">
        <f t="shared" si="0"/>
        <v xml:space="preserve">Kl </v>
      </c>
      <c r="E28" s="53" t="str">
        <f>Inskrivning!J110</f>
        <v/>
      </c>
      <c r="F28" s="35" t="str">
        <f>Inskrivning!K110</f>
        <v/>
      </c>
      <c r="G28" s="2">
        <f>Inskrivning!L110</f>
        <v>0</v>
      </c>
      <c r="H28" s="2">
        <f>Inskrivning!M110</f>
        <v>0</v>
      </c>
      <c r="I28" s="2">
        <f>Inskrivning!N110</f>
        <v>0</v>
      </c>
      <c r="J28" s="2">
        <f>Inskrivning!O110</f>
        <v>0</v>
      </c>
      <c r="K28" s="2">
        <f>Inskrivning!P110</f>
        <v>0</v>
      </c>
      <c r="L28" s="1">
        <f>Inskrivning!Q110</f>
        <v>0</v>
      </c>
      <c r="M28" s="2">
        <f>Inskrivning!R110</f>
        <v>0</v>
      </c>
      <c r="N28" s="2">
        <f>Inskrivning!S110</f>
        <v>0</v>
      </c>
      <c r="O28" s="2">
        <f>Inskrivning!T110</f>
        <v>0</v>
      </c>
      <c r="P28" s="2">
        <f>Inskrivning!U110</f>
        <v>0</v>
      </c>
      <c r="Q28" s="2">
        <f>Inskrivning!V110</f>
        <v>0</v>
      </c>
      <c r="R28" s="1">
        <f>Inskrivning!W110</f>
        <v>0</v>
      </c>
      <c r="S28" s="1">
        <f>Inskrivning!X110</f>
        <v>0</v>
      </c>
    </row>
    <row r="29" spans="1:19" ht="15" x14ac:dyDescent="0.25">
      <c r="A29" s="46"/>
      <c r="B29" s="2" t="str">
        <f>Inskrivning!G112</f>
        <v/>
      </c>
      <c r="C29" s="2" t="s">
        <v>81</v>
      </c>
      <c r="D29" s="2" t="str">
        <f t="shared" si="0"/>
        <v xml:space="preserve">Kl </v>
      </c>
      <c r="E29" s="53" t="str">
        <f>Inskrivning!J112</f>
        <v/>
      </c>
      <c r="F29" s="35" t="str">
        <f>Inskrivning!K112</f>
        <v/>
      </c>
      <c r="G29" s="2">
        <f>Inskrivning!L112</f>
        <v>0</v>
      </c>
      <c r="H29" s="2">
        <f>Inskrivning!M112</f>
        <v>0</v>
      </c>
      <c r="I29" s="2">
        <f>Inskrivning!N112</f>
        <v>0</v>
      </c>
      <c r="J29" s="2">
        <f>Inskrivning!O112</f>
        <v>0</v>
      </c>
      <c r="K29" s="2">
        <f>Inskrivning!P112</f>
        <v>0</v>
      </c>
      <c r="L29" s="1">
        <f>Inskrivning!Q112</f>
        <v>0</v>
      </c>
      <c r="M29" s="2">
        <f>Inskrivning!R112</f>
        <v>0</v>
      </c>
      <c r="N29" s="2">
        <f>Inskrivning!S112</f>
        <v>0</v>
      </c>
      <c r="O29" s="2">
        <f>Inskrivning!T112</f>
        <v>0</v>
      </c>
      <c r="P29" s="2">
        <f>Inskrivning!U112</f>
        <v>0</v>
      </c>
      <c r="Q29" s="2">
        <f>Inskrivning!V112</f>
        <v>0</v>
      </c>
      <c r="R29" s="1">
        <f>Inskrivning!W112</f>
        <v>0</v>
      </c>
      <c r="S29" s="1">
        <f>Inskrivning!X112</f>
        <v>0</v>
      </c>
    </row>
    <row r="30" spans="1:19" ht="15" x14ac:dyDescent="0.25">
      <c r="A30" s="46"/>
      <c r="B30" s="2" t="str">
        <f>Inskrivning!G113</f>
        <v/>
      </c>
      <c r="C30" s="2" t="s">
        <v>81</v>
      </c>
      <c r="D30" s="2" t="str">
        <f t="shared" si="0"/>
        <v xml:space="preserve">Kl </v>
      </c>
      <c r="E30" s="53" t="str">
        <f>Inskrivning!J113</f>
        <v/>
      </c>
      <c r="F30" s="35" t="str">
        <f>Inskrivning!K113</f>
        <v/>
      </c>
      <c r="G30" s="2">
        <f>Inskrivning!L113</f>
        <v>0</v>
      </c>
      <c r="H30" s="2">
        <f>Inskrivning!M113</f>
        <v>0</v>
      </c>
      <c r="I30" s="2">
        <f>Inskrivning!N113</f>
        <v>0</v>
      </c>
      <c r="J30" s="2">
        <f>Inskrivning!O113</f>
        <v>0</v>
      </c>
      <c r="K30" s="2">
        <f>Inskrivning!P113</f>
        <v>0</v>
      </c>
      <c r="L30" s="1">
        <f>Inskrivning!Q113</f>
        <v>0</v>
      </c>
      <c r="M30" s="2">
        <f>Inskrivning!R113</f>
        <v>0</v>
      </c>
      <c r="N30" s="2">
        <f>Inskrivning!S113</f>
        <v>0</v>
      </c>
      <c r="O30" s="2">
        <f>Inskrivning!T113</f>
        <v>0</v>
      </c>
      <c r="P30" s="2">
        <f>Inskrivning!U113</f>
        <v>0</v>
      </c>
      <c r="Q30" s="2">
        <f>Inskrivning!V113</f>
        <v>0</v>
      </c>
      <c r="R30" s="1">
        <f>Inskrivning!W113</f>
        <v>0</v>
      </c>
      <c r="S30" s="1">
        <f>Inskrivning!X113</f>
        <v>0</v>
      </c>
    </row>
    <row r="31" spans="1:19" ht="15" x14ac:dyDescent="0.25">
      <c r="A31" s="46"/>
      <c r="B31" s="2" t="str">
        <f>Inskrivning!G114</f>
        <v/>
      </c>
      <c r="C31" s="2" t="s">
        <v>81</v>
      </c>
      <c r="D31" s="2" t="str">
        <f t="shared" si="0"/>
        <v xml:space="preserve">Kl </v>
      </c>
      <c r="E31" s="53" t="str">
        <f>Inskrivning!J114</f>
        <v/>
      </c>
      <c r="F31" s="35" t="str">
        <f>Inskrivning!K114</f>
        <v/>
      </c>
      <c r="G31" s="2">
        <f>Inskrivning!L114</f>
        <v>0</v>
      </c>
      <c r="H31" s="2">
        <f>Inskrivning!M114</f>
        <v>0</v>
      </c>
      <c r="I31" s="2">
        <f>Inskrivning!N114</f>
        <v>0</v>
      </c>
      <c r="J31" s="2">
        <f>Inskrivning!O114</f>
        <v>0</v>
      </c>
      <c r="K31" s="2">
        <f>Inskrivning!P114</f>
        <v>0</v>
      </c>
      <c r="L31" s="1">
        <f>Inskrivning!Q114</f>
        <v>0</v>
      </c>
      <c r="M31" s="2">
        <f>Inskrivning!R114</f>
        <v>0</v>
      </c>
      <c r="N31" s="2">
        <f>Inskrivning!S114</f>
        <v>0</v>
      </c>
      <c r="O31" s="2">
        <f>Inskrivning!T114</f>
        <v>0</v>
      </c>
      <c r="P31" s="2">
        <f>Inskrivning!U114</f>
        <v>0</v>
      </c>
      <c r="Q31" s="2">
        <f>Inskrivning!V114</f>
        <v>0</v>
      </c>
      <c r="R31" s="1">
        <f>Inskrivning!W114</f>
        <v>0</v>
      </c>
      <c r="S31" s="1">
        <f>Inskrivning!X114</f>
        <v>0</v>
      </c>
    </row>
    <row r="32" spans="1:19" ht="15" x14ac:dyDescent="0.25">
      <c r="A32" s="46"/>
      <c r="B32" s="2" t="str">
        <f>Inskrivning!G115</f>
        <v/>
      </c>
      <c r="C32" s="2" t="s">
        <v>81</v>
      </c>
      <c r="D32" s="2" t="str">
        <f t="shared" si="0"/>
        <v xml:space="preserve">Kl </v>
      </c>
      <c r="E32" s="53" t="str">
        <f>Inskrivning!J115</f>
        <v/>
      </c>
      <c r="F32" s="35" t="str">
        <f>Inskrivning!K115</f>
        <v/>
      </c>
      <c r="G32" s="2">
        <f>Inskrivning!L115</f>
        <v>0</v>
      </c>
      <c r="H32" s="2">
        <f>Inskrivning!M115</f>
        <v>0</v>
      </c>
      <c r="I32" s="2">
        <f>Inskrivning!N115</f>
        <v>0</v>
      </c>
      <c r="J32" s="2">
        <f>Inskrivning!O115</f>
        <v>0</v>
      </c>
      <c r="K32" s="2">
        <f>Inskrivning!P115</f>
        <v>0</v>
      </c>
      <c r="L32" s="1">
        <f>Inskrivning!Q115</f>
        <v>0</v>
      </c>
      <c r="M32" s="2">
        <f>Inskrivning!R115</f>
        <v>0</v>
      </c>
      <c r="N32" s="2">
        <f>Inskrivning!S115</f>
        <v>0</v>
      </c>
      <c r="O32" s="2">
        <f>Inskrivning!T115</f>
        <v>0</v>
      </c>
      <c r="P32" s="2">
        <f>Inskrivning!U115</f>
        <v>0</v>
      </c>
      <c r="Q32" s="2">
        <f>Inskrivning!V115</f>
        <v>0</v>
      </c>
      <c r="R32" s="1">
        <f>Inskrivning!W115</f>
        <v>0</v>
      </c>
      <c r="S32" s="1">
        <f>Inskrivning!X115</f>
        <v>0</v>
      </c>
    </row>
    <row r="33" spans="1:19" ht="15" x14ac:dyDescent="0.25">
      <c r="A33" s="46"/>
      <c r="B33" s="2" t="str">
        <f>Inskrivning!G116</f>
        <v/>
      </c>
      <c r="C33" s="2" t="s">
        <v>81</v>
      </c>
      <c r="D33" s="2" t="str">
        <f t="shared" si="0"/>
        <v xml:space="preserve">Kl </v>
      </c>
      <c r="E33" s="53" t="str">
        <f>Inskrivning!J116</f>
        <v/>
      </c>
      <c r="F33" s="35" t="str">
        <f>Inskrivning!K116</f>
        <v/>
      </c>
      <c r="G33" s="2">
        <f>Inskrivning!L116</f>
        <v>0</v>
      </c>
      <c r="H33" s="2">
        <f>Inskrivning!M116</f>
        <v>0</v>
      </c>
      <c r="I33" s="2">
        <f>Inskrivning!N116</f>
        <v>0</v>
      </c>
      <c r="J33" s="2">
        <f>Inskrivning!O116</f>
        <v>0</v>
      </c>
      <c r="K33" s="2">
        <f>Inskrivning!P116</f>
        <v>0</v>
      </c>
      <c r="L33" s="1">
        <f>Inskrivning!Q116</f>
        <v>0</v>
      </c>
      <c r="M33" s="2">
        <f>Inskrivning!R116</f>
        <v>0</v>
      </c>
      <c r="N33" s="2">
        <f>Inskrivning!S116</f>
        <v>0</v>
      </c>
      <c r="O33" s="2">
        <f>Inskrivning!T116</f>
        <v>0</v>
      </c>
      <c r="P33" s="2">
        <f>Inskrivning!U116</f>
        <v>0</v>
      </c>
      <c r="Q33" s="2">
        <f>Inskrivning!V116</f>
        <v>0</v>
      </c>
      <c r="R33" s="1">
        <f>Inskrivning!W116</f>
        <v>0</v>
      </c>
      <c r="S33" s="1">
        <f>Inskrivning!X116</f>
        <v>0</v>
      </c>
    </row>
    <row r="34" spans="1:19" ht="15" x14ac:dyDescent="0.25">
      <c r="A34" s="46"/>
      <c r="B34" s="2" t="str">
        <f>Inskrivning!G117</f>
        <v/>
      </c>
      <c r="C34" s="2" t="s">
        <v>81</v>
      </c>
      <c r="D34" s="2" t="str">
        <f t="shared" si="0"/>
        <v xml:space="preserve">Kl </v>
      </c>
      <c r="E34" s="53" t="str">
        <f>Inskrivning!J117</f>
        <v/>
      </c>
      <c r="F34" s="35" t="str">
        <f>Inskrivning!K117</f>
        <v/>
      </c>
      <c r="G34" s="2">
        <f>Inskrivning!L117</f>
        <v>0</v>
      </c>
      <c r="H34" s="2">
        <f>Inskrivning!M117</f>
        <v>0</v>
      </c>
      <c r="I34" s="2">
        <f>Inskrivning!N117</f>
        <v>0</v>
      </c>
      <c r="J34" s="2">
        <f>Inskrivning!O117</f>
        <v>0</v>
      </c>
      <c r="K34" s="2">
        <f>Inskrivning!P117</f>
        <v>0</v>
      </c>
      <c r="L34" s="1">
        <f>Inskrivning!Q117</f>
        <v>0</v>
      </c>
      <c r="M34" s="2">
        <f>Inskrivning!R117</f>
        <v>0</v>
      </c>
      <c r="N34" s="2">
        <f>Inskrivning!S117</f>
        <v>0</v>
      </c>
      <c r="O34" s="2">
        <f>Inskrivning!T117</f>
        <v>0</v>
      </c>
      <c r="P34" s="2">
        <f>Inskrivning!U117</f>
        <v>0</v>
      </c>
      <c r="Q34" s="2">
        <f>Inskrivning!V117</f>
        <v>0</v>
      </c>
      <c r="R34" s="1">
        <f>Inskrivning!W117</f>
        <v>0</v>
      </c>
      <c r="S34" s="1">
        <f>Inskrivning!X117</f>
        <v>0</v>
      </c>
    </row>
    <row r="35" spans="1:19" ht="15" x14ac:dyDescent="0.25">
      <c r="A35" s="2"/>
      <c r="B35" s="2" t="str">
        <f>Inskrivning!G118</f>
        <v/>
      </c>
      <c r="C35" s="2" t="s">
        <v>81</v>
      </c>
      <c r="D35" s="2" t="str">
        <f t="shared" si="0"/>
        <v xml:space="preserve">Kl </v>
      </c>
      <c r="E35" s="53" t="str">
        <f>Inskrivning!J118</f>
        <v/>
      </c>
      <c r="F35" s="35" t="str">
        <f>Inskrivning!K118</f>
        <v/>
      </c>
      <c r="G35" s="2">
        <f>Inskrivning!L118</f>
        <v>0</v>
      </c>
      <c r="H35" s="2">
        <f>Inskrivning!M118</f>
        <v>0</v>
      </c>
      <c r="I35" s="2">
        <f>Inskrivning!N118</f>
        <v>0</v>
      </c>
      <c r="J35" s="2">
        <f>Inskrivning!O118</f>
        <v>0</v>
      </c>
      <c r="K35" s="2">
        <f>Inskrivning!P118</f>
        <v>0</v>
      </c>
      <c r="L35" s="1">
        <f>Inskrivning!Q118</f>
        <v>0</v>
      </c>
      <c r="M35" s="2">
        <f>Inskrivning!R118</f>
        <v>0</v>
      </c>
      <c r="N35" s="2">
        <f>Inskrivning!S118</f>
        <v>0</v>
      </c>
      <c r="O35" s="2">
        <f>Inskrivning!T118</f>
        <v>0</v>
      </c>
      <c r="P35" s="2">
        <f>Inskrivning!U118</f>
        <v>0</v>
      </c>
      <c r="Q35" s="2">
        <f>Inskrivning!V118</f>
        <v>0</v>
      </c>
      <c r="R35" s="1">
        <f>Inskrivning!W118</f>
        <v>0</v>
      </c>
      <c r="S35" s="1">
        <f>Inskrivning!X118</f>
        <v>0</v>
      </c>
    </row>
    <row r="36" spans="1:19" ht="15" x14ac:dyDescent="0.25">
      <c r="A36" s="2"/>
      <c r="B36" s="2" t="str">
        <f>Inskrivning!G120</f>
        <v/>
      </c>
      <c r="C36" s="2" t="s">
        <v>81</v>
      </c>
      <c r="D36" s="2" t="str">
        <f t="shared" si="0"/>
        <v xml:space="preserve">Kl </v>
      </c>
      <c r="E36" s="53" t="str">
        <f>Inskrivning!J120</f>
        <v/>
      </c>
      <c r="F36" s="35" t="str">
        <f>Inskrivning!K120</f>
        <v/>
      </c>
      <c r="G36" s="2">
        <f>Inskrivning!L120</f>
        <v>0</v>
      </c>
      <c r="H36" s="2">
        <f>Inskrivning!M120</f>
        <v>0</v>
      </c>
      <c r="I36" s="2">
        <f>Inskrivning!N120</f>
        <v>0</v>
      </c>
      <c r="J36" s="2">
        <f>Inskrivning!O120</f>
        <v>0</v>
      </c>
      <c r="K36" s="2">
        <f>Inskrivning!P120</f>
        <v>0</v>
      </c>
      <c r="L36" s="1">
        <f>Inskrivning!Q120</f>
        <v>0</v>
      </c>
      <c r="M36" s="2">
        <f>Inskrivning!R120</f>
        <v>0</v>
      </c>
      <c r="N36" s="2">
        <f>Inskrivning!S120</f>
        <v>0</v>
      </c>
      <c r="O36" s="2">
        <f>Inskrivning!T120</f>
        <v>0</v>
      </c>
      <c r="P36" s="2">
        <f>Inskrivning!U120</f>
        <v>0</v>
      </c>
      <c r="Q36" s="2">
        <f>Inskrivning!V120</f>
        <v>0</v>
      </c>
      <c r="R36" s="1">
        <f>Inskrivning!W120</f>
        <v>0</v>
      </c>
      <c r="S36" s="1">
        <f>Inskrivning!X120</f>
        <v>0</v>
      </c>
    </row>
    <row r="37" spans="1:19" ht="15" x14ac:dyDescent="0.25">
      <c r="A37" s="2"/>
      <c r="B37" s="2" t="str">
        <f>Inskrivning!G121</f>
        <v/>
      </c>
      <c r="C37" s="2" t="s">
        <v>81</v>
      </c>
      <c r="D37" s="2" t="str">
        <f t="shared" ref="D37:D68" si="1">C37&amp;" "&amp;B37</f>
        <v xml:space="preserve">Kl </v>
      </c>
      <c r="E37" s="53" t="str">
        <f>Inskrivning!J121</f>
        <v/>
      </c>
      <c r="F37" s="35" t="str">
        <f>Inskrivning!K121</f>
        <v/>
      </c>
      <c r="G37" s="2">
        <f>Inskrivning!L121</f>
        <v>0</v>
      </c>
      <c r="H37" s="2">
        <f>Inskrivning!M121</f>
        <v>0</v>
      </c>
      <c r="I37" s="2">
        <f>Inskrivning!N121</f>
        <v>0</v>
      </c>
      <c r="J37" s="2">
        <f>Inskrivning!O121</f>
        <v>0</v>
      </c>
      <c r="K37" s="2">
        <f>Inskrivning!P121</f>
        <v>0</v>
      </c>
      <c r="L37" s="1">
        <f>Inskrivning!Q121</f>
        <v>0</v>
      </c>
      <c r="M37" s="2">
        <f>Inskrivning!R121</f>
        <v>0</v>
      </c>
      <c r="N37" s="2">
        <f>Inskrivning!S121</f>
        <v>0</v>
      </c>
      <c r="O37" s="2">
        <f>Inskrivning!T121</f>
        <v>0</v>
      </c>
      <c r="P37" s="2">
        <f>Inskrivning!U121</f>
        <v>0</v>
      </c>
      <c r="Q37" s="2">
        <f>Inskrivning!V121</f>
        <v>0</v>
      </c>
      <c r="R37" s="1">
        <f>Inskrivning!W121</f>
        <v>0</v>
      </c>
      <c r="S37" s="1">
        <f>Inskrivning!X121</f>
        <v>0</v>
      </c>
    </row>
    <row r="38" spans="1:19" ht="15" x14ac:dyDescent="0.25">
      <c r="A38" s="2"/>
      <c r="B38" s="2" t="str">
        <f>Inskrivning!G122</f>
        <v/>
      </c>
      <c r="C38" s="2" t="s">
        <v>81</v>
      </c>
      <c r="D38" s="2" t="str">
        <f t="shared" si="1"/>
        <v xml:space="preserve">Kl </v>
      </c>
      <c r="E38" s="53" t="str">
        <f>Inskrivning!J122</f>
        <v/>
      </c>
      <c r="F38" s="35" t="str">
        <f>Inskrivning!K122</f>
        <v/>
      </c>
      <c r="G38" s="2">
        <f>Inskrivning!L122</f>
        <v>0</v>
      </c>
      <c r="H38" s="2">
        <f>Inskrivning!M122</f>
        <v>0</v>
      </c>
      <c r="I38" s="2">
        <f>Inskrivning!N122</f>
        <v>0</v>
      </c>
      <c r="J38" s="2">
        <f>Inskrivning!O122</f>
        <v>0</v>
      </c>
      <c r="K38" s="2">
        <f>Inskrivning!P122</f>
        <v>0</v>
      </c>
      <c r="L38" s="1">
        <f>Inskrivning!Q122</f>
        <v>0</v>
      </c>
      <c r="M38" s="2">
        <f>Inskrivning!R122</f>
        <v>0</v>
      </c>
      <c r="N38" s="2">
        <f>Inskrivning!S122</f>
        <v>0</v>
      </c>
      <c r="O38" s="2">
        <f>Inskrivning!T122</f>
        <v>0</v>
      </c>
      <c r="P38" s="2">
        <f>Inskrivning!U122</f>
        <v>0</v>
      </c>
      <c r="Q38" s="2">
        <f>Inskrivning!V122</f>
        <v>0</v>
      </c>
      <c r="R38" s="1">
        <f>Inskrivning!W122</f>
        <v>0</v>
      </c>
      <c r="S38" s="1">
        <f>Inskrivning!X122</f>
        <v>0</v>
      </c>
    </row>
    <row r="39" spans="1:19" ht="15" x14ac:dyDescent="0.25">
      <c r="A39" s="2"/>
      <c r="B39" s="2" t="str">
        <f>Inskrivning!G123</f>
        <v/>
      </c>
      <c r="C39" s="2" t="s">
        <v>81</v>
      </c>
      <c r="D39" s="2" t="str">
        <f t="shared" si="1"/>
        <v xml:space="preserve">Kl </v>
      </c>
      <c r="E39" s="53" t="str">
        <f>Inskrivning!J123</f>
        <v/>
      </c>
      <c r="F39" s="35" t="str">
        <f>Inskrivning!K123</f>
        <v/>
      </c>
      <c r="G39" s="2">
        <f>Inskrivning!L123</f>
        <v>0</v>
      </c>
      <c r="H39" s="2">
        <f>Inskrivning!M123</f>
        <v>0</v>
      </c>
      <c r="I39" s="2">
        <f>Inskrivning!N123</f>
        <v>0</v>
      </c>
      <c r="J39" s="2">
        <f>Inskrivning!O123</f>
        <v>0</v>
      </c>
      <c r="K39" s="2">
        <f>Inskrivning!P123</f>
        <v>0</v>
      </c>
      <c r="L39" s="1">
        <f>Inskrivning!Q123</f>
        <v>0</v>
      </c>
      <c r="M39" s="2">
        <f>Inskrivning!R123</f>
        <v>0</v>
      </c>
      <c r="N39" s="2">
        <f>Inskrivning!S123</f>
        <v>0</v>
      </c>
      <c r="O39" s="2">
        <f>Inskrivning!T123</f>
        <v>0</v>
      </c>
      <c r="P39" s="2">
        <f>Inskrivning!U123</f>
        <v>0</v>
      </c>
      <c r="Q39" s="2">
        <f>Inskrivning!V123</f>
        <v>0</v>
      </c>
      <c r="R39" s="1">
        <f>Inskrivning!W123</f>
        <v>0</v>
      </c>
      <c r="S39" s="1">
        <f>Inskrivning!X123</f>
        <v>0</v>
      </c>
    </row>
    <row r="40" spans="1:19" ht="15" x14ac:dyDescent="0.25">
      <c r="A40" s="2"/>
      <c r="B40" s="2" t="str">
        <f>Inskrivning!G124</f>
        <v/>
      </c>
      <c r="C40" s="2" t="s">
        <v>81</v>
      </c>
      <c r="D40" s="2" t="str">
        <f t="shared" si="1"/>
        <v xml:space="preserve">Kl </v>
      </c>
      <c r="E40" s="53" t="str">
        <f>Inskrivning!J124</f>
        <v/>
      </c>
      <c r="F40" s="35" t="str">
        <f>Inskrivning!K124</f>
        <v/>
      </c>
      <c r="G40" s="2">
        <f>Inskrivning!L124</f>
        <v>0</v>
      </c>
      <c r="H40" s="2">
        <f>Inskrivning!M124</f>
        <v>0</v>
      </c>
      <c r="I40" s="2">
        <f>Inskrivning!N124</f>
        <v>0</v>
      </c>
      <c r="J40" s="2">
        <f>Inskrivning!O124</f>
        <v>0</v>
      </c>
      <c r="K40" s="2">
        <f>Inskrivning!P124</f>
        <v>0</v>
      </c>
      <c r="L40" s="1">
        <f>Inskrivning!Q124</f>
        <v>0</v>
      </c>
      <c r="M40" s="2">
        <f>Inskrivning!R124</f>
        <v>0</v>
      </c>
      <c r="N40" s="2">
        <f>Inskrivning!S124</f>
        <v>0</v>
      </c>
      <c r="O40" s="2">
        <f>Inskrivning!T124</f>
        <v>0</v>
      </c>
      <c r="P40" s="2">
        <f>Inskrivning!U124</f>
        <v>0</v>
      </c>
      <c r="Q40" s="2">
        <f>Inskrivning!V124</f>
        <v>0</v>
      </c>
      <c r="R40" s="1">
        <f>Inskrivning!W124</f>
        <v>0</v>
      </c>
      <c r="S40" s="1">
        <f>Inskrivning!X124</f>
        <v>0</v>
      </c>
    </row>
    <row r="41" spans="1:19" ht="15" x14ac:dyDescent="0.25">
      <c r="A41" s="2"/>
      <c r="B41" s="2" t="str">
        <f>Inskrivning!G125</f>
        <v/>
      </c>
      <c r="C41" s="2" t="s">
        <v>81</v>
      </c>
      <c r="D41" s="2" t="str">
        <f t="shared" si="1"/>
        <v xml:space="preserve">Kl </v>
      </c>
      <c r="E41" s="53" t="str">
        <f>Inskrivning!J125</f>
        <v/>
      </c>
      <c r="F41" s="35" t="str">
        <f>Inskrivning!K125</f>
        <v/>
      </c>
      <c r="G41" s="2">
        <f>Inskrivning!L125</f>
        <v>0</v>
      </c>
      <c r="H41" s="2">
        <f>Inskrivning!M125</f>
        <v>0</v>
      </c>
      <c r="I41" s="2">
        <f>Inskrivning!N125</f>
        <v>0</v>
      </c>
      <c r="J41" s="2">
        <f>Inskrivning!O125</f>
        <v>0</v>
      </c>
      <c r="K41" s="2">
        <f>Inskrivning!P125</f>
        <v>0</v>
      </c>
      <c r="L41" s="1">
        <f>Inskrivning!Q125</f>
        <v>0</v>
      </c>
      <c r="M41" s="2">
        <f>Inskrivning!R125</f>
        <v>0</v>
      </c>
      <c r="N41" s="2">
        <f>Inskrivning!S125</f>
        <v>0</v>
      </c>
      <c r="O41" s="2">
        <f>Inskrivning!T125</f>
        <v>0</v>
      </c>
      <c r="P41" s="2">
        <f>Inskrivning!U125</f>
        <v>0</v>
      </c>
      <c r="Q41" s="2">
        <f>Inskrivning!V125</f>
        <v>0</v>
      </c>
      <c r="R41" s="1">
        <f>Inskrivning!W125</f>
        <v>0</v>
      </c>
      <c r="S41" s="1">
        <f>Inskrivning!X125</f>
        <v>0</v>
      </c>
    </row>
    <row r="42" spans="1:19" ht="15" x14ac:dyDescent="0.25">
      <c r="A42" s="2"/>
      <c r="B42" s="2" t="str">
        <f>Inskrivning!G126</f>
        <v/>
      </c>
      <c r="C42" s="2" t="s">
        <v>81</v>
      </c>
      <c r="D42" s="2" t="str">
        <f t="shared" si="1"/>
        <v xml:space="preserve">Kl </v>
      </c>
      <c r="E42" s="53" t="str">
        <f>Inskrivning!J126</f>
        <v/>
      </c>
      <c r="F42" s="35" t="str">
        <f>Inskrivning!K126</f>
        <v/>
      </c>
      <c r="G42" s="2">
        <f>Inskrivning!L126</f>
        <v>0</v>
      </c>
      <c r="H42" s="2">
        <f>Inskrivning!M126</f>
        <v>0</v>
      </c>
      <c r="I42" s="2">
        <f>Inskrivning!N126</f>
        <v>0</v>
      </c>
      <c r="J42" s="2">
        <f>Inskrivning!O126</f>
        <v>0</v>
      </c>
      <c r="K42" s="2">
        <f>Inskrivning!P126</f>
        <v>0</v>
      </c>
      <c r="L42" s="1">
        <f>Inskrivning!Q126</f>
        <v>0</v>
      </c>
      <c r="M42" s="2">
        <f>Inskrivning!R126</f>
        <v>0</v>
      </c>
      <c r="N42" s="2">
        <f>Inskrivning!S126</f>
        <v>0</v>
      </c>
      <c r="O42" s="2">
        <f>Inskrivning!T126</f>
        <v>0</v>
      </c>
      <c r="P42" s="2">
        <f>Inskrivning!U126</f>
        <v>0</v>
      </c>
      <c r="Q42" s="2">
        <f>Inskrivning!V126</f>
        <v>0</v>
      </c>
      <c r="R42" s="1">
        <f>Inskrivning!W126</f>
        <v>0</v>
      </c>
      <c r="S42" s="1">
        <f>Inskrivning!X126</f>
        <v>0</v>
      </c>
    </row>
    <row r="43" spans="1:19" ht="15" x14ac:dyDescent="0.25">
      <c r="A43" s="2"/>
      <c r="B43" s="2" t="str">
        <f>Inskrivning!G127</f>
        <v/>
      </c>
      <c r="C43" s="2" t="s">
        <v>81</v>
      </c>
      <c r="D43" s="2" t="str">
        <f t="shared" si="1"/>
        <v xml:space="preserve">Kl </v>
      </c>
      <c r="E43" s="53" t="str">
        <f>Inskrivning!J127</f>
        <v/>
      </c>
      <c r="F43" s="35" t="str">
        <f>Inskrivning!K127</f>
        <v/>
      </c>
      <c r="G43" s="2">
        <f>Inskrivning!L127</f>
        <v>0</v>
      </c>
      <c r="H43" s="2">
        <f>Inskrivning!M127</f>
        <v>0</v>
      </c>
      <c r="I43" s="2">
        <f>Inskrivning!N127</f>
        <v>0</v>
      </c>
      <c r="J43" s="2">
        <f>Inskrivning!O127</f>
        <v>0</v>
      </c>
      <c r="K43" s="2">
        <f>Inskrivning!P127</f>
        <v>0</v>
      </c>
      <c r="L43" s="1">
        <f>Inskrivning!Q127</f>
        <v>0</v>
      </c>
      <c r="M43" s="2">
        <f>Inskrivning!R127</f>
        <v>0</v>
      </c>
      <c r="N43" s="2">
        <f>Inskrivning!S127</f>
        <v>0</v>
      </c>
      <c r="O43" s="2">
        <f>Inskrivning!T127</f>
        <v>0</v>
      </c>
      <c r="P43" s="2">
        <f>Inskrivning!U127</f>
        <v>0</v>
      </c>
      <c r="Q43" s="2">
        <f>Inskrivning!V127</f>
        <v>0</v>
      </c>
      <c r="R43" s="1">
        <f>Inskrivning!W127</f>
        <v>0</v>
      </c>
      <c r="S43" s="1">
        <f>Inskrivning!X127</f>
        <v>0</v>
      </c>
    </row>
    <row r="44" spans="1:19" ht="15" x14ac:dyDescent="0.25">
      <c r="A44" s="2"/>
      <c r="B44" s="2" t="str">
        <f>Inskrivning!G128</f>
        <v/>
      </c>
      <c r="C44" s="2" t="s">
        <v>81</v>
      </c>
      <c r="D44" s="2" t="str">
        <f t="shared" si="1"/>
        <v xml:space="preserve">Kl </v>
      </c>
      <c r="E44" s="53" t="str">
        <f>Inskrivning!J128</f>
        <v/>
      </c>
      <c r="F44" s="35" t="str">
        <f>Inskrivning!K128</f>
        <v/>
      </c>
      <c r="G44" s="2">
        <f>Inskrivning!L128</f>
        <v>0</v>
      </c>
      <c r="H44" s="2">
        <f>Inskrivning!M128</f>
        <v>0</v>
      </c>
      <c r="I44" s="2">
        <f>Inskrivning!N128</f>
        <v>0</v>
      </c>
      <c r="J44" s="2">
        <f>Inskrivning!O128</f>
        <v>0</v>
      </c>
      <c r="K44" s="2">
        <f>Inskrivning!P128</f>
        <v>0</v>
      </c>
      <c r="L44" s="1">
        <f>Inskrivning!Q128</f>
        <v>0</v>
      </c>
      <c r="M44" s="2">
        <f>Inskrivning!R128</f>
        <v>0</v>
      </c>
      <c r="N44" s="2">
        <f>Inskrivning!S128</f>
        <v>0</v>
      </c>
      <c r="O44" s="2">
        <f>Inskrivning!T128</f>
        <v>0</v>
      </c>
      <c r="P44" s="2">
        <f>Inskrivning!U128</f>
        <v>0</v>
      </c>
      <c r="Q44" s="2">
        <f>Inskrivning!V128</f>
        <v>0</v>
      </c>
      <c r="R44" s="1">
        <f>Inskrivning!W128</f>
        <v>0</v>
      </c>
      <c r="S44" s="1">
        <f>Inskrivning!X128</f>
        <v>0</v>
      </c>
    </row>
    <row r="45" spans="1:19" ht="15" x14ac:dyDescent="0.25">
      <c r="A45" s="2"/>
      <c r="B45" s="2" t="str">
        <f>Inskrivning!G130</f>
        <v/>
      </c>
      <c r="C45" s="2" t="s">
        <v>81</v>
      </c>
      <c r="D45" s="2" t="str">
        <f t="shared" si="1"/>
        <v xml:space="preserve">Kl </v>
      </c>
      <c r="E45" s="53" t="str">
        <f>Inskrivning!J130</f>
        <v/>
      </c>
      <c r="F45" s="35" t="str">
        <f>Inskrivning!K130</f>
        <v/>
      </c>
      <c r="G45" s="2">
        <f>Inskrivning!L130</f>
        <v>0</v>
      </c>
      <c r="H45" s="2">
        <f>Inskrivning!M130</f>
        <v>0</v>
      </c>
      <c r="I45" s="2">
        <f>Inskrivning!N130</f>
        <v>0</v>
      </c>
      <c r="J45" s="2">
        <f>Inskrivning!O130</f>
        <v>0</v>
      </c>
      <c r="K45" s="2">
        <f>Inskrivning!P130</f>
        <v>0</v>
      </c>
      <c r="L45" s="1">
        <f>Inskrivning!Q130</f>
        <v>0</v>
      </c>
      <c r="M45" s="2">
        <f>Inskrivning!R130</f>
        <v>0</v>
      </c>
      <c r="N45" s="2">
        <f>Inskrivning!S130</f>
        <v>0</v>
      </c>
      <c r="O45" s="2">
        <f>Inskrivning!T130</f>
        <v>0</v>
      </c>
      <c r="P45" s="2">
        <f>Inskrivning!U130</f>
        <v>0</v>
      </c>
      <c r="Q45" s="2">
        <f>Inskrivning!V130</f>
        <v>0</v>
      </c>
      <c r="R45" s="1">
        <f>Inskrivning!W130</f>
        <v>0</v>
      </c>
      <c r="S45" s="1">
        <f>Inskrivning!X130</f>
        <v>0</v>
      </c>
    </row>
    <row r="46" spans="1:19" ht="15" x14ac:dyDescent="0.25">
      <c r="A46" s="2"/>
      <c r="B46" s="2" t="str">
        <f>Inskrivning!G131</f>
        <v/>
      </c>
      <c r="C46" s="2" t="s">
        <v>81</v>
      </c>
      <c r="D46" s="2" t="str">
        <f t="shared" si="1"/>
        <v xml:space="preserve">Kl </v>
      </c>
      <c r="E46" s="53" t="str">
        <f>Inskrivning!J131</f>
        <v/>
      </c>
      <c r="F46" s="35" t="str">
        <f>Inskrivning!K131</f>
        <v/>
      </c>
      <c r="G46" s="2">
        <f>Inskrivning!L131</f>
        <v>0</v>
      </c>
      <c r="H46" s="2">
        <f>Inskrivning!M131</f>
        <v>0</v>
      </c>
      <c r="I46" s="2">
        <f>Inskrivning!N131</f>
        <v>0</v>
      </c>
      <c r="J46" s="2">
        <f>Inskrivning!O131</f>
        <v>0</v>
      </c>
      <c r="K46" s="2">
        <f>Inskrivning!P131</f>
        <v>0</v>
      </c>
      <c r="L46" s="1">
        <f>Inskrivning!Q131</f>
        <v>0</v>
      </c>
      <c r="M46" s="2">
        <f>Inskrivning!R131</f>
        <v>0</v>
      </c>
      <c r="N46" s="2">
        <f>Inskrivning!S131</f>
        <v>0</v>
      </c>
      <c r="O46" s="2">
        <f>Inskrivning!T131</f>
        <v>0</v>
      </c>
      <c r="P46" s="2">
        <f>Inskrivning!U131</f>
        <v>0</v>
      </c>
      <c r="Q46" s="2">
        <f>Inskrivning!V131</f>
        <v>0</v>
      </c>
      <c r="R46" s="1">
        <f>Inskrivning!W131</f>
        <v>0</v>
      </c>
      <c r="S46" s="1">
        <f>Inskrivning!X131</f>
        <v>0</v>
      </c>
    </row>
    <row r="47" spans="1:19" ht="15" x14ac:dyDescent="0.25">
      <c r="A47" s="2"/>
      <c r="B47" s="2" t="str">
        <f>Inskrivning!G132</f>
        <v/>
      </c>
      <c r="C47" s="2" t="s">
        <v>81</v>
      </c>
      <c r="D47" s="2" t="str">
        <f t="shared" si="1"/>
        <v xml:space="preserve">Kl </v>
      </c>
      <c r="E47" s="53" t="str">
        <f>Inskrivning!J132</f>
        <v/>
      </c>
      <c r="F47" s="35" t="str">
        <f>Inskrivning!K132</f>
        <v/>
      </c>
      <c r="G47" s="2">
        <f>Inskrivning!L132</f>
        <v>0</v>
      </c>
      <c r="H47" s="2">
        <f>Inskrivning!M132</f>
        <v>0</v>
      </c>
      <c r="I47" s="2">
        <f>Inskrivning!N132</f>
        <v>0</v>
      </c>
      <c r="J47" s="2">
        <f>Inskrivning!O132</f>
        <v>0</v>
      </c>
      <c r="K47" s="2">
        <f>Inskrivning!P132</f>
        <v>0</v>
      </c>
      <c r="L47" s="1">
        <f>Inskrivning!Q132</f>
        <v>0</v>
      </c>
      <c r="M47" s="2">
        <f>Inskrivning!R132</f>
        <v>0</v>
      </c>
      <c r="N47" s="2">
        <f>Inskrivning!S132</f>
        <v>0</v>
      </c>
      <c r="O47" s="2">
        <f>Inskrivning!T132</f>
        <v>0</v>
      </c>
      <c r="P47" s="2">
        <f>Inskrivning!U132</f>
        <v>0</v>
      </c>
      <c r="Q47" s="2">
        <f>Inskrivning!V132</f>
        <v>0</v>
      </c>
      <c r="R47" s="1">
        <f>Inskrivning!W132</f>
        <v>0</v>
      </c>
      <c r="S47" s="1">
        <f>Inskrivning!X132</f>
        <v>0</v>
      </c>
    </row>
    <row r="48" spans="1:19" ht="15" x14ac:dyDescent="0.25">
      <c r="A48" s="2"/>
      <c r="B48" s="2" t="str">
        <f>Inskrivning!G133</f>
        <v/>
      </c>
      <c r="C48" s="2" t="s">
        <v>81</v>
      </c>
      <c r="D48" s="2" t="str">
        <f t="shared" si="1"/>
        <v xml:space="preserve">Kl </v>
      </c>
      <c r="E48" s="53" t="str">
        <f>Inskrivning!J133</f>
        <v/>
      </c>
      <c r="F48" s="35" t="str">
        <f>Inskrivning!K133</f>
        <v/>
      </c>
      <c r="G48" s="2">
        <f>Inskrivning!L133</f>
        <v>0</v>
      </c>
      <c r="H48" s="2">
        <f>Inskrivning!M133</f>
        <v>0</v>
      </c>
      <c r="I48" s="2">
        <f>Inskrivning!N133</f>
        <v>0</v>
      </c>
      <c r="J48" s="2">
        <f>Inskrivning!O133</f>
        <v>0</v>
      </c>
      <c r="K48" s="2">
        <f>Inskrivning!P133</f>
        <v>0</v>
      </c>
      <c r="L48" s="1">
        <f>Inskrivning!Q133</f>
        <v>0</v>
      </c>
      <c r="M48" s="2">
        <f>Inskrivning!R133</f>
        <v>0</v>
      </c>
      <c r="N48" s="2">
        <f>Inskrivning!S133</f>
        <v>0</v>
      </c>
      <c r="O48" s="2">
        <f>Inskrivning!T133</f>
        <v>0</v>
      </c>
      <c r="P48" s="2">
        <f>Inskrivning!U133</f>
        <v>0</v>
      </c>
      <c r="Q48" s="2">
        <f>Inskrivning!V133</f>
        <v>0</v>
      </c>
      <c r="R48" s="1">
        <f>Inskrivning!W133</f>
        <v>0</v>
      </c>
      <c r="S48" s="1">
        <f>Inskrivning!X133</f>
        <v>0</v>
      </c>
    </row>
    <row r="49" spans="1:19" ht="15" x14ac:dyDescent="0.25">
      <c r="A49" s="2"/>
      <c r="B49" s="2" t="str">
        <f>Inskrivning!G134</f>
        <v/>
      </c>
      <c r="C49" s="2" t="s">
        <v>81</v>
      </c>
      <c r="D49" s="2" t="str">
        <f t="shared" si="1"/>
        <v xml:space="preserve">Kl </v>
      </c>
      <c r="E49" s="53" t="str">
        <f>Inskrivning!J134</f>
        <v/>
      </c>
      <c r="F49" s="35" t="str">
        <f>Inskrivning!K134</f>
        <v/>
      </c>
      <c r="G49" s="2">
        <f>Inskrivning!L134</f>
        <v>0</v>
      </c>
      <c r="H49" s="2">
        <f>Inskrivning!M134</f>
        <v>0</v>
      </c>
      <c r="I49" s="2">
        <f>Inskrivning!N134</f>
        <v>0</v>
      </c>
      <c r="J49" s="2">
        <f>Inskrivning!O134</f>
        <v>0</v>
      </c>
      <c r="K49" s="2">
        <f>Inskrivning!P134</f>
        <v>0</v>
      </c>
      <c r="L49" s="1">
        <f>Inskrivning!Q134</f>
        <v>0</v>
      </c>
      <c r="M49" s="2">
        <f>Inskrivning!R134</f>
        <v>0</v>
      </c>
      <c r="N49" s="2">
        <f>Inskrivning!S134</f>
        <v>0</v>
      </c>
      <c r="O49" s="2">
        <f>Inskrivning!T134</f>
        <v>0</v>
      </c>
      <c r="P49" s="2">
        <f>Inskrivning!U134</f>
        <v>0</v>
      </c>
      <c r="Q49" s="2">
        <f>Inskrivning!V134</f>
        <v>0</v>
      </c>
      <c r="R49" s="1">
        <f>Inskrivning!W134</f>
        <v>0</v>
      </c>
      <c r="S49" s="1">
        <f>Inskrivning!X134</f>
        <v>0</v>
      </c>
    </row>
    <row r="50" spans="1:19" ht="15" x14ac:dyDescent="0.25">
      <c r="A50" s="2"/>
      <c r="B50" s="2" t="str">
        <f>Inskrivning!G135</f>
        <v/>
      </c>
      <c r="C50" s="2" t="s">
        <v>81</v>
      </c>
      <c r="D50" s="2" t="str">
        <f t="shared" si="1"/>
        <v xml:space="preserve">Kl </v>
      </c>
      <c r="E50" s="53" t="str">
        <f>Inskrivning!J135</f>
        <v/>
      </c>
      <c r="F50" s="35" t="str">
        <f>Inskrivning!K135</f>
        <v/>
      </c>
      <c r="G50" s="2">
        <f>Inskrivning!L135</f>
        <v>0</v>
      </c>
      <c r="H50" s="2">
        <f>Inskrivning!M135</f>
        <v>0</v>
      </c>
      <c r="I50" s="2">
        <f>Inskrivning!N135</f>
        <v>0</v>
      </c>
      <c r="J50" s="2">
        <f>Inskrivning!O135</f>
        <v>0</v>
      </c>
      <c r="K50" s="2">
        <f>Inskrivning!P135</f>
        <v>0</v>
      </c>
      <c r="L50" s="1">
        <f>Inskrivning!Q135</f>
        <v>0</v>
      </c>
      <c r="M50" s="2">
        <f>Inskrivning!R135</f>
        <v>0</v>
      </c>
      <c r="N50" s="2">
        <f>Inskrivning!S135</f>
        <v>0</v>
      </c>
      <c r="O50" s="2">
        <f>Inskrivning!T135</f>
        <v>0</v>
      </c>
      <c r="P50" s="2">
        <f>Inskrivning!U135</f>
        <v>0</v>
      </c>
      <c r="Q50" s="2">
        <f>Inskrivning!V135</f>
        <v>0</v>
      </c>
      <c r="R50" s="1">
        <f>Inskrivning!W135</f>
        <v>0</v>
      </c>
      <c r="S50" s="1">
        <f>Inskrivning!X135</f>
        <v>0</v>
      </c>
    </row>
    <row r="51" spans="1:19" ht="15" x14ac:dyDescent="0.25">
      <c r="A51" s="2"/>
      <c r="B51" s="2" t="str">
        <f>Inskrivning!G136</f>
        <v/>
      </c>
      <c r="C51" s="2" t="s">
        <v>81</v>
      </c>
      <c r="D51" s="2" t="str">
        <f t="shared" si="1"/>
        <v xml:space="preserve">Kl </v>
      </c>
      <c r="E51" s="53" t="str">
        <f>Inskrivning!J136</f>
        <v/>
      </c>
      <c r="F51" s="35" t="str">
        <f>Inskrivning!K136</f>
        <v/>
      </c>
      <c r="G51" s="2">
        <f>Inskrivning!L136</f>
        <v>0</v>
      </c>
      <c r="H51" s="2">
        <f>Inskrivning!M136</f>
        <v>0</v>
      </c>
      <c r="I51" s="2">
        <f>Inskrivning!N136</f>
        <v>0</v>
      </c>
      <c r="J51" s="2">
        <f>Inskrivning!O136</f>
        <v>0</v>
      </c>
      <c r="K51" s="2">
        <f>Inskrivning!P136</f>
        <v>0</v>
      </c>
      <c r="L51" s="1">
        <f>Inskrivning!Q136</f>
        <v>0</v>
      </c>
      <c r="M51" s="2">
        <f>Inskrivning!R136</f>
        <v>0</v>
      </c>
      <c r="N51" s="2">
        <f>Inskrivning!S136</f>
        <v>0</v>
      </c>
      <c r="O51" s="2">
        <f>Inskrivning!T136</f>
        <v>0</v>
      </c>
      <c r="P51" s="2">
        <f>Inskrivning!U136</f>
        <v>0</v>
      </c>
      <c r="Q51" s="2">
        <f>Inskrivning!V136</f>
        <v>0</v>
      </c>
      <c r="R51" s="1">
        <f>Inskrivning!W136</f>
        <v>0</v>
      </c>
      <c r="S51" s="1">
        <f>Inskrivning!X136</f>
        <v>0</v>
      </c>
    </row>
    <row r="52" spans="1:19" ht="15" x14ac:dyDescent="0.25">
      <c r="A52" s="2"/>
      <c r="B52" s="2" t="str">
        <f>Inskrivning!G137</f>
        <v/>
      </c>
      <c r="C52" s="2" t="s">
        <v>81</v>
      </c>
      <c r="D52" s="2" t="str">
        <f t="shared" si="1"/>
        <v xml:space="preserve">Kl </v>
      </c>
      <c r="E52" s="53" t="str">
        <f>Inskrivning!J137</f>
        <v/>
      </c>
      <c r="F52" s="35" t="str">
        <f>Inskrivning!K137</f>
        <v/>
      </c>
      <c r="G52" s="2">
        <f>Inskrivning!L137</f>
        <v>0</v>
      </c>
      <c r="H52" s="2">
        <f>Inskrivning!M137</f>
        <v>0</v>
      </c>
      <c r="I52" s="2">
        <f>Inskrivning!N137</f>
        <v>0</v>
      </c>
      <c r="J52" s="2">
        <f>Inskrivning!O137</f>
        <v>0</v>
      </c>
      <c r="K52" s="2">
        <f>Inskrivning!P137</f>
        <v>0</v>
      </c>
      <c r="L52" s="1">
        <f>Inskrivning!Q137</f>
        <v>0</v>
      </c>
      <c r="M52" s="2">
        <f>Inskrivning!R137</f>
        <v>0</v>
      </c>
      <c r="N52" s="2">
        <f>Inskrivning!S137</f>
        <v>0</v>
      </c>
      <c r="O52" s="2">
        <f>Inskrivning!T137</f>
        <v>0</v>
      </c>
      <c r="P52" s="2">
        <f>Inskrivning!U137</f>
        <v>0</v>
      </c>
      <c r="Q52" s="2">
        <f>Inskrivning!V137</f>
        <v>0</v>
      </c>
      <c r="R52" s="1">
        <f>Inskrivning!W137</f>
        <v>0</v>
      </c>
      <c r="S52" s="1">
        <f>Inskrivning!X137</f>
        <v>0</v>
      </c>
    </row>
    <row r="53" spans="1:19" ht="15" x14ac:dyDescent="0.25">
      <c r="A53" s="2"/>
      <c r="B53" s="2" t="str">
        <f>Inskrivning!G138</f>
        <v/>
      </c>
      <c r="C53" s="2" t="s">
        <v>81</v>
      </c>
      <c r="D53" s="2" t="str">
        <f t="shared" si="1"/>
        <v xml:space="preserve">Kl </v>
      </c>
      <c r="E53" s="53" t="str">
        <f>Inskrivning!J138</f>
        <v/>
      </c>
      <c r="F53" s="35" t="str">
        <f>Inskrivning!K138</f>
        <v/>
      </c>
      <c r="G53" s="2">
        <f>Inskrivning!L138</f>
        <v>0</v>
      </c>
      <c r="H53" s="2">
        <f>Inskrivning!M138</f>
        <v>0</v>
      </c>
      <c r="I53" s="2">
        <f>Inskrivning!N138</f>
        <v>0</v>
      </c>
      <c r="J53" s="2">
        <f>Inskrivning!O138</f>
        <v>0</v>
      </c>
      <c r="K53" s="2">
        <f>Inskrivning!P138</f>
        <v>0</v>
      </c>
      <c r="L53" s="1">
        <f>Inskrivning!Q138</f>
        <v>0</v>
      </c>
      <c r="M53" s="2">
        <f>Inskrivning!R138</f>
        <v>0</v>
      </c>
      <c r="N53" s="2">
        <f>Inskrivning!S138</f>
        <v>0</v>
      </c>
      <c r="O53" s="2">
        <f>Inskrivning!T138</f>
        <v>0</v>
      </c>
      <c r="P53" s="2">
        <f>Inskrivning!U138</f>
        <v>0</v>
      </c>
      <c r="Q53" s="2">
        <f>Inskrivning!V138</f>
        <v>0</v>
      </c>
      <c r="R53" s="1">
        <f>Inskrivning!W138</f>
        <v>0</v>
      </c>
      <c r="S53" s="1">
        <f>Inskrivning!X138</f>
        <v>0</v>
      </c>
    </row>
    <row r="54" spans="1:19" ht="15" x14ac:dyDescent="0.25">
      <c r="A54" s="2"/>
      <c r="B54" s="2" t="str">
        <f>Inskrivning!G139</f>
        <v/>
      </c>
      <c r="C54" s="2" t="s">
        <v>81</v>
      </c>
      <c r="D54" s="2" t="str">
        <f t="shared" si="1"/>
        <v xml:space="preserve">Kl </v>
      </c>
      <c r="E54" s="53" t="str">
        <f>Inskrivning!J139</f>
        <v/>
      </c>
      <c r="F54" s="35" t="str">
        <f>Inskrivning!K139</f>
        <v/>
      </c>
      <c r="G54" s="2">
        <f>Inskrivning!L139</f>
        <v>0</v>
      </c>
      <c r="H54" s="2">
        <f>Inskrivning!M139</f>
        <v>0</v>
      </c>
      <c r="I54" s="2">
        <f>Inskrivning!N139</f>
        <v>0</v>
      </c>
      <c r="J54" s="2">
        <f>Inskrivning!O139</f>
        <v>0</v>
      </c>
      <c r="K54" s="2">
        <f>Inskrivning!P139</f>
        <v>0</v>
      </c>
      <c r="L54" s="1">
        <f>Inskrivning!Q139</f>
        <v>0</v>
      </c>
      <c r="M54" s="2">
        <f>Inskrivning!R139</f>
        <v>0</v>
      </c>
      <c r="N54" s="2">
        <f>Inskrivning!S139</f>
        <v>0</v>
      </c>
      <c r="O54" s="2">
        <f>Inskrivning!T139</f>
        <v>0</v>
      </c>
      <c r="P54" s="2">
        <f>Inskrivning!U139</f>
        <v>0</v>
      </c>
      <c r="Q54" s="2">
        <f>Inskrivning!V139</f>
        <v>0</v>
      </c>
      <c r="R54" s="1">
        <f>Inskrivning!W139</f>
        <v>0</v>
      </c>
      <c r="S54" s="1">
        <f>Inskrivning!X139</f>
        <v>0</v>
      </c>
    </row>
    <row r="55" spans="1:19" ht="15" x14ac:dyDescent="0.25">
      <c r="A55" s="2"/>
      <c r="B55" s="2" t="str">
        <f>Inskrivning!G140</f>
        <v/>
      </c>
      <c r="C55" s="2" t="s">
        <v>81</v>
      </c>
      <c r="D55" s="2" t="str">
        <f t="shared" si="1"/>
        <v xml:space="preserve">Kl </v>
      </c>
      <c r="E55" s="53" t="str">
        <f>Inskrivning!J140</f>
        <v/>
      </c>
      <c r="F55" s="35" t="str">
        <f>Inskrivning!K140</f>
        <v/>
      </c>
      <c r="G55" s="2">
        <f>Inskrivning!L140</f>
        <v>0</v>
      </c>
      <c r="H55" s="2">
        <f>Inskrivning!M140</f>
        <v>0</v>
      </c>
      <c r="I55" s="2">
        <f>Inskrivning!N140</f>
        <v>0</v>
      </c>
      <c r="J55" s="2">
        <f>Inskrivning!O140</f>
        <v>0</v>
      </c>
      <c r="K55" s="2">
        <f>Inskrivning!P140</f>
        <v>0</v>
      </c>
      <c r="L55" s="1">
        <f>Inskrivning!Q140</f>
        <v>0</v>
      </c>
      <c r="M55" s="2">
        <f>Inskrivning!R140</f>
        <v>0</v>
      </c>
      <c r="N55" s="2">
        <f>Inskrivning!S140</f>
        <v>0</v>
      </c>
      <c r="O55" s="2">
        <f>Inskrivning!T140</f>
        <v>0</v>
      </c>
      <c r="P55" s="2">
        <f>Inskrivning!U140</f>
        <v>0</v>
      </c>
      <c r="Q55" s="2">
        <f>Inskrivning!V140</f>
        <v>0</v>
      </c>
      <c r="R55" s="1">
        <f>Inskrivning!W140</f>
        <v>0</v>
      </c>
      <c r="S55" s="1">
        <f>Inskrivning!X140</f>
        <v>0</v>
      </c>
    </row>
    <row r="56" spans="1:19" ht="15" x14ac:dyDescent="0.25">
      <c r="A56" s="2"/>
      <c r="B56" s="2" t="str">
        <f>Inskrivning!G141</f>
        <v/>
      </c>
      <c r="C56" s="2" t="s">
        <v>81</v>
      </c>
      <c r="D56" s="2" t="str">
        <f t="shared" si="1"/>
        <v xml:space="preserve">Kl </v>
      </c>
      <c r="E56" s="53" t="str">
        <f>Inskrivning!J141</f>
        <v/>
      </c>
      <c r="F56" s="35" t="str">
        <f>Inskrivning!K141</f>
        <v/>
      </c>
      <c r="G56" s="2">
        <f>Inskrivning!L141</f>
        <v>0</v>
      </c>
      <c r="H56" s="2">
        <f>Inskrivning!M141</f>
        <v>0</v>
      </c>
      <c r="I56" s="2">
        <f>Inskrivning!N141</f>
        <v>0</v>
      </c>
      <c r="J56" s="2">
        <f>Inskrivning!O141</f>
        <v>0</v>
      </c>
      <c r="K56" s="2">
        <f>Inskrivning!P141</f>
        <v>0</v>
      </c>
      <c r="L56" s="1">
        <f>Inskrivning!Q141</f>
        <v>0</v>
      </c>
      <c r="M56" s="2">
        <f>Inskrivning!R141</f>
        <v>0</v>
      </c>
      <c r="N56" s="2">
        <f>Inskrivning!S141</f>
        <v>0</v>
      </c>
      <c r="O56" s="2">
        <f>Inskrivning!T141</f>
        <v>0</v>
      </c>
      <c r="P56" s="2">
        <f>Inskrivning!U141</f>
        <v>0</v>
      </c>
      <c r="Q56" s="2">
        <f>Inskrivning!V141</f>
        <v>0</v>
      </c>
      <c r="R56" s="1">
        <f>Inskrivning!W141</f>
        <v>0</v>
      </c>
      <c r="S56" s="1">
        <f>Inskrivning!X141</f>
        <v>0</v>
      </c>
    </row>
    <row r="57" spans="1:19" ht="15" x14ac:dyDescent="0.25">
      <c r="A57" s="2"/>
      <c r="B57" s="2" t="str">
        <f>Inskrivning!G142</f>
        <v/>
      </c>
      <c r="C57" s="2" t="s">
        <v>81</v>
      </c>
      <c r="D57" s="2" t="str">
        <f t="shared" si="1"/>
        <v xml:space="preserve">Kl </v>
      </c>
      <c r="E57" s="53" t="str">
        <f>Inskrivning!J142</f>
        <v/>
      </c>
      <c r="F57" s="35" t="str">
        <f>Inskrivning!K142</f>
        <v/>
      </c>
      <c r="G57" s="2">
        <f>Inskrivning!L142</f>
        <v>0</v>
      </c>
      <c r="H57" s="2">
        <f>Inskrivning!M142</f>
        <v>0</v>
      </c>
      <c r="I57" s="2">
        <f>Inskrivning!N142</f>
        <v>0</v>
      </c>
      <c r="J57" s="2">
        <f>Inskrivning!O142</f>
        <v>0</v>
      </c>
      <c r="K57" s="2">
        <f>Inskrivning!P142</f>
        <v>0</v>
      </c>
      <c r="L57" s="1">
        <f>Inskrivning!Q142</f>
        <v>0</v>
      </c>
      <c r="M57" s="2">
        <f>Inskrivning!R142</f>
        <v>0</v>
      </c>
      <c r="N57" s="2">
        <f>Inskrivning!S142</f>
        <v>0</v>
      </c>
      <c r="O57" s="2">
        <f>Inskrivning!T142</f>
        <v>0</v>
      </c>
      <c r="P57" s="2">
        <f>Inskrivning!U142</f>
        <v>0</v>
      </c>
      <c r="Q57" s="2">
        <f>Inskrivning!V142</f>
        <v>0</v>
      </c>
      <c r="R57" s="1">
        <f>Inskrivning!W142</f>
        <v>0</v>
      </c>
      <c r="S57" s="1">
        <f>Inskrivning!X142</f>
        <v>0</v>
      </c>
    </row>
    <row r="58" spans="1:19" ht="15" x14ac:dyDescent="0.25">
      <c r="A58" s="2"/>
      <c r="B58" s="2" t="str">
        <f>Inskrivning!G143</f>
        <v/>
      </c>
      <c r="C58" s="2" t="s">
        <v>81</v>
      </c>
      <c r="D58" s="2" t="str">
        <f t="shared" si="1"/>
        <v xml:space="preserve">Kl </v>
      </c>
      <c r="E58" s="53" t="str">
        <f>Inskrivning!J143</f>
        <v/>
      </c>
      <c r="F58" s="35" t="str">
        <f>Inskrivning!K143</f>
        <v/>
      </c>
      <c r="G58" s="2">
        <f>Inskrivning!L143</f>
        <v>0</v>
      </c>
      <c r="H58" s="2">
        <f>Inskrivning!M143</f>
        <v>0</v>
      </c>
      <c r="I58" s="2">
        <f>Inskrivning!N143</f>
        <v>0</v>
      </c>
      <c r="J58" s="2">
        <f>Inskrivning!O143</f>
        <v>0</v>
      </c>
      <c r="K58" s="2">
        <f>Inskrivning!P143</f>
        <v>0</v>
      </c>
      <c r="L58" s="1">
        <f>Inskrivning!Q143</f>
        <v>0</v>
      </c>
      <c r="M58" s="2">
        <f>Inskrivning!R143</f>
        <v>0</v>
      </c>
      <c r="N58" s="2">
        <f>Inskrivning!S143</f>
        <v>0</v>
      </c>
      <c r="O58" s="2">
        <f>Inskrivning!T143</f>
        <v>0</v>
      </c>
      <c r="P58" s="2">
        <f>Inskrivning!U143</f>
        <v>0</v>
      </c>
      <c r="Q58" s="2">
        <f>Inskrivning!V143</f>
        <v>0</v>
      </c>
      <c r="R58" s="1">
        <f>Inskrivning!W143</f>
        <v>0</v>
      </c>
      <c r="S58" s="1">
        <f>Inskrivning!X143</f>
        <v>0</v>
      </c>
    </row>
    <row r="59" spans="1:19" ht="15" x14ac:dyDescent="0.25">
      <c r="A59" s="2"/>
      <c r="B59" s="2" t="str">
        <f>Inskrivning!G144</f>
        <v/>
      </c>
      <c r="C59" s="2" t="s">
        <v>81</v>
      </c>
      <c r="D59" s="2" t="str">
        <f t="shared" si="1"/>
        <v xml:space="preserve">Kl </v>
      </c>
      <c r="E59" s="53" t="str">
        <f>Inskrivning!J144</f>
        <v/>
      </c>
      <c r="F59" s="35" t="str">
        <f>Inskrivning!K144</f>
        <v/>
      </c>
      <c r="G59" s="2">
        <f>Inskrivning!L144</f>
        <v>0</v>
      </c>
      <c r="H59" s="2">
        <f>Inskrivning!M144</f>
        <v>0</v>
      </c>
      <c r="I59" s="2">
        <f>Inskrivning!N144</f>
        <v>0</v>
      </c>
      <c r="J59" s="2">
        <f>Inskrivning!O144</f>
        <v>0</v>
      </c>
      <c r="K59" s="2">
        <f>Inskrivning!P144</f>
        <v>0</v>
      </c>
      <c r="L59" s="1">
        <f>Inskrivning!Q144</f>
        <v>0</v>
      </c>
      <c r="M59" s="2">
        <f>Inskrivning!R144</f>
        <v>0</v>
      </c>
      <c r="N59" s="2">
        <f>Inskrivning!S144</f>
        <v>0</v>
      </c>
      <c r="O59" s="2">
        <f>Inskrivning!T144</f>
        <v>0</v>
      </c>
      <c r="P59" s="2">
        <f>Inskrivning!U144</f>
        <v>0</v>
      </c>
      <c r="Q59" s="2">
        <f>Inskrivning!V144</f>
        <v>0</v>
      </c>
      <c r="R59" s="1">
        <f>Inskrivning!W144</f>
        <v>0</v>
      </c>
      <c r="S59" s="1">
        <f>Inskrivning!X144</f>
        <v>0</v>
      </c>
    </row>
    <row r="60" spans="1:19" ht="15" x14ac:dyDescent="0.25">
      <c r="A60" s="2"/>
      <c r="B60" s="2" t="str">
        <f>Inskrivning!G145</f>
        <v/>
      </c>
      <c r="C60" s="2" t="s">
        <v>81</v>
      </c>
      <c r="D60" s="2" t="str">
        <f t="shared" si="1"/>
        <v xml:space="preserve">Kl </v>
      </c>
      <c r="E60" s="53" t="str">
        <f>Inskrivning!J145</f>
        <v/>
      </c>
      <c r="F60" s="35" t="str">
        <f>Inskrivning!K145</f>
        <v/>
      </c>
      <c r="G60" s="2">
        <f>Inskrivning!L145</f>
        <v>0</v>
      </c>
      <c r="H60" s="2">
        <f>Inskrivning!M145</f>
        <v>0</v>
      </c>
      <c r="I60" s="2">
        <f>Inskrivning!N145</f>
        <v>0</v>
      </c>
      <c r="J60" s="2">
        <f>Inskrivning!O145</f>
        <v>0</v>
      </c>
      <c r="K60" s="2">
        <f>Inskrivning!P145</f>
        <v>0</v>
      </c>
      <c r="L60" s="1">
        <f>Inskrivning!Q145</f>
        <v>0</v>
      </c>
      <c r="M60" s="2">
        <f>Inskrivning!R145</f>
        <v>0</v>
      </c>
      <c r="N60" s="2">
        <f>Inskrivning!S145</f>
        <v>0</v>
      </c>
      <c r="O60" s="2">
        <f>Inskrivning!T145</f>
        <v>0</v>
      </c>
      <c r="P60" s="2">
        <f>Inskrivning!U145</f>
        <v>0</v>
      </c>
      <c r="Q60" s="2">
        <f>Inskrivning!V145</f>
        <v>0</v>
      </c>
      <c r="R60" s="1">
        <f>Inskrivning!W145</f>
        <v>0</v>
      </c>
      <c r="S60" s="1">
        <f>Inskrivning!X145</f>
        <v>0</v>
      </c>
    </row>
    <row r="61" spans="1:19" ht="15" x14ac:dyDescent="0.25">
      <c r="A61" s="2"/>
      <c r="B61" s="2" t="str">
        <f>Inskrivning!G146</f>
        <v/>
      </c>
      <c r="C61" s="2" t="s">
        <v>81</v>
      </c>
      <c r="D61" s="2" t="str">
        <f t="shared" si="1"/>
        <v xml:space="preserve">Kl </v>
      </c>
      <c r="E61" s="53" t="str">
        <f>Inskrivning!J146</f>
        <v/>
      </c>
      <c r="F61" s="35" t="str">
        <f>Inskrivning!K146</f>
        <v/>
      </c>
      <c r="G61" s="2">
        <f>Inskrivning!L146</f>
        <v>0</v>
      </c>
      <c r="H61" s="2">
        <f>Inskrivning!M146</f>
        <v>0</v>
      </c>
      <c r="I61" s="2">
        <f>Inskrivning!N146</f>
        <v>0</v>
      </c>
      <c r="J61" s="2">
        <f>Inskrivning!O146</f>
        <v>0</v>
      </c>
      <c r="K61" s="2">
        <f>Inskrivning!P146</f>
        <v>0</v>
      </c>
      <c r="L61" s="1">
        <f>Inskrivning!Q146</f>
        <v>0</v>
      </c>
      <c r="M61" s="2">
        <f>Inskrivning!R146</f>
        <v>0</v>
      </c>
      <c r="N61" s="2">
        <f>Inskrivning!S146</f>
        <v>0</v>
      </c>
      <c r="O61" s="2">
        <f>Inskrivning!T146</f>
        <v>0</v>
      </c>
      <c r="P61" s="2">
        <f>Inskrivning!U146</f>
        <v>0</v>
      </c>
      <c r="Q61" s="2">
        <f>Inskrivning!V146</f>
        <v>0</v>
      </c>
      <c r="R61" s="1">
        <f>Inskrivning!W146</f>
        <v>0</v>
      </c>
      <c r="S61" s="1">
        <f>Inskrivning!X146</f>
        <v>0</v>
      </c>
    </row>
    <row r="62" spans="1:19" ht="15" x14ac:dyDescent="0.25">
      <c r="A62" s="2"/>
      <c r="B62" s="2" t="str">
        <f>Inskrivning!G147</f>
        <v/>
      </c>
      <c r="C62" s="2" t="s">
        <v>81</v>
      </c>
      <c r="D62" s="2" t="str">
        <f t="shared" si="1"/>
        <v xml:space="preserve">Kl </v>
      </c>
      <c r="E62" s="53" t="str">
        <f>Inskrivning!J147</f>
        <v/>
      </c>
      <c r="F62" s="35" t="str">
        <f>Inskrivning!K147</f>
        <v/>
      </c>
      <c r="G62" s="2">
        <f>Inskrivning!L147</f>
        <v>0</v>
      </c>
      <c r="H62" s="2">
        <f>Inskrivning!M147</f>
        <v>0</v>
      </c>
      <c r="I62" s="2">
        <f>Inskrivning!N147</f>
        <v>0</v>
      </c>
      <c r="J62" s="2">
        <f>Inskrivning!O147</f>
        <v>0</v>
      </c>
      <c r="K62" s="2">
        <f>Inskrivning!P147</f>
        <v>0</v>
      </c>
      <c r="L62" s="1">
        <f>Inskrivning!Q147</f>
        <v>0</v>
      </c>
      <c r="M62" s="2">
        <f>Inskrivning!R147</f>
        <v>0</v>
      </c>
      <c r="N62" s="2">
        <f>Inskrivning!S147</f>
        <v>0</v>
      </c>
      <c r="O62" s="2">
        <f>Inskrivning!T147</f>
        <v>0</v>
      </c>
      <c r="P62" s="2">
        <f>Inskrivning!U147</f>
        <v>0</v>
      </c>
      <c r="Q62" s="2">
        <f>Inskrivning!V147</f>
        <v>0</v>
      </c>
      <c r="R62" s="1">
        <f>Inskrivning!W147</f>
        <v>0</v>
      </c>
      <c r="S62" s="1">
        <f>Inskrivning!X147</f>
        <v>0</v>
      </c>
    </row>
    <row r="63" spans="1:19" ht="15" x14ac:dyDescent="0.25">
      <c r="A63" s="2"/>
      <c r="B63" s="2" t="str">
        <f>Inskrivning!G148</f>
        <v/>
      </c>
      <c r="C63" s="2" t="s">
        <v>81</v>
      </c>
      <c r="D63" s="2" t="str">
        <f t="shared" si="1"/>
        <v xml:space="preserve">Kl </v>
      </c>
      <c r="E63" s="53" t="str">
        <f>Inskrivning!J148</f>
        <v/>
      </c>
      <c r="F63" s="35" t="str">
        <f>Inskrivning!K148</f>
        <v/>
      </c>
      <c r="G63" s="2">
        <f>Inskrivning!L148</f>
        <v>0</v>
      </c>
      <c r="H63" s="2">
        <f>Inskrivning!M148</f>
        <v>0</v>
      </c>
      <c r="I63" s="2">
        <f>Inskrivning!N148</f>
        <v>0</v>
      </c>
      <c r="J63" s="2">
        <f>Inskrivning!O148</f>
        <v>0</v>
      </c>
      <c r="K63" s="2">
        <f>Inskrivning!P148</f>
        <v>0</v>
      </c>
      <c r="L63" s="1">
        <f>Inskrivning!Q148</f>
        <v>0</v>
      </c>
      <c r="M63" s="2">
        <f>Inskrivning!R148</f>
        <v>0</v>
      </c>
      <c r="N63" s="2">
        <f>Inskrivning!S148</f>
        <v>0</v>
      </c>
      <c r="O63" s="2">
        <f>Inskrivning!T148</f>
        <v>0</v>
      </c>
      <c r="P63" s="2">
        <f>Inskrivning!U148</f>
        <v>0</v>
      </c>
      <c r="Q63" s="2">
        <f>Inskrivning!V148</f>
        <v>0</v>
      </c>
      <c r="R63" s="1">
        <f>Inskrivning!W148</f>
        <v>0</v>
      </c>
      <c r="S63" s="1">
        <f>Inskrivning!X148</f>
        <v>0</v>
      </c>
    </row>
    <row r="64" spans="1:19" ht="15" x14ac:dyDescent="0.25">
      <c r="A64" s="2"/>
      <c r="B64" s="2" t="str">
        <f>Inskrivning!G149</f>
        <v/>
      </c>
      <c r="C64" s="2" t="s">
        <v>81</v>
      </c>
      <c r="D64" s="2" t="str">
        <f t="shared" si="1"/>
        <v xml:space="preserve">Kl </v>
      </c>
      <c r="E64" s="53" t="str">
        <f>Inskrivning!J149</f>
        <v/>
      </c>
      <c r="F64" s="35" t="str">
        <f>Inskrivning!K149</f>
        <v/>
      </c>
      <c r="G64" s="2">
        <f>Inskrivning!L149</f>
        <v>0</v>
      </c>
      <c r="H64" s="2">
        <f>Inskrivning!M149</f>
        <v>0</v>
      </c>
      <c r="I64" s="2">
        <f>Inskrivning!N149</f>
        <v>0</v>
      </c>
      <c r="J64" s="2">
        <f>Inskrivning!O149</f>
        <v>0</v>
      </c>
      <c r="K64" s="2">
        <f>Inskrivning!P149</f>
        <v>0</v>
      </c>
      <c r="L64" s="1">
        <f>Inskrivning!Q149</f>
        <v>0</v>
      </c>
      <c r="M64" s="2">
        <f>Inskrivning!R149</f>
        <v>0</v>
      </c>
      <c r="N64" s="2">
        <f>Inskrivning!S149</f>
        <v>0</v>
      </c>
      <c r="O64" s="2">
        <f>Inskrivning!T149</f>
        <v>0</v>
      </c>
      <c r="P64" s="2">
        <f>Inskrivning!U149</f>
        <v>0</v>
      </c>
      <c r="Q64" s="2">
        <f>Inskrivning!V149</f>
        <v>0</v>
      </c>
      <c r="R64" s="1">
        <f>Inskrivning!W149</f>
        <v>0</v>
      </c>
      <c r="S64" s="1">
        <f>Inskrivning!X149</f>
        <v>0</v>
      </c>
    </row>
    <row r="65" spans="1:19" ht="15" x14ac:dyDescent="0.25">
      <c r="A65" s="2"/>
      <c r="B65" s="2" t="str">
        <f>Inskrivning!G150</f>
        <v/>
      </c>
      <c r="C65" s="2" t="s">
        <v>81</v>
      </c>
      <c r="D65" s="2" t="str">
        <f t="shared" si="1"/>
        <v xml:space="preserve">Kl </v>
      </c>
      <c r="E65" s="53" t="str">
        <f>Inskrivning!J150</f>
        <v/>
      </c>
      <c r="F65" s="35" t="str">
        <f>Inskrivning!K150</f>
        <v/>
      </c>
      <c r="G65" s="2">
        <f>Inskrivning!L150</f>
        <v>0</v>
      </c>
      <c r="H65" s="2">
        <f>Inskrivning!M150</f>
        <v>0</v>
      </c>
      <c r="I65" s="2">
        <f>Inskrivning!N150</f>
        <v>0</v>
      </c>
      <c r="J65" s="2">
        <f>Inskrivning!O150</f>
        <v>0</v>
      </c>
      <c r="K65" s="2">
        <f>Inskrivning!P150</f>
        <v>0</v>
      </c>
      <c r="L65" s="1">
        <f>Inskrivning!Q150</f>
        <v>0</v>
      </c>
      <c r="M65" s="2">
        <f>Inskrivning!R150</f>
        <v>0</v>
      </c>
      <c r="N65" s="2">
        <f>Inskrivning!S150</f>
        <v>0</v>
      </c>
      <c r="O65" s="2">
        <f>Inskrivning!T150</f>
        <v>0</v>
      </c>
      <c r="P65" s="2">
        <f>Inskrivning!U150</f>
        <v>0</v>
      </c>
      <c r="Q65" s="2">
        <f>Inskrivning!V150</f>
        <v>0</v>
      </c>
      <c r="R65" s="1">
        <f>Inskrivning!W150</f>
        <v>0</v>
      </c>
      <c r="S65" s="1">
        <f>Inskrivning!X150</f>
        <v>0</v>
      </c>
    </row>
    <row r="66" spans="1:19" ht="15" x14ac:dyDescent="0.25">
      <c r="A66" s="2"/>
      <c r="B66" s="2" t="str">
        <f>Inskrivning!G152</f>
        <v/>
      </c>
      <c r="C66" s="2" t="s">
        <v>81</v>
      </c>
      <c r="D66" s="2" t="str">
        <f t="shared" si="1"/>
        <v xml:space="preserve">Kl </v>
      </c>
      <c r="E66" s="53" t="str">
        <f>Inskrivning!J152</f>
        <v/>
      </c>
      <c r="F66" s="35" t="str">
        <f>Inskrivning!K152</f>
        <v/>
      </c>
      <c r="G66" s="2">
        <f>Inskrivning!L152</f>
        <v>0</v>
      </c>
      <c r="H66" s="2">
        <f>Inskrivning!M152</f>
        <v>0</v>
      </c>
      <c r="I66" s="2">
        <f>Inskrivning!N152</f>
        <v>0</v>
      </c>
      <c r="J66" s="2">
        <f>Inskrivning!O152</f>
        <v>0</v>
      </c>
      <c r="K66" s="2">
        <f>Inskrivning!P152</f>
        <v>0</v>
      </c>
      <c r="L66" s="1">
        <f>Inskrivning!Q152</f>
        <v>0</v>
      </c>
      <c r="M66" s="2">
        <f>Inskrivning!R152</f>
        <v>0</v>
      </c>
      <c r="N66" s="2">
        <f>Inskrivning!S152</f>
        <v>0</v>
      </c>
      <c r="O66" s="2">
        <f>Inskrivning!T152</f>
        <v>0</v>
      </c>
      <c r="P66" s="2">
        <f>Inskrivning!U152</f>
        <v>0</v>
      </c>
      <c r="Q66" s="2">
        <f>Inskrivning!V152</f>
        <v>0</v>
      </c>
      <c r="R66" s="1">
        <f>Inskrivning!W152</f>
        <v>0</v>
      </c>
      <c r="S66" s="1">
        <f>Inskrivning!X152</f>
        <v>0</v>
      </c>
    </row>
    <row r="67" spans="1:19" ht="15" x14ac:dyDescent="0.25">
      <c r="A67" s="2"/>
      <c r="B67" s="2" t="str">
        <f>Inskrivning!G153</f>
        <v/>
      </c>
      <c r="C67" s="2" t="s">
        <v>81</v>
      </c>
      <c r="D67" s="2" t="str">
        <f t="shared" si="1"/>
        <v xml:space="preserve">Kl </v>
      </c>
      <c r="E67" s="53" t="str">
        <f>Inskrivning!J153</f>
        <v/>
      </c>
      <c r="F67" s="35" t="str">
        <f>Inskrivning!K153</f>
        <v/>
      </c>
      <c r="G67" s="2">
        <f>Inskrivning!L153</f>
        <v>0</v>
      </c>
      <c r="H67" s="2">
        <f>Inskrivning!M153</f>
        <v>0</v>
      </c>
      <c r="I67" s="2">
        <f>Inskrivning!N153</f>
        <v>0</v>
      </c>
      <c r="J67" s="2">
        <f>Inskrivning!O153</f>
        <v>0</v>
      </c>
      <c r="K67" s="2">
        <f>Inskrivning!P153</f>
        <v>0</v>
      </c>
      <c r="L67" s="1">
        <f>Inskrivning!Q153</f>
        <v>0</v>
      </c>
      <c r="M67" s="2">
        <f>Inskrivning!R153</f>
        <v>0</v>
      </c>
      <c r="N67" s="2">
        <f>Inskrivning!S153</f>
        <v>0</v>
      </c>
      <c r="O67" s="2">
        <f>Inskrivning!T153</f>
        <v>0</v>
      </c>
      <c r="P67" s="2">
        <f>Inskrivning!U153</f>
        <v>0</v>
      </c>
      <c r="Q67" s="2">
        <f>Inskrivning!V153</f>
        <v>0</v>
      </c>
      <c r="R67" s="1">
        <f>Inskrivning!W153</f>
        <v>0</v>
      </c>
      <c r="S67" s="1">
        <f>Inskrivning!X153</f>
        <v>0</v>
      </c>
    </row>
    <row r="68" spans="1:19" ht="15" x14ac:dyDescent="0.25">
      <c r="A68" s="2"/>
      <c r="B68" s="2" t="str">
        <f>Inskrivning!G154</f>
        <v/>
      </c>
      <c r="C68" s="2" t="s">
        <v>81</v>
      </c>
      <c r="D68" s="2" t="str">
        <f t="shared" si="1"/>
        <v xml:space="preserve">Kl </v>
      </c>
      <c r="E68" s="53" t="str">
        <f>Inskrivning!J154</f>
        <v/>
      </c>
      <c r="F68" s="35" t="str">
        <f>Inskrivning!K154</f>
        <v/>
      </c>
      <c r="G68" s="2">
        <f>Inskrivning!L154</f>
        <v>0</v>
      </c>
      <c r="H68" s="2">
        <f>Inskrivning!M154</f>
        <v>0</v>
      </c>
      <c r="I68" s="2">
        <f>Inskrivning!N154</f>
        <v>0</v>
      </c>
      <c r="J68" s="2">
        <f>Inskrivning!O154</f>
        <v>0</v>
      </c>
      <c r="K68" s="2">
        <f>Inskrivning!P154</f>
        <v>0</v>
      </c>
      <c r="L68" s="1">
        <f>Inskrivning!Q154</f>
        <v>0</v>
      </c>
      <c r="M68" s="2">
        <f>Inskrivning!R154</f>
        <v>0</v>
      </c>
      <c r="N68" s="2">
        <f>Inskrivning!S154</f>
        <v>0</v>
      </c>
      <c r="O68" s="2">
        <f>Inskrivning!T154</f>
        <v>0</v>
      </c>
      <c r="P68" s="2">
        <f>Inskrivning!U154</f>
        <v>0</v>
      </c>
      <c r="Q68" s="2">
        <f>Inskrivning!V154</f>
        <v>0</v>
      </c>
      <c r="R68" s="1">
        <f>Inskrivning!W154</f>
        <v>0</v>
      </c>
      <c r="S68" s="1">
        <f>Inskrivning!X154</f>
        <v>0</v>
      </c>
    </row>
    <row r="69" spans="1:19" ht="15" x14ac:dyDescent="0.25">
      <c r="A69" s="2"/>
      <c r="B69" s="2" t="str">
        <f>Inskrivning!G155</f>
        <v/>
      </c>
      <c r="C69" s="2" t="s">
        <v>81</v>
      </c>
      <c r="D69" s="2" t="str">
        <f t="shared" ref="D69:D100" si="2">C69&amp;" "&amp;B69</f>
        <v xml:space="preserve">Kl </v>
      </c>
      <c r="E69" s="53" t="str">
        <f>Inskrivning!J155</f>
        <v/>
      </c>
      <c r="F69" s="35" t="str">
        <f>Inskrivning!K155</f>
        <v/>
      </c>
      <c r="G69" s="2">
        <f>Inskrivning!L155</f>
        <v>0</v>
      </c>
      <c r="H69" s="2">
        <f>Inskrivning!M155</f>
        <v>0</v>
      </c>
      <c r="I69" s="2">
        <f>Inskrivning!N155</f>
        <v>0</v>
      </c>
      <c r="J69" s="2">
        <f>Inskrivning!O155</f>
        <v>0</v>
      </c>
      <c r="K69" s="2">
        <f>Inskrivning!P155</f>
        <v>0</v>
      </c>
      <c r="L69" s="1">
        <f>Inskrivning!Q155</f>
        <v>0</v>
      </c>
      <c r="M69" s="2">
        <f>Inskrivning!R155</f>
        <v>0</v>
      </c>
      <c r="N69" s="2">
        <f>Inskrivning!S155</f>
        <v>0</v>
      </c>
      <c r="O69" s="2">
        <f>Inskrivning!T155</f>
        <v>0</v>
      </c>
      <c r="P69" s="2">
        <f>Inskrivning!U155</f>
        <v>0</v>
      </c>
      <c r="Q69" s="2">
        <f>Inskrivning!V155</f>
        <v>0</v>
      </c>
      <c r="R69" s="1">
        <f>Inskrivning!W155</f>
        <v>0</v>
      </c>
      <c r="S69" s="1">
        <f>Inskrivning!X155</f>
        <v>0</v>
      </c>
    </row>
    <row r="70" spans="1:19" ht="15" x14ac:dyDescent="0.25">
      <c r="A70" s="2"/>
      <c r="B70" s="2" t="str">
        <f>Inskrivning!G156</f>
        <v/>
      </c>
      <c r="C70" s="2" t="s">
        <v>81</v>
      </c>
      <c r="D70" s="2" t="str">
        <f t="shared" si="2"/>
        <v xml:space="preserve">Kl </v>
      </c>
      <c r="E70" s="53" t="str">
        <f>Inskrivning!J156</f>
        <v/>
      </c>
      <c r="F70" s="35" t="str">
        <f>Inskrivning!K156</f>
        <v/>
      </c>
      <c r="G70" s="2">
        <f>Inskrivning!L156</f>
        <v>0</v>
      </c>
      <c r="H70" s="2">
        <f>Inskrivning!M156</f>
        <v>0</v>
      </c>
      <c r="I70" s="2">
        <f>Inskrivning!N156</f>
        <v>0</v>
      </c>
      <c r="J70" s="2">
        <f>Inskrivning!O156</f>
        <v>0</v>
      </c>
      <c r="K70" s="2">
        <f>Inskrivning!P156</f>
        <v>0</v>
      </c>
      <c r="L70" s="1">
        <f>Inskrivning!Q156</f>
        <v>0</v>
      </c>
      <c r="M70" s="2">
        <f>Inskrivning!R156</f>
        <v>0</v>
      </c>
      <c r="N70" s="2">
        <f>Inskrivning!S156</f>
        <v>0</v>
      </c>
      <c r="O70" s="2">
        <f>Inskrivning!T156</f>
        <v>0</v>
      </c>
      <c r="P70" s="2">
        <f>Inskrivning!U156</f>
        <v>0</v>
      </c>
      <c r="Q70" s="2">
        <f>Inskrivning!V156</f>
        <v>0</v>
      </c>
      <c r="R70" s="1">
        <f>Inskrivning!W156</f>
        <v>0</v>
      </c>
      <c r="S70" s="1">
        <f>Inskrivning!X156</f>
        <v>0</v>
      </c>
    </row>
    <row r="71" spans="1:19" ht="15" x14ac:dyDescent="0.25">
      <c r="A71" s="2"/>
      <c r="B71" s="2" t="str">
        <f>Inskrivning!G157</f>
        <v/>
      </c>
      <c r="C71" s="2" t="s">
        <v>81</v>
      </c>
      <c r="D71" s="2" t="str">
        <f t="shared" si="2"/>
        <v xml:space="preserve">Kl </v>
      </c>
      <c r="E71" s="53" t="str">
        <f>Inskrivning!J157</f>
        <v/>
      </c>
      <c r="F71" s="35" t="str">
        <f>Inskrivning!K157</f>
        <v/>
      </c>
      <c r="G71" s="2">
        <f>Inskrivning!L157</f>
        <v>0</v>
      </c>
      <c r="H71" s="2">
        <f>Inskrivning!M157</f>
        <v>0</v>
      </c>
      <c r="I71" s="2">
        <f>Inskrivning!N157</f>
        <v>0</v>
      </c>
      <c r="J71" s="2">
        <f>Inskrivning!O157</f>
        <v>0</v>
      </c>
      <c r="K71" s="2">
        <f>Inskrivning!P157</f>
        <v>0</v>
      </c>
      <c r="L71" s="1">
        <f>Inskrivning!Q157</f>
        <v>0</v>
      </c>
      <c r="M71" s="2">
        <f>Inskrivning!R157</f>
        <v>0</v>
      </c>
      <c r="N71" s="2">
        <f>Inskrivning!S157</f>
        <v>0</v>
      </c>
      <c r="O71" s="2">
        <f>Inskrivning!T157</f>
        <v>0</v>
      </c>
      <c r="P71" s="2">
        <f>Inskrivning!U157</f>
        <v>0</v>
      </c>
      <c r="Q71" s="2">
        <f>Inskrivning!V157</f>
        <v>0</v>
      </c>
      <c r="R71" s="1">
        <f>Inskrivning!W157</f>
        <v>0</v>
      </c>
      <c r="S71" s="1">
        <f>Inskrivning!X157</f>
        <v>0</v>
      </c>
    </row>
    <row r="72" spans="1:19" ht="15" x14ac:dyDescent="0.25">
      <c r="A72" s="2"/>
      <c r="B72" s="2" t="str">
        <f>Inskrivning!G158</f>
        <v/>
      </c>
      <c r="C72" s="2" t="s">
        <v>81</v>
      </c>
      <c r="D72" s="2" t="str">
        <f t="shared" si="2"/>
        <v xml:space="preserve">Kl </v>
      </c>
      <c r="E72" s="53" t="str">
        <f>Inskrivning!J158</f>
        <v/>
      </c>
      <c r="F72" s="35" t="str">
        <f>Inskrivning!K158</f>
        <v/>
      </c>
      <c r="G72" s="2">
        <f>Inskrivning!L158</f>
        <v>0</v>
      </c>
      <c r="H72" s="2">
        <f>Inskrivning!M158</f>
        <v>0</v>
      </c>
      <c r="I72" s="2">
        <f>Inskrivning!N158</f>
        <v>0</v>
      </c>
      <c r="J72" s="2">
        <f>Inskrivning!O158</f>
        <v>0</v>
      </c>
      <c r="K72" s="2">
        <f>Inskrivning!P158</f>
        <v>0</v>
      </c>
      <c r="L72" s="1">
        <f>Inskrivning!Q158</f>
        <v>0</v>
      </c>
      <c r="M72" s="2">
        <f>Inskrivning!R158</f>
        <v>0</v>
      </c>
      <c r="N72" s="2">
        <f>Inskrivning!S158</f>
        <v>0</v>
      </c>
      <c r="O72" s="2">
        <f>Inskrivning!T158</f>
        <v>0</v>
      </c>
      <c r="P72" s="2">
        <f>Inskrivning!U158</f>
        <v>0</v>
      </c>
      <c r="Q72" s="2">
        <f>Inskrivning!V158</f>
        <v>0</v>
      </c>
      <c r="R72" s="1">
        <f>Inskrivning!W158</f>
        <v>0</v>
      </c>
      <c r="S72" s="1">
        <f>Inskrivning!X158</f>
        <v>0</v>
      </c>
    </row>
    <row r="73" spans="1:19" ht="15" x14ac:dyDescent="0.25">
      <c r="A73" s="2"/>
      <c r="B73" s="2" t="str">
        <f>Inskrivning!G159</f>
        <v/>
      </c>
      <c r="C73" s="2" t="s">
        <v>81</v>
      </c>
      <c r="D73" s="2" t="str">
        <f t="shared" si="2"/>
        <v xml:space="preserve">Kl </v>
      </c>
      <c r="E73" s="53" t="str">
        <f>Inskrivning!J159</f>
        <v/>
      </c>
      <c r="F73" s="35" t="str">
        <f>Inskrivning!K159</f>
        <v/>
      </c>
      <c r="G73" s="2">
        <f>Inskrivning!L159</f>
        <v>0</v>
      </c>
      <c r="H73" s="2">
        <f>Inskrivning!M159</f>
        <v>0</v>
      </c>
      <c r="I73" s="2">
        <f>Inskrivning!N159</f>
        <v>0</v>
      </c>
      <c r="J73" s="2">
        <f>Inskrivning!O159</f>
        <v>0</v>
      </c>
      <c r="K73" s="2">
        <f>Inskrivning!P159</f>
        <v>0</v>
      </c>
      <c r="L73" s="1">
        <f>Inskrivning!Q159</f>
        <v>0</v>
      </c>
      <c r="M73" s="2">
        <f>Inskrivning!R159</f>
        <v>0</v>
      </c>
      <c r="N73" s="2">
        <f>Inskrivning!S159</f>
        <v>0</v>
      </c>
      <c r="O73" s="2">
        <f>Inskrivning!T159</f>
        <v>0</v>
      </c>
      <c r="P73" s="2">
        <f>Inskrivning!U159</f>
        <v>0</v>
      </c>
      <c r="Q73" s="2">
        <f>Inskrivning!V159</f>
        <v>0</v>
      </c>
      <c r="R73" s="1">
        <f>Inskrivning!W159</f>
        <v>0</v>
      </c>
      <c r="S73" s="1">
        <f>Inskrivning!X159</f>
        <v>0</v>
      </c>
    </row>
    <row r="74" spans="1:19" ht="15" x14ac:dyDescent="0.25">
      <c r="A74" s="2"/>
      <c r="B74" s="2" t="str">
        <f>Inskrivning!G160</f>
        <v/>
      </c>
      <c r="C74" s="2" t="s">
        <v>81</v>
      </c>
      <c r="D74" s="2" t="str">
        <f t="shared" si="2"/>
        <v xml:space="preserve">Kl </v>
      </c>
      <c r="E74" s="53" t="str">
        <f>Inskrivning!J160</f>
        <v/>
      </c>
      <c r="F74" s="35" t="str">
        <f>Inskrivning!K160</f>
        <v/>
      </c>
      <c r="G74" s="2">
        <f>Inskrivning!L160</f>
        <v>0</v>
      </c>
      <c r="H74" s="2">
        <f>Inskrivning!M160</f>
        <v>0</v>
      </c>
      <c r="I74" s="2">
        <f>Inskrivning!N160</f>
        <v>0</v>
      </c>
      <c r="J74" s="2">
        <f>Inskrivning!O160</f>
        <v>0</v>
      </c>
      <c r="K74" s="2">
        <f>Inskrivning!P160</f>
        <v>0</v>
      </c>
      <c r="L74" s="1">
        <f>Inskrivning!Q160</f>
        <v>0</v>
      </c>
      <c r="M74" s="2">
        <f>Inskrivning!R160</f>
        <v>0</v>
      </c>
      <c r="N74" s="2">
        <f>Inskrivning!S160</f>
        <v>0</v>
      </c>
      <c r="O74" s="2">
        <f>Inskrivning!T160</f>
        <v>0</v>
      </c>
      <c r="P74" s="2">
        <f>Inskrivning!U160</f>
        <v>0</v>
      </c>
      <c r="Q74" s="2">
        <f>Inskrivning!V160</f>
        <v>0</v>
      </c>
      <c r="R74" s="1">
        <f>Inskrivning!W160</f>
        <v>0</v>
      </c>
      <c r="S74" s="1">
        <f>Inskrivning!X160</f>
        <v>0</v>
      </c>
    </row>
    <row r="75" spans="1:19" ht="15" x14ac:dyDescent="0.25">
      <c r="A75" s="2"/>
      <c r="B75" s="2" t="str">
        <f>Inskrivning!G161</f>
        <v/>
      </c>
      <c r="C75" s="2" t="s">
        <v>81</v>
      </c>
      <c r="D75" s="2" t="str">
        <f t="shared" si="2"/>
        <v xml:space="preserve">Kl </v>
      </c>
      <c r="E75" s="53" t="str">
        <f>Inskrivning!J161</f>
        <v/>
      </c>
      <c r="F75" s="35" t="str">
        <f>Inskrivning!K161</f>
        <v/>
      </c>
      <c r="G75" s="2">
        <f>Inskrivning!L161</f>
        <v>0</v>
      </c>
      <c r="H75" s="2">
        <f>Inskrivning!M161</f>
        <v>0</v>
      </c>
      <c r="I75" s="2">
        <f>Inskrivning!N161</f>
        <v>0</v>
      </c>
      <c r="J75" s="2">
        <f>Inskrivning!O161</f>
        <v>0</v>
      </c>
      <c r="K75" s="2">
        <f>Inskrivning!P161</f>
        <v>0</v>
      </c>
      <c r="L75" s="1">
        <f>Inskrivning!Q161</f>
        <v>0</v>
      </c>
      <c r="M75" s="2">
        <f>Inskrivning!R161</f>
        <v>0</v>
      </c>
      <c r="N75" s="2">
        <f>Inskrivning!S161</f>
        <v>0</v>
      </c>
      <c r="O75" s="2">
        <f>Inskrivning!T161</f>
        <v>0</v>
      </c>
      <c r="P75" s="2">
        <f>Inskrivning!U161</f>
        <v>0</v>
      </c>
      <c r="Q75" s="2">
        <f>Inskrivning!V161</f>
        <v>0</v>
      </c>
      <c r="R75" s="1">
        <f>Inskrivning!W161</f>
        <v>0</v>
      </c>
      <c r="S75" s="1">
        <f>Inskrivning!X161</f>
        <v>0</v>
      </c>
    </row>
    <row r="76" spans="1:19" ht="15" x14ac:dyDescent="0.25">
      <c r="A76" s="2"/>
      <c r="B76" s="2" t="str">
        <f>Inskrivning!G162</f>
        <v/>
      </c>
      <c r="C76" s="2" t="s">
        <v>81</v>
      </c>
      <c r="D76" s="2" t="str">
        <f t="shared" si="2"/>
        <v xml:space="preserve">Kl </v>
      </c>
      <c r="E76" s="53" t="str">
        <f>Inskrivning!J162</f>
        <v/>
      </c>
      <c r="F76" s="35" t="str">
        <f>Inskrivning!K162</f>
        <v/>
      </c>
      <c r="G76" s="2">
        <f>Inskrivning!L162</f>
        <v>0</v>
      </c>
      <c r="H76" s="2">
        <f>Inskrivning!M162</f>
        <v>0</v>
      </c>
      <c r="I76" s="2">
        <f>Inskrivning!N162</f>
        <v>0</v>
      </c>
      <c r="J76" s="2">
        <f>Inskrivning!O162</f>
        <v>0</v>
      </c>
      <c r="K76" s="2">
        <f>Inskrivning!P162</f>
        <v>0</v>
      </c>
      <c r="L76" s="1">
        <f>Inskrivning!Q162</f>
        <v>0</v>
      </c>
      <c r="M76" s="2">
        <f>Inskrivning!R162</f>
        <v>0</v>
      </c>
      <c r="N76" s="2">
        <f>Inskrivning!S162</f>
        <v>0</v>
      </c>
      <c r="O76" s="2">
        <f>Inskrivning!T162</f>
        <v>0</v>
      </c>
      <c r="P76" s="2">
        <f>Inskrivning!U162</f>
        <v>0</v>
      </c>
      <c r="Q76" s="2">
        <f>Inskrivning!V162</f>
        <v>0</v>
      </c>
      <c r="R76" s="1">
        <f>Inskrivning!W162</f>
        <v>0</v>
      </c>
      <c r="S76" s="1">
        <f>Inskrivning!X162</f>
        <v>0</v>
      </c>
    </row>
    <row r="77" spans="1:19" ht="15" x14ac:dyDescent="0.25">
      <c r="A77" s="2"/>
      <c r="B77" s="2" t="str">
        <f>Inskrivning!G163</f>
        <v/>
      </c>
      <c r="C77" s="2" t="s">
        <v>81</v>
      </c>
      <c r="D77" s="2" t="str">
        <f t="shared" si="2"/>
        <v xml:space="preserve">Kl </v>
      </c>
      <c r="E77" s="53" t="str">
        <f>Inskrivning!J163</f>
        <v/>
      </c>
      <c r="F77" s="35" t="str">
        <f>Inskrivning!K163</f>
        <v/>
      </c>
      <c r="G77" s="2">
        <f>Inskrivning!L163</f>
        <v>0</v>
      </c>
      <c r="H77" s="2">
        <f>Inskrivning!M163</f>
        <v>0</v>
      </c>
      <c r="I77" s="2">
        <f>Inskrivning!N163</f>
        <v>0</v>
      </c>
      <c r="J77" s="2">
        <f>Inskrivning!O163</f>
        <v>0</v>
      </c>
      <c r="K77" s="2">
        <f>Inskrivning!P163</f>
        <v>0</v>
      </c>
      <c r="L77" s="1">
        <f>Inskrivning!Q163</f>
        <v>0</v>
      </c>
      <c r="M77" s="2">
        <f>Inskrivning!R163</f>
        <v>0</v>
      </c>
      <c r="N77" s="2">
        <f>Inskrivning!S163</f>
        <v>0</v>
      </c>
      <c r="O77" s="2">
        <f>Inskrivning!T163</f>
        <v>0</v>
      </c>
      <c r="P77" s="2">
        <f>Inskrivning!U163</f>
        <v>0</v>
      </c>
      <c r="Q77" s="2">
        <f>Inskrivning!V163</f>
        <v>0</v>
      </c>
      <c r="R77" s="1">
        <f>Inskrivning!W163</f>
        <v>0</v>
      </c>
      <c r="S77" s="1">
        <f>Inskrivning!X163</f>
        <v>0</v>
      </c>
    </row>
    <row r="78" spans="1:19" ht="15" x14ac:dyDescent="0.25">
      <c r="A78" s="2"/>
      <c r="B78" s="2" t="str">
        <f>Inskrivning!G164</f>
        <v/>
      </c>
      <c r="C78" s="2" t="s">
        <v>81</v>
      </c>
      <c r="D78" s="2" t="str">
        <f t="shared" si="2"/>
        <v xml:space="preserve">Kl </v>
      </c>
      <c r="E78" s="53" t="str">
        <f>Inskrivning!J164</f>
        <v/>
      </c>
      <c r="F78" s="35" t="str">
        <f>Inskrivning!K164</f>
        <v/>
      </c>
      <c r="G78" s="2">
        <f>Inskrivning!L164</f>
        <v>0</v>
      </c>
      <c r="H78" s="2">
        <f>Inskrivning!M164</f>
        <v>0</v>
      </c>
      <c r="I78" s="2">
        <f>Inskrivning!N164</f>
        <v>0</v>
      </c>
      <c r="J78" s="2">
        <f>Inskrivning!O164</f>
        <v>0</v>
      </c>
      <c r="K78" s="2">
        <f>Inskrivning!P164</f>
        <v>0</v>
      </c>
      <c r="L78" s="1">
        <f>Inskrivning!Q164</f>
        <v>0</v>
      </c>
      <c r="M78" s="2">
        <f>Inskrivning!R164</f>
        <v>0</v>
      </c>
      <c r="N78" s="2">
        <f>Inskrivning!S164</f>
        <v>0</v>
      </c>
      <c r="O78" s="2">
        <f>Inskrivning!T164</f>
        <v>0</v>
      </c>
      <c r="P78" s="2">
        <f>Inskrivning!U164</f>
        <v>0</v>
      </c>
      <c r="Q78" s="2">
        <f>Inskrivning!V164</f>
        <v>0</v>
      </c>
      <c r="R78" s="1">
        <f>Inskrivning!W164</f>
        <v>0</v>
      </c>
      <c r="S78" s="1">
        <f>Inskrivning!X164</f>
        <v>0</v>
      </c>
    </row>
    <row r="79" spans="1:19" ht="15" x14ac:dyDescent="0.25">
      <c r="A79" s="2"/>
      <c r="B79" s="2" t="str">
        <f>Inskrivning!G165</f>
        <v/>
      </c>
      <c r="C79" s="2" t="s">
        <v>81</v>
      </c>
      <c r="D79" s="2" t="str">
        <f t="shared" si="2"/>
        <v xml:space="preserve">Kl </v>
      </c>
      <c r="E79" s="53" t="str">
        <f>Inskrivning!J165</f>
        <v/>
      </c>
      <c r="F79" s="35" t="str">
        <f>Inskrivning!K165</f>
        <v/>
      </c>
      <c r="G79" s="2">
        <f>Inskrivning!L165</f>
        <v>0</v>
      </c>
      <c r="H79" s="2">
        <f>Inskrivning!M165</f>
        <v>0</v>
      </c>
      <c r="I79" s="2">
        <f>Inskrivning!N165</f>
        <v>0</v>
      </c>
      <c r="J79" s="2">
        <f>Inskrivning!O165</f>
        <v>0</v>
      </c>
      <c r="K79" s="2">
        <f>Inskrivning!P165</f>
        <v>0</v>
      </c>
      <c r="L79" s="1">
        <f>Inskrivning!Q165</f>
        <v>0</v>
      </c>
      <c r="M79" s="2">
        <f>Inskrivning!R165</f>
        <v>0</v>
      </c>
      <c r="N79" s="2">
        <f>Inskrivning!S165</f>
        <v>0</v>
      </c>
      <c r="O79" s="2">
        <f>Inskrivning!T165</f>
        <v>0</v>
      </c>
      <c r="P79" s="2">
        <f>Inskrivning!U165</f>
        <v>0</v>
      </c>
      <c r="Q79" s="2">
        <f>Inskrivning!V165</f>
        <v>0</v>
      </c>
      <c r="R79" s="1">
        <f>Inskrivning!W165</f>
        <v>0</v>
      </c>
      <c r="S79" s="1">
        <f>Inskrivning!X165</f>
        <v>0</v>
      </c>
    </row>
    <row r="80" spans="1:19" ht="15" x14ac:dyDescent="0.25">
      <c r="A80" s="2"/>
      <c r="B80" s="2" t="str">
        <f>Inskrivning!G166</f>
        <v/>
      </c>
      <c r="C80" s="2" t="s">
        <v>81</v>
      </c>
      <c r="D80" s="2" t="str">
        <f t="shared" si="2"/>
        <v xml:space="preserve">Kl </v>
      </c>
      <c r="E80" s="53" t="str">
        <f>Inskrivning!J166</f>
        <v/>
      </c>
      <c r="F80" s="35" t="str">
        <f>Inskrivning!K166</f>
        <v/>
      </c>
      <c r="G80" s="2">
        <f>Inskrivning!L166</f>
        <v>0</v>
      </c>
      <c r="H80" s="2">
        <f>Inskrivning!M166</f>
        <v>0</v>
      </c>
      <c r="I80" s="2">
        <f>Inskrivning!N166</f>
        <v>0</v>
      </c>
      <c r="J80" s="2">
        <f>Inskrivning!O166</f>
        <v>0</v>
      </c>
      <c r="K80" s="2">
        <f>Inskrivning!P166</f>
        <v>0</v>
      </c>
      <c r="L80" s="1">
        <f>Inskrivning!Q166</f>
        <v>0</v>
      </c>
      <c r="M80" s="2">
        <f>Inskrivning!R166</f>
        <v>0</v>
      </c>
      <c r="N80" s="2">
        <f>Inskrivning!S166</f>
        <v>0</v>
      </c>
      <c r="O80" s="2">
        <f>Inskrivning!T166</f>
        <v>0</v>
      </c>
      <c r="P80" s="2">
        <f>Inskrivning!U166</f>
        <v>0</v>
      </c>
      <c r="Q80" s="2">
        <f>Inskrivning!V166</f>
        <v>0</v>
      </c>
      <c r="R80" s="1">
        <f>Inskrivning!W166</f>
        <v>0</v>
      </c>
      <c r="S80" s="1">
        <f>Inskrivning!X166</f>
        <v>0</v>
      </c>
    </row>
    <row r="81" spans="1:19" ht="15" x14ac:dyDescent="0.25">
      <c r="A81" s="2"/>
      <c r="B81" s="2" t="str">
        <f>Inskrivning!G106</f>
        <v/>
      </c>
      <c r="C81" s="2" t="s">
        <v>81</v>
      </c>
      <c r="D81" s="2" t="str">
        <f t="shared" si="2"/>
        <v xml:space="preserve">Kl </v>
      </c>
      <c r="E81" s="53" t="str">
        <f>Inskrivning!J106</f>
        <v/>
      </c>
      <c r="F81" s="35" t="str">
        <f>Inskrivning!K106</f>
        <v/>
      </c>
      <c r="G81" s="2">
        <f>Inskrivning!L106</f>
        <v>0</v>
      </c>
      <c r="H81" s="2">
        <f>Inskrivning!M106</f>
        <v>0</v>
      </c>
      <c r="I81" s="2">
        <f>Inskrivning!N106</f>
        <v>0</v>
      </c>
      <c r="J81" s="2">
        <f>Inskrivning!O106</f>
        <v>0</v>
      </c>
      <c r="K81" s="2">
        <f>Inskrivning!P106</f>
        <v>0</v>
      </c>
      <c r="L81" s="1">
        <f>Inskrivning!Q106</f>
        <v>0</v>
      </c>
      <c r="M81" s="2">
        <f>Inskrivning!R106</f>
        <v>0</v>
      </c>
      <c r="N81" s="2">
        <f>Inskrivning!S106</f>
        <v>0</v>
      </c>
      <c r="O81" s="2">
        <f>Inskrivning!T106</f>
        <v>0</v>
      </c>
      <c r="P81" s="2">
        <f>Inskrivning!U106</f>
        <v>0</v>
      </c>
      <c r="Q81" s="2">
        <f>Inskrivning!V106</f>
        <v>0</v>
      </c>
      <c r="R81" s="1">
        <f>Inskrivning!W106</f>
        <v>0</v>
      </c>
      <c r="S81" s="1">
        <f>Inskrivning!X106</f>
        <v>0</v>
      </c>
    </row>
    <row r="82" spans="1:19" ht="15" x14ac:dyDescent="0.25">
      <c r="A82" s="2"/>
      <c r="B82" s="2" t="str">
        <f>Inskrivning!G105</f>
        <v/>
      </c>
      <c r="C82" s="2" t="s">
        <v>81</v>
      </c>
      <c r="D82" s="2" t="str">
        <f t="shared" si="2"/>
        <v xml:space="preserve">Kl </v>
      </c>
      <c r="E82" s="53" t="str">
        <f>Inskrivning!J105</f>
        <v/>
      </c>
      <c r="F82" s="35" t="str">
        <f>Inskrivning!K105</f>
        <v/>
      </c>
      <c r="G82" s="2">
        <f>Inskrivning!L105</f>
        <v>0</v>
      </c>
      <c r="H82" s="2">
        <f>Inskrivning!M105</f>
        <v>0</v>
      </c>
      <c r="I82" s="2">
        <f>Inskrivning!N105</f>
        <v>0</v>
      </c>
      <c r="J82" s="2">
        <f>Inskrivning!O105</f>
        <v>0</v>
      </c>
      <c r="K82" s="2">
        <f>Inskrivning!P105</f>
        <v>0</v>
      </c>
      <c r="L82" s="1">
        <f>Inskrivning!Q105</f>
        <v>0</v>
      </c>
      <c r="M82" s="2">
        <f>Inskrivning!R105</f>
        <v>0</v>
      </c>
      <c r="N82" s="2">
        <f>Inskrivning!S105</f>
        <v>0</v>
      </c>
      <c r="O82" s="2">
        <f>Inskrivning!T105</f>
        <v>0</v>
      </c>
      <c r="P82" s="2">
        <f>Inskrivning!U105</f>
        <v>0</v>
      </c>
      <c r="Q82" s="2">
        <f>Inskrivning!V105</f>
        <v>0</v>
      </c>
      <c r="R82" s="1">
        <f>Inskrivning!W105</f>
        <v>0</v>
      </c>
      <c r="S82" s="1">
        <f>Inskrivning!X105</f>
        <v>0</v>
      </c>
    </row>
    <row r="83" spans="1:19" ht="15" x14ac:dyDescent="0.25">
      <c r="A83" s="2"/>
      <c r="B83" s="2" t="str">
        <f>Inskrivning!G85</f>
        <v/>
      </c>
      <c r="C83" s="2" t="s">
        <v>81</v>
      </c>
      <c r="D83" s="2" t="str">
        <f t="shared" si="2"/>
        <v xml:space="preserve">Kl </v>
      </c>
      <c r="E83" s="53" t="str">
        <f>Inskrivning!J85</f>
        <v/>
      </c>
      <c r="F83" s="35" t="str">
        <f>Inskrivning!K85</f>
        <v/>
      </c>
      <c r="G83" s="2">
        <f>Inskrivning!L85</f>
        <v>0</v>
      </c>
      <c r="H83" s="2">
        <f>Inskrivning!M85</f>
        <v>0</v>
      </c>
      <c r="I83" s="2">
        <f>Inskrivning!N85</f>
        <v>0</v>
      </c>
      <c r="J83" s="2">
        <f>Inskrivning!O85</f>
        <v>0</v>
      </c>
      <c r="K83" s="2">
        <f>Inskrivning!P85</f>
        <v>0</v>
      </c>
      <c r="L83" s="1">
        <f>Inskrivning!Q85</f>
        <v>0</v>
      </c>
      <c r="M83" s="2">
        <f>Inskrivning!R85</f>
        <v>0</v>
      </c>
      <c r="N83" s="2">
        <f>Inskrivning!S85</f>
        <v>0</v>
      </c>
      <c r="O83" s="2">
        <f>Inskrivning!T85</f>
        <v>0</v>
      </c>
      <c r="P83" s="2">
        <f>Inskrivning!U85</f>
        <v>0</v>
      </c>
      <c r="Q83" s="2">
        <f>Inskrivning!V85</f>
        <v>0</v>
      </c>
      <c r="R83" s="1">
        <f>Inskrivning!W85</f>
        <v>0</v>
      </c>
      <c r="S83" s="1">
        <f>Inskrivning!X85</f>
        <v>0</v>
      </c>
    </row>
    <row r="84" spans="1:19" ht="15" x14ac:dyDescent="0.25">
      <c r="A84" s="2"/>
      <c r="B84" s="2" t="str">
        <f>Inskrivning!G89</f>
        <v/>
      </c>
      <c r="C84" s="2" t="s">
        <v>81</v>
      </c>
      <c r="D84" s="2" t="str">
        <f t="shared" si="2"/>
        <v xml:space="preserve">Kl </v>
      </c>
      <c r="E84" s="53" t="str">
        <f>Inskrivning!J89</f>
        <v/>
      </c>
      <c r="F84" s="35" t="str">
        <f>Inskrivning!K89</f>
        <v/>
      </c>
      <c r="G84" s="2">
        <f>Inskrivning!L89</f>
        <v>0</v>
      </c>
      <c r="H84" s="2">
        <f>Inskrivning!M89</f>
        <v>0</v>
      </c>
      <c r="I84" s="2">
        <f>Inskrivning!N89</f>
        <v>0</v>
      </c>
      <c r="J84" s="2">
        <f>Inskrivning!O89</f>
        <v>0</v>
      </c>
      <c r="K84" s="2">
        <f>Inskrivning!P89</f>
        <v>0</v>
      </c>
      <c r="L84" s="1">
        <f>Inskrivning!Q89</f>
        <v>0</v>
      </c>
      <c r="M84" s="2">
        <f>Inskrivning!R89</f>
        <v>0</v>
      </c>
      <c r="N84" s="2">
        <f>Inskrivning!S89</f>
        <v>0</v>
      </c>
      <c r="O84" s="2">
        <f>Inskrivning!T89</f>
        <v>0</v>
      </c>
      <c r="P84" s="2">
        <f>Inskrivning!U89</f>
        <v>0</v>
      </c>
      <c r="Q84" s="2">
        <f>Inskrivning!V89</f>
        <v>0</v>
      </c>
      <c r="R84" s="1">
        <f>Inskrivning!W89</f>
        <v>0</v>
      </c>
      <c r="S84" s="1">
        <f>Inskrivning!X89</f>
        <v>0</v>
      </c>
    </row>
    <row r="85" spans="1:19" ht="15" x14ac:dyDescent="0.25">
      <c r="A85" s="2"/>
      <c r="B85" s="2" t="str">
        <f>Inskrivning!G98</f>
        <v/>
      </c>
      <c r="C85" s="2" t="s">
        <v>81</v>
      </c>
      <c r="D85" s="2" t="str">
        <f t="shared" si="2"/>
        <v xml:space="preserve">Kl </v>
      </c>
      <c r="E85" s="53" t="str">
        <f>Inskrivning!J98</f>
        <v/>
      </c>
      <c r="F85" s="35" t="str">
        <f>Inskrivning!K98</f>
        <v/>
      </c>
      <c r="G85" s="2">
        <f>Inskrivning!L98</f>
        <v>0</v>
      </c>
      <c r="H85" s="2">
        <f>Inskrivning!M98</f>
        <v>0</v>
      </c>
      <c r="I85" s="2">
        <f>Inskrivning!N98</f>
        <v>0</v>
      </c>
      <c r="J85" s="2">
        <f>Inskrivning!O98</f>
        <v>0</v>
      </c>
      <c r="K85" s="2">
        <f>Inskrivning!P98</f>
        <v>0</v>
      </c>
      <c r="L85" s="1">
        <f>Inskrivning!Q98</f>
        <v>0</v>
      </c>
      <c r="M85" s="2">
        <f>Inskrivning!R98</f>
        <v>0</v>
      </c>
      <c r="N85" s="2">
        <f>Inskrivning!S98</f>
        <v>0</v>
      </c>
      <c r="O85" s="2">
        <f>Inskrivning!T98</f>
        <v>0</v>
      </c>
      <c r="P85" s="2">
        <f>Inskrivning!U98</f>
        <v>0</v>
      </c>
      <c r="Q85" s="2">
        <f>Inskrivning!V98</f>
        <v>0</v>
      </c>
      <c r="R85" s="1">
        <f>Inskrivning!W98</f>
        <v>0</v>
      </c>
      <c r="S85" s="1">
        <f>Inskrivning!X98</f>
        <v>0</v>
      </c>
    </row>
    <row r="86" spans="1:19" ht="15" x14ac:dyDescent="0.25">
      <c r="A86" s="2"/>
      <c r="B86" s="2" t="str">
        <f>Inskrivning!G76</f>
        <v/>
      </c>
      <c r="C86" s="2" t="s">
        <v>81</v>
      </c>
      <c r="D86" s="2" t="str">
        <f t="shared" si="2"/>
        <v xml:space="preserve">Kl </v>
      </c>
      <c r="E86" s="53" t="str">
        <f>Inskrivning!J76</f>
        <v/>
      </c>
      <c r="F86" s="35" t="str">
        <f>Inskrivning!K76</f>
        <v/>
      </c>
      <c r="G86" s="2">
        <f>Inskrivning!L76</f>
        <v>0</v>
      </c>
      <c r="H86" s="2">
        <f>Inskrivning!M76</f>
        <v>0</v>
      </c>
      <c r="I86" s="2">
        <f>Inskrivning!N76</f>
        <v>0</v>
      </c>
      <c r="J86" s="2">
        <f>Inskrivning!O76</f>
        <v>0</v>
      </c>
      <c r="K86" s="2">
        <f>Inskrivning!P76</f>
        <v>0</v>
      </c>
      <c r="L86" s="1">
        <f>Inskrivning!Q76</f>
        <v>0</v>
      </c>
      <c r="M86" s="2">
        <f>Inskrivning!R76</f>
        <v>0</v>
      </c>
      <c r="N86" s="2">
        <f>Inskrivning!S76</f>
        <v>0</v>
      </c>
      <c r="O86" s="2">
        <f>Inskrivning!T76</f>
        <v>0</v>
      </c>
      <c r="P86" s="2">
        <f>Inskrivning!U76</f>
        <v>0</v>
      </c>
      <c r="Q86" s="2">
        <f>Inskrivning!V76</f>
        <v>0</v>
      </c>
      <c r="R86" s="1">
        <f>Inskrivning!W76</f>
        <v>0</v>
      </c>
      <c r="S86" s="1">
        <f>Inskrivning!X76</f>
        <v>0</v>
      </c>
    </row>
    <row r="87" spans="1:19" ht="15" x14ac:dyDescent="0.25">
      <c r="A87" s="2"/>
      <c r="B87" s="2" t="str">
        <f>Inskrivning!G104</f>
        <v/>
      </c>
      <c r="C87" s="2" t="s">
        <v>81</v>
      </c>
      <c r="D87" s="2" t="str">
        <f t="shared" si="2"/>
        <v xml:space="preserve">Kl </v>
      </c>
      <c r="E87" s="53" t="str">
        <f>Inskrivning!J104</f>
        <v/>
      </c>
      <c r="F87" s="35" t="str">
        <f>Inskrivning!K104</f>
        <v/>
      </c>
      <c r="G87" s="2">
        <f>Inskrivning!L104</f>
        <v>0</v>
      </c>
      <c r="H87" s="2">
        <f>Inskrivning!M104</f>
        <v>0</v>
      </c>
      <c r="I87" s="2">
        <f>Inskrivning!N104</f>
        <v>0</v>
      </c>
      <c r="J87" s="2">
        <f>Inskrivning!O104</f>
        <v>0</v>
      </c>
      <c r="K87" s="2">
        <f>Inskrivning!P104</f>
        <v>0</v>
      </c>
      <c r="L87" s="1">
        <f>Inskrivning!Q104</f>
        <v>0</v>
      </c>
      <c r="M87" s="2">
        <f>Inskrivning!R104</f>
        <v>0</v>
      </c>
      <c r="N87" s="2">
        <f>Inskrivning!S104</f>
        <v>0</v>
      </c>
      <c r="O87" s="2">
        <f>Inskrivning!T104</f>
        <v>0</v>
      </c>
      <c r="P87" s="2">
        <f>Inskrivning!U104</f>
        <v>0</v>
      </c>
      <c r="Q87" s="2">
        <f>Inskrivning!V104</f>
        <v>0</v>
      </c>
      <c r="R87" s="1">
        <f>Inskrivning!W104</f>
        <v>0</v>
      </c>
      <c r="S87" s="1">
        <f>Inskrivning!X104</f>
        <v>0</v>
      </c>
    </row>
    <row r="88" spans="1:19" ht="15" x14ac:dyDescent="0.25">
      <c r="A88" s="2"/>
      <c r="B88" s="2" t="str">
        <f>Inskrivning!G99</f>
        <v/>
      </c>
      <c r="C88" s="2" t="s">
        <v>81</v>
      </c>
      <c r="D88" s="2" t="str">
        <f t="shared" si="2"/>
        <v xml:space="preserve">Kl </v>
      </c>
      <c r="E88" s="53" t="str">
        <f>Inskrivning!J99</f>
        <v/>
      </c>
      <c r="F88" s="35" t="str">
        <f>Inskrivning!K99</f>
        <v/>
      </c>
      <c r="G88" s="2">
        <f>Inskrivning!L99</f>
        <v>0</v>
      </c>
      <c r="H88" s="2">
        <f>Inskrivning!M99</f>
        <v>0</v>
      </c>
      <c r="I88" s="2">
        <f>Inskrivning!N99</f>
        <v>0</v>
      </c>
      <c r="J88" s="2">
        <f>Inskrivning!O99</f>
        <v>0</v>
      </c>
      <c r="K88" s="2">
        <f>Inskrivning!P99</f>
        <v>0</v>
      </c>
      <c r="L88" s="1">
        <f>Inskrivning!Q99</f>
        <v>0</v>
      </c>
      <c r="M88" s="2">
        <f>Inskrivning!R99</f>
        <v>0</v>
      </c>
      <c r="N88" s="2">
        <f>Inskrivning!S99</f>
        <v>0</v>
      </c>
      <c r="O88" s="2">
        <f>Inskrivning!T99</f>
        <v>0</v>
      </c>
      <c r="P88" s="2">
        <f>Inskrivning!U99</f>
        <v>0</v>
      </c>
      <c r="Q88" s="2">
        <f>Inskrivning!V99</f>
        <v>0</v>
      </c>
      <c r="R88" s="1">
        <f>Inskrivning!W99</f>
        <v>0</v>
      </c>
      <c r="S88" s="1">
        <f>Inskrivning!X99</f>
        <v>0</v>
      </c>
    </row>
    <row r="89" spans="1:19" ht="15" x14ac:dyDescent="0.25">
      <c r="A89" s="2"/>
      <c r="B89" s="2" t="str">
        <f>Inskrivning!G100</f>
        <v/>
      </c>
      <c r="C89" s="2" t="s">
        <v>81</v>
      </c>
      <c r="D89" s="2" t="str">
        <f t="shared" si="2"/>
        <v xml:space="preserve">Kl </v>
      </c>
      <c r="E89" s="53" t="str">
        <f>Inskrivning!J100</f>
        <v/>
      </c>
      <c r="F89" s="35" t="str">
        <f>Inskrivning!K100</f>
        <v/>
      </c>
      <c r="G89" s="2">
        <f>Inskrivning!L100</f>
        <v>0</v>
      </c>
      <c r="H89" s="2">
        <f>Inskrivning!M100</f>
        <v>0</v>
      </c>
      <c r="I89" s="2">
        <f>Inskrivning!N100</f>
        <v>0</v>
      </c>
      <c r="J89" s="2">
        <f>Inskrivning!O100</f>
        <v>0</v>
      </c>
      <c r="K89" s="2">
        <f>Inskrivning!P100</f>
        <v>0</v>
      </c>
      <c r="L89" s="1">
        <f>Inskrivning!Q100</f>
        <v>0</v>
      </c>
      <c r="M89" s="2">
        <f>Inskrivning!R100</f>
        <v>0</v>
      </c>
      <c r="N89" s="2">
        <f>Inskrivning!S100</f>
        <v>0</v>
      </c>
      <c r="O89" s="2">
        <f>Inskrivning!T100</f>
        <v>0</v>
      </c>
      <c r="P89" s="2">
        <f>Inskrivning!U100</f>
        <v>0</v>
      </c>
      <c r="Q89" s="2">
        <f>Inskrivning!V100</f>
        <v>0</v>
      </c>
      <c r="R89" s="1">
        <f>Inskrivning!W100</f>
        <v>0</v>
      </c>
      <c r="S89" s="1">
        <f>Inskrivning!X100</f>
        <v>0</v>
      </c>
    </row>
    <row r="90" spans="1:19" ht="15" x14ac:dyDescent="0.25">
      <c r="A90" s="2"/>
      <c r="B90" s="2" t="str">
        <f>Inskrivning!G96</f>
        <v/>
      </c>
      <c r="C90" s="2" t="s">
        <v>81</v>
      </c>
      <c r="D90" s="2" t="str">
        <f t="shared" si="2"/>
        <v xml:space="preserve">Kl </v>
      </c>
      <c r="E90" s="53" t="str">
        <f>Inskrivning!J96</f>
        <v/>
      </c>
      <c r="F90" s="35" t="str">
        <f>Inskrivning!K96</f>
        <v/>
      </c>
      <c r="G90" s="2">
        <f>Inskrivning!L96</f>
        <v>0</v>
      </c>
      <c r="H90" s="2">
        <f>Inskrivning!M96</f>
        <v>0</v>
      </c>
      <c r="I90" s="2">
        <f>Inskrivning!N96</f>
        <v>0</v>
      </c>
      <c r="J90" s="2">
        <f>Inskrivning!O96</f>
        <v>0</v>
      </c>
      <c r="K90" s="2">
        <f>Inskrivning!P96</f>
        <v>0</v>
      </c>
      <c r="L90" s="1">
        <f>Inskrivning!Q96</f>
        <v>0</v>
      </c>
      <c r="M90" s="2">
        <f>Inskrivning!R96</f>
        <v>0</v>
      </c>
      <c r="N90" s="2">
        <f>Inskrivning!S96</f>
        <v>0</v>
      </c>
      <c r="O90" s="2">
        <f>Inskrivning!T96</f>
        <v>0</v>
      </c>
      <c r="P90" s="2">
        <f>Inskrivning!U96</f>
        <v>0</v>
      </c>
      <c r="Q90" s="2">
        <f>Inskrivning!V96</f>
        <v>0</v>
      </c>
      <c r="R90" s="1">
        <f>Inskrivning!W96</f>
        <v>0</v>
      </c>
      <c r="S90" s="1">
        <f>Inskrivning!X96</f>
        <v>0</v>
      </c>
    </row>
    <row r="91" spans="1:19" ht="15" x14ac:dyDescent="0.25">
      <c r="A91" s="2"/>
      <c r="B91" s="2" t="str">
        <f>Inskrivning!G103</f>
        <v/>
      </c>
      <c r="C91" s="2" t="s">
        <v>81</v>
      </c>
      <c r="D91" s="2" t="str">
        <f t="shared" si="2"/>
        <v xml:space="preserve">Kl </v>
      </c>
      <c r="E91" s="53" t="str">
        <f>Inskrivning!J103</f>
        <v/>
      </c>
      <c r="F91" s="35" t="str">
        <f>Inskrivning!K103</f>
        <v/>
      </c>
      <c r="G91" s="2">
        <f>Inskrivning!L103</f>
        <v>0</v>
      </c>
      <c r="H91" s="2">
        <f>Inskrivning!M103</f>
        <v>0</v>
      </c>
      <c r="I91" s="2">
        <f>Inskrivning!N103</f>
        <v>0</v>
      </c>
      <c r="J91" s="2">
        <f>Inskrivning!O103</f>
        <v>0</v>
      </c>
      <c r="K91" s="2">
        <f>Inskrivning!P103</f>
        <v>0</v>
      </c>
      <c r="L91" s="1">
        <f>Inskrivning!Q103</f>
        <v>0</v>
      </c>
      <c r="M91" s="2">
        <f>Inskrivning!R103</f>
        <v>0</v>
      </c>
      <c r="N91" s="2">
        <f>Inskrivning!S103</f>
        <v>0</v>
      </c>
      <c r="O91" s="2">
        <f>Inskrivning!T103</f>
        <v>0</v>
      </c>
      <c r="P91" s="2">
        <f>Inskrivning!U103</f>
        <v>0</v>
      </c>
      <c r="Q91" s="2">
        <f>Inskrivning!V103</f>
        <v>0</v>
      </c>
      <c r="R91" s="1">
        <f>Inskrivning!W103</f>
        <v>0</v>
      </c>
      <c r="S91" s="1">
        <f>Inskrivning!X103</f>
        <v>0</v>
      </c>
    </row>
    <row r="92" spans="1:19" ht="15" x14ac:dyDescent="0.25">
      <c r="A92" s="2"/>
      <c r="B92" s="2" t="str">
        <f>Inskrivning!G101</f>
        <v/>
      </c>
      <c r="C92" s="2" t="s">
        <v>81</v>
      </c>
      <c r="D92" s="2" t="str">
        <f t="shared" si="2"/>
        <v xml:space="preserve">Kl </v>
      </c>
      <c r="E92" s="53" t="str">
        <f>Inskrivning!J101</f>
        <v/>
      </c>
      <c r="F92" s="35" t="str">
        <f>Inskrivning!K101</f>
        <v/>
      </c>
      <c r="G92" s="2">
        <f>Inskrivning!L101</f>
        <v>0</v>
      </c>
      <c r="H92" s="2">
        <f>Inskrivning!M101</f>
        <v>0</v>
      </c>
      <c r="I92" s="2">
        <f>Inskrivning!N101</f>
        <v>0</v>
      </c>
      <c r="J92" s="2">
        <f>Inskrivning!O101</f>
        <v>0</v>
      </c>
      <c r="K92" s="2">
        <f>Inskrivning!P101</f>
        <v>0</v>
      </c>
      <c r="L92" s="1">
        <f>Inskrivning!Q101</f>
        <v>0</v>
      </c>
      <c r="M92" s="2">
        <f>Inskrivning!R101</f>
        <v>0</v>
      </c>
      <c r="N92" s="2">
        <f>Inskrivning!S101</f>
        <v>0</v>
      </c>
      <c r="O92" s="2">
        <f>Inskrivning!T101</f>
        <v>0</v>
      </c>
      <c r="P92" s="2">
        <f>Inskrivning!U101</f>
        <v>0</v>
      </c>
      <c r="Q92" s="2">
        <f>Inskrivning!V101</f>
        <v>0</v>
      </c>
      <c r="R92" s="1">
        <f>Inskrivning!W101</f>
        <v>0</v>
      </c>
      <c r="S92" s="1">
        <f>Inskrivning!X101</f>
        <v>0</v>
      </c>
    </row>
    <row r="93" spans="1:19" ht="15" x14ac:dyDescent="0.25">
      <c r="A93" s="2"/>
      <c r="B93" s="2" t="str">
        <f>Inskrivning!G102</f>
        <v/>
      </c>
      <c r="C93" s="2" t="s">
        <v>81</v>
      </c>
      <c r="D93" s="2" t="str">
        <f t="shared" si="2"/>
        <v xml:space="preserve">Kl </v>
      </c>
      <c r="E93" s="53" t="str">
        <f>Inskrivning!J102</f>
        <v/>
      </c>
      <c r="F93" s="35" t="str">
        <f>Inskrivning!K102</f>
        <v/>
      </c>
      <c r="G93" s="2">
        <f>Inskrivning!L102</f>
        <v>0</v>
      </c>
      <c r="H93" s="2">
        <f>Inskrivning!M102</f>
        <v>0</v>
      </c>
      <c r="I93" s="2">
        <f>Inskrivning!N102</f>
        <v>0</v>
      </c>
      <c r="J93" s="2">
        <f>Inskrivning!O102</f>
        <v>0</v>
      </c>
      <c r="K93" s="2">
        <f>Inskrivning!P102</f>
        <v>0</v>
      </c>
      <c r="L93" s="1">
        <f>Inskrivning!Q102</f>
        <v>0</v>
      </c>
      <c r="M93" s="2">
        <f>Inskrivning!R102</f>
        <v>0</v>
      </c>
      <c r="N93" s="2">
        <f>Inskrivning!S102</f>
        <v>0</v>
      </c>
      <c r="O93" s="2">
        <f>Inskrivning!T102</f>
        <v>0</v>
      </c>
      <c r="P93" s="2">
        <f>Inskrivning!U102</f>
        <v>0</v>
      </c>
      <c r="Q93" s="2">
        <f>Inskrivning!V102</f>
        <v>0</v>
      </c>
      <c r="R93" s="1">
        <f>Inskrivning!W102</f>
        <v>0</v>
      </c>
      <c r="S93" s="1">
        <f>Inskrivning!X102</f>
        <v>0</v>
      </c>
    </row>
    <row r="94" spans="1:19" ht="15" x14ac:dyDescent="0.25">
      <c r="A94" s="2"/>
      <c r="B94" s="2" t="str">
        <f>Inskrivning!G95</f>
        <v/>
      </c>
      <c r="C94" s="2" t="s">
        <v>81</v>
      </c>
      <c r="D94" s="2" t="str">
        <f t="shared" si="2"/>
        <v xml:space="preserve">Kl </v>
      </c>
      <c r="E94" s="53" t="str">
        <f>Inskrivning!J95</f>
        <v/>
      </c>
      <c r="F94" s="35" t="str">
        <f>Inskrivning!K95</f>
        <v/>
      </c>
      <c r="G94" s="2">
        <f>Inskrivning!L95</f>
        <v>0</v>
      </c>
      <c r="H94" s="2">
        <f>Inskrivning!M95</f>
        <v>0</v>
      </c>
      <c r="I94" s="2">
        <f>Inskrivning!N95</f>
        <v>0</v>
      </c>
      <c r="J94" s="2">
        <f>Inskrivning!O95</f>
        <v>0</v>
      </c>
      <c r="K94" s="2">
        <f>Inskrivning!P95</f>
        <v>0</v>
      </c>
      <c r="L94" s="1">
        <f>Inskrivning!Q95</f>
        <v>0</v>
      </c>
      <c r="M94" s="2">
        <f>Inskrivning!R95</f>
        <v>0</v>
      </c>
      <c r="N94" s="2">
        <f>Inskrivning!S95</f>
        <v>0</v>
      </c>
      <c r="O94" s="2">
        <f>Inskrivning!T95</f>
        <v>0</v>
      </c>
      <c r="P94" s="2">
        <f>Inskrivning!U95</f>
        <v>0</v>
      </c>
      <c r="Q94" s="2">
        <f>Inskrivning!V95</f>
        <v>0</v>
      </c>
      <c r="R94" s="1">
        <f>Inskrivning!W95</f>
        <v>0</v>
      </c>
      <c r="S94" s="1">
        <f>Inskrivning!X95</f>
        <v>0</v>
      </c>
    </row>
    <row r="95" spans="1:19" ht="15" x14ac:dyDescent="0.25">
      <c r="A95" s="2"/>
      <c r="B95" s="2" t="str">
        <f>Inskrivning!G87</f>
        <v/>
      </c>
      <c r="C95" s="2" t="s">
        <v>81</v>
      </c>
      <c r="D95" s="2" t="str">
        <f t="shared" si="2"/>
        <v xml:space="preserve">Kl </v>
      </c>
      <c r="E95" s="53" t="str">
        <f>Inskrivning!J87</f>
        <v/>
      </c>
      <c r="F95" s="35" t="str">
        <f>Inskrivning!K87</f>
        <v/>
      </c>
      <c r="G95" s="2">
        <f>Inskrivning!L87</f>
        <v>0</v>
      </c>
      <c r="H95" s="2">
        <f>Inskrivning!M87</f>
        <v>0</v>
      </c>
      <c r="I95" s="2">
        <f>Inskrivning!N87</f>
        <v>0</v>
      </c>
      <c r="J95" s="2">
        <f>Inskrivning!O87</f>
        <v>0</v>
      </c>
      <c r="K95" s="2">
        <f>Inskrivning!P87</f>
        <v>0</v>
      </c>
      <c r="L95" s="1">
        <f>Inskrivning!Q87</f>
        <v>0</v>
      </c>
      <c r="M95" s="2">
        <f>Inskrivning!R87</f>
        <v>0</v>
      </c>
      <c r="N95" s="2">
        <f>Inskrivning!S87</f>
        <v>0</v>
      </c>
      <c r="O95" s="2">
        <f>Inskrivning!T87</f>
        <v>0</v>
      </c>
      <c r="P95" s="2">
        <f>Inskrivning!U87</f>
        <v>0</v>
      </c>
      <c r="Q95" s="2">
        <f>Inskrivning!V87</f>
        <v>0</v>
      </c>
      <c r="R95" s="1">
        <f>Inskrivning!W87</f>
        <v>0</v>
      </c>
      <c r="S95" s="1">
        <f>Inskrivning!X87</f>
        <v>0</v>
      </c>
    </row>
    <row r="96" spans="1:19" ht="15" x14ac:dyDescent="0.25">
      <c r="A96" s="2"/>
      <c r="B96" s="2" t="str">
        <f>Inskrivning!G92</f>
        <v/>
      </c>
      <c r="C96" s="2" t="s">
        <v>81</v>
      </c>
      <c r="D96" s="2" t="str">
        <f t="shared" si="2"/>
        <v xml:space="preserve">Kl </v>
      </c>
      <c r="E96" s="53" t="str">
        <f>Inskrivning!J92</f>
        <v/>
      </c>
      <c r="F96" s="35" t="str">
        <f>Inskrivning!K92</f>
        <v/>
      </c>
      <c r="G96" s="2">
        <f>Inskrivning!L92</f>
        <v>0</v>
      </c>
      <c r="H96" s="2">
        <f>Inskrivning!M92</f>
        <v>0</v>
      </c>
      <c r="I96" s="2">
        <f>Inskrivning!N92</f>
        <v>0</v>
      </c>
      <c r="J96" s="2">
        <f>Inskrivning!O92</f>
        <v>0</v>
      </c>
      <c r="K96" s="2">
        <f>Inskrivning!P92</f>
        <v>0</v>
      </c>
      <c r="L96" s="1">
        <f>Inskrivning!Q92</f>
        <v>0</v>
      </c>
      <c r="M96" s="2">
        <f>Inskrivning!R92</f>
        <v>0</v>
      </c>
      <c r="N96" s="2">
        <f>Inskrivning!S92</f>
        <v>0</v>
      </c>
      <c r="O96" s="2">
        <f>Inskrivning!T92</f>
        <v>0</v>
      </c>
      <c r="P96" s="2">
        <f>Inskrivning!U92</f>
        <v>0</v>
      </c>
      <c r="Q96" s="2">
        <f>Inskrivning!V92</f>
        <v>0</v>
      </c>
      <c r="R96" s="1">
        <f>Inskrivning!W92</f>
        <v>0</v>
      </c>
      <c r="S96" s="1">
        <f>Inskrivning!X92</f>
        <v>0</v>
      </c>
    </row>
    <row r="97" spans="1:19" ht="15" x14ac:dyDescent="0.25">
      <c r="A97" s="2"/>
      <c r="B97" s="2" t="str">
        <f>Inskrivning!G93</f>
        <v/>
      </c>
      <c r="C97" s="2" t="s">
        <v>81</v>
      </c>
      <c r="D97" s="2" t="str">
        <f t="shared" si="2"/>
        <v xml:space="preserve">Kl </v>
      </c>
      <c r="E97" s="53" t="str">
        <f>Inskrivning!J93</f>
        <v/>
      </c>
      <c r="F97" s="35" t="str">
        <f>Inskrivning!K93</f>
        <v/>
      </c>
      <c r="G97" s="2">
        <f>Inskrivning!L93</f>
        <v>0</v>
      </c>
      <c r="H97" s="2">
        <f>Inskrivning!M93</f>
        <v>0</v>
      </c>
      <c r="I97" s="2">
        <f>Inskrivning!N93</f>
        <v>0</v>
      </c>
      <c r="J97" s="2">
        <f>Inskrivning!O93</f>
        <v>0</v>
      </c>
      <c r="K97" s="2">
        <f>Inskrivning!P93</f>
        <v>0</v>
      </c>
      <c r="L97" s="1">
        <f>Inskrivning!Q93</f>
        <v>0</v>
      </c>
      <c r="M97" s="2">
        <f>Inskrivning!R93</f>
        <v>0</v>
      </c>
      <c r="N97" s="2">
        <f>Inskrivning!S93</f>
        <v>0</v>
      </c>
      <c r="O97" s="2">
        <f>Inskrivning!T93</f>
        <v>0</v>
      </c>
      <c r="P97" s="2">
        <f>Inskrivning!U93</f>
        <v>0</v>
      </c>
      <c r="Q97" s="2">
        <f>Inskrivning!V93</f>
        <v>0</v>
      </c>
      <c r="R97" s="1">
        <f>Inskrivning!W93</f>
        <v>0</v>
      </c>
      <c r="S97" s="1">
        <f>Inskrivning!X93</f>
        <v>0</v>
      </c>
    </row>
    <row r="98" spans="1:19" ht="15" x14ac:dyDescent="0.25">
      <c r="A98" s="2"/>
      <c r="B98" s="2" t="str">
        <f>Inskrivning!G67</f>
        <v/>
      </c>
      <c r="C98" s="2" t="s">
        <v>81</v>
      </c>
      <c r="D98" s="2" t="str">
        <f t="shared" si="2"/>
        <v xml:space="preserve">Kl </v>
      </c>
      <c r="E98" s="53" t="str">
        <f>Inskrivning!J67</f>
        <v/>
      </c>
      <c r="F98" s="35" t="str">
        <f>Inskrivning!K67</f>
        <v/>
      </c>
      <c r="G98" s="2">
        <f>Inskrivning!L67</f>
        <v>0</v>
      </c>
      <c r="H98" s="2">
        <f>Inskrivning!M67</f>
        <v>0</v>
      </c>
      <c r="I98" s="2">
        <f>Inskrivning!N67</f>
        <v>0</v>
      </c>
      <c r="J98" s="2">
        <f>Inskrivning!O67</f>
        <v>0</v>
      </c>
      <c r="K98" s="2">
        <f>Inskrivning!P67</f>
        <v>0</v>
      </c>
      <c r="L98" s="1">
        <f>Inskrivning!Q67</f>
        <v>0</v>
      </c>
      <c r="M98" s="2">
        <f>Inskrivning!R67</f>
        <v>0</v>
      </c>
      <c r="N98" s="2">
        <f>Inskrivning!S67</f>
        <v>0</v>
      </c>
      <c r="O98" s="2">
        <f>Inskrivning!T67</f>
        <v>0</v>
      </c>
      <c r="P98" s="2">
        <f>Inskrivning!U67</f>
        <v>0</v>
      </c>
      <c r="Q98" s="2">
        <f>Inskrivning!V67</f>
        <v>0</v>
      </c>
      <c r="R98" s="1">
        <f>Inskrivning!W67</f>
        <v>0</v>
      </c>
      <c r="S98" s="1">
        <f>Inskrivning!X67</f>
        <v>0</v>
      </c>
    </row>
    <row r="99" spans="1:19" ht="15" x14ac:dyDescent="0.25">
      <c r="A99" s="2"/>
      <c r="B99" s="2" t="str">
        <f>Inskrivning!G94</f>
        <v/>
      </c>
      <c r="C99" s="2" t="s">
        <v>81</v>
      </c>
      <c r="D99" s="2" t="str">
        <f t="shared" si="2"/>
        <v xml:space="preserve">Kl </v>
      </c>
      <c r="E99" s="53" t="str">
        <f>Inskrivning!J94</f>
        <v/>
      </c>
      <c r="F99" s="35" t="str">
        <f>Inskrivning!K94</f>
        <v/>
      </c>
      <c r="G99" s="2">
        <f>Inskrivning!L94</f>
        <v>0</v>
      </c>
      <c r="H99" s="2">
        <f>Inskrivning!M94</f>
        <v>0</v>
      </c>
      <c r="I99" s="2">
        <f>Inskrivning!N94</f>
        <v>0</v>
      </c>
      <c r="J99" s="2">
        <f>Inskrivning!O94</f>
        <v>0</v>
      </c>
      <c r="K99" s="2">
        <f>Inskrivning!P94</f>
        <v>0</v>
      </c>
      <c r="L99" s="1">
        <f>Inskrivning!Q94</f>
        <v>0</v>
      </c>
      <c r="M99" s="2">
        <f>Inskrivning!R94</f>
        <v>0</v>
      </c>
      <c r="N99" s="2">
        <f>Inskrivning!S94</f>
        <v>0</v>
      </c>
      <c r="O99" s="2">
        <f>Inskrivning!T94</f>
        <v>0</v>
      </c>
      <c r="P99" s="2">
        <f>Inskrivning!U94</f>
        <v>0</v>
      </c>
      <c r="Q99" s="2">
        <f>Inskrivning!V94</f>
        <v>0</v>
      </c>
      <c r="R99" s="1">
        <f>Inskrivning!W94</f>
        <v>0</v>
      </c>
      <c r="S99" s="1">
        <f>Inskrivning!X94</f>
        <v>0</v>
      </c>
    </row>
    <row r="100" spans="1:19" ht="15" x14ac:dyDescent="0.25">
      <c r="A100" s="2"/>
      <c r="B100" s="2" t="str">
        <f>Inskrivning!G91</f>
        <v/>
      </c>
      <c r="C100" s="2" t="s">
        <v>81</v>
      </c>
      <c r="D100" s="2" t="str">
        <f t="shared" si="2"/>
        <v xml:space="preserve">Kl </v>
      </c>
      <c r="E100" s="53" t="str">
        <f>Inskrivning!J91</f>
        <v/>
      </c>
      <c r="F100" s="35" t="str">
        <f>Inskrivning!K91</f>
        <v/>
      </c>
      <c r="G100" s="2">
        <f>Inskrivning!L91</f>
        <v>0</v>
      </c>
      <c r="H100" s="2">
        <f>Inskrivning!M91</f>
        <v>0</v>
      </c>
      <c r="I100" s="2">
        <f>Inskrivning!N91</f>
        <v>0</v>
      </c>
      <c r="J100" s="2">
        <f>Inskrivning!O91</f>
        <v>0</v>
      </c>
      <c r="K100" s="2">
        <f>Inskrivning!P91</f>
        <v>0</v>
      </c>
      <c r="L100" s="1">
        <f>Inskrivning!Q91</f>
        <v>0</v>
      </c>
      <c r="M100" s="2">
        <f>Inskrivning!R91</f>
        <v>0</v>
      </c>
      <c r="N100" s="2">
        <f>Inskrivning!S91</f>
        <v>0</v>
      </c>
      <c r="O100" s="2">
        <f>Inskrivning!T91</f>
        <v>0</v>
      </c>
      <c r="P100" s="2">
        <f>Inskrivning!U91</f>
        <v>0</v>
      </c>
      <c r="Q100" s="2">
        <f>Inskrivning!V91</f>
        <v>0</v>
      </c>
      <c r="R100" s="1">
        <f>Inskrivning!W91</f>
        <v>0</v>
      </c>
      <c r="S100" s="1">
        <f>Inskrivning!X91</f>
        <v>0</v>
      </c>
    </row>
    <row r="101" spans="1:19" ht="15" x14ac:dyDescent="0.25">
      <c r="A101" s="2"/>
      <c r="B101" s="2" t="str">
        <f>Inskrivning!G79</f>
        <v/>
      </c>
      <c r="C101" s="2" t="s">
        <v>81</v>
      </c>
      <c r="D101" s="2" t="str">
        <f t="shared" ref="D101:D132" si="3">C101&amp;" "&amp;B101</f>
        <v xml:space="preserve">Kl </v>
      </c>
      <c r="E101" s="53" t="str">
        <f>Inskrivning!J79</f>
        <v/>
      </c>
      <c r="F101" s="35" t="str">
        <f>Inskrivning!K79</f>
        <v/>
      </c>
      <c r="G101" s="2">
        <f>Inskrivning!L79</f>
        <v>0</v>
      </c>
      <c r="H101" s="2">
        <f>Inskrivning!M79</f>
        <v>0</v>
      </c>
      <c r="I101" s="2">
        <f>Inskrivning!N79</f>
        <v>0</v>
      </c>
      <c r="J101" s="2">
        <f>Inskrivning!O79</f>
        <v>0</v>
      </c>
      <c r="K101" s="2">
        <f>Inskrivning!P79</f>
        <v>0</v>
      </c>
      <c r="L101" s="1">
        <f>Inskrivning!Q79</f>
        <v>0</v>
      </c>
      <c r="M101" s="2">
        <f>Inskrivning!R79</f>
        <v>0</v>
      </c>
      <c r="N101" s="2">
        <f>Inskrivning!S79</f>
        <v>0</v>
      </c>
      <c r="O101" s="2">
        <f>Inskrivning!T79</f>
        <v>0</v>
      </c>
      <c r="P101" s="2">
        <f>Inskrivning!U79</f>
        <v>0</v>
      </c>
      <c r="Q101" s="2">
        <f>Inskrivning!V79</f>
        <v>0</v>
      </c>
      <c r="R101" s="1">
        <f>Inskrivning!W79</f>
        <v>0</v>
      </c>
      <c r="S101" s="1">
        <f>Inskrivning!X79</f>
        <v>0</v>
      </c>
    </row>
    <row r="102" spans="1:19" ht="15" x14ac:dyDescent="0.25">
      <c r="A102" s="2"/>
      <c r="B102" s="2" t="str">
        <f>Inskrivning!G78</f>
        <v/>
      </c>
      <c r="C102" s="2" t="s">
        <v>81</v>
      </c>
      <c r="D102" s="2" t="str">
        <f t="shared" si="3"/>
        <v xml:space="preserve">Kl </v>
      </c>
      <c r="E102" s="53" t="str">
        <f>Inskrivning!J78</f>
        <v/>
      </c>
      <c r="F102" s="35" t="str">
        <f>Inskrivning!K78</f>
        <v/>
      </c>
      <c r="G102" s="2">
        <f>Inskrivning!L78</f>
        <v>0</v>
      </c>
      <c r="H102" s="2">
        <f>Inskrivning!M78</f>
        <v>0</v>
      </c>
      <c r="I102" s="2">
        <f>Inskrivning!N78</f>
        <v>0</v>
      </c>
      <c r="J102" s="2">
        <f>Inskrivning!O78</f>
        <v>0</v>
      </c>
      <c r="K102" s="2">
        <f>Inskrivning!P78</f>
        <v>0</v>
      </c>
      <c r="L102" s="1">
        <f>Inskrivning!Q78</f>
        <v>0</v>
      </c>
      <c r="M102" s="2">
        <f>Inskrivning!R78</f>
        <v>0</v>
      </c>
      <c r="N102" s="2">
        <f>Inskrivning!S78</f>
        <v>0</v>
      </c>
      <c r="O102" s="2">
        <f>Inskrivning!T78</f>
        <v>0</v>
      </c>
      <c r="P102" s="2">
        <f>Inskrivning!U78</f>
        <v>0</v>
      </c>
      <c r="Q102" s="2">
        <f>Inskrivning!V78</f>
        <v>0</v>
      </c>
      <c r="R102" s="1">
        <f>Inskrivning!W78</f>
        <v>0</v>
      </c>
      <c r="S102" s="1">
        <f>Inskrivning!X78</f>
        <v>0</v>
      </c>
    </row>
    <row r="103" spans="1:19" ht="15" x14ac:dyDescent="0.25">
      <c r="A103" s="2"/>
      <c r="B103" s="2" t="str">
        <f>Inskrivning!G71</f>
        <v/>
      </c>
      <c r="C103" s="2" t="s">
        <v>81</v>
      </c>
      <c r="D103" s="2" t="str">
        <f t="shared" si="3"/>
        <v xml:space="preserve">Kl </v>
      </c>
      <c r="E103" s="53" t="str">
        <f>Inskrivning!J71</f>
        <v/>
      </c>
      <c r="F103" s="35" t="str">
        <f>Inskrivning!K71</f>
        <v/>
      </c>
      <c r="G103" s="2">
        <f>Inskrivning!L71</f>
        <v>0</v>
      </c>
      <c r="H103" s="2">
        <f>Inskrivning!M71</f>
        <v>0</v>
      </c>
      <c r="I103" s="2">
        <f>Inskrivning!N71</f>
        <v>0</v>
      </c>
      <c r="J103" s="2">
        <f>Inskrivning!O71</f>
        <v>0</v>
      </c>
      <c r="K103" s="2">
        <f>Inskrivning!P71</f>
        <v>0</v>
      </c>
      <c r="L103" s="1">
        <f>Inskrivning!Q71</f>
        <v>0</v>
      </c>
      <c r="M103" s="2">
        <f>Inskrivning!R71</f>
        <v>0</v>
      </c>
      <c r="N103" s="2">
        <f>Inskrivning!S71</f>
        <v>0</v>
      </c>
      <c r="O103" s="2">
        <f>Inskrivning!T71</f>
        <v>0</v>
      </c>
      <c r="P103" s="2">
        <f>Inskrivning!U71</f>
        <v>0</v>
      </c>
      <c r="Q103" s="2">
        <f>Inskrivning!V71</f>
        <v>0</v>
      </c>
      <c r="R103" s="1">
        <f>Inskrivning!W71</f>
        <v>0</v>
      </c>
      <c r="S103" s="1">
        <f>Inskrivning!X71</f>
        <v>0</v>
      </c>
    </row>
    <row r="104" spans="1:19" ht="15" x14ac:dyDescent="0.25">
      <c r="A104" s="2"/>
      <c r="B104" s="2" t="str">
        <f>Inskrivning!G77</f>
        <v/>
      </c>
      <c r="C104" s="2" t="s">
        <v>81</v>
      </c>
      <c r="D104" s="2" t="str">
        <f t="shared" si="3"/>
        <v xml:space="preserve">Kl </v>
      </c>
      <c r="E104" s="53" t="str">
        <f>Inskrivning!J77</f>
        <v/>
      </c>
      <c r="F104" s="35" t="str">
        <f>Inskrivning!K77</f>
        <v/>
      </c>
      <c r="G104" s="2">
        <f>Inskrivning!L77</f>
        <v>0</v>
      </c>
      <c r="H104" s="2">
        <f>Inskrivning!M77</f>
        <v>0</v>
      </c>
      <c r="I104" s="2">
        <f>Inskrivning!N77</f>
        <v>0</v>
      </c>
      <c r="J104" s="2">
        <f>Inskrivning!O77</f>
        <v>0</v>
      </c>
      <c r="K104" s="2">
        <f>Inskrivning!P77</f>
        <v>0</v>
      </c>
      <c r="L104" s="1">
        <f>Inskrivning!Q77</f>
        <v>0</v>
      </c>
      <c r="M104" s="2">
        <f>Inskrivning!R77</f>
        <v>0</v>
      </c>
      <c r="N104" s="2">
        <f>Inskrivning!S77</f>
        <v>0</v>
      </c>
      <c r="O104" s="2">
        <f>Inskrivning!T77</f>
        <v>0</v>
      </c>
      <c r="P104" s="2">
        <f>Inskrivning!U77</f>
        <v>0</v>
      </c>
      <c r="Q104" s="2">
        <f>Inskrivning!V77</f>
        <v>0</v>
      </c>
      <c r="R104" s="1">
        <f>Inskrivning!W77</f>
        <v>0</v>
      </c>
      <c r="S104" s="1">
        <f>Inskrivning!X77</f>
        <v>0</v>
      </c>
    </row>
    <row r="105" spans="1:19" ht="15" x14ac:dyDescent="0.25">
      <c r="A105" s="2"/>
      <c r="B105" s="2" t="str">
        <f>Inskrivning!G70</f>
        <v/>
      </c>
      <c r="C105" s="2" t="s">
        <v>81</v>
      </c>
      <c r="D105" s="2" t="str">
        <f t="shared" si="3"/>
        <v xml:space="preserve">Kl </v>
      </c>
      <c r="E105" s="53" t="str">
        <f>Inskrivning!J70</f>
        <v/>
      </c>
      <c r="F105" s="35" t="str">
        <f>Inskrivning!K70</f>
        <v/>
      </c>
      <c r="G105" s="2">
        <f>Inskrivning!L70</f>
        <v>0</v>
      </c>
      <c r="H105" s="2">
        <f>Inskrivning!M70</f>
        <v>0</v>
      </c>
      <c r="I105" s="2">
        <f>Inskrivning!N70</f>
        <v>0</v>
      </c>
      <c r="J105" s="2">
        <f>Inskrivning!O70</f>
        <v>0</v>
      </c>
      <c r="K105" s="2">
        <f>Inskrivning!P70</f>
        <v>0</v>
      </c>
      <c r="L105" s="1">
        <f>Inskrivning!Q70</f>
        <v>0</v>
      </c>
      <c r="M105" s="2">
        <f>Inskrivning!R70</f>
        <v>0</v>
      </c>
      <c r="N105" s="2">
        <f>Inskrivning!S70</f>
        <v>0</v>
      </c>
      <c r="O105" s="2">
        <f>Inskrivning!T70</f>
        <v>0</v>
      </c>
      <c r="P105" s="2">
        <f>Inskrivning!U70</f>
        <v>0</v>
      </c>
      <c r="Q105" s="2">
        <f>Inskrivning!V70</f>
        <v>0</v>
      </c>
      <c r="R105" s="1">
        <f>Inskrivning!W70</f>
        <v>0</v>
      </c>
      <c r="S105" s="1">
        <f>Inskrivning!X70</f>
        <v>0</v>
      </c>
    </row>
    <row r="106" spans="1:19" ht="15" x14ac:dyDescent="0.25">
      <c r="A106" s="2"/>
      <c r="B106" s="2" t="str">
        <f>Inskrivning!G69</f>
        <v/>
      </c>
      <c r="C106" s="2" t="s">
        <v>81</v>
      </c>
      <c r="D106" s="2" t="str">
        <f t="shared" si="3"/>
        <v xml:space="preserve">Kl </v>
      </c>
      <c r="E106" s="53" t="str">
        <f>Inskrivning!J69</f>
        <v/>
      </c>
      <c r="F106" s="35" t="str">
        <f>Inskrivning!K69</f>
        <v/>
      </c>
      <c r="G106" s="2">
        <f>Inskrivning!L69</f>
        <v>0</v>
      </c>
      <c r="H106" s="2">
        <f>Inskrivning!M69</f>
        <v>0</v>
      </c>
      <c r="I106" s="2">
        <f>Inskrivning!N69</f>
        <v>0</v>
      </c>
      <c r="J106" s="2">
        <f>Inskrivning!O69</f>
        <v>0</v>
      </c>
      <c r="K106" s="2">
        <f>Inskrivning!P69</f>
        <v>0</v>
      </c>
      <c r="L106" s="1">
        <f>Inskrivning!Q69</f>
        <v>0</v>
      </c>
      <c r="M106" s="2">
        <f>Inskrivning!R69</f>
        <v>0</v>
      </c>
      <c r="N106" s="2">
        <f>Inskrivning!S69</f>
        <v>0</v>
      </c>
      <c r="O106" s="2">
        <f>Inskrivning!T69</f>
        <v>0</v>
      </c>
      <c r="P106" s="2">
        <f>Inskrivning!U69</f>
        <v>0</v>
      </c>
      <c r="Q106" s="2">
        <f>Inskrivning!V69</f>
        <v>0</v>
      </c>
      <c r="R106" s="1">
        <f>Inskrivning!W69</f>
        <v>0</v>
      </c>
      <c r="S106" s="1">
        <f>Inskrivning!X69</f>
        <v>0</v>
      </c>
    </row>
    <row r="107" spans="1:19" ht="15" x14ac:dyDescent="0.25">
      <c r="A107" s="2"/>
      <c r="B107" s="2" t="str">
        <f>Inskrivning!G80</f>
        <v/>
      </c>
      <c r="C107" s="2" t="s">
        <v>81</v>
      </c>
      <c r="D107" s="2" t="str">
        <f t="shared" si="3"/>
        <v xml:space="preserve">Kl </v>
      </c>
      <c r="E107" s="53" t="str">
        <f>Inskrivning!J80</f>
        <v/>
      </c>
      <c r="F107" s="35" t="str">
        <f>Inskrivning!K80</f>
        <v/>
      </c>
      <c r="G107" s="2">
        <f>Inskrivning!L80</f>
        <v>0</v>
      </c>
      <c r="H107" s="2">
        <f>Inskrivning!M80</f>
        <v>0</v>
      </c>
      <c r="I107" s="2">
        <f>Inskrivning!N80</f>
        <v>0</v>
      </c>
      <c r="J107" s="2">
        <f>Inskrivning!O80</f>
        <v>0</v>
      </c>
      <c r="K107" s="2">
        <f>Inskrivning!P80</f>
        <v>0</v>
      </c>
      <c r="L107" s="1">
        <f>Inskrivning!Q80</f>
        <v>0</v>
      </c>
      <c r="M107" s="2">
        <f>Inskrivning!R80</f>
        <v>0</v>
      </c>
      <c r="N107" s="2">
        <f>Inskrivning!S80</f>
        <v>0</v>
      </c>
      <c r="O107" s="2">
        <f>Inskrivning!T80</f>
        <v>0</v>
      </c>
      <c r="P107" s="2">
        <f>Inskrivning!U80</f>
        <v>0</v>
      </c>
      <c r="Q107" s="2">
        <f>Inskrivning!V80</f>
        <v>0</v>
      </c>
      <c r="R107" s="1">
        <f>Inskrivning!W80</f>
        <v>0</v>
      </c>
      <c r="S107" s="1">
        <f>Inskrivning!X80</f>
        <v>0</v>
      </c>
    </row>
    <row r="108" spans="1:19" ht="15" x14ac:dyDescent="0.25">
      <c r="A108" s="2"/>
      <c r="B108" s="2" t="str">
        <f>Inskrivning!G75</f>
        <v/>
      </c>
      <c r="C108" s="2" t="s">
        <v>81</v>
      </c>
      <c r="D108" s="2" t="str">
        <f t="shared" si="3"/>
        <v xml:space="preserve">Kl </v>
      </c>
      <c r="E108" s="53" t="str">
        <f>Inskrivning!J75</f>
        <v/>
      </c>
      <c r="F108" s="35" t="str">
        <f>Inskrivning!K75</f>
        <v/>
      </c>
      <c r="G108" s="2">
        <f>Inskrivning!L75</f>
        <v>0</v>
      </c>
      <c r="H108" s="2">
        <f>Inskrivning!M75</f>
        <v>0</v>
      </c>
      <c r="I108" s="2">
        <f>Inskrivning!N75</f>
        <v>0</v>
      </c>
      <c r="J108" s="2">
        <f>Inskrivning!O75</f>
        <v>0</v>
      </c>
      <c r="K108" s="2">
        <f>Inskrivning!P75</f>
        <v>0</v>
      </c>
      <c r="L108" s="1">
        <f>Inskrivning!Q75</f>
        <v>0</v>
      </c>
      <c r="M108" s="2">
        <f>Inskrivning!R75</f>
        <v>0</v>
      </c>
      <c r="N108" s="2">
        <f>Inskrivning!S75</f>
        <v>0</v>
      </c>
      <c r="O108" s="2">
        <f>Inskrivning!T75</f>
        <v>0</v>
      </c>
      <c r="P108" s="2">
        <f>Inskrivning!U75</f>
        <v>0</v>
      </c>
      <c r="Q108" s="2">
        <f>Inskrivning!V75</f>
        <v>0</v>
      </c>
      <c r="R108" s="1">
        <f>Inskrivning!W75</f>
        <v>0</v>
      </c>
      <c r="S108" s="1">
        <f>Inskrivning!X75</f>
        <v>0</v>
      </c>
    </row>
    <row r="109" spans="1:19" ht="15" x14ac:dyDescent="0.25">
      <c r="A109" s="2"/>
      <c r="B109" s="2" t="str">
        <f>Inskrivning!G84</f>
        <v/>
      </c>
      <c r="C109" s="2" t="s">
        <v>81</v>
      </c>
      <c r="D109" s="2" t="str">
        <f t="shared" si="3"/>
        <v xml:space="preserve">Kl </v>
      </c>
      <c r="E109" s="53" t="str">
        <f>Inskrivning!J84</f>
        <v/>
      </c>
      <c r="F109" s="35" t="str">
        <f>Inskrivning!K84</f>
        <v/>
      </c>
      <c r="G109" s="2">
        <f>Inskrivning!L84</f>
        <v>0</v>
      </c>
      <c r="H109" s="2">
        <f>Inskrivning!M84</f>
        <v>0</v>
      </c>
      <c r="I109" s="2">
        <f>Inskrivning!N84</f>
        <v>0</v>
      </c>
      <c r="J109" s="2">
        <f>Inskrivning!O84</f>
        <v>0</v>
      </c>
      <c r="K109" s="2">
        <f>Inskrivning!P84</f>
        <v>0</v>
      </c>
      <c r="L109" s="1">
        <f>Inskrivning!Q84</f>
        <v>0</v>
      </c>
      <c r="M109" s="2">
        <f>Inskrivning!R84</f>
        <v>0</v>
      </c>
      <c r="N109" s="2">
        <f>Inskrivning!S84</f>
        <v>0</v>
      </c>
      <c r="O109" s="2">
        <f>Inskrivning!T84</f>
        <v>0</v>
      </c>
      <c r="P109" s="2">
        <f>Inskrivning!U84</f>
        <v>0</v>
      </c>
      <c r="Q109" s="2">
        <f>Inskrivning!V84</f>
        <v>0</v>
      </c>
      <c r="R109" s="1">
        <f>Inskrivning!W84</f>
        <v>0</v>
      </c>
      <c r="S109" s="1">
        <f>Inskrivning!X84</f>
        <v>0</v>
      </c>
    </row>
    <row r="110" spans="1:19" ht="15" x14ac:dyDescent="0.25">
      <c r="A110" s="2"/>
      <c r="B110" s="2" t="str">
        <f>Inskrivning!G82</f>
        <v/>
      </c>
      <c r="C110" s="2" t="s">
        <v>81</v>
      </c>
      <c r="D110" s="2" t="str">
        <f t="shared" si="3"/>
        <v xml:space="preserve">Kl </v>
      </c>
      <c r="E110" s="53" t="str">
        <f>Inskrivning!J82</f>
        <v/>
      </c>
      <c r="F110" s="35" t="str">
        <f>Inskrivning!K82</f>
        <v/>
      </c>
      <c r="G110" s="2">
        <f>Inskrivning!L82</f>
        <v>0</v>
      </c>
      <c r="H110" s="2">
        <f>Inskrivning!M82</f>
        <v>0</v>
      </c>
      <c r="I110" s="2">
        <f>Inskrivning!N82</f>
        <v>0</v>
      </c>
      <c r="J110" s="2">
        <f>Inskrivning!O82</f>
        <v>0</v>
      </c>
      <c r="K110" s="2">
        <f>Inskrivning!P82</f>
        <v>0</v>
      </c>
      <c r="L110" s="1">
        <f>Inskrivning!Q82</f>
        <v>0</v>
      </c>
      <c r="M110" s="2">
        <f>Inskrivning!R82</f>
        <v>0</v>
      </c>
      <c r="N110" s="2">
        <f>Inskrivning!S82</f>
        <v>0</v>
      </c>
      <c r="O110" s="2">
        <f>Inskrivning!T82</f>
        <v>0</v>
      </c>
      <c r="P110" s="2">
        <f>Inskrivning!U82</f>
        <v>0</v>
      </c>
      <c r="Q110" s="2">
        <f>Inskrivning!V82</f>
        <v>0</v>
      </c>
      <c r="R110" s="1">
        <f>Inskrivning!W82</f>
        <v>0</v>
      </c>
      <c r="S110" s="1">
        <f>Inskrivning!X82</f>
        <v>0</v>
      </c>
    </row>
    <row r="111" spans="1:19" ht="15" x14ac:dyDescent="0.25">
      <c r="A111" s="2"/>
      <c r="B111" s="2" t="str">
        <f>Inskrivning!G81</f>
        <v/>
      </c>
      <c r="C111" s="2" t="s">
        <v>81</v>
      </c>
      <c r="D111" s="2" t="str">
        <f t="shared" si="3"/>
        <v xml:space="preserve">Kl </v>
      </c>
      <c r="E111" s="53" t="str">
        <f>Inskrivning!J81</f>
        <v/>
      </c>
      <c r="F111" s="35" t="str">
        <f>Inskrivning!K81</f>
        <v/>
      </c>
      <c r="G111" s="2">
        <f>Inskrivning!L81</f>
        <v>0</v>
      </c>
      <c r="H111" s="2">
        <f>Inskrivning!M81</f>
        <v>0</v>
      </c>
      <c r="I111" s="2">
        <f>Inskrivning!N81</f>
        <v>0</v>
      </c>
      <c r="J111" s="2">
        <f>Inskrivning!O81</f>
        <v>0</v>
      </c>
      <c r="K111" s="2">
        <f>Inskrivning!P81</f>
        <v>0</v>
      </c>
      <c r="L111" s="1">
        <f>Inskrivning!Q81</f>
        <v>0</v>
      </c>
      <c r="M111" s="2">
        <f>Inskrivning!R81</f>
        <v>0</v>
      </c>
      <c r="N111" s="2">
        <f>Inskrivning!S81</f>
        <v>0</v>
      </c>
      <c r="O111" s="2">
        <f>Inskrivning!T81</f>
        <v>0</v>
      </c>
      <c r="P111" s="2">
        <f>Inskrivning!U81</f>
        <v>0</v>
      </c>
      <c r="Q111" s="2">
        <f>Inskrivning!V81</f>
        <v>0</v>
      </c>
      <c r="R111" s="1">
        <f>Inskrivning!W81</f>
        <v>0</v>
      </c>
      <c r="S111" s="1">
        <f>Inskrivning!X81</f>
        <v>0</v>
      </c>
    </row>
    <row r="112" spans="1:19" ht="15" x14ac:dyDescent="0.25">
      <c r="A112" s="2"/>
      <c r="B112" s="2" t="str">
        <f>Inskrivning!G7</f>
        <v/>
      </c>
      <c r="C112" s="2" t="s">
        <v>81</v>
      </c>
      <c r="D112" s="2" t="str">
        <f t="shared" si="3"/>
        <v xml:space="preserve">Kl </v>
      </c>
      <c r="E112" s="53" t="str">
        <f>Inskrivning!J7</f>
        <v/>
      </c>
      <c r="F112" s="35" t="str">
        <f>Inskrivning!K7</f>
        <v/>
      </c>
      <c r="G112" s="2">
        <f>Inskrivning!L7</f>
        <v>0</v>
      </c>
      <c r="H112" s="2">
        <f>Inskrivning!M7</f>
        <v>0</v>
      </c>
      <c r="I112" s="2">
        <f>Inskrivning!N7</f>
        <v>0</v>
      </c>
      <c r="J112" s="2">
        <f>Inskrivning!O7</f>
        <v>0</v>
      </c>
      <c r="K112" s="2">
        <f>Inskrivning!P7</f>
        <v>0</v>
      </c>
      <c r="L112" s="1">
        <f>Inskrivning!Q7</f>
        <v>0</v>
      </c>
      <c r="M112" s="2">
        <f>Inskrivning!R7</f>
        <v>0</v>
      </c>
      <c r="N112" s="2">
        <f>Inskrivning!S7</f>
        <v>0</v>
      </c>
      <c r="O112" s="2">
        <f>Inskrivning!T7</f>
        <v>0</v>
      </c>
      <c r="P112" s="2">
        <f>Inskrivning!U7</f>
        <v>0</v>
      </c>
      <c r="Q112" s="2">
        <f>Inskrivning!V7</f>
        <v>0</v>
      </c>
      <c r="R112" s="1">
        <f>Inskrivning!W7</f>
        <v>0</v>
      </c>
      <c r="S112" s="1">
        <f>Inskrivning!X7</f>
        <v>0</v>
      </c>
    </row>
    <row r="113" spans="1:19" ht="15" x14ac:dyDescent="0.25">
      <c r="A113" s="2"/>
      <c r="B113" s="2" t="str">
        <f>Inskrivning!G25</f>
        <v/>
      </c>
      <c r="C113" s="2" t="s">
        <v>81</v>
      </c>
      <c r="D113" s="2" t="str">
        <f t="shared" si="3"/>
        <v xml:space="preserve">Kl </v>
      </c>
      <c r="E113" s="53" t="str">
        <f>Inskrivning!J25</f>
        <v/>
      </c>
      <c r="F113" s="35" t="str">
        <f>Inskrivning!K25</f>
        <v/>
      </c>
      <c r="G113" s="2">
        <f>Inskrivning!L25</f>
        <v>0</v>
      </c>
      <c r="H113" s="2">
        <f>Inskrivning!M25</f>
        <v>0</v>
      </c>
      <c r="I113" s="2">
        <f>Inskrivning!N25</f>
        <v>0</v>
      </c>
      <c r="J113" s="2">
        <f>Inskrivning!O25</f>
        <v>0</v>
      </c>
      <c r="K113" s="2">
        <f>Inskrivning!P25</f>
        <v>0</v>
      </c>
      <c r="L113" s="1">
        <f>Inskrivning!Q25</f>
        <v>0</v>
      </c>
      <c r="M113" s="2">
        <f>Inskrivning!R25</f>
        <v>0</v>
      </c>
      <c r="N113" s="2">
        <f>Inskrivning!S25</f>
        <v>0</v>
      </c>
      <c r="O113" s="2">
        <f>Inskrivning!T25</f>
        <v>0</v>
      </c>
      <c r="P113" s="2">
        <f>Inskrivning!U25</f>
        <v>0</v>
      </c>
      <c r="Q113" s="2">
        <f>Inskrivning!V25</f>
        <v>0</v>
      </c>
      <c r="R113" s="1">
        <f>Inskrivning!W25</f>
        <v>0</v>
      </c>
      <c r="S113" s="1">
        <f>Inskrivning!X25</f>
        <v>0</v>
      </c>
    </row>
    <row r="114" spans="1:19" ht="15" x14ac:dyDescent="0.25">
      <c r="A114" s="2"/>
      <c r="B114" s="2" t="str">
        <f>Inskrivning!G26</f>
        <v/>
      </c>
      <c r="C114" s="2" t="s">
        <v>81</v>
      </c>
      <c r="D114" s="2" t="str">
        <f t="shared" si="3"/>
        <v xml:space="preserve">Kl </v>
      </c>
      <c r="E114" s="53" t="str">
        <f>Inskrivning!J26</f>
        <v/>
      </c>
      <c r="F114" s="35" t="str">
        <f>Inskrivning!K26</f>
        <v/>
      </c>
      <c r="G114" s="2">
        <f>Inskrivning!L26</f>
        <v>0</v>
      </c>
      <c r="H114" s="2">
        <f>Inskrivning!M26</f>
        <v>0</v>
      </c>
      <c r="I114" s="2">
        <f>Inskrivning!N26</f>
        <v>0</v>
      </c>
      <c r="J114" s="2">
        <f>Inskrivning!O26</f>
        <v>0</v>
      </c>
      <c r="K114" s="2">
        <f>Inskrivning!P26</f>
        <v>0</v>
      </c>
      <c r="L114" s="1">
        <f>Inskrivning!Q26</f>
        <v>0</v>
      </c>
      <c r="M114" s="2">
        <f>Inskrivning!R26</f>
        <v>0</v>
      </c>
      <c r="N114" s="2">
        <f>Inskrivning!S26</f>
        <v>0</v>
      </c>
      <c r="O114" s="2">
        <f>Inskrivning!T26</f>
        <v>0</v>
      </c>
      <c r="P114" s="2">
        <f>Inskrivning!U26</f>
        <v>0</v>
      </c>
      <c r="Q114" s="2">
        <f>Inskrivning!V26</f>
        <v>0</v>
      </c>
      <c r="R114" s="1">
        <f>Inskrivning!W26</f>
        <v>0</v>
      </c>
      <c r="S114" s="1">
        <f>Inskrivning!X26</f>
        <v>0</v>
      </c>
    </row>
    <row r="115" spans="1:19" ht="15" x14ac:dyDescent="0.25">
      <c r="A115" s="2"/>
      <c r="B115" s="2" t="str">
        <f>Inskrivning!G27</f>
        <v/>
      </c>
      <c r="C115" s="2" t="s">
        <v>81</v>
      </c>
      <c r="D115" s="2" t="str">
        <f t="shared" si="3"/>
        <v xml:space="preserve">Kl </v>
      </c>
      <c r="E115" s="53" t="str">
        <f>Inskrivning!J27</f>
        <v/>
      </c>
      <c r="F115" s="35" t="str">
        <f>Inskrivning!K27</f>
        <v/>
      </c>
      <c r="G115" s="2">
        <f>Inskrivning!L27</f>
        <v>0</v>
      </c>
      <c r="H115" s="2">
        <f>Inskrivning!M27</f>
        <v>0</v>
      </c>
      <c r="I115" s="2">
        <f>Inskrivning!N27</f>
        <v>0</v>
      </c>
      <c r="J115" s="2">
        <f>Inskrivning!O27</f>
        <v>0</v>
      </c>
      <c r="K115" s="2">
        <f>Inskrivning!P27</f>
        <v>0</v>
      </c>
      <c r="L115" s="1">
        <f>Inskrivning!Q27</f>
        <v>0</v>
      </c>
      <c r="M115" s="2">
        <f>Inskrivning!R27</f>
        <v>0</v>
      </c>
      <c r="N115" s="2">
        <f>Inskrivning!S27</f>
        <v>0</v>
      </c>
      <c r="O115" s="2">
        <f>Inskrivning!T27</f>
        <v>0</v>
      </c>
      <c r="P115" s="2">
        <f>Inskrivning!U27</f>
        <v>0</v>
      </c>
      <c r="Q115" s="2">
        <f>Inskrivning!V27</f>
        <v>0</v>
      </c>
      <c r="R115" s="1">
        <f>Inskrivning!W27</f>
        <v>0</v>
      </c>
      <c r="S115" s="1">
        <f>Inskrivning!X27</f>
        <v>0</v>
      </c>
    </row>
    <row r="116" spans="1:19" ht="15" x14ac:dyDescent="0.25">
      <c r="A116" s="2"/>
      <c r="B116" s="2" t="str">
        <f>Inskrivning!G29</f>
        <v/>
      </c>
      <c r="C116" s="2" t="s">
        <v>81</v>
      </c>
      <c r="D116" s="2" t="str">
        <f t="shared" si="3"/>
        <v xml:space="preserve">Kl </v>
      </c>
      <c r="E116" s="53" t="str">
        <f>Inskrivning!J29</f>
        <v/>
      </c>
      <c r="F116" s="35" t="str">
        <f>Inskrivning!K29</f>
        <v/>
      </c>
      <c r="G116" s="2">
        <f>Inskrivning!L29</f>
        <v>0</v>
      </c>
      <c r="H116" s="2">
        <f>Inskrivning!M29</f>
        <v>0</v>
      </c>
      <c r="I116" s="2">
        <f>Inskrivning!N29</f>
        <v>0</v>
      </c>
      <c r="J116" s="2">
        <f>Inskrivning!O29</f>
        <v>0</v>
      </c>
      <c r="K116" s="2">
        <f>Inskrivning!P29</f>
        <v>0</v>
      </c>
      <c r="L116" s="1">
        <f>Inskrivning!Q29</f>
        <v>0</v>
      </c>
      <c r="M116" s="2">
        <f>Inskrivning!R29</f>
        <v>0</v>
      </c>
      <c r="N116" s="2">
        <f>Inskrivning!S29</f>
        <v>0</v>
      </c>
      <c r="O116" s="2">
        <f>Inskrivning!T29</f>
        <v>0</v>
      </c>
      <c r="P116" s="2">
        <f>Inskrivning!U29</f>
        <v>0</v>
      </c>
      <c r="Q116" s="2">
        <f>Inskrivning!V29</f>
        <v>0</v>
      </c>
      <c r="R116" s="1">
        <f>Inskrivning!W29</f>
        <v>0</v>
      </c>
      <c r="S116" s="1">
        <f>Inskrivning!X29</f>
        <v>0</v>
      </c>
    </row>
    <row r="117" spans="1:19" ht="15" x14ac:dyDescent="0.25">
      <c r="A117" s="2"/>
      <c r="B117" s="2" t="str">
        <f>Inskrivning!G30</f>
        <v/>
      </c>
      <c r="C117" s="2" t="s">
        <v>81</v>
      </c>
      <c r="D117" s="2" t="str">
        <f t="shared" si="3"/>
        <v xml:space="preserve">Kl </v>
      </c>
      <c r="E117" s="53" t="str">
        <f>Inskrivning!J30</f>
        <v/>
      </c>
      <c r="F117" s="35" t="str">
        <f>Inskrivning!K30</f>
        <v/>
      </c>
      <c r="G117" s="2">
        <f>Inskrivning!L30</f>
        <v>0</v>
      </c>
      <c r="H117" s="2">
        <f>Inskrivning!M30</f>
        <v>0</v>
      </c>
      <c r="I117" s="2">
        <f>Inskrivning!N30</f>
        <v>0</v>
      </c>
      <c r="J117" s="2">
        <f>Inskrivning!O30</f>
        <v>0</v>
      </c>
      <c r="K117" s="2">
        <f>Inskrivning!P30</f>
        <v>0</v>
      </c>
      <c r="L117" s="1">
        <f>Inskrivning!Q30</f>
        <v>0</v>
      </c>
      <c r="M117" s="2">
        <f>Inskrivning!R30</f>
        <v>0</v>
      </c>
      <c r="N117" s="2">
        <f>Inskrivning!S30</f>
        <v>0</v>
      </c>
      <c r="O117" s="2">
        <f>Inskrivning!T30</f>
        <v>0</v>
      </c>
      <c r="P117" s="2">
        <f>Inskrivning!U30</f>
        <v>0</v>
      </c>
      <c r="Q117" s="2">
        <f>Inskrivning!V30</f>
        <v>0</v>
      </c>
      <c r="R117" s="1">
        <f>Inskrivning!W30</f>
        <v>0</v>
      </c>
      <c r="S117" s="1">
        <f>Inskrivning!X30</f>
        <v>0</v>
      </c>
    </row>
    <row r="118" spans="1:19" ht="15" x14ac:dyDescent="0.25">
      <c r="A118" s="2"/>
      <c r="B118" s="2" t="str">
        <f>Inskrivning!G31</f>
        <v/>
      </c>
      <c r="C118" s="2" t="s">
        <v>81</v>
      </c>
      <c r="D118" s="2" t="str">
        <f t="shared" si="3"/>
        <v xml:space="preserve">Kl </v>
      </c>
      <c r="E118" s="53" t="str">
        <f>Inskrivning!J31</f>
        <v/>
      </c>
      <c r="F118" s="35" t="str">
        <f>Inskrivning!K31</f>
        <v/>
      </c>
      <c r="G118" s="2">
        <f>Inskrivning!L31</f>
        <v>0</v>
      </c>
      <c r="H118" s="2">
        <f>Inskrivning!M31</f>
        <v>0</v>
      </c>
      <c r="I118" s="2">
        <f>Inskrivning!N31</f>
        <v>0</v>
      </c>
      <c r="J118" s="2">
        <f>Inskrivning!O31</f>
        <v>0</v>
      </c>
      <c r="K118" s="2">
        <f>Inskrivning!P31</f>
        <v>0</v>
      </c>
      <c r="L118" s="1">
        <f>Inskrivning!Q31</f>
        <v>0</v>
      </c>
      <c r="M118" s="2">
        <f>Inskrivning!R31</f>
        <v>0</v>
      </c>
      <c r="N118" s="2">
        <f>Inskrivning!S31</f>
        <v>0</v>
      </c>
      <c r="O118" s="2">
        <f>Inskrivning!T31</f>
        <v>0</v>
      </c>
      <c r="P118" s="2">
        <f>Inskrivning!U31</f>
        <v>0</v>
      </c>
      <c r="Q118" s="2">
        <f>Inskrivning!V31</f>
        <v>0</v>
      </c>
      <c r="R118" s="1">
        <f>Inskrivning!W31</f>
        <v>0</v>
      </c>
      <c r="S118" s="1">
        <f>Inskrivning!X31</f>
        <v>0</v>
      </c>
    </row>
    <row r="119" spans="1:19" ht="15" x14ac:dyDescent="0.25">
      <c r="A119" s="2"/>
      <c r="B119" s="2" t="str">
        <f>Inskrivning!G32</f>
        <v/>
      </c>
      <c r="C119" s="2" t="s">
        <v>81</v>
      </c>
      <c r="D119" s="2" t="str">
        <f t="shared" si="3"/>
        <v xml:space="preserve">Kl </v>
      </c>
      <c r="E119" s="53" t="str">
        <f>Inskrivning!J32</f>
        <v/>
      </c>
      <c r="F119" s="35" t="str">
        <f>Inskrivning!K32</f>
        <v/>
      </c>
      <c r="G119" s="2">
        <f>Inskrivning!L32</f>
        <v>0</v>
      </c>
      <c r="H119" s="2">
        <f>Inskrivning!M32</f>
        <v>0</v>
      </c>
      <c r="I119" s="2">
        <f>Inskrivning!N32</f>
        <v>0</v>
      </c>
      <c r="J119" s="2">
        <f>Inskrivning!O32</f>
        <v>0</v>
      </c>
      <c r="K119" s="2">
        <f>Inskrivning!P32</f>
        <v>0</v>
      </c>
      <c r="L119" s="1">
        <f>Inskrivning!Q32</f>
        <v>0</v>
      </c>
      <c r="M119" s="2">
        <f>Inskrivning!R32</f>
        <v>0</v>
      </c>
      <c r="N119" s="2">
        <f>Inskrivning!S32</f>
        <v>0</v>
      </c>
      <c r="O119" s="2">
        <f>Inskrivning!T32</f>
        <v>0</v>
      </c>
      <c r="P119" s="2">
        <f>Inskrivning!U32</f>
        <v>0</v>
      </c>
      <c r="Q119" s="2">
        <f>Inskrivning!V32</f>
        <v>0</v>
      </c>
      <c r="R119" s="1">
        <f>Inskrivning!W32</f>
        <v>0</v>
      </c>
      <c r="S119" s="1">
        <f>Inskrivning!X32</f>
        <v>0</v>
      </c>
    </row>
    <row r="120" spans="1:19" ht="15" x14ac:dyDescent="0.25">
      <c r="A120" s="2"/>
      <c r="B120" s="2" t="str">
        <f>Inskrivning!G33</f>
        <v/>
      </c>
      <c r="C120" s="2" t="s">
        <v>81</v>
      </c>
      <c r="D120" s="2" t="str">
        <f t="shared" si="3"/>
        <v xml:space="preserve">Kl </v>
      </c>
      <c r="E120" s="53" t="str">
        <f>Inskrivning!J33</f>
        <v/>
      </c>
      <c r="F120" s="35" t="str">
        <f>Inskrivning!K33</f>
        <v/>
      </c>
      <c r="G120" s="2">
        <f>Inskrivning!L33</f>
        <v>0</v>
      </c>
      <c r="H120" s="2">
        <f>Inskrivning!M33</f>
        <v>0</v>
      </c>
      <c r="I120" s="2">
        <f>Inskrivning!N33</f>
        <v>0</v>
      </c>
      <c r="J120" s="2">
        <f>Inskrivning!O33</f>
        <v>0</v>
      </c>
      <c r="K120" s="2">
        <f>Inskrivning!P33</f>
        <v>0</v>
      </c>
      <c r="L120" s="1">
        <f>Inskrivning!Q33</f>
        <v>0</v>
      </c>
      <c r="M120" s="2">
        <f>Inskrivning!R33</f>
        <v>0</v>
      </c>
      <c r="N120" s="2">
        <f>Inskrivning!S33</f>
        <v>0</v>
      </c>
      <c r="O120" s="2">
        <f>Inskrivning!T33</f>
        <v>0</v>
      </c>
      <c r="P120" s="2">
        <f>Inskrivning!U33</f>
        <v>0</v>
      </c>
      <c r="Q120" s="2">
        <f>Inskrivning!V33</f>
        <v>0</v>
      </c>
      <c r="R120" s="1">
        <f>Inskrivning!W33</f>
        <v>0</v>
      </c>
      <c r="S120" s="1">
        <f>Inskrivning!X33</f>
        <v>0</v>
      </c>
    </row>
    <row r="121" spans="1:19" ht="15" x14ac:dyDescent="0.25">
      <c r="A121" s="2"/>
      <c r="B121" s="2" t="str">
        <f>Inskrivning!G35</f>
        <v/>
      </c>
      <c r="C121" s="2" t="s">
        <v>81</v>
      </c>
      <c r="D121" s="2" t="str">
        <f t="shared" si="3"/>
        <v xml:space="preserve">Kl </v>
      </c>
      <c r="E121" s="53" t="str">
        <f>Inskrivning!J35</f>
        <v/>
      </c>
      <c r="F121" s="35" t="str">
        <f>Inskrivning!K35</f>
        <v/>
      </c>
      <c r="G121" s="2">
        <f>Inskrivning!L35</f>
        <v>0</v>
      </c>
      <c r="H121" s="2">
        <f>Inskrivning!M35</f>
        <v>0</v>
      </c>
      <c r="I121" s="2">
        <f>Inskrivning!N35</f>
        <v>0</v>
      </c>
      <c r="J121" s="2">
        <f>Inskrivning!O35</f>
        <v>0</v>
      </c>
      <c r="K121" s="2">
        <f>Inskrivning!P35</f>
        <v>0</v>
      </c>
      <c r="L121" s="1">
        <f>Inskrivning!Q35</f>
        <v>0</v>
      </c>
      <c r="M121" s="2">
        <f>Inskrivning!R35</f>
        <v>0</v>
      </c>
      <c r="N121" s="2">
        <f>Inskrivning!S35</f>
        <v>0</v>
      </c>
      <c r="O121" s="2">
        <f>Inskrivning!T35</f>
        <v>0</v>
      </c>
      <c r="P121" s="2">
        <f>Inskrivning!U35</f>
        <v>0</v>
      </c>
      <c r="Q121" s="2">
        <f>Inskrivning!V35</f>
        <v>0</v>
      </c>
      <c r="R121" s="1">
        <f>Inskrivning!W35</f>
        <v>0</v>
      </c>
      <c r="S121" s="1">
        <f>Inskrivning!X35</f>
        <v>0</v>
      </c>
    </row>
    <row r="122" spans="1:19" ht="15" x14ac:dyDescent="0.25">
      <c r="A122" s="2"/>
      <c r="B122" s="2" t="str">
        <f>Inskrivning!G36</f>
        <v/>
      </c>
      <c r="C122" s="2" t="s">
        <v>81</v>
      </c>
      <c r="D122" s="2" t="str">
        <f t="shared" si="3"/>
        <v xml:space="preserve">Kl </v>
      </c>
      <c r="E122" s="53" t="str">
        <f>Inskrivning!J36</f>
        <v/>
      </c>
      <c r="F122" s="35" t="str">
        <f>Inskrivning!K36</f>
        <v/>
      </c>
      <c r="G122" s="2">
        <f>Inskrivning!L36</f>
        <v>0</v>
      </c>
      <c r="H122" s="2">
        <f>Inskrivning!M36</f>
        <v>0</v>
      </c>
      <c r="I122" s="2">
        <f>Inskrivning!N36</f>
        <v>0</v>
      </c>
      <c r="J122" s="2">
        <f>Inskrivning!O36</f>
        <v>0</v>
      </c>
      <c r="K122" s="2">
        <f>Inskrivning!P36</f>
        <v>0</v>
      </c>
      <c r="L122" s="1">
        <f>Inskrivning!Q36</f>
        <v>0</v>
      </c>
      <c r="M122" s="2">
        <f>Inskrivning!R36</f>
        <v>0</v>
      </c>
      <c r="N122" s="2">
        <f>Inskrivning!S36</f>
        <v>0</v>
      </c>
      <c r="O122" s="2">
        <f>Inskrivning!T36</f>
        <v>0</v>
      </c>
      <c r="P122" s="2">
        <f>Inskrivning!U36</f>
        <v>0</v>
      </c>
      <c r="Q122" s="2">
        <f>Inskrivning!V36</f>
        <v>0</v>
      </c>
      <c r="R122" s="1">
        <f>Inskrivning!W36</f>
        <v>0</v>
      </c>
      <c r="S122" s="1">
        <f>Inskrivning!X36</f>
        <v>0</v>
      </c>
    </row>
    <row r="123" spans="1:19" ht="15" x14ac:dyDescent="0.25">
      <c r="A123" s="2"/>
      <c r="B123" s="2" t="str">
        <f>Inskrivning!G37</f>
        <v/>
      </c>
      <c r="C123" s="2" t="s">
        <v>81</v>
      </c>
      <c r="D123" s="2" t="str">
        <f t="shared" si="3"/>
        <v xml:space="preserve">Kl </v>
      </c>
      <c r="E123" s="53" t="str">
        <f>Inskrivning!J37</f>
        <v/>
      </c>
      <c r="F123" s="35" t="str">
        <f>Inskrivning!K37</f>
        <v/>
      </c>
      <c r="G123" s="2">
        <f>Inskrivning!L37</f>
        <v>0</v>
      </c>
      <c r="H123" s="2">
        <f>Inskrivning!M37</f>
        <v>0</v>
      </c>
      <c r="I123" s="2">
        <f>Inskrivning!N37</f>
        <v>0</v>
      </c>
      <c r="J123" s="2">
        <f>Inskrivning!O37</f>
        <v>0</v>
      </c>
      <c r="K123" s="2">
        <f>Inskrivning!P37</f>
        <v>0</v>
      </c>
      <c r="L123" s="1">
        <f>Inskrivning!Q37</f>
        <v>0</v>
      </c>
      <c r="M123" s="2">
        <f>Inskrivning!R37</f>
        <v>0</v>
      </c>
      <c r="N123" s="2">
        <f>Inskrivning!S37</f>
        <v>0</v>
      </c>
      <c r="O123" s="2">
        <f>Inskrivning!T37</f>
        <v>0</v>
      </c>
      <c r="P123" s="2">
        <f>Inskrivning!U37</f>
        <v>0</v>
      </c>
      <c r="Q123" s="2">
        <f>Inskrivning!V37</f>
        <v>0</v>
      </c>
      <c r="R123" s="1">
        <f>Inskrivning!W37</f>
        <v>0</v>
      </c>
      <c r="S123" s="1">
        <f>Inskrivning!X37</f>
        <v>0</v>
      </c>
    </row>
    <row r="124" spans="1:19" ht="15" x14ac:dyDescent="0.25">
      <c r="A124" s="2"/>
      <c r="B124" s="2" t="str">
        <f>Inskrivning!G38</f>
        <v/>
      </c>
      <c r="C124" s="2" t="s">
        <v>81</v>
      </c>
      <c r="D124" s="2" t="str">
        <f t="shared" si="3"/>
        <v xml:space="preserve">Kl </v>
      </c>
      <c r="E124" s="53" t="str">
        <f>Inskrivning!J38</f>
        <v/>
      </c>
      <c r="F124" s="35" t="str">
        <f>Inskrivning!K38</f>
        <v/>
      </c>
      <c r="G124" s="2">
        <f>Inskrivning!L38</f>
        <v>0</v>
      </c>
      <c r="H124" s="2">
        <f>Inskrivning!M38</f>
        <v>0</v>
      </c>
      <c r="I124" s="2">
        <f>Inskrivning!N38</f>
        <v>0</v>
      </c>
      <c r="J124" s="2">
        <f>Inskrivning!O38</f>
        <v>0</v>
      </c>
      <c r="K124" s="2">
        <f>Inskrivning!P38</f>
        <v>0</v>
      </c>
      <c r="L124" s="1">
        <f>Inskrivning!Q38</f>
        <v>0</v>
      </c>
      <c r="M124" s="2">
        <f>Inskrivning!R38</f>
        <v>0</v>
      </c>
      <c r="N124" s="2">
        <f>Inskrivning!S38</f>
        <v>0</v>
      </c>
      <c r="O124" s="2">
        <f>Inskrivning!T38</f>
        <v>0</v>
      </c>
      <c r="P124" s="2">
        <f>Inskrivning!U38</f>
        <v>0</v>
      </c>
      <c r="Q124" s="2">
        <f>Inskrivning!V38</f>
        <v>0</v>
      </c>
      <c r="R124" s="1">
        <f>Inskrivning!W38</f>
        <v>0</v>
      </c>
      <c r="S124" s="1">
        <f>Inskrivning!X38</f>
        <v>0</v>
      </c>
    </row>
    <row r="125" spans="1:19" ht="15" x14ac:dyDescent="0.25">
      <c r="A125" s="2"/>
      <c r="B125" s="2" t="str">
        <f>Inskrivning!G39</f>
        <v/>
      </c>
      <c r="C125" s="2" t="s">
        <v>81</v>
      </c>
      <c r="D125" s="2" t="str">
        <f t="shared" si="3"/>
        <v xml:space="preserve">Kl </v>
      </c>
      <c r="E125" s="53" t="str">
        <f>Inskrivning!J39</f>
        <v/>
      </c>
      <c r="F125" s="35" t="str">
        <f>Inskrivning!K39</f>
        <v/>
      </c>
      <c r="G125" s="2">
        <f>Inskrivning!L39</f>
        <v>0</v>
      </c>
      <c r="H125" s="2">
        <f>Inskrivning!M39</f>
        <v>0</v>
      </c>
      <c r="I125" s="2">
        <f>Inskrivning!N39</f>
        <v>0</v>
      </c>
      <c r="J125" s="2">
        <f>Inskrivning!O39</f>
        <v>0</v>
      </c>
      <c r="K125" s="2">
        <f>Inskrivning!P39</f>
        <v>0</v>
      </c>
      <c r="L125" s="1">
        <f>Inskrivning!Q39</f>
        <v>0</v>
      </c>
      <c r="M125" s="2">
        <f>Inskrivning!R39</f>
        <v>0</v>
      </c>
      <c r="N125" s="2">
        <f>Inskrivning!S39</f>
        <v>0</v>
      </c>
      <c r="O125" s="2">
        <f>Inskrivning!T39</f>
        <v>0</v>
      </c>
      <c r="P125" s="2">
        <f>Inskrivning!U39</f>
        <v>0</v>
      </c>
      <c r="Q125" s="2">
        <f>Inskrivning!V39</f>
        <v>0</v>
      </c>
      <c r="R125" s="1">
        <f>Inskrivning!W39</f>
        <v>0</v>
      </c>
      <c r="S125" s="1">
        <f>Inskrivning!X39</f>
        <v>0</v>
      </c>
    </row>
    <row r="126" spans="1:19" ht="15" x14ac:dyDescent="0.25">
      <c r="A126" s="2"/>
      <c r="B126" s="2" t="str">
        <f>Inskrivning!G40</f>
        <v/>
      </c>
      <c r="C126" s="2" t="s">
        <v>81</v>
      </c>
      <c r="D126" s="2" t="str">
        <f t="shared" si="3"/>
        <v xml:space="preserve">Kl </v>
      </c>
      <c r="E126" s="53" t="str">
        <f>Inskrivning!J40</f>
        <v/>
      </c>
      <c r="F126" s="35" t="str">
        <f>Inskrivning!K40</f>
        <v/>
      </c>
      <c r="G126" s="2">
        <f>Inskrivning!L40</f>
        <v>0</v>
      </c>
      <c r="H126" s="2">
        <f>Inskrivning!M40</f>
        <v>0</v>
      </c>
      <c r="I126" s="2">
        <f>Inskrivning!N40</f>
        <v>0</v>
      </c>
      <c r="J126" s="2">
        <f>Inskrivning!O40</f>
        <v>0</v>
      </c>
      <c r="K126" s="2">
        <f>Inskrivning!P40</f>
        <v>0</v>
      </c>
      <c r="L126" s="1">
        <f>Inskrivning!Q40</f>
        <v>0</v>
      </c>
      <c r="M126" s="2">
        <f>Inskrivning!R40</f>
        <v>0</v>
      </c>
      <c r="N126" s="2">
        <f>Inskrivning!S40</f>
        <v>0</v>
      </c>
      <c r="O126" s="2">
        <f>Inskrivning!T40</f>
        <v>0</v>
      </c>
      <c r="P126" s="2">
        <f>Inskrivning!U40</f>
        <v>0</v>
      </c>
      <c r="Q126" s="2">
        <f>Inskrivning!V40</f>
        <v>0</v>
      </c>
      <c r="R126" s="1">
        <f>Inskrivning!W40</f>
        <v>0</v>
      </c>
      <c r="S126" s="1">
        <f>Inskrivning!X40</f>
        <v>0</v>
      </c>
    </row>
    <row r="127" spans="1:19" ht="15" x14ac:dyDescent="0.25">
      <c r="A127" s="2"/>
      <c r="B127" s="2" t="str">
        <f>Inskrivning!G41</f>
        <v/>
      </c>
      <c r="C127" s="2" t="s">
        <v>81</v>
      </c>
      <c r="D127" s="2" t="str">
        <f t="shared" si="3"/>
        <v xml:space="preserve">Kl </v>
      </c>
      <c r="E127" s="53" t="str">
        <f>Inskrivning!J41</f>
        <v/>
      </c>
      <c r="F127" s="35" t="str">
        <f>Inskrivning!K41</f>
        <v/>
      </c>
      <c r="G127" s="2">
        <f>Inskrivning!L41</f>
        <v>0</v>
      </c>
      <c r="H127" s="2">
        <f>Inskrivning!M41</f>
        <v>0</v>
      </c>
      <c r="I127" s="2">
        <f>Inskrivning!N41</f>
        <v>0</v>
      </c>
      <c r="J127" s="2">
        <f>Inskrivning!O41</f>
        <v>0</v>
      </c>
      <c r="K127" s="2">
        <f>Inskrivning!P41</f>
        <v>0</v>
      </c>
      <c r="L127" s="1">
        <f>Inskrivning!Q41</f>
        <v>0</v>
      </c>
      <c r="M127" s="2">
        <f>Inskrivning!R41</f>
        <v>0</v>
      </c>
      <c r="N127" s="2">
        <f>Inskrivning!S41</f>
        <v>0</v>
      </c>
      <c r="O127" s="2">
        <f>Inskrivning!T41</f>
        <v>0</v>
      </c>
      <c r="P127" s="2">
        <f>Inskrivning!U41</f>
        <v>0</v>
      </c>
      <c r="Q127" s="2">
        <f>Inskrivning!V41</f>
        <v>0</v>
      </c>
      <c r="R127" s="1">
        <f>Inskrivning!W41</f>
        <v>0</v>
      </c>
      <c r="S127" s="1">
        <f>Inskrivning!X41</f>
        <v>0</v>
      </c>
    </row>
    <row r="128" spans="1:19" ht="15" x14ac:dyDescent="0.25">
      <c r="A128" s="2"/>
      <c r="B128" s="2" t="str">
        <f>Inskrivning!G42</f>
        <v/>
      </c>
      <c r="C128" s="2" t="s">
        <v>81</v>
      </c>
      <c r="D128" s="2" t="str">
        <f t="shared" si="3"/>
        <v xml:space="preserve">Kl </v>
      </c>
      <c r="E128" s="53" t="str">
        <f>Inskrivning!J42</f>
        <v/>
      </c>
      <c r="F128" s="35" t="str">
        <f>Inskrivning!K42</f>
        <v/>
      </c>
      <c r="G128" s="2">
        <f>Inskrivning!L42</f>
        <v>0</v>
      </c>
      <c r="H128" s="2">
        <f>Inskrivning!M42</f>
        <v>0</v>
      </c>
      <c r="I128" s="2">
        <f>Inskrivning!N42</f>
        <v>0</v>
      </c>
      <c r="J128" s="2">
        <f>Inskrivning!O42</f>
        <v>0</v>
      </c>
      <c r="K128" s="2">
        <f>Inskrivning!P42</f>
        <v>0</v>
      </c>
      <c r="L128" s="1">
        <f>Inskrivning!Q42</f>
        <v>0</v>
      </c>
      <c r="M128" s="2">
        <f>Inskrivning!R42</f>
        <v>0</v>
      </c>
      <c r="N128" s="2">
        <f>Inskrivning!S42</f>
        <v>0</v>
      </c>
      <c r="O128" s="2">
        <f>Inskrivning!T42</f>
        <v>0</v>
      </c>
      <c r="P128" s="2">
        <f>Inskrivning!U42</f>
        <v>0</v>
      </c>
      <c r="Q128" s="2">
        <f>Inskrivning!V42</f>
        <v>0</v>
      </c>
      <c r="R128" s="1">
        <f>Inskrivning!W42</f>
        <v>0</v>
      </c>
      <c r="S128" s="1">
        <f>Inskrivning!X42</f>
        <v>0</v>
      </c>
    </row>
    <row r="129" spans="1:19" ht="15" x14ac:dyDescent="0.25">
      <c r="A129" s="2"/>
      <c r="B129" s="2" t="str">
        <f>Inskrivning!G43</f>
        <v/>
      </c>
      <c r="C129" s="2" t="s">
        <v>81</v>
      </c>
      <c r="D129" s="2" t="str">
        <f t="shared" si="3"/>
        <v xml:space="preserve">Kl </v>
      </c>
      <c r="E129" s="53" t="str">
        <f>Inskrivning!J43</f>
        <v/>
      </c>
      <c r="F129" s="35" t="str">
        <f>Inskrivning!K43</f>
        <v/>
      </c>
      <c r="G129" s="2">
        <f>Inskrivning!L43</f>
        <v>0</v>
      </c>
      <c r="H129" s="2">
        <f>Inskrivning!M43</f>
        <v>0</v>
      </c>
      <c r="I129" s="2">
        <f>Inskrivning!N43</f>
        <v>0</v>
      </c>
      <c r="J129" s="2">
        <f>Inskrivning!O43</f>
        <v>0</v>
      </c>
      <c r="K129" s="2">
        <f>Inskrivning!P43</f>
        <v>0</v>
      </c>
      <c r="L129" s="1">
        <f>Inskrivning!Q43</f>
        <v>0</v>
      </c>
      <c r="M129" s="2">
        <f>Inskrivning!R43</f>
        <v>0</v>
      </c>
      <c r="N129" s="2">
        <f>Inskrivning!S43</f>
        <v>0</v>
      </c>
      <c r="O129" s="2">
        <f>Inskrivning!T43</f>
        <v>0</v>
      </c>
      <c r="P129" s="2">
        <f>Inskrivning!U43</f>
        <v>0</v>
      </c>
      <c r="Q129" s="2">
        <f>Inskrivning!V43</f>
        <v>0</v>
      </c>
      <c r="R129" s="1">
        <f>Inskrivning!W43</f>
        <v>0</v>
      </c>
      <c r="S129" s="1">
        <f>Inskrivning!X43</f>
        <v>0</v>
      </c>
    </row>
    <row r="130" spans="1:19" ht="15" x14ac:dyDescent="0.25">
      <c r="A130" s="2"/>
      <c r="B130" s="2" t="str">
        <f>Inskrivning!G44</f>
        <v/>
      </c>
      <c r="C130" s="2" t="s">
        <v>81</v>
      </c>
      <c r="D130" s="2" t="str">
        <f t="shared" si="3"/>
        <v xml:space="preserve">Kl </v>
      </c>
      <c r="E130" s="53" t="str">
        <f>Inskrivning!J44</f>
        <v/>
      </c>
      <c r="F130" s="35" t="str">
        <f>Inskrivning!K44</f>
        <v/>
      </c>
      <c r="G130" s="2">
        <f>Inskrivning!L44</f>
        <v>0</v>
      </c>
      <c r="H130" s="2">
        <f>Inskrivning!M44</f>
        <v>0</v>
      </c>
      <c r="I130" s="2">
        <f>Inskrivning!N44</f>
        <v>0</v>
      </c>
      <c r="J130" s="2">
        <f>Inskrivning!O44</f>
        <v>0</v>
      </c>
      <c r="K130" s="2">
        <f>Inskrivning!P44</f>
        <v>0</v>
      </c>
      <c r="L130" s="1">
        <f>Inskrivning!Q44</f>
        <v>0</v>
      </c>
      <c r="M130" s="2">
        <f>Inskrivning!R44</f>
        <v>0</v>
      </c>
      <c r="N130" s="2">
        <f>Inskrivning!S44</f>
        <v>0</v>
      </c>
      <c r="O130" s="2">
        <f>Inskrivning!T44</f>
        <v>0</v>
      </c>
      <c r="P130" s="2">
        <f>Inskrivning!U44</f>
        <v>0</v>
      </c>
      <c r="Q130" s="2">
        <f>Inskrivning!V44</f>
        <v>0</v>
      </c>
      <c r="R130" s="1">
        <f>Inskrivning!W44</f>
        <v>0</v>
      </c>
      <c r="S130" s="1">
        <f>Inskrivning!X44</f>
        <v>0</v>
      </c>
    </row>
    <row r="131" spans="1:19" ht="15" x14ac:dyDescent="0.25">
      <c r="A131" s="2"/>
      <c r="B131" s="2" t="str">
        <f>Inskrivning!G45</f>
        <v/>
      </c>
      <c r="C131" s="2" t="s">
        <v>81</v>
      </c>
      <c r="D131" s="2" t="str">
        <f t="shared" si="3"/>
        <v xml:space="preserve">Kl </v>
      </c>
      <c r="E131" s="53" t="str">
        <f>Inskrivning!J45</f>
        <v/>
      </c>
      <c r="F131" s="35" t="str">
        <f>Inskrivning!K45</f>
        <v/>
      </c>
      <c r="G131" s="2">
        <f>Inskrivning!L45</f>
        <v>0</v>
      </c>
      <c r="H131" s="2">
        <f>Inskrivning!M45</f>
        <v>0</v>
      </c>
      <c r="I131" s="2">
        <f>Inskrivning!N45</f>
        <v>0</v>
      </c>
      <c r="J131" s="2">
        <f>Inskrivning!O45</f>
        <v>0</v>
      </c>
      <c r="K131" s="2">
        <f>Inskrivning!P45</f>
        <v>0</v>
      </c>
      <c r="L131" s="1">
        <f>Inskrivning!Q45</f>
        <v>0</v>
      </c>
      <c r="M131" s="2">
        <f>Inskrivning!R45</f>
        <v>0</v>
      </c>
      <c r="N131" s="2">
        <f>Inskrivning!S45</f>
        <v>0</v>
      </c>
      <c r="O131" s="2">
        <f>Inskrivning!T45</f>
        <v>0</v>
      </c>
      <c r="P131" s="2">
        <f>Inskrivning!U45</f>
        <v>0</v>
      </c>
      <c r="Q131" s="2">
        <f>Inskrivning!V45</f>
        <v>0</v>
      </c>
      <c r="R131" s="1">
        <f>Inskrivning!W45</f>
        <v>0</v>
      </c>
      <c r="S131" s="1">
        <f>Inskrivning!X45</f>
        <v>0</v>
      </c>
    </row>
    <row r="132" spans="1:19" ht="15" x14ac:dyDescent="0.25">
      <c r="A132" s="2"/>
      <c r="B132" s="2" t="str">
        <f>Inskrivning!G46</f>
        <v/>
      </c>
      <c r="C132" s="2" t="s">
        <v>81</v>
      </c>
      <c r="D132" s="2" t="str">
        <f t="shared" si="3"/>
        <v xml:space="preserve">Kl </v>
      </c>
      <c r="E132" s="53" t="str">
        <f>Inskrivning!J46</f>
        <v/>
      </c>
      <c r="F132" s="35" t="str">
        <f>Inskrivning!K46</f>
        <v/>
      </c>
      <c r="G132" s="2">
        <f>Inskrivning!L46</f>
        <v>0</v>
      </c>
      <c r="H132" s="2">
        <f>Inskrivning!M46</f>
        <v>0</v>
      </c>
      <c r="I132" s="2">
        <f>Inskrivning!N46</f>
        <v>0</v>
      </c>
      <c r="J132" s="2">
        <f>Inskrivning!O46</f>
        <v>0</v>
      </c>
      <c r="K132" s="2">
        <f>Inskrivning!P46</f>
        <v>0</v>
      </c>
      <c r="L132" s="1">
        <f>Inskrivning!Q46</f>
        <v>0</v>
      </c>
      <c r="M132" s="2">
        <f>Inskrivning!R46</f>
        <v>0</v>
      </c>
      <c r="N132" s="2">
        <f>Inskrivning!S46</f>
        <v>0</v>
      </c>
      <c r="O132" s="2">
        <f>Inskrivning!T46</f>
        <v>0</v>
      </c>
      <c r="P132" s="2">
        <f>Inskrivning!U46</f>
        <v>0</v>
      </c>
      <c r="Q132" s="2">
        <f>Inskrivning!V46</f>
        <v>0</v>
      </c>
      <c r="R132" s="1">
        <f>Inskrivning!W46</f>
        <v>0</v>
      </c>
      <c r="S132" s="1">
        <f>Inskrivning!X46</f>
        <v>0</v>
      </c>
    </row>
    <row r="133" spans="1:19" ht="15" x14ac:dyDescent="0.25">
      <c r="A133" s="2"/>
      <c r="B133" s="2" t="str">
        <f>Inskrivning!G47</f>
        <v/>
      </c>
      <c r="C133" s="2" t="s">
        <v>81</v>
      </c>
      <c r="D133" s="2" t="str">
        <f t="shared" ref="D133:D164" si="4">C133&amp;" "&amp;B133</f>
        <v xml:space="preserve">Kl </v>
      </c>
      <c r="E133" s="53" t="str">
        <f>Inskrivning!J47</f>
        <v/>
      </c>
      <c r="F133" s="35" t="str">
        <f>Inskrivning!K47</f>
        <v/>
      </c>
      <c r="G133" s="2">
        <f>Inskrivning!L47</f>
        <v>0</v>
      </c>
      <c r="H133" s="2">
        <f>Inskrivning!M47</f>
        <v>0</v>
      </c>
      <c r="I133" s="2">
        <f>Inskrivning!N47</f>
        <v>0</v>
      </c>
      <c r="J133" s="2">
        <f>Inskrivning!O47</f>
        <v>0</v>
      </c>
      <c r="K133" s="2">
        <f>Inskrivning!P47</f>
        <v>0</v>
      </c>
      <c r="L133" s="1">
        <f>Inskrivning!Q47</f>
        <v>0</v>
      </c>
      <c r="M133" s="2">
        <f>Inskrivning!R47</f>
        <v>0</v>
      </c>
      <c r="N133" s="2">
        <f>Inskrivning!S47</f>
        <v>0</v>
      </c>
      <c r="O133" s="2">
        <f>Inskrivning!T47</f>
        <v>0</v>
      </c>
      <c r="P133" s="2">
        <f>Inskrivning!U47</f>
        <v>0</v>
      </c>
      <c r="Q133" s="2">
        <f>Inskrivning!V47</f>
        <v>0</v>
      </c>
      <c r="R133" s="1">
        <f>Inskrivning!W47</f>
        <v>0</v>
      </c>
      <c r="S133" s="1">
        <f>Inskrivning!X47</f>
        <v>0</v>
      </c>
    </row>
    <row r="134" spans="1:19" ht="15" x14ac:dyDescent="0.25">
      <c r="A134" s="2"/>
      <c r="B134" s="2" t="str">
        <f>Inskrivning!G49</f>
        <v/>
      </c>
      <c r="C134" s="2" t="s">
        <v>81</v>
      </c>
      <c r="D134" s="2" t="str">
        <f t="shared" si="4"/>
        <v xml:space="preserve">Kl </v>
      </c>
      <c r="E134" s="53" t="str">
        <f>Inskrivning!J49</f>
        <v/>
      </c>
      <c r="F134" s="35" t="str">
        <f>Inskrivning!K49</f>
        <v/>
      </c>
      <c r="G134" s="2">
        <f>Inskrivning!L49</f>
        <v>0</v>
      </c>
      <c r="H134" s="2">
        <f>Inskrivning!M49</f>
        <v>0</v>
      </c>
      <c r="I134" s="2">
        <f>Inskrivning!N49</f>
        <v>0</v>
      </c>
      <c r="J134" s="2">
        <f>Inskrivning!O49</f>
        <v>0</v>
      </c>
      <c r="K134" s="2">
        <f>Inskrivning!P49</f>
        <v>0</v>
      </c>
      <c r="L134" s="1">
        <f>Inskrivning!Q49</f>
        <v>0</v>
      </c>
      <c r="M134" s="2">
        <f>Inskrivning!R49</f>
        <v>0</v>
      </c>
      <c r="N134" s="2">
        <f>Inskrivning!S49</f>
        <v>0</v>
      </c>
      <c r="O134" s="2">
        <f>Inskrivning!T49</f>
        <v>0</v>
      </c>
      <c r="P134" s="2">
        <f>Inskrivning!U49</f>
        <v>0</v>
      </c>
      <c r="Q134" s="2">
        <f>Inskrivning!V49</f>
        <v>0</v>
      </c>
      <c r="R134" s="1">
        <f>Inskrivning!W49</f>
        <v>0</v>
      </c>
      <c r="S134" s="1">
        <f>Inskrivning!X49</f>
        <v>0</v>
      </c>
    </row>
    <row r="135" spans="1:19" ht="15" x14ac:dyDescent="0.25">
      <c r="A135" s="2"/>
      <c r="B135" s="2" t="str">
        <f>Inskrivning!G50</f>
        <v/>
      </c>
      <c r="C135" s="2" t="s">
        <v>81</v>
      </c>
      <c r="D135" s="2" t="str">
        <f t="shared" si="4"/>
        <v xml:space="preserve">Kl </v>
      </c>
      <c r="E135" s="53" t="str">
        <f>Inskrivning!J50</f>
        <v/>
      </c>
      <c r="F135" s="35" t="str">
        <f>Inskrivning!K50</f>
        <v/>
      </c>
      <c r="G135" s="2">
        <f>Inskrivning!L50</f>
        <v>0</v>
      </c>
      <c r="H135" s="2">
        <f>Inskrivning!M50</f>
        <v>0</v>
      </c>
      <c r="I135" s="2">
        <f>Inskrivning!N50</f>
        <v>0</v>
      </c>
      <c r="J135" s="2">
        <f>Inskrivning!O50</f>
        <v>0</v>
      </c>
      <c r="K135" s="2">
        <f>Inskrivning!P50</f>
        <v>0</v>
      </c>
      <c r="L135" s="1">
        <f>Inskrivning!Q50</f>
        <v>0</v>
      </c>
      <c r="M135" s="2">
        <f>Inskrivning!R50</f>
        <v>0</v>
      </c>
      <c r="N135" s="2">
        <f>Inskrivning!S50</f>
        <v>0</v>
      </c>
      <c r="O135" s="2">
        <f>Inskrivning!T50</f>
        <v>0</v>
      </c>
      <c r="P135" s="2">
        <f>Inskrivning!U50</f>
        <v>0</v>
      </c>
      <c r="Q135" s="2">
        <f>Inskrivning!V50</f>
        <v>0</v>
      </c>
      <c r="R135" s="1">
        <f>Inskrivning!W50</f>
        <v>0</v>
      </c>
      <c r="S135" s="1">
        <f>Inskrivning!X50</f>
        <v>0</v>
      </c>
    </row>
    <row r="136" spans="1:19" ht="15" x14ac:dyDescent="0.25">
      <c r="A136" s="2"/>
      <c r="B136" s="2" t="str">
        <f>Inskrivning!G51</f>
        <v/>
      </c>
      <c r="C136" s="2" t="s">
        <v>81</v>
      </c>
      <c r="D136" s="2" t="str">
        <f t="shared" si="4"/>
        <v xml:space="preserve">Kl </v>
      </c>
      <c r="E136" s="53" t="str">
        <f>Inskrivning!J51</f>
        <v/>
      </c>
      <c r="F136" s="35" t="str">
        <f>Inskrivning!K51</f>
        <v/>
      </c>
      <c r="G136" s="2">
        <f>Inskrivning!L51</f>
        <v>0</v>
      </c>
      <c r="H136" s="2">
        <f>Inskrivning!M51</f>
        <v>0</v>
      </c>
      <c r="I136" s="2">
        <f>Inskrivning!N51</f>
        <v>0</v>
      </c>
      <c r="J136" s="2">
        <f>Inskrivning!O51</f>
        <v>0</v>
      </c>
      <c r="K136" s="2">
        <f>Inskrivning!P51</f>
        <v>0</v>
      </c>
      <c r="L136" s="1">
        <f>Inskrivning!Q51</f>
        <v>0</v>
      </c>
      <c r="M136" s="2">
        <f>Inskrivning!R51</f>
        <v>0</v>
      </c>
      <c r="N136" s="2">
        <f>Inskrivning!S51</f>
        <v>0</v>
      </c>
      <c r="O136" s="2">
        <f>Inskrivning!T51</f>
        <v>0</v>
      </c>
      <c r="P136" s="2">
        <f>Inskrivning!U51</f>
        <v>0</v>
      </c>
      <c r="Q136" s="2">
        <f>Inskrivning!V51</f>
        <v>0</v>
      </c>
      <c r="R136" s="1">
        <f>Inskrivning!W51</f>
        <v>0</v>
      </c>
      <c r="S136" s="1">
        <f>Inskrivning!X51</f>
        <v>0</v>
      </c>
    </row>
    <row r="137" spans="1:19" ht="15" x14ac:dyDescent="0.25">
      <c r="A137" s="2"/>
      <c r="B137" s="2" t="str">
        <f>Inskrivning!G52</f>
        <v/>
      </c>
      <c r="C137" s="2" t="s">
        <v>81</v>
      </c>
      <c r="D137" s="2" t="str">
        <f t="shared" si="4"/>
        <v xml:space="preserve">Kl </v>
      </c>
      <c r="E137" s="53" t="str">
        <f>Inskrivning!J52</f>
        <v/>
      </c>
      <c r="F137" s="35" t="str">
        <f>Inskrivning!K52</f>
        <v/>
      </c>
      <c r="G137" s="2">
        <f>Inskrivning!L52</f>
        <v>0</v>
      </c>
      <c r="H137" s="2">
        <f>Inskrivning!M52</f>
        <v>0</v>
      </c>
      <c r="I137" s="2">
        <f>Inskrivning!N52</f>
        <v>0</v>
      </c>
      <c r="J137" s="2">
        <f>Inskrivning!O52</f>
        <v>0</v>
      </c>
      <c r="K137" s="2">
        <f>Inskrivning!P52</f>
        <v>0</v>
      </c>
      <c r="L137" s="1">
        <f>Inskrivning!Q52</f>
        <v>0</v>
      </c>
      <c r="M137" s="2">
        <f>Inskrivning!R52</f>
        <v>0</v>
      </c>
      <c r="N137" s="2">
        <f>Inskrivning!S52</f>
        <v>0</v>
      </c>
      <c r="O137" s="2">
        <f>Inskrivning!T52</f>
        <v>0</v>
      </c>
      <c r="P137" s="2">
        <f>Inskrivning!U52</f>
        <v>0</v>
      </c>
      <c r="Q137" s="2">
        <f>Inskrivning!V52</f>
        <v>0</v>
      </c>
      <c r="R137" s="1">
        <f>Inskrivning!W52</f>
        <v>0</v>
      </c>
      <c r="S137" s="1">
        <f>Inskrivning!X52</f>
        <v>0</v>
      </c>
    </row>
    <row r="138" spans="1:19" ht="15" x14ac:dyDescent="0.25">
      <c r="A138" s="2"/>
      <c r="B138" s="2" t="str">
        <f>Inskrivning!G53</f>
        <v/>
      </c>
      <c r="C138" s="2" t="s">
        <v>81</v>
      </c>
      <c r="D138" s="2" t="str">
        <f t="shared" si="4"/>
        <v xml:space="preserve">Kl </v>
      </c>
      <c r="E138" s="53" t="str">
        <f>Inskrivning!J53</f>
        <v/>
      </c>
      <c r="F138" s="35" t="str">
        <f>Inskrivning!K53</f>
        <v/>
      </c>
      <c r="G138" s="2">
        <f>Inskrivning!L53</f>
        <v>0</v>
      </c>
      <c r="H138" s="2">
        <f>Inskrivning!M53</f>
        <v>0</v>
      </c>
      <c r="I138" s="2">
        <f>Inskrivning!N53</f>
        <v>0</v>
      </c>
      <c r="J138" s="2">
        <f>Inskrivning!O53</f>
        <v>0</v>
      </c>
      <c r="K138" s="2">
        <f>Inskrivning!P53</f>
        <v>0</v>
      </c>
      <c r="L138" s="1">
        <f>Inskrivning!Q53</f>
        <v>0</v>
      </c>
      <c r="M138" s="2">
        <f>Inskrivning!R53</f>
        <v>0</v>
      </c>
      <c r="N138" s="2">
        <f>Inskrivning!S53</f>
        <v>0</v>
      </c>
      <c r="O138" s="2">
        <f>Inskrivning!T53</f>
        <v>0</v>
      </c>
      <c r="P138" s="2">
        <f>Inskrivning!U53</f>
        <v>0</v>
      </c>
      <c r="Q138" s="2">
        <f>Inskrivning!V53</f>
        <v>0</v>
      </c>
      <c r="R138" s="1">
        <f>Inskrivning!W53</f>
        <v>0</v>
      </c>
      <c r="S138" s="1">
        <f>Inskrivning!X53</f>
        <v>0</v>
      </c>
    </row>
    <row r="139" spans="1:19" ht="15" x14ac:dyDescent="0.25">
      <c r="A139" s="2"/>
      <c r="B139" s="2" t="str">
        <f>Inskrivning!G54</f>
        <v/>
      </c>
      <c r="C139" s="2" t="s">
        <v>81</v>
      </c>
      <c r="D139" s="2" t="str">
        <f t="shared" si="4"/>
        <v xml:space="preserve">Kl </v>
      </c>
      <c r="E139" s="53" t="str">
        <f>Inskrivning!J54</f>
        <v/>
      </c>
      <c r="F139" s="35" t="str">
        <f>Inskrivning!K54</f>
        <v/>
      </c>
      <c r="G139" s="2">
        <f>Inskrivning!L54</f>
        <v>0</v>
      </c>
      <c r="H139" s="2">
        <f>Inskrivning!M54</f>
        <v>0</v>
      </c>
      <c r="I139" s="2">
        <f>Inskrivning!N54</f>
        <v>0</v>
      </c>
      <c r="J139" s="2">
        <f>Inskrivning!O54</f>
        <v>0</v>
      </c>
      <c r="K139" s="2">
        <f>Inskrivning!P54</f>
        <v>0</v>
      </c>
      <c r="L139" s="1">
        <f>Inskrivning!Q54</f>
        <v>0</v>
      </c>
      <c r="M139" s="2">
        <f>Inskrivning!R54</f>
        <v>0</v>
      </c>
      <c r="N139" s="2">
        <f>Inskrivning!S54</f>
        <v>0</v>
      </c>
      <c r="O139" s="2">
        <f>Inskrivning!T54</f>
        <v>0</v>
      </c>
      <c r="P139" s="2">
        <f>Inskrivning!U54</f>
        <v>0</v>
      </c>
      <c r="Q139" s="2">
        <f>Inskrivning!V54</f>
        <v>0</v>
      </c>
      <c r="R139" s="1">
        <f>Inskrivning!W54</f>
        <v>0</v>
      </c>
      <c r="S139" s="1">
        <f>Inskrivning!X54</f>
        <v>0</v>
      </c>
    </row>
    <row r="140" spans="1:19" ht="15" x14ac:dyDescent="0.25">
      <c r="A140" s="2"/>
      <c r="B140" s="2" t="str">
        <f>Inskrivning!G56</f>
        <v/>
      </c>
      <c r="C140" s="2" t="s">
        <v>81</v>
      </c>
      <c r="D140" s="2" t="str">
        <f t="shared" si="4"/>
        <v xml:space="preserve">Kl </v>
      </c>
      <c r="E140" s="53" t="str">
        <f>Inskrivning!J56</f>
        <v/>
      </c>
      <c r="F140" s="35" t="str">
        <f>Inskrivning!K56</f>
        <v/>
      </c>
      <c r="G140" s="2">
        <f>Inskrivning!L56</f>
        <v>0</v>
      </c>
      <c r="H140" s="2">
        <f>Inskrivning!M56</f>
        <v>0</v>
      </c>
      <c r="I140" s="2">
        <f>Inskrivning!N56</f>
        <v>0</v>
      </c>
      <c r="J140" s="2">
        <f>Inskrivning!O56</f>
        <v>0</v>
      </c>
      <c r="K140" s="2">
        <f>Inskrivning!P56</f>
        <v>0</v>
      </c>
      <c r="L140" s="1">
        <f>Inskrivning!Q56</f>
        <v>0</v>
      </c>
      <c r="M140" s="2">
        <f>Inskrivning!R56</f>
        <v>0</v>
      </c>
      <c r="N140" s="2">
        <f>Inskrivning!S56</f>
        <v>0</v>
      </c>
      <c r="O140" s="2">
        <f>Inskrivning!T56</f>
        <v>0</v>
      </c>
      <c r="P140" s="2">
        <f>Inskrivning!U56</f>
        <v>0</v>
      </c>
      <c r="Q140" s="2">
        <f>Inskrivning!V56</f>
        <v>0</v>
      </c>
      <c r="R140" s="1">
        <f>Inskrivning!W56</f>
        <v>0</v>
      </c>
      <c r="S140" s="1">
        <f>Inskrivning!X56</f>
        <v>0</v>
      </c>
    </row>
    <row r="141" spans="1:19" ht="15" x14ac:dyDescent="0.25">
      <c r="A141" s="2"/>
      <c r="B141" s="2" t="str">
        <f>Inskrivning!G57</f>
        <v/>
      </c>
      <c r="C141" s="2" t="s">
        <v>81</v>
      </c>
      <c r="D141" s="2" t="str">
        <f t="shared" si="4"/>
        <v xml:space="preserve">Kl </v>
      </c>
      <c r="E141" s="53" t="str">
        <f>Inskrivning!J57</f>
        <v/>
      </c>
      <c r="F141" s="35" t="str">
        <f>Inskrivning!K57</f>
        <v/>
      </c>
      <c r="G141" s="2">
        <f>Inskrivning!L57</f>
        <v>0</v>
      </c>
      <c r="H141" s="2">
        <f>Inskrivning!M57</f>
        <v>0</v>
      </c>
      <c r="I141" s="2">
        <f>Inskrivning!N57</f>
        <v>0</v>
      </c>
      <c r="J141" s="2">
        <f>Inskrivning!O57</f>
        <v>0</v>
      </c>
      <c r="K141" s="2">
        <f>Inskrivning!P57</f>
        <v>0</v>
      </c>
      <c r="L141" s="1">
        <f>Inskrivning!Q57</f>
        <v>0</v>
      </c>
      <c r="M141" s="2">
        <f>Inskrivning!R57</f>
        <v>0</v>
      </c>
      <c r="N141" s="2">
        <f>Inskrivning!S57</f>
        <v>0</v>
      </c>
      <c r="O141" s="2">
        <f>Inskrivning!T57</f>
        <v>0</v>
      </c>
      <c r="P141" s="2">
        <f>Inskrivning!U57</f>
        <v>0</v>
      </c>
      <c r="Q141" s="2">
        <f>Inskrivning!V57</f>
        <v>0</v>
      </c>
      <c r="R141" s="1">
        <f>Inskrivning!W57</f>
        <v>0</v>
      </c>
      <c r="S141" s="1">
        <f>Inskrivning!X57</f>
        <v>0</v>
      </c>
    </row>
    <row r="142" spans="1:19" ht="15" x14ac:dyDescent="0.25">
      <c r="A142" s="2"/>
      <c r="B142" s="2" t="str">
        <f>Inskrivning!G58</f>
        <v/>
      </c>
      <c r="C142" s="2" t="s">
        <v>81</v>
      </c>
      <c r="D142" s="2" t="str">
        <f t="shared" si="4"/>
        <v xml:space="preserve">Kl </v>
      </c>
      <c r="E142" s="53" t="str">
        <f>Inskrivning!J58</f>
        <v/>
      </c>
      <c r="F142" s="35" t="str">
        <f>Inskrivning!K58</f>
        <v/>
      </c>
      <c r="G142" s="2">
        <f>Inskrivning!L58</f>
        <v>0</v>
      </c>
      <c r="H142" s="2">
        <f>Inskrivning!M58</f>
        <v>0</v>
      </c>
      <c r="I142" s="2">
        <f>Inskrivning!N58</f>
        <v>0</v>
      </c>
      <c r="J142" s="2">
        <f>Inskrivning!O58</f>
        <v>0</v>
      </c>
      <c r="K142" s="2">
        <f>Inskrivning!P58</f>
        <v>0</v>
      </c>
      <c r="L142" s="1">
        <f>Inskrivning!Q58</f>
        <v>0</v>
      </c>
      <c r="M142" s="2">
        <f>Inskrivning!R58</f>
        <v>0</v>
      </c>
      <c r="N142" s="2">
        <f>Inskrivning!S58</f>
        <v>0</v>
      </c>
      <c r="O142" s="2">
        <f>Inskrivning!T58</f>
        <v>0</v>
      </c>
      <c r="P142" s="2">
        <f>Inskrivning!U58</f>
        <v>0</v>
      </c>
      <c r="Q142" s="2">
        <f>Inskrivning!V58</f>
        <v>0</v>
      </c>
      <c r="R142" s="1">
        <f>Inskrivning!W58</f>
        <v>0</v>
      </c>
      <c r="S142" s="1">
        <f>Inskrivning!X58</f>
        <v>0</v>
      </c>
    </row>
    <row r="143" spans="1:19" ht="15" x14ac:dyDescent="0.25">
      <c r="A143" s="2"/>
      <c r="B143" s="2" t="str">
        <f>Inskrivning!G59</f>
        <v/>
      </c>
      <c r="C143" s="2" t="s">
        <v>81</v>
      </c>
      <c r="D143" s="2" t="str">
        <f t="shared" si="4"/>
        <v xml:space="preserve">Kl </v>
      </c>
      <c r="E143" s="53" t="str">
        <f>Inskrivning!J59</f>
        <v/>
      </c>
      <c r="F143" s="35" t="str">
        <f>Inskrivning!K59</f>
        <v/>
      </c>
      <c r="G143" s="2">
        <f>Inskrivning!L59</f>
        <v>0</v>
      </c>
      <c r="H143" s="2">
        <f>Inskrivning!M59</f>
        <v>0</v>
      </c>
      <c r="I143" s="2">
        <f>Inskrivning!N59</f>
        <v>0</v>
      </c>
      <c r="J143" s="2">
        <f>Inskrivning!O59</f>
        <v>0</v>
      </c>
      <c r="K143" s="2">
        <f>Inskrivning!P59</f>
        <v>0</v>
      </c>
      <c r="L143" s="1">
        <f>Inskrivning!Q59</f>
        <v>0</v>
      </c>
      <c r="M143" s="2">
        <f>Inskrivning!R59</f>
        <v>0</v>
      </c>
      <c r="N143" s="2">
        <f>Inskrivning!S59</f>
        <v>0</v>
      </c>
      <c r="O143" s="2">
        <f>Inskrivning!T59</f>
        <v>0</v>
      </c>
      <c r="P143" s="2">
        <f>Inskrivning!U59</f>
        <v>0</v>
      </c>
      <c r="Q143" s="2">
        <f>Inskrivning!V59</f>
        <v>0</v>
      </c>
      <c r="R143" s="1">
        <f>Inskrivning!W59</f>
        <v>0</v>
      </c>
      <c r="S143" s="1">
        <f>Inskrivning!X59</f>
        <v>0</v>
      </c>
    </row>
    <row r="144" spans="1:19" ht="15" x14ac:dyDescent="0.25">
      <c r="A144" s="2"/>
      <c r="B144" s="2" t="str">
        <f>Inskrivning!G60</f>
        <v/>
      </c>
      <c r="C144" s="2" t="s">
        <v>81</v>
      </c>
      <c r="D144" s="2" t="str">
        <f t="shared" si="4"/>
        <v xml:space="preserve">Kl </v>
      </c>
      <c r="E144" s="53" t="str">
        <f>Inskrivning!J60</f>
        <v/>
      </c>
      <c r="F144" s="35" t="str">
        <f>Inskrivning!K60</f>
        <v/>
      </c>
      <c r="G144" s="2">
        <f>Inskrivning!L60</f>
        <v>0</v>
      </c>
      <c r="H144" s="2">
        <f>Inskrivning!M60</f>
        <v>0</v>
      </c>
      <c r="I144" s="2">
        <f>Inskrivning!N60</f>
        <v>0</v>
      </c>
      <c r="J144" s="2">
        <f>Inskrivning!O60</f>
        <v>0</v>
      </c>
      <c r="K144" s="2">
        <f>Inskrivning!P60</f>
        <v>0</v>
      </c>
      <c r="L144" s="1">
        <f>Inskrivning!Q60</f>
        <v>0</v>
      </c>
      <c r="M144" s="2">
        <f>Inskrivning!R60</f>
        <v>0</v>
      </c>
      <c r="N144" s="2">
        <f>Inskrivning!S60</f>
        <v>0</v>
      </c>
      <c r="O144" s="2">
        <f>Inskrivning!T60</f>
        <v>0</v>
      </c>
      <c r="P144" s="2">
        <f>Inskrivning!U60</f>
        <v>0</v>
      </c>
      <c r="Q144" s="2">
        <f>Inskrivning!V60</f>
        <v>0</v>
      </c>
      <c r="R144" s="1">
        <f>Inskrivning!W60</f>
        <v>0</v>
      </c>
      <c r="S144" s="1">
        <f>Inskrivning!X60</f>
        <v>0</v>
      </c>
    </row>
    <row r="145" spans="1:19" ht="15" x14ac:dyDescent="0.25">
      <c r="A145" s="2"/>
      <c r="B145" s="2" t="str">
        <f>Inskrivning!G61</f>
        <v/>
      </c>
      <c r="C145" s="2" t="s">
        <v>81</v>
      </c>
      <c r="D145" s="2" t="str">
        <f t="shared" si="4"/>
        <v xml:space="preserve">Kl </v>
      </c>
      <c r="E145" s="53" t="str">
        <f>Inskrivning!J61</f>
        <v/>
      </c>
      <c r="F145" s="35" t="str">
        <f>Inskrivning!K61</f>
        <v/>
      </c>
      <c r="G145" s="2">
        <f>Inskrivning!L61</f>
        <v>0</v>
      </c>
      <c r="H145" s="2">
        <f>Inskrivning!M61</f>
        <v>0</v>
      </c>
      <c r="I145" s="2">
        <f>Inskrivning!N61</f>
        <v>0</v>
      </c>
      <c r="J145" s="2">
        <f>Inskrivning!O61</f>
        <v>0</v>
      </c>
      <c r="K145" s="2">
        <f>Inskrivning!P61</f>
        <v>0</v>
      </c>
      <c r="L145" s="1">
        <f>Inskrivning!Q61</f>
        <v>0</v>
      </c>
      <c r="M145" s="2">
        <f>Inskrivning!R61</f>
        <v>0</v>
      </c>
      <c r="N145" s="2">
        <f>Inskrivning!S61</f>
        <v>0</v>
      </c>
      <c r="O145" s="2">
        <f>Inskrivning!T61</f>
        <v>0</v>
      </c>
      <c r="P145" s="2">
        <f>Inskrivning!U61</f>
        <v>0</v>
      </c>
      <c r="Q145" s="2">
        <f>Inskrivning!V61</f>
        <v>0</v>
      </c>
      <c r="R145" s="1">
        <f>Inskrivning!W61</f>
        <v>0</v>
      </c>
      <c r="S145" s="1">
        <f>Inskrivning!X61</f>
        <v>0</v>
      </c>
    </row>
    <row r="146" spans="1:19" ht="15" x14ac:dyDescent="0.25">
      <c r="A146" s="2"/>
      <c r="B146" s="2" t="str">
        <f>Inskrivning!G62</f>
        <v/>
      </c>
      <c r="C146" s="2" t="s">
        <v>81</v>
      </c>
      <c r="D146" s="2" t="str">
        <f t="shared" si="4"/>
        <v xml:space="preserve">Kl </v>
      </c>
      <c r="E146" s="53" t="str">
        <f>Inskrivning!J62</f>
        <v/>
      </c>
      <c r="F146" s="35" t="str">
        <f>Inskrivning!K62</f>
        <v/>
      </c>
      <c r="G146" s="2">
        <f>Inskrivning!L62</f>
        <v>0</v>
      </c>
      <c r="H146" s="2">
        <f>Inskrivning!M62</f>
        <v>0</v>
      </c>
      <c r="I146" s="2">
        <f>Inskrivning!N62</f>
        <v>0</v>
      </c>
      <c r="J146" s="2">
        <f>Inskrivning!O62</f>
        <v>0</v>
      </c>
      <c r="K146" s="2">
        <f>Inskrivning!P62</f>
        <v>0</v>
      </c>
      <c r="L146" s="1">
        <f>Inskrivning!Q62</f>
        <v>0</v>
      </c>
      <c r="M146" s="2">
        <f>Inskrivning!R62</f>
        <v>0</v>
      </c>
      <c r="N146" s="2">
        <f>Inskrivning!S62</f>
        <v>0</v>
      </c>
      <c r="O146" s="2">
        <f>Inskrivning!T62</f>
        <v>0</v>
      </c>
      <c r="P146" s="2">
        <f>Inskrivning!U62</f>
        <v>0</v>
      </c>
      <c r="Q146" s="2">
        <f>Inskrivning!V62</f>
        <v>0</v>
      </c>
      <c r="R146" s="1">
        <f>Inskrivning!W62</f>
        <v>0</v>
      </c>
      <c r="S146" s="1">
        <f>Inskrivning!X62</f>
        <v>0</v>
      </c>
    </row>
    <row r="147" spans="1:19" ht="15" x14ac:dyDescent="0.25">
      <c r="A147" s="2"/>
      <c r="B147" s="2" t="str">
        <f>Inskrivning!G63</f>
        <v/>
      </c>
      <c r="C147" s="2" t="s">
        <v>81</v>
      </c>
      <c r="D147" s="2" t="str">
        <f t="shared" si="4"/>
        <v xml:space="preserve">Kl </v>
      </c>
      <c r="E147" s="53" t="str">
        <f>Inskrivning!J63</f>
        <v/>
      </c>
      <c r="F147" s="35" t="str">
        <f>Inskrivning!K63</f>
        <v/>
      </c>
      <c r="G147" s="2">
        <f>Inskrivning!L63</f>
        <v>0</v>
      </c>
      <c r="H147" s="2">
        <f>Inskrivning!M63</f>
        <v>0</v>
      </c>
      <c r="I147" s="2">
        <f>Inskrivning!N63</f>
        <v>0</v>
      </c>
      <c r="J147" s="2">
        <f>Inskrivning!O63</f>
        <v>0</v>
      </c>
      <c r="K147" s="2">
        <f>Inskrivning!P63</f>
        <v>0</v>
      </c>
      <c r="L147" s="1">
        <f>Inskrivning!Q63</f>
        <v>0</v>
      </c>
      <c r="M147" s="2">
        <f>Inskrivning!R63</f>
        <v>0</v>
      </c>
      <c r="N147" s="2">
        <f>Inskrivning!S63</f>
        <v>0</v>
      </c>
      <c r="O147" s="2">
        <f>Inskrivning!T63</f>
        <v>0</v>
      </c>
      <c r="P147" s="2">
        <f>Inskrivning!U63</f>
        <v>0</v>
      </c>
      <c r="Q147" s="2">
        <f>Inskrivning!V63</f>
        <v>0</v>
      </c>
      <c r="R147" s="1">
        <f>Inskrivning!W63</f>
        <v>0</v>
      </c>
      <c r="S147" s="1">
        <f>Inskrivning!X63</f>
        <v>0</v>
      </c>
    </row>
    <row r="148" spans="1:19" ht="15" x14ac:dyDescent="0.25">
      <c r="A148" s="2"/>
      <c r="B148" s="2" t="str">
        <f>Inskrivning!G64</f>
        <v/>
      </c>
      <c r="C148" s="2" t="s">
        <v>81</v>
      </c>
      <c r="D148" s="2" t="str">
        <f t="shared" si="4"/>
        <v xml:space="preserve">Kl </v>
      </c>
      <c r="E148" s="53" t="str">
        <f>Inskrivning!J64</f>
        <v/>
      </c>
      <c r="F148" s="35" t="str">
        <f>Inskrivning!K64</f>
        <v/>
      </c>
      <c r="G148" s="2">
        <f>Inskrivning!L64</f>
        <v>0</v>
      </c>
      <c r="H148" s="2">
        <f>Inskrivning!M64</f>
        <v>0</v>
      </c>
      <c r="I148" s="2">
        <f>Inskrivning!N64</f>
        <v>0</v>
      </c>
      <c r="J148" s="2">
        <f>Inskrivning!O64</f>
        <v>0</v>
      </c>
      <c r="K148" s="2">
        <f>Inskrivning!P64</f>
        <v>0</v>
      </c>
      <c r="L148" s="1">
        <f>Inskrivning!Q64</f>
        <v>0</v>
      </c>
      <c r="M148" s="2">
        <f>Inskrivning!R64</f>
        <v>0</v>
      </c>
      <c r="N148" s="2">
        <f>Inskrivning!S64</f>
        <v>0</v>
      </c>
      <c r="O148" s="2">
        <f>Inskrivning!T64</f>
        <v>0</v>
      </c>
      <c r="P148" s="2">
        <f>Inskrivning!U64</f>
        <v>0</v>
      </c>
      <c r="Q148" s="2">
        <f>Inskrivning!V64</f>
        <v>0</v>
      </c>
      <c r="R148" s="1">
        <f>Inskrivning!W64</f>
        <v>0</v>
      </c>
      <c r="S148" s="1">
        <f>Inskrivning!X64</f>
        <v>0</v>
      </c>
    </row>
    <row r="149" spans="1:19" ht="15" x14ac:dyDescent="0.25">
      <c r="A149" s="2"/>
      <c r="B149" s="2" t="str">
        <f>Inskrivning!G65</f>
        <v/>
      </c>
      <c r="C149" s="2" t="s">
        <v>81</v>
      </c>
      <c r="D149" s="2" t="str">
        <f t="shared" si="4"/>
        <v xml:space="preserve">Kl </v>
      </c>
      <c r="E149" s="53" t="str">
        <f>Inskrivning!J65</f>
        <v/>
      </c>
      <c r="F149" s="35" t="str">
        <f>Inskrivning!K65</f>
        <v/>
      </c>
      <c r="G149" s="2">
        <f>Inskrivning!L65</f>
        <v>0</v>
      </c>
      <c r="H149" s="2">
        <f>Inskrivning!M65</f>
        <v>0</v>
      </c>
      <c r="I149" s="2">
        <f>Inskrivning!N65</f>
        <v>0</v>
      </c>
      <c r="J149" s="2">
        <f>Inskrivning!O65</f>
        <v>0</v>
      </c>
      <c r="K149" s="2">
        <f>Inskrivning!P65</f>
        <v>0</v>
      </c>
      <c r="L149" s="1">
        <f>Inskrivning!Q65</f>
        <v>0</v>
      </c>
      <c r="M149" s="2">
        <f>Inskrivning!R65</f>
        <v>0</v>
      </c>
      <c r="N149" s="2">
        <f>Inskrivning!S65</f>
        <v>0</v>
      </c>
      <c r="O149" s="2">
        <f>Inskrivning!T65</f>
        <v>0</v>
      </c>
      <c r="P149" s="2">
        <f>Inskrivning!U65</f>
        <v>0</v>
      </c>
      <c r="Q149" s="2">
        <f>Inskrivning!V65</f>
        <v>0</v>
      </c>
      <c r="R149" s="1">
        <f>Inskrivning!W65</f>
        <v>0</v>
      </c>
      <c r="S149" s="1">
        <f>Inskrivning!X65</f>
        <v>0</v>
      </c>
    </row>
    <row r="150" spans="1:19" ht="15" x14ac:dyDescent="0.25">
      <c r="A150" s="2"/>
      <c r="B150" s="2" t="str">
        <f>Inskrivning!G66</f>
        <v/>
      </c>
      <c r="C150" s="2" t="s">
        <v>81</v>
      </c>
      <c r="D150" s="2" t="str">
        <f t="shared" si="4"/>
        <v xml:space="preserve">Kl </v>
      </c>
      <c r="E150" s="53" t="str">
        <f>Inskrivning!J66</f>
        <v/>
      </c>
      <c r="F150" s="35" t="str">
        <f>Inskrivning!K66</f>
        <v/>
      </c>
      <c r="G150" s="2">
        <f>Inskrivning!L66</f>
        <v>0</v>
      </c>
      <c r="H150" s="2">
        <f>Inskrivning!M66</f>
        <v>0</v>
      </c>
      <c r="I150" s="2">
        <f>Inskrivning!N66</f>
        <v>0</v>
      </c>
      <c r="J150" s="2">
        <f>Inskrivning!O66</f>
        <v>0</v>
      </c>
      <c r="K150" s="2">
        <f>Inskrivning!P66</f>
        <v>0</v>
      </c>
      <c r="L150" s="1">
        <f>Inskrivning!Q66</f>
        <v>0</v>
      </c>
      <c r="M150" s="2">
        <f>Inskrivning!R66</f>
        <v>0</v>
      </c>
      <c r="N150" s="2">
        <f>Inskrivning!S66</f>
        <v>0</v>
      </c>
      <c r="O150" s="2">
        <f>Inskrivning!T66</f>
        <v>0</v>
      </c>
      <c r="P150" s="2">
        <f>Inskrivning!U66</f>
        <v>0</v>
      </c>
      <c r="Q150" s="2">
        <f>Inskrivning!V66</f>
        <v>0</v>
      </c>
      <c r="R150" s="1">
        <f>Inskrivning!W66</f>
        <v>0</v>
      </c>
      <c r="S150" s="1">
        <f>Inskrivning!X66</f>
        <v>0</v>
      </c>
    </row>
    <row r="151" spans="1:19" ht="15" x14ac:dyDescent="0.25">
      <c r="A151" s="2"/>
      <c r="B151" s="2" t="str">
        <f>Inskrivning!G28</f>
        <v/>
      </c>
      <c r="C151" s="2" t="s">
        <v>81</v>
      </c>
      <c r="D151" s="2" t="str">
        <f t="shared" si="4"/>
        <v xml:space="preserve">Kl </v>
      </c>
      <c r="E151" s="53" t="str">
        <f>Inskrivning!J28</f>
        <v/>
      </c>
      <c r="F151" s="35" t="str">
        <f>Inskrivning!K28</f>
        <v/>
      </c>
      <c r="G151" s="2">
        <f>Inskrivning!L28</f>
        <v>0</v>
      </c>
      <c r="H151" s="2">
        <f>Inskrivning!M28</f>
        <v>0</v>
      </c>
      <c r="I151" s="2">
        <f>Inskrivning!N28</f>
        <v>0</v>
      </c>
      <c r="J151" s="2">
        <f>Inskrivning!O28</f>
        <v>0</v>
      </c>
      <c r="K151" s="2">
        <f>Inskrivning!P28</f>
        <v>0</v>
      </c>
      <c r="L151" s="1">
        <f>Inskrivning!Q28</f>
        <v>0</v>
      </c>
      <c r="M151" s="2">
        <f>Inskrivning!R28</f>
        <v>0</v>
      </c>
      <c r="N151" s="2">
        <f>Inskrivning!S28</f>
        <v>0</v>
      </c>
      <c r="O151" s="2">
        <f>Inskrivning!T28</f>
        <v>0</v>
      </c>
      <c r="P151" s="2">
        <f>Inskrivning!U28</f>
        <v>0</v>
      </c>
      <c r="Q151" s="2">
        <f>Inskrivning!V28</f>
        <v>0</v>
      </c>
      <c r="R151" s="1">
        <f>Inskrivning!W28</f>
        <v>0</v>
      </c>
      <c r="S151" s="1">
        <f>Inskrivning!X28</f>
        <v>0</v>
      </c>
    </row>
    <row r="152" spans="1:19" ht="15" x14ac:dyDescent="0.25">
      <c r="A152" s="2"/>
      <c r="B152" s="2" t="str">
        <f>Inskrivning!G48</f>
        <v/>
      </c>
      <c r="C152" s="2" t="s">
        <v>81</v>
      </c>
      <c r="D152" s="2" t="str">
        <f t="shared" si="4"/>
        <v xml:space="preserve">Kl </v>
      </c>
      <c r="E152" s="53" t="str">
        <f>Inskrivning!J48</f>
        <v/>
      </c>
      <c r="F152" s="35" t="str">
        <f>Inskrivning!K48</f>
        <v/>
      </c>
      <c r="G152" s="2">
        <f>Inskrivning!L48</f>
        <v>0</v>
      </c>
      <c r="H152" s="2">
        <f>Inskrivning!M48</f>
        <v>0</v>
      </c>
      <c r="I152" s="2">
        <f>Inskrivning!N48</f>
        <v>0</v>
      </c>
      <c r="J152" s="2">
        <f>Inskrivning!O48</f>
        <v>0</v>
      </c>
      <c r="K152" s="2">
        <f>Inskrivning!P48</f>
        <v>0</v>
      </c>
      <c r="L152" s="1">
        <f>Inskrivning!Q48</f>
        <v>0</v>
      </c>
      <c r="M152" s="2">
        <f>Inskrivning!R48</f>
        <v>0</v>
      </c>
      <c r="N152" s="2">
        <f>Inskrivning!S48</f>
        <v>0</v>
      </c>
      <c r="O152" s="2">
        <f>Inskrivning!T48</f>
        <v>0</v>
      </c>
      <c r="P152" s="2">
        <f>Inskrivning!U48</f>
        <v>0</v>
      </c>
      <c r="Q152" s="2">
        <f>Inskrivning!V48</f>
        <v>0</v>
      </c>
      <c r="R152" s="1">
        <f>Inskrivning!W48</f>
        <v>0</v>
      </c>
      <c r="S152" s="1">
        <f>Inskrivning!X48</f>
        <v>0</v>
      </c>
    </row>
    <row r="153" spans="1:19" ht="15" x14ac:dyDescent="0.25">
      <c r="A153" s="2"/>
      <c r="B153" s="2" t="str">
        <f>Inskrivning!G68</f>
        <v/>
      </c>
      <c r="C153" s="2" t="s">
        <v>81</v>
      </c>
      <c r="D153" s="2" t="str">
        <f t="shared" si="4"/>
        <v xml:space="preserve">Kl </v>
      </c>
      <c r="E153" s="53" t="str">
        <f>Inskrivning!J68</f>
        <v/>
      </c>
      <c r="F153" s="35" t="str">
        <f>Inskrivning!K68</f>
        <v/>
      </c>
      <c r="G153" s="2">
        <f>Inskrivning!L68</f>
        <v>0</v>
      </c>
      <c r="H153" s="2">
        <f>Inskrivning!M68</f>
        <v>0</v>
      </c>
      <c r="I153" s="2">
        <f>Inskrivning!N68</f>
        <v>0</v>
      </c>
      <c r="J153" s="2">
        <f>Inskrivning!O68</f>
        <v>0</v>
      </c>
      <c r="K153" s="2">
        <f>Inskrivning!P68</f>
        <v>0</v>
      </c>
      <c r="L153" s="1">
        <f>Inskrivning!Q68</f>
        <v>0</v>
      </c>
      <c r="M153" s="2">
        <f>Inskrivning!R68</f>
        <v>0</v>
      </c>
      <c r="N153" s="2">
        <f>Inskrivning!S68</f>
        <v>0</v>
      </c>
      <c r="O153" s="2">
        <f>Inskrivning!T68</f>
        <v>0</v>
      </c>
      <c r="P153" s="2">
        <f>Inskrivning!U68</f>
        <v>0</v>
      </c>
      <c r="Q153" s="2">
        <f>Inskrivning!V68</f>
        <v>0</v>
      </c>
      <c r="R153" s="1">
        <f>Inskrivning!W68</f>
        <v>0</v>
      </c>
      <c r="S153" s="1">
        <f>Inskrivning!X68</f>
        <v>0</v>
      </c>
    </row>
    <row r="154" spans="1:19" ht="15" x14ac:dyDescent="0.25">
      <c r="A154" s="2"/>
      <c r="B154" s="2" t="str">
        <f>Inskrivning!G88</f>
        <v/>
      </c>
      <c r="C154" s="2" t="s">
        <v>81</v>
      </c>
      <c r="D154" s="2" t="str">
        <f t="shared" si="4"/>
        <v xml:space="preserve">Kl </v>
      </c>
      <c r="E154" s="53" t="str">
        <f>Inskrivning!J88</f>
        <v/>
      </c>
      <c r="F154" s="35" t="str">
        <f>Inskrivning!K88</f>
        <v/>
      </c>
      <c r="G154" s="2">
        <f>Inskrivning!L88</f>
        <v>0</v>
      </c>
      <c r="H154" s="2">
        <f>Inskrivning!M88</f>
        <v>0</v>
      </c>
      <c r="I154" s="2">
        <f>Inskrivning!N88</f>
        <v>0</v>
      </c>
      <c r="J154" s="2">
        <f>Inskrivning!O88</f>
        <v>0</v>
      </c>
      <c r="K154" s="2">
        <f>Inskrivning!P88</f>
        <v>0</v>
      </c>
      <c r="L154" s="1">
        <f>Inskrivning!Q88</f>
        <v>0</v>
      </c>
      <c r="M154" s="2">
        <f>Inskrivning!R88</f>
        <v>0</v>
      </c>
      <c r="N154" s="2">
        <f>Inskrivning!S88</f>
        <v>0</v>
      </c>
      <c r="O154" s="2">
        <f>Inskrivning!T88</f>
        <v>0</v>
      </c>
      <c r="P154" s="2">
        <f>Inskrivning!U88</f>
        <v>0</v>
      </c>
      <c r="Q154" s="2">
        <f>Inskrivning!V88</f>
        <v>0</v>
      </c>
      <c r="R154" s="1">
        <f>Inskrivning!W88</f>
        <v>0</v>
      </c>
      <c r="S154" s="1">
        <f>Inskrivning!X88</f>
        <v>0</v>
      </c>
    </row>
    <row r="155" spans="1:19" ht="15" x14ac:dyDescent="0.25">
      <c r="A155" s="2"/>
      <c r="B155" s="2" t="str">
        <f>Inskrivning!G111</f>
        <v/>
      </c>
      <c r="C155" s="2" t="s">
        <v>81</v>
      </c>
      <c r="D155" s="2" t="str">
        <f t="shared" si="4"/>
        <v xml:space="preserve">Kl </v>
      </c>
      <c r="E155" s="53" t="str">
        <f>Inskrivning!J111</f>
        <v/>
      </c>
      <c r="F155" s="35" t="str">
        <f>Inskrivning!K111</f>
        <v/>
      </c>
      <c r="G155" s="2">
        <f>Inskrivning!L111</f>
        <v>0</v>
      </c>
      <c r="H155" s="2">
        <f>Inskrivning!M111</f>
        <v>0</v>
      </c>
      <c r="I155" s="2">
        <f>Inskrivning!N111</f>
        <v>0</v>
      </c>
      <c r="J155" s="2">
        <f>Inskrivning!O111</f>
        <v>0</v>
      </c>
      <c r="K155" s="2">
        <f>Inskrivning!P111</f>
        <v>0</v>
      </c>
      <c r="L155" s="1">
        <f>Inskrivning!Q111</f>
        <v>0</v>
      </c>
      <c r="M155" s="2">
        <f>Inskrivning!R111</f>
        <v>0</v>
      </c>
      <c r="N155" s="2">
        <f>Inskrivning!S111</f>
        <v>0</v>
      </c>
      <c r="O155" s="2">
        <f>Inskrivning!T111</f>
        <v>0</v>
      </c>
      <c r="P155" s="2">
        <f>Inskrivning!U111</f>
        <v>0</v>
      </c>
      <c r="Q155" s="2">
        <f>Inskrivning!V111</f>
        <v>0</v>
      </c>
      <c r="R155" s="1">
        <f>Inskrivning!W111</f>
        <v>0</v>
      </c>
      <c r="S155" s="1">
        <f>Inskrivning!X111</f>
        <v>0</v>
      </c>
    </row>
    <row r="156" spans="1:19" ht="15" x14ac:dyDescent="0.25">
      <c r="A156" s="2"/>
      <c r="B156" s="2" t="str">
        <f>Inskrivning!G129</f>
        <v/>
      </c>
      <c r="C156" s="2" t="s">
        <v>81</v>
      </c>
      <c r="D156" s="2" t="str">
        <f t="shared" si="4"/>
        <v xml:space="preserve">Kl </v>
      </c>
      <c r="E156" s="53" t="str">
        <f>Inskrivning!J129</f>
        <v/>
      </c>
      <c r="F156" s="35" t="str">
        <f>Inskrivning!K129</f>
        <v/>
      </c>
      <c r="G156" s="2">
        <f>Inskrivning!L129</f>
        <v>0</v>
      </c>
      <c r="H156" s="2">
        <f>Inskrivning!M129</f>
        <v>0</v>
      </c>
      <c r="I156" s="2">
        <f>Inskrivning!N129</f>
        <v>0</v>
      </c>
      <c r="J156" s="2">
        <f>Inskrivning!O129</f>
        <v>0</v>
      </c>
      <c r="K156" s="2">
        <f>Inskrivning!P129</f>
        <v>0</v>
      </c>
      <c r="L156" s="1">
        <f>Inskrivning!Q129</f>
        <v>0</v>
      </c>
      <c r="M156" s="2">
        <f>Inskrivning!R129</f>
        <v>0</v>
      </c>
      <c r="N156" s="2">
        <f>Inskrivning!S129</f>
        <v>0</v>
      </c>
      <c r="O156" s="2">
        <f>Inskrivning!T129</f>
        <v>0</v>
      </c>
      <c r="P156" s="2">
        <f>Inskrivning!U129</f>
        <v>0</v>
      </c>
      <c r="Q156" s="2">
        <f>Inskrivning!V129</f>
        <v>0</v>
      </c>
      <c r="R156" s="1">
        <f>Inskrivning!W129</f>
        <v>0</v>
      </c>
      <c r="S156" s="1">
        <f>Inskrivning!X129</f>
        <v>0</v>
      </c>
    </row>
    <row r="157" spans="1:19" ht="15" x14ac:dyDescent="0.25">
      <c r="A157" s="2"/>
      <c r="B157" s="2" t="str">
        <f>Inskrivning!G151</f>
        <v/>
      </c>
      <c r="C157" s="2" t="s">
        <v>81</v>
      </c>
      <c r="D157" s="2" t="str">
        <f t="shared" si="4"/>
        <v xml:space="preserve">Kl </v>
      </c>
      <c r="E157" s="53" t="str">
        <f>Inskrivning!J151</f>
        <v/>
      </c>
      <c r="F157" s="35" t="str">
        <f>Inskrivning!K151</f>
        <v/>
      </c>
      <c r="G157" s="2">
        <f>Inskrivning!L151</f>
        <v>0</v>
      </c>
      <c r="H157" s="2">
        <f>Inskrivning!M151</f>
        <v>0</v>
      </c>
      <c r="I157" s="2">
        <f>Inskrivning!N151</f>
        <v>0</v>
      </c>
      <c r="J157" s="2">
        <f>Inskrivning!O151</f>
        <v>0</v>
      </c>
      <c r="K157" s="2">
        <f>Inskrivning!P151</f>
        <v>0</v>
      </c>
      <c r="L157" s="1">
        <f>Inskrivning!Q151</f>
        <v>0</v>
      </c>
      <c r="M157" s="2">
        <f>Inskrivning!R151</f>
        <v>0</v>
      </c>
      <c r="N157" s="2">
        <f>Inskrivning!S151</f>
        <v>0</v>
      </c>
      <c r="O157" s="2">
        <f>Inskrivning!T151</f>
        <v>0</v>
      </c>
      <c r="P157" s="2">
        <f>Inskrivning!U151</f>
        <v>0</v>
      </c>
      <c r="Q157" s="2">
        <f>Inskrivning!V151</f>
        <v>0</v>
      </c>
      <c r="R157" s="1">
        <f>Inskrivning!W151</f>
        <v>0</v>
      </c>
      <c r="S157" s="1">
        <f>Inskrivning!X151</f>
        <v>0</v>
      </c>
    </row>
    <row r="158" spans="1:19" ht="15" x14ac:dyDescent="0.25">
      <c r="A158" s="2"/>
      <c r="B158" s="2" t="str">
        <f>Inskrivning!G167</f>
        <v/>
      </c>
      <c r="C158" s="2" t="s">
        <v>81</v>
      </c>
      <c r="D158" s="2" t="str">
        <f t="shared" si="4"/>
        <v xml:space="preserve">Kl </v>
      </c>
      <c r="E158" s="53" t="str">
        <f>Inskrivning!J167</f>
        <v/>
      </c>
      <c r="F158" s="35" t="str">
        <f>Inskrivning!K167</f>
        <v/>
      </c>
      <c r="G158" s="2">
        <f>Inskrivning!L167</f>
        <v>0</v>
      </c>
      <c r="H158" s="2">
        <f>Inskrivning!M167</f>
        <v>0</v>
      </c>
      <c r="I158" s="2">
        <f>Inskrivning!N167</f>
        <v>0</v>
      </c>
      <c r="J158" s="2">
        <f>Inskrivning!O167</f>
        <v>0</v>
      </c>
      <c r="K158" s="2">
        <f>Inskrivning!P167</f>
        <v>0</v>
      </c>
      <c r="L158" s="1">
        <f>Inskrivning!Q167</f>
        <v>0</v>
      </c>
      <c r="M158" s="2">
        <f>Inskrivning!R167</f>
        <v>0</v>
      </c>
      <c r="N158" s="2">
        <f>Inskrivning!S167</f>
        <v>0</v>
      </c>
      <c r="O158" s="2">
        <f>Inskrivning!T167</f>
        <v>0</v>
      </c>
      <c r="P158" s="2">
        <f>Inskrivning!U167</f>
        <v>0</v>
      </c>
      <c r="Q158" s="2">
        <f>Inskrivning!V167</f>
        <v>0</v>
      </c>
      <c r="R158" s="1">
        <f>Inskrivning!W167</f>
        <v>0</v>
      </c>
      <c r="S158" s="1">
        <f>Inskrivning!X167</f>
        <v>0</v>
      </c>
    </row>
    <row r="159" spans="1:19" ht="15" x14ac:dyDescent="0.25">
      <c r="A159" s="2"/>
      <c r="B159" s="2" t="str">
        <f>Inskrivning!G168</f>
        <v/>
      </c>
      <c r="C159" s="2" t="s">
        <v>81</v>
      </c>
      <c r="D159" s="2" t="str">
        <f t="shared" si="4"/>
        <v xml:space="preserve">Kl </v>
      </c>
      <c r="E159" s="53" t="str">
        <f>Inskrivning!J168</f>
        <v/>
      </c>
      <c r="F159" s="35" t="str">
        <f>Inskrivning!K168</f>
        <v/>
      </c>
      <c r="G159" s="2">
        <f>Inskrivning!L168</f>
        <v>0</v>
      </c>
      <c r="H159" s="2">
        <f>Inskrivning!M168</f>
        <v>0</v>
      </c>
      <c r="I159" s="2">
        <f>Inskrivning!N168</f>
        <v>0</v>
      </c>
      <c r="J159" s="2">
        <f>Inskrivning!O168</f>
        <v>0</v>
      </c>
      <c r="K159" s="2">
        <f>Inskrivning!P168</f>
        <v>0</v>
      </c>
      <c r="L159" s="1">
        <f>Inskrivning!Q168</f>
        <v>0</v>
      </c>
      <c r="M159" s="2">
        <f>Inskrivning!R168</f>
        <v>0</v>
      </c>
      <c r="N159" s="2">
        <f>Inskrivning!S168</f>
        <v>0</v>
      </c>
      <c r="O159" s="2">
        <f>Inskrivning!T168</f>
        <v>0</v>
      </c>
      <c r="P159" s="2">
        <f>Inskrivning!U168</f>
        <v>0</v>
      </c>
      <c r="Q159" s="2">
        <f>Inskrivning!V168</f>
        <v>0</v>
      </c>
      <c r="R159" s="1">
        <f>Inskrivning!W168</f>
        <v>0</v>
      </c>
      <c r="S159" s="1">
        <f>Inskrivning!X168</f>
        <v>0</v>
      </c>
    </row>
    <row r="160" spans="1:19" ht="15" x14ac:dyDescent="0.25">
      <c r="A160" s="2"/>
      <c r="B160" s="2" t="str">
        <f>Inskrivning!G169</f>
        <v/>
      </c>
      <c r="C160" s="2" t="s">
        <v>81</v>
      </c>
      <c r="D160" s="2" t="str">
        <f t="shared" si="4"/>
        <v xml:space="preserve">Kl </v>
      </c>
      <c r="E160" s="53" t="str">
        <f>Inskrivning!J169</f>
        <v/>
      </c>
      <c r="F160" s="35" t="str">
        <f>Inskrivning!K169</f>
        <v/>
      </c>
      <c r="G160" s="2">
        <f>Inskrivning!L169</f>
        <v>0</v>
      </c>
      <c r="H160" s="2">
        <f>Inskrivning!M169</f>
        <v>0</v>
      </c>
      <c r="I160" s="2">
        <f>Inskrivning!N169</f>
        <v>0</v>
      </c>
      <c r="J160" s="2">
        <f>Inskrivning!O169</f>
        <v>0</v>
      </c>
      <c r="K160" s="2">
        <f>Inskrivning!P169</f>
        <v>0</v>
      </c>
      <c r="L160" s="1">
        <f>Inskrivning!Q169</f>
        <v>0</v>
      </c>
      <c r="M160" s="2">
        <f>Inskrivning!R169</f>
        <v>0</v>
      </c>
      <c r="N160" s="2">
        <f>Inskrivning!S169</f>
        <v>0</v>
      </c>
      <c r="O160" s="2">
        <f>Inskrivning!T169</f>
        <v>0</v>
      </c>
      <c r="P160" s="2">
        <f>Inskrivning!U169</f>
        <v>0</v>
      </c>
      <c r="Q160" s="2">
        <f>Inskrivning!V169</f>
        <v>0</v>
      </c>
      <c r="R160" s="1">
        <f>Inskrivning!W169</f>
        <v>0</v>
      </c>
      <c r="S160" s="1">
        <f>Inskrivning!X169</f>
        <v>0</v>
      </c>
    </row>
    <row r="161" spans="1:19" ht="15" x14ac:dyDescent="0.25">
      <c r="A161" s="2"/>
      <c r="B161" s="2" t="str">
        <f>Inskrivning!G170</f>
        <v/>
      </c>
      <c r="C161" s="2" t="s">
        <v>81</v>
      </c>
      <c r="D161" s="2" t="str">
        <f t="shared" si="4"/>
        <v xml:space="preserve">Kl </v>
      </c>
      <c r="E161" s="53" t="str">
        <f>Inskrivning!J170</f>
        <v/>
      </c>
      <c r="F161" s="35" t="str">
        <f>Inskrivning!K170</f>
        <v/>
      </c>
      <c r="G161" s="2">
        <f>Inskrivning!L170</f>
        <v>0</v>
      </c>
      <c r="H161" s="2">
        <f>Inskrivning!M170</f>
        <v>0</v>
      </c>
      <c r="I161" s="2">
        <f>Inskrivning!N170</f>
        <v>0</v>
      </c>
      <c r="J161" s="2">
        <f>Inskrivning!O170</f>
        <v>0</v>
      </c>
      <c r="K161" s="2">
        <f>Inskrivning!P170</f>
        <v>0</v>
      </c>
      <c r="L161" s="1">
        <f>Inskrivning!Q170</f>
        <v>0</v>
      </c>
      <c r="M161" s="2">
        <f>Inskrivning!R170</f>
        <v>0</v>
      </c>
      <c r="N161" s="2">
        <f>Inskrivning!S170</f>
        <v>0</v>
      </c>
      <c r="O161" s="2">
        <f>Inskrivning!T170</f>
        <v>0</v>
      </c>
      <c r="P161" s="2">
        <f>Inskrivning!U170</f>
        <v>0</v>
      </c>
      <c r="Q161" s="2">
        <f>Inskrivning!V170</f>
        <v>0</v>
      </c>
      <c r="R161" s="1">
        <f>Inskrivning!W170</f>
        <v>0</v>
      </c>
      <c r="S161" s="1">
        <f>Inskrivning!X170</f>
        <v>0</v>
      </c>
    </row>
    <row r="162" spans="1:19" ht="15" x14ac:dyDescent="0.25">
      <c r="A162" s="2"/>
      <c r="B162" s="2" t="str">
        <f>Inskrivning!G171</f>
        <v/>
      </c>
      <c r="C162" s="2" t="s">
        <v>81</v>
      </c>
      <c r="D162" s="2" t="str">
        <f t="shared" si="4"/>
        <v xml:space="preserve">Kl </v>
      </c>
      <c r="E162" s="53" t="str">
        <f>Inskrivning!J171</f>
        <v/>
      </c>
      <c r="F162" s="35" t="str">
        <f>Inskrivning!K171</f>
        <v/>
      </c>
      <c r="G162" s="2">
        <f>Inskrivning!L171</f>
        <v>0</v>
      </c>
      <c r="H162" s="2">
        <f>Inskrivning!M171</f>
        <v>0</v>
      </c>
      <c r="I162" s="2">
        <f>Inskrivning!N171</f>
        <v>0</v>
      </c>
      <c r="J162" s="2">
        <f>Inskrivning!O171</f>
        <v>0</v>
      </c>
      <c r="K162" s="2">
        <f>Inskrivning!P171</f>
        <v>0</v>
      </c>
      <c r="L162" s="1">
        <f>Inskrivning!Q171</f>
        <v>0</v>
      </c>
      <c r="M162" s="2">
        <f>Inskrivning!R171</f>
        <v>0</v>
      </c>
      <c r="N162" s="2">
        <f>Inskrivning!S171</f>
        <v>0</v>
      </c>
      <c r="O162" s="2">
        <f>Inskrivning!T171</f>
        <v>0</v>
      </c>
      <c r="P162" s="2">
        <f>Inskrivning!U171</f>
        <v>0</v>
      </c>
      <c r="Q162" s="2">
        <f>Inskrivning!V171</f>
        <v>0</v>
      </c>
      <c r="R162" s="1">
        <f>Inskrivning!W171</f>
        <v>0</v>
      </c>
      <c r="S162" s="1">
        <f>Inskrivning!X171</f>
        <v>0</v>
      </c>
    </row>
    <row r="163" spans="1:19" ht="15" x14ac:dyDescent="0.25">
      <c r="A163" s="2"/>
      <c r="B163" s="2" t="str">
        <f>Inskrivning!G172</f>
        <v/>
      </c>
      <c r="C163" s="2" t="s">
        <v>81</v>
      </c>
      <c r="D163" s="2" t="str">
        <f t="shared" si="4"/>
        <v xml:space="preserve">Kl </v>
      </c>
      <c r="E163" s="53" t="str">
        <f>Inskrivning!J172</f>
        <v/>
      </c>
      <c r="F163" s="35" t="str">
        <f>Inskrivning!K172</f>
        <v/>
      </c>
      <c r="G163" s="2">
        <f>Inskrivning!L172</f>
        <v>0</v>
      </c>
      <c r="H163" s="2">
        <f>Inskrivning!M172</f>
        <v>0</v>
      </c>
      <c r="I163" s="2">
        <f>Inskrivning!N172</f>
        <v>0</v>
      </c>
      <c r="J163" s="2">
        <f>Inskrivning!O172</f>
        <v>0</v>
      </c>
      <c r="K163" s="2">
        <f>Inskrivning!P172</f>
        <v>0</v>
      </c>
      <c r="L163" s="1">
        <f>Inskrivning!Q172</f>
        <v>0</v>
      </c>
      <c r="M163" s="2">
        <f>Inskrivning!R172</f>
        <v>0</v>
      </c>
      <c r="N163" s="2">
        <f>Inskrivning!S172</f>
        <v>0</v>
      </c>
      <c r="O163" s="2">
        <f>Inskrivning!T172</f>
        <v>0</v>
      </c>
      <c r="P163" s="2">
        <f>Inskrivning!U172</f>
        <v>0</v>
      </c>
      <c r="Q163" s="2">
        <f>Inskrivning!V172</f>
        <v>0</v>
      </c>
      <c r="R163" s="1">
        <f>Inskrivning!W172</f>
        <v>0</v>
      </c>
      <c r="S163" s="1">
        <f>Inskrivning!X172</f>
        <v>0</v>
      </c>
    </row>
    <row r="164" spans="1:19" ht="15" x14ac:dyDescent="0.25">
      <c r="A164" s="2"/>
      <c r="B164" s="2" t="str">
        <f>Inskrivning!G173</f>
        <v/>
      </c>
      <c r="C164" s="2" t="s">
        <v>81</v>
      </c>
      <c r="D164" s="2" t="str">
        <f t="shared" si="4"/>
        <v xml:space="preserve">Kl </v>
      </c>
      <c r="E164" s="53" t="str">
        <f>Inskrivning!J173</f>
        <v/>
      </c>
      <c r="F164" s="35" t="str">
        <f>Inskrivning!K173</f>
        <v/>
      </c>
      <c r="G164" s="2">
        <f>Inskrivning!L173</f>
        <v>0</v>
      </c>
      <c r="H164" s="2">
        <f>Inskrivning!M173</f>
        <v>0</v>
      </c>
      <c r="I164" s="2">
        <f>Inskrivning!N173</f>
        <v>0</v>
      </c>
      <c r="J164" s="2">
        <f>Inskrivning!O173</f>
        <v>0</v>
      </c>
      <c r="K164" s="2">
        <f>Inskrivning!P173</f>
        <v>0</v>
      </c>
      <c r="L164" s="1">
        <f>Inskrivning!Q173</f>
        <v>0</v>
      </c>
      <c r="M164" s="2">
        <f>Inskrivning!R173</f>
        <v>0</v>
      </c>
      <c r="N164" s="2">
        <f>Inskrivning!S173</f>
        <v>0</v>
      </c>
      <c r="O164" s="2">
        <f>Inskrivning!T173</f>
        <v>0</v>
      </c>
      <c r="P164" s="2">
        <f>Inskrivning!U173</f>
        <v>0</v>
      </c>
      <c r="Q164" s="2">
        <f>Inskrivning!V173</f>
        <v>0</v>
      </c>
      <c r="R164" s="1">
        <f>Inskrivning!W173</f>
        <v>0</v>
      </c>
      <c r="S164" s="1">
        <f>Inskrivning!X173</f>
        <v>0</v>
      </c>
    </row>
    <row r="165" spans="1:19" ht="15" x14ac:dyDescent="0.25">
      <c r="A165" s="2"/>
      <c r="B165" s="2" t="str">
        <f>Inskrivning!G174</f>
        <v/>
      </c>
      <c r="C165" s="2" t="s">
        <v>81</v>
      </c>
      <c r="D165" s="2" t="str">
        <f t="shared" ref="D165:D196" si="5">C165&amp;" "&amp;B165</f>
        <v xml:space="preserve">Kl </v>
      </c>
      <c r="E165" s="53" t="str">
        <f>Inskrivning!J174</f>
        <v/>
      </c>
      <c r="F165" s="35" t="str">
        <f>Inskrivning!K174</f>
        <v/>
      </c>
      <c r="G165" s="2">
        <f>Inskrivning!L174</f>
        <v>0</v>
      </c>
      <c r="H165" s="2">
        <f>Inskrivning!M174</f>
        <v>0</v>
      </c>
      <c r="I165" s="2">
        <f>Inskrivning!N174</f>
        <v>0</v>
      </c>
      <c r="J165" s="2">
        <f>Inskrivning!O174</f>
        <v>0</v>
      </c>
      <c r="K165" s="2">
        <f>Inskrivning!P174</f>
        <v>0</v>
      </c>
      <c r="L165" s="1">
        <f>Inskrivning!Q174</f>
        <v>0</v>
      </c>
      <c r="M165" s="2">
        <f>Inskrivning!R174</f>
        <v>0</v>
      </c>
      <c r="N165" s="2">
        <f>Inskrivning!S174</f>
        <v>0</v>
      </c>
      <c r="O165" s="2">
        <f>Inskrivning!T174</f>
        <v>0</v>
      </c>
      <c r="P165" s="2">
        <f>Inskrivning!U174</f>
        <v>0</v>
      </c>
      <c r="Q165" s="2">
        <f>Inskrivning!V174</f>
        <v>0</v>
      </c>
      <c r="R165" s="1">
        <f>Inskrivning!W174</f>
        <v>0</v>
      </c>
      <c r="S165" s="1">
        <f>Inskrivning!X174</f>
        <v>0</v>
      </c>
    </row>
    <row r="166" spans="1:19" ht="15" x14ac:dyDescent="0.25">
      <c r="A166" s="2"/>
      <c r="B166" s="2" t="str">
        <f>Inskrivning!G175</f>
        <v/>
      </c>
      <c r="C166" s="2" t="s">
        <v>81</v>
      </c>
      <c r="D166" s="2" t="str">
        <f t="shared" si="5"/>
        <v xml:space="preserve">Kl </v>
      </c>
      <c r="E166" s="53" t="str">
        <f>Inskrivning!J175</f>
        <v/>
      </c>
      <c r="F166" s="35" t="str">
        <f>Inskrivning!K175</f>
        <v/>
      </c>
      <c r="G166" s="2">
        <f>Inskrivning!L175</f>
        <v>0</v>
      </c>
      <c r="H166" s="2">
        <f>Inskrivning!M175</f>
        <v>0</v>
      </c>
      <c r="I166" s="2">
        <f>Inskrivning!N175</f>
        <v>0</v>
      </c>
      <c r="J166" s="2">
        <f>Inskrivning!O175</f>
        <v>0</v>
      </c>
      <c r="K166" s="2">
        <f>Inskrivning!P175</f>
        <v>0</v>
      </c>
      <c r="L166" s="1">
        <f>Inskrivning!Q175</f>
        <v>0</v>
      </c>
      <c r="M166" s="2">
        <f>Inskrivning!R175</f>
        <v>0</v>
      </c>
      <c r="N166" s="2">
        <f>Inskrivning!S175</f>
        <v>0</v>
      </c>
      <c r="O166" s="2">
        <f>Inskrivning!T175</f>
        <v>0</v>
      </c>
      <c r="P166" s="2">
        <f>Inskrivning!U175</f>
        <v>0</v>
      </c>
      <c r="Q166" s="2">
        <f>Inskrivning!V175</f>
        <v>0</v>
      </c>
      <c r="R166" s="1">
        <f>Inskrivning!W175</f>
        <v>0</v>
      </c>
      <c r="S166" s="1">
        <f>Inskrivning!X175</f>
        <v>0</v>
      </c>
    </row>
    <row r="167" spans="1:19" ht="15" x14ac:dyDescent="0.25">
      <c r="A167" s="2"/>
      <c r="B167" s="2" t="str">
        <f>Inskrivning!G176</f>
        <v/>
      </c>
      <c r="C167" s="2" t="s">
        <v>81</v>
      </c>
      <c r="D167" s="2" t="str">
        <f t="shared" si="5"/>
        <v xml:space="preserve">Kl </v>
      </c>
      <c r="E167" s="53" t="str">
        <f>Inskrivning!J176</f>
        <v/>
      </c>
      <c r="F167" s="35" t="str">
        <f>Inskrivning!K176</f>
        <v/>
      </c>
      <c r="G167" s="2">
        <f>Inskrivning!L176</f>
        <v>0</v>
      </c>
      <c r="H167" s="2">
        <f>Inskrivning!M176</f>
        <v>0</v>
      </c>
      <c r="I167" s="2">
        <f>Inskrivning!N176</f>
        <v>0</v>
      </c>
      <c r="J167" s="2">
        <f>Inskrivning!O176</f>
        <v>0</v>
      </c>
      <c r="K167" s="2">
        <f>Inskrivning!P176</f>
        <v>0</v>
      </c>
      <c r="L167" s="1">
        <f>Inskrivning!Q176</f>
        <v>0</v>
      </c>
      <c r="M167" s="2">
        <f>Inskrivning!R176</f>
        <v>0</v>
      </c>
      <c r="N167" s="2">
        <f>Inskrivning!S176</f>
        <v>0</v>
      </c>
      <c r="O167" s="2">
        <f>Inskrivning!T176</f>
        <v>0</v>
      </c>
      <c r="P167" s="2">
        <f>Inskrivning!U176</f>
        <v>0</v>
      </c>
      <c r="Q167" s="2">
        <f>Inskrivning!V176</f>
        <v>0</v>
      </c>
      <c r="R167" s="1">
        <f>Inskrivning!W176</f>
        <v>0</v>
      </c>
      <c r="S167" s="1">
        <f>Inskrivning!X176</f>
        <v>0</v>
      </c>
    </row>
    <row r="168" spans="1:19" ht="15" x14ac:dyDescent="0.25">
      <c r="A168" s="2"/>
      <c r="B168" s="2" t="str">
        <f>Inskrivning!G177</f>
        <v/>
      </c>
      <c r="C168" s="2" t="s">
        <v>81</v>
      </c>
      <c r="D168" s="2" t="str">
        <f t="shared" si="5"/>
        <v xml:space="preserve">Kl </v>
      </c>
      <c r="E168" s="53" t="str">
        <f>Inskrivning!J177</f>
        <v/>
      </c>
      <c r="F168" s="35" t="str">
        <f>Inskrivning!K177</f>
        <v/>
      </c>
      <c r="G168" s="2">
        <f>Inskrivning!L177</f>
        <v>0</v>
      </c>
      <c r="H168" s="2">
        <f>Inskrivning!M177</f>
        <v>0</v>
      </c>
      <c r="I168" s="2">
        <f>Inskrivning!N177</f>
        <v>0</v>
      </c>
      <c r="J168" s="2">
        <f>Inskrivning!O177</f>
        <v>0</v>
      </c>
      <c r="K168" s="2">
        <f>Inskrivning!P177</f>
        <v>0</v>
      </c>
      <c r="L168" s="1">
        <f>Inskrivning!Q177</f>
        <v>0</v>
      </c>
      <c r="M168" s="2">
        <f>Inskrivning!R177</f>
        <v>0</v>
      </c>
      <c r="N168" s="2">
        <f>Inskrivning!S177</f>
        <v>0</v>
      </c>
      <c r="O168" s="2">
        <f>Inskrivning!T177</f>
        <v>0</v>
      </c>
      <c r="P168" s="2">
        <f>Inskrivning!U177</f>
        <v>0</v>
      </c>
      <c r="Q168" s="2">
        <f>Inskrivning!V177</f>
        <v>0</v>
      </c>
      <c r="R168" s="1">
        <f>Inskrivning!W177</f>
        <v>0</v>
      </c>
      <c r="S168" s="1">
        <f>Inskrivning!X177</f>
        <v>0</v>
      </c>
    </row>
    <row r="169" spans="1:19" ht="15" x14ac:dyDescent="0.25">
      <c r="A169" s="2"/>
      <c r="B169" s="2" t="str">
        <f>Inskrivning!G178</f>
        <v/>
      </c>
      <c r="C169" s="2" t="s">
        <v>81</v>
      </c>
      <c r="D169" s="2" t="str">
        <f t="shared" si="5"/>
        <v xml:space="preserve">Kl </v>
      </c>
      <c r="E169" s="53" t="str">
        <f>Inskrivning!J178</f>
        <v/>
      </c>
      <c r="F169" s="35" t="str">
        <f>Inskrivning!K178</f>
        <v/>
      </c>
      <c r="G169" s="2">
        <f>Inskrivning!L178</f>
        <v>0</v>
      </c>
      <c r="H169" s="2">
        <f>Inskrivning!M178</f>
        <v>0</v>
      </c>
      <c r="I169" s="2">
        <f>Inskrivning!N178</f>
        <v>0</v>
      </c>
      <c r="J169" s="2">
        <f>Inskrivning!O178</f>
        <v>0</v>
      </c>
      <c r="K169" s="2">
        <f>Inskrivning!P178</f>
        <v>0</v>
      </c>
      <c r="L169" s="1">
        <f>Inskrivning!Q178</f>
        <v>0</v>
      </c>
      <c r="M169" s="2">
        <f>Inskrivning!R178</f>
        <v>0</v>
      </c>
      <c r="N169" s="2">
        <f>Inskrivning!S178</f>
        <v>0</v>
      </c>
      <c r="O169" s="2">
        <f>Inskrivning!T178</f>
        <v>0</v>
      </c>
      <c r="P169" s="2">
        <f>Inskrivning!U178</f>
        <v>0</v>
      </c>
      <c r="Q169" s="2">
        <f>Inskrivning!V178</f>
        <v>0</v>
      </c>
      <c r="R169" s="1">
        <f>Inskrivning!W178</f>
        <v>0</v>
      </c>
      <c r="S169" s="1">
        <f>Inskrivning!X178</f>
        <v>0</v>
      </c>
    </row>
    <row r="170" spans="1:19" ht="15" x14ac:dyDescent="0.25">
      <c r="A170" s="2"/>
      <c r="B170" s="2" t="str">
        <f>Inskrivning!G179</f>
        <v/>
      </c>
      <c r="C170" s="2" t="s">
        <v>81</v>
      </c>
      <c r="D170" s="2" t="str">
        <f t="shared" si="5"/>
        <v xml:space="preserve">Kl </v>
      </c>
      <c r="E170" s="53" t="str">
        <f>Inskrivning!J179</f>
        <v/>
      </c>
      <c r="F170" s="35" t="str">
        <f>Inskrivning!K179</f>
        <v/>
      </c>
      <c r="G170" s="2">
        <f>Inskrivning!L179</f>
        <v>0</v>
      </c>
      <c r="H170" s="2">
        <f>Inskrivning!M179</f>
        <v>0</v>
      </c>
      <c r="I170" s="2">
        <f>Inskrivning!N179</f>
        <v>0</v>
      </c>
      <c r="J170" s="2">
        <f>Inskrivning!O179</f>
        <v>0</v>
      </c>
      <c r="K170" s="2">
        <f>Inskrivning!P179</f>
        <v>0</v>
      </c>
      <c r="L170" s="1">
        <f>Inskrivning!Q179</f>
        <v>0</v>
      </c>
      <c r="M170" s="2">
        <f>Inskrivning!R179</f>
        <v>0</v>
      </c>
      <c r="N170" s="2">
        <f>Inskrivning!S179</f>
        <v>0</v>
      </c>
      <c r="O170" s="2">
        <f>Inskrivning!T179</f>
        <v>0</v>
      </c>
      <c r="P170" s="2">
        <f>Inskrivning!U179</f>
        <v>0</v>
      </c>
      <c r="Q170" s="2">
        <f>Inskrivning!V179</f>
        <v>0</v>
      </c>
      <c r="R170" s="1">
        <f>Inskrivning!W179</f>
        <v>0</v>
      </c>
      <c r="S170" s="1">
        <f>Inskrivning!X179</f>
        <v>0</v>
      </c>
    </row>
    <row r="171" spans="1:19" ht="15" x14ac:dyDescent="0.25">
      <c r="A171" s="2"/>
      <c r="B171" s="2" t="str">
        <f>Inskrivning!G180</f>
        <v/>
      </c>
      <c r="C171" s="2" t="s">
        <v>81</v>
      </c>
      <c r="D171" s="2" t="str">
        <f t="shared" si="5"/>
        <v xml:space="preserve">Kl </v>
      </c>
      <c r="E171" s="53" t="str">
        <f>Inskrivning!J180</f>
        <v/>
      </c>
      <c r="F171" s="35" t="str">
        <f>Inskrivning!K180</f>
        <v/>
      </c>
      <c r="G171" s="2">
        <f>Inskrivning!L180</f>
        <v>0</v>
      </c>
      <c r="H171" s="2">
        <f>Inskrivning!M180</f>
        <v>0</v>
      </c>
      <c r="I171" s="2">
        <f>Inskrivning!N180</f>
        <v>0</v>
      </c>
      <c r="J171" s="2">
        <f>Inskrivning!O180</f>
        <v>0</v>
      </c>
      <c r="K171" s="2">
        <f>Inskrivning!P180</f>
        <v>0</v>
      </c>
      <c r="L171" s="1">
        <f>Inskrivning!Q180</f>
        <v>0</v>
      </c>
      <c r="M171" s="2">
        <f>Inskrivning!R180</f>
        <v>0</v>
      </c>
      <c r="N171" s="2">
        <f>Inskrivning!S180</f>
        <v>0</v>
      </c>
      <c r="O171" s="2">
        <f>Inskrivning!T180</f>
        <v>0</v>
      </c>
      <c r="P171" s="2">
        <f>Inskrivning!U180</f>
        <v>0</v>
      </c>
      <c r="Q171" s="2">
        <f>Inskrivning!V180</f>
        <v>0</v>
      </c>
      <c r="R171" s="1">
        <f>Inskrivning!W180</f>
        <v>0</v>
      </c>
      <c r="S171" s="1">
        <f>Inskrivning!X180</f>
        <v>0</v>
      </c>
    </row>
    <row r="172" spans="1:19" ht="15" x14ac:dyDescent="0.25">
      <c r="A172" s="2"/>
      <c r="B172" s="2" t="str">
        <f>Inskrivning!G181</f>
        <v/>
      </c>
      <c r="C172" s="2" t="s">
        <v>81</v>
      </c>
      <c r="D172" s="2" t="str">
        <f t="shared" si="5"/>
        <v xml:space="preserve">Kl </v>
      </c>
      <c r="E172" s="53" t="str">
        <f>Inskrivning!J181</f>
        <v/>
      </c>
      <c r="F172" s="35" t="str">
        <f>Inskrivning!K181</f>
        <v/>
      </c>
      <c r="G172" s="2">
        <f>Inskrivning!L181</f>
        <v>0</v>
      </c>
      <c r="H172" s="2">
        <f>Inskrivning!M181</f>
        <v>0</v>
      </c>
      <c r="I172" s="2">
        <f>Inskrivning!N181</f>
        <v>0</v>
      </c>
      <c r="J172" s="2">
        <f>Inskrivning!O181</f>
        <v>0</v>
      </c>
      <c r="K172" s="2">
        <f>Inskrivning!P181</f>
        <v>0</v>
      </c>
      <c r="L172" s="1">
        <f>Inskrivning!Q181</f>
        <v>0</v>
      </c>
      <c r="M172" s="2">
        <f>Inskrivning!R181</f>
        <v>0</v>
      </c>
      <c r="N172" s="2">
        <f>Inskrivning!S181</f>
        <v>0</v>
      </c>
      <c r="O172" s="2">
        <f>Inskrivning!T181</f>
        <v>0</v>
      </c>
      <c r="P172" s="2">
        <f>Inskrivning!U181</f>
        <v>0</v>
      </c>
      <c r="Q172" s="2">
        <f>Inskrivning!V181</f>
        <v>0</v>
      </c>
      <c r="R172" s="1">
        <f>Inskrivning!W181</f>
        <v>0</v>
      </c>
      <c r="S172" s="1">
        <f>Inskrivning!X181</f>
        <v>0</v>
      </c>
    </row>
    <row r="173" spans="1:19" ht="15" x14ac:dyDescent="0.25">
      <c r="A173" s="2"/>
      <c r="B173" s="2" t="str">
        <f>Inskrivning!G182</f>
        <v/>
      </c>
      <c r="C173" s="2" t="s">
        <v>81</v>
      </c>
      <c r="D173" s="2" t="str">
        <f t="shared" si="5"/>
        <v xml:space="preserve">Kl </v>
      </c>
      <c r="E173" s="53" t="str">
        <f>Inskrivning!J182</f>
        <v/>
      </c>
      <c r="F173" s="35" t="str">
        <f>Inskrivning!K182</f>
        <v/>
      </c>
      <c r="G173" s="2">
        <f>Inskrivning!L182</f>
        <v>0</v>
      </c>
      <c r="H173" s="2">
        <f>Inskrivning!M182</f>
        <v>0</v>
      </c>
      <c r="I173" s="2">
        <f>Inskrivning!N182</f>
        <v>0</v>
      </c>
      <c r="J173" s="2">
        <f>Inskrivning!O182</f>
        <v>0</v>
      </c>
      <c r="K173" s="2">
        <f>Inskrivning!P182</f>
        <v>0</v>
      </c>
      <c r="L173" s="1">
        <f>Inskrivning!Q182</f>
        <v>0</v>
      </c>
      <c r="M173" s="2">
        <f>Inskrivning!R182</f>
        <v>0</v>
      </c>
      <c r="N173" s="2">
        <f>Inskrivning!S182</f>
        <v>0</v>
      </c>
      <c r="O173" s="2">
        <f>Inskrivning!T182</f>
        <v>0</v>
      </c>
      <c r="P173" s="2">
        <f>Inskrivning!U182</f>
        <v>0</v>
      </c>
      <c r="Q173" s="2">
        <f>Inskrivning!V182</f>
        <v>0</v>
      </c>
      <c r="R173" s="1">
        <f>Inskrivning!W182</f>
        <v>0</v>
      </c>
      <c r="S173" s="1">
        <f>Inskrivning!X182</f>
        <v>0</v>
      </c>
    </row>
    <row r="174" spans="1:19" ht="15" x14ac:dyDescent="0.25">
      <c r="A174" s="2"/>
      <c r="B174" s="2" t="str">
        <f>Inskrivning!G183</f>
        <v/>
      </c>
      <c r="C174" s="2" t="s">
        <v>81</v>
      </c>
      <c r="D174" s="2" t="str">
        <f t="shared" si="5"/>
        <v xml:space="preserve">Kl </v>
      </c>
      <c r="E174" s="53" t="str">
        <f>Inskrivning!J183</f>
        <v/>
      </c>
      <c r="F174" s="35" t="str">
        <f>Inskrivning!K183</f>
        <v/>
      </c>
      <c r="G174" s="2">
        <f>Inskrivning!L183</f>
        <v>0</v>
      </c>
      <c r="H174" s="2">
        <f>Inskrivning!M183</f>
        <v>0</v>
      </c>
      <c r="I174" s="2">
        <f>Inskrivning!N183</f>
        <v>0</v>
      </c>
      <c r="J174" s="2">
        <f>Inskrivning!O183</f>
        <v>0</v>
      </c>
      <c r="K174" s="2">
        <f>Inskrivning!P183</f>
        <v>0</v>
      </c>
      <c r="L174" s="1">
        <f>Inskrivning!Q183</f>
        <v>0</v>
      </c>
      <c r="M174" s="2">
        <f>Inskrivning!R183</f>
        <v>0</v>
      </c>
      <c r="N174" s="2">
        <f>Inskrivning!S183</f>
        <v>0</v>
      </c>
      <c r="O174" s="2">
        <f>Inskrivning!T183</f>
        <v>0</v>
      </c>
      <c r="P174" s="2">
        <f>Inskrivning!U183</f>
        <v>0</v>
      </c>
      <c r="Q174" s="2">
        <f>Inskrivning!V183</f>
        <v>0</v>
      </c>
      <c r="R174" s="1">
        <f>Inskrivning!W183</f>
        <v>0</v>
      </c>
      <c r="S174" s="1">
        <f>Inskrivning!X183</f>
        <v>0</v>
      </c>
    </row>
    <row r="175" spans="1:19" ht="15" x14ac:dyDescent="0.25">
      <c r="A175" s="2"/>
      <c r="B175" s="2" t="str">
        <f>Inskrivning!G184</f>
        <v/>
      </c>
      <c r="C175" s="2" t="s">
        <v>81</v>
      </c>
      <c r="D175" s="2" t="str">
        <f t="shared" si="5"/>
        <v xml:space="preserve">Kl </v>
      </c>
      <c r="E175" s="53" t="str">
        <f>Inskrivning!J184</f>
        <v/>
      </c>
      <c r="F175" s="35" t="str">
        <f>Inskrivning!K184</f>
        <v/>
      </c>
      <c r="G175" s="2">
        <f>Inskrivning!L184</f>
        <v>0</v>
      </c>
      <c r="H175" s="2">
        <f>Inskrivning!M184</f>
        <v>0</v>
      </c>
      <c r="I175" s="2">
        <f>Inskrivning!N184</f>
        <v>0</v>
      </c>
      <c r="J175" s="2">
        <f>Inskrivning!O184</f>
        <v>0</v>
      </c>
      <c r="K175" s="2">
        <f>Inskrivning!P184</f>
        <v>0</v>
      </c>
      <c r="L175" s="1">
        <f>Inskrivning!Q184</f>
        <v>0</v>
      </c>
      <c r="M175" s="2">
        <f>Inskrivning!R184</f>
        <v>0</v>
      </c>
      <c r="N175" s="2">
        <f>Inskrivning!S184</f>
        <v>0</v>
      </c>
      <c r="O175" s="2">
        <f>Inskrivning!T184</f>
        <v>0</v>
      </c>
      <c r="P175" s="2">
        <f>Inskrivning!U184</f>
        <v>0</v>
      </c>
      <c r="Q175" s="2">
        <f>Inskrivning!V184</f>
        <v>0</v>
      </c>
      <c r="R175" s="1">
        <f>Inskrivning!W184</f>
        <v>0</v>
      </c>
      <c r="S175" s="1">
        <f>Inskrivning!X184</f>
        <v>0</v>
      </c>
    </row>
    <row r="176" spans="1:19" ht="15" x14ac:dyDescent="0.25">
      <c r="A176" s="2"/>
      <c r="B176" s="2" t="str">
        <f>Inskrivning!G185</f>
        <v/>
      </c>
      <c r="C176" s="2" t="s">
        <v>81</v>
      </c>
      <c r="D176" s="2" t="str">
        <f t="shared" si="5"/>
        <v xml:space="preserve">Kl </v>
      </c>
      <c r="E176" s="53" t="str">
        <f>Inskrivning!J185</f>
        <v/>
      </c>
      <c r="F176" s="35" t="str">
        <f>Inskrivning!K185</f>
        <v/>
      </c>
      <c r="G176" s="2">
        <f>Inskrivning!L185</f>
        <v>0</v>
      </c>
      <c r="H176" s="2">
        <f>Inskrivning!M185</f>
        <v>0</v>
      </c>
      <c r="I176" s="2">
        <f>Inskrivning!N185</f>
        <v>0</v>
      </c>
      <c r="J176" s="2">
        <f>Inskrivning!O185</f>
        <v>0</v>
      </c>
      <c r="K176" s="2">
        <f>Inskrivning!P185</f>
        <v>0</v>
      </c>
      <c r="L176" s="1">
        <f>Inskrivning!Q185</f>
        <v>0</v>
      </c>
      <c r="M176" s="2">
        <f>Inskrivning!R185</f>
        <v>0</v>
      </c>
      <c r="N176" s="2">
        <f>Inskrivning!S185</f>
        <v>0</v>
      </c>
      <c r="O176" s="2">
        <f>Inskrivning!T185</f>
        <v>0</v>
      </c>
      <c r="P176" s="2">
        <f>Inskrivning!U185</f>
        <v>0</v>
      </c>
      <c r="Q176" s="2">
        <f>Inskrivning!V185</f>
        <v>0</v>
      </c>
      <c r="R176" s="1">
        <f>Inskrivning!W185</f>
        <v>0</v>
      </c>
      <c r="S176" s="1">
        <f>Inskrivning!X185</f>
        <v>0</v>
      </c>
    </row>
    <row r="177" spans="1:19" ht="15" x14ac:dyDescent="0.25">
      <c r="A177" s="2"/>
      <c r="B177" s="2" t="str">
        <f>Inskrivning!G186</f>
        <v/>
      </c>
      <c r="C177" s="2" t="s">
        <v>81</v>
      </c>
      <c r="D177" s="2" t="str">
        <f t="shared" si="5"/>
        <v xml:space="preserve">Kl </v>
      </c>
      <c r="E177" s="53" t="str">
        <f>Inskrivning!J186</f>
        <v/>
      </c>
      <c r="F177" s="35" t="str">
        <f>Inskrivning!K186</f>
        <v/>
      </c>
      <c r="G177" s="2">
        <f>Inskrivning!L186</f>
        <v>0</v>
      </c>
      <c r="H177" s="2">
        <f>Inskrivning!M186</f>
        <v>0</v>
      </c>
      <c r="I177" s="2">
        <f>Inskrivning!N186</f>
        <v>0</v>
      </c>
      <c r="J177" s="2">
        <f>Inskrivning!O186</f>
        <v>0</v>
      </c>
      <c r="K177" s="2">
        <f>Inskrivning!P186</f>
        <v>0</v>
      </c>
      <c r="L177" s="1">
        <f>Inskrivning!Q186</f>
        <v>0</v>
      </c>
      <c r="M177" s="2">
        <f>Inskrivning!R186</f>
        <v>0</v>
      </c>
      <c r="N177" s="2">
        <f>Inskrivning!S186</f>
        <v>0</v>
      </c>
      <c r="O177" s="2">
        <f>Inskrivning!T186</f>
        <v>0</v>
      </c>
      <c r="P177" s="2">
        <f>Inskrivning!U186</f>
        <v>0</v>
      </c>
      <c r="Q177" s="2">
        <f>Inskrivning!V186</f>
        <v>0</v>
      </c>
      <c r="R177" s="1">
        <f>Inskrivning!W186</f>
        <v>0</v>
      </c>
      <c r="S177" s="1">
        <f>Inskrivning!X186</f>
        <v>0</v>
      </c>
    </row>
    <row r="178" spans="1:19" ht="15" x14ac:dyDescent="0.25">
      <c r="A178" s="2"/>
      <c r="B178" s="2" t="str">
        <f>Inskrivning!G187</f>
        <v/>
      </c>
      <c r="C178" s="2" t="s">
        <v>81</v>
      </c>
      <c r="D178" s="2" t="str">
        <f t="shared" si="5"/>
        <v xml:space="preserve">Kl </v>
      </c>
      <c r="E178" s="53" t="str">
        <f>Inskrivning!J187</f>
        <v/>
      </c>
      <c r="F178" s="35" t="str">
        <f>Inskrivning!K187</f>
        <v/>
      </c>
      <c r="G178" s="2">
        <f>Inskrivning!L187</f>
        <v>0</v>
      </c>
      <c r="H178" s="2">
        <f>Inskrivning!M187</f>
        <v>0</v>
      </c>
      <c r="I178" s="2">
        <f>Inskrivning!N187</f>
        <v>0</v>
      </c>
      <c r="J178" s="2">
        <f>Inskrivning!O187</f>
        <v>0</v>
      </c>
      <c r="K178" s="2">
        <f>Inskrivning!P187</f>
        <v>0</v>
      </c>
      <c r="L178" s="1">
        <f>Inskrivning!Q187</f>
        <v>0</v>
      </c>
      <c r="M178" s="2">
        <f>Inskrivning!R187</f>
        <v>0</v>
      </c>
      <c r="N178" s="2">
        <f>Inskrivning!S187</f>
        <v>0</v>
      </c>
      <c r="O178" s="2">
        <f>Inskrivning!T187</f>
        <v>0</v>
      </c>
      <c r="P178" s="2">
        <f>Inskrivning!U187</f>
        <v>0</v>
      </c>
      <c r="Q178" s="2">
        <f>Inskrivning!V187</f>
        <v>0</v>
      </c>
      <c r="R178" s="1">
        <f>Inskrivning!W187</f>
        <v>0</v>
      </c>
      <c r="S178" s="1">
        <f>Inskrivning!X187</f>
        <v>0</v>
      </c>
    </row>
    <row r="179" spans="1:19" ht="15" x14ac:dyDescent="0.25">
      <c r="A179" s="2"/>
      <c r="B179" s="2" t="str">
        <f>Inskrivning!G188</f>
        <v/>
      </c>
      <c r="C179" s="2" t="s">
        <v>81</v>
      </c>
      <c r="D179" s="2" t="str">
        <f t="shared" si="5"/>
        <v xml:space="preserve">Kl </v>
      </c>
      <c r="E179" s="53" t="str">
        <f>Inskrivning!J188</f>
        <v/>
      </c>
      <c r="F179" s="35" t="str">
        <f>Inskrivning!K188</f>
        <v/>
      </c>
      <c r="G179" s="2">
        <f>Inskrivning!L188</f>
        <v>0</v>
      </c>
      <c r="H179" s="2">
        <f>Inskrivning!M188</f>
        <v>0</v>
      </c>
      <c r="I179" s="2">
        <f>Inskrivning!N188</f>
        <v>0</v>
      </c>
      <c r="J179" s="2">
        <f>Inskrivning!O188</f>
        <v>0</v>
      </c>
      <c r="K179" s="2">
        <f>Inskrivning!P188</f>
        <v>0</v>
      </c>
      <c r="L179" s="1">
        <f>Inskrivning!Q188</f>
        <v>0</v>
      </c>
      <c r="M179" s="2">
        <f>Inskrivning!R188</f>
        <v>0</v>
      </c>
      <c r="N179" s="2">
        <f>Inskrivning!S188</f>
        <v>0</v>
      </c>
      <c r="O179" s="2">
        <f>Inskrivning!T188</f>
        <v>0</v>
      </c>
      <c r="P179" s="2">
        <f>Inskrivning!U188</f>
        <v>0</v>
      </c>
      <c r="Q179" s="2">
        <f>Inskrivning!V188</f>
        <v>0</v>
      </c>
      <c r="R179" s="1">
        <f>Inskrivning!W188</f>
        <v>0</v>
      </c>
      <c r="S179" s="1">
        <f>Inskrivning!X188</f>
        <v>0</v>
      </c>
    </row>
    <row r="180" spans="1:19" ht="15" x14ac:dyDescent="0.25">
      <c r="A180" s="2"/>
      <c r="B180" s="2" t="str">
        <f>Inskrivning!G189</f>
        <v/>
      </c>
      <c r="C180" s="2" t="s">
        <v>81</v>
      </c>
      <c r="D180" s="2" t="str">
        <f t="shared" si="5"/>
        <v xml:space="preserve">Kl </v>
      </c>
      <c r="E180" s="53" t="str">
        <f>Inskrivning!J189</f>
        <v/>
      </c>
      <c r="F180" s="35" t="str">
        <f>Inskrivning!K189</f>
        <v/>
      </c>
      <c r="G180" s="2">
        <f>Inskrivning!L189</f>
        <v>0</v>
      </c>
      <c r="H180" s="2">
        <f>Inskrivning!M189</f>
        <v>0</v>
      </c>
      <c r="I180" s="2">
        <f>Inskrivning!N189</f>
        <v>0</v>
      </c>
      <c r="J180" s="2">
        <f>Inskrivning!O189</f>
        <v>0</v>
      </c>
      <c r="K180" s="2">
        <f>Inskrivning!P189</f>
        <v>0</v>
      </c>
      <c r="L180" s="1">
        <f>Inskrivning!Q189</f>
        <v>0</v>
      </c>
      <c r="M180" s="2">
        <f>Inskrivning!R189</f>
        <v>0</v>
      </c>
      <c r="N180" s="2">
        <f>Inskrivning!S189</f>
        <v>0</v>
      </c>
      <c r="O180" s="2">
        <f>Inskrivning!T189</f>
        <v>0</v>
      </c>
      <c r="P180" s="2">
        <f>Inskrivning!U189</f>
        <v>0</v>
      </c>
      <c r="Q180" s="2">
        <f>Inskrivning!V189</f>
        <v>0</v>
      </c>
      <c r="R180" s="1">
        <f>Inskrivning!W189</f>
        <v>0</v>
      </c>
      <c r="S180" s="1">
        <f>Inskrivning!X189</f>
        <v>0</v>
      </c>
    </row>
    <row r="181" spans="1:19" ht="15" x14ac:dyDescent="0.25">
      <c r="A181" s="2"/>
      <c r="B181" s="2" t="str">
        <f>Inskrivning!G190</f>
        <v/>
      </c>
      <c r="C181" s="2" t="s">
        <v>81</v>
      </c>
      <c r="D181" s="2" t="str">
        <f t="shared" si="5"/>
        <v xml:space="preserve">Kl </v>
      </c>
      <c r="E181" s="53" t="str">
        <f>Inskrivning!J190</f>
        <v/>
      </c>
      <c r="F181" s="35" t="str">
        <f>Inskrivning!K190</f>
        <v/>
      </c>
      <c r="G181" s="2">
        <f>Inskrivning!L190</f>
        <v>0</v>
      </c>
      <c r="H181" s="2">
        <f>Inskrivning!M190</f>
        <v>0</v>
      </c>
      <c r="I181" s="2">
        <f>Inskrivning!N190</f>
        <v>0</v>
      </c>
      <c r="J181" s="2">
        <f>Inskrivning!O190</f>
        <v>0</v>
      </c>
      <c r="K181" s="2">
        <f>Inskrivning!P190</f>
        <v>0</v>
      </c>
      <c r="L181" s="1">
        <f>Inskrivning!Q190</f>
        <v>0</v>
      </c>
      <c r="M181" s="2">
        <f>Inskrivning!R190</f>
        <v>0</v>
      </c>
      <c r="N181" s="2">
        <f>Inskrivning!S190</f>
        <v>0</v>
      </c>
      <c r="O181" s="2">
        <f>Inskrivning!T190</f>
        <v>0</v>
      </c>
      <c r="P181" s="2">
        <f>Inskrivning!U190</f>
        <v>0</v>
      </c>
      <c r="Q181" s="2">
        <f>Inskrivning!V190</f>
        <v>0</v>
      </c>
      <c r="R181" s="1">
        <f>Inskrivning!W190</f>
        <v>0</v>
      </c>
      <c r="S181" s="1">
        <f>Inskrivning!X190</f>
        <v>0</v>
      </c>
    </row>
    <row r="182" spans="1:19" ht="15" x14ac:dyDescent="0.25">
      <c r="A182" s="2"/>
      <c r="B182" s="2" t="str">
        <f>Inskrivning!G191</f>
        <v/>
      </c>
      <c r="C182" s="2" t="s">
        <v>81</v>
      </c>
      <c r="D182" s="2" t="str">
        <f t="shared" si="5"/>
        <v xml:space="preserve">Kl </v>
      </c>
      <c r="E182" s="53" t="str">
        <f>Inskrivning!J191</f>
        <v/>
      </c>
      <c r="F182" s="35" t="str">
        <f>Inskrivning!K191</f>
        <v/>
      </c>
      <c r="G182" s="2">
        <f>Inskrivning!L191</f>
        <v>0</v>
      </c>
      <c r="H182" s="2">
        <f>Inskrivning!M191</f>
        <v>0</v>
      </c>
      <c r="I182" s="2">
        <f>Inskrivning!N191</f>
        <v>0</v>
      </c>
      <c r="J182" s="2">
        <f>Inskrivning!O191</f>
        <v>0</v>
      </c>
      <c r="K182" s="2">
        <f>Inskrivning!P191</f>
        <v>0</v>
      </c>
      <c r="L182" s="1">
        <f>Inskrivning!Q191</f>
        <v>0</v>
      </c>
      <c r="M182" s="2">
        <f>Inskrivning!R191</f>
        <v>0</v>
      </c>
      <c r="N182" s="2">
        <f>Inskrivning!S191</f>
        <v>0</v>
      </c>
      <c r="O182" s="2">
        <f>Inskrivning!T191</f>
        <v>0</v>
      </c>
      <c r="P182" s="2">
        <f>Inskrivning!U191</f>
        <v>0</v>
      </c>
      <c r="Q182" s="2">
        <f>Inskrivning!V191</f>
        <v>0</v>
      </c>
      <c r="R182" s="1">
        <f>Inskrivning!W191</f>
        <v>0</v>
      </c>
      <c r="S182" s="1">
        <f>Inskrivning!X191</f>
        <v>0</v>
      </c>
    </row>
    <row r="183" spans="1:19" ht="15" x14ac:dyDescent="0.25">
      <c r="A183" s="2"/>
      <c r="B183" s="2" t="str">
        <f>Inskrivning!G192</f>
        <v/>
      </c>
      <c r="C183" s="2" t="s">
        <v>81</v>
      </c>
      <c r="D183" s="2" t="str">
        <f t="shared" si="5"/>
        <v xml:space="preserve">Kl </v>
      </c>
      <c r="E183" s="53" t="str">
        <f>Inskrivning!J192</f>
        <v/>
      </c>
      <c r="F183" s="35" t="str">
        <f>Inskrivning!K192</f>
        <v/>
      </c>
      <c r="G183" s="2">
        <f>Inskrivning!L192</f>
        <v>0</v>
      </c>
      <c r="H183" s="2">
        <f>Inskrivning!M192</f>
        <v>0</v>
      </c>
      <c r="I183" s="2">
        <f>Inskrivning!N192</f>
        <v>0</v>
      </c>
      <c r="J183" s="2">
        <f>Inskrivning!O192</f>
        <v>0</v>
      </c>
      <c r="K183" s="2">
        <f>Inskrivning!P192</f>
        <v>0</v>
      </c>
      <c r="L183" s="1">
        <f>Inskrivning!Q192</f>
        <v>0</v>
      </c>
      <c r="M183" s="2">
        <f>Inskrivning!R192</f>
        <v>0</v>
      </c>
      <c r="N183" s="2">
        <f>Inskrivning!S192</f>
        <v>0</v>
      </c>
      <c r="O183" s="2">
        <f>Inskrivning!T192</f>
        <v>0</v>
      </c>
      <c r="P183" s="2">
        <f>Inskrivning!U192</f>
        <v>0</v>
      </c>
      <c r="Q183" s="2">
        <f>Inskrivning!V192</f>
        <v>0</v>
      </c>
      <c r="R183" s="1">
        <f>Inskrivning!W192</f>
        <v>0</v>
      </c>
      <c r="S183" s="1">
        <f>Inskrivning!X192</f>
        <v>0</v>
      </c>
    </row>
    <row r="184" spans="1:19" ht="15" x14ac:dyDescent="0.25">
      <c r="A184" s="2"/>
      <c r="B184" s="2" t="str">
        <f>Inskrivning!G193</f>
        <v/>
      </c>
      <c r="C184" s="2" t="s">
        <v>81</v>
      </c>
      <c r="D184" s="2" t="str">
        <f t="shared" si="5"/>
        <v xml:space="preserve">Kl </v>
      </c>
      <c r="E184" s="53" t="str">
        <f>Inskrivning!J193</f>
        <v/>
      </c>
      <c r="F184" s="35" t="str">
        <f>Inskrivning!K193</f>
        <v/>
      </c>
      <c r="G184" s="2">
        <f>Inskrivning!L193</f>
        <v>0</v>
      </c>
      <c r="H184" s="2">
        <f>Inskrivning!M193</f>
        <v>0</v>
      </c>
      <c r="I184" s="2">
        <f>Inskrivning!N193</f>
        <v>0</v>
      </c>
      <c r="J184" s="2">
        <f>Inskrivning!O193</f>
        <v>0</v>
      </c>
      <c r="K184" s="2">
        <f>Inskrivning!P193</f>
        <v>0</v>
      </c>
      <c r="L184" s="1">
        <f>Inskrivning!Q193</f>
        <v>0</v>
      </c>
      <c r="M184" s="2">
        <f>Inskrivning!R193</f>
        <v>0</v>
      </c>
      <c r="N184" s="2">
        <f>Inskrivning!S193</f>
        <v>0</v>
      </c>
      <c r="O184" s="2">
        <f>Inskrivning!T193</f>
        <v>0</v>
      </c>
      <c r="P184" s="2">
        <f>Inskrivning!U193</f>
        <v>0</v>
      </c>
      <c r="Q184" s="2">
        <f>Inskrivning!V193</f>
        <v>0</v>
      </c>
      <c r="R184" s="1">
        <f>Inskrivning!W193</f>
        <v>0</v>
      </c>
      <c r="S184" s="1">
        <f>Inskrivning!X193</f>
        <v>0</v>
      </c>
    </row>
    <row r="185" spans="1:19" ht="15" x14ac:dyDescent="0.25">
      <c r="A185" s="2"/>
      <c r="B185" s="2" t="str">
        <f>Inskrivning!G194</f>
        <v/>
      </c>
      <c r="C185" s="2" t="s">
        <v>81</v>
      </c>
      <c r="D185" s="2" t="str">
        <f t="shared" si="5"/>
        <v xml:space="preserve">Kl </v>
      </c>
      <c r="E185" s="53" t="str">
        <f>Inskrivning!J194</f>
        <v/>
      </c>
      <c r="F185" s="35" t="str">
        <f>Inskrivning!K194</f>
        <v/>
      </c>
      <c r="G185" s="2">
        <f>Inskrivning!L194</f>
        <v>0</v>
      </c>
      <c r="H185" s="2">
        <f>Inskrivning!M194</f>
        <v>0</v>
      </c>
      <c r="I185" s="2">
        <f>Inskrivning!N194</f>
        <v>0</v>
      </c>
      <c r="J185" s="2">
        <f>Inskrivning!O194</f>
        <v>0</v>
      </c>
      <c r="K185" s="2">
        <f>Inskrivning!P194</f>
        <v>0</v>
      </c>
      <c r="L185" s="1">
        <f>Inskrivning!Q194</f>
        <v>0</v>
      </c>
      <c r="M185" s="2">
        <f>Inskrivning!R194</f>
        <v>0</v>
      </c>
      <c r="N185" s="2">
        <f>Inskrivning!S194</f>
        <v>0</v>
      </c>
      <c r="O185" s="2">
        <f>Inskrivning!T194</f>
        <v>0</v>
      </c>
      <c r="P185" s="2">
        <f>Inskrivning!U194</f>
        <v>0</v>
      </c>
      <c r="Q185" s="2">
        <f>Inskrivning!V194</f>
        <v>0</v>
      </c>
      <c r="R185" s="1">
        <f>Inskrivning!W194</f>
        <v>0</v>
      </c>
      <c r="S185" s="1">
        <f>Inskrivning!X194</f>
        <v>0</v>
      </c>
    </row>
    <row r="186" spans="1:19" ht="15" x14ac:dyDescent="0.25">
      <c r="A186" s="2"/>
      <c r="B186" s="2" t="str">
        <f>Inskrivning!G195</f>
        <v/>
      </c>
      <c r="C186" s="2" t="s">
        <v>81</v>
      </c>
      <c r="D186" s="2" t="str">
        <f t="shared" si="5"/>
        <v xml:space="preserve">Kl </v>
      </c>
      <c r="E186" s="53" t="str">
        <f>Inskrivning!J195</f>
        <v/>
      </c>
      <c r="F186" s="35" t="str">
        <f>Inskrivning!K195</f>
        <v/>
      </c>
      <c r="G186" s="2">
        <f>Inskrivning!L195</f>
        <v>0</v>
      </c>
      <c r="H186" s="2">
        <f>Inskrivning!M195</f>
        <v>0</v>
      </c>
      <c r="I186" s="2">
        <f>Inskrivning!N195</f>
        <v>0</v>
      </c>
      <c r="J186" s="2">
        <f>Inskrivning!O195</f>
        <v>0</v>
      </c>
      <c r="K186" s="2">
        <f>Inskrivning!P195</f>
        <v>0</v>
      </c>
      <c r="L186" s="1">
        <f>Inskrivning!Q195</f>
        <v>0</v>
      </c>
      <c r="M186" s="2">
        <f>Inskrivning!R195</f>
        <v>0</v>
      </c>
      <c r="N186" s="2">
        <f>Inskrivning!S195</f>
        <v>0</v>
      </c>
      <c r="O186" s="2">
        <f>Inskrivning!T195</f>
        <v>0</v>
      </c>
      <c r="P186" s="2">
        <f>Inskrivning!U195</f>
        <v>0</v>
      </c>
      <c r="Q186" s="2">
        <f>Inskrivning!V195</f>
        <v>0</v>
      </c>
      <c r="R186" s="1">
        <f>Inskrivning!W195</f>
        <v>0</v>
      </c>
      <c r="S186" s="1">
        <f>Inskrivning!X195</f>
        <v>0</v>
      </c>
    </row>
    <row r="187" spans="1:19" ht="15" x14ac:dyDescent="0.25">
      <c r="A187" s="2"/>
      <c r="B187" s="2" t="str">
        <f>Inskrivning!G196</f>
        <v/>
      </c>
      <c r="C187" s="2" t="s">
        <v>81</v>
      </c>
      <c r="D187" s="2" t="str">
        <f t="shared" si="5"/>
        <v xml:space="preserve">Kl </v>
      </c>
      <c r="E187" s="53" t="str">
        <f>Inskrivning!J196</f>
        <v/>
      </c>
      <c r="F187" s="35" t="str">
        <f>Inskrivning!K196</f>
        <v/>
      </c>
      <c r="G187" s="2">
        <f>Inskrivning!L196</f>
        <v>0</v>
      </c>
      <c r="H187" s="2">
        <f>Inskrivning!M196</f>
        <v>0</v>
      </c>
      <c r="I187" s="2">
        <f>Inskrivning!N196</f>
        <v>0</v>
      </c>
      <c r="J187" s="2">
        <f>Inskrivning!O196</f>
        <v>0</v>
      </c>
      <c r="K187" s="2">
        <f>Inskrivning!P196</f>
        <v>0</v>
      </c>
      <c r="L187" s="1">
        <f>Inskrivning!Q196</f>
        <v>0</v>
      </c>
      <c r="M187" s="2">
        <f>Inskrivning!R196</f>
        <v>0</v>
      </c>
      <c r="N187" s="2">
        <f>Inskrivning!S196</f>
        <v>0</v>
      </c>
      <c r="O187" s="2">
        <f>Inskrivning!T196</f>
        <v>0</v>
      </c>
      <c r="P187" s="2">
        <f>Inskrivning!U196</f>
        <v>0</v>
      </c>
      <c r="Q187" s="2">
        <f>Inskrivning!V196</f>
        <v>0</v>
      </c>
      <c r="R187" s="1">
        <f>Inskrivning!W196</f>
        <v>0</v>
      </c>
      <c r="S187" s="1">
        <f>Inskrivning!X196</f>
        <v>0</v>
      </c>
    </row>
    <row r="188" spans="1:19" ht="15" x14ac:dyDescent="0.25">
      <c r="A188" s="2"/>
      <c r="B188" s="2" t="str">
        <f>Inskrivning!G197</f>
        <v/>
      </c>
      <c r="C188" s="2" t="s">
        <v>81</v>
      </c>
      <c r="D188" s="2" t="str">
        <f t="shared" si="5"/>
        <v xml:space="preserve">Kl </v>
      </c>
      <c r="E188" s="53" t="str">
        <f>Inskrivning!J197</f>
        <v/>
      </c>
      <c r="F188" s="35" t="str">
        <f>Inskrivning!K197</f>
        <v/>
      </c>
      <c r="G188" s="2">
        <f>Inskrivning!L197</f>
        <v>0</v>
      </c>
      <c r="H188" s="2">
        <f>Inskrivning!M197</f>
        <v>0</v>
      </c>
      <c r="I188" s="2">
        <f>Inskrivning!N197</f>
        <v>0</v>
      </c>
      <c r="J188" s="2">
        <f>Inskrivning!O197</f>
        <v>0</v>
      </c>
      <c r="K188" s="2">
        <f>Inskrivning!P197</f>
        <v>0</v>
      </c>
      <c r="L188" s="1">
        <f>Inskrivning!Q197</f>
        <v>0</v>
      </c>
      <c r="M188" s="2">
        <f>Inskrivning!R197</f>
        <v>0</v>
      </c>
      <c r="N188" s="2">
        <f>Inskrivning!S197</f>
        <v>0</v>
      </c>
      <c r="O188" s="2">
        <f>Inskrivning!T197</f>
        <v>0</v>
      </c>
      <c r="P188" s="2">
        <f>Inskrivning!U197</f>
        <v>0</v>
      </c>
      <c r="Q188" s="2">
        <f>Inskrivning!V197</f>
        <v>0</v>
      </c>
      <c r="R188" s="1">
        <f>Inskrivning!W197</f>
        <v>0</v>
      </c>
      <c r="S188" s="1">
        <f>Inskrivning!X197</f>
        <v>0</v>
      </c>
    </row>
    <row r="189" spans="1:19" ht="15" x14ac:dyDescent="0.25">
      <c r="A189" s="2"/>
      <c r="B189" s="2" t="str">
        <f>Inskrivning!G198</f>
        <v/>
      </c>
      <c r="C189" s="2" t="s">
        <v>81</v>
      </c>
      <c r="D189" s="2" t="str">
        <f t="shared" si="5"/>
        <v xml:space="preserve">Kl </v>
      </c>
      <c r="E189" s="53" t="str">
        <f>Inskrivning!J198</f>
        <v/>
      </c>
      <c r="F189" s="35" t="str">
        <f>Inskrivning!K198</f>
        <v/>
      </c>
      <c r="G189" s="2">
        <f>Inskrivning!L198</f>
        <v>0</v>
      </c>
      <c r="H189" s="2">
        <f>Inskrivning!M198</f>
        <v>0</v>
      </c>
      <c r="I189" s="2">
        <f>Inskrivning!N198</f>
        <v>0</v>
      </c>
      <c r="J189" s="2">
        <f>Inskrivning!O198</f>
        <v>0</v>
      </c>
      <c r="K189" s="2">
        <f>Inskrivning!P198</f>
        <v>0</v>
      </c>
      <c r="L189" s="1">
        <f>Inskrivning!Q198</f>
        <v>0</v>
      </c>
      <c r="M189" s="2">
        <f>Inskrivning!R198</f>
        <v>0</v>
      </c>
      <c r="N189" s="2">
        <f>Inskrivning!S198</f>
        <v>0</v>
      </c>
      <c r="O189" s="2">
        <f>Inskrivning!T198</f>
        <v>0</v>
      </c>
      <c r="P189" s="2">
        <f>Inskrivning!U198</f>
        <v>0</v>
      </c>
      <c r="Q189" s="2">
        <f>Inskrivning!V198</f>
        <v>0</v>
      </c>
      <c r="R189" s="1">
        <f>Inskrivning!W198</f>
        <v>0</v>
      </c>
      <c r="S189" s="1">
        <f>Inskrivning!X198</f>
        <v>0</v>
      </c>
    </row>
    <row r="190" spans="1:19" ht="15" x14ac:dyDescent="0.25">
      <c r="A190" s="2"/>
      <c r="B190" s="2" t="str">
        <f>Inskrivning!G199</f>
        <v/>
      </c>
      <c r="C190" s="2" t="s">
        <v>81</v>
      </c>
      <c r="D190" s="2" t="str">
        <f t="shared" si="5"/>
        <v xml:space="preserve">Kl </v>
      </c>
      <c r="E190" s="53" t="str">
        <f>Inskrivning!J199</f>
        <v/>
      </c>
      <c r="F190" s="35" t="str">
        <f>Inskrivning!K199</f>
        <v/>
      </c>
      <c r="G190" s="2">
        <f>Inskrivning!L199</f>
        <v>0</v>
      </c>
      <c r="H190" s="2">
        <f>Inskrivning!M199</f>
        <v>0</v>
      </c>
      <c r="I190" s="2">
        <f>Inskrivning!N199</f>
        <v>0</v>
      </c>
      <c r="J190" s="2">
        <f>Inskrivning!O199</f>
        <v>0</v>
      </c>
      <c r="K190" s="2">
        <f>Inskrivning!P199</f>
        <v>0</v>
      </c>
      <c r="L190" s="1">
        <f>Inskrivning!Q199</f>
        <v>0</v>
      </c>
      <c r="M190" s="2">
        <f>Inskrivning!R199</f>
        <v>0</v>
      </c>
      <c r="N190" s="2">
        <f>Inskrivning!S199</f>
        <v>0</v>
      </c>
      <c r="O190" s="2">
        <f>Inskrivning!T199</f>
        <v>0</v>
      </c>
      <c r="P190" s="2">
        <f>Inskrivning!U199</f>
        <v>0</v>
      </c>
      <c r="Q190" s="2">
        <f>Inskrivning!V199</f>
        <v>0</v>
      </c>
      <c r="R190" s="1">
        <f>Inskrivning!W199</f>
        <v>0</v>
      </c>
      <c r="S190" s="1">
        <f>Inskrivning!X199</f>
        <v>0</v>
      </c>
    </row>
    <row r="191" spans="1:19" ht="15" x14ac:dyDescent="0.25">
      <c r="A191" s="2"/>
      <c r="B191" s="2" t="str">
        <f>Inskrivning!G200</f>
        <v/>
      </c>
      <c r="C191" s="2" t="s">
        <v>81</v>
      </c>
      <c r="D191" s="2" t="str">
        <f t="shared" si="5"/>
        <v xml:space="preserve">Kl </v>
      </c>
      <c r="E191" s="53" t="str">
        <f>Inskrivning!J200</f>
        <v/>
      </c>
      <c r="F191" s="35" t="str">
        <f>Inskrivning!K200</f>
        <v/>
      </c>
      <c r="G191" s="2">
        <f>Inskrivning!L200</f>
        <v>0</v>
      </c>
      <c r="H191" s="2">
        <f>Inskrivning!M200</f>
        <v>0</v>
      </c>
      <c r="I191" s="2">
        <f>Inskrivning!N200</f>
        <v>0</v>
      </c>
      <c r="J191" s="2">
        <f>Inskrivning!O200</f>
        <v>0</v>
      </c>
      <c r="K191" s="2">
        <f>Inskrivning!P200</f>
        <v>0</v>
      </c>
      <c r="L191" s="1">
        <f>Inskrivning!Q200</f>
        <v>0</v>
      </c>
      <c r="M191" s="2">
        <f>Inskrivning!R200</f>
        <v>0</v>
      </c>
      <c r="N191" s="2">
        <f>Inskrivning!S200</f>
        <v>0</v>
      </c>
      <c r="O191" s="2">
        <f>Inskrivning!T200</f>
        <v>0</v>
      </c>
      <c r="P191" s="2">
        <f>Inskrivning!U200</f>
        <v>0</v>
      </c>
      <c r="Q191" s="2">
        <f>Inskrivning!V200</f>
        <v>0</v>
      </c>
      <c r="R191" s="1">
        <f>Inskrivning!W200</f>
        <v>0</v>
      </c>
      <c r="S191" s="1">
        <f>Inskrivning!X200</f>
        <v>0</v>
      </c>
    </row>
    <row r="192" spans="1:19" ht="15" x14ac:dyDescent="0.25">
      <c r="A192" s="2"/>
      <c r="B192" s="2" t="str">
        <f>Inskrivning!G201</f>
        <v/>
      </c>
      <c r="C192" s="2" t="s">
        <v>81</v>
      </c>
      <c r="D192" s="2" t="str">
        <f t="shared" si="5"/>
        <v xml:space="preserve">Kl </v>
      </c>
      <c r="E192" s="53" t="str">
        <f>Inskrivning!J201</f>
        <v/>
      </c>
      <c r="F192" s="35" t="str">
        <f>Inskrivning!K201</f>
        <v/>
      </c>
      <c r="G192" s="2">
        <f>Inskrivning!L201</f>
        <v>0</v>
      </c>
      <c r="H192" s="2">
        <f>Inskrivning!M201</f>
        <v>0</v>
      </c>
      <c r="I192" s="2">
        <f>Inskrivning!N201</f>
        <v>0</v>
      </c>
      <c r="J192" s="2">
        <f>Inskrivning!O201</f>
        <v>0</v>
      </c>
      <c r="K192" s="2">
        <f>Inskrivning!P201</f>
        <v>0</v>
      </c>
      <c r="L192" s="1">
        <f>Inskrivning!Q201</f>
        <v>0</v>
      </c>
      <c r="M192" s="2">
        <f>Inskrivning!R201</f>
        <v>0</v>
      </c>
      <c r="N192" s="2">
        <f>Inskrivning!S201</f>
        <v>0</v>
      </c>
      <c r="O192" s="2">
        <f>Inskrivning!T201</f>
        <v>0</v>
      </c>
      <c r="P192" s="2">
        <f>Inskrivning!U201</f>
        <v>0</v>
      </c>
      <c r="Q192" s="2">
        <f>Inskrivning!V201</f>
        <v>0</v>
      </c>
      <c r="R192" s="1">
        <f>Inskrivning!W201</f>
        <v>0</v>
      </c>
      <c r="S192" s="1">
        <f>Inskrivning!X201</f>
        <v>0</v>
      </c>
    </row>
    <row r="193" spans="1:19" ht="15" x14ac:dyDescent="0.25">
      <c r="A193" s="2"/>
      <c r="B193" s="2" t="str">
        <f>Inskrivning!G202</f>
        <v/>
      </c>
      <c r="C193" s="2" t="s">
        <v>81</v>
      </c>
      <c r="D193" s="2" t="str">
        <f t="shared" si="5"/>
        <v xml:space="preserve">Kl </v>
      </c>
      <c r="E193" s="53" t="str">
        <f>Inskrivning!J202</f>
        <v/>
      </c>
      <c r="F193" s="35" t="str">
        <f>Inskrivning!K202</f>
        <v/>
      </c>
      <c r="G193" s="2">
        <f>Inskrivning!L202</f>
        <v>0</v>
      </c>
      <c r="H193" s="2">
        <f>Inskrivning!M202</f>
        <v>0</v>
      </c>
      <c r="I193" s="2">
        <f>Inskrivning!N202</f>
        <v>0</v>
      </c>
      <c r="J193" s="2">
        <f>Inskrivning!O202</f>
        <v>0</v>
      </c>
      <c r="K193" s="2">
        <f>Inskrivning!P202</f>
        <v>0</v>
      </c>
      <c r="L193" s="1">
        <f>Inskrivning!Q202</f>
        <v>0</v>
      </c>
      <c r="M193" s="2">
        <f>Inskrivning!R202</f>
        <v>0</v>
      </c>
      <c r="N193" s="2">
        <f>Inskrivning!S202</f>
        <v>0</v>
      </c>
      <c r="O193" s="2">
        <f>Inskrivning!T202</f>
        <v>0</v>
      </c>
      <c r="P193" s="2">
        <f>Inskrivning!U202</f>
        <v>0</v>
      </c>
      <c r="Q193" s="2">
        <f>Inskrivning!V202</f>
        <v>0</v>
      </c>
      <c r="R193" s="1">
        <f>Inskrivning!W202</f>
        <v>0</v>
      </c>
      <c r="S193" s="1">
        <f>Inskrivning!X202</f>
        <v>0</v>
      </c>
    </row>
    <row r="194" spans="1:19" ht="15" x14ac:dyDescent="0.25">
      <c r="A194" s="2"/>
      <c r="B194" s="2" t="str">
        <f>Inskrivning!G203</f>
        <v/>
      </c>
      <c r="C194" s="2" t="s">
        <v>81</v>
      </c>
      <c r="D194" s="2" t="str">
        <f t="shared" si="5"/>
        <v xml:space="preserve">Kl </v>
      </c>
      <c r="E194" s="53" t="str">
        <f>Inskrivning!J203</f>
        <v/>
      </c>
      <c r="F194" s="35" t="str">
        <f>Inskrivning!K203</f>
        <v/>
      </c>
      <c r="G194" s="2">
        <f>Inskrivning!L203</f>
        <v>0</v>
      </c>
      <c r="H194" s="2">
        <f>Inskrivning!M203</f>
        <v>0</v>
      </c>
      <c r="I194" s="2">
        <f>Inskrivning!N203</f>
        <v>0</v>
      </c>
      <c r="J194" s="2">
        <f>Inskrivning!O203</f>
        <v>0</v>
      </c>
      <c r="K194" s="2">
        <f>Inskrivning!P203</f>
        <v>0</v>
      </c>
      <c r="L194" s="1">
        <f>Inskrivning!Q203</f>
        <v>0</v>
      </c>
      <c r="M194" s="2">
        <f>Inskrivning!R203</f>
        <v>0</v>
      </c>
      <c r="N194" s="2">
        <f>Inskrivning!S203</f>
        <v>0</v>
      </c>
      <c r="O194" s="2">
        <f>Inskrivning!T203</f>
        <v>0</v>
      </c>
      <c r="P194" s="2">
        <f>Inskrivning!U203</f>
        <v>0</v>
      </c>
      <c r="Q194" s="2">
        <f>Inskrivning!V203</f>
        <v>0</v>
      </c>
      <c r="R194" s="1">
        <f>Inskrivning!W203</f>
        <v>0</v>
      </c>
      <c r="S194" s="1">
        <f>Inskrivning!X203</f>
        <v>0</v>
      </c>
    </row>
    <row r="195" spans="1:19" ht="15" x14ac:dyDescent="0.25">
      <c r="A195" s="2"/>
      <c r="B195" s="2" t="str">
        <f>Inskrivning!G204</f>
        <v/>
      </c>
      <c r="C195" s="2" t="s">
        <v>81</v>
      </c>
      <c r="D195" s="2" t="str">
        <f t="shared" si="5"/>
        <v xml:space="preserve">Kl </v>
      </c>
      <c r="E195" s="53" t="str">
        <f>Inskrivning!J204</f>
        <v/>
      </c>
      <c r="F195" s="35" t="str">
        <f>Inskrivning!K204</f>
        <v/>
      </c>
      <c r="G195" s="2">
        <f>Inskrivning!L204</f>
        <v>0</v>
      </c>
      <c r="H195" s="2">
        <f>Inskrivning!M204</f>
        <v>0</v>
      </c>
      <c r="I195" s="2">
        <f>Inskrivning!N204</f>
        <v>0</v>
      </c>
      <c r="J195" s="2">
        <f>Inskrivning!O204</f>
        <v>0</v>
      </c>
      <c r="K195" s="2">
        <f>Inskrivning!P204</f>
        <v>0</v>
      </c>
      <c r="L195" s="1">
        <f>Inskrivning!Q204</f>
        <v>0</v>
      </c>
      <c r="M195" s="2">
        <f>Inskrivning!R204</f>
        <v>0</v>
      </c>
      <c r="N195" s="2">
        <f>Inskrivning!S204</f>
        <v>0</v>
      </c>
      <c r="O195" s="2">
        <f>Inskrivning!T204</f>
        <v>0</v>
      </c>
      <c r="P195" s="2">
        <f>Inskrivning!U204</f>
        <v>0</v>
      </c>
      <c r="Q195" s="2">
        <f>Inskrivning!V204</f>
        <v>0</v>
      </c>
      <c r="R195" s="1">
        <f>Inskrivning!W204</f>
        <v>0</v>
      </c>
      <c r="S195" s="1">
        <f>Inskrivning!X204</f>
        <v>0</v>
      </c>
    </row>
    <row r="196" spans="1:19" ht="15" x14ac:dyDescent="0.25">
      <c r="A196" s="2"/>
      <c r="B196" s="2" t="str">
        <f>Inskrivning!G205</f>
        <v/>
      </c>
      <c r="C196" s="2" t="s">
        <v>81</v>
      </c>
      <c r="D196" s="2" t="str">
        <f t="shared" si="5"/>
        <v xml:space="preserve">Kl </v>
      </c>
      <c r="E196" s="53" t="str">
        <f>Inskrivning!J205</f>
        <v/>
      </c>
      <c r="F196" s="35" t="str">
        <f>Inskrivning!K205</f>
        <v/>
      </c>
      <c r="G196" s="2">
        <f>Inskrivning!L205</f>
        <v>0</v>
      </c>
      <c r="H196" s="2">
        <f>Inskrivning!M205</f>
        <v>0</v>
      </c>
      <c r="I196" s="2">
        <f>Inskrivning!N205</f>
        <v>0</v>
      </c>
      <c r="J196" s="2">
        <f>Inskrivning!O205</f>
        <v>0</v>
      </c>
      <c r="K196" s="2">
        <f>Inskrivning!P205</f>
        <v>0</v>
      </c>
      <c r="L196" s="1">
        <f>Inskrivning!Q205</f>
        <v>0</v>
      </c>
      <c r="M196" s="2">
        <f>Inskrivning!R205</f>
        <v>0</v>
      </c>
      <c r="N196" s="2">
        <f>Inskrivning!S205</f>
        <v>0</v>
      </c>
      <c r="O196" s="2">
        <f>Inskrivning!T205</f>
        <v>0</v>
      </c>
      <c r="P196" s="2">
        <f>Inskrivning!U205</f>
        <v>0</v>
      </c>
      <c r="Q196" s="2">
        <f>Inskrivning!V205</f>
        <v>0</v>
      </c>
      <c r="R196" s="1">
        <f>Inskrivning!W205</f>
        <v>0</v>
      </c>
      <c r="S196" s="1">
        <f>Inskrivning!X205</f>
        <v>0</v>
      </c>
    </row>
    <row r="197" spans="1:19" ht="15" x14ac:dyDescent="0.25">
      <c r="A197" s="2"/>
      <c r="B197" s="2" t="str">
        <f>Inskrivning!G206</f>
        <v/>
      </c>
      <c r="C197" s="2" t="s">
        <v>81</v>
      </c>
      <c r="D197" s="2" t="str">
        <f t="shared" ref="D197:D204" si="6">C197&amp;" "&amp;B197</f>
        <v xml:space="preserve">Kl </v>
      </c>
      <c r="E197" s="53" t="str">
        <f>Inskrivning!J206</f>
        <v/>
      </c>
      <c r="F197" s="35" t="str">
        <f>Inskrivning!K206</f>
        <v/>
      </c>
      <c r="G197" s="2">
        <f>Inskrivning!L206</f>
        <v>0</v>
      </c>
      <c r="H197" s="2">
        <f>Inskrivning!M206</f>
        <v>0</v>
      </c>
      <c r="I197" s="2">
        <f>Inskrivning!N206</f>
        <v>0</v>
      </c>
      <c r="J197" s="2">
        <f>Inskrivning!O206</f>
        <v>0</v>
      </c>
      <c r="K197" s="2">
        <f>Inskrivning!P206</f>
        <v>0</v>
      </c>
      <c r="L197" s="1">
        <f>Inskrivning!Q206</f>
        <v>0</v>
      </c>
      <c r="M197" s="2">
        <f>Inskrivning!R206</f>
        <v>0</v>
      </c>
      <c r="N197" s="2">
        <f>Inskrivning!S206</f>
        <v>0</v>
      </c>
      <c r="O197" s="2">
        <f>Inskrivning!T206</f>
        <v>0</v>
      </c>
      <c r="P197" s="2">
        <f>Inskrivning!U206</f>
        <v>0</v>
      </c>
      <c r="Q197" s="2">
        <f>Inskrivning!V206</f>
        <v>0</v>
      </c>
      <c r="R197" s="1">
        <f>Inskrivning!W206</f>
        <v>0</v>
      </c>
      <c r="S197" s="1">
        <f>Inskrivning!X206</f>
        <v>0</v>
      </c>
    </row>
    <row r="198" spans="1:19" ht="15" x14ac:dyDescent="0.25">
      <c r="A198" s="2"/>
      <c r="B198" s="2" t="str">
        <f>Inskrivning!G18</f>
        <v/>
      </c>
      <c r="C198" s="2" t="s">
        <v>81</v>
      </c>
      <c r="D198" s="2" t="str">
        <f t="shared" si="6"/>
        <v xml:space="preserve">Kl </v>
      </c>
      <c r="E198" s="53" t="str">
        <f>Inskrivning!J18</f>
        <v/>
      </c>
      <c r="F198" s="35" t="str">
        <f>Inskrivning!K18</f>
        <v/>
      </c>
      <c r="G198" s="2">
        <f>Inskrivning!L18</f>
        <v>0</v>
      </c>
      <c r="H198" s="2">
        <f>Inskrivning!M18</f>
        <v>0</v>
      </c>
      <c r="I198" s="2">
        <f>Inskrivning!N18</f>
        <v>0</v>
      </c>
      <c r="J198" s="2">
        <f>Inskrivning!O18</f>
        <v>0</v>
      </c>
      <c r="K198" s="2">
        <f>Inskrivning!P18</f>
        <v>0</v>
      </c>
      <c r="L198" s="1">
        <f>Inskrivning!Q18</f>
        <v>0</v>
      </c>
      <c r="M198" s="2">
        <f>Inskrivning!R18</f>
        <v>0</v>
      </c>
      <c r="N198" s="2">
        <f>Inskrivning!S18</f>
        <v>0</v>
      </c>
      <c r="O198" s="2">
        <f>Inskrivning!T18</f>
        <v>0</v>
      </c>
      <c r="P198" s="2">
        <f>Inskrivning!U18</f>
        <v>0</v>
      </c>
      <c r="Q198" s="2">
        <f>Inskrivning!V18</f>
        <v>0</v>
      </c>
      <c r="R198" s="1">
        <f>Inskrivning!W18</f>
        <v>0</v>
      </c>
      <c r="S198" s="1">
        <f>Inskrivning!X18</f>
        <v>0</v>
      </c>
    </row>
    <row r="199" spans="1:19" ht="15" x14ac:dyDescent="0.25">
      <c r="A199" s="2"/>
      <c r="B199" s="2" t="str">
        <f>Inskrivning!G19</f>
        <v/>
      </c>
      <c r="C199" s="2" t="s">
        <v>81</v>
      </c>
      <c r="D199" s="2" t="str">
        <f t="shared" si="6"/>
        <v xml:space="preserve">Kl </v>
      </c>
      <c r="E199" s="53" t="str">
        <f>Inskrivning!J19</f>
        <v/>
      </c>
      <c r="F199" s="35" t="str">
        <f>Inskrivning!K19</f>
        <v/>
      </c>
      <c r="G199" s="2">
        <f>Inskrivning!L19</f>
        <v>0</v>
      </c>
      <c r="H199" s="2">
        <f>Inskrivning!M19</f>
        <v>0</v>
      </c>
      <c r="I199" s="2">
        <f>Inskrivning!N19</f>
        <v>0</v>
      </c>
      <c r="J199" s="2">
        <f>Inskrivning!O19</f>
        <v>0</v>
      </c>
      <c r="K199" s="2">
        <f>Inskrivning!P19</f>
        <v>0</v>
      </c>
      <c r="L199" s="1">
        <f>Inskrivning!Q19</f>
        <v>0</v>
      </c>
      <c r="M199" s="2">
        <f>Inskrivning!R19</f>
        <v>0</v>
      </c>
      <c r="N199" s="2">
        <f>Inskrivning!S19</f>
        <v>0</v>
      </c>
      <c r="O199" s="2">
        <f>Inskrivning!T19</f>
        <v>0</v>
      </c>
      <c r="P199" s="2">
        <f>Inskrivning!U19</f>
        <v>0</v>
      </c>
      <c r="Q199" s="2">
        <f>Inskrivning!V19</f>
        <v>0</v>
      </c>
      <c r="R199" s="1">
        <f>Inskrivning!W19</f>
        <v>0</v>
      </c>
      <c r="S199" s="1">
        <f>Inskrivning!X19</f>
        <v>0</v>
      </c>
    </row>
    <row r="200" spans="1:19" ht="15" x14ac:dyDescent="0.25">
      <c r="A200" s="2"/>
      <c r="B200" s="2" t="str">
        <f>Inskrivning!G20</f>
        <v/>
      </c>
      <c r="C200" s="2" t="s">
        <v>81</v>
      </c>
      <c r="D200" s="2" t="str">
        <f t="shared" si="6"/>
        <v xml:space="preserve">Kl </v>
      </c>
      <c r="E200" s="53" t="str">
        <f>Inskrivning!J20</f>
        <v/>
      </c>
      <c r="F200" s="35" t="str">
        <f>Inskrivning!K20</f>
        <v/>
      </c>
      <c r="G200" s="2">
        <f>Inskrivning!L20</f>
        <v>0</v>
      </c>
      <c r="H200" s="2">
        <f>Inskrivning!M20</f>
        <v>0</v>
      </c>
      <c r="I200" s="2">
        <f>Inskrivning!N20</f>
        <v>0</v>
      </c>
      <c r="J200" s="2">
        <f>Inskrivning!O20</f>
        <v>0</v>
      </c>
      <c r="K200" s="2">
        <f>Inskrivning!P20</f>
        <v>0</v>
      </c>
      <c r="L200" s="1">
        <f>Inskrivning!Q20</f>
        <v>0</v>
      </c>
      <c r="M200" s="2">
        <f>Inskrivning!R20</f>
        <v>0</v>
      </c>
      <c r="N200" s="2">
        <f>Inskrivning!S20</f>
        <v>0</v>
      </c>
      <c r="O200" s="2">
        <f>Inskrivning!T20</f>
        <v>0</v>
      </c>
      <c r="P200" s="2">
        <f>Inskrivning!U20</f>
        <v>0</v>
      </c>
      <c r="Q200" s="2">
        <f>Inskrivning!V20</f>
        <v>0</v>
      </c>
      <c r="R200" s="1">
        <f>Inskrivning!W20</f>
        <v>0</v>
      </c>
      <c r="S200" s="1">
        <f>Inskrivning!X20</f>
        <v>0</v>
      </c>
    </row>
    <row r="201" spans="1:19" ht="15" x14ac:dyDescent="0.25">
      <c r="A201" s="2"/>
      <c r="B201" s="2" t="str">
        <f>Inskrivning!G21</f>
        <v/>
      </c>
      <c r="C201" s="2" t="s">
        <v>81</v>
      </c>
      <c r="D201" s="2" t="str">
        <f t="shared" si="6"/>
        <v xml:space="preserve">Kl </v>
      </c>
      <c r="E201" s="53" t="str">
        <f>Inskrivning!J21</f>
        <v/>
      </c>
      <c r="F201" s="35" t="str">
        <f>Inskrivning!K21</f>
        <v/>
      </c>
      <c r="G201" s="2">
        <f>Inskrivning!L21</f>
        <v>0</v>
      </c>
      <c r="H201" s="2">
        <f>Inskrivning!M21</f>
        <v>0</v>
      </c>
      <c r="I201" s="2">
        <f>Inskrivning!N21</f>
        <v>0</v>
      </c>
      <c r="J201" s="2">
        <f>Inskrivning!O21</f>
        <v>0</v>
      </c>
      <c r="K201" s="2">
        <f>Inskrivning!P21</f>
        <v>0</v>
      </c>
      <c r="L201" s="1">
        <f>Inskrivning!Q21</f>
        <v>0</v>
      </c>
      <c r="M201" s="2">
        <f>Inskrivning!R21</f>
        <v>0</v>
      </c>
      <c r="N201" s="2">
        <f>Inskrivning!S21</f>
        <v>0</v>
      </c>
      <c r="O201" s="2">
        <f>Inskrivning!T21</f>
        <v>0</v>
      </c>
      <c r="P201" s="2">
        <f>Inskrivning!U21</f>
        <v>0</v>
      </c>
      <c r="Q201" s="2">
        <f>Inskrivning!V21</f>
        <v>0</v>
      </c>
      <c r="R201" s="1">
        <f>Inskrivning!W21</f>
        <v>0</v>
      </c>
      <c r="S201" s="1">
        <f>Inskrivning!X21</f>
        <v>0</v>
      </c>
    </row>
    <row r="202" spans="1:19" ht="15" x14ac:dyDescent="0.25">
      <c r="A202" s="2"/>
      <c r="B202" s="2" t="str">
        <f>Inskrivning!G22</f>
        <v/>
      </c>
      <c r="C202" s="2" t="s">
        <v>81</v>
      </c>
      <c r="D202" s="2" t="str">
        <f t="shared" si="6"/>
        <v xml:space="preserve">Kl </v>
      </c>
      <c r="E202" s="53" t="str">
        <f>Inskrivning!J22</f>
        <v/>
      </c>
      <c r="F202" s="35" t="str">
        <f>Inskrivning!K22</f>
        <v/>
      </c>
      <c r="G202" s="2">
        <f>Inskrivning!L22</f>
        <v>0</v>
      </c>
      <c r="H202" s="2">
        <f>Inskrivning!M22</f>
        <v>0</v>
      </c>
      <c r="I202" s="2">
        <f>Inskrivning!N22</f>
        <v>0</v>
      </c>
      <c r="J202" s="2">
        <f>Inskrivning!O22</f>
        <v>0</v>
      </c>
      <c r="K202" s="2">
        <f>Inskrivning!P22</f>
        <v>0</v>
      </c>
      <c r="L202" s="1">
        <f>Inskrivning!Q22</f>
        <v>0</v>
      </c>
      <c r="M202" s="2">
        <f>Inskrivning!R22</f>
        <v>0</v>
      </c>
      <c r="N202" s="2">
        <f>Inskrivning!S22</f>
        <v>0</v>
      </c>
      <c r="O202" s="2">
        <f>Inskrivning!T22</f>
        <v>0</v>
      </c>
      <c r="P202" s="2">
        <f>Inskrivning!U22</f>
        <v>0</v>
      </c>
      <c r="Q202" s="2">
        <f>Inskrivning!V22</f>
        <v>0</v>
      </c>
      <c r="R202" s="1">
        <f>Inskrivning!W22</f>
        <v>0</v>
      </c>
      <c r="S202" s="1">
        <f>Inskrivning!X22</f>
        <v>0</v>
      </c>
    </row>
    <row r="203" spans="1:19" ht="15" x14ac:dyDescent="0.25">
      <c r="A203" s="2"/>
      <c r="B203" s="2" t="str">
        <f>Inskrivning!G23</f>
        <v/>
      </c>
      <c r="C203" s="2" t="s">
        <v>81</v>
      </c>
      <c r="D203" s="2" t="str">
        <f t="shared" si="6"/>
        <v xml:space="preserve">Kl </v>
      </c>
      <c r="E203" s="53" t="str">
        <f>Inskrivning!J23</f>
        <v/>
      </c>
      <c r="F203" s="35" t="str">
        <f>Inskrivning!K23</f>
        <v/>
      </c>
      <c r="G203" s="2">
        <f>Inskrivning!L23</f>
        <v>0</v>
      </c>
      <c r="H203" s="2">
        <f>Inskrivning!M23</f>
        <v>0</v>
      </c>
      <c r="I203" s="2">
        <f>Inskrivning!N23</f>
        <v>0</v>
      </c>
      <c r="J203" s="2">
        <f>Inskrivning!O23</f>
        <v>0</v>
      </c>
      <c r="K203" s="2">
        <f>Inskrivning!P23</f>
        <v>0</v>
      </c>
      <c r="L203" s="1">
        <f>Inskrivning!Q23</f>
        <v>0</v>
      </c>
      <c r="M203" s="2">
        <f>Inskrivning!R23</f>
        <v>0</v>
      </c>
      <c r="N203" s="2">
        <f>Inskrivning!S23</f>
        <v>0</v>
      </c>
      <c r="O203" s="2">
        <f>Inskrivning!T23</f>
        <v>0</v>
      </c>
      <c r="P203" s="2">
        <f>Inskrivning!U23</f>
        <v>0</v>
      </c>
      <c r="Q203" s="2">
        <f>Inskrivning!V23</f>
        <v>0</v>
      </c>
      <c r="R203" s="1">
        <f>Inskrivning!W23</f>
        <v>0</v>
      </c>
      <c r="S203" s="1">
        <f>Inskrivning!X23</f>
        <v>0</v>
      </c>
    </row>
    <row r="204" spans="1:19" ht="15" x14ac:dyDescent="0.25">
      <c r="A204" s="2"/>
      <c r="B204" s="2" t="str">
        <f>Inskrivning!G24</f>
        <v/>
      </c>
      <c r="C204" s="2" t="s">
        <v>81</v>
      </c>
      <c r="D204" s="2" t="str">
        <f t="shared" si="6"/>
        <v xml:space="preserve">Kl </v>
      </c>
      <c r="E204" s="53" t="str">
        <f>Inskrivning!J24</f>
        <v/>
      </c>
      <c r="F204" s="35" t="str">
        <f>Inskrivning!K24</f>
        <v/>
      </c>
      <c r="G204" s="2">
        <f>Inskrivning!L24</f>
        <v>0</v>
      </c>
      <c r="H204" s="2">
        <f>Inskrivning!M24</f>
        <v>0</v>
      </c>
      <c r="I204" s="2">
        <f>Inskrivning!N24</f>
        <v>0</v>
      </c>
      <c r="J204" s="2">
        <f>Inskrivning!O24</f>
        <v>0</v>
      </c>
      <c r="K204" s="2">
        <f>Inskrivning!P24</f>
        <v>0</v>
      </c>
      <c r="L204" s="1">
        <f>Inskrivning!Q24</f>
        <v>0</v>
      </c>
      <c r="M204" s="2">
        <f>Inskrivning!R24</f>
        <v>0</v>
      </c>
      <c r="N204" s="2">
        <f>Inskrivning!S24</f>
        <v>0</v>
      </c>
      <c r="O204" s="2">
        <f>Inskrivning!T24</f>
        <v>0</v>
      </c>
      <c r="P204" s="2">
        <f>Inskrivning!U24</f>
        <v>0</v>
      </c>
      <c r="Q204" s="2">
        <f>Inskrivning!V24</f>
        <v>0</v>
      </c>
      <c r="R204" s="1">
        <f>Inskrivning!W24</f>
        <v>0</v>
      </c>
      <c r="S204" s="1">
        <f>Inskrivning!X24</f>
        <v>0</v>
      </c>
    </row>
  </sheetData>
  <sortState xmlns:xlrd2="http://schemas.microsoft.com/office/spreadsheetml/2017/richdata2" ref="A5:S204">
    <sortCondition ref="D5:D204" customList="kl 2,kl 0,kl 1,kl 3,kl 4,kl j,kl m"/>
    <sortCondition ref="S5:S204"/>
  </sortState>
  <phoneticPr fontId="4" type="noConversion"/>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Blad31"/>
  <dimension ref="A1:S204"/>
  <sheetViews>
    <sheetView topLeftCell="A183" workbookViewId="0">
      <selection activeCell="A5" sqref="A5:S204"/>
    </sheetView>
  </sheetViews>
  <sheetFormatPr defaultRowHeight="13.2" x14ac:dyDescent="0.25"/>
  <cols>
    <col min="1" max="4" width="5.6640625" customWidth="1"/>
    <col min="5" max="5" width="25.6640625" customWidth="1"/>
    <col min="6" max="6" width="15.6640625" customWidth="1"/>
    <col min="7" max="7" width="5.5546875" customWidth="1"/>
    <col min="8" max="11" width="5.5546875" bestFit="1" customWidth="1"/>
    <col min="12" max="12" width="8" bestFit="1" customWidth="1"/>
    <col min="13" max="15" width="5.5546875" bestFit="1" customWidth="1"/>
    <col min="16" max="16" width="6.109375" bestFit="1" customWidth="1"/>
    <col min="17" max="17" width="5.5546875" bestFit="1" customWidth="1"/>
    <col min="18" max="18" width="8" bestFit="1" customWidth="1"/>
    <col min="19" max="19" width="7.6640625" bestFit="1" customWidth="1"/>
  </cols>
  <sheetData>
    <row r="1" spans="1:19" ht="15.6" x14ac:dyDescent="0.3">
      <c r="A1" s="4"/>
      <c r="B1" s="4"/>
      <c r="C1" s="4"/>
      <c r="D1" s="4"/>
      <c r="E1" s="17" t="s">
        <v>25</v>
      </c>
      <c r="F1" s="22"/>
      <c r="G1" s="4"/>
      <c r="H1" s="4"/>
      <c r="I1" s="4"/>
      <c r="J1" s="4"/>
      <c r="K1" s="4"/>
      <c r="L1" s="5"/>
      <c r="M1" s="4"/>
      <c r="N1" s="4"/>
      <c r="O1" s="4"/>
      <c r="P1" s="4"/>
      <c r="Q1" s="4"/>
      <c r="R1" s="5"/>
      <c r="S1" s="5"/>
    </row>
    <row r="2" spans="1:19" ht="13.8" x14ac:dyDescent="0.25">
      <c r="A2" s="4"/>
      <c r="B2" s="4"/>
      <c r="C2" s="4"/>
      <c r="D2" s="4"/>
      <c r="F2" s="22"/>
      <c r="G2" s="4"/>
      <c r="H2" s="4"/>
      <c r="I2" s="4"/>
      <c r="J2" s="4"/>
      <c r="K2" s="4"/>
      <c r="L2" s="5"/>
      <c r="M2" s="4"/>
      <c r="N2" s="4"/>
      <c r="O2" s="4"/>
      <c r="P2" s="4"/>
      <c r="Q2" s="4"/>
      <c r="R2" s="5"/>
      <c r="S2" s="5"/>
    </row>
    <row r="3" spans="1:19" ht="13.8" x14ac:dyDescent="0.25">
      <c r="A3" s="4"/>
      <c r="B3" s="4"/>
      <c r="C3" s="4"/>
      <c r="D3" s="4"/>
      <c r="E3" s="2"/>
      <c r="F3" s="21"/>
      <c r="G3" s="2" t="s">
        <v>1</v>
      </c>
      <c r="H3" s="2" t="s">
        <v>1</v>
      </c>
      <c r="I3" s="2" t="s">
        <v>1</v>
      </c>
      <c r="J3" s="2" t="s">
        <v>1</v>
      </c>
      <c r="K3" s="2" t="s">
        <v>1</v>
      </c>
      <c r="L3" s="1" t="s">
        <v>2</v>
      </c>
      <c r="M3" s="2" t="s">
        <v>1</v>
      </c>
      <c r="N3" s="2" t="s">
        <v>1</v>
      </c>
      <c r="O3" s="2" t="s">
        <v>1</v>
      </c>
      <c r="P3" s="2" t="s">
        <v>3</v>
      </c>
      <c r="Q3" s="2" t="s">
        <v>1</v>
      </c>
      <c r="R3" s="1" t="s">
        <v>2</v>
      </c>
      <c r="S3" s="1"/>
    </row>
    <row r="4" spans="1:19" x14ac:dyDescent="0.25">
      <c r="A4" s="2" t="s">
        <v>22</v>
      </c>
      <c r="B4" s="50" t="s">
        <v>28</v>
      </c>
      <c r="C4" s="50"/>
      <c r="D4" s="50"/>
      <c r="E4" s="50" t="s">
        <v>5</v>
      </c>
      <c r="F4" s="54" t="s">
        <v>6</v>
      </c>
      <c r="G4" s="47">
        <v>1</v>
      </c>
      <c r="H4" s="47">
        <v>2</v>
      </c>
      <c r="I4" s="47">
        <v>3</v>
      </c>
      <c r="J4" s="47">
        <v>4</v>
      </c>
      <c r="K4" s="47">
        <v>5</v>
      </c>
      <c r="L4" s="48" t="s">
        <v>7</v>
      </c>
      <c r="M4" s="47">
        <v>6</v>
      </c>
      <c r="N4" s="47">
        <v>7</v>
      </c>
      <c r="O4" s="47">
        <v>8</v>
      </c>
      <c r="P4" s="47">
        <v>9</v>
      </c>
      <c r="Q4" s="47">
        <v>10</v>
      </c>
      <c r="R4" s="48" t="s">
        <v>8</v>
      </c>
      <c r="S4" s="49" t="s">
        <v>9</v>
      </c>
    </row>
    <row r="5" spans="1:19" ht="15" x14ac:dyDescent="0.25">
      <c r="A5" s="2"/>
      <c r="B5" s="2" t="str">
        <f>Inskrivning!G9</f>
        <v/>
      </c>
      <c r="C5" s="2" t="s">
        <v>81</v>
      </c>
      <c r="D5" s="2" t="str">
        <f t="shared" ref="D5:D36" si="0">C5&amp;" "&amp;B5</f>
        <v xml:space="preserve">Kl </v>
      </c>
      <c r="E5" s="53" t="str">
        <f>Inskrivning!J9</f>
        <v/>
      </c>
      <c r="F5" s="35" t="str">
        <f>Inskrivning!K9</f>
        <v/>
      </c>
      <c r="G5" s="2">
        <f>Inskrivning!L9</f>
        <v>0</v>
      </c>
      <c r="H5" s="2">
        <f>Inskrivning!M9</f>
        <v>0</v>
      </c>
      <c r="I5" s="2">
        <f>Inskrivning!N9</f>
        <v>0</v>
      </c>
      <c r="J5" s="2">
        <f>Inskrivning!O9</f>
        <v>0</v>
      </c>
      <c r="K5" s="2">
        <f>Inskrivning!P9</f>
        <v>0</v>
      </c>
      <c r="L5" s="1">
        <f>Inskrivning!Q9</f>
        <v>0</v>
      </c>
      <c r="M5" s="2">
        <f>Inskrivning!R9</f>
        <v>0</v>
      </c>
      <c r="N5" s="2">
        <f>Inskrivning!S9</f>
        <v>0</v>
      </c>
      <c r="O5" s="2">
        <f>Inskrivning!T9</f>
        <v>0</v>
      </c>
      <c r="P5" s="2">
        <f>Inskrivning!U9</f>
        <v>0</v>
      </c>
      <c r="Q5" s="2">
        <f>Inskrivning!V9</f>
        <v>0</v>
      </c>
      <c r="R5" s="1">
        <f>Inskrivning!W9</f>
        <v>0</v>
      </c>
      <c r="S5" s="1">
        <f>Inskrivning!X9</f>
        <v>0</v>
      </c>
    </row>
    <row r="6" spans="1:19" ht="15" x14ac:dyDescent="0.25">
      <c r="A6" s="2"/>
      <c r="B6" s="2" t="str">
        <f>Inskrivning!G10</f>
        <v/>
      </c>
      <c r="C6" s="2" t="s">
        <v>81</v>
      </c>
      <c r="D6" s="2" t="str">
        <f t="shared" si="0"/>
        <v xml:space="preserve">Kl </v>
      </c>
      <c r="E6" s="53" t="str">
        <f>Inskrivning!J10</f>
        <v/>
      </c>
      <c r="F6" s="35" t="str">
        <f>Inskrivning!K10</f>
        <v/>
      </c>
      <c r="G6" s="2">
        <f>Inskrivning!L10</f>
        <v>0</v>
      </c>
      <c r="H6" s="2">
        <f>Inskrivning!M10</f>
        <v>0</v>
      </c>
      <c r="I6" s="2">
        <f>Inskrivning!N10</f>
        <v>0</v>
      </c>
      <c r="J6" s="2">
        <f>Inskrivning!O10</f>
        <v>0</v>
      </c>
      <c r="K6" s="2">
        <f>Inskrivning!P10</f>
        <v>0</v>
      </c>
      <c r="L6" s="1">
        <f>Inskrivning!Q10</f>
        <v>0</v>
      </c>
      <c r="M6" s="2">
        <f>Inskrivning!R10</f>
        <v>0</v>
      </c>
      <c r="N6" s="2">
        <f>Inskrivning!S10</f>
        <v>0</v>
      </c>
      <c r="O6" s="2">
        <f>Inskrivning!T10</f>
        <v>0</v>
      </c>
      <c r="P6" s="2">
        <f>Inskrivning!U10</f>
        <v>0</v>
      </c>
      <c r="Q6" s="2">
        <f>Inskrivning!V10</f>
        <v>0</v>
      </c>
      <c r="R6" s="1">
        <f>Inskrivning!W10</f>
        <v>0</v>
      </c>
      <c r="S6" s="1">
        <f>Inskrivning!X10</f>
        <v>0</v>
      </c>
    </row>
    <row r="7" spans="1:19" ht="15" x14ac:dyDescent="0.25">
      <c r="A7" s="2"/>
      <c r="B7" s="2" t="str">
        <f>Inskrivning!G90</f>
        <v/>
      </c>
      <c r="C7" s="2" t="s">
        <v>81</v>
      </c>
      <c r="D7" s="2" t="str">
        <f t="shared" si="0"/>
        <v xml:space="preserve">Kl </v>
      </c>
      <c r="E7" s="53" t="str">
        <f>Inskrivning!J90</f>
        <v/>
      </c>
      <c r="F7" s="35" t="str">
        <f>Inskrivning!K90</f>
        <v/>
      </c>
      <c r="G7" s="2">
        <f>Inskrivning!L90</f>
        <v>0</v>
      </c>
      <c r="H7" s="2">
        <f>Inskrivning!M90</f>
        <v>0</v>
      </c>
      <c r="I7" s="2">
        <f>Inskrivning!N90</f>
        <v>0</v>
      </c>
      <c r="J7" s="2">
        <f>Inskrivning!O90</f>
        <v>0</v>
      </c>
      <c r="K7" s="2">
        <f>Inskrivning!P90</f>
        <v>0</v>
      </c>
      <c r="L7" s="1">
        <f>Inskrivning!Q90</f>
        <v>0</v>
      </c>
      <c r="M7" s="2">
        <f>Inskrivning!R90</f>
        <v>0</v>
      </c>
      <c r="N7" s="2">
        <f>Inskrivning!S90</f>
        <v>0</v>
      </c>
      <c r="O7" s="2">
        <f>Inskrivning!T90</f>
        <v>0</v>
      </c>
      <c r="P7" s="2">
        <f>Inskrivning!U90</f>
        <v>0</v>
      </c>
      <c r="Q7" s="2">
        <f>Inskrivning!V90</f>
        <v>0</v>
      </c>
      <c r="R7" s="1">
        <f>Inskrivning!W90</f>
        <v>0</v>
      </c>
      <c r="S7" s="1">
        <f>Inskrivning!X90</f>
        <v>0</v>
      </c>
    </row>
    <row r="8" spans="1:19" ht="15" x14ac:dyDescent="0.25">
      <c r="A8" s="2"/>
      <c r="B8" s="2" t="str">
        <f>Inskrivning!G119</f>
        <v/>
      </c>
      <c r="C8" s="2" t="s">
        <v>81</v>
      </c>
      <c r="D8" s="2" t="str">
        <f t="shared" si="0"/>
        <v xml:space="preserve">Kl </v>
      </c>
      <c r="E8" s="53" t="str">
        <f>Inskrivning!J119</f>
        <v/>
      </c>
      <c r="F8" s="35" t="str">
        <f>Inskrivning!K119</f>
        <v/>
      </c>
      <c r="G8" s="2">
        <f>Inskrivning!L119</f>
        <v>0</v>
      </c>
      <c r="H8" s="2">
        <f>Inskrivning!M119</f>
        <v>0</v>
      </c>
      <c r="I8" s="2">
        <f>Inskrivning!N119</f>
        <v>0</v>
      </c>
      <c r="J8" s="2">
        <f>Inskrivning!O119</f>
        <v>0</v>
      </c>
      <c r="K8" s="2">
        <f>Inskrivning!P119</f>
        <v>0</v>
      </c>
      <c r="L8" s="1">
        <f>Inskrivning!Q119</f>
        <v>0</v>
      </c>
      <c r="M8" s="2">
        <f>Inskrivning!R119</f>
        <v>0</v>
      </c>
      <c r="N8" s="2">
        <f>Inskrivning!S119</f>
        <v>0</v>
      </c>
      <c r="O8" s="2">
        <f>Inskrivning!T119</f>
        <v>0</v>
      </c>
      <c r="P8" s="2">
        <f>Inskrivning!U119</f>
        <v>0</v>
      </c>
      <c r="Q8" s="2">
        <f>Inskrivning!V119</f>
        <v>0</v>
      </c>
      <c r="R8" s="1">
        <f>Inskrivning!W119</f>
        <v>0</v>
      </c>
      <c r="S8" s="1">
        <f>Inskrivning!X119</f>
        <v>0</v>
      </c>
    </row>
    <row r="9" spans="1:19" ht="15" x14ac:dyDescent="0.25">
      <c r="A9" s="2"/>
      <c r="B9" s="2" t="str">
        <f>Inskrivning!G16</f>
        <v/>
      </c>
      <c r="C9" s="2" t="s">
        <v>81</v>
      </c>
      <c r="D9" s="2" t="str">
        <f t="shared" si="0"/>
        <v xml:space="preserve">Kl </v>
      </c>
      <c r="E9" s="53" t="str">
        <f>Inskrivning!J16</f>
        <v/>
      </c>
      <c r="F9" s="35" t="str">
        <f>Inskrivning!K16</f>
        <v/>
      </c>
      <c r="G9" s="2">
        <f>Inskrivning!L16</f>
        <v>0</v>
      </c>
      <c r="H9" s="2">
        <f>Inskrivning!M16</f>
        <v>0</v>
      </c>
      <c r="I9" s="2">
        <f>Inskrivning!N16</f>
        <v>0</v>
      </c>
      <c r="J9" s="2">
        <f>Inskrivning!O16</f>
        <v>0</v>
      </c>
      <c r="K9" s="2">
        <f>Inskrivning!P16</f>
        <v>0</v>
      </c>
      <c r="L9" s="1">
        <f>Inskrivning!Q16</f>
        <v>0</v>
      </c>
      <c r="M9" s="2">
        <f>Inskrivning!R16</f>
        <v>0</v>
      </c>
      <c r="N9" s="2">
        <f>Inskrivning!S16</f>
        <v>0</v>
      </c>
      <c r="O9" s="2">
        <f>Inskrivning!T16</f>
        <v>0</v>
      </c>
      <c r="P9" s="2">
        <f>Inskrivning!U16</f>
        <v>0</v>
      </c>
      <c r="Q9" s="2">
        <f>Inskrivning!V16</f>
        <v>0</v>
      </c>
      <c r="R9" s="1">
        <f>Inskrivning!W16</f>
        <v>0</v>
      </c>
      <c r="S9" s="1">
        <f>Inskrivning!X16</f>
        <v>0</v>
      </c>
    </row>
    <row r="10" spans="1:19" ht="15" x14ac:dyDescent="0.25">
      <c r="A10" s="2"/>
      <c r="B10" s="2" t="str">
        <f>Inskrivning!G17</f>
        <v/>
      </c>
      <c r="C10" s="2" t="s">
        <v>81</v>
      </c>
      <c r="D10" s="2" t="str">
        <f t="shared" si="0"/>
        <v xml:space="preserve">Kl </v>
      </c>
      <c r="E10" s="53" t="str">
        <f>Inskrivning!J17</f>
        <v/>
      </c>
      <c r="F10" s="35" t="str">
        <f>Inskrivning!K17</f>
        <v/>
      </c>
      <c r="G10" s="2">
        <f>Inskrivning!L17</f>
        <v>0</v>
      </c>
      <c r="H10" s="2">
        <f>Inskrivning!M17</f>
        <v>0</v>
      </c>
      <c r="I10" s="2">
        <f>Inskrivning!N17</f>
        <v>0</v>
      </c>
      <c r="J10" s="2">
        <f>Inskrivning!O17</f>
        <v>0</v>
      </c>
      <c r="K10" s="2">
        <f>Inskrivning!P17</f>
        <v>0</v>
      </c>
      <c r="L10" s="1">
        <f>Inskrivning!Q17</f>
        <v>0</v>
      </c>
      <c r="M10" s="2">
        <f>Inskrivning!R17</f>
        <v>0</v>
      </c>
      <c r="N10" s="2">
        <f>Inskrivning!S17</f>
        <v>0</v>
      </c>
      <c r="O10" s="2">
        <f>Inskrivning!T17</f>
        <v>0</v>
      </c>
      <c r="P10" s="2">
        <f>Inskrivning!U17</f>
        <v>0</v>
      </c>
      <c r="Q10" s="2">
        <f>Inskrivning!V17</f>
        <v>0</v>
      </c>
      <c r="R10" s="1">
        <f>Inskrivning!W17</f>
        <v>0</v>
      </c>
      <c r="S10" s="1">
        <f>Inskrivning!X17</f>
        <v>0</v>
      </c>
    </row>
    <row r="11" spans="1:19" ht="15" x14ac:dyDescent="0.25">
      <c r="A11" s="2"/>
      <c r="B11" s="2" t="str">
        <f>Inskrivning!G15</f>
        <v/>
      </c>
      <c r="C11" s="2" t="s">
        <v>81</v>
      </c>
      <c r="D11" s="2" t="str">
        <f t="shared" si="0"/>
        <v xml:space="preserve">Kl </v>
      </c>
      <c r="E11" s="53" t="str">
        <f>Inskrivning!J15</f>
        <v/>
      </c>
      <c r="F11" s="35" t="str">
        <f>Inskrivning!K15</f>
        <v/>
      </c>
      <c r="G11" s="2">
        <f>Inskrivning!L15</f>
        <v>0</v>
      </c>
      <c r="H11" s="2">
        <f>Inskrivning!M15</f>
        <v>0</v>
      </c>
      <c r="I11" s="2">
        <f>Inskrivning!N15</f>
        <v>0</v>
      </c>
      <c r="J11" s="2">
        <f>Inskrivning!O15</f>
        <v>0</v>
      </c>
      <c r="K11" s="2">
        <f>Inskrivning!P15</f>
        <v>0</v>
      </c>
      <c r="L11" s="1">
        <f>Inskrivning!Q15</f>
        <v>0</v>
      </c>
      <c r="M11" s="2">
        <f>Inskrivning!R15</f>
        <v>0</v>
      </c>
      <c r="N11" s="2">
        <f>Inskrivning!S15</f>
        <v>0</v>
      </c>
      <c r="O11" s="2">
        <f>Inskrivning!T15</f>
        <v>0</v>
      </c>
      <c r="P11" s="2">
        <f>Inskrivning!U15</f>
        <v>0</v>
      </c>
      <c r="Q11" s="2">
        <f>Inskrivning!V15</f>
        <v>0</v>
      </c>
      <c r="R11" s="1">
        <f>Inskrivning!W15</f>
        <v>0</v>
      </c>
      <c r="S11" s="1">
        <f>Inskrivning!X15</f>
        <v>0</v>
      </c>
    </row>
    <row r="12" spans="1:19" ht="15" x14ac:dyDescent="0.25">
      <c r="A12" s="2"/>
      <c r="B12" s="2" t="str">
        <f>Inskrivning!G11</f>
        <v/>
      </c>
      <c r="C12" s="2" t="s">
        <v>81</v>
      </c>
      <c r="D12" s="2" t="str">
        <f t="shared" si="0"/>
        <v xml:space="preserve">Kl </v>
      </c>
      <c r="E12" s="53" t="str">
        <f>Inskrivning!J11</f>
        <v/>
      </c>
      <c r="F12" s="35" t="str">
        <f>Inskrivning!K11</f>
        <v/>
      </c>
      <c r="G12" s="2">
        <f>Inskrivning!L11</f>
        <v>0</v>
      </c>
      <c r="H12" s="2">
        <f>Inskrivning!M11</f>
        <v>0</v>
      </c>
      <c r="I12" s="2">
        <f>Inskrivning!N11</f>
        <v>0</v>
      </c>
      <c r="J12" s="2">
        <f>Inskrivning!O11</f>
        <v>0</v>
      </c>
      <c r="K12" s="2">
        <f>Inskrivning!P11</f>
        <v>0</v>
      </c>
      <c r="L12" s="1">
        <f>Inskrivning!Q11</f>
        <v>0</v>
      </c>
      <c r="M12" s="2">
        <f>Inskrivning!R11</f>
        <v>0</v>
      </c>
      <c r="N12" s="2">
        <f>Inskrivning!S11</f>
        <v>0</v>
      </c>
      <c r="O12" s="2">
        <f>Inskrivning!T11</f>
        <v>0</v>
      </c>
      <c r="P12" s="2">
        <f>Inskrivning!U11</f>
        <v>0</v>
      </c>
      <c r="Q12" s="2">
        <f>Inskrivning!V11</f>
        <v>0</v>
      </c>
      <c r="R12" s="1">
        <f>Inskrivning!W11</f>
        <v>0</v>
      </c>
      <c r="S12" s="1">
        <f>Inskrivning!X11</f>
        <v>0</v>
      </c>
    </row>
    <row r="13" spans="1:19" ht="15" x14ac:dyDescent="0.25">
      <c r="A13" s="2"/>
      <c r="B13" s="2" t="str">
        <f>Inskrivning!G34</f>
        <v/>
      </c>
      <c r="C13" s="2" t="s">
        <v>81</v>
      </c>
      <c r="D13" s="2" t="str">
        <f t="shared" si="0"/>
        <v xml:space="preserve">Kl </v>
      </c>
      <c r="E13" s="53" t="str">
        <f>Inskrivning!J34</f>
        <v/>
      </c>
      <c r="F13" s="35" t="str">
        <f>Inskrivning!K34</f>
        <v/>
      </c>
      <c r="G13" s="2">
        <f>Inskrivning!L34</f>
        <v>0</v>
      </c>
      <c r="H13" s="2">
        <f>Inskrivning!M34</f>
        <v>0</v>
      </c>
      <c r="I13" s="2">
        <f>Inskrivning!N34</f>
        <v>0</v>
      </c>
      <c r="J13" s="2">
        <f>Inskrivning!O34</f>
        <v>0</v>
      </c>
      <c r="K13" s="2">
        <f>Inskrivning!P34</f>
        <v>0</v>
      </c>
      <c r="L13" s="1">
        <f>Inskrivning!Q34</f>
        <v>0</v>
      </c>
      <c r="M13" s="2">
        <f>Inskrivning!R34</f>
        <v>0</v>
      </c>
      <c r="N13" s="2">
        <f>Inskrivning!S34</f>
        <v>0</v>
      </c>
      <c r="O13" s="2">
        <f>Inskrivning!T34</f>
        <v>0</v>
      </c>
      <c r="P13" s="2">
        <f>Inskrivning!U34</f>
        <v>0</v>
      </c>
      <c r="Q13" s="2">
        <f>Inskrivning!V34</f>
        <v>0</v>
      </c>
      <c r="R13" s="1">
        <f>Inskrivning!W34</f>
        <v>0</v>
      </c>
      <c r="S13" s="1">
        <f>Inskrivning!X34</f>
        <v>0</v>
      </c>
    </row>
    <row r="14" spans="1:19" ht="15" x14ac:dyDescent="0.25">
      <c r="A14" s="2"/>
      <c r="B14" s="2" t="str">
        <f>Inskrivning!G12</f>
        <v/>
      </c>
      <c r="C14" s="2" t="s">
        <v>81</v>
      </c>
      <c r="D14" s="2" t="str">
        <f t="shared" si="0"/>
        <v xml:space="preserve">Kl </v>
      </c>
      <c r="E14" s="53" t="str">
        <f>Inskrivning!J12</f>
        <v/>
      </c>
      <c r="F14" s="35" t="str">
        <f>Inskrivning!K12</f>
        <v/>
      </c>
      <c r="G14" s="2">
        <f>Inskrivning!L12</f>
        <v>0</v>
      </c>
      <c r="H14" s="2">
        <f>Inskrivning!M12</f>
        <v>0</v>
      </c>
      <c r="I14" s="2">
        <f>Inskrivning!N12</f>
        <v>0</v>
      </c>
      <c r="J14" s="2">
        <f>Inskrivning!O12</f>
        <v>0</v>
      </c>
      <c r="K14" s="2">
        <f>Inskrivning!P12</f>
        <v>0</v>
      </c>
      <c r="L14" s="1">
        <f>Inskrivning!Q12</f>
        <v>0</v>
      </c>
      <c r="M14" s="2">
        <f>Inskrivning!R12</f>
        <v>0</v>
      </c>
      <c r="N14" s="2">
        <f>Inskrivning!S12</f>
        <v>0</v>
      </c>
      <c r="O14" s="2">
        <f>Inskrivning!T12</f>
        <v>0</v>
      </c>
      <c r="P14" s="2">
        <f>Inskrivning!U12</f>
        <v>0</v>
      </c>
      <c r="Q14" s="2">
        <f>Inskrivning!V12</f>
        <v>0</v>
      </c>
      <c r="R14" s="1">
        <f>Inskrivning!W12</f>
        <v>0</v>
      </c>
      <c r="S14" s="1">
        <f>Inskrivning!X12</f>
        <v>0</v>
      </c>
    </row>
    <row r="15" spans="1:19" ht="15" x14ac:dyDescent="0.25">
      <c r="A15" s="2"/>
      <c r="B15" s="2" t="str">
        <f>Inskrivning!G55</f>
        <v/>
      </c>
      <c r="C15" s="2" t="s">
        <v>81</v>
      </c>
      <c r="D15" s="2" t="str">
        <f t="shared" si="0"/>
        <v xml:space="preserve">Kl </v>
      </c>
      <c r="E15" s="53" t="str">
        <f>Inskrivning!J55</f>
        <v/>
      </c>
      <c r="F15" s="35" t="str">
        <f>Inskrivning!K55</f>
        <v/>
      </c>
      <c r="G15" s="2">
        <f>Inskrivning!L55</f>
        <v>0</v>
      </c>
      <c r="H15" s="2">
        <f>Inskrivning!M55</f>
        <v>0</v>
      </c>
      <c r="I15" s="2">
        <f>Inskrivning!N55</f>
        <v>0</v>
      </c>
      <c r="J15" s="2">
        <f>Inskrivning!O55</f>
        <v>0</v>
      </c>
      <c r="K15" s="2">
        <f>Inskrivning!P55</f>
        <v>0</v>
      </c>
      <c r="L15" s="1">
        <f>Inskrivning!Q55</f>
        <v>0</v>
      </c>
      <c r="M15" s="2">
        <f>Inskrivning!R55</f>
        <v>0</v>
      </c>
      <c r="N15" s="2">
        <f>Inskrivning!S55</f>
        <v>0</v>
      </c>
      <c r="O15" s="2">
        <f>Inskrivning!T55</f>
        <v>0</v>
      </c>
      <c r="P15" s="2">
        <f>Inskrivning!U55</f>
        <v>0</v>
      </c>
      <c r="Q15" s="2">
        <f>Inskrivning!V55</f>
        <v>0</v>
      </c>
      <c r="R15" s="1">
        <f>Inskrivning!W55</f>
        <v>0</v>
      </c>
      <c r="S15" s="1">
        <f>Inskrivning!X55</f>
        <v>0</v>
      </c>
    </row>
    <row r="16" spans="1:19" ht="15" x14ac:dyDescent="0.25">
      <c r="A16" s="2"/>
      <c r="B16" s="2" t="str">
        <f>Inskrivning!G74</f>
        <v/>
      </c>
      <c r="C16" s="2" t="s">
        <v>81</v>
      </c>
      <c r="D16" s="2" t="str">
        <f t="shared" si="0"/>
        <v xml:space="preserve">Kl </v>
      </c>
      <c r="E16" s="53" t="str">
        <f>Inskrivning!J74</f>
        <v/>
      </c>
      <c r="F16" s="35" t="str">
        <f>Inskrivning!K74</f>
        <v/>
      </c>
      <c r="G16" s="2">
        <f>Inskrivning!L74</f>
        <v>0</v>
      </c>
      <c r="H16" s="2">
        <f>Inskrivning!M74</f>
        <v>0</v>
      </c>
      <c r="I16" s="2">
        <f>Inskrivning!N74</f>
        <v>0</v>
      </c>
      <c r="J16" s="2">
        <f>Inskrivning!O74</f>
        <v>0</v>
      </c>
      <c r="K16" s="2">
        <f>Inskrivning!P74</f>
        <v>0</v>
      </c>
      <c r="L16" s="1">
        <f>Inskrivning!Q74</f>
        <v>0</v>
      </c>
      <c r="M16" s="2">
        <f>Inskrivning!R74</f>
        <v>0</v>
      </c>
      <c r="N16" s="2">
        <f>Inskrivning!S74</f>
        <v>0</v>
      </c>
      <c r="O16" s="2">
        <f>Inskrivning!T74</f>
        <v>0</v>
      </c>
      <c r="P16" s="2">
        <f>Inskrivning!U74</f>
        <v>0</v>
      </c>
      <c r="Q16" s="2">
        <f>Inskrivning!V74</f>
        <v>0</v>
      </c>
      <c r="R16" s="1">
        <f>Inskrivning!W74</f>
        <v>0</v>
      </c>
      <c r="S16" s="1">
        <f>Inskrivning!X74</f>
        <v>0</v>
      </c>
    </row>
    <row r="17" spans="1:19" ht="15" x14ac:dyDescent="0.25">
      <c r="A17" s="2"/>
      <c r="B17" s="2" t="str">
        <f>Inskrivning!G8</f>
        <v/>
      </c>
      <c r="C17" s="2" t="s">
        <v>81</v>
      </c>
      <c r="D17" s="2" t="str">
        <f t="shared" si="0"/>
        <v xml:space="preserve">Kl </v>
      </c>
      <c r="E17" s="53" t="str">
        <f>Inskrivning!J8</f>
        <v/>
      </c>
      <c r="F17" s="35" t="str">
        <f>Inskrivning!K8</f>
        <v/>
      </c>
      <c r="G17" s="2">
        <f>Inskrivning!L8</f>
        <v>0</v>
      </c>
      <c r="H17" s="2">
        <f>Inskrivning!M8</f>
        <v>0</v>
      </c>
      <c r="I17" s="2">
        <f>Inskrivning!N8</f>
        <v>0</v>
      </c>
      <c r="J17" s="2">
        <f>Inskrivning!O8</f>
        <v>0</v>
      </c>
      <c r="K17" s="2">
        <f>Inskrivning!P8</f>
        <v>0</v>
      </c>
      <c r="L17" s="1">
        <f>Inskrivning!Q8</f>
        <v>0</v>
      </c>
      <c r="M17" s="2">
        <f>Inskrivning!R8</f>
        <v>0</v>
      </c>
      <c r="N17" s="2">
        <f>Inskrivning!S8</f>
        <v>0</v>
      </c>
      <c r="O17" s="2">
        <f>Inskrivning!T8</f>
        <v>0</v>
      </c>
      <c r="P17" s="2">
        <f>Inskrivning!U8</f>
        <v>0</v>
      </c>
      <c r="Q17" s="2">
        <f>Inskrivning!V8</f>
        <v>0</v>
      </c>
      <c r="R17" s="1">
        <f>Inskrivning!W8</f>
        <v>0</v>
      </c>
      <c r="S17" s="1">
        <f>Inskrivning!X8</f>
        <v>0</v>
      </c>
    </row>
    <row r="18" spans="1:19" ht="15" x14ac:dyDescent="0.25">
      <c r="A18" s="2"/>
      <c r="B18" s="2" t="str">
        <f>Inskrivning!G13</f>
        <v/>
      </c>
      <c r="C18" s="2" t="s">
        <v>81</v>
      </c>
      <c r="D18" s="2" t="str">
        <f t="shared" si="0"/>
        <v xml:space="preserve">Kl </v>
      </c>
      <c r="E18" s="53" t="str">
        <f>Inskrivning!J13</f>
        <v/>
      </c>
      <c r="F18" s="35" t="str">
        <f>Inskrivning!K13</f>
        <v/>
      </c>
      <c r="G18" s="2">
        <f>Inskrivning!L13</f>
        <v>0</v>
      </c>
      <c r="H18" s="2">
        <f>Inskrivning!M13</f>
        <v>0</v>
      </c>
      <c r="I18" s="2">
        <f>Inskrivning!N13</f>
        <v>0</v>
      </c>
      <c r="J18" s="2">
        <f>Inskrivning!O13</f>
        <v>0</v>
      </c>
      <c r="K18" s="2">
        <f>Inskrivning!P13</f>
        <v>0</v>
      </c>
      <c r="L18" s="1">
        <f>Inskrivning!Q13</f>
        <v>0</v>
      </c>
      <c r="M18" s="2">
        <f>Inskrivning!R13</f>
        <v>0</v>
      </c>
      <c r="N18" s="2">
        <f>Inskrivning!S13</f>
        <v>0</v>
      </c>
      <c r="O18" s="2">
        <f>Inskrivning!T13</f>
        <v>0</v>
      </c>
      <c r="P18" s="2">
        <f>Inskrivning!U13</f>
        <v>0</v>
      </c>
      <c r="Q18" s="2">
        <f>Inskrivning!V13</f>
        <v>0</v>
      </c>
      <c r="R18" s="1">
        <f>Inskrivning!W13</f>
        <v>0</v>
      </c>
      <c r="S18" s="1">
        <f>Inskrivning!X13</f>
        <v>0</v>
      </c>
    </row>
    <row r="19" spans="1:19" ht="15" x14ac:dyDescent="0.25">
      <c r="A19" s="2"/>
      <c r="B19" s="2" t="str">
        <f>Inskrivning!G14</f>
        <v/>
      </c>
      <c r="C19" s="2" t="s">
        <v>81</v>
      </c>
      <c r="D19" s="2" t="str">
        <f t="shared" si="0"/>
        <v xml:space="preserve">Kl </v>
      </c>
      <c r="E19" s="53" t="str">
        <f>Inskrivning!J14</f>
        <v/>
      </c>
      <c r="F19" s="35" t="str">
        <f>Inskrivning!K14</f>
        <v/>
      </c>
      <c r="G19" s="2">
        <f>Inskrivning!L14</f>
        <v>0</v>
      </c>
      <c r="H19" s="2">
        <f>Inskrivning!M14</f>
        <v>0</v>
      </c>
      <c r="I19" s="2">
        <f>Inskrivning!N14</f>
        <v>0</v>
      </c>
      <c r="J19" s="2">
        <f>Inskrivning!O14</f>
        <v>0</v>
      </c>
      <c r="K19" s="2">
        <f>Inskrivning!P14</f>
        <v>0</v>
      </c>
      <c r="L19" s="1">
        <f>Inskrivning!Q14</f>
        <v>0</v>
      </c>
      <c r="M19" s="2">
        <f>Inskrivning!R14</f>
        <v>0</v>
      </c>
      <c r="N19" s="2">
        <f>Inskrivning!S14</f>
        <v>0</v>
      </c>
      <c r="O19" s="2">
        <f>Inskrivning!T14</f>
        <v>0</v>
      </c>
      <c r="P19" s="2">
        <f>Inskrivning!U14</f>
        <v>0</v>
      </c>
      <c r="Q19" s="2">
        <f>Inskrivning!V14</f>
        <v>0</v>
      </c>
      <c r="R19" s="1">
        <f>Inskrivning!W14</f>
        <v>0</v>
      </c>
      <c r="S19" s="1">
        <f>Inskrivning!X14</f>
        <v>0</v>
      </c>
    </row>
    <row r="20" spans="1:19" ht="15" x14ac:dyDescent="0.25">
      <c r="A20" s="2"/>
      <c r="B20" s="2" t="str">
        <f>Inskrivning!G18</f>
        <v/>
      </c>
      <c r="C20" s="2" t="s">
        <v>81</v>
      </c>
      <c r="D20" s="2" t="str">
        <f t="shared" si="0"/>
        <v xml:space="preserve">Kl </v>
      </c>
      <c r="E20" s="53" t="str">
        <f>Inskrivning!J18</f>
        <v/>
      </c>
      <c r="F20" s="35" t="str">
        <f>Inskrivning!K18</f>
        <v/>
      </c>
      <c r="G20" s="2">
        <f>Inskrivning!L18</f>
        <v>0</v>
      </c>
      <c r="H20" s="2">
        <f>Inskrivning!M18</f>
        <v>0</v>
      </c>
      <c r="I20" s="2">
        <f>Inskrivning!N18</f>
        <v>0</v>
      </c>
      <c r="J20" s="2">
        <f>Inskrivning!O18</f>
        <v>0</v>
      </c>
      <c r="K20" s="2">
        <f>Inskrivning!P18</f>
        <v>0</v>
      </c>
      <c r="L20" s="1">
        <f>Inskrivning!Q18</f>
        <v>0</v>
      </c>
      <c r="M20" s="2">
        <f>Inskrivning!R18</f>
        <v>0</v>
      </c>
      <c r="N20" s="2">
        <f>Inskrivning!S18</f>
        <v>0</v>
      </c>
      <c r="O20" s="2">
        <f>Inskrivning!T18</f>
        <v>0</v>
      </c>
      <c r="P20" s="2">
        <f>Inskrivning!U18</f>
        <v>0</v>
      </c>
      <c r="Q20" s="2">
        <f>Inskrivning!V18</f>
        <v>0</v>
      </c>
      <c r="R20" s="1">
        <f>Inskrivning!W18</f>
        <v>0</v>
      </c>
      <c r="S20" s="1">
        <f>Inskrivning!X18</f>
        <v>0</v>
      </c>
    </row>
    <row r="21" spans="1:19" ht="15" x14ac:dyDescent="0.25">
      <c r="A21" s="2"/>
      <c r="B21" s="2" t="str">
        <f>Inskrivning!G80</f>
        <v/>
      </c>
      <c r="C21" s="2" t="s">
        <v>81</v>
      </c>
      <c r="D21" s="2" t="str">
        <f t="shared" si="0"/>
        <v xml:space="preserve">Kl </v>
      </c>
      <c r="E21" s="53" t="str">
        <f>Inskrivning!J80</f>
        <v/>
      </c>
      <c r="F21" s="35" t="str">
        <f>Inskrivning!K80</f>
        <v/>
      </c>
      <c r="G21" s="2">
        <f>Inskrivning!L80</f>
        <v>0</v>
      </c>
      <c r="H21" s="2">
        <f>Inskrivning!M80</f>
        <v>0</v>
      </c>
      <c r="I21" s="2">
        <f>Inskrivning!N80</f>
        <v>0</v>
      </c>
      <c r="J21" s="2">
        <f>Inskrivning!O80</f>
        <v>0</v>
      </c>
      <c r="K21" s="2">
        <f>Inskrivning!P80</f>
        <v>0</v>
      </c>
      <c r="L21" s="1">
        <f>Inskrivning!Q80</f>
        <v>0</v>
      </c>
      <c r="M21" s="2">
        <f>Inskrivning!R80</f>
        <v>0</v>
      </c>
      <c r="N21" s="2">
        <f>Inskrivning!S80</f>
        <v>0</v>
      </c>
      <c r="O21" s="2">
        <f>Inskrivning!T80</f>
        <v>0</v>
      </c>
      <c r="P21" s="2">
        <f>Inskrivning!U80</f>
        <v>0</v>
      </c>
      <c r="Q21" s="2">
        <f>Inskrivning!V80</f>
        <v>0</v>
      </c>
      <c r="R21" s="1">
        <f>Inskrivning!W80</f>
        <v>0</v>
      </c>
      <c r="S21" s="1">
        <f>Inskrivning!X80</f>
        <v>0</v>
      </c>
    </row>
    <row r="22" spans="1:19" ht="15" x14ac:dyDescent="0.25">
      <c r="A22" s="2"/>
      <c r="B22" s="2" t="str">
        <f>Inskrivning!G75</f>
        <v/>
      </c>
      <c r="C22" s="2" t="s">
        <v>81</v>
      </c>
      <c r="D22" s="2" t="str">
        <f t="shared" si="0"/>
        <v xml:space="preserve">Kl </v>
      </c>
      <c r="E22" s="53" t="str">
        <f>Inskrivning!J75</f>
        <v/>
      </c>
      <c r="F22" s="35" t="str">
        <f>Inskrivning!K75</f>
        <v/>
      </c>
      <c r="G22" s="2">
        <f>Inskrivning!L75</f>
        <v>0</v>
      </c>
      <c r="H22" s="2">
        <f>Inskrivning!M75</f>
        <v>0</v>
      </c>
      <c r="I22" s="2">
        <f>Inskrivning!N75</f>
        <v>0</v>
      </c>
      <c r="J22" s="2">
        <f>Inskrivning!O75</f>
        <v>0</v>
      </c>
      <c r="K22" s="2">
        <f>Inskrivning!P75</f>
        <v>0</v>
      </c>
      <c r="L22" s="1">
        <f>Inskrivning!Q75</f>
        <v>0</v>
      </c>
      <c r="M22" s="2">
        <f>Inskrivning!R75</f>
        <v>0</v>
      </c>
      <c r="N22" s="2">
        <f>Inskrivning!S75</f>
        <v>0</v>
      </c>
      <c r="O22" s="2">
        <f>Inskrivning!T75</f>
        <v>0</v>
      </c>
      <c r="P22" s="2">
        <f>Inskrivning!U75</f>
        <v>0</v>
      </c>
      <c r="Q22" s="2">
        <f>Inskrivning!V75</f>
        <v>0</v>
      </c>
      <c r="R22" s="1">
        <f>Inskrivning!W75</f>
        <v>0</v>
      </c>
      <c r="S22" s="1">
        <f>Inskrivning!X75</f>
        <v>0</v>
      </c>
    </row>
    <row r="23" spans="1:19" ht="15" x14ac:dyDescent="0.25">
      <c r="A23" s="2"/>
      <c r="B23" s="2" t="str">
        <f>Inskrivning!G84</f>
        <v/>
      </c>
      <c r="C23" s="2" t="s">
        <v>81</v>
      </c>
      <c r="D23" s="2" t="str">
        <f t="shared" si="0"/>
        <v xml:space="preserve">Kl </v>
      </c>
      <c r="E23" s="53" t="str">
        <f>Inskrivning!J84</f>
        <v/>
      </c>
      <c r="F23" s="35" t="str">
        <f>Inskrivning!K84</f>
        <v/>
      </c>
      <c r="G23" s="2">
        <f>Inskrivning!L84</f>
        <v>0</v>
      </c>
      <c r="H23" s="2">
        <f>Inskrivning!M84</f>
        <v>0</v>
      </c>
      <c r="I23" s="2">
        <f>Inskrivning!N84</f>
        <v>0</v>
      </c>
      <c r="J23" s="2">
        <f>Inskrivning!O84</f>
        <v>0</v>
      </c>
      <c r="K23" s="2">
        <f>Inskrivning!P84</f>
        <v>0</v>
      </c>
      <c r="L23" s="1">
        <f>Inskrivning!Q84</f>
        <v>0</v>
      </c>
      <c r="M23" s="2">
        <f>Inskrivning!R84</f>
        <v>0</v>
      </c>
      <c r="N23" s="2">
        <f>Inskrivning!S84</f>
        <v>0</v>
      </c>
      <c r="O23" s="2">
        <f>Inskrivning!T84</f>
        <v>0</v>
      </c>
      <c r="P23" s="2">
        <f>Inskrivning!U84</f>
        <v>0</v>
      </c>
      <c r="Q23" s="2">
        <f>Inskrivning!V84</f>
        <v>0</v>
      </c>
      <c r="R23" s="1">
        <f>Inskrivning!W84</f>
        <v>0</v>
      </c>
      <c r="S23" s="1">
        <f>Inskrivning!X84</f>
        <v>0</v>
      </c>
    </row>
    <row r="24" spans="1:19" ht="15" x14ac:dyDescent="0.25">
      <c r="A24" s="46"/>
      <c r="B24" s="2" t="str">
        <f>Inskrivning!G89</f>
        <v/>
      </c>
      <c r="C24" s="2" t="s">
        <v>81</v>
      </c>
      <c r="D24" s="2" t="str">
        <f t="shared" si="0"/>
        <v xml:space="preserve">Kl </v>
      </c>
      <c r="E24" s="53" t="str">
        <f>Inskrivning!J89</f>
        <v/>
      </c>
      <c r="F24" s="35" t="str">
        <f>Inskrivning!K89</f>
        <v/>
      </c>
      <c r="G24" s="2">
        <f>Inskrivning!L89</f>
        <v>0</v>
      </c>
      <c r="H24" s="2">
        <f>Inskrivning!M89</f>
        <v>0</v>
      </c>
      <c r="I24" s="2">
        <f>Inskrivning!N89</f>
        <v>0</v>
      </c>
      <c r="J24" s="2">
        <f>Inskrivning!O89</f>
        <v>0</v>
      </c>
      <c r="K24" s="2">
        <f>Inskrivning!P89</f>
        <v>0</v>
      </c>
      <c r="L24" s="1">
        <f>Inskrivning!Q89</f>
        <v>0</v>
      </c>
      <c r="M24" s="2">
        <f>Inskrivning!R89</f>
        <v>0</v>
      </c>
      <c r="N24" s="2">
        <f>Inskrivning!S89</f>
        <v>0</v>
      </c>
      <c r="O24" s="2">
        <f>Inskrivning!T89</f>
        <v>0</v>
      </c>
      <c r="P24" s="2">
        <f>Inskrivning!U89</f>
        <v>0</v>
      </c>
      <c r="Q24" s="2">
        <f>Inskrivning!V89</f>
        <v>0</v>
      </c>
      <c r="R24" s="1">
        <f>Inskrivning!W89</f>
        <v>0</v>
      </c>
      <c r="S24" s="1">
        <f>Inskrivning!X89</f>
        <v>0</v>
      </c>
    </row>
    <row r="25" spans="1:19" ht="15" x14ac:dyDescent="0.25">
      <c r="A25" s="46"/>
      <c r="B25" s="2" t="str">
        <f>Inskrivning!G98</f>
        <v/>
      </c>
      <c r="C25" s="2" t="s">
        <v>81</v>
      </c>
      <c r="D25" s="2" t="str">
        <f t="shared" si="0"/>
        <v xml:space="preserve">Kl </v>
      </c>
      <c r="E25" s="53" t="str">
        <f>Inskrivning!J98</f>
        <v/>
      </c>
      <c r="F25" s="35" t="str">
        <f>Inskrivning!K98</f>
        <v/>
      </c>
      <c r="G25" s="2">
        <f>Inskrivning!L98</f>
        <v>0</v>
      </c>
      <c r="H25" s="2">
        <f>Inskrivning!M98</f>
        <v>0</v>
      </c>
      <c r="I25" s="2">
        <f>Inskrivning!N98</f>
        <v>0</v>
      </c>
      <c r="J25" s="2">
        <f>Inskrivning!O98</f>
        <v>0</v>
      </c>
      <c r="K25" s="2">
        <f>Inskrivning!P98</f>
        <v>0</v>
      </c>
      <c r="L25" s="1">
        <f>Inskrivning!Q98</f>
        <v>0</v>
      </c>
      <c r="M25" s="2">
        <f>Inskrivning!R98</f>
        <v>0</v>
      </c>
      <c r="N25" s="2">
        <f>Inskrivning!S98</f>
        <v>0</v>
      </c>
      <c r="O25" s="2">
        <f>Inskrivning!T98</f>
        <v>0</v>
      </c>
      <c r="P25" s="2">
        <f>Inskrivning!U98</f>
        <v>0</v>
      </c>
      <c r="Q25" s="2">
        <f>Inskrivning!V98</f>
        <v>0</v>
      </c>
      <c r="R25" s="1">
        <f>Inskrivning!W98</f>
        <v>0</v>
      </c>
      <c r="S25" s="1">
        <f>Inskrivning!X98</f>
        <v>0</v>
      </c>
    </row>
    <row r="26" spans="1:19" ht="15" x14ac:dyDescent="0.25">
      <c r="A26" s="46"/>
      <c r="B26" s="2" t="str">
        <f>Inskrivning!G76</f>
        <v/>
      </c>
      <c r="C26" s="2" t="s">
        <v>81</v>
      </c>
      <c r="D26" s="2" t="str">
        <f t="shared" si="0"/>
        <v xml:space="preserve">Kl </v>
      </c>
      <c r="E26" s="53" t="str">
        <f>Inskrivning!J76</f>
        <v/>
      </c>
      <c r="F26" s="35" t="str">
        <f>Inskrivning!K76</f>
        <v/>
      </c>
      <c r="G26" s="2">
        <f>Inskrivning!L76</f>
        <v>0</v>
      </c>
      <c r="H26" s="2">
        <f>Inskrivning!M76</f>
        <v>0</v>
      </c>
      <c r="I26" s="2">
        <f>Inskrivning!N76</f>
        <v>0</v>
      </c>
      <c r="J26" s="2">
        <f>Inskrivning!O76</f>
        <v>0</v>
      </c>
      <c r="K26" s="2">
        <f>Inskrivning!P76</f>
        <v>0</v>
      </c>
      <c r="L26" s="1">
        <f>Inskrivning!Q76</f>
        <v>0</v>
      </c>
      <c r="M26" s="2">
        <f>Inskrivning!R76</f>
        <v>0</v>
      </c>
      <c r="N26" s="2">
        <f>Inskrivning!S76</f>
        <v>0</v>
      </c>
      <c r="O26" s="2">
        <f>Inskrivning!T76</f>
        <v>0</v>
      </c>
      <c r="P26" s="2">
        <f>Inskrivning!U76</f>
        <v>0</v>
      </c>
      <c r="Q26" s="2">
        <f>Inskrivning!V76</f>
        <v>0</v>
      </c>
      <c r="R26" s="1">
        <f>Inskrivning!W76</f>
        <v>0</v>
      </c>
      <c r="S26" s="1">
        <f>Inskrivning!X76</f>
        <v>0</v>
      </c>
    </row>
    <row r="27" spans="1:19" ht="15" x14ac:dyDescent="0.25">
      <c r="A27" s="46"/>
      <c r="B27" s="2" t="str">
        <f>Inskrivning!G104</f>
        <v/>
      </c>
      <c r="C27" s="2" t="s">
        <v>81</v>
      </c>
      <c r="D27" s="2" t="str">
        <f t="shared" si="0"/>
        <v xml:space="preserve">Kl </v>
      </c>
      <c r="E27" s="53" t="str">
        <f>Inskrivning!J104</f>
        <v/>
      </c>
      <c r="F27" s="35" t="str">
        <f>Inskrivning!K104</f>
        <v/>
      </c>
      <c r="G27" s="2">
        <f>Inskrivning!L104</f>
        <v>0</v>
      </c>
      <c r="H27" s="2">
        <f>Inskrivning!M104</f>
        <v>0</v>
      </c>
      <c r="I27" s="2">
        <f>Inskrivning!N104</f>
        <v>0</v>
      </c>
      <c r="J27" s="2">
        <f>Inskrivning!O104</f>
        <v>0</v>
      </c>
      <c r="K27" s="2">
        <f>Inskrivning!P104</f>
        <v>0</v>
      </c>
      <c r="L27" s="1">
        <f>Inskrivning!Q104</f>
        <v>0</v>
      </c>
      <c r="M27" s="2">
        <f>Inskrivning!R104</f>
        <v>0</v>
      </c>
      <c r="N27" s="2">
        <f>Inskrivning!S104</f>
        <v>0</v>
      </c>
      <c r="O27" s="2">
        <f>Inskrivning!T104</f>
        <v>0</v>
      </c>
      <c r="P27" s="2">
        <f>Inskrivning!U104</f>
        <v>0</v>
      </c>
      <c r="Q27" s="2">
        <f>Inskrivning!V104</f>
        <v>0</v>
      </c>
      <c r="R27" s="1">
        <f>Inskrivning!W104</f>
        <v>0</v>
      </c>
      <c r="S27" s="1">
        <f>Inskrivning!X104</f>
        <v>0</v>
      </c>
    </row>
    <row r="28" spans="1:19" ht="15" x14ac:dyDescent="0.25">
      <c r="A28" s="46"/>
      <c r="B28" s="2" t="str">
        <f>Inskrivning!G99</f>
        <v/>
      </c>
      <c r="C28" s="2" t="s">
        <v>81</v>
      </c>
      <c r="D28" s="2" t="str">
        <f t="shared" si="0"/>
        <v xml:space="preserve">Kl </v>
      </c>
      <c r="E28" s="53" t="str">
        <f>Inskrivning!J99</f>
        <v/>
      </c>
      <c r="F28" s="35" t="str">
        <f>Inskrivning!K99</f>
        <v/>
      </c>
      <c r="G28" s="2">
        <f>Inskrivning!L99</f>
        <v>0</v>
      </c>
      <c r="H28" s="2">
        <f>Inskrivning!M99</f>
        <v>0</v>
      </c>
      <c r="I28" s="2">
        <f>Inskrivning!N99</f>
        <v>0</v>
      </c>
      <c r="J28" s="2">
        <f>Inskrivning!O99</f>
        <v>0</v>
      </c>
      <c r="K28" s="2">
        <f>Inskrivning!P99</f>
        <v>0</v>
      </c>
      <c r="L28" s="1">
        <f>Inskrivning!Q99</f>
        <v>0</v>
      </c>
      <c r="M28" s="2">
        <f>Inskrivning!R99</f>
        <v>0</v>
      </c>
      <c r="N28" s="2">
        <f>Inskrivning!S99</f>
        <v>0</v>
      </c>
      <c r="O28" s="2">
        <f>Inskrivning!T99</f>
        <v>0</v>
      </c>
      <c r="P28" s="2">
        <f>Inskrivning!U99</f>
        <v>0</v>
      </c>
      <c r="Q28" s="2">
        <f>Inskrivning!V99</f>
        <v>0</v>
      </c>
      <c r="R28" s="1">
        <f>Inskrivning!W99</f>
        <v>0</v>
      </c>
      <c r="S28" s="1">
        <f>Inskrivning!X99</f>
        <v>0</v>
      </c>
    </row>
    <row r="29" spans="1:19" ht="15" x14ac:dyDescent="0.25">
      <c r="A29" s="46"/>
      <c r="B29" s="2" t="str">
        <f>Inskrivning!G100</f>
        <v/>
      </c>
      <c r="C29" s="2" t="s">
        <v>81</v>
      </c>
      <c r="D29" s="2" t="str">
        <f t="shared" si="0"/>
        <v xml:space="preserve">Kl </v>
      </c>
      <c r="E29" s="53" t="str">
        <f>Inskrivning!J100</f>
        <v/>
      </c>
      <c r="F29" s="35" t="str">
        <f>Inskrivning!K100</f>
        <v/>
      </c>
      <c r="G29" s="2">
        <f>Inskrivning!L100</f>
        <v>0</v>
      </c>
      <c r="H29" s="2">
        <f>Inskrivning!M100</f>
        <v>0</v>
      </c>
      <c r="I29" s="2">
        <f>Inskrivning!N100</f>
        <v>0</v>
      </c>
      <c r="J29" s="2">
        <f>Inskrivning!O100</f>
        <v>0</v>
      </c>
      <c r="K29" s="2">
        <f>Inskrivning!P100</f>
        <v>0</v>
      </c>
      <c r="L29" s="1">
        <f>Inskrivning!Q100</f>
        <v>0</v>
      </c>
      <c r="M29" s="2">
        <f>Inskrivning!R100</f>
        <v>0</v>
      </c>
      <c r="N29" s="2">
        <f>Inskrivning!S100</f>
        <v>0</v>
      </c>
      <c r="O29" s="2">
        <f>Inskrivning!T100</f>
        <v>0</v>
      </c>
      <c r="P29" s="2">
        <f>Inskrivning!U100</f>
        <v>0</v>
      </c>
      <c r="Q29" s="2">
        <f>Inskrivning!V100</f>
        <v>0</v>
      </c>
      <c r="R29" s="1">
        <f>Inskrivning!W100</f>
        <v>0</v>
      </c>
      <c r="S29" s="1">
        <f>Inskrivning!X100</f>
        <v>0</v>
      </c>
    </row>
    <row r="30" spans="1:19" ht="15" x14ac:dyDescent="0.25">
      <c r="A30" s="46"/>
      <c r="B30" s="2" t="str">
        <f>Inskrivning!G96</f>
        <v/>
      </c>
      <c r="C30" s="2" t="s">
        <v>81</v>
      </c>
      <c r="D30" s="2" t="str">
        <f t="shared" si="0"/>
        <v xml:space="preserve">Kl </v>
      </c>
      <c r="E30" s="53" t="str">
        <f>Inskrivning!J96</f>
        <v/>
      </c>
      <c r="F30" s="35" t="str">
        <f>Inskrivning!K96</f>
        <v/>
      </c>
      <c r="G30" s="2">
        <f>Inskrivning!L96</f>
        <v>0</v>
      </c>
      <c r="H30" s="2">
        <f>Inskrivning!M96</f>
        <v>0</v>
      </c>
      <c r="I30" s="2">
        <f>Inskrivning!N96</f>
        <v>0</v>
      </c>
      <c r="J30" s="2">
        <f>Inskrivning!O96</f>
        <v>0</v>
      </c>
      <c r="K30" s="2">
        <f>Inskrivning!P96</f>
        <v>0</v>
      </c>
      <c r="L30" s="1">
        <f>Inskrivning!Q96</f>
        <v>0</v>
      </c>
      <c r="M30" s="2">
        <f>Inskrivning!R96</f>
        <v>0</v>
      </c>
      <c r="N30" s="2">
        <f>Inskrivning!S96</f>
        <v>0</v>
      </c>
      <c r="O30" s="2">
        <f>Inskrivning!T96</f>
        <v>0</v>
      </c>
      <c r="P30" s="2">
        <f>Inskrivning!U96</f>
        <v>0</v>
      </c>
      <c r="Q30" s="2">
        <f>Inskrivning!V96</f>
        <v>0</v>
      </c>
      <c r="R30" s="1">
        <f>Inskrivning!W96</f>
        <v>0</v>
      </c>
      <c r="S30" s="1">
        <f>Inskrivning!X96</f>
        <v>0</v>
      </c>
    </row>
    <row r="31" spans="1:19" ht="15" x14ac:dyDescent="0.25">
      <c r="A31" s="46"/>
      <c r="B31" s="2" t="str">
        <f>Inskrivning!G103</f>
        <v/>
      </c>
      <c r="C31" s="2" t="s">
        <v>81</v>
      </c>
      <c r="D31" s="2" t="str">
        <f t="shared" si="0"/>
        <v xml:space="preserve">Kl </v>
      </c>
      <c r="E31" s="53" t="str">
        <f>Inskrivning!J103</f>
        <v/>
      </c>
      <c r="F31" s="35" t="str">
        <f>Inskrivning!K103</f>
        <v/>
      </c>
      <c r="G31" s="2">
        <f>Inskrivning!L103</f>
        <v>0</v>
      </c>
      <c r="H31" s="2">
        <f>Inskrivning!M103</f>
        <v>0</v>
      </c>
      <c r="I31" s="2">
        <f>Inskrivning!N103</f>
        <v>0</v>
      </c>
      <c r="J31" s="2">
        <f>Inskrivning!O103</f>
        <v>0</v>
      </c>
      <c r="K31" s="2">
        <f>Inskrivning!P103</f>
        <v>0</v>
      </c>
      <c r="L31" s="1">
        <f>Inskrivning!Q103</f>
        <v>0</v>
      </c>
      <c r="M31" s="2">
        <f>Inskrivning!R103</f>
        <v>0</v>
      </c>
      <c r="N31" s="2">
        <f>Inskrivning!S103</f>
        <v>0</v>
      </c>
      <c r="O31" s="2">
        <f>Inskrivning!T103</f>
        <v>0</v>
      </c>
      <c r="P31" s="2">
        <f>Inskrivning!U103</f>
        <v>0</v>
      </c>
      <c r="Q31" s="2">
        <f>Inskrivning!V103</f>
        <v>0</v>
      </c>
      <c r="R31" s="1">
        <f>Inskrivning!W103</f>
        <v>0</v>
      </c>
      <c r="S31" s="1">
        <f>Inskrivning!X103</f>
        <v>0</v>
      </c>
    </row>
    <row r="32" spans="1:19" ht="15" x14ac:dyDescent="0.25">
      <c r="A32" s="46"/>
      <c r="B32" s="2" t="str">
        <f>Inskrivning!G101</f>
        <v/>
      </c>
      <c r="C32" s="2" t="s">
        <v>81</v>
      </c>
      <c r="D32" s="2" t="str">
        <f t="shared" si="0"/>
        <v xml:space="preserve">Kl </v>
      </c>
      <c r="E32" s="53" t="str">
        <f>Inskrivning!J101</f>
        <v/>
      </c>
      <c r="F32" s="35" t="str">
        <f>Inskrivning!K101</f>
        <v/>
      </c>
      <c r="G32" s="2">
        <f>Inskrivning!L101</f>
        <v>0</v>
      </c>
      <c r="H32" s="2">
        <f>Inskrivning!M101</f>
        <v>0</v>
      </c>
      <c r="I32" s="2">
        <f>Inskrivning!N101</f>
        <v>0</v>
      </c>
      <c r="J32" s="2">
        <f>Inskrivning!O101</f>
        <v>0</v>
      </c>
      <c r="K32" s="2">
        <f>Inskrivning!P101</f>
        <v>0</v>
      </c>
      <c r="L32" s="1">
        <f>Inskrivning!Q101</f>
        <v>0</v>
      </c>
      <c r="M32" s="2">
        <f>Inskrivning!R101</f>
        <v>0</v>
      </c>
      <c r="N32" s="2">
        <f>Inskrivning!S101</f>
        <v>0</v>
      </c>
      <c r="O32" s="2">
        <f>Inskrivning!T101</f>
        <v>0</v>
      </c>
      <c r="P32" s="2">
        <f>Inskrivning!U101</f>
        <v>0</v>
      </c>
      <c r="Q32" s="2">
        <f>Inskrivning!V101</f>
        <v>0</v>
      </c>
      <c r="R32" s="1">
        <f>Inskrivning!W101</f>
        <v>0</v>
      </c>
      <c r="S32" s="1">
        <f>Inskrivning!X101</f>
        <v>0</v>
      </c>
    </row>
    <row r="33" spans="1:19" ht="15" x14ac:dyDescent="0.25">
      <c r="A33" s="46"/>
      <c r="B33" s="2" t="str">
        <f>Inskrivning!G86</f>
        <v/>
      </c>
      <c r="C33" s="2" t="s">
        <v>81</v>
      </c>
      <c r="D33" s="2" t="str">
        <f t="shared" si="0"/>
        <v xml:space="preserve">Kl </v>
      </c>
      <c r="E33" s="53" t="str">
        <f>Inskrivning!J86</f>
        <v/>
      </c>
      <c r="F33" s="35" t="str">
        <f>Inskrivning!K86</f>
        <v/>
      </c>
      <c r="G33" s="2">
        <f>Inskrivning!L86</f>
        <v>0</v>
      </c>
      <c r="H33" s="2">
        <f>Inskrivning!M86</f>
        <v>0</v>
      </c>
      <c r="I33" s="2">
        <f>Inskrivning!N86</f>
        <v>0</v>
      </c>
      <c r="J33" s="2">
        <f>Inskrivning!O86</f>
        <v>0</v>
      </c>
      <c r="K33" s="2">
        <f>Inskrivning!P86</f>
        <v>0</v>
      </c>
      <c r="L33" s="1">
        <f>Inskrivning!Q86</f>
        <v>0</v>
      </c>
      <c r="M33" s="2">
        <f>Inskrivning!R86</f>
        <v>0</v>
      </c>
      <c r="N33" s="2">
        <f>Inskrivning!S86</f>
        <v>0</v>
      </c>
      <c r="O33" s="2">
        <f>Inskrivning!T86</f>
        <v>0</v>
      </c>
      <c r="P33" s="2">
        <f>Inskrivning!U86</f>
        <v>0</v>
      </c>
      <c r="Q33" s="2">
        <f>Inskrivning!V86</f>
        <v>0</v>
      </c>
      <c r="R33" s="1">
        <f>Inskrivning!W86</f>
        <v>0</v>
      </c>
      <c r="S33" s="1">
        <f>Inskrivning!X86</f>
        <v>0</v>
      </c>
    </row>
    <row r="34" spans="1:19" ht="15" x14ac:dyDescent="0.25">
      <c r="A34" s="46"/>
      <c r="B34" s="2" t="str">
        <f>Inskrivning!G107</f>
        <v/>
      </c>
      <c r="C34" s="2" t="s">
        <v>81</v>
      </c>
      <c r="D34" s="2" t="str">
        <f t="shared" si="0"/>
        <v xml:space="preserve">Kl </v>
      </c>
      <c r="E34" s="53" t="str">
        <f>Inskrivning!J107</f>
        <v/>
      </c>
      <c r="F34" s="35" t="str">
        <f>Inskrivning!K107</f>
        <v/>
      </c>
      <c r="G34" s="2">
        <f>Inskrivning!L107</f>
        <v>0</v>
      </c>
      <c r="H34" s="2">
        <f>Inskrivning!M107</f>
        <v>0</v>
      </c>
      <c r="I34" s="2">
        <f>Inskrivning!N107</f>
        <v>0</v>
      </c>
      <c r="J34" s="2">
        <f>Inskrivning!O107</f>
        <v>0</v>
      </c>
      <c r="K34" s="2">
        <f>Inskrivning!P107</f>
        <v>0</v>
      </c>
      <c r="L34" s="1">
        <f>Inskrivning!Q107</f>
        <v>0</v>
      </c>
      <c r="M34" s="2">
        <f>Inskrivning!R107</f>
        <v>0</v>
      </c>
      <c r="N34" s="2">
        <f>Inskrivning!S107</f>
        <v>0</v>
      </c>
      <c r="O34" s="2">
        <f>Inskrivning!T107</f>
        <v>0</v>
      </c>
      <c r="P34" s="2">
        <f>Inskrivning!U107</f>
        <v>0</v>
      </c>
      <c r="Q34" s="2">
        <f>Inskrivning!V107</f>
        <v>0</v>
      </c>
      <c r="R34" s="1">
        <f>Inskrivning!W107</f>
        <v>0</v>
      </c>
      <c r="S34" s="1">
        <f>Inskrivning!X107</f>
        <v>0</v>
      </c>
    </row>
    <row r="35" spans="1:19" ht="15" x14ac:dyDescent="0.25">
      <c r="A35" s="2"/>
      <c r="B35" s="2" t="str">
        <f>Inskrivning!G108</f>
        <v/>
      </c>
      <c r="C35" s="2" t="s">
        <v>81</v>
      </c>
      <c r="D35" s="2" t="str">
        <f t="shared" si="0"/>
        <v xml:space="preserve">Kl </v>
      </c>
      <c r="E35" s="53" t="str">
        <f>Inskrivning!J108</f>
        <v/>
      </c>
      <c r="F35" s="35" t="str">
        <f>Inskrivning!K108</f>
        <v/>
      </c>
      <c r="G35" s="2">
        <f>Inskrivning!L108</f>
        <v>0</v>
      </c>
      <c r="H35" s="2">
        <f>Inskrivning!M108</f>
        <v>0</v>
      </c>
      <c r="I35" s="2">
        <f>Inskrivning!N108</f>
        <v>0</v>
      </c>
      <c r="J35" s="2">
        <f>Inskrivning!O108</f>
        <v>0</v>
      </c>
      <c r="K35" s="2">
        <f>Inskrivning!P108</f>
        <v>0</v>
      </c>
      <c r="L35" s="1">
        <f>Inskrivning!Q108</f>
        <v>0</v>
      </c>
      <c r="M35" s="2">
        <f>Inskrivning!R108</f>
        <v>0</v>
      </c>
      <c r="N35" s="2">
        <f>Inskrivning!S108</f>
        <v>0</v>
      </c>
      <c r="O35" s="2">
        <f>Inskrivning!T108</f>
        <v>0</v>
      </c>
      <c r="P35" s="2">
        <f>Inskrivning!U108</f>
        <v>0</v>
      </c>
      <c r="Q35" s="2">
        <f>Inskrivning!V108</f>
        <v>0</v>
      </c>
      <c r="R35" s="1">
        <f>Inskrivning!W108</f>
        <v>0</v>
      </c>
      <c r="S35" s="1">
        <f>Inskrivning!X108</f>
        <v>0</v>
      </c>
    </row>
    <row r="36" spans="1:19" ht="15" x14ac:dyDescent="0.25">
      <c r="A36" s="2"/>
      <c r="B36" s="2" t="str">
        <f>Inskrivning!G109</f>
        <v/>
      </c>
      <c r="C36" s="2" t="s">
        <v>81</v>
      </c>
      <c r="D36" s="2" t="str">
        <f t="shared" si="0"/>
        <v xml:space="preserve">Kl </v>
      </c>
      <c r="E36" s="53" t="str">
        <f>Inskrivning!J109</f>
        <v/>
      </c>
      <c r="F36" s="35" t="str">
        <f>Inskrivning!K109</f>
        <v/>
      </c>
      <c r="G36" s="2">
        <f>Inskrivning!L109</f>
        <v>0</v>
      </c>
      <c r="H36" s="2">
        <f>Inskrivning!M109</f>
        <v>0</v>
      </c>
      <c r="I36" s="2">
        <f>Inskrivning!N109</f>
        <v>0</v>
      </c>
      <c r="J36" s="2">
        <f>Inskrivning!O109</f>
        <v>0</v>
      </c>
      <c r="K36" s="2">
        <f>Inskrivning!P109</f>
        <v>0</v>
      </c>
      <c r="L36" s="1">
        <f>Inskrivning!Q109</f>
        <v>0</v>
      </c>
      <c r="M36" s="2">
        <f>Inskrivning!R109</f>
        <v>0</v>
      </c>
      <c r="N36" s="2">
        <f>Inskrivning!S109</f>
        <v>0</v>
      </c>
      <c r="O36" s="2">
        <f>Inskrivning!T109</f>
        <v>0</v>
      </c>
      <c r="P36" s="2">
        <f>Inskrivning!U109</f>
        <v>0</v>
      </c>
      <c r="Q36" s="2">
        <f>Inskrivning!V109</f>
        <v>0</v>
      </c>
      <c r="R36" s="1">
        <f>Inskrivning!W109</f>
        <v>0</v>
      </c>
      <c r="S36" s="1">
        <f>Inskrivning!X109</f>
        <v>0</v>
      </c>
    </row>
    <row r="37" spans="1:19" ht="15" x14ac:dyDescent="0.25">
      <c r="A37" s="2"/>
      <c r="B37" s="2" t="str">
        <f>Inskrivning!G110</f>
        <v/>
      </c>
      <c r="C37" s="2" t="s">
        <v>81</v>
      </c>
      <c r="D37" s="2" t="str">
        <f t="shared" ref="D37:D68" si="1">C37&amp;" "&amp;B37</f>
        <v xml:space="preserve">Kl </v>
      </c>
      <c r="E37" s="53" t="str">
        <f>Inskrivning!J110</f>
        <v/>
      </c>
      <c r="F37" s="35" t="str">
        <f>Inskrivning!K110</f>
        <v/>
      </c>
      <c r="G37" s="2">
        <f>Inskrivning!L110</f>
        <v>0</v>
      </c>
      <c r="H37" s="2">
        <f>Inskrivning!M110</f>
        <v>0</v>
      </c>
      <c r="I37" s="2">
        <f>Inskrivning!N110</f>
        <v>0</v>
      </c>
      <c r="J37" s="2">
        <f>Inskrivning!O110</f>
        <v>0</v>
      </c>
      <c r="K37" s="2">
        <f>Inskrivning!P110</f>
        <v>0</v>
      </c>
      <c r="L37" s="1">
        <f>Inskrivning!Q110</f>
        <v>0</v>
      </c>
      <c r="M37" s="2">
        <f>Inskrivning!R110</f>
        <v>0</v>
      </c>
      <c r="N37" s="2">
        <f>Inskrivning!S110</f>
        <v>0</v>
      </c>
      <c r="O37" s="2">
        <f>Inskrivning!T110</f>
        <v>0</v>
      </c>
      <c r="P37" s="2">
        <f>Inskrivning!U110</f>
        <v>0</v>
      </c>
      <c r="Q37" s="2">
        <f>Inskrivning!V110</f>
        <v>0</v>
      </c>
      <c r="R37" s="1">
        <f>Inskrivning!W110</f>
        <v>0</v>
      </c>
      <c r="S37" s="1">
        <f>Inskrivning!X110</f>
        <v>0</v>
      </c>
    </row>
    <row r="38" spans="1:19" ht="15" x14ac:dyDescent="0.25">
      <c r="A38" s="2"/>
      <c r="B38" s="2" t="str">
        <f>Inskrivning!G112</f>
        <v/>
      </c>
      <c r="C38" s="2" t="s">
        <v>81</v>
      </c>
      <c r="D38" s="2" t="str">
        <f t="shared" si="1"/>
        <v xml:space="preserve">Kl </v>
      </c>
      <c r="E38" s="53" t="str">
        <f>Inskrivning!J112</f>
        <v/>
      </c>
      <c r="F38" s="35" t="str">
        <f>Inskrivning!K112</f>
        <v/>
      </c>
      <c r="G38" s="2">
        <f>Inskrivning!L112</f>
        <v>0</v>
      </c>
      <c r="H38" s="2">
        <f>Inskrivning!M112</f>
        <v>0</v>
      </c>
      <c r="I38" s="2">
        <f>Inskrivning!N112</f>
        <v>0</v>
      </c>
      <c r="J38" s="2">
        <f>Inskrivning!O112</f>
        <v>0</v>
      </c>
      <c r="K38" s="2">
        <f>Inskrivning!P112</f>
        <v>0</v>
      </c>
      <c r="L38" s="1">
        <f>Inskrivning!Q112</f>
        <v>0</v>
      </c>
      <c r="M38" s="2">
        <f>Inskrivning!R112</f>
        <v>0</v>
      </c>
      <c r="N38" s="2">
        <f>Inskrivning!S112</f>
        <v>0</v>
      </c>
      <c r="O38" s="2">
        <f>Inskrivning!T112</f>
        <v>0</v>
      </c>
      <c r="P38" s="2">
        <f>Inskrivning!U112</f>
        <v>0</v>
      </c>
      <c r="Q38" s="2">
        <f>Inskrivning!V112</f>
        <v>0</v>
      </c>
      <c r="R38" s="1">
        <f>Inskrivning!W112</f>
        <v>0</v>
      </c>
      <c r="S38" s="1">
        <f>Inskrivning!X112</f>
        <v>0</v>
      </c>
    </row>
    <row r="39" spans="1:19" ht="15" x14ac:dyDescent="0.25">
      <c r="A39" s="2"/>
      <c r="B39" s="2" t="str">
        <f>Inskrivning!G113</f>
        <v/>
      </c>
      <c r="C39" s="2" t="s">
        <v>81</v>
      </c>
      <c r="D39" s="2" t="str">
        <f t="shared" si="1"/>
        <v xml:space="preserve">Kl </v>
      </c>
      <c r="E39" s="53" t="str">
        <f>Inskrivning!J113</f>
        <v/>
      </c>
      <c r="F39" s="35" t="str">
        <f>Inskrivning!K113</f>
        <v/>
      </c>
      <c r="G39" s="2">
        <f>Inskrivning!L113</f>
        <v>0</v>
      </c>
      <c r="H39" s="2">
        <f>Inskrivning!M113</f>
        <v>0</v>
      </c>
      <c r="I39" s="2">
        <f>Inskrivning!N113</f>
        <v>0</v>
      </c>
      <c r="J39" s="2">
        <f>Inskrivning!O113</f>
        <v>0</v>
      </c>
      <c r="K39" s="2">
        <f>Inskrivning!P113</f>
        <v>0</v>
      </c>
      <c r="L39" s="1">
        <f>Inskrivning!Q113</f>
        <v>0</v>
      </c>
      <c r="M39" s="2">
        <f>Inskrivning!R113</f>
        <v>0</v>
      </c>
      <c r="N39" s="2">
        <f>Inskrivning!S113</f>
        <v>0</v>
      </c>
      <c r="O39" s="2">
        <f>Inskrivning!T113</f>
        <v>0</v>
      </c>
      <c r="P39" s="2">
        <f>Inskrivning!U113</f>
        <v>0</v>
      </c>
      <c r="Q39" s="2">
        <f>Inskrivning!V113</f>
        <v>0</v>
      </c>
      <c r="R39" s="1">
        <f>Inskrivning!W113</f>
        <v>0</v>
      </c>
      <c r="S39" s="1">
        <f>Inskrivning!X113</f>
        <v>0</v>
      </c>
    </row>
    <row r="40" spans="1:19" ht="15" x14ac:dyDescent="0.25">
      <c r="A40" s="2"/>
      <c r="B40" s="2" t="str">
        <f>Inskrivning!G114</f>
        <v/>
      </c>
      <c r="C40" s="2" t="s">
        <v>81</v>
      </c>
      <c r="D40" s="2" t="str">
        <f t="shared" si="1"/>
        <v xml:space="preserve">Kl </v>
      </c>
      <c r="E40" s="53" t="str">
        <f>Inskrivning!J114</f>
        <v/>
      </c>
      <c r="F40" s="35" t="str">
        <f>Inskrivning!K114</f>
        <v/>
      </c>
      <c r="G40" s="2">
        <f>Inskrivning!L114</f>
        <v>0</v>
      </c>
      <c r="H40" s="2">
        <f>Inskrivning!M114</f>
        <v>0</v>
      </c>
      <c r="I40" s="2">
        <f>Inskrivning!N114</f>
        <v>0</v>
      </c>
      <c r="J40" s="2">
        <f>Inskrivning!O114</f>
        <v>0</v>
      </c>
      <c r="K40" s="2">
        <f>Inskrivning!P114</f>
        <v>0</v>
      </c>
      <c r="L40" s="1">
        <f>Inskrivning!Q114</f>
        <v>0</v>
      </c>
      <c r="M40" s="2">
        <f>Inskrivning!R114</f>
        <v>0</v>
      </c>
      <c r="N40" s="2">
        <f>Inskrivning!S114</f>
        <v>0</v>
      </c>
      <c r="O40" s="2">
        <f>Inskrivning!T114</f>
        <v>0</v>
      </c>
      <c r="P40" s="2">
        <f>Inskrivning!U114</f>
        <v>0</v>
      </c>
      <c r="Q40" s="2">
        <f>Inskrivning!V114</f>
        <v>0</v>
      </c>
      <c r="R40" s="1">
        <f>Inskrivning!W114</f>
        <v>0</v>
      </c>
      <c r="S40" s="1">
        <f>Inskrivning!X114</f>
        <v>0</v>
      </c>
    </row>
    <row r="41" spans="1:19" ht="15" x14ac:dyDescent="0.25">
      <c r="A41" s="2"/>
      <c r="B41" s="2" t="str">
        <f>Inskrivning!G115</f>
        <v/>
      </c>
      <c r="C41" s="2" t="s">
        <v>81</v>
      </c>
      <c r="D41" s="2" t="str">
        <f t="shared" si="1"/>
        <v xml:space="preserve">Kl </v>
      </c>
      <c r="E41" s="53" t="str">
        <f>Inskrivning!J115</f>
        <v/>
      </c>
      <c r="F41" s="35" t="str">
        <f>Inskrivning!K115</f>
        <v/>
      </c>
      <c r="G41" s="2">
        <f>Inskrivning!L115</f>
        <v>0</v>
      </c>
      <c r="H41" s="2">
        <f>Inskrivning!M115</f>
        <v>0</v>
      </c>
      <c r="I41" s="2">
        <f>Inskrivning!N115</f>
        <v>0</v>
      </c>
      <c r="J41" s="2">
        <f>Inskrivning!O115</f>
        <v>0</v>
      </c>
      <c r="K41" s="2">
        <f>Inskrivning!P115</f>
        <v>0</v>
      </c>
      <c r="L41" s="1">
        <f>Inskrivning!Q115</f>
        <v>0</v>
      </c>
      <c r="M41" s="2">
        <f>Inskrivning!R115</f>
        <v>0</v>
      </c>
      <c r="N41" s="2">
        <f>Inskrivning!S115</f>
        <v>0</v>
      </c>
      <c r="O41" s="2">
        <f>Inskrivning!T115</f>
        <v>0</v>
      </c>
      <c r="P41" s="2">
        <f>Inskrivning!U115</f>
        <v>0</v>
      </c>
      <c r="Q41" s="2">
        <f>Inskrivning!V115</f>
        <v>0</v>
      </c>
      <c r="R41" s="1">
        <f>Inskrivning!W115</f>
        <v>0</v>
      </c>
      <c r="S41" s="1">
        <f>Inskrivning!X115</f>
        <v>0</v>
      </c>
    </row>
    <row r="42" spans="1:19" ht="15" x14ac:dyDescent="0.25">
      <c r="A42" s="2"/>
      <c r="B42" s="2" t="str">
        <f>Inskrivning!G116</f>
        <v/>
      </c>
      <c r="C42" s="2" t="s">
        <v>81</v>
      </c>
      <c r="D42" s="2" t="str">
        <f t="shared" si="1"/>
        <v xml:space="preserve">Kl </v>
      </c>
      <c r="E42" s="53" t="str">
        <f>Inskrivning!J116</f>
        <v/>
      </c>
      <c r="F42" s="35" t="str">
        <f>Inskrivning!K116</f>
        <v/>
      </c>
      <c r="G42" s="2">
        <f>Inskrivning!L116</f>
        <v>0</v>
      </c>
      <c r="H42" s="2">
        <f>Inskrivning!M116</f>
        <v>0</v>
      </c>
      <c r="I42" s="2">
        <f>Inskrivning!N116</f>
        <v>0</v>
      </c>
      <c r="J42" s="2">
        <f>Inskrivning!O116</f>
        <v>0</v>
      </c>
      <c r="K42" s="2">
        <f>Inskrivning!P116</f>
        <v>0</v>
      </c>
      <c r="L42" s="1">
        <f>Inskrivning!Q116</f>
        <v>0</v>
      </c>
      <c r="M42" s="2">
        <f>Inskrivning!R116</f>
        <v>0</v>
      </c>
      <c r="N42" s="2">
        <f>Inskrivning!S116</f>
        <v>0</v>
      </c>
      <c r="O42" s="2">
        <f>Inskrivning!T116</f>
        <v>0</v>
      </c>
      <c r="P42" s="2">
        <f>Inskrivning!U116</f>
        <v>0</v>
      </c>
      <c r="Q42" s="2">
        <f>Inskrivning!V116</f>
        <v>0</v>
      </c>
      <c r="R42" s="1">
        <f>Inskrivning!W116</f>
        <v>0</v>
      </c>
      <c r="S42" s="1">
        <f>Inskrivning!X116</f>
        <v>0</v>
      </c>
    </row>
    <row r="43" spans="1:19" ht="15" x14ac:dyDescent="0.25">
      <c r="A43" s="2"/>
      <c r="B43" s="2" t="str">
        <f>Inskrivning!G117</f>
        <v/>
      </c>
      <c r="C43" s="2" t="s">
        <v>81</v>
      </c>
      <c r="D43" s="2" t="str">
        <f t="shared" si="1"/>
        <v xml:space="preserve">Kl </v>
      </c>
      <c r="E43" s="53" t="str">
        <f>Inskrivning!J117</f>
        <v/>
      </c>
      <c r="F43" s="35" t="str">
        <f>Inskrivning!K117</f>
        <v/>
      </c>
      <c r="G43" s="2">
        <f>Inskrivning!L117</f>
        <v>0</v>
      </c>
      <c r="H43" s="2">
        <f>Inskrivning!M117</f>
        <v>0</v>
      </c>
      <c r="I43" s="2">
        <f>Inskrivning!N117</f>
        <v>0</v>
      </c>
      <c r="J43" s="2">
        <f>Inskrivning!O117</f>
        <v>0</v>
      </c>
      <c r="K43" s="2">
        <f>Inskrivning!P117</f>
        <v>0</v>
      </c>
      <c r="L43" s="1">
        <f>Inskrivning!Q117</f>
        <v>0</v>
      </c>
      <c r="M43" s="2">
        <f>Inskrivning!R117</f>
        <v>0</v>
      </c>
      <c r="N43" s="2">
        <f>Inskrivning!S117</f>
        <v>0</v>
      </c>
      <c r="O43" s="2">
        <f>Inskrivning!T117</f>
        <v>0</v>
      </c>
      <c r="P43" s="2">
        <f>Inskrivning!U117</f>
        <v>0</v>
      </c>
      <c r="Q43" s="2">
        <f>Inskrivning!V117</f>
        <v>0</v>
      </c>
      <c r="R43" s="1">
        <f>Inskrivning!W117</f>
        <v>0</v>
      </c>
      <c r="S43" s="1">
        <f>Inskrivning!X117</f>
        <v>0</v>
      </c>
    </row>
    <row r="44" spans="1:19" ht="15" x14ac:dyDescent="0.25">
      <c r="A44" s="2"/>
      <c r="B44" s="2" t="str">
        <f>Inskrivning!G118</f>
        <v/>
      </c>
      <c r="C44" s="2" t="s">
        <v>81</v>
      </c>
      <c r="D44" s="2" t="str">
        <f t="shared" si="1"/>
        <v xml:space="preserve">Kl </v>
      </c>
      <c r="E44" s="53" t="str">
        <f>Inskrivning!J118</f>
        <v/>
      </c>
      <c r="F44" s="35" t="str">
        <f>Inskrivning!K118</f>
        <v/>
      </c>
      <c r="G44" s="2">
        <f>Inskrivning!L118</f>
        <v>0</v>
      </c>
      <c r="H44" s="2">
        <f>Inskrivning!M118</f>
        <v>0</v>
      </c>
      <c r="I44" s="2">
        <f>Inskrivning!N118</f>
        <v>0</v>
      </c>
      <c r="J44" s="2">
        <f>Inskrivning!O118</f>
        <v>0</v>
      </c>
      <c r="K44" s="2">
        <f>Inskrivning!P118</f>
        <v>0</v>
      </c>
      <c r="L44" s="1">
        <f>Inskrivning!Q118</f>
        <v>0</v>
      </c>
      <c r="M44" s="2">
        <f>Inskrivning!R118</f>
        <v>0</v>
      </c>
      <c r="N44" s="2">
        <f>Inskrivning!S118</f>
        <v>0</v>
      </c>
      <c r="O44" s="2">
        <f>Inskrivning!T118</f>
        <v>0</v>
      </c>
      <c r="P44" s="2">
        <f>Inskrivning!U118</f>
        <v>0</v>
      </c>
      <c r="Q44" s="2">
        <f>Inskrivning!V118</f>
        <v>0</v>
      </c>
      <c r="R44" s="1">
        <f>Inskrivning!W118</f>
        <v>0</v>
      </c>
      <c r="S44" s="1">
        <f>Inskrivning!X118</f>
        <v>0</v>
      </c>
    </row>
    <row r="45" spans="1:19" ht="15" x14ac:dyDescent="0.25">
      <c r="A45" s="2"/>
      <c r="B45" s="2" t="str">
        <f>Inskrivning!G120</f>
        <v/>
      </c>
      <c r="C45" s="2" t="s">
        <v>81</v>
      </c>
      <c r="D45" s="2" t="str">
        <f t="shared" si="1"/>
        <v xml:space="preserve">Kl </v>
      </c>
      <c r="E45" s="53" t="str">
        <f>Inskrivning!J120</f>
        <v/>
      </c>
      <c r="F45" s="35" t="str">
        <f>Inskrivning!K120</f>
        <v/>
      </c>
      <c r="G45" s="2">
        <f>Inskrivning!L120</f>
        <v>0</v>
      </c>
      <c r="H45" s="2">
        <f>Inskrivning!M120</f>
        <v>0</v>
      </c>
      <c r="I45" s="2">
        <f>Inskrivning!N120</f>
        <v>0</v>
      </c>
      <c r="J45" s="2">
        <f>Inskrivning!O120</f>
        <v>0</v>
      </c>
      <c r="K45" s="2">
        <f>Inskrivning!P120</f>
        <v>0</v>
      </c>
      <c r="L45" s="1">
        <f>Inskrivning!Q120</f>
        <v>0</v>
      </c>
      <c r="M45" s="2">
        <f>Inskrivning!R120</f>
        <v>0</v>
      </c>
      <c r="N45" s="2">
        <f>Inskrivning!S120</f>
        <v>0</v>
      </c>
      <c r="O45" s="2">
        <f>Inskrivning!T120</f>
        <v>0</v>
      </c>
      <c r="P45" s="2">
        <f>Inskrivning!U120</f>
        <v>0</v>
      </c>
      <c r="Q45" s="2">
        <f>Inskrivning!V120</f>
        <v>0</v>
      </c>
      <c r="R45" s="1">
        <f>Inskrivning!W120</f>
        <v>0</v>
      </c>
      <c r="S45" s="1">
        <f>Inskrivning!X120</f>
        <v>0</v>
      </c>
    </row>
    <row r="46" spans="1:19" ht="15" x14ac:dyDescent="0.25">
      <c r="A46" s="2"/>
      <c r="B46" s="2" t="str">
        <f>Inskrivning!G121</f>
        <v/>
      </c>
      <c r="C46" s="2" t="s">
        <v>81</v>
      </c>
      <c r="D46" s="2" t="str">
        <f t="shared" si="1"/>
        <v xml:space="preserve">Kl </v>
      </c>
      <c r="E46" s="53" t="str">
        <f>Inskrivning!J121</f>
        <v/>
      </c>
      <c r="F46" s="35" t="str">
        <f>Inskrivning!K121</f>
        <v/>
      </c>
      <c r="G46" s="2">
        <f>Inskrivning!L121</f>
        <v>0</v>
      </c>
      <c r="H46" s="2">
        <f>Inskrivning!M121</f>
        <v>0</v>
      </c>
      <c r="I46" s="2">
        <f>Inskrivning!N121</f>
        <v>0</v>
      </c>
      <c r="J46" s="2">
        <f>Inskrivning!O121</f>
        <v>0</v>
      </c>
      <c r="K46" s="2">
        <f>Inskrivning!P121</f>
        <v>0</v>
      </c>
      <c r="L46" s="1">
        <f>Inskrivning!Q121</f>
        <v>0</v>
      </c>
      <c r="M46" s="2">
        <f>Inskrivning!R121</f>
        <v>0</v>
      </c>
      <c r="N46" s="2">
        <f>Inskrivning!S121</f>
        <v>0</v>
      </c>
      <c r="O46" s="2">
        <f>Inskrivning!T121</f>
        <v>0</v>
      </c>
      <c r="P46" s="2">
        <f>Inskrivning!U121</f>
        <v>0</v>
      </c>
      <c r="Q46" s="2">
        <f>Inskrivning!V121</f>
        <v>0</v>
      </c>
      <c r="R46" s="1">
        <f>Inskrivning!W121</f>
        <v>0</v>
      </c>
      <c r="S46" s="1">
        <f>Inskrivning!X121</f>
        <v>0</v>
      </c>
    </row>
    <row r="47" spans="1:19" ht="15" x14ac:dyDescent="0.25">
      <c r="A47" s="2"/>
      <c r="B47" s="2" t="str">
        <f>Inskrivning!G122</f>
        <v/>
      </c>
      <c r="C47" s="2" t="s">
        <v>81</v>
      </c>
      <c r="D47" s="2" t="str">
        <f t="shared" si="1"/>
        <v xml:space="preserve">Kl </v>
      </c>
      <c r="E47" s="53" t="str">
        <f>Inskrivning!J122</f>
        <v/>
      </c>
      <c r="F47" s="35" t="str">
        <f>Inskrivning!K122</f>
        <v/>
      </c>
      <c r="G47" s="2">
        <f>Inskrivning!L122</f>
        <v>0</v>
      </c>
      <c r="H47" s="2">
        <f>Inskrivning!M122</f>
        <v>0</v>
      </c>
      <c r="I47" s="2">
        <f>Inskrivning!N122</f>
        <v>0</v>
      </c>
      <c r="J47" s="2">
        <f>Inskrivning!O122</f>
        <v>0</v>
      </c>
      <c r="K47" s="2">
        <f>Inskrivning!P122</f>
        <v>0</v>
      </c>
      <c r="L47" s="1">
        <f>Inskrivning!Q122</f>
        <v>0</v>
      </c>
      <c r="M47" s="2">
        <f>Inskrivning!R122</f>
        <v>0</v>
      </c>
      <c r="N47" s="2">
        <f>Inskrivning!S122</f>
        <v>0</v>
      </c>
      <c r="O47" s="2">
        <f>Inskrivning!T122</f>
        <v>0</v>
      </c>
      <c r="P47" s="2">
        <f>Inskrivning!U122</f>
        <v>0</v>
      </c>
      <c r="Q47" s="2">
        <f>Inskrivning!V122</f>
        <v>0</v>
      </c>
      <c r="R47" s="1">
        <f>Inskrivning!W122</f>
        <v>0</v>
      </c>
      <c r="S47" s="1">
        <f>Inskrivning!X122</f>
        <v>0</v>
      </c>
    </row>
    <row r="48" spans="1:19" ht="15" x14ac:dyDescent="0.25">
      <c r="A48" s="2"/>
      <c r="B48" s="2" t="str">
        <f>Inskrivning!G123</f>
        <v/>
      </c>
      <c r="C48" s="2" t="s">
        <v>81</v>
      </c>
      <c r="D48" s="2" t="str">
        <f t="shared" si="1"/>
        <v xml:space="preserve">Kl </v>
      </c>
      <c r="E48" s="53" t="str">
        <f>Inskrivning!J123</f>
        <v/>
      </c>
      <c r="F48" s="35" t="str">
        <f>Inskrivning!K123</f>
        <v/>
      </c>
      <c r="G48" s="2">
        <f>Inskrivning!L123</f>
        <v>0</v>
      </c>
      <c r="H48" s="2">
        <f>Inskrivning!M123</f>
        <v>0</v>
      </c>
      <c r="I48" s="2">
        <f>Inskrivning!N123</f>
        <v>0</v>
      </c>
      <c r="J48" s="2">
        <f>Inskrivning!O123</f>
        <v>0</v>
      </c>
      <c r="K48" s="2">
        <f>Inskrivning!P123</f>
        <v>0</v>
      </c>
      <c r="L48" s="1">
        <f>Inskrivning!Q123</f>
        <v>0</v>
      </c>
      <c r="M48" s="2">
        <f>Inskrivning!R123</f>
        <v>0</v>
      </c>
      <c r="N48" s="2">
        <f>Inskrivning!S123</f>
        <v>0</v>
      </c>
      <c r="O48" s="2">
        <f>Inskrivning!T123</f>
        <v>0</v>
      </c>
      <c r="P48" s="2">
        <f>Inskrivning!U123</f>
        <v>0</v>
      </c>
      <c r="Q48" s="2">
        <f>Inskrivning!V123</f>
        <v>0</v>
      </c>
      <c r="R48" s="1">
        <f>Inskrivning!W123</f>
        <v>0</v>
      </c>
      <c r="S48" s="1">
        <f>Inskrivning!X123</f>
        <v>0</v>
      </c>
    </row>
    <row r="49" spans="1:19" ht="15" x14ac:dyDescent="0.25">
      <c r="A49" s="2"/>
      <c r="B49" s="2" t="str">
        <f>Inskrivning!G124</f>
        <v/>
      </c>
      <c r="C49" s="2" t="s">
        <v>81</v>
      </c>
      <c r="D49" s="2" t="str">
        <f t="shared" si="1"/>
        <v xml:space="preserve">Kl </v>
      </c>
      <c r="E49" s="53" t="str">
        <f>Inskrivning!J124</f>
        <v/>
      </c>
      <c r="F49" s="35" t="str">
        <f>Inskrivning!K124</f>
        <v/>
      </c>
      <c r="G49" s="2">
        <f>Inskrivning!L124</f>
        <v>0</v>
      </c>
      <c r="H49" s="2">
        <f>Inskrivning!M124</f>
        <v>0</v>
      </c>
      <c r="I49" s="2">
        <f>Inskrivning!N124</f>
        <v>0</v>
      </c>
      <c r="J49" s="2">
        <f>Inskrivning!O124</f>
        <v>0</v>
      </c>
      <c r="K49" s="2">
        <f>Inskrivning!P124</f>
        <v>0</v>
      </c>
      <c r="L49" s="1">
        <f>Inskrivning!Q124</f>
        <v>0</v>
      </c>
      <c r="M49" s="2">
        <f>Inskrivning!R124</f>
        <v>0</v>
      </c>
      <c r="N49" s="2">
        <f>Inskrivning!S124</f>
        <v>0</v>
      </c>
      <c r="O49" s="2">
        <f>Inskrivning!T124</f>
        <v>0</v>
      </c>
      <c r="P49" s="2">
        <f>Inskrivning!U124</f>
        <v>0</v>
      </c>
      <c r="Q49" s="2">
        <f>Inskrivning!V124</f>
        <v>0</v>
      </c>
      <c r="R49" s="1">
        <f>Inskrivning!W124</f>
        <v>0</v>
      </c>
      <c r="S49" s="1">
        <f>Inskrivning!X124</f>
        <v>0</v>
      </c>
    </row>
    <row r="50" spans="1:19" ht="15" x14ac:dyDescent="0.25">
      <c r="A50" s="2"/>
      <c r="B50" s="2" t="str">
        <f>Inskrivning!G125</f>
        <v/>
      </c>
      <c r="C50" s="2" t="s">
        <v>81</v>
      </c>
      <c r="D50" s="2" t="str">
        <f t="shared" si="1"/>
        <v xml:space="preserve">Kl </v>
      </c>
      <c r="E50" s="53" t="str">
        <f>Inskrivning!J125</f>
        <v/>
      </c>
      <c r="F50" s="35" t="str">
        <f>Inskrivning!K125</f>
        <v/>
      </c>
      <c r="G50" s="2">
        <f>Inskrivning!L125</f>
        <v>0</v>
      </c>
      <c r="H50" s="2">
        <f>Inskrivning!M125</f>
        <v>0</v>
      </c>
      <c r="I50" s="2">
        <f>Inskrivning!N125</f>
        <v>0</v>
      </c>
      <c r="J50" s="2">
        <f>Inskrivning!O125</f>
        <v>0</v>
      </c>
      <c r="K50" s="2">
        <f>Inskrivning!P125</f>
        <v>0</v>
      </c>
      <c r="L50" s="1">
        <f>Inskrivning!Q125</f>
        <v>0</v>
      </c>
      <c r="M50" s="2">
        <f>Inskrivning!R125</f>
        <v>0</v>
      </c>
      <c r="N50" s="2">
        <f>Inskrivning!S125</f>
        <v>0</v>
      </c>
      <c r="O50" s="2">
        <f>Inskrivning!T125</f>
        <v>0</v>
      </c>
      <c r="P50" s="2">
        <f>Inskrivning!U125</f>
        <v>0</v>
      </c>
      <c r="Q50" s="2">
        <f>Inskrivning!V125</f>
        <v>0</v>
      </c>
      <c r="R50" s="1">
        <f>Inskrivning!W125</f>
        <v>0</v>
      </c>
      <c r="S50" s="1">
        <f>Inskrivning!X125</f>
        <v>0</v>
      </c>
    </row>
    <row r="51" spans="1:19" ht="15" x14ac:dyDescent="0.25">
      <c r="A51" s="2"/>
      <c r="B51" s="2" t="str">
        <f>Inskrivning!G126</f>
        <v/>
      </c>
      <c r="C51" s="2" t="s">
        <v>81</v>
      </c>
      <c r="D51" s="2" t="str">
        <f t="shared" si="1"/>
        <v xml:space="preserve">Kl </v>
      </c>
      <c r="E51" s="53" t="str">
        <f>Inskrivning!J126</f>
        <v/>
      </c>
      <c r="F51" s="35" t="str">
        <f>Inskrivning!K126</f>
        <v/>
      </c>
      <c r="G51" s="2">
        <f>Inskrivning!L126</f>
        <v>0</v>
      </c>
      <c r="H51" s="2">
        <f>Inskrivning!M126</f>
        <v>0</v>
      </c>
      <c r="I51" s="2">
        <f>Inskrivning!N126</f>
        <v>0</v>
      </c>
      <c r="J51" s="2">
        <f>Inskrivning!O126</f>
        <v>0</v>
      </c>
      <c r="K51" s="2">
        <f>Inskrivning!P126</f>
        <v>0</v>
      </c>
      <c r="L51" s="1">
        <f>Inskrivning!Q126</f>
        <v>0</v>
      </c>
      <c r="M51" s="2">
        <f>Inskrivning!R126</f>
        <v>0</v>
      </c>
      <c r="N51" s="2">
        <f>Inskrivning!S126</f>
        <v>0</v>
      </c>
      <c r="O51" s="2">
        <f>Inskrivning!T126</f>
        <v>0</v>
      </c>
      <c r="P51" s="2">
        <f>Inskrivning!U126</f>
        <v>0</v>
      </c>
      <c r="Q51" s="2">
        <f>Inskrivning!V126</f>
        <v>0</v>
      </c>
      <c r="R51" s="1">
        <f>Inskrivning!W126</f>
        <v>0</v>
      </c>
      <c r="S51" s="1">
        <f>Inskrivning!X126</f>
        <v>0</v>
      </c>
    </row>
    <row r="52" spans="1:19" ht="15" x14ac:dyDescent="0.25">
      <c r="A52" s="2"/>
      <c r="B52" s="2" t="str">
        <f>Inskrivning!G127</f>
        <v/>
      </c>
      <c r="C52" s="2" t="s">
        <v>81</v>
      </c>
      <c r="D52" s="2" t="str">
        <f t="shared" si="1"/>
        <v xml:space="preserve">Kl </v>
      </c>
      <c r="E52" s="53" t="str">
        <f>Inskrivning!J127</f>
        <v/>
      </c>
      <c r="F52" s="35" t="str">
        <f>Inskrivning!K127</f>
        <v/>
      </c>
      <c r="G52" s="2">
        <f>Inskrivning!L127</f>
        <v>0</v>
      </c>
      <c r="H52" s="2">
        <f>Inskrivning!M127</f>
        <v>0</v>
      </c>
      <c r="I52" s="2">
        <f>Inskrivning!N127</f>
        <v>0</v>
      </c>
      <c r="J52" s="2">
        <f>Inskrivning!O127</f>
        <v>0</v>
      </c>
      <c r="K52" s="2">
        <f>Inskrivning!P127</f>
        <v>0</v>
      </c>
      <c r="L52" s="1">
        <f>Inskrivning!Q127</f>
        <v>0</v>
      </c>
      <c r="M52" s="2">
        <f>Inskrivning!R127</f>
        <v>0</v>
      </c>
      <c r="N52" s="2">
        <f>Inskrivning!S127</f>
        <v>0</v>
      </c>
      <c r="O52" s="2">
        <f>Inskrivning!T127</f>
        <v>0</v>
      </c>
      <c r="P52" s="2">
        <f>Inskrivning!U127</f>
        <v>0</v>
      </c>
      <c r="Q52" s="2">
        <f>Inskrivning!V127</f>
        <v>0</v>
      </c>
      <c r="R52" s="1">
        <f>Inskrivning!W127</f>
        <v>0</v>
      </c>
      <c r="S52" s="1">
        <f>Inskrivning!X127</f>
        <v>0</v>
      </c>
    </row>
    <row r="53" spans="1:19" ht="15" x14ac:dyDescent="0.25">
      <c r="A53" s="2"/>
      <c r="B53" s="2" t="str">
        <f>Inskrivning!G128</f>
        <v/>
      </c>
      <c r="C53" s="2" t="s">
        <v>81</v>
      </c>
      <c r="D53" s="2" t="str">
        <f t="shared" si="1"/>
        <v xml:space="preserve">Kl </v>
      </c>
      <c r="E53" s="53" t="str">
        <f>Inskrivning!J128</f>
        <v/>
      </c>
      <c r="F53" s="35" t="str">
        <f>Inskrivning!K128</f>
        <v/>
      </c>
      <c r="G53" s="2">
        <f>Inskrivning!L128</f>
        <v>0</v>
      </c>
      <c r="H53" s="2">
        <f>Inskrivning!M128</f>
        <v>0</v>
      </c>
      <c r="I53" s="2">
        <f>Inskrivning!N128</f>
        <v>0</v>
      </c>
      <c r="J53" s="2">
        <f>Inskrivning!O128</f>
        <v>0</v>
      </c>
      <c r="K53" s="2">
        <f>Inskrivning!P128</f>
        <v>0</v>
      </c>
      <c r="L53" s="1">
        <f>Inskrivning!Q128</f>
        <v>0</v>
      </c>
      <c r="M53" s="2">
        <f>Inskrivning!R128</f>
        <v>0</v>
      </c>
      <c r="N53" s="2">
        <f>Inskrivning!S128</f>
        <v>0</v>
      </c>
      <c r="O53" s="2">
        <f>Inskrivning!T128</f>
        <v>0</v>
      </c>
      <c r="P53" s="2">
        <f>Inskrivning!U128</f>
        <v>0</v>
      </c>
      <c r="Q53" s="2">
        <f>Inskrivning!V128</f>
        <v>0</v>
      </c>
      <c r="R53" s="1">
        <f>Inskrivning!W128</f>
        <v>0</v>
      </c>
      <c r="S53" s="1">
        <f>Inskrivning!X128</f>
        <v>0</v>
      </c>
    </row>
    <row r="54" spans="1:19" ht="15" x14ac:dyDescent="0.25">
      <c r="A54" s="2"/>
      <c r="B54" s="2" t="str">
        <f>Inskrivning!G130</f>
        <v/>
      </c>
      <c r="C54" s="2" t="s">
        <v>81</v>
      </c>
      <c r="D54" s="2" t="str">
        <f t="shared" si="1"/>
        <v xml:space="preserve">Kl </v>
      </c>
      <c r="E54" s="53" t="str">
        <f>Inskrivning!J130</f>
        <v/>
      </c>
      <c r="F54" s="35" t="str">
        <f>Inskrivning!K130</f>
        <v/>
      </c>
      <c r="G54" s="2">
        <f>Inskrivning!L130</f>
        <v>0</v>
      </c>
      <c r="H54" s="2">
        <f>Inskrivning!M130</f>
        <v>0</v>
      </c>
      <c r="I54" s="2">
        <f>Inskrivning!N130</f>
        <v>0</v>
      </c>
      <c r="J54" s="2">
        <f>Inskrivning!O130</f>
        <v>0</v>
      </c>
      <c r="K54" s="2">
        <f>Inskrivning!P130</f>
        <v>0</v>
      </c>
      <c r="L54" s="1">
        <f>Inskrivning!Q130</f>
        <v>0</v>
      </c>
      <c r="M54" s="2">
        <f>Inskrivning!R130</f>
        <v>0</v>
      </c>
      <c r="N54" s="2">
        <f>Inskrivning!S130</f>
        <v>0</v>
      </c>
      <c r="O54" s="2">
        <f>Inskrivning!T130</f>
        <v>0</v>
      </c>
      <c r="P54" s="2">
        <f>Inskrivning!U130</f>
        <v>0</v>
      </c>
      <c r="Q54" s="2">
        <f>Inskrivning!V130</f>
        <v>0</v>
      </c>
      <c r="R54" s="1">
        <f>Inskrivning!W130</f>
        <v>0</v>
      </c>
      <c r="S54" s="1">
        <f>Inskrivning!X130</f>
        <v>0</v>
      </c>
    </row>
    <row r="55" spans="1:19" ht="15" x14ac:dyDescent="0.25">
      <c r="A55" s="2"/>
      <c r="B55" s="2" t="str">
        <f>Inskrivning!G131</f>
        <v/>
      </c>
      <c r="C55" s="2" t="s">
        <v>81</v>
      </c>
      <c r="D55" s="2" t="str">
        <f t="shared" si="1"/>
        <v xml:space="preserve">Kl </v>
      </c>
      <c r="E55" s="53" t="str">
        <f>Inskrivning!J131</f>
        <v/>
      </c>
      <c r="F55" s="35" t="str">
        <f>Inskrivning!K131</f>
        <v/>
      </c>
      <c r="G55" s="2">
        <f>Inskrivning!L131</f>
        <v>0</v>
      </c>
      <c r="H55" s="2">
        <f>Inskrivning!M131</f>
        <v>0</v>
      </c>
      <c r="I55" s="2">
        <f>Inskrivning!N131</f>
        <v>0</v>
      </c>
      <c r="J55" s="2">
        <f>Inskrivning!O131</f>
        <v>0</v>
      </c>
      <c r="K55" s="2">
        <f>Inskrivning!P131</f>
        <v>0</v>
      </c>
      <c r="L55" s="1">
        <f>Inskrivning!Q131</f>
        <v>0</v>
      </c>
      <c r="M55" s="2">
        <f>Inskrivning!R131</f>
        <v>0</v>
      </c>
      <c r="N55" s="2">
        <f>Inskrivning!S131</f>
        <v>0</v>
      </c>
      <c r="O55" s="2">
        <f>Inskrivning!T131</f>
        <v>0</v>
      </c>
      <c r="P55" s="2">
        <f>Inskrivning!U131</f>
        <v>0</v>
      </c>
      <c r="Q55" s="2">
        <f>Inskrivning!V131</f>
        <v>0</v>
      </c>
      <c r="R55" s="1">
        <f>Inskrivning!W131</f>
        <v>0</v>
      </c>
      <c r="S55" s="1">
        <f>Inskrivning!X131</f>
        <v>0</v>
      </c>
    </row>
    <row r="56" spans="1:19" ht="15" x14ac:dyDescent="0.25">
      <c r="A56" s="2"/>
      <c r="B56" s="2" t="str">
        <f>Inskrivning!G132</f>
        <v/>
      </c>
      <c r="C56" s="2" t="s">
        <v>81</v>
      </c>
      <c r="D56" s="2" t="str">
        <f t="shared" si="1"/>
        <v xml:space="preserve">Kl </v>
      </c>
      <c r="E56" s="53" t="str">
        <f>Inskrivning!J132</f>
        <v/>
      </c>
      <c r="F56" s="35" t="str">
        <f>Inskrivning!K132</f>
        <v/>
      </c>
      <c r="G56" s="2">
        <f>Inskrivning!L132</f>
        <v>0</v>
      </c>
      <c r="H56" s="2">
        <f>Inskrivning!M132</f>
        <v>0</v>
      </c>
      <c r="I56" s="2">
        <f>Inskrivning!N132</f>
        <v>0</v>
      </c>
      <c r="J56" s="2">
        <f>Inskrivning!O132</f>
        <v>0</v>
      </c>
      <c r="K56" s="2">
        <f>Inskrivning!P132</f>
        <v>0</v>
      </c>
      <c r="L56" s="1">
        <f>Inskrivning!Q132</f>
        <v>0</v>
      </c>
      <c r="M56" s="2">
        <f>Inskrivning!R132</f>
        <v>0</v>
      </c>
      <c r="N56" s="2">
        <f>Inskrivning!S132</f>
        <v>0</v>
      </c>
      <c r="O56" s="2">
        <f>Inskrivning!T132</f>
        <v>0</v>
      </c>
      <c r="P56" s="2">
        <f>Inskrivning!U132</f>
        <v>0</v>
      </c>
      <c r="Q56" s="2">
        <f>Inskrivning!V132</f>
        <v>0</v>
      </c>
      <c r="R56" s="1">
        <f>Inskrivning!W132</f>
        <v>0</v>
      </c>
      <c r="S56" s="1">
        <f>Inskrivning!X132</f>
        <v>0</v>
      </c>
    </row>
    <row r="57" spans="1:19" ht="15" x14ac:dyDescent="0.25">
      <c r="A57" s="2"/>
      <c r="B57" s="2" t="str">
        <f>Inskrivning!G133</f>
        <v/>
      </c>
      <c r="C57" s="2" t="s">
        <v>81</v>
      </c>
      <c r="D57" s="2" t="str">
        <f t="shared" si="1"/>
        <v xml:space="preserve">Kl </v>
      </c>
      <c r="E57" s="53" t="str">
        <f>Inskrivning!J133</f>
        <v/>
      </c>
      <c r="F57" s="35" t="str">
        <f>Inskrivning!K133</f>
        <v/>
      </c>
      <c r="G57" s="2">
        <f>Inskrivning!L133</f>
        <v>0</v>
      </c>
      <c r="H57" s="2">
        <f>Inskrivning!M133</f>
        <v>0</v>
      </c>
      <c r="I57" s="2">
        <f>Inskrivning!N133</f>
        <v>0</v>
      </c>
      <c r="J57" s="2">
        <f>Inskrivning!O133</f>
        <v>0</v>
      </c>
      <c r="K57" s="2">
        <f>Inskrivning!P133</f>
        <v>0</v>
      </c>
      <c r="L57" s="1">
        <f>Inskrivning!Q133</f>
        <v>0</v>
      </c>
      <c r="M57" s="2">
        <f>Inskrivning!R133</f>
        <v>0</v>
      </c>
      <c r="N57" s="2">
        <f>Inskrivning!S133</f>
        <v>0</v>
      </c>
      <c r="O57" s="2">
        <f>Inskrivning!T133</f>
        <v>0</v>
      </c>
      <c r="P57" s="2">
        <f>Inskrivning!U133</f>
        <v>0</v>
      </c>
      <c r="Q57" s="2">
        <f>Inskrivning!V133</f>
        <v>0</v>
      </c>
      <c r="R57" s="1">
        <f>Inskrivning!W133</f>
        <v>0</v>
      </c>
      <c r="S57" s="1">
        <f>Inskrivning!X133</f>
        <v>0</v>
      </c>
    </row>
    <row r="58" spans="1:19" ht="15" x14ac:dyDescent="0.25">
      <c r="A58" s="2"/>
      <c r="B58" s="2" t="str">
        <f>Inskrivning!G134</f>
        <v/>
      </c>
      <c r="C58" s="2" t="s">
        <v>81</v>
      </c>
      <c r="D58" s="2" t="str">
        <f t="shared" si="1"/>
        <v xml:space="preserve">Kl </v>
      </c>
      <c r="E58" s="53" t="str">
        <f>Inskrivning!J134</f>
        <v/>
      </c>
      <c r="F58" s="35" t="str">
        <f>Inskrivning!K134</f>
        <v/>
      </c>
      <c r="G58" s="2">
        <f>Inskrivning!L134</f>
        <v>0</v>
      </c>
      <c r="H58" s="2">
        <f>Inskrivning!M134</f>
        <v>0</v>
      </c>
      <c r="I58" s="2">
        <f>Inskrivning!N134</f>
        <v>0</v>
      </c>
      <c r="J58" s="2">
        <f>Inskrivning!O134</f>
        <v>0</v>
      </c>
      <c r="K58" s="2">
        <f>Inskrivning!P134</f>
        <v>0</v>
      </c>
      <c r="L58" s="1">
        <f>Inskrivning!Q134</f>
        <v>0</v>
      </c>
      <c r="M58" s="2">
        <f>Inskrivning!R134</f>
        <v>0</v>
      </c>
      <c r="N58" s="2">
        <f>Inskrivning!S134</f>
        <v>0</v>
      </c>
      <c r="O58" s="2">
        <f>Inskrivning!T134</f>
        <v>0</v>
      </c>
      <c r="P58" s="2">
        <f>Inskrivning!U134</f>
        <v>0</v>
      </c>
      <c r="Q58" s="2">
        <f>Inskrivning!V134</f>
        <v>0</v>
      </c>
      <c r="R58" s="1">
        <f>Inskrivning!W134</f>
        <v>0</v>
      </c>
      <c r="S58" s="1">
        <f>Inskrivning!X134</f>
        <v>0</v>
      </c>
    </row>
    <row r="59" spans="1:19" ht="15" x14ac:dyDescent="0.25">
      <c r="A59" s="2"/>
      <c r="B59" s="2" t="str">
        <f>Inskrivning!G135</f>
        <v/>
      </c>
      <c r="C59" s="2" t="s">
        <v>81</v>
      </c>
      <c r="D59" s="2" t="str">
        <f t="shared" si="1"/>
        <v xml:space="preserve">Kl </v>
      </c>
      <c r="E59" s="53" t="str">
        <f>Inskrivning!J135</f>
        <v/>
      </c>
      <c r="F59" s="35" t="str">
        <f>Inskrivning!K135</f>
        <v/>
      </c>
      <c r="G59" s="2">
        <f>Inskrivning!L135</f>
        <v>0</v>
      </c>
      <c r="H59" s="2">
        <f>Inskrivning!M135</f>
        <v>0</v>
      </c>
      <c r="I59" s="2">
        <f>Inskrivning!N135</f>
        <v>0</v>
      </c>
      <c r="J59" s="2">
        <f>Inskrivning!O135</f>
        <v>0</v>
      </c>
      <c r="K59" s="2">
        <f>Inskrivning!P135</f>
        <v>0</v>
      </c>
      <c r="L59" s="1">
        <f>Inskrivning!Q135</f>
        <v>0</v>
      </c>
      <c r="M59" s="2">
        <f>Inskrivning!R135</f>
        <v>0</v>
      </c>
      <c r="N59" s="2">
        <f>Inskrivning!S135</f>
        <v>0</v>
      </c>
      <c r="O59" s="2">
        <f>Inskrivning!T135</f>
        <v>0</v>
      </c>
      <c r="P59" s="2">
        <f>Inskrivning!U135</f>
        <v>0</v>
      </c>
      <c r="Q59" s="2">
        <f>Inskrivning!V135</f>
        <v>0</v>
      </c>
      <c r="R59" s="1">
        <f>Inskrivning!W135</f>
        <v>0</v>
      </c>
      <c r="S59" s="1">
        <f>Inskrivning!X135</f>
        <v>0</v>
      </c>
    </row>
    <row r="60" spans="1:19" ht="15" x14ac:dyDescent="0.25">
      <c r="A60" s="2"/>
      <c r="B60" s="2" t="str">
        <f>Inskrivning!G136</f>
        <v/>
      </c>
      <c r="C60" s="2" t="s">
        <v>81</v>
      </c>
      <c r="D60" s="2" t="str">
        <f t="shared" si="1"/>
        <v xml:space="preserve">Kl </v>
      </c>
      <c r="E60" s="53" t="str">
        <f>Inskrivning!J136</f>
        <v/>
      </c>
      <c r="F60" s="35" t="str">
        <f>Inskrivning!K136</f>
        <v/>
      </c>
      <c r="G60" s="2">
        <f>Inskrivning!L136</f>
        <v>0</v>
      </c>
      <c r="H60" s="2">
        <f>Inskrivning!M136</f>
        <v>0</v>
      </c>
      <c r="I60" s="2">
        <f>Inskrivning!N136</f>
        <v>0</v>
      </c>
      <c r="J60" s="2">
        <f>Inskrivning!O136</f>
        <v>0</v>
      </c>
      <c r="K60" s="2">
        <f>Inskrivning!P136</f>
        <v>0</v>
      </c>
      <c r="L60" s="1">
        <f>Inskrivning!Q136</f>
        <v>0</v>
      </c>
      <c r="M60" s="2">
        <f>Inskrivning!R136</f>
        <v>0</v>
      </c>
      <c r="N60" s="2">
        <f>Inskrivning!S136</f>
        <v>0</v>
      </c>
      <c r="O60" s="2">
        <f>Inskrivning!T136</f>
        <v>0</v>
      </c>
      <c r="P60" s="2">
        <f>Inskrivning!U136</f>
        <v>0</v>
      </c>
      <c r="Q60" s="2">
        <f>Inskrivning!V136</f>
        <v>0</v>
      </c>
      <c r="R60" s="1">
        <f>Inskrivning!W136</f>
        <v>0</v>
      </c>
      <c r="S60" s="1">
        <f>Inskrivning!X136</f>
        <v>0</v>
      </c>
    </row>
    <row r="61" spans="1:19" ht="15" x14ac:dyDescent="0.25">
      <c r="A61" s="2"/>
      <c r="B61" s="2" t="str">
        <f>Inskrivning!G137</f>
        <v/>
      </c>
      <c r="C61" s="2" t="s">
        <v>81</v>
      </c>
      <c r="D61" s="2" t="str">
        <f t="shared" si="1"/>
        <v xml:space="preserve">Kl </v>
      </c>
      <c r="E61" s="53" t="str">
        <f>Inskrivning!J137</f>
        <v/>
      </c>
      <c r="F61" s="35" t="str">
        <f>Inskrivning!K137</f>
        <v/>
      </c>
      <c r="G61" s="2">
        <f>Inskrivning!L137</f>
        <v>0</v>
      </c>
      <c r="H61" s="2">
        <f>Inskrivning!M137</f>
        <v>0</v>
      </c>
      <c r="I61" s="2">
        <f>Inskrivning!N137</f>
        <v>0</v>
      </c>
      <c r="J61" s="2">
        <f>Inskrivning!O137</f>
        <v>0</v>
      </c>
      <c r="K61" s="2">
        <f>Inskrivning!P137</f>
        <v>0</v>
      </c>
      <c r="L61" s="1">
        <f>Inskrivning!Q137</f>
        <v>0</v>
      </c>
      <c r="M61" s="2">
        <f>Inskrivning!R137</f>
        <v>0</v>
      </c>
      <c r="N61" s="2">
        <f>Inskrivning!S137</f>
        <v>0</v>
      </c>
      <c r="O61" s="2">
        <f>Inskrivning!T137</f>
        <v>0</v>
      </c>
      <c r="P61" s="2">
        <f>Inskrivning!U137</f>
        <v>0</v>
      </c>
      <c r="Q61" s="2">
        <f>Inskrivning!V137</f>
        <v>0</v>
      </c>
      <c r="R61" s="1">
        <f>Inskrivning!W137</f>
        <v>0</v>
      </c>
      <c r="S61" s="1">
        <f>Inskrivning!X137</f>
        <v>0</v>
      </c>
    </row>
    <row r="62" spans="1:19" ht="15" x14ac:dyDescent="0.25">
      <c r="A62" s="2"/>
      <c r="B62" s="2" t="str">
        <f>Inskrivning!G138</f>
        <v/>
      </c>
      <c r="C62" s="2" t="s">
        <v>81</v>
      </c>
      <c r="D62" s="2" t="str">
        <f t="shared" si="1"/>
        <v xml:space="preserve">Kl </v>
      </c>
      <c r="E62" s="53" t="str">
        <f>Inskrivning!J138</f>
        <v/>
      </c>
      <c r="F62" s="35" t="str">
        <f>Inskrivning!K138</f>
        <v/>
      </c>
      <c r="G62" s="2">
        <f>Inskrivning!L138</f>
        <v>0</v>
      </c>
      <c r="H62" s="2">
        <f>Inskrivning!M138</f>
        <v>0</v>
      </c>
      <c r="I62" s="2">
        <f>Inskrivning!N138</f>
        <v>0</v>
      </c>
      <c r="J62" s="2">
        <f>Inskrivning!O138</f>
        <v>0</v>
      </c>
      <c r="K62" s="2">
        <f>Inskrivning!P138</f>
        <v>0</v>
      </c>
      <c r="L62" s="1">
        <f>Inskrivning!Q138</f>
        <v>0</v>
      </c>
      <c r="M62" s="2">
        <f>Inskrivning!R138</f>
        <v>0</v>
      </c>
      <c r="N62" s="2">
        <f>Inskrivning!S138</f>
        <v>0</v>
      </c>
      <c r="O62" s="2">
        <f>Inskrivning!T138</f>
        <v>0</v>
      </c>
      <c r="P62" s="2">
        <f>Inskrivning!U138</f>
        <v>0</v>
      </c>
      <c r="Q62" s="2">
        <f>Inskrivning!V138</f>
        <v>0</v>
      </c>
      <c r="R62" s="1">
        <f>Inskrivning!W138</f>
        <v>0</v>
      </c>
      <c r="S62" s="1">
        <f>Inskrivning!X138</f>
        <v>0</v>
      </c>
    </row>
    <row r="63" spans="1:19" ht="15" x14ac:dyDescent="0.25">
      <c r="A63" s="2"/>
      <c r="B63" s="2" t="str">
        <f>Inskrivning!G139</f>
        <v/>
      </c>
      <c r="C63" s="2" t="s">
        <v>81</v>
      </c>
      <c r="D63" s="2" t="str">
        <f t="shared" si="1"/>
        <v xml:space="preserve">Kl </v>
      </c>
      <c r="E63" s="53" t="str">
        <f>Inskrivning!J139</f>
        <v/>
      </c>
      <c r="F63" s="35" t="str">
        <f>Inskrivning!K139</f>
        <v/>
      </c>
      <c r="G63" s="2">
        <f>Inskrivning!L139</f>
        <v>0</v>
      </c>
      <c r="H63" s="2">
        <f>Inskrivning!M139</f>
        <v>0</v>
      </c>
      <c r="I63" s="2">
        <f>Inskrivning!N139</f>
        <v>0</v>
      </c>
      <c r="J63" s="2">
        <f>Inskrivning!O139</f>
        <v>0</v>
      </c>
      <c r="K63" s="2">
        <f>Inskrivning!P139</f>
        <v>0</v>
      </c>
      <c r="L63" s="1">
        <f>Inskrivning!Q139</f>
        <v>0</v>
      </c>
      <c r="M63" s="2">
        <f>Inskrivning!R139</f>
        <v>0</v>
      </c>
      <c r="N63" s="2">
        <f>Inskrivning!S139</f>
        <v>0</v>
      </c>
      <c r="O63" s="2">
        <f>Inskrivning!T139</f>
        <v>0</v>
      </c>
      <c r="P63" s="2">
        <f>Inskrivning!U139</f>
        <v>0</v>
      </c>
      <c r="Q63" s="2">
        <f>Inskrivning!V139</f>
        <v>0</v>
      </c>
      <c r="R63" s="1">
        <f>Inskrivning!W139</f>
        <v>0</v>
      </c>
      <c r="S63" s="1">
        <f>Inskrivning!X139</f>
        <v>0</v>
      </c>
    </row>
    <row r="64" spans="1:19" ht="15" x14ac:dyDescent="0.25">
      <c r="A64" s="2"/>
      <c r="B64" s="2" t="str">
        <f>Inskrivning!G140</f>
        <v/>
      </c>
      <c r="C64" s="2" t="s">
        <v>81</v>
      </c>
      <c r="D64" s="2" t="str">
        <f t="shared" si="1"/>
        <v xml:space="preserve">Kl </v>
      </c>
      <c r="E64" s="53" t="str">
        <f>Inskrivning!J140</f>
        <v/>
      </c>
      <c r="F64" s="35" t="str">
        <f>Inskrivning!K140</f>
        <v/>
      </c>
      <c r="G64" s="2">
        <f>Inskrivning!L140</f>
        <v>0</v>
      </c>
      <c r="H64" s="2">
        <f>Inskrivning!M140</f>
        <v>0</v>
      </c>
      <c r="I64" s="2">
        <f>Inskrivning!N140</f>
        <v>0</v>
      </c>
      <c r="J64" s="2">
        <f>Inskrivning!O140</f>
        <v>0</v>
      </c>
      <c r="K64" s="2">
        <f>Inskrivning!P140</f>
        <v>0</v>
      </c>
      <c r="L64" s="1">
        <f>Inskrivning!Q140</f>
        <v>0</v>
      </c>
      <c r="M64" s="2">
        <f>Inskrivning!R140</f>
        <v>0</v>
      </c>
      <c r="N64" s="2">
        <f>Inskrivning!S140</f>
        <v>0</v>
      </c>
      <c r="O64" s="2">
        <f>Inskrivning!T140</f>
        <v>0</v>
      </c>
      <c r="P64" s="2">
        <f>Inskrivning!U140</f>
        <v>0</v>
      </c>
      <c r="Q64" s="2">
        <f>Inskrivning!V140</f>
        <v>0</v>
      </c>
      <c r="R64" s="1">
        <f>Inskrivning!W140</f>
        <v>0</v>
      </c>
      <c r="S64" s="1">
        <f>Inskrivning!X140</f>
        <v>0</v>
      </c>
    </row>
    <row r="65" spans="1:19" ht="15" x14ac:dyDescent="0.25">
      <c r="A65" s="2"/>
      <c r="B65" s="2" t="str">
        <f>Inskrivning!G141</f>
        <v/>
      </c>
      <c r="C65" s="2" t="s">
        <v>81</v>
      </c>
      <c r="D65" s="2" t="str">
        <f t="shared" si="1"/>
        <v xml:space="preserve">Kl </v>
      </c>
      <c r="E65" s="53" t="str">
        <f>Inskrivning!J141</f>
        <v/>
      </c>
      <c r="F65" s="35" t="str">
        <f>Inskrivning!K141</f>
        <v/>
      </c>
      <c r="G65" s="2">
        <f>Inskrivning!L141</f>
        <v>0</v>
      </c>
      <c r="H65" s="2">
        <f>Inskrivning!M141</f>
        <v>0</v>
      </c>
      <c r="I65" s="2">
        <f>Inskrivning!N141</f>
        <v>0</v>
      </c>
      <c r="J65" s="2">
        <f>Inskrivning!O141</f>
        <v>0</v>
      </c>
      <c r="K65" s="2">
        <f>Inskrivning!P141</f>
        <v>0</v>
      </c>
      <c r="L65" s="1">
        <f>Inskrivning!Q141</f>
        <v>0</v>
      </c>
      <c r="M65" s="2">
        <f>Inskrivning!R141</f>
        <v>0</v>
      </c>
      <c r="N65" s="2">
        <f>Inskrivning!S141</f>
        <v>0</v>
      </c>
      <c r="O65" s="2">
        <f>Inskrivning!T141</f>
        <v>0</v>
      </c>
      <c r="P65" s="2">
        <f>Inskrivning!U141</f>
        <v>0</v>
      </c>
      <c r="Q65" s="2">
        <f>Inskrivning!V141</f>
        <v>0</v>
      </c>
      <c r="R65" s="1">
        <f>Inskrivning!W141</f>
        <v>0</v>
      </c>
      <c r="S65" s="1">
        <f>Inskrivning!X141</f>
        <v>0</v>
      </c>
    </row>
    <row r="66" spans="1:19" ht="15" x14ac:dyDescent="0.25">
      <c r="A66" s="2"/>
      <c r="B66" s="2" t="str">
        <f>Inskrivning!G142</f>
        <v/>
      </c>
      <c r="C66" s="2" t="s">
        <v>81</v>
      </c>
      <c r="D66" s="2" t="str">
        <f t="shared" si="1"/>
        <v xml:space="preserve">Kl </v>
      </c>
      <c r="E66" s="53" t="str">
        <f>Inskrivning!J142</f>
        <v/>
      </c>
      <c r="F66" s="35" t="str">
        <f>Inskrivning!K142</f>
        <v/>
      </c>
      <c r="G66" s="2">
        <f>Inskrivning!L142</f>
        <v>0</v>
      </c>
      <c r="H66" s="2">
        <f>Inskrivning!M142</f>
        <v>0</v>
      </c>
      <c r="I66" s="2">
        <f>Inskrivning!N142</f>
        <v>0</v>
      </c>
      <c r="J66" s="2">
        <f>Inskrivning!O142</f>
        <v>0</v>
      </c>
      <c r="K66" s="2">
        <f>Inskrivning!P142</f>
        <v>0</v>
      </c>
      <c r="L66" s="1">
        <f>Inskrivning!Q142</f>
        <v>0</v>
      </c>
      <c r="M66" s="2">
        <f>Inskrivning!R142</f>
        <v>0</v>
      </c>
      <c r="N66" s="2">
        <f>Inskrivning!S142</f>
        <v>0</v>
      </c>
      <c r="O66" s="2">
        <f>Inskrivning!T142</f>
        <v>0</v>
      </c>
      <c r="P66" s="2">
        <f>Inskrivning!U142</f>
        <v>0</v>
      </c>
      <c r="Q66" s="2">
        <f>Inskrivning!V142</f>
        <v>0</v>
      </c>
      <c r="R66" s="1">
        <f>Inskrivning!W142</f>
        <v>0</v>
      </c>
      <c r="S66" s="1">
        <f>Inskrivning!X142</f>
        <v>0</v>
      </c>
    </row>
    <row r="67" spans="1:19" ht="15" x14ac:dyDescent="0.25">
      <c r="A67" s="2"/>
      <c r="B67" s="2" t="str">
        <f>Inskrivning!G143</f>
        <v/>
      </c>
      <c r="C67" s="2" t="s">
        <v>81</v>
      </c>
      <c r="D67" s="2" t="str">
        <f t="shared" si="1"/>
        <v xml:space="preserve">Kl </v>
      </c>
      <c r="E67" s="53" t="str">
        <f>Inskrivning!J143</f>
        <v/>
      </c>
      <c r="F67" s="35" t="str">
        <f>Inskrivning!K143</f>
        <v/>
      </c>
      <c r="G67" s="2">
        <f>Inskrivning!L143</f>
        <v>0</v>
      </c>
      <c r="H67" s="2">
        <f>Inskrivning!M143</f>
        <v>0</v>
      </c>
      <c r="I67" s="2">
        <f>Inskrivning!N143</f>
        <v>0</v>
      </c>
      <c r="J67" s="2">
        <f>Inskrivning!O143</f>
        <v>0</v>
      </c>
      <c r="K67" s="2">
        <f>Inskrivning!P143</f>
        <v>0</v>
      </c>
      <c r="L67" s="1">
        <f>Inskrivning!Q143</f>
        <v>0</v>
      </c>
      <c r="M67" s="2">
        <f>Inskrivning!R143</f>
        <v>0</v>
      </c>
      <c r="N67" s="2">
        <f>Inskrivning!S143</f>
        <v>0</v>
      </c>
      <c r="O67" s="2">
        <f>Inskrivning!T143</f>
        <v>0</v>
      </c>
      <c r="P67" s="2">
        <f>Inskrivning!U143</f>
        <v>0</v>
      </c>
      <c r="Q67" s="2">
        <f>Inskrivning!V143</f>
        <v>0</v>
      </c>
      <c r="R67" s="1">
        <f>Inskrivning!W143</f>
        <v>0</v>
      </c>
      <c r="S67" s="1">
        <f>Inskrivning!X143</f>
        <v>0</v>
      </c>
    </row>
    <row r="68" spans="1:19" ht="15" x14ac:dyDescent="0.25">
      <c r="A68" s="2"/>
      <c r="B68" s="2" t="str">
        <f>Inskrivning!G144</f>
        <v/>
      </c>
      <c r="C68" s="2" t="s">
        <v>81</v>
      </c>
      <c r="D68" s="2" t="str">
        <f t="shared" si="1"/>
        <v xml:space="preserve">Kl </v>
      </c>
      <c r="E68" s="53" t="str">
        <f>Inskrivning!J144</f>
        <v/>
      </c>
      <c r="F68" s="35" t="str">
        <f>Inskrivning!K144</f>
        <v/>
      </c>
      <c r="G68" s="2">
        <f>Inskrivning!L144</f>
        <v>0</v>
      </c>
      <c r="H68" s="2">
        <f>Inskrivning!M144</f>
        <v>0</v>
      </c>
      <c r="I68" s="2">
        <f>Inskrivning!N144</f>
        <v>0</v>
      </c>
      <c r="J68" s="2">
        <f>Inskrivning!O144</f>
        <v>0</v>
      </c>
      <c r="K68" s="2">
        <f>Inskrivning!P144</f>
        <v>0</v>
      </c>
      <c r="L68" s="1">
        <f>Inskrivning!Q144</f>
        <v>0</v>
      </c>
      <c r="M68" s="2">
        <f>Inskrivning!R144</f>
        <v>0</v>
      </c>
      <c r="N68" s="2">
        <f>Inskrivning!S144</f>
        <v>0</v>
      </c>
      <c r="O68" s="2">
        <f>Inskrivning!T144</f>
        <v>0</v>
      </c>
      <c r="P68" s="2">
        <f>Inskrivning!U144</f>
        <v>0</v>
      </c>
      <c r="Q68" s="2">
        <f>Inskrivning!V144</f>
        <v>0</v>
      </c>
      <c r="R68" s="1">
        <f>Inskrivning!W144</f>
        <v>0</v>
      </c>
      <c r="S68" s="1">
        <f>Inskrivning!X144</f>
        <v>0</v>
      </c>
    </row>
    <row r="69" spans="1:19" ht="15" x14ac:dyDescent="0.25">
      <c r="A69" s="2"/>
      <c r="B69" s="2" t="str">
        <f>Inskrivning!G145</f>
        <v/>
      </c>
      <c r="C69" s="2" t="s">
        <v>81</v>
      </c>
      <c r="D69" s="2" t="str">
        <f t="shared" ref="D69:D100" si="2">C69&amp;" "&amp;B69</f>
        <v xml:space="preserve">Kl </v>
      </c>
      <c r="E69" s="53" t="str">
        <f>Inskrivning!J145</f>
        <v/>
      </c>
      <c r="F69" s="35" t="str">
        <f>Inskrivning!K145</f>
        <v/>
      </c>
      <c r="G69" s="2">
        <f>Inskrivning!L145</f>
        <v>0</v>
      </c>
      <c r="H69" s="2">
        <f>Inskrivning!M145</f>
        <v>0</v>
      </c>
      <c r="I69" s="2">
        <f>Inskrivning!N145</f>
        <v>0</v>
      </c>
      <c r="J69" s="2">
        <f>Inskrivning!O145</f>
        <v>0</v>
      </c>
      <c r="K69" s="2">
        <f>Inskrivning!P145</f>
        <v>0</v>
      </c>
      <c r="L69" s="1">
        <f>Inskrivning!Q145</f>
        <v>0</v>
      </c>
      <c r="M69" s="2">
        <f>Inskrivning!R145</f>
        <v>0</v>
      </c>
      <c r="N69" s="2">
        <f>Inskrivning!S145</f>
        <v>0</v>
      </c>
      <c r="O69" s="2">
        <f>Inskrivning!T145</f>
        <v>0</v>
      </c>
      <c r="P69" s="2">
        <f>Inskrivning!U145</f>
        <v>0</v>
      </c>
      <c r="Q69" s="2">
        <f>Inskrivning!V145</f>
        <v>0</v>
      </c>
      <c r="R69" s="1">
        <f>Inskrivning!W145</f>
        <v>0</v>
      </c>
      <c r="S69" s="1">
        <f>Inskrivning!X145</f>
        <v>0</v>
      </c>
    </row>
    <row r="70" spans="1:19" ht="15" x14ac:dyDescent="0.25">
      <c r="A70" s="2"/>
      <c r="B70" s="2" t="str">
        <f>Inskrivning!G146</f>
        <v/>
      </c>
      <c r="C70" s="2" t="s">
        <v>81</v>
      </c>
      <c r="D70" s="2" t="str">
        <f t="shared" si="2"/>
        <v xml:space="preserve">Kl </v>
      </c>
      <c r="E70" s="53" t="str">
        <f>Inskrivning!J146</f>
        <v/>
      </c>
      <c r="F70" s="35" t="str">
        <f>Inskrivning!K146</f>
        <v/>
      </c>
      <c r="G70" s="2">
        <f>Inskrivning!L146</f>
        <v>0</v>
      </c>
      <c r="H70" s="2">
        <f>Inskrivning!M146</f>
        <v>0</v>
      </c>
      <c r="I70" s="2">
        <f>Inskrivning!N146</f>
        <v>0</v>
      </c>
      <c r="J70" s="2">
        <f>Inskrivning!O146</f>
        <v>0</v>
      </c>
      <c r="K70" s="2">
        <f>Inskrivning!P146</f>
        <v>0</v>
      </c>
      <c r="L70" s="1">
        <f>Inskrivning!Q146</f>
        <v>0</v>
      </c>
      <c r="M70" s="2">
        <f>Inskrivning!R146</f>
        <v>0</v>
      </c>
      <c r="N70" s="2">
        <f>Inskrivning!S146</f>
        <v>0</v>
      </c>
      <c r="O70" s="2">
        <f>Inskrivning!T146</f>
        <v>0</v>
      </c>
      <c r="P70" s="2">
        <f>Inskrivning!U146</f>
        <v>0</v>
      </c>
      <c r="Q70" s="2">
        <f>Inskrivning!V146</f>
        <v>0</v>
      </c>
      <c r="R70" s="1">
        <f>Inskrivning!W146</f>
        <v>0</v>
      </c>
      <c r="S70" s="1">
        <f>Inskrivning!X146</f>
        <v>0</v>
      </c>
    </row>
    <row r="71" spans="1:19" ht="15" x14ac:dyDescent="0.25">
      <c r="A71" s="2"/>
      <c r="B71" s="2" t="str">
        <f>Inskrivning!G147</f>
        <v/>
      </c>
      <c r="C71" s="2" t="s">
        <v>81</v>
      </c>
      <c r="D71" s="2" t="str">
        <f t="shared" si="2"/>
        <v xml:space="preserve">Kl </v>
      </c>
      <c r="E71" s="53" t="str">
        <f>Inskrivning!J147</f>
        <v/>
      </c>
      <c r="F71" s="35" t="str">
        <f>Inskrivning!K147</f>
        <v/>
      </c>
      <c r="G71" s="2">
        <f>Inskrivning!L147</f>
        <v>0</v>
      </c>
      <c r="H71" s="2">
        <f>Inskrivning!M147</f>
        <v>0</v>
      </c>
      <c r="I71" s="2">
        <f>Inskrivning!N147</f>
        <v>0</v>
      </c>
      <c r="J71" s="2">
        <f>Inskrivning!O147</f>
        <v>0</v>
      </c>
      <c r="K71" s="2">
        <f>Inskrivning!P147</f>
        <v>0</v>
      </c>
      <c r="L71" s="1">
        <f>Inskrivning!Q147</f>
        <v>0</v>
      </c>
      <c r="M71" s="2">
        <f>Inskrivning!R147</f>
        <v>0</v>
      </c>
      <c r="N71" s="2">
        <f>Inskrivning!S147</f>
        <v>0</v>
      </c>
      <c r="O71" s="2">
        <f>Inskrivning!T147</f>
        <v>0</v>
      </c>
      <c r="P71" s="2">
        <f>Inskrivning!U147</f>
        <v>0</v>
      </c>
      <c r="Q71" s="2">
        <f>Inskrivning!V147</f>
        <v>0</v>
      </c>
      <c r="R71" s="1">
        <f>Inskrivning!W147</f>
        <v>0</v>
      </c>
      <c r="S71" s="1">
        <f>Inskrivning!X147</f>
        <v>0</v>
      </c>
    </row>
    <row r="72" spans="1:19" ht="15" x14ac:dyDescent="0.25">
      <c r="A72" s="2"/>
      <c r="B72" s="2" t="str">
        <f>Inskrivning!G148</f>
        <v/>
      </c>
      <c r="C72" s="2" t="s">
        <v>81</v>
      </c>
      <c r="D72" s="2" t="str">
        <f t="shared" si="2"/>
        <v xml:space="preserve">Kl </v>
      </c>
      <c r="E72" s="53" t="str">
        <f>Inskrivning!J148</f>
        <v/>
      </c>
      <c r="F72" s="35" t="str">
        <f>Inskrivning!K148</f>
        <v/>
      </c>
      <c r="G72" s="2">
        <f>Inskrivning!L148</f>
        <v>0</v>
      </c>
      <c r="H72" s="2">
        <f>Inskrivning!M148</f>
        <v>0</v>
      </c>
      <c r="I72" s="2">
        <f>Inskrivning!N148</f>
        <v>0</v>
      </c>
      <c r="J72" s="2">
        <f>Inskrivning!O148</f>
        <v>0</v>
      </c>
      <c r="K72" s="2">
        <f>Inskrivning!P148</f>
        <v>0</v>
      </c>
      <c r="L72" s="1">
        <f>Inskrivning!Q148</f>
        <v>0</v>
      </c>
      <c r="M72" s="2">
        <f>Inskrivning!R148</f>
        <v>0</v>
      </c>
      <c r="N72" s="2">
        <f>Inskrivning!S148</f>
        <v>0</v>
      </c>
      <c r="O72" s="2">
        <f>Inskrivning!T148</f>
        <v>0</v>
      </c>
      <c r="P72" s="2">
        <f>Inskrivning!U148</f>
        <v>0</v>
      </c>
      <c r="Q72" s="2">
        <f>Inskrivning!V148</f>
        <v>0</v>
      </c>
      <c r="R72" s="1">
        <f>Inskrivning!W148</f>
        <v>0</v>
      </c>
      <c r="S72" s="1">
        <f>Inskrivning!X148</f>
        <v>0</v>
      </c>
    </row>
    <row r="73" spans="1:19" ht="15" x14ac:dyDescent="0.25">
      <c r="A73" s="2"/>
      <c r="B73" s="2" t="str">
        <f>Inskrivning!G149</f>
        <v/>
      </c>
      <c r="C73" s="2" t="s">
        <v>81</v>
      </c>
      <c r="D73" s="2" t="str">
        <f t="shared" si="2"/>
        <v xml:space="preserve">Kl </v>
      </c>
      <c r="E73" s="53" t="str">
        <f>Inskrivning!J149</f>
        <v/>
      </c>
      <c r="F73" s="35" t="str">
        <f>Inskrivning!K149</f>
        <v/>
      </c>
      <c r="G73" s="2">
        <f>Inskrivning!L149</f>
        <v>0</v>
      </c>
      <c r="H73" s="2">
        <f>Inskrivning!M149</f>
        <v>0</v>
      </c>
      <c r="I73" s="2">
        <f>Inskrivning!N149</f>
        <v>0</v>
      </c>
      <c r="J73" s="2">
        <f>Inskrivning!O149</f>
        <v>0</v>
      </c>
      <c r="K73" s="2">
        <f>Inskrivning!P149</f>
        <v>0</v>
      </c>
      <c r="L73" s="1">
        <f>Inskrivning!Q149</f>
        <v>0</v>
      </c>
      <c r="M73" s="2">
        <f>Inskrivning!R149</f>
        <v>0</v>
      </c>
      <c r="N73" s="2">
        <f>Inskrivning!S149</f>
        <v>0</v>
      </c>
      <c r="O73" s="2">
        <f>Inskrivning!T149</f>
        <v>0</v>
      </c>
      <c r="P73" s="2">
        <f>Inskrivning!U149</f>
        <v>0</v>
      </c>
      <c r="Q73" s="2">
        <f>Inskrivning!V149</f>
        <v>0</v>
      </c>
      <c r="R73" s="1">
        <f>Inskrivning!W149</f>
        <v>0</v>
      </c>
      <c r="S73" s="1">
        <f>Inskrivning!X149</f>
        <v>0</v>
      </c>
    </row>
    <row r="74" spans="1:19" ht="15" x14ac:dyDescent="0.25">
      <c r="A74" s="2"/>
      <c r="B74" s="2" t="str">
        <f>Inskrivning!G150</f>
        <v/>
      </c>
      <c r="C74" s="2" t="s">
        <v>81</v>
      </c>
      <c r="D74" s="2" t="str">
        <f t="shared" si="2"/>
        <v xml:space="preserve">Kl </v>
      </c>
      <c r="E74" s="53" t="str">
        <f>Inskrivning!J150</f>
        <v/>
      </c>
      <c r="F74" s="35" t="str">
        <f>Inskrivning!K150</f>
        <v/>
      </c>
      <c r="G74" s="2">
        <f>Inskrivning!L150</f>
        <v>0</v>
      </c>
      <c r="H74" s="2">
        <f>Inskrivning!M150</f>
        <v>0</v>
      </c>
      <c r="I74" s="2">
        <f>Inskrivning!N150</f>
        <v>0</v>
      </c>
      <c r="J74" s="2">
        <f>Inskrivning!O150</f>
        <v>0</v>
      </c>
      <c r="K74" s="2">
        <f>Inskrivning!P150</f>
        <v>0</v>
      </c>
      <c r="L74" s="1">
        <f>Inskrivning!Q150</f>
        <v>0</v>
      </c>
      <c r="M74" s="2">
        <f>Inskrivning!R150</f>
        <v>0</v>
      </c>
      <c r="N74" s="2">
        <f>Inskrivning!S150</f>
        <v>0</v>
      </c>
      <c r="O74" s="2">
        <f>Inskrivning!T150</f>
        <v>0</v>
      </c>
      <c r="P74" s="2">
        <f>Inskrivning!U150</f>
        <v>0</v>
      </c>
      <c r="Q74" s="2">
        <f>Inskrivning!V150</f>
        <v>0</v>
      </c>
      <c r="R74" s="1">
        <f>Inskrivning!W150</f>
        <v>0</v>
      </c>
      <c r="S74" s="1">
        <f>Inskrivning!X150</f>
        <v>0</v>
      </c>
    </row>
    <row r="75" spans="1:19" ht="15" x14ac:dyDescent="0.25">
      <c r="A75" s="2"/>
      <c r="B75" s="2" t="str">
        <f>Inskrivning!G152</f>
        <v/>
      </c>
      <c r="C75" s="2" t="s">
        <v>81</v>
      </c>
      <c r="D75" s="2" t="str">
        <f t="shared" si="2"/>
        <v xml:space="preserve">Kl </v>
      </c>
      <c r="E75" s="53" t="str">
        <f>Inskrivning!J152</f>
        <v/>
      </c>
      <c r="F75" s="35" t="str">
        <f>Inskrivning!K152</f>
        <v/>
      </c>
      <c r="G75" s="2">
        <f>Inskrivning!L152</f>
        <v>0</v>
      </c>
      <c r="H75" s="2">
        <f>Inskrivning!M152</f>
        <v>0</v>
      </c>
      <c r="I75" s="2">
        <f>Inskrivning!N152</f>
        <v>0</v>
      </c>
      <c r="J75" s="2">
        <f>Inskrivning!O152</f>
        <v>0</v>
      </c>
      <c r="K75" s="2">
        <f>Inskrivning!P152</f>
        <v>0</v>
      </c>
      <c r="L75" s="1">
        <f>Inskrivning!Q152</f>
        <v>0</v>
      </c>
      <c r="M75" s="2">
        <f>Inskrivning!R152</f>
        <v>0</v>
      </c>
      <c r="N75" s="2">
        <f>Inskrivning!S152</f>
        <v>0</v>
      </c>
      <c r="O75" s="2">
        <f>Inskrivning!T152</f>
        <v>0</v>
      </c>
      <c r="P75" s="2">
        <f>Inskrivning!U152</f>
        <v>0</v>
      </c>
      <c r="Q75" s="2">
        <f>Inskrivning!V152</f>
        <v>0</v>
      </c>
      <c r="R75" s="1">
        <f>Inskrivning!W152</f>
        <v>0</v>
      </c>
      <c r="S75" s="1">
        <f>Inskrivning!X152</f>
        <v>0</v>
      </c>
    </row>
    <row r="76" spans="1:19" ht="15" x14ac:dyDescent="0.25">
      <c r="A76" s="2"/>
      <c r="B76" s="2" t="str">
        <f>Inskrivning!G153</f>
        <v/>
      </c>
      <c r="C76" s="2" t="s">
        <v>81</v>
      </c>
      <c r="D76" s="2" t="str">
        <f t="shared" si="2"/>
        <v xml:space="preserve">Kl </v>
      </c>
      <c r="E76" s="53" t="str">
        <f>Inskrivning!J153</f>
        <v/>
      </c>
      <c r="F76" s="35" t="str">
        <f>Inskrivning!K153</f>
        <v/>
      </c>
      <c r="G76" s="2">
        <f>Inskrivning!L153</f>
        <v>0</v>
      </c>
      <c r="H76" s="2">
        <f>Inskrivning!M153</f>
        <v>0</v>
      </c>
      <c r="I76" s="2">
        <f>Inskrivning!N153</f>
        <v>0</v>
      </c>
      <c r="J76" s="2">
        <f>Inskrivning!O153</f>
        <v>0</v>
      </c>
      <c r="K76" s="2">
        <f>Inskrivning!P153</f>
        <v>0</v>
      </c>
      <c r="L76" s="1">
        <f>Inskrivning!Q153</f>
        <v>0</v>
      </c>
      <c r="M76" s="2">
        <f>Inskrivning!R153</f>
        <v>0</v>
      </c>
      <c r="N76" s="2">
        <f>Inskrivning!S153</f>
        <v>0</v>
      </c>
      <c r="O76" s="2">
        <f>Inskrivning!T153</f>
        <v>0</v>
      </c>
      <c r="P76" s="2">
        <f>Inskrivning!U153</f>
        <v>0</v>
      </c>
      <c r="Q76" s="2">
        <f>Inskrivning!V153</f>
        <v>0</v>
      </c>
      <c r="R76" s="1">
        <f>Inskrivning!W153</f>
        <v>0</v>
      </c>
      <c r="S76" s="1">
        <f>Inskrivning!X153</f>
        <v>0</v>
      </c>
    </row>
    <row r="77" spans="1:19" ht="15" x14ac:dyDescent="0.25">
      <c r="A77" s="2"/>
      <c r="B77" s="2" t="str">
        <f>Inskrivning!G154</f>
        <v/>
      </c>
      <c r="C77" s="2" t="s">
        <v>81</v>
      </c>
      <c r="D77" s="2" t="str">
        <f t="shared" si="2"/>
        <v xml:space="preserve">Kl </v>
      </c>
      <c r="E77" s="53" t="str">
        <f>Inskrivning!J154</f>
        <v/>
      </c>
      <c r="F77" s="35" t="str">
        <f>Inskrivning!K154</f>
        <v/>
      </c>
      <c r="G77" s="2">
        <f>Inskrivning!L154</f>
        <v>0</v>
      </c>
      <c r="H77" s="2">
        <f>Inskrivning!M154</f>
        <v>0</v>
      </c>
      <c r="I77" s="2">
        <f>Inskrivning!N154</f>
        <v>0</v>
      </c>
      <c r="J77" s="2">
        <f>Inskrivning!O154</f>
        <v>0</v>
      </c>
      <c r="K77" s="2">
        <f>Inskrivning!P154</f>
        <v>0</v>
      </c>
      <c r="L77" s="1">
        <f>Inskrivning!Q154</f>
        <v>0</v>
      </c>
      <c r="M77" s="2">
        <f>Inskrivning!R154</f>
        <v>0</v>
      </c>
      <c r="N77" s="2">
        <f>Inskrivning!S154</f>
        <v>0</v>
      </c>
      <c r="O77" s="2">
        <f>Inskrivning!T154</f>
        <v>0</v>
      </c>
      <c r="P77" s="2">
        <f>Inskrivning!U154</f>
        <v>0</v>
      </c>
      <c r="Q77" s="2">
        <f>Inskrivning!V154</f>
        <v>0</v>
      </c>
      <c r="R77" s="1">
        <f>Inskrivning!W154</f>
        <v>0</v>
      </c>
      <c r="S77" s="1">
        <f>Inskrivning!X154</f>
        <v>0</v>
      </c>
    </row>
    <row r="78" spans="1:19" ht="15" x14ac:dyDescent="0.25">
      <c r="A78" s="2"/>
      <c r="B78" s="2" t="str">
        <f>Inskrivning!G155</f>
        <v/>
      </c>
      <c r="C78" s="2" t="s">
        <v>81</v>
      </c>
      <c r="D78" s="2" t="str">
        <f t="shared" si="2"/>
        <v xml:space="preserve">Kl </v>
      </c>
      <c r="E78" s="53" t="str">
        <f>Inskrivning!J155</f>
        <v/>
      </c>
      <c r="F78" s="35" t="str">
        <f>Inskrivning!K155</f>
        <v/>
      </c>
      <c r="G78" s="2">
        <f>Inskrivning!L155</f>
        <v>0</v>
      </c>
      <c r="H78" s="2">
        <f>Inskrivning!M155</f>
        <v>0</v>
      </c>
      <c r="I78" s="2">
        <f>Inskrivning!N155</f>
        <v>0</v>
      </c>
      <c r="J78" s="2">
        <f>Inskrivning!O155</f>
        <v>0</v>
      </c>
      <c r="K78" s="2">
        <f>Inskrivning!P155</f>
        <v>0</v>
      </c>
      <c r="L78" s="1">
        <f>Inskrivning!Q155</f>
        <v>0</v>
      </c>
      <c r="M78" s="2">
        <f>Inskrivning!R155</f>
        <v>0</v>
      </c>
      <c r="N78" s="2">
        <f>Inskrivning!S155</f>
        <v>0</v>
      </c>
      <c r="O78" s="2">
        <f>Inskrivning!T155</f>
        <v>0</v>
      </c>
      <c r="P78" s="2">
        <f>Inskrivning!U155</f>
        <v>0</v>
      </c>
      <c r="Q78" s="2">
        <f>Inskrivning!V155</f>
        <v>0</v>
      </c>
      <c r="R78" s="1">
        <f>Inskrivning!W155</f>
        <v>0</v>
      </c>
      <c r="S78" s="1">
        <f>Inskrivning!X155</f>
        <v>0</v>
      </c>
    </row>
    <row r="79" spans="1:19" ht="15" x14ac:dyDescent="0.25">
      <c r="A79" s="2"/>
      <c r="B79" s="2" t="str">
        <f>Inskrivning!G156</f>
        <v/>
      </c>
      <c r="C79" s="2" t="s">
        <v>81</v>
      </c>
      <c r="D79" s="2" t="str">
        <f t="shared" si="2"/>
        <v xml:space="preserve">Kl </v>
      </c>
      <c r="E79" s="53" t="str">
        <f>Inskrivning!J156</f>
        <v/>
      </c>
      <c r="F79" s="35" t="str">
        <f>Inskrivning!K156</f>
        <v/>
      </c>
      <c r="G79" s="2">
        <f>Inskrivning!L156</f>
        <v>0</v>
      </c>
      <c r="H79" s="2">
        <f>Inskrivning!M156</f>
        <v>0</v>
      </c>
      <c r="I79" s="2">
        <f>Inskrivning!N156</f>
        <v>0</v>
      </c>
      <c r="J79" s="2">
        <f>Inskrivning!O156</f>
        <v>0</v>
      </c>
      <c r="K79" s="2">
        <f>Inskrivning!P156</f>
        <v>0</v>
      </c>
      <c r="L79" s="1">
        <f>Inskrivning!Q156</f>
        <v>0</v>
      </c>
      <c r="M79" s="2">
        <f>Inskrivning!R156</f>
        <v>0</v>
      </c>
      <c r="N79" s="2">
        <f>Inskrivning!S156</f>
        <v>0</v>
      </c>
      <c r="O79" s="2">
        <f>Inskrivning!T156</f>
        <v>0</v>
      </c>
      <c r="P79" s="2">
        <f>Inskrivning!U156</f>
        <v>0</v>
      </c>
      <c r="Q79" s="2">
        <f>Inskrivning!V156</f>
        <v>0</v>
      </c>
      <c r="R79" s="1">
        <f>Inskrivning!W156</f>
        <v>0</v>
      </c>
      <c r="S79" s="1">
        <f>Inskrivning!X156</f>
        <v>0</v>
      </c>
    </row>
    <row r="80" spans="1:19" ht="15" x14ac:dyDescent="0.25">
      <c r="A80" s="2"/>
      <c r="B80" s="2" t="str">
        <f>Inskrivning!G157</f>
        <v/>
      </c>
      <c r="C80" s="2" t="s">
        <v>81</v>
      </c>
      <c r="D80" s="2" t="str">
        <f t="shared" si="2"/>
        <v xml:space="preserve">Kl </v>
      </c>
      <c r="E80" s="53" t="str">
        <f>Inskrivning!J157</f>
        <v/>
      </c>
      <c r="F80" s="35" t="str">
        <f>Inskrivning!K157</f>
        <v/>
      </c>
      <c r="G80" s="2">
        <f>Inskrivning!L157</f>
        <v>0</v>
      </c>
      <c r="H80" s="2">
        <f>Inskrivning!M157</f>
        <v>0</v>
      </c>
      <c r="I80" s="2">
        <f>Inskrivning!N157</f>
        <v>0</v>
      </c>
      <c r="J80" s="2">
        <f>Inskrivning!O157</f>
        <v>0</v>
      </c>
      <c r="K80" s="2">
        <f>Inskrivning!P157</f>
        <v>0</v>
      </c>
      <c r="L80" s="1">
        <f>Inskrivning!Q157</f>
        <v>0</v>
      </c>
      <c r="M80" s="2">
        <f>Inskrivning!R157</f>
        <v>0</v>
      </c>
      <c r="N80" s="2">
        <f>Inskrivning!S157</f>
        <v>0</v>
      </c>
      <c r="O80" s="2">
        <f>Inskrivning!T157</f>
        <v>0</v>
      </c>
      <c r="P80" s="2">
        <f>Inskrivning!U157</f>
        <v>0</v>
      </c>
      <c r="Q80" s="2">
        <f>Inskrivning!V157</f>
        <v>0</v>
      </c>
      <c r="R80" s="1">
        <f>Inskrivning!W157</f>
        <v>0</v>
      </c>
      <c r="S80" s="1">
        <f>Inskrivning!X157</f>
        <v>0</v>
      </c>
    </row>
    <row r="81" spans="1:19" ht="15" x14ac:dyDescent="0.25">
      <c r="A81" s="2"/>
      <c r="B81" s="2" t="str">
        <f>Inskrivning!G158</f>
        <v/>
      </c>
      <c r="C81" s="2" t="s">
        <v>81</v>
      </c>
      <c r="D81" s="2" t="str">
        <f t="shared" si="2"/>
        <v xml:space="preserve">Kl </v>
      </c>
      <c r="E81" s="53" t="str">
        <f>Inskrivning!J158</f>
        <v/>
      </c>
      <c r="F81" s="35" t="str">
        <f>Inskrivning!K158</f>
        <v/>
      </c>
      <c r="G81" s="2">
        <f>Inskrivning!L158</f>
        <v>0</v>
      </c>
      <c r="H81" s="2">
        <f>Inskrivning!M158</f>
        <v>0</v>
      </c>
      <c r="I81" s="2">
        <f>Inskrivning!N158</f>
        <v>0</v>
      </c>
      <c r="J81" s="2">
        <f>Inskrivning!O158</f>
        <v>0</v>
      </c>
      <c r="K81" s="2">
        <f>Inskrivning!P158</f>
        <v>0</v>
      </c>
      <c r="L81" s="1">
        <f>Inskrivning!Q158</f>
        <v>0</v>
      </c>
      <c r="M81" s="2">
        <f>Inskrivning!R158</f>
        <v>0</v>
      </c>
      <c r="N81" s="2">
        <f>Inskrivning!S158</f>
        <v>0</v>
      </c>
      <c r="O81" s="2">
        <f>Inskrivning!T158</f>
        <v>0</v>
      </c>
      <c r="P81" s="2">
        <f>Inskrivning!U158</f>
        <v>0</v>
      </c>
      <c r="Q81" s="2">
        <f>Inskrivning!V158</f>
        <v>0</v>
      </c>
      <c r="R81" s="1">
        <f>Inskrivning!W158</f>
        <v>0</v>
      </c>
      <c r="S81" s="1">
        <f>Inskrivning!X158</f>
        <v>0</v>
      </c>
    </row>
    <row r="82" spans="1:19" ht="15" x14ac:dyDescent="0.25">
      <c r="A82" s="2"/>
      <c r="B82" s="2" t="str">
        <f>Inskrivning!G159</f>
        <v/>
      </c>
      <c r="C82" s="2" t="s">
        <v>81</v>
      </c>
      <c r="D82" s="2" t="str">
        <f t="shared" si="2"/>
        <v xml:space="preserve">Kl </v>
      </c>
      <c r="E82" s="53" t="str">
        <f>Inskrivning!J159</f>
        <v/>
      </c>
      <c r="F82" s="35" t="str">
        <f>Inskrivning!K159</f>
        <v/>
      </c>
      <c r="G82" s="2">
        <f>Inskrivning!L159</f>
        <v>0</v>
      </c>
      <c r="H82" s="2">
        <f>Inskrivning!M159</f>
        <v>0</v>
      </c>
      <c r="I82" s="2">
        <f>Inskrivning!N159</f>
        <v>0</v>
      </c>
      <c r="J82" s="2">
        <f>Inskrivning!O159</f>
        <v>0</v>
      </c>
      <c r="K82" s="2">
        <f>Inskrivning!P159</f>
        <v>0</v>
      </c>
      <c r="L82" s="1">
        <f>Inskrivning!Q159</f>
        <v>0</v>
      </c>
      <c r="M82" s="2">
        <f>Inskrivning!R159</f>
        <v>0</v>
      </c>
      <c r="N82" s="2">
        <f>Inskrivning!S159</f>
        <v>0</v>
      </c>
      <c r="O82" s="2">
        <f>Inskrivning!T159</f>
        <v>0</v>
      </c>
      <c r="P82" s="2">
        <f>Inskrivning!U159</f>
        <v>0</v>
      </c>
      <c r="Q82" s="2">
        <f>Inskrivning!V159</f>
        <v>0</v>
      </c>
      <c r="R82" s="1">
        <f>Inskrivning!W159</f>
        <v>0</v>
      </c>
      <c r="S82" s="1">
        <f>Inskrivning!X159</f>
        <v>0</v>
      </c>
    </row>
    <row r="83" spans="1:19" ht="15" x14ac:dyDescent="0.25">
      <c r="A83" s="2"/>
      <c r="B83" s="2" t="str">
        <f>Inskrivning!G160</f>
        <v/>
      </c>
      <c r="C83" s="2" t="s">
        <v>81</v>
      </c>
      <c r="D83" s="2" t="str">
        <f t="shared" si="2"/>
        <v xml:space="preserve">Kl </v>
      </c>
      <c r="E83" s="53" t="str">
        <f>Inskrivning!J160</f>
        <v/>
      </c>
      <c r="F83" s="35" t="str">
        <f>Inskrivning!K160</f>
        <v/>
      </c>
      <c r="G83" s="2">
        <f>Inskrivning!L160</f>
        <v>0</v>
      </c>
      <c r="H83" s="2">
        <f>Inskrivning!M160</f>
        <v>0</v>
      </c>
      <c r="I83" s="2">
        <f>Inskrivning!N160</f>
        <v>0</v>
      </c>
      <c r="J83" s="2">
        <f>Inskrivning!O160</f>
        <v>0</v>
      </c>
      <c r="K83" s="2">
        <f>Inskrivning!P160</f>
        <v>0</v>
      </c>
      <c r="L83" s="1">
        <f>Inskrivning!Q160</f>
        <v>0</v>
      </c>
      <c r="M83" s="2">
        <f>Inskrivning!R160</f>
        <v>0</v>
      </c>
      <c r="N83" s="2">
        <f>Inskrivning!S160</f>
        <v>0</v>
      </c>
      <c r="O83" s="2">
        <f>Inskrivning!T160</f>
        <v>0</v>
      </c>
      <c r="P83" s="2">
        <f>Inskrivning!U160</f>
        <v>0</v>
      </c>
      <c r="Q83" s="2">
        <f>Inskrivning!V160</f>
        <v>0</v>
      </c>
      <c r="R83" s="1">
        <f>Inskrivning!W160</f>
        <v>0</v>
      </c>
      <c r="S83" s="1">
        <f>Inskrivning!X160</f>
        <v>0</v>
      </c>
    </row>
    <row r="84" spans="1:19" ht="15" x14ac:dyDescent="0.25">
      <c r="A84" s="2"/>
      <c r="B84" s="2" t="str">
        <f>Inskrivning!G161</f>
        <v/>
      </c>
      <c r="C84" s="2" t="s">
        <v>81</v>
      </c>
      <c r="D84" s="2" t="str">
        <f t="shared" si="2"/>
        <v xml:space="preserve">Kl </v>
      </c>
      <c r="E84" s="53" t="str">
        <f>Inskrivning!J161</f>
        <v/>
      </c>
      <c r="F84" s="35" t="str">
        <f>Inskrivning!K161</f>
        <v/>
      </c>
      <c r="G84" s="2">
        <f>Inskrivning!L161</f>
        <v>0</v>
      </c>
      <c r="H84" s="2">
        <f>Inskrivning!M161</f>
        <v>0</v>
      </c>
      <c r="I84" s="2">
        <f>Inskrivning!N161</f>
        <v>0</v>
      </c>
      <c r="J84" s="2">
        <f>Inskrivning!O161</f>
        <v>0</v>
      </c>
      <c r="K84" s="2">
        <f>Inskrivning!P161</f>
        <v>0</v>
      </c>
      <c r="L84" s="1">
        <f>Inskrivning!Q161</f>
        <v>0</v>
      </c>
      <c r="M84" s="2">
        <f>Inskrivning!R161</f>
        <v>0</v>
      </c>
      <c r="N84" s="2">
        <f>Inskrivning!S161</f>
        <v>0</v>
      </c>
      <c r="O84" s="2">
        <f>Inskrivning!T161</f>
        <v>0</v>
      </c>
      <c r="P84" s="2">
        <f>Inskrivning!U161</f>
        <v>0</v>
      </c>
      <c r="Q84" s="2">
        <f>Inskrivning!V161</f>
        <v>0</v>
      </c>
      <c r="R84" s="1">
        <f>Inskrivning!W161</f>
        <v>0</v>
      </c>
      <c r="S84" s="1">
        <f>Inskrivning!X161</f>
        <v>0</v>
      </c>
    </row>
    <row r="85" spans="1:19" ht="15" x14ac:dyDescent="0.25">
      <c r="A85" s="2"/>
      <c r="B85" s="2" t="str">
        <f>Inskrivning!G162</f>
        <v/>
      </c>
      <c r="C85" s="2" t="s">
        <v>81</v>
      </c>
      <c r="D85" s="2" t="str">
        <f t="shared" si="2"/>
        <v xml:space="preserve">Kl </v>
      </c>
      <c r="E85" s="53" t="str">
        <f>Inskrivning!J162</f>
        <v/>
      </c>
      <c r="F85" s="35" t="str">
        <f>Inskrivning!K162</f>
        <v/>
      </c>
      <c r="G85" s="2">
        <f>Inskrivning!L162</f>
        <v>0</v>
      </c>
      <c r="H85" s="2">
        <f>Inskrivning!M162</f>
        <v>0</v>
      </c>
      <c r="I85" s="2">
        <f>Inskrivning!N162</f>
        <v>0</v>
      </c>
      <c r="J85" s="2">
        <f>Inskrivning!O162</f>
        <v>0</v>
      </c>
      <c r="K85" s="2">
        <f>Inskrivning!P162</f>
        <v>0</v>
      </c>
      <c r="L85" s="1">
        <f>Inskrivning!Q162</f>
        <v>0</v>
      </c>
      <c r="M85" s="2">
        <f>Inskrivning!R162</f>
        <v>0</v>
      </c>
      <c r="N85" s="2">
        <f>Inskrivning!S162</f>
        <v>0</v>
      </c>
      <c r="O85" s="2">
        <f>Inskrivning!T162</f>
        <v>0</v>
      </c>
      <c r="P85" s="2">
        <f>Inskrivning!U162</f>
        <v>0</v>
      </c>
      <c r="Q85" s="2">
        <f>Inskrivning!V162</f>
        <v>0</v>
      </c>
      <c r="R85" s="1">
        <f>Inskrivning!W162</f>
        <v>0</v>
      </c>
      <c r="S85" s="1">
        <f>Inskrivning!X162</f>
        <v>0</v>
      </c>
    </row>
    <row r="86" spans="1:19" ht="15" x14ac:dyDescent="0.25">
      <c r="A86" s="2"/>
      <c r="B86" s="2" t="str">
        <f>Inskrivning!G163</f>
        <v/>
      </c>
      <c r="C86" s="2" t="s">
        <v>81</v>
      </c>
      <c r="D86" s="2" t="str">
        <f t="shared" si="2"/>
        <v xml:space="preserve">Kl </v>
      </c>
      <c r="E86" s="53" t="str">
        <f>Inskrivning!J163</f>
        <v/>
      </c>
      <c r="F86" s="35" t="str">
        <f>Inskrivning!K163</f>
        <v/>
      </c>
      <c r="G86" s="2">
        <f>Inskrivning!L163</f>
        <v>0</v>
      </c>
      <c r="H86" s="2">
        <f>Inskrivning!M163</f>
        <v>0</v>
      </c>
      <c r="I86" s="2">
        <f>Inskrivning!N163</f>
        <v>0</v>
      </c>
      <c r="J86" s="2">
        <f>Inskrivning!O163</f>
        <v>0</v>
      </c>
      <c r="K86" s="2">
        <f>Inskrivning!P163</f>
        <v>0</v>
      </c>
      <c r="L86" s="1">
        <f>Inskrivning!Q163</f>
        <v>0</v>
      </c>
      <c r="M86" s="2">
        <f>Inskrivning!R163</f>
        <v>0</v>
      </c>
      <c r="N86" s="2">
        <f>Inskrivning!S163</f>
        <v>0</v>
      </c>
      <c r="O86" s="2">
        <f>Inskrivning!T163</f>
        <v>0</v>
      </c>
      <c r="P86" s="2">
        <f>Inskrivning!U163</f>
        <v>0</v>
      </c>
      <c r="Q86" s="2">
        <f>Inskrivning!V163</f>
        <v>0</v>
      </c>
      <c r="R86" s="1">
        <f>Inskrivning!W163</f>
        <v>0</v>
      </c>
      <c r="S86" s="1">
        <f>Inskrivning!X163</f>
        <v>0</v>
      </c>
    </row>
    <row r="87" spans="1:19" ht="15" x14ac:dyDescent="0.25">
      <c r="A87" s="2"/>
      <c r="B87" s="2" t="str">
        <f>Inskrivning!G164</f>
        <v/>
      </c>
      <c r="C87" s="2" t="s">
        <v>81</v>
      </c>
      <c r="D87" s="2" t="str">
        <f t="shared" si="2"/>
        <v xml:space="preserve">Kl </v>
      </c>
      <c r="E87" s="53" t="str">
        <f>Inskrivning!J164</f>
        <v/>
      </c>
      <c r="F87" s="35" t="str">
        <f>Inskrivning!K164</f>
        <v/>
      </c>
      <c r="G87" s="2">
        <f>Inskrivning!L164</f>
        <v>0</v>
      </c>
      <c r="H87" s="2">
        <f>Inskrivning!M164</f>
        <v>0</v>
      </c>
      <c r="I87" s="2">
        <f>Inskrivning!N164</f>
        <v>0</v>
      </c>
      <c r="J87" s="2">
        <f>Inskrivning!O164</f>
        <v>0</v>
      </c>
      <c r="K87" s="2">
        <f>Inskrivning!P164</f>
        <v>0</v>
      </c>
      <c r="L87" s="1">
        <f>Inskrivning!Q164</f>
        <v>0</v>
      </c>
      <c r="M87" s="2">
        <f>Inskrivning!R164</f>
        <v>0</v>
      </c>
      <c r="N87" s="2">
        <f>Inskrivning!S164</f>
        <v>0</v>
      </c>
      <c r="O87" s="2">
        <f>Inskrivning!T164</f>
        <v>0</v>
      </c>
      <c r="P87" s="2">
        <f>Inskrivning!U164</f>
        <v>0</v>
      </c>
      <c r="Q87" s="2">
        <f>Inskrivning!V164</f>
        <v>0</v>
      </c>
      <c r="R87" s="1">
        <f>Inskrivning!W164</f>
        <v>0</v>
      </c>
      <c r="S87" s="1">
        <f>Inskrivning!X164</f>
        <v>0</v>
      </c>
    </row>
    <row r="88" spans="1:19" ht="15" x14ac:dyDescent="0.25">
      <c r="A88" s="2"/>
      <c r="B88" s="2" t="str">
        <f>Inskrivning!G165</f>
        <v/>
      </c>
      <c r="C88" s="2" t="s">
        <v>81</v>
      </c>
      <c r="D88" s="2" t="str">
        <f t="shared" si="2"/>
        <v xml:space="preserve">Kl </v>
      </c>
      <c r="E88" s="53" t="str">
        <f>Inskrivning!J165</f>
        <v/>
      </c>
      <c r="F88" s="35" t="str">
        <f>Inskrivning!K165</f>
        <v/>
      </c>
      <c r="G88" s="2">
        <f>Inskrivning!L165</f>
        <v>0</v>
      </c>
      <c r="H88" s="2">
        <f>Inskrivning!M165</f>
        <v>0</v>
      </c>
      <c r="I88" s="2">
        <f>Inskrivning!N165</f>
        <v>0</v>
      </c>
      <c r="J88" s="2">
        <f>Inskrivning!O165</f>
        <v>0</v>
      </c>
      <c r="K88" s="2">
        <f>Inskrivning!P165</f>
        <v>0</v>
      </c>
      <c r="L88" s="1">
        <f>Inskrivning!Q165</f>
        <v>0</v>
      </c>
      <c r="M88" s="2">
        <f>Inskrivning!R165</f>
        <v>0</v>
      </c>
      <c r="N88" s="2">
        <f>Inskrivning!S165</f>
        <v>0</v>
      </c>
      <c r="O88" s="2">
        <f>Inskrivning!T165</f>
        <v>0</v>
      </c>
      <c r="P88" s="2">
        <f>Inskrivning!U165</f>
        <v>0</v>
      </c>
      <c r="Q88" s="2">
        <f>Inskrivning!V165</f>
        <v>0</v>
      </c>
      <c r="R88" s="1">
        <f>Inskrivning!W165</f>
        <v>0</v>
      </c>
      <c r="S88" s="1">
        <f>Inskrivning!X165</f>
        <v>0</v>
      </c>
    </row>
    <row r="89" spans="1:19" ht="15" x14ac:dyDescent="0.25">
      <c r="A89" s="2"/>
      <c r="B89" s="2" t="str">
        <f>Inskrivning!G166</f>
        <v/>
      </c>
      <c r="C89" s="2" t="s">
        <v>81</v>
      </c>
      <c r="D89" s="2" t="str">
        <f t="shared" si="2"/>
        <v xml:space="preserve">Kl </v>
      </c>
      <c r="E89" s="53" t="str">
        <f>Inskrivning!J166</f>
        <v/>
      </c>
      <c r="F89" s="35" t="str">
        <f>Inskrivning!K166</f>
        <v/>
      </c>
      <c r="G89" s="2">
        <f>Inskrivning!L166</f>
        <v>0</v>
      </c>
      <c r="H89" s="2">
        <f>Inskrivning!M166</f>
        <v>0</v>
      </c>
      <c r="I89" s="2">
        <f>Inskrivning!N166</f>
        <v>0</v>
      </c>
      <c r="J89" s="2">
        <f>Inskrivning!O166</f>
        <v>0</v>
      </c>
      <c r="K89" s="2">
        <f>Inskrivning!P166</f>
        <v>0</v>
      </c>
      <c r="L89" s="1">
        <f>Inskrivning!Q166</f>
        <v>0</v>
      </c>
      <c r="M89" s="2">
        <f>Inskrivning!R166</f>
        <v>0</v>
      </c>
      <c r="N89" s="2">
        <f>Inskrivning!S166</f>
        <v>0</v>
      </c>
      <c r="O89" s="2">
        <f>Inskrivning!T166</f>
        <v>0</v>
      </c>
      <c r="P89" s="2">
        <f>Inskrivning!U166</f>
        <v>0</v>
      </c>
      <c r="Q89" s="2">
        <f>Inskrivning!V166</f>
        <v>0</v>
      </c>
      <c r="R89" s="1">
        <f>Inskrivning!W166</f>
        <v>0</v>
      </c>
      <c r="S89" s="1">
        <f>Inskrivning!X166</f>
        <v>0</v>
      </c>
    </row>
    <row r="90" spans="1:19" ht="15" x14ac:dyDescent="0.25">
      <c r="A90" s="2"/>
      <c r="B90" s="2" t="str">
        <f>Inskrivning!G106</f>
        <v/>
      </c>
      <c r="C90" s="2" t="s">
        <v>81</v>
      </c>
      <c r="D90" s="2" t="str">
        <f t="shared" si="2"/>
        <v xml:space="preserve">Kl </v>
      </c>
      <c r="E90" s="53" t="str">
        <f>Inskrivning!J106</f>
        <v/>
      </c>
      <c r="F90" s="35" t="str">
        <f>Inskrivning!K106</f>
        <v/>
      </c>
      <c r="G90" s="2">
        <f>Inskrivning!L106</f>
        <v>0</v>
      </c>
      <c r="H90" s="2">
        <f>Inskrivning!M106</f>
        <v>0</v>
      </c>
      <c r="I90" s="2">
        <f>Inskrivning!N106</f>
        <v>0</v>
      </c>
      <c r="J90" s="2">
        <f>Inskrivning!O106</f>
        <v>0</v>
      </c>
      <c r="K90" s="2">
        <f>Inskrivning!P106</f>
        <v>0</v>
      </c>
      <c r="L90" s="1">
        <f>Inskrivning!Q106</f>
        <v>0</v>
      </c>
      <c r="M90" s="2">
        <f>Inskrivning!R106</f>
        <v>0</v>
      </c>
      <c r="N90" s="2">
        <f>Inskrivning!S106</f>
        <v>0</v>
      </c>
      <c r="O90" s="2">
        <f>Inskrivning!T106</f>
        <v>0</v>
      </c>
      <c r="P90" s="2">
        <f>Inskrivning!U106</f>
        <v>0</v>
      </c>
      <c r="Q90" s="2">
        <f>Inskrivning!V106</f>
        <v>0</v>
      </c>
      <c r="R90" s="1">
        <f>Inskrivning!W106</f>
        <v>0</v>
      </c>
      <c r="S90" s="1">
        <f>Inskrivning!X106</f>
        <v>0</v>
      </c>
    </row>
    <row r="91" spans="1:19" ht="15" x14ac:dyDescent="0.25">
      <c r="A91" s="2"/>
      <c r="B91" s="2" t="str">
        <f>Inskrivning!G105</f>
        <v/>
      </c>
      <c r="C91" s="2" t="s">
        <v>81</v>
      </c>
      <c r="D91" s="2" t="str">
        <f t="shared" si="2"/>
        <v xml:space="preserve">Kl </v>
      </c>
      <c r="E91" s="53" t="str">
        <f>Inskrivning!J105</f>
        <v/>
      </c>
      <c r="F91" s="35" t="str">
        <f>Inskrivning!K105</f>
        <v/>
      </c>
      <c r="G91" s="2">
        <f>Inskrivning!L105</f>
        <v>0</v>
      </c>
      <c r="H91" s="2">
        <f>Inskrivning!M105</f>
        <v>0</v>
      </c>
      <c r="I91" s="2">
        <f>Inskrivning!N105</f>
        <v>0</v>
      </c>
      <c r="J91" s="2">
        <f>Inskrivning!O105</f>
        <v>0</v>
      </c>
      <c r="K91" s="2">
        <f>Inskrivning!P105</f>
        <v>0</v>
      </c>
      <c r="L91" s="1">
        <f>Inskrivning!Q105</f>
        <v>0</v>
      </c>
      <c r="M91" s="2">
        <f>Inskrivning!R105</f>
        <v>0</v>
      </c>
      <c r="N91" s="2">
        <f>Inskrivning!S105</f>
        <v>0</v>
      </c>
      <c r="O91" s="2">
        <f>Inskrivning!T105</f>
        <v>0</v>
      </c>
      <c r="P91" s="2">
        <f>Inskrivning!U105</f>
        <v>0</v>
      </c>
      <c r="Q91" s="2">
        <f>Inskrivning!V105</f>
        <v>0</v>
      </c>
      <c r="R91" s="1">
        <f>Inskrivning!W105</f>
        <v>0</v>
      </c>
      <c r="S91" s="1">
        <f>Inskrivning!X105</f>
        <v>0</v>
      </c>
    </row>
    <row r="92" spans="1:19" ht="15" x14ac:dyDescent="0.25">
      <c r="A92" s="2"/>
      <c r="B92" s="2" t="str">
        <f>Inskrivning!G85</f>
        <v/>
      </c>
      <c r="C92" s="2" t="s">
        <v>81</v>
      </c>
      <c r="D92" s="2" t="str">
        <f t="shared" si="2"/>
        <v xml:space="preserve">Kl </v>
      </c>
      <c r="E92" s="53" t="str">
        <f>Inskrivning!J85</f>
        <v/>
      </c>
      <c r="F92" s="35" t="str">
        <f>Inskrivning!K85</f>
        <v/>
      </c>
      <c r="G92" s="2">
        <f>Inskrivning!L85</f>
        <v>0</v>
      </c>
      <c r="H92" s="2">
        <f>Inskrivning!M85</f>
        <v>0</v>
      </c>
      <c r="I92" s="2">
        <f>Inskrivning!N85</f>
        <v>0</v>
      </c>
      <c r="J92" s="2">
        <f>Inskrivning!O85</f>
        <v>0</v>
      </c>
      <c r="K92" s="2">
        <f>Inskrivning!P85</f>
        <v>0</v>
      </c>
      <c r="L92" s="1">
        <f>Inskrivning!Q85</f>
        <v>0</v>
      </c>
      <c r="M92" s="2">
        <f>Inskrivning!R85</f>
        <v>0</v>
      </c>
      <c r="N92" s="2">
        <f>Inskrivning!S85</f>
        <v>0</v>
      </c>
      <c r="O92" s="2">
        <f>Inskrivning!T85</f>
        <v>0</v>
      </c>
      <c r="P92" s="2">
        <f>Inskrivning!U85</f>
        <v>0</v>
      </c>
      <c r="Q92" s="2">
        <f>Inskrivning!V85</f>
        <v>0</v>
      </c>
      <c r="R92" s="1">
        <f>Inskrivning!W85</f>
        <v>0</v>
      </c>
      <c r="S92" s="1">
        <f>Inskrivning!X85</f>
        <v>0</v>
      </c>
    </row>
    <row r="93" spans="1:19" ht="15" x14ac:dyDescent="0.25">
      <c r="A93" s="2"/>
      <c r="B93" s="2" t="str">
        <f>Inskrivning!G97</f>
        <v/>
      </c>
      <c r="C93" s="2" t="s">
        <v>81</v>
      </c>
      <c r="D93" s="2" t="str">
        <f t="shared" si="2"/>
        <v xml:space="preserve">Kl </v>
      </c>
      <c r="E93" s="53" t="str">
        <f>Inskrivning!J97</f>
        <v/>
      </c>
      <c r="F93" s="35" t="str">
        <f>Inskrivning!K97</f>
        <v/>
      </c>
      <c r="G93" s="2">
        <f>Inskrivning!L97</f>
        <v>0</v>
      </c>
      <c r="H93" s="2">
        <f>Inskrivning!M97</f>
        <v>0</v>
      </c>
      <c r="I93" s="2">
        <f>Inskrivning!N97</f>
        <v>0</v>
      </c>
      <c r="J93" s="2">
        <f>Inskrivning!O97</f>
        <v>0</v>
      </c>
      <c r="K93" s="2">
        <f>Inskrivning!P97</f>
        <v>0</v>
      </c>
      <c r="L93" s="1">
        <f>Inskrivning!Q97</f>
        <v>0</v>
      </c>
      <c r="M93" s="2">
        <f>Inskrivning!R97</f>
        <v>0</v>
      </c>
      <c r="N93" s="2">
        <f>Inskrivning!S97</f>
        <v>0</v>
      </c>
      <c r="O93" s="2">
        <f>Inskrivning!T97</f>
        <v>0</v>
      </c>
      <c r="P93" s="2">
        <f>Inskrivning!U97</f>
        <v>0</v>
      </c>
      <c r="Q93" s="2">
        <f>Inskrivning!V97</f>
        <v>0</v>
      </c>
      <c r="R93" s="1">
        <f>Inskrivning!W97</f>
        <v>0</v>
      </c>
      <c r="S93" s="1">
        <f>Inskrivning!X97</f>
        <v>0</v>
      </c>
    </row>
    <row r="94" spans="1:19" ht="15" x14ac:dyDescent="0.25">
      <c r="A94" s="2"/>
      <c r="B94" s="2" t="str">
        <f>Inskrivning!G102</f>
        <v/>
      </c>
      <c r="C94" s="2" t="s">
        <v>81</v>
      </c>
      <c r="D94" s="2" t="str">
        <f t="shared" si="2"/>
        <v xml:space="preserve">Kl </v>
      </c>
      <c r="E94" s="53" t="str">
        <f>Inskrivning!J102</f>
        <v/>
      </c>
      <c r="F94" s="35" t="str">
        <f>Inskrivning!K102</f>
        <v/>
      </c>
      <c r="G94" s="2">
        <f>Inskrivning!L102</f>
        <v>0</v>
      </c>
      <c r="H94" s="2">
        <f>Inskrivning!M102</f>
        <v>0</v>
      </c>
      <c r="I94" s="2">
        <f>Inskrivning!N102</f>
        <v>0</v>
      </c>
      <c r="J94" s="2">
        <f>Inskrivning!O102</f>
        <v>0</v>
      </c>
      <c r="K94" s="2">
        <f>Inskrivning!P102</f>
        <v>0</v>
      </c>
      <c r="L94" s="1">
        <f>Inskrivning!Q102</f>
        <v>0</v>
      </c>
      <c r="M94" s="2">
        <f>Inskrivning!R102</f>
        <v>0</v>
      </c>
      <c r="N94" s="2">
        <f>Inskrivning!S102</f>
        <v>0</v>
      </c>
      <c r="O94" s="2">
        <f>Inskrivning!T102</f>
        <v>0</v>
      </c>
      <c r="P94" s="2">
        <f>Inskrivning!U102</f>
        <v>0</v>
      </c>
      <c r="Q94" s="2">
        <f>Inskrivning!V102</f>
        <v>0</v>
      </c>
      <c r="R94" s="1">
        <f>Inskrivning!W102</f>
        <v>0</v>
      </c>
      <c r="S94" s="1">
        <f>Inskrivning!X102</f>
        <v>0</v>
      </c>
    </row>
    <row r="95" spans="1:19" ht="15" x14ac:dyDescent="0.25">
      <c r="A95" s="2"/>
      <c r="B95" s="2" t="str">
        <f>Inskrivning!G95</f>
        <v/>
      </c>
      <c r="C95" s="2" t="s">
        <v>81</v>
      </c>
      <c r="D95" s="2" t="str">
        <f t="shared" si="2"/>
        <v xml:space="preserve">Kl </v>
      </c>
      <c r="E95" s="53" t="str">
        <f>Inskrivning!J95</f>
        <v/>
      </c>
      <c r="F95" s="35" t="str">
        <f>Inskrivning!K95</f>
        <v/>
      </c>
      <c r="G95" s="2">
        <f>Inskrivning!L95</f>
        <v>0</v>
      </c>
      <c r="H95" s="2">
        <f>Inskrivning!M95</f>
        <v>0</v>
      </c>
      <c r="I95" s="2">
        <f>Inskrivning!N95</f>
        <v>0</v>
      </c>
      <c r="J95" s="2">
        <f>Inskrivning!O95</f>
        <v>0</v>
      </c>
      <c r="K95" s="2">
        <f>Inskrivning!P95</f>
        <v>0</v>
      </c>
      <c r="L95" s="1">
        <f>Inskrivning!Q95</f>
        <v>0</v>
      </c>
      <c r="M95" s="2">
        <f>Inskrivning!R95</f>
        <v>0</v>
      </c>
      <c r="N95" s="2">
        <f>Inskrivning!S95</f>
        <v>0</v>
      </c>
      <c r="O95" s="2">
        <f>Inskrivning!T95</f>
        <v>0</v>
      </c>
      <c r="P95" s="2">
        <f>Inskrivning!U95</f>
        <v>0</v>
      </c>
      <c r="Q95" s="2">
        <f>Inskrivning!V95</f>
        <v>0</v>
      </c>
      <c r="R95" s="1">
        <f>Inskrivning!W95</f>
        <v>0</v>
      </c>
      <c r="S95" s="1">
        <f>Inskrivning!X95</f>
        <v>0</v>
      </c>
    </row>
    <row r="96" spans="1:19" ht="15" x14ac:dyDescent="0.25">
      <c r="A96" s="2"/>
      <c r="B96" s="2" t="str">
        <f>Inskrivning!G87</f>
        <v/>
      </c>
      <c r="C96" s="2" t="s">
        <v>81</v>
      </c>
      <c r="D96" s="2" t="str">
        <f t="shared" si="2"/>
        <v xml:space="preserve">Kl </v>
      </c>
      <c r="E96" s="53" t="str">
        <f>Inskrivning!J87</f>
        <v/>
      </c>
      <c r="F96" s="35" t="str">
        <f>Inskrivning!K87</f>
        <v/>
      </c>
      <c r="G96" s="2">
        <f>Inskrivning!L87</f>
        <v>0</v>
      </c>
      <c r="H96" s="2">
        <f>Inskrivning!M87</f>
        <v>0</v>
      </c>
      <c r="I96" s="2">
        <f>Inskrivning!N87</f>
        <v>0</v>
      </c>
      <c r="J96" s="2">
        <f>Inskrivning!O87</f>
        <v>0</v>
      </c>
      <c r="K96" s="2">
        <f>Inskrivning!P87</f>
        <v>0</v>
      </c>
      <c r="L96" s="1">
        <f>Inskrivning!Q87</f>
        <v>0</v>
      </c>
      <c r="M96" s="2">
        <f>Inskrivning!R87</f>
        <v>0</v>
      </c>
      <c r="N96" s="2">
        <f>Inskrivning!S87</f>
        <v>0</v>
      </c>
      <c r="O96" s="2">
        <f>Inskrivning!T87</f>
        <v>0</v>
      </c>
      <c r="P96" s="2">
        <f>Inskrivning!U87</f>
        <v>0</v>
      </c>
      <c r="Q96" s="2">
        <f>Inskrivning!V87</f>
        <v>0</v>
      </c>
      <c r="R96" s="1">
        <f>Inskrivning!W87</f>
        <v>0</v>
      </c>
      <c r="S96" s="1">
        <f>Inskrivning!X87</f>
        <v>0</v>
      </c>
    </row>
    <row r="97" spans="1:19" ht="15" x14ac:dyDescent="0.25">
      <c r="A97" s="2"/>
      <c r="B97" s="2" t="str">
        <f>Inskrivning!G92</f>
        <v/>
      </c>
      <c r="C97" s="2" t="s">
        <v>81</v>
      </c>
      <c r="D97" s="2" t="str">
        <f t="shared" si="2"/>
        <v xml:space="preserve">Kl </v>
      </c>
      <c r="E97" s="53" t="str">
        <f>Inskrivning!J92</f>
        <v/>
      </c>
      <c r="F97" s="35" t="str">
        <f>Inskrivning!K92</f>
        <v/>
      </c>
      <c r="G97" s="2">
        <f>Inskrivning!L92</f>
        <v>0</v>
      </c>
      <c r="H97" s="2">
        <f>Inskrivning!M92</f>
        <v>0</v>
      </c>
      <c r="I97" s="2">
        <f>Inskrivning!N92</f>
        <v>0</v>
      </c>
      <c r="J97" s="2">
        <f>Inskrivning!O92</f>
        <v>0</v>
      </c>
      <c r="K97" s="2">
        <f>Inskrivning!P92</f>
        <v>0</v>
      </c>
      <c r="L97" s="1">
        <f>Inskrivning!Q92</f>
        <v>0</v>
      </c>
      <c r="M97" s="2">
        <f>Inskrivning!R92</f>
        <v>0</v>
      </c>
      <c r="N97" s="2">
        <f>Inskrivning!S92</f>
        <v>0</v>
      </c>
      <c r="O97" s="2">
        <f>Inskrivning!T92</f>
        <v>0</v>
      </c>
      <c r="P97" s="2">
        <f>Inskrivning!U92</f>
        <v>0</v>
      </c>
      <c r="Q97" s="2">
        <f>Inskrivning!V92</f>
        <v>0</v>
      </c>
      <c r="R97" s="1">
        <f>Inskrivning!W92</f>
        <v>0</v>
      </c>
      <c r="S97" s="1">
        <f>Inskrivning!X92</f>
        <v>0</v>
      </c>
    </row>
    <row r="98" spans="1:19" ht="15" x14ac:dyDescent="0.25">
      <c r="A98" s="2"/>
      <c r="B98" s="2" t="str">
        <f>Inskrivning!G93</f>
        <v/>
      </c>
      <c r="C98" s="2" t="s">
        <v>81</v>
      </c>
      <c r="D98" s="2" t="str">
        <f t="shared" si="2"/>
        <v xml:space="preserve">Kl </v>
      </c>
      <c r="E98" s="53" t="str">
        <f>Inskrivning!J93</f>
        <v/>
      </c>
      <c r="F98" s="35" t="str">
        <f>Inskrivning!K93</f>
        <v/>
      </c>
      <c r="G98" s="2">
        <f>Inskrivning!L93</f>
        <v>0</v>
      </c>
      <c r="H98" s="2">
        <f>Inskrivning!M93</f>
        <v>0</v>
      </c>
      <c r="I98" s="2">
        <f>Inskrivning!N93</f>
        <v>0</v>
      </c>
      <c r="J98" s="2">
        <f>Inskrivning!O93</f>
        <v>0</v>
      </c>
      <c r="K98" s="2">
        <f>Inskrivning!P93</f>
        <v>0</v>
      </c>
      <c r="L98" s="1">
        <f>Inskrivning!Q93</f>
        <v>0</v>
      </c>
      <c r="M98" s="2">
        <f>Inskrivning!R93</f>
        <v>0</v>
      </c>
      <c r="N98" s="2">
        <f>Inskrivning!S93</f>
        <v>0</v>
      </c>
      <c r="O98" s="2">
        <f>Inskrivning!T93</f>
        <v>0</v>
      </c>
      <c r="P98" s="2">
        <f>Inskrivning!U93</f>
        <v>0</v>
      </c>
      <c r="Q98" s="2">
        <f>Inskrivning!V93</f>
        <v>0</v>
      </c>
      <c r="R98" s="1">
        <f>Inskrivning!W93</f>
        <v>0</v>
      </c>
      <c r="S98" s="1">
        <f>Inskrivning!X93</f>
        <v>0</v>
      </c>
    </row>
    <row r="99" spans="1:19" ht="15" x14ac:dyDescent="0.25">
      <c r="A99" s="2"/>
      <c r="B99" s="2" t="str">
        <f>Inskrivning!G67</f>
        <v/>
      </c>
      <c r="C99" s="2" t="s">
        <v>81</v>
      </c>
      <c r="D99" s="2" t="str">
        <f t="shared" si="2"/>
        <v xml:space="preserve">Kl </v>
      </c>
      <c r="E99" s="53" t="str">
        <f>Inskrivning!J67</f>
        <v/>
      </c>
      <c r="F99" s="35" t="str">
        <f>Inskrivning!K67</f>
        <v/>
      </c>
      <c r="G99" s="2">
        <f>Inskrivning!L67</f>
        <v>0</v>
      </c>
      <c r="H99" s="2">
        <f>Inskrivning!M67</f>
        <v>0</v>
      </c>
      <c r="I99" s="2">
        <f>Inskrivning!N67</f>
        <v>0</v>
      </c>
      <c r="J99" s="2">
        <f>Inskrivning!O67</f>
        <v>0</v>
      </c>
      <c r="K99" s="2">
        <f>Inskrivning!P67</f>
        <v>0</v>
      </c>
      <c r="L99" s="1">
        <f>Inskrivning!Q67</f>
        <v>0</v>
      </c>
      <c r="M99" s="2">
        <f>Inskrivning!R67</f>
        <v>0</v>
      </c>
      <c r="N99" s="2">
        <f>Inskrivning!S67</f>
        <v>0</v>
      </c>
      <c r="O99" s="2">
        <f>Inskrivning!T67</f>
        <v>0</v>
      </c>
      <c r="P99" s="2">
        <f>Inskrivning!U67</f>
        <v>0</v>
      </c>
      <c r="Q99" s="2">
        <f>Inskrivning!V67</f>
        <v>0</v>
      </c>
      <c r="R99" s="1">
        <f>Inskrivning!W67</f>
        <v>0</v>
      </c>
      <c r="S99" s="1">
        <f>Inskrivning!X67</f>
        <v>0</v>
      </c>
    </row>
    <row r="100" spans="1:19" ht="15" x14ac:dyDescent="0.25">
      <c r="A100" s="2"/>
      <c r="B100" s="2" t="str">
        <f>Inskrivning!G94</f>
        <v/>
      </c>
      <c r="C100" s="2" t="s">
        <v>81</v>
      </c>
      <c r="D100" s="2" t="str">
        <f t="shared" si="2"/>
        <v xml:space="preserve">Kl </v>
      </c>
      <c r="E100" s="53" t="str">
        <f>Inskrivning!J94</f>
        <v/>
      </c>
      <c r="F100" s="35" t="str">
        <f>Inskrivning!K94</f>
        <v/>
      </c>
      <c r="G100" s="2">
        <f>Inskrivning!L94</f>
        <v>0</v>
      </c>
      <c r="H100" s="2">
        <f>Inskrivning!M94</f>
        <v>0</v>
      </c>
      <c r="I100" s="2">
        <f>Inskrivning!N94</f>
        <v>0</v>
      </c>
      <c r="J100" s="2">
        <f>Inskrivning!O94</f>
        <v>0</v>
      </c>
      <c r="K100" s="2">
        <f>Inskrivning!P94</f>
        <v>0</v>
      </c>
      <c r="L100" s="1">
        <f>Inskrivning!Q94</f>
        <v>0</v>
      </c>
      <c r="M100" s="2">
        <f>Inskrivning!R94</f>
        <v>0</v>
      </c>
      <c r="N100" s="2">
        <f>Inskrivning!S94</f>
        <v>0</v>
      </c>
      <c r="O100" s="2">
        <f>Inskrivning!T94</f>
        <v>0</v>
      </c>
      <c r="P100" s="2">
        <f>Inskrivning!U94</f>
        <v>0</v>
      </c>
      <c r="Q100" s="2">
        <f>Inskrivning!V94</f>
        <v>0</v>
      </c>
      <c r="R100" s="1">
        <f>Inskrivning!W94</f>
        <v>0</v>
      </c>
      <c r="S100" s="1">
        <f>Inskrivning!X94</f>
        <v>0</v>
      </c>
    </row>
    <row r="101" spans="1:19" ht="15" x14ac:dyDescent="0.25">
      <c r="A101" s="2"/>
      <c r="B101" s="2" t="str">
        <f>Inskrivning!G91</f>
        <v/>
      </c>
      <c r="C101" s="2" t="s">
        <v>81</v>
      </c>
      <c r="D101" s="2" t="str">
        <f t="shared" ref="D101:D132" si="3">C101&amp;" "&amp;B101</f>
        <v xml:space="preserve">Kl </v>
      </c>
      <c r="E101" s="53" t="str">
        <f>Inskrivning!J91</f>
        <v/>
      </c>
      <c r="F101" s="35" t="str">
        <f>Inskrivning!K91</f>
        <v/>
      </c>
      <c r="G101" s="2">
        <f>Inskrivning!L91</f>
        <v>0</v>
      </c>
      <c r="H101" s="2">
        <f>Inskrivning!M91</f>
        <v>0</v>
      </c>
      <c r="I101" s="2">
        <f>Inskrivning!N91</f>
        <v>0</v>
      </c>
      <c r="J101" s="2">
        <f>Inskrivning!O91</f>
        <v>0</v>
      </c>
      <c r="K101" s="2">
        <f>Inskrivning!P91</f>
        <v>0</v>
      </c>
      <c r="L101" s="1">
        <f>Inskrivning!Q91</f>
        <v>0</v>
      </c>
      <c r="M101" s="2">
        <f>Inskrivning!R91</f>
        <v>0</v>
      </c>
      <c r="N101" s="2">
        <f>Inskrivning!S91</f>
        <v>0</v>
      </c>
      <c r="O101" s="2">
        <f>Inskrivning!T91</f>
        <v>0</v>
      </c>
      <c r="P101" s="2">
        <f>Inskrivning!U91</f>
        <v>0</v>
      </c>
      <c r="Q101" s="2">
        <f>Inskrivning!V91</f>
        <v>0</v>
      </c>
      <c r="R101" s="1">
        <f>Inskrivning!W91</f>
        <v>0</v>
      </c>
      <c r="S101" s="1">
        <f>Inskrivning!X91</f>
        <v>0</v>
      </c>
    </row>
    <row r="102" spans="1:19" ht="15" x14ac:dyDescent="0.25">
      <c r="A102" s="2"/>
      <c r="B102" s="2" t="str">
        <f>Inskrivning!G79</f>
        <v/>
      </c>
      <c r="C102" s="2" t="s">
        <v>81</v>
      </c>
      <c r="D102" s="2" t="str">
        <f t="shared" si="3"/>
        <v xml:space="preserve">Kl </v>
      </c>
      <c r="E102" s="53" t="str">
        <f>Inskrivning!J79</f>
        <v/>
      </c>
      <c r="F102" s="35" t="str">
        <f>Inskrivning!K79</f>
        <v/>
      </c>
      <c r="G102" s="2">
        <f>Inskrivning!L79</f>
        <v>0</v>
      </c>
      <c r="H102" s="2">
        <f>Inskrivning!M79</f>
        <v>0</v>
      </c>
      <c r="I102" s="2">
        <f>Inskrivning!N79</f>
        <v>0</v>
      </c>
      <c r="J102" s="2">
        <f>Inskrivning!O79</f>
        <v>0</v>
      </c>
      <c r="K102" s="2">
        <f>Inskrivning!P79</f>
        <v>0</v>
      </c>
      <c r="L102" s="1">
        <f>Inskrivning!Q79</f>
        <v>0</v>
      </c>
      <c r="M102" s="2">
        <f>Inskrivning!R79</f>
        <v>0</v>
      </c>
      <c r="N102" s="2">
        <f>Inskrivning!S79</f>
        <v>0</v>
      </c>
      <c r="O102" s="2">
        <f>Inskrivning!T79</f>
        <v>0</v>
      </c>
      <c r="P102" s="2">
        <f>Inskrivning!U79</f>
        <v>0</v>
      </c>
      <c r="Q102" s="2">
        <f>Inskrivning!V79</f>
        <v>0</v>
      </c>
      <c r="R102" s="1">
        <f>Inskrivning!W79</f>
        <v>0</v>
      </c>
      <c r="S102" s="1">
        <f>Inskrivning!X79</f>
        <v>0</v>
      </c>
    </row>
    <row r="103" spans="1:19" ht="15" x14ac:dyDescent="0.25">
      <c r="A103" s="2"/>
      <c r="B103" s="2" t="str">
        <f>Inskrivning!G78</f>
        <v/>
      </c>
      <c r="C103" s="2" t="s">
        <v>81</v>
      </c>
      <c r="D103" s="2" t="str">
        <f t="shared" si="3"/>
        <v xml:space="preserve">Kl </v>
      </c>
      <c r="E103" s="53" t="str">
        <f>Inskrivning!J78</f>
        <v/>
      </c>
      <c r="F103" s="35" t="str">
        <f>Inskrivning!K78</f>
        <v/>
      </c>
      <c r="G103" s="2">
        <f>Inskrivning!L78</f>
        <v>0</v>
      </c>
      <c r="H103" s="2">
        <f>Inskrivning!M78</f>
        <v>0</v>
      </c>
      <c r="I103" s="2">
        <f>Inskrivning!N78</f>
        <v>0</v>
      </c>
      <c r="J103" s="2">
        <f>Inskrivning!O78</f>
        <v>0</v>
      </c>
      <c r="K103" s="2">
        <f>Inskrivning!P78</f>
        <v>0</v>
      </c>
      <c r="L103" s="1">
        <f>Inskrivning!Q78</f>
        <v>0</v>
      </c>
      <c r="M103" s="2">
        <f>Inskrivning!R78</f>
        <v>0</v>
      </c>
      <c r="N103" s="2">
        <f>Inskrivning!S78</f>
        <v>0</v>
      </c>
      <c r="O103" s="2">
        <f>Inskrivning!T78</f>
        <v>0</v>
      </c>
      <c r="P103" s="2">
        <f>Inskrivning!U78</f>
        <v>0</v>
      </c>
      <c r="Q103" s="2">
        <f>Inskrivning!V78</f>
        <v>0</v>
      </c>
      <c r="R103" s="1">
        <f>Inskrivning!W78</f>
        <v>0</v>
      </c>
      <c r="S103" s="1">
        <f>Inskrivning!X78</f>
        <v>0</v>
      </c>
    </row>
    <row r="104" spans="1:19" ht="15" x14ac:dyDescent="0.25">
      <c r="A104" s="2"/>
      <c r="B104" s="2" t="str">
        <f>Inskrivning!G71</f>
        <v/>
      </c>
      <c r="C104" s="2" t="s">
        <v>81</v>
      </c>
      <c r="D104" s="2" t="str">
        <f t="shared" si="3"/>
        <v xml:space="preserve">Kl </v>
      </c>
      <c r="E104" s="53" t="str">
        <f>Inskrivning!J71</f>
        <v/>
      </c>
      <c r="F104" s="35" t="str">
        <f>Inskrivning!K71</f>
        <v/>
      </c>
      <c r="G104" s="2">
        <f>Inskrivning!L71</f>
        <v>0</v>
      </c>
      <c r="H104" s="2">
        <f>Inskrivning!M71</f>
        <v>0</v>
      </c>
      <c r="I104" s="2">
        <f>Inskrivning!N71</f>
        <v>0</v>
      </c>
      <c r="J104" s="2">
        <f>Inskrivning!O71</f>
        <v>0</v>
      </c>
      <c r="K104" s="2">
        <f>Inskrivning!P71</f>
        <v>0</v>
      </c>
      <c r="L104" s="1">
        <f>Inskrivning!Q71</f>
        <v>0</v>
      </c>
      <c r="M104" s="2">
        <f>Inskrivning!R71</f>
        <v>0</v>
      </c>
      <c r="N104" s="2">
        <f>Inskrivning!S71</f>
        <v>0</v>
      </c>
      <c r="O104" s="2">
        <f>Inskrivning!T71</f>
        <v>0</v>
      </c>
      <c r="P104" s="2">
        <f>Inskrivning!U71</f>
        <v>0</v>
      </c>
      <c r="Q104" s="2">
        <f>Inskrivning!V71</f>
        <v>0</v>
      </c>
      <c r="R104" s="1">
        <f>Inskrivning!W71</f>
        <v>0</v>
      </c>
      <c r="S104" s="1">
        <f>Inskrivning!X71</f>
        <v>0</v>
      </c>
    </row>
    <row r="105" spans="1:19" ht="15" x14ac:dyDescent="0.25">
      <c r="A105" s="2"/>
      <c r="B105" s="2" t="str">
        <f>Inskrivning!G77</f>
        <v/>
      </c>
      <c r="C105" s="2" t="s">
        <v>81</v>
      </c>
      <c r="D105" s="2" t="str">
        <f t="shared" si="3"/>
        <v xml:space="preserve">Kl </v>
      </c>
      <c r="E105" s="53" t="str">
        <f>Inskrivning!J77</f>
        <v/>
      </c>
      <c r="F105" s="35" t="str">
        <f>Inskrivning!K77</f>
        <v/>
      </c>
      <c r="G105" s="2">
        <f>Inskrivning!L77</f>
        <v>0</v>
      </c>
      <c r="H105" s="2">
        <f>Inskrivning!M77</f>
        <v>0</v>
      </c>
      <c r="I105" s="2">
        <f>Inskrivning!N77</f>
        <v>0</v>
      </c>
      <c r="J105" s="2">
        <f>Inskrivning!O77</f>
        <v>0</v>
      </c>
      <c r="K105" s="2">
        <f>Inskrivning!P77</f>
        <v>0</v>
      </c>
      <c r="L105" s="1">
        <f>Inskrivning!Q77</f>
        <v>0</v>
      </c>
      <c r="M105" s="2">
        <f>Inskrivning!R77</f>
        <v>0</v>
      </c>
      <c r="N105" s="2">
        <f>Inskrivning!S77</f>
        <v>0</v>
      </c>
      <c r="O105" s="2">
        <f>Inskrivning!T77</f>
        <v>0</v>
      </c>
      <c r="P105" s="2">
        <f>Inskrivning!U77</f>
        <v>0</v>
      </c>
      <c r="Q105" s="2">
        <f>Inskrivning!V77</f>
        <v>0</v>
      </c>
      <c r="R105" s="1">
        <f>Inskrivning!W77</f>
        <v>0</v>
      </c>
      <c r="S105" s="1">
        <f>Inskrivning!X77</f>
        <v>0</v>
      </c>
    </row>
    <row r="106" spans="1:19" ht="15" x14ac:dyDescent="0.25">
      <c r="A106" s="2"/>
      <c r="B106" s="2" t="str">
        <f>Inskrivning!G70</f>
        <v/>
      </c>
      <c r="C106" s="2" t="s">
        <v>81</v>
      </c>
      <c r="D106" s="2" t="str">
        <f t="shared" si="3"/>
        <v xml:space="preserve">Kl </v>
      </c>
      <c r="E106" s="53" t="str">
        <f>Inskrivning!J70</f>
        <v/>
      </c>
      <c r="F106" s="35" t="str">
        <f>Inskrivning!K70</f>
        <v/>
      </c>
      <c r="G106" s="2">
        <f>Inskrivning!L70</f>
        <v>0</v>
      </c>
      <c r="H106" s="2">
        <f>Inskrivning!M70</f>
        <v>0</v>
      </c>
      <c r="I106" s="2">
        <f>Inskrivning!N70</f>
        <v>0</v>
      </c>
      <c r="J106" s="2">
        <f>Inskrivning!O70</f>
        <v>0</v>
      </c>
      <c r="K106" s="2">
        <f>Inskrivning!P70</f>
        <v>0</v>
      </c>
      <c r="L106" s="1">
        <f>Inskrivning!Q70</f>
        <v>0</v>
      </c>
      <c r="M106" s="2">
        <f>Inskrivning!R70</f>
        <v>0</v>
      </c>
      <c r="N106" s="2">
        <f>Inskrivning!S70</f>
        <v>0</v>
      </c>
      <c r="O106" s="2">
        <f>Inskrivning!T70</f>
        <v>0</v>
      </c>
      <c r="P106" s="2">
        <f>Inskrivning!U70</f>
        <v>0</v>
      </c>
      <c r="Q106" s="2">
        <f>Inskrivning!V70</f>
        <v>0</v>
      </c>
      <c r="R106" s="1">
        <f>Inskrivning!W70</f>
        <v>0</v>
      </c>
      <c r="S106" s="1">
        <f>Inskrivning!X70</f>
        <v>0</v>
      </c>
    </row>
    <row r="107" spans="1:19" ht="15" x14ac:dyDescent="0.25">
      <c r="A107" s="2"/>
      <c r="B107" s="2" t="str">
        <f>Inskrivning!G69</f>
        <v/>
      </c>
      <c r="C107" s="2" t="s">
        <v>81</v>
      </c>
      <c r="D107" s="2" t="str">
        <f t="shared" si="3"/>
        <v xml:space="preserve">Kl </v>
      </c>
      <c r="E107" s="53" t="str">
        <f>Inskrivning!J69</f>
        <v/>
      </c>
      <c r="F107" s="35" t="str">
        <f>Inskrivning!K69</f>
        <v/>
      </c>
      <c r="G107" s="2">
        <f>Inskrivning!L69</f>
        <v>0</v>
      </c>
      <c r="H107" s="2">
        <f>Inskrivning!M69</f>
        <v>0</v>
      </c>
      <c r="I107" s="2">
        <f>Inskrivning!N69</f>
        <v>0</v>
      </c>
      <c r="J107" s="2">
        <f>Inskrivning!O69</f>
        <v>0</v>
      </c>
      <c r="K107" s="2">
        <f>Inskrivning!P69</f>
        <v>0</v>
      </c>
      <c r="L107" s="1">
        <f>Inskrivning!Q69</f>
        <v>0</v>
      </c>
      <c r="M107" s="2">
        <f>Inskrivning!R69</f>
        <v>0</v>
      </c>
      <c r="N107" s="2">
        <f>Inskrivning!S69</f>
        <v>0</v>
      </c>
      <c r="O107" s="2">
        <f>Inskrivning!T69</f>
        <v>0</v>
      </c>
      <c r="P107" s="2">
        <f>Inskrivning!U69</f>
        <v>0</v>
      </c>
      <c r="Q107" s="2">
        <f>Inskrivning!V69</f>
        <v>0</v>
      </c>
      <c r="R107" s="1">
        <f>Inskrivning!W69</f>
        <v>0</v>
      </c>
      <c r="S107" s="1">
        <f>Inskrivning!X69</f>
        <v>0</v>
      </c>
    </row>
    <row r="108" spans="1:19" ht="15" x14ac:dyDescent="0.25">
      <c r="A108" s="2"/>
      <c r="B108" s="2" t="str">
        <f>Inskrivning!G72</f>
        <v/>
      </c>
      <c r="C108" s="2" t="s">
        <v>81</v>
      </c>
      <c r="D108" s="2" t="str">
        <f t="shared" si="3"/>
        <v xml:space="preserve">Kl </v>
      </c>
      <c r="E108" s="53" t="str">
        <f>Inskrivning!J72</f>
        <v/>
      </c>
      <c r="F108" s="35" t="str">
        <f>Inskrivning!K72</f>
        <v/>
      </c>
      <c r="G108" s="2">
        <f>Inskrivning!L72</f>
        <v>0</v>
      </c>
      <c r="H108" s="2">
        <f>Inskrivning!M72</f>
        <v>0</v>
      </c>
      <c r="I108" s="2">
        <f>Inskrivning!N72</f>
        <v>0</v>
      </c>
      <c r="J108" s="2">
        <f>Inskrivning!O72</f>
        <v>0</v>
      </c>
      <c r="K108" s="2">
        <f>Inskrivning!P72</f>
        <v>0</v>
      </c>
      <c r="L108" s="1">
        <f>Inskrivning!Q72</f>
        <v>0</v>
      </c>
      <c r="M108" s="2">
        <f>Inskrivning!R72</f>
        <v>0</v>
      </c>
      <c r="N108" s="2">
        <f>Inskrivning!S72</f>
        <v>0</v>
      </c>
      <c r="O108" s="2">
        <f>Inskrivning!T72</f>
        <v>0</v>
      </c>
      <c r="P108" s="2">
        <f>Inskrivning!U72</f>
        <v>0</v>
      </c>
      <c r="Q108" s="2">
        <f>Inskrivning!V72</f>
        <v>0</v>
      </c>
      <c r="R108" s="1">
        <f>Inskrivning!W72</f>
        <v>0</v>
      </c>
      <c r="S108" s="1">
        <f>Inskrivning!X72</f>
        <v>0</v>
      </c>
    </row>
    <row r="109" spans="1:19" ht="15" x14ac:dyDescent="0.25">
      <c r="A109" s="2"/>
      <c r="B109" s="2" t="str">
        <f>Inskrivning!G73</f>
        <v/>
      </c>
      <c r="C109" s="2" t="s">
        <v>81</v>
      </c>
      <c r="D109" s="2" t="str">
        <f t="shared" si="3"/>
        <v xml:space="preserve">Kl </v>
      </c>
      <c r="E109" s="53" t="str">
        <f>Inskrivning!J73</f>
        <v/>
      </c>
      <c r="F109" s="35" t="str">
        <f>Inskrivning!K73</f>
        <v/>
      </c>
      <c r="G109" s="2">
        <f>Inskrivning!L73</f>
        <v>0</v>
      </c>
      <c r="H109" s="2">
        <f>Inskrivning!M73</f>
        <v>0</v>
      </c>
      <c r="I109" s="2">
        <f>Inskrivning!N73</f>
        <v>0</v>
      </c>
      <c r="J109" s="2">
        <f>Inskrivning!O73</f>
        <v>0</v>
      </c>
      <c r="K109" s="2">
        <f>Inskrivning!P73</f>
        <v>0</v>
      </c>
      <c r="L109" s="1">
        <f>Inskrivning!Q73</f>
        <v>0</v>
      </c>
      <c r="M109" s="2">
        <f>Inskrivning!R73</f>
        <v>0</v>
      </c>
      <c r="N109" s="2">
        <f>Inskrivning!S73</f>
        <v>0</v>
      </c>
      <c r="O109" s="2">
        <f>Inskrivning!T73</f>
        <v>0</v>
      </c>
      <c r="P109" s="2">
        <f>Inskrivning!U73</f>
        <v>0</v>
      </c>
      <c r="Q109" s="2">
        <f>Inskrivning!V73</f>
        <v>0</v>
      </c>
      <c r="R109" s="1">
        <f>Inskrivning!W73</f>
        <v>0</v>
      </c>
      <c r="S109" s="1">
        <f>Inskrivning!X73</f>
        <v>0</v>
      </c>
    </row>
    <row r="110" spans="1:19" ht="15" x14ac:dyDescent="0.25">
      <c r="A110" s="2"/>
      <c r="B110" s="2" t="str">
        <f>Inskrivning!G83</f>
        <v/>
      </c>
      <c r="C110" s="2" t="s">
        <v>81</v>
      </c>
      <c r="D110" s="2" t="str">
        <f t="shared" si="3"/>
        <v xml:space="preserve">Kl </v>
      </c>
      <c r="E110" s="53" t="str">
        <f>Inskrivning!J83</f>
        <v/>
      </c>
      <c r="F110" s="35" t="str">
        <f>Inskrivning!K83</f>
        <v/>
      </c>
      <c r="G110" s="2">
        <f>Inskrivning!L83</f>
        <v>0</v>
      </c>
      <c r="H110" s="2">
        <f>Inskrivning!M83</f>
        <v>0</v>
      </c>
      <c r="I110" s="2">
        <f>Inskrivning!N83</f>
        <v>0</v>
      </c>
      <c r="J110" s="2">
        <f>Inskrivning!O83</f>
        <v>0</v>
      </c>
      <c r="K110" s="2">
        <f>Inskrivning!P83</f>
        <v>0</v>
      </c>
      <c r="L110" s="1">
        <f>Inskrivning!Q83</f>
        <v>0</v>
      </c>
      <c r="M110" s="2">
        <f>Inskrivning!R83</f>
        <v>0</v>
      </c>
      <c r="N110" s="2">
        <f>Inskrivning!S83</f>
        <v>0</v>
      </c>
      <c r="O110" s="2">
        <f>Inskrivning!T83</f>
        <v>0</v>
      </c>
      <c r="P110" s="2">
        <f>Inskrivning!U83</f>
        <v>0</v>
      </c>
      <c r="Q110" s="2">
        <f>Inskrivning!V83</f>
        <v>0</v>
      </c>
      <c r="R110" s="1">
        <f>Inskrivning!W83</f>
        <v>0</v>
      </c>
      <c r="S110" s="1">
        <f>Inskrivning!X83</f>
        <v>0</v>
      </c>
    </row>
    <row r="111" spans="1:19" ht="15" x14ac:dyDescent="0.25">
      <c r="A111" s="2"/>
      <c r="B111" s="2" t="str">
        <f>Inskrivning!G82</f>
        <v/>
      </c>
      <c r="C111" s="2" t="s">
        <v>81</v>
      </c>
      <c r="D111" s="2" t="str">
        <f t="shared" si="3"/>
        <v xml:space="preserve">Kl </v>
      </c>
      <c r="E111" s="53" t="str">
        <f>Inskrivning!J82</f>
        <v/>
      </c>
      <c r="F111" s="35" t="str">
        <f>Inskrivning!K82</f>
        <v/>
      </c>
      <c r="G111" s="2">
        <f>Inskrivning!L82</f>
        <v>0</v>
      </c>
      <c r="H111" s="2">
        <f>Inskrivning!M82</f>
        <v>0</v>
      </c>
      <c r="I111" s="2">
        <f>Inskrivning!N82</f>
        <v>0</v>
      </c>
      <c r="J111" s="2">
        <f>Inskrivning!O82</f>
        <v>0</v>
      </c>
      <c r="K111" s="2">
        <f>Inskrivning!P82</f>
        <v>0</v>
      </c>
      <c r="L111" s="1">
        <f>Inskrivning!Q82</f>
        <v>0</v>
      </c>
      <c r="M111" s="2">
        <f>Inskrivning!R82</f>
        <v>0</v>
      </c>
      <c r="N111" s="2">
        <f>Inskrivning!S82</f>
        <v>0</v>
      </c>
      <c r="O111" s="2">
        <f>Inskrivning!T82</f>
        <v>0</v>
      </c>
      <c r="P111" s="2">
        <f>Inskrivning!U82</f>
        <v>0</v>
      </c>
      <c r="Q111" s="2">
        <f>Inskrivning!V82</f>
        <v>0</v>
      </c>
      <c r="R111" s="1">
        <f>Inskrivning!W82</f>
        <v>0</v>
      </c>
      <c r="S111" s="1">
        <f>Inskrivning!X82</f>
        <v>0</v>
      </c>
    </row>
    <row r="112" spans="1:19" ht="15" x14ac:dyDescent="0.25">
      <c r="A112" s="2"/>
      <c r="B112" s="2" t="str">
        <f>Inskrivning!G81</f>
        <v/>
      </c>
      <c r="C112" s="2" t="s">
        <v>81</v>
      </c>
      <c r="D112" s="2" t="str">
        <f t="shared" si="3"/>
        <v xml:space="preserve">Kl </v>
      </c>
      <c r="E112" s="53" t="str">
        <f>Inskrivning!J81</f>
        <v/>
      </c>
      <c r="F112" s="35" t="str">
        <f>Inskrivning!K81</f>
        <v/>
      </c>
      <c r="G112" s="2">
        <f>Inskrivning!L81</f>
        <v>0</v>
      </c>
      <c r="H112" s="2">
        <f>Inskrivning!M81</f>
        <v>0</v>
      </c>
      <c r="I112" s="2">
        <f>Inskrivning!N81</f>
        <v>0</v>
      </c>
      <c r="J112" s="2">
        <f>Inskrivning!O81</f>
        <v>0</v>
      </c>
      <c r="K112" s="2">
        <f>Inskrivning!P81</f>
        <v>0</v>
      </c>
      <c r="L112" s="1">
        <f>Inskrivning!Q81</f>
        <v>0</v>
      </c>
      <c r="M112" s="2">
        <f>Inskrivning!R81</f>
        <v>0</v>
      </c>
      <c r="N112" s="2">
        <f>Inskrivning!S81</f>
        <v>0</v>
      </c>
      <c r="O112" s="2">
        <f>Inskrivning!T81</f>
        <v>0</v>
      </c>
      <c r="P112" s="2">
        <f>Inskrivning!U81</f>
        <v>0</v>
      </c>
      <c r="Q112" s="2">
        <f>Inskrivning!V81</f>
        <v>0</v>
      </c>
      <c r="R112" s="1">
        <f>Inskrivning!W81</f>
        <v>0</v>
      </c>
      <c r="S112" s="1">
        <f>Inskrivning!X81</f>
        <v>0</v>
      </c>
    </row>
    <row r="113" spans="1:19" ht="15" x14ac:dyDescent="0.25">
      <c r="A113" s="2"/>
      <c r="B113" s="2" t="str">
        <f>Inskrivning!G7</f>
        <v/>
      </c>
      <c r="C113" s="2" t="s">
        <v>81</v>
      </c>
      <c r="D113" s="2" t="str">
        <f t="shared" si="3"/>
        <v xml:space="preserve">Kl </v>
      </c>
      <c r="E113" s="53" t="str">
        <f>Inskrivning!J7</f>
        <v/>
      </c>
      <c r="F113" s="35" t="str">
        <f>Inskrivning!K7</f>
        <v/>
      </c>
      <c r="G113" s="2">
        <f>Inskrivning!L7</f>
        <v>0</v>
      </c>
      <c r="H113" s="2">
        <f>Inskrivning!M7</f>
        <v>0</v>
      </c>
      <c r="I113" s="2">
        <f>Inskrivning!N7</f>
        <v>0</v>
      </c>
      <c r="J113" s="2">
        <f>Inskrivning!O7</f>
        <v>0</v>
      </c>
      <c r="K113" s="2">
        <f>Inskrivning!P7</f>
        <v>0</v>
      </c>
      <c r="L113" s="1">
        <f>Inskrivning!Q7</f>
        <v>0</v>
      </c>
      <c r="M113" s="2">
        <f>Inskrivning!R7</f>
        <v>0</v>
      </c>
      <c r="N113" s="2">
        <f>Inskrivning!S7</f>
        <v>0</v>
      </c>
      <c r="O113" s="2">
        <f>Inskrivning!T7</f>
        <v>0</v>
      </c>
      <c r="P113" s="2">
        <f>Inskrivning!U7</f>
        <v>0</v>
      </c>
      <c r="Q113" s="2">
        <f>Inskrivning!V7</f>
        <v>0</v>
      </c>
      <c r="R113" s="1">
        <f>Inskrivning!W7</f>
        <v>0</v>
      </c>
      <c r="S113" s="1">
        <f>Inskrivning!X7</f>
        <v>0</v>
      </c>
    </row>
    <row r="114" spans="1:19" ht="15" x14ac:dyDescent="0.25">
      <c r="A114" s="2"/>
      <c r="B114" s="2" t="str">
        <f>Inskrivning!G25</f>
        <v/>
      </c>
      <c r="C114" s="2" t="s">
        <v>81</v>
      </c>
      <c r="D114" s="2" t="str">
        <f t="shared" si="3"/>
        <v xml:space="preserve">Kl </v>
      </c>
      <c r="E114" s="53" t="str">
        <f>Inskrivning!J25</f>
        <v/>
      </c>
      <c r="F114" s="35" t="str">
        <f>Inskrivning!K25</f>
        <v/>
      </c>
      <c r="G114" s="2">
        <f>Inskrivning!L25</f>
        <v>0</v>
      </c>
      <c r="H114" s="2">
        <f>Inskrivning!M25</f>
        <v>0</v>
      </c>
      <c r="I114" s="2">
        <f>Inskrivning!N25</f>
        <v>0</v>
      </c>
      <c r="J114" s="2">
        <f>Inskrivning!O25</f>
        <v>0</v>
      </c>
      <c r="K114" s="2">
        <f>Inskrivning!P25</f>
        <v>0</v>
      </c>
      <c r="L114" s="1">
        <f>Inskrivning!Q25</f>
        <v>0</v>
      </c>
      <c r="M114" s="2">
        <f>Inskrivning!R25</f>
        <v>0</v>
      </c>
      <c r="N114" s="2">
        <f>Inskrivning!S25</f>
        <v>0</v>
      </c>
      <c r="O114" s="2">
        <f>Inskrivning!T25</f>
        <v>0</v>
      </c>
      <c r="P114" s="2">
        <f>Inskrivning!U25</f>
        <v>0</v>
      </c>
      <c r="Q114" s="2">
        <f>Inskrivning!V25</f>
        <v>0</v>
      </c>
      <c r="R114" s="1">
        <f>Inskrivning!W25</f>
        <v>0</v>
      </c>
      <c r="S114" s="1">
        <f>Inskrivning!X25</f>
        <v>0</v>
      </c>
    </row>
    <row r="115" spans="1:19" ht="15" x14ac:dyDescent="0.25">
      <c r="A115" s="2"/>
      <c r="B115" s="2" t="str">
        <f>Inskrivning!G26</f>
        <v/>
      </c>
      <c r="C115" s="2" t="s">
        <v>81</v>
      </c>
      <c r="D115" s="2" t="str">
        <f t="shared" si="3"/>
        <v xml:space="preserve">Kl </v>
      </c>
      <c r="E115" s="53" t="str">
        <f>Inskrivning!J26</f>
        <v/>
      </c>
      <c r="F115" s="35" t="str">
        <f>Inskrivning!K26</f>
        <v/>
      </c>
      <c r="G115" s="2">
        <f>Inskrivning!L26</f>
        <v>0</v>
      </c>
      <c r="H115" s="2">
        <f>Inskrivning!M26</f>
        <v>0</v>
      </c>
      <c r="I115" s="2">
        <f>Inskrivning!N26</f>
        <v>0</v>
      </c>
      <c r="J115" s="2">
        <f>Inskrivning!O26</f>
        <v>0</v>
      </c>
      <c r="K115" s="2">
        <f>Inskrivning!P26</f>
        <v>0</v>
      </c>
      <c r="L115" s="1">
        <f>Inskrivning!Q26</f>
        <v>0</v>
      </c>
      <c r="M115" s="2">
        <f>Inskrivning!R26</f>
        <v>0</v>
      </c>
      <c r="N115" s="2">
        <f>Inskrivning!S26</f>
        <v>0</v>
      </c>
      <c r="O115" s="2">
        <f>Inskrivning!T26</f>
        <v>0</v>
      </c>
      <c r="P115" s="2">
        <f>Inskrivning!U26</f>
        <v>0</v>
      </c>
      <c r="Q115" s="2">
        <f>Inskrivning!V26</f>
        <v>0</v>
      </c>
      <c r="R115" s="1">
        <f>Inskrivning!W26</f>
        <v>0</v>
      </c>
      <c r="S115" s="1">
        <f>Inskrivning!X26</f>
        <v>0</v>
      </c>
    </row>
    <row r="116" spans="1:19" ht="15" x14ac:dyDescent="0.25">
      <c r="A116" s="2"/>
      <c r="B116" s="2" t="str">
        <f>Inskrivning!G27</f>
        <v/>
      </c>
      <c r="C116" s="2" t="s">
        <v>81</v>
      </c>
      <c r="D116" s="2" t="str">
        <f t="shared" si="3"/>
        <v xml:space="preserve">Kl </v>
      </c>
      <c r="E116" s="53" t="str">
        <f>Inskrivning!J27</f>
        <v/>
      </c>
      <c r="F116" s="35" t="str">
        <f>Inskrivning!K27</f>
        <v/>
      </c>
      <c r="G116" s="2">
        <f>Inskrivning!L27</f>
        <v>0</v>
      </c>
      <c r="H116" s="2">
        <f>Inskrivning!M27</f>
        <v>0</v>
      </c>
      <c r="I116" s="2">
        <f>Inskrivning!N27</f>
        <v>0</v>
      </c>
      <c r="J116" s="2">
        <f>Inskrivning!O27</f>
        <v>0</v>
      </c>
      <c r="K116" s="2">
        <f>Inskrivning!P27</f>
        <v>0</v>
      </c>
      <c r="L116" s="1">
        <f>Inskrivning!Q27</f>
        <v>0</v>
      </c>
      <c r="M116" s="2">
        <f>Inskrivning!R27</f>
        <v>0</v>
      </c>
      <c r="N116" s="2">
        <f>Inskrivning!S27</f>
        <v>0</v>
      </c>
      <c r="O116" s="2">
        <f>Inskrivning!T27</f>
        <v>0</v>
      </c>
      <c r="P116" s="2">
        <f>Inskrivning!U27</f>
        <v>0</v>
      </c>
      <c r="Q116" s="2">
        <f>Inskrivning!V27</f>
        <v>0</v>
      </c>
      <c r="R116" s="1">
        <f>Inskrivning!W27</f>
        <v>0</v>
      </c>
      <c r="S116" s="1">
        <f>Inskrivning!X27</f>
        <v>0</v>
      </c>
    </row>
    <row r="117" spans="1:19" ht="15" x14ac:dyDescent="0.25">
      <c r="A117" s="2"/>
      <c r="B117" s="2" t="str">
        <f>Inskrivning!G29</f>
        <v/>
      </c>
      <c r="C117" s="2" t="s">
        <v>81</v>
      </c>
      <c r="D117" s="2" t="str">
        <f t="shared" si="3"/>
        <v xml:space="preserve">Kl </v>
      </c>
      <c r="E117" s="53" t="str">
        <f>Inskrivning!J29</f>
        <v/>
      </c>
      <c r="F117" s="35" t="str">
        <f>Inskrivning!K29</f>
        <v/>
      </c>
      <c r="G117" s="2">
        <f>Inskrivning!L29</f>
        <v>0</v>
      </c>
      <c r="H117" s="2">
        <f>Inskrivning!M29</f>
        <v>0</v>
      </c>
      <c r="I117" s="2">
        <f>Inskrivning!N29</f>
        <v>0</v>
      </c>
      <c r="J117" s="2">
        <f>Inskrivning!O29</f>
        <v>0</v>
      </c>
      <c r="K117" s="2">
        <f>Inskrivning!P29</f>
        <v>0</v>
      </c>
      <c r="L117" s="1">
        <f>Inskrivning!Q29</f>
        <v>0</v>
      </c>
      <c r="M117" s="2">
        <f>Inskrivning!R29</f>
        <v>0</v>
      </c>
      <c r="N117" s="2">
        <f>Inskrivning!S29</f>
        <v>0</v>
      </c>
      <c r="O117" s="2">
        <f>Inskrivning!T29</f>
        <v>0</v>
      </c>
      <c r="P117" s="2">
        <f>Inskrivning!U29</f>
        <v>0</v>
      </c>
      <c r="Q117" s="2">
        <f>Inskrivning!V29</f>
        <v>0</v>
      </c>
      <c r="R117" s="1">
        <f>Inskrivning!W29</f>
        <v>0</v>
      </c>
      <c r="S117" s="1">
        <f>Inskrivning!X29</f>
        <v>0</v>
      </c>
    </row>
    <row r="118" spans="1:19" ht="15" x14ac:dyDescent="0.25">
      <c r="A118" s="2"/>
      <c r="B118" s="2" t="str">
        <f>Inskrivning!G30</f>
        <v/>
      </c>
      <c r="C118" s="2" t="s">
        <v>81</v>
      </c>
      <c r="D118" s="2" t="str">
        <f t="shared" si="3"/>
        <v xml:space="preserve">Kl </v>
      </c>
      <c r="E118" s="53" t="str">
        <f>Inskrivning!J30</f>
        <v/>
      </c>
      <c r="F118" s="35" t="str">
        <f>Inskrivning!K30</f>
        <v/>
      </c>
      <c r="G118" s="2">
        <f>Inskrivning!L30</f>
        <v>0</v>
      </c>
      <c r="H118" s="2">
        <f>Inskrivning!M30</f>
        <v>0</v>
      </c>
      <c r="I118" s="2">
        <f>Inskrivning!N30</f>
        <v>0</v>
      </c>
      <c r="J118" s="2">
        <f>Inskrivning!O30</f>
        <v>0</v>
      </c>
      <c r="K118" s="2">
        <f>Inskrivning!P30</f>
        <v>0</v>
      </c>
      <c r="L118" s="1">
        <f>Inskrivning!Q30</f>
        <v>0</v>
      </c>
      <c r="M118" s="2">
        <f>Inskrivning!R30</f>
        <v>0</v>
      </c>
      <c r="N118" s="2">
        <f>Inskrivning!S30</f>
        <v>0</v>
      </c>
      <c r="O118" s="2">
        <f>Inskrivning!T30</f>
        <v>0</v>
      </c>
      <c r="P118" s="2">
        <f>Inskrivning!U30</f>
        <v>0</v>
      </c>
      <c r="Q118" s="2">
        <f>Inskrivning!V30</f>
        <v>0</v>
      </c>
      <c r="R118" s="1">
        <f>Inskrivning!W30</f>
        <v>0</v>
      </c>
      <c r="S118" s="1">
        <f>Inskrivning!X30</f>
        <v>0</v>
      </c>
    </row>
    <row r="119" spans="1:19" ht="15" x14ac:dyDescent="0.25">
      <c r="A119" s="2"/>
      <c r="B119" s="2" t="str">
        <f>Inskrivning!G31</f>
        <v/>
      </c>
      <c r="C119" s="2" t="s">
        <v>81</v>
      </c>
      <c r="D119" s="2" t="str">
        <f t="shared" si="3"/>
        <v xml:space="preserve">Kl </v>
      </c>
      <c r="E119" s="53" t="str">
        <f>Inskrivning!J31</f>
        <v/>
      </c>
      <c r="F119" s="35" t="str">
        <f>Inskrivning!K31</f>
        <v/>
      </c>
      <c r="G119" s="2">
        <f>Inskrivning!L31</f>
        <v>0</v>
      </c>
      <c r="H119" s="2">
        <f>Inskrivning!M31</f>
        <v>0</v>
      </c>
      <c r="I119" s="2">
        <f>Inskrivning!N31</f>
        <v>0</v>
      </c>
      <c r="J119" s="2">
        <f>Inskrivning!O31</f>
        <v>0</v>
      </c>
      <c r="K119" s="2">
        <f>Inskrivning!P31</f>
        <v>0</v>
      </c>
      <c r="L119" s="1">
        <f>Inskrivning!Q31</f>
        <v>0</v>
      </c>
      <c r="M119" s="2">
        <f>Inskrivning!R31</f>
        <v>0</v>
      </c>
      <c r="N119" s="2">
        <f>Inskrivning!S31</f>
        <v>0</v>
      </c>
      <c r="O119" s="2">
        <f>Inskrivning!T31</f>
        <v>0</v>
      </c>
      <c r="P119" s="2">
        <f>Inskrivning!U31</f>
        <v>0</v>
      </c>
      <c r="Q119" s="2">
        <f>Inskrivning!V31</f>
        <v>0</v>
      </c>
      <c r="R119" s="1">
        <f>Inskrivning!W31</f>
        <v>0</v>
      </c>
      <c r="S119" s="1">
        <f>Inskrivning!X31</f>
        <v>0</v>
      </c>
    </row>
    <row r="120" spans="1:19" ht="15" x14ac:dyDescent="0.25">
      <c r="A120" s="2"/>
      <c r="B120" s="2" t="str">
        <f>Inskrivning!G32</f>
        <v/>
      </c>
      <c r="C120" s="2" t="s">
        <v>81</v>
      </c>
      <c r="D120" s="2" t="str">
        <f t="shared" si="3"/>
        <v xml:space="preserve">Kl </v>
      </c>
      <c r="E120" s="53" t="str">
        <f>Inskrivning!J32</f>
        <v/>
      </c>
      <c r="F120" s="35" t="str">
        <f>Inskrivning!K32</f>
        <v/>
      </c>
      <c r="G120" s="2">
        <f>Inskrivning!L32</f>
        <v>0</v>
      </c>
      <c r="H120" s="2">
        <f>Inskrivning!M32</f>
        <v>0</v>
      </c>
      <c r="I120" s="2">
        <f>Inskrivning!N32</f>
        <v>0</v>
      </c>
      <c r="J120" s="2">
        <f>Inskrivning!O32</f>
        <v>0</v>
      </c>
      <c r="K120" s="2">
        <f>Inskrivning!P32</f>
        <v>0</v>
      </c>
      <c r="L120" s="1">
        <f>Inskrivning!Q32</f>
        <v>0</v>
      </c>
      <c r="M120" s="2">
        <f>Inskrivning!R32</f>
        <v>0</v>
      </c>
      <c r="N120" s="2">
        <f>Inskrivning!S32</f>
        <v>0</v>
      </c>
      <c r="O120" s="2">
        <f>Inskrivning!T32</f>
        <v>0</v>
      </c>
      <c r="P120" s="2">
        <f>Inskrivning!U32</f>
        <v>0</v>
      </c>
      <c r="Q120" s="2">
        <f>Inskrivning!V32</f>
        <v>0</v>
      </c>
      <c r="R120" s="1">
        <f>Inskrivning!W32</f>
        <v>0</v>
      </c>
      <c r="S120" s="1">
        <f>Inskrivning!X32</f>
        <v>0</v>
      </c>
    </row>
    <row r="121" spans="1:19" ht="15" x14ac:dyDescent="0.25">
      <c r="A121" s="2"/>
      <c r="B121" s="2" t="str">
        <f>Inskrivning!G33</f>
        <v/>
      </c>
      <c r="C121" s="2" t="s">
        <v>81</v>
      </c>
      <c r="D121" s="2" t="str">
        <f t="shared" si="3"/>
        <v xml:space="preserve">Kl </v>
      </c>
      <c r="E121" s="53" t="str">
        <f>Inskrivning!J33</f>
        <v/>
      </c>
      <c r="F121" s="35" t="str">
        <f>Inskrivning!K33</f>
        <v/>
      </c>
      <c r="G121" s="2">
        <f>Inskrivning!L33</f>
        <v>0</v>
      </c>
      <c r="H121" s="2">
        <f>Inskrivning!M33</f>
        <v>0</v>
      </c>
      <c r="I121" s="2">
        <f>Inskrivning!N33</f>
        <v>0</v>
      </c>
      <c r="J121" s="2">
        <f>Inskrivning!O33</f>
        <v>0</v>
      </c>
      <c r="K121" s="2">
        <f>Inskrivning!P33</f>
        <v>0</v>
      </c>
      <c r="L121" s="1">
        <f>Inskrivning!Q33</f>
        <v>0</v>
      </c>
      <c r="M121" s="2">
        <f>Inskrivning!R33</f>
        <v>0</v>
      </c>
      <c r="N121" s="2">
        <f>Inskrivning!S33</f>
        <v>0</v>
      </c>
      <c r="O121" s="2">
        <f>Inskrivning!T33</f>
        <v>0</v>
      </c>
      <c r="P121" s="2">
        <f>Inskrivning!U33</f>
        <v>0</v>
      </c>
      <c r="Q121" s="2">
        <f>Inskrivning!V33</f>
        <v>0</v>
      </c>
      <c r="R121" s="1">
        <f>Inskrivning!W33</f>
        <v>0</v>
      </c>
      <c r="S121" s="1">
        <f>Inskrivning!X33</f>
        <v>0</v>
      </c>
    </row>
    <row r="122" spans="1:19" ht="15" x14ac:dyDescent="0.25">
      <c r="A122" s="2"/>
      <c r="B122" s="2" t="str">
        <f>Inskrivning!G35</f>
        <v/>
      </c>
      <c r="C122" s="2" t="s">
        <v>81</v>
      </c>
      <c r="D122" s="2" t="str">
        <f t="shared" si="3"/>
        <v xml:space="preserve">Kl </v>
      </c>
      <c r="E122" s="53" t="str">
        <f>Inskrivning!J35</f>
        <v/>
      </c>
      <c r="F122" s="35" t="str">
        <f>Inskrivning!K35</f>
        <v/>
      </c>
      <c r="G122" s="2">
        <f>Inskrivning!L35</f>
        <v>0</v>
      </c>
      <c r="H122" s="2">
        <f>Inskrivning!M35</f>
        <v>0</v>
      </c>
      <c r="I122" s="2">
        <f>Inskrivning!N35</f>
        <v>0</v>
      </c>
      <c r="J122" s="2">
        <f>Inskrivning!O35</f>
        <v>0</v>
      </c>
      <c r="K122" s="2">
        <f>Inskrivning!P35</f>
        <v>0</v>
      </c>
      <c r="L122" s="1">
        <f>Inskrivning!Q35</f>
        <v>0</v>
      </c>
      <c r="M122" s="2">
        <f>Inskrivning!R35</f>
        <v>0</v>
      </c>
      <c r="N122" s="2">
        <f>Inskrivning!S35</f>
        <v>0</v>
      </c>
      <c r="O122" s="2">
        <f>Inskrivning!T35</f>
        <v>0</v>
      </c>
      <c r="P122" s="2">
        <f>Inskrivning!U35</f>
        <v>0</v>
      </c>
      <c r="Q122" s="2">
        <f>Inskrivning!V35</f>
        <v>0</v>
      </c>
      <c r="R122" s="1">
        <f>Inskrivning!W35</f>
        <v>0</v>
      </c>
      <c r="S122" s="1">
        <f>Inskrivning!X35</f>
        <v>0</v>
      </c>
    </row>
    <row r="123" spans="1:19" ht="15" x14ac:dyDescent="0.25">
      <c r="A123" s="2"/>
      <c r="B123" s="2" t="str">
        <f>Inskrivning!G36</f>
        <v/>
      </c>
      <c r="C123" s="2" t="s">
        <v>81</v>
      </c>
      <c r="D123" s="2" t="str">
        <f t="shared" si="3"/>
        <v xml:space="preserve">Kl </v>
      </c>
      <c r="E123" s="53" t="str">
        <f>Inskrivning!J36</f>
        <v/>
      </c>
      <c r="F123" s="35" t="str">
        <f>Inskrivning!K36</f>
        <v/>
      </c>
      <c r="G123" s="2">
        <f>Inskrivning!L36</f>
        <v>0</v>
      </c>
      <c r="H123" s="2">
        <f>Inskrivning!M36</f>
        <v>0</v>
      </c>
      <c r="I123" s="2">
        <f>Inskrivning!N36</f>
        <v>0</v>
      </c>
      <c r="J123" s="2">
        <f>Inskrivning!O36</f>
        <v>0</v>
      </c>
      <c r="K123" s="2">
        <f>Inskrivning!P36</f>
        <v>0</v>
      </c>
      <c r="L123" s="1">
        <f>Inskrivning!Q36</f>
        <v>0</v>
      </c>
      <c r="M123" s="2">
        <f>Inskrivning!R36</f>
        <v>0</v>
      </c>
      <c r="N123" s="2">
        <f>Inskrivning!S36</f>
        <v>0</v>
      </c>
      <c r="O123" s="2">
        <f>Inskrivning!T36</f>
        <v>0</v>
      </c>
      <c r="P123" s="2">
        <f>Inskrivning!U36</f>
        <v>0</v>
      </c>
      <c r="Q123" s="2">
        <f>Inskrivning!V36</f>
        <v>0</v>
      </c>
      <c r="R123" s="1">
        <f>Inskrivning!W36</f>
        <v>0</v>
      </c>
      <c r="S123" s="1">
        <f>Inskrivning!X36</f>
        <v>0</v>
      </c>
    </row>
    <row r="124" spans="1:19" ht="15" x14ac:dyDescent="0.25">
      <c r="A124" s="2"/>
      <c r="B124" s="2" t="str">
        <f>Inskrivning!G37</f>
        <v/>
      </c>
      <c r="C124" s="2" t="s">
        <v>81</v>
      </c>
      <c r="D124" s="2" t="str">
        <f t="shared" si="3"/>
        <v xml:space="preserve">Kl </v>
      </c>
      <c r="E124" s="53" t="str">
        <f>Inskrivning!J37</f>
        <v/>
      </c>
      <c r="F124" s="35" t="str">
        <f>Inskrivning!K37</f>
        <v/>
      </c>
      <c r="G124" s="2">
        <f>Inskrivning!L37</f>
        <v>0</v>
      </c>
      <c r="H124" s="2">
        <f>Inskrivning!M37</f>
        <v>0</v>
      </c>
      <c r="I124" s="2">
        <f>Inskrivning!N37</f>
        <v>0</v>
      </c>
      <c r="J124" s="2">
        <f>Inskrivning!O37</f>
        <v>0</v>
      </c>
      <c r="K124" s="2">
        <f>Inskrivning!P37</f>
        <v>0</v>
      </c>
      <c r="L124" s="1">
        <f>Inskrivning!Q37</f>
        <v>0</v>
      </c>
      <c r="M124" s="2">
        <f>Inskrivning!R37</f>
        <v>0</v>
      </c>
      <c r="N124" s="2">
        <f>Inskrivning!S37</f>
        <v>0</v>
      </c>
      <c r="O124" s="2">
        <f>Inskrivning!T37</f>
        <v>0</v>
      </c>
      <c r="P124" s="2">
        <f>Inskrivning!U37</f>
        <v>0</v>
      </c>
      <c r="Q124" s="2">
        <f>Inskrivning!V37</f>
        <v>0</v>
      </c>
      <c r="R124" s="1">
        <f>Inskrivning!W37</f>
        <v>0</v>
      </c>
      <c r="S124" s="1">
        <f>Inskrivning!X37</f>
        <v>0</v>
      </c>
    </row>
    <row r="125" spans="1:19" ht="15" x14ac:dyDescent="0.25">
      <c r="A125" s="2"/>
      <c r="B125" s="2" t="str">
        <f>Inskrivning!G38</f>
        <v/>
      </c>
      <c r="C125" s="2" t="s">
        <v>81</v>
      </c>
      <c r="D125" s="2" t="str">
        <f t="shared" si="3"/>
        <v xml:space="preserve">Kl </v>
      </c>
      <c r="E125" s="53" t="str">
        <f>Inskrivning!J38</f>
        <v/>
      </c>
      <c r="F125" s="35" t="str">
        <f>Inskrivning!K38</f>
        <v/>
      </c>
      <c r="G125" s="2">
        <f>Inskrivning!L38</f>
        <v>0</v>
      </c>
      <c r="H125" s="2">
        <f>Inskrivning!M38</f>
        <v>0</v>
      </c>
      <c r="I125" s="2">
        <f>Inskrivning!N38</f>
        <v>0</v>
      </c>
      <c r="J125" s="2">
        <f>Inskrivning!O38</f>
        <v>0</v>
      </c>
      <c r="K125" s="2">
        <f>Inskrivning!P38</f>
        <v>0</v>
      </c>
      <c r="L125" s="1">
        <f>Inskrivning!Q38</f>
        <v>0</v>
      </c>
      <c r="M125" s="2">
        <f>Inskrivning!R38</f>
        <v>0</v>
      </c>
      <c r="N125" s="2">
        <f>Inskrivning!S38</f>
        <v>0</v>
      </c>
      <c r="O125" s="2">
        <f>Inskrivning!T38</f>
        <v>0</v>
      </c>
      <c r="P125" s="2">
        <f>Inskrivning!U38</f>
        <v>0</v>
      </c>
      <c r="Q125" s="2">
        <f>Inskrivning!V38</f>
        <v>0</v>
      </c>
      <c r="R125" s="1">
        <f>Inskrivning!W38</f>
        <v>0</v>
      </c>
      <c r="S125" s="1">
        <f>Inskrivning!X38</f>
        <v>0</v>
      </c>
    </row>
    <row r="126" spans="1:19" ht="15" x14ac:dyDescent="0.25">
      <c r="A126" s="2"/>
      <c r="B126" s="2" t="str">
        <f>Inskrivning!G39</f>
        <v/>
      </c>
      <c r="C126" s="2" t="s">
        <v>81</v>
      </c>
      <c r="D126" s="2" t="str">
        <f t="shared" si="3"/>
        <v xml:space="preserve">Kl </v>
      </c>
      <c r="E126" s="53" t="str">
        <f>Inskrivning!J39</f>
        <v/>
      </c>
      <c r="F126" s="35" t="str">
        <f>Inskrivning!K39</f>
        <v/>
      </c>
      <c r="G126" s="2">
        <f>Inskrivning!L39</f>
        <v>0</v>
      </c>
      <c r="H126" s="2">
        <f>Inskrivning!M39</f>
        <v>0</v>
      </c>
      <c r="I126" s="2">
        <f>Inskrivning!N39</f>
        <v>0</v>
      </c>
      <c r="J126" s="2">
        <f>Inskrivning!O39</f>
        <v>0</v>
      </c>
      <c r="K126" s="2">
        <f>Inskrivning!P39</f>
        <v>0</v>
      </c>
      <c r="L126" s="1">
        <f>Inskrivning!Q39</f>
        <v>0</v>
      </c>
      <c r="M126" s="2">
        <f>Inskrivning!R39</f>
        <v>0</v>
      </c>
      <c r="N126" s="2">
        <f>Inskrivning!S39</f>
        <v>0</v>
      </c>
      <c r="O126" s="2">
        <f>Inskrivning!T39</f>
        <v>0</v>
      </c>
      <c r="P126" s="2">
        <f>Inskrivning!U39</f>
        <v>0</v>
      </c>
      <c r="Q126" s="2">
        <f>Inskrivning!V39</f>
        <v>0</v>
      </c>
      <c r="R126" s="1">
        <f>Inskrivning!W39</f>
        <v>0</v>
      </c>
      <c r="S126" s="1">
        <f>Inskrivning!X39</f>
        <v>0</v>
      </c>
    </row>
    <row r="127" spans="1:19" ht="15" x14ac:dyDescent="0.25">
      <c r="A127" s="2"/>
      <c r="B127" s="2" t="str">
        <f>Inskrivning!G40</f>
        <v/>
      </c>
      <c r="C127" s="2" t="s">
        <v>81</v>
      </c>
      <c r="D127" s="2" t="str">
        <f t="shared" si="3"/>
        <v xml:space="preserve">Kl </v>
      </c>
      <c r="E127" s="53" t="str">
        <f>Inskrivning!J40</f>
        <v/>
      </c>
      <c r="F127" s="35" t="str">
        <f>Inskrivning!K40</f>
        <v/>
      </c>
      <c r="G127" s="2">
        <f>Inskrivning!L40</f>
        <v>0</v>
      </c>
      <c r="H127" s="2">
        <f>Inskrivning!M40</f>
        <v>0</v>
      </c>
      <c r="I127" s="2">
        <f>Inskrivning!N40</f>
        <v>0</v>
      </c>
      <c r="J127" s="2">
        <f>Inskrivning!O40</f>
        <v>0</v>
      </c>
      <c r="K127" s="2">
        <f>Inskrivning!P40</f>
        <v>0</v>
      </c>
      <c r="L127" s="1">
        <f>Inskrivning!Q40</f>
        <v>0</v>
      </c>
      <c r="M127" s="2">
        <f>Inskrivning!R40</f>
        <v>0</v>
      </c>
      <c r="N127" s="2">
        <f>Inskrivning!S40</f>
        <v>0</v>
      </c>
      <c r="O127" s="2">
        <f>Inskrivning!T40</f>
        <v>0</v>
      </c>
      <c r="P127" s="2">
        <f>Inskrivning!U40</f>
        <v>0</v>
      </c>
      <c r="Q127" s="2">
        <f>Inskrivning!V40</f>
        <v>0</v>
      </c>
      <c r="R127" s="1">
        <f>Inskrivning!W40</f>
        <v>0</v>
      </c>
      <c r="S127" s="1">
        <f>Inskrivning!X40</f>
        <v>0</v>
      </c>
    </row>
    <row r="128" spans="1:19" ht="15" x14ac:dyDescent="0.25">
      <c r="A128" s="2"/>
      <c r="B128" s="2" t="str">
        <f>Inskrivning!G41</f>
        <v/>
      </c>
      <c r="C128" s="2" t="s">
        <v>81</v>
      </c>
      <c r="D128" s="2" t="str">
        <f t="shared" si="3"/>
        <v xml:space="preserve">Kl </v>
      </c>
      <c r="E128" s="53" t="str">
        <f>Inskrivning!J41</f>
        <v/>
      </c>
      <c r="F128" s="35" t="str">
        <f>Inskrivning!K41</f>
        <v/>
      </c>
      <c r="G128" s="2">
        <f>Inskrivning!L41</f>
        <v>0</v>
      </c>
      <c r="H128" s="2">
        <f>Inskrivning!M41</f>
        <v>0</v>
      </c>
      <c r="I128" s="2">
        <f>Inskrivning!N41</f>
        <v>0</v>
      </c>
      <c r="J128" s="2">
        <f>Inskrivning!O41</f>
        <v>0</v>
      </c>
      <c r="K128" s="2">
        <f>Inskrivning!P41</f>
        <v>0</v>
      </c>
      <c r="L128" s="1">
        <f>Inskrivning!Q41</f>
        <v>0</v>
      </c>
      <c r="M128" s="2">
        <f>Inskrivning!R41</f>
        <v>0</v>
      </c>
      <c r="N128" s="2">
        <f>Inskrivning!S41</f>
        <v>0</v>
      </c>
      <c r="O128" s="2">
        <f>Inskrivning!T41</f>
        <v>0</v>
      </c>
      <c r="P128" s="2">
        <f>Inskrivning!U41</f>
        <v>0</v>
      </c>
      <c r="Q128" s="2">
        <f>Inskrivning!V41</f>
        <v>0</v>
      </c>
      <c r="R128" s="1">
        <f>Inskrivning!W41</f>
        <v>0</v>
      </c>
      <c r="S128" s="1">
        <f>Inskrivning!X41</f>
        <v>0</v>
      </c>
    </row>
    <row r="129" spans="1:19" ht="15" x14ac:dyDescent="0.25">
      <c r="A129" s="2"/>
      <c r="B129" s="2" t="str">
        <f>Inskrivning!G42</f>
        <v/>
      </c>
      <c r="C129" s="2" t="s">
        <v>81</v>
      </c>
      <c r="D129" s="2" t="str">
        <f t="shared" si="3"/>
        <v xml:space="preserve">Kl </v>
      </c>
      <c r="E129" s="53" t="str">
        <f>Inskrivning!J42</f>
        <v/>
      </c>
      <c r="F129" s="35" t="str">
        <f>Inskrivning!K42</f>
        <v/>
      </c>
      <c r="G129" s="2">
        <f>Inskrivning!L42</f>
        <v>0</v>
      </c>
      <c r="H129" s="2">
        <f>Inskrivning!M42</f>
        <v>0</v>
      </c>
      <c r="I129" s="2">
        <f>Inskrivning!N42</f>
        <v>0</v>
      </c>
      <c r="J129" s="2">
        <f>Inskrivning!O42</f>
        <v>0</v>
      </c>
      <c r="K129" s="2">
        <f>Inskrivning!P42</f>
        <v>0</v>
      </c>
      <c r="L129" s="1">
        <f>Inskrivning!Q42</f>
        <v>0</v>
      </c>
      <c r="M129" s="2">
        <f>Inskrivning!R42</f>
        <v>0</v>
      </c>
      <c r="N129" s="2">
        <f>Inskrivning!S42</f>
        <v>0</v>
      </c>
      <c r="O129" s="2">
        <f>Inskrivning!T42</f>
        <v>0</v>
      </c>
      <c r="P129" s="2">
        <f>Inskrivning!U42</f>
        <v>0</v>
      </c>
      <c r="Q129" s="2">
        <f>Inskrivning!V42</f>
        <v>0</v>
      </c>
      <c r="R129" s="1">
        <f>Inskrivning!W42</f>
        <v>0</v>
      </c>
      <c r="S129" s="1">
        <f>Inskrivning!X42</f>
        <v>0</v>
      </c>
    </row>
    <row r="130" spans="1:19" ht="15" x14ac:dyDescent="0.25">
      <c r="A130" s="2"/>
      <c r="B130" s="2" t="str">
        <f>Inskrivning!G43</f>
        <v/>
      </c>
      <c r="C130" s="2" t="s">
        <v>81</v>
      </c>
      <c r="D130" s="2" t="str">
        <f t="shared" si="3"/>
        <v xml:space="preserve">Kl </v>
      </c>
      <c r="E130" s="53" t="str">
        <f>Inskrivning!J43</f>
        <v/>
      </c>
      <c r="F130" s="35" t="str">
        <f>Inskrivning!K43</f>
        <v/>
      </c>
      <c r="G130" s="2">
        <f>Inskrivning!L43</f>
        <v>0</v>
      </c>
      <c r="H130" s="2">
        <f>Inskrivning!M43</f>
        <v>0</v>
      </c>
      <c r="I130" s="2">
        <f>Inskrivning!N43</f>
        <v>0</v>
      </c>
      <c r="J130" s="2">
        <f>Inskrivning!O43</f>
        <v>0</v>
      </c>
      <c r="K130" s="2">
        <f>Inskrivning!P43</f>
        <v>0</v>
      </c>
      <c r="L130" s="1">
        <f>Inskrivning!Q43</f>
        <v>0</v>
      </c>
      <c r="M130" s="2">
        <f>Inskrivning!R43</f>
        <v>0</v>
      </c>
      <c r="N130" s="2">
        <f>Inskrivning!S43</f>
        <v>0</v>
      </c>
      <c r="O130" s="2">
        <f>Inskrivning!T43</f>
        <v>0</v>
      </c>
      <c r="P130" s="2">
        <f>Inskrivning!U43</f>
        <v>0</v>
      </c>
      <c r="Q130" s="2">
        <f>Inskrivning!V43</f>
        <v>0</v>
      </c>
      <c r="R130" s="1">
        <f>Inskrivning!W43</f>
        <v>0</v>
      </c>
      <c r="S130" s="1">
        <f>Inskrivning!X43</f>
        <v>0</v>
      </c>
    </row>
    <row r="131" spans="1:19" ht="15" x14ac:dyDescent="0.25">
      <c r="A131" s="2"/>
      <c r="B131" s="2" t="str">
        <f>Inskrivning!G44</f>
        <v/>
      </c>
      <c r="C131" s="2" t="s">
        <v>81</v>
      </c>
      <c r="D131" s="2" t="str">
        <f t="shared" si="3"/>
        <v xml:space="preserve">Kl </v>
      </c>
      <c r="E131" s="53" t="str">
        <f>Inskrivning!J44</f>
        <v/>
      </c>
      <c r="F131" s="35" t="str">
        <f>Inskrivning!K44</f>
        <v/>
      </c>
      <c r="G131" s="2">
        <f>Inskrivning!L44</f>
        <v>0</v>
      </c>
      <c r="H131" s="2">
        <f>Inskrivning!M44</f>
        <v>0</v>
      </c>
      <c r="I131" s="2">
        <f>Inskrivning!N44</f>
        <v>0</v>
      </c>
      <c r="J131" s="2">
        <f>Inskrivning!O44</f>
        <v>0</v>
      </c>
      <c r="K131" s="2">
        <f>Inskrivning!P44</f>
        <v>0</v>
      </c>
      <c r="L131" s="1">
        <f>Inskrivning!Q44</f>
        <v>0</v>
      </c>
      <c r="M131" s="2">
        <f>Inskrivning!R44</f>
        <v>0</v>
      </c>
      <c r="N131" s="2">
        <f>Inskrivning!S44</f>
        <v>0</v>
      </c>
      <c r="O131" s="2">
        <f>Inskrivning!T44</f>
        <v>0</v>
      </c>
      <c r="P131" s="2">
        <f>Inskrivning!U44</f>
        <v>0</v>
      </c>
      <c r="Q131" s="2">
        <f>Inskrivning!V44</f>
        <v>0</v>
      </c>
      <c r="R131" s="1">
        <f>Inskrivning!W44</f>
        <v>0</v>
      </c>
      <c r="S131" s="1">
        <f>Inskrivning!X44</f>
        <v>0</v>
      </c>
    </row>
    <row r="132" spans="1:19" ht="15" x14ac:dyDescent="0.25">
      <c r="A132" s="2"/>
      <c r="B132" s="2" t="str">
        <f>Inskrivning!G45</f>
        <v/>
      </c>
      <c r="C132" s="2" t="s">
        <v>81</v>
      </c>
      <c r="D132" s="2" t="str">
        <f t="shared" si="3"/>
        <v xml:space="preserve">Kl </v>
      </c>
      <c r="E132" s="53" t="str">
        <f>Inskrivning!J45</f>
        <v/>
      </c>
      <c r="F132" s="35" t="str">
        <f>Inskrivning!K45</f>
        <v/>
      </c>
      <c r="G132" s="2">
        <f>Inskrivning!L45</f>
        <v>0</v>
      </c>
      <c r="H132" s="2">
        <f>Inskrivning!M45</f>
        <v>0</v>
      </c>
      <c r="I132" s="2">
        <f>Inskrivning!N45</f>
        <v>0</v>
      </c>
      <c r="J132" s="2">
        <f>Inskrivning!O45</f>
        <v>0</v>
      </c>
      <c r="K132" s="2">
        <f>Inskrivning!P45</f>
        <v>0</v>
      </c>
      <c r="L132" s="1">
        <f>Inskrivning!Q45</f>
        <v>0</v>
      </c>
      <c r="M132" s="2">
        <f>Inskrivning!R45</f>
        <v>0</v>
      </c>
      <c r="N132" s="2">
        <f>Inskrivning!S45</f>
        <v>0</v>
      </c>
      <c r="O132" s="2">
        <f>Inskrivning!T45</f>
        <v>0</v>
      </c>
      <c r="P132" s="2">
        <f>Inskrivning!U45</f>
        <v>0</v>
      </c>
      <c r="Q132" s="2">
        <f>Inskrivning!V45</f>
        <v>0</v>
      </c>
      <c r="R132" s="1">
        <f>Inskrivning!W45</f>
        <v>0</v>
      </c>
      <c r="S132" s="1">
        <f>Inskrivning!X45</f>
        <v>0</v>
      </c>
    </row>
    <row r="133" spans="1:19" ht="15" x14ac:dyDescent="0.25">
      <c r="A133" s="2"/>
      <c r="B133" s="2" t="str">
        <f>Inskrivning!G46</f>
        <v/>
      </c>
      <c r="C133" s="2" t="s">
        <v>81</v>
      </c>
      <c r="D133" s="2" t="str">
        <f t="shared" ref="D133:D164" si="4">C133&amp;" "&amp;B133</f>
        <v xml:space="preserve">Kl </v>
      </c>
      <c r="E133" s="53" t="str">
        <f>Inskrivning!J46</f>
        <v/>
      </c>
      <c r="F133" s="35" t="str">
        <f>Inskrivning!K46</f>
        <v/>
      </c>
      <c r="G133" s="2">
        <f>Inskrivning!L46</f>
        <v>0</v>
      </c>
      <c r="H133" s="2">
        <f>Inskrivning!M46</f>
        <v>0</v>
      </c>
      <c r="I133" s="2">
        <f>Inskrivning!N46</f>
        <v>0</v>
      </c>
      <c r="J133" s="2">
        <f>Inskrivning!O46</f>
        <v>0</v>
      </c>
      <c r="K133" s="2">
        <f>Inskrivning!P46</f>
        <v>0</v>
      </c>
      <c r="L133" s="1">
        <f>Inskrivning!Q46</f>
        <v>0</v>
      </c>
      <c r="M133" s="2">
        <f>Inskrivning!R46</f>
        <v>0</v>
      </c>
      <c r="N133" s="2">
        <f>Inskrivning!S46</f>
        <v>0</v>
      </c>
      <c r="O133" s="2">
        <f>Inskrivning!T46</f>
        <v>0</v>
      </c>
      <c r="P133" s="2">
        <f>Inskrivning!U46</f>
        <v>0</v>
      </c>
      <c r="Q133" s="2">
        <f>Inskrivning!V46</f>
        <v>0</v>
      </c>
      <c r="R133" s="1">
        <f>Inskrivning!W46</f>
        <v>0</v>
      </c>
      <c r="S133" s="1">
        <f>Inskrivning!X46</f>
        <v>0</v>
      </c>
    </row>
    <row r="134" spans="1:19" ht="15" x14ac:dyDescent="0.25">
      <c r="A134" s="2"/>
      <c r="B134" s="2" t="str">
        <f>Inskrivning!G47</f>
        <v/>
      </c>
      <c r="C134" s="2" t="s">
        <v>81</v>
      </c>
      <c r="D134" s="2" t="str">
        <f t="shared" si="4"/>
        <v xml:space="preserve">Kl </v>
      </c>
      <c r="E134" s="53" t="str">
        <f>Inskrivning!J47</f>
        <v/>
      </c>
      <c r="F134" s="35" t="str">
        <f>Inskrivning!K47</f>
        <v/>
      </c>
      <c r="G134" s="2">
        <f>Inskrivning!L47</f>
        <v>0</v>
      </c>
      <c r="H134" s="2">
        <f>Inskrivning!M47</f>
        <v>0</v>
      </c>
      <c r="I134" s="2">
        <f>Inskrivning!N47</f>
        <v>0</v>
      </c>
      <c r="J134" s="2">
        <f>Inskrivning!O47</f>
        <v>0</v>
      </c>
      <c r="K134" s="2">
        <f>Inskrivning!P47</f>
        <v>0</v>
      </c>
      <c r="L134" s="1">
        <f>Inskrivning!Q47</f>
        <v>0</v>
      </c>
      <c r="M134" s="2">
        <f>Inskrivning!R47</f>
        <v>0</v>
      </c>
      <c r="N134" s="2">
        <f>Inskrivning!S47</f>
        <v>0</v>
      </c>
      <c r="O134" s="2">
        <f>Inskrivning!T47</f>
        <v>0</v>
      </c>
      <c r="P134" s="2">
        <f>Inskrivning!U47</f>
        <v>0</v>
      </c>
      <c r="Q134" s="2">
        <f>Inskrivning!V47</f>
        <v>0</v>
      </c>
      <c r="R134" s="1">
        <f>Inskrivning!W47</f>
        <v>0</v>
      </c>
      <c r="S134" s="1">
        <f>Inskrivning!X47</f>
        <v>0</v>
      </c>
    </row>
    <row r="135" spans="1:19" ht="15" x14ac:dyDescent="0.25">
      <c r="A135" s="2"/>
      <c r="B135" s="2" t="str">
        <f>Inskrivning!G49</f>
        <v/>
      </c>
      <c r="C135" s="2" t="s">
        <v>81</v>
      </c>
      <c r="D135" s="2" t="str">
        <f t="shared" si="4"/>
        <v xml:space="preserve">Kl </v>
      </c>
      <c r="E135" s="53" t="str">
        <f>Inskrivning!J49</f>
        <v/>
      </c>
      <c r="F135" s="35" t="str">
        <f>Inskrivning!K49</f>
        <v/>
      </c>
      <c r="G135" s="2">
        <f>Inskrivning!L49</f>
        <v>0</v>
      </c>
      <c r="H135" s="2">
        <f>Inskrivning!M49</f>
        <v>0</v>
      </c>
      <c r="I135" s="2">
        <f>Inskrivning!N49</f>
        <v>0</v>
      </c>
      <c r="J135" s="2">
        <f>Inskrivning!O49</f>
        <v>0</v>
      </c>
      <c r="K135" s="2">
        <f>Inskrivning!P49</f>
        <v>0</v>
      </c>
      <c r="L135" s="1">
        <f>Inskrivning!Q49</f>
        <v>0</v>
      </c>
      <c r="M135" s="2">
        <f>Inskrivning!R49</f>
        <v>0</v>
      </c>
      <c r="N135" s="2">
        <f>Inskrivning!S49</f>
        <v>0</v>
      </c>
      <c r="O135" s="2">
        <f>Inskrivning!T49</f>
        <v>0</v>
      </c>
      <c r="P135" s="2">
        <f>Inskrivning!U49</f>
        <v>0</v>
      </c>
      <c r="Q135" s="2">
        <f>Inskrivning!V49</f>
        <v>0</v>
      </c>
      <c r="R135" s="1">
        <f>Inskrivning!W49</f>
        <v>0</v>
      </c>
      <c r="S135" s="1">
        <f>Inskrivning!X49</f>
        <v>0</v>
      </c>
    </row>
    <row r="136" spans="1:19" ht="15" x14ac:dyDescent="0.25">
      <c r="A136" s="2"/>
      <c r="B136" s="2" t="str">
        <f>Inskrivning!G50</f>
        <v/>
      </c>
      <c r="C136" s="2" t="s">
        <v>81</v>
      </c>
      <c r="D136" s="2" t="str">
        <f t="shared" si="4"/>
        <v xml:space="preserve">Kl </v>
      </c>
      <c r="E136" s="53" t="str">
        <f>Inskrivning!J50</f>
        <v/>
      </c>
      <c r="F136" s="35" t="str">
        <f>Inskrivning!K50</f>
        <v/>
      </c>
      <c r="G136" s="2">
        <f>Inskrivning!L50</f>
        <v>0</v>
      </c>
      <c r="H136" s="2">
        <f>Inskrivning!M50</f>
        <v>0</v>
      </c>
      <c r="I136" s="2">
        <f>Inskrivning!N50</f>
        <v>0</v>
      </c>
      <c r="J136" s="2">
        <f>Inskrivning!O50</f>
        <v>0</v>
      </c>
      <c r="K136" s="2">
        <f>Inskrivning!P50</f>
        <v>0</v>
      </c>
      <c r="L136" s="1">
        <f>Inskrivning!Q50</f>
        <v>0</v>
      </c>
      <c r="M136" s="2">
        <f>Inskrivning!R50</f>
        <v>0</v>
      </c>
      <c r="N136" s="2">
        <f>Inskrivning!S50</f>
        <v>0</v>
      </c>
      <c r="O136" s="2">
        <f>Inskrivning!T50</f>
        <v>0</v>
      </c>
      <c r="P136" s="2">
        <f>Inskrivning!U50</f>
        <v>0</v>
      </c>
      <c r="Q136" s="2">
        <f>Inskrivning!V50</f>
        <v>0</v>
      </c>
      <c r="R136" s="1">
        <f>Inskrivning!W50</f>
        <v>0</v>
      </c>
      <c r="S136" s="1">
        <f>Inskrivning!X50</f>
        <v>0</v>
      </c>
    </row>
    <row r="137" spans="1:19" ht="15" x14ac:dyDescent="0.25">
      <c r="A137" s="2"/>
      <c r="B137" s="2" t="str">
        <f>Inskrivning!G51</f>
        <v/>
      </c>
      <c r="C137" s="2" t="s">
        <v>81</v>
      </c>
      <c r="D137" s="2" t="str">
        <f t="shared" si="4"/>
        <v xml:space="preserve">Kl </v>
      </c>
      <c r="E137" s="53" t="str">
        <f>Inskrivning!J51</f>
        <v/>
      </c>
      <c r="F137" s="35" t="str">
        <f>Inskrivning!K51</f>
        <v/>
      </c>
      <c r="G137" s="2">
        <f>Inskrivning!L51</f>
        <v>0</v>
      </c>
      <c r="H137" s="2">
        <f>Inskrivning!M51</f>
        <v>0</v>
      </c>
      <c r="I137" s="2">
        <f>Inskrivning!N51</f>
        <v>0</v>
      </c>
      <c r="J137" s="2">
        <f>Inskrivning!O51</f>
        <v>0</v>
      </c>
      <c r="K137" s="2">
        <f>Inskrivning!P51</f>
        <v>0</v>
      </c>
      <c r="L137" s="1">
        <f>Inskrivning!Q51</f>
        <v>0</v>
      </c>
      <c r="M137" s="2">
        <f>Inskrivning!R51</f>
        <v>0</v>
      </c>
      <c r="N137" s="2">
        <f>Inskrivning!S51</f>
        <v>0</v>
      </c>
      <c r="O137" s="2">
        <f>Inskrivning!T51</f>
        <v>0</v>
      </c>
      <c r="P137" s="2">
        <f>Inskrivning!U51</f>
        <v>0</v>
      </c>
      <c r="Q137" s="2">
        <f>Inskrivning!V51</f>
        <v>0</v>
      </c>
      <c r="R137" s="1">
        <f>Inskrivning!W51</f>
        <v>0</v>
      </c>
      <c r="S137" s="1">
        <f>Inskrivning!X51</f>
        <v>0</v>
      </c>
    </row>
    <row r="138" spans="1:19" ht="15" x14ac:dyDescent="0.25">
      <c r="A138" s="2"/>
      <c r="B138" s="2" t="str">
        <f>Inskrivning!G52</f>
        <v/>
      </c>
      <c r="C138" s="2" t="s">
        <v>81</v>
      </c>
      <c r="D138" s="2" t="str">
        <f t="shared" si="4"/>
        <v xml:space="preserve">Kl </v>
      </c>
      <c r="E138" s="53" t="str">
        <f>Inskrivning!J52</f>
        <v/>
      </c>
      <c r="F138" s="35" t="str">
        <f>Inskrivning!K52</f>
        <v/>
      </c>
      <c r="G138" s="2">
        <f>Inskrivning!L52</f>
        <v>0</v>
      </c>
      <c r="H138" s="2">
        <f>Inskrivning!M52</f>
        <v>0</v>
      </c>
      <c r="I138" s="2">
        <f>Inskrivning!N52</f>
        <v>0</v>
      </c>
      <c r="J138" s="2">
        <f>Inskrivning!O52</f>
        <v>0</v>
      </c>
      <c r="K138" s="2">
        <f>Inskrivning!P52</f>
        <v>0</v>
      </c>
      <c r="L138" s="1">
        <f>Inskrivning!Q52</f>
        <v>0</v>
      </c>
      <c r="M138" s="2">
        <f>Inskrivning!R52</f>
        <v>0</v>
      </c>
      <c r="N138" s="2">
        <f>Inskrivning!S52</f>
        <v>0</v>
      </c>
      <c r="O138" s="2">
        <f>Inskrivning!T52</f>
        <v>0</v>
      </c>
      <c r="P138" s="2">
        <f>Inskrivning!U52</f>
        <v>0</v>
      </c>
      <c r="Q138" s="2">
        <f>Inskrivning!V52</f>
        <v>0</v>
      </c>
      <c r="R138" s="1">
        <f>Inskrivning!W52</f>
        <v>0</v>
      </c>
      <c r="S138" s="1">
        <f>Inskrivning!X52</f>
        <v>0</v>
      </c>
    </row>
    <row r="139" spans="1:19" ht="15" x14ac:dyDescent="0.25">
      <c r="A139" s="2"/>
      <c r="B139" s="2" t="str">
        <f>Inskrivning!G53</f>
        <v/>
      </c>
      <c r="C139" s="2" t="s">
        <v>81</v>
      </c>
      <c r="D139" s="2" t="str">
        <f t="shared" si="4"/>
        <v xml:space="preserve">Kl </v>
      </c>
      <c r="E139" s="53" t="str">
        <f>Inskrivning!J53</f>
        <v/>
      </c>
      <c r="F139" s="35" t="str">
        <f>Inskrivning!K53</f>
        <v/>
      </c>
      <c r="G139" s="2">
        <f>Inskrivning!L53</f>
        <v>0</v>
      </c>
      <c r="H139" s="2">
        <f>Inskrivning!M53</f>
        <v>0</v>
      </c>
      <c r="I139" s="2">
        <f>Inskrivning!N53</f>
        <v>0</v>
      </c>
      <c r="J139" s="2">
        <f>Inskrivning!O53</f>
        <v>0</v>
      </c>
      <c r="K139" s="2">
        <f>Inskrivning!P53</f>
        <v>0</v>
      </c>
      <c r="L139" s="1">
        <f>Inskrivning!Q53</f>
        <v>0</v>
      </c>
      <c r="M139" s="2">
        <f>Inskrivning!R53</f>
        <v>0</v>
      </c>
      <c r="N139" s="2">
        <f>Inskrivning!S53</f>
        <v>0</v>
      </c>
      <c r="O139" s="2">
        <f>Inskrivning!T53</f>
        <v>0</v>
      </c>
      <c r="P139" s="2">
        <f>Inskrivning!U53</f>
        <v>0</v>
      </c>
      <c r="Q139" s="2">
        <f>Inskrivning!V53</f>
        <v>0</v>
      </c>
      <c r="R139" s="1">
        <f>Inskrivning!W53</f>
        <v>0</v>
      </c>
      <c r="S139" s="1">
        <f>Inskrivning!X53</f>
        <v>0</v>
      </c>
    </row>
    <row r="140" spans="1:19" ht="15" x14ac:dyDescent="0.25">
      <c r="A140" s="2"/>
      <c r="B140" s="2" t="str">
        <f>Inskrivning!G54</f>
        <v/>
      </c>
      <c r="C140" s="2" t="s">
        <v>81</v>
      </c>
      <c r="D140" s="2" t="str">
        <f t="shared" si="4"/>
        <v xml:space="preserve">Kl </v>
      </c>
      <c r="E140" s="53" t="str">
        <f>Inskrivning!J54</f>
        <v/>
      </c>
      <c r="F140" s="35" t="str">
        <f>Inskrivning!K54</f>
        <v/>
      </c>
      <c r="G140" s="2">
        <f>Inskrivning!L54</f>
        <v>0</v>
      </c>
      <c r="H140" s="2">
        <f>Inskrivning!M54</f>
        <v>0</v>
      </c>
      <c r="I140" s="2">
        <f>Inskrivning!N54</f>
        <v>0</v>
      </c>
      <c r="J140" s="2">
        <f>Inskrivning!O54</f>
        <v>0</v>
      </c>
      <c r="K140" s="2">
        <f>Inskrivning!P54</f>
        <v>0</v>
      </c>
      <c r="L140" s="1">
        <f>Inskrivning!Q54</f>
        <v>0</v>
      </c>
      <c r="M140" s="2">
        <f>Inskrivning!R54</f>
        <v>0</v>
      </c>
      <c r="N140" s="2">
        <f>Inskrivning!S54</f>
        <v>0</v>
      </c>
      <c r="O140" s="2">
        <f>Inskrivning!T54</f>
        <v>0</v>
      </c>
      <c r="P140" s="2">
        <f>Inskrivning!U54</f>
        <v>0</v>
      </c>
      <c r="Q140" s="2">
        <f>Inskrivning!V54</f>
        <v>0</v>
      </c>
      <c r="R140" s="1">
        <f>Inskrivning!W54</f>
        <v>0</v>
      </c>
      <c r="S140" s="1">
        <f>Inskrivning!X54</f>
        <v>0</v>
      </c>
    </row>
    <row r="141" spans="1:19" ht="15" x14ac:dyDescent="0.25">
      <c r="A141" s="2"/>
      <c r="B141" s="2" t="str">
        <f>Inskrivning!G56</f>
        <v/>
      </c>
      <c r="C141" s="2" t="s">
        <v>81</v>
      </c>
      <c r="D141" s="2" t="str">
        <f t="shared" si="4"/>
        <v xml:space="preserve">Kl </v>
      </c>
      <c r="E141" s="53" t="str">
        <f>Inskrivning!J56</f>
        <v/>
      </c>
      <c r="F141" s="35" t="str">
        <f>Inskrivning!K56</f>
        <v/>
      </c>
      <c r="G141" s="2">
        <f>Inskrivning!L56</f>
        <v>0</v>
      </c>
      <c r="H141" s="2">
        <f>Inskrivning!M56</f>
        <v>0</v>
      </c>
      <c r="I141" s="2">
        <f>Inskrivning!N56</f>
        <v>0</v>
      </c>
      <c r="J141" s="2">
        <f>Inskrivning!O56</f>
        <v>0</v>
      </c>
      <c r="K141" s="2">
        <f>Inskrivning!P56</f>
        <v>0</v>
      </c>
      <c r="L141" s="1">
        <f>Inskrivning!Q56</f>
        <v>0</v>
      </c>
      <c r="M141" s="2">
        <f>Inskrivning!R56</f>
        <v>0</v>
      </c>
      <c r="N141" s="2">
        <f>Inskrivning!S56</f>
        <v>0</v>
      </c>
      <c r="O141" s="2">
        <f>Inskrivning!T56</f>
        <v>0</v>
      </c>
      <c r="P141" s="2">
        <f>Inskrivning!U56</f>
        <v>0</v>
      </c>
      <c r="Q141" s="2">
        <f>Inskrivning!V56</f>
        <v>0</v>
      </c>
      <c r="R141" s="1">
        <f>Inskrivning!W56</f>
        <v>0</v>
      </c>
      <c r="S141" s="1">
        <f>Inskrivning!X56</f>
        <v>0</v>
      </c>
    </row>
    <row r="142" spans="1:19" ht="15" x14ac:dyDescent="0.25">
      <c r="A142" s="2"/>
      <c r="B142" s="2" t="str">
        <f>Inskrivning!G57</f>
        <v/>
      </c>
      <c r="C142" s="2" t="s">
        <v>81</v>
      </c>
      <c r="D142" s="2" t="str">
        <f t="shared" si="4"/>
        <v xml:space="preserve">Kl </v>
      </c>
      <c r="E142" s="53" t="str">
        <f>Inskrivning!J57</f>
        <v/>
      </c>
      <c r="F142" s="35" t="str">
        <f>Inskrivning!K57</f>
        <v/>
      </c>
      <c r="G142" s="2">
        <f>Inskrivning!L57</f>
        <v>0</v>
      </c>
      <c r="H142" s="2">
        <f>Inskrivning!M57</f>
        <v>0</v>
      </c>
      <c r="I142" s="2">
        <f>Inskrivning!N57</f>
        <v>0</v>
      </c>
      <c r="J142" s="2">
        <f>Inskrivning!O57</f>
        <v>0</v>
      </c>
      <c r="K142" s="2">
        <f>Inskrivning!P57</f>
        <v>0</v>
      </c>
      <c r="L142" s="1">
        <f>Inskrivning!Q57</f>
        <v>0</v>
      </c>
      <c r="M142" s="2">
        <f>Inskrivning!R57</f>
        <v>0</v>
      </c>
      <c r="N142" s="2">
        <f>Inskrivning!S57</f>
        <v>0</v>
      </c>
      <c r="O142" s="2">
        <f>Inskrivning!T57</f>
        <v>0</v>
      </c>
      <c r="P142" s="2">
        <f>Inskrivning!U57</f>
        <v>0</v>
      </c>
      <c r="Q142" s="2">
        <f>Inskrivning!V57</f>
        <v>0</v>
      </c>
      <c r="R142" s="1">
        <f>Inskrivning!W57</f>
        <v>0</v>
      </c>
      <c r="S142" s="1">
        <f>Inskrivning!X57</f>
        <v>0</v>
      </c>
    </row>
    <row r="143" spans="1:19" ht="15" x14ac:dyDescent="0.25">
      <c r="A143" s="2"/>
      <c r="B143" s="2" t="str">
        <f>Inskrivning!G58</f>
        <v/>
      </c>
      <c r="C143" s="2" t="s">
        <v>81</v>
      </c>
      <c r="D143" s="2" t="str">
        <f t="shared" si="4"/>
        <v xml:space="preserve">Kl </v>
      </c>
      <c r="E143" s="53" t="str">
        <f>Inskrivning!J58</f>
        <v/>
      </c>
      <c r="F143" s="35" t="str">
        <f>Inskrivning!K58</f>
        <v/>
      </c>
      <c r="G143" s="2">
        <f>Inskrivning!L58</f>
        <v>0</v>
      </c>
      <c r="H143" s="2">
        <f>Inskrivning!M58</f>
        <v>0</v>
      </c>
      <c r="I143" s="2">
        <f>Inskrivning!N58</f>
        <v>0</v>
      </c>
      <c r="J143" s="2">
        <f>Inskrivning!O58</f>
        <v>0</v>
      </c>
      <c r="K143" s="2">
        <f>Inskrivning!P58</f>
        <v>0</v>
      </c>
      <c r="L143" s="1">
        <f>Inskrivning!Q58</f>
        <v>0</v>
      </c>
      <c r="M143" s="2">
        <f>Inskrivning!R58</f>
        <v>0</v>
      </c>
      <c r="N143" s="2">
        <f>Inskrivning!S58</f>
        <v>0</v>
      </c>
      <c r="O143" s="2">
        <f>Inskrivning!T58</f>
        <v>0</v>
      </c>
      <c r="P143" s="2">
        <f>Inskrivning!U58</f>
        <v>0</v>
      </c>
      <c r="Q143" s="2">
        <f>Inskrivning!V58</f>
        <v>0</v>
      </c>
      <c r="R143" s="1">
        <f>Inskrivning!W58</f>
        <v>0</v>
      </c>
      <c r="S143" s="1">
        <f>Inskrivning!X58</f>
        <v>0</v>
      </c>
    </row>
    <row r="144" spans="1:19" ht="15" x14ac:dyDescent="0.25">
      <c r="A144" s="2"/>
      <c r="B144" s="2" t="str">
        <f>Inskrivning!G59</f>
        <v/>
      </c>
      <c r="C144" s="2" t="s">
        <v>81</v>
      </c>
      <c r="D144" s="2" t="str">
        <f t="shared" si="4"/>
        <v xml:space="preserve">Kl </v>
      </c>
      <c r="E144" s="53" t="str">
        <f>Inskrivning!J59</f>
        <v/>
      </c>
      <c r="F144" s="35" t="str">
        <f>Inskrivning!K59</f>
        <v/>
      </c>
      <c r="G144" s="2">
        <f>Inskrivning!L59</f>
        <v>0</v>
      </c>
      <c r="H144" s="2">
        <f>Inskrivning!M59</f>
        <v>0</v>
      </c>
      <c r="I144" s="2">
        <f>Inskrivning!N59</f>
        <v>0</v>
      </c>
      <c r="J144" s="2">
        <f>Inskrivning!O59</f>
        <v>0</v>
      </c>
      <c r="K144" s="2">
        <f>Inskrivning!P59</f>
        <v>0</v>
      </c>
      <c r="L144" s="1">
        <f>Inskrivning!Q59</f>
        <v>0</v>
      </c>
      <c r="M144" s="2">
        <f>Inskrivning!R59</f>
        <v>0</v>
      </c>
      <c r="N144" s="2">
        <f>Inskrivning!S59</f>
        <v>0</v>
      </c>
      <c r="O144" s="2">
        <f>Inskrivning!T59</f>
        <v>0</v>
      </c>
      <c r="P144" s="2">
        <f>Inskrivning!U59</f>
        <v>0</v>
      </c>
      <c r="Q144" s="2">
        <f>Inskrivning!V59</f>
        <v>0</v>
      </c>
      <c r="R144" s="1">
        <f>Inskrivning!W59</f>
        <v>0</v>
      </c>
      <c r="S144" s="1">
        <f>Inskrivning!X59</f>
        <v>0</v>
      </c>
    </row>
    <row r="145" spans="1:19" ht="15" x14ac:dyDescent="0.25">
      <c r="A145" s="2"/>
      <c r="B145" s="2" t="str">
        <f>Inskrivning!G60</f>
        <v/>
      </c>
      <c r="C145" s="2" t="s">
        <v>81</v>
      </c>
      <c r="D145" s="2" t="str">
        <f t="shared" si="4"/>
        <v xml:space="preserve">Kl </v>
      </c>
      <c r="E145" s="53" t="str">
        <f>Inskrivning!J60</f>
        <v/>
      </c>
      <c r="F145" s="35" t="str">
        <f>Inskrivning!K60</f>
        <v/>
      </c>
      <c r="G145" s="2">
        <f>Inskrivning!L60</f>
        <v>0</v>
      </c>
      <c r="H145" s="2">
        <f>Inskrivning!M60</f>
        <v>0</v>
      </c>
      <c r="I145" s="2">
        <f>Inskrivning!N60</f>
        <v>0</v>
      </c>
      <c r="J145" s="2">
        <f>Inskrivning!O60</f>
        <v>0</v>
      </c>
      <c r="K145" s="2">
        <f>Inskrivning!P60</f>
        <v>0</v>
      </c>
      <c r="L145" s="1">
        <f>Inskrivning!Q60</f>
        <v>0</v>
      </c>
      <c r="M145" s="2">
        <f>Inskrivning!R60</f>
        <v>0</v>
      </c>
      <c r="N145" s="2">
        <f>Inskrivning!S60</f>
        <v>0</v>
      </c>
      <c r="O145" s="2">
        <f>Inskrivning!T60</f>
        <v>0</v>
      </c>
      <c r="P145" s="2">
        <f>Inskrivning!U60</f>
        <v>0</v>
      </c>
      <c r="Q145" s="2">
        <f>Inskrivning!V60</f>
        <v>0</v>
      </c>
      <c r="R145" s="1">
        <f>Inskrivning!W60</f>
        <v>0</v>
      </c>
      <c r="S145" s="1">
        <f>Inskrivning!X60</f>
        <v>0</v>
      </c>
    </row>
    <row r="146" spans="1:19" ht="15" x14ac:dyDescent="0.25">
      <c r="A146" s="2"/>
      <c r="B146" s="2" t="str">
        <f>Inskrivning!G61</f>
        <v/>
      </c>
      <c r="C146" s="2" t="s">
        <v>81</v>
      </c>
      <c r="D146" s="2" t="str">
        <f t="shared" si="4"/>
        <v xml:space="preserve">Kl </v>
      </c>
      <c r="E146" s="53" t="str">
        <f>Inskrivning!J61</f>
        <v/>
      </c>
      <c r="F146" s="35" t="str">
        <f>Inskrivning!K61</f>
        <v/>
      </c>
      <c r="G146" s="2">
        <f>Inskrivning!L61</f>
        <v>0</v>
      </c>
      <c r="H146" s="2">
        <f>Inskrivning!M61</f>
        <v>0</v>
      </c>
      <c r="I146" s="2">
        <f>Inskrivning!N61</f>
        <v>0</v>
      </c>
      <c r="J146" s="2">
        <f>Inskrivning!O61</f>
        <v>0</v>
      </c>
      <c r="K146" s="2">
        <f>Inskrivning!P61</f>
        <v>0</v>
      </c>
      <c r="L146" s="1">
        <f>Inskrivning!Q61</f>
        <v>0</v>
      </c>
      <c r="M146" s="2">
        <f>Inskrivning!R61</f>
        <v>0</v>
      </c>
      <c r="N146" s="2">
        <f>Inskrivning!S61</f>
        <v>0</v>
      </c>
      <c r="O146" s="2">
        <f>Inskrivning!T61</f>
        <v>0</v>
      </c>
      <c r="P146" s="2">
        <f>Inskrivning!U61</f>
        <v>0</v>
      </c>
      <c r="Q146" s="2">
        <f>Inskrivning!V61</f>
        <v>0</v>
      </c>
      <c r="R146" s="1">
        <f>Inskrivning!W61</f>
        <v>0</v>
      </c>
      <c r="S146" s="1">
        <f>Inskrivning!X61</f>
        <v>0</v>
      </c>
    </row>
    <row r="147" spans="1:19" ht="15" x14ac:dyDescent="0.25">
      <c r="A147" s="2"/>
      <c r="B147" s="2" t="str">
        <f>Inskrivning!G62</f>
        <v/>
      </c>
      <c r="C147" s="2" t="s">
        <v>81</v>
      </c>
      <c r="D147" s="2" t="str">
        <f t="shared" si="4"/>
        <v xml:space="preserve">Kl </v>
      </c>
      <c r="E147" s="53" t="str">
        <f>Inskrivning!J62</f>
        <v/>
      </c>
      <c r="F147" s="35" t="str">
        <f>Inskrivning!K62</f>
        <v/>
      </c>
      <c r="G147" s="2">
        <f>Inskrivning!L62</f>
        <v>0</v>
      </c>
      <c r="H147" s="2">
        <f>Inskrivning!M62</f>
        <v>0</v>
      </c>
      <c r="I147" s="2">
        <f>Inskrivning!N62</f>
        <v>0</v>
      </c>
      <c r="J147" s="2">
        <f>Inskrivning!O62</f>
        <v>0</v>
      </c>
      <c r="K147" s="2">
        <f>Inskrivning!P62</f>
        <v>0</v>
      </c>
      <c r="L147" s="1">
        <f>Inskrivning!Q62</f>
        <v>0</v>
      </c>
      <c r="M147" s="2">
        <f>Inskrivning!R62</f>
        <v>0</v>
      </c>
      <c r="N147" s="2">
        <f>Inskrivning!S62</f>
        <v>0</v>
      </c>
      <c r="O147" s="2">
        <f>Inskrivning!T62</f>
        <v>0</v>
      </c>
      <c r="P147" s="2">
        <f>Inskrivning!U62</f>
        <v>0</v>
      </c>
      <c r="Q147" s="2">
        <f>Inskrivning!V62</f>
        <v>0</v>
      </c>
      <c r="R147" s="1">
        <f>Inskrivning!W62</f>
        <v>0</v>
      </c>
      <c r="S147" s="1">
        <f>Inskrivning!X62</f>
        <v>0</v>
      </c>
    </row>
    <row r="148" spans="1:19" ht="15" x14ac:dyDescent="0.25">
      <c r="A148" s="2"/>
      <c r="B148" s="2" t="str">
        <f>Inskrivning!G63</f>
        <v/>
      </c>
      <c r="C148" s="2" t="s">
        <v>81</v>
      </c>
      <c r="D148" s="2" t="str">
        <f t="shared" si="4"/>
        <v xml:space="preserve">Kl </v>
      </c>
      <c r="E148" s="53" t="str">
        <f>Inskrivning!J63</f>
        <v/>
      </c>
      <c r="F148" s="35" t="str">
        <f>Inskrivning!K63</f>
        <v/>
      </c>
      <c r="G148" s="2">
        <f>Inskrivning!L63</f>
        <v>0</v>
      </c>
      <c r="H148" s="2">
        <f>Inskrivning!M63</f>
        <v>0</v>
      </c>
      <c r="I148" s="2">
        <f>Inskrivning!N63</f>
        <v>0</v>
      </c>
      <c r="J148" s="2">
        <f>Inskrivning!O63</f>
        <v>0</v>
      </c>
      <c r="K148" s="2">
        <f>Inskrivning!P63</f>
        <v>0</v>
      </c>
      <c r="L148" s="1">
        <f>Inskrivning!Q63</f>
        <v>0</v>
      </c>
      <c r="M148" s="2">
        <f>Inskrivning!R63</f>
        <v>0</v>
      </c>
      <c r="N148" s="2">
        <f>Inskrivning!S63</f>
        <v>0</v>
      </c>
      <c r="O148" s="2">
        <f>Inskrivning!T63</f>
        <v>0</v>
      </c>
      <c r="P148" s="2">
        <f>Inskrivning!U63</f>
        <v>0</v>
      </c>
      <c r="Q148" s="2">
        <f>Inskrivning!V63</f>
        <v>0</v>
      </c>
      <c r="R148" s="1">
        <f>Inskrivning!W63</f>
        <v>0</v>
      </c>
      <c r="S148" s="1">
        <f>Inskrivning!X63</f>
        <v>0</v>
      </c>
    </row>
    <row r="149" spans="1:19" ht="15" x14ac:dyDescent="0.25">
      <c r="A149" s="2"/>
      <c r="B149" s="2" t="str">
        <f>Inskrivning!G64</f>
        <v/>
      </c>
      <c r="C149" s="2" t="s">
        <v>81</v>
      </c>
      <c r="D149" s="2" t="str">
        <f t="shared" si="4"/>
        <v xml:space="preserve">Kl </v>
      </c>
      <c r="E149" s="53" t="str">
        <f>Inskrivning!J64</f>
        <v/>
      </c>
      <c r="F149" s="35" t="str">
        <f>Inskrivning!K64</f>
        <v/>
      </c>
      <c r="G149" s="2">
        <f>Inskrivning!L64</f>
        <v>0</v>
      </c>
      <c r="H149" s="2">
        <f>Inskrivning!M64</f>
        <v>0</v>
      </c>
      <c r="I149" s="2">
        <f>Inskrivning!N64</f>
        <v>0</v>
      </c>
      <c r="J149" s="2">
        <f>Inskrivning!O64</f>
        <v>0</v>
      </c>
      <c r="K149" s="2">
        <f>Inskrivning!P64</f>
        <v>0</v>
      </c>
      <c r="L149" s="1">
        <f>Inskrivning!Q64</f>
        <v>0</v>
      </c>
      <c r="M149" s="2">
        <f>Inskrivning!R64</f>
        <v>0</v>
      </c>
      <c r="N149" s="2">
        <f>Inskrivning!S64</f>
        <v>0</v>
      </c>
      <c r="O149" s="2">
        <f>Inskrivning!T64</f>
        <v>0</v>
      </c>
      <c r="P149" s="2">
        <f>Inskrivning!U64</f>
        <v>0</v>
      </c>
      <c r="Q149" s="2">
        <f>Inskrivning!V64</f>
        <v>0</v>
      </c>
      <c r="R149" s="1">
        <f>Inskrivning!W64</f>
        <v>0</v>
      </c>
      <c r="S149" s="1">
        <f>Inskrivning!X64</f>
        <v>0</v>
      </c>
    </row>
    <row r="150" spans="1:19" ht="15" x14ac:dyDescent="0.25">
      <c r="A150" s="2"/>
      <c r="B150" s="2" t="str">
        <f>Inskrivning!G65</f>
        <v/>
      </c>
      <c r="C150" s="2" t="s">
        <v>81</v>
      </c>
      <c r="D150" s="2" t="str">
        <f t="shared" si="4"/>
        <v xml:space="preserve">Kl </v>
      </c>
      <c r="E150" s="53" t="str">
        <f>Inskrivning!J65</f>
        <v/>
      </c>
      <c r="F150" s="35" t="str">
        <f>Inskrivning!K65</f>
        <v/>
      </c>
      <c r="G150" s="2">
        <f>Inskrivning!L65</f>
        <v>0</v>
      </c>
      <c r="H150" s="2">
        <f>Inskrivning!M65</f>
        <v>0</v>
      </c>
      <c r="I150" s="2">
        <f>Inskrivning!N65</f>
        <v>0</v>
      </c>
      <c r="J150" s="2">
        <f>Inskrivning!O65</f>
        <v>0</v>
      </c>
      <c r="K150" s="2">
        <f>Inskrivning!P65</f>
        <v>0</v>
      </c>
      <c r="L150" s="1">
        <f>Inskrivning!Q65</f>
        <v>0</v>
      </c>
      <c r="M150" s="2">
        <f>Inskrivning!R65</f>
        <v>0</v>
      </c>
      <c r="N150" s="2">
        <f>Inskrivning!S65</f>
        <v>0</v>
      </c>
      <c r="O150" s="2">
        <f>Inskrivning!T65</f>
        <v>0</v>
      </c>
      <c r="P150" s="2">
        <f>Inskrivning!U65</f>
        <v>0</v>
      </c>
      <c r="Q150" s="2">
        <f>Inskrivning!V65</f>
        <v>0</v>
      </c>
      <c r="R150" s="1">
        <f>Inskrivning!W65</f>
        <v>0</v>
      </c>
      <c r="S150" s="1">
        <f>Inskrivning!X65</f>
        <v>0</v>
      </c>
    </row>
    <row r="151" spans="1:19" ht="15" x14ac:dyDescent="0.25">
      <c r="A151" s="2"/>
      <c r="B151" s="2" t="str">
        <f>Inskrivning!G66</f>
        <v/>
      </c>
      <c r="C151" s="2" t="s">
        <v>81</v>
      </c>
      <c r="D151" s="2" t="str">
        <f t="shared" si="4"/>
        <v xml:space="preserve">Kl </v>
      </c>
      <c r="E151" s="53" t="str">
        <f>Inskrivning!J66</f>
        <v/>
      </c>
      <c r="F151" s="35" t="str">
        <f>Inskrivning!K66</f>
        <v/>
      </c>
      <c r="G151" s="2">
        <f>Inskrivning!L66</f>
        <v>0</v>
      </c>
      <c r="H151" s="2">
        <f>Inskrivning!M66</f>
        <v>0</v>
      </c>
      <c r="I151" s="2">
        <f>Inskrivning!N66</f>
        <v>0</v>
      </c>
      <c r="J151" s="2">
        <f>Inskrivning!O66</f>
        <v>0</v>
      </c>
      <c r="K151" s="2">
        <f>Inskrivning!P66</f>
        <v>0</v>
      </c>
      <c r="L151" s="1">
        <f>Inskrivning!Q66</f>
        <v>0</v>
      </c>
      <c r="M151" s="2">
        <f>Inskrivning!R66</f>
        <v>0</v>
      </c>
      <c r="N151" s="2">
        <f>Inskrivning!S66</f>
        <v>0</v>
      </c>
      <c r="O151" s="2">
        <f>Inskrivning!T66</f>
        <v>0</v>
      </c>
      <c r="P151" s="2">
        <f>Inskrivning!U66</f>
        <v>0</v>
      </c>
      <c r="Q151" s="2">
        <f>Inskrivning!V66</f>
        <v>0</v>
      </c>
      <c r="R151" s="1">
        <f>Inskrivning!W66</f>
        <v>0</v>
      </c>
      <c r="S151" s="1">
        <f>Inskrivning!X66</f>
        <v>0</v>
      </c>
    </row>
    <row r="152" spans="1:19" ht="15" x14ac:dyDescent="0.25">
      <c r="A152" s="2"/>
      <c r="B152" s="2" t="str">
        <f>Inskrivning!G28</f>
        <v/>
      </c>
      <c r="C152" s="2" t="s">
        <v>81</v>
      </c>
      <c r="D152" s="2" t="str">
        <f t="shared" si="4"/>
        <v xml:space="preserve">Kl </v>
      </c>
      <c r="E152" s="53" t="str">
        <f>Inskrivning!J28</f>
        <v/>
      </c>
      <c r="F152" s="35" t="str">
        <f>Inskrivning!K28</f>
        <v/>
      </c>
      <c r="G152" s="2">
        <f>Inskrivning!L28</f>
        <v>0</v>
      </c>
      <c r="H152" s="2">
        <f>Inskrivning!M28</f>
        <v>0</v>
      </c>
      <c r="I152" s="2">
        <f>Inskrivning!N28</f>
        <v>0</v>
      </c>
      <c r="J152" s="2">
        <f>Inskrivning!O28</f>
        <v>0</v>
      </c>
      <c r="K152" s="2">
        <f>Inskrivning!P28</f>
        <v>0</v>
      </c>
      <c r="L152" s="1">
        <f>Inskrivning!Q28</f>
        <v>0</v>
      </c>
      <c r="M152" s="2">
        <f>Inskrivning!R28</f>
        <v>0</v>
      </c>
      <c r="N152" s="2">
        <f>Inskrivning!S28</f>
        <v>0</v>
      </c>
      <c r="O152" s="2">
        <f>Inskrivning!T28</f>
        <v>0</v>
      </c>
      <c r="P152" s="2">
        <f>Inskrivning!U28</f>
        <v>0</v>
      </c>
      <c r="Q152" s="2">
        <f>Inskrivning!V28</f>
        <v>0</v>
      </c>
      <c r="R152" s="1">
        <f>Inskrivning!W28</f>
        <v>0</v>
      </c>
      <c r="S152" s="1">
        <f>Inskrivning!X28</f>
        <v>0</v>
      </c>
    </row>
    <row r="153" spans="1:19" ht="15" x14ac:dyDescent="0.25">
      <c r="A153" s="2"/>
      <c r="B153" s="2" t="str">
        <f>Inskrivning!G48</f>
        <v/>
      </c>
      <c r="C153" s="2" t="s">
        <v>81</v>
      </c>
      <c r="D153" s="2" t="str">
        <f t="shared" si="4"/>
        <v xml:space="preserve">Kl </v>
      </c>
      <c r="E153" s="53" t="str">
        <f>Inskrivning!J48</f>
        <v/>
      </c>
      <c r="F153" s="35" t="str">
        <f>Inskrivning!K48</f>
        <v/>
      </c>
      <c r="G153" s="2">
        <f>Inskrivning!L48</f>
        <v>0</v>
      </c>
      <c r="H153" s="2">
        <f>Inskrivning!M48</f>
        <v>0</v>
      </c>
      <c r="I153" s="2">
        <f>Inskrivning!N48</f>
        <v>0</v>
      </c>
      <c r="J153" s="2">
        <f>Inskrivning!O48</f>
        <v>0</v>
      </c>
      <c r="K153" s="2">
        <f>Inskrivning!P48</f>
        <v>0</v>
      </c>
      <c r="L153" s="1">
        <f>Inskrivning!Q48</f>
        <v>0</v>
      </c>
      <c r="M153" s="2">
        <f>Inskrivning!R48</f>
        <v>0</v>
      </c>
      <c r="N153" s="2">
        <f>Inskrivning!S48</f>
        <v>0</v>
      </c>
      <c r="O153" s="2">
        <f>Inskrivning!T48</f>
        <v>0</v>
      </c>
      <c r="P153" s="2">
        <f>Inskrivning!U48</f>
        <v>0</v>
      </c>
      <c r="Q153" s="2">
        <f>Inskrivning!V48</f>
        <v>0</v>
      </c>
      <c r="R153" s="1">
        <f>Inskrivning!W48</f>
        <v>0</v>
      </c>
      <c r="S153" s="1">
        <f>Inskrivning!X48</f>
        <v>0</v>
      </c>
    </row>
    <row r="154" spans="1:19" ht="15" x14ac:dyDescent="0.25">
      <c r="A154" s="2"/>
      <c r="B154" s="2" t="str">
        <f>Inskrivning!G68</f>
        <v/>
      </c>
      <c r="C154" s="2" t="s">
        <v>81</v>
      </c>
      <c r="D154" s="2" t="str">
        <f t="shared" si="4"/>
        <v xml:space="preserve">Kl </v>
      </c>
      <c r="E154" s="53" t="str">
        <f>Inskrivning!J68</f>
        <v/>
      </c>
      <c r="F154" s="35" t="str">
        <f>Inskrivning!K68</f>
        <v/>
      </c>
      <c r="G154" s="2">
        <f>Inskrivning!L68</f>
        <v>0</v>
      </c>
      <c r="H154" s="2">
        <f>Inskrivning!M68</f>
        <v>0</v>
      </c>
      <c r="I154" s="2">
        <f>Inskrivning!N68</f>
        <v>0</v>
      </c>
      <c r="J154" s="2">
        <f>Inskrivning!O68</f>
        <v>0</v>
      </c>
      <c r="K154" s="2">
        <f>Inskrivning!P68</f>
        <v>0</v>
      </c>
      <c r="L154" s="1">
        <f>Inskrivning!Q68</f>
        <v>0</v>
      </c>
      <c r="M154" s="2">
        <f>Inskrivning!R68</f>
        <v>0</v>
      </c>
      <c r="N154" s="2">
        <f>Inskrivning!S68</f>
        <v>0</v>
      </c>
      <c r="O154" s="2">
        <f>Inskrivning!T68</f>
        <v>0</v>
      </c>
      <c r="P154" s="2">
        <f>Inskrivning!U68</f>
        <v>0</v>
      </c>
      <c r="Q154" s="2">
        <f>Inskrivning!V68</f>
        <v>0</v>
      </c>
      <c r="R154" s="1">
        <f>Inskrivning!W68</f>
        <v>0</v>
      </c>
      <c r="S154" s="1">
        <f>Inskrivning!X68</f>
        <v>0</v>
      </c>
    </row>
    <row r="155" spans="1:19" ht="15" x14ac:dyDescent="0.25">
      <c r="A155" s="2"/>
      <c r="B155" s="2" t="str">
        <f>Inskrivning!G88</f>
        <v/>
      </c>
      <c r="C155" s="2" t="s">
        <v>81</v>
      </c>
      <c r="D155" s="2" t="str">
        <f t="shared" si="4"/>
        <v xml:space="preserve">Kl </v>
      </c>
      <c r="E155" s="53" t="str">
        <f>Inskrivning!J88</f>
        <v/>
      </c>
      <c r="F155" s="35" t="str">
        <f>Inskrivning!K88</f>
        <v/>
      </c>
      <c r="G155" s="2">
        <f>Inskrivning!L88</f>
        <v>0</v>
      </c>
      <c r="H155" s="2">
        <f>Inskrivning!M88</f>
        <v>0</v>
      </c>
      <c r="I155" s="2">
        <f>Inskrivning!N88</f>
        <v>0</v>
      </c>
      <c r="J155" s="2">
        <f>Inskrivning!O88</f>
        <v>0</v>
      </c>
      <c r="K155" s="2">
        <f>Inskrivning!P88</f>
        <v>0</v>
      </c>
      <c r="L155" s="1">
        <f>Inskrivning!Q88</f>
        <v>0</v>
      </c>
      <c r="M155" s="2">
        <f>Inskrivning!R88</f>
        <v>0</v>
      </c>
      <c r="N155" s="2">
        <f>Inskrivning!S88</f>
        <v>0</v>
      </c>
      <c r="O155" s="2">
        <f>Inskrivning!T88</f>
        <v>0</v>
      </c>
      <c r="P155" s="2">
        <f>Inskrivning!U88</f>
        <v>0</v>
      </c>
      <c r="Q155" s="2">
        <f>Inskrivning!V88</f>
        <v>0</v>
      </c>
      <c r="R155" s="1">
        <f>Inskrivning!W88</f>
        <v>0</v>
      </c>
      <c r="S155" s="1">
        <f>Inskrivning!X88</f>
        <v>0</v>
      </c>
    </row>
    <row r="156" spans="1:19" ht="15" x14ac:dyDescent="0.25">
      <c r="A156" s="2"/>
      <c r="B156" s="2" t="str">
        <f>Inskrivning!G111</f>
        <v/>
      </c>
      <c r="C156" s="2" t="s">
        <v>81</v>
      </c>
      <c r="D156" s="2" t="str">
        <f t="shared" si="4"/>
        <v xml:space="preserve">Kl </v>
      </c>
      <c r="E156" s="53" t="str">
        <f>Inskrivning!J111</f>
        <v/>
      </c>
      <c r="F156" s="35" t="str">
        <f>Inskrivning!K111</f>
        <v/>
      </c>
      <c r="G156" s="2">
        <f>Inskrivning!L111</f>
        <v>0</v>
      </c>
      <c r="H156" s="2">
        <f>Inskrivning!M111</f>
        <v>0</v>
      </c>
      <c r="I156" s="2">
        <f>Inskrivning!N111</f>
        <v>0</v>
      </c>
      <c r="J156" s="2">
        <f>Inskrivning!O111</f>
        <v>0</v>
      </c>
      <c r="K156" s="2">
        <f>Inskrivning!P111</f>
        <v>0</v>
      </c>
      <c r="L156" s="1">
        <f>Inskrivning!Q111</f>
        <v>0</v>
      </c>
      <c r="M156" s="2">
        <f>Inskrivning!R111</f>
        <v>0</v>
      </c>
      <c r="N156" s="2">
        <f>Inskrivning!S111</f>
        <v>0</v>
      </c>
      <c r="O156" s="2">
        <f>Inskrivning!T111</f>
        <v>0</v>
      </c>
      <c r="P156" s="2">
        <f>Inskrivning!U111</f>
        <v>0</v>
      </c>
      <c r="Q156" s="2">
        <f>Inskrivning!V111</f>
        <v>0</v>
      </c>
      <c r="R156" s="1">
        <f>Inskrivning!W111</f>
        <v>0</v>
      </c>
      <c r="S156" s="1">
        <f>Inskrivning!X111</f>
        <v>0</v>
      </c>
    </row>
    <row r="157" spans="1:19" ht="15" x14ac:dyDescent="0.25">
      <c r="A157" s="2"/>
      <c r="B157" s="2" t="str">
        <f>Inskrivning!G129</f>
        <v/>
      </c>
      <c r="C157" s="2" t="s">
        <v>81</v>
      </c>
      <c r="D157" s="2" t="str">
        <f t="shared" si="4"/>
        <v xml:space="preserve">Kl </v>
      </c>
      <c r="E157" s="53" t="str">
        <f>Inskrivning!J129</f>
        <v/>
      </c>
      <c r="F157" s="35" t="str">
        <f>Inskrivning!K129</f>
        <v/>
      </c>
      <c r="G157" s="2">
        <f>Inskrivning!L129</f>
        <v>0</v>
      </c>
      <c r="H157" s="2">
        <f>Inskrivning!M129</f>
        <v>0</v>
      </c>
      <c r="I157" s="2">
        <f>Inskrivning!N129</f>
        <v>0</v>
      </c>
      <c r="J157" s="2">
        <f>Inskrivning!O129</f>
        <v>0</v>
      </c>
      <c r="K157" s="2">
        <f>Inskrivning!P129</f>
        <v>0</v>
      </c>
      <c r="L157" s="1">
        <f>Inskrivning!Q129</f>
        <v>0</v>
      </c>
      <c r="M157" s="2">
        <f>Inskrivning!R129</f>
        <v>0</v>
      </c>
      <c r="N157" s="2">
        <f>Inskrivning!S129</f>
        <v>0</v>
      </c>
      <c r="O157" s="2">
        <f>Inskrivning!T129</f>
        <v>0</v>
      </c>
      <c r="P157" s="2">
        <f>Inskrivning!U129</f>
        <v>0</v>
      </c>
      <c r="Q157" s="2">
        <f>Inskrivning!V129</f>
        <v>0</v>
      </c>
      <c r="R157" s="1">
        <f>Inskrivning!W129</f>
        <v>0</v>
      </c>
      <c r="S157" s="1">
        <f>Inskrivning!X129</f>
        <v>0</v>
      </c>
    </row>
    <row r="158" spans="1:19" ht="15" x14ac:dyDescent="0.25">
      <c r="A158" s="2"/>
      <c r="B158" s="2" t="str">
        <f>Inskrivning!G151</f>
        <v/>
      </c>
      <c r="C158" s="2" t="s">
        <v>81</v>
      </c>
      <c r="D158" s="2" t="str">
        <f t="shared" si="4"/>
        <v xml:space="preserve">Kl </v>
      </c>
      <c r="E158" s="53" t="str">
        <f>Inskrivning!J151</f>
        <v/>
      </c>
      <c r="F158" s="35" t="str">
        <f>Inskrivning!K151</f>
        <v/>
      </c>
      <c r="G158" s="2">
        <f>Inskrivning!L151</f>
        <v>0</v>
      </c>
      <c r="H158" s="2">
        <f>Inskrivning!M151</f>
        <v>0</v>
      </c>
      <c r="I158" s="2">
        <f>Inskrivning!N151</f>
        <v>0</v>
      </c>
      <c r="J158" s="2">
        <f>Inskrivning!O151</f>
        <v>0</v>
      </c>
      <c r="K158" s="2">
        <f>Inskrivning!P151</f>
        <v>0</v>
      </c>
      <c r="L158" s="1">
        <f>Inskrivning!Q151</f>
        <v>0</v>
      </c>
      <c r="M158" s="2">
        <f>Inskrivning!R151</f>
        <v>0</v>
      </c>
      <c r="N158" s="2">
        <f>Inskrivning!S151</f>
        <v>0</v>
      </c>
      <c r="O158" s="2">
        <f>Inskrivning!T151</f>
        <v>0</v>
      </c>
      <c r="P158" s="2">
        <f>Inskrivning!U151</f>
        <v>0</v>
      </c>
      <c r="Q158" s="2">
        <f>Inskrivning!V151</f>
        <v>0</v>
      </c>
      <c r="R158" s="1">
        <f>Inskrivning!W151</f>
        <v>0</v>
      </c>
      <c r="S158" s="1">
        <f>Inskrivning!X151</f>
        <v>0</v>
      </c>
    </row>
    <row r="159" spans="1:19" ht="15" x14ac:dyDescent="0.25">
      <c r="A159" s="2"/>
      <c r="B159" s="2" t="str">
        <f>Inskrivning!G167</f>
        <v/>
      </c>
      <c r="C159" s="2" t="s">
        <v>81</v>
      </c>
      <c r="D159" s="2" t="str">
        <f t="shared" si="4"/>
        <v xml:space="preserve">Kl </v>
      </c>
      <c r="E159" s="53" t="str">
        <f>Inskrivning!J167</f>
        <v/>
      </c>
      <c r="F159" s="35" t="str">
        <f>Inskrivning!K167</f>
        <v/>
      </c>
      <c r="G159" s="2">
        <f>Inskrivning!L167</f>
        <v>0</v>
      </c>
      <c r="H159" s="2">
        <f>Inskrivning!M167</f>
        <v>0</v>
      </c>
      <c r="I159" s="2">
        <f>Inskrivning!N167</f>
        <v>0</v>
      </c>
      <c r="J159" s="2">
        <f>Inskrivning!O167</f>
        <v>0</v>
      </c>
      <c r="K159" s="2">
        <f>Inskrivning!P167</f>
        <v>0</v>
      </c>
      <c r="L159" s="1">
        <f>Inskrivning!Q167</f>
        <v>0</v>
      </c>
      <c r="M159" s="2">
        <f>Inskrivning!R167</f>
        <v>0</v>
      </c>
      <c r="N159" s="2">
        <f>Inskrivning!S167</f>
        <v>0</v>
      </c>
      <c r="O159" s="2">
        <f>Inskrivning!T167</f>
        <v>0</v>
      </c>
      <c r="P159" s="2">
        <f>Inskrivning!U167</f>
        <v>0</v>
      </c>
      <c r="Q159" s="2">
        <f>Inskrivning!V167</f>
        <v>0</v>
      </c>
      <c r="R159" s="1">
        <f>Inskrivning!W167</f>
        <v>0</v>
      </c>
      <c r="S159" s="1">
        <f>Inskrivning!X167</f>
        <v>0</v>
      </c>
    </row>
    <row r="160" spans="1:19" ht="15" x14ac:dyDescent="0.25">
      <c r="A160" s="2"/>
      <c r="B160" s="2" t="str">
        <f>Inskrivning!G168</f>
        <v/>
      </c>
      <c r="C160" s="2" t="s">
        <v>81</v>
      </c>
      <c r="D160" s="2" t="str">
        <f t="shared" si="4"/>
        <v xml:space="preserve">Kl </v>
      </c>
      <c r="E160" s="53" t="str">
        <f>Inskrivning!J168</f>
        <v/>
      </c>
      <c r="F160" s="35" t="str">
        <f>Inskrivning!K168</f>
        <v/>
      </c>
      <c r="G160" s="2">
        <f>Inskrivning!L168</f>
        <v>0</v>
      </c>
      <c r="H160" s="2">
        <f>Inskrivning!M168</f>
        <v>0</v>
      </c>
      <c r="I160" s="2">
        <f>Inskrivning!N168</f>
        <v>0</v>
      </c>
      <c r="J160" s="2">
        <f>Inskrivning!O168</f>
        <v>0</v>
      </c>
      <c r="K160" s="2">
        <f>Inskrivning!P168</f>
        <v>0</v>
      </c>
      <c r="L160" s="1">
        <f>Inskrivning!Q168</f>
        <v>0</v>
      </c>
      <c r="M160" s="2">
        <f>Inskrivning!R168</f>
        <v>0</v>
      </c>
      <c r="N160" s="2">
        <f>Inskrivning!S168</f>
        <v>0</v>
      </c>
      <c r="O160" s="2">
        <f>Inskrivning!T168</f>
        <v>0</v>
      </c>
      <c r="P160" s="2">
        <f>Inskrivning!U168</f>
        <v>0</v>
      </c>
      <c r="Q160" s="2">
        <f>Inskrivning!V168</f>
        <v>0</v>
      </c>
      <c r="R160" s="1">
        <f>Inskrivning!W168</f>
        <v>0</v>
      </c>
      <c r="S160" s="1">
        <f>Inskrivning!X168</f>
        <v>0</v>
      </c>
    </row>
    <row r="161" spans="1:19" ht="15" x14ac:dyDescent="0.25">
      <c r="A161" s="2"/>
      <c r="B161" s="2" t="str">
        <f>Inskrivning!G169</f>
        <v/>
      </c>
      <c r="C161" s="2" t="s">
        <v>81</v>
      </c>
      <c r="D161" s="2" t="str">
        <f t="shared" si="4"/>
        <v xml:space="preserve">Kl </v>
      </c>
      <c r="E161" s="53" t="str">
        <f>Inskrivning!J169</f>
        <v/>
      </c>
      <c r="F161" s="35" t="str">
        <f>Inskrivning!K169</f>
        <v/>
      </c>
      <c r="G161" s="2">
        <f>Inskrivning!L169</f>
        <v>0</v>
      </c>
      <c r="H161" s="2">
        <f>Inskrivning!M169</f>
        <v>0</v>
      </c>
      <c r="I161" s="2">
        <f>Inskrivning!N169</f>
        <v>0</v>
      </c>
      <c r="J161" s="2">
        <f>Inskrivning!O169</f>
        <v>0</v>
      </c>
      <c r="K161" s="2">
        <f>Inskrivning!P169</f>
        <v>0</v>
      </c>
      <c r="L161" s="1">
        <f>Inskrivning!Q169</f>
        <v>0</v>
      </c>
      <c r="M161" s="2">
        <f>Inskrivning!R169</f>
        <v>0</v>
      </c>
      <c r="N161" s="2">
        <f>Inskrivning!S169</f>
        <v>0</v>
      </c>
      <c r="O161" s="2">
        <f>Inskrivning!T169</f>
        <v>0</v>
      </c>
      <c r="P161" s="2">
        <f>Inskrivning!U169</f>
        <v>0</v>
      </c>
      <c r="Q161" s="2">
        <f>Inskrivning!V169</f>
        <v>0</v>
      </c>
      <c r="R161" s="1">
        <f>Inskrivning!W169</f>
        <v>0</v>
      </c>
      <c r="S161" s="1">
        <f>Inskrivning!X169</f>
        <v>0</v>
      </c>
    </row>
    <row r="162" spans="1:19" ht="15" x14ac:dyDescent="0.25">
      <c r="A162" s="2"/>
      <c r="B162" s="2" t="str">
        <f>Inskrivning!G170</f>
        <v/>
      </c>
      <c r="C162" s="2" t="s">
        <v>81</v>
      </c>
      <c r="D162" s="2" t="str">
        <f t="shared" si="4"/>
        <v xml:space="preserve">Kl </v>
      </c>
      <c r="E162" s="53" t="str">
        <f>Inskrivning!J170</f>
        <v/>
      </c>
      <c r="F162" s="35" t="str">
        <f>Inskrivning!K170</f>
        <v/>
      </c>
      <c r="G162" s="2">
        <f>Inskrivning!L170</f>
        <v>0</v>
      </c>
      <c r="H162" s="2">
        <f>Inskrivning!M170</f>
        <v>0</v>
      </c>
      <c r="I162" s="2">
        <f>Inskrivning!N170</f>
        <v>0</v>
      </c>
      <c r="J162" s="2">
        <f>Inskrivning!O170</f>
        <v>0</v>
      </c>
      <c r="K162" s="2">
        <f>Inskrivning!P170</f>
        <v>0</v>
      </c>
      <c r="L162" s="1">
        <f>Inskrivning!Q170</f>
        <v>0</v>
      </c>
      <c r="M162" s="2">
        <f>Inskrivning!R170</f>
        <v>0</v>
      </c>
      <c r="N162" s="2">
        <f>Inskrivning!S170</f>
        <v>0</v>
      </c>
      <c r="O162" s="2">
        <f>Inskrivning!T170</f>
        <v>0</v>
      </c>
      <c r="P162" s="2">
        <f>Inskrivning!U170</f>
        <v>0</v>
      </c>
      <c r="Q162" s="2">
        <f>Inskrivning!V170</f>
        <v>0</v>
      </c>
      <c r="R162" s="1">
        <f>Inskrivning!W170</f>
        <v>0</v>
      </c>
      <c r="S162" s="1">
        <f>Inskrivning!X170</f>
        <v>0</v>
      </c>
    </row>
    <row r="163" spans="1:19" ht="15" x14ac:dyDescent="0.25">
      <c r="A163" s="2"/>
      <c r="B163" s="2" t="str">
        <f>Inskrivning!G171</f>
        <v/>
      </c>
      <c r="C163" s="2" t="s">
        <v>81</v>
      </c>
      <c r="D163" s="2" t="str">
        <f t="shared" si="4"/>
        <v xml:space="preserve">Kl </v>
      </c>
      <c r="E163" s="53" t="str">
        <f>Inskrivning!J171</f>
        <v/>
      </c>
      <c r="F163" s="35" t="str">
        <f>Inskrivning!K171</f>
        <v/>
      </c>
      <c r="G163" s="2">
        <f>Inskrivning!L171</f>
        <v>0</v>
      </c>
      <c r="H163" s="2">
        <f>Inskrivning!M171</f>
        <v>0</v>
      </c>
      <c r="I163" s="2">
        <f>Inskrivning!N171</f>
        <v>0</v>
      </c>
      <c r="J163" s="2">
        <f>Inskrivning!O171</f>
        <v>0</v>
      </c>
      <c r="K163" s="2">
        <f>Inskrivning!P171</f>
        <v>0</v>
      </c>
      <c r="L163" s="1">
        <f>Inskrivning!Q171</f>
        <v>0</v>
      </c>
      <c r="M163" s="2">
        <f>Inskrivning!R171</f>
        <v>0</v>
      </c>
      <c r="N163" s="2">
        <f>Inskrivning!S171</f>
        <v>0</v>
      </c>
      <c r="O163" s="2">
        <f>Inskrivning!T171</f>
        <v>0</v>
      </c>
      <c r="P163" s="2">
        <f>Inskrivning!U171</f>
        <v>0</v>
      </c>
      <c r="Q163" s="2">
        <f>Inskrivning!V171</f>
        <v>0</v>
      </c>
      <c r="R163" s="1">
        <f>Inskrivning!W171</f>
        <v>0</v>
      </c>
      <c r="S163" s="1">
        <f>Inskrivning!X171</f>
        <v>0</v>
      </c>
    </row>
    <row r="164" spans="1:19" ht="15" x14ac:dyDescent="0.25">
      <c r="A164" s="2"/>
      <c r="B164" s="2" t="str">
        <f>Inskrivning!G172</f>
        <v/>
      </c>
      <c r="C164" s="2" t="s">
        <v>81</v>
      </c>
      <c r="D164" s="2" t="str">
        <f t="shared" si="4"/>
        <v xml:space="preserve">Kl </v>
      </c>
      <c r="E164" s="53" t="str">
        <f>Inskrivning!J172</f>
        <v/>
      </c>
      <c r="F164" s="35" t="str">
        <f>Inskrivning!K172</f>
        <v/>
      </c>
      <c r="G164" s="2">
        <f>Inskrivning!L172</f>
        <v>0</v>
      </c>
      <c r="H164" s="2">
        <f>Inskrivning!M172</f>
        <v>0</v>
      </c>
      <c r="I164" s="2">
        <f>Inskrivning!N172</f>
        <v>0</v>
      </c>
      <c r="J164" s="2">
        <f>Inskrivning!O172</f>
        <v>0</v>
      </c>
      <c r="K164" s="2">
        <f>Inskrivning!P172</f>
        <v>0</v>
      </c>
      <c r="L164" s="1">
        <f>Inskrivning!Q172</f>
        <v>0</v>
      </c>
      <c r="M164" s="2">
        <f>Inskrivning!R172</f>
        <v>0</v>
      </c>
      <c r="N164" s="2">
        <f>Inskrivning!S172</f>
        <v>0</v>
      </c>
      <c r="O164" s="2">
        <f>Inskrivning!T172</f>
        <v>0</v>
      </c>
      <c r="P164" s="2">
        <f>Inskrivning!U172</f>
        <v>0</v>
      </c>
      <c r="Q164" s="2">
        <f>Inskrivning!V172</f>
        <v>0</v>
      </c>
      <c r="R164" s="1">
        <f>Inskrivning!W172</f>
        <v>0</v>
      </c>
      <c r="S164" s="1">
        <f>Inskrivning!X172</f>
        <v>0</v>
      </c>
    </row>
    <row r="165" spans="1:19" ht="15" x14ac:dyDescent="0.25">
      <c r="A165" s="2"/>
      <c r="B165" s="2" t="str">
        <f>Inskrivning!G173</f>
        <v/>
      </c>
      <c r="C165" s="2" t="s">
        <v>81</v>
      </c>
      <c r="D165" s="2" t="str">
        <f t="shared" ref="D165:D196" si="5">C165&amp;" "&amp;B165</f>
        <v xml:space="preserve">Kl </v>
      </c>
      <c r="E165" s="53" t="str">
        <f>Inskrivning!J173</f>
        <v/>
      </c>
      <c r="F165" s="35" t="str">
        <f>Inskrivning!K173</f>
        <v/>
      </c>
      <c r="G165" s="2">
        <f>Inskrivning!L173</f>
        <v>0</v>
      </c>
      <c r="H165" s="2">
        <f>Inskrivning!M173</f>
        <v>0</v>
      </c>
      <c r="I165" s="2">
        <f>Inskrivning!N173</f>
        <v>0</v>
      </c>
      <c r="J165" s="2">
        <f>Inskrivning!O173</f>
        <v>0</v>
      </c>
      <c r="K165" s="2">
        <f>Inskrivning!P173</f>
        <v>0</v>
      </c>
      <c r="L165" s="1">
        <f>Inskrivning!Q173</f>
        <v>0</v>
      </c>
      <c r="M165" s="2">
        <f>Inskrivning!R173</f>
        <v>0</v>
      </c>
      <c r="N165" s="2">
        <f>Inskrivning!S173</f>
        <v>0</v>
      </c>
      <c r="O165" s="2">
        <f>Inskrivning!T173</f>
        <v>0</v>
      </c>
      <c r="P165" s="2">
        <f>Inskrivning!U173</f>
        <v>0</v>
      </c>
      <c r="Q165" s="2">
        <f>Inskrivning!V173</f>
        <v>0</v>
      </c>
      <c r="R165" s="1">
        <f>Inskrivning!W173</f>
        <v>0</v>
      </c>
      <c r="S165" s="1">
        <f>Inskrivning!X173</f>
        <v>0</v>
      </c>
    </row>
    <row r="166" spans="1:19" ht="15" x14ac:dyDescent="0.25">
      <c r="A166" s="2"/>
      <c r="B166" s="2" t="str">
        <f>Inskrivning!G174</f>
        <v/>
      </c>
      <c r="C166" s="2" t="s">
        <v>81</v>
      </c>
      <c r="D166" s="2" t="str">
        <f t="shared" si="5"/>
        <v xml:space="preserve">Kl </v>
      </c>
      <c r="E166" s="53" t="str">
        <f>Inskrivning!J174</f>
        <v/>
      </c>
      <c r="F166" s="35" t="str">
        <f>Inskrivning!K174</f>
        <v/>
      </c>
      <c r="G166" s="2">
        <f>Inskrivning!L174</f>
        <v>0</v>
      </c>
      <c r="H166" s="2">
        <f>Inskrivning!M174</f>
        <v>0</v>
      </c>
      <c r="I166" s="2">
        <f>Inskrivning!N174</f>
        <v>0</v>
      </c>
      <c r="J166" s="2">
        <f>Inskrivning!O174</f>
        <v>0</v>
      </c>
      <c r="K166" s="2">
        <f>Inskrivning!P174</f>
        <v>0</v>
      </c>
      <c r="L166" s="1">
        <f>Inskrivning!Q174</f>
        <v>0</v>
      </c>
      <c r="M166" s="2">
        <f>Inskrivning!R174</f>
        <v>0</v>
      </c>
      <c r="N166" s="2">
        <f>Inskrivning!S174</f>
        <v>0</v>
      </c>
      <c r="O166" s="2">
        <f>Inskrivning!T174</f>
        <v>0</v>
      </c>
      <c r="P166" s="2">
        <f>Inskrivning!U174</f>
        <v>0</v>
      </c>
      <c r="Q166" s="2">
        <f>Inskrivning!V174</f>
        <v>0</v>
      </c>
      <c r="R166" s="1">
        <f>Inskrivning!W174</f>
        <v>0</v>
      </c>
      <c r="S166" s="1">
        <f>Inskrivning!X174</f>
        <v>0</v>
      </c>
    </row>
    <row r="167" spans="1:19" ht="15" x14ac:dyDescent="0.25">
      <c r="A167" s="2"/>
      <c r="B167" s="2" t="str">
        <f>Inskrivning!G175</f>
        <v/>
      </c>
      <c r="C167" s="2" t="s">
        <v>81</v>
      </c>
      <c r="D167" s="2" t="str">
        <f t="shared" si="5"/>
        <v xml:space="preserve">Kl </v>
      </c>
      <c r="E167" s="53" t="str">
        <f>Inskrivning!J175</f>
        <v/>
      </c>
      <c r="F167" s="35" t="str">
        <f>Inskrivning!K175</f>
        <v/>
      </c>
      <c r="G167" s="2">
        <f>Inskrivning!L175</f>
        <v>0</v>
      </c>
      <c r="H167" s="2">
        <f>Inskrivning!M175</f>
        <v>0</v>
      </c>
      <c r="I167" s="2">
        <f>Inskrivning!N175</f>
        <v>0</v>
      </c>
      <c r="J167" s="2">
        <f>Inskrivning!O175</f>
        <v>0</v>
      </c>
      <c r="K167" s="2">
        <f>Inskrivning!P175</f>
        <v>0</v>
      </c>
      <c r="L167" s="1">
        <f>Inskrivning!Q175</f>
        <v>0</v>
      </c>
      <c r="M167" s="2">
        <f>Inskrivning!R175</f>
        <v>0</v>
      </c>
      <c r="N167" s="2">
        <f>Inskrivning!S175</f>
        <v>0</v>
      </c>
      <c r="O167" s="2">
        <f>Inskrivning!T175</f>
        <v>0</v>
      </c>
      <c r="P167" s="2">
        <f>Inskrivning!U175</f>
        <v>0</v>
      </c>
      <c r="Q167" s="2">
        <f>Inskrivning!V175</f>
        <v>0</v>
      </c>
      <c r="R167" s="1">
        <f>Inskrivning!W175</f>
        <v>0</v>
      </c>
      <c r="S167" s="1">
        <f>Inskrivning!X175</f>
        <v>0</v>
      </c>
    </row>
    <row r="168" spans="1:19" ht="15" x14ac:dyDescent="0.25">
      <c r="A168" s="2"/>
      <c r="B168" s="2" t="str">
        <f>Inskrivning!G176</f>
        <v/>
      </c>
      <c r="C168" s="2" t="s">
        <v>81</v>
      </c>
      <c r="D168" s="2" t="str">
        <f t="shared" si="5"/>
        <v xml:space="preserve">Kl </v>
      </c>
      <c r="E168" s="53" t="str">
        <f>Inskrivning!J176</f>
        <v/>
      </c>
      <c r="F168" s="35" t="str">
        <f>Inskrivning!K176</f>
        <v/>
      </c>
      <c r="G168" s="2">
        <f>Inskrivning!L176</f>
        <v>0</v>
      </c>
      <c r="H168" s="2">
        <f>Inskrivning!M176</f>
        <v>0</v>
      </c>
      <c r="I168" s="2">
        <f>Inskrivning!N176</f>
        <v>0</v>
      </c>
      <c r="J168" s="2">
        <f>Inskrivning!O176</f>
        <v>0</v>
      </c>
      <c r="K168" s="2">
        <f>Inskrivning!P176</f>
        <v>0</v>
      </c>
      <c r="L168" s="1">
        <f>Inskrivning!Q176</f>
        <v>0</v>
      </c>
      <c r="M168" s="2">
        <f>Inskrivning!R176</f>
        <v>0</v>
      </c>
      <c r="N168" s="2">
        <f>Inskrivning!S176</f>
        <v>0</v>
      </c>
      <c r="O168" s="2">
        <f>Inskrivning!T176</f>
        <v>0</v>
      </c>
      <c r="P168" s="2">
        <f>Inskrivning!U176</f>
        <v>0</v>
      </c>
      <c r="Q168" s="2">
        <f>Inskrivning!V176</f>
        <v>0</v>
      </c>
      <c r="R168" s="1">
        <f>Inskrivning!W176</f>
        <v>0</v>
      </c>
      <c r="S168" s="1">
        <f>Inskrivning!X176</f>
        <v>0</v>
      </c>
    </row>
    <row r="169" spans="1:19" ht="15" x14ac:dyDescent="0.25">
      <c r="A169" s="2"/>
      <c r="B169" s="2" t="str">
        <f>Inskrivning!G177</f>
        <v/>
      </c>
      <c r="C169" s="2" t="s">
        <v>81</v>
      </c>
      <c r="D169" s="2" t="str">
        <f t="shared" si="5"/>
        <v xml:space="preserve">Kl </v>
      </c>
      <c r="E169" s="53" t="str">
        <f>Inskrivning!J177</f>
        <v/>
      </c>
      <c r="F169" s="35" t="str">
        <f>Inskrivning!K177</f>
        <v/>
      </c>
      <c r="G169" s="2">
        <f>Inskrivning!L177</f>
        <v>0</v>
      </c>
      <c r="H169" s="2">
        <f>Inskrivning!M177</f>
        <v>0</v>
      </c>
      <c r="I169" s="2">
        <f>Inskrivning!N177</f>
        <v>0</v>
      </c>
      <c r="J169" s="2">
        <f>Inskrivning!O177</f>
        <v>0</v>
      </c>
      <c r="K169" s="2">
        <f>Inskrivning!P177</f>
        <v>0</v>
      </c>
      <c r="L169" s="1">
        <f>Inskrivning!Q177</f>
        <v>0</v>
      </c>
      <c r="M169" s="2">
        <f>Inskrivning!R177</f>
        <v>0</v>
      </c>
      <c r="N169" s="2">
        <f>Inskrivning!S177</f>
        <v>0</v>
      </c>
      <c r="O169" s="2">
        <f>Inskrivning!T177</f>
        <v>0</v>
      </c>
      <c r="P169" s="2">
        <f>Inskrivning!U177</f>
        <v>0</v>
      </c>
      <c r="Q169" s="2">
        <f>Inskrivning!V177</f>
        <v>0</v>
      </c>
      <c r="R169" s="1">
        <f>Inskrivning!W177</f>
        <v>0</v>
      </c>
      <c r="S169" s="1">
        <f>Inskrivning!X177</f>
        <v>0</v>
      </c>
    </row>
    <row r="170" spans="1:19" ht="15" x14ac:dyDescent="0.25">
      <c r="A170" s="2"/>
      <c r="B170" s="2" t="str">
        <f>Inskrivning!G178</f>
        <v/>
      </c>
      <c r="C170" s="2" t="s">
        <v>81</v>
      </c>
      <c r="D170" s="2" t="str">
        <f t="shared" si="5"/>
        <v xml:space="preserve">Kl </v>
      </c>
      <c r="E170" s="53" t="str">
        <f>Inskrivning!J178</f>
        <v/>
      </c>
      <c r="F170" s="35" t="str">
        <f>Inskrivning!K178</f>
        <v/>
      </c>
      <c r="G170" s="2">
        <f>Inskrivning!L178</f>
        <v>0</v>
      </c>
      <c r="H170" s="2">
        <f>Inskrivning!M178</f>
        <v>0</v>
      </c>
      <c r="I170" s="2">
        <f>Inskrivning!N178</f>
        <v>0</v>
      </c>
      <c r="J170" s="2">
        <f>Inskrivning!O178</f>
        <v>0</v>
      </c>
      <c r="K170" s="2">
        <f>Inskrivning!P178</f>
        <v>0</v>
      </c>
      <c r="L170" s="1">
        <f>Inskrivning!Q178</f>
        <v>0</v>
      </c>
      <c r="M170" s="2">
        <f>Inskrivning!R178</f>
        <v>0</v>
      </c>
      <c r="N170" s="2">
        <f>Inskrivning!S178</f>
        <v>0</v>
      </c>
      <c r="O170" s="2">
        <f>Inskrivning!T178</f>
        <v>0</v>
      </c>
      <c r="P170" s="2">
        <f>Inskrivning!U178</f>
        <v>0</v>
      </c>
      <c r="Q170" s="2">
        <f>Inskrivning!V178</f>
        <v>0</v>
      </c>
      <c r="R170" s="1">
        <f>Inskrivning!W178</f>
        <v>0</v>
      </c>
      <c r="S170" s="1">
        <f>Inskrivning!X178</f>
        <v>0</v>
      </c>
    </row>
    <row r="171" spans="1:19" ht="15" x14ac:dyDescent="0.25">
      <c r="A171" s="2"/>
      <c r="B171" s="2" t="str">
        <f>Inskrivning!G179</f>
        <v/>
      </c>
      <c r="C171" s="2" t="s">
        <v>81</v>
      </c>
      <c r="D171" s="2" t="str">
        <f t="shared" si="5"/>
        <v xml:space="preserve">Kl </v>
      </c>
      <c r="E171" s="53" t="str">
        <f>Inskrivning!J179</f>
        <v/>
      </c>
      <c r="F171" s="35" t="str">
        <f>Inskrivning!K179</f>
        <v/>
      </c>
      <c r="G171" s="2">
        <f>Inskrivning!L179</f>
        <v>0</v>
      </c>
      <c r="H171" s="2">
        <f>Inskrivning!M179</f>
        <v>0</v>
      </c>
      <c r="I171" s="2">
        <f>Inskrivning!N179</f>
        <v>0</v>
      </c>
      <c r="J171" s="2">
        <f>Inskrivning!O179</f>
        <v>0</v>
      </c>
      <c r="K171" s="2">
        <f>Inskrivning!P179</f>
        <v>0</v>
      </c>
      <c r="L171" s="1">
        <f>Inskrivning!Q179</f>
        <v>0</v>
      </c>
      <c r="M171" s="2">
        <f>Inskrivning!R179</f>
        <v>0</v>
      </c>
      <c r="N171" s="2">
        <f>Inskrivning!S179</f>
        <v>0</v>
      </c>
      <c r="O171" s="2">
        <f>Inskrivning!T179</f>
        <v>0</v>
      </c>
      <c r="P171" s="2">
        <f>Inskrivning!U179</f>
        <v>0</v>
      </c>
      <c r="Q171" s="2">
        <f>Inskrivning!V179</f>
        <v>0</v>
      </c>
      <c r="R171" s="1">
        <f>Inskrivning!W179</f>
        <v>0</v>
      </c>
      <c r="S171" s="1">
        <f>Inskrivning!X179</f>
        <v>0</v>
      </c>
    </row>
    <row r="172" spans="1:19" ht="15" x14ac:dyDescent="0.25">
      <c r="A172" s="2"/>
      <c r="B172" s="2" t="str">
        <f>Inskrivning!G180</f>
        <v/>
      </c>
      <c r="C172" s="2" t="s">
        <v>81</v>
      </c>
      <c r="D172" s="2" t="str">
        <f t="shared" si="5"/>
        <v xml:space="preserve">Kl </v>
      </c>
      <c r="E172" s="53" t="str">
        <f>Inskrivning!J180</f>
        <v/>
      </c>
      <c r="F172" s="35" t="str">
        <f>Inskrivning!K180</f>
        <v/>
      </c>
      <c r="G172" s="2">
        <f>Inskrivning!L180</f>
        <v>0</v>
      </c>
      <c r="H172" s="2">
        <f>Inskrivning!M180</f>
        <v>0</v>
      </c>
      <c r="I172" s="2">
        <f>Inskrivning!N180</f>
        <v>0</v>
      </c>
      <c r="J172" s="2">
        <f>Inskrivning!O180</f>
        <v>0</v>
      </c>
      <c r="K172" s="2">
        <f>Inskrivning!P180</f>
        <v>0</v>
      </c>
      <c r="L172" s="1">
        <f>Inskrivning!Q180</f>
        <v>0</v>
      </c>
      <c r="M172" s="2">
        <f>Inskrivning!R180</f>
        <v>0</v>
      </c>
      <c r="N172" s="2">
        <f>Inskrivning!S180</f>
        <v>0</v>
      </c>
      <c r="O172" s="2">
        <f>Inskrivning!T180</f>
        <v>0</v>
      </c>
      <c r="P172" s="2">
        <f>Inskrivning!U180</f>
        <v>0</v>
      </c>
      <c r="Q172" s="2">
        <f>Inskrivning!V180</f>
        <v>0</v>
      </c>
      <c r="R172" s="1">
        <f>Inskrivning!W180</f>
        <v>0</v>
      </c>
      <c r="S172" s="1">
        <f>Inskrivning!X180</f>
        <v>0</v>
      </c>
    </row>
    <row r="173" spans="1:19" ht="15" x14ac:dyDescent="0.25">
      <c r="A173" s="2"/>
      <c r="B173" s="2" t="str">
        <f>Inskrivning!G181</f>
        <v/>
      </c>
      <c r="C173" s="2" t="s">
        <v>81</v>
      </c>
      <c r="D173" s="2" t="str">
        <f t="shared" si="5"/>
        <v xml:space="preserve">Kl </v>
      </c>
      <c r="E173" s="53" t="str">
        <f>Inskrivning!J181</f>
        <v/>
      </c>
      <c r="F173" s="35" t="str">
        <f>Inskrivning!K181</f>
        <v/>
      </c>
      <c r="G173" s="2">
        <f>Inskrivning!L181</f>
        <v>0</v>
      </c>
      <c r="H173" s="2">
        <f>Inskrivning!M181</f>
        <v>0</v>
      </c>
      <c r="I173" s="2">
        <f>Inskrivning!N181</f>
        <v>0</v>
      </c>
      <c r="J173" s="2">
        <f>Inskrivning!O181</f>
        <v>0</v>
      </c>
      <c r="K173" s="2">
        <f>Inskrivning!P181</f>
        <v>0</v>
      </c>
      <c r="L173" s="1">
        <f>Inskrivning!Q181</f>
        <v>0</v>
      </c>
      <c r="M173" s="2">
        <f>Inskrivning!R181</f>
        <v>0</v>
      </c>
      <c r="N173" s="2">
        <f>Inskrivning!S181</f>
        <v>0</v>
      </c>
      <c r="O173" s="2">
        <f>Inskrivning!T181</f>
        <v>0</v>
      </c>
      <c r="P173" s="2">
        <f>Inskrivning!U181</f>
        <v>0</v>
      </c>
      <c r="Q173" s="2">
        <f>Inskrivning!V181</f>
        <v>0</v>
      </c>
      <c r="R173" s="1">
        <f>Inskrivning!W181</f>
        <v>0</v>
      </c>
      <c r="S173" s="1">
        <f>Inskrivning!X181</f>
        <v>0</v>
      </c>
    </row>
    <row r="174" spans="1:19" ht="15" x14ac:dyDescent="0.25">
      <c r="A174" s="2"/>
      <c r="B174" s="2" t="str">
        <f>Inskrivning!G182</f>
        <v/>
      </c>
      <c r="C174" s="2" t="s">
        <v>81</v>
      </c>
      <c r="D174" s="2" t="str">
        <f t="shared" si="5"/>
        <v xml:space="preserve">Kl </v>
      </c>
      <c r="E174" s="53" t="str">
        <f>Inskrivning!J182</f>
        <v/>
      </c>
      <c r="F174" s="35" t="str">
        <f>Inskrivning!K182</f>
        <v/>
      </c>
      <c r="G174" s="2">
        <f>Inskrivning!L182</f>
        <v>0</v>
      </c>
      <c r="H174" s="2">
        <f>Inskrivning!M182</f>
        <v>0</v>
      </c>
      <c r="I174" s="2">
        <f>Inskrivning!N182</f>
        <v>0</v>
      </c>
      <c r="J174" s="2">
        <f>Inskrivning!O182</f>
        <v>0</v>
      </c>
      <c r="K174" s="2">
        <f>Inskrivning!P182</f>
        <v>0</v>
      </c>
      <c r="L174" s="1">
        <f>Inskrivning!Q182</f>
        <v>0</v>
      </c>
      <c r="M174" s="2">
        <f>Inskrivning!R182</f>
        <v>0</v>
      </c>
      <c r="N174" s="2">
        <f>Inskrivning!S182</f>
        <v>0</v>
      </c>
      <c r="O174" s="2">
        <f>Inskrivning!T182</f>
        <v>0</v>
      </c>
      <c r="P174" s="2">
        <f>Inskrivning!U182</f>
        <v>0</v>
      </c>
      <c r="Q174" s="2">
        <f>Inskrivning!V182</f>
        <v>0</v>
      </c>
      <c r="R174" s="1">
        <f>Inskrivning!W182</f>
        <v>0</v>
      </c>
      <c r="S174" s="1">
        <f>Inskrivning!X182</f>
        <v>0</v>
      </c>
    </row>
    <row r="175" spans="1:19" ht="15" x14ac:dyDescent="0.25">
      <c r="A175" s="2"/>
      <c r="B175" s="2" t="str">
        <f>Inskrivning!G183</f>
        <v/>
      </c>
      <c r="C175" s="2" t="s">
        <v>81</v>
      </c>
      <c r="D175" s="2" t="str">
        <f t="shared" si="5"/>
        <v xml:space="preserve">Kl </v>
      </c>
      <c r="E175" s="53" t="str">
        <f>Inskrivning!J183</f>
        <v/>
      </c>
      <c r="F175" s="35" t="str">
        <f>Inskrivning!K183</f>
        <v/>
      </c>
      <c r="G175" s="2">
        <f>Inskrivning!L183</f>
        <v>0</v>
      </c>
      <c r="H175" s="2">
        <f>Inskrivning!M183</f>
        <v>0</v>
      </c>
      <c r="I175" s="2">
        <f>Inskrivning!N183</f>
        <v>0</v>
      </c>
      <c r="J175" s="2">
        <f>Inskrivning!O183</f>
        <v>0</v>
      </c>
      <c r="K175" s="2">
        <f>Inskrivning!P183</f>
        <v>0</v>
      </c>
      <c r="L175" s="1">
        <f>Inskrivning!Q183</f>
        <v>0</v>
      </c>
      <c r="M175" s="2">
        <f>Inskrivning!R183</f>
        <v>0</v>
      </c>
      <c r="N175" s="2">
        <f>Inskrivning!S183</f>
        <v>0</v>
      </c>
      <c r="O175" s="2">
        <f>Inskrivning!T183</f>
        <v>0</v>
      </c>
      <c r="P175" s="2">
        <f>Inskrivning!U183</f>
        <v>0</v>
      </c>
      <c r="Q175" s="2">
        <f>Inskrivning!V183</f>
        <v>0</v>
      </c>
      <c r="R175" s="1">
        <f>Inskrivning!W183</f>
        <v>0</v>
      </c>
      <c r="S175" s="1">
        <f>Inskrivning!X183</f>
        <v>0</v>
      </c>
    </row>
    <row r="176" spans="1:19" ht="15" x14ac:dyDescent="0.25">
      <c r="A176" s="2"/>
      <c r="B176" s="2" t="str">
        <f>Inskrivning!G184</f>
        <v/>
      </c>
      <c r="C176" s="2" t="s">
        <v>81</v>
      </c>
      <c r="D176" s="2" t="str">
        <f t="shared" si="5"/>
        <v xml:space="preserve">Kl </v>
      </c>
      <c r="E176" s="53" t="str">
        <f>Inskrivning!J184</f>
        <v/>
      </c>
      <c r="F176" s="35" t="str">
        <f>Inskrivning!K184</f>
        <v/>
      </c>
      <c r="G176" s="2">
        <f>Inskrivning!L184</f>
        <v>0</v>
      </c>
      <c r="H176" s="2">
        <f>Inskrivning!M184</f>
        <v>0</v>
      </c>
      <c r="I176" s="2">
        <f>Inskrivning!N184</f>
        <v>0</v>
      </c>
      <c r="J176" s="2">
        <f>Inskrivning!O184</f>
        <v>0</v>
      </c>
      <c r="K176" s="2">
        <f>Inskrivning!P184</f>
        <v>0</v>
      </c>
      <c r="L176" s="1">
        <f>Inskrivning!Q184</f>
        <v>0</v>
      </c>
      <c r="M176" s="2">
        <f>Inskrivning!R184</f>
        <v>0</v>
      </c>
      <c r="N176" s="2">
        <f>Inskrivning!S184</f>
        <v>0</v>
      </c>
      <c r="O176" s="2">
        <f>Inskrivning!T184</f>
        <v>0</v>
      </c>
      <c r="P176" s="2">
        <f>Inskrivning!U184</f>
        <v>0</v>
      </c>
      <c r="Q176" s="2">
        <f>Inskrivning!V184</f>
        <v>0</v>
      </c>
      <c r="R176" s="1">
        <f>Inskrivning!W184</f>
        <v>0</v>
      </c>
      <c r="S176" s="1">
        <f>Inskrivning!X184</f>
        <v>0</v>
      </c>
    </row>
    <row r="177" spans="1:19" ht="15" x14ac:dyDescent="0.25">
      <c r="A177" s="2"/>
      <c r="B177" s="2" t="str">
        <f>Inskrivning!G185</f>
        <v/>
      </c>
      <c r="C177" s="2" t="s">
        <v>81</v>
      </c>
      <c r="D177" s="2" t="str">
        <f t="shared" si="5"/>
        <v xml:space="preserve">Kl </v>
      </c>
      <c r="E177" s="53" t="str">
        <f>Inskrivning!J185</f>
        <v/>
      </c>
      <c r="F177" s="35" t="str">
        <f>Inskrivning!K185</f>
        <v/>
      </c>
      <c r="G177" s="2">
        <f>Inskrivning!L185</f>
        <v>0</v>
      </c>
      <c r="H177" s="2">
        <f>Inskrivning!M185</f>
        <v>0</v>
      </c>
      <c r="I177" s="2">
        <f>Inskrivning!N185</f>
        <v>0</v>
      </c>
      <c r="J177" s="2">
        <f>Inskrivning!O185</f>
        <v>0</v>
      </c>
      <c r="K177" s="2">
        <f>Inskrivning!P185</f>
        <v>0</v>
      </c>
      <c r="L177" s="1">
        <f>Inskrivning!Q185</f>
        <v>0</v>
      </c>
      <c r="M177" s="2">
        <f>Inskrivning!R185</f>
        <v>0</v>
      </c>
      <c r="N177" s="2">
        <f>Inskrivning!S185</f>
        <v>0</v>
      </c>
      <c r="O177" s="2">
        <f>Inskrivning!T185</f>
        <v>0</v>
      </c>
      <c r="P177" s="2">
        <f>Inskrivning!U185</f>
        <v>0</v>
      </c>
      <c r="Q177" s="2">
        <f>Inskrivning!V185</f>
        <v>0</v>
      </c>
      <c r="R177" s="1">
        <f>Inskrivning!W185</f>
        <v>0</v>
      </c>
      <c r="S177" s="1">
        <f>Inskrivning!X185</f>
        <v>0</v>
      </c>
    </row>
    <row r="178" spans="1:19" ht="15" x14ac:dyDescent="0.25">
      <c r="A178" s="2"/>
      <c r="B178" s="2" t="str">
        <f>Inskrivning!G186</f>
        <v/>
      </c>
      <c r="C178" s="2" t="s">
        <v>81</v>
      </c>
      <c r="D178" s="2" t="str">
        <f t="shared" si="5"/>
        <v xml:space="preserve">Kl </v>
      </c>
      <c r="E178" s="53" t="str">
        <f>Inskrivning!J186</f>
        <v/>
      </c>
      <c r="F178" s="35" t="str">
        <f>Inskrivning!K186</f>
        <v/>
      </c>
      <c r="G178" s="2">
        <f>Inskrivning!L186</f>
        <v>0</v>
      </c>
      <c r="H178" s="2">
        <f>Inskrivning!M186</f>
        <v>0</v>
      </c>
      <c r="I178" s="2">
        <f>Inskrivning!N186</f>
        <v>0</v>
      </c>
      <c r="J178" s="2">
        <f>Inskrivning!O186</f>
        <v>0</v>
      </c>
      <c r="K178" s="2">
        <f>Inskrivning!P186</f>
        <v>0</v>
      </c>
      <c r="L178" s="1">
        <f>Inskrivning!Q186</f>
        <v>0</v>
      </c>
      <c r="M178" s="2">
        <f>Inskrivning!R186</f>
        <v>0</v>
      </c>
      <c r="N178" s="2">
        <f>Inskrivning!S186</f>
        <v>0</v>
      </c>
      <c r="O178" s="2">
        <f>Inskrivning!T186</f>
        <v>0</v>
      </c>
      <c r="P178" s="2">
        <f>Inskrivning!U186</f>
        <v>0</v>
      </c>
      <c r="Q178" s="2">
        <f>Inskrivning!V186</f>
        <v>0</v>
      </c>
      <c r="R178" s="1">
        <f>Inskrivning!W186</f>
        <v>0</v>
      </c>
      <c r="S178" s="1">
        <f>Inskrivning!X186</f>
        <v>0</v>
      </c>
    </row>
    <row r="179" spans="1:19" ht="15" x14ac:dyDescent="0.25">
      <c r="A179" s="2"/>
      <c r="B179" s="2" t="str">
        <f>Inskrivning!G187</f>
        <v/>
      </c>
      <c r="C179" s="2" t="s">
        <v>81</v>
      </c>
      <c r="D179" s="2" t="str">
        <f t="shared" si="5"/>
        <v xml:space="preserve">Kl </v>
      </c>
      <c r="E179" s="53" t="str">
        <f>Inskrivning!J187</f>
        <v/>
      </c>
      <c r="F179" s="35" t="str">
        <f>Inskrivning!K187</f>
        <v/>
      </c>
      <c r="G179" s="2">
        <f>Inskrivning!L187</f>
        <v>0</v>
      </c>
      <c r="H179" s="2">
        <f>Inskrivning!M187</f>
        <v>0</v>
      </c>
      <c r="I179" s="2">
        <f>Inskrivning!N187</f>
        <v>0</v>
      </c>
      <c r="J179" s="2">
        <f>Inskrivning!O187</f>
        <v>0</v>
      </c>
      <c r="K179" s="2">
        <f>Inskrivning!P187</f>
        <v>0</v>
      </c>
      <c r="L179" s="1">
        <f>Inskrivning!Q187</f>
        <v>0</v>
      </c>
      <c r="M179" s="2">
        <f>Inskrivning!R187</f>
        <v>0</v>
      </c>
      <c r="N179" s="2">
        <f>Inskrivning!S187</f>
        <v>0</v>
      </c>
      <c r="O179" s="2">
        <f>Inskrivning!T187</f>
        <v>0</v>
      </c>
      <c r="P179" s="2">
        <f>Inskrivning!U187</f>
        <v>0</v>
      </c>
      <c r="Q179" s="2">
        <f>Inskrivning!V187</f>
        <v>0</v>
      </c>
      <c r="R179" s="1">
        <f>Inskrivning!W187</f>
        <v>0</v>
      </c>
      <c r="S179" s="1">
        <f>Inskrivning!X187</f>
        <v>0</v>
      </c>
    </row>
    <row r="180" spans="1:19" ht="15" x14ac:dyDescent="0.25">
      <c r="A180" s="2"/>
      <c r="B180" s="2" t="str">
        <f>Inskrivning!G188</f>
        <v/>
      </c>
      <c r="C180" s="2" t="s">
        <v>81</v>
      </c>
      <c r="D180" s="2" t="str">
        <f t="shared" si="5"/>
        <v xml:space="preserve">Kl </v>
      </c>
      <c r="E180" s="53" t="str">
        <f>Inskrivning!J188</f>
        <v/>
      </c>
      <c r="F180" s="35" t="str">
        <f>Inskrivning!K188</f>
        <v/>
      </c>
      <c r="G180" s="2">
        <f>Inskrivning!L188</f>
        <v>0</v>
      </c>
      <c r="H180" s="2">
        <f>Inskrivning!M188</f>
        <v>0</v>
      </c>
      <c r="I180" s="2">
        <f>Inskrivning!N188</f>
        <v>0</v>
      </c>
      <c r="J180" s="2">
        <f>Inskrivning!O188</f>
        <v>0</v>
      </c>
      <c r="K180" s="2">
        <f>Inskrivning!P188</f>
        <v>0</v>
      </c>
      <c r="L180" s="1">
        <f>Inskrivning!Q188</f>
        <v>0</v>
      </c>
      <c r="M180" s="2">
        <f>Inskrivning!R188</f>
        <v>0</v>
      </c>
      <c r="N180" s="2">
        <f>Inskrivning!S188</f>
        <v>0</v>
      </c>
      <c r="O180" s="2">
        <f>Inskrivning!T188</f>
        <v>0</v>
      </c>
      <c r="P180" s="2">
        <f>Inskrivning!U188</f>
        <v>0</v>
      </c>
      <c r="Q180" s="2">
        <f>Inskrivning!V188</f>
        <v>0</v>
      </c>
      <c r="R180" s="1">
        <f>Inskrivning!W188</f>
        <v>0</v>
      </c>
      <c r="S180" s="1">
        <f>Inskrivning!X188</f>
        <v>0</v>
      </c>
    </row>
    <row r="181" spans="1:19" ht="15" x14ac:dyDescent="0.25">
      <c r="A181" s="2"/>
      <c r="B181" s="2" t="str">
        <f>Inskrivning!G189</f>
        <v/>
      </c>
      <c r="C181" s="2" t="s">
        <v>81</v>
      </c>
      <c r="D181" s="2" t="str">
        <f t="shared" si="5"/>
        <v xml:space="preserve">Kl </v>
      </c>
      <c r="E181" s="53" t="str">
        <f>Inskrivning!J189</f>
        <v/>
      </c>
      <c r="F181" s="35" t="str">
        <f>Inskrivning!K189</f>
        <v/>
      </c>
      <c r="G181" s="2">
        <f>Inskrivning!L189</f>
        <v>0</v>
      </c>
      <c r="H181" s="2">
        <f>Inskrivning!M189</f>
        <v>0</v>
      </c>
      <c r="I181" s="2">
        <f>Inskrivning!N189</f>
        <v>0</v>
      </c>
      <c r="J181" s="2">
        <f>Inskrivning!O189</f>
        <v>0</v>
      </c>
      <c r="K181" s="2">
        <f>Inskrivning!P189</f>
        <v>0</v>
      </c>
      <c r="L181" s="1">
        <f>Inskrivning!Q189</f>
        <v>0</v>
      </c>
      <c r="M181" s="2">
        <f>Inskrivning!R189</f>
        <v>0</v>
      </c>
      <c r="N181" s="2">
        <f>Inskrivning!S189</f>
        <v>0</v>
      </c>
      <c r="O181" s="2">
        <f>Inskrivning!T189</f>
        <v>0</v>
      </c>
      <c r="P181" s="2">
        <f>Inskrivning!U189</f>
        <v>0</v>
      </c>
      <c r="Q181" s="2">
        <f>Inskrivning!V189</f>
        <v>0</v>
      </c>
      <c r="R181" s="1">
        <f>Inskrivning!W189</f>
        <v>0</v>
      </c>
      <c r="S181" s="1">
        <f>Inskrivning!X189</f>
        <v>0</v>
      </c>
    </row>
    <row r="182" spans="1:19" ht="15" x14ac:dyDescent="0.25">
      <c r="A182" s="2"/>
      <c r="B182" s="2" t="str">
        <f>Inskrivning!G190</f>
        <v/>
      </c>
      <c r="C182" s="2" t="s">
        <v>81</v>
      </c>
      <c r="D182" s="2" t="str">
        <f t="shared" si="5"/>
        <v xml:space="preserve">Kl </v>
      </c>
      <c r="E182" s="53" t="str">
        <f>Inskrivning!J190</f>
        <v/>
      </c>
      <c r="F182" s="35" t="str">
        <f>Inskrivning!K190</f>
        <v/>
      </c>
      <c r="G182" s="2">
        <f>Inskrivning!L190</f>
        <v>0</v>
      </c>
      <c r="H182" s="2">
        <f>Inskrivning!M190</f>
        <v>0</v>
      </c>
      <c r="I182" s="2">
        <f>Inskrivning!N190</f>
        <v>0</v>
      </c>
      <c r="J182" s="2">
        <f>Inskrivning!O190</f>
        <v>0</v>
      </c>
      <c r="K182" s="2">
        <f>Inskrivning!P190</f>
        <v>0</v>
      </c>
      <c r="L182" s="1">
        <f>Inskrivning!Q190</f>
        <v>0</v>
      </c>
      <c r="M182" s="2">
        <f>Inskrivning!R190</f>
        <v>0</v>
      </c>
      <c r="N182" s="2">
        <f>Inskrivning!S190</f>
        <v>0</v>
      </c>
      <c r="O182" s="2">
        <f>Inskrivning!T190</f>
        <v>0</v>
      </c>
      <c r="P182" s="2">
        <f>Inskrivning!U190</f>
        <v>0</v>
      </c>
      <c r="Q182" s="2">
        <f>Inskrivning!V190</f>
        <v>0</v>
      </c>
      <c r="R182" s="1">
        <f>Inskrivning!W190</f>
        <v>0</v>
      </c>
      <c r="S182" s="1">
        <f>Inskrivning!X190</f>
        <v>0</v>
      </c>
    </row>
    <row r="183" spans="1:19" ht="15" x14ac:dyDescent="0.25">
      <c r="A183" s="2"/>
      <c r="B183" s="2" t="str">
        <f>Inskrivning!G191</f>
        <v/>
      </c>
      <c r="C183" s="2" t="s">
        <v>81</v>
      </c>
      <c r="D183" s="2" t="str">
        <f t="shared" si="5"/>
        <v xml:space="preserve">Kl </v>
      </c>
      <c r="E183" s="53" t="str">
        <f>Inskrivning!J191</f>
        <v/>
      </c>
      <c r="F183" s="35" t="str">
        <f>Inskrivning!K191</f>
        <v/>
      </c>
      <c r="G183" s="2">
        <f>Inskrivning!L191</f>
        <v>0</v>
      </c>
      <c r="H183" s="2">
        <f>Inskrivning!M191</f>
        <v>0</v>
      </c>
      <c r="I183" s="2">
        <f>Inskrivning!N191</f>
        <v>0</v>
      </c>
      <c r="J183" s="2">
        <f>Inskrivning!O191</f>
        <v>0</v>
      </c>
      <c r="K183" s="2">
        <f>Inskrivning!P191</f>
        <v>0</v>
      </c>
      <c r="L183" s="1">
        <f>Inskrivning!Q191</f>
        <v>0</v>
      </c>
      <c r="M183" s="2">
        <f>Inskrivning!R191</f>
        <v>0</v>
      </c>
      <c r="N183" s="2">
        <f>Inskrivning!S191</f>
        <v>0</v>
      </c>
      <c r="O183" s="2">
        <f>Inskrivning!T191</f>
        <v>0</v>
      </c>
      <c r="P183" s="2">
        <f>Inskrivning!U191</f>
        <v>0</v>
      </c>
      <c r="Q183" s="2">
        <f>Inskrivning!V191</f>
        <v>0</v>
      </c>
      <c r="R183" s="1">
        <f>Inskrivning!W191</f>
        <v>0</v>
      </c>
      <c r="S183" s="1">
        <f>Inskrivning!X191</f>
        <v>0</v>
      </c>
    </row>
    <row r="184" spans="1:19" ht="15" x14ac:dyDescent="0.25">
      <c r="A184" s="2"/>
      <c r="B184" s="2" t="str">
        <f>Inskrivning!G192</f>
        <v/>
      </c>
      <c r="C184" s="2" t="s">
        <v>81</v>
      </c>
      <c r="D184" s="2" t="str">
        <f t="shared" si="5"/>
        <v xml:space="preserve">Kl </v>
      </c>
      <c r="E184" s="53" t="str">
        <f>Inskrivning!J192</f>
        <v/>
      </c>
      <c r="F184" s="35" t="str">
        <f>Inskrivning!K192</f>
        <v/>
      </c>
      <c r="G184" s="2">
        <f>Inskrivning!L192</f>
        <v>0</v>
      </c>
      <c r="H184" s="2">
        <f>Inskrivning!M192</f>
        <v>0</v>
      </c>
      <c r="I184" s="2">
        <f>Inskrivning!N192</f>
        <v>0</v>
      </c>
      <c r="J184" s="2">
        <f>Inskrivning!O192</f>
        <v>0</v>
      </c>
      <c r="K184" s="2">
        <f>Inskrivning!P192</f>
        <v>0</v>
      </c>
      <c r="L184" s="1">
        <f>Inskrivning!Q192</f>
        <v>0</v>
      </c>
      <c r="M184" s="2">
        <f>Inskrivning!R192</f>
        <v>0</v>
      </c>
      <c r="N184" s="2">
        <f>Inskrivning!S192</f>
        <v>0</v>
      </c>
      <c r="O184" s="2">
        <f>Inskrivning!T192</f>
        <v>0</v>
      </c>
      <c r="P184" s="2">
        <f>Inskrivning!U192</f>
        <v>0</v>
      </c>
      <c r="Q184" s="2">
        <f>Inskrivning!V192</f>
        <v>0</v>
      </c>
      <c r="R184" s="1">
        <f>Inskrivning!W192</f>
        <v>0</v>
      </c>
      <c r="S184" s="1">
        <f>Inskrivning!X192</f>
        <v>0</v>
      </c>
    </row>
    <row r="185" spans="1:19" ht="15" x14ac:dyDescent="0.25">
      <c r="A185" s="2"/>
      <c r="B185" s="2" t="str">
        <f>Inskrivning!G193</f>
        <v/>
      </c>
      <c r="C185" s="2" t="s">
        <v>81</v>
      </c>
      <c r="D185" s="2" t="str">
        <f t="shared" si="5"/>
        <v xml:space="preserve">Kl </v>
      </c>
      <c r="E185" s="53" t="str">
        <f>Inskrivning!J193</f>
        <v/>
      </c>
      <c r="F185" s="35" t="str">
        <f>Inskrivning!K193</f>
        <v/>
      </c>
      <c r="G185" s="2">
        <f>Inskrivning!L193</f>
        <v>0</v>
      </c>
      <c r="H185" s="2">
        <f>Inskrivning!M193</f>
        <v>0</v>
      </c>
      <c r="I185" s="2">
        <f>Inskrivning!N193</f>
        <v>0</v>
      </c>
      <c r="J185" s="2">
        <f>Inskrivning!O193</f>
        <v>0</v>
      </c>
      <c r="K185" s="2">
        <f>Inskrivning!P193</f>
        <v>0</v>
      </c>
      <c r="L185" s="1">
        <f>Inskrivning!Q193</f>
        <v>0</v>
      </c>
      <c r="M185" s="2">
        <f>Inskrivning!R193</f>
        <v>0</v>
      </c>
      <c r="N185" s="2">
        <f>Inskrivning!S193</f>
        <v>0</v>
      </c>
      <c r="O185" s="2">
        <f>Inskrivning!T193</f>
        <v>0</v>
      </c>
      <c r="P185" s="2">
        <f>Inskrivning!U193</f>
        <v>0</v>
      </c>
      <c r="Q185" s="2">
        <f>Inskrivning!V193</f>
        <v>0</v>
      </c>
      <c r="R185" s="1">
        <f>Inskrivning!W193</f>
        <v>0</v>
      </c>
      <c r="S185" s="1">
        <f>Inskrivning!X193</f>
        <v>0</v>
      </c>
    </row>
    <row r="186" spans="1:19" ht="15" x14ac:dyDescent="0.25">
      <c r="A186" s="2"/>
      <c r="B186" s="2" t="str">
        <f>Inskrivning!G194</f>
        <v/>
      </c>
      <c r="C186" s="2" t="s">
        <v>81</v>
      </c>
      <c r="D186" s="2" t="str">
        <f t="shared" si="5"/>
        <v xml:space="preserve">Kl </v>
      </c>
      <c r="E186" s="53" t="str">
        <f>Inskrivning!J194</f>
        <v/>
      </c>
      <c r="F186" s="35" t="str">
        <f>Inskrivning!K194</f>
        <v/>
      </c>
      <c r="G186" s="2">
        <f>Inskrivning!L194</f>
        <v>0</v>
      </c>
      <c r="H186" s="2">
        <f>Inskrivning!M194</f>
        <v>0</v>
      </c>
      <c r="I186" s="2">
        <f>Inskrivning!N194</f>
        <v>0</v>
      </c>
      <c r="J186" s="2">
        <f>Inskrivning!O194</f>
        <v>0</v>
      </c>
      <c r="K186" s="2">
        <f>Inskrivning!P194</f>
        <v>0</v>
      </c>
      <c r="L186" s="1">
        <f>Inskrivning!Q194</f>
        <v>0</v>
      </c>
      <c r="M186" s="2">
        <f>Inskrivning!R194</f>
        <v>0</v>
      </c>
      <c r="N186" s="2">
        <f>Inskrivning!S194</f>
        <v>0</v>
      </c>
      <c r="O186" s="2">
        <f>Inskrivning!T194</f>
        <v>0</v>
      </c>
      <c r="P186" s="2">
        <f>Inskrivning!U194</f>
        <v>0</v>
      </c>
      <c r="Q186" s="2">
        <f>Inskrivning!V194</f>
        <v>0</v>
      </c>
      <c r="R186" s="1">
        <f>Inskrivning!W194</f>
        <v>0</v>
      </c>
      <c r="S186" s="1">
        <f>Inskrivning!X194</f>
        <v>0</v>
      </c>
    </row>
    <row r="187" spans="1:19" ht="15" x14ac:dyDescent="0.25">
      <c r="A187" s="2"/>
      <c r="B187" s="2" t="str">
        <f>Inskrivning!G195</f>
        <v/>
      </c>
      <c r="C187" s="2" t="s">
        <v>81</v>
      </c>
      <c r="D187" s="2" t="str">
        <f t="shared" si="5"/>
        <v xml:space="preserve">Kl </v>
      </c>
      <c r="E187" s="53" t="str">
        <f>Inskrivning!J195</f>
        <v/>
      </c>
      <c r="F187" s="35" t="str">
        <f>Inskrivning!K195</f>
        <v/>
      </c>
      <c r="G187" s="2">
        <f>Inskrivning!L195</f>
        <v>0</v>
      </c>
      <c r="H187" s="2">
        <f>Inskrivning!M195</f>
        <v>0</v>
      </c>
      <c r="I187" s="2">
        <f>Inskrivning!N195</f>
        <v>0</v>
      </c>
      <c r="J187" s="2">
        <f>Inskrivning!O195</f>
        <v>0</v>
      </c>
      <c r="K187" s="2">
        <f>Inskrivning!P195</f>
        <v>0</v>
      </c>
      <c r="L187" s="1">
        <f>Inskrivning!Q195</f>
        <v>0</v>
      </c>
      <c r="M187" s="2">
        <f>Inskrivning!R195</f>
        <v>0</v>
      </c>
      <c r="N187" s="2">
        <f>Inskrivning!S195</f>
        <v>0</v>
      </c>
      <c r="O187" s="2">
        <f>Inskrivning!T195</f>
        <v>0</v>
      </c>
      <c r="P187" s="2">
        <f>Inskrivning!U195</f>
        <v>0</v>
      </c>
      <c r="Q187" s="2">
        <f>Inskrivning!V195</f>
        <v>0</v>
      </c>
      <c r="R187" s="1">
        <f>Inskrivning!W195</f>
        <v>0</v>
      </c>
      <c r="S187" s="1">
        <f>Inskrivning!X195</f>
        <v>0</v>
      </c>
    </row>
    <row r="188" spans="1:19" ht="15" x14ac:dyDescent="0.25">
      <c r="A188" s="2"/>
      <c r="B188" s="2" t="str">
        <f>Inskrivning!G196</f>
        <v/>
      </c>
      <c r="C188" s="2" t="s">
        <v>81</v>
      </c>
      <c r="D188" s="2" t="str">
        <f t="shared" si="5"/>
        <v xml:space="preserve">Kl </v>
      </c>
      <c r="E188" s="53" t="str">
        <f>Inskrivning!J196</f>
        <v/>
      </c>
      <c r="F188" s="35" t="str">
        <f>Inskrivning!K196</f>
        <v/>
      </c>
      <c r="G188" s="2">
        <f>Inskrivning!L196</f>
        <v>0</v>
      </c>
      <c r="H188" s="2">
        <f>Inskrivning!M196</f>
        <v>0</v>
      </c>
      <c r="I188" s="2">
        <f>Inskrivning!N196</f>
        <v>0</v>
      </c>
      <c r="J188" s="2">
        <f>Inskrivning!O196</f>
        <v>0</v>
      </c>
      <c r="K188" s="2">
        <f>Inskrivning!P196</f>
        <v>0</v>
      </c>
      <c r="L188" s="1">
        <f>Inskrivning!Q196</f>
        <v>0</v>
      </c>
      <c r="M188" s="2">
        <f>Inskrivning!R196</f>
        <v>0</v>
      </c>
      <c r="N188" s="2">
        <f>Inskrivning!S196</f>
        <v>0</v>
      </c>
      <c r="O188" s="2">
        <f>Inskrivning!T196</f>
        <v>0</v>
      </c>
      <c r="P188" s="2">
        <f>Inskrivning!U196</f>
        <v>0</v>
      </c>
      <c r="Q188" s="2">
        <f>Inskrivning!V196</f>
        <v>0</v>
      </c>
      <c r="R188" s="1">
        <f>Inskrivning!W196</f>
        <v>0</v>
      </c>
      <c r="S188" s="1">
        <f>Inskrivning!X196</f>
        <v>0</v>
      </c>
    </row>
    <row r="189" spans="1:19" ht="15" x14ac:dyDescent="0.25">
      <c r="A189" s="2"/>
      <c r="B189" s="2" t="str">
        <f>Inskrivning!G197</f>
        <v/>
      </c>
      <c r="C189" s="2" t="s">
        <v>81</v>
      </c>
      <c r="D189" s="2" t="str">
        <f t="shared" si="5"/>
        <v xml:space="preserve">Kl </v>
      </c>
      <c r="E189" s="53" t="str">
        <f>Inskrivning!J197</f>
        <v/>
      </c>
      <c r="F189" s="35" t="str">
        <f>Inskrivning!K197</f>
        <v/>
      </c>
      <c r="G189" s="2">
        <f>Inskrivning!L197</f>
        <v>0</v>
      </c>
      <c r="H189" s="2">
        <f>Inskrivning!M197</f>
        <v>0</v>
      </c>
      <c r="I189" s="2">
        <f>Inskrivning!N197</f>
        <v>0</v>
      </c>
      <c r="J189" s="2">
        <f>Inskrivning!O197</f>
        <v>0</v>
      </c>
      <c r="K189" s="2">
        <f>Inskrivning!P197</f>
        <v>0</v>
      </c>
      <c r="L189" s="1">
        <f>Inskrivning!Q197</f>
        <v>0</v>
      </c>
      <c r="M189" s="2">
        <f>Inskrivning!R197</f>
        <v>0</v>
      </c>
      <c r="N189" s="2">
        <f>Inskrivning!S197</f>
        <v>0</v>
      </c>
      <c r="O189" s="2">
        <f>Inskrivning!T197</f>
        <v>0</v>
      </c>
      <c r="P189" s="2">
        <f>Inskrivning!U197</f>
        <v>0</v>
      </c>
      <c r="Q189" s="2">
        <f>Inskrivning!V197</f>
        <v>0</v>
      </c>
      <c r="R189" s="1">
        <f>Inskrivning!W197</f>
        <v>0</v>
      </c>
      <c r="S189" s="1">
        <f>Inskrivning!X197</f>
        <v>0</v>
      </c>
    </row>
    <row r="190" spans="1:19" ht="15" x14ac:dyDescent="0.25">
      <c r="A190" s="2"/>
      <c r="B190" s="2" t="str">
        <f>Inskrivning!G198</f>
        <v/>
      </c>
      <c r="C190" s="2" t="s">
        <v>81</v>
      </c>
      <c r="D190" s="2" t="str">
        <f t="shared" si="5"/>
        <v xml:space="preserve">Kl </v>
      </c>
      <c r="E190" s="53" t="str">
        <f>Inskrivning!J198</f>
        <v/>
      </c>
      <c r="F190" s="35" t="str">
        <f>Inskrivning!K198</f>
        <v/>
      </c>
      <c r="G190" s="2">
        <f>Inskrivning!L198</f>
        <v>0</v>
      </c>
      <c r="H190" s="2">
        <f>Inskrivning!M198</f>
        <v>0</v>
      </c>
      <c r="I190" s="2">
        <f>Inskrivning!N198</f>
        <v>0</v>
      </c>
      <c r="J190" s="2">
        <f>Inskrivning!O198</f>
        <v>0</v>
      </c>
      <c r="K190" s="2">
        <f>Inskrivning!P198</f>
        <v>0</v>
      </c>
      <c r="L190" s="1">
        <f>Inskrivning!Q198</f>
        <v>0</v>
      </c>
      <c r="M190" s="2">
        <f>Inskrivning!R198</f>
        <v>0</v>
      </c>
      <c r="N190" s="2">
        <f>Inskrivning!S198</f>
        <v>0</v>
      </c>
      <c r="O190" s="2">
        <f>Inskrivning!T198</f>
        <v>0</v>
      </c>
      <c r="P190" s="2">
        <f>Inskrivning!U198</f>
        <v>0</v>
      </c>
      <c r="Q190" s="2">
        <f>Inskrivning!V198</f>
        <v>0</v>
      </c>
      <c r="R190" s="1">
        <f>Inskrivning!W198</f>
        <v>0</v>
      </c>
      <c r="S190" s="1">
        <f>Inskrivning!X198</f>
        <v>0</v>
      </c>
    </row>
    <row r="191" spans="1:19" ht="15" x14ac:dyDescent="0.25">
      <c r="A191" s="2"/>
      <c r="B191" s="2" t="str">
        <f>Inskrivning!G199</f>
        <v/>
      </c>
      <c r="C191" s="2" t="s">
        <v>81</v>
      </c>
      <c r="D191" s="2" t="str">
        <f t="shared" si="5"/>
        <v xml:space="preserve">Kl </v>
      </c>
      <c r="E191" s="53" t="str">
        <f>Inskrivning!J199</f>
        <v/>
      </c>
      <c r="F191" s="35" t="str">
        <f>Inskrivning!K199</f>
        <v/>
      </c>
      <c r="G191" s="2">
        <f>Inskrivning!L199</f>
        <v>0</v>
      </c>
      <c r="H191" s="2">
        <f>Inskrivning!M199</f>
        <v>0</v>
      </c>
      <c r="I191" s="2">
        <f>Inskrivning!N199</f>
        <v>0</v>
      </c>
      <c r="J191" s="2">
        <f>Inskrivning!O199</f>
        <v>0</v>
      </c>
      <c r="K191" s="2">
        <f>Inskrivning!P199</f>
        <v>0</v>
      </c>
      <c r="L191" s="1">
        <f>Inskrivning!Q199</f>
        <v>0</v>
      </c>
      <c r="M191" s="2">
        <f>Inskrivning!R199</f>
        <v>0</v>
      </c>
      <c r="N191" s="2">
        <f>Inskrivning!S199</f>
        <v>0</v>
      </c>
      <c r="O191" s="2">
        <f>Inskrivning!T199</f>
        <v>0</v>
      </c>
      <c r="P191" s="2">
        <f>Inskrivning!U199</f>
        <v>0</v>
      </c>
      <c r="Q191" s="2">
        <f>Inskrivning!V199</f>
        <v>0</v>
      </c>
      <c r="R191" s="1">
        <f>Inskrivning!W199</f>
        <v>0</v>
      </c>
      <c r="S191" s="1">
        <f>Inskrivning!X199</f>
        <v>0</v>
      </c>
    </row>
    <row r="192" spans="1:19" ht="15" x14ac:dyDescent="0.25">
      <c r="A192" s="2"/>
      <c r="B192" s="2" t="str">
        <f>Inskrivning!G200</f>
        <v/>
      </c>
      <c r="C192" s="2" t="s">
        <v>81</v>
      </c>
      <c r="D192" s="2" t="str">
        <f t="shared" si="5"/>
        <v xml:space="preserve">Kl </v>
      </c>
      <c r="E192" s="53" t="str">
        <f>Inskrivning!J200</f>
        <v/>
      </c>
      <c r="F192" s="35" t="str">
        <f>Inskrivning!K200</f>
        <v/>
      </c>
      <c r="G192" s="2">
        <f>Inskrivning!L200</f>
        <v>0</v>
      </c>
      <c r="H192" s="2">
        <f>Inskrivning!M200</f>
        <v>0</v>
      </c>
      <c r="I192" s="2">
        <f>Inskrivning!N200</f>
        <v>0</v>
      </c>
      <c r="J192" s="2">
        <f>Inskrivning!O200</f>
        <v>0</v>
      </c>
      <c r="K192" s="2">
        <f>Inskrivning!P200</f>
        <v>0</v>
      </c>
      <c r="L192" s="1">
        <f>Inskrivning!Q200</f>
        <v>0</v>
      </c>
      <c r="M192" s="2">
        <f>Inskrivning!R200</f>
        <v>0</v>
      </c>
      <c r="N192" s="2">
        <f>Inskrivning!S200</f>
        <v>0</v>
      </c>
      <c r="O192" s="2">
        <f>Inskrivning!T200</f>
        <v>0</v>
      </c>
      <c r="P192" s="2">
        <f>Inskrivning!U200</f>
        <v>0</v>
      </c>
      <c r="Q192" s="2">
        <f>Inskrivning!V200</f>
        <v>0</v>
      </c>
      <c r="R192" s="1">
        <f>Inskrivning!W200</f>
        <v>0</v>
      </c>
      <c r="S192" s="1">
        <f>Inskrivning!X200</f>
        <v>0</v>
      </c>
    </row>
    <row r="193" spans="1:19" ht="15" x14ac:dyDescent="0.25">
      <c r="A193" s="2"/>
      <c r="B193" s="2" t="str">
        <f>Inskrivning!G201</f>
        <v/>
      </c>
      <c r="C193" s="2" t="s">
        <v>81</v>
      </c>
      <c r="D193" s="2" t="str">
        <f t="shared" si="5"/>
        <v xml:space="preserve">Kl </v>
      </c>
      <c r="E193" s="53" t="str">
        <f>Inskrivning!J201</f>
        <v/>
      </c>
      <c r="F193" s="35" t="str">
        <f>Inskrivning!K201</f>
        <v/>
      </c>
      <c r="G193" s="2">
        <f>Inskrivning!L201</f>
        <v>0</v>
      </c>
      <c r="H193" s="2">
        <f>Inskrivning!M201</f>
        <v>0</v>
      </c>
      <c r="I193" s="2">
        <f>Inskrivning!N201</f>
        <v>0</v>
      </c>
      <c r="J193" s="2">
        <f>Inskrivning!O201</f>
        <v>0</v>
      </c>
      <c r="K193" s="2">
        <f>Inskrivning!P201</f>
        <v>0</v>
      </c>
      <c r="L193" s="1">
        <f>Inskrivning!Q201</f>
        <v>0</v>
      </c>
      <c r="M193" s="2">
        <f>Inskrivning!R201</f>
        <v>0</v>
      </c>
      <c r="N193" s="2">
        <f>Inskrivning!S201</f>
        <v>0</v>
      </c>
      <c r="O193" s="2">
        <f>Inskrivning!T201</f>
        <v>0</v>
      </c>
      <c r="P193" s="2">
        <f>Inskrivning!U201</f>
        <v>0</v>
      </c>
      <c r="Q193" s="2">
        <f>Inskrivning!V201</f>
        <v>0</v>
      </c>
      <c r="R193" s="1">
        <f>Inskrivning!W201</f>
        <v>0</v>
      </c>
      <c r="S193" s="1">
        <f>Inskrivning!X201</f>
        <v>0</v>
      </c>
    </row>
    <row r="194" spans="1:19" ht="15" x14ac:dyDescent="0.25">
      <c r="A194" s="2"/>
      <c r="B194" s="2" t="str">
        <f>Inskrivning!G202</f>
        <v/>
      </c>
      <c r="C194" s="2" t="s">
        <v>81</v>
      </c>
      <c r="D194" s="2" t="str">
        <f t="shared" si="5"/>
        <v xml:space="preserve">Kl </v>
      </c>
      <c r="E194" s="53" t="str">
        <f>Inskrivning!J202</f>
        <v/>
      </c>
      <c r="F194" s="35" t="str">
        <f>Inskrivning!K202</f>
        <v/>
      </c>
      <c r="G194" s="2">
        <f>Inskrivning!L202</f>
        <v>0</v>
      </c>
      <c r="H194" s="2">
        <f>Inskrivning!M202</f>
        <v>0</v>
      </c>
      <c r="I194" s="2">
        <f>Inskrivning!N202</f>
        <v>0</v>
      </c>
      <c r="J194" s="2">
        <f>Inskrivning!O202</f>
        <v>0</v>
      </c>
      <c r="K194" s="2">
        <f>Inskrivning!P202</f>
        <v>0</v>
      </c>
      <c r="L194" s="1">
        <f>Inskrivning!Q202</f>
        <v>0</v>
      </c>
      <c r="M194" s="2">
        <f>Inskrivning!R202</f>
        <v>0</v>
      </c>
      <c r="N194" s="2">
        <f>Inskrivning!S202</f>
        <v>0</v>
      </c>
      <c r="O194" s="2">
        <f>Inskrivning!T202</f>
        <v>0</v>
      </c>
      <c r="P194" s="2">
        <f>Inskrivning!U202</f>
        <v>0</v>
      </c>
      <c r="Q194" s="2">
        <f>Inskrivning!V202</f>
        <v>0</v>
      </c>
      <c r="R194" s="1">
        <f>Inskrivning!W202</f>
        <v>0</v>
      </c>
      <c r="S194" s="1">
        <f>Inskrivning!X202</f>
        <v>0</v>
      </c>
    </row>
    <row r="195" spans="1:19" ht="15" x14ac:dyDescent="0.25">
      <c r="A195" s="2"/>
      <c r="B195" s="2" t="str">
        <f>Inskrivning!G203</f>
        <v/>
      </c>
      <c r="C195" s="2" t="s">
        <v>81</v>
      </c>
      <c r="D195" s="2" t="str">
        <f t="shared" si="5"/>
        <v xml:space="preserve">Kl </v>
      </c>
      <c r="E195" s="53" t="str">
        <f>Inskrivning!J203</f>
        <v/>
      </c>
      <c r="F195" s="35" t="str">
        <f>Inskrivning!K203</f>
        <v/>
      </c>
      <c r="G195" s="2">
        <f>Inskrivning!L203</f>
        <v>0</v>
      </c>
      <c r="H195" s="2">
        <f>Inskrivning!M203</f>
        <v>0</v>
      </c>
      <c r="I195" s="2">
        <f>Inskrivning!N203</f>
        <v>0</v>
      </c>
      <c r="J195" s="2">
        <f>Inskrivning!O203</f>
        <v>0</v>
      </c>
      <c r="K195" s="2">
        <f>Inskrivning!P203</f>
        <v>0</v>
      </c>
      <c r="L195" s="1">
        <f>Inskrivning!Q203</f>
        <v>0</v>
      </c>
      <c r="M195" s="2">
        <f>Inskrivning!R203</f>
        <v>0</v>
      </c>
      <c r="N195" s="2">
        <f>Inskrivning!S203</f>
        <v>0</v>
      </c>
      <c r="O195" s="2">
        <f>Inskrivning!T203</f>
        <v>0</v>
      </c>
      <c r="P195" s="2">
        <f>Inskrivning!U203</f>
        <v>0</v>
      </c>
      <c r="Q195" s="2">
        <f>Inskrivning!V203</f>
        <v>0</v>
      </c>
      <c r="R195" s="1">
        <f>Inskrivning!W203</f>
        <v>0</v>
      </c>
      <c r="S195" s="1">
        <f>Inskrivning!X203</f>
        <v>0</v>
      </c>
    </row>
    <row r="196" spans="1:19" ht="15" x14ac:dyDescent="0.25">
      <c r="A196" s="2"/>
      <c r="B196" s="2" t="str">
        <f>Inskrivning!G204</f>
        <v/>
      </c>
      <c r="C196" s="2" t="s">
        <v>81</v>
      </c>
      <c r="D196" s="2" t="str">
        <f t="shared" si="5"/>
        <v xml:space="preserve">Kl </v>
      </c>
      <c r="E196" s="53" t="str">
        <f>Inskrivning!J204</f>
        <v/>
      </c>
      <c r="F196" s="35" t="str">
        <f>Inskrivning!K204</f>
        <v/>
      </c>
      <c r="G196" s="2">
        <f>Inskrivning!L204</f>
        <v>0</v>
      </c>
      <c r="H196" s="2">
        <f>Inskrivning!M204</f>
        <v>0</v>
      </c>
      <c r="I196" s="2">
        <f>Inskrivning!N204</f>
        <v>0</v>
      </c>
      <c r="J196" s="2">
        <f>Inskrivning!O204</f>
        <v>0</v>
      </c>
      <c r="K196" s="2">
        <f>Inskrivning!P204</f>
        <v>0</v>
      </c>
      <c r="L196" s="1">
        <f>Inskrivning!Q204</f>
        <v>0</v>
      </c>
      <c r="M196" s="2">
        <f>Inskrivning!R204</f>
        <v>0</v>
      </c>
      <c r="N196" s="2">
        <f>Inskrivning!S204</f>
        <v>0</v>
      </c>
      <c r="O196" s="2">
        <f>Inskrivning!T204</f>
        <v>0</v>
      </c>
      <c r="P196" s="2">
        <f>Inskrivning!U204</f>
        <v>0</v>
      </c>
      <c r="Q196" s="2">
        <f>Inskrivning!V204</f>
        <v>0</v>
      </c>
      <c r="R196" s="1">
        <f>Inskrivning!W204</f>
        <v>0</v>
      </c>
      <c r="S196" s="1">
        <f>Inskrivning!X204</f>
        <v>0</v>
      </c>
    </row>
    <row r="197" spans="1:19" ht="15" x14ac:dyDescent="0.25">
      <c r="A197" s="2"/>
      <c r="B197" s="2" t="str">
        <f>Inskrivning!G205</f>
        <v/>
      </c>
      <c r="C197" s="2" t="s">
        <v>81</v>
      </c>
      <c r="D197" s="2" t="str">
        <f t="shared" ref="D197:D204" si="6">C197&amp;" "&amp;B197</f>
        <v xml:space="preserve">Kl </v>
      </c>
      <c r="E197" s="53" t="str">
        <f>Inskrivning!J205</f>
        <v/>
      </c>
      <c r="F197" s="35" t="str">
        <f>Inskrivning!K205</f>
        <v/>
      </c>
      <c r="G197" s="2">
        <f>Inskrivning!L205</f>
        <v>0</v>
      </c>
      <c r="H197" s="2">
        <f>Inskrivning!M205</f>
        <v>0</v>
      </c>
      <c r="I197" s="2">
        <f>Inskrivning!N205</f>
        <v>0</v>
      </c>
      <c r="J197" s="2">
        <f>Inskrivning!O205</f>
        <v>0</v>
      </c>
      <c r="K197" s="2">
        <f>Inskrivning!P205</f>
        <v>0</v>
      </c>
      <c r="L197" s="1">
        <f>Inskrivning!Q205</f>
        <v>0</v>
      </c>
      <c r="M197" s="2">
        <f>Inskrivning!R205</f>
        <v>0</v>
      </c>
      <c r="N197" s="2">
        <f>Inskrivning!S205</f>
        <v>0</v>
      </c>
      <c r="O197" s="2">
        <f>Inskrivning!T205</f>
        <v>0</v>
      </c>
      <c r="P197" s="2">
        <f>Inskrivning!U205</f>
        <v>0</v>
      </c>
      <c r="Q197" s="2">
        <f>Inskrivning!V205</f>
        <v>0</v>
      </c>
      <c r="R197" s="1">
        <f>Inskrivning!W205</f>
        <v>0</v>
      </c>
      <c r="S197" s="1">
        <f>Inskrivning!X205</f>
        <v>0</v>
      </c>
    </row>
    <row r="198" spans="1:19" ht="15" x14ac:dyDescent="0.25">
      <c r="A198" s="2"/>
      <c r="B198" s="2" t="str">
        <f>Inskrivning!G206</f>
        <v/>
      </c>
      <c r="C198" s="2" t="s">
        <v>81</v>
      </c>
      <c r="D198" s="2" t="str">
        <f t="shared" si="6"/>
        <v xml:space="preserve">Kl </v>
      </c>
      <c r="E198" s="53" t="str">
        <f>Inskrivning!J206</f>
        <v/>
      </c>
      <c r="F198" s="35" t="str">
        <f>Inskrivning!K206</f>
        <v/>
      </c>
      <c r="G198" s="2">
        <f>Inskrivning!L206</f>
        <v>0</v>
      </c>
      <c r="H198" s="2">
        <f>Inskrivning!M206</f>
        <v>0</v>
      </c>
      <c r="I198" s="2">
        <f>Inskrivning!N206</f>
        <v>0</v>
      </c>
      <c r="J198" s="2">
        <f>Inskrivning!O206</f>
        <v>0</v>
      </c>
      <c r="K198" s="2">
        <f>Inskrivning!P206</f>
        <v>0</v>
      </c>
      <c r="L198" s="1">
        <f>Inskrivning!Q206</f>
        <v>0</v>
      </c>
      <c r="M198" s="2">
        <f>Inskrivning!R206</f>
        <v>0</v>
      </c>
      <c r="N198" s="2">
        <f>Inskrivning!S206</f>
        <v>0</v>
      </c>
      <c r="O198" s="2">
        <f>Inskrivning!T206</f>
        <v>0</v>
      </c>
      <c r="P198" s="2">
        <f>Inskrivning!U206</f>
        <v>0</v>
      </c>
      <c r="Q198" s="2">
        <f>Inskrivning!V206</f>
        <v>0</v>
      </c>
      <c r="R198" s="1">
        <f>Inskrivning!W206</f>
        <v>0</v>
      </c>
      <c r="S198" s="1">
        <f>Inskrivning!X206</f>
        <v>0</v>
      </c>
    </row>
    <row r="199" spans="1:19" ht="15" x14ac:dyDescent="0.25">
      <c r="A199" s="2"/>
      <c r="B199" s="2" t="str">
        <f>Inskrivning!G19</f>
        <v/>
      </c>
      <c r="C199" s="2" t="s">
        <v>81</v>
      </c>
      <c r="D199" s="2" t="str">
        <f t="shared" si="6"/>
        <v xml:space="preserve">Kl </v>
      </c>
      <c r="E199" s="53" t="str">
        <f>Inskrivning!J19</f>
        <v/>
      </c>
      <c r="F199" s="35" t="str">
        <f>Inskrivning!K19</f>
        <v/>
      </c>
      <c r="G199" s="2">
        <f>Inskrivning!L19</f>
        <v>0</v>
      </c>
      <c r="H199" s="2">
        <f>Inskrivning!M19</f>
        <v>0</v>
      </c>
      <c r="I199" s="2">
        <f>Inskrivning!N19</f>
        <v>0</v>
      </c>
      <c r="J199" s="2">
        <f>Inskrivning!O19</f>
        <v>0</v>
      </c>
      <c r="K199" s="2">
        <f>Inskrivning!P19</f>
        <v>0</v>
      </c>
      <c r="L199" s="1">
        <f>Inskrivning!Q19</f>
        <v>0</v>
      </c>
      <c r="M199" s="2">
        <f>Inskrivning!R19</f>
        <v>0</v>
      </c>
      <c r="N199" s="2">
        <f>Inskrivning!S19</f>
        <v>0</v>
      </c>
      <c r="O199" s="2">
        <f>Inskrivning!T19</f>
        <v>0</v>
      </c>
      <c r="P199" s="2">
        <f>Inskrivning!U19</f>
        <v>0</v>
      </c>
      <c r="Q199" s="2">
        <f>Inskrivning!V19</f>
        <v>0</v>
      </c>
      <c r="R199" s="1">
        <f>Inskrivning!W19</f>
        <v>0</v>
      </c>
      <c r="S199" s="1">
        <f>Inskrivning!X19</f>
        <v>0</v>
      </c>
    </row>
    <row r="200" spans="1:19" ht="15" x14ac:dyDescent="0.25">
      <c r="A200" s="2"/>
      <c r="B200" s="2" t="str">
        <f>Inskrivning!G20</f>
        <v/>
      </c>
      <c r="C200" s="2" t="s">
        <v>81</v>
      </c>
      <c r="D200" s="2" t="str">
        <f t="shared" si="6"/>
        <v xml:space="preserve">Kl </v>
      </c>
      <c r="E200" s="53" t="str">
        <f>Inskrivning!J20</f>
        <v/>
      </c>
      <c r="F200" s="35" t="str">
        <f>Inskrivning!K20</f>
        <v/>
      </c>
      <c r="G200" s="2">
        <f>Inskrivning!L20</f>
        <v>0</v>
      </c>
      <c r="H200" s="2">
        <f>Inskrivning!M20</f>
        <v>0</v>
      </c>
      <c r="I200" s="2">
        <f>Inskrivning!N20</f>
        <v>0</v>
      </c>
      <c r="J200" s="2">
        <f>Inskrivning!O20</f>
        <v>0</v>
      </c>
      <c r="K200" s="2">
        <f>Inskrivning!P20</f>
        <v>0</v>
      </c>
      <c r="L200" s="1">
        <f>Inskrivning!Q20</f>
        <v>0</v>
      </c>
      <c r="M200" s="2">
        <f>Inskrivning!R20</f>
        <v>0</v>
      </c>
      <c r="N200" s="2">
        <f>Inskrivning!S20</f>
        <v>0</v>
      </c>
      <c r="O200" s="2">
        <f>Inskrivning!T20</f>
        <v>0</v>
      </c>
      <c r="P200" s="2">
        <f>Inskrivning!U20</f>
        <v>0</v>
      </c>
      <c r="Q200" s="2">
        <f>Inskrivning!V20</f>
        <v>0</v>
      </c>
      <c r="R200" s="1">
        <f>Inskrivning!W20</f>
        <v>0</v>
      </c>
      <c r="S200" s="1">
        <f>Inskrivning!X20</f>
        <v>0</v>
      </c>
    </row>
    <row r="201" spans="1:19" ht="15" x14ac:dyDescent="0.25">
      <c r="A201" s="2"/>
      <c r="B201" s="2" t="str">
        <f>Inskrivning!G21</f>
        <v/>
      </c>
      <c r="C201" s="2" t="s">
        <v>81</v>
      </c>
      <c r="D201" s="2" t="str">
        <f t="shared" si="6"/>
        <v xml:space="preserve">Kl </v>
      </c>
      <c r="E201" s="53" t="str">
        <f>Inskrivning!J21</f>
        <v/>
      </c>
      <c r="F201" s="35" t="str">
        <f>Inskrivning!K21</f>
        <v/>
      </c>
      <c r="G201" s="2">
        <f>Inskrivning!L21</f>
        <v>0</v>
      </c>
      <c r="H201" s="2">
        <f>Inskrivning!M21</f>
        <v>0</v>
      </c>
      <c r="I201" s="2">
        <f>Inskrivning!N21</f>
        <v>0</v>
      </c>
      <c r="J201" s="2">
        <f>Inskrivning!O21</f>
        <v>0</v>
      </c>
      <c r="K201" s="2">
        <f>Inskrivning!P21</f>
        <v>0</v>
      </c>
      <c r="L201" s="1">
        <f>Inskrivning!Q21</f>
        <v>0</v>
      </c>
      <c r="M201" s="2">
        <f>Inskrivning!R21</f>
        <v>0</v>
      </c>
      <c r="N201" s="2">
        <f>Inskrivning!S21</f>
        <v>0</v>
      </c>
      <c r="O201" s="2">
        <f>Inskrivning!T21</f>
        <v>0</v>
      </c>
      <c r="P201" s="2">
        <f>Inskrivning!U21</f>
        <v>0</v>
      </c>
      <c r="Q201" s="2">
        <f>Inskrivning!V21</f>
        <v>0</v>
      </c>
      <c r="R201" s="1">
        <f>Inskrivning!W21</f>
        <v>0</v>
      </c>
      <c r="S201" s="1">
        <f>Inskrivning!X21</f>
        <v>0</v>
      </c>
    </row>
    <row r="202" spans="1:19" ht="15" x14ac:dyDescent="0.25">
      <c r="A202" s="2"/>
      <c r="B202" s="2" t="str">
        <f>Inskrivning!G22</f>
        <v/>
      </c>
      <c r="C202" s="2" t="s">
        <v>81</v>
      </c>
      <c r="D202" s="2" t="str">
        <f t="shared" si="6"/>
        <v xml:space="preserve">Kl </v>
      </c>
      <c r="E202" s="53" t="str">
        <f>Inskrivning!J22</f>
        <v/>
      </c>
      <c r="F202" s="35" t="str">
        <f>Inskrivning!K22</f>
        <v/>
      </c>
      <c r="G202" s="2">
        <f>Inskrivning!L22</f>
        <v>0</v>
      </c>
      <c r="H202" s="2">
        <f>Inskrivning!M22</f>
        <v>0</v>
      </c>
      <c r="I202" s="2">
        <f>Inskrivning!N22</f>
        <v>0</v>
      </c>
      <c r="J202" s="2">
        <f>Inskrivning!O22</f>
        <v>0</v>
      </c>
      <c r="K202" s="2">
        <f>Inskrivning!P22</f>
        <v>0</v>
      </c>
      <c r="L202" s="1">
        <f>Inskrivning!Q22</f>
        <v>0</v>
      </c>
      <c r="M202" s="2">
        <f>Inskrivning!R22</f>
        <v>0</v>
      </c>
      <c r="N202" s="2">
        <f>Inskrivning!S22</f>
        <v>0</v>
      </c>
      <c r="O202" s="2">
        <f>Inskrivning!T22</f>
        <v>0</v>
      </c>
      <c r="P202" s="2">
        <f>Inskrivning!U22</f>
        <v>0</v>
      </c>
      <c r="Q202" s="2">
        <f>Inskrivning!V22</f>
        <v>0</v>
      </c>
      <c r="R202" s="1">
        <f>Inskrivning!W22</f>
        <v>0</v>
      </c>
      <c r="S202" s="1">
        <f>Inskrivning!X22</f>
        <v>0</v>
      </c>
    </row>
    <row r="203" spans="1:19" ht="15" x14ac:dyDescent="0.25">
      <c r="A203" s="2"/>
      <c r="B203" s="2" t="str">
        <f>Inskrivning!G23</f>
        <v/>
      </c>
      <c r="C203" s="2" t="s">
        <v>81</v>
      </c>
      <c r="D203" s="2" t="str">
        <f t="shared" si="6"/>
        <v xml:space="preserve">Kl </v>
      </c>
      <c r="E203" s="53" t="str">
        <f>Inskrivning!J23</f>
        <v/>
      </c>
      <c r="F203" s="35" t="str">
        <f>Inskrivning!K23</f>
        <v/>
      </c>
      <c r="G203" s="2">
        <f>Inskrivning!L23</f>
        <v>0</v>
      </c>
      <c r="H203" s="2">
        <f>Inskrivning!M23</f>
        <v>0</v>
      </c>
      <c r="I203" s="2">
        <f>Inskrivning!N23</f>
        <v>0</v>
      </c>
      <c r="J203" s="2">
        <f>Inskrivning!O23</f>
        <v>0</v>
      </c>
      <c r="K203" s="2">
        <f>Inskrivning!P23</f>
        <v>0</v>
      </c>
      <c r="L203" s="1">
        <f>Inskrivning!Q23</f>
        <v>0</v>
      </c>
      <c r="M203" s="2">
        <f>Inskrivning!R23</f>
        <v>0</v>
      </c>
      <c r="N203" s="2">
        <f>Inskrivning!S23</f>
        <v>0</v>
      </c>
      <c r="O203" s="2">
        <f>Inskrivning!T23</f>
        <v>0</v>
      </c>
      <c r="P203" s="2">
        <f>Inskrivning!U23</f>
        <v>0</v>
      </c>
      <c r="Q203" s="2">
        <f>Inskrivning!V23</f>
        <v>0</v>
      </c>
      <c r="R203" s="1">
        <f>Inskrivning!W23</f>
        <v>0</v>
      </c>
      <c r="S203" s="1">
        <f>Inskrivning!X23</f>
        <v>0</v>
      </c>
    </row>
    <row r="204" spans="1:19" ht="15" x14ac:dyDescent="0.25">
      <c r="A204" s="2"/>
      <c r="B204" s="2" t="str">
        <f>Inskrivning!G24</f>
        <v/>
      </c>
      <c r="C204" s="2" t="s">
        <v>81</v>
      </c>
      <c r="D204" s="2" t="str">
        <f t="shared" si="6"/>
        <v xml:space="preserve">Kl </v>
      </c>
      <c r="E204" s="53" t="str">
        <f>Inskrivning!J24</f>
        <v/>
      </c>
      <c r="F204" s="35" t="str">
        <f>Inskrivning!K24</f>
        <v/>
      </c>
      <c r="G204" s="2">
        <f>Inskrivning!L24</f>
        <v>0</v>
      </c>
      <c r="H204" s="2">
        <f>Inskrivning!M24</f>
        <v>0</v>
      </c>
      <c r="I204" s="2">
        <f>Inskrivning!N24</f>
        <v>0</v>
      </c>
      <c r="J204" s="2">
        <f>Inskrivning!O24</f>
        <v>0</v>
      </c>
      <c r="K204" s="2">
        <f>Inskrivning!P24</f>
        <v>0</v>
      </c>
      <c r="L204" s="1">
        <f>Inskrivning!Q24</f>
        <v>0</v>
      </c>
      <c r="M204" s="2">
        <f>Inskrivning!R24</f>
        <v>0</v>
      </c>
      <c r="N204" s="2">
        <f>Inskrivning!S24</f>
        <v>0</v>
      </c>
      <c r="O204" s="2">
        <f>Inskrivning!T24</f>
        <v>0</v>
      </c>
      <c r="P204" s="2">
        <f>Inskrivning!U24</f>
        <v>0</v>
      </c>
      <c r="Q204" s="2">
        <f>Inskrivning!V24</f>
        <v>0</v>
      </c>
      <c r="R204" s="1">
        <f>Inskrivning!W24</f>
        <v>0</v>
      </c>
      <c r="S204" s="1">
        <f>Inskrivning!X24</f>
        <v>0</v>
      </c>
    </row>
  </sheetData>
  <sortState xmlns:xlrd2="http://schemas.microsoft.com/office/spreadsheetml/2017/richdata2" ref="A5:S204">
    <sortCondition ref="D5:D204" customList="kl 3,kl 0,kl 1,kl 2,kl 4,kl j,kl m"/>
    <sortCondition ref="S5:S204"/>
  </sortState>
  <phoneticPr fontId="4" type="noConversion"/>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Blad6"/>
  <dimension ref="A1:S204"/>
  <sheetViews>
    <sheetView topLeftCell="A182" workbookViewId="0">
      <selection activeCell="A5" sqref="A5:S204"/>
    </sheetView>
  </sheetViews>
  <sheetFormatPr defaultRowHeight="13.2" x14ac:dyDescent="0.25"/>
  <cols>
    <col min="1" max="4" width="5.6640625" customWidth="1"/>
    <col min="5" max="5" width="25.6640625" customWidth="1"/>
    <col min="6" max="6" width="15.6640625" customWidth="1"/>
    <col min="7" max="7" width="5.5546875" customWidth="1"/>
    <col min="8" max="11" width="5.5546875" bestFit="1" customWidth="1"/>
    <col min="12" max="12" width="8" bestFit="1" customWidth="1"/>
    <col min="13" max="15" width="5.5546875" bestFit="1" customWidth="1"/>
    <col min="16" max="16" width="6.109375" bestFit="1" customWidth="1"/>
    <col min="17" max="17" width="5.5546875" bestFit="1" customWidth="1"/>
    <col min="18" max="18" width="8" bestFit="1" customWidth="1"/>
    <col min="19" max="19" width="7.6640625" bestFit="1" customWidth="1"/>
  </cols>
  <sheetData>
    <row r="1" spans="1:19" ht="15.6" x14ac:dyDescent="0.3">
      <c r="A1" s="4"/>
      <c r="B1" s="4"/>
      <c r="C1" s="4"/>
      <c r="D1" s="4"/>
      <c r="E1" s="17" t="s">
        <v>89</v>
      </c>
      <c r="F1" s="22"/>
      <c r="G1" s="4"/>
      <c r="H1" s="4"/>
      <c r="I1" s="4"/>
      <c r="J1" s="4"/>
      <c r="K1" s="4"/>
      <c r="L1" s="5"/>
      <c r="M1" s="4"/>
      <c r="N1" s="4"/>
      <c r="O1" s="4"/>
      <c r="P1" s="4"/>
      <c r="Q1" s="4"/>
      <c r="R1" s="5"/>
      <c r="S1" s="5"/>
    </row>
    <row r="2" spans="1:19" ht="13.8" x14ac:dyDescent="0.25">
      <c r="A2" s="4"/>
      <c r="B2" s="4"/>
      <c r="C2" s="4"/>
      <c r="D2" s="4"/>
      <c r="F2" s="22"/>
      <c r="G2" s="4"/>
      <c r="H2" s="4"/>
      <c r="I2" s="4"/>
      <c r="J2" s="4"/>
      <c r="K2" s="4"/>
      <c r="L2" s="5"/>
      <c r="M2" s="4"/>
      <c r="N2" s="4"/>
      <c r="O2" s="4"/>
      <c r="P2" s="4"/>
      <c r="Q2" s="4"/>
      <c r="R2" s="5"/>
      <c r="S2" s="5"/>
    </row>
    <row r="3" spans="1:19" ht="13.8" x14ac:dyDescent="0.25">
      <c r="A3" s="4"/>
      <c r="B3" s="4"/>
      <c r="C3" s="4"/>
      <c r="D3" s="4"/>
      <c r="E3" s="2"/>
      <c r="F3" s="21"/>
      <c r="G3" s="2" t="s">
        <v>1</v>
      </c>
      <c r="H3" s="2" t="s">
        <v>1</v>
      </c>
      <c r="I3" s="2" t="s">
        <v>1</v>
      </c>
      <c r="J3" s="2" t="s">
        <v>1</v>
      </c>
      <c r="K3" s="2" t="s">
        <v>1</v>
      </c>
      <c r="L3" s="1" t="s">
        <v>2</v>
      </c>
      <c r="M3" s="2" t="s">
        <v>1</v>
      </c>
      <c r="N3" s="2" t="s">
        <v>1</v>
      </c>
      <c r="O3" s="2" t="s">
        <v>1</v>
      </c>
      <c r="P3" s="2" t="s">
        <v>3</v>
      </c>
      <c r="Q3" s="2" t="s">
        <v>1</v>
      </c>
      <c r="R3" s="1" t="s">
        <v>2</v>
      </c>
      <c r="S3" s="1"/>
    </row>
    <row r="4" spans="1:19" x14ac:dyDescent="0.25">
      <c r="A4" s="2" t="s">
        <v>22</v>
      </c>
      <c r="B4" s="50" t="s">
        <v>28</v>
      </c>
      <c r="C4" s="50"/>
      <c r="D4" s="50"/>
      <c r="E4" s="50" t="s">
        <v>5</v>
      </c>
      <c r="F4" s="54" t="s">
        <v>6</v>
      </c>
      <c r="G4" s="47">
        <v>1</v>
      </c>
      <c r="H4" s="47">
        <v>2</v>
      </c>
      <c r="I4" s="47">
        <v>3</v>
      </c>
      <c r="J4" s="47">
        <v>4</v>
      </c>
      <c r="K4" s="47">
        <v>5</v>
      </c>
      <c r="L4" s="48" t="s">
        <v>7</v>
      </c>
      <c r="M4" s="47">
        <v>6</v>
      </c>
      <c r="N4" s="47">
        <v>7</v>
      </c>
      <c r="O4" s="47">
        <v>8</v>
      </c>
      <c r="P4" s="47">
        <v>9</v>
      </c>
      <c r="Q4" s="47">
        <v>10</v>
      </c>
      <c r="R4" s="48" t="s">
        <v>8</v>
      </c>
      <c r="S4" s="49" t="s">
        <v>9</v>
      </c>
    </row>
    <row r="5" spans="1:19" ht="15" x14ac:dyDescent="0.25">
      <c r="A5" s="2"/>
      <c r="B5" s="2" t="str">
        <f>Inskrivning!G8</f>
        <v/>
      </c>
      <c r="C5" s="2" t="s">
        <v>81</v>
      </c>
      <c r="D5" s="2" t="str">
        <f t="shared" ref="D5:D36" si="0">C5&amp;" "&amp;B5</f>
        <v xml:space="preserve">Kl </v>
      </c>
      <c r="E5" s="53" t="str">
        <f>Inskrivning!J8</f>
        <v/>
      </c>
      <c r="F5" s="35" t="str">
        <f>Inskrivning!K8</f>
        <v/>
      </c>
      <c r="G5" s="2">
        <f>Inskrivning!L8</f>
        <v>0</v>
      </c>
      <c r="H5" s="2">
        <f>Inskrivning!M8</f>
        <v>0</v>
      </c>
      <c r="I5" s="2">
        <f>Inskrivning!N8</f>
        <v>0</v>
      </c>
      <c r="J5" s="2">
        <f>Inskrivning!O8</f>
        <v>0</v>
      </c>
      <c r="K5" s="2">
        <f>Inskrivning!P8</f>
        <v>0</v>
      </c>
      <c r="L5" s="1">
        <f>Inskrivning!Q8</f>
        <v>0</v>
      </c>
      <c r="M5" s="2">
        <f>Inskrivning!R8</f>
        <v>0</v>
      </c>
      <c r="N5" s="2">
        <f>Inskrivning!S8</f>
        <v>0</v>
      </c>
      <c r="O5" s="2">
        <f>Inskrivning!T8</f>
        <v>0</v>
      </c>
      <c r="P5" s="2">
        <f>Inskrivning!U8</f>
        <v>0</v>
      </c>
      <c r="Q5" s="2">
        <f>Inskrivning!V8</f>
        <v>0</v>
      </c>
      <c r="R5" s="1">
        <f>Inskrivning!W8</f>
        <v>0</v>
      </c>
      <c r="S5" s="1">
        <f>Inskrivning!X8</f>
        <v>0</v>
      </c>
    </row>
    <row r="6" spans="1:19" ht="15" x14ac:dyDescent="0.25">
      <c r="A6" s="2"/>
      <c r="B6" s="2" t="str">
        <f>Inskrivning!G13</f>
        <v/>
      </c>
      <c r="C6" s="2" t="s">
        <v>81</v>
      </c>
      <c r="D6" s="2" t="str">
        <f t="shared" si="0"/>
        <v xml:space="preserve">Kl </v>
      </c>
      <c r="E6" s="53" t="str">
        <f>Inskrivning!J13</f>
        <v/>
      </c>
      <c r="F6" s="35" t="str">
        <f>Inskrivning!K13</f>
        <v/>
      </c>
      <c r="G6" s="2">
        <f>Inskrivning!L13</f>
        <v>0</v>
      </c>
      <c r="H6" s="2">
        <f>Inskrivning!M13</f>
        <v>0</v>
      </c>
      <c r="I6" s="2">
        <f>Inskrivning!N13</f>
        <v>0</v>
      </c>
      <c r="J6" s="2">
        <f>Inskrivning!O13</f>
        <v>0</v>
      </c>
      <c r="K6" s="2">
        <f>Inskrivning!P13</f>
        <v>0</v>
      </c>
      <c r="L6" s="1">
        <f>Inskrivning!Q13</f>
        <v>0</v>
      </c>
      <c r="M6" s="2">
        <f>Inskrivning!R13</f>
        <v>0</v>
      </c>
      <c r="N6" s="2">
        <f>Inskrivning!S13</f>
        <v>0</v>
      </c>
      <c r="O6" s="2">
        <f>Inskrivning!T13</f>
        <v>0</v>
      </c>
      <c r="P6" s="2">
        <f>Inskrivning!U13</f>
        <v>0</v>
      </c>
      <c r="Q6" s="2">
        <f>Inskrivning!V13</f>
        <v>0</v>
      </c>
      <c r="R6" s="1">
        <f>Inskrivning!W13</f>
        <v>0</v>
      </c>
      <c r="S6" s="1">
        <f>Inskrivning!X13</f>
        <v>0</v>
      </c>
    </row>
    <row r="7" spans="1:19" ht="15" x14ac:dyDescent="0.25">
      <c r="A7" s="2"/>
      <c r="B7" s="2" t="str">
        <f>Inskrivning!G14</f>
        <v/>
      </c>
      <c r="C7" s="2" t="s">
        <v>81</v>
      </c>
      <c r="D7" s="2" t="str">
        <f t="shared" si="0"/>
        <v xml:space="preserve">Kl </v>
      </c>
      <c r="E7" s="53" t="str">
        <f>Inskrivning!J14</f>
        <v/>
      </c>
      <c r="F7" s="35" t="str">
        <f>Inskrivning!K14</f>
        <v/>
      </c>
      <c r="G7" s="2">
        <f>Inskrivning!L14</f>
        <v>0</v>
      </c>
      <c r="H7" s="2">
        <f>Inskrivning!M14</f>
        <v>0</v>
      </c>
      <c r="I7" s="2">
        <f>Inskrivning!N14</f>
        <v>0</v>
      </c>
      <c r="J7" s="2">
        <f>Inskrivning!O14</f>
        <v>0</v>
      </c>
      <c r="K7" s="2">
        <f>Inskrivning!P14</f>
        <v>0</v>
      </c>
      <c r="L7" s="1">
        <f>Inskrivning!Q14</f>
        <v>0</v>
      </c>
      <c r="M7" s="2">
        <f>Inskrivning!R14</f>
        <v>0</v>
      </c>
      <c r="N7" s="2">
        <f>Inskrivning!S14</f>
        <v>0</v>
      </c>
      <c r="O7" s="2">
        <f>Inskrivning!T14</f>
        <v>0</v>
      </c>
      <c r="P7" s="2">
        <f>Inskrivning!U14</f>
        <v>0</v>
      </c>
      <c r="Q7" s="2">
        <f>Inskrivning!V14</f>
        <v>0</v>
      </c>
      <c r="R7" s="1">
        <f>Inskrivning!W14</f>
        <v>0</v>
      </c>
      <c r="S7" s="1">
        <f>Inskrivning!X14</f>
        <v>0</v>
      </c>
    </row>
    <row r="8" spans="1:19" ht="15" x14ac:dyDescent="0.25">
      <c r="A8" s="2"/>
      <c r="B8" s="2" t="str">
        <f>Inskrivning!G16</f>
        <v/>
      </c>
      <c r="C8" s="2" t="s">
        <v>81</v>
      </c>
      <c r="D8" s="2" t="str">
        <f t="shared" si="0"/>
        <v xml:space="preserve">Kl </v>
      </c>
      <c r="E8" s="53" t="str">
        <f>Inskrivning!J16</f>
        <v/>
      </c>
      <c r="F8" s="35" t="str">
        <f>Inskrivning!K16</f>
        <v/>
      </c>
      <c r="G8" s="2">
        <f>Inskrivning!L16</f>
        <v>0</v>
      </c>
      <c r="H8" s="2">
        <f>Inskrivning!M16</f>
        <v>0</v>
      </c>
      <c r="I8" s="2">
        <f>Inskrivning!N16</f>
        <v>0</v>
      </c>
      <c r="J8" s="2">
        <f>Inskrivning!O16</f>
        <v>0</v>
      </c>
      <c r="K8" s="2">
        <f>Inskrivning!P16</f>
        <v>0</v>
      </c>
      <c r="L8" s="1">
        <f>Inskrivning!Q16</f>
        <v>0</v>
      </c>
      <c r="M8" s="2">
        <f>Inskrivning!R16</f>
        <v>0</v>
      </c>
      <c r="N8" s="2">
        <f>Inskrivning!S16</f>
        <v>0</v>
      </c>
      <c r="O8" s="2">
        <f>Inskrivning!T16</f>
        <v>0</v>
      </c>
      <c r="P8" s="2">
        <f>Inskrivning!U16</f>
        <v>0</v>
      </c>
      <c r="Q8" s="2">
        <f>Inskrivning!V16</f>
        <v>0</v>
      </c>
      <c r="R8" s="1">
        <f>Inskrivning!W16</f>
        <v>0</v>
      </c>
      <c r="S8" s="1">
        <f>Inskrivning!X16</f>
        <v>0</v>
      </c>
    </row>
    <row r="9" spans="1:19" ht="15" x14ac:dyDescent="0.25">
      <c r="A9" s="2"/>
      <c r="B9" s="2" t="str">
        <f>Inskrivning!G17</f>
        <v/>
      </c>
      <c r="C9" s="2" t="s">
        <v>81</v>
      </c>
      <c r="D9" s="2" t="str">
        <f t="shared" si="0"/>
        <v xml:space="preserve">Kl </v>
      </c>
      <c r="E9" s="53" t="str">
        <f>Inskrivning!J17</f>
        <v/>
      </c>
      <c r="F9" s="35" t="str">
        <f>Inskrivning!K17</f>
        <v/>
      </c>
      <c r="G9" s="2">
        <f>Inskrivning!L17</f>
        <v>0</v>
      </c>
      <c r="H9" s="2">
        <f>Inskrivning!M17</f>
        <v>0</v>
      </c>
      <c r="I9" s="2">
        <f>Inskrivning!N17</f>
        <v>0</v>
      </c>
      <c r="J9" s="2">
        <f>Inskrivning!O17</f>
        <v>0</v>
      </c>
      <c r="K9" s="2">
        <f>Inskrivning!P17</f>
        <v>0</v>
      </c>
      <c r="L9" s="1">
        <f>Inskrivning!Q17</f>
        <v>0</v>
      </c>
      <c r="M9" s="2">
        <f>Inskrivning!R17</f>
        <v>0</v>
      </c>
      <c r="N9" s="2">
        <f>Inskrivning!S17</f>
        <v>0</v>
      </c>
      <c r="O9" s="2">
        <f>Inskrivning!T17</f>
        <v>0</v>
      </c>
      <c r="P9" s="2">
        <f>Inskrivning!U17</f>
        <v>0</v>
      </c>
      <c r="Q9" s="2">
        <f>Inskrivning!V17</f>
        <v>0</v>
      </c>
      <c r="R9" s="1">
        <f>Inskrivning!W17</f>
        <v>0</v>
      </c>
      <c r="S9" s="1">
        <f>Inskrivning!X17</f>
        <v>0</v>
      </c>
    </row>
    <row r="10" spans="1:19" ht="15" x14ac:dyDescent="0.25">
      <c r="A10" s="2"/>
      <c r="B10" s="2" t="str">
        <f>Inskrivning!G15</f>
        <v/>
      </c>
      <c r="C10" s="2" t="s">
        <v>81</v>
      </c>
      <c r="D10" s="2" t="str">
        <f t="shared" si="0"/>
        <v xml:space="preserve">Kl </v>
      </c>
      <c r="E10" s="53" t="str">
        <f>Inskrivning!J15</f>
        <v/>
      </c>
      <c r="F10" s="35" t="str">
        <f>Inskrivning!K15</f>
        <v/>
      </c>
      <c r="G10" s="2">
        <f>Inskrivning!L15</f>
        <v>0</v>
      </c>
      <c r="H10" s="2">
        <f>Inskrivning!M15</f>
        <v>0</v>
      </c>
      <c r="I10" s="2">
        <f>Inskrivning!N15</f>
        <v>0</v>
      </c>
      <c r="J10" s="2">
        <f>Inskrivning!O15</f>
        <v>0</v>
      </c>
      <c r="K10" s="2">
        <f>Inskrivning!P15</f>
        <v>0</v>
      </c>
      <c r="L10" s="1">
        <f>Inskrivning!Q15</f>
        <v>0</v>
      </c>
      <c r="M10" s="2">
        <f>Inskrivning!R15</f>
        <v>0</v>
      </c>
      <c r="N10" s="2">
        <f>Inskrivning!S15</f>
        <v>0</v>
      </c>
      <c r="O10" s="2">
        <f>Inskrivning!T15</f>
        <v>0</v>
      </c>
      <c r="P10" s="2">
        <f>Inskrivning!U15</f>
        <v>0</v>
      </c>
      <c r="Q10" s="2">
        <f>Inskrivning!V15</f>
        <v>0</v>
      </c>
      <c r="R10" s="1">
        <f>Inskrivning!W15</f>
        <v>0</v>
      </c>
      <c r="S10" s="1">
        <f>Inskrivning!X15</f>
        <v>0</v>
      </c>
    </row>
    <row r="11" spans="1:19" ht="15" x14ac:dyDescent="0.25">
      <c r="A11" s="2"/>
      <c r="B11" s="2" t="str">
        <f>Inskrivning!G11</f>
        <v/>
      </c>
      <c r="C11" s="2" t="s">
        <v>81</v>
      </c>
      <c r="D11" s="2" t="str">
        <f t="shared" si="0"/>
        <v xml:space="preserve">Kl </v>
      </c>
      <c r="E11" s="53" t="str">
        <f>Inskrivning!J11</f>
        <v/>
      </c>
      <c r="F11" s="35" t="str">
        <f>Inskrivning!K11</f>
        <v/>
      </c>
      <c r="G11" s="2">
        <f>Inskrivning!L11</f>
        <v>0</v>
      </c>
      <c r="H11" s="2">
        <f>Inskrivning!M11</f>
        <v>0</v>
      </c>
      <c r="I11" s="2">
        <f>Inskrivning!N11</f>
        <v>0</v>
      </c>
      <c r="J11" s="2">
        <f>Inskrivning!O11</f>
        <v>0</v>
      </c>
      <c r="K11" s="2">
        <f>Inskrivning!P11</f>
        <v>0</v>
      </c>
      <c r="L11" s="1">
        <f>Inskrivning!Q11</f>
        <v>0</v>
      </c>
      <c r="M11" s="2">
        <f>Inskrivning!R11</f>
        <v>0</v>
      </c>
      <c r="N11" s="2">
        <f>Inskrivning!S11</f>
        <v>0</v>
      </c>
      <c r="O11" s="2">
        <f>Inskrivning!T11</f>
        <v>0</v>
      </c>
      <c r="P11" s="2">
        <f>Inskrivning!U11</f>
        <v>0</v>
      </c>
      <c r="Q11" s="2">
        <f>Inskrivning!V11</f>
        <v>0</v>
      </c>
      <c r="R11" s="1">
        <f>Inskrivning!W11</f>
        <v>0</v>
      </c>
      <c r="S11" s="1">
        <f>Inskrivning!X11</f>
        <v>0</v>
      </c>
    </row>
    <row r="12" spans="1:19" ht="15" x14ac:dyDescent="0.25">
      <c r="A12" s="2"/>
      <c r="B12" s="2" t="str">
        <f>Inskrivning!G34</f>
        <v/>
      </c>
      <c r="C12" s="2" t="s">
        <v>81</v>
      </c>
      <c r="D12" s="2" t="str">
        <f t="shared" si="0"/>
        <v xml:space="preserve">Kl </v>
      </c>
      <c r="E12" s="53" t="str">
        <f>Inskrivning!J34</f>
        <v/>
      </c>
      <c r="F12" s="35" t="str">
        <f>Inskrivning!K34</f>
        <v/>
      </c>
      <c r="G12" s="2">
        <f>Inskrivning!L34</f>
        <v>0</v>
      </c>
      <c r="H12" s="2">
        <f>Inskrivning!M34</f>
        <v>0</v>
      </c>
      <c r="I12" s="2">
        <f>Inskrivning!N34</f>
        <v>0</v>
      </c>
      <c r="J12" s="2">
        <f>Inskrivning!O34</f>
        <v>0</v>
      </c>
      <c r="K12" s="2">
        <f>Inskrivning!P34</f>
        <v>0</v>
      </c>
      <c r="L12" s="1">
        <f>Inskrivning!Q34</f>
        <v>0</v>
      </c>
      <c r="M12" s="2">
        <f>Inskrivning!R34</f>
        <v>0</v>
      </c>
      <c r="N12" s="2">
        <f>Inskrivning!S34</f>
        <v>0</v>
      </c>
      <c r="O12" s="2">
        <f>Inskrivning!T34</f>
        <v>0</v>
      </c>
      <c r="P12" s="2">
        <f>Inskrivning!U34</f>
        <v>0</v>
      </c>
      <c r="Q12" s="2">
        <f>Inskrivning!V34</f>
        <v>0</v>
      </c>
      <c r="R12" s="1">
        <f>Inskrivning!W34</f>
        <v>0</v>
      </c>
      <c r="S12" s="1">
        <f>Inskrivning!X34</f>
        <v>0</v>
      </c>
    </row>
    <row r="13" spans="1:19" ht="15" x14ac:dyDescent="0.25">
      <c r="A13" s="2"/>
      <c r="B13" s="2" t="str">
        <f>Inskrivning!G12</f>
        <v/>
      </c>
      <c r="C13" s="2" t="s">
        <v>81</v>
      </c>
      <c r="D13" s="2" t="str">
        <f t="shared" si="0"/>
        <v xml:space="preserve">Kl </v>
      </c>
      <c r="E13" s="53" t="str">
        <f>Inskrivning!J12</f>
        <v/>
      </c>
      <c r="F13" s="35" t="str">
        <f>Inskrivning!K12</f>
        <v/>
      </c>
      <c r="G13" s="2">
        <f>Inskrivning!L12</f>
        <v>0</v>
      </c>
      <c r="H13" s="2">
        <f>Inskrivning!M12</f>
        <v>0</v>
      </c>
      <c r="I13" s="2">
        <f>Inskrivning!N12</f>
        <v>0</v>
      </c>
      <c r="J13" s="2">
        <f>Inskrivning!O12</f>
        <v>0</v>
      </c>
      <c r="K13" s="2">
        <f>Inskrivning!P12</f>
        <v>0</v>
      </c>
      <c r="L13" s="1">
        <f>Inskrivning!Q12</f>
        <v>0</v>
      </c>
      <c r="M13" s="2">
        <f>Inskrivning!R12</f>
        <v>0</v>
      </c>
      <c r="N13" s="2">
        <f>Inskrivning!S12</f>
        <v>0</v>
      </c>
      <c r="O13" s="2">
        <f>Inskrivning!T12</f>
        <v>0</v>
      </c>
      <c r="P13" s="2">
        <f>Inskrivning!U12</f>
        <v>0</v>
      </c>
      <c r="Q13" s="2">
        <f>Inskrivning!V12</f>
        <v>0</v>
      </c>
      <c r="R13" s="1">
        <f>Inskrivning!W12</f>
        <v>0</v>
      </c>
      <c r="S13" s="1">
        <f>Inskrivning!X12</f>
        <v>0</v>
      </c>
    </row>
    <row r="14" spans="1:19" ht="15" x14ac:dyDescent="0.25">
      <c r="A14" s="2"/>
      <c r="B14" s="2" t="str">
        <f>Inskrivning!G55</f>
        <v/>
      </c>
      <c r="C14" s="2" t="s">
        <v>81</v>
      </c>
      <c r="D14" s="2" t="str">
        <f t="shared" si="0"/>
        <v xml:space="preserve">Kl </v>
      </c>
      <c r="E14" s="53" t="str">
        <f>Inskrivning!J55</f>
        <v/>
      </c>
      <c r="F14" s="35" t="str">
        <f>Inskrivning!K55</f>
        <v/>
      </c>
      <c r="G14" s="2">
        <f>Inskrivning!L55</f>
        <v>0</v>
      </c>
      <c r="H14" s="2">
        <f>Inskrivning!M55</f>
        <v>0</v>
      </c>
      <c r="I14" s="2">
        <f>Inskrivning!N55</f>
        <v>0</v>
      </c>
      <c r="J14" s="2">
        <f>Inskrivning!O55</f>
        <v>0</v>
      </c>
      <c r="K14" s="2">
        <f>Inskrivning!P55</f>
        <v>0</v>
      </c>
      <c r="L14" s="1">
        <f>Inskrivning!Q55</f>
        <v>0</v>
      </c>
      <c r="M14" s="2">
        <f>Inskrivning!R55</f>
        <v>0</v>
      </c>
      <c r="N14" s="2">
        <f>Inskrivning!S55</f>
        <v>0</v>
      </c>
      <c r="O14" s="2">
        <f>Inskrivning!T55</f>
        <v>0</v>
      </c>
      <c r="P14" s="2">
        <f>Inskrivning!U55</f>
        <v>0</v>
      </c>
      <c r="Q14" s="2">
        <f>Inskrivning!V55</f>
        <v>0</v>
      </c>
      <c r="R14" s="1">
        <f>Inskrivning!W55</f>
        <v>0</v>
      </c>
      <c r="S14" s="1">
        <f>Inskrivning!X55</f>
        <v>0</v>
      </c>
    </row>
    <row r="15" spans="1:19" ht="15" x14ac:dyDescent="0.25">
      <c r="A15" s="2"/>
      <c r="B15" s="2" t="str">
        <f>Inskrivning!G74</f>
        <v/>
      </c>
      <c r="C15" s="2" t="s">
        <v>81</v>
      </c>
      <c r="D15" s="2" t="str">
        <f t="shared" si="0"/>
        <v xml:space="preserve">Kl </v>
      </c>
      <c r="E15" s="53" t="str">
        <f>Inskrivning!J74</f>
        <v/>
      </c>
      <c r="F15" s="35" t="str">
        <f>Inskrivning!K74</f>
        <v/>
      </c>
      <c r="G15" s="2">
        <f>Inskrivning!L74</f>
        <v>0</v>
      </c>
      <c r="H15" s="2">
        <f>Inskrivning!M74</f>
        <v>0</v>
      </c>
      <c r="I15" s="2">
        <f>Inskrivning!N74</f>
        <v>0</v>
      </c>
      <c r="J15" s="2">
        <f>Inskrivning!O74</f>
        <v>0</v>
      </c>
      <c r="K15" s="2">
        <f>Inskrivning!P74</f>
        <v>0</v>
      </c>
      <c r="L15" s="1">
        <f>Inskrivning!Q74</f>
        <v>0</v>
      </c>
      <c r="M15" s="2">
        <f>Inskrivning!R74</f>
        <v>0</v>
      </c>
      <c r="N15" s="2">
        <f>Inskrivning!S74</f>
        <v>0</v>
      </c>
      <c r="O15" s="2">
        <f>Inskrivning!T74</f>
        <v>0</v>
      </c>
      <c r="P15" s="2">
        <f>Inskrivning!U74</f>
        <v>0</v>
      </c>
      <c r="Q15" s="2">
        <f>Inskrivning!V74</f>
        <v>0</v>
      </c>
      <c r="R15" s="1">
        <f>Inskrivning!W74</f>
        <v>0</v>
      </c>
      <c r="S15" s="1">
        <f>Inskrivning!X74</f>
        <v>0</v>
      </c>
    </row>
    <row r="16" spans="1:19" ht="15" x14ac:dyDescent="0.25">
      <c r="A16" s="2"/>
      <c r="B16" s="2" t="str">
        <f>Inskrivning!G9</f>
        <v/>
      </c>
      <c r="C16" s="2" t="s">
        <v>81</v>
      </c>
      <c r="D16" s="2" t="str">
        <f t="shared" si="0"/>
        <v xml:space="preserve">Kl </v>
      </c>
      <c r="E16" s="53" t="str">
        <f>Inskrivning!J9</f>
        <v/>
      </c>
      <c r="F16" s="35" t="str">
        <f>Inskrivning!K9</f>
        <v/>
      </c>
      <c r="G16" s="2">
        <f>Inskrivning!L9</f>
        <v>0</v>
      </c>
      <c r="H16" s="2">
        <f>Inskrivning!M9</f>
        <v>0</v>
      </c>
      <c r="I16" s="2">
        <f>Inskrivning!N9</f>
        <v>0</v>
      </c>
      <c r="J16" s="2">
        <f>Inskrivning!O9</f>
        <v>0</v>
      </c>
      <c r="K16" s="2">
        <f>Inskrivning!P9</f>
        <v>0</v>
      </c>
      <c r="L16" s="1">
        <f>Inskrivning!Q9</f>
        <v>0</v>
      </c>
      <c r="M16" s="2">
        <f>Inskrivning!R9</f>
        <v>0</v>
      </c>
      <c r="N16" s="2">
        <f>Inskrivning!S9</f>
        <v>0</v>
      </c>
      <c r="O16" s="2">
        <f>Inskrivning!T9</f>
        <v>0</v>
      </c>
      <c r="P16" s="2">
        <f>Inskrivning!U9</f>
        <v>0</v>
      </c>
      <c r="Q16" s="2">
        <f>Inskrivning!V9</f>
        <v>0</v>
      </c>
      <c r="R16" s="1">
        <f>Inskrivning!W9</f>
        <v>0</v>
      </c>
      <c r="S16" s="1">
        <f>Inskrivning!X9</f>
        <v>0</v>
      </c>
    </row>
    <row r="17" spans="1:19" ht="15" x14ac:dyDescent="0.25">
      <c r="A17" s="2"/>
      <c r="B17" s="2" t="str">
        <f>Inskrivning!G10</f>
        <v/>
      </c>
      <c r="C17" s="2" t="s">
        <v>81</v>
      </c>
      <c r="D17" s="2" t="str">
        <f t="shared" si="0"/>
        <v xml:space="preserve">Kl </v>
      </c>
      <c r="E17" s="53" t="str">
        <f>Inskrivning!J10</f>
        <v/>
      </c>
      <c r="F17" s="35" t="str">
        <f>Inskrivning!K10</f>
        <v/>
      </c>
      <c r="G17" s="2">
        <f>Inskrivning!L10</f>
        <v>0</v>
      </c>
      <c r="H17" s="2">
        <f>Inskrivning!M10</f>
        <v>0</v>
      </c>
      <c r="I17" s="2">
        <f>Inskrivning!N10</f>
        <v>0</v>
      </c>
      <c r="J17" s="2">
        <f>Inskrivning!O10</f>
        <v>0</v>
      </c>
      <c r="K17" s="2">
        <f>Inskrivning!P10</f>
        <v>0</v>
      </c>
      <c r="L17" s="1">
        <f>Inskrivning!Q10</f>
        <v>0</v>
      </c>
      <c r="M17" s="2">
        <f>Inskrivning!R10</f>
        <v>0</v>
      </c>
      <c r="N17" s="2">
        <f>Inskrivning!S10</f>
        <v>0</v>
      </c>
      <c r="O17" s="2">
        <f>Inskrivning!T10</f>
        <v>0</v>
      </c>
      <c r="P17" s="2">
        <f>Inskrivning!U10</f>
        <v>0</v>
      </c>
      <c r="Q17" s="2">
        <f>Inskrivning!V10</f>
        <v>0</v>
      </c>
      <c r="R17" s="1">
        <f>Inskrivning!W10</f>
        <v>0</v>
      </c>
      <c r="S17" s="1">
        <f>Inskrivning!X10</f>
        <v>0</v>
      </c>
    </row>
    <row r="18" spans="1:19" ht="15" x14ac:dyDescent="0.25">
      <c r="A18" s="2"/>
      <c r="B18" s="2" t="str">
        <f>Inskrivning!G90</f>
        <v/>
      </c>
      <c r="C18" s="2" t="s">
        <v>81</v>
      </c>
      <c r="D18" s="2" t="str">
        <f t="shared" si="0"/>
        <v xml:space="preserve">Kl </v>
      </c>
      <c r="E18" s="53" t="str">
        <f>Inskrivning!J90</f>
        <v/>
      </c>
      <c r="F18" s="35" t="str">
        <f>Inskrivning!K90</f>
        <v/>
      </c>
      <c r="G18" s="2">
        <f>Inskrivning!L90</f>
        <v>0</v>
      </c>
      <c r="H18" s="2">
        <f>Inskrivning!M90</f>
        <v>0</v>
      </c>
      <c r="I18" s="2">
        <f>Inskrivning!N90</f>
        <v>0</v>
      </c>
      <c r="J18" s="2">
        <f>Inskrivning!O90</f>
        <v>0</v>
      </c>
      <c r="K18" s="2">
        <f>Inskrivning!P90</f>
        <v>0</v>
      </c>
      <c r="L18" s="1">
        <f>Inskrivning!Q90</f>
        <v>0</v>
      </c>
      <c r="M18" s="2">
        <f>Inskrivning!R90</f>
        <v>0</v>
      </c>
      <c r="N18" s="2">
        <f>Inskrivning!S90</f>
        <v>0</v>
      </c>
      <c r="O18" s="2">
        <f>Inskrivning!T90</f>
        <v>0</v>
      </c>
      <c r="P18" s="2">
        <f>Inskrivning!U90</f>
        <v>0</v>
      </c>
      <c r="Q18" s="2">
        <f>Inskrivning!V90</f>
        <v>0</v>
      </c>
      <c r="R18" s="1">
        <f>Inskrivning!W90</f>
        <v>0</v>
      </c>
      <c r="S18" s="1">
        <f>Inskrivning!X90</f>
        <v>0</v>
      </c>
    </row>
    <row r="19" spans="1:19" ht="15" x14ac:dyDescent="0.25">
      <c r="A19" s="2"/>
      <c r="B19" s="2" t="str">
        <f>Inskrivning!G119</f>
        <v/>
      </c>
      <c r="C19" s="2" t="s">
        <v>81</v>
      </c>
      <c r="D19" s="2" t="str">
        <f t="shared" si="0"/>
        <v xml:space="preserve">Kl </v>
      </c>
      <c r="E19" s="53" t="str">
        <f>Inskrivning!J119</f>
        <v/>
      </c>
      <c r="F19" s="35" t="str">
        <f>Inskrivning!K119</f>
        <v/>
      </c>
      <c r="G19" s="2">
        <f>Inskrivning!L119</f>
        <v>0</v>
      </c>
      <c r="H19" s="2">
        <f>Inskrivning!M119</f>
        <v>0</v>
      </c>
      <c r="I19" s="2">
        <f>Inskrivning!N119</f>
        <v>0</v>
      </c>
      <c r="J19" s="2">
        <f>Inskrivning!O119</f>
        <v>0</v>
      </c>
      <c r="K19" s="2">
        <f>Inskrivning!P119</f>
        <v>0</v>
      </c>
      <c r="L19" s="1">
        <f>Inskrivning!Q119</f>
        <v>0</v>
      </c>
      <c r="M19" s="2">
        <f>Inskrivning!R119</f>
        <v>0</v>
      </c>
      <c r="N19" s="2">
        <f>Inskrivning!S119</f>
        <v>0</v>
      </c>
      <c r="O19" s="2">
        <f>Inskrivning!T119</f>
        <v>0</v>
      </c>
      <c r="P19" s="2">
        <f>Inskrivning!U119</f>
        <v>0</v>
      </c>
      <c r="Q19" s="2">
        <f>Inskrivning!V119</f>
        <v>0</v>
      </c>
      <c r="R19" s="1">
        <f>Inskrivning!W119</f>
        <v>0</v>
      </c>
      <c r="S19" s="1">
        <f>Inskrivning!X119</f>
        <v>0</v>
      </c>
    </row>
    <row r="20" spans="1:19" ht="15" x14ac:dyDescent="0.25">
      <c r="A20" s="2"/>
      <c r="B20" s="2" t="str">
        <f>Inskrivning!G19</f>
        <v/>
      </c>
      <c r="C20" s="2" t="s">
        <v>81</v>
      </c>
      <c r="D20" s="2" t="str">
        <f t="shared" si="0"/>
        <v xml:space="preserve">Kl </v>
      </c>
      <c r="E20" s="53" t="str">
        <f>Inskrivning!J19</f>
        <v/>
      </c>
      <c r="F20" s="35" t="str">
        <f>Inskrivning!K19</f>
        <v/>
      </c>
      <c r="G20" s="2">
        <f>Inskrivning!L19</f>
        <v>0</v>
      </c>
      <c r="H20" s="2">
        <f>Inskrivning!M19</f>
        <v>0</v>
      </c>
      <c r="I20" s="2">
        <f>Inskrivning!N19</f>
        <v>0</v>
      </c>
      <c r="J20" s="2">
        <f>Inskrivning!O19</f>
        <v>0</v>
      </c>
      <c r="K20" s="2">
        <f>Inskrivning!P19</f>
        <v>0</v>
      </c>
      <c r="L20" s="1">
        <f>Inskrivning!Q19</f>
        <v>0</v>
      </c>
      <c r="M20" s="2">
        <f>Inskrivning!R19</f>
        <v>0</v>
      </c>
      <c r="N20" s="2">
        <f>Inskrivning!S19</f>
        <v>0</v>
      </c>
      <c r="O20" s="2">
        <f>Inskrivning!T19</f>
        <v>0</v>
      </c>
      <c r="P20" s="2">
        <f>Inskrivning!U19</f>
        <v>0</v>
      </c>
      <c r="Q20" s="2">
        <f>Inskrivning!V19</f>
        <v>0</v>
      </c>
      <c r="R20" s="1">
        <f>Inskrivning!W19</f>
        <v>0</v>
      </c>
      <c r="S20" s="1">
        <f>Inskrivning!X19</f>
        <v>0</v>
      </c>
    </row>
    <row r="21" spans="1:19" ht="15" x14ac:dyDescent="0.25">
      <c r="A21" s="2"/>
      <c r="B21" s="2" t="str">
        <f>Inskrivning!G20</f>
        <v/>
      </c>
      <c r="C21" s="2" t="s">
        <v>81</v>
      </c>
      <c r="D21" s="2" t="str">
        <f t="shared" si="0"/>
        <v xml:space="preserve">Kl </v>
      </c>
      <c r="E21" s="53" t="str">
        <f>Inskrivning!J20</f>
        <v/>
      </c>
      <c r="F21" s="35" t="str">
        <f>Inskrivning!K20</f>
        <v/>
      </c>
      <c r="G21" s="2">
        <f>Inskrivning!L20</f>
        <v>0</v>
      </c>
      <c r="H21" s="2">
        <f>Inskrivning!M20</f>
        <v>0</v>
      </c>
      <c r="I21" s="2">
        <f>Inskrivning!N20</f>
        <v>0</v>
      </c>
      <c r="J21" s="2">
        <f>Inskrivning!O20</f>
        <v>0</v>
      </c>
      <c r="K21" s="2">
        <f>Inskrivning!P20</f>
        <v>0</v>
      </c>
      <c r="L21" s="1">
        <f>Inskrivning!Q20</f>
        <v>0</v>
      </c>
      <c r="M21" s="2">
        <f>Inskrivning!R20</f>
        <v>0</v>
      </c>
      <c r="N21" s="2">
        <f>Inskrivning!S20</f>
        <v>0</v>
      </c>
      <c r="O21" s="2">
        <f>Inskrivning!T20</f>
        <v>0</v>
      </c>
      <c r="P21" s="2">
        <f>Inskrivning!U20</f>
        <v>0</v>
      </c>
      <c r="Q21" s="2">
        <f>Inskrivning!V20</f>
        <v>0</v>
      </c>
      <c r="R21" s="1">
        <f>Inskrivning!W20</f>
        <v>0</v>
      </c>
      <c r="S21" s="1">
        <f>Inskrivning!X20</f>
        <v>0</v>
      </c>
    </row>
    <row r="22" spans="1:19" ht="15" x14ac:dyDescent="0.25">
      <c r="A22" s="2"/>
      <c r="B22" s="2" t="str">
        <f>Inskrivning!G21</f>
        <v/>
      </c>
      <c r="C22" s="2" t="s">
        <v>81</v>
      </c>
      <c r="D22" s="2" t="str">
        <f t="shared" si="0"/>
        <v xml:space="preserve">Kl </v>
      </c>
      <c r="E22" s="53" t="str">
        <f>Inskrivning!J21</f>
        <v/>
      </c>
      <c r="F22" s="35" t="str">
        <f>Inskrivning!K21</f>
        <v/>
      </c>
      <c r="G22" s="2">
        <f>Inskrivning!L21</f>
        <v>0</v>
      </c>
      <c r="H22" s="2">
        <f>Inskrivning!M21</f>
        <v>0</v>
      </c>
      <c r="I22" s="2">
        <f>Inskrivning!N21</f>
        <v>0</v>
      </c>
      <c r="J22" s="2">
        <f>Inskrivning!O21</f>
        <v>0</v>
      </c>
      <c r="K22" s="2">
        <f>Inskrivning!P21</f>
        <v>0</v>
      </c>
      <c r="L22" s="1">
        <f>Inskrivning!Q21</f>
        <v>0</v>
      </c>
      <c r="M22" s="2">
        <f>Inskrivning!R21</f>
        <v>0</v>
      </c>
      <c r="N22" s="2">
        <f>Inskrivning!S21</f>
        <v>0</v>
      </c>
      <c r="O22" s="2">
        <f>Inskrivning!T21</f>
        <v>0</v>
      </c>
      <c r="P22" s="2">
        <f>Inskrivning!U21</f>
        <v>0</v>
      </c>
      <c r="Q22" s="2">
        <f>Inskrivning!V21</f>
        <v>0</v>
      </c>
      <c r="R22" s="1">
        <f>Inskrivning!W21</f>
        <v>0</v>
      </c>
      <c r="S22" s="1">
        <f>Inskrivning!X21</f>
        <v>0</v>
      </c>
    </row>
    <row r="23" spans="1:19" ht="15" x14ac:dyDescent="0.25">
      <c r="A23" s="2"/>
      <c r="B23" s="2" t="str">
        <f>Inskrivning!G22</f>
        <v/>
      </c>
      <c r="C23" s="2" t="s">
        <v>81</v>
      </c>
      <c r="D23" s="2" t="str">
        <f t="shared" si="0"/>
        <v xml:space="preserve">Kl </v>
      </c>
      <c r="E23" s="53" t="str">
        <f>Inskrivning!J22</f>
        <v/>
      </c>
      <c r="F23" s="35" t="str">
        <f>Inskrivning!K22</f>
        <v/>
      </c>
      <c r="G23" s="2">
        <f>Inskrivning!L22</f>
        <v>0</v>
      </c>
      <c r="H23" s="2">
        <f>Inskrivning!M22</f>
        <v>0</v>
      </c>
      <c r="I23" s="2">
        <f>Inskrivning!N22</f>
        <v>0</v>
      </c>
      <c r="J23" s="2">
        <f>Inskrivning!O22</f>
        <v>0</v>
      </c>
      <c r="K23" s="2">
        <f>Inskrivning!P22</f>
        <v>0</v>
      </c>
      <c r="L23" s="1">
        <f>Inskrivning!Q22</f>
        <v>0</v>
      </c>
      <c r="M23" s="2">
        <f>Inskrivning!R22</f>
        <v>0</v>
      </c>
      <c r="N23" s="2">
        <f>Inskrivning!S22</f>
        <v>0</v>
      </c>
      <c r="O23" s="2">
        <f>Inskrivning!T22</f>
        <v>0</v>
      </c>
      <c r="P23" s="2">
        <f>Inskrivning!U22</f>
        <v>0</v>
      </c>
      <c r="Q23" s="2">
        <f>Inskrivning!V22</f>
        <v>0</v>
      </c>
      <c r="R23" s="1">
        <f>Inskrivning!W22</f>
        <v>0</v>
      </c>
      <c r="S23" s="1">
        <f>Inskrivning!X22</f>
        <v>0</v>
      </c>
    </row>
    <row r="24" spans="1:19" ht="15" x14ac:dyDescent="0.25">
      <c r="A24" s="46"/>
      <c r="B24" s="2" t="str">
        <f>Inskrivning!G23</f>
        <v/>
      </c>
      <c r="C24" s="2" t="s">
        <v>81</v>
      </c>
      <c r="D24" s="2" t="str">
        <f t="shared" si="0"/>
        <v xml:space="preserve">Kl </v>
      </c>
      <c r="E24" s="53" t="str">
        <f>Inskrivning!J23</f>
        <v/>
      </c>
      <c r="F24" s="35" t="str">
        <f>Inskrivning!K23</f>
        <v/>
      </c>
      <c r="G24" s="2">
        <f>Inskrivning!L23</f>
        <v>0</v>
      </c>
      <c r="H24" s="2">
        <f>Inskrivning!M23</f>
        <v>0</v>
      </c>
      <c r="I24" s="2">
        <f>Inskrivning!N23</f>
        <v>0</v>
      </c>
      <c r="J24" s="2">
        <f>Inskrivning!O23</f>
        <v>0</v>
      </c>
      <c r="K24" s="2">
        <f>Inskrivning!P23</f>
        <v>0</v>
      </c>
      <c r="L24" s="1">
        <f>Inskrivning!Q23</f>
        <v>0</v>
      </c>
      <c r="M24" s="2">
        <f>Inskrivning!R23</f>
        <v>0</v>
      </c>
      <c r="N24" s="2">
        <f>Inskrivning!S23</f>
        <v>0</v>
      </c>
      <c r="O24" s="2">
        <f>Inskrivning!T23</f>
        <v>0</v>
      </c>
      <c r="P24" s="2">
        <f>Inskrivning!U23</f>
        <v>0</v>
      </c>
      <c r="Q24" s="2">
        <f>Inskrivning!V23</f>
        <v>0</v>
      </c>
      <c r="R24" s="1">
        <f>Inskrivning!W23</f>
        <v>0</v>
      </c>
      <c r="S24" s="1">
        <f>Inskrivning!X23</f>
        <v>0</v>
      </c>
    </row>
    <row r="25" spans="1:19" ht="15" x14ac:dyDescent="0.25">
      <c r="A25" s="46"/>
      <c r="B25" s="2" t="str">
        <f>Inskrivning!G24</f>
        <v/>
      </c>
      <c r="C25" s="2" t="s">
        <v>81</v>
      </c>
      <c r="D25" s="2" t="str">
        <f t="shared" si="0"/>
        <v xml:space="preserve">Kl </v>
      </c>
      <c r="E25" s="53" t="str">
        <f>Inskrivning!J24</f>
        <v/>
      </c>
      <c r="F25" s="35" t="str">
        <f>Inskrivning!K24</f>
        <v/>
      </c>
      <c r="G25" s="2">
        <f>Inskrivning!L24</f>
        <v>0</v>
      </c>
      <c r="H25" s="2">
        <f>Inskrivning!M24</f>
        <v>0</v>
      </c>
      <c r="I25" s="2">
        <f>Inskrivning!N24</f>
        <v>0</v>
      </c>
      <c r="J25" s="2">
        <f>Inskrivning!O24</f>
        <v>0</v>
      </c>
      <c r="K25" s="2">
        <f>Inskrivning!P24</f>
        <v>0</v>
      </c>
      <c r="L25" s="1">
        <f>Inskrivning!Q24</f>
        <v>0</v>
      </c>
      <c r="M25" s="2">
        <f>Inskrivning!R24</f>
        <v>0</v>
      </c>
      <c r="N25" s="2">
        <f>Inskrivning!S24</f>
        <v>0</v>
      </c>
      <c r="O25" s="2">
        <f>Inskrivning!T24</f>
        <v>0</v>
      </c>
      <c r="P25" s="2">
        <f>Inskrivning!U24</f>
        <v>0</v>
      </c>
      <c r="Q25" s="2">
        <f>Inskrivning!V24</f>
        <v>0</v>
      </c>
      <c r="R25" s="1">
        <f>Inskrivning!W24</f>
        <v>0</v>
      </c>
      <c r="S25" s="1">
        <f>Inskrivning!X24</f>
        <v>0</v>
      </c>
    </row>
    <row r="26" spans="1:19" ht="15" x14ac:dyDescent="0.25">
      <c r="A26" s="46"/>
      <c r="B26" s="2" t="str">
        <f>Inskrivning!G7</f>
        <v/>
      </c>
      <c r="C26" s="2" t="s">
        <v>81</v>
      </c>
      <c r="D26" s="2" t="str">
        <f t="shared" si="0"/>
        <v xml:space="preserve">Kl </v>
      </c>
      <c r="E26" s="53" t="str">
        <f>Inskrivning!J7</f>
        <v/>
      </c>
      <c r="F26" s="35" t="str">
        <f>Inskrivning!K7</f>
        <v/>
      </c>
      <c r="G26" s="2">
        <f>Inskrivning!L7</f>
        <v>0</v>
      </c>
      <c r="H26" s="2">
        <f>Inskrivning!M7</f>
        <v>0</v>
      </c>
      <c r="I26" s="2">
        <f>Inskrivning!N7</f>
        <v>0</v>
      </c>
      <c r="J26" s="2">
        <f>Inskrivning!O7</f>
        <v>0</v>
      </c>
      <c r="K26" s="2">
        <f>Inskrivning!P7</f>
        <v>0</v>
      </c>
      <c r="L26" s="1">
        <f>Inskrivning!Q7</f>
        <v>0</v>
      </c>
      <c r="M26" s="2">
        <f>Inskrivning!R7</f>
        <v>0</v>
      </c>
      <c r="N26" s="2">
        <f>Inskrivning!S7</f>
        <v>0</v>
      </c>
      <c r="O26" s="2">
        <f>Inskrivning!T7</f>
        <v>0</v>
      </c>
      <c r="P26" s="2">
        <f>Inskrivning!U7</f>
        <v>0</v>
      </c>
      <c r="Q26" s="2">
        <f>Inskrivning!V7</f>
        <v>0</v>
      </c>
      <c r="R26" s="1">
        <f>Inskrivning!W7</f>
        <v>0</v>
      </c>
      <c r="S26" s="1">
        <f>Inskrivning!X7</f>
        <v>0</v>
      </c>
    </row>
    <row r="27" spans="1:19" ht="15" x14ac:dyDescent="0.25">
      <c r="A27" s="46"/>
      <c r="B27" s="2" t="str">
        <f>Inskrivning!G25</f>
        <v/>
      </c>
      <c r="C27" s="2" t="s">
        <v>81</v>
      </c>
      <c r="D27" s="2" t="str">
        <f t="shared" si="0"/>
        <v xml:space="preserve">Kl </v>
      </c>
      <c r="E27" s="53" t="str">
        <f>Inskrivning!J25</f>
        <v/>
      </c>
      <c r="F27" s="35" t="str">
        <f>Inskrivning!K25</f>
        <v/>
      </c>
      <c r="G27" s="2">
        <f>Inskrivning!L25</f>
        <v>0</v>
      </c>
      <c r="H27" s="2">
        <f>Inskrivning!M25</f>
        <v>0</v>
      </c>
      <c r="I27" s="2">
        <f>Inskrivning!N25</f>
        <v>0</v>
      </c>
      <c r="J27" s="2">
        <f>Inskrivning!O25</f>
        <v>0</v>
      </c>
      <c r="K27" s="2">
        <f>Inskrivning!P25</f>
        <v>0</v>
      </c>
      <c r="L27" s="1">
        <f>Inskrivning!Q25</f>
        <v>0</v>
      </c>
      <c r="M27" s="2">
        <f>Inskrivning!R25</f>
        <v>0</v>
      </c>
      <c r="N27" s="2">
        <f>Inskrivning!S25</f>
        <v>0</v>
      </c>
      <c r="O27" s="2">
        <f>Inskrivning!T25</f>
        <v>0</v>
      </c>
      <c r="P27" s="2">
        <f>Inskrivning!U25</f>
        <v>0</v>
      </c>
      <c r="Q27" s="2">
        <f>Inskrivning!V25</f>
        <v>0</v>
      </c>
      <c r="R27" s="1">
        <f>Inskrivning!W25</f>
        <v>0</v>
      </c>
      <c r="S27" s="1">
        <f>Inskrivning!X25</f>
        <v>0</v>
      </c>
    </row>
    <row r="28" spans="1:19" ht="15" x14ac:dyDescent="0.25">
      <c r="A28" s="46"/>
      <c r="B28" s="2" t="str">
        <f>Inskrivning!G26</f>
        <v/>
      </c>
      <c r="C28" s="2" t="s">
        <v>81</v>
      </c>
      <c r="D28" s="2" t="str">
        <f t="shared" si="0"/>
        <v xml:space="preserve">Kl </v>
      </c>
      <c r="E28" s="53" t="str">
        <f>Inskrivning!J26</f>
        <v/>
      </c>
      <c r="F28" s="35" t="str">
        <f>Inskrivning!K26</f>
        <v/>
      </c>
      <c r="G28" s="2">
        <f>Inskrivning!L26</f>
        <v>0</v>
      </c>
      <c r="H28" s="2">
        <f>Inskrivning!M26</f>
        <v>0</v>
      </c>
      <c r="I28" s="2">
        <f>Inskrivning!N26</f>
        <v>0</v>
      </c>
      <c r="J28" s="2">
        <f>Inskrivning!O26</f>
        <v>0</v>
      </c>
      <c r="K28" s="2">
        <f>Inskrivning!P26</f>
        <v>0</v>
      </c>
      <c r="L28" s="1">
        <f>Inskrivning!Q26</f>
        <v>0</v>
      </c>
      <c r="M28" s="2">
        <f>Inskrivning!R26</f>
        <v>0</v>
      </c>
      <c r="N28" s="2">
        <f>Inskrivning!S26</f>
        <v>0</v>
      </c>
      <c r="O28" s="2">
        <f>Inskrivning!T26</f>
        <v>0</v>
      </c>
      <c r="P28" s="2">
        <f>Inskrivning!U26</f>
        <v>0</v>
      </c>
      <c r="Q28" s="2">
        <f>Inskrivning!V26</f>
        <v>0</v>
      </c>
      <c r="R28" s="1">
        <f>Inskrivning!W26</f>
        <v>0</v>
      </c>
      <c r="S28" s="1">
        <f>Inskrivning!X26</f>
        <v>0</v>
      </c>
    </row>
    <row r="29" spans="1:19" ht="15" x14ac:dyDescent="0.25">
      <c r="A29" s="46"/>
      <c r="B29" s="2" t="str">
        <f>Inskrivning!G27</f>
        <v/>
      </c>
      <c r="C29" s="2" t="s">
        <v>81</v>
      </c>
      <c r="D29" s="2" t="str">
        <f t="shared" si="0"/>
        <v xml:space="preserve">Kl </v>
      </c>
      <c r="E29" s="53" t="str">
        <f>Inskrivning!J27</f>
        <v/>
      </c>
      <c r="F29" s="35" t="str">
        <f>Inskrivning!K27</f>
        <v/>
      </c>
      <c r="G29" s="2">
        <f>Inskrivning!L27</f>
        <v>0</v>
      </c>
      <c r="H29" s="2">
        <f>Inskrivning!M27</f>
        <v>0</v>
      </c>
      <c r="I29" s="2">
        <f>Inskrivning!N27</f>
        <v>0</v>
      </c>
      <c r="J29" s="2">
        <f>Inskrivning!O27</f>
        <v>0</v>
      </c>
      <c r="K29" s="2">
        <f>Inskrivning!P27</f>
        <v>0</v>
      </c>
      <c r="L29" s="1">
        <f>Inskrivning!Q27</f>
        <v>0</v>
      </c>
      <c r="M29" s="2">
        <f>Inskrivning!R27</f>
        <v>0</v>
      </c>
      <c r="N29" s="2">
        <f>Inskrivning!S27</f>
        <v>0</v>
      </c>
      <c r="O29" s="2">
        <f>Inskrivning!T27</f>
        <v>0</v>
      </c>
      <c r="P29" s="2">
        <f>Inskrivning!U27</f>
        <v>0</v>
      </c>
      <c r="Q29" s="2">
        <f>Inskrivning!V27</f>
        <v>0</v>
      </c>
      <c r="R29" s="1">
        <f>Inskrivning!W27</f>
        <v>0</v>
      </c>
      <c r="S29" s="1">
        <f>Inskrivning!X27</f>
        <v>0</v>
      </c>
    </row>
    <row r="30" spans="1:19" ht="15" x14ac:dyDescent="0.25">
      <c r="A30" s="46"/>
      <c r="B30" s="2" t="str">
        <f>Inskrivning!G29</f>
        <v/>
      </c>
      <c r="C30" s="2" t="s">
        <v>81</v>
      </c>
      <c r="D30" s="2" t="str">
        <f t="shared" si="0"/>
        <v xml:space="preserve">Kl </v>
      </c>
      <c r="E30" s="53" t="str">
        <f>Inskrivning!J29</f>
        <v/>
      </c>
      <c r="F30" s="35" t="str">
        <f>Inskrivning!K29</f>
        <v/>
      </c>
      <c r="G30" s="2">
        <f>Inskrivning!L29</f>
        <v>0</v>
      </c>
      <c r="H30" s="2">
        <f>Inskrivning!M29</f>
        <v>0</v>
      </c>
      <c r="I30" s="2">
        <f>Inskrivning!N29</f>
        <v>0</v>
      </c>
      <c r="J30" s="2">
        <f>Inskrivning!O29</f>
        <v>0</v>
      </c>
      <c r="K30" s="2">
        <f>Inskrivning!P29</f>
        <v>0</v>
      </c>
      <c r="L30" s="1">
        <f>Inskrivning!Q29</f>
        <v>0</v>
      </c>
      <c r="M30" s="2">
        <f>Inskrivning!R29</f>
        <v>0</v>
      </c>
      <c r="N30" s="2">
        <f>Inskrivning!S29</f>
        <v>0</v>
      </c>
      <c r="O30" s="2">
        <f>Inskrivning!T29</f>
        <v>0</v>
      </c>
      <c r="P30" s="2">
        <f>Inskrivning!U29</f>
        <v>0</v>
      </c>
      <c r="Q30" s="2">
        <f>Inskrivning!V29</f>
        <v>0</v>
      </c>
      <c r="R30" s="1">
        <f>Inskrivning!W29</f>
        <v>0</v>
      </c>
      <c r="S30" s="1">
        <f>Inskrivning!X29</f>
        <v>0</v>
      </c>
    </row>
    <row r="31" spans="1:19" ht="15" x14ac:dyDescent="0.25">
      <c r="A31" s="46"/>
      <c r="B31" s="2" t="str">
        <f>Inskrivning!G30</f>
        <v/>
      </c>
      <c r="C31" s="2" t="s">
        <v>81</v>
      </c>
      <c r="D31" s="2" t="str">
        <f t="shared" si="0"/>
        <v xml:space="preserve">Kl </v>
      </c>
      <c r="E31" s="53" t="str">
        <f>Inskrivning!J30</f>
        <v/>
      </c>
      <c r="F31" s="35" t="str">
        <f>Inskrivning!K30</f>
        <v/>
      </c>
      <c r="G31" s="2">
        <f>Inskrivning!L30</f>
        <v>0</v>
      </c>
      <c r="H31" s="2">
        <f>Inskrivning!M30</f>
        <v>0</v>
      </c>
      <c r="I31" s="2">
        <f>Inskrivning!N30</f>
        <v>0</v>
      </c>
      <c r="J31" s="2">
        <f>Inskrivning!O30</f>
        <v>0</v>
      </c>
      <c r="K31" s="2">
        <f>Inskrivning!P30</f>
        <v>0</v>
      </c>
      <c r="L31" s="1">
        <f>Inskrivning!Q30</f>
        <v>0</v>
      </c>
      <c r="M31" s="2">
        <f>Inskrivning!R30</f>
        <v>0</v>
      </c>
      <c r="N31" s="2">
        <f>Inskrivning!S30</f>
        <v>0</v>
      </c>
      <c r="O31" s="2">
        <f>Inskrivning!T30</f>
        <v>0</v>
      </c>
      <c r="P31" s="2">
        <f>Inskrivning!U30</f>
        <v>0</v>
      </c>
      <c r="Q31" s="2">
        <f>Inskrivning!V30</f>
        <v>0</v>
      </c>
      <c r="R31" s="1">
        <f>Inskrivning!W30</f>
        <v>0</v>
      </c>
      <c r="S31" s="1">
        <f>Inskrivning!X30</f>
        <v>0</v>
      </c>
    </row>
    <row r="32" spans="1:19" ht="15" x14ac:dyDescent="0.25">
      <c r="A32" s="46"/>
      <c r="B32" s="2" t="str">
        <f>Inskrivning!G31</f>
        <v/>
      </c>
      <c r="C32" s="2" t="s">
        <v>81</v>
      </c>
      <c r="D32" s="2" t="str">
        <f t="shared" si="0"/>
        <v xml:space="preserve">Kl </v>
      </c>
      <c r="E32" s="53" t="str">
        <f>Inskrivning!J31</f>
        <v/>
      </c>
      <c r="F32" s="35" t="str">
        <f>Inskrivning!K31</f>
        <v/>
      </c>
      <c r="G32" s="2">
        <f>Inskrivning!L31</f>
        <v>0</v>
      </c>
      <c r="H32" s="2">
        <f>Inskrivning!M31</f>
        <v>0</v>
      </c>
      <c r="I32" s="2">
        <f>Inskrivning!N31</f>
        <v>0</v>
      </c>
      <c r="J32" s="2">
        <f>Inskrivning!O31</f>
        <v>0</v>
      </c>
      <c r="K32" s="2">
        <f>Inskrivning!P31</f>
        <v>0</v>
      </c>
      <c r="L32" s="1">
        <f>Inskrivning!Q31</f>
        <v>0</v>
      </c>
      <c r="M32" s="2">
        <f>Inskrivning!R31</f>
        <v>0</v>
      </c>
      <c r="N32" s="2">
        <f>Inskrivning!S31</f>
        <v>0</v>
      </c>
      <c r="O32" s="2">
        <f>Inskrivning!T31</f>
        <v>0</v>
      </c>
      <c r="P32" s="2">
        <f>Inskrivning!U31</f>
        <v>0</v>
      </c>
      <c r="Q32" s="2">
        <f>Inskrivning!V31</f>
        <v>0</v>
      </c>
      <c r="R32" s="1">
        <f>Inskrivning!W31</f>
        <v>0</v>
      </c>
      <c r="S32" s="1">
        <f>Inskrivning!X31</f>
        <v>0</v>
      </c>
    </row>
    <row r="33" spans="1:19" ht="15" x14ac:dyDescent="0.25">
      <c r="A33" s="46"/>
      <c r="B33" s="2" t="str">
        <f>Inskrivning!G32</f>
        <v/>
      </c>
      <c r="C33" s="2" t="s">
        <v>81</v>
      </c>
      <c r="D33" s="2" t="str">
        <f t="shared" si="0"/>
        <v xml:space="preserve">Kl </v>
      </c>
      <c r="E33" s="53" t="str">
        <f>Inskrivning!J32</f>
        <v/>
      </c>
      <c r="F33" s="35" t="str">
        <f>Inskrivning!K32</f>
        <v/>
      </c>
      <c r="G33" s="2">
        <f>Inskrivning!L32</f>
        <v>0</v>
      </c>
      <c r="H33" s="2">
        <f>Inskrivning!M32</f>
        <v>0</v>
      </c>
      <c r="I33" s="2">
        <f>Inskrivning!N32</f>
        <v>0</v>
      </c>
      <c r="J33" s="2">
        <f>Inskrivning!O32</f>
        <v>0</v>
      </c>
      <c r="K33" s="2">
        <f>Inskrivning!P32</f>
        <v>0</v>
      </c>
      <c r="L33" s="1">
        <f>Inskrivning!Q32</f>
        <v>0</v>
      </c>
      <c r="M33" s="2">
        <f>Inskrivning!R32</f>
        <v>0</v>
      </c>
      <c r="N33" s="2">
        <f>Inskrivning!S32</f>
        <v>0</v>
      </c>
      <c r="O33" s="2">
        <f>Inskrivning!T32</f>
        <v>0</v>
      </c>
      <c r="P33" s="2">
        <f>Inskrivning!U32</f>
        <v>0</v>
      </c>
      <c r="Q33" s="2">
        <f>Inskrivning!V32</f>
        <v>0</v>
      </c>
      <c r="R33" s="1">
        <f>Inskrivning!W32</f>
        <v>0</v>
      </c>
      <c r="S33" s="1">
        <f>Inskrivning!X32</f>
        <v>0</v>
      </c>
    </row>
    <row r="34" spans="1:19" ht="15" x14ac:dyDescent="0.25">
      <c r="A34" s="46"/>
      <c r="B34" s="2" t="str">
        <f>Inskrivning!G33</f>
        <v/>
      </c>
      <c r="C34" s="2" t="s">
        <v>81</v>
      </c>
      <c r="D34" s="2" t="str">
        <f t="shared" si="0"/>
        <v xml:space="preserve">Kl </v>
      </c>
      <c r="E34" s="53" t="str">
        <f>Inskrivning!J33</f>
        <v/>
      </c>
      <c r="F34" s="35" t="str">
        <f>Inskrivning!K33</f>
        <v/>
      </c>
      <c r="G34" s="2">
        <f>Inskrivning!L33</f>
        <v>0</v>
      </c>
      <c r="H34" s="2">
        <f>Inskrivning!M33</f>
        <v>0</v>
      </c>
      <c r="I34" s="2">
        <f>Inskrivning!N33</f>
        <v>0</v>
      </c>
      <c r="J34" s="2">
        <f>Inskrivning!O33</f>
        <v>0</v>
      </c>
      <c r="K34" s="2">
        <f>Inskrivning!P33</f>
        <v>0</v>
      </c>
      <c r="L34" s="1">
        <f>Inskrivning!Q33</f>
        <v>0</v>
      </c>
      <c r="M34" s="2">
        <f>Inskrivning!R33</f>
        <v>0</v>
      </c>
      <c r="N34" s="2">
        <f>Inskrivning!S33</f>
        <v>0</v>
      </c>
      <c r="O34" s="2">
        <f>Inskrivning!T33</f>
        <v>0</v>
      </c>
      <c r="P34" s="2">
        <f>Inskrivning!U33</f>
        <v>0</v>
      </c>
      <c r="Q34" s="2">
        <f>Inskrivning!V33</f>
        <v>0</v>
      </c>
      <c r="R34" s="1">
        <f>Inskrivning!W33</f>
        <v>0</v>
      </c>
      <c r="S34" s="1">
        <f>Inskrivning!X33</f>
        <v>0</v>
      </c>
    </row>
    <row r="35" spans="1:19" ht="15" x14ac:dyDescent="0.25">
      <c r="A35" s="2"/>
      <c r="B35" s="2" t="str">
        <f>Inskrivning!G35</f>
        <v/>
      </c>
      <c r="C35" s="2" t="s">
        <v>81</v>
      </c>
      <c r="D35" s="2" t="str">
        <f t="shared" si="0"/>
        <v xml:space="preserve">Kl </v>
      </c>
      <c r="E35" s="53" t="str">
        <f>Inskrivning!J35</f>
        <v/>
      </c>
      <c r="F35" s="35" t="str">
        <f>Inskrivning!K35</f>
        <v/>
      </c>
      <c r="G35" s="2">
        <f>Inskrivning!L35</f>
        <v>0</v>
      </c>
      <c r="H35" s="2">
        <f>Inskrivning!M35</f>
        <v>0</v>
      </c>
      <c r="I35" s="2">
        <f>Inskrivning!N35</f>
        <v>0</v>
      </c>
      <c r="J35" s="2">
        <f>Inskrivning!O35</f>
        <v>0</v>
      </c>
      <c r="K35" s="2">
        <f>Inskrivning!P35</f>
        <v>0</v>
      </c>
      <c r="L35" s="1">
        <f>Inskrivning!Q35</f>
        <v>0</v>
      </c>
      <c r="M35" s="2">
        <f>Inskrivning!R35</f>
        <v>0</v>
      </c>
      <c r="N35" s="2">
        <f>Inskrivning!S35</f>
        <v>0</v>
      </c>
      <c r="O35" s="2">
        <f>Inskrivning!T35</f>
        <v>0</v>
      </c>
      <c r="P35" s="2">
        <f>Inskrivning!U35</f>
        <v>0</v>
      </c>
      <c r="Q35" s="2">
        <f>Inskrivning!V35</f>
        <v>0</v>
      </c>
      <c r="R35" s="1">
        <f>Inskrivning!W35</f>
        <v>0</v>
      </c>
      <c r="S35" s="1">
        <f>Inskrivning!X35</f>
        <v>0</v>
      </c>
    </row>
    <row r="36" spans="1:19" ht="15" x14ac:dyDescent="0.25">
      <c r="A36" s="2"/>
      <c r="B36" s="2" t="str">
        <f>Inskrivning!G36</f>
        <v/>
      </c>
      <c r="C36" s="2" t="s">
        <v>81</v>
      </c>
      <c r="D36" s="2" t="str">
        <f t="shared" si="0"/>
        <v xml:space="preserve">Kl </v>
      </c>
      <c r="E36" s="53" t="str">
        <f>Inskrivning!J36</f>
        <v/>
      </c>
      <c r="F36" s="35" t="str">
        <f>Inskrivning!K36</f>
        <v/>
      </c>
      <c r="G36" s="2">
        <f>Inskrivning!L36</f>
        <v>0</v>
      </c>
      <c r="H36" s="2">
        <f>Inskrivning!M36</f>
        <v>0</v>
      </c>
      <c r="I36" s="2">
        <f>Inskrivning!N36</f>
        <v>0</v>
      </c>
      <c r="J36" s="2">
        <f>Inskrivning!O36</f>
        <v>0</v>
      </c>
      <c r="K36" s="2">
        <f>Inskrivning!P36</f>
        <v>0</v>
      </c>
      <c r="L36" s="1">
        <f>Inskrivning!Q36</f>
        <v>0</v>
      </c>
      <c r="M36" s="2">
        <f>Inskrivning!R36</f>
        <v>0</v>
      </c>
      <c r="N36" s="2">
        <f>Inskrivning!S36</f>
        <v>0</v>
      </c>
      <c r="O36" s="2">
        <f>Inskrivning!T36</f>
        <v>0</v>
      </c>
      <c r="P36" s="2">
        <f>Inskrivning!U36</f>
        <v>0</v>
      </c>
      <c r="Q36" s="2">
        <f>Inskrivning!V36</f>
        <v>0</v>
      </c>
      <c r="R36" s="1">
        <f>Inskrivning!W36</f>
        <v>0</v>
      </c>
      <c r="S36" s="1">
        <f>Inskrivning!X36</f>
        <v>0</v>
      </c>
    </row>
    <row r="37" spans="1:19" ht="15" x14ac:dyDescent="0.25">
      <c r="A37" s="2"/>
      <c r="B37" s="2" t="str">
        <f>Inskrivning!G37</f>
        <v/>
      </c>
      <c r="C37" s="2" t="s">
        <v>81</v>
      </c>
      <c r="D37" s="2" t="str">
        <f t="shared" ref="D37:D68" si="1">C37&amp;" "&amp;B37</f>
        <v xml:space="preserve">Kl </v>
      </c>
      <c r="E37" s="53" t="str">
        <f>Inskrivning!J37</f>
        <v/>
      </c>
      <c r="F37" s="35" t="str">
        <f>Inskrivning!K37</f>
        <v/>
      </c>
      <c r="G37" s="2">
        <f>Inskrivning!L37</f>
        <v>0</v>
      </c>
      <c r="H37" s="2">
        <f>Inskrivning!M37</f>
        <v>0</v>
      </c>
      <c r="I37" s="2">
        <f>Inskrivning!N37</f>
        <v>0</v>
      </c>
      <c r="J37" s="2">
        <f>Inskrivning!O37</f>
        <v>0</v>
      </c>
      <c r="K37" s="2">
        <f>Inskrivning!P37</f>
        <v>0</v>
      </c>
      <c r="L37" s="1">
        <f>Inskrivning!Q37</f>
        <v>0</v>
      </c>
      <c r="M37" s="2">
        <f>Inskrivning!R37</f>
        <v>0</v>
      </c>
      <c r="N37" s="2">
        <f>Inskrivning!S37</f>
        <v>0</v>
      </c>
      <c r="O37" s="2">
        <f>Inskrivning!T37</f>
        <v>0</v>
      </c>
      <c r="P37" s="2">
        <f>Inskrivning!U37</f>
        <v>0</v>
      </c>
      <c r="Q37" s="2">
        <f>Inskrivning!V37</f>
        <v>0</v>
      </c>
      <c r="R37" s="1">
        <f>Inskrivning!W37</f>
        <v>0</v>
      </c>
      <c r="S37" s="1">
        <f>Inskrivning!X37</f>
        <v>0</v>
      </c>
    </row>
    <row r="38" spans="1:19" ht="15" x14ac:dyDescent="0.25">
      <c r="A38" s="2"/>
      <c r="B38" s="2" t="str">
        <f>Inskrivning!G38</f>
        <v/>
      </c>
      <c r="C38" s="2" t="s">
        <v>81</v>
      </c>
      <c r="D38" s="2" t="str">
        <f t="shared" si="1"/>
        <v xml:space="preserve">Kl </v>
      </c>
      <c r="E38" s="53" t="str">
        <f>Inskrivning!J38</f>
        <v/>
      </c>
      <c r="F38" s="35" t="str">
        <f>Inskrivning!K38</f>
        <v/>
      </c>
      <c r="G38" s="2">
        <f>Inskrivning!L38</f>
        <v>0</v>
      </c>
      <c r="H38" s="2">
        <f>Inskrivning!M38</f>
        <v>0</v>
      </c>
      <c r="I38" s="2">
        <f>Inskrivning!N38</f>
        <v>0</v>
      </c>
      <c r="J38" s="2">
        <f>Inskrivning!O38</f>
        <v>0</v>
      </c>
      <c r="K38" s="2">
        <f>Inskrivning!P38</f>
        <v>0</v>
      </c>
      <c r="L38" s="1">
        <f>Inskrivning!Q38</f>
        <v>0</v>
      </c>
      <c r="M38" s="2">
        <f>Inskrivning!R38</f>
        <v>0</v>
      </c>
      <c r="N38" s="2">
        <f>Inskrivning!S38</f>
        <v>0</v>
      </c>
      <c r="O38" s="2">
        <f>Inskrivning!T38</f>
        <v>0</v>
      </c>
      <c r="P38" s="2">
        <f>Inskrivning!U38</f>
        <v>0</v>
      </c>
      <c r="Q38" s="2">
        <f>Inskrivning!V38</f>
        <v>0</v>
      </c>
      <c r="R38" s="1">
        <f>Inskrivning!W38</f>
        <v>0</v>
      </c>
      <c r="S38" s="1">
        <f>Inskrivning!X38</f>
        <v>0</v>
      </c>
    </row>
    <row r="39" spans="1:19" ht="15" x14ac:dyDescent="0.25">
      <c r="A39" s="2"/>
      <c r="B39" s="2" t="str">
        <f>Inskrivning!G39</f>
        <v/>
      </c>
      <c r="C39" s="2" t="s">
        <v>81</v>
      </c>
      <c r="D39" s="2" t="str">
        <f t="shared" si="1"/>
        <v xml:space="preserve">Kl </v>
      </c>
      <c r="E39" s="53" t="str">
        <f>Inskrivning!J39</f>
        <v/>
      </c>
      <c r="F39" s="35" t="str">
        <f>Inskrivning!K39</f>
        <v/>
      </c>
      <c r="G39" s="2">
        <f>Inskrivning!L39</f>
        <v>0</v>
      </c>
      <c r="H39" s="2">
        <f>Inskrivning!M39</f>
        <v>0</v>
      </c>
      <c r="I39" s="2">
        <f>Inskrivning!N39</f>
        <v>0</v>
      </c>
      <c r="J39" s="2">
        <f>Inskrivning!O39</f>
        <v>0</v>
      </c>
      <c r="K39" s="2">
        <f>Inskrivning!P39</f>
        <v>0</v>
      </c>
      <c r="L39" s="1">
        <f>Inskrivning!Q39</f>
        <v>0</v>
      </c>
      <c r="M39" s="2">
        <f>Inskrivning!R39</f>
        <v>0</v>
      </c>
      <c r="N39" s="2">
        <f>Inskrivning!S39</f>
        <v>0</v>
      </c>
      <c r="O39" s="2">
        <f>Inskrivning!T39</f>
        <v>0</v>
      </c>
      <c r="P39" s="2">
        <f>Inskrivning!U39</f>
        <v>0</v>
      </c>
      <c r="Q39" s="2">
        <f>Inskrivning!V39</f>
        <v>0</v>
      </c>
      <c r="R39" s="1">
        <f>Inskrivning!W39</f>
        <v>0</v>
      </c>
      <c r="S39" s="1">
        <f>Inskrivning!X39</f>
        <v>0</v>
      </c>
    </row>
    <row r="40" spans="1:19" ht="15" x14ac:dyDescent="0.25">
      <c r="A40" s="2"/>
      <c r="B40" s="2" t="str">
        <f>Inskrivning!G40</f>
        <v/>
      </c>
      <c r="C40" s="2" t="s">
        <v>81</v>
      </c>
      <c r="D40" s="2" t="str">
        <f t="shared" si="1"/>
        <v xml:space="preserve">Kl </v>
      </c>
      <c r="E40" s="53" t="str">
        <f>Inskrivning!J40</f>
        <v/>
      </c>
      <c r="F40" s="35" t="str">
        <f>Inskrivning!K40</f>
        <v/>
      </c>
      <c r="G40" s="2">
        <f>Inskrivning!L40</f>
        <v>0</v>
      </c>
      <c r="H40" s="2">
        <f>Inskrivning!M40</f>
        <v>0</v>
      </c>
      <c r="I40" s="2">
        <f>Inskrivning!N40</f>
        <v>0</v>
      </c>
      <c r="J40" s="2">
        <f>Inskrivning!O40</f>
        <v>0</v>
      </c>
      <c r="K40" s="2">
        <f>Inskrivning!P40</f>
        <v>0</v>
      </c>
      <c r="L40" s="1">
        <f>Inskrivning!Q40</f>
        <v>0</v>
      </c>
      <c r="M40" s="2">
        <f>Inskrivning!R40</f>
        <v>0</v>
      </c>
      <c r="N40" s="2">
        <f>Inskrivning!S40</f>
        <v>0</v>
      </c>
      <c r="O40" s="2">
        <f>Inskrivning!T40</f>
        <v>0</v>
      </c>
      <c r="P40" s="2">
        <f>Inskrivning!U40</f>
        <v>0</v>
      </c>
      <c r="Q40" s="2">
        <f>Inskrivning!V40</f>
        <v>0</v>
      </c>
      <c r="R40" s="1">
        <f>Inskrivning!W40</f>
        <v>0</v>
      </c>
      <c r="S40" s="1">
        <f>Inskrivning!X40</f>
        <v>0</v>
      </c>
    </row>
    <row r="41" spans="1:19" ht="15" x14ac:dyDescent="0.25">
      <c r="A41" s="2"/>
      <c r="B41" s="2" t="str">
        <f>Inskrivning!G41</f>
        <v/>
      </c>
      <c r="C41" s="2" t="s">
        <v>81</v>
      </c>
      <c r="D41" s="2" t="str">
        <f t="shared" si="1"/>
        <v xml:space="preserve">Kl </v>
      </c>
      <c r="E41" s="53" t="str">
        <f>Inskrivning!J41</f>
        <v/>
      </c>
      <c r="F41" s="35" t="str">
        <f>Inskrivning!K41</f>
        <v/>
      </c>
      <c r="G41" s="2">
        <f>Inskrivning!L41</f>
        <v>0</v>
      </c>
      <c r="H41" s="2">
        <f>Inskrivning!M41</f>
        <v>0</v>
      </c>
      <c r="I41" s="2">
        <f>Inskrivning!N41</f>
        <v>0</v>
      </c>
      <c r="J41" s="2">
        <f>Inskrivning!O41</f>
        <v>0</v>
      </c>
      <c r="K41" s="2">
        <f>Inskrivning!P41</f>
        <v>0</v>
      </c>
      <c r="L41" s="1">
        <f>Inskrivning!Q41</f>
        <v>0</v>
      </c>
      <c r="M41" s="2">
        <f>Inskrivning!R41</f>
        <v>0</v>
      </c>
      <c r="N41" s="2">
        <f>Inskrivning!S41</f>
        <v>0</v>
      </c>
      <c r="O41" s="2">
        <f>Inskrivning!T41</f>
        <v>0</v>
      </c>
      <c r="P41" s="2">
        <f>Inskrivning!U41</f>
        <v>0</v>
      </c>
      <c r="Q41" s="2">
        <f>Inskrivning!V41</f>
        <v>0</v>
      </c>
      <c r="R41" s="1">
        <f>Inskrivning!W41</f>
        <v>0</v>
      </c>
      <c r="S41" s="1">
        <f>Inskrivning!X41</f>
        <v>0</v>
      </c>
    </row>
    <row r="42" spans="1:19" ht="15" x14ac:dyDescent="0.25">
      <c r="A42" s="2"/>
      <c r="B42" s="2" t="str">
        <f>Inskrivning!G42</f>
        <v/>
      </c>
      <c r="C42" s="2" t="s">
        <v>81</v>
      </c>
      <c r="D42" s="2" t="str">
        <f t="shared" si="1"/>
        <v xml:space="preserve">Kl </v>
      </c>
      <c r="E42" s="53" t="str">
        <f>Inskrivning!J42</f>
        <v/>
      </c>
      <c r="F42" s="35" t="str">
        <f>Inskrivning!K42</f>
        <v/>
      </c>
      <c r="G42" s="2">
        <f>Inskrivning!L42</f>
        <v>0</v>
      </c>
      <c r="H42" s="2">
        <f>Inskrivning!M42</f>
        <v>0</v>
      </c>
      <c r="I42" s="2">
        <f>Inskrivning!N42</f>
        <v>0</v>
      </c>
      <c r="J42" s="2">
        <f>Inskrivning!O42</f>
        <v>0</v>
      </c>
      <c r="K42" s="2">
        <f>Inskrivning!P42</f>
        <v>0</v>
      </c>
      <c r="L42" s="1">
        <f>Inskrivning!Q42</f>
        <v>0</v>
      </c>
      <c r="M42" s="2">
        <f>Inskrivning!R42</f>
        <v>0</v>
      </c>
      <c r="N42" s="2">
        <f>Inskrivning!S42</f>
        <v>0</v>
      </c>
      <c r="O42" s="2">
        <f>Inskrivning!T42</f>
        <v>0</v>
      </c>
      <c r="P42" s="2">
        <f>Inskrivning!U42</f>
        <v>0</v>
      </c>
      <c r="Q42" s="2">
        <f>Inskrivning!V42</f>
        <v>0</v>
      </c>
      <c r="R42" s="1">
        <f>Inskrivning!W42</f>
        <v>0</v>
      </c>
      <c r="S42" s="1">
        <f>Inskrivning!X42</f>
        <v>0</v>
      </c>
    </row>
    <row r="43" spans="1:19" ht="15" x14ac:dyDescent="0.25">
      <c r="A43" s="2"/>
      <c r="B43" s="2" t="str">
        <f>Inskrivning!G43</f>
        <v/>
      </c>
      <c r="C43" s="2" t="s">
        <v>81</v>
      </c>
      <c r="D43" s="2" t="str">
        <f t="shared" si="1"/>
        <v xml:space="preserve">Kl </v>
      </c>
      <c r="E43" s="53" t="str">
        <f>Inskrivning!J43</f>
        <v/>
      </c>
      <c r="F43" s="35" t="str">
        <f>Inskrivning!K43</f>
        <v/>
      </c>
      <c r="G43" s="2">
        <f>Inskrivning!L43</f>
        <v>0</v>
      </c>
      <c r="H43" s="2">
        <f>Inskrivning!M43</f>
        <v>0</v>
      </c>
      <c r="I43" s="2">
        <f>Inskrivning!N43</f>
        <v>0</v>
      </c>
      <c r="J43" s="2">
        <f>Inskrivning!O43</f>
        <v>0</v>
      </c>
      <c r="K43" s="2">
        <f>Inskrivning!P43</f>
        <v>0</v>
      </c>
      <c r="L43" s="1">
        <f>Inskrivning!Q43</f>
        <v>0</v>
      </c>
      <c r="M43" s="2">
        <f>Inskrivning!R43</f>
        <v>0</v>
      </c>
      <c r="N43" s="2">
        <f>Inskrivning!S43</f>
        <v>0</v>
      </c>
      <c r="O43" s="2">
        <f>Inskrivning!T43</f>
        <v>0</v>
      </c>
      <c r="P43" s="2">
        <f>Inskrivning!U43</f>
        <v>0</v>
      </c>
      <c r="Q43" s="2">
        <f>Inskrivning!V43</f>
        <v>0</v>
      </c>
      <c r="R43" s="1">
        <f>Inskrivning!W43</f>
        <v>0</v>
      </c>
      <c r="S43" s="1">
        <f>Inskrivning!X43</f>
        <v>0</v>
      </c>
    </row>
    <row r="44" spans="1:19" ht="15" x14ac:dyDescent="0.25">
      <c r="A44" s="2"/>
      <c r="B44" s="2" t="str">
        <f>Inskrivning!G44</f>
        <v/>
      </c>
      <c r="C44" s="2" t="s">
        <v>81</v>
      </c>
      <c r="D44" s="2" t="str">
        <f t="shared" si="1"/>
        <v xml:space="preserve">Kl </v>
      </c>
      <c r="E44" s="53" t="str">
        <f>Inskrivning!J44</f>
        <v/>
      </c>
      <c r="F44" s="35" t="str">
        <f>Inskrivning!K44</f>
        <v/>
      </c>
      <c r="G44" s="2">
        <f>Inskrivning!L44</f>
        <v>0</v>
      </c>
      <c r="H44" s="2">
        <f>Inskrivning!M44</f>
        <v>0</v>
      </c>
      <c r="I44" s="2">
        <f>Inskrivning!N44</f>
        <v>0</v>
      </c>
      <c r="J44" s="2">
        <f>Inskrivning!O44</f>
        <v>0</v>
      </c>
      <c r="K44" s="2">
        <f>Inskrivning!P44</f>
        <v>0</v>
      </c>
      <c r="L44" s="1">
        <f>Inskrivning!Q44</f>
        <v>0</v>
      </c>
      <c r="M44" s="2">
        <f>Inskrivning!R44</f>
        <v>0</v>
      </c>
      <c r="N44" s="2">
        <f>Inskrivning!S44</f>
        <v>0</v>
      </c>
      <c r="O44" s="2">
        <f>Inskrivning!T44</f>
        <v>0</v>
      </c>
      <c r="P44" s="2">
        <f>Inskrivning!U44</f>
        <v>0</v>
      </c>
      <c r="Q44" s="2">
        <f>Inskrivning!V44</f>
        <v>0</v>
      </c>
      <c r="R44" s="1">
        <f>Inskrivning!W44</f>
        <v>0</v>
      </c>
      <c r="S44" s="1">
        <f>Inskrivning!X44</f>
        <v>0</v>
      </c>
    </row>
    <row r="45" spans="1:19" ht="15" x14ac:dyDescent="0.25">
      <c r="A45" s="2"/>
      <c r="B45" s="2" t="str">
        <f>Inskrivning!G45</f>
        <v/>
      </c>
      <c r="C45" s="2" t="s">
        <v>81</v>
      </c>
      <c r="D45" s="2" t="str">
        <f t="shared" si="1"/>
        <v xml:space="preserve">Kl </v>
      </c>
      <c r="E45" s="53" t="str">
        <f>Inskrivning!J45</f>
        <v/>
      </c>
      <c r="F45" s="35" t="str">
        <f>Inskrivning!K45</f>
        <v/>
      </c>
      <c r="G45" s="2">
        <f>Inskrivning!L45</f>
        <v>0</v>
      </c>
      <c r="H45" s="2">
        <f>Inskrivning!M45</f>
        <v>0</v>
      </c>
      <c r="I45" s="2">
        <f>Inskrivning!N45</f>
        <v>0</v>
      </c>
      <c r="J45" s="2">
        <f>Inskrivning!O45</f>
        <v>0</v>
      </c>
      <c r="K45" s="2">
        <f>Inskrivning!P45</f>
        <v>0</v>
      </c>
      <c r="L45" s="1">
        <f>Inskrivning!Q45</f>
        <v>0</v>
      </c>
      <c r="M45" s="2">
        <f>Inskrivning!R45</f>
        <v>0</v>
      </c>
      <c r="N45" s="2">
        <f>Inskrivning!S45</f>
        <v>0</v>
      </c>
      <c r="O45" s="2">
        <f>Inskrivning!T45</f>
        <v>0</v>
      </c>
      <c r="P45" s="2">
        <f>Inskrivning!U45</f>
        <v>0</v>
      </c>
      <c r="Q45" s="2">
        <f>Inskrivning!V45</f>
        <v>0</v>
      </c>
      <c r="R45" s="1">
        <f>Inskrivning!W45</f>
        <v>0</v>
      </c>
      <c r="S45" s="1">
        <f>Inskrivning!X45</f>
        <v>0</v>
      </c>
    </row>
    <row r="46" spans="1:19" ht="15" x14ac:dyDescent="0.25">
      <c r="A46" s="2"/>
      <c r="B46" s="2" t="str">
        <f>Inskrivning!G46</f>
        <v/>
      </c>
      <c r="C46" s="2" t="s">
        <v>81</v>
      </c>
      <c r="D46" s="2" t="str">
        <f t="shared" si="1"/>
        <v xml:space="preserve">Kl </v>
      </c>
      <c r="E46" s="53" t="str">
        <f>Inskrivning!J46</f>
        <v/>
      </c>
      <c r="F46" s="35" t="str">
        <f>Inskrivning!K46</f>
        <v/>
      </c>
      <c r="G46" s="2">
        <f>Inskrivning!L46</f>
        <v>0</v>
      </c>
      <c r="H46" s="2">
        <f>Inskrivning!M46</f>
        <v>0</v>
      </c>
      <c r="I46" s="2">
        <f>Inskrivning!N46</f>
        <v>0</v>
      </c>
      <c r="J46" s="2">
        <f>Inskrivning!O46</f>
        <v>0</v>
      </c>
      <c r="K46" s="2">
        <f>Inskrivning!P46</f>
        <v>0</v>
      </c>
      <c r="L46" s="1">
        <f>Inskrivning!Q46</f>
        <v>0</v>
      </c>
      <c r="M46" s="2">
        <f>Inskrivning!R46</f>
        <v>0</v>
      </c>
      <c r="N46" s="2">
        <f>Inskrivning!S46</f>
        <v>0</v>
      </c>
      <c r="O46" s="2">
        <f>Inskrivning!T46</f>
        <v>0</v>
      </c>
      <c r="P46" s="2">
        <f>Inskrivning!U46</f>
        <v>0</v>
      </c>
      <c r="Q46" s="2">
        <f>Inskrivning!V46</f>
        <v>0</v>
      </c>
      <c r="R46" s="1">
        <f>Inskrivning!W46</f>
        <v>0</v>
      </c>
      <c r="S46" s="1">
        <f>Inskrivning!X46</f>
        <v>0</v>
      </c>
    </row>
    <row r="47" spans="1:19" ht="15" x14ac:dyDescent="0.25">
      <c r="A47" s="2"/>
      <c r="B47" s="2" t="str">
        <f>Inskrivning!G47</f>
        <v/>
      </c>
      <c r="C47" s="2" t="s">
        <v>81</v>
      </c>
      <c r="D47" s="2" t="str">
        <f t="shared" si="1"/>
        <v xml:space="preserve">Kl </v>
      </c>
      <c r="E47" s="53" t="str">
        <f>Inskrivning!J47</f>
        <v/>
      </c>
      <c r="F47" s="35" t="str">
        <f>Inskrivning!K47</f>
        <v/>
      </c>
      <c r="G47" s="2">
        <f>Inskrivning!L47</f>
        <v>0</v>
      </c>
      <c r="H47" s="2">
        <f>Inskrivning!M47</f>
        <v>0</v>
      </c>
      <c r="I47" s="2">
        <f>Inskrivning!N47</f>
        <v>0</v>
      </c>
      <c r="J47" s="2">
        <f>Inskrivning!O47</f>
        <v>0</v>
      </c>
      <c r="K47" s="2">
        <f>Inskrivning!P47</f>
        <v>0</v>
      </c>
      <c r="L47" s="1">
        <f>Inskrivning!Q47</f>
        <v>0</v>
      </c>
      <c r="M47" s="2">
        <f>Inskrivning!R47</f>
        <v>0</v>
      </c>
      <c r="N47" s="2">
        <f>Inskrivning!S47</f>
        <v>0</v>
      </c>
      <c r="O47" s="2">
        <f>Inskrivning!T47</f>
        <v>0</v>
      </c>
      <c r="P47" s="2">
        <f>Inskrivning!U47</f>
        <v>0</v>
      </c>
      <c r="Q47" s="2">
        <f>Inskrivning!V47</f>
        <v>0</v>
      </c>
      <c r="R47" s="1">
        <f>Inskrivning!W47</f>
        <v>0</v>
      </c>
      <c r="S47" s="1">
        <f>Inskrivning!X47</f>
        <v>0</v>
      </c>
    </row>
    <row r="48" spans="1:19" ht="15" x14ac:dyDescent="0.25">
      <c r="A48" s="2"/>
      <c r="B48" s="2" t="str">
        <f>Inskrivning!G49</f>
        <v/>
      </c>
      <c r="C48" s="2" t="s">
        <v>81</v>
      </c>
      <c r="D48" s="2" t="str">
        <f t="shared" si="1"/>
        <v xml:space="preserve">Kl </v>
      </c>
      <c r="E48" s="53" t="str">
        <f>Inskrivning!J49</f>
        <v/>
      </c>
      <c r="F48" s="35" t="str">
        <f>Inskrivning!K49</f>
        <v/>
      </c>
      <c r="G48" s="2">
        <f>Inskrivning!L49</f>
        <v>0</v>
      </c>
      <c r="H48" s="2">
        <f>Inskrivning!M49</f>
        <v>0</v>
      </c>
      <c r="I48" s="2">
        <f>Inskrivning!N49</f>
        <v>0</v>
      </c>
      <c r="J48" s="2">
        <f>Inskrivning!O49</f>
        <v>0</v>
      </c>
      <c r="K48" s="2">
        <f>Inskrivning!P49</f>
        <v>0</v>
      </c>
      <c r="L48" s="1">
        <f>Inskrivning!Q49</f>
        <v>0</v>
      </c>
      <c r="M48" s="2">
        <f>Inskrivning!R49</f>
        <v>0</v>
      </c>
      <c r="N48" s="2">
        <f>Inskrivning!S49</f>
        <v>0</v>
      </c>
      <c r="O48" s="2">
        <f>Inskrivning!T49</f>
        <v>0</v>
      </c>
      <c r="P48" s="2">
        <f>Inskrivning!U49</f>
        <v>0</v>
      </c>
      <c r="Q48" s="2">
        <f>Inskrivning!V49</f>
        <v>0</v>
      </c>
      <c r="R48" s="1">
        <f>Inskrivning!W49</f>
        <v>0</v>
      </c>
      <c r="S48" s="1">
        <f>Inskrivning!X49</f>
        <v>0</v>
      </c>
    </row>
    <row r="49" spans="1:19" ht="15" x14ac:dyDescent="0.25">
      <c r="A49" s="2"/>
      <c r="B49" s="2" t="str">
        <f>Inskrivning!G50</f>
        <v/>
      </c>
      <c r="C49" s="2" t="s">
        <v>81</v>
      </c>
      <c r="D49" s="2" t="str">
        <f t="shared" si="1"/>
        <v xml:space="preserve">Kl </v>
      </c>
      <c r="E49" s="53" t="str">
        <f>Inskrivning!J50</f>
        <v/>
      </c>
      <c r="F49" s="35" t="str">
        <f>Inskrivning!K50</f>
        <v/>
      </c>
      <c r="G49" s="2">
        <f>Inskrivning!L50</f>
        <v>0</v>
      </c>
      <c r="H49" s="2">
        <f>Inskrivning!M50</f>
        <v>0</v>
      </c>
      <c r="I49" s="2">
        <f>Inskrivning!N50</f>
        <v>0</v>
      </c>
      <c r="J49" s="2">
        <f>Inskrivning!O50</f>
        <v>0</v>
      </c>
      <c r="K49" s="2">
        <f>Inskrivning!P50</f>
        <v>0</v>
      </c>
      <c r="L49" s="1">
        <f>Inskrivning!Q50</f>
        <v>0</v>
      </c>
      <c r="M49" s="2">
        <f>Inskrivning!R50</f>
        <v>0</v>
      </c>
      <c r="N49" s="2">
        <f>Inskrivning!S50</f>
        <v>0</v>
      </c>
      <c r="O49" s="2">
        <f>Inskrivning!T50</f>
        <v>0</v>
      </c>
      <c r="P49" s="2">
        <f>Inskrivning!U50</f>
        <v>0</v>
      </c>
      <c r="Q49" s="2">
        <f>Inskrivning!V50</f>
        <v>0</v>
      </c>
      <c r="R49" s="1">
        <f>Inskrivning!W50</f>
        <v>0</v>
      </c>
      <c r="S49" s="1">
        <f>Inskrivning!X50</f>
        <v>0</v>
      </c>
    </row>
    <row r="50" spans="1:19" ht="15" x14ac:dyDescent="0.25">
      <c r="A50" s="2"/>
      <c r="B50" s="2" t="str">
        <f>Inskrivning!G51</f>
        <v/>
      </c>
      <c r="C50" s="2" t="s">
        <v>81</v>
      </c>
      <c r="D50" s="2" t="str">
        <f t="shared" si="1"/>
        <v xml:space="preserve">Kl </v>
      </c>
      <c r="E50" s="53" t="str">
        <f>Inskrivning!J51</f>
        <v/>
      </c>
      <c r="F50" s="35" t="str">
        <f>Inskrivning!K51</f>
        <v/>
      </c>
      <c r="G50" s="2">
        <f>Inskrivning!L51</f>
        <v>0</v>
      </c>
      <c r="H50" s="2">
        <f>Inskrivning!M51</f>
        <v>0</v>
      </c>
      <c r="I50" s="2">
        <f>Inskrivning!N51</f>
        <v>0</v>
      </c>
      <c r="J50" s="2">
        <f>Inskrivning!O51</f>
        <v>0</v>
      </c>
      <c r="K50" s="2">
        <f>Inskrivning!P51</f>
        <v>0</v>
      </c>
      <c r="L50" s="1">
        <f>Inskrivning!Q51</f>
        <v>0</v>
      </c>
      <c r="M50" s="2">
        <f>Inskrivning!R51</f>
        <v>0</v>
      </c>
      <c r="N50" s="2">
        <f>Inskrivning!S51</f>
        <v>0</v>
      </c>
      <c r="O50" s="2">
        <f>Inskrivning!T51</f>
        <v>0</v>
      </c>
      <c r="P50" s="2">
        <f>Inskrivning!U51</f>
        <v>0</v>
      </c>
      <c r="Q50" s="2">
        <f>Inskrivning!V51</f>
        <v>0</v>
      </c>
      <c r="R50" s="1">
        <f>Inskrivning!W51</f>
        <v>0</v>
      </c>
      <c r="S50" s="1">
        <f>Inskrivning!X51</f>
        <v>0</v>
      </c>
    </row>
    <row r="51" spans="1:19" ht="15" x14ac:dyDescent="0.25">
      <c r="A51" s="2"/>
      <c r="B51" s="2" t="str">
        <f>Inskrivning!G52</f>
        <v/>
      </c>
      <c r="C51" s="2" t="s">
        <v>81</v>
      </c>
      <c r="D51" s="2" t="str">
        <f t="shared" si="1"/>
        <v xml:space="preserve">Kl </v>
      </c>
      <c r="E51" s="53" t="str">
        <f>Inskrivning!J52</f>
        <v/>
      </c>
      <c r="F51" s="35" t="str">
        <f>Inskrivning!K52</f>
        <v/>
      </c>
      <c r="G51" s="2">
        <f>Inskrivning!L52</f>
        <v>0</v>
      </c>
      <c r="H51" s="2">
        <f>Inskrivning!M52</f>
        <v>0</v>
      </c>
      <c r="I51" s="2">
        <f>Inskrivning!N52</f>
        <v>0</v>
      </c>
      <c r="J51" s="2">
        <f>Inskrivning!O52</f>
        <v>0</v>
      </c>
      <c r="K51" s="2">
        <f>Inskrivning!P52</f>
        <v>0</v>
      </c>
      <c r="L51" s="1">
        <f>Inskrivning!Q52</f>
        <v>0</v>
      </c>
      <c r="M51" s="2">
        <f>Inskrivning!R52</f>
        <v>0</v>
      </c>
      <c r="N51" s="2">
        <f>Inskrivning!S52</f>
        <v>0</v>
      </c>
      <c r="O51" s="2">
        <f>Inskrivning!T52</f>
        <v>0</v>
      </c>
      <c r="P51" s="2">
        <f>Inskrivning!U52</f>
        <v>0</v>
      </c>
      <c r="Q51" s="2">
        <f>Inskrivning!V52</f>
        <v>0</v>
      </c>
      <c r="R51" s="1">
        <f>Inskrivning!W52</f>
        <v>0</v>
      </c>
      <c r="S51" s="1">
        <f>Inskrivning!X52</f>
        <v>0</v>
      </c>
    </row>
    <row r="52" spans="1:19" ht="15" x14ac:dyDescent="0.25">
      <c r="A52" s="2"/>
      <c r="B52" s="2" t="str">
        <f>Inskrivning!G53</f>
        <v/>
      </c>
      <c r="C52" s="2" t="s">
        <v>81</v>
      </c>
      <c r="D52" s="2" t="str">
        <f t="shared" si="1"/>
        <v xml:space="preserve">Kl </v>
      </c>
      <c r="E52" s="53" t="str">
        <f>Inskrivning!J53</f>
        <v/>
      </c>
      <c r="F52" s="35" t="str">
        <f>Inskrivning!K53</f>
        <v/>
      </c>
      <c r="G52" s="2">
        <f>Inskrivning!L53</f>
        <v>0</v>
      </c>
      <c r="H52" s="2">
        <f>Inskrivning!M53</f>
        <v>0</v>
      </c>
      <c r="I52" s="2">
        <f>Inskrivning!N53</f>
        <v>0</v>
      </c>
      <c r="J52" s="2">
        <f>Inskrivning!O53</f>
        <v>0</v>
      </c>
      <c r="K52" s="2">
        <f>Inskrivning!P53</f>
        <v>0</v>
      </c>
      <c r="L52" s="1">
        <f>Inskrivning!Q53</f>
        <v>0</v>
      </c>
      <c r="M52" s="2">
        <f>Inskrivning!R53</f>
        <v>0</v>
      </c>
      <c r="N52" s="2">
        <f>Inskrivning!S53</f>
        <v>0</v>
      </c>
      <c r="O52" s="2">
        <f>Inskrivning!T53</f>
        <v>0</v>
      </c>
      <c r="P52" s="2">
        <f>Inskrivning!U53</f>
        <v>0</v>
      </c>
      <c r="Q52" s="2">
        <f>Inskrivning!V53</f>
        <v>0</v>
      </c>
      <c r="R52" s="1">
        <f>Inskrivning!W53</f>
        <v>0</v>
      </c>
      <c r="S52" s="1">
        <f>Inskrivning!X53</f>
        <v>0</v>
      </c>
    </row>
    <row r="53" spans="1:19" ht="15" x14ac:dyDescent="0.25">
      <c r="A53" s="2"/>
      <c r="B53" s="2" t="str">
        <f>Inskrivning!G54</f>
        <v/>
      </c>
      <c r="C53" s="2" t="s">
        <v>81</v>
      </c>
      <c r="D53" s="2" t="str">
        <f t="shared" si="1"/>
        <v xml:space="preserve">Kl </v>
      </c>
      <c r="E53" s="53" t="str">
        <f>Inskrivning!J54</f>
        <v/>
      </c>
      <c r="F53" s="35" t="str">
        <f>Inskrivning!K54</f>
        <v/>
      </c>
      <c r="G53" s="2">
        <f>Inskrivning!L54</f>
        <v>0</v>
      </c>
      <c r="H53" s="2">
        <f>Inskrivning!M54</f>
        <v>0</v>
      </c>
      <c r="I53" s="2">
        <f>Inskrivning!N54</f>
        <v>0</v>
      </c>
      <c r="J53" s="2">
        <f>Inskrivning!O54</f>
        <v>0</v>
      </c>
      <c r="K53" s="2">
        <f>Inskrivning!P54</f>
        <v>0</v>
      </c>
      <c r="L53" s="1">
        <f>Inskrivning!Q54</f>
        <v>0</v>
      </c>
      <c r="M53" s="2">
        <f>Inskrivning!R54</f>
        <v>0</v>
      </c>
      <c r="N53" s="2">
        <f>Inskrivning!S54</f>
        <v>0</v>
      </c>
      <c r="O53" s="2">
        <f>Inskrivning!T54</f>
        <v>0</v>
      </c>
      <c r="P53" s="2">
        <f>Inskrivning!U54</f>
        <v>0</v>
      </c>
      <c r="Q53" s="2">
        <f>Inskrivning!V54</f>
        <v>0</v>
      </c>
      <c r="R53" s="1">
        <f>Inskrivning!W54</f>
        <v>0</v>
      </c>
      <c r="S53" s="1">
        <f>Inskrivning!X54</f>
        <v>0</v>
      </c>
    </row>
    <row r="54" spans="1:19" ht="15" x14ac:dyDescent="0.25">
      <c r="A54" s="2"/>
      <c r="B54" s="2" t="str">
        <f>Inskrivning!G56</f>
        <v/>
      </c>
      <c r="C54" s="2" t="s">
        <v>81</v>
      </c>
      <c r="D54" s="2" t="str">
        <f t="shared" si="1"/>
        <v xml:space="preserve">Kl </v>
      </c>
      <c r="E54" s="53" t="str">
        <f>Inskrivning!J56</f>
        <v/>
      </c>
      <c r="F54" s="35" t="str">
        <f>Inskrivning!K56</f>
        <v/>
      </c>
      <c r="G54" s="2">
        <f>Inskrivning!L56</f>
        <v>0</v>
      </c>
      <c r="H54" s="2">
        <f>Inskrivning!M56</f>
        <v>0</v>
      </c>
      <c r="I54" s="2">
        <f>Inskrivning!N56</f>
        <v>0</v>
      </c>
      <c r="J54" s="2">
        <f>Inskrivning!O56</f>
        <v>0</v>
      </c>
      <c r="K54" s="2">
        <f>Inskrivning!P56</f>
        <v>0</v>
      </c>
      <c r="L54" s="1">
        <f>Inskrivning!Q56</f>
        <v>0</v>
      </c>
      <c r="M54" s="2">
        <f>Inskrivning!R56</f>
        <v>0</v>
      </c>
      <c r="N54" s="2">
        <f>Inskrivning!S56</f>
        <v>0</v>
      </c>
      <c r="O54" s="2">
        <f>Inskrivning!T56</f>
        <v>0</v>
      </c>
      <c r="P54" s="2">
        <f>Inskrivning!U56</f>
        <v>0</v>
      </c>
      <c r="Q54" s="2">
        <f>Inskrivning!V56</f>
        <v>0</v>
      </c>
      <c r="R54" s="1">
        <f>Inskrivning!W56</f>
        <v>0</v>
      </c>
      <c r="S54" s="1">
        <f>Inskrivning!X56</f>
        <v>0</v>
      </c>
    </row>
    <row r="55" spans="1:19" ht="15" x14ac:dyDescent="0.25">
      <c r="A55" s="2"/>
      <c r="B55" s="2" t="str">
        <f>Inskrivning!G57</f>
        <v/>
      </c>
      <c r="C55" s="2" t="s">
        <v>81</v>
      </c>
      <c r="D55" s="2" t="str">
        <f t="shared" si="1"/>
        <v xml:space="preserve">Kl </v>
      </c>
      <c r="E55" s="53" t="str">
        <f>Inskrivning!J57</f>
        <v/>
      </c>
      <c r="F55" s="35" t="str">
        <f>Inskrivning!K57</f>
        <v/>
      </c>
      <c r="G55" s="2">
        <f>Inskrivning!L57</f>
        <v>0</v>
      </c>
      <c r="H55" s="2">
        <f>Inskrivning!M57</f>
        <v>0</v>
      </c>
      <c r="I55" s="2">
        <f>Inskrivning!N57</f>
        <v>0</v>
      </c>
      <c r="J55" s="2">
        <f>Inskrivning!O57</f>
        <v>0</v>
      </c>
      <c r="K55" s="2">
        <f>Inskrivning!P57</f>
        <v>0</v>
      </c>
      <c r="L55" s="1">
        <f>Inskrivning!Q57</f>
        <v>0</v>
      </c>
      <c r="M55" s="2">
        <f>Inskrivning!R57</f>
        <v>0</v>
      </c>
      <c r="N55" s="2">
        <f>Inskrivning!S57</f>
        <v>0</v>
      </c>
      <c r="O55" s="2">
        <f>Inskrivning!T57</f>
        <v>0</v>
      </c>
      <c r="P55" s="2">
        <f>Inskrivning!U57</f>
        <v>0</v>
      </c>
      <c r="Q55" s="2">
        <f>Inskrivning!V57</f>
        <v>0</v>
      </c>
      <c r="R55" s="1">
        <f>Inskrivning!W57</f>
        <v>0</v>
      </c>
      <c r="S55" s="1">
        <f>Inskrivning!X57</f>
        <v>0</v>
      </c>
    </row>
    <row r="56" spans="1:19" ht="15" x14ac:dyDescent="0.25">
      <c r="A56" s="2"/>
      <c r="B56" s="2" t="str">
        <f>Inskrivning!G58</f>
        <v/>
      </c>
      <c r="C56" s="2" t="s">
        <v>81</v>
      </c>
      <c r="D56" s="2" t="str">
        <f t="shared" si="1"/>
        <v xml:space="preserve">Kl </v>
      </c>
      <c r="E56" s="53" t="str">
        <f>Inskrivning!J58</f>
        <v/>
      </c>
      <c r="F56" s="35" t="str">
        <f>Inskrivning!K58</f>
        <v/>
      </c>
      <c r="G56" s="2">
        <f>Inskrivning!L58</f>
        <v>0</v>
      </c>
      <c r="H56" s="2">
        <f>Inskrivning!M58</f>
        <v>0</v>
      </c>
      <c r="I56" s="2">
        <f>Inskrivning!N58</f>
        <v>0</v>
      </c>
      <c r="J56" s="2">
        <f>Inskrivning!O58</f>
        <v>0</v>
      </c>
      <c r="K56" s="2">
        <f>Inskrivning!P58</f>
        <v>0</v>
      </c>
      <c r="L56" s="1">
        <f>Inskrivning!Q58</f>
        <v>0</v>
      </c>
      <c r="M56" s="2">
        <f>Inskrivning!R58</f>
        <v>0</v>
      </c>
      <c r="N56" s="2">
        <f>Inskrivning!S58</f>
        <v>0</v>
      </c>
      <c r="O56" s="2">
        <f>Inskrivning!T58</f>
        <v>0</v>
      </c>
      <c r="P56" s="2">
        <f>Inskrivning!U58</f>
        <v>0</v>
      </c>
      <c r="Q56" s="2">
        <f>Inskrivning!V58</f>
        <v>0</v>
      </c>
      <c r="R56" s="1">
        <f>Inskrivning!W58</f>
        <v>0</v>
      </c>
      <c r="S56" s="1">
        <f>Inskrivning!X58</f>
        <v>0</v>
      </c>
    </row>
    <row r="57" spans="1:19" ht="15" x14ac:dyDescent="0.25">
      <c r="A57" s="2"/>
      <c r="B57" s="2" t="str">
        <f>Inskrivning!G59</f>
        <v/>
      </c>
      <c r="C57" s="2" t="s">
        <v>81</v>
      </c>
      <c r="D57" s="2" t="str">
        <f t="shared" si="1"/>
        <v xml:space="preserve">Kl </v>
      </c>
      <c r="E57" s="53" t="str">
        <f>Inskrivning!J59</f>
        <v/>
      </c>
      <c r="F57" s="35" t="str">
        <f>Inskrivning!K59</f>
        <v/>
      </c>
      <c r="G57" s="2">
        <f>Inskrivning!L59</f>
        <v>0</v>
      </c>
      <c r="H57" s="2">
        <f>Inskrivning!M59</f>
        <v>0</v>
      </c>
      <c r="I57" s="2">
        <f>Inskrivning!N59</f>
        <v>0</v>
      </c>
      <c r="J57" s="2">
        <f>Inskrivning!O59</f>
        <v>0</v>
      </c>
      <c r="K57" s="2">
        <f>Inskrivning!P59</f>
        <v>0</v>
      </c>
      <c r="L57" s="1">
        <f>Inskrivning!Q59</f>
        <v>0</v>
      </c>
      <c r="M57" s="2">
        <f>Inskrivning!R59</f>
        <v>0</v>
      </c>
      <c r="N57" s="2">
        <f>Inskrivning!S59</f>
        <v>0</v>
      </c>
      <c r="O57" s="2">
        <f>Inskrivning!T59</f>
        <v>0</v>
      </c>
      <c r="P57" s="2">
        <f>Inskrivning!U59</f>
        <v>0</v>
      </c>
      <c r="Q57" s="2">
        <f>Inskrivning!V59</f>
        <v>0</v>
      </c>
      <c r="R57" s="1">
        <f>Inskrivning!W59</f>
        <v>0</v>
      </c>
      <c r="S57" s="1">
        <f>Inskrivning!X59</f>
        <v>0</v>
      </c>
    </row>
    <row r="58" spans="1:19" ht="15" x14ac:dyDescent="0.25">
      <c r="A58" s="2"/>
      <c r="B58" s="2" t="str">
        <f>Inskrivning!G60</f>
        <v/>
      </c>
      <c r="C58" s="2" t="s">
        <v>81</v>
      </c>
      <c r="D58" s="2" t="str">
        <f t="shared" si="1"/>
        <v xml:space="preserve">Kl </v>
      </c>
      <c r="E58" s="53" t="str">
        <f>Inskrivning!J60</f>
        <v/>
      </c>
      <c r="F58" s="35" t="str">
        <f>Inskrivning!K60</f>
        <v/>
      </c>
      <c r="G58" s="2">
        <f>Inskrivning!L60</f>
        <v>0</v>
      </c>
      <c r="H58" s="2">
        <f>Inskrivning!M60</f>
        <v>0</v>
      </c>
      <c r="I58" s="2">
        <f>Inskrivning!N60</f>
        <v>0</v>
      </c>
      <c r="J58" s="2">
        <f>Inskrivning!O60</f>
        <v>0</v>
      </c>
      <c r="K58" s="2">
        <f>Inskrivning!P60</f>
        <v>0</v>
      </c>
      <c r="L58" s="1">
        <f>Inskrivning!Q60</f>
        <v>0</v>
      </c>
      <c r="M58" s="2">
        <f>Inskrivning!R60</f>
        <v>0</v>
      </c>
      <c r="N58" s="2">
        <f>Inskrivning!S60</f>
        <v>0</v>
      </c>
      <c r="O58" s="2">
        <f>Inskrivning!T60</f>
        <v>0</v>
      </c>
      <c r="P58" s="2">
        <f>Inskrivning!U60</f>
        <v>0</v>
      </c>
      <c r="Q58" s="2">
        <f>Inskrivning!V60</f>
        <v>0</v>
      </c>
      <c r="R58" s="1">
        <f>Inskrivning!W60</f>
        <v>0</v>
      </c>
      <c r="S58" s="1">
        <f>Inskrivning!X60</f>
        <v>0</v>
      </c>
    </row>
    <row r="59" spans="1:19" ht="15" x14ac:dyDescent="0.25">
      <c r="A59" s="2"/>
      <c r="B59" s="2" t="str">
        <f>Inskrivning!G61</f>
        <v/>
      </c>
      <c r="C59" s="2" t="s">
        <v>81</v>
      </c>
      <c r="D59" s="2" t="str">
        <f t="shared" si="1"/>
        <v xml:space="preserve">Kl </v>
      </c>
      <c r="E59" s="53" t="str">
        <f>Inskrivning!J61</f>
        <v/>
      </c>
      <c r="F59" s="35" t="str">
        <f>Inskrivning!K61</f>
        <v/>
      </c>
      <c r="G59" s="2">
        <f>Inskrivning!L61</f>
        <v>0</v>
      </c>
      <c r="H59" s="2">
        <f>Inskrivning!M61</f>
        <v>0</v>
      </c>
      <c r="I59" s="2">
        <f>Inskrivning!N61</f>
        <v>0</v>
      </c>
      <c r="J59" s="2">
        <f>Inskrivning!O61</f>
        <v>0</v>
      </c>
      <c r="K59" s="2">
        <f>Inskrivning!P61</f>
        <v>0</v>
      </c>
      <c r="L59" s="1">
        <f>Inskrivning!Q61</f>
        <v>0</v>
      </c>
      <c r="M59" s="2">
        <f>Inskrivning!R61</f>
        <v>0</v>
      </c>
      <c r="N59" s="2">
        <f>Inskrivning!S61</f>
        <v>0</v>
      </c>
      <c r="O59" s="2">
        <f>Inskrivning!T61</f>
        <v>0</v>
      </c>
      <c r="P59" s="2">
        <f>Inskrivning!U61</f>
        <v>0</v>
      </c>
      <c r="Q59" s="2">
        <f>Inskrivning!V61</f>
        <v>0</v>
      </c>
      <c r="R59" s="1">
        <f>Inskrivning!W61</f>
        <v>0</v>
      </c>
      <c r="S59" s="1">
        <f>Inskrivning!X61</f>
        <v>0</v>
      </c>
    </row>
    <row r="60" spans="1:19" ht="15" x14ac:dyDescent="0.25">
      <c r="A60" s="2"/>
      <c r="B60" s="2" t="str">
        <f>Inskrivning!G62</f>
        <v/>
      </c>
      <c r="C60" s="2" t="s">
        <v>81</v>
      </c>
      <c r="D60" s="2" t="str">
        <f t="shared" si="1"/>
        <v xml:space="preserve">Kl </v>
      </c>
      <c r="E60" s="53" t="str">
        <f>Inskrivning!J62</f>
        <v/>
      </c>
      <c r="F60" s="35" t="str">
        <f>Inskrivning!K62</f>
        <v/>
      </c>
      <c r="G60" s="2">
        <f>Inskrivning!L62</f>
        <v>0</v>
      </c>
      <c r="H60" s="2">
        <f>Inskrivning!M62</f>
        <v>0</v>
      </c>
      <c r="I60" s="2">
        <f>Inskrivning!N62</f>
        <v>0</v>
      </c>
      <c r="J60" s="2">
        <f>Inskrivning!O62</f>
        <v>0</v>
      </c>
      <c r="K60" s="2">
        <f>Inskrivning!P62</f>
        <v>0</v>
      </c>
      <c r="L60" s="1">
        <f>Inskrivning!Q62</f>
        <v>0</v>
      </c>
      <c r="M60" s="2">
        <f>Inskrivning!R62</f>
        <v>0</v>
      </c>
      <c r="N60" s="2">
        <f>Inskrivning!S62</f>
        <v>0</v>
      </c>
      <c r="O60" s="2">
        <f>Inskrivning!T62</f>
        <v>0</v>
      </c>
      <c r="P60" s="2">
        <f>Inskrivning!U62</f>
        <v>0</v>
      </c>
      <c r="Q60" s="2">
        <f>Inskrivning!V62</f>
        <v>0</v>
      </c>
      <c r="R60" s="1">
        <f>Inskrivning!W62</f>
        <v>0</v>
      </c>
      <c r="S60" s="1">
        <f>Inskrivning!X62</f>
        <v>0</v>
      </c>
    </row>
    <row r="61" spans="1:19" ht="15" x14ac:dyDescent="0.25">
      <c r="A61" s="2"/>
      <c r="B61" s="2" t="str">
        <f>Inskrivning!G63</f>
        <v/>
      </c>
      <c r="C61" s="2" t="s">
        <v>81</v>
      </c>
      <c r="D61" s="2" t="str">
        <f t="shared" si="1"/>
        <v xml:space="preserve">Kl </v>
      </c>
      <c r="E61" s="53" t="str">
        <f>Inskrivning!J63</f>
        <v/>
      </c>
      <c r="F61" s="35" t="str">
        <f>Inskrivning!K63</f>
        <v/>
      </c>
      <c r="G61" s="2">
        <f>Inskrivning!L63</f>
        <v>0</v>
      </c>
      <c r="H61" s="2">
        <f>Inskrivning!M63</f>
        <v>0</v>
      </c>
      <c r="I61" s="2">
        <f>Inskrivning!N63</f>
        <v>0</v>
      </c>
      <c r="J61" s="2">
        <f>Inskrivning!O63</f>
        <v>0</v>
      </c>
      <c r="K61" s="2">
        <f>Inskrivning!P63</f>
        <v>0</v>
      </c>
      <c r="L61" s="1">
        <f>Inskrivning!Q63</f>
        <v>0</v>
      </c>
      <c r="M61" s="2">
        <f>Inskrivning!R63</f>
        <v>0</v>
      </c>
      <c r="N61" s="2">
        <f>Inskrivning!S63</f>
        <v>0</v>
      </c>
      <c r="O61" s="2">
        <f>Inskrivning!T63</f>
        <v>0</v>
      </c>
      <c r="P61" s="2">
        <f>Inskrivning!U63</f>
        <v>0</v>
      </c>
      <c r="Q61" s="2">
        <f>Inskrivning!V63</f>
        <v>0</v>
      </c>
      <c r="R61" s="1">
        <f>Inskrivning!W63</f>
        <v>0</v>
      </c>
      <c r="S61" s="1">
        <f>Inskrivning!X63</f>
        <v>0</v>
      </c>
    </row>
    <row r="62" spans="1:19" ht="15" x14ac:dyDescent="0.25">
      <c r="A62" s="2"/>
      <c r="B62" s="2" t="str">
        <f>Inskrivning!G64</f>
        <v/>
      </c>
      <c r="C62" s="2" t="s">
        <v>81</v>
      </c>
      <c r="D62" s="2" t="str">
        <f t="shared" si="1"/>
        <v xml:space="preserve">Kl </v>
      </c>
      <c r="E62" s="53" t="str">
        <f>Inskrivning!J64</f>
        <v/>
      </c>
      <c r="F62" s="35" t="str">
        <f>Inskrivning!K64</f>
        <v/>
      </c>
      <c r="G62" s="2">
        <f>Inskrivning!L64</f>
        <v>0</v>
      </c>
      <c r="H62" s="2">
        <f>Inskrivning!M64</f>
        <v>0</v>
      </c>
      <c r="I62" s="2">
        <f>Inskrivning!N64</f>
        <v>0</v>
      </c>
      <c r="J62" s="2">
        <f>Inskrivning!O64</f>
        <v>0</v>
      </c>
      <c r="K62" s="2">
        <f>Inskrivning!P64</f>
        <v>0</v>
      </c>
      <c r="L62" s="1">
        <f>Inskrivning!Q64</f>
        <v>0</v>
      </c>
      <c r="M62" s="2">
        <f>Inskrivning!R64</f>
        <v>0</v>
      </c>
      <c r="N62" s="2">
        <f>Inskrivning!S64</f>
        <v>0</v>
      </c>
      <c r="O62" s="2">
        <f>Inskrivning!T64</f>
        <v>0</v>
      </c>
      <c r="P62" s="2">
        <f>Inskrivning!U64</f>
        <v>0</v>
      </c>
      <c r="Q62" s="2">
        <f>Inskrivning!V64</f>
        <v>0</v>
      </c>
      <c r="R62" s="1">
        <f>Inskrivning!W64</f>
        <v>0</v>
      </c>
      <c r="S62" s="1">
        <f>Inskrivning!X64</f>
        <v>0</v>
      </c>
    </row>
    <row r="63" spans="1:19" ht="15" x14ac:dyDescent="0.25">
      <c r="A63" s="2"/>
      <c r="B63" s="2" t="str">
        <f>Inskrivning!G65</f>
        <v/>
      </c>
      <c r="C63" s="2" t="s">
        <v>81</v>
      </c>
      <c r="D63" s="2" t="str">
        <f t="shared" si="1"/>
        <v xml:space="preserve">Kl </v>
      </c>
      <c r="E63" s="53" t="str">
        <f>Inskrivning!J65</f>
        <v/>
      </c>
      <c r="F63" s="35" t="str">
        <f>Inskrivning!K65</f>
        <v/>
      </c>
      <c r="G63" s="2">
        <f>Inskrivning!L65</f>
        <v>0</v>
      </c>
      <c r="H63" s="2">
        <f>Inskrivning!M65</f>
        <v>0</v>
      </c>
      <c r="I63" s="2">
        <f>Inskrivning!N65</f>
        <v>0</v>
      </c>
      <c r="J63" s="2">
        <f>Inskrivning!O65</f>
        <v>0</v>
      </c>
      <c r="K63" s="2">
        <f>Inskrivning!P65</f>
        <v>0</v>
      </c>
      <c r="L63" s="1">
        <f>Inskrivning!Q65</f>
        <v>0</v>
      </c>
      <c r="M63" s="2">
        <f>Inskrivning!R65</f>
        <v>0</v>
      </c>
      <c r="N63" s="2">
        <f>Inskrivning!S65</f>
        <v>0</v>
      </c>
      <c r="O63" s="2">
        <f>Inskrivning!T65</f>
        <v>0</v>
      </c>
      <c r="P63" s="2">
        <f>Inskrivning!U65</f>
        <v>0</v>
      </c>
      <c r="Q63" s="2">
        <f>Inskrivning!V65</f>
        <v>0</v>
      </c>
      <c r="R63" s="1">
        <f>Inskrivning!W65</f>
        <v>0</v>
      </c>
      <c r="S63" s="1">
        <f>Inskrivning!X65</f>
        <v>0</v>
      </c>
    </row>
    <row r="64" spans="1:19" ht="15" x14ac:dyDescent="0.25">
      <c r="A64" s="2"/>
      <c r="B64" s="2" t="str">
        <f>Inskrivning!G66</f>
        <v/>
      </c>
      <c r="C64" s="2" t="s">
        <v>81</v>
      </c>
      <c r="D64" s="2" t="str">
        <f t="shared" si="1"/>
        <v xml:space="preserve">Kl </v>
      </c>
      <c r="E64" s="53" t="str">
        <f>Inskrivning!J66</f>
        <v/>
      </c>
      <c r="F64" s="35" t="str">
        <f>Inskrivning!K66</f>
        <v/>
      </c>
      <c r="G64" s="2">
        <f>Inskrivning!L66</f>
        <v>0</v>
      </c>
      <c r="H64" s="2">
        <f>Inskrivning!M66</f>
        <v>0</v>
      </c>
      <c r="I64" s="2">
        <f>Inskrivning!N66</f>
        <v>0</v>
      </c>
      <c r="J64" s="2">
        <f>Inskrivning!O66</f>
        <v>0</v>
      </c>
      <c r="K64" s="2">
        <f>Inskrivning!P66</f>
        <v>0</v>
      </c>
      <c r="L64" s="1">
        <f>Inskrivning!Q66</f>
        <v>0</v>
      </c>
      <c r="M64" s="2">
        <f>Inskrivning!R66</f>
        <v>0</v>
      </c>
      <c r="N64" s="2">
        <f>Inskrivning!S66</f>
        <v>0</v>
      </c>
      <c r="O64" s="2">
        <f>Inskrivning!T66</f>
        <v>0</v>
      </c>
      <c r="P64" s="2">
        <f>Inskrivning!U66</f>
        <v>0</v>
      </c>
      <c r="Q64" s="2">
        <f>Inskrivning!V66</f>
        <v>0</v>
      </c>
      <c r="R64" s="1">
        <f>Inskrivning!W66</f>
        <v>0</v>
      </c>
      <c r="S64" s="1">
        <f>Inskrivning!X66</f>
        <v>0</v>
      </c>
    </row>
    <row r="65" spans="1:19" ht="15" x14ac:dyDescent="0.25">
      <c r="A65" s="2"/>
      <c r="B65" s="2" t="str">
        <f>Inskrivning!G82</f>
        <v/>
      </c>
      <c r="C65" s="2" t="s">
        <v>81</v>
      </c>
      <c r="D65" s="2" t="str">
        <f t="shared" si="1"/>
        <v xml:space="preserve">Kl </v>
      </c>
      <c r="E65" s="53" t="str">
        <f>Inskrivning!J82</f>
        <v/>
      </c>
      <c r="F65" s="35" t="str">
        <f>Inskrivning!K82</f>
        <v/>
      </c>
      <c r="G65" s="2">
        <f>Inskrivning!L82</f>
        <v>0</v>
      </c>
      <c r="H65" s="2">
        <f>Inskrivning!M82</f>
        <v>0</v>
      </c>
      <c r="I65" s="2">
        <f>Inskrivning!N82</f>
        <v>0</v>
      </c>
      <c r="J65" s="2">
        <f>Inskrivning!O82</f>
        <v>0</v>
      </c>
      <c r="K65" s="2">
        <f>Inskrivning!P82</f>
        <v>0</v>
      </c>
      <c r="L65" s="1">
        <f>Inskrivning!Q82</f>
        <v>0</v>
      </c>
      <c r="M65" s="2">
        <f>Inskrivning!R82</f>
        <v>0</v>
      </c>
      <c r="N65" s="2">
        <f>Inskrivning!S82</f>
        <v>0</v>
      </c>
      <c r="O65" s="2">
        <f>Inskrivning!T82</f>
        <v>0</v>
      </c>
      <c r="P65" s="2">
        <f>Inskrivning!U82</f>
        <v>0</v>
      </c>
      <c r="Q65" s="2">
        <f>Inskrivning!V82</f>
        <v>0</v>
      </c>
      <c r="R65" s="1">
        <f>Inskrivning!W82</f>
        <v>0</v>
      </c>
      <c r="S65" s="1">
        <f>Inskrivning!X82</f>
        <v>0</v>
      </c>
    </row>
    <row r="66" spans="1:19" ht="15" x14ac:dyDescent="0.25">
      <c r="A66" s="2"/>
      <c r="B66" s="2" t="str">
        <f>Inskrivning!G81</f>
        <v/>
      </c>
      <c r="C66" s="2" t="s">
        <v>81</v>
      </c>
      <c r="D66" s="2" t="str">
        <f t="shared" si="1"/>
        <v xml:space="preserve">Kl </v>
      </c>
      <c r="E66" s="53" t="str">
        <f>Inskrivning!J81</f>
        <v/>
      </c>
      <c r="F66" s="35" t="str">
        <f>Inskrivning!K81</f>
        <v/>
      </c>
      <c r="G66" s="2">
        <f>Inskrivning!L81</f>
        <v>0</v>
      </c>
      <c r="H66" s="2">
        <f>Inskrivning!M81</f>
        <v>0</v>
      </c>
      <c r="I66" s="2">
        <f>Inskrivning!N81</f>
        <v>0</v>
      </c>
      <c r="J66" s="2">
        <f>Inskrivning!O81</f>
        <v>0</v>
      </c>
      <c r="K66" s="2">
        <f>Inskrivning!P81</f>
        <v>0</v>
      </c>
      <c r="L66" s="1">
        <f>Inskrivning!Q81</f>
        <v>0</v>
      </c>
      <c r="M66" s="2">
        <f>Inskrivning!R81</f>
        <v>0</v>
      </c>
      <c r="N66" s="2">
        <f>Inskrivning!S81</f>
        <v>0</v>
      </c>
      <c r="O66" s="2">
        <f>Inskrivning!T81</f>
        <v>0</v>
      </c>
      <c r="P66" s="2">
        <f>Inskrivning!U81</f>
        <v>0</v>
      </c>
      <c r="Q66" s="2">
        <f>Inskrivning!V81</f>
        <v>0</v>
      </c>
      <c r="R66" s="1">
        <f>Inskrivning!W81</f>
        <v>0</v>
      </c>
      <c r="S66" s="1">
        <f>Inskrivning!X81</f>
        <v>0</v>
      </c>
    </row>
    <row r="67" spans="1:19" ht="15" x14ac:dyDescent="0.25">
      <c r="A67" s="2"/>
      <c r="B67" s="2" t="str">
        <f>Inskrivning!G102</f>
        <v/>
      </c>
      <c r="C67" s="2" t="s">
        <v>81</v>
      </c>
      <c r="D67" s="2" t="str">
        <f t="shared" si="1"/>
        <v xml:space="preserve">Kl </v>
      </c>
      <c r="E67" s="53" t="str">
        <f>Inskrivning!J102</f>
        <v/>
      </c>
      <c r="F67" s="35" t="str">
        <f>Inskrivning!K102</f>
        <v/>
      </c>
      <c r="G67" s="2">
        <f>Inskrivning!L102</f>
        <v>0</v>
      </c>
      <c r="H67" s="2">
        <f>Inskrivning!M102</f>
        <v>0</v>
      </c>
      <c r="I67" s="2">
        <f>Inskrivning!N102</f>
        <v>0</v>
      </c>
      <c r="J67" s="2">
        <f>Inskrivning!O102</f>
        <v>0</v>
      </c>
      <c r="K67" s="2">
        <f>Inskrivning!P102</f>
        <v>0</v>
      </c>
      <c r="L67" s="1">
        <f>Inskrivning!Q102</f>
        <v>0</v>
      </c>
      <c r="M67" s="2">
        <f>Inskrivning!R102</f>
        <v>0</v>
      </c>
      <c r="N67" s="2">
        <f>Inskrivning!S102</f>
        <v>0</v>
      </c>
      <c r="O67" s="2">
        <f>Inskrivning!T102</f>
        <v>0</v>
      </c>
      <c r="P67" s="2">
        <f>Inskrivning!U102</f>
        <v>0</v>
      </c>
      <c r="Q67" s="2">
        <f>Inskrivning!V102</f>
        <v>0</v>
      </c>
      <c r="R67" s="1">
        <f>Inskrivning!W102</f>
        <v>0</v>
      </c>
      <c r="S67" s="1">
        <f>Inskrivning!X102</f>
        <v>0</v>
      </c>
    </row>
    <row r="68" spans="1:19" ht="15" x14ac:dyDescent="0.25">
      <c r="A68" s="2"/>
      <c r="B68" s="2" t="str">
        <f>Inskrivning!G95</f>
        <v/>
      </c>
      <c r="C68" s="2" t="s">
        <v>81</v>
      </c>
      <c r="D68" s="2" t="str">
        <f t="shared" si="1"/>
        <v xml:space="preserve">Kl </v>
      </c>
      <c r="E68" s="53" t="str">
        <f>Inskrivning!J95</f>
        <v/>
      </c>
      <c r="F68" s="35" t="str">
        <f>Inskrivning!K95</f>
        <v/>
      </c>
      <c r="G68" s="2">
        <f>Inskrivning!L95</f>
        <v>0</v>
      </c>
      <c r="H68" s="2">
        <f>Inskrivning!M95</f>
        <v>0</v>
      </c>
      <c r="I68" s="2">
        <f>Inskrivning!N95</f>
        <v>0</v>
      </c>
      <c r="J68" s="2">
        <f>Inskrivning!O95</f>
        <v>0</v>
      </c>
      <c r="K68" s="2">
        <f>Inskrivning!P95</f>
        <v>0</v>
      </c>
      <c r="L68" s="1">
        <f>Inskrivning!Q95</f>
        <v>0</v>
      </c>
      <c r="M68" s="2">
        <f>Inskrivning!R95</f>
        <v>0</v>
      </c>
      <c r="N68" s="2">
        <f>Inskrivning!S95</f>
        <v>0</v>
      </c>
      <c r="O68" s="2">
        <f>Inskrivning!T95</f>
        <v>0</v>
      </c>
      <c r="P68" s="2">
        <f>Inskrivning!U95</f>
        <v>0</v>
      </c>
      <c r="Q68" s="2">
        <f>Inskrivning!V95</f>
        <v>0</v>
      </c>
      <c r="R68" s="1">
        <f>Inskrivning!W95</f>
        <v>0</v>
      </c>
      <c r="S68" s="1">
        <f>Inskrivning!X95</f>
        <v>0</v>
      </c>
    </row>
    <row r="69" spans="1:19" ht="15" x14ac:dyDescent="0.25">
      <c r="A69" s="2"/>
      <c r="B69" s="2" t="str">
        <f>Inskrivning!G87</f>
        <v/>
      </c>
      <c r="C69" s="2" t="s">
        <v>81</v>
      </c>
      <c r="D69" s="2" t="str">
        <f t="shared" ref="D69:D100" si="2">C69&amp;" "&amp;B69</f>
        <v xml:space="preserve">Kl </v>
      </c>
      <c r="E69" s="53" t="str">
        <f>Inskrivning!J87</f>
        <v/>
      </c>
      <c r="F69" s="35" t="str">
        <f>Inskrivning!K87</f>
        <v/>
      </c>
      <c r="G69" s="2">
        <f>Inskrivning!L87</f>
        <v>0</v>
      </c>
      <c r="H69" s="2">
        <f>Inskrivning!M87</f>
        <v>0</v>
      </c>
      <c r="I69" s="2">
        <f>Inskrivning!N87</f>
        <v>0</v>
      </c>
      <c r="J69" s="2">
        <f>Inskrivning!O87</f>
        <v>0</v>
      </c>
      <c r="K69" s="2">
        <f>Inskrivning!P87</f>
        <v>0</v>
      </c>
      <c r="L69" s="1">
        <f>Inskrivning!Q87</f>
        <v>0</v>
      </c>
      <c r="M69" s="2">
        <f>Inskrivning!R87</f>
        <v>0</v>
      </c>
      <c r="N69" s="2">
        <f>Inskrivning!S87</f>
        <v>0</v>
      </c>
      <c r="O69" s="2">
        <f>Inskrivning!T87</f>
        <v>0</v>
      </c>
      <c r="P69" s="2">
        <f>Inskrivning!U87</f>
        <v>0</v>
      </c>
      <c r="Q69" s="2">
        <f>Inskrivning!V87</f>
        <v>0</v>
      </c>
      <c r="R69" s="1">
        <f>Inskrivning!W87</f>
        <v>0</v>
      </c>
      <c r="S69" s="1">
        <f>Inskrivning!X87</f>
        <v>0</v>
      </c>
    </row>
    <row r="70" spans="1:19" ht="15" x14ac:dyDescent="0.25">
      <c r="A70" s="2"/>
      <c r="B70" s="2" t="str">
        <f>Inskrivning!G92</f>
        <v/>
      </c>
      <c r="C70" s="2" t="s">
        <v>81</v>
      </c>
      <c r="D70" s="2" t="str">
        <f t="shared" si="2"/>
        <v xml:space="preserve">Kl </v>
      </c>
      <c r="E70" s="53" t="str">
        <f>Inskrivning!J92</f>
        <v/>
      </c>
      <c r="F70" s="35" t="str">
        <f>Inskrivning!K92</f>
        <v/>
      </c>
      <c r="G70" s="2">
        <f>Inskrivning!L92</f>
        <v>0</v>
      </c>
      <c r="H70" s="2">
        <f>Inskrivning!M92</f>
        <v>0</v>
      </c>
      <c r="I70" s="2">
        <f>Inskrivning!N92</f>
        <v>0</v>
      </c>
      <c r="J70" s="2">
        <f>Inskrivning!O92</f>
        <v>0</v>
      </c>
      <c r="K70" s="2">
        <f>Inskrivning!P92</f>
        <v>0</v>
      </c>
      <c r="L70" s="1">
        <f>Inskrivning!Q92</f>
        <v>0</v>
      </c>
      <c r="M70" s="2">
        <f>Inskrivning!R92</f>
        <v>0</v>
      </c>
      <c r="N70" s="2">
        <f>Inskrivning!S92</f>
        <v>0</v>
      </c>
      <c r="O70" s="2">
        <f>Inskrivning!T92</f>
        <v>0</v>
      </c>
      <c r="P70" s="2">
        <f>Inskrivning!U92</f>
        <v>0</v>
      </c>
      <c r="Q70" s="2">
        <f>Inskrivning!V92</f>
        <v>0</v>
      </c>
      <c r="R70" s="1">
        <f>Inskrivning!W92</f>
        <v>0</v>
      </c>
      <c r="S70" s="1">
        <f>Inskrivning!X92</f>
        <v>0</v>
      </c>
    </row>
    <row r="71" spans="1:19" ht="15" x14ac:dyDescent="0.25">
      <c r="A71" s="2"/>
      <c r="B71" s="2" t="str">
        <f>Inskrivning!G93</f>
        <v/>
      </c>
      <c r="C71" s="2" t="s">
        <v>81</v>
      </c>
      <c r="D71" s="2" t="str">
        <f t="shared" si="2"/>
        <v xml:space="preserve">Kl </v>
      </c>
      <c r="E71" s="53" t="str">
        <f>Inskrivning!J93</f>
        <v/>
      </c>
      <c r="F71" s="35" t="str">
        <f>Inskrivning!K93</f>
        <v/>
      </c>
      <c r="G71" s="2">
        <f>Inskrivning!L93</f>
        <v>0</v>
      </c>
      <c r="H71" s="2">
        <f>Inskrivning!M93</f>
        <v>0</v>
      </c>
      <c r="I71" s="2">
        <f>Inskrivning!N93</f>
        <v>0</v>
      </c>
      <c r="J71" s="2">
        <f>Inskrivning!O93</f>
        <v>0</v>
      </c>
      <c r="K71" s="2">
        <f>Inskrivning!P93</f>
        <v>0</v>
      </c>
      <c r="L71" s="1">
        <f>Inskrivning!Q93</f>
        <v>0</v>
      </c>
      <c r="M71" s="2">
        <f>Inskrivning!R93</f>
        <v>0</v>
      </c>
      <c r="N71" s="2">
        <f>Inskrivning!S93</f>
        <v>0</v>
      </c>
      <c r="O71" s="2">
        <f>Inskrivning!T93</f>
        <v>0</v>
      </c>
      <c r="P71" s="2">
        <f>Inskrivning!U93</f>
        <v>0</v>
      </c>
      <c r="Q71" s="2">
        <f>Inskrivning!V93</f>
        <v>0</v>
      </c>
      <c r="R71" s="1">
        <f>Inskrivning!W93</f>
        <v>0</v>
      </c>
      <c r="S71" s="1">
        <f>Inskrivning!X93</f>
        <v>0</v>
      </c>
    </row>
    <row r="72" spans="1:19" ht="15" x14ac:dyDescent="0.25">
      <c r="A72" s="2"/>
      <c r="B72" s="2" t="str">
        <f>Inskrivning!G67</f>
        <v/>
      </c>
      <c r="C72" s="2" t="s">
        <v>81</v>
      </c>
      <c r="D72" s="2" t="str">
        <f t="shared" si="2"/>
        <v xml:space="preserve">Kl </v>
      </c>
      <c r="E72" s="53" t="str">
        <f>Inskrivning!J67</f>
        <v/>
      </c>
      <c r="F72" s="35" t="str">
        <f>Inskrivning!K67</f>
        <v/>
      </c>
      <c r="G72" s="2">
        <f>Inskrivning!L67</f>
        <v>0</v>
      </c>
      <c r="H72" s="2">
        <f>Inskrivning!M67</f>
        <v>0</v>
      </c>
      <c r="I72" s="2">
        <f>Inskrivning!N67</f>
        <v>0</v>
      </c>
      <c r="J72" s="2">
        <f>Inskrivning!O67</f>
        <v>0</v>
      </c>
      <c r="K72" s="2">
        <f>Inskrivning!P67</f>
        <v>0</v>
      </c>
      <c r="L72" s="1">
        <f>Inskrivning!Q67</f>
        <v>0</v>
      </c>
      <c r="M72" s="2">
        <f>Inskrivning!R67</f>
        <v>0</v>
      </c>
      <c r="N72" s="2">
        <f>Inskrivning!S67</f>
        <v>0</v>
      </c>
      <c r="O72" s="2">
        <f>Inskrivning!T67</f>
        <v>0</v>
      </c>
      <c r="P72" s="2">
        <f>Inskrivning!U67</f>
        <v>0</v>
      </c>
      <c r="Q72" s="2">
        <f>Inskrivning!V67</f>
        <v>0</v>
      </c>
      <c r="R72" s="1">
        <f>Inskrivning!W67</f>
        <v>0</v>
      </c>
      <c r="S72" s="1">
        <f>Inskrivning!X67</f>
        <v>0</v>
      </c>
    </row>
    <row r="73" spans="1:19" ht="15" x14ac:dyDescent="0.25">
      <c r="A73" s="2"/>
      <c r="B73" s="2" t="str">
        <f>Inskrivning!G94</f>
        <v/>
      </c>
      <c r="C73" s="2" t="s">
        <v>81</v>
      </c>
      <c r="D73" s="2" t="str">
        <f t="shared" si="2"/>
        <v xml:space="preserve">Kl </v>
      </c>
      <c r="E73" s="53" t="str">
        <f>Inskrivning!J94</f>
        <v/>
      </c>
      <c r="F73" s="35" t="str">
        <f>Inskrivning!K94</f>
        <v/>
      </c>
      <c r="G73" s="2">
        <f>Inskrivning!L94</f>
        <v>0</v>
      </c>
      <c r="H73" s="2">
        <f>Inskrivning!M94</f>
        <v>0</v>
      </c>
      <c r="I73" s="2">
        <f>Inskrivning!N94</f>
        <v>0</v>
      </c>
      <c r="J73" s="2">
        <f>Inskrivning!O94</f>
        <v>0</v>
      </c>
      <c r="K73" s="2">
        <f>Inskrivning!P94</f>
        <v>0</v>
      </c>
      <c r="L73" s="1">
        <f>Inskrivning!Q94</f>
        <v>0</v>
      </c>
      <c r="M73" s="2">
        <f>Inskrivning!R94</f>
        <v>0</v>
      </c>
      <c r="N73" s="2">
        <f>Inskrivning!S94</f>
        <v>0</v>
      </c>
      <c r="O73" s="2">
        <f>Inskrivning!T94</f>
        <v>0</v>
      </c>
      <c r="P73" s="2">
        <f>Inskrivning!U94</f>
        <v>0</v>
      </c>
      <c r="Q73" s="2">
        <f>Inskrivning!V94</f>
        <v>0</v>
      </c>
      <c r="R73" s="1">
        <f>Inskrivning!W94</f>
        <v>0</v>
      </c>
      <c r="S73" s="1">
        <f>Inskrivning!X94</f>
        <v>0</v>
      </c>
    </row>
    <row r="74" spans="1:19" ht="15" x14ac:dyDescent="0.25">
      <c r="A74" s="2"/>
      <c r="B74" s="2" t="str">
        <f>Inskrivning!G91</f>
        <v/>
      </c>
      <c r="C74" s="2" t="s">
        <v>81</v>
      </c>
      <c r="D74" s="2" t="str">
        <f t="shared" si="2"/>
        <v xml:space="preserve">Kl </v>
      </c>
      <c r="E74" s="53" t="str">
        <f>Inskrivning!J91</f>
        <v/>
      </c>
      <c r="F74" s="35" t="str">
        <f>Inskrivning!K91</f>
        <v/>
      </c>
      <c r="G74" s="2">
        <f>Inskrivning!L91</f>
        <v>0</v>
      </c>
      <c r="H74" s="2">
        <f>Inskrivning!M91</f>
        <v>0</v>
      </c>
      <c r="I74" s="2">
        <f>Inskrivning!N91</f>
        <v>0</v>
      </c>
      <c r="J74" s="2">
        <f>Inskrivning!O91</f>
        <v>0</v>
      </c>
      <c r="K74" s="2">
        <f>Inskrivning!P91</f>
        <v>0</v>
      </c>
      <c r="L74" s="1">
        <f>Inskrivning!Q91</f>
        <v>0</v>
      </c>
      <c r="M74" s="2">
        <f>Inskrivning!R91</f>
        <v>0</v>
      </c>
      <c r="N74" s="2">
        <f>Inskrivning!S91</f>
        <v>0</v>
      </c>
      <c r="O74" s="2">
        <f>Inskrivning!T91</f>
        <v>0</v>
      </c>
      <c r="P74" s="2">
        <f>Inskrivning!U91</f>
        <v>0</v>
      </c>
      <c r="Q74" s="2">
        <f>Inskrivning!V91</f>
        <v>0</v>
      </c>
      <c r="R74" s="1">
        <f>Inskrivning!W91</f>
        <v>0</v>
      </c>
      <c r="S74" s="1">
        <f>Inskrivning!X91</f>
        <v>0</v>
      </c>
    </row>
    <row r="75" spans="1:19" ht="15" x14ac:dyDescent="0.25">
      <c r="A75" s="2"/>
      <c r="B75" s="2" t="str">
        <f>Inskrivning!G86</f>
        <v/>
      </c>
      <c r="C75" s="2" t="s">
        <v>81</v>
      </c>
      <c r="D75" s="2" t="str">
        <f t="shared" si="2"/>
        <v xml:space="preserve">Kl </v>
      </c>
      <c r="E75" s="53" t="str">
        <f>Inskrivning!J86</f>
        <v/>
      </c>
      <c r="F75" s="35" t="str">
        <f>Inskrivning!K86</f>
        <v/>
      </c>
      <c r="G75" s="2">
        <f>Inskrivning!L86</f>
        <v>0</v>
      </c>
      <c r="H75" s="2">
        <f>Inskrivning!M86</f>
        <v>0</v>
      </c>
      <c r="I75" s="2">
        <f>Inskrivning!N86</f>
        <v>0</v>
      </c>
      <c r="J75" s="2">
        <f>Inskrivning!O86</f>
        <v>0</v>
      </c>
      <c r="K75" s="2">
        <f>Inskrivning!P86</f>
        <v>0</v>
      </c>
      <c r="L75" s="1">
        <f>Inskrivning!Q86</f>
        <v>0</v>
      </c>
      <c r="M75" s="2">
        <f>Inskrivning!R86</f>
        <v>0</v>
      </c>
      <c r="N75" s="2">
        <f>Inskrivning!S86</f>
        <v>0</v>
      </c>
      <c r="O75" s="2">
        <f>Inskrivning!T86</f>
        <v>0</v>
      </c>
      <c r="P75" s="2">
        <f>Inskrivning!U86</f>
        <v>0</v>
      </c>
      <c r="Q75" s="2">
        <f>Inskrivning!V86</f>
        <v>0</v>
      </c>
      <c r="R75" s="1">
        <f>Inskrivning!W86</f>
        <v>0</v>
      </c>
      <c r="S75" s="1">
        <f>Inskrivning!X86</f>
        <v>0</v>
      </c>
    </row>
    <row r="76" spans="1:19" ht="15" x14ac:dyDescent="0.25">
      <c r="A76" s="2"/>
      <c r="B76" s="2" t="str">
        <f>Inskrivning!G107</f>
        <v/>
      </c>
      <c r="C76" s="2" t="s">
        <v>81</v>
      </c>
      <c r="D76" s="2" t="str">
        <f t="shared" si="2"/>
        <v xml:space="preserve">Kl </v>
      </c>
      <c r="E76" s="53" t="str">
        <f>Inskrivning!J107</f>
        <v/>
      </c>
      <c r="F76" s="35" t="str">
        <f>Inskrivning!K107</f>
        <v/>
      </c>
      <c r="G76" s="2">
        <f>Inskrivning!L107</f>
        <v>0</v>
      </c>
      <c r="H76" s="2">
        <f>Inskrivning!M107</f>
        <v>0</v>
      </c>
      <c r="I76" s="2">
        <f>Inskrivning!N107</f>
        <v>0</v>
      </c>
      <c r="J76" s="2">
        <f>Inskrivning!O107</f>
        <v>0</v>
      </c>
      <c r="K76" s="2">
        <f>Inskrivning!P107</f>
        <v>0</v>
      </c>
      <c r="L76" s="1">
        <f>Inskrivning!Q107</f>
        <v>0</v>
      </c>
      <c r="M76" s="2">
        <f>Inskrivning!R107</f>
        <v>0</v>
      </c>
      <c r="N76" s="2">
        <f>Inskrivning!S107</f>
        <v>0</v>
      </c>
      <c r="O76" s="2">
        <f>Inskrivning!T107</f>
        <v>0</v>
      </c>
      <c r="P76" s="2">
        <f>Inskrivning!U107</f>
        <v>0</v>
      </c>
      <c r="Q76" s="2">
        <f>Inskrivning!V107</f>
        <v>0</v>
      </c>
      <c r="R76" s="1">
        <f>Inskrivning!W107</f>
        <v>0</v>
      </c>
      <c r="S76" s="1">
        <f>Inskrivning!X107</f>
        <v>0</v>
      </c>
    </row>
    <row r="77" spans="1:19" ht="15" x14ac:dyDescent="0.25">
      <c r="A77" s="2"/>
      <c r="B77" s="2" t="str">
        <f>Inskrivning!G108</f>
        <v/>
      </c>
      <c r="C77" s="2" t="s">
        <v>81</v>
      </c>
      <c r="D77" s="2" t="str">
        <f t="shared" si="2"/>
        <v xml:space="preserve">Kl </v>
      </c>
      <c r="E77" s="53" t="str">
        <f>Inskrivning!J108</f>
        <v/>
      </c>
      <c r="F77" s="35" t="str">
        <f>Inskrivning!K108</f>
        <v/>
      </c>
      <c r="G77" s="2">
        <f>Inskrivning!L108</f>
        <v>0</v>
      </c>
      <c r="H77" s="2">
        <f>Inskrivning!M108</f>
        <v>0</v>
      </c>
      <c r="I77" s="2">
        <f>Inskrivning!N108</f>
        <v>0</v>
      </c>
      <c r="J77" s="2">
        <f>Inskrivning!O108</f>
        <v>0</v>
      </c>
      <c r="K77" s="2">
        <f>Inskrivning!P108</f>
        <v>0</v>
      </c>
      <c r="L77" s="1">
        <f>Inskrivning!Q108</f>
        <v>0</v>
      </c>
      <c r="M77" s="2">
        <f>Inskrivning!R108</f>
        <v>0</v>
      </c>
      <c r="N77" s="2">
        <f>Inskrivning!S108</f>
        <v>0</v>
      </c>
      <c r="O77" s="2">
        <f>Inskrivning!T108</f>
        <v>0</v>
      </c>
      <c r="P77" s="2">
        <f>Inskrivning!U108</f>
        <v>0</v>
      </c>
      <c r="Q77" s="2">
        <f>Inskrivning!V108</f>
        <v>0</v>
      </c>
      <c r="R77" s="1">
        <f>Inskrivning!W108</f>
        <v>0</v>
      </c>
      <c r="S77" s="1">
        <f>Inskrivning!X108</f>
        <v>0</v>
      </c>
    </row>
    <row r="78" spans="1:19" ht="15" x14ac:dyDescent="0.25">
      <c r="A78" s="2"/>
      <c r="B78" s="2" t="str">
        <f>Inskrivning!G109</f>
        <v/>
      </c>
      <c r="C78" s="2" t="s">
        <v>81</v>
      </c>
      <c r="D78" s="2" t="str">
        <f t="shared" si="2"/>
        <v xml:space="preserve">Kl </v>
      </c>
      <c r="E78" s="53" t="str">
        <f>Inskrivning!J109</f>
        <v/>
      </c>
      <c r="F78" s="35" t="str">
        <f>Inskrivning!K109</f>
        <v/>
      </c>
      <c r="G78" s="2">
        <f>Inskrivning!L109</f>
        <v>0</v>
      </c>
      <c r="H78" s="2">
        <f>Inskrivning!M109</f>
        <v>0</v>
      </c>
      <c r="I78" s="2">
        <f>Inskrivning!N109</f>
        <v>0</v>
      </c>
      <c r="J78" s="2">
        <f>Inskrivning!O109</f>
        <v>0</v>
      </c>
      <c r="K78" s="2">
        <f>Inskrivning!P109</f>
        <v>0</v>
      </c>
      <c r="L78" s="1">
        <f>Inskrivning!Q109</f>
        <v>0</v>
      </c>
      <c r="M78" s="2">
        <f>Inskrivning!R109</f>
        <v>0</v>
      </c>
      <c r="N78" s="2">
        <f>Inskrivning!S109</f>
        <v>0</v>
      </c>
      <c r="O78" s="2">
        <f>Inskrivning!T109</f>
        <v>0</v>
      </c>
      <c r="P78" s="2">
        <f>Inskrivning!U109</f>
        <v>0</v>
      </c>
      <c r="Q78" s="2">
        <f>Inskrivning!V109</f>
        <v>0</v>
      </c>
      <c r="R78" s="1">
        <f>Inskrivning!W109</f>
        <v>0</v>
      </c>
      <c r="S78" s="1">
        <f>Inskrivning!X109</f>
        <v>0</v>
      </c>
    </row>
    <row r="79" spans="1:19" ht="15" x14ac:dyDescent="0.25">
      <c r="A79" s="2"/>
      <c r="B79" s="2" t="str">
        <f>Inskrivning!G110</f>
        <v/>
      </c>
      <c r="C79" s="2" t="s">
        <v>81</v>
      </c>
      <c r="D79" s="2" t="str">
        <f t="shared" si="2"/>
        <v xml:space="preserve">Kl </v>
      </c>
      <c r="E79" s="53" t="str">
        <f>Inskrivning!J110</f>
        <v/>
      </c>
      <c r="F79" s="35" t="str">
        <f>Inskrivning!K110</f>
        <v/>
      </c>
      <c r="G79" s="2">
        <f>Inskrivning!L110</f>
        <v>0</v>
      </c>
      <c r="H79" s="2">
        <f>Inskrivning!M110</f>
        <v>0</v>
      </c>
      <c r="I79" s="2">
        <f>Inskrivning!N110</f>
        <v>0</v>
      </c>
      <c r="J79" s="2">
        <f>Inskrivning!O110</f>
        <v>0</v>
      </c>
      <c r="K79" s="2">
        <f>Inskrivning!P110</f>
        <v>0</v>
      </c>
      <c r="L79" s="1">
        <f>Inskrivning!Q110</f>
        <v>0</v>
      </c>
      <c r="M79" s="2">
        <f>Inskrivning!R110</f>
        <v>0</v>
      </c>
      <c r="N79" s="2">
        <f>Inskrivning!S110</f>
        <v>0</v>
      </c>
      <c r="O79" s="2">
        <f>Inskrivning!T110</f>
        <v>0</v>
      </c>
      <c r="P79" s="2">
        <f>Inskrivning!U110</f>
        <v>0</v>
      </c>
      <c r="Q79" s="2">
        <f>Inskrivning!V110</f>
        <v>0</v>
      </c>
      <c r="R79" s="1">
        <f>Inskrivning!W110</f>
        <v>0</v>
      </c>
      <c r="S79" s="1">
        <f>Inskrivning!X110</f>
        <v>0</v>
      </c>
    </row>
    <row r="80" spans="1:19" ht="15" x14ac:dyDescent="0.25">
      <c r="A80" s="2"/>
      <c r="B80" s="2" t="str">
        <f>Inskrivning!G112</f>
        <v/>
      </c>
      <c r="C80" s="2" t="s">
        <v>81</v>
      </c>
      <c r="D80" s="2" t="str">
        <f t="shared" si="2"/>
        <v xml:space="preserve">Kl </v>
      </c>
      <c r="E80" s="53" t="str">
        <f>Inskrivning!J112</f>
        <v/>
      </c>
      <c r="F80" s="35" t="str">
        <f>Inskrivning!K112</f>
        <v/>
      </c>
      <c r="G80" s="2">
        <f>Inskrivning!L112</f>
        <v>0</v>
      </c>
      <c r="H80" s="2">
        <f>Inskrivning!M112</f>
        <v>0</v>
      </c>
      <c r="I80" s="2">
        <f>Inskrivning!N112</f>
        <v>0</v>
      </c>
      <c r="J80" s="2">
        <f>Inskrivning!O112</f>
        <v>0</v>
      </c>
      <c r="K80" s="2">
        <f>Inskrivning!P112</f>
        <v>0</v>
      </c>
      <c r="L80" s="1">
        <f>Inskrivning!Q112</f>
        <v>0</v>
      </c>
      <c r="M80" s="2">
        <f>Inskrivning!R112</f>
        <v>0</v>
      </c>
      <c r="N80" s="2">
        <f>Inskrivning!S112</f>
        <v>0</v>
      </c>
      <c r="O80" s="2">
        <f>Inskrivning!T112</f>
        <v>0</v>
      </c>
      <c r="P80" s="2">
        <f>Inskrivning!U112</f>
        <v>0</v>
      </c>
      <c r="Q80" s="2">
        <f>Inskrivning!V112</f>
        <v>0</v>
      </c>
      <c r="R80" s="1">
        <f>Inskrivning!W112</f>
        <v>0</v>
      </c>
      <c r="S80" s="1">
        <f>Inskrivning!X112</f>
        <v>0</v>
      </c>
    </row>
    <row r="81" spans="1:19" ht="15" x14ac:dyDescent="0.25">
      <c r="A81" s="2"/>
      <c r="B81" s="2" t="str">
        <f>Inskrivning!G113</f>
        <v/>
      </c>
      <c r="C81" s="2" t="s">
        <v>81</v>
      </c>
      <c r="D81" s="2" t="str">
        <f t="shared" si="2"/>
        <v xml:space="preserve">Kl </v>
      </c>
      <c r="E81" s="53" t="str">
        <f>Inskrivning!J113</f>
        <v/>
      </c>
      <c r="F81" s="35" t="str">
        <f>Inskrivning!K113</f>
        <v/>
      </c>
      <c r="G81" s="2">
        <f>Inskrivning!L113</f>
        <v>0</v>
      </c>
      <c r="H81" s="2">
        <f>Inskrivning!M113</f>
        <v>0</v>
      </c>
      <c r="I81" s="2">
        <f>Inskrivning!N113</f>
        <v>0</v>
      </c>
      <c r="J81" s="2">
        <f>Inskrivning!O113</f>
        <v>0</v>
      </c>
      <c r="K81" s="2">
        <f>Inskrivning!P113</f>
        <v>0</v>
      </c>
      <c r="L81" s="1">
        <f>Inskrivning!Q113</f>
        <v>0</v>
      </c>
      <c r="M81" s="2">
        <f>Inskrivning!R113</f>
        <v>0</v>
      </c>
      <c r="N81" s="2">
        <f>Inskrivning!S113</f>
        <v>0</v>
      </c>
      <c r="O81" s="2">
        <f>Inskrivning!T113</f>
        <v>0</v>
      </c>
      <c r="P81" s="2">
        <f>Inskrivning!U113</f>
        <v>0</v>
      </c>
      <c r="Q81" s="2">
        <f>Inskrivning!V113</f>
        <v>0</v>
      </c>
      <c r="R81" s="1">
        <f>Inskrivning!W113</f>
        <v>0</v>
      </c>
      <c r="S81" s="1">
        <f>Inskrivning!X113</f>
        <v>0</v>
      </c>
    </row>
    <row r="82" spans="1:19" ht="15" x14ac:dyDescent="0.25">
      <c r="A82" s="2"/>
      <c r="B82" s="2" t="str">
        <f>Inskrivning!G114</f>
        <v/>
      </c>
      <c r="C82" s="2" t="s">
        <v>81</v>
      </c>
      <c r="D82" s="2" t="str">
        <f t="shared" si="2"/>
        <v xml:space="preserve">Kl </v>
      </c>
      <c r="E82" s="53" t="str">
        <f>Inskrivning!J114</f>
        <v/>
      </c>
      <c r="F82" s="35" t="str">
        <f>Inskrivning!K114</f>
        <v/>
      </c>
      <c r="G82" s="2">
        <f>Inskrivning!L114</f>
        <v>0</v>
      </c>
      <c r="H82" s="2">
        <f>Inskrivning!M114</f>
        <v>0</v>
      </c>
      <c r="I82" s="2">
        <f>Inskrivning!N114</f>
        <v>0</v>
      </c>
      <c r="J82" s="2">
        <f>Inskrivning!O114</f>
        <v>0</v>
      </c>
      <c r="K82" s="2">
        <f>Inskrivning!P114</f>
        <v>0</v>
      </c>
      <c r="L82" s="1">
        <f>Inskrivning!Q114</f>
        <v>0</v>
      </c>
      <c r="M82" s="2">
        <f>Inskrivning!R114</f>
        <v>0</v>
      </c>
      <c r="N82" s="2">
        <f>Inskrivning!S114</f>
        <v>0</v>
      </c>
      <c r="O82" s="2">
        <f>Inskrivning!T114</f>
        <v>0</v>
      </c>
      <c r="P82" s="2">
        <f>Inskrivning!U114</f>
        <v>0</v>
      </c>
      <c r="Q82" s="2">
        <f>Inskrivning!V114</f>
        <v>0</v>
      </c>
      <c r="R82" s="1">
        <f>Inskrivning!W114</f>
        <v>0</v>
      </c>
      <c r="S82" s="1">
        <f>Inskrivning!X114</f>
        <v>0</v>
      </c>
    </row>
    <row r="83" spans="1:19" ht="15" x14ac:dyDescent="0.25">
      <c r="A83" s="2"/>
      <c r="B83" s="2" t="str">
        <f>Inskrivning!G115</f>
        <v/>
      </c>
      <c r="C83" s="2" t="s">
        <v>81</v>
      </c>
      <c r="D83" s="2" t="str">
        <f t="shared" si="2"/>
        <v xml:space="preserve">Kl </v>
      </c>
      <c r="E83" s="53" t="str">
        <f>Inskrivning!J115</f>
        <v/>
      </c>
      <c r="F83" s="35" t="str">
        <f>Inskrivning!K115</f>
        <v/>
      </c>
      <c r="G83" s="2">
        <f>Inskrivning!L115</f>
        <v>0</v>
      </c>
      <c r="H83" s="2">
        <f>Inskrivning!M115</f>
        <v>0</v>
      </c>
      <c r="I83" s="2">
        <f>Inskrivning!N115</f>
        <v>0</v>
      </c>
      <c r="J83" s="2">
        <f>Inskrivning!O115</f>
        <v>0</v>
      </c>
      <c r="K83" s="2">
        <f>Inskrivning!P115</f>
        <v>0</v>
      </c>
      <c r="L83" s="1">
        <f>Inskrivning!Q115</f>
        <v>0</v>
      </c>
      <c r="M83" s="2">
        <f>Inskrivning!R115</f>
        <v>0</v>
      </c>
      <c r="N83" s="2">
        <f>Inskrivning!S115</f>
        <v>0</v>
      </c>
      <c r="O83" s="2">
        <f>Inskrivning!T115</f>
        <v>0</v>
      </c>
      <c r="P83" s="2">
        <f>Inskrivning!U115</f>
        <v>0</v>
      </c>
      <c r="Q83" s="2">
        <f>Inskrivning!V115</f>
        <v>0</v>
      </c>
      <c r="R83" s="1">
        <f>Inskrivning!W115</f>
        <v>0</v>
      </c>
      <c r="S83" s="1">
        <f>Inskrivning!X115</f>
        <v>0</v>
      </c>
    </row>
    <row r="84" spans="1:19" ht="15" x14ac:dyDescent="0.25">
      <c r="A84" s="2"/>
      <c r="B84" s="2" t="str">
        <f>Inskrivning!G116</f>
        <v/>
      </c>
      <c r="C84" s="2" t="s">
        <v>81</v>
      </c>
      <c r="D84" s="2" t="str">
        <f t="shared" si="2"/>
        <v xml:space="preserve">Kl </v>
      </c>
      <c r="E84" s="53" t="str">
        <f>Inskrivning!J116</f>
        <v/>
      </c>
      <c r="F84" s="35" t="str">
        <f>Inskrivning!K116</f>
        <v/>
      </c>
      <c r="G84" s="2">
        <f>Inskrivning!L116</f>
        <v>0</v>
      </c>
      <c r="H84" s="2">
        <f>Inskrivning!M116</f>
        <v>0</v>
      </c>
      <c r="I84" s="2">
        <f>Inskrivning!N116</f>
        <v>0</v>
      </c>
      <c r="J84" s="2">
        <f>Inskrivning!O116</f>
        <v>0</v>
      </c>
      <c r="K84" s="2">
        <f>Inskrivning!P116</f>
        <v>0</v>
      </c>
      <c r="L84" s="1">
        <f>Inskrivning!Q116</f>
        <v>0</v>
      </c>
      <c r="M84" s="2">
        <f>Inskrivning!R116</f>
        <v>0</v>
      </c>
      <c r="N84" s="2">
        <f>Inskrivning!S116</f>
        <v>0</v>
      </c>
      <c r="O84" s="2">
        <f>Inskrivning!T116</f>
        <v>0</v>
      </c>
      <c r="P84" s="2">
        <f>Inskrivning!U116</f>
        <v>0</v>
      </c>
      <c r="Q84" s="2">
        <f>Inskrivning!V116</f>
        <v>0</v>
      </c>
      <c r="R84" s="1">
        <f>Inskrivning!W116</f>
        <v>0</v>
      </c>
      <c r="S84" s="1">
        <f>Inskrivning!X116</f>
        <v>0</v>
      </c>
    </row>
    <row r="85" spans="1:19" ht="15" x14ac:dyDescent="0.25">
      <c r="A85" s="2"/>
      <c r="B85" s="2" t="str">
        <f>Inskrivning!G117</f>
        <v/>
      </c>
      <c r="C85" s="2" t="s">
        <v>81</v>
      </c>
      <c r="D85" s="2" t="str">
        <f t="shared" si="2"/>
        <v xml:space="preserve">Kl </v>
      </c>
      <c r="E85" s="53" t="str">
        <f>Inskrivning!J117</f>
        <v/>
      </c>
      <c r="F85" s="35" t="str">
        <f>Inskrivning!K117</f>
        <v/>
      </c>
      <c r="G85" s="2">
        <f>Inskrivning!L117</f>
        <v>0</v>
      </c>
      <c r="H85" s="2">
        <f>Inskrivning!M117</f>
        <v>0</v>
      </c>
      <c r="I85" s="2">
        <f>Inskrivning!N117</f>
        <v>0</v>
      </c>
      <c r="J85" s="2">
        <f>Inskrivning!O117</f>
        <v>0</v>
      </c>
      <c r="K85" s="2">
        <f>Inskrivning!P117</f>
        <v>0</v>
      </c>
      <c r="L85" s="1">
        <f>Inskrivning!Q117</f>
        <v>0</v>
      </c>
      <c r="M85" s="2">
        <f>Inskrivning!R117</f>
        <v>0</v>
      </c>
      <c r="N85" s="2">
        <f>Inskrivning!S117</f>
        <v>0</v>
      </c>
      <c r="O85" s="2">
        <f>Inskrivning!T117</f>
        <v>0</v>
      </c>
      <c r="P85" s="2">
        <f>Inskrivning!U117</f>
        <v>0</v>
      </c>
      <c r="Q85" s="2">
        <f>Inskrivning!V117</f>
        <v>0</v>
      </c>
      <c r="R85" s="1">
        <f>Inskrivning!W117</f>
        <v>0</v>
      </c>
      <c r="S85" s="1">
        <f>Inskrivning!X117</f>
        <v>0</v>
      </c>
    </row>
    <row r="86" spans="1:19" ht="15" x14ac:dyDescent="0.25">
      <c r="A86" s="2"/>
      <c r="B86" s="2" t="str">
        <f>Inskrivning!G118</f>
        <v/>
      </c>
      <c r="C86" s="2" t="s">
        <v>81</v>
      </c>
      <c r="D86" s="2" t="str">
        <f t="shared" si="2"/>
        <v xml:space="preserve">Kl </v>
      </c>
      <c r="E86" s="53" t="str">
        <f>Inskrivning!J118</f>
        <v/>
      </c>
      <c r="F86" s="35" t="str">
        <f>Inskrivning!K118</f>
        <v/>
      </c>
      <c r="G86" s="2">
        <f>Inskrivning!L118</f>
        <v>0</v>
      </c>
      <c r="H86" s="2">
        <f>Inskrivning!M118</f>
        <v>0</v>
      </c>
      <c r="I86" s="2">
        <f>Inskrivning!N118</f>
        <v>0</v>
      </c>
      <c r="J86" s="2">
        <f>Inskrivning!O118</f>
        <v>0</v>
      </c>
      <c r="K86" s="2">
        <f>Inskrivning!P118</f>
        <v>0</v>
      </c>
      <c r="L86" s="1">
        <f>Inskrivning!Q118</f>
        <v>0</v>
      </c>
      <c r="M86" s="2">
        <f>Inskrivning!R118</f>
        <v>0</v>
      </c>
      <c r="N86" s="2">
        <f>Inskrivning!S118</f>
        <v>0</v>
      </c>
      <c r="O86" s="2">
        <f>Inskrivning!T118</f>
        <v>0</v>
      </c>
      <c r="P86" s="2">
        <f>Inskrivning!U118</f>
        <v>0</v>
      </c>
      <c r="Q86" s="2">
        <f>Inskrivning!V118</f>
        <v>0</v>
      </c>
      <c r="R86" s="1">
        <f>Inskrivning!W118</f>
        <v>0</v>
      </c>
      <c r="S86" s="1">
        <f>Inskrivning!X118</f>
        <v>0</v>
      </c>
    </row>
    <row r="87" spans="1:19" ht="15" x14ac:dyDescent="0.25">
      <c r="A87" s="2"/>
      <c r="B87" s="2" t="str">
        <f>Inskrivning!G120</f>
        <v/>
      </c>
      <c r="C87" s="2" t="s">
        <v>81</v>
      </c>
      <c r="D87" s="2" t="str">
        <f t="shared" si="2"/>
        <v xml:space="preserve">Kl </v>
      </c>
      <c r="E87" s="53" t="str">
        <f>Inskrivning!J120</f>
        <v/>
      </c>
      <c r="F87" s="35" t="str">
        <f>Inskrivning!K120</f>
        <v/>
      </c>
      <c r="G87" s="2">
        <f>Inskrivning!L120</f>
        <v>0</v>
      </c>
      <c r="H87" s="2">
        <f>Inskrivning!M120</f>
        <v>0</v>
      </c>
      <c r="I87" s="2">
        <f>Inskrivning!N120</f>
        <v>0</v>
      </c>
      <c r="J87" s="2">
        <f>Inskrivning!O120</f>
        <v>0</v>
      </c>
      <c r="K87" s="2">
        <f>Inskrivning!P120</f>
        <v>0</v>
      </c>
      <c r="L87" s="1">
        <f>Inskrivning!Q120</f>
        <v>0</v>
      </c>
      <c r="M87" s="2">
        <f>Inskrivning!R120</f>
        <v>0</v>
      </c>
      <c r="N87" s="2">
        <f>Inskrivning!S120</f>
        <v>0</v>
      </c>
      <c r="O87" s="2">
        <f>Inskrivning!T120</f>
        <v>0</v>
      </c>
      <c r="P87" s="2">
        <f>Inskrivning!U120</f>
        <v>0</v>
      </c>
      <c r="Q87" s="2">
        <f>Inskrivning!V120</f>
        <v>0</v>
      </c>
      <c r="R87" s="1">
        <f>Inskrivning!W120</f>
        <v>0</v>
      </c>
      <c r="S87" s="1">
        <f>Inskrivning!X120</f>
        <v>0</v>
      </c>
    </row>
    <row r="88" spans="1:19" ht="15" x14ac:dyDescent="0.25">
      <c r="A88" s="2"/>
      <c r="B88" s="2" t="str">
        <f>Inskrivning!G121</f>
        <v/>
      </c>
      <c r="C88" s="2" t="s">
        <v>81</v>
      </c>
      <c r="D88" s="2" t="str">
        <f t="shared" si="2"/>
        <v xml:space="preserve">Kl </v>
      </c>
      <c r="E88" s="53" t="str">
        <f>Inskrivning!J121</f>
        <v/>
      </c>
      <c r="F88" s="35" t="str">
        <f>Inskrivning!K121</f>
        <v/>
      </c>
      <c r="G88" s="2">
        <f>Inskrivning!L121</f>
        <v>0</v>
      </c>
      <c r="H88" s="2">
        <f>Inskrivning!M121</f>
        <v>0</v>
      </c>
      <c r="I88" s="2">
        <f>Inskrivning!N121</f>
        <v>0</v>
      </c>
      <c r="J88" s="2">
        <f>Inskrivning!O121</f>
        <v>0</v>
      </c>
      <c r="K88" s="2">
        <f>Inskrivning!P121</f>
        <v>0</v>
      </c>
      <c r="L88" s="1">
        <f>Inskrivning!Q121</f>
        <v>0</v>
      </c>
      <c r="M88" s="2">
        <f>Inskrivning!R121</f>
        <v>0</v>
      </c>
      <c r="N88" s="2">
        <f>Inskrivning!S121</f>
        <v>0</v>
      </c>
      <c r="O88" s="2">
        <f>Inskrivning!T121</f>
        <v>0</v>
      </c>
      <c r="P88" s="2">
        <f>Inskrivning!U121</f>
        <v>0</v>
      </c>
      <c r="Q88" s="2">
        <f>Inskrivning!V121</f>
        <v>0</v>
      </c>
      <c r="R88" s="1">
        <f>Inskrivning!W121</f>
        <v>0</v>
      </c>
      <c r="S88" s="1">
        <f>Inskrivning!X121</f>
        <v>0</v>
      </c>
    </row>
    <row r="89" spans="1:19" ht="15" x14ac:dyDescent="0.25">
      <c r="A89" s="2"/>
      <c r="B89" s="2" t="str">
        <f>Inskrivning!G122</f>
        <v/>
      </c>
      <c r="C89" s="2" t="s">
        <v>81</v>
      </c>
      <c r="D89" s="2" t="str">
        <f t="shared" si="2"/>
        <v xml:space="preserve">Kl </v>
      </c>
      <c r="E89" s="53" t="str">
        <f>Inskrivning!J122</f>
        <v/>
      </c>
      <c r="F89" s="35" t="str">
        <f>Inskrivning!K122</f>
        <v/>
      </c>
      <c r="G89" s="2">
        <f>Inskrivning!L122</f>
        <v>0</v>
      </c>
      <c r="H89" s="2">
        <f>Inskrivning!M122</f>
        <v>0</v>
      </c>
      <c r="I89" s="2">
        <f>Inskrivning!N122</f>
        <v>0</v>
      </c>
      <c r="J89" s="2">
        <f>Inskrivning!O122</f>
        <v>0</v>
      </c>
      <c r="K89" s="2">
        <f>Inskrivning!P122</f>
        <v>0</v>
      </c>
      <c r="L89" s="1">
        <f>Inskrivning!Q122</f>
        <v>0</v>
      </c>
      <c r="M89" s="2">
        <f>Inskrivning!R122</f>
        <v>0</v>
      </c>
      <c r="N89" s="2">
        <f>Inskrivning!S122</f>
        <v>0</v>
      </c>
      <c r="O89" s="2">
        <f>Inskrivning!T122</f>
        <v>0</v>
      </c>
      <c r="P89" s="2">
        <f>Inskrivning!U122</f>
        <v>0</v>
      </c>
      <c r="Q89" s="2">
        <f>Inskrivning!V122</f>
        <v>0</v>
      </c>
      <c r="R89" s="1">
        <f>Inskrivning!W122</f>
        <v>0</v>
      </c>
      <c r="S89" s="1">
        <f>Inskrivning!X122</f>
        <v>0</v>
      </c>
    </row>
    <row r="90" spans="1:19" ht="15" x14ac:dyDescent="0.25">
      <c r="A90" s="2"/>
      <c r="B90" s="2" t="str">
        <f>Inskrivning!G123</f>
        <v/>
      </c>
      <c r="C90" s="2" t="s">
        <v>81</v>
      </c>
      <c r="D90" s="2" t="str">
        <f t="shared" si="2"/>
        <v xml:space="preserve">Kl </v>
      </c>
      <c r="E90" s="53" t="str">
        <f>Inskrivning!J123</f>
        <v/>
      </c>
      <c r="F90" s="35" t="str">
        <f>Inskrivning!K123</f>
        <v/>
      </c>
      <c r="G90" s="2">
        <f>Inskrivning!L123</f>
        <v>0</v>
      </c>
      <c r="H90" s="2">
        <f>Inskrivning!M123</f>
        <v>0</v>
      </c>
      <c r="I90" s="2">
        <f>Inskrivning!N123</f>
        <v>0</v>
      </c>
      <c r="J90" s="2">
        <f>Inskrivning!O123</f>
        <v>0</v>
      </c>
      <c r="K90" s="2">
        <f>Inskrivning!P123</f>
        <v>0</v>
      </c>
      <c r="L90" s="1">
        <f>Inskrivning!Q123</f>
        <v>0</v>
      </c>
      <c r="M90" s="2">
        <f>Inskrivning!R123</f>
        <v>0</v>
      </c>
      <c r="N90" s="2">
        <f>Inskrivning!S123</f>
        <v>0</v>
      </c>
      <c r="O90" s="2">
        <f>Inskrivning!T123</f>
        <v>0</v>
      </c>
      <c r="P90" s="2">
        <f>Inskrivning!U123</f>
        <v>0</v>
      </c>
      <c r="Q90" s="2">
        <f>Inskrivning!V123</f>
        <v>0</v>
      </c>
      <c r="R90" s="1">
        <f>Inskrivning!W123</f>
        <v>0</v>
      </c>
      <c r="S90" s="1">
        <f>Inskrivning!X123</f>
        <v>0</v>
      </c>
    </row>
    <row r="91" spans="1:19" ht="15" x14ac:dyDescent="0.25">
      <c r="A91" s="2"/>
      <c r="B91" s="2" t="str">
        <f>Inskrivning!G124</f>
        <v/>
      </c>
      <c r="C91" s="2" t="s">
        <v>81</v>
      </c>
      <c r="D91" s="2" t="str">
        <f t="shared" si="2"/>
        <v xml:space="preserve">Kl </v>
      </c>
      <c r="E91" s="53" t="str">
        <f>Inskrivning!J124</f>
        <v/>
      </c>
      <c r="F91" s="35" t="str">
        <f>Inskrivning!K124</f>
        <v/>
      </c>
      <c r="G91" s="2">
        <f>Inskrivning!L124</f>
        <v>0</v>
      </c>
      <c r="H91" s="2">
        <f>Inskrivning!M124</f>
        <v>0</v>
      </c>
      <c r="I91" s="2">
        <f>Inskrivning!N124</f>
        <v>0</v>
      </c>
      <c r="J91" s="2">
        <f>Inskrivning!O124</f>
        <v>0</v>
      </c>
      <c r="K91" s="2">
        <f>Inskrivning!P124</f>
        <v>0</v>
      </c>
      <c r="L91" s="1">
        <f>Inskrivning!Q124</f>
        <v>0</v>
      </c>
      <c r="M91" s="2">
        <f>Inskrivning!R124</f>
        <v>0</v>
      </c>
      <c r="N91" s="2">
        <f>Inskrivning!S124</f>
        <v>0</v>
      </c>
      <c r="O91" s="2">
        <f>Inskrivning!T124</f>
        <v>0</v>
      </c>
      <c r="P91" s="2">
        <f>Inskrivning!U124</f>
        <v>0</v>
      </c>
      <c r="Q91" s="2">
        <f>Inskrivning!V124</f>
        <v>0</v>
      </c>
      <c r="R91" s="1">
        <f>Inskrivning!W124</f>
        <v>0</v>
      </c>
      <c r="S91" s="1">
        <f>Inskrivning!X124</f>
        <v>0</v>
      </c>
    </row>
    <row r="92" spans="1:19" ht="15" x14ac:dyDescent="0.25">
      <c r="A92" s="2"/>
      <c r="B92" s="2" t="str">
        <f>Inskrivning!G125</f>
        <v/>
      </c>
      <c r="C92" s="2" t="s">
        <v>81</v>
      </c>
      <c r="D92" s="2" t="str">
        <f t="shared" si="2"/>
        <v xml:space="preserve">Kl </v>
      </c>
      <c r="E92" s="53" t="str">
        <f>Inskrivning!J125</f>
        <v/>
      </c>
      <c r="F92" s="35" t="str">
        <f>Inskrivning!K125</f>
        <v/>
      </c>
      <c r="G92" s="2">
        <f>Inskrivning!L125</f>
        <v>0</v>
      </c>
      <c r="H92" s="2">
        <f>Inskrivning!M125</f>
        <v>0</v>
      </c>
      <c r="I92" s="2">
        <f>Inskrivning!N125</f>
        <v>0</v>
      </c>
      <c r="J92" s="2">
        <f>Inskrivning!O125</f>
        <v>0</v>
      </c>
      <c r="K92" s="2">
        <f>Inskrivning!P125</f>
        <v>0</v>
      </c>
      <c r="L92" s="1">
        <f>Inskrivning!Q125</f>
        <v>0</v>
      </c>
      <c r="M92" s="2">
        <f>Inskrivning!R125</f>
        <v>0</v>
      </c>
      <c r="N92" s="2">
        <f>Inskrivning!S125</f>
        <v>0</v>
      </c>
      <c r="O92" s="2">
        <f>Inskrivning!T125</f>
        <v>0</v>
      </c>
      <c r="P92" s="2">
        <f>Inskrivning!U125</f>
        <v>0</v>
      </c>
      <c r="Q92" s="2">
        <f>Inskrivning!V125</f>
        <v>0</v>
      </c>
      <c r="R92" s="1">
        <f>Inskrivning!W125</f>
        <v>0</v>
      </c>
      <c r="S92" s="1">
        <f>Inskrivning!X125</f>
        <v>0</v>
      </c>
    </row>
    <row r="93" spans="1:19" ht="15" x14ac:dyDescent="0.25">
      <c r="A93" s="2"/>
      <c r="B93" s="2" t="str">
        <f>Inskrivning!G126</f>
        <v/>
      </c>
      <c r="C93" s="2" t="s">
        <v>81</v>
      </c>
      <c r="D93" s="2" t="str">
        <f t="shared" si="2"/>
        <v xml:space="preserve">Kl </v>
      </c>
      <c r="E93" s="53" t="str">
        <f>Inskrivning!J126</f>
        <v/>
      </c>
      <c r="F93" s="35" t="str">
        <f>Inskrivning!K126</f>
        <v/>
      </c>
      <c r="G93" s="2">
        <f>Inskrivning!L126</f>
        <v>0</v>
      </c>
      <c r="H93" s="2">
        <f>Inskrivning!M126</f>
        <v>0</v>
      </c>
      <c r="I93" s="2">
        <f>Inskrivning!N126</f>
        <v>0</v>
      </c>
      <c r="J93" s="2">
        <f>Inskrivning!O126</f>
        <v>0</v>
      </c>
      <c r="K93" s="2">
        <f>Inskrivning!P126</f>
        <v>0</v>
      </c>
      <c r="L93" s="1">
        <f>Inskrivning!Q126</f>
        <v>0</v>
      </c>
      <c r="M93" s="2">
        <f>Inskrivning!R126</f>
        <v>0</v>
      </c>
      <c r="N93" s="2">
        <f>Inskrivning!S126</f>
        <v>0</v>
      </c>
      <c r="O93" s="2">
        <f>Inskrivning!T126</f>
        <v>0</v>
      </c>
      <c r="P93" s="2">
        <f>Inskrivning!U126</f>
        <v>0</v>
      </c>
      <c r="Q93" s="2">
        <f>Inskrivning!V126</f>
        <v>0</v>
      </c>
      <c r="R93" s="1">
        <f>Inskrivning!W126</f>
        <v>0</v>
      </c>
      <c r="S93" s="1">
        <f>Inskrivning!X126</f>
        <v>0</v>
      </c>
    </row>
    <row r="94" spans="1:19" ht="15" x14ac:dyDescent="0.25">
      <c r="A94" s="2"/>
      <c r="B94" s="2" t="str">
        <f>Inskrivning!G127</f>
        <v/>
      </c>
      <c r="C94" s="2" t="s">
        <v>81</v>
      </c>
      <c r="D94" s="2" t="str">
        <f t="shared" si="2"/>
        <v xml:space="preserve">Kl </v>
      </c>
      <c r="E94" s="53" t="str">
        <f>Inskrivning!J127</f>
        <v/>
      </c>
      <c r="F94" s="35" t="str">
        <f>Inskrivning!K127</f>
        <v/>
      </c>
      <c r="G94" s="2">
        <f>Inskrivning!L127</f>
        <v>0</v>
      </c>
      <c r="H94" s="2">
        <f>Inskrivning!M127</f>
        <v>0</v>
      </c>
      <c r="I94" s="2">
        <f>Inskrivning!N127</f>
        <v>0</v>
      </c>
      <c r="J94" s="2">
        <f>Inskrivning!O127</f>
        <v>0</v>
      </c>
      <c r="K94" s="2">
        <f>Inskrivning!P127</f>
        <v>0</v>
      </c>
      <c r="L94" s="1">
        <f>Inskrivning!Q127</f>
        <v>0</v>
      </c>
      <c r="M94" s="2">
        <f>Inskrivning!R127</f>
        <v>0</v>
      </c>
      <c r="N94" s="2">
        <f>Inskrivning!S127</f>
        <v>0</v>
      </c>
      <c r="O94" s="2">
        <f>Inskrivning!T127</f>
        <v>0</v>
      </c>
      <c r="P94" s="2">
        <f>Inskrivning!U127</f>
        <v>0</v>
      </c>
      <c r="Q94" s="2">
        <f>Inskrivning!V127</f>
        <v>0</v>
      </c>
      <c r="R94" s="1">
        <f>Inskrivning!W127</f>
        <v>0</v>
      </c>
      <c r="S94" s="1">
        <f>Inskrivning!X127</f>
        <v>0</v>
      </c>
    </row>
    <row r="95" spans="1:19" ht="15" x14ac:dyDescent="0.25">
      <c r="A95" s="2"/>
      <c r="B95" s="2" t="str">
        <f>Inskrivning!G128</f>
        <v/>
      </c>
      <c r="C95" s="2" t="s">
        <v>81</v>
      </c>
      <c r="D95" s="2" t="str">
        <f t="shared" si="2"/>
        <v xml:space="preserve">Kl </v>
      </c>
      <c r="E95" s="53" t="str">
        <f>Inskrivning!J128</f>
        <v/>
      </c>
      <c r="F95" s="35" t="str">
        <f>Inskrivning!K128</f>
        <v/>
      </c>
      <c r="G95" s="2">
        <f>Inskrivning!L128</f>
        <v>0</v>
      </c>
      <c r="H95" s="2">
        <f>Inskrivning!M128</f>
        <v>0</v>
      </c>
      <c r="I95" s="2">
        <f>Inskrivning!N128</f>
        <v>0</v>
      </c>
      <c r="J95" s="2">
        <f>Inskrivning!O128</f>
        <v>0</v>
      </c>
      <c r="K95" s="2">
        <f>Inskrivning!P128</f>
        <v>0</v>
      </c>
      <c r="L95" s="1">
        <f>Inskrivning!Q128</f>
        <v>0</v>
      </c>
      <c r="M95" s="2">
        <f>Inskrivning!R128</f>
        <v>0</v>
      </c>
      <c r="N95" s="2">
        <f>Inskrivning!S128</f>
        <v>0</v>
      </c>
      <c r="O95" s="2">
        <f>Inskrivning!T128</f>
        <v>0</v>
      </c>
      <c r="P95" s="2">
        <f>Inskrivning!U128</f>
        <v>0</v>
      </c>
      <c r="Q95" s="2">
        <f>Inskrivning!V128</f>
        <v>0</v>
      </c>
      <c r="R95" s="1">
        <f>Inskrivning!W128</f>
        <v>0</v>
      </c>
      <c r="S95" s="1">
        <f>Inskrivning!X128</f>
        <v>0</v>
      </c>
    </row>
    <row r="96" spans="1:19" ht="15" x14ac:dyDescent="0.25">
      <c r="A96" s="2"/>
      <c r="B96" s="2" t="str">
        <f>Inskrivning!G130</f>
        <v/>
      </c>
      <c r="C96" s="2" t="s">
        <v>81</v>
      </c>
      <c r="D96" s="2" t="str">
        <f t="shared" si="2"/>
        <v xml:space="preserve">Kl </v>
      </c>
      <c r="E96" s="53" t="str">
        <f>Inskrivning!J130</f>
        <v/>
      </c>
      <c r="F96" s="35" t="str">
        <f>Inskrivning!K130</f>
        <v/>
      </c>
      <c r="G96" s="2">
        <f>Inskrivning!L130</f>
        <v>0</v>
      </c>
      <c r="H96" s="2">
        <f>Inskrivning!M130</f>
        <v>0</v>
      </c>
      <c r="I96" s="2">
        <f>Inskrivning!N130</f>
        <v>0</v>
      </c>
      <c r="J96" s="2">
        <f>Inskrivning!O130</f>
        <v>0</v>
      </c>
      <c r="K96" s="2">
        <f>Inskrivning!P130</f>
        <v>0</v>
      </c>
      <c r="L96" s="1">
        <f>Inskrivning!Q130</f>
        <v>0</v>
      </c>
      <c r="M96" s="2">
        <f>Inskrivning!R130</f>
        <v>0</v>
      </c>
      <c r="N96" s="2">
        <f>Inskrivning!S130</f>
        <v>0</v>
      </c>
      <c r="O96" s="2">
        <f>Inskrivning!T130</f>
        <v>0</v>
      </c>
      <c r="P96" s="2">
        <f>Inskrivning!U130</f>
        <v>0</v>
      </c>
      <c r="Q96" s="2">
        <f>Inskrivning!V130</f>
        <v>0</v>
      </c>
      <c r="R96" s="1">
        <f>Inskrivning!W130</f>
        <v>0</v>
      </c>
      <c r="S96" s="1">
        <f>Inskrivning!X130</f>
        <v>0</v>
      </c>
    </row>
    <row r="97" spans="1:19" ht="15" x14ac:dyDescent="0.25">
      <c r="A97" s="2"/>
      <c r="B97" s="2" t="str">
        <f>Inskrivning!G131</f>
        <v/>
      </c>
      <c r="C97" s="2" t="s">
        <v>81</v>
      </c>
      <c r="D97" s="2" t="str">
        <f t="shared" si="2"/>
        <v xml:space="preserve">Kl </v>
      </c>
      <c r="E97" s="53" t="str">
        <f>Inskrivning!J131</f>
        <v/>
      </c>
      <c r="F97" s="35" t="str">
        <f>Inskrivning!K131</f>
        <v/>
      </c>
      <c r="G97" s="2">
        <f>Inskrivning!L131</f>
        <v>0</v>
      </c>
      <c r="H97" s="2">
        <f>Inskrivning!M131</f>
        <v>0</v>
      </c>
      <c r="I97" s="2">
        <f>Inskrivning!N131</f>
        <v>0</v>
      </c>
      <c r="J97" s="2">
        <f>Inskrivning!O131</f>
        <v>0</v>
      </c>
      <c r="K97" s="2">
        <f>Inskrivning!P131</f>
        <v>0</v>
      </c>
      <c r="L97" s="1">
        <f>Inskrivning!Q131</f>
        <v>0</v>
      </c>
      <c r="M97" s="2">
        <f>Inskrivning!R131</f>
        <v>0</v>
      </c>
      <c r="N97" s="2">
        <f>Inskrivning!S131</f>
        <v>0</v>
      </c>
      <c r="O97" s="2">
        <f>Inskrivning!T131</f>
        <v>0</v>
      </c>
      <c r="P97" s="2">
        <f>Inskrivning!U131</f>
        <v>0</v>
      </c>
      <c r="Q97" s="2">
        <f>Inskrivning!V131</f>
        <v>0</v>
      </c>
      <c r="R97" s="1">
        <f>Inskrivning!W131</f>
        <v>0</v>
      </c>
      <c r="S97" s="1">
        <f>Inskrivning!X131</f>
        <v>0</v>
      </c>
    </row>
    <row r="98" spans="1:19" ht="15" x14ac:dyDescent="0.25">
      <c r="A98" s="2"/>
      <c r="B98" s="2" t="str">
        <f>Inskrivning!G132</f>
        <v/>
      </c>
      <c r="C98" s="2" t="s">
        <v>81</v>
      </c>
      <c r="D98" s="2" t="str">
        <f t="shared" si="2"/>
        <v xml:space="preserve">Kl </v>
      </c>
      <c r="E98" s="53" t="str">
        <f>Inskrivning!J132</f>
        <v/>
      </c>
      <c r="F98" s="35" t="str">
        <f>Inskrivning!K132</f>
        <v/>
      </c>
      <c r="G98" s="2">
        <f>Inskrivning!L132</f>
        <v>0</v>
      </c>
      <c r="H98" s="2">
        <f>Inskrivning!M132</f>
        <v>0</v>
      </c>
      <c r="I98" s="2">
        <f>Inskrivning!N132</f>
        <v>0</v>
      </c>
      <c r="J98" s="2">
        <f>Inskrivning!O132</f>
        <v>0</v>
      </c>
      <c r="K98" s="2">
        <f>Inskrivning!P132</f>
        <v>0</v>
      </c>
      <c r="L98" s="1">
        <f>Inskrivning!Q132</f>
        <v>0</v>
      </c>
      <c r="M98" s="2">
        <f>Inskrivning!R132</f>
        <v>0</v>
      </c>
      <c r="N98" s="2">
        <f>Inskrivning!S132</f>
        <v>0</v>
      </c>
      <c r="O98" s="2">
        <f>Inskrivning!T132</f>
        <v>0</v>
      </c>
      <c r="P98" s="2">
        <f>Inskrivning!U132</f>
        <v>0</v>
      </c>
      <c r="Q98" s="2">
        <f>Inskrivning!V132</f>
        <v>0</v>
      </c>
      <c r="R98" s="1">
        <f>Inskrivning!W132</f>
        <v>0</v>
      </c>
      <c r="S98" s="1">
        <f>Inskrivning!X132</f>
        <v>0</v>
      </c>
    </row>
    <row r="99" spans="1:19" ht="15" x14ac:dyDescent="0.25">
      <c r="A99" s="2"/>
      <c r="B99" s="2" t="str">
        <f>Inskrivning!G133</f>
        <v/>
      </c>
      <c r="C99" s="2" t="s">
        <v>81</v>
      </c>
      <c r="D99" s="2" t="str">
        <f t="shared" si="2"/>
        <v xml:space="preserve">Kl </v>
      </c>
      <c r="E99" s="53" t="str">
        <f>Inskrivning!J133</f>
        <v/>
      </c>
      <c r="F99" s="35" t="str">
        <f>Inskrivning!K133</f>
        <v/>
      </c>
      <c r="G99" s="2">
        <f>Inskrivning!L133</f>
        <v>0</v>
      </c>
      <c r="H99" s="2">
        <f>Inskrivning!M133</f>
        <v>0</v>
      </c>
      <c r="I99" s="2">
        <f>Inskrivning!N133</f>
        <v>0</v>
      </c>
      <c r="J99" s="2">
        <f>Inskrivning!O133</f>
        <v>0</v>
      </c>
      <c r="K99" s="2">
        <f>Inskrivning!P133</f>
        <v>0</v>
      </c>
      <c r="L99" s="1">
        <f>Inskrivning!Q133</f>
        <v>0</v>
      </c>
      <c r="M99" s="2">
        <f>Inskrivning!R133</f>
        <v>0</v>
      </c>
      <c r="N99" s="2">
        <f>Inskrivning!S133</f>
        <v>0</v>
      </c>
      <c r="O99" s="2">
        <f>Inskrivning!T133</f>
        <v>0</v>
      </c>
      <c r="P99" s="2">
        <f>Inskrivning!U133</f>
        <v>0</v>
      </c>
      <c r="Q99" s="2">
        <f>Inskrivning!V133</f>
        <v>0</v>
      </c>
      <c r="R99" s="1">
        <f>Inskrivning!W133</f>
        <v>0</v>
      </c>
      <c r="S99" s="1">
        <f>Inskrivning!X133</f>
        <v>0</v>
      </c>
    </row>
    <row r="100" spans="1:19" ht="15" x14ac:dyDescent="0.25">
      <c r="A100" s="2"/>
      <c r="B100" s="2" t="str">
        <f>Inskrivning!G134</f>
        <v/>
      </c>
      <c r="C100" s="2" t="s">
        <v>81</v>
      </c>
      <c r="D100" s="2" t="str">
        <f t="shared" si="2"/>
        <v xml:space="preserve">Kl </v>
      </c>
      <c r="E100" s="53" t="str">
        <f>Inskrivning!J134</f>
        <v/>
      </c>
      <c r="F100" s="35" t="str">
        <f>Inskrivning!K134</f>
        <v/>
      </c>
      <c r="G100" s="2">
        <f>Inskrivning!L134</f>
        <v>0</v>
      </c>
      <c r="H100" s="2">
        <f>Inskrivning!M134</f>
        <v>0</v>
      </c>
      <c r="I100" s="2">
        <f>Inskrivning!N134</f>
        <v>0</v>
      </c>
      <c r="J100" s="2">
        <f>Inskrivning!O134</f>
        <v>0</v>
      </c>
      <c r="K100" s="2">
        <f>Inskrivning!P134</f>
        <v>0</v>
      </c>
      <c r="L100" s="1">
        <f>Inskrivning!Q134</f>
        <v>0</v>
      </c>
      <c r="M100" s="2">
        <f>Inskrivning!R134</f>
        <v>0</v>
      </c>
      <c r="N100" s="2">
        <f>Inskrivning!S134</f>
        <v>0</v>
      </c>
      <c r="O100" s="2">
        <f>Inskrivning!T134</f>
        <v>0</v>
      </c>
      <c r="P100" s="2">
        <f>Inskrivning!U134</f>
        <v>0</v>
      </c>
      <c r="Q100" s="2">
        <f>Inskrivning!V134</f>
        <v>0</v>
      </c>
      <c r="R100" s="1">
        <f>Inskrivning!W134</f>
        <v>0</v>
      </c>
      <c r="S100" s="1">
        <f>Inskrivning!X134</f>
        <v>0</v>
      </c>
    </row>
    <row r="101" spans="1:19" ht="15" x14ac:dyDescent="0.25">
      <c r="A101" s="2"/>
      <c r="B101" s="2" t="str">
        <f>Inskrivning!G135</f>
        <v/>
      </c>
      <c r="C101" s="2" t="s">
        <v>81</v>
      </c>
      <c r="D101" s="2" t="str">
        <f t="shared" ref="D101:D132" si="3">C101&amp;" "&amp;B101</f>
        <v xml:space="preserve">Kl </v>
      </c>
      <c r="E101" s="53" t="str">
        <f>Inskrivning!J135</f>
        <v/>
      </c>
      <c r="F101" s="35" t="str">
        <f>Inskrivning!K135</f>
        <v/>
      </c>
      <c r="G101" s="2">
        <f>Inskrivning!L135</f>
        <v>0</v>
      </c>
      <c r="H101" s="2">
        <f>Inskrivning!M135</f>
        <v>0</v>
      </c>
      <c r="I101" s="2">
        <f>Inskrivning!N135</f>
        <v>0</v>
      </c>
      <c r="J101" s="2">
        <f>Inskrivning!O135</f>
        <v>0</v>
      </c>
      <c r="K101" s="2">
        <f>Inskrivning!P135</f>
        <v>0</v>
      </c>
      <c r="L101" s="1">
        <f>Inskrivning!Q135</f>
        <v>0</v>
      </c>
      <c r="M101" s="2">
        <f>Inskrivning!R135</f>
        <v>0</v>
      </c>
      <c r="N101" s="2">
        <f>Inskrivning!S135</f>
        <v>0</v>
      </c>
      <c r="O101" s="2">
        <f>Inskrivning!T135</f>
        <v>0</v>
      </c>
      <c r="P101" s="2">
        <f>Inskrivning!U135</f>
        <v>0</v>
      </c>
      <c r="Q101" s="2">
        <f>Inskrivning!V135</f>
        <v>0</v>
      </c>
      <c r="R101" s="1">
        <f>Inskrivning!W135</f>
        <v>0</v>
      </c>
      <c r="S101" s="1">
        <f>Inskrivning!X135</f>
        <v>0</v>
      </c>
    </row>
    <row r="102" spans="1:19" ht="15" x14ac:dyDescent="0.25">
      <c r="A102" s="2"/>
      <c r="B102" s="2" t="str">
        <f>Inskrivning!G136</f>
        <v/>
      </c>
      <c r="C102" s="2" t="s">
        <v>81</v>
      </c>
      <c r="D102" s="2" t="str">
        <f t="shared" si="3"/>
        <v xml:space="preserve">Kl </v>
      </c>
      <c r="E102" s="53" t="str">
        <f>Inskrivning!J136</f>
        <v/>
      </c>
      <c r="F102" s="35" t="str">
        <f>Inskrivning!K136</f>
        <v/>
      </c>
      <c r="G102" s="2">
        <f>Inskrivning!L136</f>
        <v>0</v>
      </c>
      <c r="H102" s="2">
        <f>Inskrivning!M136</f>
        <v>0</v>
      </c>
      <c r="I102" s="2">
        <f>Inskrivning!N136</f>
        <v>0</v>
      </c>
      <c r="J102" s="2">
        <f>Inskrivning!O136</f>
        <v>0</v>
      </c>
      <c r="K102" s="2">
        <f>Inskrivning!P136</f>
        <v>0</v>
      </c>
      <c r="L102" s="1">
        <f>Inskrivning!Q136</f>
        <v>0</v>
      </c>
      <c r="M102" s="2">
        <f>Inskrivning!R136</f>
        <v>0</v>
      </c>
      <c r="N102" s="2">
        <f>Inskrivning!S136</f>
        <v>0</v>
      </c>
      <c r="O102" s="2">
        <f>Inskrivning!T136</f>
        <v>0</v>
      </c>
      <c r="P102" s="2">
        <f>Inskrivning!U136</f>
        <v>0</v>
      </c>
      <c r="Q102" s="2">
        <f>Inskrivning!V136</f>
        <v>0</v>
      </c>
      <c r="R102" s="1">
        <f>Inskrivning!W136</f>
        <v>0</v>
      </c>
      <c r="S102" s="1">
        <f>Inskrivning!X136</f>
        <v>0</v>
      </c>
    </row>
    <row r="103" spans="1:19" ht="15" x14ac:dyDescent="0.25">
      <c r="A103" s="2"/>
      <c r="B103" s="2" t="str">
        <f>Inskrivning!G137</f>
        <v/>
      </c>
      <c r="C103" s="2" t="s">
        <v>81</v>
      </c>
      <c r="D103" s="2" t="str">
        <f t="shared" si="3"/>
        <v xml:space="preserve">Kl </v>
      </c>
      <c r="E103" s="53" t="str">
        <f>Inskrivning!J137</f>
        <v/>
      </c>
      <c r="F103" s="35" t="str">
        <f>Inskrivning!K137</f>
        <v/>
      </c>
      <c r="G103" s="2">
        <f>Inskrivning!L137</f>
        <v>0</v>
      </c>
      <c r="H103" s="2">
        <f>Inskrivning!M137</f>
        <v>0</v>
      </c>
      <c r="I103" s="2">
        <f>Inskrivning!N137</f>
        <v>0</v>
      </c>
      <c r="J103" s="2">
        <f>Inskrivning!O137</f>
        <v>0</v>
      </c>
      <c r="K103" s="2">
        <f>Inskrivning!P137</f>
        <v>0</v>
      </c>
      <c r="L103" s="1">
        <f>Inskrivning!Q137</f>
        <v>0</v>
      </c>
      <c r="M103" s="2">
        <f>Inskrivning!R137</f>
        <v>0</v>
      </c>
      <c r="N103" s="2">
        <f>Inskrivning!S137</f>
        <v>0</v>
      </c>
      <c r="O103" s="2">
        <f>Inskrivning!T137</f>
        <v>0</v>
      </c>
      <c r="P103" s="2">
        <f>Inskrivning!U137</f>
        <v>0</v>
      </c>
      <c r="Q103" s="2">
        <f>Inskrivning!V137</f>
        <v>0</v>
      </c>
      <c r="R103" s="1">
        <f>Inskrivning!W137</f>
        <v>0</v>
      </c>
      <c r="S103" s="1">
        <f>Inskrivning!X137</f>
        <v>0</v>
      </c>
    </row>
    <row r="104" spans="1:19" ht="15" x14ac:dyDescent="0.25">
      <c r="A104" s="2"/>
      <c r="B104" s="2" t="str">
        <f>Inskrivning!G138</f>
        <v/>
      </c>
      <c r="C104" s="2" t="s">
        <v>81</v>
      </c>
      <c r="D104" s="2" t="str">
        <f t="shared" si="3"/>
        <v xml:space="preserve">Kl </v>
      </c>
      <c r="E104" s="53" t="str">
        <f>Inskrivning!J138</f>
        <v/>
      </c>
      <c r="F104" s="35" t="str">
        <f>Inskrivning!K138</f>
        <v/>
      </c>
      <c r="G104" s="2">
        <f>Inskrivning!L138</f>
        <v>0</v>
      </c>
      <c r="H104" s="2">
        <f>Inskrivning!M138</f>
        <v>0</v>
      </c>
      <c r="I104" s="2">
        <f>Inskrivning!N138</f>
        <v>0</v>
      </c>
      <c r="J104" s="2">
        <f>Inskrivning!O138</f>
        <v>0</v>
      </c>
      <c r="K104" s="2">
        <f>Inskrivning!P138</f>
        <v>0</v>
      </c>
      <c r="L104" s="1">
        <f>Inskrivning!Q138</f>
        <v>0</v>
      </c>
      <c r="M104" s="2">
        <f>Inskrivning!R138</f>
        <v>0</v>
      </c>
      <c r="N104" s="2">
        <f>Inskrivning!S138</f>
        <v>0</v>
      </c>
      <c r="O104" s="2">
        <f>Inskrivning!T138</f>
        <v>0</v>
      </c>
      <c r="P104" s="2">
        <f>Inskrivning!U138</f>
        <v>0</v>
      </c>
      <c r="Q104" s="2">
        <f>Inskrivning!V138</f>
        <v>0</v>
      </c>
      <c r="R104" s="1">
        <f>Inskrivning!W138</f>
        <v>0</v>
      </c>
      <c r="S104" s="1">
        <f>Inskrivning!X138</f>
        <v>0</v>
      </c>
    </row>
    <row r="105" spans="1:19" ht="15" x14ac:dyDescent="0.25">
      <c r="A105" s="2"/>
      <c r="B105" s="2" t="str">
        <f>Inskrivning!G139</f>
        <v/>
      </c>
      <c r="C105" s="2" t="s">
        <v>81</v>
      </c>
      <c r="D105" s="2" t="str">
        <f t="shared" si="3"/>
        <v xml:space="preserve">Kl </v>
      </c>
      <c r="E105" s="53" t="str">
        <f>Inskrivning!J139</f>
        <v/>
      </c>
      <c r="F105" s="35" t="str">
        <f>Inskrivning!K139</f>
        <v/>
      </c>
      <c r="G105" s="2">
        <f>Inskrivning!L139</f>
        <v>0</v>
      </c>
      <c r="H105" s="2">
        <f>Inskrivning!M139</f>
        <v>0</v>
      </c>
      <c r="I105" s="2">
        <f>Inskrivning!N139</f>
        <v>0</v>
      </c>
      <c r="J105" s="2">
        <f>Inskrivning!O139</f>
        <v>0</v>
      </c>
      <c r="K105" s="2">
        <f>Inskrivning!P139</f>
        <v>0</v>
      </c>
      <c r="L105" s="1">
        <f>Inskrivning!Q139</f>
        <v>0</v>
      </c>
      <c r="M105" s="2">
        <f>Inskrivning!R139</f>
        <v>0</v>
      </c>
      <c r="N105" s="2">
        <f>Inskrivning!S139</f>
        <v>0</v>
      </c>
      <c r="O105" s="2">
        <f>Inskrivning!T139</f>
        <v>0</v>
      </c>
      <c r="P105" s="2">
        <f>Inskrivning!U139</f>
        <v>0</v>
      </c>
      <c r="Q105" s="2">
        <f>Inskrivning!V139</f>
        <v>0</v>
      </c>
      <c r="R105" s="1">
        <f>Inskrivning!W139</f>
        <v>0</v>
      </c>
      <c r="S105" s="1">
        <f>Inskrivning!X139</f>
        <v>0</v>
      </c>
    </row>
    <row r="106" spans="1:19" ht="15" x14ac:dyDescent="0.25">
      <c r="A106" s="2"/>
      <c r="B106" s="2" t="str">
        <f>Inskrivning!G140</f>
        <v/>
      </c>
      <c r="C106" s="2" t="s">
        <v>81</v>
      </c>
      <c r="D106" s="2" t="str">
        <f t="shared" si="3"/>
        <v xml:space="preserve">Kl </v>
      </c>
      <c r="E106" s="53" t="str">
        <f>Inskrivning!J140</f>
        <v/>
      </c>
      <c r="F106" s="35" t="str">
        <f>Inskrivning!K140</f>
        <v/>
      </c>
      <c r="G106" s="2">
        <f>Inskrivning!L140</f>
        <v>0</v>
      </c>
      <c r="H106" s="2">
        <f>Inskrivning!M140</f>
        <v>0</v>
      </c>
      <c r="I106" s="2">
        <f>Inskrivning!N140</f>
        <v>0</v>
      </c>
      <c r="J106" s="2">
        <f>Inskrivning!O140</f>
        <v>0</v>
      </c>
      <c r="K106" s="2">
        <f>Inskrivning!P140</f>
        <v>0</v>
      </c>
      <c r="L106" s="1">
        <f>Inskrivning!Q140</f>
        <v>0</v>
      </c>
      <c r="M106" s="2">
        <f>Inskrivning!R140</f>
        <v>0</v>
      </c>
      <c r="N106" s="2">
        <f>Inskrivning!S140</f>
        <v>0</v>
      </c>
      <c r="O106" s="2">
        <f>Inskrivning!T140</f>
        <v>0</v>
      </c>
      <c r="P106" s="2">
        <f>Inskrivning!U140</f>
        <v>0</v>
      </c>
      <c r="Q106" s="2">
        <f>Inskrivning!V140</f>
        <v>0</v>
      </c>
      <c r="R106" s="1">
        <f>Inskrivning!W140</f>
        <v>0</v>
      </c>
      <c r="S106" s="1">
        <f>Inskrivning!X140</f>
        <v>0</v>
      </c>
    </row>
    <row r="107" spans="1:19" ht="15" x14ac:dyDescent="0.25">
      <c r="A107" s="2"/>
      <c r="B107" s="2" t="str">
        <f>Inskrivning!G141</f>
        <v/>
      </c>
      <c r="C107" s="2" t="s">
        <v>81</v>
      </c>
      <c r="D107" s="2" t="str">
        <f t="shared" si="3"/>
        <v xml:space="preserve">Kl </v>
      </c>
      <c r="E107" s="53" t="str">
        <f>Inskrivning!J141</f>
        <v/>
      </c>
      <c r="F107" s="35" t="str">
        <f>Inskrivning!K141</f>
        <v/>
      </c>
      <c r="G107" s="2">
        <f>Inskrivning!L141</f>
        <v>0</v>
      </c>
      <c r="H107" s="2">
        <f>Inskrivning!M141</f>
        <v>0</v>
      </c>
      <c r="I107" s="2">
        <f>Inskrivning!N141</f>
        <v>0</v>
      </c>
      <c r="J107" s="2">
        <f>Inskrivning!O141</f>
        <v>0</v>
      </c>
      <c r="K107" s="2">
        <f>Inskrivning!P141</f>
        <v>0</v>
      </c>
      <c r="L107" s="1">
        <f>Inskrivning!Q141</f>
        <v>0</v>
      </c>
      <c r="M107" s="2">
        <f>Inskrivning!R141</f>
        <v>0</v>
      </c>
      <c r="N107" s="2">
        <f>Inskrivning!S141</f>
        <v>0</v>
      </c>
      <c r="O107" s="2">
        <f>Inskrivning!T141</f>
        <v>0</v>
      </c>
      <c r="P107" s="2">
        <f>Inskrivning!U141</f>
        <v>0</v>
      </c>
      <c r="Q107" s="2">
        <f>Inskrivning!V141</f>
        <v>0</v>
      </c>
      <c r="R107" s="1">
        <f>Inskrivning!W141</f>
        <v>0</v>
      </c>
      <c r="S107" s="1">
        <f>Inskrivning!X141</f>
        <v>0</v>
      </c>
    </row>
    <row r="108" spans="1:19" ht="15" x14ac:dyDescent="0.25">
      <c r="A108" s="2"/>
      <c r="B108" s="2" t="str">
        <f>Inskrivning!G142</f>
        <v/>
      </c>
      <c r="C108" s="2" t="s">
        <v>81</v>
      </c>
      <c r="D108" s="2" t="str">
        <f t="shared" si="3"/>
        <v xml:space="preserve">Kl </v>
      </c>
      <c r="E108" s="53" t="str">
        <f>Inskrivning!J142</f>
        <v/>
      </c>
      <c r="F108" s="35" t="str">
        <f>Inskrivning!K142</f>
        <v/>
      </c>
      <c r="G108" s="2">
        <f>Inskrivning!L142</f>
        <v>0</v>
      </c>
      <c r="H108" s="2">
        <f>Inskrivning!M142</f>
        <v>0</v>
      </c>
      <c r="I108" s="2">
        <f>Inskrivning!N142</f>
        <v>0</v>
      </c>
      <c r="J108" s="2">
        <f>Inskrivning!O142</f>
        <v>0</v>
      </c>
      <c r="K108" s="2">
        <f>Inskrivning!P142</f>
        <v>0</v>
      </c>
      <c r="L108" s="1">
        <f>Inskrivning!Q142</f>
        <v>0</v>
      </c>
      <c r="M108" s="2">
        <f>Inskrivning!R142</f>
        <v>0</v>
      </c>
      <c r="N108" s="2">
        <f>Inskrivning!S142</f>
        <v>0</v>
      </c>
      <c r="O108" s="2">
        <f>Inskrivning!T142</f>
        <v>0</v>
      </c>
      <c r="P108" s="2">
        <f>Inskrivning!U142</f>
        <v>0</v>
      </c>
      <c r="Q108" s="2">
        <f>Inskrivning!V142</f>
        <v>0</v>
      </c>
      <c r="R108" s="1">
        <f>Inskrivning!W142</f>
        <v>0</v>
      </c>
      <c r="S108" s="1">
        <f>Inskrivning!X142</f>
        <v>0</v>
      </c>
    </row>
    <row r="109" spans="1:19" ht="15" x14ac:dyDescent="0.25">
      <c r="A109" s="2"/>
      <c r="B109" s="2" t="str">
        <f>Inskrivning!G143</f>
        <v/>
      </c>
      <c r="C109" s="2" t="s">
        <v>81</v>
      </c>
      <c r="D109" s="2" t="str">
        <f t="shared" si="3"/>
        <v xml:space="preserve">Kl </v>
      </c>
      <c r="E109" s="53" t="str">
        <f>Inskrivning!J143</f>
        <v/>
      </c>
      <c r="F109" s="35" t="str">
        <f>Inskrivning!K143</f>
        <v/>
      </c>
      <c r="G109" s="2">
        <f>Inskrivning!L143</f>
        <v>0</v>
      </c>
      <c r="H109" s="2">
        <f>Inskrivning!M143</f>
        <v>0</v>
      </c>
      <c r="I109" s="2">
        <f>Inskrivning!N143</f>
        <v>0</v>
      </c>
      <c r="J109" s="2">
        <f>Inskrivning!O143</f>
        <v>0</v>
      </c>
      <c r="K109" s="2">
        <f>Inskrivning!P143</f>
        <v>0</v>
      </c>
      <c r="L109" s="1">
        <f>Inskrivning!Q143</f>
        <v>0</v>
      </c>
      <c r="M109" s="2">
        <f>Inskrivning!R143</f>
        <v>0</v>
      </c>
      <c r="N109" s="2">
        <f>Inskrivning!S143</f>
        <v>0</v>
      </c>
      <c r="O109" s="2">
        <f>Inskrivning!T143</f>
        <v>0</v>
      </c>
      <c r="P109" s="2">
        <f>Inskrivning!U143</f>
        <v>0</v>
      </c>
      <c r="Q109" s="2">
        <f>Inskrivning!V143</f>
        <v>0</v>
      </c>
      <c r="R109" s="1">
        <f>Inskrivning!W143</f>
        <v>0</v>
      </c>
      <c r="S109" s="1">
        <f>Inskrivning!X143</f>
        <v>0</v>
      </c>
    </row>
    <row r="110" spans="1:19" ht="15" x14ac:dyDescent="0.25">
      <c r="A110" s="2"/>
      <c r="B110" s="2" t="str">
        <f>Inskrivning!G144</f>
        <v/>
      </c>
      <c r="C110" s="2" t="s">
        <v>81</v>
      </c>
      <c r="D110" s="2" t="str">
        <f t="shared" si="3"/>
        <v xml:space="preserve">Kl </v>
      </c>
      <c r="E110" s="53" t="str">
        <f>Inskrivning!J144</f>
        <v/>
      </c>
      <c r="F110" s="35" t="str">
        <f>Inskrivning!K144</f>
        <v/>
      </c>
      <c r="G110" s="2">
        <f>Inskrivning!L144</f>
        <v>0</v>
      </c>
      <c r="H110" s="2">
        <f>Inskrivning!M144</f>
        <v>0</v>
      </c>
      <c r="I110" s="2">
        <f>Inskrivning!N144</f>
        <v>0</v>
      </c>
      <c r="J110" s="2">
        <f>Inskrivning!O144</f>
        <v>0</v>
      </c>
      <c r="K110" s="2">
        <f>Inskrivning!P144</f>
        <v>0</v>
      </c>
      <c r="L110" s="1">
        <f>Inskrivning!Q144</f>
        <v>0</v>
      </c>
      <c r="M110" s="2">
        <f>Inskrivning!R144</f>
        <v>0</v>
      </c>
      <c r="N110" s="2">
        <f>Inskrivning!S144</f>
        <v>0</v>
      </c>
      <c r="O110" s="2">
        <f>Inskrivning!T144</f>
        <v>0</v>
      </c>
      <c r="P110" s="2">
        <f>Inskrivning!U144</f>
        <v>0</v>
      </c>
      <c r="Q110" s="2">
        <f>Inskrivning!V144</f>
        <v>0</v>
      </c>
      <c r="R110" s="1">
        <f>Inskrivning!W144</f>
        <v>0</v>
      </c>
      <c r="S110" s="1">
        <f>Inskrivning!X144</f>
        <v>0</v>
      </c>
    </row>
    <row r="111" spans="1:19" ht="15" x14ac:dyDescent="0.25">
      <c r="A111" s="2"/>
      <c r="B111" s="2" t="str">
        <f>Inskrivning!G145</f>
        <v/>
      </c>
      <c r="C111" s="2" t="s">
        <v>81</v>
      </c>
      <c r="D111" s="2" t="str">
        <f t="shared" si="3"/>
        <v xml:space="preserve">Kl </v>
      </c>
      <c r="E111" s="53" t="str">
        <f>Inskrivning!J145</f>
        <v/>
      </c>
      <c r="F111" s="35" t="str">
        <f>Inskrivning!K145</f>
        <v/>
      </c>
      <c r="G111" s="2">
        <f>Inskrivning!L145</f>
        <v>0</v>
      </c>
      <c r="H111" s="2">
        <f>Inskrivning!M145</f>
        <v>0</v>
      </c>
      <c r="I111" s="2">
        <f>Inskrivning!N145</f>
        <v>0</v>
      </c>
      <c r="J111" s="2">
        <f>Inskrivning!O145</f>
        <v>0</v>
      </c>
      <c r="K111" s="2">
        <f>Inskrivning!P145</f>
        <v>0</v>
      </c>
      <c r="L111" s="1">
        <f>Inskrivning!Q145</f>
        <v>0</v>
      </c>
      <c r="M111" s="2">
        <f>Inskrivning!R145</f>
        <v>0</v>
      </c>
      <c r="N111" s="2">
        <f>Inskrivning!S145</f>
        <v>0</v>
      </c>
      <c r="O111" s="2">
        <f>Inskrivning!T145</f>
        <v>0</v>
      </c>
      <c r="P111" s="2">
        <f>Inskrivning!U145</f>
        <v>0</v>
      </c>
      <c r="Q111" s="2">
        <f>Inskrivning!V145</f>
        <v>0</v>
      </c>
      <c r="R111" s="1">
        <f>Inskrivning!W145</f>
        <v>0</v>
      </c>
      <c r="S111" s="1">
        <f>Inskrivning!X145</f>
        <v>0</v>
      </c>
    </row>
    <row r="112" spans="1:19" ht="15" x14ac:dyDescent="0.25">
      <c r="A112" s="2"/>
      <c r="B112" s="2" t="str">
        <f>Inskrivning!G146</f>
        <v/>
      </c>
      <c r="C112" s="2" t="s">
        <v>81</v>
      </c>
      <c r="D112" s="2" t="str">
        <f t="shared" si="3"/>
        <v xml:space="preserve">Kl </v>
      </c>
      <c r="E112" s="53" t="str">
        <f>Inskrivning!J146</f>
        <v/>
      </c>
      <c r="F112" s="35" t="str">
        <f>Inskrivning!K146</f>
        <v/>
      </c>
      <c r="G112" s="2">
        <f>Inskrivning!L146</f>
        <v>0</v>
      </c>
      <c r="H112" s="2">
        <f>Inskrivning!M146</f>
        <v>0</v>
      </c>
      <c r="I112" s="2">
        <f>Inskrivning!N146</f>
        <v>0</v>
      </c>
      <c r="J112" s="2">
        <f>Inskrivning!O146</f>
        <v>0</v>
      </c>
      <c r="K112" s="2">
        <f>Inskrivning!P146</f>
        <v>0</v>
      </c>
      <c r="L112" s="1">
        <f>Inskrivning!Q146</f>
        <v>0</v>
      </c>
      <c r="M112" s="2">
        <f>Inskrivning!R146</f>
        <v>0</v>
      </c>
      <c r="N112" s="2">
        <f>Inskrivning!S146</f>
        <v>0</v>
      </c>
      <c r="O112" s="2">
        <f>Inskrivning!T146</f>
        <v>0</v>
      </c>
      <c r="P112" s="2">
        <f>Inskrivning!U146</f>
        <v>0</v>
      </c>
      <c r="Q112" s="2">
        <f>Inskrivning!V146</f>
        <v>0</v>
      </c>
      <c r="R112" s="1">
        <f>Inskrivning!W146</f>
        <v>0</v>
      </c>
      <c r="S112" s="1">
        <f>Inskrivning!X146</f>
        <v>0</v>
      </c>
    </row>
    <row r="113" spans="1:19" ht="15" x14ac:dyDescent="0.25">
      <c r="A113" s="2"/>
      <c r="B113" s="2" t="str">
        <f>Inskrivning!G147</f>
        <v/>
      </c>
      <c r="C113" s="2" t="s">
        <v>81</v>
      </c>
      <c r="D113" s="2" t="str">
        <f t="shared" si="3"/>
        <v xml:space="preserve">Kl </v>
      </c>
      <c r="E113" s="53" t="str">
        <f>Inskrivning!J147</f>
        <v/>
      </c>
      <c r="F113" s="35" t="str">
        <f>Inskrivning!K147</f>
        <v/>
      </c>
      <c r="G113" s="2">
        <f>Inskrivning!L147</f>
        <v>0</v>
      </c>
      <c r="H113" s="2">
        <f>Inskrivning!M147</f>
        <v>0</v>
      </c>
      <c r="I113" s="2">
        <f>Inskrivning!N147</f>
        <v>0</v>
      </c>
      <c r="J113" s="2">
        <f>Inskrivning!O147</f>
        <v>0</v>
      </c>
      <c r="K113" s="2">
        <f>Inskrivning!P147</f>
        <v>0</v>
      </c>
      <c r="L113" s="1">
        <f>Inskrivning!Q147</f>
        <v>0</v>
      </c>
      <c r="M113" s="2">
        <f>Inskrivning!R147</f>
        <v>0</v>
      </c>
      <c r="N113" s="2">
        <f>Inskrivning!S147</f>
        <v>0</v>
      </c>
      <c r="O113" s="2">
        <f>Inskrivning!T147</f>
        <v>0</v>
      </c>
      <c r="P113" s="2">
        <f>Inskrivning!U147</f>
        <v>0</v>
      </c>
      <c r="Q113" s="2">
        <f>Inskrivning!V147</f>
        <v>0</v>
      </c>
      <c r="R113" s="1">
        <f>Inskrivning!W147</f>
        <v>0</v>
      </c>
      <c r="S113" s="1">
        <f>Inskrivning!X147</f>
        <v>0</v>
      </c>
    </row>
    <row r="114" spans="1:19" ht="15" x14ac:dyDescent="0.25">
      <c r="A114" s="2"/>
      <c r="B114" s="2" t="str">
        <f>Inskrivning!G148</f>
        <v/>
      </c>
      <c r="C114" s="2" t="s">
        <v>81</v>
      </c>
      <c r="D114" s="2" t="str">
        <f t="shared" si="3"/>
        <v xml:space="preserve">Kl </v>
      </c>
      <c r="E114" s="53" t="str">
        <f>Inskrivning!J148</f>
        <v/>
      </c>
      <c r="F114" s="35" t="str">
        <f>Inskrivning!K148</f>
        <v/>
      </c>
      <c r="G114" s="2">
        <f>Inskrivning!L148</f>
        <v>0</v>
      </c>
      <c r="H114" s="2">
        <f>Inskrivning!M148</f>
        <v>0</v>
      </c>
      <c r="I114" s="2">
        <f>Inskrivning!N148</f>
        <v>0</v>
      </c>
      <c r="J114" s="2">
        <f>Inskrivning!O148</f>
        <v>0</v>
      </c>
      <c r="K114" s="2">
        <f>Inskrivning!P148</f>
        <v>0</v>
      </c>
      <c r="L114" s="1">
        <f>Inskrivning!Q148</f>
        <v>0</v>
      </c>
      <c r="M114" s="2">
        <f>Inskrivning!R148</f>
        <v>0</v>
      </c>
      <c r="N114" s="2">
        <f>Inskrivning!S148</f>
        <v>0</v>
      </c>
      <c r="O114" s="2">
        <f>Inskrivning!T148</f>
        <v>0</v>
      </c>
      <c r="P114" s="2">
        <f>Inskrivning!U148</f>
        <v>0</v>
      </c>
      <c r="Q114" s="2">
        <f>Inskrivning!V148</f>
        <v>0</v>
      </c>
      <c r="R114" s="1">
        <f>Inskrivning!W148</f>
        <v>0</v>
      </c>
      <c r="S114" s="1">
        <f>Inskrivning!X148</f>
        <v>0</v>
      </c>
    </row>
    <row r="115" spans="1:19" ht="15" x14ac:dyDescent="0.25">
      <c r="A115" s="2"/>
      <c r="B115" s="2" t="str">
        <f>Inskrivning!G149</f>
        <v/>
      </c>
      <c r="C115" s="2" t="s">
        <v>81</v>
      </c>
      <c r="D115" s="2" t="str">
        <f t="shared" si="3"/>
        <v xml:space="preserve">Kl </v>
      </c>
      <c r="E115" s="53" t="str">
        <f>Inskrivning!J149</f>
        <v/>
      </c>
      <c r="F115" s="35" t="str">
        <f>Inskrivning!K149</f>
        <v/>
      </c>
      <c r="G115" s="2">
        <f>Inskrivning!L149</f>
        <v>0</v>
      </c>
      <c r="H115" s="2">
        <f>Inskrivning!M149</f>
        <v>0</v>
      </c>
      <c r="I115" s="2">
        <f>Inskrivning!N149</f>
        <v>0</v>
      </c>
      <c r="J115" s="2">
        <f>Inskrivning!O149</f>
        <v>0</v>
      </c>
      <c r="K115" s="2">
        <f>Inskrivning!P149</f>
        <v>0</v>
      </c>
      <c r="L115" s="1">
        <f>Inskrivning!Q149</f>
        <v>0</v>
      </c>
      <c r="M115" s="2">
        <f>Inskrivning!R149</f>
        <v>0</v>
      </c>
      <c r="N115" s="2">
        <f>Inskrivning!S149</f>
        <v>0</v>
      </c>
      <c r="O115" s="2">
        <f>Inskrivning!T149</f>
        <v>0</v>
      </c>
      <c r="P115" s="2">
        <f>Inskrivning!U149</f>
        <v>0</v>
      </c>
      <c r="Q115" s="2">
        <f>Inskrivning!V149</f>
        <v>0</v>
      </c>
      <c r="R115" s="1">
        <f>Inskrivning!W149</f>
        <v>0</v>
      </c>
      <c r="S115" s="1">
        <f>Inskrivning!X149</f>
        <v>0</v>
      </c>
    </row>
    <row r="116" spans="1:19" ht="15" x14ac:dyDescent="0.25">
      <c r="A116" s="2"/>
      <c r="B116" s="2" t="str">
        <f>Inskrivning!G150</f>
        <v/>
      </c>
      <c r="C116" s="2" t="s">
        <v>81</v>
      </c>
      <c r="D116" s="2" t="str">
        <f t="shared" si="3"/>
        <v xml:space="preserve">Kl </v>
      </c>
      <c r="E116" s="53" t="str">
        <f>Inskrivning!J150</f>
        <v/>
      </c>
      <c r="F116" s="35" t="str">
        <f>Inskrivning!K150</f>
        <v/>
      </c>
      <c r="G116" s="2">
        <f>Inskrivning!L150</f>
        <v>0</v>
      </c>
      <c r="H116" s="2">
        <f>Inskrivning!M150</f>
        <v>0</v>
      </c>
      <c r="I116" s="2">
        <f>Inskrivning!N150</f>
        <v>0</v>
      </c>
      <c r="J116" s="2">
        <f>Inskrivning!O150</f>
        <v>0</v>
      </c>
      <c r="K116" s="2">
        <f>Inskrivning!P150</f>
        <v>0</v>
      </c>
      <c r="L116" s="1">
        <f>Inskrivning!Q150</f>
        <v>0</v>
      </c>
      <c r="M116" s="2">
        <f>Inskrivning!R150</f>
        <v>0</v>
      </c>
      <c r="N116" s="2">
        <f>Inskrivning!S150</f>
        <v>0</v>
      </c>
      <c r="O116" s="2">
        <f>Inskrivning!T150</f>
        <v>0</v>
      </c>
      <c r="P116" s="2">
        <f>Inskrivning!U150</f>
        <v>0</v>
      </c>
      <c r="Q116" s="2">
        <f>Inskrivning!V150</f>
        <v>0</v>
      </c>
      <c r="R116" s="1">
        <f>Inskrivning!W150</f>
        <v>0</v>
      </c>
      <c r="S116" s="1">
        <f>Inskrivning!X150</f>
        <v>0</v>
      </c>
    </row>
    <row r="117" spans="1:19" ht="15" x14ac:dyDescent="0.25">
      <c r="A117" s="2"/>
      <c r="B117" s="2" t="str">
        <f>Inskrivning!G152</f>
        <v/>
      </c>
      <c r="C117" s="2" t="s">
        <v>81</v>
      </c>
      <c r="D117" s="2" t="str">
        <f t="shared" si="3"/>
        <v xml:space="preserve">Kl </v>
      </c>
      <c r="E117" s="53" t="str">
        <f>Inskrivning!J152</f>
        <v/>
      </c>
      <c r="F117" s="35" t="str">
        <f>Inskrivning!K152</f>
        <v/>
      </c>
      <c r="G117" s="2">
        <f>Inskrivning!L152</f>
        <v>0</v>
      </c>
      <c r="H117" s="2">
        <f>Inskrivning!M152</f>
        <v>0</v>
      </c>
      <c r="I117" s="2">
        <f>Inskrivning!N152</f>
        <v>0</v>
      </c>
      <c r="J117" s="2">
        <f>Inskrivning!O152</f>
        <v>0</v>
      </c>
      <c r="K117" s="2">
        <f>Inskrivning!P152</f>
        <v>0</v>
      </c>
      <c r="L117" s="1">
        <f>Inskrivning!Q152</f>
        <v>0</v>
      </c>
      <c r="M117" s="2">
        <f>Inskrivning!R152</f>
        <v>0</v>
      </c>
      <c r="N117" s="2">
        <f>Inskrivning!S152</f>
        <v>0</v>
      </c>
      <c r="O117" s="2">
        <f>Inskrivning!T152</f>
        <v>0</v>
      </c>
      <c r="P117" s="2">
        <f>Inskrivning!U152</f>
        <v>0</v>
      </c>
      <c r="Q117" s="2">
        <f>Inskrivning!V152</f>
        <v>0</v>
      </c>
      <c r="R117" s="1">
        <f>Inskrivning!W152</f>
        <v>0</v>
      </c>
      <c r="S117" s="1">
        <f>Inskrivning!X152</f>
        <v>0</v>
      </c>
    </row>
    <row r="118" spans="1:19" ht="15" x14ac:dyDescent="0.25">
      <c r="A118" s="2"/>
      <c r="B118" s="2" t="str">
        <f>Inskrivning!G153</f>
        <v/>
      </c>
      <c r="C118" s="2" t="s">
        <v>81</v>
      </c>
      <c r="D118" s="2" t="str">
        <f t="shared" si="3"/>
        <v xml:space="preserve">Kl </v>
      </c>
      <c r="E118" s="53" t="str">
        <f>Inskrivning!J153</f>
        <v/>
      </c>
      <c r="F118" s="35" t="str">
        <f>Inskrivning!K153</f>
        <v/>
      </c>
      <c r="G118" s="2">
        <f>Inskrivning!L153</f>
        <v>0</v>
      </c>
      <c r="H118" s="2">
        <f>Inskrivning!M153</f>
        <v>0</v>
      </c>
      <c r="I118" s="2">
        <f>Inskrivning!N153</f>
        <v>0</v>
      </c>
      <c r="J118" s="2">
        <f>Inskrivning!O153</f>
        <v>0</v>
      </c>
      <c r="K118" s="2">
        <f>Inskrivning!P153</f>
        <v>0</v>
      </c>
      <c r="L118" s="1">
        <f>Inskrivning!Q153</f>
        <v>0</v>
      </c>
      <c r="M118" s="2">
        <f>Inskrivning!R153</f>
        <v>0</v>
      </c>
      <c r="N118" s="2">
        <f>Inskrivning!S153</f>
        <v>0</v>
      </c>
      <c r="O118" s="2">
        <f>Inskrivning!T153</f>
        <v>0</v>
      </c>
      <c r="P118" s="2">
        <f>Inskrivning!U153</f>
        <v>0</v>
      </c>
      <c r="Q118" s="2">
        <f>Inskrivning!V153</f>
        <v>0</v>
      </c>
      <c r="R118" s="1">
        <f>Inskrivning!W153</f>
        <v>0</v>
      </c>
      <c r="S118" s="1">
        <f>Inskrivning!X153</f>
        <v>0</v>
      </c>
    </row>
    <row r="119" spans="1:19" ht="15" x14ac:dyDescent="0.25">
      <c r="A119" s="2"/>
      <c r="B119" s="2" t="str">
        <f>Inskrivning!G154</f>
        <v/>
      </c>
      <c r="C119" s="2" t="s">
        <v>81</v>
      </c>
      <c r="D119" s="2" t="str">
        <f t="shared" si="3"/>
        <v xml:space="preserve">Kl </v>
      </c>
      <c r="E119" s="53" t="str">
        <f>Inskrivning!J154</f>
        <v/>
      </c>
      <c r="F119" s="35" t="str">
        <f>Inskrivning!K154</f>
        <v/>
      </c>
      <c r="G119" s="2">
        <f>Inskrivning!L154</f>
        <v>0</v>
      </c>
      <c r="H119" s="2">
        <f>Inskrivning!M154</f>
        <v>0</v>
      </c>
      <c r="I119" s="2">
        <f>Inskrivning!N154</f>
        <v>0</v>
      </c>
      <c r="J119" s="2">
        <f>Inskrivning!O154</f>
        <v>0</v>
      </c>
      <c r="K119" s="2">
        <f>Inskrivning!P154</f>
        <v>0</v>
      </c>
      <c r="L119" s="1">
        <f>Inskrivning!Q154</f>
        <v>0</v>
      </c>
      <c r="M119" s="2">
        <f>Inskrivning!R154</f>
        <v>0</v>
      </c>
      <c r="N119" s="2">
        <f>Inskrivning!S154</f>
        <v>0</v>
      </c>
      <c r="O119" s="2">
        <f>Inskrivning!T154</f>
        <v>0</v>
      </c>
      <c r="P119" s="2">
        <f>Inskrivning!U154</f>
        <v>0</v>
      </c>
      <c r="Q119" s="2">
        <f>Inskrivning!V154</f>
        <v>0</v>
      </c>
      <c r="R119" s="1">
        <f>Inskrivning!W154</f>
        <v>0</v>
      </c>
      <c r="S119" s="1">
        <f>Inskrivning!X154</f>
        <v>0</v>
      </c>
    </row>
    <row r="120" spans="1:19" ht="15" x14ac:dyDescent="0.25">
      <c r="A120" s="2"/>
      <c r="B120" s="2" t="str">
        <f>Inskrivning!G155</f>
        <v/>
      </c>
      <c r="C120" s="2" t="s">
        <v>81</v>
      </c>
      <c r="D120" s="2" t="str">
        <f t="shared" si="3"/>
        <v xml:space="preserve">Kl </v>
      </c>
      <c r="E120" s="53" t="str">
        <f>Inskrivning!J155</f>
        <v/>
      </c>
      <c r="F120" s="35" t="str">
        <f>Inskrivning!K155</f>
        <v/>
      </c>
      <c r="G120" s="2">
        <f>Inskrivning!L155</f>
        <v>0</v>
      </c>
      <c r="H120" s="2">
        <f>Inskrivning!M155</f>
        <v>0</v>
      </c>
      <c r="I120" s="2">
        <f>Inskrivning!N155</f>
        <v>0</v>
      </c>
      <c r="J120" s="2">
        <f>Inskrivning!O155</f>
        <v>0</v>
      </c>
      <c r="K120" s="2">
        <f>Inskrivning!P155</f>
        <v>0</v>
      </c>
      <c r="L120" s="1">
        <f>Inskrivning!Q155</f>
        <v>0</v>
      </c>
      <c r="M120" s="2">
        <f>Inskrivning!R155</f>
        <v>0</v>
      </c>
      <c r="N120" s="2">
        <f>Inskrivning!S155</f>
        <v>0</v>
      </c>
      <c r="O120" s="2">
        <f>Inskrivning!T155</f>
        <v>0</v>
      </c>
      <c r="P120" s="2">
        <f>Inskrivning!U155</f>
        <v>0</v>
      </c>
      <c r="Q120" s="2">
        <f>Inskrivning!V155</f>
        <v>0</v>
      </c>
      <c r="R120" s="1">
        <f>Inskrivning!W155</f>
        <v>0</v>
      </c>
      <c r="S120" s="1">
        <f>Inskrivning!X155</f>
        <v>0</v>
      </c>
    </row>
    <row r="121" spans="1:19" ht="15" x14ac:dyDescent="0.25">
      <c r="A121" s="2"/>
      <c r="B121" s="2" t="str">
        <f>Inskrivning!G156</f>
        <v/>
      </c>
      <c r="C121" s="2" t="s">
        <v>81</v>
      </c>
      <c r="D121" s="2" t="str">
        <f t="shared" si="3"/>
        <v xml:space="preserve">Kl </v>
      </c>
      <c r="E121" s="53" t="str">
        <f>Inskrivning!J156</f>
        <v/>
      </c>
      <c r="F121" s="35" t="str">
        <f>Inskrivning!K156</f>
        <v/>
      </c>
      <c r="G121" s="2">
        <f>Inskrivning!L156</f>
        <v>0</v>
      </c>
      <c r="H121" s="2">
        <f>Inskrivning!M156</f>
        <v>0</v>
      </c>
      <c r="I121" s="2">
        <f>Inskrivning!N156</f>
        <v>0</v>
      </c>
      <c r="J121" s="2">
        <f>Inskrivning!O156</f>
        <v>0</v>
      </c>
      <c r="K121" s="2">
        <f>Inskrivning!P156</f>
        <v>0</v>
      </c>
      <c r="L121" s="1">
        <f>Inskrivning!Q156</f>
        <v>0</v>
      </c>
      <c r="M121" s="2">
        <f>Inskrivning!R156</f>
        <v>0</v>
      </c>
      <c r="N121" s="2">
        <f>Inskrivning!S156</f>
        <v>0</v>
      </c>
      <c r="O121" s="2">
        <f>Inskrivning!T156</f>
        <v>0</v>
      </c>
      <c r="P121" s="2">
        <f>Inskrivning!U156</f>
        <v>0</v>
      </c>
      <c r="Q121" s="2">
        <f>Inskrivning!V156</f>
        <v>0</v>
      </c>
      <c r="R121" s="1">
        <f>Inskrivning!W156</f>
        <v>0</v>
      </c>
      <c r="S121" s="1">
        <f>Inskrivning!X156</f>
        <v>0</v>
      </c>
    </row>
    <row r="122" spans="1:19" ht="15" x14ac:dyDescent="0.25">
      <c r="A122" s="2"/>
      <c r="B122" s="2" t="str">
        <f>Inskrivning!G157</f>
        <v/>
      </c>
      <c r="C122" s="2" t="s">
        <v>81</v>
      </c>
      <c r="D122" s="2" t="str">
        <f t="shared" si="3"/>
        <v xml:space="preserve">Kl </v>
      </c>
      <c r="E122" s="53" t="str">
        <f>Inskrivning!J157</f>
        <v/>
      </c>
      <c r="F122" s="35" t="str">
        <f>Inskrivning!K157</f>
        <v/>
      </c>
      <c r="G122" s="2">
        <f>Inskrivning!L157</f>
        <v>0</v>
      </c>
      <c r="H122" s="2">
        <f>Inskrivning!M157</f>
        <v>0</v>
      </c>
      <c r="I122" s="2">
        <f>Inskrivning!N157</f>
        <v>0</v>
      </c>
      <c r="J122" s="2">
        <f>Inskrivning!O157</f>
        <v>0</v>
      </c>
      <c r="K122" s="2">
        <f>Inskrivning!P157</f>
        <v>0</v>
      </c>
      <c r="L122" s="1">
        <f>Inskrivning!Q157</f>
        <v>0</v>
      </c>
      <c r="M122" s="2">
        <f>Inskrivning!R157</f>
        <v>0</v>
      </c>
      <c r="N122" s="2">
        <f>Inskrivning!S157</f>
        <v>0</v>
      </c>
      <c r="O122" s="2">
        <f>Inskrivning!T157</f>
        <v>0</v>
      </c>
      <c r="P122" s="2">
        <f>Inskrivning!U157</f>
        <v>0</v>
      </c>
      <c r="Q122" s="2">
        <f>Inskrivning!V157</f>
        <v>0</v>
      </c>
      <c r="R122" s="1">
        <f>Inskrivning!W157</f>
        <v>0</v>
      </c>
      <c r="S122" s="1">
        <f>Inskrivning!X157</f>
        <v>0</v>
      </c>
    </row>
    <row r="123" spans="1:19" ht="15" x14ac:dyDescent="0.25">
      <c r="A123" s="2"/>
      <c r="B123" s="2" t="str">
        <f>Inskrivning!G158</f>
        <v/>
      </c>
      <c r="C123" s="2" t="s">
        <v>81</v>
      </c>
      <c r="D123" s="2" t="str">
        <f t="shared" si="3"/>
        <v xml:space="preserve">Kl </v>
      </c>
      <c r="E123" s="53" t="str">
        <f>Inskrivning!J158</f>
        <v/>
      </c>
      <c r="F123" s="35" t="str">
        <f>Inskrivning!K158</f>
        <v/>
      </c>
      <c r="G123" s="2">
        <f>Inskrivning!L158</f>
        <v>0</v>
      </c>
      <c r="H123" s="2">
        <f>Inskrivning!M158</f>
        <v>0</v>
      </c>
      <c r="I123" s="2">
        <f>Inskrivning!N158</f>
        <v>0</v>
      </c>
      <c r="J123" s="2">
        <f>Inskrivning!O158</f>
        <v>0</v>
      </c>
      <c r="K123" s="2">
        <f>Inskrivning!P158</f>
        <v>0</v>
      </c>
      <c r="L123" s="1">
        <f>Inskrivning!Q158</f>
        <v>0</v>
      </c>
      <c r="M123" s="2">
        <f>Inskrivning!R158</f>
        <v>0</v>
      </c>
      <c r="N123" s="2">
        <f>Inskrivning!S158</f>
        <v>0</v>
      </c>
      <c r="O123" s="2">
        <f>Inskrivning!T158</f>
        <v>0</v>
      </c>
      <c r="P123" s="2">
        <f>Inskrivning!U158</f>
        <v>0</v>
      </c>
      <c r="Q123" s="2">
        <f>Inskrivning!V158</f>
        <v>0</v>
      </c>
      <c r="R123" s="1">
        <f>Inskrivning!W158</f>
        <v>0</v>
      </c>
      <c r="S123" s="1">
        <f>Inskrivning!X158</f>
        <v>0</v>
      </c>
    </row>
    <row r="124" spans="1:19" ht="15" x14ac:dyDescent="0.25">
      <c r="A124" s="2"/>
      <c r="B124" s="2" t="str">
        <f>Inskrivning!G159</f>
        <v/>
      </c>
      <c r="C124" s="2" t="s">
        <v>81</v>
      </c>
      <c r="D124" s="2" t="str">
        <f t="shared" si="3"/>
        <v xml:space="preserve">Kl </v>
      </c>
      <c r="E124" s="53" t="str">
        <f>Inskrivning!J159</f>
        <v/>
      </c>
      <c r="F124" s="35" t="str">
        <f>Inskrivning!K159</f>
        <v/>
      </c>
      <c r="G124" s="2">
        <f>Inskrivning!L159</f>
        <v>0</v>
      </c>
      <c r="H124" s="2">
        <f>Inskrivning!M159</f>
        <v>0</v>
      </c>
      <c r="I124" s="2">
        <f>Inskrivning!N159</f>
        <v>0</v>
      </c>
      <c r="J124" s="2">
        <f>Inskrivning!O159</f>
        <v>0</v>
      </c>
      <c r="K124" s="2">
        <f>Inskrivning!P159</f>
        <v>0</v>
      </c>
      <c r="L124" s="1">
        <f>Inskrivning!Q159</f>
        <v>0</v>
      </c>
      <c r="M124" s="2">
        <f>Inskrivning!R159</f>
        <v>0</v>
      </c>
      <c r="N124" s="2">
        <f>Inskrivning!S159</f>
        <v>0</v>
      </c>
      <c r="O124" s="2">
        <f>Inskrivning!T159</f>
        <v>0</v>
      </c>
      <c r="P124" s="2">
        <f>Inskrivning!U159</f>
        <v>0</v>
      </c>
      <c r="Q124" s="2">
        <f>Inskrivning!V159</f>
        <v>0</v>
      </c>
      <c r="R124" s="1">
        <f>Inskrivning!W159</f>
        <v>0</v>
      </c>
      <c r="S124" s="1">
        <f>Inskrivning!X159</f>
        <v>0</v>
      </c>
    </row>
    <row r="125" spans="1:19" ht="15" x14ac:dyDescent="0.25">
      <c r="A125" s="2"/>
      <c r="B125" s="2" t="str">
        <f>Inskrivning!G160</f>
        <v/>
      </c>
      <c r="C125" s="2" t="s">
        <v>81</v>
      </c>
      <c r="D125" s="2" t="str">
        <f t="shared" si="3"/>
        <v xml:space="preserve">Kl </v>
      </c>
      <c r="E125" s="53" t="str">
        <f>Inskrivning!J160</f>
        <v/>
      </c>
      <c r="F125" s="35" t="str">
        <f>Inskrivning!K160</f>
        <v/>
      </c>
      <c r="G125" s="2">
        <f>Inskrivning!L160</f>
        <v>0</v>
      </c>
      <c r="H125" s="2">
        <f>Inskrivning!M160</f>
        <v>0</v>
      </c>
      <c r="I125" s="2">
        <f>Inskrivning!N160</f>
        <v>0</v>
      </c>
      <c r="J125" s="2">
        <f>Inskrivning!O160</f>
        <v>0</v>
      </c>
      <c r="K125" s="2">
        <f>Inskrivning!P160</f>
        <v>0</v>
      </c>
      <c r="L125" s="1">
        <f>Inskrivning!Q160</f>
        <v>0</v>
      </c>
      <c r="M125" s="2">
        <f>Inskrivning!R160</f>
        <v>0</v>
      </c>
      <c r="N125" s="2">
        <f>Inskrivning!S160</f>
        <v>0</v>
      </c>
      <c r="O125" s="2">
        <f>Inskrivning!T160</f>
        <v>0</v>
      </c>
      <c r="P125" s="2">
        <f>Inskrivning!U160</f>
        <v>0</v>
      </c>
      <c r="Q125" s="2">
        <f>Inskrivning!V160</f>
        <v>0</v>
      </c>
      <c r="R125" s="1">
        <f>Inskrivning!W160</f>
        <v>0</v>
      </c>
      <c r="S125" s="1">
        <f>Inskrivning!X160</f>
        <v>0</v>
      </c>
    </row>
    <row r="126" spans="1:19" ht="15" x14ac:dyDescent="0.25">
      <c r="A126" s="2"/>
      <c r="B126" s="2" t="str">
        <f>Inskrivning!G161</f>
        <v/>
      </c>
      <c r="C126" s="2" t="s">
        <v>81</v>
      </c>
      <c r="D126" s="2" t="str">
        <f t="shared" si="3"/>
        <v xml:space="preserve">Kl </v>
      </c>
      <c r="E126" s="53" t="str">
        <f>Inskrivning!J161</f>
        <v/>
      </c>
      <c r="F126" s="35" t="str">
        <f>Inskrivning!K161</f>
        <v/>
      </c>
      <c r="G126" s="2">
        <f>Inskrivning!L161</f>
        <v>0</v>
      </c>
      <c r="H126" s="2">
        <f>Inskrivning!M161</f>
        <v>0</v>
      </c>
      <c r="I126" s="2">
        <f>Inskrivning!N161</f>
        <v>0</v>
      </c>
      <c r="J126" s="2">
        <f>Inskrivning!O161</f>
        <v>0</v>
      </c>
      <c r="K126" s="2">
        <f>Inskrivning!P161</f>
        <v>0</v>
      </c>
      <c r="L126" s="1">
        <f>Inskrivning!Q161</f>
        <v>0</v>
      </c>
      <c r="M126" s="2">
        <f>Inskrivning!R161</f>
        <v>0</v>
      </c>
      <c r="N126" s="2">
        <f>Inskrivning!S161</f>
        <v>0</v>
      </c>
      <c r="O126" s="2">
        <f>Inskrivning!T161</f>
        <v>0</v>
      </c>
      <c r="P126" s="2">
        <f>Inskrivning!U161</f>
        <v>0</v>
      </c>
      <c r="Q126" s="2">
        <f>Inskrivning!V161</f>
        <v>0</v>
      </c>
      <c r="R126" s="1">
        <f>Inskrivning!W161</f>
        <v>0</v>
      </c>
      <c r="S126" s="1">
        <f>Inskrivning!X161</f>
        <v>0</v>
      </c>
    </row>
    <row r="127" spans="1:19" ht="15" x14ac:dyDescent="0.25">
      <c r="A127" s="2"/>
      <c r="B127" s="2" t="str">
        <f>Inskrivning!G162</f>
        <v/>
      </c>
      <c r="C127" s="2" t="s">
        <v>81</v>
      </c>
      <c r="D127" s="2" t="str">
        <f t="shared" si="3"/>
        <v xml:space="preserve">Kl </v>
      </c>
      <c r="E127" s="53" t="str">
        <f>Inskrivning!J162</f>
        <v/>
      </c>
      <c r="F127" s="35" t="str">
        <f>Inskrivning!K162</f>
        <v/>
      </c>
      <c r="G127" s="2">
        <f>Inskrivning!L162</f>
        <v>0</v>
      </c>
      <c r="H127" s="2">
        <f>Inskrivning!M162</f>
        <v>0</v>
      </c>
      <c r="I127" s="2">
        <f>Inskrivning!N162</f>
        <v>0</v>
      </c>
      <c r="J127" s="2">
        <f>Inskrivning!O162</f>
        <v>0</v>
      </c>
      <c r="K127" s="2">
        <f>Inskrivning!P162</f>
        <v>0</v>
      </c>
      <c r="L127" s="1">
        <f>Inskrivning!Q162</f>
        <v>0</v>
      </c>
      <c r="M127" s="2">
        <f>Inskrivning!R162</f>
        <v>0</v>
      </c>
      <c r="N127" s="2">
        <f>Inskrivning!S162</f>
        <v>0</v>
      </c>
      <c r="O127" s="2">
        <f>Inskrivning!T162</f>
        <v>0</v>
      </c>
      <c r="P127" s="2">
        <f>Inskrivning!U162</f>
        <v>0</v>
      </c>
      <c r="Q127" s="2">
        <f>Inskrivning!V162</f>
        <v>0</v>
      </c>
      <c r="R127" s="1">
        <f>Inskrivning!W162</f>
        <v>0</v>
      </c>
      <c r="S127" s="1">
        <f>Inskrivning!X162</f>
        <v>0</v>
      </c>
    </row>
    <row r="128" spans="1:19" ht="15" x14ac:dyDescent="0.25">
      <c r="A128" s="2"/>
      <c r="B128" s="2" t="str">
        <f>Inskrivning!G163</f>
        <v/>
      </c>
      <c r="C128" s="2" t="s">
        <v>81</v>
      </c>
      <c r="D128" s="2" t="str">
        <f t="shared" si="3"/>
        <v xml:space="preserve">Kl </v>
      </c>
      <c r="E128" s="53" t="str">
        <f>Inskrivning!J163</f>
        <v/>
      </c>
      <c r="F128" s="35" t="str">
        <f>Inskrivning!K163</f>
        <v/>
      </c>
      <c r="G128" s="2">
        <f>Inskrivning!L163</f>
        <v>0</v>
      </c>
      <c r="H128" s="2">
        <f>Inskrivning!M163</f>
        <v>0</v>
      </c>
      <c r="I128" s="2">
        <f>Inskrivning!N163</f>
        <v>0</v>
      </c>
      <c r="J128" s="2">
        <f>Inskrivning!O163</f>
        <v>0</v>
      </c>
      <c r="K128" s="2">
        <f>Inskrivning!P163</f>
        <v>0</v>
      </c>
      <c r="L128" s="1">
        <f>Inskrivning!Q163</f>
        <v>0</v>
      </c>
      <c r="M128" s="2">
        <f>Inskrivning!R163</f>
        <v>0</v>
      </c>
      <c r="N128" s="2">
        <f>Inskrivning!S163</f>
        <v>0</v>
      </c>
      <c r="O128" s="2">
        <f>Inskrivning!T163</f>
        <v>0</v>
      </c>
      <c r="P128" s="2">
        <f>Inskrivning!U163</f>
        <v>0</v>
      </c>
      <c r="Q128" s="2">
        <f>Inskrivning!V163</f>
        <v>0</v>
      </c>
      <c r="R128" s="1">
        <f>Inskrivning!W163</f>
        <v>0</v>
      </c>
      <c r="S128" s="1">
        <f>Inskrivning!X163</f>
        <v>0</v>
      </c>
    </row>
    <row r="129" spans="1:19" ht="15" x14ac:dyDescent="0.25">
      <c r="A129" s="2"/>
      <c r="B129" s="2" t="str">
        <f>Inskrivning!G164</f>
        <v/>
      </c>
      <c r="C129" s="2" t="s">
        <v>81</v>
      </c>
      <c r="D129" s="2" t="str">
        <f t="shared" si="3"/>
        <v xml:space="preserve">Kl </v>
      </c>
      <c r="E129" s="53" t="str">
        <f>Inskrivning!J164</f>
        <v/>
      </c>
      <c r="F129" s="35" t="str">
        <f>Inskrivning!K164</f>
        <v/>
      </c>
      <c r="G129" s="2">
        <f>Inskrivning!L164</f>
        <v>0</v>
      </c>
      <c r="H129" s="2">
        <f>Inskrivning!M164</f>
        <v>0</v>
      </c>
      <c r="I129" s="2">
        <f>Inskrivning!N164</f>
        <v>0</v>
      </c>
      <c r="J129" s="2">
        <f>Inskrivning!O164</f>
        <v>0</v>
      </c>
      <c r="K129" s="2">
        <f>Inskrivning!P164</f>
        <v>0</v>
      </c>
      <c r="L129" s="1">
        <f>Inskrivning!Q164</f>
        <v>0</v>
      </c>
      <c r="M129" s="2">
        <f>Inskrivning!R164</f>
        <v>0</v>
      </c>
      <c r="N129" s="2">
        <f>Inskrivning!S164</f>
        <v>0</v>
      </c>
      <c r="O129" s="2">
        <f>Inskrivning!T164</f>
        <v>0</v>
      </c>
      <c r="P129" s="2">
        <f>Inskrivning!U164</f>
        <v>0</v>
      </c>
      <c r="Q129" s="2">
        <f>Inskrivning!V164</f>
        <v>0</v>
      </c>
      <c r="R129" s="1">
        <f>Inskrivning!W164</f>
        <v>0</v>
      </c>
      <c r="S129" s="1">
        <f>Inskrivning!X164</f>
        <v>0</v>
      </c>
    </row>
    <row r="130" spans="1:19" ht="15" x14ac:dyDescent="0.25">
      <c r="A130" s="2"/>
      <c r="B130" s="2" t="str">
        <f>Inskrivning!G165</f>
        <v/>
      </c>
      <c r="C130" s="2" t="s">
        <v>81</v>
      </c>
      <c r="D130" s="2" t="str">
        <f t="shared" si="3"/>
        <v xml:space="preserve">Kl </v>
      </c>
      <c r="E130" s="53" t="str">
        <f>Inskrivning!J165</f>
        <v/>
      </c>
      <c r="F130" s="35" t="str">
        <f>Inskrivning!K165</f>
        <v/>
      </c>
      <c r="G130" s="2">
        <f>Inskrivning!L165</f>
        <v>0</v>
      </c>
      <c r="H130" s="2">
        <f>Inskrivning!M165</f>
        <v>0</v>
      </c>
      <c r="I130" s="2">
        <f>Inskrivning!N165</f>
        <v>0</v>
      </c>
      <c r="J130" s="2">
        <f>Inskrivning!O165</f>
        <v>0</v>
      </c>
      <c r="K130" s="2">
        <f>Inskrivning!P165</f>
        <v>0</v>
      </c>
      <c r="L130" s="1">
        <f>Inskrivning!Q165</f>
        <v>0</v>
      </c>
      <c r="M130" s="2">
        <f>Inskrivning!R165</f>
        <v>0</v>
      </c>
      <c r="N130" s="2">
        <f>Inskrivning!S165</f>
        <v>0</v>
      </c>
      <c r="O130" s="2">
        <f>Inskrivning!T165</f>
        <v>0</v>
      </c>
      <c r="P130" s="2">
        <f>Inskrivning!U165</f>
        <v>0</v>
      </c>
      <c r="Q130" s="2">
        <f>Inskrivning!V165</f>
        <v>0</v>
      </c>
      <c r="R130" s="1">
        <f>Inskrivning!W165</f>
        <v>0</v>
      </c>
      <c r="S130" s="1">
        <f>Inskrivning!X165</f>
        <v>0</v>
      </c>
    </row>
    <row r="131" spans="1:19" ht="15" x14ac:dyDescent="0.25">
      <c r="A131" s="2"/>
      <c r="B131" s="2" t="str">
        <f>Inskrivning!G166</f>
        <v/>
      </c>
      <c r="C131" s="2" t="s">
        <v>81</v>
      </c>
      <c r="D131" s="2" t="str">
        <f t="shared" si="3"/>
        <v xml:space="preserve">Kl </v>
      </c>
      <c r="E131" s="53" t="str">
        <f>Inskrivning!J166</f>
        <v/>
      </c>
      <c r="F131" s="35" t="str">
        <f>Inskrivning!K166</f>
        <v/>
      </c>
      <c r="G131" s="2">
        <f>Inskrivning!L166</f>
        <v>0</v>
      </c>
      <c r="H131" s="2">
        <f>Inskrivning!M166</f>
        <v>0</v>
      </c>
      <c r="I131" s="2">
        <f>Inskrivning!N166</f>
        <v>0</v>
      </c>
      <c r="J131" s="2">
        <f>Inskrivning!O166</f>
        <v>0</v>
      </c>
      <c r="K131" s="2">
        <f>Inskrivning!P166</f>
        <v>0</v>
      </c>
      <c r="L131" s="1">
        <f>Inskrivning!Q166</f>
        <v>0</v>
      </c>
      <c r="M131" s="2">
        <f>Inskrivning!R166</f>
        <v>0</v>
      </c>
      <c r="N131" s="2">
        <f>Inskrivning!S166</f>
        <v>0</v>
      </c>
      <c r="O131" s="2">
        <f>Inskrivning!T166</f>
        <v>0</v>
      </c>
      <c r="P131" s="2">
        <f>Inskrivning!U166</f>
        <v>0</v>
      </c>
      <c r="Q131" s="2">
        <f>Inskrivning!V166</f>
        <v>0</v>
      </c>
      <c r="R131" s="1">
        <f>Inskrivning!W166</f>
        <v>0</v>
      </c>
      <c r="S131" s="1">
        <f>Inskrivning!X166</f>
        <v>0</v>
      </c>
    </row>
    <row r="132" spans="1:19" ht="15" x14ac:dyDescent="0.25">
      <c r="A132" s="2"/>
      <c r="B132" s="2" t="str">
        <f>Inskrivning!G106</f>
        <v/>
      </c>
      <c r="C132" s="2" t="s">
        <v>81</v>
      </c>
      <c r="D132" s="2" t="str">
        <f t="shared" si="3"/>
        <v xml:space="preserve">Kl </v>
      </c>
      <c r="E132" s="53" t="str">
        <f>Inskrivning!J106</f>
        <v/>
      </c>
      <c r="F132" s="35" t="str">
        <f>Inskrivning!K106</f>
        <v/>
      </c>
      <c r="G132" s="2">
        <f>Inskrivning!L106</f>
        <v>0</v>
      </c>
      <c r="H132" s="2">
        <f>Inskrivning!M106</f>
        <v>0</v>
      </c>
      <c r="I132" s="2">
        <f>Inskrivning!N106</f>
        <v>0</v>
      </c>
      <c r="J132" s="2">
        <f>Inskrivning!O106</f>
        <v>0</v>
      </c>
      <c r="K132" s="2">
        <f>Inskrivning!P106</f>
        <v>0</v>
      </c>
      <c r="L132" s="1">
        <f>Inskrivning!Q106</f>
        <v>0</v>
      </c>
      <c r="M132" s="2">
        <f>Inskrivning!R106</f>
        <v>0</v>
      </c>
      <c r="N132" s="2">
        <f>Inskrivning!S106</f>
        <v>0</v>
      </c>
      <c r="O132" s="2">
        <f>Inskrivning!T106</f>
        <v>0</v>
      </c>
      <c r="P132" s="2">
        <f>Inskrivning!U106</f>
        <v>0</v>
      </c>
      <c r="Q132" s="2">
        <f>Inskrivning!V106</f>
        <v>0</v>
      </c>
      <c r="R132" s="1">
        <f>Inskrivning!W106</f>
        <v>0</v>
      </c>
      <c r="S132" s="1">
        <f>Inskrivning!X106</f>
        <v>0</v>
      </c>
    </row>
    <row r="133" spans="1:19" ht="15" x14ac:dyDescent="0.25">
      <c r="A133" s="2"/>
      <c r="B133" s="2" t="str">
        <f>Inskrivning!G105</f>
        <v/>
      </c>
      <c r="C133" s="2" t="s">
        <v>81</v>
      </c>
      <c r="D133" s="2" t="str">
        <f t="shared" ref="D133:D164" si="4">C133&amp;" "&amp;B133</f>
        <v xml:space="preserve">Kl </v>
      </c>
      <c r="E133" s="53" t="str">
        <f>Inskrivning!J105</f>
        <v/>
      </c>
      <c r="F133" s="35" t="str">
        <f>Inskrivning!K105</f>
        <v/>
      </c>
      <c r="G133" s="2">
        <f>Inskrivning!L105</f>
        <v>0</v>
      </c>
      <c r="H133" s="2">
        <f>Inskrivning!M105</f>
        <v>0</v>
      </c>
      <c r="I133" s="2">
        <f>Inskrivning!N105</f>
        <v>0</v>
      </c>
      <c r="J133" s="2">
        <f>Inskrivning!O105</f>
        <v>0</v>
      </c>
      <c r="K133" s="2">
        <f>Inskrivning!P105</f>
        <v>0</v>
      </c>
      <c r="L133" s="1">
        <f>Inskrivning!Q105</f>
        <v>0</v>
      </c>
      <c r="M133" s="2">
        <f>Inskrivning!R105</f>
        <v>0</v>
      </c>
      <c r="N133" s="2">
        <f>Inskrivning!S105</f>
        <v>0</v>
      </c>
      <c r="O133" s="2">
        <f>Inskrivning!T105</f>
        <v>0</v>
      </c>
      <c r="P133" s="2">
        <f>Inskrivning!U105</f>
        <v>0</v>
      </c>
      <c r="Q133" s="2">
        <f>Inskrivning!V105</f>
        <v>0</v>
      </c>
      <c r="R133" s="1">
        <f>Inskrivning!W105</f>
        <v>0</v>
      </c>
      <c r="S133" s="1">
        <f>Inskrivning!X105</f>
        <v>0</v>
      </c>
    </row>
    <row r="134" spans="1:19" ht="15" x14ac:dyDescent="0.25">
      <c r="A134" s="2"/>
      <c r="B134" s="2" t="str">
        <f>Inskrivning!G85</f>
        <v/>
      </c>
      <c r="C134" s="2" t="s">
        <v>81</v>
      </c>
      <c r="D134" s="2" t="str">
        <f t="shared" si="4"/>
        <v xml:space="preserve">Kl </v>
      </c>
      <c r="E134" s="53" t="str">
        <f>Inskrivning!J85</f>
        <v/>
      </c>
      <c r="F134" s="35" t="str">
        <f>Inskrivning!K85</f>
        <v/>
      </c>
      <c r="G134" s="2">
        <f>Inskrivning!L85</f>
        <v>0</v>
      </c>
      <c r="H134" s="2">
        <f>Inskrivning!M85</f>
        <v>0</v>
      </c>
      <c r="I134" s="2">
        <f>Inskrivning!N85</f>
        <v>0</v>
      </c>
      <c r="J134" s="2">
        <f>Inskrivning!O85</f>
        <v>0</v>
      </c>
      <c r="K134" s="2">
        <f>Inskrivning!P85</f>
        <v>0</v>
      </c>
      <c r="L134" s="1">
        <f>Inskrivning!Q85</f>
        <v>0</v>
      </c>
      <c r="M134" s="2">
        <f>Inskrivning!R85</f>
        <v>0</v>
      </c>
      <c r="N134" s="2">
        <f>Inskrivning!S85</f>
        <v>0</v>
      </c>
      <c r="O134" s="2">
        <f>Inskrivning!T85</f>
        <v>0</v>
      </c>
      <c r="P134" s="2">
        <f>Inskrivning!U85</f>
        <v>0</v>
      </c>
      <c r="Q134" s="2">
        <f>Inskrivning!V85</f>
        <v>0</v>
      </c>
      <c r="R134" s="1">
        <f>Inskrivning!W85</f>
        <v>0</v>
      </c>
      <c r="S134" s="1">
        <f>Inskrivning!X85</f>
        <v>0</v>
      </c>
    </row>
    <row r="135" spans="1:19" ht="15" x14ac:dyDescent="0.25">
      <c r="A135" s="2"/>
      <c r="B135" s="2" t="str">
        <f>Inskrivning!G97</f>
        <v/>
      </c>
      <c r="C135" s="2" t="s">
        <v>81</v>
      </c>
      <c r="D135" s="2" t="str">
        <f t="shared" si="4"/>
        <v xml:space="preserve">Kl </v>
      </c>
      <c r="E135" s="53" t="str">
        <f>Inskrivning!J97</f>
        <v/>
      </c>
      <c r="F135" s="35" t="str">
        <f>Inskrivning!K97</f>
        <v/>
      </c>
      <c r="G135" s="2">
        <f>Inskrivning!L97</f>
        <v>0</v>
      </c>
      <c r="H135" s="2">
        <f>Inskrivning!M97</f>
        <v>0</v>
      </c>
      <c r="I135" s="2">
        <f>Inskrivning!N97</f>
        <v>0</v>
      </c>
      <c r="J135" s="2">
        <f>Inskrivning!O97</f>
        <v>0</v>
      </c>
      <c r="K135" s="2">
        <f>Inskrivning!P97</f>
        <v>0</v>
      </c>
      <c r="L135" s="1">
        <f>Inskrivning!Q97</f>
        <v>0</v>
      </c>
      <c r="M135" s="2">
        <f>Inskrivning!R97</f>
        <v>0</v>
      </c>
      <c r="N135" s="2">
        <f>Inskrivning!S97</f>
        <v>0</v>
      </c>
      <c r="O135" s="2">
        <f>Inskrivning!T97</f>
        <v>0</v>
      </c>
      <c r="P135" s="2">
        <f>Inskrivning!U97</f>
        <v>0</v>
      </c>
      <c r="Q135" s="2">
        <f>Inskrivning!V97</f>
        <v>0</v>
      </c>
      <c r="R135" s="1">
        <f>Inskrivning!W97</f>
        <v>0</v>
      </c>
      <c r="S135" s="1">
        <f>Inskrivning!X97</f>
        <v>0</v>
      </c>
    </row>
    <row r="136" spans="1:19" ht="15" x14ac:dyDescent="0.25">
      <c r="A136" s="2"/>
      <c r="B136" s="2" t="str">
        <f>Inskrivning!G89</f>
        <v/>
      </c>
      <c r="C136" s="2" t="s">
        <v>81</v>
      </c>
      <c r="D136" s="2" t="str">
        <f t="shared" si="4"/>
        <v xml:space="preserve">Kl </v>
      </c>
      <c r="E136" s="53" t="str">
        <f>Inskrivning!J89</f>
        <v/>
      </c>
      <c r="F136" s="35" t="str">
        <f>Inskrivning!K89</f>
        <v/>
      </c>
      <c r="G136" s="2">
        <f>Inskrivning!L89</f>
        <v>0</v>
      </c>
      <c r="H136" s="2">
        <f>Inskrivning!M89</f>
        <v>0</v>
      </c>
      <c r="I136" s="2">
        <f>Inskrivning!N89</f>
        <v>0</v>
      </c>
      <c r="J136" s="2">
        <f>Inskrivning!O89</f>
        <v>0</v>
      </c>
      <c r="K136" s="2">
        <f>Inskrivning!P89</f>
        <v>0</v>
      </c>
      <c r="L136" s="1">
        <f>Inskrivning!Q89</f>
        <v>0</v>
      </c>
      <c r="M136" s="2">
        <f>Inskrivning!R89</f>
        <v>0</v>
      </c>
      <c r="N136" s="2">
        <f>Inskrivning!S89</f>
        <v>0</v>
      </c>
      <c r="O136" s="2">
        <f>Inskrivning!T89</f>
        <v>0</v>
      </c>
      <c r="P136" s="2">
        <f>Inskrivning!U89</f>
        <v>0</v>
      </c>
      <c r="Q136" s="2">
        <f>Inskrivning!V89</f>
        <v>0</v>
      </c>
      <c r="R136" s="1">
        <f>Inskrivning!W89</f>
        <v>0</v>
      </c>
      <c r="S136" s="1">
        <f>Inskrivning!X89</f>
        <v>0</v>
      </c>
    </row>
    <row r="137" spans="1:19" ht="15" x14ac:dyDescent="0.25">
      <c r="A137" s="2"/>
      <c r="B137" s="2" t="str">
        <f>Inskrivning!G98</f>
        <v/>
      </c>
      <c r="C137" s="2" t="s">
        <v>81</v>
      </c>
      <c r="D137" s="2" t="str">
        <f t="shared" si="4"/>
        <v xml:space="preserve">Kl </v>
      </c>
      <c r="E137" s="53" t="str">
        <f>Inskrivning!J98</f>
        <v/>
      </c>
      <c r="F137" s="35" t="str">
        <f>Inskrivning!K98</f>
        <v/>
      </c>
      <c r="G137" s="2">
        <f>Inskrivning!L98</f>
        <v>0</v>
      </c>
      <c r="H137" s="2">
        <f>Inskrivning!M98</f>
        <v>0</v>
      </c>
      <c r="I137" s="2">
        <f>Inskrivning!N98</f>
        <v>0</v>
      </c>
      <c r="J137" s="2">
        <f>Inskrivning!O98</f>
        <v>0</v>
      </c>
      <c r="K137" s="2">
        <f>Inskrivning!P98</f>
        <v>0</v>
      </c>
      <c r="L137" s="1">
        <f>Inskrivning!Q98</f>
        <v>0</v>
      </c>
      <c r="M137" s="2">
        <f>Inskrivning!R98</f>
        <v>0</v>
      </c>
      <c r="N137" s="2">
        <f>Inskrivning!S98</f>
        <v>0</v>
      </c>
      <c r="O137" s="2">
        <f>Inskrivning!T98</f>
        <v>0</v>
      </c>
      <c r="P137" s="2">
        <f>Inskrivning!U98</f>
        <v>0</v>
      </c>
      <c r="Q137" s="2">
        <f>Inskrivning!V98</f>
        <v>0</v>
      </c>
      <c r="R137" s="1">
        <f>Inskrivning!W98</f>
        <v>0</v>
      </c>
      <c r="S137" s="1">
        <f>Inskrivning!X98</f>
        <v>0</v>
      </c>
    </row>
    <row r="138" spans="1:19" ht="15" x14ac:dyDescent="0.25">
      <c r="A138" s="2"/>
      <c r="B138" s="2" t="str">
        <f>Inskrivning!G76</f>
        <v/>
      </c>
      <c r="C138" s="2" t="s">
        <v>81</v>
      </c>
      <c r="D138" s="2" t="str">
        <f t="shared" si="4"/>
        <v xml:space="preserve">Kl </v>
      </c>
      <c r="E138" s="53" t="str">
        <f>Inskrivning!J76</f>
        <v/>
      </c>
      <c r="F138" s="35" t="str">
        <f>Inskrivning!K76</f>
        <v/>
      </c>
      <c r="G138" s="2">
        <f>Inskrivning!L76</f>
        <v>0</v>
      </c>
      <c r="H138" s="2">
        <f>Inskrivning!M76</f>
        <v>0</v>
      </c>
      <c r="I138" s="2">
        <f>Inskrivning!N76</f>
        <v>0</v>
      </c>
      <c r="J138" s="2">
        <f>Inskrivning!O76</f>
        <v>0</v>
      </c>
      <c r="K138" s="2">
        <f>Inskrivning!P76</f>
        <v>0</v>
      </c>
      <c r="L138" s="1">
        <f>Inskrivning!Q76</f>
        <v>0</v>
      </c>
      <c r="M138" s="2">
        <f>Inskrivning!R76</f>
        <v>0</v>
      </c>
      <c r="N138" s="2">
        <f>Inskrivning!S76</f>
        <v>0</v>
      </c>
      <c r="O138" s="2">
        <f>Inskrivning!T76</f>
        <v>0</v>
      </c>
      <c r="P138" s="2">
        <f>Inskrivning!U76</f>
        <v>0</v>
      </c>
      <c r="Q138" s="2">
        <f>Inskrivning!V76</f>
        <v>0</v>
      </c>
      <c r="R138" s="1">
        <f>Inskrivning!W76</f>
        <v>0</v>
      </c>
      <c r="S138" s="1">
        <f>Inskrivning!X76</f>
        <v>0</v>
      </c>
    </row>
    <row r="139" spans="1:19" ht="15" x14ac:dyDescent="0.25">
      <c r="A139" s="2"/>
      <c r="B139" s="2" t="str">
        <f>Inskrivning!G104</f>
        <v/>
      </c>
      <c r="C139" s="2" t="s">
        <v>81</v>
      </c>
      <c r="D139" s="2" t="str">
        <f t="shared" si="4"/>
        <v xml:space="preserve">Kl </v>
      </c>
      <c r="E139" s="53" t="str">
        <f>Inskrivning!J104</f>
        <v/>
      </c>
      <c r="F139" s="35" t="str">
        <f>Inskrivning!K104</f>
        <v/>
      </c>
      <c r="G139" s="2">
        <f>Inskrivning!L104</f>
        <v>0</v>
      </c>
      <c r="H139" s="2">
        <f>Inskrivning!M104</f>
        <v>0</v>
      </c>
      <c r="I139" s="2">
        <f>Inskrivning!N104</f>
        <v>0</v>
      </c>
      <c r="J139" s="2">
        <f>Inskrivning!O104</f>
        <v>0</v>
      </c>
      <c r="K139" s="2">
        <f>Inskrivning!P104</f>
        <v>0</v>
      </c>
      <c r="L139" s="1">
        <f>Inskrivning!Q104</f>
        <v>0</v>
      </c>
      <c r="M139" s="2">
        <f>Inskrivning!R104</f>
        <v>0</v>
      </c>
      <c r="N139" s="2">
        <f>Inskrivning!S104</f>
        <v>0</v>
      </c>
      <c r="O139" s="2">
        <f>Inskrivning!T104</f>
        <v>0</v>
      </c>
      <c r="P139" s="2">
        <f>Inskrivning!U104</f>
        <v>0</v>
      </c>
      <c r="Q139" s="2">
        <f>Inskrivning!V104</f>
        <v>0</v>
      </c>
      <c r="R139" s="1">
        <f>Inskrivning!W104</f>
        <v>0</v>
      </c>
      <c r="S139" s="1">
        <f>Inskrivning!X104</f>
        <v>0</v>
      </c>
    </row>
    <row r="140" spans="1:19" ht="15" x14ac:dyDescent="0.25">
      <c r="A140" s="2"/>
      <c r="B140" s="2" t="str">
        <f>Inskrivning!G99</f>
        <v/>
      </c>
      <c r="C140" s="2" t="s">
        <v>81</v>
      </c>
      <c r="D140" s="2" t="str">
        <f t="shared" si="4"/>
        <v xml:space="preserve">Kl </v>
      </c>
      <c r="E140" s="53" t="str">
        <f>Inskrivning!J99</f>
        <v/>
      </c>
      <c r="F140" s="35" t="str">
        <f>Inskrivning!K99</f>
        <v/>
      </c>
      <c r="G140" s="2">
        <f>Inskrivning!L99</f>
        <v>0</v>
      </c>
      <c r="H140" s="2">
        <f>Inskrivning!M99</f>
        <v>0</v>
      </c>
      <c r="I140" s="2">
        <f>Inskrivning!N99</f>
        <v>0</v>
      </c>
      <c r="J140" s="2">
        <f>Inskrivning!O99</f>
        <v>0</v>
      </c>
      <c r="K140" s="2">
        <f>Inskrivning!P99</f>
        <v>0</v>
      </c>
      <c r="L140" s="1">
        <f>Inskrivning!Q99</f>
        <v>0</v>
      </c>
      <c r="M140" s="2">
        <f>Inskrivning!R99</f>
        <v>0</v>
      </c>
      <c r="N140" s="2">
        <f>Inskrivning!S99</f>
        <v>0</v>
      </c>
      <c r="O140" s="2">
        <f>Inskrivning!T99</f>
        <v>0</v>
      </c>
      <c r="P140" s="2">
        <f>Inskrivning!U99</f>
        <v>0</v>
      </c>
      <c r="Q140" s="2">
        <f>Inskrivning!V99</f>
        <v>0</v>
      </c>
      <c r="R140" s="1">
        <f>Inskrivning!W99</f>
        <v>0</v>
      </c>
      <c r="S140" s="1">
        <f>Inskrivning!X99</f>
        <v>0</v>
      </c>
    </row>
    <row r="141" spans="1:19" ht="15" x14ac:dyDescent="0.25">
      <c r="A141" s="2"/>
      <c r="B141" s="2" t="str">
        <f>Inskrivning!G100</f>
        <v/>
      </c>
      <c r="C141" s="2" t="s">
        <v>81</v>
      </c>
      <c r="D141" s="2" t="str">
        <f t="shared" si="4"/>
        <v xml:space="preserve">Kl </v>
      </c>
      <c r="E141" s="53" t="str">
        <f>Inskrivning!J100</f>
        <v/>
      </c>
      <c r="F141" s="35" t="str">
        <f>Inskrivning!K100</f>
        <v/>
      </c>
      <c r="G141" s="2">
        <f>Inskrivning!L100</f>
        <v>0</v>
      </c>
      <c r="H141" s="2">
        <f>Inskrivning!M100</f>
        <v>0</v>
      </c>
      <c r="I141" s="2">
        <f>Inskrivning!N100</f>
        <v>0</v>
      </c>
      <c r="J141" s="2">
        <f>Inskrivning!O100</f>
        <v>0</v>
      </c>
      <c r="K141" s="2">
        <f>Inskrivning!P100</f>
        <v>0</v>
      </c>
      <c r="L141" s="1">
        <f>Inskrivning!Q100</f>
        <v>0</v>
      </c>
      <c r="M141" s="2">
        <f>Inskrivning!R100</f>
        <v>0</v>
      </c>
      <c r="N141" s="2">
        <f>Inskrivning!S100</f>
        <v>0</v>
      </c>
      <c r="O141" s="2">
        <f>Inskrivning!T100</f>
        <v>0</v>
      </c>
      <c r="P141" s="2">
        <f>Inskrivning!U100</f>
        <v>0</v>
      </c>
      <c r="Q141" s="2">
        <f>Inskrivning!V100</f>
        <v>0</v>
      </c>
      <c r="R141" s="1">
        <f>Inskrivning!W100</f>
        <v>0</v>
      </c>
      <c r="S141" s="1">
        <f>Inskrivning!X100</f>
        <v>0</v>
      </c>
    </row>
    <row r="142" spans="1:19" ht="15" x14ac:dyDescent="0.25">
      <c r="A142" s="2"/>
      <c r="B142" s="2" t="str">
        <f>Inskrivning!G96</f>
        <v/>
      </c>
      <c r="C142" s="2" t="s">
        <v>81</v>
      </c>
      <c r="D142" s="2" t="str">
        <f t="shared" si="4"/>
        <v xml:space="preserve">Kl </v>
      </c>
      <c r="E142" s="53" t="str">
        <f>Inskrivning!J96</f>
        <v/>
      </c>
      <c r="F142" s="35" t="str">
        <f>Inskrivning!K96</f>
        <v/>
      </c>
      <c r="G142" s="2">
        <f>Inskrivning!L96</f>
        <v>0</v>
      </c>
      <c r="H142" s="2">
        <f>Inskrivning!M96</f>
        <v>0</v>
      </c>
      <c r="I142" s="2">
        <f>Inskrivning!N96</f>
        <v>0</v>
      </c>
      <c r="J142" s="2">
        <f>Inskrivning!O96</f>
        <v>0</v>
      </c>
      <c r="K142" s="2">
        <f>Inskrivning!P96</f>
        <v>0</v>
      </c>
      <c r="L142" s="1">
        <f>Inskrivning!Q96</f>
        <v>0</v>
      </c>
      <c r="M142" s="2">
        <f>Inskrivning!R96</f>
        <v>0</v>
      </c>
      <c r="N142" s="2">
        <f>Inskrivning!S96</f>
        <v>0</v>
      </c>
      <c r="O142" s="2">
        <f>Inskrivning!T96</f>
        <v>0</v>
      </c>
      <c r="P142" s="2">
        <f>Inskrivning!U96</f>
        <v>0</v>
      </c>
      <c r="Q142" s="2">
        <f>Inskrivning!V96</f>
        <v>0</v>
      </c>
      <c r="R142" s="1">
        <f>Inskrivning!W96</f>
        <v>0</v>
      </c>
      <c r="S142" s="1">
        <f>Inskrivning!X96</f>
        <v>0</v>
      </c>
    </row>
    <row r="143" spans="1:19" ht="15" x14ac:dyDescent="0.25">
      <c r="A143" s="2"/>
      <c r="B143" s="2" t="str">
        <f>Inskrivning!G103</f>
        <v/>
      </c>
      <c r="C143" s="2" t="s">
        <v>81</v>
      </c>
      <c r="D143" s="2" t="str">
        <f t="shared" si="4"/>
        <v xml:space="preserve">Kl </v>
      </c>
      <c r="E143" s="53" t="str">
        <f>Inskrivning!J103</f>
        <v/>
      </c>
      <c r="F143" s="35" t="str">
        <f>Inskrivning!K103</f>
        <v/>
      </c>
      <c r="G143" s="2">
        <f>Inskrivning!L103</f>
        <v>0</v>
      </c>
      <c r="H143" s="2">
        <f>Inskrivning!M103</f>
        <v>0</v>
      </c>
      <c r="I143" s="2">
        <f>Inskrivning!N103</f>
        <v>0</v>
      </c>
      <c r="J143" s="2">
        <f>Inskrivning!O103</f>
        <v>0</v>
      </c>
      <c r="K143" s="2">
        <f>Inskrivning!P103</f>
        <v>0</v>
      </c>
      <c r="L143" s="1">
        <f>Inskrivning!Q103</f>
        <v>0</v>
      </c>
      <c r="M143" s="2">
        <f>Inskrivning!R103</f>
        <v>0</v>
      </c>
      <c r="N143" s="2">
        <f>Inskrivning!S103</f>
        <v>0</v>
      </c>
      <c r="O143" s="2">
        <f>Inskrivning!T103</f>
        <v>0</v>
      </c>
      <c r="P143" s="2">
        <f>Inskrivning!U103</f>
        <v>0</v>
      </c>
      <c r="Q143" s="2">
        <f>Inskrivning!V103</f>
        <v>0</v>
      </c>
      <c r="R143" s="1">
        <f>Inskrivning!W103</f>
        <v>0</v>
      </c>
      <c r="S143" s="1">
        <f>Inskrivning!X103</f>
        <v>0</v>
      </c>
    </row>
    <row r="144" spans="1:19" ht="15" x14ac:dyDescent="0.25">
      <c r="A144" s="2"/>
      <c r="B144" s="2" t="str">
        <f>Inskrivning!G101</f>
        <v/>
      </c>
      <c r="C144" s="2" t="s">
        <v>81</v>
      </c>
      <c r="D144" s="2" t="str">
        <f t="shared" si="4"/>
        <v xml:space="preserve">Kl </v>
      </c>
      <c r="E144" s="53" t="str">
        <f>Inskrivning!J101</f>
        <v/>
      </c>
      <c r="F144" s="35" t="str">
        <f>Inskrivning!K101</f>
        <v/>
      </c>
      <c r="G144" s="2">
        <f>Inskrivning!L101</f>
        <v>0</v>
      </c>
      <c r="H144" s="2">
        <f>Inskrivning!M101</f>
        <v>0</v>
      </c>
      <c r="I144" s="2">
        <f>Inskrivning!N101</f>
        <v>0</v>
      </c>
      <c r="J144" s="2">
        <f>Inskrivning!O101</f>
        <v>0</v>
      </c>
      <c r="K144" s="2">
        <f>Inskrivning!P101</f>
        <v>0</v>
      </c>
      <c r="L144" s="1">
        <f>Inskrivning!Q101</f>
        <v>0</v>
      </c>
      <c r="M144" s="2">
        <f>Inskrivning!R101</f>
        <v>0</v>
      </c>
      <c r="N144" s="2">
        <f>Inskrivning!S101</f>
        <v>0</v>
      </c>
      <c r="O144" s="2">
        <f>Inskrivning!T101</f>
        <v>0</v>
      </c>
      <c r="P144" s="2">
        <f>Inskrivning!U101</f>
        <v>0</v>
      </c>
      <c r="Q144" s="2">
        <f>Inskrivning!V101</f>
        <v>0</v>
      </c>
      <c r="R144" s="1">
        <f>Inskrivning!W101</f>
        <v>0</v>
      </c>
      <c r="S144" s="1">
        <f>Inskrivning!X101</f>
        <v>0</v>
      </c>
    </row>
    <row r="145" spans="1:19" ht="15" x14ac:dyDescent="0.25">
      <c r="A145" s="2"/>
      <c r="B145" s="2" t="str">
        <f>Inskrivning!G79</f>
        <v/>
      </c>
      <c r="C145" s="2" t="s">
        <v>81</v>
      </c>
      <c r="D145" s="2" t="str">
        <f t="shared" si="4"/>
        <v xml:space="preserve">Kl </v>
      </c>
      <c r="E145" s="53" t="str">
        <f>Inskrivning!J79</f>
        <v/>
      </c>
      <c r="F145" s="35" t="str">
        <f>Inskrivning!K79</f>
        <v/>
      </c>
      <c r="G145" s="2">
        <f>Inskrivning!L79</f>
        <v>0</v>
      </c>
      <c r="H145" s="2">
        <f>Inskrivning!M79</f>
        <v>0</v>
      </c>
      <c r="I145" s="2">
        <f>Inskrivning!N79</f>
        <v>0</v>
      </c>
      <c r="J145" s="2">
        <f>Inskrivning!O79</f>
        <v>0</v>
      </c>
      <c r="K145" s="2">
        <f>Inskrivning!P79</f>
        <v>0</v>
      </c>
      <c r="L145" s="1">
        <f>Inskrivning!Q79</f>
        <v>0</v>
      </c>
      <c r="M145" s="2">
        <f>Inskrivning!R79</f>
        <v>0</v>
      </c>
      <c r="N145" s="2">
        <f>Inskrivning!S79</f>
        <v>0</v>
      </c>
      <c r="O145" s="2">
        <f>Inskrivning!T79</f>
        <v>0</v>
      </c>
      <c r="P145" s="2">
        <f>Inskrivning!U79</f>
        <v>0</v>
      </c>
      <c r="Q145" s="2">
        <f>Inskrivning!V79</f>
        <v>0</v>
      </c>
      <c r="R145" s="1">
        <f>Inskrivning!W79</f>
        <v>0</v>
      </c>
      <c r="S145" s="1">
        <f>Inskrivning!X79</f>
        <v>0</v>
      </c>
    </row>
    <row r="146" spans="1:19" ht="15" x14ac:dyDescent="0.25">
      <c r="A146" s="2"/>
      <c r="B146" s="2" t="str">
        <f>Inskrivning!G78</f>
        <v/>
      </c>
      <c r="C146" s="2" t="s">
        <v>81</v>
      </c>
      <c r="D146" s="2" t="str">
        <f t="shared" si="4"/>
        <v xml:space="preserve">Kl </v>
      </c>
      <c r="E146" s="53" t="str">
        <f>Inskrivning!J78</f>
        <v/>
      </c>
      <c r="F146" s="35" t="str">
        <f>Inskrivning!K78</f>
        <v/>
      </c>
      <c r="G146" s="2">
        <f>Inskrivning!L78</f>
        <v>0</v>
      </c>
      <c r="H146" s="2">
        <f>Inskrivning!M78</f>
        <v>0</v>
      </c>
      <c r="I146" s="2">
        <f>Inskrivning!N78</f>
        <v>0</v>
      </c>
      <c r="J146" s="2">
        <f>Inskrivning!O78</f>
        <v>0</v>
      </c>
      <c r="K146" s="2">
        <f>Inskrivning!P78</f>
        <v>0</v>
      </c>
      <c r="L146" s="1">
        <f>Inskrivning!Q78</f>
        <v>0</v>
      </c>
      <c r="M146" s="2">
        <f>Inskrivning!R78</f>
        <v>0</v>
      </c>
      <c r="N146" s="2">
        <f>Inskrivning!S78</f>
        <v>0</v>
      </c>
      <c r="O146" s="2">
        <f>Inskrivning!T78</f>
        <v>0</v>
      </c>
      <c r="P146" s="2">
        <f>Inskrivning!U78</f>
        <v>0</v>
      </c>
      <c r="Q146" s="2">
        <f>Inskrivning!V78</f>
        <v>0</v>
      </c>
      <c r="R146" s="1">
        <f>Inskrivning!W78</f>
        <v>0</v>
      </c>
      <c r="S146" s="1">
        <f>Inskrivning!X78</f>
        <v>0</v>
      </c>
    </row>
    <row r="147" spans="1:19" ht="15" x14ac:dyDescent="0.25">
      <c r="A147" s="2"/>
      <c r="B147" s="2" t="str">
        <f>Inskrivning!G71</f>
        <v/>
      </c>
      <c r="C147" s="2" t="s">
        <v>81</v>
      </c>
      <c r="D147" s="2" t="str">
        <f t="shared" si="4"/>
        <v xml:space="preserve">Kl </v>
      </c>
      <c r="E147" s="53" t="str">
        <f>Inskrivning!J71</f>
        <v/>
      </c>
      <c r="F147" s="35" t="str">
        <f>Inskrivning!K71</f>
        <v/>
      </c>
      <c r="G147" s="2">
        <f>Inskrivning!L71</f>
        <v>0</v>
      </c>
      <c r="H147" s="2">
        <f>Inskrivning!M71</f>
        <v>0</v>
      </c>
      <c r="I147" s="2">
        <f>Inskrivning!N71</f>
        <v>0</v>
      </c>
      <c r="J147" s="2">
        <f>Inskrivning!O71</f>
        <v>0</v>
      </c>
      <c r="K147" s="2">
        <f>Inskrivning!P71</f>
        <v>0</v>
      </c>
      <c r="L147" s="1">
        <f>Inskrivning!Q71</f>
        <v>0</v>
      </c>
      <c r="M147" s="2">
        <f>Inskrivning!R71</f>
        <v>0</v>
      </c>
      <c r="N147" s="2">
        <f>Inskrivning!S71</f>
        <v>0</v>
      </c>
      <c r="O147" s="2">
        <f>Inskrivning!T71</f>
        <v>0</v>
      </c>
      <c r="P147" s="2">
        <f>Inskrivning!U71</f>
        <v>0</v>
      </c>
      <c r="Q147" s="2">
        <f>Inskrivning!V71</f>
        <v>0</v>
      </c>
      <c r="R147" s="1">
        <f>Inskrivning!W71</f>
        <v>0</v>
      </c>
      <c r="S147" s="1">
        <f>Inskrivning!X71</f>
        <v>0</v>
      </c>
    </row>
    <row r="148" spans="1:19" ht="15" x14ac:dyDescent="0.25">
      <c r="A148" s="2"/>
      <c r="B148" s="2" t="str">
        <f>Inskrivning!G77</f>
        <v/>
      </c>
      <c r="C148" s="2" t="s">
        <v>81</v>
      </c>
      <c r="D148" s="2" t="str">
        <f t="shared" si="4"/>
        <v xml:space="preserve">Kl </v>
      </c>
      <c r="E148" s="53" t="str">
        <f>Inskrivning!J77</f>
        <v/>
      </c>
      <c r="F148" s="35" t="str">
        <f>Inskrivning!K77</f>
        <v/>
      </c>
      <c r="G148" s="2">
        <f>Inskrivning!L77</f>
        <v>0</v>
      </c>
      <c r="H148" s="2">
        <f>Inskrivning!M77</f>
        <v>0</v>
      </c>
      <c r="I148" s="2">
        <f>Inskrivning!N77</f>
        <v>0</v>
      </c>
      <c r="J148" s="2">
        <f>Inskrivning!O77</f>
        <v>0</v>
      </c>
      <c r="K148" s="2">
        <f>Inskrivning!P77</f>
        <v>0</v>
      </c>
      <c r="L148" s="1">
        <f>Inskrivning!Q77</f>
        <v>0</v>
      </c>
      <c r="M148" s="2">
        <f>Inskrivning!R77</f>
        <v>0</v>
      </c>
      <c r="N148" s="2">
        <f>Inskrivning!S77</f>
        <v>0</v>
      </c>
      <c r="O148" s="2">
        <f>Inskrivning!T77</f>
        <v>0</v>
      </c>
      <c r="P148" s="2">
        <f>Inskrivning!U77</f>
        <v>0</v>
      </c>
      <c r="Q148" s="2">
        <f>Inskrivning!V77</f>
        <v>0</v>
      </c>
      <c r="R148" s="1">
        <f>Inskrivning!W77</f>
        <v>0</v>
      </c>
      <c r="S148" s="1">
        <f>Inskrivning!X77</f>
        <v>0</v>
      </c>
    </row>
    <row r="149" spans="1:19" ht="15" x14ac:dyDescent="0.25">
      <c r="A149" s="2"/>
      <c r="B149" s="2" t="str">
        <f>Inskrivning!G70</f>
        <v/>
      </c>
      <c r="C149" s="2" t="s">
        <v>81</v>
      </c>
      <c r="D149" s="2" t="str">
        <f t="shared" si="4"/>
        <v xml:space="preserve">Kl </v>
      </c>
      <c r="E149" s="53" t="str">
        <f>Inskrivning!J70</f>
        <v/>
      </c>
      <c r="F149" s="35" t="str">
        <f>Inskrivning!K70</f>
        <v/>
      </c>
      <c r="G149" s="2">
        <f>Inskrivning!L70</f>
        <v>0</v>
      </c>
      <c r="H149" s="2">
        <f>Inskrivning!M70</f>
        <v>0</v>
      </c>
      <c r="I149" s="2">
        <f>Inskrivning!N70</f>
        <v>0</v>
      </c>
      <c r="J149" s="2">
        <f>Inskrivning!O70</f>
        <v>0</v>
      </c>
      <c r="K149" s="2">
        <f>Inskrivning!P70</f>
        <v>0</v>
      </c>
      <c r="L149" s="1">
        <f>Inskrivning!Q70</f>
        <v>0</v>
      </c>
      <c r="M149" s="2">
        <f>Inskrivning!R70</f>
        <v>0</v>
      </c>
      <c r="N149" s="2">
        <f>Inskrivning!S70</f>
        <v>0</v>
      </c>
      <c r="O149" s="2">
        <f>Inskrivning!T70</f>
        <v>0</v>
      </c>
      <c r="P149" s="2">
        <f>Inskrivning!U70</f>
        <v>0</v>
      </c>
      <c r="Q149" s="2">
        <f>Inskrivning!V70</f>
        <v>0</v>
      </c>
      <c r="R149" s="1">
        <f>Inskrivning!W70</f>
        <v>0</v>
      </c>
      <c r="S149" s="1">
        <f>Inskrivning!X70</f>
        <v>0</v>
      </c>
    </row>
    <row r="150" spans="1:19" ht="15" x14ac:dyDescent="0.25">
      <c r="A150" s="2"/>
      <c r="B150" s="2" t="str">
        <f>Inskrivning!G69</f>
        <v/>
      </c>
      <c r="C150" s="2" t="s">
        <v>81</v>
      </c>
      <c r="D150" s="2" t="str">
        <f t="shared" si="4"/>
        <v xml:space="preserve">Kl </v>
      </c>
      <c r="E150" s="53" t="str">
        <f>Inskrivning!J69</f>
        <v/>
      </c>
      <c r="F150" s="35" t="str">
        <f>Inskrivning!K69</f>
        <v/>
      </c>
      <c r="G150" s="2">
        <f>Inskrivning!L69</f>
        <v>0</v>
      </c>
      <c r="H150" s="2">
        <f>Inskrivning!M69</f>
        <v>0</v>
      </c>
      <c r="I150" s="2">
        <f>Inskrivning!N69</f>
        <v>0</v>
      </c>
      <c r="J150" s="2">
        <f>Inskrivning!O69</f>
        <v>0</v>
      </c>
      <c r="K150" s="2">
        <f>Inskrivning!P69</f>
        <v>0</v>
      </c>
      <c r="L150" s="1">
        <f>Inskrivning!Q69</f>
        <v>0</v>
      </c>
      <c r="M150" s="2">
        <f>Inskrivning!R69</f>
        <v>0</v>
      </c>
      <c r="N150" s="2">
        <f>Inskrivning!S69</f>
        <v>0</v>
      </c>
      <c r="O150" s="2">
        <f>Inskrivning!T69</f>
        <v>0</v>
      </c>
      <c r="P150" s="2">
        <f>Inskrivning!U69</f>
        <v>0</v>
      </c>
      <c r="Q150" s="2">
        <f>Inskrivning!V69</f>
        <v>0</v>
      </c>
      <c r="R150" s="1">
        <f>Inskrivning!W69</f>
        <v>0</v>
      </c>
      <c r="S150" s="1">
        <f>Inskrivning!X69</f>
        <v>0</v>
      </c>
    </row>
    <row r="151" spans="1:19" ht="15" x14ac:dyDescent="0.25">
      <c r="A151" s="2"/>
      <c r="B151" s="2" t="str">
        <f>Inskrivning!G72</f>
        <v/>
      </c>
      <c r="C151" s="2" t="s">
        <v>81</v>
      </c>
      <c r="D151" s="2" t="str">
        <f t="shared" si="4"/>
        <v xml:space="preserve">Kl </v>
      </c>
      <c r="E151" s="53" t="str">
        <f>Inskrivning!J72</f>
        <v/>
      </c>
      <c r="F151" s="35" t="str">
        <f>Inskrivning!K72</f>
        <v/>
      </c>
      <c r="G151" s="2">
        <f>Inskrivning!L72</f>
        <v>0</v>
      </c>
      <c r="H151" s="2">
        <f>Inskrivning!M72</f>
        <v>0</v>
      </c>
      <c r="I151" s="2">
        <f>Inskrivning!N72</f>
        <v>0</v>
      </c>
      <c r="J151" s="2">
        <f>Inskrivning!O72</f>
        <v>0</v>
      </c>
      <c r="K151" s="2">
        <f>Inskrivning!P72</f>
        <v>0</v>
      </c>
      <c r="L151" s="1">
        <f>Inskrivning!Q72</f>
        <v>0</v>
      </c>
      <c r="M151" s="2">
        <f>Inskrivning!R72</f>
        <v>0</v>
      </c>
      <c r="N151" s="2">
        <f>Inskrivning!S72</f>
        <v>0</v>
      </c>
      <c r="O151" s="2">
        <f>Inskrivning!T72</f>
        <v>0</v>
      </c>
      <c r="P151" s="2">
        <f>Inskrivning!U72</f>
        <v>0</v>
      </c>
      <c r="Q151" s="2">
        <f>Inskrivning!V72</f>
        <v>0</v>
      </c>
      <c r="R151" s="1">
        <f>Inskrivning!W72</f>
        <v>0</v>
      </c>
      <c r="S151" s="1">
        <f>Inskrivning!X72</f>
        <v>0</v>
      </c>
    </row>
    <row r="152" spans="1:19" ht="15" x14ac:dyDescent="0.25">
      <c r="A152" s="2"/>
      <c r="B152" s="2" t="str">
        <f>Inskrivning!G73</f>
        <v/>
      </c>
      <c r="C152" s="2" t="s">
        <v>81</v>
      </c>
      <c r="D152" s="2" t="str">
        <f t="shared" si="4"/>
        <v xml:space="preserve">Kl </v>
      </c>
      <c r="E152" s="53" t="str">
        <f>Inskrivning!J73</f>
        <v/>
      </c>
      <c r="F152" s="35" t="str">
        <f>Inskrivning!K73</f>
        <v/>
      </c>
      <c r="G152" s="2">
        <f>Inskrivning!L73</f>
        <v>0</v>
      </c>
      <c r="H152" s="2">
        <f>Inskrivning!M73</f>
        <v>0</v>
      </c>
      <c r="I152" s="2">
        <f>Inskrivning!N73</f>
        <v>0</v>
      </c>
      <c r="J152" s="2">
        <f>Inskrivning!O73</f>
        <v>0</v>
      </c>
      <c r="K152" s="2">
        <f>Inskrivning!P73</f>
        <v>0</v>
      </c>
      <c r="L152" s="1">
        <f>Inskrivning!Q73</f>
        <v>0</v>
      </c>
      <c r="M152" s="2">
        <f>Inskrivning!R73</f>
        <v>0</v>
      </c>
      <c r="N152" s="2">
        <f>Inskrivning!S73</f>
        <v>0</v>
      </c>
      <c r="O152" s="2">
        <f>Inskrivning!T73</f>
        <v>0</v>
      </c>
      <c r="P152" s="2">
        <f>Inskrivning!U73</f>
        <v>0</v>
      </c>
      <c r="Q152" s="2">
        <f>Inskrivning!V73</f>
        <v>0</v>
      </c>
      <c r="R152" s="1">
        <f>Inskrivning!W73</f>
        <v>0</v>
      </c>
      <c r="S152" s="1">
        <f>Inskrivning!X73</f>
        <v>0</v>
      </c>
    </row>
    <row r="153" spans="1:19" ht="15" x14ac:dyDescent="0.25">
      <c r="A153" s="2"/>
      <c r="B153" s="2" t="str">
        <f>Inskrivning!G83</f>
        <v/>
      </c>
      <c r="C153" s="2" t="s">
        <v>81</v>
      </c>
      <c r="D153" s="2" t="str">
        <f t="shared" si="4"/>
        <v xml:space="preserve">Kl </v>
      </c>
      <c r="E153" s="53" t="str">
        <f>Inskrivning!J83</f>
        <v/>
      </c>
      <c r="F153" s="35" t="str">
        <f>Inskrivning!K83</f>
        <v/>
      </c>
      <c r="G153" s="2">
        <f>Inskrivning!L83</f>
        <v>0</v>
      </c>
      <c r="H153" s="2">
        <f>Inskrivning!M83</f>
        <v>0</v>
      </c>
      <c r="I153" s="2">
        <f>Inskrivning!N83</f>
        <v>0</v>
      </c>
      <c r="J153" s="2">
        <f>Inskrivning!O83</f>
        <v>0</v>
      </c>
      <c r="K153" s="2">
        <f>Inskrivning!P83</f>
        <v>0</v>
      </c>
      <c r="L153" s="1">
        <f>Inskrivning!Q83</f>
        <v>0</v>
      </c>
      <c r="M153" s="2">
        <f>Inskrivning!R83</f>
        <v>0</v>
      </c>
      <c r="N153" s="2">
        <f>Inskrivning!S83</f>
        <v>0</v>
      </c>
      <c r="O153" s="2">
        <f>Inskrivning!T83</f>
        <v>0</v>
      </c>
      <c r="P153" s="2">
        <f>Inskrivning!U83</f>
        <v>0</v>
      </c>
      <c r="Q153" s="2">
        <f>Inskrivning!V83</f>
        <v>0</v>
      </c>
      <c r="R153" s="1">
        <f>Inskrivning!W83</f>
        <v>0</v>
      </c>
      <c r="S153" s="1">
        <f>Inskrivning!X83</f>
        <v>0</v>
      </c>
    </row>
    <row r="154" spans="1:19" ht="15" x14ac:dyDescent="0.25">
      <c r="A154" s="2"/>
      <c r="B154" s="2" t="str">
        <f>Inskrivning!G80</f>
        <v/>
      </c>
      <c r="C154" s="2" t="s">
        <v>81</v>
      </c>
      <c r="D154" s="2" t="str">
        <f t="shared" si="4"/>
        <v xml:space="preserve">Kl </v>
      </c>
      <c r="E154" s="53" t="str">
        <f>Inskrivning!J80</f>
        <v/>
      </c>
      <c r="F154" s="35" t="str">
        <f>Inskrivning!K80</f>
        <v/>
      </c>
      <c r="G154" s="2">
        <f>Inskrivning!L80</f>
        <v>0</v>
      </c>
      <c r="H154" s="2">
        <f>Inskrivning!M80</f>
        <v>0</v>
      </c>
      <c r="I154" s="2">
        <f>Inskrivning!N80</f>
        <v>0</v>
      </c>
      <c r="J154" s="2">
        <f>Inskrivning!O80</f>
        <v>0</v>
      </c>
      <c r="K154" s="2">
        <f>Inskrivning!P80</f>
        <v>0</v>
      </c>
      <c r="L154" s="1">
        <f>Inskrivning!Q80</f>
        <v>0</v>
      </c>
      <c r="M154" s="2">
        <f>Inskrivning!R80</f>
        <v>0</v>
      </c>
      <c r="N154" s="2">
        <f>Inskrivning!S80</f>
        <v>0</v>
      </c>
      <c r="O154" s="2">
        <f>Inskrivning!T80</f>
        <v>0</v>
      </c>
      <c r="P154" s="2">
        <f>Inskrivning!U80</f>
        <v>0</v>
      </c>
      <c r="Q154" s="2">
        <f>Inskrivning!V80</f>
        <v>0</v>
      </c>
      <c r="R154" s="1">
        <f>Inskrivning!W80</f>
        <v>0</v>
      </c>
      <c r="S154" s="1">
        <f>Inskrivning!X80</f>
        <v>0</v>
      </c>
    </row>
    <row r="155" spans="1:19" ht="15" x14ac:dyDescent="0.25">
      <c r="A155" s="2"/>
      <c r="B155" s="2" t="str">
        <f>Inskrivning!G75</f>
        <v/>
      </c>
      <c r="C155" s="2" t="s">
        <v>81</v>
      </c>
      <c r="D155" s="2" t="str">
        <f t="shared" si="4"/>
        <v xml:space="preserve">Kl </v>
      </c>
      <c r="E155" s="53" t="str">
        <f>Inskrivning!J75</f>
        <v/>
      </c>
      <c r="F155" s="35" t="str">
        <f>Inskrivning!K75</f>
        <v/>
      </c>
      <c r="G155" s="2">
        <f>Inskrivning!L75</f>
        <v>0</v>
      </c>
      <c r="H155" s="2">
        <f>Inskrivning!M75</f>
        <v>0</v>
      </c>
      <c r="I155" s="2">
        <f>Inskrivning!N75</f>
        <v>0</v>
      </c>
      <c r="J155" s="2">
        <f>Inskrivning!O75</f>
        <v>0</v>
      </c>
      <c r="K155" s="2">
        <f>Inskrivning!P75</f>
        <v>0</v>
      </c>
      <c r="L155" s="1">
        <f>Inskrivning!Q75</f>
        <v>0</v>
      </c>
      <c r="M155" s="2">
        <f>Inskrivning!R75</f>
        <v>0</v>
      </c>
      <c r="N155" s="2">
        <f>Inskrivning!S75</f>
        <v>0</v>
      </c>
      <c r="O155" s="2">
        <f>Inskrivning!T75</f>
        <v>0</v>
      </c>
      <c r="P155" s="2">
        <f>Inskrivning!U75</f>
        <v>0</v>
      </c>
      <c r="Q155" s="2">
        <f>Inskrivning!V75</f>
        <v>0</v>
      </c>
      <c r="R155" s="1">
        <f>Inskrivning!W75</f>
        <v>0</v>
      </c>
      <c r="S155" s="1">
        <f>Inskrivning!X75</f>
        <v>0</v>
      </c>
    </row>
    <row r="156" spans="1:19" ht="15" x14ac:dyDescent="0.25">
      <c r="A156" s="2"/>
      <c r="B156" s="2" t="str">
        <f>Inskrivning!G84</f>
        <v/>
      </c>
      <c r="C156" s="2" t="s">
        <v>81</v>
      </c>
      <c r="D156" s="2" t="str">
        <f t="shared" si="4"/>
        <v xml:space="preserve">Kl </v>
      </c>
      <c r="E156" s="53" t="str">
        <f>Inskrivning!J84</f>
        <v/>
      </c>
      <c r="F156" s="35" t="str">
        <f>Inskrivning!K84</f>
        <v/>
      </c>
      <c r="G156" s="2">
        <f>Inskrivning!L84</f>
        <v>0</v>
      </c>
      <c r="H156" s="2">
        <f>Inskrivning!M84</f>
        <v>0</v>
      </c>
      <c r="I156" s="2">
        <f>Inskrivning!N84</f>
        <v>0</v>
      </c>
      <c r="J156" s="2">
        <f>Inskrivning!O84</f>
        <v>0</v>
      </c>
      <c r="K156" s="2">
        <f>Inskrivning!P84</f>
        <v>0</v>
      </c>
      <c r="L156" s="1">
        <f>Inskrivning!Q84</f>
        <v>0</v>
      </c>
      <c r="M156" s="2">
        <f>Inskrivning!R84</f>
        <v>0</v>
      </c>
      <c r="N156" s="2">
        <f>Inskrivning!S84</f>
        <v>0</v>
      </c>
      <c r="O156" s="2">
        <f>Inskrivning!T84</f>
        <v>0</v>
      </c>
      <c r="P156" s="2">
        <f>Inskrivning!U84</f>
        <v>0</v>
      </c>
      <c r="Q156" s="2">
        <f>Inskrivning!V84</f>
        <v>0</v>
      </c>
      <c r="R156" s="1">
        <f>Inskrivning!W84</f>
        <v>0</v>
      </c>
      <c r="S156" s="1">
        <f>Inskrivning!X84</f>
        <v>0</v>
      </c>
    </row>
    <row r="157" spans="1:19" ht="15" x14ac:dyDescent="0.25">
      <c r="A157" s="2"/>
      <c r="B157" s="2" t="str">
        <f>Inskrivning!G28</f>
        <v/>
      </c>
      <c r="C157" s="2" t="s">
        <v>81</v>
      </c>
      <c r="D157" s="2" t="str">
        <f t="shared" si="4"/>
        <v xml:space="preserve">Kl </v>
      </c>
      <c r="E157" s="53" t="str">
        <f>Inskrivning!J28</f>
        <v/>
      </c>
      <c r="F157" s="35" t="str">
        <f>Inskrivning!K28</f>
        <v/>
      </c>
      <c r="G157" s="2">
        <f>Inskrivning!L28</f>
        <v>0</v>
      </c>
      <c r="H157" s="2">
        <f>Inskrivning!M28</f>
        <v>0</v>
      </c>
      <c r="I157" s="2">
        <f>Inskrivning!N28</f>
        <v>0</v>
      </c>
      <c r="J157" s="2">
        <f>Inskrivning!O28</f>
        <v>0</v>
      </c>
      <c r="K157" s="2">
        <f>Inskrivning!P28</f>
        <v>0</v>
      </c>
      <c r="L157" s="1">
        <f>Inskrivning!Q28</f>
        <v>0</v>
      </c>
      <c r="M157" s="2">
        <f>Inskrivning!R28</f>
        <v>0</v>
      </c>
      <c r="N157" s="2">
        <f>Inskrivning!S28</f>
        <v>0</v>
      </c>
      <c r="O157" s="2">
        <f>Inskrivning!T28</f>
        <v>0</v>
      </c>
      <c r="P157" s="2">
        <f>Inskrivning!U28</f>
        <v>0</v>
      </c>
      <c r="Q157" s="2">
        <f>Inskrivning!V28</f>
        <v>0</v>
      </c>
      <c r="R157" s="1">
        <f>Inskrivning!W28</f>
        <v>0</v>
      </c>
      <c r="S157" s="1">
        <f>Inskrivning!X28</f>
        <v>0</v>
      </c>
    </row>
    <row r="158" spans="1:19" ht="15" x14ac:dyDescent="0.25">
      <c r="A158" s="2"/>
      <c r="B158" s="2" t="str">
        <f>Inskrivning!G48</f>
        <v/>
      </c>
      <c r="C158" s="2" t="s">
        <v>81</v>
      </c>
      <c r="D158" s="2" t="str">
        <f t="shared" si="4"/>
        <v xml:space="preserve">Kl </v>
      </c>
      <c r="E158" s="53" t="str">
        <f>Inskrivning!J48</f>
        <v/>
      </c>
      <c r="F158" s="35" t="str">
        <f>Inskrivning!K48</f>
        <v/>
      </c>
      <c r="G158" s="2">
        <f>Inskrivning!L48</f>
        <v>0</v>
      </c>
      <c r="H158" s="2">
        <f>Inskrivning!M48</f>
        <v>0</v>
      </c>
      <c r="I158" s="2">
        <f>Inskrivning!N48</f>
        <v>0</v>
      </c>
      <c r="J158" s="2">
        <f>Inskrivning!O48</f>
        <v>0</v>
      </c>
      <c r="K158" s="2">
        <f>Inskrivning!P48</f>
        <v>0</v>
      </c>
      <c r="L158" s="1">
        <f>Inskrivning!Q48</f>
        <v>0</v>
      </c>
      <c r="M158" s="2">
        <f>Inskrivning!R48</f>
        <v>0</v>
      </c>
      <c r="N158" s="2">
        <f>Inskrivning!S48</f>
        <v>0</v>
      </c>
      <c r="O158" s="2">
        <f>Inskrivning!T48</f>
        <v>0</v>
      </c>
      <c r="P158" s="2">
        <f>Inskrivning!U48</f>
        <v>0</v>
      </c>
      <c r="Q158" s="2">
        <f>Inskrivning!V48</f>
        <v>0</v>
      </c>
      <c r="R158" s="1">
        <f>Inskrivning!W48</f>
        <v>0</v>
      </c>
      <c r="S158" s="1">
        <f>Inskrivning!X48</f>
        <v>0</v>
      </c>
    </row>
    <row r="159" spans="1:19" ht="15" x14ac:dyDescent="0.25">
      <c r="A159" s="2"/>
      <c r="B159" s="2" t="str">
        <f>Inskrivning!G68</f>
        <v/>
      </c>
      <c r="C159" s="2" t="s">
        <v>81</v>
      </c>
      <c r="D159" s="2" t="str">
        <f t="shared" si="4"/>
        <v xml:space="preserve">Kl </v>
      </c>
      <c r="E159" s="53" t="str">
        <f>Inskrivning!J68</f>
        <v/>
      </c>
      <c r="F159" s="35" t="str">
        <f>Inskrivning!K68</f>
        <v/>
      </c>
      <c r="G159" s="2">
        <f>Inskrivning!L68</f>
        <v>0</v>
      </c>
      <c r="H159" s="2">
        <f>Inskrivning!M68</f>
        <v>0</v>
      </c>
      <c r="I159" s="2">
        <f>Inskrivning!N68</f>
        <v>0</v>
      </c>
      <c r="J159" s="2">
        <f>Inskrivning!O68</f>
        <v>0</v>
      </c>
      <c r="K159" s="2">
        <f>Inskrivning!P68</f>
        <v>0</v>
      </c>
      <c r="L159" s="1">
        <f>Inskrivning!Q68</f>
        <v>0</v>
      </c>
      <c r="M159" s="2">
        <f>Inskrivning!R68</f>
        <v>0</v>
      </c>
      <c r="N159" s="2">
        <f>Inskrivning!S68</f>
        <v>0</v>
      </c>
      <c r="O159" s="2">
        <f>Inskrivning!T68</f>
        <v>0</v>
      </c>
      <c r="P159" s="2">
        <f>Inskrivning!U68</f>
        <v>0</v>
      </c>
      <c r="Q159" s="2">
        <f>Inskrivning!V68</f>
        <v>0</v>
      </c>
      <c r="R159" s="1">
        <f>Inskrivning!W68</f>
        <v>0</v>
      </c>
      <c r="S159" s="1">
        <f>Inskrivning!X68</f>
        <v>0</v>
      </c>
    </row>
    <row r="160" spans="1:19" ht="15" x14ac:dyDescent="0.25">
      <c r="A160" s="2"/>
      <c r="B160" s="2" t="str">
        <f>Inskrivning!G88</f>
        <v/>
      </c>
      <c r="C160" s="2" t="s">
        <v>81</v>
      </c>
      <c r="D160" s="2" t="str">
        <f t="shared" si="4"/>
        <v xml:space="preserve">Kl </v>
      </c>
      <c r="E160" s="53" t="str">
        <f>Inskrivning!J88</f>
        <v/>
      </c>
      <c r="F160" s="35" t="str">
        <f>Inskrivning!K88</f>
        <v/>
      </c>
      <c r="G160" s="2">
        <f>Inskrivning!L88</f>
        <v>0</v>
      </c>
      <c r="H160" s="2">
        <f>Inskrivning!M88</f>
        <v>0</v>
      </c>
      <c r="I160" s="2">
        <f>Inskrivning!N88</f>
        <v>0</v>
      </c>
      <c r="J160" s="2">
        <f>Inskrivning!O88</f>
        <v>0</v>
      </c>
      <c r="K160" s="2">
        <f>Inskrivning!P88</f>
        <v>0</v>
      </c>
      <c r="L160" s="1">
        <f>Inskrivning!Q88</f>
        <v>0</v>
      </c>
      <c r="M160" s="2">
        <f>Inskrivning!R88</f>
        <v>0</v>
      </c>
      <c r="N160" s="2">
        <f>Inskrivning!S88</f>
        <v>0</v>
      </c>
      <c r="O160" s="2">
        <f>Inskrivning!T88</f>
        <v>0</v>
      </c>
      <c r="P160" s="2">
        <f>Inskrivning!U88</f>
        <v>0</v>
      </c>
      <c r="Q160" s="2">
        <f>Inskrivning!V88</f>
        <v>0</v>
      </c>
      <c r="R160" s="1">
        <f>Inskrivning!W88</f>
        <v>0</v>
      </c>
      <c r="S160" s="1">
        <f>Inskrivning!X88</f>
        <v>0</v>
      </c>
    </row>
    <row r="161" spans="1:19" ht="15" x14ac:dyDescent="0.25">
      <c r="A161" s="2"/>
      <c r="B161" s="2" t="str">
        <f>Inskrivning!G111</f>
        <v/>
      </c>
      <c r="C161" s="2" t="s">
        <v>81</v>
      </c>
      <c r="D161" s="2" t="str">
        <f t="shared" si="4"/>
        <v xml:space="preserve">Kl </v>
      </c>
      <c r="E161" s="53" t="str">
        <f>Inskrivning!J111</f>
        <v/>
      </c>
      <c r="F161" s="35" t="str">
        <f>Inskrivning!K111</f>
        <v/>
      </c>
      <c r="G161" s="2">
        <f>Inskrivning!L111</f>
        <v>0</v>
      </c>
      <c r="H161" s="2">
        <f>Inskrivning!M111</f>
        <v>0</v>
      </c>
      <c r="I161" s="2">
        <f>Inskrivning!N111</f>
        <v>0</v>
      </c>
      <c r="J161" s="2">
        <f>Inskrivning!O111</f>
        <v>0</v>
      </c>
      <c r="K161" s="2">
        <f>Inskrivning!P111</f>
        <v>0</v>
      </c>
      <c r="L161" s="1">
        <f>Inskrivning!Q111</f>
        <v>0</v>
      </c>
      <c r="M161" s="2">
        <f>Inskrivning!R111</f>
        <v>0</v>
      </c>
      <c r="N161" s="2">
        <f>Inskrivning!S111</f>
        <v>0</v>
      </c>
      <c r="O161" s="2">
        <f>Inskrivning!T111</f>
        <v>0</v>
      </c>
      <c r="P161" s="2">
        <f>Inskrivning!U111</f>
        <v>0</v>
      </c>
      <c r="Q161" s="2">
        <f>Inskrivning!V111</f>
        <v>0</v>
      </c>
      <c r="R161" s="1">
        <f>Inskrivning!W111</f>
        <v>0</v>
      </c>
      <c r="S161" s="1">
        <f>Inskrivning!X111</f>
        <v>0</v>
      </c>
    </row>
    <row r="162" spans="1:19" ht="15" x14ac:dyDescent="0.25">
      <c r="A162" s="2"/>
      <c r="B162" s="2" t="str">
        <f>Inskrivning!G129</f>
        <v/>
      </c>
      <c r="C162" s="2" t="s">
        <v>81</v>
      </c>
      <c r="D162" s="2" t="str">
        <f t="shared" si="4"/>
        <v xml:space="preserve">Kl </v>
      </c>
      <c r="E162" s="53" t="str">
        <f>Inskrivning!J129</f>
        <v/>
      </c>
      <c r="F162" s="35" t="str">
        <f>Inskrivning!K129</f>
        <v/>
      </c>
      <c r="G162" s="2">
        <f>Inskrivning!L129</f>
        <v>0</v>
      </c>
      <c r="H162" s="2">
        <f>Inskrivning!M129</f>
        <v>0</v>
      </c>
      <c r="I162" s="2">
        <f>Inskrivning!N129</f>
        <v>0</v>
      </c>
      <c r="J162" s="2">
        <f>Inskrivning!O129</f>
        <v>0</v>
      </c>
      <c r="K162" s="2">
        <f>Inskrivning!P129</f>
        <v>0</v>
      </c>
      <c r="L162" s="1">
        <f>Inskrivning!Q129</f>
        <v>0</v>
      </c>
      <c r="M162" s="2">
        <f>Inskrivning!R129</f>
        <v>0</v>
      </c>
      <c r="N162" s="2">
        <f>Inskrivning!S129</f>
        <v>0</v>
      </c>
      <c r="O162" s="2">
        <f>Inskrivning!T129</f>
        <v>0</v>
      </c>
      <c r="P162" s="2">
        <f>Inskrivning!U129</f>
        <v>0</v>
      </c>
      <c r="Q162" s="2">
        <f>Inskrivning!V129</f>
        <v>0</v>
      </c>
      <c r="R162" s="1">
        <f>Inskrivning!W129</f>
        <v>0</v>
      </c>
      <c r="S162" s="1">
        <f>Inskrivning!X129</f>
        <v>0</v>
      </c>
    </row>
    <row r="163" spans="1:19" ht="15" x14ac:dyDescent="0.25">
      <c r="A163" s="2"/>
      <c r="B163" s="2" t="str">
        <f>Inskrivning!G151</f>
        <v/>
      </c>
      <c r="C163" s="2" t="s">
        <v>81</v>
      </c>
      <c r="D163" s="2" t="str">
        <f t="shared" si="4"/>
        <v xml:space="preserve">Kl </v>
      </c>
      <c r="E163" s="53" t="str">
        <f>Inskrivning!J151</f>
        <v/>
      </c>
      <c r="F163" s="35" t="str">
        <f>Inskrivning!K151</f>
        <v/>
      </c>
      <c r="G163" s="2">
        <f>Inskrivning!L151</f>
        <v>0</v>
      </c>
      <c r="H163" s="2">
        <f>Inskrivning!M151</f>
        <v>0</v>
      </c>
      <c r="I163" s="2">
        <f>Inskrivning!N151</f>
        <v>0</v>
      </c>
      <c r="J163" s="2">
        <f>Inskrivning!O151</f>
        <v>0</v>
      </c>
      <c r="K163" s="2">
        <f>Inskrivning!P151</f>
        <v>0</v>
      </c>
      <c r="L163" s="1">
        <f>Inskrivning!Q151</f>
        <v>0</v>
      </c>
      <c r="M163" s="2">
        <f>Inskrivning!R151</f>
        <v>0</v>
      </c>
      <c r="N163" s="2">
        <f>Inskrivning!S151</f>
        <v>0</v>
      </c>
      <c r="O163" s="2">
        <f>Inskrivning!T151</f>
        <v>0</v>
      </c>
      <c r="P163" s="2">
        <f>Inskrivning!U151</f>
        <v>0</v>
      </c>
      <c r="Q163" s="2">
        <f>Inskrivning!V151</f>
        <v>0</v>
      </c>
      <c r="R163" s="1">
        <f>Inskrivning!W151</f>
        <v>0</v>
      </c>
      <c r="S163" s="1">
        <f>Inskrivning!X151</f>
        <v>0</v>
      </c>
    </row>
    <row r="164" spans="1:19" ht="15" x14ac:dyDescent="0.25">
      <c r="A164" s="2"/>
      <c r="B164" s="2" t="str">
        <f>Inskrivning!G167</f>
        <v/>
      </c>
      <c r="C164" s="2" t="s">
        <v>81</v>
      </c>
      <c r="D164" s="2" t="str">
        <f t="shared" si="4"/>
        <v xml:space="preserve">Kl </v>
      </c>
      <c r="E164" s="53" t="str">
        <f>Inskrivning!J167</f>
        <v/>
      </c>
      <c r="F164" s="35" t="str">
        <f>Inskrivning!K167</f>
        <v/>
      </c>
      <c r="G164" s="2">
        <f>Inskrivning!L167</f>
        <v>0</v>
      </c>
      <c r="H164" s="2">
        <f>Inskrivning!M167</f>
        <v>0</v>
      </c>
      <c r="I164" s="2">
        <f>Inskrivning!N167</f>
        <v>0</v>
      </c>
      <c r="J164" s="2">
        <f>Inskrivning!O167</f>
        <v>0</v>
      </c>
      <c r="K164" s="2">
        <f>Inskrivning!P167</f>
        <v>0</v>
      </c>
      <c r="L164" s="1">
        <f>Inskrivning!Q167</f>
        <v>0</v>
      </c>
      <c r="M164" s="2">
        <f>Inskrivning!R167</f>
        <v>0</v>
      </c>
      <c r="N164" s="2">
        <f>Inskrivning!S167</f>
        <v>0</v>
      </c>
      <c r="O164" s="2">
        <f>Inskrivning!T167</f>
        <v>0</v>
      </c>
      <c r="P164" s="2">
        <f>Inskrivning!U167</f>
        <v>0</v>
      </c>
      <c r="Q164" s="2">
        <f>Inskrivning!V167</f>
        <v>0</v>
      </c>
      <c r="R164" s="1">
        <f>Inskrivning!W167</f>
        <v>0</v>
      </c>
      <c r="S164" s="1">
        <f>Inskrivning!X167</f>
        <v>0</v>
      </c>
    </row>
    <row r="165" spans="1:19" ht="15" x14ac:dyDescent="0.25">
      <c r="A165" s="2"/>
      <c r="B165" s="2" t="str">
        <f>Inskrivning!G168</f>
        <v/>
      </c>
      <c r="C165" s="2" t="s">
        <v>81</v>
      </c>
      <c r="D165" s="2" t="str">
        <f t="shared" ref="D165:D196" si="5">C165&amp;" "&amp;B165</f>
        <v xml:space="preserve">Kl </v>
      </c>
      <c r="E165" s="53" t="str">
        <f>Inskrivning!J168</f>
        <v/>
      </c>
      <c r="F165" s="35" t="str">
        <f>Inskrivning!K168</f>
        <v/>
      </c>
      <c r="G165" s="2">
        <f>Inskrivning!L168</f>
        <v>0</v>
      </c>
      <c r="H165" s="2">
        <f>Inskrivning!M168</f>
        <v>0</v>
      </c>
      <c r="I165" s="2">
        <f>Inskrivning!N168</f>
        <v>0</v>
      </c>
      <c r="J165" s="2">
        <f>Inskrivning!O168</f>
        <v>0</v>
      </c>
      <c r="K165" s="2">
        <f>Inskrivning!P168</f>
        <v>0</v>
      </c>
      <c r="L165" s="1">
        <f>Inskrivning!Q168</f>
        <v>0</v>
      </c>
      <c r="M165" s="2">
        <f>Inskrivning!R168</f>
        <v>0</v>
      </c>
      <c r="N165" s="2">
        <f>Inskrivning!S168</f>
        <v>0</v>
      </c>
      <c r="O165" s="2">
        <f>Inskrivning!T168</f>
        <v>0</v>
      </c>
      <c r="P165" s="2">
        <f>Inskrivning!U168</f>
        <v>0</v>
      </c>
      <c r="Q165" s="2">
        <f>Inskrivning!V168</f>
        <v>0</v>
      </c>
      <c r="R165" s="1">
        <f>Inskrivning!W168</f>
        <v>0</v>
      </c>
      <c r="S165" s="1">
        <f>Inskrivning!X168</f>
        <v>0</v>
      </c>
    </row>
    <row r="166" spans="1:19" ht="15" x14ac:dyDescent="0.25">
      <c r="A166" s="2"/>
      <c r="B166" s="2" t="str">
        <f>Inskrivning!G169</f>
        <v/>
      </c>
      <c r="C166" s="2" t="s">
        <v>81</v>
      </c>
      <c r="D166" s="2" t="str">
        <f t="shared" si="5"/>
        <v xml:space="preserve">Kl </v>
      </c>
      <c r="E166" s="53" t="str">
        <f>Inskrivning!J169</f>
        <v/>
      </c>
      <c r="F166" s="35" t="str">
        <f>Inskrivning!K169</f>
        <v/>
      </c>
      <c r="G166" s="2">
        <f>Inskrivning!L169</f>
        <v>0</v>
      </c>
      <c r="H166" s="2">
        <f>Inskrivning!M169</f>
        <v>0</v>
      </c>
      <c r="I166" s="2">
        <f>Inskrivning!N169</f>
        <v>0</v>
      </c>
      <c r="J166" s="2">
        <f>Inskrivning!O169</f>
        <v>0</v>
      </c>
      <c r="K166" s="2">
        <f>Inskrivning!P169</f>
        <v>0</v>
      </c>
      <c r="L166" s="1">
        <f>Inskrivning!Q169</f>
        <v>0</v>
      </c>
      <c r="M166" s="2">
        <f>Inskrivning!R169</f>
        <v>0</v>
      </c>
      <c r="N166" s="2">
        <f>Inskrivning!S169</f>
        <v>0</v>
      </c>
      <c r="O166" s="2">
        <f>Inskrivning!T169</f>
        <v>0</v>
      </c>
      <c r="P166" s="2">
        <f>Inskrivning!U169</f>
        <v>0</v>
      </c>
      <c r="Q166" s="2">
        <f>Inskrivning!V169</f>
        <v>0</v>
      </c>
      <c r="R166" s="1">
        <f>Inskrivning!W169</f>
        <v>0</v>
      </c>
      <c r="S166" s="1">
        <f>Inskrivning!X169</f>
        <v>0</v>
      </c>
    </row>
    <row r="167" spans="1:19" ht="15" x14ac:dyDescent="0.25">
      <c r="A167" s="2"/>
      <c r="B167" s="2" t="str">
        <f>Inskrivning!G170</f>
        <v/>
      </c>
      <c r="C167" s="2" t="s">
        <v>81</v>
      </c>
      <c r="D167" s="2" t="str">
        <f t="shared" si="5"/>
        <v xml:space="preserve">Kl </v>
      </c>
      <c r="E167" s="53" t="str">
        <f>Inskrivning!J170</f>
        <v/>
      </c>
      <c r="F167" s="35" t="str">
        <f>Inskrivning!K170</f>
        <v/>
      </c>
      <c r="G167" s="2">
        <f>Inskrivning!L170</f>
        <v>0</v>
      </c>
      <c r="H167" s="2">
        <f>Inskrivning!M170</f>
        <v>0</v>
      </c>
      <c r="I167" s="2">
        <f>Inskrivning!N170</f>
        <v>0</v>
      </c>
      <c r="J167" s="2">
        <f>Inskrivning!O170</f>
        <v>0</v>
      </c>
      <c r="K167" s="2">
        <f>Inskrivning!P170</f>
        <v>0</v>
      </c>
      <c r="L167" s="1">
        <f>Inskrivning!Q170</f>
        <v>0</v>
      </c>
      <c r="M167" s="2">
        <f>Inskrivning!R170</f>
        <v>0</v>
      </c>
      <c r="N167" s="2">
        <f>Inskrivning!S170</f>
        <v>0</v>
      </c>
      <c r="O167" s="2">
        <f>Inskrivning!T170</f>
        <v>0</v>
      </c>
      <c r="P167" s="2">
        <f>Inskrivning!U170</f>
        <v>0</v>
      </c>
      <c r="Q167" s="2">
        <f>Inskrivning!V170</f>
        <v>0</v>
      </c>
      <c r="R167" s="1">
        <f>Inskrivning!W170</f>
        <v>0</v>
      </c>
      <c r="S167" s="1">
        <f>Inskrivning!X170</f>
        <v>0</v>
      </c>
    </row>
    <row r="168" spans="1:19" ht="15" x14ac:dyDescent="0.25">
      <c r="A168" s="2"/>
      <c r="B168" s="2" t="str">
        <f>Inskrivning!G171</f>
        <v/>
      </c>
      <c r="C168" s="2" t="s">
        <v>81</v>
      </c>
      <c r="D168" s="2" t="str">
        <f t="shared" si="5"/>
        <v xml:space="preserve">Kl </v>
      </c>
      <c r="E168" s="53" t="str">
        <f>Inskrivning!J171</f>
        <v/>
      </c>
      <c r="F168" s="35" t="str">
        <f>Inskrivning!K171</f>
        <v/>
      </c>
      <c r="G168" s="2">
        <f>Inskrivning!L171</f>
        <v>0</v>
      </c>
      <c r="H168" s="2">
        <f>Inskrivning!M171</f>
        <v>0</v>
      </c>
      <c r="I168" s="2">
        <f>Inskrivning!N171</f>
        <v>0</v>
      </c>
      <c r="J168" s="2">
        <f>Inskrivning!O171</f>
        <v>0</v>
      </c>
      <c r="K168" s="2">
        <f>Inskrivning!P171</f>
        <v>0</v>
      </c>
      <c r="L168" s="1">
        <f>Inskrivning!Q171</f>
        <v>0</v>
      </c>
      <c r="M168" s="2">
        <f>Inskrivning!R171</f>
        <v>0</v>
      </c>
      <c r="N168" s="2">
        <f>Inskrivning!S171</f>
        <v>0</v>
      </c>
      <c r="O168" s="2">
        <f>Inskrivning!T171</f>
        <v>0</v>
      </c>
      <c r="P168" s="2">
        <f>Inskrivning!U171</f>
        <v>0</v>
      </c>
      <c r="Q168" s="2">
        <f>Inskrivning!V171</f>
        <v>0</v>
      </c>
      <c r="R168" s="1">
        <f>Inskrivning!W171</f>
        <v>0</v>
      </c>
      <c r="S168" s="1">
        <f>Inskrivning!X171</f>
        <v>0</v>
      </c>
    </row>
    <row r="169" spans="1:19" ht="15" x14ac:dyDescent="0.25">
      <c r="A169" s="2"/>
      <c r="B169" s="2" t="str">
        <f>Inskrivning!G172</f>
        <v/>
      </c>
      <c r="C169" s="2" t="s">
        <v>81</v>
      </c>
      <c r="D169" s="2" t="str">
        <f t="shared" si="5"/>
        <v xml:space="preserve">Kl </v>
      </c>
      <c r="E169" s="53" t="str">
        <f>Inskrivning!J172</f>
        <v/>
      </c>
      <c r="F169" s="35" t="str">
        <f>Inskrivning!K172</f>
        <v/>
      </c>
      <c r="G169" s="2">
        <f>Inskrivning!L172</f>
        <v>0</v>
      </c>
      <c r="H169" s="2">
        <f>Inskrivning!M172</f>
        <v>0</v>
      </c>
      <c r="I169" s="2">
        <f>Inskrivning!N172</f>
        <v>0</v>
      </c>
      <c r="J169" s="2">
        <f>Inskrivning!O172</f>
        <v>0</v>
      </c>
      <c r="K169" s="2">
        <f>Inskrivning!P172</f>
        <v>0</v>
      </c>
      <c r="L169" s="1">
        <f>Inskrivning!Q172</f>
        <v>0</v>
      </c>
      <c r="M169" s="2">
        <f>Inskrivning!R172</f>
        <v>0</v>
      </c>
      <c r="N169" s="2">
        <f>Inskrivning!S172</f>
        <v>0</v>
      </c>
      <c r="O169" s="2">
        <f>Inskrivning!T172</f>
        <v>0</v>
      </c>
      <c r="P169" s="2">
        <f>Inskrivning!U172</f>
        <v>0</v>
      </c>
      <c r="Q169" s="2">
        <f>Inskrivning!V172</f>
        <v>0</v>
      </c>
      <c r="R169" s="1">
        <f>Inskrivning!W172</f>
        <v>0</v>
      </c>
      <c r="S169" s="1">
        <f>Inskrivning!X172</f>
        <v>0</v>
      </c>
    </row>
    <row r="170" spans="1:19" ht="15" x14ac:dyDescent="0.25">
      <c r="A170" s="2"/>
      <c r="B170" s="2" t="str">
        <f>Inskrivning!G173</f>
        <v/>
      </c>
      <c r="C170" s="2" t="s">
        <v>81</v>
      </c>
      <c r="D170" s="2" t="str">
        <f t="shared" si="5"/>
        <v xml:space="preserve">Kl </v>
      </c>
      <c r="E170" s="53" t="str">
        <f>Inskrivning!J173</f>
        <v/>
      </c>
      <c r="F170" s="35" t="str">
        <f>Inskrivning!K173</f>
        <v/>
      </c>
      <c r="G170" s="2">
        <f>Inskrivning!L173</f>
        <v>0</v>
      </c>
      <c r="H170" s="2">
        <f>Inskrivning!M173</f>
        <v>0</v>
      </c>
      <c r="I170" s="2">
        <f>Inskrivning!N173</f>
        <v>0</v>
      </c>
      <c r="J170" s="2">
        <f>Inskrivning!O173</f>
        <v>0</v>
      </c>
      <c r="K170" s="2">
        <f>Inskrivning!P173</f>
        <v>0</v>
      </c>
      <c r="L170" s="1">
        <f>Inskrivning!Q173</f>
        <v>0</v>
      </c>
      <c r="M170" s="2">
        <f>Inskrivning!R173</f>
        <v>0</v>
      </c>
      <c r="N170" s="2">
        <f>Inskrivning!S173</f>
        <v>0</v>
      </c>
      <c r="O170" s="2">
        <f>Inskrivning!T173</f>
        <v>0</v>
      </c>
      <c r="P170" s="2">
        <f>Inskrivning!U173</f>
        <v>0</v>
      </c>
      <c r="Q170" s="2">
        <f>Inskrivning!V173</f>
        <v>0</v>
      </c>
      <c r="R170" s="1">
        <f>Inskrivning!W173</f>
        <v>0</v>
      </c>
      <c r="S170" s="1">
        <f>Inskrivning!X173</f>
        <v>0</v>
      </c>
    </row>
    <row r="171" spans="1:19" ht="15" x14ac:dyDescent="0.25">
      <c r="A171" s="2"/>
      <c r="B171" s="2" t="str">
        <f>Inskrivning!G174</f>
        <v/>
      </c>
      <c r="C171" s="2" t="s">
        <v>81</v>
      </c>
      <c r="D171" s="2" t="str">
        <f t="shared" si="5"/>
        <v xml:space="preserve">Kl </v>
      </c>
      <c r="E171" s="53" t="str">
        <f>Inskrivning!J174</f>
        <v/>
      </c>
      <c r="F171" s="35" t="str">
        <f>Inskrivning!K174</f>
        <v/>
      </c>
      <c r="G171" s="2">
        <f>Inskrivning!L174</f>
        <v>0</v>
      </c>
      <c r="H171" s="2">
        <f>Inskrivning!M174</f>
        <v>0</v>
      </c>
      <c r="I171" s="2">
        <f>Inskrivning!N174</f>
        <v>0</v>
      </c>
      <c r="J171" s="2">
        <f>Inskrivning!O174</f>
        <v>0</v>
      </c>
      <c r="K171" s="2">
        <f>Inskrivning!P174</f>
        <v>0</v>
      </c>
      <c r="L171" s="1">
        <f>Inskrivning!Q174</f>
        <v>0</v>
      </c>
      <c r="M171" s="2">
        <f>Inskrivning!R174</f>
        <v>0</v>
      </c>
      <c r="N171" s="2">
        <f>Inskrivning!S174</f>
        <v>0</v>
      </c>
      <c r="O171" s="2">
        <f>Inskrivning!T174</f>
        <v>0</v>
      </c>
      <c r="P171" s="2">
        <f>Inskrivning!U174</f>
        <v>0</v>
      </c>
      <c r="Q171" s="2">
        <f>Inskrivning!V174</f>
        <v>0</v>
      </c>
      <c r="R171" s="1">
        <f>Inskrivning!W174</f>
        <v>0</v>
      </c>
      <c r="S171" s="1">
        <f>Inskrivning!X174</f>
        <v>0</v>
      </c>
    </row>
    <row r="172" spans="1:19" ht="15" x14ac:dyDescent="0.25">
      <c r="A172" s="2"/>
      <c r="B172" s="2" t="str">
        <f>Inskrivning!G175</f>
        <v/>
      </c>
      <c r="C172" s="2" t="s">
        <v>81</v>
      </c>
      <c r="D172" s="2" t="str">
        <f t="shared" si="5"/>
        <v xml:space="preserve">Kl </v>
      </c>
      <c r="E172" s="53" t="str">
        <f>Inskrivning!J175</f>
        <v/>
      </c>
      <c r="F172" s="35" t="str">
        <f>Inskrivning!K175</f>
        <v/>
      </c>
      <c r="G172" s="2">
        <f>Inskrivning!L175</f>
        <v>0</v>
      </c>
      <c r="H172" s="2">
        <f>Inskrivning!M175</f>
        <v>0</v>
      </c>
      <c r="I172" s="2">
        <f>Inskrivning!N175</f>
        <v>0</v>
      </c>
      <c r="J172" s="2">
        <f>Inskrivning!O175</f>
        <v>0</v>
      </c>
      <c r="K172" s="2">
        <f>Inskrivning!P175</f>
        <v>0</v>
      </c>
      <c r="L172" s="1">
        <f>Inskrivning!Q175</f>
        <v>0</v>
      </c>
      <c r="M172" s="2">
        <f>Inskrivning!R175</f>
        <v>0</v>
      </c>
      <c r="N172" s="2">
        <f>Inskrivning!S175</f>
        <v>0</v>
      </c>
      <c r="O172" s="2">
        <f>Inskrivning!T175</f>
        <v>0</v>
      </c>
      <c r="P172" s="2">
        <f>Inskrivning!U175</f>
        <v>0</v>
      </c>
      <c r="Q172" s="2">
        <f>Inskrivning!V175</f>
        <v>0</v>
      </c>
      <c r="R172" s="1">
        <f>Inskrivning!W175</f>
        <v>0</v>
      </c>
      <c r="S172" s="1">
        <f>Inskrivning!X175</f>
        <v>0</v>
      </c>
    </row>
    <row r="173" spans="1:19" ht="15" x14ac:dyDescent="0.25">
      <c r="A173" s="2"/>
      <c r="B173" s="2" t="str">
        <f>Inskrivning!G176</f>
        <v/>
      </c>
      <c r="C173" s="2" t="s">
        <v>81</v>
      </c>
      <c r="D173" s="2" t="str">
        <f t="shared" si="5"/>
        <v xml:space="preserve">Kl </v>
      </c>
      <c r="E173" s="53" t="str">
        <f>Inskrivning!J176</f>
        <v/>
      </c>
      <c r="F173" s="35" t="str">
        <f>Inskrivning!K176</f>
        <v/>
      </c>
      <c r="G173" s="2">
        <f>Inskrivning!L176</f>
        <v>0</v>
      </c>
      <c r="H173" s="2">
        <f>Inskrivning!M176</f>
        <v>0</v>
      </c>
      <c r="I173" s="2">
        <f>Inskrivning!N176</f>
        <v>0</v>
      </c>
      <c r="J173" s="2">
        <f>Inskrivning!O176</f>
        <v>0</v>
      </c>
      <c r="K173" s="2">
        <f>Inskrivning!P176</f>
        <v>0</v>
      </c>
      <c r="L173" s="1">
        <f>Inskrivning!Q176</f>
        <v>0</v>
      </c>
      <c r="M173" s="2">
        <f>Inskrivning!R176</f>
        <v>0</v>
      </c>
      <c r="N173" s="2">
        <f>Inskrivning!S176</f>
        <v>0</v>
      </c>
      <c r="O173" s="2">
        <f>Inskrivning!T176</f>
        <v>0</v>
      </c>
      <c r="P173" s="2">
        <f>Inskrivning!U176</f>
        <v>0</v>
      </c>
      <c r="Q173" s="2">
        <f>Inskrivning!V176</f>
        <v>0</v>
      </c>
      <c r="R173" s="1">
        <f>Inskrivning!W176</f>
        <v>0</v>
      </c>
      <c r="S173" s="1">
        <f>Inskrivning!X176</f>
        <v>0</v>
      </c>
    </row>
    <row r="174" spans="1:19" ht="15" x14ac:dyDescent="0.25">
      <c r="A174" s="2"/>
      <c r="B174" s="2" t="str">
        <f>Inskrivning!G177</f>
        <v/>
      </c>
      <c r="C174" s="2" t="s">
        <v>81</v>
      </c>
      <c r="D174" s="2" t="str">
        <f t="shared" si="5"/>
        <v xml:space="preserve">Kl </v>
      </c>
      <c r="E174" s="53" t="str">
        <f>Inskrivning!J177</f>
        <v/>
      </c>
      <c r="F174" s="35" t="str">
        <f>Inskrivning!K177</f>
        <v/>
      </c>
      <c r="G174" s="2">
        <f>Inskrivning!L177</f>
        <v>0</v>
      </c>
      <c r="H174" s="2">
        <f>Inskrivning!M177</f>
        <v>0</v>
      </c>
      <c r="I174" s="2">
        <f>Inskrivning!N177</f>
        <v>0</v>
      </c>
      <c r="J174" s="2">
        <f>Inskrivning!O177</f>
        <v>0</v>
      </c>
      <c r="K174" s="2">
        <f>Inskrivning!P177</f>
        <v>0</v>
      </c>
      <c r="L174" s="1">
        <f>Inskrivning!Q177</f>
        <v>0</v>
      </c>
      <c r="M174" s="2">
        <f>Inskrivning!R177</f>
        <v>0</v>
      </c>
      <c r="N174" s="2">
        <f>Inskrivning!S177</f>
        <v>0</v>
      </c>
      <c r="O174" s="2">
        <f>Inskrivning!T177</f>
        <v>0</v>
      </c>
      <c r="P174" s="2">
        <f>Inskrivning!U177</f>
        <v>0</v>
      </c>
      <c r="Q174" s="2">
        <f>Inskrivning!V177</f>
        <v>0</v>
      </c>
      <c r="R174" s="1">
        <f>Inskrivning!W177</f>
        <v>0</v>
      </c>
      <c r="S174" s="1">
        <f>Inskrivning!X177</f>
        <v>0</v>
      </c>
    </row>
    <row r="175" spans="1:19" ht="15" x14ac:dyDescent="0.25">
      <c r="A175" s="2"/>
      <c r="B175" s="2" t="str">
        <f>Inskrivning!G178</f>
        <v/>
      </c>
      <c r="C175" s="2" t="s">
        <v>81</v>
      </c>
      <c r="D175" s="2" t="str">
        <f t="shared" si="5"/>
        <v xml:space="preserve">Kl </v>
      </c>
      <c r="E175" s="53" t="str">
        <f>Inskrivning!J178</f>
        <v/>
      </c>
      <c r="F175" s="35" t="str">
        <f>Inskrivning!K178</f>
        <v/>
      </c>
      <c r="G175" s="2">
        <f>Inskrivning!L178</f>
        <v>0</v>
      </c>
      <c r="H175" s="2">
        <f>Inskrivning!M178</f>
        <v>0</v>
      </c>
      <c r="I175" s="2">
        <f>Inskrivning!N178</f>
        <v>0</v>
      </c>
      <c r="J175" s="2">
        <f>Inskrivning!O178</f>
        <v>0</v>
      </c>
      <c r="K175" s="2">
        <f>Inskrivning!P178</f>
        <v>0</v>
      </c>
      <c r="L175" s="1">
        <f>Inskrivning!Q178</f>
        <v>0</v>
      </c>
      <c r="M175" s="2">
        <f>Inskrivning!R178</f>
        <v>0</v>
      </c>
      <c r="N175" s="2">
        <f>Inskrivning!S178</f>
        <v>0</v>
      </c>
      <c r="O175" s="2">
        <f>Inskrivning!T178</f>
        <v>0</v>
      </c>
      <c r="P175" s="2">
        <f>Inskrivning!U178</f>
        <v>0</v>
      </c>
      <c r="Q175" s="2">
        <f>Inskrivning!V178</f>
        <v>0</v>
      </c>
      <c r="R175" s="1">
        <f>Inskrivning!W178</f>
        <v>0</v>
      </c>
      <c r="S175" s="1">
        <f>Inskrivning!X178</f>
        <v>0</v>
      </c>
    </row>
    <row r="176" spans="1:19" ht="15" x14ac:dyDescent="0.25">
      <c r="A176" s="2"/>
      <c r="B176" s="2" t="str">
        <f>Inskrivning!G179</f>
        <v/>
      </c>
      <c r="C176" s="2" t="s">
        <v>81</v>
      </c>
      <c r="D176" s="2" t="str">
        <f t="shared" si="5"/>
        <v xml:space="preserve">Kl </v>
      </c>
      <c r="E176" s="53" t="str">
        <f>Inskrivning!J179</f>
        <v/>
      </c>
      <c r="F176" s="35" t="str">
        <f>Inskrivning!K179</f>
        <v/>
      </c>
      <c r="G176" s="2">
        <f>Inskrivning!L179</f>
        <v>0</v>
      </c>
      <c r="H176" s="2">
        <f>Inskrivning!M179</f>
        <v>0</v>
      </c>
      <c r="I176" s="2">
        <f>Inskrivning!N179</f>
        <v>0</v>
      </c>
      <c r="J176" s="2">
        <f>Inskrivning!O179</f>
        <v>0</v>
      </c>
      <c r="K176" s="2">
        <f>Inskrivning!P179</f>
        <v>0</v>
      </c>
      <c r="L176" s="1">
        <f>Inskrivning!Q179</f>
        <v>0</v>
      </c>
      <c r="M176" s="2">
        <f>Inskrivning!R179</f>
        <v>0</v>
      </c>
      <c r="N176" s="2">
        <f>Inskrivning!S179</f>
        <v>0</v>
      </c>
      <c r="O176" s="2">
        <f>Inskrivning!T179</f>
        <v>0</v>
      </c>
      <c r="P176" s="2">
        <f>Inskrivning!U179</f>
        <v>0</v>
      </c>
      <c r="Q176" s="2">
        <f>Inskrivning!V179</f>
        <v>0</v>
      </c>
      <c r="R176" s="1">
        <f>Inskrivning!W179</f>
        <v>0</v>
      </c>
      <c r="S176" s="1">
        <f>Inskrivning!X179</f>
        <v>0</v>
      </c>
    </row>
    <row r="177" spans="1:19" ht="15" x14ac:dyDescent="0.25">
      <c r="A177" s="2"/>
      <c r="B177" s="2" t="str">
        <f>Inskrivning!G180</f>
        <v/>
      </c>
      <c r="C177" s="2" t="s">
        <v>81</v>
      </c>
      <c r="D177" s="2" t="str">
        <f t="shared" si="5"/>
        <v xml:space="preserve">Kl </v>
      </c>
      <c r="E177" s="53" t="str">
        <f>Inskrivning!J180</f>
        <v/>
      </c>
      <c r="F177" s="35" t="str">
        <f>Inskrivning!K180</f>
        <v/>
      </c>
      <c r="G177" s="2">
        <f>Inskrivning!L180</f>
        <v>0</v>
      </c>
      <c r="H177" s="2">
        <f>Inskrivning!M180</f>
        <v>0</v>
      </c>
      <c r="I177" s="2">
        <f>Inskrivning!N180</f>
        <v>0</v>
      </c>
      <c r="J177" s="2">
        <f>Inskrivning!O180</f>
        <v>0</v>
      </c>
      <c r="K177" s="2">
        <f>Inskrivning!P180</f>
        <v>0</v>
      </c>
      <c r="L177" s="1">
        <f>Inskrivning!Q180</f>
        <v>0</v>
      </c>
      <c r="M177" s="2">
        <f>Inskrivning!R180</f>
        <v>0</v>
      </c>
      <c r="N177" s="2">
        <f>Inskrivning!S180</f>
        <v>0</v>
      </c>
      <c r="O177" s="2">
        <f>Inskrivning!T180</f>
        <v>0</v>
      </c>
      <c r="P177" s="2">
        <f>Inskrivning!U180</f>
        <v>0</v>
      </c>
      <c r="Q177" s="2">
        <f>Inskrivning!V180</f>
        <v>0</v>
      </c>
      <c r="R177" s="1">
        <f>Inskrivning!W180</f>
        <v>0</v>
      </c>
      <c r="S177" s="1">
        <f>Inskrivning!X180</f>
        <v>0</v>
      </c>
    </row>
    <row r="178" spans="1:19" ht="15" x14ac:dyDescent="0.25">
      <c r="A178" s="2"/>
      <c r="B178" s="2" t="str">
        <f>Inskrivning!G181</f>
        <v/>
      </c>
      <c r="C178" s="2" t="s">
        <v>81</v>
      </c>
      <c r="D178" s="2" t="str">
        <f t="shared" si="5"/>
        <v xml:space="preserve">Kl </v>
      </c>
      <c r="E178" s="53" t="str">
        <f>Inskrivning!J181</f>
        <v/>
      </c>
      <c r="F178" s="35" t="str">
        <f>Inskrivning!K181</f>
        <v/>
      </c>
      <c r="G178" s="2">
        <f>Inskrivning!L181</f>
        <v>0</v>
      </c>
      <c r="H178" s="2">
        <f>Inskrivning!M181</f>
        <v>0</v>
      </c>
      <c r="I178" s="2">
        <f>Inskrivning!N181</f>
        <v>0</v>
      </c>
      <c r="J178" s="2">
        <f>Inskrivning!O181</f>
        <v>0</v>
      </c>
      <c r="K178" s="2">
        <f>Inskrivning!P181</f>
        <v>0</v>
      </c>
      <c r="L178" s="1">
        <f>Inskrivning!Q181</f>
        <v>0</v>
      </c>
      <c r="M178" s="2">
        <f>Inskrivning!R181</f>
        <v>0</v>
      </c>
      <c r="N178" s="2">
        <f>Inskrivning!S181</f>
        <v>0</v>
      </c>
      <c r="O178" s="2">
        <f>Inskrivning!T181</f>
        <v>0</v>
      </c>
      <c r="P178" s="2">
        <f>Inskrivning!U181</f>
        <v>0</v>
      </c>
      <c r="Q178" s="2">
        <f>Inskrivning!V181</f>
        <v>0</v>
      </c>
      <c r="R178" s="1">
        <f>Inskrivning!W181</f>
        <v>0</v>
      </c>
      <c r="S178" s="1">
        <f>Inskrivning!X181</f>
        <v>0</v>
      </c>
    </row>
    <row r="179" spans="1:19" ht="15" x14ac:dyDescent="0.25">
      <c r="A179" s="2"/>
      <c r="B179" s="2" t="str">
        <f>Inskrivning!G182</f>
        <v/>
      </c>
      <c r="C179" s="2" t="s">
        <v>81</v>
      </c>
      <c r="D179" s="2" t="str">
        <f t="shared" si="5"/>
        <v xml:space="preserve">Kl </v>
      </c>
      <c r="E179" s="53" t="str">
        <f>Inskrivning!J182</f>
        <v/>
      </c>
      <c r="F179" s="35" t="str">
        <f>Inskrivning!K182</f>
        <v/>
      </c>
      <c r="G179" s="2">
        <f>Inskrivning!L182</f>
        <v>0</v>
      </c>
      <c r="H179" s="2">
        <f>Inskrivning!M182</f>
        <v>0</v>
      </c>
      <c r="I179" s="2">
        <f>Inskrivning!N182</f>
        <v>0</v>
      </c>
      <c r="J179" s="2">
        <f>Inskrivning!O182</f>
        <v>0</v>
      </c>
      <c r="K179" s="2">
        <f>Inskrivning!P182</f>
        <v>0</v>
      </c>
      <c r="L179" s="1">
        <f>Inskrivning!Q182</f>
        <v>0</v>
      </c>
      <c r="M179" s="2">
        <f>Inskrivning!R182</f>
        <v>0</v>
      </c>
      <c r="N179" s="2">
        <f>Inskrivning!S182</f>
        <v>0</v>
      </c>
      <c r="O179" s="2">
        <f>Inskrivning!T182</f>
        <v>0</v>
      </c>
      <c r="P179" s="2">
        <f>Inskrivning!U182</f>
        <v>0</v>
      </c>
      <c r="Q179" s="2">
        <f>Inskrivning!V182</f>
        <v>0</v>
      </c>
      <c r="R179" s="1">
        <f>Inskrivning!W182</f>
        <v>0</v>
      </c>
      <c r="S179" s="1">
        <f>Inskrivning!X182</f>
        <v>0</v>
      </c>
    </row>
    <row r="180" spans="1:19" ht="15" x14ac:dyDescent="0.25">
      <c r="A180" s="2"/>
      <c r="B180" s="2" t="str">
        <f>Inskrivning!G183</f>
        <v/>
      </c>
      <c r="C180" s="2" t="s">
        <v>81</v>
      </c>
      <c r="D180" s="2" t="str">
        <f t="shared" si="5"/>
        <v xml:space="preserve">Kl </v>
      </c>
      <c r="E180" s="53" t="str">
        <f>Inskrivning!J183</f>
        <v/>
      </c>
      <c r="F180" s="35" t="str">
        <f>Inskrivning!K183</f>
        <v/>
      </c>
      <c r="G180" s="2">
        <f>Inskrivning!L183</f>
        <v>0</v>
      </c>
      <c r="H180" s="2">
        <f>Inskrivning!M183</f>
        <v>0</v>
      </c>
      <c r="I180" s="2">
        <f>Inskrivning!N183</f>
        <v>0</v>
      </c>
      <c r="J180" s="2">
        <f>Inskrivning!O183</f>
        <v>0</v>
      </c>
      <c r="K180" s="2">
        <f>Inskrivning!P183</f>
        <v>0</v>
      </c>
      <c r="L180" s="1">
        <f>Inskrivning!Q183</f>
        <v>0</v>
      </c>
      <c r="M180" s="2">
        <f>Inskrivning!R183</f>
        <v>0</v>
      </c>
      <c r="N180" s="2">
        <f>Inskrivning!S183</f>
        <v>0</v>
      </c>
      <c r="O180" s="2">
        <f>Inskrivning!T183</f>
        <v>0</v>
      </c>
      <c r="P180" s="2">
        <f>Inskrivning!U183</f>
        <v>0</v>
      </c>
      <c r="Q180" s="2">
        <f>Inskrivning!V183</f>
        <v>0</v>
      </c>
      <c r="R180" s="1">
        <f>Inskrivning!W183</f>
        <v>0</v>
      </c>
      <c r="S180" s="1">
        <f>Inskrivning!X183</f>
        <v>0</v>
      </c>
    </row>
    <row r="181" spans="1:19" ht="15" x14ac:dyDescent="0.25">
      <c r="A181" s="2"/>
      <c r="B181" s="2" t="str">
        <f>Inskrivning!G184</f>
        <v/>
      </c>
      <c r="C181" s="2" t="s">
        <v>81</v>
      </c>
      <c r="D181" s="2" t="str">
        <f t="shared" si="5"/>
        <v xml:space="preserve">Kl </v>
      </c>
      <c r="E181" s="53" t="str">
        <f>Inskrivning!J184</f>
        <v/>
      </c>
      <c r="F181" s="35" t="str">
        <f>Inskrivning!K184</f>
        <v/>
      </c>
      <c r="G181" s="2">
        <f>Inskrivning!L184</f>
        <v>0</v>
      </c>
      <c r="H181" s="2">
        <f>Inskrivning!M184</f>
        <v>0</v>
      </c>
      <c r="I181" s="2">
        <f>Inskrivning!N184</f>
        <v>0</v>
      </c>
      <c r="J181" s="2">
        <f>Inskrivning!O184</f>
        <v>0</v>
      </c>
      <c r="K181" s="2">
        <f>Inskrivning!P184</f>
        <v>0</v>
      </c>
      <c r="L181" s="1">
        <f>Inskrivning!Q184</f>
        <v>0</v>
      </c>
      <c r="M181" s="2">
        <f>Inskrivning!R184</f>
        <v>0</v>
      </c>
      <c r="N181" s="2">
        <f>Inskrivning!S184</f>
        <v>0</v>
      </c>
      <c r="O181" s="2">
        <f>Inskrivning!T184</f>
        <v>0</v>
      </c>
      <c r="P181" s="2">
        <f>Inskrivning!U184</f>
        <v>0</v>
      </c>
      <c r="Q181" s="2">
        <f>Inskrivning!V184</f>
        <v>0</v>
      </c>
      <c r="R181" s="1">
        <f>Inskrivning!W184</f>
        <v>0</v>
      </c>
      <c r="S181" s="1">
        <f>Inskrivning!X184</f>
        <v>0</v>
      </c>
    </row>
    <row r="182" spans="1:19" ht="15" x14ac:dyDescent="0.25">
      <c r="A182" s="2"/>
      <c r="B182" s="2" t="str">
        <f>Inskrivning!G185</f>
        <v/>
      </c>
      <c r="C182" s="2" t="s">
        <v>81</v>
      </c>
      <c r="D182" s="2" t="str">
        <f t="shared" si="5"/>
        <v xml:space="preserve">Kl </v>
      </c>
      <c r="E182" s="53" t="str">
        <f>Inskrivning!J185</f>
        <v/>
      </c>
      <c r="F182" s="35" t="str">
        <f>Inskrivning!K185</f>
        <v/>
      </c>
      <c r="G182" s="2">
        <f>Inskrivning!L185</f>
        <v>0</v>
      </c>
      <c r="H182" s="2">
        <f>Inskrivning!M185</f>
        <v>0</v>
      </c>
      <c r="I182" s="2">
        <f>Inskrivning!N185</f>
        <v>0</v>
      </c>
      <c r="J182" s="2">
        <f>Inskrivning!O185</f>
        <v>0</v>
      </c>
      <c r="K182" s="2">
        <f>Inskrivning!P185</f>
        <v>0</v>
      </c>
      <c r="L182" s="1">
        <f>Inskrivning!Q185</f>
        <v>0</v>
      </c>
      <c r="M182" s="2">
        <f>Inskrivning!R185</f>
        <v>0</v>
      </c>
      <c r="N182" s="2">
        <f>Inskrivning!S185</f>
        <v>0</v>
      </c>
      <c r="O182" s="2">
        <f>Inskrivning!T185</f>
        <v>0</v>
      </c>
      <c r="P182" s="2">
        <f>Inskrivning!U185</f>
        <v>0</v>
      </c>
      <c r="Q182" s="2">
        <f>Inskrivning!V185</f>
        <v>0</v>
      </c>
      <c r="R182" s="1">
        <f>Inskrivning!W185</f>
        <v>0</v>
      </c>
      <c r="S182" s="1">
        <f>Inskrivning!X185</f>
        <v>0</v>
      </c>
    </row>
    <row r="183" spans="1:19" ht="15" x14ac:dyDescent="0.25">
      <c r="A183" s="2"/>
      <c r="B183" s="2" t="str">
        <f>Inskrivning!G186</f>
        <v/>
      </c>
      <c r="C183" s="2" t="s">
        <v>81</v>
      </c>
      <c r="D183" s="2" t="str">
        <f t="shared" si="5"/>
        <v xml:space="preserve">Kl </v>
      </c>
      <c r="E183" s="53" t="str">
        <f>Inskrivning!J186</f>
        <v/>
      </c>
      <c r="F183" s="35" t="str">
        <f>Inskrivning!K186</f>
        <v/>
      </c>
      <c r="G183" s="2">
        <f>Inskrivning!L186</f>
        <v>0</v>
      </c>
      <c r="H183" s="2">
        <f>Inskrivning!M186</f>
        <v>0</v>
      </c>
      <c r="I183" s="2">
        <f>Inskrivning!N186</f>
        <v>0</v>
      </c>
      <c r="J183" s="2">
        <f>Inskrivning!O186</f>
        <v>0</v>
      </c>
      <c r="K183" s="2">
        <f>Inskrivning!P186</f>
        <v>0</v>
      </c>
      <c r="L183" s="1">
        <f>Inskrivning!Q186</f>
        <v>0</v>
      </c>
      <c r="M183" s="2">
        <f>Inskrivning!R186</f>
        <v>0</v>
      </c>
      <c r="N183" s="2">
        <f>Inskrivning!S186</f>
        <v>0</v>
      </c>
      <c r="O183" s="2">
        <f>Inskrivning!T186</f>
        <v>0</v>
      </c>
      <c r="P183" s="2">
        <f>Inskrivning!U186</f>
        <v>0</v>
      </c>
      <c r="Q183" s="2">
        <f>Inskrivning!V186</f>
        <v>0</v>
      </c>
      <c r="R183" s="1">
        <f>Inskrivning!W186</f>
        <v>0</v>
      </c>
      <c r="S183" s="1">
        <f>Inskrivning!X186</f>
        <v>0</v>
      </c>
    </row>
    <row r="184" spans="1:19" ht="15" x14ac:dyDescent="0.25">
      <c r="A184" s="2"/>
      <c r="B184" s="2" t="str">
        <f>Inskrivning!G187</f>
        <v/>
      </c>
      <c r="C184" s="2" t="s">
        <v>81</v>
      </c>
      <c r="D184" s="2" t="str">
        <f t="shared" si="5"/>
        <v xml:space="preserve">Kl </v>
      </c>
      <c r="E184" s="53" t="str">
        <f>Inskrivning!J187</f>
        <v/>
      </c>
      <c r="F184" s="35" t="str">
        <f>Inskrivning!K187</f>
        <v/>
      </c>
      <c r="G184" s="2">
        <f>Inskrivning!L187</f>
        <v>0</v>
      </c>
      <c r="H184" s="2">
        <f>Inskrivning!M187</f>
        <v>0</v>
      </c>
      <c r="I184" s="2">
        <f>Inskrivning!N187</f>
        <v>0</v>
      </c>
      <c r="J184" s="2">
        <f>Inskrivning!O187</f>
        <v>0</v>
      </c>
      <c r="K184" s="2">
        <f>Inskrivning!P187</f>
        <v>0</v>
      </c>
      <c r="L184" s="1">
        <f>Inskrivning!Q187</f>
        <v>0</v>
      </c>
      <c r="M184" s="2">
        <f>Inskrivning!R187</f>
        <v>0</v>
      </c>
      <c r="N184" s="2">
        <f>Inskrivning!S187</f>
        <v>0</v>
      </c>
      <c r="O184" s="2">
        <f>Inskrivning!T187</f>
        <v>0</v>
      </c>
      <c r="P184" s="2">
        <f>Inskrivning!U187</f>
        <v>0</v>
      </c>
      <c r="Q184" s="2">
        <f>Inskrivning!V187</f>
        <v>0</v>
      </c>
      <c r="R184" s="1">
        <f>Inskrivning!W187</f>
        <v>0</v>
      </c>
      <c r="S184" s="1">
        <f>Inskrivning!X187</f>
        <v>0</v>
      </c>
    </row>
    <row r="185" spans="1:19" ht="15" x14ac:dyDescent="0.25">
      <c r="A185" s="2"/>
      <c r="B185" s="2" t="str">
        <f>Inskrivning!G188</f>
        <v/>
      </c>
      <c r="C185" s="2" t="s">
        <v>81</v>
      </c>
      <c r="D185" s="2" t="str">
        <f t="shared" si="5"/>
        <v xml:space="preserve">Kl </v>
      </c>
      <c r="E185" s="53" t="str">
        <f>Inskrivning!J188</f>
        <v/>
      </c>
      <c r="F185" s="35" t="str">
        <f>Inskrivning!K188</f>
        <v/>
      </c>
      <c r="G185" s="2">
        <f>Inskrivning!L188</f>
        <v>0</v>
      </c>
      <c r="H185" s="2">
        <f>Inskrivning!M188</f>
        <v>0</v>
      </c>
      <c r="I185" s="2">
        <f>Inskrivning!N188</f>
        <v>0</v>
      </c>
      <c r="J185" s="2">
        <f>Inskrivning!O188</f>
        <v>0</v>
      </c>
      <c r="K185" s="2">
        <f>Inskrivning!P188</f>
        <v>0</v>
      </c>
      <c r="L185" s="1">
        <f>Inskrivning!Q188</f>
        <v>0</v>
      </c>
      <c r="M185" s="2">
        <f>Inskrivning!R188</f>
        <v>0</v>
      </c>
      <c r="N185" s="2">
        <f>Inskrivning!S188</f>
        <v>0</v>
      </c>
      <c r="O185" s="2">
        <f>Inskrivning!T188</f>
        <v>0</v>
      </c>
      <c r="P185" s="2">
        <f>Inskrivning!U188</f>
        <v>0</v>
      </c>
      <c r="Q185" s="2">
        <f>Inskrivning!V188</f>
        <v>0</v>
      </c>
      <c r="R185" s="1">
        <f>Inskrivning!W188</f>
        <v>0</v>
      </c>
      <c r="S185" s="1">
        <f>Inskrivning!X188</f>
        <v>0</v>
      </c>
    </row>
    <row r="186" spans="1:19" ht="15" x14ac:dyDescent="0.25">
      <c r="A186" s="2"/>
      <c r="B186" s="2" t="str">
        <f>Inskrivning!G189</f>
        <v/>
      </c>
      <c r="C186" s="2" t="s">
        <v>81</v>
      </c>
      <c r="D186" s="2" t="str">
        <f t="shared" si="5"/>
        <v xml:space="preserve">Kl </v>
      </c>
      <c r="E186" s="53" t="str">
        <f>Inskrivning!J189</f>
        <v/>
      </c>
      <c r="F186" s="35" t="str">
        <f>Inskrivning!K189</f>
        <v/>
      </c>
      <c r="G186" s="2">
        <f>Inskrivning!L189</f>
        <v>0</v>
      </c>
      <c r="H186" s="2">
        <f>Inskrivning!M189</f>
        <v>0</v>
      </c>
      <c r="I186" s="2">
        <f>Inskrivning!N189</f>
        <v>0</v>
      </c>
      <c r="J186" s="2">
        <f>Inskrivning!O189</f>
        <v>0</v>
      </c>
      <c r="K186" s="2">
        <f>Inskrivning!P189</f>
        <v>0</v>
      </c>
      <c r="L186" s="1">
        <f>Inskrivning!Q189</f>
        <v>0</v>
      </c>
      <c r="M186" s="2">
        <f>Inskrivning!R189</f>
        <v>0</v>
      </c>
      <c r="N186" s="2">
        <f>Inskrivning!S189</f>
        <v>0</v>
      </c>
      <c r="O186" s="2">
        <f>Inskrivning!T189</f>
        <v>0</v>
      </c>
      <c r="P186" s="2">
        <f>Inskrivning!U189</f>
        <v>0</v>
      </c>
      <c r="Q186" s="2">
        <f>Inskrivning!V189</f>
        <v>0</v>
      </c>
      <c r="R186" s="1">
        <f>Inskrivning!W189</f>
        <v>0</v>
      </c>
      <c r="S186" s="1">
        <f>Inskrivning!X189</f>
        <v>0</v>
      </c>
    </row>
    <row r="187" spans="1:19" ht="15" x14ac:dyDescent="0.25">
      <c r="A187" s="2"/>
      <c r="B187" s="2" t="str">
        <f>Inskrivning!G190</f>
        <v/>
      </c>
      <c r="C187" s="2" t="s">
        <v>81</v>
      </c>
      <c r="D187" s="2" t="str">
        <f t="shared" si="5"/>
        <v xml:space="preserve">Kl </v>
      </c>
      <c r="E187" s="53" t="str">
        <f>Inskrivning!J190</f>
        <v/>
      </c>
      <c r="F187" s="35" t="str">
        <f>Inskrivning!K190</f>
        <v/>
      </c>
      <c r="G187" s="2">
        <f>Inskrivning!L190</f>
        <v>0</v>
      </c>
      <c r="H187" s="2">
        <f>Inskrivning!M190</f>
        <v>0</v>
      </c>
      <c r="I187" s="2">
        <f>Inskrivning!N190</f>
        <v>0</v>
      </c>
      <c r="J187" s="2">
        <f>Inskrivning!O190</f>
        <v>0</v>
      </c>
      <c r="K187" s="2">
        <f>Inskrivning!P190</f>
        <v>0</v>
      </c>
      <c r="L187" s="1">
        <f>Inskrivning!Q190</f>
        <v>0</v>
      </c>
      <c r="M187" s="2">
        <f>Inskrivning!R190</f>
        <v>0</v>
      </c>
      <c r="N187" s="2">
        <f>Inskrivning!S190</f>
        <v>0</v>
      </c>
      <c r="O187" s="2">
        <f>Inskrivning!T190</f>
        <v>0</v>
      </c>
      <c r="P187" s="2">
        <f>Inskrivning!U190</f>
        <v>0</v>
      </c>
      <c r="Q187" s="2">
        <f>Inskrivning!V190</f>
        <v>0</v>
      </c>
      <c r="R187" s="1">
        <f>Inskrivning!W190</f>
        <v>0</v>
      </c>
      <c r="S187" s="1">
        <f>Inskrivning!X190</f>
        <v>0</v>
      </c>
    </row>
    <row r="188" spans="1:19" ht="15" x14ac:dyDescent="0.25">
      <c r="A188" s="2"/>
      <c r="B188" s="2" t="str">
        <f>Inskrivning!G191</f>
        <v/>
      </c>
      <c r="C188" s="2" t="s">
        <v>81</v>
      </c>
      <c r="D188" s="2" t="str">
        <f t="shared" si="5"/>
        <v xml:space="preserve">Kl </v>
      </c>
      <c r="E188" s="53" t="str">
        <f>Inskrivning!J191</f>
        <v/>
      </c>
      <c r="F188" s="35" t="str">
        <f>Inskrivning!K191</f>
        <v/>
      </c>
      <c r="G188" s="2">
        <f>Inskrivning!L191</f>
        <v>0</v>
      </c>
      <c r="H188" s="2">
        <f>Inskrivning!M191</f>
        <v>0</v>
      </c>
      <c r="I188" s="2">
        <f>Inskrivning!N191</f>
        <v>0</v>
      </c>
      <c r="J188" s="2">
        <f>Inskrivning!O191</f>
        <v>0</v>
      </c>
      <c r="K188" s="2">
        <f>Inskrivning!P191</f>
        <v>0</v>
      </c>
      <c r="L188" s="1">
        <f>Inskrivning!Q191</f>
        <v>0</v>
      </c>
      <c r="M188" s="2">
        <f>Inskrivning!R191</f>
        <v>0</v>
      </c>
      <c r="N188" s="2">
        <f>Inskrivning!S191</f>
        <v>0</v>
      </c>
      <c r="O188" s="2">
        <f>Inskrivning!T191</f>
        <v>0</v>
      </c>
      <c r="P188" s="2">
        <f>Inskrivning!U191</f>
        <v>0</v>
      </c>
      <c r="Q188" s="2">
        <f>Inskrivning!V191</f>
        <v>0</v>
      </c>
      <c r="R188" s="1">
        <f>Inskrivning!W191</f>
        <v>0</v>
      </c>
      <c r="S188" s="1">
        <f>Inskrivning!X191</f>
        <v>0</v>
      </c>
    </row>
    <row r="189" spans="1:19" ht="15" x14ac:dyDescent="0.25">
      <c r="A189" s="2"/>
      <c r="B189" s="2" t="str">
        <f>Inskrivning!G192</f>
        <v/>
      </c>
      <c r="C189" s="2" t="s">
        <v>81</v>
      </c>
      <c r="D189" s="2" t="str">
        <f t="shared" si="5"/>
        <v xml:space="preserve">Kl </v>
      </c>
      <c r="E189" s="53" t="str">
        <f>Inskrivning!J192</f>
        <v/>
      </c>
      <c r="F189" s="35" t="str">
        <f>Inskrivning!K192</f>
        <v/>
      </c>
      <c r="G189" s="2">
        <f>Inskrivning!L192</f>
        <v>0</v>
      </c>
      <c r="H189" s="2">
        <f>Inskrivning!M192</f>
        <v>0</v>
      </c>
      <c r="I189" s="2">
        <f>Inskrivning!N192</f>
        <v>0</v>
      </c>
      <c r="J189" s="2">
        <f>Inskrivning!O192</f>
        <v>0</v>
      </c>
      <c r="K189" s="2">
        <f>Inskrivning!P192</f>
        <v>0</v>
      </c>
      <c r="L189" s="1">
        <f>Inskrivning!Q192</f>
        <v>0</v>
      </c>
      <c r="M189" s="2">
        <f>Inskrivning!R192</f>
        <v>0</v>
      </c>
      <c r="N189" s="2">
        <f>Inskrivning!S192</f>
        <v>0</v>
      </c>
      <c r="O189" s="2">
        <f>Inskrivning!T192</f>
        <v>0</v>
      </c>
      <c r="P189" s="2">
        <f>Inskrivning!U192</f>
        <v>0</v>
      </c>
      <c r="Q189" s="2">
        <f>Inskrivning!V192</f>
        <v>0</v>
      </c>
      <c r="R189" s="1">
        <f>Inskrivning!W192</f>
        <v>0</v>
      </c>
      <c r="S189" s="1">
        <f>Inskrivning!X192</f>
        <v>0</v>
      </c>
    </row>
    <row r="190" spans="1:19" ht="15" x14ac:dyDescent="0.25">
      <c r="A190" s="2"/>
      <c r="B190" s="2" t="str">
        <f>Inskrivning!G193</f>
        <v/>
      </c>
      <c r="C190" s="2" t="s">
        <v>81</v>
      </c>
      <c r="D190" s="2" t="str">
        <f t="shared" si="5"/>
        <v xml:space="preserve">Kl </v>
      </c>
      <c r="E190" s="53" t="str">
        <f>Inskrivning!J193</f>
        <v/>
      </c>
      <c r="F190" s="35" t="str">
        <f>Inskrivning!K193</f>
        <v/>
      </c>
      <c r="G190" s="2">
        <f>Inskrivning!L193</f>
        <v>0</v>
      </c>
      <c r="H190" s="2">
        <f>Inskrivning!M193</f>
        <v>0</v>
      </c>
      <c r="I190" s="2">
        <f>Inskrivning!N193</f>
        <v>0</v>
      </c>
      <c r="J190" s="2">
        <f>Inskrivning!O193</f>
        <v>0</v>
      </c>
      <c r="K190" s="2">
        <f>Inskrivning!P193</f>
        <v>0</v>
      </c>
      <c r="L190" s="1">
        <f>Inskrivning!Q193</f>
        <v>0</v>
      </c>
      <c r="M190" s="2">
        <f>Inskrivning!R193</f>
        <v>0</v>
      </c>
      <c r="N190" s="2">
        <f>Inskrivning!S193</f>
        <v>0</v>
      </c>
      <c r="O190" s="2">
        <f>Inskrivning!T193</f>
        <v>0</v>
      </c>
      <c r="P190" s="2">
        <f>Inskrivning!U193</f>
        <v>0</v>
      </c>
      <c r="Q190" s="2">
        <f>Inskrivning!V193</f>
        <v>0</v>
      </c>
      <c r="R190" s="1">
        <f>Inskrivning!W193</f>
        <v>0</v>
      </c>
      <c r="S190" s="1">
        <f>Inskrivning!X193</f>
        <v>0</v>
      </c>
    </row>
    <row r="191" spans="1:19" ht="15" x14ac:dyDescent="0.25">
      <c r="A191" s="2"/>
      <c r="B191" s="2" t="str">
        <f>Inskrivning!G194</f>
        <v/>
      </c>
      <c r="C191" s="2" t="s">
        <v>81</v>
      </c>
      <c r="D191" s="2" t="str">
        <f t="shared" si="5"/>
        <v xml:space="preserve">Kl </v>
      </c>
      <c r="E191" s="53" t="str">
        <f>Inskrivning!J194</f>
        <v/>
      </c>
      <c r="F191" s="35" t="str">
        <f>Inskrivning!K194</f>
        <v/>
      </c>
      <c r="G191" s="2">
        <f>Inskrivning!L194</f>
        <v>0</v>
      </c>
      <c r="H191" s="2">
        <f>Inskrivning!M194</f>
        <v>0</v>
      </c>
      <c r="I191" s="2">
        <f>Inskrivning!N194</f>
        <v>0</v>
      </c>
      <c r="J191" s="2">
        <f>Inskrivning!O194</f>
        <v>0</v>
      </c>
      <c r="K191" s="2">
        <f>Inskrivning!P194</f>
        <v>0</v>
      </c>
      <c r="L191" s="1">
        <f>Inskrivning!Q194</f>
        <v>0</v>
      </c>
      <c r="M191" s="2">
        <f>Inskrivning!R194</f>
        <v>0</v>
      </c>
      <c r="N191" s="2">
        <f>Inskrivning!S194</f>
        <v>0</v>
      </c>
      <c r="O191" s="2">
        <f>Inskrivning!T194</f>
        <v>0</v>
      </c>
      <c r="P191" s="2">
        <f>Inskrivning!U194</f>
        <v>0</v>
      </c>
      <c r="Q191" s="2">
        <f>Inskrivning!V194</f>
        <v>0</v>
      </c>
      <c r="R191" s="1">
        <f>Inskrivning!W194</f>
        <v>0</v>
      </c>
      <c r="S191" s="1">
        <f>Inskrivning!X194</f>
        <v>0</v>
      </c>
    </row>
    <row r="192" spans="1:19" ht="15" x14ac:dyDescent="0.25">
      <c r="A192" s="2"/>
      <c r="B192" s="2" t="str">
        <f>Inskrivning!G195</f>
        <v/>
      </c>
      <c r="C192" s="2" t="s">
        <v>81</v>
      </c>
      <c r="D192" s="2" t="str">
        <f t="shared" si="5"/>
        <v xml:space="preserve">Kl </v>
      </c>
      <c r="E192" s="53" t="str">
        <f>Inskrivning!J195</f>
        <v/>
      </c>
      <c r="F192" s="35" t="str">
        <f>Inskrivning!K195</f>
        <v/>
      </c>
      <c r="G192" s="2">
        <f>Inskrivning!L195</f>
        <v>0</v>
      </c>
      <c r="H192" s="2">
        <f>Inskrivning!M195</f>
        <v>0</v>
      </c>
      <c r="I192" s="2">
        <f>Inskrivning!N195</f>
        <v>0</v>
      </c>
      <c r="J192" s="2">
        <f>Inskrivning!O195</f>
        <v>0</v>
      </c>
      <c r="K192" s="2">
        <f>Inskrivning!P195</f>
        <v>0</v>
      </c>
      <c r="L192" s="1">
        <f>Inskrivning!Q195</f>
        <v>0</v>
      </c>
      <c r="M192" s="2">
        <f>Inskrivning!R195</f>
        <v>0</v>
      </c>
      <c r="N192" s="2">
        <f>Inskrivning!S195</f>
        <v>0</v>
      </c>
      <c r="O192" s="2">
        <f>Inskrivning!T195</f>
        <v>0</v>
      </c>
      <c r="P192" s="2">
        <f>Inskrivning!U195</f>
        <v>0</v>
      </c>
      <c r="Q192" s="2">
        <f>Inskrivning!V195</f>
        <v>0</v>
      </c>
      <c r="R192" s="1">
        <f>Inskrivning!W195</f>
        <v>0</v>
      </c>
      <c r="S192" s="1">
        <f>Inskrivning!X195</f>
        <v>0</v>
      </c>
    </row>
    <row r="193" spans="1:19" ht="15" x14ac:dyDescent="0.25">
      <c r="A193" s="2"/>
      <c r="B193" s="2" t="str">
        <f>Inskrivning!G196</f>
        <v/>
      </c>
      <c r="C193" s="2" t="s">
        <v>81</v>
      </c>
      <c r="D193" s="2" t="str">
        <f t="shared" si="5"/>
        <v xml:space="preserve">Kl </v>
      </c>
      <c r="E193" s="53" t="str">
        <f>Inskrivning!J196</f>
        <v/>
      </c>
      <c r="F193" s="35" t="str">
        <f>Inskrivning!K196</f>
        <v/>
      </c>
      <c r="G193" s="2">
        <f>Inskrivning!L196</f>
        <v>0</v>
      </c>
      <c r="H193" s="2">
        <f>Inskrivning!M196</f>
        <v>0</v>
      </c>
      <c r="I193" s="2">
        <f>Inskrivning!N196</f>
        <v>0</v>
      </c>
      <c r="J193" s="2">
        <f>Inskrivning!O196</f>
        <v>0</v>
      </c>
      <c r="K193" s="2">
        <f>Inskrivning!P196</f>
        <v>0</v>
      </c>
      <c r="L193" s="1">
        <f>Inskrivning!Q196</f>
        <v>0</v>
      </c>
      <c r="M193" s="2">
        <f>Inskrivning!R196</f>
        <v>0</v>
      </c>
      <c r="N193" s="2">
        <f>Inskrivning!S196</f>
        <v>0</v>
      </c>
      <c r="O193" s="2">
        <f>Inskrivning!T196</f>
        <v>0</v>
      </c>
      <c r="P193" s="2">
        <f>Inskrivning!U196</f>
        <v>0</v>
      </c>
      <c r="Q193" s="2">
        <f>Inskrivning!V196</f>
        <v>0</v>
      </c>
      <c r="R193" s="1">
        <f>Inskrivning!W196</f>
        <v>0</v>
      </c>
      <c r="S193" s="1">
        <f>Inskrivning!X196</f>
        <v>0</v>
      </c>
    </row>
    <row r="194" spans="1:19" ht="15" x14ac:dyDescent="0.25">
      <c r="A194" s="2"/>
      <c r="B194" s="2" t="str">
        <f>Inskrivning!G197</f>
        <v/>
      </c>
      <c r="C194" s="2" t="s">
        <v>81</v>
      </c>
      <c r="D194" s="2" t="str">
        <f t="shared" si="5"/>
        <v xml:space="preserve">Kl </v>
      </c>
      <c r="E194" s="53" t="str">
        <f>Inskrivning!J197</f>
        <v/>
      </c>
      <c r="F194" s="35" t="str">
        <f>Inskrivning!K197</f>
        <v/>
      </c>
      <c r="G194" s="2">
        <f>Inskrivning!L197</f>
        <v>0</v>
      </c>
      <c r="H194" s="2">
        <f>Inskrivning!M197</f>
        <v>0</v>
      </c>
      <c r="I194" s="2">
        <f>Inskrivning!N197</f>
        <v>0</v>
      </c>
      <c r="J194" s="2">
        <f>Inskrivning!O197</f>
        <v>0</v>
      </c>
      <c r="K194" s="2">
        <f>Inskrivning!P197</f>
        <v>0</v>
      </c>
      <c r="L194" s="1">
        <f>Inskrivning!Q197</f>
        <v>0</v>
      </c>
      <c r="M194" s="2">
        <f>Inskrivning!R197</f>
        <v>0</v>
      </c>
      <c r="N194" s="2">
        <f>Inskrivning!S197</f>
        <v>0</v>
      </c>
      <c r="O194" s="2">
        <f>Inskrivning!T197</f>
        <v>0</v>
      </c>
      <c r="P194" s="2">
        <f>Inskrivning!U197</f>
        <v>0</v>
      </c>
      <c r="Q194" s="2">
        <f>Inskrivning!V197</f>
        <v>0</v>
      </c>
      <c r="R194" s="1">
        <f>Inskrivning!W197</f>
        <v>0</v>
      </c>
      <c r="S194" s="1">
        <f>Inskrivning!X197</f>
        <v>0</v>
      </c>
    </row>
    <row r="195" spans="1:19" ht="15" x14ac:dyDescent="0.25">
      <c r="A195" s="2"/>
      <c r="B195" s="2" t="str">
        <f>Inskrivning!G198</f>
        <v/>
      </c>
      <c r="C195" s="2" t="s">
        <v>81</v>
      </c>
      <c r="D195" s="2" t="str">
        <f t="shared" si="5"/>
        <v xml:space="preserve">Kl </v>
      </c>
      <c r="E195" s="53" t="str">
        <f>Inskrivning!J198</f>
        <v/>
      </c>
      <c r="F195" s="35" t="str">
        <f>Inskrivning!K198</f>
        <v/>
      </c>
      <c r="G195" s="2">
        <f>Inskrivning!L198</f>
        <v>0</v>
      </c>
      <c r="H195" s="2">
        <f>Inskrivning!M198</f>
        <v>0</v>
      </c>
      <c r="I195" s="2">
        <f>Inskrivning!N198</f>
        <v>0</v>
      </c>
      <c r="J195" s="2">
        <f>Inskrivning!O198</f>
        <v>0</v>
      </c>
      <c r="K195" s="2">
        <f>Inskrivning!P198</f>
        <v>0</v>
      </c>
      <c r="L195" s="1">
        <f>Inskrivning!Q198</f>
        <v>0</v>
      </c>
      <c r="M195" s="2">
        <f>Inskrivning!R198</f>
        <v>0</v>
      </c>
      <c r="N195" s="2">
        <f>Inskrivning!S198</f>
        <v>0</v>
      </c>
      <c r="O195" s="2">
        <f>Inskrivning!T198</f>
        <v>0</v>
      </c>
      <c r="P195" s="2">
        <f>Inskrivning!U198</f>
        <v>0</v>
      </c>
      <c r="Q195" s="2">
        <f>Inskrivning!V198</f>
        <v>0</v>
      </c>
      <c r="R195" s="1">
        <f>Inskrivning!W198</f>
        <v>0</v>
      </c>
      <c r="S195" s="1">
        <f>Inskrivning!X198</f>
        <v>0</v>
      </c>
    </row>
    <row r="196" spans="1:19" ht="15" x14ac:dyDescent="0.25">
      <c r="A196" s="2"/>
      <c r="B196" s="2" t="str">
        <f>Inskrivning!G199</f>
        <v/>
      </c>
      <c r="C196" s="2" t="s">
        <v>81</v>
      </c>
      <c r="D196" s="2" t="str">
        <f t="shared" si="5"/>
        <v xml:space="preserve">Kl </v>
      </c>
      <c r="E196" s="53" t="str">
        <f>Inskrivning!J199</f>
        <v/>
      </c>
      <c r="F196" s="35" t="str">
        <f>Inskrivning!K199</f>
        <v/>
      </c>
      <c r="G196" s="2">
        <f>Inskrivning!L199</f>
        <v>0</v>
      </c>
      <c r="H196" s="2">
        <f>Inskrivning!M199</f>
        <v>0</v>
      </c>
      <c r="I196" s="2">
        <f>Inskrivning!N199</f>
        <v>0</v>
      </c>
      <c r="J196" s="2">
        <f>Inskrivning!O199</f>
        <v>0</v>
      </c>
      <c r="K196" s="2">
        <f>Inskrivning!P199</f>
        <v>0</v>
      </c>
      <c r="L196" s="1">
        <f>Inskrivning!Q199</f>
        <v>0</v>
      </c>
      <c r="M196" s="2">
        <f>Inskrivning!R199</f>
        <v>0</v>
      </c>
      <c r="N196" s="2">
        <f>Inskrivning!S199</f>
        <v>0</v>
      </c>
      <c r="O196" s="2">
        <f>Inskrivning!T199</f>
        <v>0</v>
      </c>
      <c r="P196" s="2">
        <f>Inskrivning!U199</f>
        <v>0</v>
      </c>
      <c r="Q196" s="2">
        <f>Inskrivning!V199</f>
        <v>0</v>
      </c>
      <c r="R196" s="1">
        <f>Inskrivning!W199</f>
        <v>0</v>
      </c>
      <c r="S196" s="1">
        <f>Inskrivning!X199</f>
        <v>0</v>
      </c>
    </row>
    <row r="197" spans="1:19" ht="15" x14ac:dyDescent="0.25">
      <c r="A197" s="2"/>
      <c r="B197" s="2" t="str">
        <f>Inskrivning!G200</f>
        <v/>
      </c>
      <c r="C197" s="2" t="s">
        <v>81</v>
      </c>
      <c r="D197" s="2" t="str">
        <f t="shared" ref="D197:D204" si="6">C197&amp;" "&amp;B197</f>
        <v xml:space="preserve">Kl </v>
      </c>
      <c r="E197" s="53" t="str">
        <f>Inskrivning!J200</f>
        <v/>
      </c>
      <c r="F197" s="35" t="str">
        <f>Inskrivning!K200</f>
        <v/>
      </c>
      <c r="G197" s="2">
        <f>Inskrivning!L200</f>
        <v>0</v>
      </c>
      <c r="H197" s="2">
        <f>Inskrivning!M200</f>
        <v>0</v>
      </c>
      <c r="I197" s="2">
        <f>Inskrivning!N200</f>
        <v>0</v>
      </c>
      <c r="J197" s="2">
        <f>Inskrivning!O200</f>
        <v>0</v>
      </c>
      <c r="K197" s="2">
        <f>Inskrivning!P200</f>
        <v>0</v>
      </c>
      <c r="L197" s="1">
        <f>Inskrivning!Q200</f>
        <v>0</v>
      </c>
      <c r="M197" s="2">
        <f>Inskrivning!R200</f>
        <v>0</v>
      </c>
      <c r="N197" s="2">
        <f>Inskrivning!S200</f>
        <v>0</v>
      </c>
      <c r="O197" s="2">
        <f>Inskrivning!T200</f>
        <v>0</v>
      </c>
      <c r="P197" s="2">
        <f>Inskrivning!U200</f>
        <v>0</v>
      </c>
      <c r="Q197" s="2">
        <f>Inskrivning!V200</f>
        <v>0</v>
      </c>
      <c r="R197" s="1">
        <f>Inskrivning!W200</f>
        <v>0</v>
      </c>
      <c r="S197" s="1">
        <f>Inskrivning!X200</f>
        <v>0</v>
      </c>
    </row>
    <row r="198" spans="1:19" ht="15" x14ac:dyDescent="0.25">
      <c r="A198" s="2"/>
      <c r="B198" s="2" t="str">
        <f>Inskrivning!G201</f>
        <v/>
      </c>
      <c r="C198" s="2" t="s">
        <v>81</v>
      </c>
      <c r="D198" s="2" t="str">
        <f t="shared" si="6"/>
        <v xml:space="preserve">Kl </v>
      </c>
      <c r="E198" s="53" t="str">
        <f>Inskrivning!J201</f>
        <v/>
      </c>
      <c r="F198" s="35" t="str">
        <f>Inskrivning!K201</f>
        <v/>
      </c>
      <c r="G198" s="2">
        <f>Inskrivning!L201</f>
        <v>0</v>
      </c>
      <c r="H198" s="2">
        <f>Inskrivning!M201</f>
        <v>0</v>
      </c>
      <c r="I198" s="2">
        <f>Inskrivning!N201</f>
        <v>0</v>
      </c>
      <c r="J198" s="2">
        <f>Inskrivning!O201</f>
        <v>0</v>
      </c>
      <c r="K198" s="2">
        <f>Inskrivning!P201</f>
        <v>0</v>
      </c>
      <c r="L198" s="1">
        <f>Inskrivning!Q201</f>
        <v>0</v>
      </c>
      <c r="M198" s="2">
        <f>Inskrivning!R201</f>
        <v>0</v>
      </c>
      <c r="N198" s="2">
        <f>Inskrivning!S201</f>
        <v>0</v>
      </c>
      <c r="O198" s="2">
        <f>Inskrivning!T201</f>
        <v>0</v>
      </c>
      <c r="P198" s="2">
        <f>Inskrivning!U201</f>
        <v>0</v>
      </c>
      <c r="Q198" s="2">
        <f>Inskrivning!V201</f>
        <v>0</v>
      </c>
      <c r="R198" s="1">
        <f>Inskrivning!W201</f>
        <v>0</v>
      </c>
      <c r="S198" s="1">
        <f>Inskrivning!X201</f>
        <v>0</v>
      </c>
    </row>
    <row r="199" spans="1:19" ht="15" x14ac:dyDescent="0.25">
      <c r="A199" s="2"/>
      <c r="B199" s="2" t="str">
        <f>Inskrivning!G202</f>
        <v/>
      </c>
      <c r="C199" s="2" t="s">
        <v>81</v>
      </c>
      <c r="D199" s="2" t="str">
        <f t="shared" si="6"/>
        <v xml:space="preserve">Kl </v>
      </c>
      <c r="E199" s="53" t="str">
        <f>Inskrivning!J202</f>
        <v/>
      </c>
      <c r="F199" s="35" t="str">
        <f>Inskrivning!K202</f>
        <v/>
      </c>
      <c r="G199" s="2">
        <f>Inskrivning!L202</f>
        <v>0</v>
      </c>
      <c r="H199" s="2">
        <f>Inskrivning!M202</f>
        <v>0</v>
      </c>
      <c r="I199" s="2">
        <f>Inskrivning!N202</f>
        <v>0</v>
      </c>
      <c r="J199" s="2">
        <f>Inskrivning!O202</f>
        <v>0</v>
      </c>
      <c r="K199" s="2">
        <f>Inskrivning!P202</f>
        <v>0</v>
      </c>
      <c r="L199" s="1">
        <f>Inskrivning!Q202</f>
        <v>0</v>
      </c>
      <c r="M199" s="2">
        <f>Inskrivning!R202</f>
        <v>0</v>
      </c>
      <c r="N199" s="2">
        <f>Inskrivning!S202</f>
        <v>0</v>
      </c>
      <c r="O199" s="2">
        <f>Inskrivning!T202</f>
        <v>0</v>
      </c>
      <c r="P199" s="2">
        <f>Inskrivning!U202</f>
        <v>0</v>
      </c>
      <c r="Q199" s="2">
        <f>Inskrivning!V202</f>
        <v>0</v>
      </c>
      <c r="R199" s="1">
        <f>Inskrivning!W202</f>
        <v>0</v>
      </c>
      <c r="S199" s="1">
        <f>Inskrivning!X202</f>
        <v>0</v>
      </c>
    </row>
    <row r="200" spans="1:19" ht="15" x14ac:dyDescent="0.25">
      <c r="A200" s="2"/>
      <c r="B200" s="2" t="str">
        <f>Inskrivning!G203</f>
        <v/>
      </c>
      <c r="C200" s="2" t="s">
        <v>81</v>
      </c>
      <c r="D200" s="2" t="str">
        <f t="shared" si="6"/>
        <v xml:space="preserve">Kl </v>
      </c>
      <c r="E200" s="53" t="str">
        <f>Inskrivning!J203</f>
        <v/>
      </c>
      <c r="F200" s="35" t="str">
        <f>Inskrivning!K203</f>
        <v/>
      </c>
      <c r="G200" s="2">
        <f>Inskrivning!L203</f>
        <v>0</v>
      </c>
      <c r="H200" s="2">
        <f>Inskrivning!M203</f>
        <v>0</v>
      </c>
      <c r="I200" s="2">
        <f>Inskrivning!N203</f>
        <v>0</v>
      </c>
      <c r="J200" s="2">
        <f>Inskrivning!O203</f>
        <v>0</v>
      </c>
      <c r="K200" s="2">
        <f>Inskrivning!P203</f>
        <v>0</v>
      </c>
      <c r="L200" s="1">
        <f>Inskrivning!Q203</f>
        <v>0</v>
      </c>
      <c r="M200" s="2">
        <f>Inskrivning!R203</f>
        <v>0</v>
      </c>
      <c r="N200" s="2">
        <f>Inskrivning!S203</f>
        <v>0</v>
      </c>
      <c r="O200" s="2">
        <f>Inskrivning!T203</f>
        <v>0</v>
      </c>
      <c r="P200" s="2">
        <f>Inskrivning!U203</f>
        <v>0</v>
      </c>
      <c r="Q200" s="2">
        <f>Inskrivning!V203</f>
        <v>0</v>
      </c>
      <c r="R200" s="1">
        <f>Inskrivning!W203</f>
        <v>0</v>
      </c>
      <c r="S200" s="1">
        <f>Inskrivning!X203</f>
        <v>0</v>
      </c>
    </row>
    <row r="201" spans="1:19" ht="15" x14ac:dyDescent="0.25">
      <c r="A201" s="2"/>
      <c r="B201" s="2" t="str">
        <f>Inskrivning!G204</f>
        <v/>
      </c>
      <c r="C201" s="2" t="s">
        <v>81</v>
      </c>
      <c r="D201" s="2" t="str">
        <f t="shared" si="6"/>
        <v xml:space="preserve">Kl </v>
      </c>
      <c r="E201" s="53" t="str">
        <f>Inskrivning!J204</f>
        <v/>
      </c>
      <c r="F201" s="35" t="str">
        <f>Inskrivning!K204</f>
        <v/>
      </c>
      <c r="G201" s="2">
        <f>Inskrivning!L204</f>
        <v>0</v>
      </c>
      <c r="H201" s="2">
        <f>Inskrivning!M204</f>
        <v>0</v>
      </c>
      <c r="I201" s="2">
        <f>Inskrivning!N204</f>
        <v>0</v>
      </c>
      <c r="J201" s="2">
        <f>Inskrivning!O204</f>
        <v>0</v>
      </c>
      <c r="K201" s="2">
        <f>Inskrivning!P204</f>
        <v>0</v>
      </c>
      <c r="L201" s="1">
        <f>Inskrivning!Q204</f>
        <v>0</v>
      </c>
      <c r="M201" s="2">
        <f>Inskrivning!R204</f>
        <v>0</v>
      </c>
      <c r="N201" s="2">
        <f>Inskrivning!S204</f>
        <v>0</v>
      </c>
      <c r="O201" s="2">
        <f>Inskrivning!T204</f>
        <v>0</v>
      </c>
      <c r="P201" s="2">
        <f>Inskrivning!U204</f>
        <v>0</v>
      </c>
      <c r="Q201" s="2">
        <f>Inskrivning!V204</f>
        <v>0</v>
      </c>
      <c r="R201" s="1">
        <f>Inskrivning!W204</f>
        <v>0</v>
      </c>
      <c r="S201" s="1">
        <f>Inskrivning!X204</f>
        <v>0</v>
      </c>
    </row>
    <row r="202" spans="1:19" ht="15" x14ac:dyDescent="0.25">
      <c r="A202" s="2"/>
      <c r="B202" s="2" t="str">
        <f>Inskrivning!G205</f>
        <v/>
      </c>
      <c r="C202" s="2" t="s">
        <v>81</v>
      </c>
      <c r="D202" s="2" t="str">
        <f t="shared" si="6"/>
        <v xml:space="preserve">Kl </v>
      </c>
      <c r="E202" s="53" t="str">
        <f>Inskrivning!J205</f>
        <v/>
      </c>
      <c r="F202" s="35" t="str">
        <f>Inskrivning!K205</f>
        <v/>
      </c>
      <c r="G202" s="2">
        <f>Inskrivning!L205</f>
        <v>0</v>
      </c>
      <c r="H202" s="2">
        <f>Inskrivning!M205</f>
        <v>0</v>
      </c>
      <c r="I202" s="2">
        <f>Inskrivning!N205</f>
        <v>0</v>
      </c>
      <c r="J202" s="2">
        <f>Inskrivning!O205</f>
        <v>0</v>
      </c>
      <c r="K202" s="2">
        <f>Inskrivning!P205</f>
        <v>0</v>
      </c>
      <c r="L202" s="1">
        <f>Inskrivning!Q205</f>
        <v>0</v>
      </c>
      <c r="M202" s="2">
        <f>Inskrivning!R205</f>
        <v>0</v>
      </c>
      <c r="N202" s="2">
        <f>Inskrivning!S205</f>
        <v>0</v>
      </c>
      <c r="O202" s="2">
        <f>Inskrivning!T205</f>
        <v>0</v>
      </c>
      <c r="P202" s="2">
        <f>Inskrivning!U205</f>
        <v>0</v>
      </c>
      <c r="Q202" s="2">
        <f>Inskrivning!V205</f>
        <v>0</v>
      </c>
      <c r="R202" s="1">
        <f>Inskrivning!W205</f>
        <v>0</v>
      </c>
      <c r="S202" s="1">
        <f>Inskrivning!X205</f>
        <v>0</v>
      </c>
    </row>
    <row r="203" spans="1:19" ht="15" x14ac:dyDescent="0.25">
      <c r="A203" s="2"/>
      <c r="B203" s="2" t="str">
        <f>Inskrivning!G206</f>
        <v/>
      </c>
      <c r="C203" s="2" t="s">
        <v>81</v>
      </c>
      <c r="D203" s="2" t="str">
        <f t="shared" si="6"/>
        <v xml:space="preserve">Kl </v>
      </c>
      <c r="E203" s="53" t="str">
        <f>Inskrivning!J206</f>
        <v/>
      </c>
      <c r="F203" s="35" t="str">
        <f>Inskrivning!K206</f>
        <v/>
      </c>
      <c r="G203" s="2">
        <f>Inskrivning!L206</f>
        <v>0</v>
      </c>
      <c r="H203" s="2">
        <f>Inskrivning!M206</f>
        <v>0</v>
      </c>
      <c r="I203" s="2">
        <f>Inskrivning!N206</f>
        <v>0</v>
      </c>
      <c r="J203" s="2">
        <f>Inskrivning!O206</f>
        <v>0</v>
      </c>
      <c r="K203" s="2">
        <f>Inskrivning!P206</f>
        <v>0</v>
      </c>
      <c r="L203" s="1">
        <f>Inskrivning!Q206</f>
        <v>0</v>
      </c>
      <c r="M203" s="2">
        <f>Inskrivning!R206</f>
        <v>0</v>
      </c>
      <c r="N203" s="2">
        <f>Inskrivning!S206</f>
        <v>0</v>
      </c>
      <c r="O203" s="2">
        <f>Inskrivning!T206</f>
        <v>0</v>
      </c>
      <c r="P203" s="2">
        <f>Inskrivning!U206</f>
        <v>0</v>
      </c>
      <c r="Q203" s="2">
        <f>Inskrivning!V206</f>
        <v>0</v>
      </c>
      <c r="R203" s="1">
        <f>Inskrivning!W206</f>
        <v>0</v>
      </c>
      <c r="S203" s="1">
        <f>Inskrivning!X206</f>
        <v>0</v>
      </c>
    </row>
    <row r="204" spans="1:19" ht="15" x14ac:dyDescent="0.25">
      <c r="A204" s="2"/>
      <c r="B204" s="2" t="str">
        <f>Inskrivning!G18</f>
        <v/>
      </c>
      <c r="C204" s="2" t="s">
        <v>81</v>
      </c>
      <c r="D204" s="2" t="str">
        <f t="shared" si="6"/>
        <v xml:space="preserve">Kl </v>
      </c>
      <c r="E204" s="53" t="str">
        <f>Inskrivning!J18</f>
        <v/>
      </c>
      <c r="F204" s="35" t="str">
        <f>Inskrivning!K18</f>
        <v/>
      </c>
      <c r="G204" s="2">
        <f>Inskrivning!L18</f>
        <v>0</v>
      </c>
      <c r="H204" s="2">
        <f>Inskrivning!M18</f>
        <v>0</v>
      </c>
      <c r="I204" s="2">
        <f>Inskrivning!N18</f>
        <v>0</v>
      </c>
      <c r="J204" s="2">
        <f>Inskrivning!O18</f>
        <v>0</v>
      </c>
      <c r="K204" s="2">
        <f>Inskrivning!P18</f>
        <v>0</v>
      </c>
      <c r="L204" s="1">
        <f>Inskrivning!Q18</f>
        <v>0</v>
      </c>
      <c r="M204" s="2">
        <f>Inskrivning!R18</f>
        <v>0</v>
      </c>
      <c r="N204" s="2">
        <f>Inskrivning!S18</f>
        <v>0</v>
      </c>
      <c r="O204" s="2">
        <f>Inskrivning!T18</f>
        <v>0</v>
      </c>
      <c r="P204" s="2">
        <f>Inskrivning!U18</f>
        <v>0</v>
      </c>
      <c r="Q204" s="2">
        <f>Inskrivning!V18</f>
        <v>0</v>
      </c>
      <c r="R204" s="1">
        <f>Inskrivning!W18</f>
        <v>0</v>
      </c>
      <c r="S204" s="1">
        <f>Inskrivning!X18</f>
        <v>0</v>
      </c>
    </row>
  </sheetData>
  <sortState xmlns:xlrd2="http://schemas.microsoft.com/office/spreadsheetml/2017/richdata2" ref="A5:S204">
    <sortCondition ref="D5:D204" customList="kl 4,kl 0,kl 1,kl 2,kl 3,kl j,kl m"/>
    <sortCondition ref="S5:S204"/>
  </sortState>
  <dataConsolidate/>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Blad7"/>
  <dimension ref="A1:S65"/>
  <sheetViews>
    <sheetView zoomScale="90" zoomScaleNormal="90" workbookViewId="0">
      <selection activeCell="B1" sqref="B1"/>
    </sheetView>
  </sheetViews>
  <sheetFormatPr defaultRowHeight="13.2" x14ac:dyDescent="0.25"/>
  <cols>
    <col min="1" max="1" width="5.6640625" customWidth="1"/>
    <col min="2" max="2" width="7.44140625" customWidth="1"/>
    <col min="3" max="3" width="25.6640625" customWidth="1"/>
    <col min="4" max="4" width="15.6640625" customWidth="1"/>
    <col min="5" max="5" width="5.5546875" customWidth="1"/>
    <col min="6" max="9" width="5.5546875" bestFit="1" customWidth="1"/>
    <col min="10" max="10" width="7.44140625" customWidth="1"/>
    <col min="11" max="11" width="6.109375" customWidth="1"/>
    <col min="12" max="13" width="5.5546875" bestFit="1" customWidth="1"/>
    <col min="14" max="14" width="6.109375" bestFit="1" customWidth="1"/>
    <col min="15" max="15" width="5.5546875" bestFit="1" customWidth="1"/>
    <col min="16" max="16" width="8" bestFit="1" customWidth="1"/>
    <col min="17" max="17" width="7.5546875" customWidth="1"/>
    <col min="18" max="18" width="9.6640625" customWidth="1"/>
    <col min="19" max="19" width="9.109375" style="4"/>
  </cols>
  <sheetData>
    <row r="1" spans="1:19" ht="24.6" x14ac:dyDescent="0.4">
      <c r="A1" s="5"/>
      <c r="B1" s="4"/>
      <c r="C1" s="72" t="s">
        <v>165</v>
      </c>
      <c r="D1" s="22"/>
      <c r="E1" s="4"/>
      <c r="F1" s="4"/>
      <c r="G1" s="4"/>
      <c r="H1" s="4"/>
      <c r="I1" s="4"/>
      <c r="J1" s="5"/>
      <c r="K1" s="4"/>
      <c r="L1" s="4"/>
      <c r="M1" s="4"/>
      <c r="N1" s="4"/>
      <c r="O1" s="4"/>
      <c r="P1" s="5"/>
      <c r="Q1" s="5"/>
    </row>
    <row r="2" spans="1:19" ht="13.8" x14ac:dyDescent="0.25">
      <c r="A2" s="4"/>
      <c r="B2" s="4"/>
      <c r="D2" s="22"/>
      <c r="E2" s="4"/>
      <c r="F2" s="4"/>
      <c r="G2" s="4"/>
      <c r="H2" s="4"/>
      <c r="I2" s="4"/>
      <c r="J2" s="5"/>
      <c r="K2" s="4"/>
      <c r="L2" s="4"/>
      <c r="M2" s="4"/>
      <c r="N2" s="4"/>
      <c r="O2" s="4"/>
      <c r="P2" s="5"/>
      <c r="Q2" s="5"/>
    </row>
    <row r="3" spans="1:19" ht="13.8" x14ac:dyDescent="0.25">
      <c r="A3" s="4"/>
      <c r="B3" s="34" t="s">
        <v>375</v>
      </c>
      <c r="C3" s="2"/>
      <c r="D3" s="21"/>
      <c r="E3" s="2" t="s">
        <v>1</v>
      </c>
      <c r="F3" s="2" t="s">
        <v>1</v>
      </c>
      <c r="G3" s="2" t="s">
        <v>1</v>
      </c>
      <c r="H3" s="2" t="s">
        <v>1</v>
      </c>
      <c r="I3" s="2" t="s">
        <v>1</v>
      </c>
      <c r="J3" s="1" t="s">
        <v>2</v>
      </c>
      <c r="K3" s="2" t="s">
        <v>1</v>
      </c>
      <c r="L3" s="2" t="s">
        <v>1</v>
      </c>
      <c r="M3" s="2" t="s">
        <v>1</v>
      </c>
      <c r="N3" s="2" t="s">
        <v>3</v>
      </c>
      <c r="O3" s="2" t="s">
        <v>1</v>
      </c>
      <c r="P3" s="1" t="s">
        <v>2</v>
      </c>
      <c r="Q3" s="1"/>
      <c r="R3" s="9" t="s">
        <v>166</v>
      </c>
    </row>
    <row r="4" spans="1:19" x14ac:dyDescent="0.25">
      <c r="A4" s="2" t="s">
        <v>22</v>
      </c>
      <c r="B4" s="114" t="s">
        <v>157</v>
      </c>
      <c r="C4" s="50" t="s">
        <v>5</v>
      </c>
      <c r="D4" s="54" t="s">
        <v>6</v>
      </c>
      <c r="E4" s="47">
        <v>1</v>
      </c>
      <c r="F4" s="47">
        <v>2</v>
      </c>
      <c r="G4" s="47">
        <v>3</v>
      </c>
      <c r="H4" s="47">
        <v>4</v>
      </c>
      <c r="I4" s="47">
        <v>5</v>
      </c>
      <c r="J4" s="48" t="s">
        <v>7</v>
      </c>
      <c r="K4" s="47">
        <v>6</v>
      </c>
      <c r="L4" s="47">
        <v>7</v>
      </c>
      <c r="M4" s="47">
        <v>8</v>
      </c>
      <c r="N4" s="47">
        <v>9</v>
      </c>
      <c r="O4" s="47">
        <v>10</v>
      </c>
      <c r="P4" s="48" t="s">
        <v>8</v>
      </c>
      <c r="Q4" s="49" t="s">
        <v>9</v>
      </c>
      <c r="R4" s="37" t="s">
        <v>150</v>
      </c>
    </row>
    <row r="5" spans="1:19" ht="15.6" x14ac:dyDescent="0.3">
      <c r="A5" s="16">
        <f>IF(C5=0,1,1)</f>
        <v>1</v>
      </c>
      <c r="B5" s="2">
        <f>IF(S5=1,1,"")</f>
        <v>1</v>
      </c>
      <c r="C5" s="53">
        <f>$C$33</f>
        <v>0</v>
      </c>
      <c r="D5" s="53">
        <f>$D$33</f>
        <v>0</v>
      </c>
      <c r="E5" s="113"/>
      <c r="F5" s="113"/>
      <c r="G5" s="113"/>
      <c r="H5" s="113"/>
      <c r="I5" s="113"/>
      <c r="J5" s="27">
        <f t="shared" ref="J5:J28" si="0">SUM(E5:I5)</f>
        <v>0</v>
      </c>
      <c r="K5" s="113"/>
      <c r="L5" s="113"/>
      <c r="M5" s="113"/>
      <c r="N5" s="113"/>
      <c r="O5" s="113"/>
      <c r="P5" s="27">
        <f t="shared" ref="P5:P28" si="1">SUM(K5:O5)</f>
        <v>0</v>
      </c>
      <c r="Q5" s="27">
        <f t="shared" ref="Q5:Q28" si="2">SUM(J5+P5)</f>
        <v>0</v>
      </c>
      <c r="R5" s="125"/>
      <c r="S5" s="4">
        <v>1</v>
      </c>
    </row>
    <row r="6" spans="1:19" ht="15.6" x14ac:dyDescent="0.3">
      <c r="A6" s="16">
        <f>IF(C6=0,ROW(2:2),IF(AND(Q6=Q5,Q6&lt;R5),ROW(2:2),IF(Q6=Q5,A5,ROW(2:2))))</f>
        <v>2</v>
      </c>
      <c r="B6" s="2">
        <f>IF(S6=2,3,"")</f>
        <v>3</v>
      </c>
      <c r="C6" s="53">
        <f>$C$35</f>
        <v>0</v>
      </c>
      <c r="D6" s="53">
        <f>$D$35</f>
        <v>0</v>
      </c>
      <c r="E6" s="113"/>
      <c r="F6" s="113"/>
      <c r="G6" s="113"/>
      <c r="H6" s="113"/>
      <c r="I6" s="113"/>
      <c r="J6" s="27">
        <f t="shared" si="0"/>
        <v>0</v>
      </c>
      <c r="K6" s="113"/>
      <c r="L6" s="113"/>
      <c r="M6" s="113"/>
      <c r="N6" s="113"/>
      <c r="O6" s="113"/>
      <c r="P6" s="27">
        <f t="shared" si="1"/>
        <v>0</v>
      </c>
      <c r="Q6" s="27">
        <f t="shared" si="2"/>
        <v>0</v>
      </c>
      <c r="R6" s="125"/>
      <c r="S6" s="4">
        <v>2</v>
      </c>
    </row>
    <row r="7" spans="1:19" ht="15.6" x14ac:dyDescent="0.3">
      <c r="A7" s="16">
        <f t="shared" ref="A7:A28" si="3">IF(C7=0,ROW(3:3),IF(AND(Q7=Q6,Q7&lt;R6),ROW(3:3),IF(Q7=Q6,A6,ROW(3:3))))</f>
        <v>3</v>
      </c>
      <c r="B7" s="2">
        <f>IF(S7=3,5,"")</f>
        <v>5</v>
      </c>
      <c r="C7" s="53">
        <f>$C$37</f>
        <v>0</v>
      </c>
      <c r="D7" s="53">
        <f>$D$37</f>
        <v>0</v>
      </c>
      <c r="E7" s="113"/>
      <c r="F7" s="113"/>
      <c r="G7" s="113"/>
      <c r="H7" s="113"/>
      <c r="I7" s="113"/>
      <c r="J7" s="27">
        <f t="shared" si="0"/>
        <v>0</v>
      </c>
      <c r="K7" s="113"/>
      <c r="L7" s="113"/>
      <c r="M7" s="113"/>
      <c r="N7" s="113"/>
      <c r="O7" s="113"/>
      <c r="P7" s="27">
        <f t="shared" si="1"/>
        <v>0</v>
      </c>
      <c r="Q7" s="27">
        <f t="shared" si="2"/>
        <v>0</v>
      </c>
      <c r="R7" s="125"/>
      <c r="S7" s="4">
        <v>3</v>
      </c>
    </row>
    <row r="8" spans="1:19" ht="15.6" x14ac:dyDescent="0.3">
      <c r="A8" s="16">
        <f t="shared" si="3"/>
        <v>4</v>
      </c>
      <c r="B8" s="2">
        <f>IF(S8=4,7,"")</f>
        <v>7</v>
      </c>
      <c r="C8" s="53">
        <f>$C$39</f>
        <v>0</v>
      </c>
      <c r="D8" s="53">
        <f>$D$39</f>
        <v>0</v>
      </c>
      <c r="E8" s="113"/>
      <c r="F8" s="113"/>
      <c r="G8" s="113"/>
      <c r="H8" s="113"/>
      <c r="I8" s="113"/>
      <c r="J8" s="27">
        <f t="shared" si="0"/>
        <v>0</v>
      </c>
      <c r="K8" s="113"/>
      <c r="L8" s="113"/>
      <c r="M8" s="113"/>
      <c r="N8" s="113"/>
      <c r="O8" s="113"/>
      <c r="P8" s="27">
        <f t="shared" si="1"/>
        <v>0</v>
      </c>
      <c r="Q8" s="27">
        <f t="shared" si="2"/>
        <v>0</v>
      </c>
      <c r="R8" s="125"/>
      <c r="S8" s="4">
        <v>4</v>
      </c>
    </row>
    <row r="9" spans="1:19" ht="15.6" x14ac:dyDescent="0.3">
      <c r="A9" s="16">
        <f t="shared" si="3"/>
        <v>5</v>
      </c>
      <c r="B9" s="2">
        <f>IF(S9=5,9,"")</f>
        <v>9</v>
      </c>
      <c r="C9" s="53">
        <f>$C$41</f>
        <v>0</v>
      </c>
      <c r="D9" s="53">
        <f>$D$41</f>
        <v>0</v>
      </c>
      <c r="E9" s="113"/>
      <c r="F9" s="113"/>
      <c r="G9" s="113"/>
      <c r="H9" s="113"/>
      <c r="I9" s="113"/>
      <c r="J9" s="27">
        <f t="shared" si="0"/>
        <v>0</v>
      </c>
      <c r="K9" s="113"/>
      <c r="L9" s="113"/>
      <c r="M9" s="113"/>
      <c r="N9" s="113"/>
      <c r="O9" s="113"/>
      <c r="P9" s="27">
        <f t="shared" si="1"/>
        <v>0</v>
      </c>
      <c r="Q9" s="27">
        <f t="shared" si="2"/>
        <v>0</v>
      </c>
      <c r="R9" s="125"/>
      <c r="S9" s="4">
        <v>5</v>
      </c>
    </row>
    <row r="10" spans="1:19" ht="15.6" x14ac:dyDescent="0.3">
      <c r="A10" s="16">
        <f t="shared" si="3"/>
        <v>6</v>
      </c>
      <c r="B10" s="2">
        <f>IF(S10=6,11,"")</f>
        <v>11</v>
      </c>
      <c r="C10" s="53">
        <f>$C$43</f>
        <v>0</v>
      </c>
      <c r="D10" s="53">
        <f>$D$43</f>
        <v>0</v>
      </c>
      <c r="E10" s="113"/>
      <c r="F10" s="113"/>
      <c r="G10" s="113"/>
      <c r="H10" s="113"/>
      <c r="I10" s="113"/>
      <c r="J10" s="27">
        <f t="shared" si="0"/>
        <v>0</v>
      </c>
      <c r="K10" s="113"/>
      <c r="L10" s="113"/>
      <c r="M10" s="113"/>
      <c r="N10" s="113"/>
      <c r="O10" s="113"/>
      <c r="P10" s="27">
        <f t="shared" si="1"/>
        <v>0</v>
      </c>
      <c r="Q10" s="27">
        <f t="shared" si="2"/>
        <v>0</v>
      </c>
      <c r="R10" s="125"/>
      <c r="S10" s="4">
        <v>6</v>
      </c>
    </row>
    <row r="11" spans="1:19" ht="15.6" x14ac:dyDescent="0.3">
      <c r="A11" s="16">
        <f t="shared" si="3"/>
        <v>7</v>
      </c>
      <c r="B11" s="2">
        <f>IF(S11=7,13,"")</f>
        <v>13</v>
      </c>
      <c r="C11" s="53">
        <f>$C$45</f>
        <v>0</v>
      </c>
      <c r="D11" s="53">
        <f>$D$45</f>
        <v>0</v>
      </c>
      <c r="E11" s="113"/>
      <c r="F11" s="113"/>
      <c r="G11" s="113"/>
      <c r="H11" s="113"/>
      <c r="I11" s="113"/>
      <c r="J11" s="27">
        <f t="shared" si="0"/>
        <v>0</v>
      </c>
      <c r="K11" s="113"/>
      <c r="L11" s="113"/>
      <c r="M11" s="113"/>
      <c r="N11" s="113"/>
      <c r="O11" s="113"/>
      <c r="P11" s="27">
        <f t="shared" si="1"/>
        <v>0</v>
      </c>
      <c r="Q11" s="27">
        <f t="shared" si="2"/>
        <v>0</v>
      </c>
      <c r="R11" s="125"/>
      <c r="S11" s="4">
        <v>7</v>
      </c>
    </row>
    <row r="12" spans="1:19" ht="15.6" x14ac:dyDescent="0.3">
      <c r="A12" s="16">
        <f t="shared" si="3"/>
        <v>8</v>
      </c>
      <c r="B12" s="2">
        <f>IF(S12=8,15,"")</f>
        <v>15</v>
      </c>
      <c r="C12" s="53">
        <f>$C$47</f>
        <v>0</v>
      </c>
      <c r="D12" s="53">
        <f>$D$47</f>
        <v>0</v>
      </c>
      <c r="E12" s="113"/>
      <c r="F12" s="113"/>
      <c r="G12" s="113"/>
      <c r="H12" s="113"/>
      <c r="I12" s="113"/>
      <c r="J12" s="27">
        <f t="shared" si="0"/>
        <v>0</v>
      </c>
      <c r="K12" s="113"/>
      <c r="L12" s="113"/>
      <c r="M12" s="113"/>
      <c r="N12" s="113"/>
      <c r="O12" s="113"/>
      <c r="P12" s="27">
        <f t="shared" si="1"/>
        <v>0</v>
      </c>
      <c r="Q12" s="27">
        <f t="shared" si="2"/>
        <v>0</v>
      </c>
      <c r="R12" s="125"/>
      <c r="S12" s="4">
        <v>8</v>
      </c>
    </row>
    <row r="13" spans="1:19" ht="15.6" x14ac:dyDescent="0.3">
      <c r="A13" s="16">
        <f t="shared" si="3"/>
        <v>9</v>
      </c>
      <c r="B13" s="2">
        <f>IF(S13=9,17,"")</f>
        <v>17</v>
      </c>
      <c r="C13" s="53">
        <f>$C$49</f>
        <v>0</v>
      </c>
      <c r="D13" s="53">
        <f>$D$49</f>
        <v>0</v>
      </c>
      <c r="E13" s="113"/>
      <c r="F13" s="113"/>
      <c r="G13" s="113"/>
      <c r="H13" s="113"/>
      <c r="I13" s="113"/>
      <c r="J13" s="27">
        <f t="shared" si="0"/>
        <v>0</v>
      </c>
      <c r="K13" s="113"/>
      <c r="L13" s="113"/>
      <c r="M13" s="113"/>
      <c r="N13" s="113"/>
      <c r="O13" s="113"/>
      <c r="P13" s="27">
        <f t="shared" si="1"/>
        <v>0</v>
      </c>
      <c r="Q13" s="27">
        <f t="shared" si="2"/>
        <v>0</v>
      </c>
      <c r="R13" s="125"/>
      <c r="S13" s="4">
        <v>9</v>
      </c>
    </row>
    <row r="14" spans="1:19" ht="15.6" x14ac:dyDescent="0.3">
      <c r="A14" s="16">
        <f t="shared" si="3"/>
        <v>10</v>
      </c>
      <c r="B14" s="2">
        <f>IF(S14=10,19,"")</f>
        <v>19</v>
      </c>
      <c r="C14" s="53">
        <f>$C$51</f>
        <v>0</v>
      </c>
      <c r="D14" s="53">
        <f>$D$51</f>
        <v>0</v>
      </c>
      <c r="E14" s="113"/>
      <c r="F14" s="113"/>
      <c r="G14" s="113"/>
      <c r="H14" s="113"/>
      <c r="I14" s="113"/>
      <c r="J14" s="27">
        <f t="shared" si="0"/>
        <v>0</v>
      </c>
      <c r="K14" s="113"/>
      <c r="L14" s="113"/>
      <c r="M14" s="113"/>
      <c r="N14" s="113"/>
      <c r="O14" s="113"/>
      <c r="P14" s="27">
        <f t="shared" si="1"/>
        <v>0</v>
      </c>
      <c r="Q14" s="27">
        <f t="shared" si="2"/>
        <v>0</v>
      </c>
      <c r="R14" s="125"/>
      <c r="S14" s="4">
        <v>10</v>
      </c>
    </row>
    <row r="15" spans="1:19" ht="15.6" x14ac:dyDescent="0.3">
      <c r="A15" s="16">
        <f t="shared" si="3"/>
        <v>11</v>
      </c>
      <c r="B15" s="2">
        <f>IF(S15=11,21,"")</f>
        <v>21</v>
      </c>
      <c r="C15" s="53">
        <f>$C$53</f>
        <v>0</v>
      </c>
      <c r="D15" s="53">
        <f>$D$53</f>
        <v>0</v>
      </c>
      <c r="E15" s="113"/>
      <c r="F15" s="113"/>
      <c r="G15" s="113"/>
      <c r="H15" s="113"/>
      <c r="I15" s="113"/>
      <c r="J15" s="27">
        <f t="shared" si="0"/>
        <v>0</v>
      </c>
      <c r="K15" s="113"/>
      <c r="L15" s="113"/>
      <c r="M15" s="113"/>
      <c r="N15" s="113"/>
      <c r="O15" s="113"/>
      <c r="P15" s="27">
        <f t="shared" si="1"/>
        <v>0</v>
      </c>
      <c r="Q15" s="27">
        <f t="shared" si="2"/>
        <v>0</v>
      </c>
      <c r="R15" s="125"/>
      <c r="S15" s="4">
        <v>11</v>
      </c>
    </row>
    <row r="16" spans="1:19" ht="15.6" x14ac:dyDescent="0.3">
      <c r="A16" s="16">
        <f t="shared" si="3"/>
        <v>12</v>
      </c>
      <c r="B16" s="2">
        <f>IF(S16=12,23,"")</f>
        <v>23</v>
      </c>
      <c r="C16" s="53">
        <f>$C$55</f>
        <v>0</v>
      </c>
      <c r="D16" s="53">
        <f>$D$55</f>
        <v>0</v>
      </c>
      <c r="E16" s="113"/>
      <c r="F16" s="113"/>
      <c r="G16" s="113"/>
      <c r="H16" s="113"/>
      <c r="I16" s="113"/>
      <c r="J16" s="27">
        <f t="shared" si="0"/>
        <v>0</v>
      </c>
      <c r="K16" s="113"/>
      <c r="L16" s="113"/>
      <c r="M16" s="113"/>
      <c r="N16" s="113"/>
      <c r="O16" s="113"/>
      <c r="P16" s="27">
        <f t="shared" si="1"/>
        <v>0</v>
      </c>
      <c r="Q16" s="27">
        <f t="shared" si="2"/>
        <v>0</v>
      </c>
      <c r="R16" s="125"/>
      <c r="S16" s="4">
        <v>12</v>
      </c>
    </row>
    <row r="17" spans="1:19" ht="15.6" x14ac:dyDescent="0.3">
      <c r="A17" s="16">
        <f t="shared" si="3"/>
        <v>13</v>
      </c>
      <c r="B17" s="2">
        <f>IF(S17=13,2,"")</f>
        <v>2</v>
      </c>
      <c r="C17" s="53">
        <f>$C$34</f>
        <v>0</v>
      </c>
      <c r="D17" s="53">
        <f>$D$34</f>
        <v>0</v>
      </c>
      <c r="E17" s="113"/>
      <c r="F17" s="113"/>
      <c r="G17" s="113"/>
      <c r="H17" s="113"/>
      <c r="I17" s="113"/>
      <c r="J17" s="27">
        <f t="shared" si="0"/>
        <v>0</v>
      </c>
      <c r="K17" s="113"/>
      <c r="L17" s="113"/>
      <c r="M17" s="113"/>
      <c r="N17" s="113"/>
      <c r="O17" s="113"/>
      <c r="P17" s="27">
        <f t="shared" si="1"/>
        <v>0</v>
      </c>
      <c r="Q17" s="27">
        <f t="shared" si="2"/>
        <v>0</v>
      </c>
      <c r="R17" s="125"/>
      <c r="S17" s="4">
        <v>13</v>
      </c>
    </row>
    <row r="18" spans="1:19" ht="15.6" x14ac:dyDescent="0.3">
      <c r="A18" s="16">
        <f t="shared" si="3"/>
        <v>14</v>
      </c>
      <c r="B18" s="2">
        <f>IF(S18=14,4,"")</f>
        <v>4</v>
      </c>
      <c r="C18" s="53">
        <f>$C$36</f>
        <v>0</v>
      </c>
      <c r="D18" s="53">
        <f>$D$36</f>
        <v>0</v>
      </c>
      <c r="E18" s="113"/>
      <c r="F18" s="113"/>
      <c r="G18" s="113"/>
      <c r="H18" s="113"/>
      <c r="I18" s="113"/>
      <c r="J18" s="27">
        <f t="shared" si="0"/>
        <v>0</v>
      </c>
      <c r="K18" s="113"/>
      <c r="L18" s="113"/>
      <c r="M18" s="113"/>
      <c r="N18" s="113"/>
      <c r="O18" s="113"/>
      <c r="P18" s="27">
        <f t="shared" si="1"/>
        <v>0</v>
      </c>
      <c r="Q18" s="27">
        <f t="shared" si="2"/>
        <v>0</v>
      </c>
      <c r="R18" s="125"/>
      <c r="S18" s="4">
        <v>14</v>
      </c>
    </row>
    <row r="19" spans="1:19" ht="15.6" x14ac:dyDescent="0.3">
      <c r="A19" s="16">
        <f t="shared" si="3"/>
        <v>15</v>
      </c>
      <c r="B19" s="2">
        <f>IF(S19=15,6,"")</f>
        <v>6</v>
      </c>
      <c r="C19" s="53">
        <f>$C$38</f>
        <v>0</v>
      </c>
      <c r="D19" s="53">
        <f>$D$38</f>
        <v>0</v>
      </c>
      <c r="E19" s="113"/>
      <c r="F19" s="113"/>
      <c r="G19" s="113"/>
      <c r="H19" s="113"/>
      <c r="I19" s="113"/>
      <c r="J19" s="27">
        <f t="shared" si="0"/>
        <v>0</v>
      </c>
      <c r="K19" s="113"/>
      <c r="L19" s="113"/>
      <c r="M19" s="113"/>
      <c r="N19" s="113"/>
      <c r="O19" s="113"/>
      <c r="P19" s="27">
        <f t="shared" si="1"/>
        <v>0</v>
      </c>
      <c r="Q19" s="27">
        <f t="shared" si="2"/>
        <v>0</v>
      </c>
      <c r="R19" s="125"/>
      <c r="S19" s="4">
        <v>15</v>
      </c>
    </row>
    <row r="20" spans="1:19" ht="15.6" x14ac:dyDescent="0.3">
      <c r="A20" s="16">
        <f t="shared" si="3"/>
        <v>16</v>
      </c>
      <c r="B20" s="2">
        <f>IF(S20=16,8,"")</f>
        <v>8</v>
      </c>
      <c r="C20" s="53">
        <f>$C$40</f>
        <v>0</v>
      </c>
      <c r="D20" s="53">
        <f>$D$40</f>
        <v>0</v>
      </c>
      <c r="E20" s="113"/>
      <c r="F20" s="113"/>
      <c r="G20" s="113"/>
      <c r="H20" s="113"/>
      <c r="I20" s="113"/>
      <c r="J20" s="27">
        <f t="shared" si="0"/>
        <v>0</v>
      </c>
      <c r="K20" s="113"/>
      <c r="L20" s="113"/>
      <c r="M20" s="113"/>
      <c r="N20" s="113"/>
      <c r="O20" s="113"/>
      <c r="P20" s="27">
        <f t="shared" si="1"/>
        <v>0</v>
      </c>
      <c r="Q20" s="27">
        <f t="shared" si="2"/>
        <v>0</v>
      </c>
      <c r="R20" s="125"/>
      <c r="S20" s="4">
        <v>16</v>
      </c>
    </row>
    <row r="21" spans="1:19" ht="15.6" x14ac:dyDescent="0.3">
      <c r="A21" s="16">
        <f t="shared" si="3"/>
        <v>17</v>
      </c>
      <c r="B21" s="2">
        <f>IF(S21=17,10,"")</f>
        <v>10</v>
      </c>
      <c r="C21" s="53">
        <f>$C$42</f>
        <v>0</v>
      </c>
      <c r="D21" s="53">
        <f>$D$42</f>
        <v>0</v>
      </c>
      <c r="E21" s="113"/>
      <c r="F21" s="113"/>
      <c r="G21" s="113"/>
      <c r="H21" s="113"/>
      <c r="I21" s="113"/>
      <c r="J21" s="27">
        <f t="shared" si="0"/>
        <v>0</v>
      </c>
      <c r="K21" s="113"/>
      <c r="L21" s="113"/>
      <c r="M21" s="113"/>
      <c r="N21" s="113"/>
      <c r="O21" s="113"/>
      <c r="P21" s="27">
        <f t="shared" si="1"/>
        <v>0</v>
      </c>
      <c r="Q21" s="27">
        <f t="shared" si="2"/>
        <v>0</v>
      </c>
      <c r="R21" s="125"/>
      <c r="S21" s="4">
        <v>17</v>
      </c>
    </row>
    <row r="22" spans="1:19" ht="15.6" x14ac:dyDescent="0.3">
      <c r="A22" s="16">
        <f t="shared" si="3"/>
        <v>18</v>
      </c>
      <c r="B22" s="2">
        <f>IF(S22=18,12,"")</f>
        <v>12</v>
      </c>
      <c r="C22" s="53">
        <f>$C$44</f>
        <v>0</v>
      </c>
      <c r="D22" s="53">
        <f>$D$44</f>
        <v>0</v>
      </c>
      <c r="E22" s="113"/>
      <c r="F22" s="113"/>
      <c r="G22" s="113"/>
      <c r="H22" s="113"/>
      <c r="I22" s="113"/>
      <c r="J22" s="27">
        <f t="shared" si="0"/>
        <v>0</v>
      </c>
      <c r="K22" s="113"/>
      <c r="L22" s="113"/>
      <c r="M22" s="113"/>
      <c r="N22" s="113"/>
      <c r="O22" s="113"/>
      <c r="P22" s="27">
        <f t="shared" si="1"/>
        <v>0</v>
      </c>
      <c r="Q22" s="27">
        <f t="shared" si="2"/>
        <v>0</v>
      </c>
      <c r="R22" s="125"/>
      <c r="S22" s="4">
        <v>18</v>
      </c>
    </row>
    <row r="23" spans="1:19" ht="15.6" x14ac:dyDescent="0.3">
      <c r="A23" s="16">
        <f t="shared" si="3"/>
        <v>19</v>
      </c>
      <c r="B23" s="2">
        <f>IF(S23=19,14,"")</f>
        <v>14</v>
      </c>
      <c r="C23" s="53">
        <f>$C$46</f>
        <v>0</v>
      </c>
      <c r="D23" s="53">
        <f>$D$46</f>
        <v>0</v>
      </c>
      <c r="E23" s="113"/>
      <c r="F23" s="113"/>
      <c r="G23" s="113"/>
      <c r="H23" s="113"/>
      <c r="I23" s="113"/>
      <c r="J23" s="27">
        <f t="shared" si="0"/>
        <v>0</v>
      </c>
      <c r="K23" s="113"/>
      <c r="L23" s="113"/>
      <c r="M23" s="113"/>
      <c r="N23" s="113"/>
      <c r="O23" s="113"/>
      <c r="P23" s="27">
        <f t="shared" si="1"/>
        <v>0</v>
      </c>
      <c r="Q23" s="27">
        <f t="shared" si="2"/>
        <v>0</v>
      </c>
      <c r="R23" s="125"/>
      <c r="S23" s="4">
        <v>19</v>
      </c>
    </row>
    <row r="24" spans="1:19" ht="15.6" x14ac:dyDescent="0.3">
      <c r="A24" s="16">
        <f t="shared" si="3"/>
        <v>20</v>
      </c>
      <c r="B24" s="2">
        <f>IF(S24=20,16,"")</f>
        <v>16</v>
      </c>
      <c r="C24" s="53">
        <f>$C$48</f>
        <v>0</v>
      </c>
      <c r="D24" s="53">
        <f>$D$48</f>
        <v>0</v>
      </c>
      <c r="E24" s="113"/>
      <c r="F24" s="113"/>
      <c r="G24" s="113"/>
      <c r="H24" s="113"/>
      <c r="I24" s="113"/>
      <c r="J24" s="27">
        <f t="shared" si="0"/>
        <v>0</v>
      </c>
      <c r="K24" s="113"/>
      <c r="L24" s="113"/>
      <c r="M24" s="113"/>
      <c r="N24" s="113"/>
      <c r="O24" s="113"/>
      <c r="P24" s="27">
        <f t="shared" si="1"/>
        <v>0</v>
      </c>
      <c r="Q24" s="27">
        <f t="shared" si="2"/>
        <v>0</v>
      </c>
      <c r="R24" s="125"/>
      <c r="S24" s="4">
        <v>20</v>
      </c>
    </row>
    <row r="25" spans="1:19" ht="15.6" x14ac:dyDescent="0.3">
      <c r="A25" s="16">
        <f t="shared" si="3"/>
        <v>21</v>
      </c>
      <c r="B25" s="2">
        <f>IF(S25=21,18,"")</f>
        <v>18</v>
      </c>
      <c r="C25" s="53">
        <f>$C$50</f>
        <v>0</v>
      </c>
      <c r="D25" s="53">
        <f>$D$50</f>
        <v>0</v>
      </c>
      <c r="E25" s="113"/>
      <c r="F25" s="113"/>
      <c r="G25" s="113"/>
      <c r="H25" s="113"/>
      <c r="I25" s="113"/>
      <c r="J25" s="27">
        <f t="shared" si="0"/>
        <v>0</v>
      </c>
      <c r="K25" s="113"/>
      <c r="L25" s="113"/>
      <c r="M25" s="113"/>
      <c r="N25" s="113"/>
      <c r="O25" s="113"/>
      <c r="P25" s="27">
        <f t="shared" si="1"/>
        <v>0</v>
      </c>
      <c r="Q25" s="27">
        <f t="shared" si="2"/>
        <v>0</v>
      </c>
      <c r="R25" s="125"/>
      <c r="S25" s="4">
        <v>21</v>
      </c>
    </row>
    <row r="26" spans="1:19" ht="15.6" x14ac:dyDescent="0.3">
      <c r="A26" s="16">
        <f t="shared" si="3"/>
        <v>22</v>
      </c>
      <c r="B26" s="2">
        <f>IF(S26=22,20,"")</f>
        <v>20</v>
      </c>
      <c r="C26" s="53">
        <f>$C$52</f>
        <v>0</v>
      </c>
      <c r="D26" s="53">
        <f>$D$52</f>
        <v>0</v>
      </c>
      <c r="E26" s="113"/>
      <c r="F26" s="113"/>
      <c r="G26" s="113"/>
      <c r="H26" s="113"/>
      <c r="I26" s="113"/>
      <c r="J26" s="27">
        <f t="shared" si="0"/>
        <v>0</v>
      </c>
      <c r="K26" s="113"/>
      <c r="L26" s="113"/>
      <c r="M26" s="113"/>
      <c r="N26" s="113"/>
      <c r="O26" s="113"/>
      <c r="P26" s="27">
        <f t="shared" si="1"/>
        <v>0</v>
      </c>
      <c r="Q26" s="27">
        <f t="shared" si="2"/>
        <v>0</v>
      </c>
      <c r="R26" s="125"/>
      <c r="S26" s="4">
        <v>22</v>
      </c>
    </row>
    <row r="27" spans="1:19" ht="15.6" x14ac:dyDescent="0.3">
      <c r="A27" s="16">
        <f t="shared" si="3"/>
        <v>23</v>
      </c>
      <c r="B27" s="2">
        <f>IF(S27=23,22,"")</f>
        <v>22</v>
      </c>
      <c r="C27" s="53">
        <f>$C$54</f>
        <v>0</v>
      </c>
      <c r="D27" s="53">
        <f>$D$54</f>
        <v>0</v>
      </c>
      <c r="E27" s="113"/>
      <c r="F27" s="113"/>
      <c r="G27" s="113"/>
      <c r="H27" s="113"/>
      <c r="I27" s="113"/>
      <c r="J27" s="27">
        <f t="shared" si="0"/>
        <v>0</v>
      </c>
      <c r="K27" s="113"/>
      <c r="L27" s="113"/>
      <c r="M27" s="113"/>
      <c r="N27" s="113"/>
      <c r="O27" s="113"/>
      <c r="P27" s="27">
        <f t="shared" si="1"/>
        <v>0</v>
      </c>
      <c r="Q27" s="27">
        <f t="shared" si="2"/>
        <v>0</v>
      </c>
      <c r="R27" s="125"/>
      <c r="S27" s="4">
        <v>23</v>
      </c>
    </row>
    <row r="28" spans="1:19" ht="15.6" x14ac:dyDescent="0.3">
      <c r="A28" s="16">
        <f t="shared" si="3"/>
        <v>24</v>
      </c>
      <c r="B28" s="2">
        <f>IF(S28=24,24,"")</f>
        <v>24</v>
      </c>
      <c r="C28" s="53">
        <f>$C$56</f>
        <v>0</v>
      </c>
      <c r="D28" s="53">
        <f>$D$56</f>
        <v>0</v>
      </c>
      <c r="E28" s="113"/>
      <c r="F28" s="113"/>
      <c r="G28" s="113"/>
      <c r="H28" s="113"/>
      <c r="I28" s="113"/>
      <c r="J28" s="27">
        <f t="shared" si="0"/>
        <v>0</v>
      </c>
      <c r="K28" s="113"/>
      <c r="L28" s="113"/>
      <c r="M28" s="113"/>
      <c r="N28" s="113"/>
      <c r="O28" s="113"/>
      <c r="P28" s="27">
        <f t="shared" si="1"/>
        <v>0</v>
      </c>
      <c r="Q28" s="27">
        <f t="shared" si="2"/>
        <v>0</v>
      </c>
      <c r="R28" s="125"/>
      <c r="S28" s="4">
        <v>24</v>
      </c>
    </row>
    <row r="31" spans="1:19" s="14" customFormat="1" ht="17.399999999999999" x14ac:dyDescent="0.3">
      <c r="C31" s="115" t="s">
        <v>158</v>
      </c>
      <c r="G31" s="65"/>
      <c r="P31" s="65"/>
      <c r="S31" s="15"/>
    </row>
    <row r="32" spans="1:19" s="14" customFormat="1" ht="15" x14ac:dyDescent="0.25">
      <c r="C32" s="14" t="s">
        <v>159</v>
      </c>
      <c r="S32" s="15"/>
    </row>
    <row r="33" spans="2:19" s="14" customFormat="1" ht="15" x14ac:dyDescent="0.25">
      <c r="B33" s="53">
        <v>1</v>
      </c>
      <c r="C33" s="53"/>
      <c r="D33" s="53"/>
      <c r="S33" s="15"/>
    </row>
    <row r="34" spans="2:19" s="14" customFormat="1" ht="15" x14ac:dyDescent="0.25">
      <c r="B34" s="53">
        <v>2</v>
      </c>
      <c r="C34" s="53"/>
      <c r="D34" s="53"/>
      <c r="S34" s="15"/>
    </row>
    <row r="35" spans="2:19" s="14" customFormat="1" ht="15" x14ac:dyDescent="0.25">
      <c r="B35" s="53">
        <v>3</v>
      </c>
      <c r="C35" s="53"/>
      <c r="D35" s="53"/>
      <c r="S35" s="15"/>
    </row>
    <row r="36" spans="2:19" s="14" customFormat="1" ht="15" x14ac:dyDescent="0.25">
      <c r="B36" s="53">
        <v>4</v>
      </c>
      <c r="C36" s="53"/>
      <c r="D36" s="53"/>
      <c r="S36" s="15"/>
    </row>
    <row r="37" spans="2:19" s="14" customFormat="1" ht="15" x14ac:dyDescent="0.25">
      <c r="B37" s="53">
        <v>5</v>
      </c>
      <c r="C37" s="53"/>
      <c r="D37" s="53"/>
      <c r="S37" s="15"/>
    </row>
    <row r="38" spans="2:19" s="14" customFormat="1" ht="15" x14ac:dyDescent="0.25">
      <c r="B38" s="53">
        <v>6</v>
      </c>
      <c r="C38" s="53"/>
      <c r="D38" s="53"/>
      <c r="S38" s="15"/>
    </row>
    <row r="39" spans="2:19" s="14" customFormat="1" ht="15" x14ac:dyDescent="0.25">
      <c r="B39" s="53">
        <v>7</v>
      </c>
      <c r="C39" s="53"/>
      <c r="D39" s="53"/>
      <c r="S39" s="15"/>
    </row>
    <row r="40" spans="2:19" s="14" customFormat="1" ht="15" x14ac:dyDescent="0.25">
      <c r="B40" s="53">
        <v>8</v>
      </c>
      <c r="C40" s="53"/>
      <c r="D40" s="53"/>
      <c r="S40" s="15"/>
    </row>
    <row r="41" spans="2:19" s="14" customFormat="1" ht="15" x14ac:dyDescent="0.25">
      <c r="B41" s="53">
        <v>9</v>
      </c>
      <c r="C41" s="53"/>
      <c r="D41" s="53"/>
      <c r="S41" s="15"/>
    </row>
    <row r="42" spans="2:19" s="14" customFormat="1" ht="15" x14ac:dyDescent="0.25">
      <c r="B42" s="53">
        <v>10</v>
      </c>
      <c r="C42" s="53"/>
      <c r="D42" s="53"/>
      <c r="S42" s="15"/>
    </row>
    <row r="43" spans="2:19" s="14" customFormat="1" ht="15" x14ac:dyDescent="0.25">
      <c r="B43" s="53">
        <v>11</v>
      </c>
      <c r="C43" s="53"/>
      <c r="D43" s="53"/>
      <c r="S43" s="15"/>
    </row>
    <row r="44" spans="2:19" s="14" customFormat="1" ht="15" x14ac:dyDescent="0.25">
      <c r="B44" s="53">
        <v>12</v>
      </c>
      <c r="C44" s="53"/>
      <c r="D44" s="53"/>
      <c r="S44" s="15"/>
    </row>
    <row r="45" spans="2:19" s="14" customFormat="1" ht="15" x14ac:dyDescent="0.25">
      <c r="B45" s="53">
        <v>13</v>
      </c>
      <c r="C45" s="53"/>
      <c r="D45" s="53"/>
      <c r="S45" s="15"/>
    </row>
    <row r="46" spans="2:19" s="14" customFormat="1" ht="15" x14ac:dyDescent="0.25">
      <c r="B46" s="53">
        <v>14</v>
      </c>
      <c r="C46" s="53"/>
      <c r="D46" s="53"/>
      <c r="S46" s="15"/>
    </row>
    <row r="47" spans="2:19" s="14" customFormat="1" ht="15" x14ac:dyDescent="0.25">
      <c r="B47" s="53">
        <v>15</v>
      </c>
      <c r="C47" s="53"/>
      <c r="D47" s="53"/>
      <c r="S47" s="15"/>
    </row>
    <row r="48" spans="2:19" s="14" customFormat="1" ht="15" x14ac:dyDescent="0.25">
      <c r="B48" s="53">
        <v>16</v>
      </c>
      <c r="C48" s="53"/>
      <c r="D48" s="53"/>
      <c r="S48" s="15"/>
    </row>
    <row r="49" spans="2:19" s="14" customFormat="1" ht="15" x14ac:dyDescent="0.25">
      <c r="B49" s="53">
        <v>17</v>
      </c>
      <c r="C49" s="53"/>
      <c r="D49" s="53"/>
      <c r="S49" s="15"/>
    </row>
    <row r="50" spans="2:19" s="14" customFormat="1" ht="15" x14ac:dyDescent="0.25">
      <c r="B50" s="53">
        <v>18</v>
      </c>
      <c r="C50" s="53"/>
      <c r="D50" s="53"/>
      <c r="S50" s="15"/>
    </row>
    <row r="51" spans="2:19" s="14" customFormat="1" ht="15" x14ac:dyDescent="0.25">
      <c r="B51" s="53">
        <v>19</v>
      </c>
      <c r="C51" s="53"/>
      <c r="D51" s="53"/>
      <c r="S51" s="15"/>
    </row>
    <row r="52" spans="2:19" s="14" customFormat="1" ht="15" x14ac:dyDescent="0.25">
      <c r="B52" s="53">
        <v>20</v>
      </c>
      <c r="C52" s="53"/>
      <c r="D52" s="53"/>
      <c r="S52" s="15"/>
    </row>
    <row r="53" spans="2:19" s="14" customFormat="1" ht="15" x14ac:dyDescent="0.25">
      <c r="B53" s="53">
        <v>21</v>
      </c>
      <c r="C53" s="53"/>
      <c r="D53" s="53"/>
      <c r="S53" s="15"/>
    </row>
    <row r="54" spans="2:19" s="14" customFormat="1" ht="15" x14ac:dyDescent="0.25">
      <c r="B54" s="53">
        <v>22</v>
      </c>
      <c r="C54" s="53"/>
      <c r="D54" s="53"/>
      <c r="S54" s="15"/>
    </row>
    <row r="55" spans="2:19" s="14" customFormat="1" ht="15" x14ac:dyDescent="0.25">
      <c r="B55" s="53">
        <v>23</v>
      </c>
      <c r="C55" s="53"/>
      <c r="D55" s="53"/>
      <c r="S55" s="15"/>
    </row>
    <row r="56" spans="2:19" s="14" customFormat="1" ht="15" x14ac:dyDescent="0.25">
      <c r="B56" s="53">
        <v>24</v>
      </c>
      <c r="C56" s="53"/>
      <c r="D56" s="53"/>
      <c r="S56" s="15"/>
    </row>
    <row r="57" spans="2:19" s="14" customFormat="1" ht="15" x14ac:dyDescent="0.25">
      <c r="S57" s="15"/>
    </row>
    <row r="58" spans="2:19" s="14" customFormat="1" ht="15" x14ac:dyDescent="0.25">
      <c r="S58" s="15"/>
    </row>
    <row r="59" spans="2:19" s="14" customFormat="1" ht="15" x14ac:dyDescent="0.25">
      <c r="S59" s="15"/>
    </row>
    <row r="60" spans="2:19" s="14" customFormat="1" ht="15" x14ac:dyDescent="0.25">
      <c r="S60" s="15"/>
    </row>
    <row r="61" spans="2:19" s="14" customFormat="1" ht="15" x14ac:dyDescent="0.25">
      <c r="S61" s="15"/>
    </row>
    <row r="62" spans="2:19" s="14" customFormat="1" ht="15" x14ac:dyDescent="0.25">
      <c r="S62" s="15"/>
    </row>
    <row r="63" spans="2:19" s="14" customFormat="1" ht="15" x14ac:dyDescent="0.25">
      <c r="S63" s="15"/>
    </row>
    <row r="64" spans="2:19" s="14" customFormat="1" ht="15" x14ac:dyDescent="0.25">
      <c r="S64" s="15"/>
    </row>
    <row r="65" spans="19:19" s="14" customFormat="1" ht="15" x14ac:dyDescent="0.25">
      <c r="S65" s="15"/>
    </row>
  </sheetData>
  <sortState xmlns:xlrd2="http://schemas.microsoft.com/office/spreadsheetml/2017/richdata2" ref="B5:S28">
    <sortCondition ref="S5:S28"/>
  </sortState>
  <pageMargins left="0.25" right="0.25"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orteraföretävlingSwedenMasters">
                <anchor moveWithCells="1" sizeWithCells="1">
                  <from>
                    <xdr:col>4</xdr:col>
                    <xdr:colOff>38100</xdr:colOff>
                    <xdr:row>0</xdr:row>
                    <xdr:rowOff>38100</xdr:rowOff>
                  </from>
                  <to>
                    <xdr:col>8</xdr:col>
                    <xdr:colOff>160020</xdr:colOff>
                    <xdr:row>1</xdr:row>
                    <xdr:rowOff>114300</xdr:rowOff>
                  </to>
                </anchor>
              </controlPr>
            </control>
          </mc:Choice>
        </mc:AlternateContent>
        <mc:AlternateContent xmlns:mc="http://schemas.openxmlformats.org/markup-compatibility/2006">
          <mc:Choice Requires="x14">
            <control shapeId="6147" r:id="rId5" name="Button 3">
              <controlPr defaultSize="0" print="0" autoFill="0" autoPict="0" macro="[0]!SkrivUtDomarprotokollOmg1till8SwedenMasters">
                <anchor moveWithCells="1" sizeWithCells="1">
                  <from>
                    <xdr:col>14</xdr:col>
                    <xdr:colOff>106680</xdr:colOff>
                    <xdr:row>0</xdr:row>
                    <xdr:rowOff>99060</xdr:rowOff>
                  </from>
                  <to>
                    <xdr:col>18</xdr:col>
                    <xdr:colOff>30480</xdr:colOff>
                    <xdr:row>1</xdr:row>
                    <xdr:rowOff>68580</xdr:rowOff>
                  </to>
                </anchor>
              </controlPr>
            </control>
          </mc:Choice>
        </mc:AlternateContent>
        <mc:AlternateContent xmlns:mc="http://schemas.openxmlformats.org/markup-compatibility/2006">
          <mc:Choice Requires="x14">
            <control shapeId="6148" r:id="rId6" name="Button 4">
              <controlPr defaultSize="0" print="0" autoFill="0" autoPict="0" macro="[0]!Skrivutomg8och9samtprotokollomg9och10SwedenMasters">
                <anchor moveWithCells="1" sizeWithCells="1">
                  <from>
                    <xdr:col>18</xdr:col>
                    <xdr:colOff>518160</xdr:colOff>
                    <xdr:row>4</xdr:row>
                    <xdr:rowOff>53340</xdr:rowOff>
                  </from>
                  <to>
                    <xdr:col>23</xdr:col>
                    <xdr:colOff>342900</xdr:colOff>
                    <xdr:row>6</xdr:row>
                    <xdr:rowOff>152400</xdr:rowOff>
                  </to>
                </anchor>
              </controlPr>
            </control>
          </mc:Choice>
        </mc:AlternateContent>
        <mc:AlternateContent xmlns:mc="http://schemas.openxmlformats.org/markup-compatibility/2006">
          <mc:Choice Requires="x14">
            <control shapeId="6149" r:id="rId7" name="Button 5">
              <controlPr defaultSize="0" print="0" autoFill="0" autoPict="0" macro="[0]!Sorteraskrivutomg1till7SwedenMasters">
                <anchor moveWithCells="1" sizeWithCells="1">
                  <from>
                    <xdr:col>18</xdr:col>
                    <xdr:colOff>167640</xdr:colOff>
                    <xdr:row>0</xdr:row>
                    <xdr:rowOff>99060</xdr:rowOff>
                  </from>
                  <to>
                    <xdr:col>21</xdr:col>
                    <xdr:colOff>205740</xdr:colOff>
                    <xdr:row>1</xdr:row>
                    <xdr:rowOff>152400</xdr:rowOff>
                  </to>
                </anchor>
              </controlPr>
            </control>
          </mc:Choice>
        </mc:AlternateContent>
        <mc:AlternateContent xmlns:mc="http://schemas.openxmlformats.org/markup-compatibility/2006">
          <mc:Choice Requires="x14">
            <control shapeId="6150" r:id="rId8" name="Button 6">
              <controlPr defaultSize="0" print="0" autoFill="0" autoPict="0" macro="[0]!SkrivUtSwedenMastersOmg10">
                <anchor moveWithCells="1" sizeWithCells="1">
                  <from>
                    <xdr:col>19</xdr:col>
                    <xdr:colOff>198120</xdr:colOff>
                    <xdr:row>8</xdr:row>
                    <xdr:rowOff>0</xdr:rowOff>
                  </from>
                  <to>
                    <xdr:col>22</xdr:col>
                    <xdr:colOff>190500</xdr:colOff>
                    <xdr:row>10</xdr:row>
                    <xdr:rowOff>7620</xdr:rowOff>
                  </to>
                </anchor>
              </controlPr>
            </control>
          </mc:Choice>
        </mc:AlternateContent>
        <mc:AlternateContent xmlns:mc="http://schemas.openxmlformats.org/markup-compatibility/2006">
          <mc:Choice Requires="x14">
            <control shapeId="6151" r:id="rId9" name="Button 7">
              <controlPr defaultSize="0" print="0" autoFill="0" autoPict="0" macro="[0]!SkrivUtStartlistaSwedenMasters">
                <anchor moveWithCells="1" sizeWithCells="1">
                  <from>
                    <xdr:col>9</xdr:col>
                    <xdr:colOff>388620</xdr:colOff>
                    <xdr:row>0</xdr:row>
                    <xdr:rowOff>76200</xdr:rowOff>
                  </from>
                  <to>
                    <xdr:col>12</xdr:col>
                    <xdr:colOff>312420</xdr:colOff>
                    <xdr:row>1</xdr:row>
                    <xdr:rowOff>83820</xdr:rowOff>
                  </to>
                </anchor>
              </controlPr>
            </control>
          </mc:Choice>
        </mc:AlternateContent>
        <mc:AlternateContent xmlns:mc="http://schemas.openxmlformats.org/markup-compatibility/2006">
          <mc:Choice Requires="x14">
            <control shapeId="6152" r:id="rId10" name="Button 8">
              <controlPr defaultSize="0" print="0" autoFill="0" autoPict="0" macro="[0]!SorteraSkrivUtEfterEv7metersSwedenMasters">
                <anchor moveWithCells="1" sizeWithCells="1">
                  <from>
                    <xdr:col>19</xdr:col>
                    <xdr:colOff>304800</xdr:colOff>
                    <xdr:row>11</xdr:row>
                    <xdr:rowOff>190500</xdr:rowOff>
                  </from>
                  <to>
                    <xdr:col>22</xdr:col>
                    <xdr:colOff>388620</xdr:colOff>
                    <xdr:row>14</xdr:row>
                    <xdr:rowOff>22860</xdr:rowOff>
                  </to>
                </anchor>
              </controlPr>
            </control>
          </mc:Choice>
        </mc:AlternateContent>
        <mc:AlternateContent xmlns:mc="http://schemas.openxmlformats.org/markup-compatibility/2006">
          <mc:Choice Requires="x14">
            <control shapeId="6154" r:id="rId11" name="Button 10">
              <controlPr defaultSize="0" print="0" autoFill="0" autoPict="0" macro="[0]!Tillbakatillinskrivningsbladet">
                <anchor moveWithCells="1" sizeWithCells="1">
                  <from>
                    <xdr:col>21</xdr:col>
                    <xdr:colOff>274320</xdr:colOff>
                    <xdr:row>0</xdr:row>
                    <xdr:rowOff>53340</xdr:rowOff>
                  </from>
                  <to>
                    <xdr:col>23</xdr:col>
                    <xdr:colOff>426720</xdr:colOff>
                    <xdr:row>3</xdr:row>
                    <xdr:rowOff>38100</xdr:rowOff>
                  </to>
                </anchor>
              </controlPr>
            </control>
          </mc:Choice>
        </mc:AlternateContent>
        <mc:AlternateContent xmlns:mc="http://schemas.openxmlformats.org/markup-compatibility/2006">
          <mc:Choice Requires="x14">
            <control shapeId="6155" r:id="rId12" name="Button 11">
              <controlPr defaultSize="0" print="0" autoFill="0" autoPict="0" macro="[0]!DöljBladSwedenMaster">
                <anchor moveWithCells="1" sizeWithCells="1">
                  <from>
                    <xdr:col>24</xdr:col>
                    <xdr:colOff>167640</xdr:colOff>
                    <xdr:row>8</xdr:row>
                    <xdr:rowOff>0</xdr:rowOff>
                  </from>
                  <to>
                    <xdr:col>26</xdr:col>
                    <xdr:colOff>236220</xdr:colOff>
                    <xdr:row>10</xdr:row>
                    <xdr:rowOff>15240</xdr:rowOff>
                  </to>
                </anchor>
              </controlPr>
            </control>
          </mc:Choice>
        </mc:AlternateContent>
        <mc:AlternateContent xmlns:mc="http://schemas.openxmlformats.org/markup-compatibility/2006">
          <mc:Choice Requires="x14">
            <control shapeId="6156" r:id="rId13" name="Button 12">
              <controlPr defaultSize="0" print="0" autoFill="0" autoPict="0" macro="[0]!TaFramBladSwedenMaster">
                <anchor moveWithCells="1" sizeWithCells="1">
                  <from>
                    <xdr:col>24</xdr:col>
                    <xdr:colOff>152400</xdr:colOff>
                    <xdr:row>10</xdr:row>
                    <xdr:rowOff>167640</xdr:rowOff>
                  </from>
                  <to>
                    <xdr:col>26</xdr:col>
                    <xdr:colOff>266700</xdr:colOff>
                    <xdr:row>12</xdr:row>
                    <xdr:rowOff>160020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Blad33"/>
  <dimension ref="A1:P44"/>
  <sheetViews>
    <sheetView workbookViewId="0">
      <selection activeCell="J1" sqref="J1"/>
    </sheetView>
  </sheetViews>
  <sheetFormatPr defaultRowHeight="13.2" x14ac:dyDescent="0.25"/>
  <cols>
    <col min="2" max="2" width="24.33203125" customWidth="1"/>
    <col min="3" max="7" width="9.33203125" customWidth="1"/>
    <col min="10" max="10" width="24.33203125" customWidth="1"/>
    <col min="11" max="15" width="9.33203125" customWidth="1"/>
  </cols>
  <sheetData>
    <row r="1" spans="1:16" ht="32.4" x14ac:dyDescent="0.55000000000000004">
      <c r="E1" s="11" t="s">
        <v>19</v>
      </c>
      <c r="F1" s="10">
        <v>8</v>
      </c>
      <c r="G1" s="10"/>
      <c r="M1" s="11" t="str">
        <f>E1</f>
        <v>Omgång:</v>
      </c>
      <c r="N1" s="10">
        <v>8</v>
      </c>
    </row>
    <row r="2" spans="1:16" ht="15.6" x14ac:dyDescent="0.3">
      <c r="A2" s="27" t="s">
        <v>10</v>
      </c>
      <c r="B2" s="2"/>
      <c r="C2" s="1" t="s">
        <v>18</v>
      </c>
      <c r="D2" s="1" t="s">
        <v>18</v>
      </c>
      <c r="E2" s="1" t="s">
        <v>18</v>
      </c>
      <c r="F2" s="1" t="s">
        <v>18</v>
      </c>
      <c r="G2" s="1" t="s">
        <v>18</v>
      </c>
      <c r="H2" s="1"/>
      <c r="I2" s="27" t="s">
        <v>0</v>
      </c>
      <c r="J2" s="2"/>
      <c r="K2" s="1" t="s">
        <v>18</v>
      </c>
      <c r="L2" s="1" t="s">
        <v>18</v>
      </c>
      <c r="M2" s="1" t="s">
        <v>18</v>
      </c>
      <c r="N2" s="1" t="s">
        <v>18</v>
      </c>
      <c r="O2" s="1" t="s">
        <v>18</v>
      </c>
      <c r="P2" s="1"/>
    </row>
    <row r="3" spans="1:16" ht="15" x14ac:dyDescent="0.25">
      <c r="A3" s="2" t="s">
        <v>4</v>
      </c>
      <c r="B3" s="16" t="s">
        <v>5</v>
      </c>
      <c r="C3" s="1">
        <v>1</v>
      </c>
      <c r="D3" s="1">
        <v>2</v>
      </c>
      <c r="E3" s="1">
        <v>3</v>
      </c>
      <c r="F3" s="1">
        <v>4</v>
      </c>
      <c r="G3" s="1">
        <v>5</v>
      </c>
      <c r="H3" s="1" t="s">
        <v>2</v>
      </c>
      <c r="I3" s="2" t="s">
        <v>4</v>
      </c>
      <c r="J3" s="16" t="s">
        <v>5</v>
      </c>
      <c r="K3" s="1">
        <v>1</v>
      </c>
      <c r="L3" s="1">
        <v>2</v>
      </c>
      <c r="M3" s="1">
        <v>3</v>
      </c>
      <c r="N3" s="1">
        <v>4</v>
      </c>
      <c r="O3" s="1">
        <v>5</v>
      </c>
      <c r="P3" s="1" t="s">
        <v>2</v>
      </c>
    </row>
    <row r="4" spans="1:16" ht="39.9" customHeight="1" x14ac:dyDescent="0.25">
      <c r="A4" s="2">
        <v>1</v>
      </c>
      <c r="B4" s="16">
        <f>'Sweden Masters'!C5</f>
        <v>0</v>
      </c>
      <c r="C4" s="9"/>
      <c r="D4" s="9"/>
      <c r="E4" s="9"/>
      <c r="F4" s="9"/>
      <c r="G4" s="9"/>
      <c r="H4" s="9"/>
      <c r="I4" s="2">
        <v>1</v>
      </c>
      <c r="J4" s="16">
        <f>'Sweden Masters'!C17</f>
        <v>0</v>
      </c>
      <c r="K4" s="9"/>
      <c r="L4" s="9"/>
      <c r="M4" s="9"/>
      <c r="N4" s="9"/>
      <c r="O4" s="9"/>
      <c r="P4" s="9"/>
    </row>
    <row r="5" spans="1:16" ht="39.9" customHeight="1" x14ac:dyDescent="0.25">
      <c r="A5" s="2">
        <v>2</v>
      </c>
      <c r="B5" s="16">
        <f>'Sweden Masters'!C6</f>
        <v>0</v>
      </c>
      <c r="C5" s="9"/>
      <c r="D5" s="9"/>
      <c r="E5" s="9"/>
      <c r="F5" s="9"/>
      <c r="G5" s="9"/>
      <c r="H5" s="9"/>
      <c r="I5" s="2">
        <v>2</v>
      </c>
      <c r="J5" s="16">
        <f>'Sweden Masters'!C18</f>
        <v>0</v>
      </c>
      <c r="K5" s="9"/>
      <c r="L5" s="9"/>
      <c r="M5" s="9"/>
      <c r="N5" s="9"/>
      <c r="O5" s="9"/>
      <c r="P5" s="9"/>
    </row>
    <row r="6" spans="1:16" ht="39.9" customHeight="1" x14ac:dyDescent="0.25">
      <c r="A6" s="2">
        <v>3</v>
      </c>
      <c r="B6" s="16">
        <f>'Sweden Masters'!C7</f>
        <v>0</v>
      </c>
      <c r="C6" s="9"/>
      <c r="D6" s="9"/>
      <c r="E6" s="9"/>
      <c r="F6" s="9"/>
      <c r="G6" s="9"/>
      <c r="H6" s="9"/>
      <c r="I6" s="2">
        <v>3</v>
      </c>
      <c r="J6" s="16">
        <f>'Sweden Masters'!C19</f>
        <v>0</v>
      </c>
      <c r="K6" s="9"/>
      <c r="L6" s="9"/>
      <c r="M6" s="9"/>
      <c r="N6" s="9"/>
      <c r="O6" s="9"/>
      <c r="P6" s="9"/>
    </row>
    <row r="7" spans="1:16" ht="39.9" customHeight="1" x14ac:dyDescent="0.25">
      <c r="A7" s="2">
        <v>4</v>
      </c>
      <c r="B7" s="16">
        <f>'Sweden Masters'!C8</f>
        <v>0</v>
      </c>
      <c r="C7" s="9"/>
      <c r="D7" s="9"/>
      <c r="E7" s="9"/>
      <c r="F7" s="9"/>
      <c r="G7" s="9"/>
      <c r="H7" s="9"/>
      <c r="I7" s="2">
        <v>4</v>
      </c>
      <c r="J7" s="16">
        <f>'Sweden Masters'!C20</f>
        <v>0</v>
      </c>
      <c r="K7" s="9"/>
      <c r="L7" s="9"/>
      <c r="M7" s="9"/>
      <c r="N7" s="9"/>
      <c r="O7" s="9"/>
      <c r="P7" s="9"/>
    </row>
    <row r="8" spans="1:16" ht="39.9" customHeight="1" x14ac:dyDescent="0.25">
      <c r="A8" s="2">
        <v>5</v>
      </c>
      <c r="B8" s="16">
        <f>'Sweden Masters'!C9</f>
        <v>0</v>
      </c>
      <c r="C8" s="9"/>
      <c r="D8" s="9"/>
      <c r="E8" s="9"/>
      <c r="F8" s="9"/>
      <c r="G8" s="9"/>
      <c r="H8" s="9"/>
      <c r="I8" s="2">
        <v>5</v>
      </c>
      <c r="J8" s="16">
        <f>'Sweden Masters'!C21</f>
        <v>0</v>
      </c>
      <c r="K8" s="9"/>
      <c r="L8" s="9"/>
      <c r="M8" s="9"/>
      <c r="N8" s="9"/>
      <c r="O8" s="9"/>
      <c r="P8" s="9"/>
    </row>
    <row r="9" spans="1:16" ht="39.9" customHeight="1" x14ac:dyDescent="0.25">
      <c r="A9" s="2">
        <v>6</v>
      </c>
      <c r="B9" s="16">
        <f>'Sweden Masters'!C10</f>
        <v>0</v>
      </c>
      <c r="C9" s="9"/>
      <c r="D9" s="9"/>
      <c r="E9" s="9"/>
      <c r="F9" s="9"/>
      <c r="G9" s="9"/>
      <c r="H9" s="9"/>
      <c r="I9" s="2">
        <v>6</v>
      </c>
      <c r="J9" s="16">
        <f>'Sweden Masters'!C22</f>
        <v>0</v>
      </c>
      <c r="K9" s="9"/>
      <c r="L9" s="9"/>
      <c r="M9" s="9"/>
      <c r="N9" s="9"/>
      <c r="O9" s="9"/>
      <c r="P9" s="9"/>
    </row>
    <row r="10" spans="1:16" ht="39.9" customHeight="1" x14ac:dyDescent="0.25">
      <c r="A10" s="2">
        <v>7</v>
      </c>
      <c r="B10" s="16">
        <f>'Sweden Masters'!C11</f>
        <v>0</v>
      </c>
      <c r="C10" s="9"/>
      <c r="D10" s="9"/>
      <c r="E10" s="9"/>
      <c r="F10" s="9"/>
      <c r="G10" s="9"/>
      <c r="H10" s="9"/>
      <c r="I10" s="2">
        <v>7</v>
      </c>
      <c r="J10" s="16">
        <f>'Sweden Masters'!C23</f>
        <v>0</v>
      </c>
      <c r="K10" s="9"/>
      <c r="L10" s="9"/>
      <c r="M10" s="9"/>
      <c r="N10" s="9"/>
      <c r="O10" s="9"/>
      <c r="P10" s="9"/>
    </row>
    <row r="11" spans="1:16" ht="39.9" customHeight="1" x14ac:dyDescent="0.25">
      <c r="A11" s="2">
        <v>8</v>
      </c>
      <c r="B11" s="16">
        <f>'Sweden Masters'!C12</f>
        <v>0</v>
      </c>
      <c r="C11" s="9"/>
      <c r="D11" s="9"/>
      <c r="E11" s="9"/>
      <c r="F11" s="9"/>
      <c r="G11" s="9"/>
      <c r="H11" s="9"/>
      <c r="I11" s="2">
        <v>8</v>
      </c>
      <c r="J11" s="16">
        <f>'Sweden Masters'!C24</f>
        <v>0</v>
      </c>
      <c r="K11" s="9"/>
      <c r="L11" s="9"/>
      <c r="M11" s="9"/>
      <c r="N11" s="9"/>
      <c r="O11" s="9"/>
      <c r="P11" s="9"/>
    </row>
    <row r="12" spans="1:16" ht="39.9" customHeight="1" x14ac:dyDescent="0.25">
      <c r="A12" s="2">
        <v>9</v>
      </c>
      <c r="B12" s="16">
        <f>'Sweden Masters'!C13</f>
        <v>0</v>
      </c>
      <c r="C12" s="9"/>
      <c r="D12" s="9"/>
      <c r="E12" s="9"/>
      <c r="F12" s="9"/>
      <c r="G12" s="9"/>
      <c r="H12" s="9"/>
      <c r="I12" s="2">
        <v>9</v>
      </c>
      <c r="J12" s="16">
        <f>'Sweden Masters'!C25</f>
        <v>0</v>
      </c>
      <c r="K12" s="9"/>
      <c r="L12" s="9"/>
      <c r="M12" s="9"/>
      <c r="N12" s="9"/>
      <c r="O12" s="9"/>
      <c r="P12" s="9"/>
    </row>
    <row r="13" spans="1:16" ht="39.9" customHeight="1" x14ac:dyDescent="0.25">
      <c r="A13" s="2">
        <v>10</v>
      </c>
      <c r="B13" s="16">
        <f>'Sweden Masters'!C14</f>
        <v>0</v>
      </c>
      <c r="C13" s="9"/>
      <c r="D13" s="9"/>
      <c r="E13" s="9"/>
      <c r="F13" s="9"/>
      <c r="G13" s="9"/>
      <c r="H13" s="9"/>
      <c r="I13" s="2">
        <v>10</v>
      </c>
      <c r="J13" s="16">
        <f>'Sweden Masters'!C26</f>
        <v>0</v>
      </c>
      <c r="K13" s="9"/>
      <c r="L13" s="9"/>
      <c r="M13" s="9"/>
      <c r="N13" s="9"/>
      <c r="O13" s="9"/>
      <c r="P13" s="9"/>
    </row>
    <row r="14" spans="1:16" ht="39.9" customHeight="1" x14ac:dyDescent="0.25">
      <c r="A14" s="2">
        <v>11</v>
      </c>
      <c r="B14" s="16">
        <f>'Sweden Masters'!C15</f>
        <v>0</v>
      </c>
      <c r="C14" s="9"/>
      <c r="D14" s="9"/>
      <c r="E14" s="9"/>
      <c r="F14" s="9"/>
      <c r="G14" s="9"/>
      <c r="H14" s="9"/>
      <c r="I14" s="2">
        <v>11</v>
      </c>
      <c r="J14" s="16">
        <f>'Sweden Masters'!C27</f>
        <v>0</v>
      </c>
      <c r="K14" s="9"/>
      <c r="L14" s="9"/>
      <c r="M14" s="9"/>
      <c r="N14" s="9"/>
      <c r="O14" s="9"/>
      <c r="P14" s="9"/>
    </row>
    <row r="15" spans="1:16" ht="39.9" customHeight="1" x14ac:dyDescent="0.25">
      <c r="A15" s="2">
        <v>12</v>
      </c>
      <c r="B15" s="16">
        <f>'Sweden Masters'!C16</f>
        <v>0</v>
      </c>
      <c r="C15" s="9"/>
      <c r="D15" s="9"/>
      <c r="E15" s="9"/>
      <c r="F15" s="9"/>
      <c r="G15" s="9"/>
      <c r="H15" s="9"/>
      <c r="I15" s="2">
        <v>12</v>
      </c>
      <c r="J15" s="16">
        <f>'Sweden Masters'!C28</f>
        <v>0</v>
      </c>
      <c r="K15" s="9"/>
      <c r="L15" s="9"/>
      <c r="M15" s="9"/>
      <c r="N15" s="9"/>
      <c r="O15" s="9"/>
      <c r="P15" s="9"/>
    </row>
    <row r="18" spans="1:8" ht="30" customHeight="1" x14ac:dyDescent="0.55000000000000004">
      <c r="E18" s="11" t="s">
        <v>19</v>
      </c>
      <c r="F18" s="10"/>
    </row>
    <row r="19" spans="1:8" ht="15.6" x14ac:dyDescent="0.3">
      <c r="A19" s="27"/>
      <c r="B19" s="2"/>
      <c r="C19" s="1" t="s">
        <v>18</v>
      </c>
      <c r="D19" s="1" t="s">
        <v>18</v>
      </c>
      <c r="E19" s="1" t="s">
        <v>18</v>
      </c>
      <c r="F19" s="1" t="s">
        <v>18</v>
      </c>
      <c r="G19" s="1" t="s">
        <v>18</v>
      </c>
      <c r="H19" s="1"/>
    </row>
    <row r="20" spans="1:8" ht="15" x14ac:dyDescent="0.25">
      <c r="A20" s="2" t="s">
        <v>4</v>
      </c>
      <c r="B20" s="16" t="s">
        <v>5</v>
      </c>
      <c r="C20" s="1">
        <v>1</v>
      </c>
      <c r="D20" s="1">
        <v>2</v>
      </c>
      <c r="E20" s="1">
        <v>3</v>
      </c>
      <c r="F20" s="1">
        <v>4</v>
      </c>
      <c r="G20" s="1">
        <v>5</v>
      </c>
      <c r="H20" s="1" t="s">
        <v>2</v>
      </c>
    </row>
    <row r="21" spans="1:8" ht="30" customHeight="1" x14ac:dyDescent="0.25">
      <c r="A21" s="2">
        <v>1</v>
      </c>
      <c r="B21" s="53" t="s">
        <v>101</v>
      </c>
      <c r="C21" s="9"/>
      <c r="D21" s="9"/>
      <c r="E21" s="9"/>
      <c r="F21" s="9"/>
      <c r="G21" s="9"/>
      <c r="H21" s="9"/>
    </row>
    <row r="22" spans="1:8" ht="30" customHeight="1" x14ac:dyDescent="0.25">
      <c r="A22" s="2">
        <v>2</v>
      </c>
      <c r="B22" s="53" t="s">
        <v>180</v>
      </c>
      <c r="C22" s="9"/>
      <c r="D22" s="9"/>
      <c r="E22" s="9"/>
      <c r="F22" s="9"/>
      <c r="G22" s="9"/>
      <c r="H22" s="9"/>
    </row>
    <row r="23" spans="1:8" ht="30" customHeight="1" x14ac:dyDescent="0.25">
      <c r="A23" s="2">
        <v>3</v>
      </c>
      <c r="B23" s="53" t="s">
        <v>103</v>
      </c>
      <c r="C23" s="9"/>
      <c r="D23" s="9"/>
      <c r="E23" s="9"/>
      <c r="F23" s="9"/>
      <c r="G23" s="9"/>
      <c r="H23" s="9"/>
    </row>
    <row r="24" spans="1:8" ht="30" customHeight="1" x14ac:dyDescent="0.25">
      <c r="A24" s="2">
        <v>4</v>
      </c>
      <c r="B24" s="53" t="s">
        <v>104</v>
      </c>
      <c r="C24" s="9"/>
      <c r="D24" s="9"/>
      <c r="E24" s="9"/>
      <c r="F24" s="9"/>
      <c r="G24" s="9"/>
      <c r="H24" s="9"/>
    </row>
    <row r="25" spans="1:8" ht="30" customHeight="1" x14ac:dyDescent="0.25">
      <c r="A25" s="2">
        <v>5</v>
      </c>
      <c r="B25" s="53" t="s">
        <v>193</v>
      </c>
      <c r="C25" s="9"/>
      <c r="D25" s="9"/>
      <c r="E25" s="9"/>
      <c r="F25" s="9"/>
      <c r="G25" s="9"/>
      <c r="H25" s="9"/>
    </row>
    <row r="26" spans="1:8" ht="30" customHeight="1" x14ac:dyDescent="0.25">
      <c r="A26" s="2">
        <v>6</v>
      </c>
      <c r="B26" s="53" t="s">
        <v>322</v>
      </c>
      <c r="C26" s="9"/>
      <c r="D26" s="9"/>
      <c r="E26" s="9"/>
      <c r="F26" s="9"/>
      <c r="G26" s="9"/>
      <c r="H26" s="9"/>
    </row>
    <row r="27" spans="1:8" ht="30" customHeight="1" x14ac:dyDescent="0.25">
      <c r="A27" s="2">
        <v>7</v>
      </c>
      <c r="B27" s="53" t="s">
        <v>120</v>
      </c>
      <c r="C27" s="9"/>
      <c r="D27" s="9"/>
      <c r="E27" s="9"/>
      <c r="F27" s="9"/>
      <c r="G27" s="9"/>
      <c r="H27" s="9"/>
    </row>
    <row r="28" spans="1:8" ht="30" customHeight="1" x14ac:dyDescent="0.25">
      <c r="A28" s="2">
        <v>8</v>
      </c>
      <c r="B28" s="53" t="s">
        <v>112</v>
      </c>
      <c r="C28" s="9"/>
      <c r="D28" s="9"/>
      <c r="E28" s="9"/>
      <c r="F28" s="9"/>
      <c r="G28" s="9"/>
      <c r="H28" s="9"/>
    </row>
    <row r="29" spans="1:8" ht="30" customHeight="1" x14ac:dyDescent="0.25">
      <c r="A29" s="2">
        <v>9</v>
      </c>
      <c r="B29" s="53" t="s">
        <v>245</v>
      </c>
      <c r="C29" s="9"/>
      <c r="D29" s="9"/>
      <c r="E29" s="9"/>
      <c r="F29" s="9"/>
      <c r="G29" s="9"/>
      <c r="H29" s="9"/>
    </row>
    <row r="30" spans="1:8" ht="30" customHeight="1" x14ac:dyDescent="0.25">
      <c r="A30" s="2">
        <v>10</v>
      </c>
      <c r="B30" s="53" t="s">
        <v>99</v>
      </c>
      <c r="C30" s="9"/>
      <c r="D30" s="9"/>
      <c r="E30" s="9"/>
      <c r="F30" s="9"/>
      <c r="G30" s="9"/>
      <c r="H30" s="9"/>
    </row>
    <row r="31" spans="1:8" ht="30" customHeight="1" x14ac:dyDescent="0.25">
      <c r="A31" s="2">
        <v>11</v>
      </c>
      <c r="B31" s="53" t="s">
        <v>97</v>
      </c>
      <c r="C31" s="9"/>
      <c r="D31" s="9"/>
      <c r="E31" s="9"/>
      <c r="F31" s="9"/>
      <c r="G31" s="9"/>
      <c r="H31" s="9"/>
    </row>
    <row r="32" spans="1:8" ht="30" customHeight="1" x14ac:dyDescent="0.25">
      <c r="A32" s="2">
        <v>12</v>
      </c>
      <c r="B32" s="53" t="s">
        <v>111</v>
      </c>
      <c r="C32" s="9"/>
      <c r="D32" s="9"/>
      <c r="E32" s="9"/>
      <c r="F32" s="9"/>
      <c r="G32" s="9"/>
      <c r="H32" s="9"/>
    </row>
    <row r="33" spans="1:8" ht="30" customHeight="1" x14ac:dyDescent="0.25">
      <c r="A33" s="2">
        <v>13</v>
      </c>
      <c r="B33" s="53" t="s">
        <v>94</v>
      </c>
      <c r="C33" s="9"/>
      <c r="D33" s="9"/>
      <c r="E33" s="9"/>
      <c r="F33" s="9"/>
      <c r="G33" s="9"/>
      <c r="H33" s="9"/>
    </row>
    <row r="34" spans="1:8" ht="30" customHeight="1" x14ac:dyDescent="0.25">
      <c r="A34" s="2">
        <v>14</v>
      </c>
      <c r="B34" s="53" t="s">
        <v>182</v>
      </c>
      <c r="C34" s="9"/>
      <c r="D34" s="9"/>
      <c r="E34" s="9"/>
      <c r="F34" s="9"/>
      <c r="G34" s="9"/>
      <c r="H34" s="9"/>
    </row>
    <row r="35" spans="1:8" ht="30" customHeight="1" x14ac:dyDescent="0.25">
      <c r="A35" s="2">
        <v>15</v>
      </c>
      <c r="B35" s="53" t="s">
        <v>243</v>
      </c>
      <c r="C35" s="9"/>
      <c r="D35" s="9"/>
      <c r="E35" s="9"/>
      <c r="F35" s="9"/>
      <c r="G35" s="9"/>
      <c r="H35" s="9"/>
    </row>
    <row r="36" spans="1:8" ht="30" customHeight="1" x14ac:dyDescent="0.25">
      <c r="A36" s="2">
        <v>16</v>
      </c>
      <c r="B36" s="53" t="s">
        <v>186</v>
      </c>
      <c r="C36" s="9"/>
      <c r="D36" s="9"/>
      <c r="E36" s="9"/>
      <c r="F36" s="9"/>
      <c r="G36" s="9"/>
      <c r="H36" s="9"/>
    </row>
    <row r="37" spans="1:8" ht="30" customHeight="1" x14ac:dyDescent="0.25">
      <c r="A37" s="2">
        <v>17</v>
      </c>
      <c r="B37" s="53" t="s">
        <v>217</v>
      </c>
      <c r="C37" s="9"/>
      <c r="D37" s="9"/>
      <c r="E37" s="9"/>
      <c r="F37" s="9"/>
      <c r="G37" s="9"/>
      <c r="H37" s="9"/>
    </row>
    <row r="38" spans="1:8" ht="30" customHeight="1" x14ac:dyDescent="0.25">
      <c r="A38" s="2">
        <v>18</v>
      </c>
      <c r="B38" s="53" t="s">
        <v>98</v>
      </c>
      <c r="C38" s="9"/>
      <c r="D38" s="9"/>
      <c r="E38" s="9"/>
      <c r="F38" s="9"/>
      <c r="G38" s="9"/>
      <c r="H38" s="9"/>
    </row>
    <row r="39" spans="1:8" ht="30" customHeight="1" x14ac:dyDescent="0.25">
      <c r="A39" s="2">
        <v>19</v>
      </c>
      <c r="B39" s="53" t="s">
        <v>102</v>
      </c>
      <c r="C39" s="9"/>
      <c r="D39" s="9"/>
      <c r="E39" s="9"/>
      <c r="F39" s="9"/>
      <c r="G39" s="9"/>
      <c r="H39" s="9"/>
    </row>
    <row r="40" spans="1:8" ht="30" customHeight="1" x14ac:dyDescent="0.25">
      <c r="A40" s="2">
        <v>20</v>
      </c>
      <c r="B40" s="53" t="s">
        <v>126</v>
      </c>
      <c r="C40" s="9"/>
      <c r="D40" s="9"/>
      <c r="E40" s="9"/>
      <c r="F40" s="9"/>
      <c r="G40" s="9"/>
      <c r="H40" s="9"/>
    </row>
    <row r="41" spans="1:8" ht="30" customHeight="1" x14ac:dyDescent="0.25">
      <c r="A41" s="2">
        <v>21</v>
      </c>
      <c r="B41" s="53" t="s">
        <v>191</v>
      </c>
      <c r="C41" s="9"/>
      <c r="D41" s="9"/>
      <c r="E41" s="9"/>
      <c r="F41" s="9"/>
      <c r="G41" s="9"/>
      <c r="H41" s="9"/>
    </row>
    <row r="42" spans="1:8" ht="30" customHeight="1" x14ac:dyDescent="0.25">
      <c r="A42" s="2">
        <v>22</v>
      </c>
      <c r="B42" s="53" t="s">
        <v>198</v>
      </c>
      <c r="C42" s="9"/>
      <c r="D42" s="9"/>
      <c r="E42" s="9"/>
      <c r="F42" s="9"/>
      <c r="G42" s="9"/>
      <c r="H42" s="9"/>
    </row>
    <row r="43" spans="1:8" ht="30" customHeight="1" x14ac:dyDescent="0.25">
      <c r="A43" s="2">
        <v>23</v>
      </c>
      <c r="B43" s="53" t="s">
        <v>190</v>
      </c>
      <c r="C43" s="9"/>
      <c r="D43" s="9"/>
      <c r="E43" s="9"/>
      <c r="F43" s="9"/>
      <c r="G43" s="9"/>
      <c r="H43" s="9"/>
    </row>
    <row r="44" spans="1:8" ht="30" customHeight="1" x14ac:dyDescent="0.25">
      <c r="A44" s="2">
        <v>24</v>
      </c>
      <c r="B44" s="53" t="s">
        <v>220</v>
      </c>
      <c r="C44" s="9"/>
      <c r="D44" s="9"/>
      <c r="E44" s="9"/>
      <c r="F44" s="9"/>
      <c r="G44" s="9"/>
      <c r="H44" s="9"/>
    </row>
  </sheetData>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Blad34"/>
  <dimension ref="A1:H17"/>
  <sheetViews>
    <sheetView workbookViewId="0">
      <selection sqref="A1:I17"/>
    </sheetView>
  </sheetViews>
  <sheetFormatPr defaultRowHeight="13.2" x14ac:dyDescent="0.25"/>
  <cols>
    <col min="1" max="1" width="19.33203125" customWidth="1"/>
    <col min="2" max="2" width="58.33203125" customWidth="1"/>
    <col min="3" max="3" width="34" customWidth="1"/>
    <col min="6" max="6" width="19.33203125" customWidth="1"/>
    <col min="7" max="7" width="58.33203125" customWidth="1"/>
    <col min="8" max="8" width="34" customWidth="1"/>
  </cols>
  <sheetData>
    <row r="1" spans="1:8" ht="30.45" customHeight="1" x14ac:dyDescent="0.55000000000000004">
      <c r="A1" s="116"/>
      <c r="B1" s="117" t="s">
        <v>160</v>
      </c>
      <c r="C1" s="118"/>
      <c r="F1" s="116"/>
      <c r="G1" s="117" t="s">
        <v>160</v>
      </c>
      <c r="H1" s="118"/>
    </row>
    <row r="2" spans="1:8" ht="30.45" customHeight="1" x14ac:dyDescent="0.55000000000000004">
      <c r="A2" s="116"/>
      <c r="B2" s="118" t="s">
        <v>161</v>
      </c>
      <c r="C2" s="118"/>
      <c r="F2" s="116"/>
      <c r="G2" s="118" t="s">
        <v>162</v>
      </c>
      <c r="H2" s="118"/>
    </row>
    <row r="3" spans="1:8" ht="30.45" customHeight="1" x14ac:dyDescent="0.55000000000000004">
      <c r="A3" s="116"/>
      <c r="B3" s="118" t="s">
        <v>163</v>
      </c>
      <c r="C3" s="118"/>
      <c r="F3" s="116"/>
      <c r="G3" s="118" t="s">
        <v>164</v>
      </c>
      <c r="H3" s="118"/>
    </row>
    <row r="4" spans="1:8" ht="30.45" customHeight="1" x14ac:dyDescent="0.55000000000000004">
      <c r="A4" s="119" t="s">
        <v>156</v>
      </c>
      <c r="B4" s="120"/>
      <c r="C4" s="120"/>
      <c r="F4" s="119" t="s">
        <v>156</v>
      </c>
      <c r="G4" s="120"/>
      <c r="H4" s="120"/>
    </row>
    <row r="5" spans="1:8" ht="30.45" customHeight="1" thickBot="1" x14ac:dyDescent="0.6">
      <c r="A5" s="121" t="s">
        <v>157</v>
      </c>
      <c r="B5" s="122" t="s">
        <v>5</v>
      </c>
      <c r="C5" s="122" t="s">
        <v>6</v>
      </c>
      <c r="F5" s="121" t="s">
        <v>157</v>
      </c>
      <c r="G5" s="122" t="s">
        <v>5</v>
      </c>
      <c r="H5" s="122" t="s">
        <v>6</v>
      </c>
    </row>
    <row r="6" spans="1:8" ht="30.45" customHeight="1" x14ac:dyDescent="0.55000000000000004">
      <c r="A6" s="123">
        <f>'Sweden Masters'!B5</f>
        <v>1</v>
      </c>
      <c r="B6" s="124">
        <f>'Sweden Masters'!C5</f>
        <v>0</v>
      </c>
      <c r="C6" s="124">
        <f>'Sweden Masters'!D5</f>
        <v>0</v>
      </c>
      <c r="F6" s="123">
        <f>'Sweden Masters'!B17</f>
        <v>2</v>
      </c>
      <c r="G6" s="124">
        <f>'Sweden Masters'!C17</f>
        <v>0</v>
      </c>
      <c r="H6" s="124">
        <f>'Sweden Masters'!D17</f>
        <v>0</v>
      </c>
    </row>
    <row r="7" spans="1:8" ht="30.45" customHeight="1" x14ac:dyDescent="0.55000000000000004">
      <c r="A7" s="119">
        <f>'Sweden Masters'!B6</f>
        <v>3</v>
      </c>
      <c r="B7" s="120">
        <f>'Sweden Masters'!C6</f>
        <v>0</v>
      </c>
      <c r="C7" s="120">
        <f>'Sweden Masters'!D6</f>
        <v>0</v>
      </c>
      <c r="F7" s="123">
        <f>'Sweden Masters'!B18</f>
        <v>4</v>
      </c>
      <c r="G7" s="124">
        <f>'Sweden Masters'!C18</f>
        <v>0</v>
      </c>
      <c r="H7" s="124">
        <f>'Sweden Masters'!D18</f>
        <v>0</v>
      </c>
    </row>
    <row r="8" spans="1:8" ht="30.45" customHeight="1" x14ac:dyDescent="0.55000000000000004">
      <c r="A8" s="119">
        <f>'Sweden Masters'!B7</f>
        <v>5</v>
      </c>
      <c r="B8" s="120">
        <f>'Sweden Masters'!C7</f>
        <v>0</v>
      </c>
      <c r="C8" s="120">
        <f>'Sweden Masters'!D7</f>
        <v>0</v>
      </c>
      <c r="F8" s="123">
        <f>'Sweden Masters'!B19</f>
        <v>6</v>
      </c>
      <c r="G8" s="124">
        <f>'Sweden Masters'!C19</f>
        <v>0</v>
      </c>
      <c r="H8" s="124">
        <f>'Sweden Masters'!D19</f>
        <v>0</v>
      </c>
    </row>
    <row r="9" spans="1:8" ht="30.45" customHeight="1" x14ac:dyDescent="0.55000000000000004">
      <c r="A9" s="119">
        <f>'Sweden Masters'!B8</f>
        <v>7</v>
      </c>
      <c r="B9" s="120">
        <f>'Sweden Masters'!C8</f>
        <v>0</v>
      </c>
      <c r="C9" s="120">
        <f>'Sweden Masters'!D8</f>
        <v>0</v>
      </c>
      <c r="F9" s="123">
        <f>'Sweden Masters'!B20</f>
        <v>8</v>
      </c>
      <c r="G9" s="124">
        <f>'Sweden Masters'!C20</f>
        <v>0</v>
      </c>
      <c r="H9" s="124">
        <f>'Sweden Masters'!D20</f>
        <v>0</v>
      </c>
    </row>
    <row r="10" spans="1:8" ht="30.45" customHeight="1" x14ac:dyDescent="0.55000000000000004">
      <c r="A10" s="119">
        <f>'Sweden Masters'!B9</f>
        <v>9</v>
      </c>
      <c r="B10" s="120">
        <f>'Sweden Masters'!C9</f>
        <v>0</v>
      </c>
      <c r="C10" s="120">
        <f>'Sweden Masters'!D9</f>
        <v>0</v>
      </c>
      <c r="F10" s="123">
        <f>'Sweden Masters'!B21</f>
        <v>10</v>
      </c>
      <c r="G10" s="124">
        <f>'Sweden Masters'!C21</f>
        <v>0</v>
      </c>
      <c r="H10" s="124">
        <f>'Sweden Masters'!D21</f>
        <v>0</v>
      </c>
    </row>
    <row r="11" spans="1:8" ht="30.45" customHeight="1" x14ac:dyDescent="0.55000000000000004">
      <c r="A11" s="119">
        <f>'Sweden Masters'!B10</f>
        <v>11</v>
      </c>
      <c r="B11" s="120">
        <f>'Sweden Masters'!C10</f>
        <v>0</v>
      </c>
      <c r="C11" s="120">
        <f>'Sweden Masters'!D10</f>
        <v>0</v>
      </c>
      <c r="F11" s="123">
        <f>'Sweden Masters'!B22</f>
        <v>12</v>
      </c>
      <c r="G11" s="124">
        <f>'Sweden Masters'!C22</f>
        <v>0</v>
      </c>
      <c r="H11" s="124">
        <f>'Sweden Masters'!D22</f>
        <v>0</v>
      </c>
    </row>
    <row r="12" spans="1:8" ht="30.45" customHeight="1" x14ac:dyDescent="0.55000000000000004">
      <c r="A12" s="119">
        <f>'Sweden Masters'!B11</f>
        <v>13</v>
      </c>
      <c r="B12" s="120">
        <f>'Sweden Masters'!C11</f>
        <v>0</v>
      </c>
      <c r="C12" s="120">
        <f>'Sweden Masters'!D11</f>
        <v>0</v>
      </c>
      <c r="F12" s="123">
        <f>'Sweden Masters'!B23</f>
        <v>14</v>
      </c>
      <c r="G12" s="124">
        <f>'Sweden Masters'!C23</f>
        <v>0</v>
      </c>
      <c r="H12" s="124">
        <f>'Sweden Masters'!D23</f>
        <v>0</v>
      </c>
    </row>
    <row r="13" spans="1:8" ht="30.45" customHeight="1" x14ac:dyDescent="0.55000000000000004">
      <c r="A13" s="119">
        <f>'Sweden Masters'!B12</f>
        <v>15</v>
      </c>
      <c r="B13" s="120">
        <f>'Sweden Masters'!C12</f>
        <v>0</v>
      </c>
      <c r="C13" s="120">
        <f>'Sweden Masters'!D12</f>
        <v>0</v>
      </c>
      <c r="F13" s="123">
        <f>'Sweden Masters'!B24</f>
        <v>16</v>
      </c>
      <c r="G13" s="124">
        <f>'Sweden Masters'!C24</f>
        <v>0</v>
      </c>
      <c r="H13" s="124">
        <f>'Sweden Masters'!D24</f>
        <v>0</v>
      </c>
    </row>
    <row r="14" spans="1:8" ht="30.45" customHeight="1" x14ac:dyDescent="0.55000000000000004">
      <c r="A14" s="119">
        <f>'Sweden Masters'!B13</f>
        <v>17</v>
      </c>
      <c r="B14" s="120">
        <f>'Sweden Masters'!C13</f>
        <v>0</v>
      </c>
      <c r="C14" s="120">
        <f>'Sweden Masters'!D13</f>
        <v>0</v>
      </c>
      <c r="F14" s="123">
        <f>'Sweden Masters'!B25</f>
        <v>18</v>
      </c>
      <c r="G14" s="124">
        <f>'Sweden Masters'!C25</f>
        <v>0</v>
      </c>
      <c r="H14" s="124">
        <f>'Sweden Masters'!D25</f>
        <v>0</v>
      </c>
    </row>
    <row r="15" spans="1:8" ht="30.45" customHeight="1" x14ac:dyDescent="0.55000000000000004">
      <c r="A15" s="119">
        <f>'Sweden Masters'!B14</f>
        <v>19</v>
      </c>
      <c r="B15" s="120">
        <f>'Sweden Masters'!C14</f>
        <v>0</v>
      </c>
      <c r="C15" s="120">
        <f>'Sweden Masters'!D14</f>
        <v>0</v>
      </c>
      <c r="F15" s="123">
        <f>'Sweden Masters'!B26</f>
        <v>20</v>
      </c>
      <c r="G15" s="124">
        <f>'Sweden Masters'!C26</f>
        <v>0</v>
      </c>
      <c r="H15" s="124">
        <f>'Sweden Masters'!D26</f>
        <v>0</v>
      </c>
    </row>
    <row r="16" spans="1:8" ht="30.45" customHeight="1" x14ac:dyDescent="0.55000000000000004">
      <c r="A16" s="119">
        <f>'Sweden Masters'!B15</f>
        <v>21</v>
      </c>
      <c r="B16" s="120">
        <f>'Sweden Masters'!C15</f>
        <v>0</v>
      </c>
      <c r="C16" s="120">
        <f>'Sweden Masters'!D15</f>
        <v>0</v>
      </c>
      <c r="F16" s="123">
        <f>'Sweden Masters'!B27</f>
        <v>22</v>
      </c>
      <c r="G16" s="124">
        <f>'Sweden Masters'!C27</f>
        <v>0</v>
      </c>
      <c r="H16" s="124">
        <f>'Sweden Masters'!D27</f>
        <v>0</v>
      </c>
    </row>
    <row r="17" spans="1:8" ht="30.45" customHeight="1" x14ac:dyDescent="0.55000000000000004">
      <c r="A17" s="119">
        <f>'Sweden Masters'!B16</f>
        <v>23</v>
      </c>
      <c r="B17" s="120">
        <f>'Sweden Masters'!C16</f>
        <v>0</v>
      </c>
      <c r="C17" s="120">
        <f>'Sweden Masters'!D16</f>
        <v>0</v>
      </c>
      <c r="F17" s="123">
        <f>'Sweden Masters'!B28</f>
        <v>24</v>
      </c>
      <c r="G17" s="124">
        <f>'Sweden Masters'!C28</f>
        <v>0</v>
      </c>
      <c r="H17" s="124">
        <f>'Sweden Masters'!D28</f>
        <v>0</v>
      </c>
    </row>
  </sheetData>
  <pageMargins left="0.7" right="0.7" top="0.75" bottom="0.75" header="0.3" footer="0.3"/>
  <pageSetup paperSize="9" orientation="landscape" cellComments="atEnd"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8401E-9AD2-495C-BC28-D37391570183}">
  <sheetPr codeName="Blad42"/>
  <dimension ref="A1:C556"/>
  <sheetViews>
    <sheetView workbookViewId="0">
      <selection activeCell="F21" sqref="F21"/>
    </sheetView>
  </sheetViews>
  <sheetFormatPr defaultRowHeight="13.2" x14ac:dyDescent="0.25"/>
  <cols>
    <col min="1" max="1" width="7.88671875" bestFit="1" customWidth="1"/>
    <col min="2" max="2" width="25.6640625" customWidth="1"/>
    <col min="3" max="3" width="15.6640625" customWidth="1"/>
  </cols>
  <sheetData>
    <row r="1" spans="1:3" x14ac:dyDescent="0.25">
      <c r="A1" s="9"/>
      <c r="B1" s="9"/>
      <c r="C1" s="9"/>
    </row>
    <row r="2" spans="1:3" ht="13.8" x14ac:dyDescent="0.25">
      <c r="A2" s="24"/>
      <c r="B2" s="160"/>
      <c r="C2" s="35"/>
    </row>
    <row r="3" spans="1:3" ht="13.8" x14ac:dyDescent="0.25">
      <c r="A3" s="24"/>
      <c r="B3" s="163"/>
      <c r="C3" s="135"/>
    </row>
    <row r="4" spans="1:3" ht="14.4" x14ac:dyDescent="0.3">
      <c r="A4" s="9"/>
      <c r="B4" s="209"/>
      <c r="C4" s="209"/>
    </row>
    <row r="5" spans="1:3" ht="13.8" x14ac:dyDescent="0.25">
      <c r="A5" s="24"/>
      <c r="B5" s="160"/>
      <c r="C5" s="136"/>
    </row>
    <row r="6" spans="1:3" x14ac:dyDescent="0.25">
      <c r="A6" s="9"/>
      <c r="B6" s="86"/>
      <c r="C6" s="86"/>
    </row>
    <row r="7" spans="1:3" ht="13.8" x14ac:dyDescent="0.25">
      <c r="A7" s="24"/>
      <c r="B7" s="161"/>
      <c r="C7" s="35"/>
    </row>
    <row r="8" spans="1:3" ht="13.8" x14ac:dyDescent="0.25">
      <c r="A8" s="24"/>
      <c r="B8" s="160"/>
      <c r="C8" s="35"/>
    </row>
    <row r="9" spans="1:3" x14ac:dyDescent="0.25">
      <c r="A9" s="9"/>
      <c r="B9" s="9"/>
      <c r="C9" s="9"/>
    </row>
    <row r="10" spans="1:3" ht="13.8" x14ac:dyDescent="0.25">
      <c r="A10" s="24"/>
      <c r="B10" s="160"/>
      <c r="C10" s="35"/>
    </row>
    <row r="11" spans="1:3" x14ac:dyDescent="0.25">
      <c r="A11" s="9"/>
      <c r="B11" s="9"/>
      <c r="C11" s="9"/>
    </row>
    <row r="12" spans="1:3" ht="13.8" x14ac:dyDescent="0.25">
      <c r="A12" s="24"/>
      <c r="B12" s="163"/>
      <c r="C12" s="135"/>
    </row>
    <row r="13" spans="1:3" ht="13.8" x14ac:dyDescent="0.25">
      <c r="A13" s="24"/>
      <c r="B13" s="160"/>
      <c r="C13" s="135"/>
    </row>
    <row r="14" spans="1:3" x14ac:dyDescent="0.25">
      <c r="A14" s="9"/>
      <c r="B14" s="86"/>
      <c r="C14" s="86"/>
    </row>
    <row r="15" spans="1:3" ht="13.8" x14ac:dyDescent="0.25">
      <c r="A15" s="24"/>
      <c r="B15" s="161"/>
      <c r="C15" s="136"/>
    </row>
    <row r="16" spans="1:3" x14ac:dyDescent="0.25">
      <c r="A16" s="9"/>
      <c r="B16" s="9"/>
      <c r="C16" s="9"/>
    </row>
    <row r="17" spans="1:3" ht="13.8" x14ac:dyDescent="0.25">
      <c r="A17" s="24"/>
      <c r="B17" s="161"/>
      <c r="C17" s="136"/>
    </row>
    <row r="18" spans="1:3" x14ac:dyDescent="0.25">
      <c r="A18" s="9"/>
      <c r="B18" s="9"/>
      <c r="C18" s="9"/>
    </row>
    <row r="19" spans="1:3" ht="13.8" x14ac:dyDescent="0.3">
      <c r="A19" s="9"/>
      <c r="B19" s="207"/>
      <c r="C19" s="86"/>
    </row>
    <row r="20" spans="1:3" x14ac:dyDescent="0.25">
      <c r="A20" s="9"/>
      <c r="B20" s="9"/>
      <c r="C20" s="9"/>
    </row>
    <row r="21" spans="1:3" ht="13.8" x14ac:dyDescent="0.25">
      <c r="A21" s="24"/>
      <c r="B21" s="160"/>
      <c r="C21" s="35"/>
    </row>
    <row r="22" spans="1:3" x14ac:dyDescent="0.25">
      <c r="A22" s="9"/>
      <c r="B22" s="9"/>
      <c r="C22" s="9"/>
    </row>
    <row r="23" spans="1:3" ht="13.8" x14ac:dyDescent="0.25">
      <c r="A23" s="24"/>
      <c r="B23" s="162"/>
      <c r="C23" s="135"/>
    </row>
    <row r="24" spans="1:3" x14ac:dyDescent="0.25">
      <c r="A24" s="9"/>
      <c r="B24" s="86"/>
      <c r="C24" s="86"/>
    </row>
    <row r="25" spans="1:3" x14ac:dyDescent="0.25">
      <c r="A25" s="9"/>
      <c r="B25" s="9"/>
      <c r="C25" s="9"/>
    </row>
    <row r="26" spans="1:3" x14ac:dyDescent="0.25">
      <c r="A26" s="9"/>
      <c r="B26" s="9"/>
      <c r="C26" s="9"/>
    </row>
    <row r="27" spans="1:3" ht="13.8" x14ac:dyDescent="0.25">
      <c r="A27" s="24"/>
      <c r="B27" s="160"/>
      <c r="C27" s="35"/>
    </row>
    <row r="28" spans="1:3" ht="14.4" x14ac:dyDescent="0.3">
      <c r="A28" s="9"/>
      <c r="B28" s="209"/>
      <c r="C28" s="209"/>
    </row>
    <row r="29" spans="1:3" x14ac:dyDescent="0.25">
      <c r="A29" s="9"/>
      <c r="B29" s="9"/>
      <c r="C29" s="9"/>
    </row>
    <row r="30" spans="1:3" ht="13.8" x14ac:dyDescent="0.25">
      <c r="A30" s="24"/>
      <c r="B30" s="163"/>
      <c r="C30" s="135"/>
    </row>
    <row r="31" spans="1:3" ht="13.8" x14ac:dyDescent="0.25">
      <c r="A31" s="24"/>
      <c r="B31" s="160"/>
      <c r="C31" s="135"/>
    </row>
    <row r="32" spans="1:3" ht="13.8" x14ac:dyDescent="0.25">
      <c r="A32" s="24"/>
      <c r="B32" s="161"/>
      <c r="C32" s="136"/>
    </row>
    <row r="33" spans="1:3" ht="14.4" x14ac:dyDescent="0.3">
      <c r="A33" s="9"/>
      <c r="B33" s="209"/>
      <c r="C33" s="209"/>
    </row>
    <row r="34" spans="1:3" ht="13.8" x14ac:dyDescent="0.25">
      <c r="A34" s="24"/>
      <c r="B34" s="163"/>
      <c r="C34" s="136"/>
    </row>
    <row r="35" spans="1:3" x14ac:dyDescent="0.25">
      <c r="A35" s="9"/>
      <c r="B35" s="9"/>
      <c r="C35" s="9"/>
    </row>
    <row r="36" spans="1:3" x14ac:dyDescent="0.25">
      <c r="A36" s="9"/>
      <c r="B36" s="86"/>
      <c r="C36" s="86"/>
    </row>
    <row r="37" spans="1:3" ht="13.8" x14ac:dyDescent="0.25">
      <c r="A37" s="24"/>
      <c r="B37" s="161"/>
      <c r="C37" s="136"/>
    </row>
    <row r="38" spans="1:3" x14ac:dyDescent="0.25">
      <c r="A38" s="9"/>
      <c r="B38" s="86"/>
      <c r="C38" s="86"/>
    </row>
    <row r="39" spans="1:3" ht="13.8" x14ac:dyDescent="0.25">
      <c r="A39" s="24"/>
      <c r="B39" s="160"/>
      <c r="C39" s="135"/>
    </row>
    <row r="40" spans="1:3" x14ac:dyDescent="0.25">
      <c r="A40" s="9"/>
      <c r="B40" s="9"/>
      <c r="C40" s="9"/>
    </row>
    <row r="41" spans="1:3" x14ac:dyDescent="0.25">
      <c r="A41" s="9"/>
      <c r="B41" s="86"/>
      <c r="C41" s="86"/>
    </row>
    <row r="42" spans="1:3" ht="13.8" x14ac:dyDescent="0.25">
      <c r="A42" s="24"/>
      <c r="B42" s="162"/>
      <c r="C42" s="35"/>
    </row>
    <row r="43" spans="1:3" x14ac:dyDescent="0.25">
      <c r="A43" s="9"/>
      <c r="B43" s="9"/>
      <c r="C43" s="9"/>
    </row>
    <row r="44" spans="1:3" ht="13.8" x14ac:dyDescent="0.25">
      <c r="A44" s="24"/>
      <c r="B44" s="163"/>
      <c r="C44" s="35"/>
    </row>
    <row r="45" spans="1:3" x14ac:dyDescent="0.25">
      <c r="A45" s="9"/>
      <c r="B45" s="9"/>
      <c r="C45" s="9"/>
    </row>
    <row r="46" spans="1:3" x14ac:dyDescent="0.25">
      <c r="A46" s="9"/>
      <c r="B46" s="86"/>
      <c r="C46" s="86"/>
    </row>
    <row r="47" spans="1:3" ht="13.8" x14ac:dyDescent="0.25">
      <c r="A47" s="24"/>
      <c r="B47" s="161"/>
      <c r="C47" s="135"/>
    </row>
    <row r="48" spans="1:3" x14ac:dyDescent="0.25">
      <c r="A48" s="9"/>
      <c r="B48" s="9"/>
      <c r="C48" s="9"/>
    </row>
    <row r="49" spans="1:3" x14ac:dyDescent="0.25">
      <c r="A49" s="9"/>
      <c r="B49" s="86"/>
      <c r="C49" s="86"/>
    </row>
    <row r="50" spans="1:3" ht="13.8" x14ac:dyDescent="0.25">
      <c r="A50" s="24"/>
      <c r="B50" s="160"/>
      <c r="C50" s="35"/>
    </row>
    <row r="51" spans="1:3" ht="14.4" x14ac:dyDescent="0.3">
      <c r="A51" s="9"/>
      <c r="B51" s="209"/>
      <c r="C51" s="209"/>
    </row>
    <row r="52" spans="1:3" ht="13.8" x14ac:dyDescent="0.25">
      <c r="A52" s="24"/>
      <c r="B52" s="163"/>
      <c r="C52" s="136"/>
    </row>
    <row r="53" spans="1:3" ht="15.6" x14ac:dyDescent="0.3">
      <c r="A53" s="9"/>
      <c r="B53" s="210"/>
      <c r="C53" s="210"/>
    </row>
    <row r="54" spans="1:3" ht="13.8" x14ac:dyDescent="0.25">
      <c r="A54" s="24"/>
      <c r="B54" s="163"/>
      <c r="C54" s="135"/>
    </row>
    <row r="55" spans="1:3" ht="13.8" x14ac:dyDescent="0.25">
      <c r="A55" s="24"/>
      <c r="B55" s="160"/>
      <c r="C55" s="135"/>
    </row>
    <row r="56" spans="1:3" ht="13.8" x14ac:dyDescent="0.25">
      <c r="A56" s="24"/>
      <c r="B56" s="162"/>
      <c r="C56" s="135"/>
    </row>
    <row r="57" spans="1:3" x14ac:dyDescent="0.25">
      <c r="A57" s="9"/>
      <c r="B57" s="9"/>
      <c r="C57" s="9"/>
    </row>
    <row r="58" spans="1:3" ht="13.8" x14ac:dyDescent="0.25">
      <c r="A58" s="24"/>
      <c r="B58" s="160"/>
      <c r="C58" s="136"/>
    </row>
    <row r="59" spans="1:3" ht="14.4" x14ac:dyDescent="0.3">
      <c r="A59" s="9"/>
      <c r="B59" s="208"/>
      <c r="C59" s="208"/>
    </row>
    <row r="60" spans="1:3" ht="13.8" x14ac:dyDescent="0.25">
      <c r="A60" s="24"/>
      <c r="B60" s="161"/>
      <c r="C60" s="137"/>
    </row>
    <row r="61" spans="1:3" ht="13.8" x14ac:dyDescent="0.25">
      <c r="A61" s="24"/>
      <c r="B61" s="161"/>
      <c r="C61" s="135"/>
    </row>
    <row r="62" spans="1:3" x14ac:dyDescent="0.25">
      <c r="A62" s="9"/>
      <c r="B62" s="9"/>
      <c r="C62" s="9"/>
    </row>
    <row r="63" spans="1:3" ht="13.8" x14ac:dyDescent="0.25">
      <c r="A63" s="24"/>
      <c r="B63" s="162"/>
      <c r="C63" s="137"/>
    </row>
    <row r="64" spans="1:3" ht="14.4" x14ac:dyDescent="0.3">
      <c r="A64" s="9"/>
      <c r="B64" s="9"/>
      <c r="C64" s="208"/>
    </row>
    <row r="65" spans="1:3" ht="13.8" x14ac:dyDescent="0.25">
      <c r="A65" s="24"/>
      <c r="B65" s="161"/>
      <c r="C65" s="137"/>
    </row>
    <row r="66" spans="1:3" x14ac:dyDescent="0.25">
      <c r="A66" s="9"/>
      <c r="B66" s="9"/>
      <c r="C66" s="9"/>
    </row>
    <row r="67" spans="1:3" x14ac:dyDescent="0.25">
      <c r="A67" s="9"/>
      <c r="B67" s="86"/>
      <c r="C67" s="86"/>
    </row>
    <row r="68" spans="1:3" ht="13.8" x14ac:dyDescent="0.25">
      <c r="A68" s="24"/>
      <c r="B68" s="160"/>
      <c r="C68" s="136"/>
    </row>
    <row r="69" spans="1:3" ht="14.4" x14ac:dyDescent="0.3">
      <c r="A69" s="9"/>
      <c r="B69" s="209"/>
      <c r="C69" s="208"/>
    </row>
    <row r="70" spans="1:3" ht="13.8" x14ac:dyDescent="0.25">
      <c r="A70" s="24"/>
      <c r="B70" s="161"/>
      <c r="C70" s="35"/>
    </row>
    <row r="71" spans="1:3" x14ac:dyDescent="0.25">
      <c r="A71" s="9"/>
      <c r="B71" s="9"/>
      <c r="C71" s="9"/>
    </row>
    <row r="72" spans="1:3" ht="13.8" x14ac:dyDescent="0.25">
      <c r="A72" s="24"/>
      <c r="B72" s="161"/>
      <c r="C72" s="35"/>
    </row>
    <row r="73" spans="1:3" ht="14.4" x14ac:dyDescent="0.3">
      <c r="A73" s="9"/>
      <c r="B73" s="209"/>
      <c r="C73" s="209"/>
    </row>
    <row r="74" spans="1:3" x14ac:dyDescent="0.25">
      <c r="A74" s="9"/>
      <c r="B74" s="9"/>
      <c r="C74" s="9"/>
    </row>
    <row r="75" spans="1:3" ht="13.8" x14ac:dyDescent="0.25">
      <c r="A75" s="24"/>
      <c r="B75" s="161"/>
      <c r="C75" s="35"/>
    </row>
    <row r="76" spans="1:3" x14ac:dyDescent="0.25">
      <c r="A76" s="9"/>
      <c r="B76" s="9"/>
      <c r="C76" s="9"/>
    </row>
    <row r="77" spans="1:3" x14ac:dyDescent="0.25">
      <c r="A77" s="9"/>
      <c r="B77" s="86"/>
      <c r="C77" s="86"/>
    </row>
    <row r="78" spans="1:3" ht="13.8" x14ac:dyDescent="0.25">
      <c r="A78" s="24"/>
      <c r="B78" s="160"/>
      <c r="C78" s="35"/>
    </row>
    <row r="79" spans="1:3" ht="13.8" x14ac:dyDescent="0.25">
      <c r="A79" s="24"/>
      <c r="B79" s="163"/>
      <c r="C79" s="35"/>
    </row>
    <row r="80" spans="1:3" x14ac:dyDescent="0.25">
      <c r="A80" s="9"/>
      <c r="B80" s="9"/>
      <c r="C80" s="9"/>
    </row>
    <row r="81" spans="1:3" x14ac:dyDescent="0.25">
      <c r="A81" s="9"/>
      <c r="B81" s="9"/>
      <c r="C81" s="9"/>
    </row>
    <row r="82" spans="1:3" ht="13.8" x14ac:dyDescent="0.25">
      <c r="A82" s="24"/>
      <c r="B82" s="160"/>
      <c r="C82" s="35"/>
    </row>
    <row r="83" spans="1:3" ht="14.4" x14ac:dyDescent="0.3">
      <c r="A83" s="9"/>
      <c r="B83" s="208"/>
      <c r="C83" s="208"/>
    </row>
    <row r="84" spans="1:3" ht="13.8" x14ac:dyDescent="0.25">
      <c r="A84" s="24"/>
      <c r="B84" s="163"/>
      <c r="C84" s="35"/>
    </row>
    <row r="85" spans="1:3" x14ac:dyDescent="0.25">
      <c r="A85" s="9"/>
      <c r="B85" s="9"/>
      <c r="C85" s="9"/>
    </row>
    <row r="86" spans="1:3" x14ac:dyDescent="0.25">
      <c r="A86" s="9"/>
      <c r="B86" s="86"/>
      <c r="C86" s="86"/>
    </row>
    <row r="87" spans="1:3" ht="13.8" x14ac:dyDescent="0.25">
      <c r="A87" s="24"/>
      <c r="B87" s="160"/>
      <c r="C87" s="35"/>
    </row>
    <row r="88" spans="1:3" x14ac:dyDescent="0.25">
      <c r="A88" s="9"/>
      <c r="B88" s="9"/>
      <c r="C88" s="9"/>
    </row>
    <row r="89" spans="1:3" ht="13.8" x14ac:dyDescent="0.25">
      <c r="A89" s="24"/>
      <c r="B89" s="160"/>
      <c r="C89" s="136"/>
    </row>
    <row r="90" spans="1:3" ht="13.8" x14ac:dyDescent="0.25">
      <c r="A90" s="24"/>
      <c r="B90" s="163"/>
      <c r="C90" s="136"/>
    </row>
    <row r="91" spans="1:3" x14ac:dyDescent="0.25">
      <c r="A91" s="9"/>
      <c r="B91" s="86"/>
      <c r="C91" s="86"/>
    </row>
    <row r="92" spans="1:3" ht="13.8" x14ac:dyDescent="0.25">
      <c r="A92" s="24"/>
      <c r="B92" s="161"/>
      <c r="C92" s="135"/>
    </row>
    <row r="93" spans="1:3" ht="13.8" x14ac:dyDescent="0.25">
      <c r="A93" s="24"/>
      <c r="B93" s="161"/>
      <c r="C93" s="135"/>
    </row>
    <row r="94" spans="1:3" x14ac:dyDescent="0.25">
      <c r="A94" s="9"/>
      <c r="B94" s="9"/>
      <c r="C94" s="9"/>
    </row>
    <row r="95" spans="1:3" x14ac:dyDescent="0.25">
      <c r="A95" s="9"/>
      <c r="B95" s="86"/>
      <c r="C95" s="86"/>
    </row>
    <row r="96" spans="1:3" ht="13.8" x14ac:dyDescent="0.25">
      <c r="A96" s="24"/>
      <c r="B96" s="160"/>
      <c r="C96" s="37"/>
    </row>
    <row r="97" spans="1:3" x14ac:dyDescent="0.25">
      <c r="A97" s="9"/>
      <c r="B97" s="9"/>
      <c r="C97" s="9"/>
    </row>
    <row r="98" spans="1:3" ht="13.8" x14ac:dyDescent="0.25">
      <c r="A98" s="24"/>
      <c r="B98" s="160"/>
      <c r="C98" s="135"/>
    </row>
    <row r="99" spans="1:3" x14ac:dyDescent="0.25">
      <c r="A99" s="9"/>
      <c r="B99" s="86"/>
      <c r="C99" s="86"/>
    </row>
    <row r="100" spans="1:3" ht="13.8" x14ac:dyDescent="0.25">
      <c r="A100" s="24"/>
      <c r="B100" s="162"/>
      <c r="C100" s="136"/>
    </row>
    <row r="101" spans="1:3" ht="14.4" x14ac:dyDescent="0.3">
      <c r="A101" s="9"/>
      <c r="B101" s="209"/>
      <c r="C101" s="209"/>
    </row>
    <row r="102" spans="1:3" ht="13.8" x14ac:dyDescent="0.25">
      <c r="A102" s="24"/>
      <c r="B102" s="160"/>
      <c r="C102" s="135"/>
    </row>
    <row r="103" spans="1:3" ht="13.8" x14ac:dyDescent="0.25">
      <c r="A103" s="24"/>
      <c r="B103" s="161"/>
      <c r="C103" s="135"/>
    </row>
    <row r="104" spans="1:3" x14ac:dyDescent="0.25">
      <c r="A104" s="9"/>
      <c r="B104" s="86"/>
      <c r="C104" s="86"/>
    </row>
    <row r="105" spans="1:3" ht="13.8" x14ac:dyDescent="0.25">
      <c r="A105" s="24"/>
      <c r="B105" s="163"/>
      <c r="C105" s="136"/>
    </row>
    <row r="106" spans="1:3" x14ac:dyDescent="0.25">
      <c r="A106" s="9"/>
      <c r="B106" s="9"/>
      <c r="C106" s="9"/>
    </row>
    <row r="107" spans="1:3" ht="14.4" x14ac:dyDescent="0.3">
      <c r="A107" s="9"/>
      <c r="B107" s="209"/>
      <c r="C107" s="209"/>
    </row>
    <row r="108" spans="1:3" ht="13.8" x14ac:dyDescent="0.25">
      <c r="A108" s="24"/>
      <c r="B108" s="160"/>
      <c r="C108" s="136"/>
    </row>
    <row r="109" spans="1:3" x14ac:dyDescent="0.25">
      <c r="A109" s="9"/>
      <c r="B109" s="9"/>
      <c r="C109" s="9"/>
    </row>
    <row r="110" spans="1:3" ht="14.4" x14ac:dyDescent="0.3">
      <c r="A110" s="9"/>
      <c r="B110" s="209"/>
      <c r="C110" s="208"/>
    </row>
    <row r="111" spans="1:3" ht="13.8" x14ac:dyDescent="0.25">
      <c r="A111" s="24"/>
      <c r="B111" s="161"/>
      <c r="C111" s="137"/>
    </row>
    <row r="112" spans="1:3" x14ac:dyDescent="0.25">
      <c r="A112" s="9"/>
      <c r="B112" s="9"/>
      <c r="C112" s="9"/>
    </row>
    <row r="113" spans="1:3" ht="13.8" x14ac:dyDescent="0.25">
      <c r="A113" s="24"/>
      <c r="B113" s="160"/>
      <c r="C113" s="136"/>
    </row>
    <row r="114" spans="1:3" x14ac:dyDescent="0.25">
      <c r="A114" s="9"/>
      <c r="B114" s="9"/>
      <c r="C114" s="9"/>
    </row>
    <row r="115" spans="1:3" ht="13.8" x14ac:dyDescent="0.25">
      <c r="A115" s="24"/>
      <c r="B115" s="161"/>
      <c r="C115" s="135"/>
    </row>
    <row r="116" spans="1:3" ht="13.8" x14ac:dyDescent="0.25">
      <c r="A116" s="24"/>
      <c r="B116" s="163"/>
      <c r="C116" s="35"/>
    </row>
    <row r="117" spans="1:3" x14ac:dyDescent="0.25">
      <c r="A117" s="9"/>
      <c r="B117" s="86"/>
      <c r="C117" s="86"/>
    </row>
    <row r="118" spans="1:3" ht="13.8" x14ac:dyDescent="0.25">
      <c r="A118" s="24"/>
      <c r="B118" s="160"/>
      <c r="C118" s="135"/>
    </row>
    <row r="119" spans="1:3" ht="13.8" x14ac:dyDescent="0.25">
      <c r="A119" s="24"/>
      <c r="B119" s="161"/>
      <c r="C119" s="135"/>
    </row>
    <row r="120" spans="1:3" x14ac:dyDescent="0.25">
      <c r="A120" s="9"/>
      <c r="B120" s="9"/>
      <c r="C120" s="9"/>
    </row>
    <row r="121" spans="1:3" x14ac:dyDescent="0.25">
      <c r="A121" s="9"/>
      <c r="B121" s="86"/>
      <c r="C121" s="86"/>
    </row>
    <row r="122" spans="1:3" ht="13.8" x14ac:dyDescent="0.25">
      <c r="A122" s="24"/>
      <c r="B122" s="161"/>
      <c r="C122" s="135"/>
    </row>
    <row r="123" spans="1:3" ht="13.8" x14ac:dyDescent="0.25">
      <c r="A123" s="24"/>
      <c r="B123" s="160"/>
      <c r="C123" s="9"/>
    </row>
    <row r="124" spans="1:3" ht="13.8" x14ac:dyDescent="0.25">
      <c r="A124" s="24"/>
      <c r="B124" s="160"/>
      <c r="C124" s="136"/>
    </row>
    <row r="125" spans="1:3" x14ac:dyDescent="0.25">
      <c r="A125" s="9"/>
      <c r="B125" s="9"/>
      <c r="C125" s="9"/>
    </row>
    <row r="126" spans="1:3" x14ac:dyDescent="0.25">
      <c r="A126" s="9"/>
      <c r="B126" s="86"/>
      <c r="C126" s="86"/>
    </row>
    <row r="127" spans="1:3" ht="13.8" x14ac:dyDescent="0.25">
      <c r="A127" s="24"/>
      <c r="B127" s="163"/>
      <c r="C127" s="35"/>
    </row>
    <row r="128" spans="1:3" x14ac:dyDescent="0.25">
      <c r="A128" s="9"/>
      <c r="B128" s="86"/>
      <c r="C128" s="86"/>
    </row>
    <row r="129" spans="1:3" x14ac:dyDescent="0.25">
      <c r="A129" s="9"/>
      <c r="B129" s="9"/>
      <c r="C129" s="9"/>
    </row>
    <row r="130" spans="1:3" ht="13.8" x14ac:dyDescent="0.25">
      <c r="A130" s="24"/>
      <c r="B130" s="161"/>
      <c r="C130" s="135"/>
    </row>
    <row r="131" spans="1:3" x14ac:dyDescent="0.25">
      <c r="A131" s="9"/>
      <c r="B131" s="86"/>
      <c r="C131" s="86"/>
    </row>
    <row r="132" spans="1:3" ht="13.8" x14ac:dyDescent="0.25">
      <c r="A132" s="24"/>
      <c r="B132" s="163"/>
      <c r="C132" s="35"/>
    </row>
    <row r="133" spans="1:3" x14ac:dyDescent="0.25">
      <c r="A133" s="9"/>
      <c r="B133" s="9"/>
      <c r="C133" s="9"/>
    </row>
    <row r="134" spans="1:3" ht="14.4" x14ac:dyDescent="0.3">
      <c r="A134" s="9"/>
      <c r="B134" s="209"/>
      <c r="C134" s="209"/>
    </row>
    <row r="135" spans="1:3" ht="13.8" x14ac:dyDescent="0.25">
      <c r="A135" s="24"/>
      <c r="B135" s="161"/>
      <c r="C135" s="136"/>
    </row>
    <row r="136" spans="1:3" ht="14.4" x14ac:dyDescent="0.3">
      <c r="A136" s="9"/>
      <c r="B136" s="212"/>
      <c r="C136" s="212"/>
    </row>
    <row r="137" spans="1:3" ht="13.8" x14ac:dyDescent="0.25">
      <c r="A137" s="24"/>
      <c r="B137" s="161"/>
      <c r="C137" s="135"/>
    </row>
    <row r="138" spans="1:3" x14ac:dyDescent="0.25">
      <c r="A138" s="9"/>
      <c r="B138" s="9"/>
      <c r="C138" s="9"/>
    </row>
    <row r="139" spans="1:3" x14ac:dyDescent="0.25">
      <c r="A139" s="9"/>
      <c r="B139" s="86"/>
      <c r="C139" s="86"/>
    </row>
    <row r="140" spans="1:3" ht="13.8" x14ac:dyDescent="0.25">
      <c r="A140" s="24"/>
      <c r="B140" s="163"/>
      <c r="C140" s="35"/>
    </row>
    <row r="141" spans="1:3" x14ac:dyDescent="0.25">
      <c r="A141" s="9"/>
      <c r="B141" s="9"/>
      <c r="C141" s="9"/>
    </row>
    <row r="142" spans="1:3" x14ac:dyDescent="0.25">
      <c r="A142" s="9"/>
      <c r="B142" s="86"/>
      <c r="C142" s="86"/>
    </row>
    <row r="143" spans="1:3" ht="13.8" x14ac:dyDescent="0.25">
      <c r="A143" s="24"/>
      <c r="B143" s="160"/>
      <c r="C143" s="135"/>
    </row>
    <row r="144" spans="1:3" x14ac:dyDescent="0.25">
      <c r="A144" s="9"/>
      <c r="B144" s="9"/>
      <c r="C144" s="9"/>
    </row>
    <row r="145" spans="1:3" x14ac:dyDescent="0.25">
      <c r="A145" s="9"/>
      <c r="B145" s="9"/>
      <c r="C145" s="9"/>
    </row>
    <row r="146" spans="1:3" ht="13.8" x14ac:dyDescent="0.25">
      <c r="A146" s="24"/>
      <c r="B146" s="160"/>
      <c r="C146" s="135"/>
    </row>
    <row r="147" spans="1:3" x14ac:dyDescent="0.25">
      <c r="A147" s="9"/>
      <c r="B147" s="9"/>
      <c r="C147" s="9"/>
    </row>
    <row r="148" spans="1:3" ht="14.4" x14ac:dyDescent="0.3">
      <c r="A148" s="9"/>
      <c r="B148" s="208"/>
      <c r="C148" s="208"/>
    </row>
    <row r="149" spans="1:3" x14ac:dyDescent="0.25">
      <c r="A149" s="9"/>
      <c r="B149" s="9"/>
      <c r="C149" s="9"/>
    </row>
    <row r="150" spans="1:3" ht="13.8" x14ac:dyDescent="0.25">
      <c r="A150" s="24"/>
      <c r="B150" s="161"/>
      <c r="C150" s="35"/>
    </row>
    <row r="151" spans="1:3" x14ac:dyDescent="0.25">
      <c r="A151" s="9"/>
      <c r="B151" s="86"/>
      <c r="C151" s="86"/>
    </row>
    <row r="152" spans="1:3" ht="13.8" x14ac:dyDescent="0.25">
      <c r="A152" s="24"/>
      <c r="B152" s="161"/>
      <c r="C152" s="136"/>
    </row>
    <row r="153" spans="1:3" ht="13.8" x14ac:dyDescent="0.25">
      <c r="A153" s="24"/>
      <c r="B153" s="161"/>
      <c r="C153" s="135"/>
    </row>
    <row r="154" spans="1:3" ht="14.4" x14ac:dyDescent="0.3">
      <c r="A154" s="9"/>
      <c r="B154" s="208"/>
      <c r="C154" s="208"/>
    </row>
    <row r="155" spans="1:3" ht="13.8" x14ac:dyDescent="0.25">
      <c r="A155" s="24"/>
      <c r="B155" s="160"/>
      <c r="C155" s="135"/>
    </row>
    <row r="156" spans="1:3" x14ac:dyDescent="0.25">
      <c r="A156" s="9"/>
      <c r="B156" s="9"/>
      <c r="C156" s="9"/>
    </row>
    <row r="157" spans="1:3" x14ac:dyDescent="0.25">
      <c r="A157" s="9"/>
      <c r="B157" s="86"/>
      <c r="C157" s="86"/>
    </row>
    <row r="158" spans="1:3" ht="13.8" x14ac:dyDescent="0.25">
      <c r="A158" s="24"/>
      <c r="B158" s="161"/>
      <c r="C158" s="136"/>
    </row>
    <row r="159" spans="1:3" x14ac:dyDescent="0.25">
      <c r="A159" s="9"/>
      <c r="B159" s="9"/>
      <c r="C159" s="9"/>
    </row>
    <row r="160" spans="1:3" ht="13.8" x14ac:dyDescent="0.25">
      <c r="A160" s="24"/>
      <c r="B160" s="161"/>
      <c r="C160" s="136"/>
    </row>
    <row r="161" spans="1:3" x14ac:dyDescent="0.25">
      <c r="A161" s="9"/>
      <c r="B161" s="9"/>
      <c r="C161" s="9"/>
    </row>
    <row r="162" spans="1:3" x14ac:dyDescent="0.25">
      <c r="A162" s="9"/>
      <c r="B162" s="86"/>
      <c r="C162" s="86"/>
    </row>
    <row r="163" spans="1:3" ht="13.8" x14ac:dyDescent="0.25">
      <c r="A163" s="24"/>
      <c r="B163" s="163"/>
      <c r="C163" s="35"/>
    </row>
    <row r="164" spans="1:3" ht="13.8" x14ac:dyDescent="0.25">
      <c r="A164" s="24"/>
      <c r="B164" s="163"/>
      <c r="C164" s="135"/>
    </row>
    <row r="165" spans="1:3" x14ac:dyDescent="0.25">
      <c r="A165" s="9"/>
      <c r="B165" s="9"/>
      <c r="C165" s="9"/>
    </row>
    <row r="166" spans="1:3" x14ac:dyDescent="0.25">
      <c r="A166" s="9"/>
      <c r="B166" s="86"/>
      <c r="C166" s="86"/>
    </row>
    <row r="167" spans="1:3" ht="13.8" x14ac:dyDescent="0.25">
      <c r="A167" s="24"/>
      <c r="B167" s="160"/>
      <c r="C167" s="35"/>
    </row>
    <row r="168" spans="1:3" x14ac:dyDescent="0.25">
      <c r="A168" s="9"/>
      <c r="B168" s="9"/>
      <c r="C168" s="9"/>
    </row>
    <row r="169" spans="1:3" x14ac:dyDescent="0.25">
      <c r="A169" s="9"/>
      <c r="B169" s="86"/>
      <c r="C169" s="86"/>
    </row>
    <row r="170" spans="1:3" ht="13.8" x14ac:dyDescent="0.25">
      <c r="A170" s="24"/>
      <c r="B170" s="160"/>
      <c r="C170" s="35"/>
    </row>
    <row r="171" spans="1:3" ht="14.4" x14ac:dyDescent="0.3">
      <c r="A171" s="9"/>
      <c r="B171" s="209"/>
      <c r="C171" s="209"/>
    </row>
    <row r="172" spans="1:3" ht="13.8" x14ac:dyDescent="0.25">
      <c r="A172" s="24"/>
      <c r="B172" s="163"/>
      <c r="C172" s="136"/>
    </row>
    <row r="173" spans="1:3" x14ac:dyDescent="0.25">
      <c r="A173" s="9"/>
      <c r="B173" s="9"/>
      <c r="C173" s="9"/>
    </row>
    <row r="174" spans="1:3" x14ac:dyDescent="0.25">
      <c r="A174" s="9"/>
      <c r="B174" s="9"/>
      <c r="C174" s="9"/>
    </row>
    <row r="175" spans="1:3" ht="13.8" x14ac:dyDescent="0.25">
      <c r="A175" s="24"/>
      <c r="B175" s="160"/>
      <c r="C175" s="35"/>
    </row>
    <row r="176" spans="1:3" x14ac:dyDescent="0.25">
      <c r="A176" s="9"/>
      <c r="B176" s="9"/>
      <c r="C176" s="9"/>
    </row>
    <row r="177" spans="1:3" ht="13.8" x14ac:dyDescent="0.25">
      <c r="A177" s="24"/>
      <c r="B177" s="163"/>
      <c r="C177" s="35"/>
    </row>
    <row r="178" spans="1:3" x14ac:dyDescent="0.25">
      <c r="A178" s="9"/>
      <c r="B178" s="9"/>
      <c r="C178" s="9"/>
    </row>
    <row r="179" spans="1:3" x14ac:dyDescent="0.25">
      <c r="A179" s="9"/>
      <c r="B179" s="86"/>
      <c r="C179" s="86"/>
    </row>
    <row r="180" spans="1:3" ht="13.8" x14ac:dyDescent="0.25">
      <c r="A180" s="24"/>
      <c r="B180" s="163"/>
      <c r="C180" s="136"/>
    </row>
    <row r="181" spans="1:3" x14ac:dyDescent="0.25">
      <c r="A181" s="9"/>
      <c r="B181" s="9"/>
      <c r="C181" s="9"/>
    </row>
    <row r="182" spans="1:3" x14ac:dyDescent="0.25">
      <c r="A182" s="9"/>
      <c r="B182" s="9"/>
      <c r="C182" s="9"/>
    </row>
    <row r="183" spans="1:3" ht="13.8" x14ac:dyDescent="0.25">
      <c r="A183" s="24"/>
      <c r="B183" s="163"/>
      <c r="C183" s="35"/>
    </row>
    <row r="184" spans="1:3" x14ac:dyDescent="0.25">
      <c r="A184" s="9"/>
      <c r="B184" s="9"/>
      <c r="C184" s="86"/>
    </row>
    <row r="185" spans="1:3" ht="13.8" x14ac:dyDescent="0.25">
      <c r="A185" s="24"/>
      <c r="B185" s="163"/>
      <c r="C185" s="135"/>
    </row>
    <row r="186" spans="1:3" x14ac:dyDescent="0.25">
      <c r="A186" s="9"/>
      <c r="B186" s="9"/>
      <c r="C186" s="9"/>
    </row>
    <row r="187" spans="1:3" ht="13.8" x14ac:dyDescent="0.25">
      <c r="A187" s="24"/>
      <c r="B187" s="161"/>
      <c r="C187" s="35"/>
    </row>
    <row r="188" spans="1:3" x14ac:dyDescent="0.25">
      <c r="A188" s="9"/>
      <c r="B188" s="86"/>
      <c r="C188" s="86"/>
    </row>
    <row r="189" spans="1:3" ht="13.8" x14ac:dyDescent="0.25">
      <c r="A189" s="24"/>
      <c r="B189" s="161"/>
      <c r="C189" s="137"/>
    </row>
    <row r="190" spans="1:3" x14ac:dyDescent="0.25">
      <c r="A190" s="9"/>
      <c r="B190" s="9"/>
      <c r="C190" s="9"/>
    </row>
    <row r="191" spans="1:3" ht="13.8" x14ac:dyDescent="0.25">
      <c r="A191" s="24"/>
      <c r="B191" s="160"/>
      <c r="C191" s="136"/>
    </row>
    <row r="192" spans="1:3" x14ac:dyDescent="0.25">
      <c r="A192" s="9"/>
      <c r="B192" s="9"/>
      <c r="C192" s="9"/>
    </row>
    <row r="193" spans="1:3" x14ac:dyDescent="0.25">
      <c r="A193" s="9"/>
      <c r="B193" s="86"/>
      <c r="C193" s="86"/>
    </row>
    <row r="194" spans="1:3" ht="13.8" x14ac:dyDescent="0.25">
      <c r="A194" s="24"/>
      <c r="B194" s="162"/>
      <c r="C194" s="136"/>
    </row>
    <row r="195" spans="1:3" x14ac:dyDescent="0.25">
      <c r="A195" s="9"/>
      <c r="B195" s="9"/>
      <c r="C195" s="9"/>
    </row>
    <row r="196" spans="1:3" x14ac:dyDescent="0.25">
      <c r="A196" s="9"/>
      <c r="B196" s="86"/>
      <c r="C196" s="86"/>
    </row>
    <row r="197" spans="1:3" ht="13.8" x14ac:dyDescent="0.25">
      <c r="A197" s="24"/>
      <c r="B197" s="160"/>
      <c r="C197" s="136"/>
    </row>
    <row r="198" spans="1:3" x14ac:dyDescent="0.25">
      <c r="A198" s="9"/>
      <c r="B198" s="9"/>
      <c r="C198" s="9"/>
    </row>
    <row r="199" spans="1:3" x14ac:dyDescent="0.25">
      <c r="A199" s="9"/>
      <c r="B199" s="86"/>
      <c r="C199" s="86"/>
    </row>
    <row r="200" spans="1:3" ht="15.6" x14ac:dyDescent="0.3">
      <c r="A200" s="24"/>
      <c r="B200" s="196"/>
      <c r="C200" s="9"/>
    </row>
    <row r="201" spans="1:3" ht="14.4" x14ac:dyDescent="0.3">
      <c r="A201" s="9"/>
      <c r="B201" s="212"/>
      <c r="C201" s="212"/>
    </row>
    <row r="202" spans="1:3" ht="13.8" x14ac:dyDescent="0.25">
      <c r="A202" s="24"/>
      <c r="B202" s="161"/>
      <c r="C202" s="35"/>
    </row>
    <row r="203" spans="1:3" x14ac:dyDescent="0.25">
      <c r="A203" s="9"/>
      <c r="B203" s="9"/>
      <c r="C203" s="9"/>
    </row>
    <row r="204" spans="1:3" x14ac:dyDescent="0.25">
      <c r="A204" s="9"/>
      <c r="B204" s="86"/>
      <c r="C204" s="86"/>
    </row>
    <row r="205" spans="1:3" ht="13.8" x14ac:dyDescent="0.25">
      <c r="A205" s="24"/>
      <c r="B205" s="161"/>
      <c r="C205" s="136"/>
    </row>
    <row r="206" spans="1:3" x14ac:dyDescent="0.25">
      <c r="A206" s="9"/>
      <c r="B206" s="9"/>
      <c r="C206" s="9"/>
    </row>
    <row r="207" spans="1:3" ht="13.8" x14ac:dyDescent="0.25">
      <c r="A207" s="24"/>
      <c r="B207" s="160"/>
      <c r="C207" s="137"/>
    </row>
    <row r="208" spans="1:3" x14ac:dyDescent="0.25">
      <c r="A208" s="9"/>
      <c r="B208" s="9"/>
      <c r="C208" s="9"/>
    </row>
    <row r="209" spans="1:3" ht="13.8" x14ac:dyDescent="0.25">
      <c r="A209" s="24"/>
      <c r="B209" s="161"/>
      <c r="C209" s="137"/>
    </row>
    <row r="210" spans="1:3" ht="14.4" x14ac:dyDescent="0.3">
      <c r="A210" s="9"/>
      <c r="B210" s="208"/>
      <c r="C210" s="208"/>
    </row>
    <row r="211" spans="1:3" ht="13.8" x14ac:dyDescent="0.25">
      <c r="A211" s="24"/>
      <c r="B211" s="160"/>
      <c r="C211" s="135"/>
    </row>
    <row r="212" spans="1:3" x14ac:dyDescent="0.25">
      <c r="A212" s="9"/>
      <c r="B212" s="9"/>
      <c r="C212" s="9"/>
    </row>
    <row r="213" spans="1:3" ht="13.8" x14ac:dyDescent="0.25">
      <c r="A213" s="24"/>
      <c r="B213" s="160"/>
      <c r="C213" s="135"/>
    </row>
    <row r="214" spans="1:3" ht="13.8" x14ac:dyDescent="0.25">
      <c r="A214" s="24"/>
      <c r="B214" s="160"/>
      <c r="C214" s="35"/>
    </row>
    <row r="215" spans="1:3" x14ac:dyDescent="0.25">
      <c r="A215" s="9"/>
      <c r="B215" s="9"/>
      <c r="C215" s="9"/>
    </row>
    <row r="216" spans="1:3" x14ac:dyDescent="0.25">
      <c r="A216" s="9"/>
      <c r="B216" s="86"/>
      <c r="C216" s="86"/>
    </row>
    <row r="217" spans="1:3" ht="13.8" x14ac:dyDescent="0.25">
      <c r="A217" s="24"/>
      <c r="B217" s="160"/>
      <c r="C217" s="137"/>
    </row>
    <row r="218" spans="1:3" ht="14.4" x14ac:dyDescent="0.3">
      <c r="A218" s="9"/>
      <c r="B218" s="209"/>
      <c r="C218" s="209"/>
    </row>
    <row r="219" spans="1:3" ht="13.8" x14ac:dyDescent="0.25">
      <c r="A219" s="24"/>
      <c r="B219" s="161"/>
      <c r="C219" s="35"/>
    </row>
    <row r="220" spans="1:3" x14ac:dyDescent="0.25">
      <c r="A220" s="9"/>
      <c r="B220" s="9"/>
      <c r="C220" s="9"/>
    </row>
    <row r="221" spans="1:3" x14ac:dyDescent="0.25">
      <c r="A221" s="9"/>
      <c r="B221" s="86"/>
      <c r="C221" s="86"/>
    </row>
    <row r="222" spans="1:3" ht="13.8" x14ac:dyDescent="0.25">
      <c r="A222" s="24"/>
      <c r="B222" s="161"/>
      <c r="C222" s="135"/>
    </row>
    <row r="223" spans="1:3" ht="13.8" x14ac:dyDescent="0.25">
      <c r="A223" s="24"/>
      <c r="B223" s="163"/>
      <c r="C223" s="35"/>
    </row>
    <row r="224" spans="1:3" x14ac:dyDescent="0.25">
      <c r="A224" s="9"/>
      <c r="B224" s="9"/>
      <c r="C224" s="9"/>
    </row>
    <row r="225" spans="1:3" x14ac:dyDescent="0.25">
      <c r="A225" s="9"/>
      <c r="B225" s="9"/>
      <c r="C225" s="9"/>
    </row>
    <row r="226" spans="1:3" ht="13.8" x14ac:dyDescent="0.25">
      <c r="A226" s="24"/>
      <c r="B226" s="161"/>
      <c r="C226" s="35"/>
    </row>
    <row r="227" spans="1:3" x14ac:dyDescent="0.25">
      <c r="A227" s="9"/>
      <c r="B227" s="9"/>
      <c r="C227" s="9"/>
    </row>
    <row r="228" spans="1:3" ht="13.8" x14ac:dyDescent="0.25">
      <c r="A228" s="24"/>
      <c r="B228" s="163"/>
      <c r="C228" s="136"/>
    </row>
    <row r="229" spans="1:3" x14ac:dyDescent="0.25">
      <c r="A229" s="9"/>
      <c r="B229" s="86"/>
      <c r="C229" s="86"/>
    </row>
    <row r="230" spans="1:3" ht="13.8" x14ac:dyDescent="0.25">
      <c r="A230" s="24"/>
      <c r="B230" s="160"/>
      <c r="C230" s="136"/>
    </row>
    <row r="231" spans="1:3" ht="14.4" x14ac:dyDescent="0.3">
      <c r="A231" s="9"/>
      <c r="B231" s="209"/>
      <c r="C231" s="208"/>
    </row>
    <row r="232" spans="1:3" ht="13.8" x14ac:dyDescent="0.25">
      <c r="A232" s="24"/>
      <c r="B232" s="161"/>
      <c r="C232" s="136"/>
    </row>
    <row r="233" spans="1:3" x14ac:dyDescent="0.25">
      <c r="A233" s="9"/>
      <c r="B233" s="86"/>
      <c r="C233" s="86"/>
    </row>
    <row r="234" spans="1:3" ht="13.8" x14ac:dyDescent="0.25">
      <c r="A234" s="24"/>
      <c r="B234" s="160"/>
      <c r="C234" s="136"/>
    </row>
    <row r="235" spans="1:3" x14ac:dyDescent="0.25">
      <c r="A235" s="9"/>
      <c r="B235" s="9"/>
      <c r="C235" s="9"/>
    </row>
    <row r="236" spans="1:3" x14ac:dyDescent="0.25">
      <c r="A236" s="9"/>
      <c r="B236" s="86"/>
      <c r="C236" s="86"/>
    </row>
    <row r="237" spans="1:3" ht="13.8" x14ac:dyDescent="0.25">
      <c r="A237" s="24"/>
      <c r="B237" s="162"/>
      <c r="C237" s="136"/>
    </row>
    <row r="238" spans="1:3" x14ac:dyDescent="0.25">
      <c r="A238" s="9"/>
      <c r="B238" s="9"/>
      <c r="C238" s="9"/>
    </row>
    <row r="239" spans="1:3" ht="14.4" x14ac:dyDescent="0.3">
      <c r="A239" s="9"/>
      <c r="B239" s="208"/>
      <c r="C239" s="208"/>
    </row>
    <row r="240" spans="1:3" ht="13.8" x14ac:dyDescent="0.25">
      <c r="A240" s="24"/>
      <c r="B240" s="160"/>
      <c r="C240" s="35"/>
    </row>
    <row r="241" spans="1:3" ht="13.8" x14ac:dyDescent="0.25">
      <c r="A241" s="24"/>
      <c r="B241" s="161"/>
      <c r="C241" s="136"/>
    </row>
    <row r="242" spans="1:3" ht="13.8" x14ac:dyDescent="0.3">
      <c r="A242" s="9"/>
      <c r="B242" s="207"/>
      <c r="C242" s="9"/>
    </row>
    <row r="243" spans="1:3" ht="13.8" x14ac:dyDescent="0.25">
      <c r="A243" s="24"/>
      <c r="B243" s="160"/>
      <c r="C243" s="136"/>
    </row>
    <row r="244" spans="1:3" x14ac:dyDescent="0.25">
      <c r="A244" s="9"/>
      <c r="B244" s="86"/>
      <c r="C244" s="86"/>
    </row>
    <row r="245" spans="1:3" ht="13.8" x14ac:dyDescent="0.25">
      <c r="A245" s="24"/>
      <c r="B245" s="161"/>
      <c r="C245" s="35"/>
    </row>
    <row r="246" spans="1:3" x14ac:dyDescent="0.25">
      <c r="A246" s="9"/>
      <c r="B246" s="86"/>
      <c r="C246" s="86"/>
    </row>
    <row r="247" spans="1:3" ht="13.8" x14ac:dyDescent="0.25">
      <c r="A247" s="24"/>
      <c r="B247" s="161"/>
      <c r="C247" s="135"/>
    </row>
    <row r="248" spans="1:3" x14ac:dyDescent="0.25">
      <c r="A248" s="9"/>
      <c r="B248" s="9"/>
      <c r="C248" s="9"/>
    </row>
    <row r="249" spans="1:3" ht="13.8" x14ac:dyDescent="0.25">
      <c r="A249" s="24"/>
      <c r="B249" s="163"/>
      <c r="C249" s="35"/>
    </row>
    <row r="250" spans="1:3" x14ac:dyDescent="0.25">
      <c r="A250" s="9"/>
      <c r="B250" s="9"/>
      <c r="C250" s="9"/>
    </row>
    <row r="251" spans="1:3" x14ac:dyDescent="0.25">
      <c r="A251" s="9"/>
      <c r="B251" s="86"/>
      <c r="C251" s="86"/>
    </row>
    <row r="252" spans="1:3" ht="13.8" x14ac:dyDescent="0.25">
      <c r="A252" s="24"/>
      <c r="B252" s="161"/>
      <c r="C252" s="136"/>
    </row>
    <row r="253" spans="1:3" ht="14.4" x14ac:dyDescent="0.3">
      <c r="B253" s="208"/>
      <c r="C253" s="208"/>
    </row>
    <row r="254" spans="1:3" ht="13.8" x14ac:dyDescent="0.25">
      <c r="A254" s="62"/>
      <c r="B254" s="161"/>
      <c r="C254" s="136"/>
    </row>
    <row r="255" spans="1:3" x14ac:dyDescent="0.25">
      <c r="B255" s="9"/>
      <c r="C255" s="9"/>
    </row>
    <row r="256" spans="1:3" x14ac:dyDescent="0.25">
      <c r="B256" s="86"/>
      <c r="C256" s="86"/>
    </row>
    <row r="257" spans="1:3" ht="13.8" x14ac:dyDescent="0.25">
      <c r="A257" s="62"/>
      <c r="B257" s="160"/>
      <c r="C257" s="136"/>
    </row>
    <row r="258" spans="1:3" ht="15.6" x14ac:dyDescent="0.3">
      <c r="B258" s="210"/>
      <c r="C258" s="208"/>
    </row>
    <row r="259" spans="1:3" ht="13.8" x14ac:dyDescent="0.25">
      <c r="A259" s="62"/>
      <c r="B259" s="161"/>
      <c r="C259" s="35"/>
    </row>
    <row r="260" spans="1:3" x14ac:dyDescent="0.25">
      <c r="B260" s="9"/>
      <c r="C260" s="9"/>
    </row>
    <row r="261" spans="1:3" ht="14.4" x14ac:dyDescent="0.3">
      <c r="B261" s="209"/>
      <c r="C261" s="209"/>
    </row>
    <row r="262" spans="1:3" ht="13.8" x14ac:dyDescent="0.25">
      <c r="A262" s="62"/>
      <c r="B262" s="161"/>
      <c r="C262" s="135"/>
    </row>
    <row r="263" spans="1:3" ht="13.8" x14ac:dyDescent="0.25">
      <c r="A263" s="62"/>
      <c r="B263" s="161"/>
      <c r="C263" s="135"/>
    </row>
    <row r="264" spans="1:3" x14ac:dyDescent="0.25">
      <c r="B264" s="9"/>
      <c r="C264" s="9"/>
    </row>
    <row r="265" spans="1:3" x14ac:dyDescent="0.25">
      <c r="B265" s="86"/>
      <c r="C265" s="86"/>
    </row>
    <row r="266" spans="1:3" ht="13.8" x14ac:dyDescent="0.25">
      <c r="A266" s="62"/>
      <c r="B266" s="160"/>
      <c r="C266" s="35"/>
    </row>
    <row r="267" spans="1:3" ht="13.8" x14ac:dyDescent="0.25">
      <c r="A267" s="62"/>
      <c r="B267" s="161"/>
      <c r="C267" s="137"/>
    </row>
    <row r="268" spans="1:3" x14ac:dyDescent="0.25">
      <c r="B268" s="9"/>
      <c r="C268" s="9"/>
    </row>
    <row r="269" spans="1:3" x14ac:dyDescent="0.25">
      <c r="B269" s="86"/>
      <c r="C269" s="86"/>
    </row>
    <row r="270" spans="1:3" ht="13.8" x14ac:dyDescent="0.25">
      <c r="A270" s="62"/>
      <c r="B270" s="160"/>
      <c r="C270" s="135"/>
    </row>
    <row r="271" spans="1:3" ht="13.8" x14ac:dyDescent="0.25">
      <c r="A271" s="62"/>
      <c r="B271" s="161"/>
      <c r="C271" s="137"/>
    </row>
    <row r="272" spans="1:3" x14ac:dyDescent="0.25">
      <c r="B272" s="86"/>
      <c r="C272" s="86"/>
    </row>
    <row r="273" spans="1:3" ht="13.8" x14ac:dyDescent="0.25">
      <c r="A273" s="62"/>
      <c r="B273" s="160"/>
      <c r="C273" s="35"/>
    </row>
    <row r="274" spans="1:3" x14ac:dyDescent="0.25">
      <c r="B274" s="9"/>
      <c r="C274" s="9"/>
    </row>
    <row r="275" spans="1:3" x14ac:dyDescent="0.25">
      <c r="B275" s="86"/>
      <c r="C275" s="86"/>
    </row>
    <row r="276" spans="1:3" x14ac:dyDescent="0.25">
      <c r="B276" s="9"/>
      <c r="C276" s="9"/>
    </row>
    <row r="277" spans="1:3" ht="13.8" x14ac:dyDescent="0.25">
      <c r="A277" s="62"/>
      <c r="B277" s="160"/>
      <c r="C277" s="35"/>
    </row>
    <row r="278" spans="1:3" x14ac:dyDescent="0.25">
      <c r="B278" s="86"/>
      <c r="C278" s="86"/>
    </row>
    <row r="279" spans="1:3" ht="13.8" x14ac:dyDescent="0.25">
      <c r="A279" s="62"/>
      <c r="B279" s="162"/>
      <c r="C279" s="35"/>
    </row>
    <row r="280" spans="1:3" ht="13.8" x14ac:dyDescent="0.25">
      <c r="A280" s="62"/>
      <c r="B280" s="163"/>
      <c r="C280" s="35"/>
    </row>
    <row r="281" spans="1:3" x14ac:dyDescent="0.25">
      <c r="B281" s="86"/>
      <c r="C281" s="86"/>
    </row>
    <row r="282" spans="1:3" ht="13.8" x14ac:dyDescent="0.25">
      <c r="A282" s="62"/>
      <c r="B282" s="162"/>
      <c r="C282" s="136"/>
    </row>
    <row r="283" spans="1:3" ht="14.4" x14ac:dyDescent="0.3">
      <c r="B283" s="208"/>
      <c r="C283" s="208"/>
    </row>
    <row r="284" spans="1:3" ht="13.8" x14ac:dyDescent="0.25">
      <c r="A284" s="62"/>
      <c r="B284" s="160"/>
      <c r="C284" s="35"/>
    </row>
    <row r="285" spans="1:3" x14ac:dyDescent="0.25">
      <c r="B285" s="9"/>
      <c r="C285" s="9"/>
    </row>
    <row r="286" spans="1:3" ht="13.8" x14ac:dyDescent="0.25">
      <c r="A286" s="62"/>
      <c r="B286" s="162"/>
      <c r="C286" s="35"/>
    </row>
    <row r="287" spans="1:3" x14ac:dyDescent="0.25">
      <c r="B287" s="9"/>
      <c r="C287" s="9"/>
    </row>
    <row r="288" spans="1:3" x14ac:dyDescent="0.25">
      <c r="B288" s="86"/>
      <c r="C288" s="86"/>
    </row>
    <row r="289" spans="1:3" ht="13.8" x14ac:dyDescent="0.25">
      <c r="A289" s="62"/>
      <c r="B289" s="161"/>
      <c r="C289" s="136"/>
    </row>
    <row r="290" spans="1:3" x14ac:dyDescent="0.25">
      <c r="B290" s="86"/>
      <c r="C290" s="86"/>
    </row>
    <row r="291" spans="1:3" ht="13.8" x14ac:dyDescent="0.25">
      <c r="A291" s="62"/>
      <c r="B291" s="161"/>
      <c r="C291" s="136"/>
    </row>
    <row r="292" spans="1:3" x14ac:dyDescent="0.25">
      <c r="B292" s="9"/>
      <c r="C292" s="9"/>
    </row>
    <row r="293" spans="1:3" ht="13.8" x14ac:dyDescent="0.25">
      <c r="A293" s="62"/>
      <c r="B293" s="161"/>
      <c r="C293" s="35"/>
    </row>
    <row r="294" spans="1:3" x14ac:dyDescent="0.25">
      <c r="B294" s="9"/>
      <c r="C294" s="9"/>
    </row>
    <row r="295" spans="1:3" x14ac:dyDescent="0.25">
      <c r="B295" s="86"/>
      <c r="C295" s="86"/>
    </row>
    <row r="296" spans="1:3" ht="13.8" x14ac:dyDescent="0.25">
      <c r="A296" s="62"/>
      <c r="B296" s="160"/>
      <c r="C296" s="135"/>
    </row>
    <row r="297" spans="1:3" x14ac:dyDescent="0.25">
      <c r="B297" s="9"/>
      <c r="C297" s="9"/>
    </row>
    <row r="298" spans="1:3" x14ac:dyDescent="0.25">
      <c r="B298" s="86"/>
      <c r="C298" s="86"/>
    </row>
    <row r="299" spans="1:3" ht="13.8" x14ac:dyDescent="0.25">
      <c r="A299" s="62"/>
      <c r="B299" s="160"/>
      <c r="C299" s="137"/>
    </row>
    <row r="300" spans="1:3" ht="14.4" x14ac:dyDescent="0.3">
      <c r="B300" s="209"/>
      <c r="C300" s="209"/>
    </row>
    <row r="301" spans="1:3" ht="13.8" x14ac:dyDescent="0.25">
      <c r="A301" s="62"/>
      <c r="B301" s="161"/>
      <c r="C301" s="135"/>
    </row>
    <row r="302" spans="1:3" x14ac:dyDescent="0.25">
      <c r="B302" s="9"/>
      <c r="C302" s="9"/>
    </row>
    <row r="303" spans="1:3" ht="13.8" x14ac:dyDescent="0.25">
      <c r="A303" s="62"/>
      <c r="B303" s="163"/>
      <c r="C303" s="35"/>
    </row>
    <row r="304" spans="1:3" x14ac:dyDescent="0.25">
      <c r="B304" s="9"/>
      <c r="C304" s="9"/>
    </row>
    <row r="305" spans="1:3" ht="14.4" x14ac:dyDescent="0.3">
      <c r="B305" s="209"/>
      <c r="C305" s="208"/>
    </row>
    <row r="306" spans="1:3" ht="13.8" x14ac:dyDescent="0.25">
      <c r="A306" s="62"/>
      <c r="B306" s="163"/>
      <c r="C306" s="135"/>
    </row>
    <row r="307" spans="1:3" ht="13.8" x14ac:dyDescent="0.25">
      <c r="A307" s="62"/>
      <c r="B307" s="161"/>
      <c r="C307" s="135"/>
    </row>
    <row r="308" spans="1:3" ht="13.8" x14ac:dyDescent="0.25">
      <c r="A308" s="62"/>
      <c r="B308" s="161"/>
      <c r="C308" s="136"/>
    </row>
    <row r="309" spans="1:3" x14ac:dyDescent="0.25">
      <c r="B309" s="9"/>
      <c r="C309" s="9"/>
    </row>
    <row r="310" spans="1:3" ht="13.8" x14ac:dyDescent="0.25">
      <c r="A310" s="62"/>
      <c r="B310" s="163"/>
      <c r="C310" s="135"/>
    </row>
    <row r="311" spans="1:3" x14ac:dyDescent="0.25">
      <c r="B311" s="86"/>
      <c r="C311" s="86"/>
    </row>
    <row r="312" spans="1:3" ht="13.8" x14ac:dyDescent="0.25">
      <c r="A312" s="62"/>
      <c r="B312" s="161"/>
      <c r="C312" s="137"/>
    </row>
    <row r="313" spans="1:3" ht="13.8" x14ac:dyDescent="0.25">
      <c r="A313" s="62"/>
      <c r="B313" s="161"/>
      <c r="C313" s="136"/>
    </row>
    <row r="314" spans="1:3" ht="13.8" x14ac:dyDescent="0.25">
      <c r="A314" s="62"/>
      <c r="B314" s="163"/>
      <c r="C314" s="135"/>
    </row>
    <row r="315" spans="1:3" ht="14.4" x14ac:dyDescent="0.3">
      <c r="B315" s="209"/>
      <c r="C315" s="209"/>
    </row>
    <row r="316" spans="1:3" ht="13.8" x14ac:dyDescent="0.25">
      <c r="A316" s="62"/>
      <c r="B316" s="162"/>
      <c r="C316" s="135"/>
    </row>
    <row r="317" spans="1:3" x14ac:dyDescent="0.25">
      <c r="B317" s="9"/>
      <c r="C317" s="9"/>
    </row>
    <row r="318" spans="1:3" ht="14.4" x14ac:dyDescent="0.3">
      <c r="B318" s="209"/>
      <c r="C318" s="209"/>
    </row>
    <row r="319" spans="1:3" ht="13.8" x14ac:dyDescent="0.25">
      <c r="A319" s="62"/>
      <c r="B319" s="163"/>
      <c r="C319" s="137"/>
    </row>
    <row r="320" spans="1:3" x14ac:dyDescent="0.25">
      <c r="B320" s="9"/>
      <c r="C320" s="9"/>
    </row>
    <row r="321" spans="1:3" x14ac:dyDescent="0.25">
      <c r="B321" s="86"/>
      <c r="C321" s="86"/>
    </row>
    <row r="322" spans="1:3" ht="13.8" x14ac:dyDescent="0.25">
      <c r="A322" s="62"/>
      <c r="B322" s="160"/>
      <c r="C322" s="136"/>
    </row>
    <row r="323" spans="1:3" ht="14.4" x14ac:dyDescent="0.3">
      <c r="B323" s="213"/>
      <c r="C323" s="209"/>
    </row>
    <row r="324" spans="1:3" ht="13.8" x14ac:dyDescent="0.25">
      <c r="A324" s="62"/>
      <c r="B324" s="163"/>
      <c r="C324" s="136"/>
    </row>
    <row r="325" spans="1:3" x14ac:dyDescent="0.25">
      <c r="B325" s="9"/>
      <c r="C325" s="9"/>
    </row>
    <row r="326" spans="1:3" x14ac:dyDescent="0.25">
      <c r="B326" s="86"/>
      <c r="C326" s="86"/>
    </row>
    <row r="327" spans="1:3" ht="13.8" x14ac:dyDescent="0.25">
      <c r="A327" s="62"/>
      <c r="B327" s="160"/>
      <c r="C327" s="35"/>
    </row>
    <row r="328" spans="1:3" x14ac:dyDescent="0.25">
      <c r="B328" s="9"/>
      <c r="C328" s="9"/>
    </row>
    <row r="329" spans="1:3" x14ac:dyDescent="0.25">
      <c r="B329" s="86"/>
      <c r="C329" s="86"/>
    </row>
    <row r="330" spans="1:3" ht="13.8" x14ac:dyDescent="0.25">
      <c r="A330" s="62"/>
      <c r="B330" s="160"/>
      <c r="C330" s="136"/>
    </row>
    <row r="331" spans="1:3" x14ac:dyDescent="0.25">
      <c r="B331" s="9"/>
      <c r="C331" s="9"/>
    </row>
    <row r="332" spans="1:3" x14ac:dyDescent="0.25">
      <c r="B332" s="86"/>
      <c r="C332" s="86"/>
    </row>
    <row r="333" spans="1:3" ht="13.8" x14ac:dyDescent="0.25">
      <c r="A333" s="62"/>
      <c r="B333" s="161"/>
      <c r="C333" s="136"/>
    </row>
    <row r="334" spans="1:3" x14ac:dyDescent="0.25">
      <c r="B334" s="9"/>
      <c r="C334" s="9"/>
    </row>
    <row r="335" spans="1:3" ht="14.4" x14ac:dyDescent="0.3">
      <c r="B335" s="209"/>
      <c r="C335" s="209"/>
    </row>
    <row r="336" spans="1:3" ht="13.8" x14ac:dyDescent="0.25">
      <c r="A336" s="62"/>
      <c r="B336" s="163"/>
      <c r="C336" s="136"/>
    </row>
    <row r="337" spans="1:3" x14ac:dyDescent="0.25">
      <c r="B337" s="9"/>
      <c r="C337" s="9"/>
    </row>
    <row r="338" spans="1:3" ht="13.8" x14ac:dyDescent="0.25">
      <c r="A338" s="62"/>
      <c r="B338" s="161"/>
      <c r="C338" s="136"/>
    </row>
    <row r="339" spans="1:3" ht="13.8" x14ac:dyDescent="0.3">
      <c r="B339" s="9"/>
      <c r="C339" s="207"/>
    </row>
    <row r="340" spans="1:3" x14ac:dyDescent="0.25">
      <c r="B340" s="9"/>
      <c r="C340" s="9"/>
    </row>
    <row r="341" spans="1:3" ht="13.8" x14ac:dyDescent="0.25">
      <c r="A341" s="62"/>
      <c r="B341" s="160"/>
      <c r="C341" s="136"/>
    </row>
    <row r="342" spans="1:3" x14ac:dyDescent="0.25">
      <c r="B342" s="86"/>
      <c r="C342" s="86"/>
    </row>
    <row r="343" spans="1:3" ht="13.8" x14ac:dyDescent="0.25">
      <c r="A343" s="62"/>
      <c r="B343" s="162"/>
      <c r="C343" s="135"/>
    </row>
    <row r="344" spans="1:3" ht="13.8" x14ac:dyDescent="0.25">
      <c r="A344" s="62"/>
      <c r="B344" s="163"/>
      <c r="C344" s="135"/>
    </row>
    <row r="345" spans="1:3" x14ac:dyDescent="0.25">
      <c r="B345" s="86"/>
      <c r="C345" s="86"/>
    </row>
    <row r="346" spans="1:3" ht="13.8" x14ac:dyDescent="0.25">
      <c r="A346" s="62"/>
      <c r="B346" s="163"/>
      <c r="C346" s="137"/>
    </row>
    <row r="347" spans="1:3" x14ac:dyDescent="0.25">
      <c r="B347" s="86"/>
      <c r="C347" s="86"/>
    </row>
    <row r="348" spans="1:3" ht="13.8" x14ac:dyDescent="0.25">
      <c r="A348" s="62"/>
      <c r="B348" s="160"/>
      <c r="C348" s="137"/>
    </row>
    <row r="349" spans="1:3" x14ac:dyDescent="0.25">
      <c r="B349" s="9"/>
      <c r="C349" s="9"/>
    </row>
    <row r="350" spans="1:3" x14ac:dyDescent="0.25">
      <c r="B350" s="9"/>
      <c r="C350" s="9"/>
    </row>
    <row r="351" spans="1:3" ht="13.8" x14ac:dyDescent="0.25">
      <c r="A351" s="62"/>
      <c r="B351" s="163"/>
      <c r="C351" s="136"/>
    </row>
    <row r="352" spans="1:3" x14ac:dyDescent="0.25">
      <c r="B352" s="9"/>
      <c r="C352" s="9"/>
    </row>
    <row r="353" spans="1:3" x14ac:dyDescent="0.25">
      <c r="B353" s="9"/>
      <c r="C353" s="9"/>
    </row>
    <row r="354" spans="1:3" ht="13.8" x14ac:dyDescent="0.25">
      <c r="A354" s="62"/>
      <c r="B354" s="163"/>
      <c r="C354" s="35"/>
    </row>
    <row r="355" spans="1:3" x14ac:dyDescent="0.25">
      <c r="B355" s="9"/>
      <c r="C355" s="9"/>
    </row>
    <row r="356" spans="1:3" x14ac:dyDescent="0.25">
      <c r="B356" s="86"/>
      <c r="C356" s="86"/>
    </row>
    <row r="357" spans="1:3" ht="13.8" x14ac:dyDescent="0.25">
      <c r="A357" s="62"/>
      <c r="B357" s="161"/>
      <c r="C357" s="35"/>
    </row>
    <row r="358" spans="1:3" x14ac:dyDescent="0.25">
      <c r="B358" s="86"/>
      <c r="C358" s="86"/>
    </row>
    <row r="359" spans="1:3" ht="13.8" x14ac:dyDescent="0.25">
      <c r="A359" s="62"/>
      <c r="B359" s="160"/>
      <c r="C359" s="137"/>
    </row>
    <row r="360" spans="1:3" ht="14.4" x14ac:dyDescent="0.3">
      <c r="B360" s="208"/>
      <c r="C360" s="208"/>
    </row>
    <row r="361" spans="1:3" ht="13.8" x14ac:dyDescent="0.25">
      <c r="A361" s="62"/>
      <c r="B361" s="160"/>
      <c r="C361" s="135"/>
    </row>
    <row r="362" spans="1:3" x14ac:dyDescent="0.25">
      <c r="B362" s="9"/>
      <c r="C362" s="9"/>
    </row>
    <row r="363" spans="1:3" ht="14.4" x14ac:dyDescent="0.3">
      <c r="B363" s="209"/>
      <c r="C363" s="209"/>
    </row>
    <row r="364" spans="1:3" ht="13.8" x14ac:dyDescent="0.25">
      <c r="A364" s="62"/>
      <c r="B364" s="160"/>
      <c r="C364" s="137"/>
    </row>
    <row r="365" spans="1:3" x14ac:dyDescent="0.25">
      <c r="B365" s="86"/>
      <c r="C365" s="86"/>
    </row>
    <row r="366" spans="1:3" x14ac:dyDescent="0.25">
      <c r="B366" s="9"/>
      <c r="C366" s="9"/>
    </row>
    <row r="367" spans="1:3" ht="13.8" x14ac:dyDescent="0.25">
      <c r="A367" s="62"/>
      <c r="B367" s="163"/>
      <c r="C367" s="137"/>
    </row>
    <row r="368" spans="1:3" ht="15.6" x14ac:dyDescent="0.3">
      <c r="B368" s="210"/>
      <c r="C368" s="210"/>
    </row>
    <row r="369" spans="1:3" ht="13.8" x14ac:dyDescent="0.25">
      <c r="A369" s="62"/>
      <c r="B369" s="162"/>
      <c r="C369" s="135"/>
    </row>
    <row r="370" spans="1:3" x14ac:dyDescent="0.25">
      <c r="B370" s="9"/>
      <c r="C370" s="9"/>
    </row>
    <row r="371" spans="1:3" ht="14.4" x14ac:dyDescent="0.3">
      <c r="B371" s="209"/>
      <c r="C371" s="209"/>
    </row>
    <row r="372" spans="1:3" ht="13.8" x14ac:dyDescent="0.25">
      <c r="A372" s="62"/>
      <c r="B372" s="163"/>
      <c r="C372" s="136"/>
    </row>
    <row r="373" spans="1:3" x14ac:dyDescent="0.25">
      <c r="B373" s="9"/>
      <c r="C373" s="9"/>
    </row>
    <row r="374" spans="1:3" x14ac:dyDescent="0.25">
      <c r="B374" s="9"/>
      <c r="C374" s="9"/>
    </row>
    <row r="375" spans="1:3" ht="13.8" x14ac:dyDescent="0.25">
      <c r="A375" s="62"/>
      <c r="B375" s="160"/>
      <c r="C375" s="135"/>
    </row>
    <row r="376" spans="1:3" x14ac:dyDescent="0.25">
      <c r="B376" s="9"/>
      <c r="C376" s="9"/>
    </row>
    <row r="377" spans="1:3" ht="13.8" x14ac:dyDescent="0.25">
      <c r="A377" s="62"/>
      <c r="B377" s="160"/>
      <c r="C377" s="35"/>
    </row>
    <row r="378" spans="1:3" x14ac:dyDescent="0.25">
      <c r="C378" s="9"/>
    </row>
    <row r="379" spans="1:3" ht="14.4" x14ac:dyDescent="0.3">
      <c r="B379" s="208"/>
      <c r="C379" s="86"/>
    </row>
    <row r="380" spans="1:3" ht="13.8" x14ac:dyDescent="0.25">
      <c r="A380" s="62"/>
      <c r="B380" s="161"/>
      <c r="C380" s="136"/>
    </row>
    <row r="381" spans="1:3" ht="13.8" x14ac:dyDescent="0.25">
      <c r="A381" s="62"/>
      <c r="B381" s="161"/>
      <c r="C381" s="137"/>
    </row>
    <row r="382" spans="1:3" ht="15.6" x14ac:dyDescent="0.3">
      <c r="B382" s="211"/>
      <c r="C382" s="208"/>
    </row>
    <row r="383" spans="1:3" ht="13.8" x14ac:dyDescent="0.25">
      <c r="A383" s="62"/>
      <c r="B383" s="160"/>
      <c r="C383" s="137"/>
    </row>
    <row r="384" spans="1:3" x14ac:dyDescent="0.25">
      <c r="B384" s="9"/>
      <c r="C384" s="9"/>
    </row>
    <row r="385" spans="1:3" x14ac:dyDescent="0.25">
      <c r="B385" s="86"/>
      <c r="C385" s="86"/>
    </row>
    <row r="386" spans="1:3" ht="13.8" x14ac:dyDescent="0.25">
      <c r="A386" s="62"/>
      <c r="B386" s="160"/>
      <c r="C386" s="35"/>
    </row>
    <row r="387" spans="1:3" x14ac:dyDescent="0.25">
      <c r="B387" s="86"/>
      <c r="C387" s="86"/>
    </row>
    <row r="388" spans="1:3" ht="13.8" x14ac:dyDescent="0.25">
      <c r="A388" s="62"/>
      <c r="B388" s="163"/>
      <c r="C388" s="135"/>
    </row>
    <row r="389" spans="1:3" ht="13.8" x14ac:dyDescent="0.25">
      <c r="A389" s="62"/>
      <c r="B389" s="160"/>
      <c r="C389" s="137"/>
    </row>
    <row r="390" spans="1:3" x14ac:dyDescent="0.25">
      <c r="B390" s="9"/>
      <c r="C390" s="9"/>
    </row>
    <row r="391" spans="1:3" ht="13.8" x14ac:dyDescent="0.25">
      <c r="A391" s="62"/>
      <c r="B391" s="161"/>
      <c r="C391" s="35"/>
    </row>
    <row r="392" spans="1:3" x14ac:dyDescent="0.25">
      <c r="B392" s="9"/>
      <c r="C392" s="9"/>
    </row>
    <row r="393" spans="1:3" x14ac:dyDescent="0.25">
      <c r="B393" s="9"/>
      <c r="C393" s="9"/>
    </row>
    <row r="394" spans="1:3" x14ac:dyDescent="0.25">
      <c r="B394" s="9"/>
      <c r="C394" s="9"/>
    </row>
    <row r="395" spans="1:3" ht="13.8" x14ac:dyDescent="0.25">
      <c r="A395" s="62"/>
      <c r="B395" s="160"/>
      <c r="C395" s="136"/>
    </row>
    <row r="396" spans="1:3" x14ac:dyDescent="0.25">
      <c r="B396" s="9"/>
      <c r="C396" s="9"/>
    </row>
    <row r="397" spans="1:3" ht="13.8" x14ac:dyDescent="0.25">
      <c r="A397" s="62"/>
      <c r="B397" s="161"/>
      <c r="C397" s="135"/>
    </row>
    <row r="398" spans="1:3" ht="13.8" x14ac:dyDescent="0.25">
      <c r="A398" s="62"/>
      <c r="B398" s="160"/>
      <c r="C398" s="135"/>
    </row>
    <row r="399" spans="1:3" ht="14.4" x14ac:dyDescent="0.3">
      <c r="B399" s="209"/>
      <c r="C399" s="209"/>
    </row>
    <row r="400" spans="1:3" ht="13.8" x14ac:dyDescent="0.25">
      <c r="A400" s="62"/>
      <c r="B400" s="161"/>
      <c r="C400" s="35"/>
    </row>
    <row r="401" spans="1:3" x14ac:dyDescent="0.25">
      <c r="B401" s="9"/>
      <c r="C401" s="9"/>
    </row>
    <row r="402" spans="1:3" ht="14.4" x14ac:dyDescent="0.3">
      <c r="B402" s="208"/>
      <c r="C402" s="208"/>
    </row>
    <row r="403" spans="1:3" ht="13.8" x14ac:dyDescent="0.25">
      <c r="A403" s="62"/>
      <c r="B403" s="160"/>
      <c r="C403" s="35"/>
    </row>
    <row r="404" spans="1:3" x14ac:dyDescent="0.25">
      <c r="B404" s="9"/>
      <c r="C404" s="9"/>
    </row>
    <row r="405" spans="1:3" ht="14.4" x14ac:dyDescent="0.3">
      <c r="B405" s="208"/>
      <c r="C405" s="208"/>
    </row>
    <row r="406" spans="1:3" ht="13.8" x14ac:dyDescent="0.25">
      <c r="A406" s="62"/>
      <c r="B406" s="160"/>
      <c r="C406" s="137"/>
    </row>
    <row r="407" spans="1:3" x14ac:dyDescent="0.25">
      <c r="B407" s="9"/>
      <c r="C407" s="86"/>
    </row>
    <row r="408" spans="1:3" ht="13.8" x14ac:dyDescent="0.25">
      <c r="A408" s="62"/>
      <c r="B408" s="160"/>
      <c r="C408" s="135"/>
    </row>
    <row r="409" spans="1:3" x14ac:dyDescent="0.25">
      <c r="B409" s="86"/>
      <c r="C409" s="86"/>
    </row>
    <row r="410" spans="1:3" ht="13.8" x14ac:dyDescent="0.25">
      <c r="A410" s="62"/>
      <c r="B410" s="161"/>
      <c r="C410" s="35"/>
    </row>
    <row r="411" spans="1:3" x14ac:dyDescent="0.25">
      <c r="B411" s="9"/>
      <c r="C411" s="9"/>
    </row>
    <row r="412" spans="1:3" x14ac:dyDescent="0.25">
      <c r="B412" s="86"/>
      <c r="C412" s="86"/>
    </row>
    <row r="413" spans="1:3" ht="13.8" x14ac:dyDescent="0.25">
      <c r="A413" s="62"/>
      <c r="B413" s="162"/>
      <c r="C413" s="136"/>
    </row>
    <row r="414" spans="1:3" x14ac:dyDescent="0.25">
      <c r="B414" s="9"/>
      <c r="C414" s="9"/>
    </row>
    <row r="415" spans="1:3" ht="13.8" x14ac:dyDescent="0.25">
      <c r="A415" s="62"/>
      <c r="B415" s="161"/>
      <c r="C415" s="136"/>
    </row>
    <row r="416" spans="1:3" ht="13.8" x14ac:dyDescent="0.25">
      <c r="A416" s="62"/>
      <c r="B416" s="161"/>
      <c r="C416" s="135"/>
    </row>
    <row r="417" spans="1:3" x14ac:dyDescent="0.25">
      <c r="B417" s="9"/>
      <c r="C417" s="9"/>
    </row>
    <row r="418" spans="1:3" x14ac:dyDescent="0.25">
      <c r="B418" s="86"/>
      <c r="C418" s="86"/>
    </row>
    <row r="419" spans="1:3" ht="13.8" x14ac:dyDescent="0.25">
      <c r="A419" s="62"/>
      <c r="B419" s="160"/>
      <c r="C419" s="35"/>
    </row>
    <row r="420" spans="1:3" x14ac:dyDescent="0.25">
      <c r="B420" s="9"/>
      <c r="C420" s="9"/>
    </row>
    <row r="421" spans="1:3" x14ac:dyDescent="0.25">
      <c r="B421" s="9"/>
      <c r="C421" s="9"/>
    </row>
    <row r="422" spans="1:3" ht="13.8" x14ac:dyDescent="0.25">
      <c r="A422" s="62"/>
      <c r="B422" s="163"/>
      <c r="C422" s="35"/>
    </row>
    <row r="423" spans="1:3" x14ac:dyDescent="0.25">
      <c r="B423" s="86"/>
      <c r="C423" s="86"/>
    </row>
    <row r="424" spans="1:3" ht="13.8" x14ac:dyDescent="0.25">
      <c r="A424" s="62"/>
      <c r="B424" s="163"/>
      <c r="C424" s="35"/>
    </row>
    <row r="425" spans="1:3" x14ac:dyDescent="0.25">
      <c r="B425" s="9"/>
      <c r="C425" s="9"/>
    </row>
    <row r="426" spans="1:3" x14ac:dyDescent="0.25">
      <c r="B426" s="86"/>
      <c r="C426" s="86"/>
    </row>
    <row r="427" spans="1:3" ht="13.8" x14ac:dyDescent="0.25">
      <c r="A427" s="62"/>
      <c r="B427" s="160"/>
      <c r="C427" s="136"/>
    </row>
    <row r="428" spans="1:3" x14ac:dyDescent="0.25">
      <c r="B428" s="86"/>
      <c r="C428" s="86"/>
    </row>
    <row r="429" spans="1:3" ht="13.8" x14ac:dyDescent="0.25">
      <c r="A429" s="62"/>
      <c r="B429" s="161"/>
      <c r="C429" s="136"/>
    </row>
    <row r="430" spans="1:3" ht="14.4" x14ac:dyDescent="0.3">
      <c r="B430" s="209"/>
      <c r="C430" s="86"/>
    </row>
    <row r="431" spans="1:3" ht="13.8" x14ac:dyDescent="0.25">
      <c r="A431" s="62"/>
      <c r="B431" s="161"/>
      <c r="C431" s="137"/>
    </row>
    <row r="432" spans="1:3" ht="13.8" x14ac:dyDescent="0.25">
      <c r="A432" s="62"/>
      <c r="B432" s="163"/>
      <c r="C432" s="35"/>
    </row>
    <row r="433" spans="1:3" ht="13.8" x14ac:dyDescent="0.3">
      <c r="B433" s="9"/>
      <c r="C433" s="207"/>
    </row>
    <row r="434" spans="1:3" ht="13.8" x14ac:dyDescent="0.25">
      <c r="A434" s="62"/>
      <c r="B434" s="163"/>
      <c r="C434" s="135"/>
    </row>
    <row r="435" spans="1:3" x14ac:dyDescent="0.25">
      <c r="B435" s="86"/>
      <c r="C435" s="86"/>
    </row>
    <row r="436" spans="1:3" ht="13.8" x14ac:dyDescent="0.25">
      <c r="A436" s="62"/>
      <c r="B436" s="160"/>
      <c r="C436" s="137"/>
    </row>
    <row r="437" spans="1:3" ht="14.4" x14ac:dyDescent="0.3">
      <c r="B437" s="209"/>
      <c r="C437" s="209"/>
    </row>
    <row r="438" spans="1:3" ht="13.8" x14ac:dyDescent="0.25">
      <c r="A438" s="62"/>
      <c r="B438" s="160"/>
      <c r="C438" s="35"/>
    </row>
    <row r="439" spans="1:3" x14ac:dyDescent="0.25">
      <c r="B439" s="9"/>
      <c r="C439" s="9"/>
    </row>
    <row r="440" spans="1:3" ht="15.6" x14ac:dyDescent="0.3">
      <c r="B440" s="210"/>
      <c r="C440" s="208"/>
    </row>
    <row r="441" spans="1:3" ht="13.8" x14ac:dyDescent="0.25">
      <c r="A441" s="62"/>
      <c r="B441" s="161"/>
      <c r="C441" s="135"/>
    </row>
    <row r="442" spans="1:3" x14ac:dyDescent="0.25">
      <c r="B442" s="9"/>
      <c r="C442" s="9"/>
    </row>
    <row r="443" spans="1:3" x14ac:dyDescent="0.25">
      <c r="B443" s="86"/>
      <c r="C443" s="86"/>
    </row>
    <row r="444" spans="1:3" ht="13.8" x14ac:dyDescent="0.25">
      <c r="A444" s="62"/>
      <c r="B444" s="163"/>
      <c r="C444" s="137"/>
    </row>
    <row r="445" spans="1:3" ht="14.4" x14ac:dyDescent="0.3">
      <c r="B445" s="208"/>
      <c r="C445" s="208"/>
    </row>
    <row r="446" spans="1:3" ht="13.8" x14ac:dyDescent="0.25">
      <c r="A446" s="62"/>
      <c r="B446" s="161"/>
      <c r="C446" s="137"/>
    </row>
    <row r="447" spans="1:3" x14ac:dyDescent="0.25">
      <c r="B447" s="86"/>
      <c r="C447" s="86"/>
    </row>
    <row r="448" spans="1:3" ht="13.8" x14ac:dyDescent="0.25">
      <c r="A448" s="62"/>
      <c r="B448" s="163"/>
      <c r="C448" s="136"/>
    </row>
    <row r="449" spans="1:3" x14ac:dyDescent="0.25">
      <c r="B449" s="86"/>
      <c r="C449" s="86"/>
    </row>
    <row r="450" spans="1:3" ht="13.8" x14ac:dyDescent="0.25">
      <c r="A450" s="62"/>
      <c r="B450" s="160"/>
      <c r="C450" s="135"/>
    </row>
    <row r="451" spans="1:3" x14ac:dyDescent="0.25">
      <c r="B451" s="86"/>
      <c r="C451" s="86"/>
    </row>
    <row r="452" spans="1:3" ht="13.8" x14ac:dyDescent="0.25">
      <c r="A452" s="62"/>
      <c r="B452" s="161"/>
      <c r="C452" s="137"/>
    </row>
    <row r="453" spans="1:3" ht="13.8" x14ac:dyDescent="0.25">
      <c r="A453" s="62"/>
      <c r="B453" s="161"/>
      <c r="C453" s="135"/>
    </row>
    <row r="454" spans="1:3" ht="13.8" x14ac:dyDescent="0.25">
      <c r="A454" s="62"/>
      <c r="B454" s="161"/>
      <c r="C454" s="135"/>
    </row>
    <row r="455" spans="1:3" ht="14.4" x14ac:dyDescent="0.3">
      <c r="B455" s="209"/>
      <c r="C455" s="209"/>
    </row>
    <row r="456" spans="1:3" ht="13.8" x14ac:dyDescent="0.25">
      <c r="A456" s="62"/>
      <c r="B456" s="163"/>
      <c r="C456" s="136"/>
    </row>
    <row r="457" spans="1:3" ht="14.4" x14ac:dyDescent="0.3">
      <c r="B457" s="208"/>
      <c r="C457" s="208"/>
    </row>
    <row r="458" spans="1:3" ht="13.8" x14ac:dyDescent="0.25">
      <c r="A458" s="62"/>
      <c r="B458" s="163"/>
      <c r="C458" s="35"/>
    </row>
    <row r="459" spans="1:3" x14ac:dyDescent="0.25">
      <c r="B459" s="9"/>
      <c r="C459" s="9"/>
    </row>
    <row r="460" spans="1:3" ht="14.4" x14ac:dyDescent="0.3">
      <c r="B460" s="209"/>
      <c r="C460" s="209"/>
    </row>
    <row r="461" spans="1:3" ht="14.4" x14ac:dyDescent="0.3">
      <c r="B461" s="208"/>
      <c r="C461" s="208"/>
    </row>
    <row r="462" spans="1:3" ht="13.8" x14ac:dyDescent="0.25">
      <c r="A462" s="62"/>
      <c r="B462" s="160"/>
      <c r="C462" s="9"/>
    </row>
    <row r="463" spans="1:3" x14ac:dyDescent="0.25">
      <c r="B463" s="9"/>
      <c r="C463" s="9"/>
    </row>
    <row r="464" spans="1:3" ht="13.8" x14ac:dyDescent="0.25">
      <c r="A464" s="62"/>
      <c r="B464" s="160"/>
      <c r="C464" s="136"/>
    </row>
    <row r="465" spans="1:3" x14ac:dyDescent="0.25">
      <c r="B465" s="86"/>
      <c r="C465" s="86"/>
    </row>
    <row r="466" spans="1:3" ht="13.8" x14ac:dyDescent="0.25">
      <c r="A466" s="62"/>
      <c r="B466" s="160"/>
      <c r="C466" s="35"/>
    </row>
    <row r="467" spans="1:3" x14ac:dyDescent="0.25">
      <c r="B467" s="9"/>
      <c r="C467" s="9"/>
    </row>
    <row r="468" spans="1:3" x14ac:dyDescent="0.25">
      <c r="B468" s="86"/>
      <c r="C468" s="86"/>
    </row>
    <row r="469" spans="1:3" ht="13.8" x14ac:dyDescent="0.25">
      <c r="A469" s="62"/>
      <c r="B469" s="161"/>
      <c r="C469" s="137"/>
    </row>
    <row r="470" spans="1:3" x14ac:dyDescent="0.25">
      <c r="B470" s="9"/>
      <c r="C470" s="9"/>
    </row>
    <row r="471" spans="1:3" ht="13.8" x14ac:dyDescent="0.25">
      <c r="A471" s="62"/>
      <c r="B471" s="161"/>
      <c r="C471" s="137"/>
    </row>
    <row r="472" spans="1:3" ht="14.4" x14ac:dyDescent="0.3">
      <c r="B472" s="208"/>
      <c r="C472" s="208"/>
    </row>
    <row r="473" spans="1:3" ht="13.8" x14ac:dyDescent="0.25">
      <c r="A473" s="62"/>
      <c r="B473" s="163"/>
      <c r="C473" s="35"/>
    </row>
    <row r="474" spans="1:3" x14ac:dyDescent="0.25">
      <c r="B474" s="9"/>
      <c r="C474" s="9"/>
    </row>
    <row r="475" spans="1:3" x14ac:dyDescent="0.25">
      <c r="B475" s="86"/>
      <c r="C475" s="86"/>
    </row>
    <row r="476" spans="1:3" ht="13.8" x14ac:dyDescent="0.25">
      <c r="A476" s="62"/>
      <c r="B476" s="161"/>
      <c r="C476" s="135"/>
    </row>
    <row r="477" spans="1:3" ht="13.8" x14ac:dyDescent="0.25">
      <c r="A477" s="62"/>
      <c r="B477" s="160"/>
      <c r="C477" s="136"/>
    </row>
    <row r="478" spans="1:3" x14ac:dyDescent="0.25">
      <c r="B478" s="9"/>
      <c r="C478" s="9"/>
    </row>
    <row r="479" spans="1:3" x14ac:dyDescent="0.25">
      <c r="B479" s="86"/>
      <c r="C479" s="86"/>
    </row>
    <row r="480" spans="1:3" ht="13.8" x14ac:dyDescent="0.25">
      <c r="A480" s="62"/>
      <c r="B480" s="160"/>
      <c r="C480" s="136"/>
    </row>
    <row r="481" spans="1:3" ht="13.8" x14ac:dyDescent="0.25">
      <c r="A481" s="62"/>
      <c r="B481" s="161"/>
      <c r="C481" s="136"/>
    </row>
    <row r="482" spans="1:3" ht="13.8" x14ac:dyDescent="0.25">
      <c r="A482" s="62"/>
      <c r="B482" s="160"/>
      <c r="C482" s="137"/>
    </row>
    <row r="483" spans="1:3" x14ac:dyDescent="0.25">
      <c r="B483" s="9"/>
      <c r="C483" s="9"/>
    </row>
    <row r="484" spans="1:3" x14ac:dyDescent="0.25">
      <c r="B484" s="86"/>
      <c r="C484" s="86"/>
    </row>
    <row r="485" spans="1:3" ht="13.8" x14ac:dyDescent="0.25">
      <c r="A485" s="62"/>
      <c r="B485" s="163"/>
      <c r="C485" s="137"/>
    </row>
    <row r="486" spans="1:3" x14ac:dyDescent="0.25">
      <c r="B486" s="9"/>
      <c r="C486" s="9"/>
    </row>
    <row r="487" spans="1:3" ht="13.8" x14ac:dyDescent="0.25">
      <c r="A487" s="62"/>
      <c r="B487" s="162"/>
      <c r="C487" s="135"/>
    </row>
    <row r="488" spans="1:3" ht="13.8" x14ac:dyDescent="0.25">
      <c r="A488" s="62"/>
      <c r="B488" s="161"/>
      <c r="C488" s="135"/>
    </row>
    <row r="489" spans="1:3" ht="13.8" x14ac:dyDescent="0.25">
      <c r="A489" s="62"/>
      <c r="B489" s="163"/>
      <c r="C489" s="136"/>
    </row>
    <row r="490" spans="1:3" x14ac:dyDescent="0.25">
      <c r="B490" s="9"/>
      <c r="C490" s="9"/>
    </row>
    <row r="491" spans="1:3" x14ac:dyDescent="0.25">
      <c r="B491" s="86"/>
      <c r="C491" s="86"/>
    </row>
    <row r="492" spans="1:3" ht="13.8" x14ac:dyDescent="0.25">
      <c r="A492" s="62"/>
      <c r="B492" s="160"/>
      <c r="C492" s="135"/>
    </row>
    <row r="493" spans="1:3" ht="13.8" x14ac:dyDescent="0.25">
      <c r="A493" s="62"/>
      <c r="B493" s="163"/>
      <c r="C493" s="35"/>
    </row>
    <row r="494" spans="1:3" x14ac:dyDescent="0.25">
      <c r="B494" s="9"/>
      <c r="C494" s="9"/>
    </row>
    <row r="495" spans="1:3" x14ac:dyDescent="0.25">
      <c r="B495" s="86"/>
      <c r="C495" s="86"/>
    </row>
    <row r="496" spans="1:3" ht="13.8" x14ac:dyDescent="0.25">
      <c r="A496" s="62"/>
      <c r="B496" s="160"/>
      <c r="C496" s="9"/>
    </row>
    <row r="497" spans="1:3" x14ac:dyDescent="0.25">
      <c r="B497" s="9"/>
      <c r="C497" s="9"/>
    </row>
    <row r="498" spans="1:3" ht="13.8" x14ac:dyDescent="0.25">
      <c r="A498" s="62"/>
      <c r="B498" s="161"/>
      <c r="C498" s="35"/>
    </row>
    <row r="499" spans="1:3" x14ac:dyDescent="0.25">
      <c r="B499" s="9"/>
      <c r="C499" s="9"/>
    </row>
    <row r="500" spans="1:3" x14ac:dyDescent="0.25">
      <c r="B500" s="86"/>
      <c r="C500" s="86"/>
    </row>
    <row r="501" spans="1:3" ht="13.8" x14ac:dyDescent="0.25">
      <c r="A501" s="62"/>
      <c r="B501" s="161"/>
      <c r="C501" s="135"/>
    </row>
    <row r="502" spans="1:3" ht="13.8" x14ac:dyDescent="0.25">
      <c r="A502" s="62"/>
      <c r="B502" s="163"/>
      <c r="C502" s="35"/>
    </row>
    <row r="503" spans="1:3" ht="13.8" x14ac:dyDescent="0.25">
      <c r="A503" s="62"/>
      <c r="B503" s="161"/>
      <c r="C503" s="137"/>
    </row>
    <row r="504" spans="1:3" x14ac:dyDescent="0.25">
      <c r="B504" s="86"/>
      <c r="C504" s="86"/>
    </row>
    <row r="505" spans="1:3" ht="13.8" x14ac:dyDescent="0.25">
      <c r="A505" s="62"/>
      <c r="B505" s="163"/>
      <c r="C505" s="136"/>
    </row>
    <row r="506" spans="1:3" x14ac:dyDescent="0.25">
      <c r="B506" s="9"/>
      <c r="C506" s="9"/>
    </row>
    <row r="507" spans="1:3" x14ac:dyDescent="0.25">
      <c r="B507" s="86"/>
      <c r="C507" s="86"/>
    </row>
    <row r="508" spans="1:3" ht="13.8" x14ac:dyDescent="0.25">
      <c r="A508" s="62"/>
      <c r="B508" s="160"/>
      <c r="C508" s="136"/>
    </row>
    <row r="509" spans="1:3" x14ac:dyDescent="0.25">
      <c r="B509" s="9"/>
      <c r="C509" s="9"/>
    </row>
    <row r="510" spans="1:3" x14ac:dyDescent="0.25">
      <c r="B510" s="86"/>
      <c r="C510" s="86"/>
    </row>
    <row r="511" spans="1:3" ht="13.8" x14ac:dyDescent="0.25">
      <c r="A511" s="62"/>
      <c r="B511" s="163"/>
      <c r="C511" s="136"/>
    </row>
    <row r="512" spans="1:3" x14ac:dyDescent="0.25">
      <c r="B512" s="9"/>
      <c r="C512" s="86"/>
    </row>
    <row r="513" spans="1:3" ht="13.8" x14ac:dyDescent="0.25">
      <c r="A513" s="62"/>
      <c r="B513" s="160"/>
      <c r="C513" s="136"/>
    </row>
    <row r="514" spans="1:3" ht="13.8" x14ac:dyDescent="0.25">
      <c r="A514" s="62"/>
      <c r="B514" s="160"/>
      <c r="C514" s="137"/>
    </row>
    <row r="515" spans="1:3" x14ac:dyDescent="0.25">
      <c r="B515" s="9"/>
      <c r="C515" s="9"/>
    </row>
    <row r="516" spans="1:3" x14ac:dyDescent="0.25">
      <c r="B516" s="86"/>
      <c r="C516" s="86"/>
    </row>
    <row r="517" spans="1:3" ht="13.8" x14ac:dyDescent="0.25">
      <c r="A517" s="62"/>
      <c r="B517" s="160"/>
      <c r="C517" s="135"/>
    </row>
    <row r="518" spans="1:3" x14ac:dyDescent="0.25">
      <c r="B518" s="86"/>
      <c r="C518" s="86"/>
    </row>
    <row r="519" spans="1:3" ht="13.8" x14ac:dyDescent="0.25">
      <c r="A519" s="62"/>
      <c r="B519" s="160"/>
      <c r="C519" s="35"/>
    </row>
    <row r="520" spans="1:3" x14ac:dyDescent="0.25">
      <c r="B520" s="9"/>
      <c r="C520" s="9"/>
    </row>
    <row r="521" spans="1:3" x14ac:dyDescent="0.25">
      <c r="B521" s="9"/>
      <c r="C521" s="9"/>
    </row>
    <row r="522" spans="1:3" ht="13.8" x14ac:dyDescent="0.25">
      <c r="A522" s="62"/>
      <c r="B522" s="160"/>
      <c r="C522" s="35"/>
    </row>
    <row r="523" spans="1:3" x14ac:dyDescent="0.25">
      <c r="B523" s="9"/>
      <c r="C523" s="86"/>
    </row>
    <row r="524" spans="1:3" x14ac:dyDescent="0.25">
      <c r="B524" s="9"/>
      <c r="C524" s="9"/>
    </row>
    <row r="525" spans="1:3" ht="13.8" x14ac:dyDescent="0.25">
      <c r="A525" s="62"/>
      <c r="B525" s="161"/>
      <c r="C525" s="137"/>
    </row>
    <row r="526" spans="1:3" ht="14.4" x14ac:dyDescent="0.3">
      <c r="B526" s="208"/>
      <c r="C526" s="208"/>
    </row>
    <row r="527" spans="1:3" x14ac:dyDescent="0.25">
      <c r="B527" s="9"/>
      <c r="C527" s="9"/>
    </row>
    <row r="528" spans="1:3" ht="13.8" x14ac:dyDescent="0.25">
      <c r="A528" s="62"/>
      <c r="B528" s="161"/>
      <c r="C528" s="135"/>
    </row>
    <row r="529" spans="1:3" x14ac:dyDescent="0.25">
      <c r="B529" s="9"/>
      <c r="C529" s="9"/>
    </row>
    <row r="530" spans="1:3" x14ac:dyDescent="0.25">
      <c r="B530" s="86"/>
      <c r="C530" s="86"/>
    </row>
    <row r="531" spans="1:3" ht="13.8" x14ac:dyDescent="0.25">
      <c r="A531" s="62"/>
      <c r="B531" s="161"/>
      <c r="C531" s="136"/>
    </row>
    <row r="532" spans="1:3" x14ac:dyDescent="0.25">
      <c r="B532" s="9"/>
      <c r="C532" s="9"/>
    </row>
    <row r="533" spans="1:3" ht="13.8" x14ac:dyDescent="0.25">
      <c r="A533" s="62"/>
      <c r="B533" s="160"/>
      <c r="C533" s="35"/>
    </row>
    <row r="534" spans="1:3" x14ac:dyDescent="0.25">
      <c r="B534" s="9"/>
      <c r="C534" s="9"/>
    </row>
    <row r="535" spans="1:3" ht="14.4" x14ac:dyDescent="0.3">
      <c r="B535" s="208"/>
      <c r="C535" s="208"/>
    </row>
    <row r="536" spans="1:3" ht="13.8" x14ac:dyDescent="0.25">
      <c r="A536" s="62"/>
      <c r="B536" s="161"/>
      <c r="C536" s="136"/>
    </row>
    <row r="537" spans="1:3" x14ac:dyDescent="0.25">
      <c r="B537" s="86"/>
      <c r="C537" s="86"/>
    </row>
    <row r="538" spans="1:3" ht="13.8" x14ac:dyDescent="0.25">
      <c r="A538" s="62"/>
      <c r="B538" s="160"/>
      <c r="C538" s="35"/>
    </row>
    <row r="539" spans="1:3" x14ac:dyDescent="0.25">
      <c r="B539" s="9"/>
      <c r="C539" s="9"/>
    </row>
    <row r="540" spans="1:3" ht="13.8" x14ac:dyDescent="0.25">
      <c r="A540" s="62"/>
      <c r="B540" s="161"/>
      <c r="C540" s="135"/>
    </row>
    <row r="541" spans="1:3" ht="13.8" x14ac:dyDescent="0.25">
      <c r="A541" s="62"/>
      <c r="B541" s="162"/>
      <c r="C541" s="35"/>
    </row>
    <row r="542" spans="1:3" x14ac:dyDescent="0.25">
      <c r="B542" s="86"/>
      <c r="C542" s="86"/>
    </row>
    <row r="543" spans="1:3" ht="13.8" x14ac:dyDescent="0.25">
      <c r="A543" s="62"/>
      <c r="B543" s="161"/>
      <c r="C543" s="35"/>
    </row>
    <row r="544" spans="1:3" x14ac:dyDescent="0.25">
      <c r="B544" s="9"/>
      <c r="C544" s="9"/>
    </row>
    <row r="545" spans="1:3" x14ac:dyDescent="0.25">
      <c r="B545" s="86"/>
      <c r="C545" s="86"/>
    </row>
    <row r="546" spans="1:3" ht="13.8" x14ac:dyDescent="0.25">
      <c r="A546" s="62"/>
      <c r="B546" s="162"/>
      <c r="C546" s="135"/>
    </row>
    <row r="547" spans="1:3" ht="13.8" x14ac:dyDescent="0.25">
      <c r="A547" s="62"/>
      <c r="B547" s="161"/>
      <c r="C547" s="136"/>
    </row>
    <row r="548" spans="1:3" x14ac:dyDescent="0.25">
      <c r="B548" s="86"/>
      <c r="C548" s="86"/>
    </row>
    <row r="549" spans="1:3" x14ac:dyDescent="0.25">
      <c r="B549" s="9"/>
      <c r="C549" s="9"/>
    </row>
    <row r="550" spans="1:3" ht="13.8" x14ac:dyDescent="0.25">
      <c r="A550" s="62"/>
      <c r="B550" s="160"/>
      <c r="C550" s="137"/>
    </row>
    <row r="551" spans="1:3" x14ac:dyDescent="0.25">
      <c r="B551" s="86"/>
      <c r="C551" s="86"/>
    </row>
    <row r="552" spans="1:3" ht="13.8" x14ac:dyDescent="0.25">
      <c r="A552" s="62"/>
      <c r="B552" s="161"/>
      <c r="C552" s="35"/>
    </row>
    <row r="553" spans="1:3" x14ac:dyDescent="0.25">
      <c r="B553" s="9"/>
      <c r="C553" s="9"/>
    </row>
    <row r="554" spans="1:3" x14ac:dyDescent="0.25">
      <c r="B554" s="86"/>
      <c r="C554" s="86"/>
    </row>
    <row r="555" spans="1:3" ht="13.8" x14ac:dyDescent="0.25">
      <c r="A555" s="62"/>
      <c r="B555" s="161"/>
      <c r="C555" s="136"/>
    </row>
    <row r="556" spans="1:3" ht="15.6" x14ac:dyDescent="0.3">
      <c r="B556" s="210"/>
      <c r="C556" s="86"/>
    </row>
  </sheetData>
  <sortState xmlns:xlrd2="http://schemas.microsoft.com/office/spreadsheetml/2017/richdata2" ref="A1:C556">
    <sortCondition ref="B1:B55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42</vt:i4>
      </vt:variant>
      <vt:variant>
        <vt:lpstr>Namngivna områden</vt:lpstr>
      </vt:variant>
      <vt:variant>
        <vt:i4>11</vt:i4>
      </vt:variant>
    </vt:vector>
  </HeadingPairs>
  <TitlesOfParts>
    <vt:vector size="53" baseType="lpstr">
      <vt:lpstr>Arbetsgång</vt:lpstr>
      <vt:lpstr>Utskrifter</vt:lpstr>
      <vt:lpstr>Lag2</vt:lpstr>
      <vt:lpstr>Inskrivning</vt:lpstr>
      <vt:lpstr>Lag</vt:lpstr>
      <vt:lpstr>Klass1</vt:lpstr>
      <vt:lpstr>Klass2</vt:lpstr>
      <vt:lpstr>Klass3</vt:lpstr>
      <vt:lpstr>Klass4</vt:lpstr>
      <vt:lpstr>Junior</vt:lpstr>
      <vt:lpstr>Minior</vt:lpstr>
      <vt:lpstr>Herr</vt:lpstr>
      <vt:lpstr>Dam</vt:lpstr>
      <vt:lpstr>Allaind.</vt:lpstr>
      <vt:lpstr>Mixed</vt:lpstr>
      <vt:lpstr>Dubbel</vt:lpstr>
      <vt:lpstr>Herrdubbel</vt:lpstr>
      <vt:lpstr>Damdubbel</vt:lpstr>
      <vt:lpstr>Bonusjakten</vt:lpstr>
      <vt:lpstr>Andrachansen</vt:lpstr>
      <vt:lpstr>Landskapskamp</vt:lpstr>
      <vt:lpstr>Startordning</vt:lpstr>
      <vt:lpstr>Laguppställning</vt:lpstr>
      <vt:lpstr>Domarprotokoll</vt:lpstr>
      <vt:lpstr>Mixed2</vt:lpstr>
      <vt:lpstr>Mixed3</vt:lpstr>
      <vt:lpstr>Dubbel2</vt:lpstr>
      <vt:lpstr>Dubbel3</vt:lpstr>
      <vt:lpstr>Herrdubbel2</vt:lpstr>
      <vt:lpstr>Herrdubbel3</vt:lpstr>
      <vt:lpstr>Damdubbel2</vt:lpstr>
      <vt:lpstr>Damdubbel3</vt:lpstr>
      <vt:lpstr>Blandlag</vt:lpstr>
      <vt:lpstr>Landskapskamp2</vt:lpstr>
      <vt:lpstr>Andrachansen1</vt:lpstr>
      <vt:lpstr>Andrachansen2</vt:lpstr>
      <vt:lpstr>Andrachansen3</vt:lpstr>
      <vt:lpstr>Andrachansen4</vt:lpstr>
      <vt:lpstr>Sweden Masters</vt:lpstr>
      <vt:lpstr>Domarprotokoll Sweden Masters</vt:lpstr>
      <vt:lpstr>Startlista Sweden Masters</vt:lpstr>
      <vt:lpstr>Kladd</vt:lpstr>
      <vt:lpstr>Andrachansen!Utskriftsområde</vt:lpstr>
      <vt:lpstr>Arbetsgång!Utskriftsområde</vt:lpstr>
      <vt:lpstr>Domarprotokoll!Utskriftsområde</vt:lpstr>
      <vt:lpstr>'Domarprotokoll Sweden Masters'!Utskriftsområde</vt:lpstr>
      <vt:lpstr>Inskrivning!Utskriftsområde</vt:lpstr>
      <vt:lpstr>Klass1!Utskriftsområde</vt:lpstr>
      <vt:lpstr>Lag!Utskriftsområde</vt:lpstr>
      <vt:lpstr>Laguppställning!Utskriftsområde</vt:lpstr>
      <vt:lpstr>Landskapskamp!Utskriftsområde</vt:lpstr>
      <vt:lpstr>Startordning!Utskriftsområde</vt:lpstr>
      <vt:lpstr>'Sweden Masters'!Utskriftsområde</vt:lpstr>
    </vt:vector>
  </TitlesOfParts>
  <Company>Network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Network</dc:creator>
  <cp:lastModifiedBy>ÄGARE</cp:lastModifiedBy>
  <cp:lastPrinted>2026-04-29T10:15:09Z</cp:lastPrinted>
  <dcterms:created xsi:type="dcterms:W3CDTF">2007-05-20T14:58:10Z</dcterms:created>
  <dcterms:modified xsi:type="dcterms:W3CDTF">2026-05-16T15:59:04Z</dcterms:modified>
</cp:coreProperties>
</file>